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ractica_Ivan_Giraldo\admin-env\Src\"/>
    </mc:Choice>
  </mc:AlternateContent>
  <xr:revisionPtr revIDLastSave="0" documentId="13_ncr:1_{9B3A0B91-753C-47AE-BD83-6A6D39628D4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tilla" sheetId="3" r:id="rId1"/>
    <sheet name="Tablas " sheetId="2" state="hidden" r:id="rId2"/>
    <sheet name="Definición" sheetId="5" state="hidden" r:id="rId3"/>
    <sheet name="definicionTabla" sheetId="7" state="hidden" r:id="rId4"/>
    <sheet name="Recordset" sheetId="4" state="hidden" r:id="rId5"/>
  </sheets>
  <definedNames>
    <definedName name="ÁREA_DEL_TRABAJADOR">'Tablas '!$N$4:$N$6</definedName>
    <definedName name="CODIGO_MUNICIPIO">'Tablas '!$AN$4:$AN$1126</definedName>
    <definedName name="DEPARTAMENTO">'Tablas '!$AI$4:$AI$36</definedName>
    <definedName name="MEDIOS_DE_PAGO">'Tablas '!$T$4:$T$13</definedName>
    <definedName name="MES_LIQUIDACION">'Tablas '!$AC$4:$AC$31</definedName>
    <definedName name="MUNICIPIO">'Tablas '!$AM$4:$AM$1126</definedName>
    <definedName name="OPCION_DE_TRANSMISION">'Tablas '!$AP$4:$AP$6</definedName>
    <definedName name="PERÍODO_DE_NÓMINA">'Tablas '!$Q$4:$Q$9</definedName>
    <definedName name="SI_NO">'Tablas '!$AE$4:$AE$6</definedName>
    <definedName name="SUBTIPO_DE_TRABAJADOR">'Tablas '!$H$4:$H$5</definedName>
    <definedName name="TIPO_DE_CONTRATO">'Tablas '!$K$4:$K$8</definedName>
    <definedName name="TIPO_DE_CUENTA">'Tablas '!$W$4:$W$7</definedName>
    <definedName name="TIPO_DE_DOCUMENTO">'Tablas '!$B$4:$B$14</definedName>
    <definedName name="TIPO_DE_INCAPACIDAD">'Tablas '!$Z$4:$Z$6</definedName>
    <definedName name="TIPO_DE_TRABAJADOR">'Tablas '!$E$4:$E$19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P14" i="3" l="1"/>
  <c r="DP15" i="3"/>
  <c r="DP16" i="3"/>
  <c r="DP17" i="3"/>
  <c r="DS17" i="3" s="1"/>
  <c r="DP13" i="3"/>
  <c r="IJ512" i="3"/>
  <c r="IE512" i="3"/>
  <c r="HZ512" i="3"/>
  <c r="HP512" i="3"/>
  <c r="GR512" i="3"/>
  <c r="GO512" i="3"/>
  <c r="GK512" i="3"/>
  <c r="GG512" i="3"/>
  <c r="GC512" i="3"/>
  <c r="FZ512" i="3"/>
  <c r="FW512" i="3"/>
  <c r="FT512" i="3"/>
  <c r="FQ512" i="3"/>
  <c r="FN512" i="3"/>
  <c r="FK512" i="3"/>
  <c r="FH512" i="3"/>
  <c r="FE512" i="3"/>
  <c r="FB512" i="3"/>
  <c r="ER512" i="3"/>
  <c r="DS512" i="3"/>
  <c r="IJ511" i="3"/>
  <c r="IE511" i="3"/>
  <c r="HZ511" i="3"/>
  <c r="HP511" i="3"/>
  <c r="GR511" i="3"/>
  <c r="GO511" i="3"/>
  <c r="GK511" i="3"/>
  <c r="GG511" i="3"/>
  <c r="GC511" i="3"/>
  <c r="FZ511" i="3"/>
  <c r="FW511" i="3"/>
  <c r="FT511" i="3"/>
  <c r="FQ511" i="3"/>
  <c r="FN511" i="3"/>
  <c r="FK511" i="3"/>
  <c r="FH511" i="3"/>
  <c r="FE511" i="3"/>
  <c r="FB511" i="3"/>
  <c r="ER511" i="3"/>
  <c r="DS511" i="3"/>
  <c r="IJ510" i="3"/>
  <c r="IE510" i="3"/>
  <c r="HZ510" i="3"/>
  <c r="HP510" i="3"/>
  <c r="GR510" i="3"/>
  <c r="GO510" i="3"/>
  <c r="GK510" i="3"/>
  <c r="GG510" i="3"/>
  <c r="GC510" i="3"/>
  <c r="FZ510" i="3"/>
  <c r="FW510" i="3"/>
  <c r="FT510" i="3"/>
  <c r="FQ510" i="3"/>
  <c r="FN510" i="3"/>
  <c r="FK510" i="3"/>
  <c r="FH510" i="3"/>
  <c r="FE510" i="3"/>
  <c r="FB510" i="3"/>
  <c r="ER510" i="3"/>
  <c r="DS510" i="3"/>
  <c r="EF510" i="3" s="1"/>
  <c r="IJ509" i="3"/>
  <c r="IE509" i="3"/>
  <c r="HZ509" i="3"/>
  <c r="HP509" i="3"/>
  <c r="GR509" i="3"/>
  <c r="GO509" i="3"/>
  <c r="GK509" i="3"/>
  <c r="GG509" i="3"/>
  <c r="GC509" i="3"/>
  <c r="FZ509" i="3"/>
  <c r="FW509" i="3"/>
  <c r="FT509" i="3"/>
  <c r="FQ509" i="3"/>
  <c r="FN509" i="3"/>
  <c r="FK509" i="3"/>
  <c r="FH509" i="3"/>
  <c r="FE509" i="3"/>
  <c r="FB509" i="3"/>
  <c r="ER509" i="3"/>
  <c r="DS509" i="3"/>
  <c r="HH509" i="3" s="1"/>
  <c r="IJ508" i="3"/>
  <c r="IE508" i="3"/>
  <c r="HZ508" i="3"/>
  <c r="HP508" i="3"/>
  <c r="GR508" i="3"/>
  <c r="GO508" i="3"/>
  <c r="GK508" i="3"/>
  <c r="GG508" i="3"/>
  <c r="GC508" i="3"/>
  <c r="FZ508" i="3"/>
  <c r="FW508" i="3"/>
  <c r="FT508" i="3"/>
  <c r="FQ508" i="3"/>
  <c r="FN508" i="3"/>
  <c r="FK508" i="3"/>
  <c r="FH508" i="3"/>
  <c r="FE508" i="3"/>
  <c r="FB508" i="3"/>
  <c r="ER508" i="3"/>
  <c r="DS508" i="3"/>
  <c r="HE508" i="3" s="1"/>
  <c r="IJ507" i="3"/>
  <c r="IE507" i="3"/>
  <c r="HZ507" i="3"/>
  <c r="HP507" i="3"/>
  <c r="GR507" i="3"/>
  <c r="GO507" i="3"/>
  <c r="GK507" i="3"/>
  <c r="GG507" i="3"/>
  <c r="GC507" i="3"/>
  <c r="FZ507" i="3"/>
  <c r="FW507" i="3"/>
  <c r="FT507" i="3"/>
  <c r="FQ507" i="3"/>
  <c r="FN507" i="3"/>
  <c r="FK507" i="3"/>
  <c r="FH507" i="3"/>
  <c r="FE507" i="3"/>
  <c r="FB507" i="3"/>
  <c r="ER507" i="3"/>
  <c r="DS507" i="3"/>
  <c r="GW507" i="3" s="1"/>
  <c r="IJ506" i="3"/>
  <c r="IE506" i="3"/>
  <c r="HZ506" i="3"/>
  <c r="HP506" i="3"/>
  <c r="GR506" i="3"/>
  <c r="GO506" i="3"/>
  <c r="GK506" i="3"/>
  <c r="GG506" i="3"/>
  <c r="GC506" i="3"/>
  <c r="FZ506" i="3"/>
  <c r="FW506" i="3"/>
  <c r="FT506" i="3"/>
  <c r="FQ506" i="3"/>
  <c r="FN506" i="3"/>
  <c r="FK506" i="3"/>
  <c r="FH506" i="3"/>
  <c r="FE506" i="3"/>
  <c r="FB506" i="3"/>
  <c r="ER506" i="3"/>
  <c r="DS506" i="3"/>
  <c r="IJ505" i="3"/>
  <c r="IE505" i="3"/>
  <c r="HZ505" i="3"/>
  <c r="HP505" i="3"/>
  <c r="GR505" i="3"/>
  <c r="GO505" i="3"/>
  <c r="GK505" i="3"/>
  <c r="GG505" i="3"/>
  <c r="GC505" i="3"/>
  <c r="FZ505" i="3"/>
  <c r="FW505" i="3"/>
  <c r="FT505" i="3"/>
  <c r="FQ505" i="3"/>
  <c r="FN505" i="3"/>
  <c r="FK505" i="3"/>
  <c r="FH505" i="3"/>
  <c r="FE505" i="3"/>
  <c r="FB505" i="3"/>
  <c r="ER505" i="3"/>
  <c r="DY505" i="3"/>
  <c r="DS505" i="3"/>
  <c r="IJ504" i="3"/>
  <c r="IE504" i="3"/>
  <c r="HZ504" i="3"/>
  <c r="HP504" i="3"/>
  <c r="GR504" i="3"/>
  <c r="GO504" i="3"/>
  <c r="GK504" i="3"/>
  <c r="GG504" i="3"/>
  <c r="GC504" i="3"/>
  <c r="FZ504" i="3"/>
  <c r="FW504" i="3"/>
  <c r="FT504" i="3"/>
  <c r="FQ504" i="3"/>
  <c r="FN504" i="3"/>
  <c r="FK504" i="3"/>
  <c r="FH504" i="3"/>
  <c r="FE504" i="3"/>
  <c r="FB504" i="3"/>
  <c r="ER504" i="3"/>
  <c r="DS504" i="3"/>
  <c r="IJ503" i="3"/>
  <c r="IE503" i="3"/>
  <c r="HZ503" i="3"/>
  <c r="HP503" i="3"/>
  <c r="GR503" i="3"/>
  <c r="GO503" i="3"/>
  <c r="GK503" i="3"/>
  <c r="GG503" i="3"/>
  <c r="GC503" i="3"/>
  <c r="FZ503" i="3"/>
  <c r="FW503" i="3"/>
  <c r="FT503" i="3"/>
  <c r="FQ503" i="3"/>
  <c r="FN503" i="3"/>
  <c r="FK503" i="3"/>
  <c r="FH503" i="3"/>
  <c r="FE503" i="3"/>
  <c r="FB503" i="3"/>
  <c r="ER503" i="3"/>
  <c r="DS503" i="3"/>
  <c r="IW503" i="3" s="1"/>
  <c r="IJ502" i="3"/>
  <c r="IE502" i="3"/>
  <c r="HZ502" i="3"/>
  <c r="HP502" i="3"/>
  <c r="GR502" i="3"/>
  <c r="GO502" i="3"/>
  <c r="GK502" i="3"/>
  <c r="GG502" i="3"/>
  <c r="GC502" i="3"/>
  <c r="FZ502" i="3"/>
  <c r="FW502" i="3"/>
  <c r="FT502" i="3"/>
  <c r="FQ502" i="3"/>
  <c r="FN502" i="3"/>
  <c r="FK502" i="3"/>
  <c r="FH502" i="3"/>
  <c r="FE502" i="3"/>
  <c r="FB502" i="3"/>
  <c r="ER502" i="3"/>
  <c r="DS502" i="3"/>
  <c r="IP502" i="3" s="1"/>
  <c r="IJ501" i="3"/>
  <c r="IE501" i="3"/>
  <c r="HZ501" i="3"/>
  <c r="HP501" i="3"/>
  <c r="GR501" i="3"/>
  <c r="GO501" i="3"/>
  <c r="GK501" i="3"/>
  <c r="GG501" i="3"/>
  <c r="GC501" i="3"/>
  <c r="FZ501" i="3"/>
  <c r="FW501" i="3"/>
  <c r="FT501" i="3"/>
  <c r="FQ501" i="3"/>
  <c r="FN501" i="3"/>
  <c r="FK501" i="3"/>
  <c r="FH501" i="3"/>
  <c r="FE501" i="3"/>
  <c r="FB501" i="3"/>
  <c r="ER501" i="3"/>
  <c r="EP501" i="3"/>
  <c r="DS501" i="3"/>
  <c r="DU501" i="3" s="1"/>
  <c r="IJ500" i="3"/>
  <c r="IE500" i="3"/>
  <c r="HZ500" i="3"/>
  <c r="HP500" i="3"/>
  <c r="GR500" i="3"/>
  <c r="GO500" i="3"/>
  <c r="GK500" i="3"/>
  <c r="GG500" i="3"/>
  <c r="GC500" i="3"/>
  <c r="FZ500" i="3"/>
  <c r="FW500" i="3"/>
  <c r="FT500" i="3"/>
  <c r="FQ500" i="3"/>
  <c r="FN500" i="3"/>
  <c r="FK500" i="3"/>
  <c r="FH500" i="3"/>
  <c r="FE500" i="3"/>
  <c r="FB500" i="3"/>
  <c r="ER500" i="3"/>
  <c r="DS500" i="3"/>
  <c r="IJ499" i="3"/>
  <c r="IE499" i="3"/>
  <c r="HZ499" i="3"/>
  <c r="HP499" i="3"/>
  <c r="GR499" i="3"/>
  <c r="GO499" i="3"/>
  <c r="GK499" i="3"/>
  <c r="GG499" i="3"/>
  <c r="GC499" i="3"/>
  <c r="FZ499" i="3"/>
  <c r="FW499" i="3"/>
  <c r="FT499" i="3"/>
  <c r="FQ499" i="3"/>
  <c r="FN499" i="3"/>
  <c r="FK499" i="3"/>
  <c r="FH499" i="3"/>
  <c r="FE499" i="3"/>
  <c r="FB499" i="3"/>
  <c r="ER499" i="3"/>
  <c r="DS499" i="3"/>
  <c r="IJ498" i="3"/>
  <c r="IE498" i="3"/>
  <c r="HZ498" i="3"/>
  <c r="HP498" i="3"/>
  <c r="GR498" i="3"/>
  <c r="GO498" i="3"/>
  <c r="GK498" i="3"/>
  <c r="GG498" i="3"/>
  <c r="GC498" i="3"/>
  <c r="FZ498" i="3"/>
  <c r="FW498" i="3"/>
  <c r="FT498" i="3"/>
  <c r="FQ498" i="3"/>
  <c r="FN498" i="3"/>
  <c r="FK498" i="3"/>
  <c r="FH498" i="3"/>
  <c r="FE498" i="3"/>
  <c r="FB498" i="3"/>
  <c r="ER498" i="3"/>
  <c r="DU498" i="3"/>
  <c r="DS498" i="3"/>
  <c r="IL498" i="3" s="1"/>
  <c r="IJ497" i="3"/>
  <c r="IE497" i="3"/>
  <c r="HZ497" i="3"/>
  <c r="HP497" i="3"/>
  <c r="GR497" i="3"/>
  <c r="GO497" i="3"/>
  <c r="GK497" i="3"/>
  <c r="GG497" i="3"/>
  <c r="GC497" i="3"/>
  <c r="FZ497" i="3"/>
  <c r="FW497" i="3"/>
  <c r="FT497" i="3"/>
  <c r="FQ497" i="3"/>
  <c r="FN497" i="3"/>
  <c r="FK497" i="3"/>
  <c r="FH497" i="3"/>
  <c r="FE497" i="3"/>
  <c r="FB497" i="3"/>
  <c r="ER497" i="3"/>
  <c r="DS497" i="3"/>
  <c r="HW497" i="3" s="1"/>
  <c r="IJ496" i="3"/>
  <c r="IE496" i="3"/>
  <c r="HZ496" i="3"/>
  <c r="HP496" i="3"/>
  <c r="GR496" i="3"/>
  <c r="GO496" i="3"/>
  <c r="GK496" i="3"/>
  <c r="GG496" i="3"/>
  <c r="GC496" i="3"/>
  <c r="FZ496" i="3"/>
  <c r="FW496" i="3"/>
  <c r="FT496" i="3"/>
  <c r="FQ496" i="3"/>
  <c r="FN496" i="3"/>
  <c r="FK496" i="3"/>
  <c r="FH496" i="3"/>
  <c r="FE496" i="3"/>
  <c r="FB496" i="3"/>
  <c r="ER496" i="3"/>
  <c r="DS496" i="3"/>
  <c r="IJ495" i="3"/>
  <c r="IE495" i="3"/>
  <c r="HZ495" i="3"/>
  <c r="HP495" i="3"/>
  <c r="GR495" i="3"/>
  <c r="GO495" i="3"/>
  <c r="GK495" i="3"/>
  <c r="GG495" i="3"/>
  <c r="GC495" i="3"/>
  <c r="FZ495" i="3"/>
  <c r="FW495" i="3"/>
  <c r="FT495" i="3"/>
  <c r="FQ495" i="3"/>
  <c r="FN495" i="3"/>
  <c r="FK495" i="3"/>
  <c r="FH495" i="3"/>
  <c r="FE495" i="3"/>
  <c r="FB495" i="3"/>
  <c r="ER495" i="3"/>
  <c r="DS495" i="3"/>
  <c r="IJ494" i="3"/>
  <c r="IE494" i="3"/>
  <c r="HZ494" i="3"/>
  <c r="HP494" i="3"/>
  <c r="GR494" i="3"/>
  <c r="GO494" i="3"/>
  <c r="GK494" i="3"/>
  <c r="GG494" i="3"/>
  <c r="GC494" i="3"/>
  <c r="FZ494" i="3"/>
  <c r="FW494" i="3"/>
  <c r="FT494" i="3"/>
  <c r="FQ494" i="3"/>
  <c r="FN494" i="3"/>
  <c r="FK494" i="3"/>
  <c r="FH494" i="3"/>
  <c r="FE494" i="3"/>
  <c r="FB494" i="3"/>
  <c r="ER494" i="3"/>
  <c r="DS494" i="3"/>
  <c r="IM494" i="3" s="1"/>
  <c r="IJ493" i="3"/>
  <c r="IE493" i="3"/>
  <c r="HZ493" i="3"/>
  <c r="HP493" i="3"/>
  <c r="GR493" i="3"/>
  <c r="GO493" i="3"/>
  <c r="GK493" i="3"/>
  <c r="GG493" i="3"/>
  <c r="GC493" i="3"/>
  <c r="FZ493" i="3"/>
  <c r="FW493" i="3"/>
  <c r="FT493" i="3"/>
  <c r="FQ493" i="3"/>
  <c r="FN493" i="3"/>
  <c r="FK493" i="3"/>
  <c r="FH493" i="3"/>
  <c r="FE493" i="3"/>
  <c r="FB493" i="3"/>
  <c r="ER493" i="3"/>
  <c r="DS493" i="3"/>
  <c r="IJ492" i="3"/>
  <c r="IE492" i="3"/>
  <c r="HZ492" i="3"/>
  <c r="HP492" i="3"/>
  <c r="GR492" i="3"/>
  <c r="GO492" i="3"/>
  <c r="GK492" i="3"/>
  <c r="GG492" i="3"/>
  <c r="GC492" i="3"/>
  <c r="FZ492" i="3"/>
  <c r="FW492" i="3"/>
  <c r="FT492" i="3"/>
  <c r="FQ492" i="3"/>
  <c r="FN492" i="3"/>
  <c r="FK492" i="3"/>
  <c r="FH492" i="3"/>
  <c r="FE492" i="3"/>
  <c r="FB492" i="3"/>
  <c r="ER492" i="3"/>
  <c r="DS492" i="3"/>
  <c r="EL492" i="3" s="1"/>
  <c r="IJ491" i="3"/>
  <c r="IE491" i="3"/>
  <c r="HZ491" i="3"/>
  <c r="HP491" i="3"/>
  <c r="GR491" i="3"/>
  <c r="GO491" i="3"/>
  <c r="GK491" i="3"/>
  <c r="GG491" i="3"/>
  <c r="GC491" i="3"/>
  <c r="FZ491" i="3"/>
  <c r="FW491" i="3"/>
  <c r="FT491" i="3"/>
  <c r="FQ491" i="3"/>
  <c r="FN491" i="3"/>
  <c r="FK491" i="3"/>
  <c r="FH491" i="3"/>
  <c r="FE491" i="3"/>
  <c r="FB491" i="3"/>
  <c r="ER491" i="3"/>
  <c r="DS491" i="3"/>
  <c r="EW491" i="3" s="1"/>
  <c r="IJ490" i="3"/>
  <c r="IE490" i="3"/>
  <c r="HZ490" i="3"/>
  <c r="HP490" i="3"/>
  <c r="GR490" i="3"/>
  <c r="GO490" i="3"/>
  <c r="GK490" i="3"/>
  <c r="GG490" i="3"/>
  <c r="GC490" i="3"/>
  <c r="FZ490" i="3"/>
  <c r="FW490" i="3"/>
  <c r="FT490" i="3"/>
  <c r="FQ490" i="3"/>
  <c r="FN490" i="3"/>
  <c r="FK490" i="3"/>
  <c r="FH490" i="3"/>
  <c r="FE490" i="3"/>
  <c r="FB490" i="3"/>
  <c r="ER490" i="3"/>
  <c r="DS490" i="3"/>
  <c r="HB490" i="3" s="1"/>
  <c r="IJ489" i="3"/>
  <c r="IE489" i="3"/>
  <c r="HZ489" i="3"/>
  <c r="HP489" i="3"/>
  <c r="GR489" i="3"/>
  <c r="GO489" i="3"/>
  <c r="GK489" i="3"/>
  <c r="GG489" i="3"/>
  <c r="GC489" i="3"/>
  <c r="FZ489" i="3"/>
  <c r="FW489" i="3"/>
  <c r="FT489" i="3"/>
  <c r="FQ489" i="3"/>
  <c r="FN489" i="3"/>
  <c r="FK489" i="3"/>
  <c r="FH489" i="3"/>
  <c r="FE489" i="3"/>
  <c r="FB489" i="3"/>
  <c r="ER489" i="3"/>
  <c r="DS489" i="3"/>
  <c r="GU489" i="3" s="1"/>
  <c r="IJ488" i="3"/>
  <c r="IE488" i="3"/>
  <c r="HZ488" i="3"/>
  <c r="HP488" i="3"/>
  <c r="GR488" i="3"/>
  <c r="GO488" i="3"/>
  <c r="GK488" i="3"/>
  <c r="GG488" i="3"/>
  <c r="GC488" i="3"/>
  <c r="FZ488" i="3"/>
  <c r="FW488" i="3"/>
  <c r="FT488" i="3"/>
  <c r="FQ488" i="3"/>
  <c r="FN488" i="3"/>
  <c r="FK488" i="3"/>
  <c r="FH488" i="3"/>
  <c r="FE488" i="3"/>
  <c r="FB488" i="3"/>
  <c r="ER488" i="3"/>
  <c r="DS488" i="3"/>
  <c r="HH488" i="3" s="1"/>
  <c r="IJ487" i="3"/>
  <c r="IE487" i="3"/>
  <c r="HZ487" i="3"/>
  <c r="HP487" i="3"/>
  <c r="GR487" i="3"/>
  <c r="GO487" i="3"/>
  <c r="GK487" i="3"/>
  <c r="GG487" i="3"/>
  <c r="GC487" i="3"/>
  <c r="FZ487" i="3"/>
  <c r="FW487" i="3"/>
  <c r="FT487" i="3"/>
  <c r="FQ487" i="3"/>
  <c r="FN487" i="3"/>
  <c r="FK487" i="3"/>
  <c r="FH487" i="3"/>
  <c r="FE487" i="3"/>
  <c r="FB487" i="3"/>
  <c r="ER487" i="3"/>
  <c r="DS487" i="3"/>
  <c r="IW487" i="3" s="1"/>
  <c r="IJ486" i="3"/>
  <c r="IE486" i="3"/>
  <c r="HZ486" i="3"/>
  <c r="HP486" i="3"/>
  <c r="GR486" i="3"/>
  <c r="GO486" i="3"/>
  <c r="GK486" i="3"/>
  <c r="GG486" i="3"/>
  <c r="GC486" i="3"/>
  <c r="FZ486" i="3"/>
  <c r="FW486" i="3"/>
  <c r="FT486" i="3"/>
  <c r="FQ486" i="3"/>
  <c r="FN486" i="3"/>
  <c r="FK486" i="3"/>
  <c r="FH486" i="3"/>
  <c r="FE486" i="3"/>
  <c r="FB486" i="3"/>
  <c r="ER486" i="3"/>
  <c r="DS486" i="3"/>
  <c r="IJ485" i="3"/>
  <c r="IE485" i="3"/>
  <c r="HZ485" i="3"/>
  <c r="HP485" i="3"/>
  <c r="GR485" i="3"/>
  <c r="GO485" i="3"/>
  <c r="GK485" i="3"/>
  <c r="GG485" i="3"/>
  <c r="GC485" i="3"/>
  <c r="FZ485" i="3"/>
  <c r="FW485" i="3"/>
  <c r="FT485" i="3"/>
  <c r="FQ485" i="3"/>
  <c r="FN485" i="3"/>
  <c r="FK485" i="3"/>
  <c r="FH485" i="3"/>
  <c r="FE485" i="3"/>
  <c r="FB485" i="3"/>
  <c r="ER485" i="3"/>
  <c r="DS485" i="3"/>
  <c r="IJ484" i="3"/>
  <c r="IE484" i="3"/>
  <c r="HZ484" i="3"/>
  <c r="HP484" i="3"/>
  <c r="GR484" i="3"/>
  <c r="GO484" i="3"/>
  <c r="GK484" i="3"/>
  <c r="GG484" i="3"/>
  <c r="GC484" i="3"/>
  <c r="FZ484" i="3"/>
  <c r="FW484" i="3"/>
  <c r="FT484" i="3"/>
  <c r="FQ484" i="3"/>
  <c r="FN484" i="3"/>
  <c r="FK484" i="3"/>
  <c r="FH484" i="3"/>
  <c r="FE484" i="3"/>
  <c r="FB484" i="3"/>
  <c r="ER484" i="3"/>
  <c r="DS484" i="3"/>
  <c r="IJ483" i="3"/>
  <c r="IE483" i="3"/>
  <c r="HZ483" i="3"/>
  <c r="HP483" i="3"/>
  <c r="GR483" i="3"/>
  <c r="GO483" i="3"/>
  <c r="GK483" i="3"/>
  <c r="GG483" i="3"/>
  <c r="GC483" i="3"/>
  <c r="FZ483" i="3"/>
  <c r="FW483" i="3"/>
  <c r="FT483" i="3"/>
  <c r="FQ483" i="3"/>
  <c r="FN483" i="3"/>
  <c r="FK483" i="3"/>
  <c r="FH483" i="3"/>
  <c r="FE483" i="3"/>
  <c r="FB483" i="3"/>
  <c r="ER483" i="3"/>
  <c r="DS483" i="3"/>
  <c r="HU483" i="3" s="1"/>
  <c r="IJ482" i="3"/>
  <c r="IE482" i="3"/>
  <c r="HZ482" i="3"/>
  <c r="HP482" i="3"/>
  <c r="GR482" i="3"/>
  <c r="GO482" i="3"/>
  <c r="GK482" i="3"/>
  <c r="GG482" i="3"/>
  <c r="GC482" i="3"/>
  <c r="FZ482" i="3"/>
  <c r="FW482" i="3"/>
  <c r="FT482" i="3"/>
  <c r="FQ482" i="3"/>
  <c r="FN482" i="3"/>
  <c r="FK482" i="3"/>
  <c r="FH482" i="3"/>
  <c r="FE482" i="3"/>
  <c r="FB482" i="3"/>
  <c r="ER482" i="3"/>
  <c r="DS482" i="3"/>
  <c r="IJ481" i="3"/>
  <c r="IE481" i="3"/>
  <c r="HZ481" i="3"/>
  <c r="HP481" i="3"/>
  <c r="GR481" i="3"/>
  <c r="GO481" i="3"/>
  <c r="GK481" i="3"/>
  <c r="GG481" i="3"/>
  <c r="GC481" i="3"/>
  <c r="FZ481" i="3"/>
  <c r="FW481" i="3"/>
  <c r="FT481" i="3"/>
  <c r="FQ481" i="3"/>
  <c r="FN481" i="3"/>
  <c r="FK481" i="3"/>
  <c r="FH481" i="3"/>
  <c r="FE481" i="3"/>
  <c r="FB481" i="3"/>
  <c r="ER481" i="3"/>
  <c r="DS481" i="3"/>
  <c r="IS481" i="3" s="1"/>
  <c r="IJ480" i="3"/>
  <c r="IE480" i="3"/>
  <c r="HZ480" i="3"/>
  <c r="HP480" i="3"/>
  <c r="GR480" i="3"/>
  <c r="GO480" i="3"/>
  <c r="GK480" i="3"/>
  <c r="GG480" i="3"/>
  <c r="GC480" i="3"/>
  <c r="FZ480" i="3"/>
  <c r="FW480" i="3"/>
  <c r="FT480" i="3"/>
  <c r="FQ480" i="3"/>
  <c r="FN480" i="3"/>
  <c r="FK480" i="3"/>
  <c r="FH480" i="3"/>
  <c r="FE480" i="3"/>
  <c r="FB480" i="3"/>
  <c r="ER480" i="3"/>
  <c r="EC480" i="3"/>
  <c r="DS480" i="3"/>
  <c r="IH480" i="3" s="1"/>
  <c r="IJ479" i="3"/>
  <c r="IE479" i="3"/>
  <c r="HZ479" i="3"/>
  <c r="HP479" i="3"/>
  <c r="GR479" i="3"/>
  <c r="GO479" i="3"/>
  <c r="GK479" i="3"/>
  <c r="GG479" i="3"/>
  <c r="GC479" i="3"/>
  <c r="FZ479" i="3"/>
  <c r="FW479" i="3"/>
  <c r="FT479" i="3"/>
  <c r="FQ479" i="3"/>
  <c r="FN479" i="3"/>
  <c r="FK479" i="3"/>
  <c r="FH479" i="3"/>
  <c r="FE479" i="3"/>
  <c r="FB479" i="3"/>
  <c r="ER479" i="3"/>
  <c r="DS479" i="3"/>
  <c r="EQ479" i="3" s="1"/>
  <c r="IJ478" i="3"/>
  <c r="IE478" i="3"/>
  <c r="HZ478" i="3"/>
  <c r="HP478" i="3"/>
  <c r="GR478" i="3"/>
  <c r="GO478" i="3"/>
  <c r="GK478" i="3"/>
  <c r="GG478" i="3"/>
  <c r="GC478" i="3"/>
  <c r="FZ478" i="3"/>
  <c r="FW478" i="3"/>
  <c r="FT478" i="3"/>
  <c r="FQ478" i="3"/>
  <c r="FN478" i="3"/>
  <c r="FK478" i="3"/>
  <c r="FH478" i="3"/>
  <c r="FE478" i="3"/>
  <c r="FB478" i="3"/>
  <c r="ER478" i="3"/>
  <c r="DS478" i="3"/>
  <c r="IL478" i="3" s="1"/>
  <c r="IJ477" i="3"/>
  <c r="IE477" i="3"/>
  <c r="HZ477" i="3"/>
  <c r="HP477" i="3"/>
  <c r="GR477" i="3"/>
  <c r="GO477" i="3"/>
  <c r="GK477" i="3"/>
  <c r="GG477" i="3"/>
  <c r="GC477" i="3"/>
  <c r="FZ477" i="3"/>
  <c r="FW477" i="3"/>
  <c r="FT477" i="3"/>
  <c r="FQ477" i="3"/>
  <c r="FN477" i="3"/>
  <c r="FK477" i="3"/>
  <c r="FH477" i="3"/>
  <c r="FE477" i="3"/>
  <c r="FB477" i="3"/>
  <c r="ER477" i="3"/>
  <c r="DS477" i="3"/>
  <c r="ED477" i="3" s="1"/>
  <c r="IJ476" i="3"/>
  <c r="IE476" i="3"/>
  <c r="HZ476" i="3"/>
  <c r="HP476" i="3"/>
  <c r="GR476" i="3"/>
  <c r="GO476" i="3"/>
  <c r="GK476" i="3"/>
  <c r="GG476" i="3"/>
  <c r="GC476" i="3"/>
  <c r="FZ476" i="3"/>
  <c r="FW476" i="3"/>
  <c r="FT476" i="3"/>
  <c r="FQ476" i="3"/>
  <c r="FN476" i="3"/>
  <c r="FK476" i="3"/>
  <c r="FH476" i="3"/>
  <c r="FE476" i="3"/>
  <c r="FB476" i="3"/>
  <c r="ER476" i="3"/>
  <c r="DS476" i="3"/>
  <c r="IJ475" i="3"/>
  <c r="IE475" i="3"/>
  <c r="HZ475" i="3"/>
  <c r="HP475" i="3"/>
  <c r="GR475" i="3"/>
  <c r="GO475" i="3"/>
  <c r="GK475" i="3"/>
  <c r="GG475" i="3"/>
  <c r="GC475" i="3"/>
  <c r="FZ475" i="3"/>
  <c r="FW475" i="3"/>
  <c r="FT475" i="3"/>
  <c r="FQ475" i="3"/>
  <c r="FN475" i="3"/>
  <c r="FK475" i="3"/>
  <c r="FH475" i="3"/>
  <c r="FE475" i="3"/>
  <c r="FB475" i="3"/>
  <c r="ER475" i="3"/>
  <c r="DS475" i="3"/>
  <c r="IO475" i="3" s="1"/>
  <c r="IJ474" i="3"/>
  <c r="IE474" i="3"/>
  <c r="HZ474" i="3"/>
  <c r="HP474" i="3"/>
  <c r="GR474" i="3"/>
  <c r="GO474" i="3"/>
  <c r="GK474" i="3"/>
  <c r="GG474" i="3"/>
  <c r="GC474" i="3"/>
  <c r="FZ474" i="3"/>
  <c r="FW474" i="3"/>
  <c r="FT474" i="3"/>
  <c r="FQ474" i="3"/>
  <c r="FN474" i="3"/>
  <c r="FK474" i="3"/>
  <c r="FH474" i="3"/>
  <c r="FE474" i="3"/>
  <c r="FB474" i="3"/>
  <c r="ER474" i="3"/>
  <c r="DS474" i="3"/>
  <c r="IJ473" i="3"/>
  <c r="IE473" i="3"/>
  <c r="HZ473" i="3"/>
  <c r="HP473" i="3"/>
  <c r="GR473" i="3"/>
  <c r="GO473" i="3"/>
  <c r="GK473" i="3"/>
  <c r="GG473" i="3"/>
  <c r="GC473" i="3"/>
  <c r="FZ473" i="3"/>
  <c r="FW473" i="3"/>
  <c r="FT473" i="3"/>
  <c r="FQ473" i="3"/>
  <c r="FN473" i="3"/>
  <c r="FK473" i="3"/>
  <c r="FH473" i="3"/>
  <c r="FE473" i="3"/>
  <c r="FB473" i="3"/>
  <c r="ER473" i="3"/>
  <c r="DS473" i="3"/>
  <c r="IT473" i="3" s="1"/>
  <c r="IJ472" i="3"/>
  <c r="IE472" i="3"/>
  <c r="HZ472" i="3"/>
  <c r="HP472" i="3"/>
  <c r="GR472" i="3"/>
  <c r="GO472" i="3"/>
  <c r="GK472" i="3"/>
  <c r="GG472" i="3"/>
  <c r="GC472" i="3"/>
  <c r="FZ472" i="3"/>
  <c r="FW472" i="3"/>
  <c r="FT472" i="3"/>
  <c r="FQ472" i="3"/>
  <c r="FN472" i="3"/>
  <c r="FK472" i="3"/>
  <c r="FH472" i="3"/>
  <c r="FE472" i="3"/>
  <c r="FB472" i="3"/>
  <c r="ER472" i="3"/>
  <c r="DS472" i="3"/>
  <c r="IJ471" i="3"/>
  <c r="IE471" i="3"/>
  <c r="HZ471" i="3"/>
  <c r="HP471" i="3"/>
  <c r="GR471" i="3"/>
  <c r="GO471" i="3"/>
  <c r="GK471" i="3"/>
  <c r="GG471" i="3"/>
  <c r="GC471" i="3"/>
  <c r="FZ471" i="3"/>
  <c r="FW471" i="3"/>
  <c r="FT471" i="3"/>
  <c r="FQ471" i="3"/>
  <c r="FN471" i="3"/>
  <c r="FK471" i="3"/>
  <c r="FH471" i="3"/>
  <c r="FE471" i="3"/>
  <c r="FB471" i="3"/>
  <c r="ER471" i="3"/>
  <c r="DS471" i="3"/>
  <c r="IS471" i="3" s="1"/>
  <c r="IJ470" i="3"/>
  <c r="IE470" i="3"/>
  <c r="HZ470" i="3"/>
  <c r="HP470" i="3"/>
  <c r="GR470" i="3"/>
  <c r="GO470" i="3"/>
  <c r="GK470" i="3"/>
  <c r="GG470" i="3"/>
  <c r="GC470" i="3"/>
  <c r="FZ470" i="3"/>
  <c r="FW470" i="3"/>
  <c r="FT470" i="3"/>
  <c r="FQ470" i="3"/>
  <c r="FN470" i="3"/>
  <c r="FK470" i="3"/>
  <c r="FH470" i="3"/>
  <c r="FE470" i="3"/>
  <c r="FB470" i="3"/>
  <c r="ER470" i="3"/>
  <c r="DS470" i="3"/>
  <c r="FF470" i="3" s="1"/>
  <c r="IJ469" i="3"/>
  <c r="IE469" i="3"/>
  <c r="HZ469" i="3"/>
  <c r="HP469" i="3"/>
  <c r="GR469" i="3"/>
  <c r="GO469" i="3"/>
  <c r="GK469" i="3"/>
  <c r="GG469" i="3"/>
  <c r="GC469" i="3"/>
  <c r="FZ469" i="3"/>
  <c r="FW469" i="3"/>
  <c r="FT469" i="3"/>
  <c r="FQ469" i="3"/>
  <c r="FN469" i="3"/>
  <c r="FK469" i="3"/>
  <c r="FH469" i="3"/>
  <c r="FE469" i="3"/>
  <c r="FB469" i="3"/>
  <c r="ER469" i="3"/>
  <c r="DS469" i="3"/>
  <c r="HK469" i="3" s="1"/>
  <c r="IJ468" i="3"/>
  <c r="IE468" i="3"/>
  <c r="HZ468" i="3"/>
  <c r="HP468" i="3"/>
  <c r="GR468" i="3"/>
  <c r="GO468" i="3"/>
  <c r="GK468" i="3"/>
  <c r="GG468" i="3"/>
  <c r="GC468" i="3"/>
  <c r="FZ468" i="3"/>
  <c r="FW468" i="3"/>
  <c r="FT468" i="3"/>
  <c r="FQ468" i="3"/>
  <c r="FN468" i="3"/>
  <c r="FK468" i="3"/>
  <c r="FH468" i="3"/>
  <c r="FE468" i="3"/>
  <c r="FB468" i="3"/>
  <c r="ER468" i="3"/>
  <c r="DS468" i="3"/>
  <c r="IJ467" i="3"/>
  <c r="IE467" i="3"/>
  <c r="HZ467" i="3"/>
  <c r="HP467" i="3"/>
  <c r="GR467" i="3"/>
  <c r="GO467" i="3"/>
  <c r="GK467" i="3"/>
  <c r="GG467" i="3"/>
  <c r="GC467" i="3"/>
  <c r="FZ467" i="3"/>
  <c r="FW467" i="3"/>
  <c r="FT467" i="3"/>
  <c r="FQ467" i="3"/>
  <c r="FN467" i="3"/>
  <c r="FK467" i="3"/>
  <c r="FH467" i="3"/>
  <c r="FE467" i="3"/>
  <c r="FB467" i="3"/>
  <c r="ER467" i="3"/>
  <c r="DS467" i="3"/>
  <c r="IJ466" i="3"/>
  <c r="IE466" i="3"/>
  <c r="HZ466" i="3"/>
  <c r="HP466" i="3"/>
  <c r="GR466" i="3"/>
  <c r="GO466" i="3"/>
  <c r="GK466" i="3"/>
  <c r="GG466" i="3"/>
  <c r="GC466" i="3"/>
  <c r="FZ466" i="3"/>
  <c r="FW466" i="3"/>
  <c r="FT466" i="3"/>
  <c r="FQ466" i="3"/>
  <c r="FN466" i="3"/>
  <c r="FK466" i="3"/>
  <c r="FH466" i="3"/>
  <c r="FE466" i="3"/>
  <c r="FB466" i="3"/>
  <c r="ER466" i="3"/>
  <c r="DS466" i="3"/>
  <c r="IJ465" i="3"/>
  <c r="IE465" i="3"/>
  <c r="HZ465" i="3"/>
  <c r="HP465" i="3"/>
  <c r="GR465" i="3"/>
  <c r="GO465" i="3"/>
  <c r="GK465" i="3"/>
  <c r="GG465" i="3"/>
  <c r="GC465" i="3"/>
  <c r="FZ465" i="3"/>
  <c r="FW465" i="3"/>
  <c r="FT465" i="3"/>
  <c r="FQ465" i="3"/>
  <c r="FN465" i="3"/>
  <c r="FK465" i="3"/>
  <c r="FH465" i="3"/>
  <c r="FE465" i="3"/>
  <c r="FB465" i="3"/>
  <c r="ER465" i="3"/>
  <c r="DS465" i="3"/>
  <c r="HB465" i="3" s="1"/>
  <c r="IJ464" i="3"/>
  <c r="IE464" i="3"/>
  <c r="HZ464" i="3"/>
  <c r="HP464" i="3"/>
  <c r="GR464" i="3"/>
  <c r="GO464" i="3"/>
  <c r="GK464" i="3"/>
  <c r="GG464" i="3"/>
  <c r="GC464" i="3"/>
  <c r="FZ464" i="3"/>
  <c r="FW464" i="3"/>
  <c r="FT464" i="3"/>
  <c r="FQ464" i="3"/>
  <c r="FN464" i="3"/>
  <c r="FK464" i="3"/>
  <c r="FH464" i="3"/>
  <c r="FE464" i="3"/>
  <c r="FB464" i="3"/>
  <c r="ER464" i="3"/>
  <c r="DS464" i="3"/>
  <c r="IW464" i="3" s="1"/>
  <c r="IJ463" i="3"/>
  <c r="IE463" i="3"/>
  <c r="HZ463" i="3"/>
  <c r="HP463" i="3"/>
  <c r="GR463" i="3"/>
  <c r="GO463" i="3"/>
  <c r="GK463" i="3"/>
  <c r="GG463" i="3"/>
  <c r="GC463" i="3"/>
  <c r="FZ463" i="3"/>
  <c r="FW463" i="3"/>
  <c r="FT463" i="3"/>
  <c r="FQ463" i="3"/>
  <c r="FN463" i="3"/>
  <c r="FK463" i="3"/>
  <c r="FH463" i="3"/>
  <c r="FE463" i="3"/>
  <c r="FB463" i="3"/>
  <c r="ER463" i="3"/>
  <c r="DS463" i="3"/>
  <c r="IO463" i="3" s="1"/>
  <c r="IJ462" i="3"/>
  <c r="IE462" i="3"/>
  <c r="HZ462" i="3"/>
  <c r="HP462" i="3"/>
  <c r="GR462" i="3"/>
  <c r="GO462" i="3"/>
  <c r="GK462" i="3"/>
  <c r="GG462" i="3"/>
  <c r="GC462" i="3"/>
  <c r="FZ462" i="3"/>
  <c r="FW462" i="3"/>
  <c r="FT462" i="3"/>
  <c r="FQ462" i="3"/>
  <c r="FN462" i="3"/>
  <c r="FK462" i="3"/>
  <c r="FH462" i="3"/>
  <c r="FE462" i="3"/>
  <c r="FB462" i="3"/>
  <c r="ER462" i="3"/>
  <c r="DS462" i="3"/>
  <c r="IY462" i="3" s="1"/>
  <c r="IJ461" i="3"/>
  <c r="IE461" i="3"/>
  <c r="HZ461" i="3"/>
  <c r="HP461" i="3"/>
  <c r="GR461" i="3"/>
  <c r="GO461" i="3"/>
  <c r="GK461" i="3"/>
  <c r="GG461" i="3"/>
  <c r="GC461" i="3"/>
  <c r="FZ461" i="3"/>
  <c r="FW461" i="3"/>
  <c r="FT461" i="3"/>
  <c r="FQ461" i="3"/>
  <c r="FN461" i="3"/>
  <c r="FK461" i="3"/>
  <c r="FH461" i="3"/>
  <c r="FE461" i="3"/>
  <c r="FB461" i="3"/>
  <c r="ER461" i="3"/>
  <c r="DS461" i="3"/>
  <c r="GI461" i="3" s="1"/>
  <c r="IJ460" i="3"/>
  <c r="IE460" i="3"/>
  <c r="HZ460" i="3"/>
  <c r="HP460" i="3"/>
  <c r="GR460" i="3"/>
  <c r="GO460" i="3"/>
  <c r="GK460" i="3"/>
  <c r="GG460" i="3"/>
  <c r="GC460" i="3"/>
  <c r="FZ460" i="3"/>
  <c r="FW460" i="3"/>
  <c r="FT460" i="3"/>
  <c r="FQ460" i="3"/>
  <c r="FN460" i="3"/>
  <c r="FK460" i="3"/>
  <c r="FH460" i="3"/>
  <c r="FE460" i="3"/>
  <c r="FB460" i="3"/>
  <c r="ER460" i="3"/>
  <c r="DS460" i="3"/>
  <c r="HN460" i="3" s="1"/>
  <c r="IJ459" i="3"/>
  <c r="IE459" i="3"/>
  <c r="HZ459" i="3"/>
  <c r="HP459" i="3"/>
  <c r="GR459" i="3"/>
  <c r="GO459" i="3"/>
  <c r="GK459" i="3"/>
  <c r="GG459" i="3"/>
  <c r="GC459" i="3"/>
  <c r="FZ459" i="3"/>
  <c r="FW459" i="3"/>
  <c r="FT459" i="3"/>
  <c r="FQ459" i="3"/>
  <c r="FN459" i="3"/>
  <c r="FK459" i="3"/>
  <c r="FH459" i="3"/>
  <c r="FE459" i="3"/>
  <c r="FB459" i="3"/>
  <c r="ER459" i="3"/>
  <c r="DS459" i="3"/>
  <c r="HY459" i="3" s="1"/>
  <c r="IJ458" i="3"/>
  <c r="IE458" i="3"/>
  <c r="HZ458" i="3"/>
  <c r="HP458" i="3"/>
  <c r="GR458" i="3"/>
  <c r="GO458" i="3"/>
  <c r="GK458" i="3"/>
  <c r="GG458" i="3"/>
  <c r="GC458" i="3"/>
  <c r="FZ458" i="3"/>
  <c r="FW458" i="3"/>
  <c r="FT458" i="3"/>
  <c r="FQ458" i="3"/>
  <c r="FN458" i="3"/>
  <c r="FK458" i="3"/>
  <c r="FH458" i="3"/>
  <c r="FE458" i="3"/>
  <c r="FB458" i="3"/>
  <c r="ER458" i="3"/>
  <c r="DS458" i="3"/>
  <c r="EV458" i="3" s="1"/>
  <c r="IJ457" i="3"/>
  <c r="IE457" i="3"/>
  <c r="HZ457" i="3"/>
  <c r="HP457" i="3"/>
  <c r="GR457" i="3"/>
  <c r="GO457" i="3"/>
  <c r="GK457" i="3"/>
  <c r="GG457" i="3"/>
  <c r="GC457" i="3"/>
  <c r="FZ457" i="3"/>
  <c r="FW457" i="3"/>
  <c r="FT457" i="3"/>
  <c r="FQ457" i="3"/>
  <c r="FN457" i="3"/>
  <c r="FK457" i="3"/>
  <c r="FH457" i="3"/>
  <c r="FE457" i="3"/>
  <c r="FB457" i="3"/>
  <c r="ER457" i="3"/>
  <c r="DS457" i="3"/>
  <c r="IY457" i="3" s="1"/>
  <c r="IJ456" i="3"/>
  <c r="IE456" i="3"/>
  <c r="HZ456" i="3"/>
  <c r="HP456" i="3"/>
  <c r="GR456" i="3"/>
  <c r="GO456" i="3"/>
  <c r="GK456" i="3"/>
  <c r="GG456" i="3"/>
  <c r="GC456" i="3"/>
  <c r="FZ456" i="3"/>
  <c r="FW456" i="3"/>
  <c r="FT456" i="3"/>
  <c r="FQ456" i="3"/>
  <c r="FN456" i="3"/>
  <c r="FK456" i="3"/>
  <c r="FH456" i="3"/>
  <c r="FE456" i="3"/>
  <c r="FB456" i="3"/>
  <c r="ER456" i="3"/>
  <c r="DS456" i="3"/>
  <c r="IV456" i="3"/>
  <c r="IJ455" i="3"/>
  <c r="IE455" i="3"/>
  <c r="HZ455" i="3"/>
  <c r="HP455" i="3"/>
  <c r="GR455" i="3"/>
  <c r="GO455" i="3"/>
  <c r="GK455" i="3"/>
  <c r="GG455" i="3"/>
  <c r="GC455" i="3"/>
  <c r="FZ455" i="3"/>
  <c r="FW455" i="3"/>
  <c r="FT455" i="3"/>
  <c r="FQ455" i="3"/>
  <c r="FN455" i="3"/>
  <c r="FK455" i="3"/>
  <c r="FH455" i="3"/>
  <c r="FE455" i="3"/>
  <c r="FB455" i="3"/>
  <c r="ER455" i="3"/>
  <c r="DS455" i="3"/>
  <c r="IJ454" i="3"/>
  <c r="IE454" i="3"/>
  <c r="HZ454" i="3"/>
  <c r="HP454" i="3"/>
  <c r="GR454" i="3"/>
  <c r="GO454" i="3"/>
  <c r="GK454" i="3"/>
  <c r="GG454" i="3"/>
  <c r="GC454" i="3"/>
  <c r="FZ454" i="3"/>
  <c r="FW454" i="3"/>
  <c r="FT454" i="3"/>
  <c r="FQ454" i="3"/>
  <c r="FN454" i="3"/>
  <c r="FK454" i="3"/>
  <c r="FH454" i="3"/>
  <c r="FE454" i="3"/>
  <c r="FB454" i="3"/>
  <c r="ER454" i="3"/>
  <c r="DS454" i="3"/>
  <c r="IV454" i="3" s="1"/>
  <c r="IJ453" i="3"/>
  <c r="IE453" i="3"/>
  <c r="HZ453" i="3"/>
  <c r="HP453" i="3"/>
  <c r="GR453" i="3"/>
  <c r="GO453" i="3"/>
  <c r="GK453" i="3"/>
  <c r="GG453" i="3"/>
  <c r="GC453" i="3"/>
  <c r="FZ453" i="3"/>
  <c r="FW453" i="3"/>
  <c r="FT453" i="3"/>
  <c r="FQ453" i="3"/>
  <c r="FN453" i="3"/>
  <c r="FK453" i="3"/>
  <c r="FH453" i="3"/>
  <c r="FE453" i="3"/>
  <c r="FB453" i="3"/>
  <c r="ER453" i="3"/>
  <c r="DS453" i="3"/>
  <c r="FI453" i="3" s="1"/>
  <c r="IJ452" i="3"/>
  <c r="IE452" i="3"/>
  <c r="HZ452" i="3"/>
  <c r="HP452" i="3"/>
  <c r="GR452" i="3"/>
  <c r="GO452" i="3"/>
  <c r="GK452" i="3"/>
  <c r="GG452" i="3"/>
  <c r="GC452" i="3"/>
  <c r="FZ452" i="3"/>
  <c r="FW452" i="3"/>
  <c r="FT452" i="3"/>
  <c r="FQ452" i="3"/>
  <c r="FN452" i="3"/>
  <c r="FK452" i="3"/>
  <c r="FH452" i="3"/>
  <c r="FE452" i="3"/>
  <c r="FB452" i="3"/>
  <c r="ER452" i="3"/>
  <c r="EE452" i="3"/>
  <c r="DS452" i="3"/>
  <c r="GX452" i="3" s="1"/>
  <c r="IJ451" i="3"/>
  <c r="IE451" i="3"/>
  <c r="HZ451" i="3"/>
  <c r="HP451" i="3"/>
  <c r="GR451" i="3"/>
  <c r="GO451" i="3"/>
  <c r="GK451" i="3"/>
  <c r="GG451" i="3"/>
  <c r="GC451" i="3"/>
  <c r="FZ451" i="3"/>
  <c r="FW451" i="3"/>
  <c r="FT451" i="3"/>
  <c r="FQ451" i="3"/>
  <c r="FN451" i="3"/>
  <c r="FK451" i="3"/>
  <c r="FH451" i="3"/>
  <c r="FE451" i="3"/>
  <c r="FB451" i="3"/>
  <c r="ER451" i="3"/>
  <c r="DS451" i="3"/>
  <c r="IJ450" i="3"/>
  <c r="IE450" i="3"/>
  <c r="HZ450" i="3"/>
  <c r="HP450" i="3"/>
  <c r="GR450" i="3"/>
  <c r="GO450" i="3"/>
  <c r="GK450" i="3"/>
  <c r="GG450" i="3"/>
  <c r="GC450" i="3"/>
  <c r="FZ450" i="3"/>
  <c r="FW450" i="3"/>
  <c r="FT450" i="3"/>
  <c r="FQ450" i="3"/>
  <c r="FN450" i="3"/>
  <c r="FK450" i="3"/>
  <c r="FH450" i="3"/>
  <c r="FE450" i="3"/>
  <c r="FB450" i="3"/>
  <c r="ER450" i="3"/>
  <c r="DS450" i="3"/>
  <c r="IJ449" i="3"/>
  <c r="IE449" i="3"/>
  <c r="HZ449" i="3"/>
  <c r="HP449" i="3"/>
  <c r="GR449" i="3"/>
  <c r="GO449" i="3"/>
  <c r="GK449" i="3"/>
  <c r="GG449" i="3"/>
  <c r="GC449" i="3"/>
  <c r="FZ449" i="3"/>
  <c r="FW449" i="3"/>
  <c r="FT449" i="3"/>
  <c r="FQ449" i="3"/>
  <c r="FN449" i="3"/>
  <c r="FK449" i="3"/>
  <c r="FH449" i="3"/>
  <c r="FE449" i="3"/>
  <c r="FB449" i="3"/>
  <c r="ER449" i="3"/>
  <c r="DS449" i="3"/>
  <c r="HM449" i="3" s="1"/>
  <c r="IJ448" i="3"/>
  <c r="IE448" i="3"/>
  <c r="HZ448" i="3"/>
  <c r="HP448" i="3"/>
  <c r="GR448" i="3"/>
  <c r="GO448" i="3"/>
  <c r="GK448" i="3"/>
  <c r="GG448" i="3"/>
  <c r="GC448" i="3"/>
  <c r="FZ448" i="3"/>
  <c r="FW448" i="3"/>
  <c r="FT448" i="3"/>
  <c r="FQ448" i="3"/>
  <c r="FN448" i="3"/>
  <c r="FK448" i="3"/>
  <c r="FH448" i="3"/>
  <c r="FE448" i="3"/>
  <c r="FB448" i="3"/>
  <c r="ER448" i="3"/>
  <c r="DS448" i="3"/>
  <c r="FV448" i="3" s="1"/>
  <c r="IJ447" i="3"/>
  <c r="IE447" i="3"/>
  <c r="HZ447" i="3"/>
  <c r="HP447" i="3"/>
  <c r="GR447" i="3"/>
  <c r="GO447" i="3"/>
  <c r="GK447" i="3"/>
  <c r="GG447" i="3"/>
  <c r="GC447" i="3"/>
  <c r="FZ447" i="3"/>
  <c r="FW447" i="3"/>
  <c r="FT447" i="3"/>
  <c r="FQ447" i="3"/>
  <c r="FN447" i="3"/>
  <c r="FK447" i="3"/>
  <c r="FH447" i="3"/>
  <c r="FE447" i="3"/>
  <c r="FB447" i="3"/>
  <c r="ER447" i="3"/>
  <c r="DS447" i="3"/>
  <c r="IX447" i="3" s="1"/>
  <c r="IJ446" i="3"/>
  <c r="IE446" i="3"/>
  <c r="HZ446" i="3"/>
  <c r="HP446" i="3"/>
  <c r="GR446" i="3"/>
  <c r="GO446" i="3"/>
  <c r="GK446" i="3"/>
  <c r="GG446" i="3"/>
  <c r="GC446" i="3"/>
  <c r="FZ446" i="3"/>
  <c r="FW446" i="3"/>
  <c r="FT446" i="3"/>
  <c r="FQ446" i="3"/>
  <c r="FN446" i="3"/>
  <c r="FK446" i="3"/>
  <c r="FH446" i="3"/>
  <c r="FE446" i="3"/>
  <c r="FB446" i="3"/>
  <c r="ER446" i="3"/>
  <c r="DS446" i="3"/>
  <c r="IY446" i="3" s="1"/>
  <c r="IJ445" i="3"/>
  <c r="IE445" i="3"/>
  <c r="HZ445" i="3"/>
  <c r="HP445" i="3"/>
  <c r="GS445" i="3"/>
  <c r="GR445" i="3"/>
  <c r="GO445" i="3"/>
  <c r="GK445" i="3"/>
  <c r="GG445" i="3"/>
  <c r="GC445" i="3"/>
  <c r="FZ445" i="3"/>
  <c r="FW445" i="3"/>
  <c r="FT445" i="3"/>
  <c r="FQ445" i="3"/>
  <c r="FN445" i="3"/>
  <c r="FK445" i="3"/>
  <c r="FH445" i="3"/>
  <c r="FE445" i="3"/>
  <c r="FB445" i="3"/>
  <c r="ER445" i="3"/>
  <c r="EM445" i="3"/>
  <c r="DS445" i="3"/>
  <c r="HN445" i="3" s="1"/>
  <c r="IJ444" i="3"/>
  <c r="IE444" i="3"/>
  <c r="HZ444" i="3"/>
  <c r="HP444" i="3"/>
  <c r="GR444" i="3"/>
  <c r="GO444" i="3"/>
  <c r="GK444" i="3"/>
  <c r="GG444" i="3"/>
  <c r="GC444" i="3"/>
  <c r="FZ444" i="3"/>
  <c r="FW444" i="3"/>
  <c r="FT444" i="3"/>
  <c r="FQ444" i="3"/>
  <c r="FN444" i="3"/>
  <c r="FK444" i="3"/>
  <c r="FH444" i="3"/>
  <c r="FE444" i="3"/>
  <c r="FB444" i="3"/>
  <c r="ER444" i="3"/>
  <c r="DS444" i="3"/>
  <c r="GL444" i="3" s="1"/>
  <c r="IJ443" i="3"/>
  <c r="IE443" i="3"/>
  <c r="HZ443" i="3"/>
  <c r="HP443" i="3"/>
  <c r="GR443" i="3"/>
  <c r="GO443" i="3"/>
  <c r="GK443" i="3"/>
  <c r="GG443" i="3"/>
  <c r="GC443" i="3"/>
  <c r="FZ443" i="3"/>
  <c r="FW443" i="3"/>
  <c r="FT443" i="3"/>
  <c r="FQ443" i="3"/>
  <c r="FN443" i="3"/>
  <c r="FK443" i="3"/>
  <c r="FH443" i="3"/>
  <c r="FE443" i="3"/>
  <c r="FB443" i="3"/>
  <c r="ER443" i="3"/>
  <c r="DS443" i="3"/>
  <c r="FC443" i="3" s="1"/>
  <c r="IJ442" i="3"/>
  <c r="IE442" i="3"/>
  <c r="HZ442" i="3"/>
  <c r="HP442" i="3"/>
  <c r="GR442" i="3"/>
  <c r="GO442" i="3"/>
  <c r="GK442" i="3"/>
  <c r="GG442" i="3"/>
  <c r="GC442" i="3"/>
  <c r="FZ442" i="3"/>
  <c r="FW442" i="3"/>
  <c r="FT442" i="3"/>
  <c r="FQ442" i="3"/>
  <c r="FN442" i="3"/>
  <c r="FK442" i="3"/>
  <c r="FH442" i="3"/>
  <c r="FE442" i="3"/>
  <c r="FB442" i="3"/>
  <c r="ER442" i="3"/>
  <c r="DS442" i="3"/>
  <c r="IR442" i="3" s="1"/>
  <c r="IJ441" i="3"/>
  <c r="IE441" i="3"/>
  <c r="HZ441" i="3"/>
  <c r="HW441" i="3"/>
  <c r="HP441" i="3"/>
  <c r="HR441" i="3"/>
  <c r="GR441" i="3"/>
  <c r="GO441" i="3"/>
  <c r="GK441" i="3"/>
  <c r="GG441" i="3"/>
  <c r="GC441" i="3"/>
  <c r="FZ441" i="3"/>
  <c r="FW441" i="3"/>
  <c r="FT441" i="3"/>
  <c r="FQ441" i="3"/>
  <c r="FN441" i="3"/>
  <c r="FK441" i="3"/>
  <c r="FH441" i="3"/>
  <c r="FE441" i="3"/>
  <c r="FB441" i="3"/>
  <c r="ER441" i="3"/>
  <c r="DU441" i="3"/>
  <c r="DS441" i="3"/>
  <c r="IS441" i="3" s="1"/>
  <c r="IV441" i="3"/>
  <c r="IJ440" i="3"/>
  <c r="IE440" i="3"/>
  <c r="HZ440" i="3"/>
  <c r="HP440" i="3"/>
  <c r="GR440" i="3"/>
  <c r="GO440" i="3"/>
  <c r="GK440" i="3"/>
  <c r="GG440" i="3"/>
  <c r="GC440" i="3"/>
  <c r="FZ440" i="3"/>
  <c r="FW440" i="3"/>
  <c r="FT440" i="3"/>
  <c r="FQ440" i="3"/>
  <c r="FN440" i="3"/>
  <c r="FK440" i="3"/>
  <c r="FH440" i="3"/>
  <c r="FE440" i="3"/>
  <c r="FB440" i="3"/>
  <c r="ER440" i="3"/>
  <c r="DS440" i="3"/>
  <c r="IV440" i="3" s="1"/>
  <c r="IJ439" i="3"/>
  <c r="IE439" i="3"/>
  <c r="HZ439" i="3"/>
  <c r="HP439" i="3"/>
  <c r="GR439" i="3"/>
  <c r="GO439" i="3"/>
  <c r="GK439" i="3"/>
  <c r="GG439" i="3"/>
  <c r="GC439" i="3"/>
  <c r="FZ439" i="3"/>
  <c r="FW439" i="3"/>
  <c r="FT439" i="3"/>
  <c r="FQ439" i="3"/>
  <c r="FN439" i="3"/>
  <c r="FK439" i="3"/>
  <c r="FH439" i="3"/>
  <c r="FE439" i="3"/>
  <c r="FB439" i="3"/>
  <c r="ER439" i="3"/>
  <c r="DS439" i="3"/>
  <c r="IW439" i="3" s="1"/>
  <c r="IJ438" i="3"/>
  <c r="IE438" i="3"/>
  <c r="HZ438" i="3"/>
  <c r="HP438" i="3"/>
  <c r="GR438" i="3"/>
  <c r="GO438" i="3"/>
  <c r="GK438" i="3"/>
  <c r="GG438" i="3"/>
  <c r="GC438" i="3"/>
  <c r="FZ438" i="3"/>
  <c r="FW438" i="3"/>
  <c r="FT438" i="3"/>
  <c r="FQ438" i="3"/>
  <c r="FN438" i="3"/>
  <c r="FK438" i="3"/>
  <c r="FH438" i="3"/>
  <c r="FE438" i="3"/>
  <c r="FB438" i="3"/>
  <c r="ER438" i="3"/>
  <c r="DS438" i="3"/>
  <c r="FI438" i="3" s="1"/>
  <c r="IJ437" i="3"/>
  <c r="IE437" i="3"/>
  <c r="HZ437" i="3"/>
  <c r="HP437" i="3"/>
  <c r="GR437" i="3"/>
  <c r="GO437" i="3"/>
  <c r="GK437" i="3"/>
  <c r="GG437" i="3"/>
  <c r="GC437" i="3"/>
  <c r="FZ437" i="3"/>
  <c r="FW437" i="3"/>
  <c r="FT437" i="3"/>
  <c r="FQ437" i="3"/>
  <c r="FN437" i="3"/>
  <c r="FK437" i="3"/>
  <c r="FH437" i="3"/>
  <c r="FE437" i="3"/>
  <c r="FB437" i="3"/>
  <c r="ER437" i="3"/>
  <c r="DS437" i="3"/>
  <c r="EE437" i="3" s="1"/>
  <c r="IJ436" i="3"/>
  <c r="IE436" i="3"/>
  <c r="HZ436" i="3"/>
  <c r="HP436" i="3"/>
  <c r="GR436" i="3"/>
  <c r="GO436" i="3"/>
  <c r="GK436" i="3"/>
  <c r="GG436" i="3"/>
  <c r="GC436" i="3"/>
  <c r="FZ436" i="3"/>
  <c r="FW436" i="3"/>
  <c r="FT436" i="3"/>
  <c r="FQ436" i="3"/>
  <c r="FN436" i="3"/>
  <c r="FK436" i="3"/>
  <c r="FH436" i="3"/>
  <c r="FE436" i="3"/>
  <c r="FB436" i="3"/>
  <c r="ER436" i="3"/>
  <c r="DS436" i="3"/>
  <c r="IJ435" i="3"/>
  <c r="IE435" i="3"/>
  <c r="HZ435" i="3"/>
  <c r="HP435" i="3"/>
  <c r="GR435" i="3"/>
  <c r="GO435" i="3"/>
  <c r="GK435" i="3"/>
  <c r="GG435" i="3"/>
  <c r="GC435" i="3"/>
  <c r="FZ435" i="3"/>
  <c r="FW435" i="3"/>
  <c r="FT435" i="3"/>
  <c r="FQ435" i="3"/>
  <c r="FN435" i="3"/>
  <c r="FK435" i="3"/>
  <c r="FH435" i="3"/>
  <c r="FE435" i="3"/>
  <c r="FB435" i="3"/>
  <c r="ER435" i="3"/>
  <c r="DS435" i="3"/>
  <c r="IW435" i="3" s="1"/>
  <c r="IJ434" i="3"/>
  <c r="IE434" i="3"/>
  <c r="HZ434" i="3"/>
  <c r="HP434" i="3"/>
  <c r="GR434" i="3"/>
  <c r="GO434" i="3"/>
  <c r="GK434" i="3"/>
  <c r="GG434" i="3"/>
  <c r="GC434" i="3"/>
  <c r="FZ434" i="3"/>
  <c r="FW434" i="3"/>
  <c r="FT434" i="3"/>
  <c r="FQ434" i="3"/>
  <c r="FN434" i="3"/>
  <c r="FK434" i="3"/>
  <c r="FH434" i="3"/>
  <c r="FE434" i="3"/>
  <c r="FB434" i="3"/>
  <c r="ER434" i="3"/>
  <c r="DS434" i="3"/>
  <c r="IJ433" i="3"/>
  <c r="IE433" i="3"/>
  <c r="HZ433" i="3"/>
  <c r="HP433" i="3"/>
  <c r="GR433" i="3"/>
  <c r="GO433" i="3"/>
  <c r="GK433" i="3"/>
  <c r="GG433" i="3"/>
  <c r="GC433" i="3"/>
  <c r="FZ433" i="3"/>
  <c r="FW433" i="3"/>
  <c r="FT433" i="3"/>
  <c r="FQ433" i="3"/>
  <c r="FN433" i="3"/>
  <c r="FK433" i="3"/>
  <c r="FH433" i="3"/>
  <c r="FE433" i="3"/>
  <c r="FB433" i="3"/>
  <c r="ER433" i="3"/>
  <c r="DS433" i="3"/>
  <c r="FI433" i="3" s="1"/>
  <c r="IJ432" i="3"/>
  <c r="IE432" i="3"/>
  <c r="HZ432" i="3"/>
  <c r="HP432" i="3"/>
  <c r="GR432" i="3"/>
  <c r="GO432" i="3"/>
  <c r="GK432" i="3"/>
  <c r="GG432" i="3"/>
  <c r="GC432" i="3"/>
  <c r="FZ432" i="3"/>
  <c r="FW432" i="3"/>
  <c r="FT432" i="3"/>
  <c r="FQ432" i="3"/>
  <c r="FN432" i="3"/>
  <c r="FK432" i="3"/>
  <c r="FH432" i="3"/>
  <c r="FE432" i="3"/>
  <c r="FB432" i="3"/>
  <c r="ER432" i="3"/>
  <c r="DS432" i="3"/>
  <c r="GI432" i="3" s="1"/>
  <c r="IJ431" i="3"/>
  <c r="IE431" i="3"/>
  <c r="HZ431" i="3"/>
  <c r="HP431" i="3"/>
  <c r="GR431" i="3"/>
  <c r="GO431" i="3"/>
  <c r="GK431" i="3"/>
  <c r="GG431" i="3"/>
  <c r="GC431" i="3"/>
  <c r="FZ431" i="3"/>
  <c r="FW431" i="3"/>
  <c r="FT431" i="3"/>
  <c r="FQ431" i="3"/>
  <c r="FN431" i="3"/>
  <c r="FK431" i="3"/>
  <c r="FH431" i="3"/>
  <c r="FE431" i="3"/>
  <c r="FB431" i="3"/>
  <c r="ER431" i="3"/>
  <c r="DS431" i="3"/>
  <c r="IJ430" i="3"/>
  <c r="IE430" i="3"/>
  <c r="HZ430" i="3"/>
  <c r="HP430" i="3"/>
  <c r="GR430" i="3"/>
  <c r="GO430" i="3"/>
  <c r="GK430" i="3"/>
  <c r="GG430" i="3"/>
  <c r="GC430" i="3"/>
  <c r="FZ430" i="3"/>
  <c r="FW430" i="3"/>
  <c r="FT430" i="3"/>
  <c r="FQ430" i="3"/>
  <c r="FN430" i="3"/>
  <c r="FK430" i="3"/>
  <c r="FH430" i="3"/>
  <c r="FE430" i="3"/>
  <c r="FB430" i="3"/>
  <c r="ER430" i="3"/>
  <c r="DS430" i="3"/>
  <c r="DU430" i="3" s="1"/>
  <c r="IJ429" i="3"/>
  <c r="IE429" i="3"/>
  <c r="HZ429" i="3"/>
  <c r="HP429" i="3"/>
  <c r="GR429" i="3"/>
  <c r="GO429" i="3"/>
  <c r="GK429" i="3"/>
  <c r="GG429" i="3"/>
  <c r="GC429" i="3"/>
  <c r="FZ429" i="3"/>
  <c r="FW429" i="3"/>
  <c r="FT429" i="3"/>
  <c r="FQ429" i="3"/>
  <c r="FN429" i="3"/>
  <c r="FK429" i="3"/>
  <c r="FH429" i="3"/>
  <c r="FE429" i="3"/>
  <c r="FB429" i="3"/>
  <c r="ER429" i="3"/>
  <c r="DS429" i="3"/>
  <c r="IJ428" i="3"/>
  <c r="IE428" i="3"/>
  <c r="HZ428" i="3"/>
  <c r="HP428" i="3"/>
  <c r="GR428" i="3"/>
  <c r="GO428" i="3"/>
  <c r="GK428" i="3"/>
  <c r="GG428" i="3"/>
  <c r="GC428" i="3"/>
  <c r="FZ428" i="3"/>
  <c r="FW428" i="3"/>
  <c r="FT428" i="3"/>
  <c r="FQ428" i="3"/>
  <c r="FN428" i="3"/>
  <c r="FK428" i="3"/>
  <c r="FH428" i="3"/>
  <c r="FE428" i="3"/>
  <c r="FB428" i="3"/>
  <c r="ER428" i="3"/>
  <c r="DS428" i="3"/>
  <c r="IY428" i="3" s="1"/>
  <c r="IJ427" i="3"/>
  <c r="IE427" i="3"/>
  <c r="HZ427" i="3"/>
  <c r="HP427" i="3"/>
  <c r="GR427" i="3"/>
  <c r="GO427" i="3"/>
  <c r="GK427" i="3"/>
  <c r="GG427" i="3"/>
  <c r="GC427" i="3"/>
  <c r="FZ427" i="3"/>
  <c r="FW427" i="3"/>
  <c r="FT427" i="3"/>
  <c r="FQ427" i="3"/>
  <c r="FN427" i="3"/>
  <c r="FK427" i="3"/>
  <c r="FH427" i="3"/>
  <c r="FE427" i="3"/>
  <c r="FB427" i="3"/>
  <c r="ER427" i="3"/>
  <c r="DS427" i="3"/>
  <c r="HN427" i="3" s="1"/>
  <c r="IJ426" i="3"/>
  <c r="IE426" i="3"/>
  <c r="HZ426" i="3"/>
  <c r="HP426" i="3"/>
  <c r="GR426" i="3"/>
  <c r="GO426" i="3"/>
  <c r="GK426" i="3"/>
  <c r="GG426" i="3"/>
  <c r="GC426" i="3"/>
  <c r="FZ426" i="3"/>
  <c r="FW426" i="3"/>
  <c r="FT426" i="3"/>
  <c r="FQ426" i="3"/>
  <c r="FN426" i="3"/>
  <c r="FK426" i="3"/>
  <c r="FH426" i="3"/>
  <c r="FE426" i="3"/>
  <c r="FB426" i="3"/>
  <c r="ER426" i="3"/>
  <c r="DS426" i="3"/>
  <c r="HF426" i="3" s="1"/>
  <c r="IJ425" i="3"/>
  <c r="IE425" i="3"/>
  <c r="HZ425" i="3"/>
  <c r="HP425" i="3"/>
  <c r="GR425" i="3"/>
  <c r="GO425" i="3"/>
  <c r="GK425" i="3"/>
  <c r="GG425" i="3"/>
  <c r="GC425" i="3"/>
  <c r="FZ425" i="3"/>
  <c r="FW425" i="3"/>
  <c r="FT425" i="3"/>
  <c r="FQ425" i="3"/>
  <c r="FN425" i="3"/>
  <c r="FK425" i="3"/>
  <c r="FH425" i="3"/>
  <c r="FE425" i="3"/>
  <c r="FB425" i="3"/>
  <c r="ER425" i="3"/>
  <c r="DS425" i="3"/>
  <c r="EB425" i="3" s="1"/>
  <c r="IJ424" i="3"/>
  <c r="IE424" i="3"/>
  <c r="HZ424" i="3"/>
  <c r="HP424" i="3"/>
  <c r="GR424" i="3"/>
  <c r="GO424" i="3"/>
  <c r="GK424" i="3"/>
  <c r="GG424" i="3"/>
  <c r="GC424" i="3"/>
  <c r="FZ424" i="3"/>
  <c r="FW424" i="3"/>
  <c r="FT424" i="3"/>
  <c r="FQ424" i="3"/>
  <c r="FN424" i="3"/>
  <c r="FK424" i="3"/>
  <c r="FH424" i="3"/>
  <c r="FE424" i="3"/>
  <c r="FB424" i="3"/>
  <c r="ER424" i="3"/>
  <c r="DS424" i="3"/>
  <c r="IJ423" i="3"/>
  <c r="IE423" i="3"/>
  <c r="HZ423" i="3"/>
  <c r="HP423" i="3"/>
  <c r="GR423" i="3"/>
  <c r="GO423" i="3"/>
  <c r="GK423" i="3"/>
  <c r="GG423" i="3"/>
  <c r="GC423" i="3"/>
  <c r="FZ423" i="3"/>
  <c r="FW423" i="3"/>
  <c r="FT423" i="3"/>
  <c r="FQ423" i="3"/>
  <c r="FN423" i="3"/>
  <c r="FK423" i="3"/>
  <c r="FH423" i="3"/>
  <c r="FE423" i="3"/>
  <c r="FB423" i="3"/>
  <c r="ER423" i="3"/>
  <c r="DS423" i="3"/>
  <c r="IV423" i="3" s="1"/>
  <c r="IJ422" i="3"/>
  <c r="IE422" i="3"/>
  <c r="HZ422" i="3"/>
  <c r="HP422" i="3"/>
  <c r="HB422" i="3"/>
  <c r="GR422" i="3"/>
  <c r="GO422" i="3"/>
  <c r="GK422" i="3"/>
  <c r="GG422" i="3"/>
  <c r="GC422" i="3"/>
  <c r="FZ422" i="3"/>
  <c r="FW422" i="3"/>
  <c r="FT422" i="3"/>
  <c r="FQ422" i="3"/>
  <c r="FN422" i="3"/>
  <c r="FK422" i="3"/>
  <c r="FH422" i="3"/>
  <c r="FJ422" i="3" s="1"/>
  <c r="FE422" i="3"/>
  <c r="FB422" i="3"/>
  <c r="ER422" i="3"/>
  <c r="EP422" i="3"/>
  <c r="DS422" i="3"/>
  <c r="IT422" i="3" s="1"/>
  <c r="IJ421" i="3"/>
  <c r="IE421" i="3"/>
  <c r="HZ421" i="3"/>
  <c r="HP421" i="3"/>
  <c r="GR421" i="3"/>
  <c r="GO421" i="3"/>
  <c r="GK421" i="3"/>
  <c r="GG421" i="3"/>
  <c r="GC421" i="3"/>
  <c r="FZ421" i="3"/>
  <c r="FW421" i="3"/>
  <c r="FT421" i="3"/>
  <c r="FQ421" i="3"/>
  <c r="FN421" i="3"/>
  <c r="FK421" i="3"/>
  <c r="FH421" i="3"/>
  <c r="FE421" i="3"/>
  <c r="FB421" i="3"/>
  <c r="ER421" i="3"/>
  <c r="DS421" i="3"/>
  <c r="IY421" i="3" s="1"/>
  <c r="IJ420" i="3"/>
  <c r="IE420" i="3"/>
  <c r="HZ420" i="3"/>
  <c r="HP420" i="3"/>
  <c r="GR420" i="3"/>
  <c r="GO420" i="3"/>
  <c r="GK420" i="3"/>
  <c r="GG420" i="3"/>
  <c r="GC420" i="3"/>
  <c r="FZ420" i="3"/>
  <c r="FW420" i="3"/>
  <c r="FT420" i="3"/>
  <c r="FQ420" i="3"/>
  <c r="FN420" i="3"/>
  <c r="FK420" i="3"/>
  <c r="FH420" i="3"/>
  <c r="FE420" i="3"/>
  <c r="FB420" i="3"/>
  <c r="ER420" i="3"/>
  <c r="DS420" i="3"/>
  <c r="IN420" i="3" s="1"/>
  <c r="IJ419" i="3"/>
  <c r="IE419" i="3"/>
  <c r="HZ419" i="3"/>
  <c r="HP419" i="3"/>
  <c r="GR419" i="3"/>
  <c r="GO419" i="3"/>
  <c r="GK419" i="3"/>
  <c r="GG419" i="3"/>
  <c r="GC419" i="3"/>
  <c r="FZ419" i="3"/>
  <c r="FW419" i="3"/>
  <c r="FT419" i="3"/>
  <c r="FQ419" i="3"/>
  <c r="FN419" i="3"/>
  <c r="FK419" i="3"/>
  <c r="FH419" i="3"/>
  <c r="FE419" i="3"/>
  <c r="FB419" i="3"/>
  <c r="ER419" i="3"/>
  <c r="DS419" i="3"/>
  <c r="IV419" i="3" s="1"/>
  <c r="IJ418" i="3"/>
  <c r="IE418" i="3"/>
  <c r="HZ418" i="3"/>
  <c r="HP418" i="3"/>
  <c r="GR418" i="3"/>
  <c r="GO418" i="3"/>
  <c r="GK418" i="3"/>
  <c r="GG418" i="3"/>
  <c r="GC418" i="3"/>
  <c r="FZ418" i="3"/>
  <c r="FW418" i="3"/>
  <c r="FT418" i="3"/>
  <c r="FQ418" i="3"/>
  <c r="FN418" i="3"/>
  <c r="FK418" i="3"/>
  <c r="FH418" i="3"/>
  <c r="FE418" i="3"/>
  <c r="FB418" i="3"/>
  <c r="ER418" i="3"/>
  <c r="DS418" i="3"/>
  <c r="EQ418" i="3" s="1"/>
  <c r="IJ417" i="3"/>
  <c r="IE417" i="3"/>
  <c r="HZ417" i="3"/>
  <c r="HP417" i="3"/>
  <c r="GR417" i="3"/>
  <c r="GO417" i="3"/>
  <c r="GK417" i="3"/>
  <c r="GG417" i="3"/>
  <c r="GC417" i="3"/>
  <c r="FZ417" i="3"/>
  <c r="FW417" i="3"/>
  <c r="FT417" i="3"/>
  <c r="FQ417" i="3"/>
  <c r="FN417" i="3"/>
  <c r="FK417" i="3"/>
  <c r="FH417" i="3"/>
  <c r="FE417" i="3"/>
  <c r="FB417" i="3"/>
  <c r="ER417" i="3"/>
  <c r="DS417" i="3"/>
  <c r="IJ416" i="3"/>
  <c r="IE416" i="3"/>
  <c r="HZ416" i="3"/>
  <c r="HP416" i="3"/>
  <c r="GR416" i="3"/>
  <c r="GO416" i="3"/>
  <c r="GK416" i="3"/>
  <c r="GG416" i="3"/>
  <c r="GC416" i="3"/>
  <c r="FZ416" i="3"/>
  <c r="FW416" i="3"/>
  <c r="FT416" i="3"/>
  <c r="FQ416" i="3"/>
  <c r="FN416" i="3"/>
  <c r="FK416" i="3"/>
  <c r="FH416" i="3"/>
  <c r="FE416" i="3"/>
  <c r="FB416" i="3"/>
  <c r="ER416" i="3"/>
  <c r="DS416" i="3"/>
  <c r="IJ415" i="3"/>
  <c r="IE415" i="3"/>
  <c r="HZ415" i="3"/>
  <c r="HP415" i="3"/>
  <c r="GR415" i="3"/>
  <c r="GO415" i="3"/>
  <c r="GK415" i="3"/>
  <c r="GG415" i="3"/>
  <c r="GC415" i="3"/>
  <c r="FZ415" i="3"/>
  <c r="FW415" i="3"/>
  <c r="FT415" i="3"/>
  <c r="FQ415" i="3"/>
  <c r="FN415" i="3"/>
  <c r="FK415" i="3"/>
  <c r="FH415" i="3"/>
  <c r="FE415" i="3"/>
  <c r="FB415" i="3"/>
  <c r="ER415" i="3"/>
  <c r="DS415" i="3"/>
  <c r="IP415" i="3" s="1"/>
  <c r="IJ414" i="3"/>
  <c r="IE414" i="3"/>
  <c r="HZ414" i="3"/>
  <c r="HP414" i="3"/>
  <c r="GR414" i="3"/>
  <c r="GO414" i="3"/>
  <c r="GK414" i="3"/>
  <c r="GG414" i="3"/>
  <c r="GC414" i="3"/>
  <c r="FZ414" i="3"/>
  <c r="FW414" i="3"/>
  <c r="FT414" i="3"/>
  <c r="FQ414" i="3"/>
  <c r="FN414" i="3"/>
  <c r="FK414" i="3"/>
  <c r="FH414" i="3"/>
  <c r="FE414" i="3"/>
  <c r="FB414" i="3"/>
  <c r="ER414" i="3"/>
  <c r="DS414" i="3"/>
  <c r="IJ413" i="3"/>
  <c r="IE413" i="3"/>
  <c r="HZ413" i="3"/>
  <c r="HP413" i="3"/>
  <c r="GR413" i="3"/>
  <c r="GO413" i="3"/>
  <c r="GK413" i="3"/>
  <c r="GG413" i="3"/>
  <c r="GC413" i="3"/>
  <c r="FZ413" i="3"/>
  <c r="FW413" i="3"/>
  <c r="FT413" i="3"/>
  <c r="FQ413" i="3"/>
  <c r="FN413" i="3"/>
  <c r="FK413" i="3"/>
  <c r="FH413" i="3"/>
  <c r="FE413" i="3"/>
  <c r="FB413" i="3"/>
  <c r="ER413" i="3"/>
  <c r="DS413" i="3"/>
  <c r="IJ412" i="3"/>
  <c r="IE412" i="3"/>
  <c r="HZ412" i="3"/>
  <c r="HP412" i="3"/>
  <c r="GR412" i="3"/>
  <c r="GO412" i="3"/>
  <c r="GK412" i="3"/>
  <c r="GG412" i="3"/>
  <c r="GC412" i="3"/>
  <c r="FZ412" i="3"/>
  <c r="FW412" i="3"/>
  <c r="FT412" i="3"/>
  <c r="FQ412" i="3"/>
  <c r="FN412" i="3"/>
  <c r="FK412" i="3"/>
  <c r="FH412" i="3"/>
  <c r="FE412" i="3"/>
  <c r="FB412" i="3"/>
  <c r="ER412" i="3"/>
  <c r="DS412" i="3"/>
  <c r="IJ411" i="3"/>
  <c r="IE411" i="3"/>
  <c r="HZ411" i="3"/>
  <c r="HP411" i="3"/>
  <c r="GR411" i="3"/>
  <c r="GO411" i="3"/>
  <c r="GK411" i="3"/>
  <c r="GG411" i="3"/>
  <c r="GC411" i="3"/>
  <c r="FZ411" i="3"/>
  <c r="FW411" i="3"/>
  <c r="FT411" i="3"/>
  <c r="FQ411" i="3"/>
  <c r="FN411" i="3"/>
  <c r="FK411" i="3"/>
  <c r="FH411" i="3"/>
  <c r="FE411" i="3"/>
  <c r="FB411" i="3"/>
  <c r="ER411" i="3"/>
  <c r="DS411" i="3"/>
  <c r="IO411" i="3" s="1"/>
  <c r="IJ410" i="3"/>
  <c r="IE410" i="3"/>
  <c r="HZ410" i="3"/>
  <c r="HP410" i="3"/>
  <c r="GR410" i="3"/>
  <c r="GO410" i="3"/>
  <c r="GK410" i="3"/>
  <c r="GG410" i="3"/>
  <c r="GC410" i="3"/>
  <c r="FZ410" i="3"/>
  <c r="FW410" i="3"/>
  <c r="FT410" i="3"/>
  <c r="FQ410" i="3"/>
  <c r="FN410" i="3"/>
  <c r="FK410" i="3"/>
  <c r="FH410" i="3"/>
  <c r="FE410" i="3"/>
  <c r="FB410" i="3"/>
  <c r="ER410" i="3"/>
  <c r="DS410" i="3"/>
  <c r="IX410" i="3" s="1"/>
  <c r="IJ409" i="3"/>
  <c r="IE409" i="3"/>
  <c r="HZ409" i="3"/>
  <c r="HP409" i="3"/>
  <c r="GR409" i="3"/>
  <c r="GO409" i="3"/>
  <c r="GK409" i="3"/>
  <c r="GG409" i="3"/>
  <c r="GC409" i="3"/>
  <c r="FZ409" i="3"/>
  <c r="FW409" i="3"/>
  <c r="FT409" i="3"/>
  <c r="FQ409" i="3"/>
  <c r="FN409" i="3"/>
  <c r="FK409" i="3"/>
  <c r="FH409" i="3"/>
  <c r="FE409" i="3"/>
  <c r="FB409" i="3"/>
  <c r="ER409" i="3"/>
  <c r="DS409" i="3"/>
  <c r="IJ408" i="3"/>
  <c r="IE408" i="3"/>
  <c r="HZ408" i="3"/>
  <c r="HP408" i="3"/>
  <c r="GR408" i="3"/>
  <c r="GO408" i="3"/>
  <c r="GK408" i="3"/>
  <c r="GG408" i="3"/>
  <c r="GC408" i="3"/>
  <c r="FZ408" i="3"/>
  <c r="FW408" i="3"/>
  <c r="FT408" i="3"/>
  <c r="FQ408" i="3"/>
  <c r="FN408" i="3"/>
  <c r="FK408" i="3"/>
  <c r="FH408" i="3"/>
  <c r="FE408" i="3"/>
  <c r="FB408" i="3"/>
  <c r="ER408" i="3"/>
  <c r="DS408" i="3"/>
  <c r="EZ408" i="3" s="1"/>
  <c r="IJ407" i="3"/>
  <c r="IE407" i="3"/>
  <c r="HZ407" i="3"/>
  <c r="HP407" i="3"/>
  <c r="GX407" i="3"/>
  <c r="GR407" i="3"/>
  <c r="GO407" i="3"/>
  <c r="GK407" i="3"/>
  <c r="GG407" i="3"/>
  <c r="GC407" i="3"/>
  <c r="FZ407" i="3"/>
  <c r="FW407" i="3"/>
  <c r="FT407" i="3"/>
  <c r="FQ407" i="3"/>
  <c r="FN407" i="3"/>
  <c r="FK407" i="3"/>
  <c r="FH407" i="3"/>
  <c r="FE407" i="3"/>
  <c r="FB407" i="3"/>
  <c r="ER407" i="3"/>
  <c r="DS407" i="3"/>
  <c r="IW407" i="3" s="1"/>
  <c r="IV407" i="3"/>
  <c r="IJ406" i="3"/>
  <c r="IE406" i="3"/>
  <c r="HZ406" i="3"/>
  <c r="HP406" i="3"/>
  <c r="GR406" i="3"/>
  <c r="GO406" i="3"/>
  <c r="GK406" i="3"/>
  <c r="GG406" i="3"/>
  <c r="GC406" i="3"/>
  <c r="FZ406" i="3"/>
  <c r="FW406" i="3"/>
  <c r="FT406" i="3"/>
  <c r="FQ406" i="3"/>
  <c r="FN406" i="3"/>
  <c r="FK406" i="3"/>
  <c r="FH406" i="3"/>
  <c r="FE406" i="3"/>
  <c r="FB406" i="3"/>
  <c r="ER406" i="3"/>
  <c r="DS406" i="3"/>
  <c r="IJ405" i="3"/>
  <c r="IE405" i="3"/>
  <c r="HZ405" i="3"/>
  <c r="HP405" i="3"/>
  <c r="GR405" i="3"/>
  <c r="GO405" i="3"/>
  <c r="GK405" i="3"/>
  <c r="GG405" i="3"/>
  <c r="GC405" i="3"/>
  <c r="FZ405" i="3"/>
  <c r="FW405" i="3"/>
  <c r="FT405" i="3"/>
  <c r="FQ405" i="3"/>
  <c r="FN405" i="3"/>
  <c r="FK405" i="3"/>
  <c r="FH405" i="3"/>
  <c r="FE405" i="3"/>
  <c r="FB405" i="3"/>
  <c r="ER405" i="3"/>
  <c r="DS405" i="3"/>
  <c r="HG405" i="3" s="1"/>
  <c r="IJ404" i="3"/>
  <c r="IE404" i="3"/>
  <c r="HZ404" i="3"/>
  <c r="HP404" i="3"/>
  <c r="GR404" i="3"/>
  <c r="GO404" i="3"/>
  <c r="GK404" i="3"/>
  <c r="GG404" i="3"/>
  <c r="GC404" i="3"/>
  <c r="FZ404" i="3"/>
  <c r="FW404" i="3"/>
  <c r="FT404" i="3"/>
  <c r="FQ404" i="3"/>
  <c r="FN404" i="3"/>
  <c r="FK404" i="3"/>
  <c r="FH404" i="3"/>
  <c r="FE404" i="3"/>
  <c r="FB404" i="3"/>
  <c r="ER404" i="3"/>
  <c r="DS404" i="3"/>
  <c r="IJ403" i="3"/>
  <c r="IE403" i="3"/>
  <c r="HZ403" i="3"/>
  <c r="HP403" i="3"/>
  <c r="GR403" i="3"/>
  <c r="GO403" i="3"/>
  <c r="GK403" i="3"/>
  <c r="GG403" i="3"/>
  <c r="GC403" i="3"/>
  <c r="FZ403" i="3"/>
  <c r="FW403" i="3"/>
  <c r="FT403" i="3"/>
  <c r="FQ403" i="3"/>
  <c r="FN403" i="3"/>
  <c r="FK403" i="3"/>
  <c r="FH403" i="3"/>
  <c r="FE403" i="3"/>
  <c r="FB403" i="3"/>
  <c r="ER403" i="3"/>
  <c r="EI403" i="3"/>
  <c r="DS403" i="3"/>
  <c r="HE403" i="3" s="1"/>
  <c r="IJ402" i="3"/>
  <c r="IE402" i="3"/>
  <c r="HZ402" i="3"/>
  <c r="HP402" i="3"/>
  <c r="GR402" i="3"/>
  <c r="GO402" i="3"/>
  <c r="GK402" i="3"/>
  <c r="GG402" i="3"/>
  <c r="GC402" i="3"/>
  <c r="FZ402" i="3"/>
  <c r="FW402" i="3"/>
  <c r="FT402" i="3"/>
  <c r="FQ402" i="3"/>
  <c r="FN402" i="3"/>
  <c r="FK402" i="3"/>
  <c r="FH402" i="3"/>
  <c r="FE402" i="3"/>
  <c r="FB402" i="3"/>
  <c r="ER402" i="3"/>
  <c r="DS402" i="3"/>
  <c r="IU402" i="3" s="1"/>
  <c r="IJ401" i="3"/>
  <c r="IE401" i="3"/>
  <c r="HZ401" i="3"/>
  <c r="HP401" i="3"/>
  <c r="GR401" i="3"/>
  <c r="GO401" i="3"/>
  <c r="GK401" i="3"/>
  <c r="GG401" i="3"/>
  <c r="GC401" i="3"/>
  <c r="FZ401" i="3"/>
  <c r="FW401" i="3"/>
  <c r="FT401" i="3"/>
  <c r="FQ401" i="3"/>
  <c r="FN401" i="3"/>
  <c r="FK401" i="3"/>
  <c r="FH401" i="3"/>
  <c r="FE401" i="3"/>
  <c r="FB401" i="3"/>
  <c r="ER401" i="3"/>
  <c r="DS401" i="3"/>
  <c r="II401" i="3" s="1"/>
  <c r="IJ400" i="3"/>
  <c r="IE400" i="3"/>
  <c r="HZ400" i="3"/>
  <c r="HP400" i="3"/>
  <c r="GR400" i="3"/>
  <c r="GO400" i="3"/>
  <c r="GK400" i="3"/>
  <c r="GG400" i="3"/>
  <c r="GC400" i="3"/>
  <c r="FZ400" i="3"/>
  <c r="FW400" i="3"/>
  <c r="FT400" i="3"/>
  <c r="FQ400" i="3"/>
  <c r="FN400" i="3"/>
  <c r="FK400" i="3"/>
  <c r="FH400" i="3"/>
  <c r="FE400" i="3"/>
  <c r="FB400" i="3"/>
  <c r="ER400" i="3"/>
  <c r="DS400" i="3"/>
  <c r="GV400" i="3" s="1"/>
  <c r="IJ399" i="3"/>
  <c r="IE399" i="3"/>
  <c r="HZ399" i="3"/>
  <c r="HP399" i="3"/>
  <c r="GR399" i="3"/>
  <c r="GO399" i="3"/>
  <c r="GK399" i="3"/>
  <c r="GG399" i="3"/>
  <c r="GC399" i="3"/>
  <c r="FZ399" i="3"/>
  <c r="FW399" i="3"/>
  <c r="FT399" i="3"/>
  <c r="FQ399" i="3"/>
  <c r="FN399" i="3"/>
  <c r="FK399" i="3"/>
  <c r="FH399" i="3"/>
  <c r="FE399" i="3"/>
  <c r="FB399" i="3"/>
  <c r="ER399" i="3"/>
  <c r="DS399" i="3"/>
  <c r="IJ398" i="3"/>
  <c r="IE398" i="3"/>
  <c r="HZ398" i="3"/>
  <c r="HP398" i="3"/>
  <c r="GR398" i="3"/>
  <c r="GO398" i="3"/>
  <c r="GK398" i="3"/>
  <c r="GG398" i="3"/>
  <c r="GC398" i="3"/>
  <c r="FZ398" i="3"/>
  <c r="FW398" i="3"/>
  <c r="FT398" i="3"/>
  <c r="FQ398" i="3"/>
  <c r="FN398" i="3"/>
  <c r="FK398" i="3"/>
  <c r="FH398" i="3"/>
  <c r="FE398" i="3"/>
  <c r="FB398" i="3"/>
  <c r="ER398" i="3"/>
  <c r="DS398" i="3"/>
  <c r="HJ398" i="3" s="1"/>
  <c r="IJ397" i="3"/>
  <c r="IE397" i="3"/>
  <c r="HZ397" i="3"/>
  <c r="HP397" i="3"/>
  <c r="GR397" i="3"/>
  <c r="GO397" i="3"/>
  <c r="GK397" i="3"/>
  <c r="GG397" i="3"/>
  <c r="GC397" i="3"/>
  <c r="FZ397" i="3"/>
  <c r="FW397" i="3"/>
  <c r="FT397" i="3"/>
  <c r="FQ397" i="3"/>
  <c r="FN397" i="3"/>
  <c r="FP397" i="3" s="1"/>
  <c r="FK397" i="3"/>
  <c r="FH397" i="3"/>
  <c r="FE397" i="3"/>
  <c r="FB397" i="3"/>
  <c r="ER397" i="3"/>
  <c r="DS397" i="3"/>
  <c r="GZ397" i="3" s="1"/>
  <c r="IU397" i="3"/>
  <c r="IJ396" i="3"/>
  <c r="IE396" i="3"/>
  <c r="HZ396" i="3"/>
  <c r="HP396" i="3"/>
  <c r="GR396" i="3"/>
  <c r="GO396" i="3"/>
  <c r="GK396" i="3"/>
  <c r="GG396" i="3"/>
  <c r="GC396" i="3"/>
  <c r="FZ396" i="3"/>
  <c r="FW396" i="3"/>
  <c r="FT396" i="3"/>
  <c r="FQ396" i="3"/>
  <c r="FN396" i="3"/>
  <c r="FK396" i="3"/>
  <c r="FH396" i="3"/>
  <c r="FE396" i="3"/>
  <c r="FB396" i="3"/>
  <c r="ER396" i="3"/>
  <c r="DS396" i="3"/>
  <c r="IJ395" i="3"/>
  <c r="IE395" i="3"/>
  <c r="HZ395" i="3"/>
  <c r="HP395" i="3"/>
  <c r="GR395" i="3"/>
  <c r="GO395" i="3"/>
  <c r="GK395" i="3"/>
  <c r="GG395" i="3"/>
  <c r="GC395" i="3"/>
  <c r="FZ395" i="3"/>
  <c r="FW395" i="3"/>
  <c r="FT395" i="3"/>
  <c r="FQ395" i="3"/>
  <c r="FN395" i="3"/>
  <c r="FK395" i="3"/>
  <c r="FH395" i="3"/>
  <c r="FE395" i="3"/>
  <c r="FB395" i="3"/>
  <c r="ER395" i="3"/>
  <c r="DS395" i="3"/>
  <c r="IJ394" i="3"/>
  <c r="IE394" i="3"/>
  <c r="HZ394" i="3"/>
  <c r="HP394" i="3"/>
  <c r="GR394" i="3"/>
  <c r="GO394" i="3"/>
  <c r="GK394" i="3"/>
  <c r="GG394" i="3"/>
  <c r="GC394" i="3"/>
  <c r="FZ394" i="3"/>
  <c r="FW394" i="3"/>
  <c r="FT394" i="3"/>
  <c r="FQ394" i="3"/>
  <c r="FN394" i="3"/>
  <c r="FK394" i="3"/>
  <c r="FH394" i="3"/>
  <c r="FE394" i="3"/>
  <c r="FB394" i="3"/>
  <c r="ER394" i="3"/>
  <c r="DS394" i="3"/>
  <c r="IW394" i="3" s="1"/>
  <c r="IJ393" i="3"/>
  <c r="IE393" i="3"/>
  <c r="HZ393" i="3"/>
  <c r="HP393" i="3"/>
  <c r="GR393" i="3"/>
  <c r="GO393" i="3"/>
  <c r="GK393" i="3"/>
  <c r="GG393" i="3"/>
  <c r="GC393" i="3"/>
  <c r="FZ393" i="3"/>
  <c r="FW393" i="3"/>
  <c r="FT393" i="3"/>
  <c r="FQ393" i="3"/>
  <c r="FN393" i="3"/>
  <c r="FK393" i="3"/>
  <c r="FH393" i="3"/>
  <c r="FE393" i="3"/>
  <c r="FB393" i="3"/>
  <c r="ER393" i="3"/>
  <c r="DS393" i="3"/>
  <c r="IJ392" i="3"/>
  <c r="IE392" i="3"/>
  <c r="HZ392" i="3"/>
  <c r="HP392" i="3"/>
  <c r="GR392" i="3"/>
  <c r="GO392" i="3"/>
  <c r="GK392" i="3"/>
  <c r="GG392" i="3"/>
  <c r="GC392" i="3"/>
  <c r="FZ392" i="3"/>
  <c r="FW392" i="3"/>
  <c r="FT392" i="3"/>
  <c r="FQ392" i="3"/>
  <c r="FN392" i="3"/>
  <c r="FK392" i="3"/>
  <c r="FH392" i="3"/>
  <c r="FE392" i="3"/>
  <c r="FB392" i="3"/>
  <c r="ER392" i="3"/>
  <c r="DS392" i="3"/>
  <c r="IJ391" i="3"/>
  <c r="IE391" i="3"/>
  <c r="HZ391" i="3"/>
  <c r="HP391" i="3"/>
  <c r="GR391" i="3"/>
  <c r="GO391" i="3"/>
  <c r="GK391" i="3"/>
  <c r="GG391" i="3"/>
  <c r="GC391" i="3"/>
  <c r="FZ391" i="3"/>
  <c r="FW391" i="3"/>
  <c r="FT391" i="3"/>
  <c r="FQ391" i="3"/>
  <c r="FN391" i="3"/>
  <c r="FK391" i="3"/>
  <c r="FH391" i="3"/>
  <c r="FE391" i="3"/>
  <c r="FB391" i="3"/>
  <c r="ER391" i="3"/>
  <c r="DS391" i="3"/>
  <c r="IJ390" i="3"/>
  <c r="IE390" i="3"/>
  <c r="HZ390" i="3"/>
  <c r="HP390" i="3"/>
  <c r="GR390" i="3"/>
  <c r="GO390" i="3"/>
  <c r="GK390" i="3"/>
  <c r="GG390" i="3"/>
  <c r="GC390" i="3"/>
  <c r="FZ390" i="3"/>
  <c r="FW390" i="3"/>
  <c r="FT390" i="3"/>
  <c r="FQ390" i="3"/>
  <c r="FN390" i="3"/>
  <c r="FK390" i="3"/>
  <c r="FH390" i="3"/>
  <c r="FE390" i="3"/>
  <c r="FB390" i="3"/>
  <c r="ER390" i="3"/>
  <c r="DS390" i="3"/>
  <c r="HV390" i="3" s="1"/>
  <c r="IJ389" i="3"/>
  <c r="IE389" i="3"/>
  <c r="HZ389" i="3"/>
  <c r="HP389" i="3"/>
  <c r="GR389" i="3"/>
  <c r="GO389" i="3"/>
  <c r="GK389" i="3"/>
  <c r="GG389" i="3"/>
  <c r="GC389" i="3"/>
  <c r="FZ389" i="3"/>
  <c r="FW389" i="3"/>
  <c r="FT389" i="3"/>
  <c r="FQ389" i="3"/>
  <c r="FN389" i="3"/>
  <c r="FK389" i="3"/>
  <c r="FH389" i="3"/>
  <c r="FE389" i="3"/>
  <c r="FB389" i="3"/>
  <c r="ER389" i="3"/>
  <c r="DS389" i="3"/>
  <c r="FY389" i="3" s="1"/>
  <c r="HJ389" i="3"/>
  <c r="IJ388" i="3"/>
  <c r="IE388" i="3"/>
  <c r="HZ388" i="3"/>
  <c r="HP388" i="3"/>
  <c r="GR388" i="3"/>
  <c r="GO388" i="3"/>
  <c r="GK388" i="3"/>
  <c r="GG388" i="3"/>
  <c r="GC388" i="3"/>
  <c r="FZ388" i="3"/>
  <c r="FW388" i="3"/>
  <c r="FT388" i="3"/>
  <c r="FQ388" i="3"/>
  <c r="FN388" i="3"/>
  <c r="FK388" i="3"/>
  <c r="FH388" i="3"/>
  <c r="FE388" i="3"/>
  <c r="FB388" i="3"/>
  <c r="ER388" i="3"/>
  <c r="DS388" i="3"/>
  <c r="IJ387" i="3"/>
  <c r="IE387" i="3"/>
  <c r="HZ387" i="3"/>
  <c r="HP387" i="3"/>
  <c r="GR387" i="3"/>
  <c r="GO387" i="3"/>
  <c r="GK387" i="3"/>
  <c r="GG387" i="3"/>
  <c r="GC387" i="3"/>
  <c r="FZ387" i="3"/>
  <c r="FW387" i="3"/>
  <c r="FT387" i="3"/>
  <c r="FQ387" i="3"/>
  <c r="FN387" i="3"/>
  <c r="FK387" i="3"/>
  <c r="FH387" i="3"/>
  <c r="FE387" i="3"/>
  <c r="FB387" i="3"/>
  <c r="ER387" i="3"/>
  <c r="DS387" i="3"/>
  <c r="GV387" i="3" s="1"/>
  <c r="IJ386" i="3"/>
  <c r="IE386" i="3"/>
  <c r="HZ386" i="3"/>
  <c r="HP386" i="3"/>
  <c r="GR386" i="3"/>
  <c r="GO386" i="3"/>
  <c r="GK386" i="3"/>
  <c r="GG386" i="3"/>
  <c r="GC386" i="3"/>
  <c r="FZ386" i="3"/>
  <c r="FW386" i="3"/>
  <c r="FT386" i="3"/>
  <c r="FQ386" i="3"/>
  <c r="FN386" i="3"/>
  <c r="FK386" i="3"/>
  <c r="FH386" i="3"/>
  <c r="FE386" i="3"/>
  <c r="FB386" i="3"/>
  <c r="ER386" i="3"/>
  <c r="DS386" i="3"/>
  <c r="IJ385" i="3"/>
  <c r="IE385" i="3"/>
  <c r="HZ385" i="3"/>
  <c r="HP385" i="3"/>
  <c r="GR385" i="3"/>
  <c r="GO385" i="3"/>
  <c r="GK385" i="3"/>
  <c r="GG385" i="3"/>
  <c r="GC385" i="3"/>
  <c r="FZ385" i="3"/>
  <c r="FW385" i="3"/>
  <c r="FT385" i="3"/>
  <c r="FQ385" i="3"/>
  <c r="FN385" i="3"/>
  <c r="FK385" i="3"/>
  <c r="FH385" i="3"/>
  <c r="FE385" i="3"/>
  <c r="FB385" i="3"/>
  <c r="ER385" i="3"/>
  <c r="DS385" i="3"/>
  <c r="IJ384" i="3"/>
  <c r="IE384" i="3"/>
  <c r="HZ384" i="3"/>
  <c r="HP384" i="3"/>
  <c r="GR384" i="3"/>
  <c r="GO384" i="3"/>
  <c r="GK384" i="3"/>
  <c r="GG384" i="3"/>
  <c r="GC384" i="3"/>
  <c r="FZ384" i="3"/>
  <c r="FW384" i="3"/>
  <c r="FT384" i="3"/>
  <c r="FQ384" i="3"/>
  <c r="FN384" i="3"/>
  <c r="FK384" i="3"/>
  <c r="FH384" i="3"/>
  <c r="FE384" i="3"/>
  <c r="FB384" i="3"/>
  <c r="ER384" i="3"/>
  <c r="EU384" i="3" s="1"/>
  <c r="DS384" i="3"/>
  <c r="IJ383" i="3"/>
  <c r="IE383" i="3"/>
  <c r="HZ383" i="3"/>
  <c r="HP383" i="3"/>
  <c r="GR383" i="3"/>
  <c r="GO383" i="3"/>
  <c r="GK383" i="3"/>
  <c r="GG383" i="3"/>
  <c r="GC383" i="3"/>
  <c r="FZ383" i="3"/>
  <c r="FW383" i="3"/>
  <c r="FT383" i="3"/>
  <c r="FQ383" i="3"/>
  <c r="FN383" i="3"/>
  <c r="FK383" i="3"/>
  <c r="FH383" i="3"/>
  <c r="FE383" i="3"/>
  <c r="FB383" i="3"/>
  <c r="ER383" i="3"/>
  <c r="DS383" i="3"/>
  <c r="IJ382" i="3"/>
  <c r="IE382" i="3"/>
  <c r="HZ382" i="3"/>
  <c r="HP382" i="3"/>
  <c r="GR382" i="3"/>
  <c r="GO382" i="3"/>
  <c r="GK382" i="3"/>
  <c r="GG382" i="3"/>
  <c r="GC382" i="3"/>
  <c r="FZ382" i="3"/>
  <c r="FW382" i="3"/>
  <c r="FT382" i="3"/>
  <c r="FQ382" i="3"/>
  <c r="FN382" i="3"/>
  <c r="FK382" i="3"/>
  <c r="FH382" i="3"/>
  <c r="FE382" i="3"/>
  <c r="FB382" i="3"/>
  <c r="ER382" i="3"/>
  <c r="DS382" i="3"/>
  <c r="IJ381" i="3"/>
  <c r="IE381" i="3"/>
  <c r="HZ381" i="3"/>
  <c r="HP381" i="3"/>
  <c r="GR381" i="3"/>
  <c r="GO381" i="3"/>
  <c r="GK381" i="3"/>
  <c r="GG381" i="3"/>
  <c r="GC381" i="3"/>
  <c r="FZ381" i="3"/>
  <c r="FW381" i="3"/>
  <c r="FT381" i="3"/>
  <c r="FQ381" i="3"/>
  <c r="FN381" i="3"/>
  <c r="FK381" i="3"/>
  <c r="FH381" i="3"/>
  <c r="FE381" i="3"/>
  <c r="FB381" i="3"/>
  <c r="ER381" i="3"/>
  <c r="DS381" i="3"/>
  <c r="IJ380" i="3"/>
  <c r="IE380" i="3"/>
  <c r="HZ380" i="3"/>
  <c r="HW380" i="3"/>
  <c r="HP380" i="3"/>
  <c r="GR380" i="3"/>
  <c r="GO380" i="3"/>
  <c r="GK380" i="3"/>
  <c r="GI380" i="3"/>
  <c r="GG380" i="3"/>
  <c r="GC380" i="3"/>
  <c r="FZ380" i="3"/>
  <c r="FW380" i="3"/>
  <c r="FT380" i="3"/>
  <c r="FQ380" i="3"/>
  <c r="FN380" i="3"/>
  <c r="FK380" i="3"/>
  <c r="FH380" i="3"/>
  <c r="FE380" i="3"/>
  <c r="FB380" i="3"/>
  <c r="ER380" i="3"/>
  <c r="DS380" i="3"/>
  <c r="II380" i="3" s="1"/>
  <c r="IX380" i="3"/>
  <c r="IJ379" i="3"/>
  <c r="IE379" i="3"/>
  <c r="HZ379" i="3"/>
  <c r="HP379" i="3"/>
  <c r="GR379" i="3"/>
  <c r="GO379" i="3"/>
  <c r="GK379" i="3"/>
  <c r="GG379" i="3"/>
  <c r="GC379" i="3"/>
  <c r="FZ379" i="3"/>
  <c r="FW379" i="3"/>
  <c r="FT379" i="3"/>
  <c r="FQ379" i="3"/>
  <c r="FN379" i="3"/>
  <c r="FK379" i="3"/>
  <c r="FH379" i="3"/>
  <c r="FE379" i="3"/>
  <c r="FB379" i="3"/>
  <c r="ER379" i="3"/>
  <c r="DS379" i="3"/>
  <c r="IR379" i="3" s="1"/>
  <c r="IJ378" i="3"/>
  <c r="IE378" i="3"/>
  <c r="HZ378" i="3"/>
  <c r="HP378" i="3"/>
  <c r="GR378" i="3"/>
  <c r="GO378" i="3"/>
  <c r="GK378" i="3"/>
  <c r="GG378" i="3"/>
  <c r="GC378" i="3"/>
  <c r="FZ378" i="3"/>
  <c r="FW378" i="3"/>
  <c r="FT378" i="3"/>
  <c r="FQ378" i="3"/>
  <c r="FN378" i="3"/>
  <c r="FK378" i="3"/>
  <c r="FH378" i="3"/>
  <c r="FE378" i="3"/>
  <c r="FB378" i="3"/>
  <c r="ER378" i="3"/>
  <c r="DS378" i="3"/>
  <c r="IJ377" i="3"/>
  <c r="IE377" i="3"/>
  <c r="HZ377" i="3"/>
  <c r="HP377" i="3"/>
  <c r="GR377" i="3"/>
  <c r="GO377" i="3"/>
  <c r="GK377" i="3"/>
  <c r="GG377" i="3"/>
  <c r="GC377" i="3"/>
  <c r="FZ377" i="3"/>
  <c r="FW377" i="3"/>
  <c r="FT377" i="3"/>
  <c r="FQ377" i="3"/>
  <c r="FN377" i="3"/>
  <c r="FK377" i="3"/>
  <c r="FH377" i="3"/>
  <c r="FE377" i="3"/>
  <c r="FB377" i="3"/>
  <c r="ER377" i="3"/>
  <c r="DS377" i="3"/>
  <c r="IJ376" i="3"/>
  <c r="IE376" i="3"/>
  <c r="HZ376" i="3"/>
  <c r="HP376" i="3"/>
  <c r="GR376" i="3"/>
  <c r="GO376" i="3"/>
  <c r="GK376" i="3"/>
  <c r="GG376" i="3"/>
  <c r="GC376" i="3"/>
  <c r="FZ376" i="3"/>
  <c r="FW376" i="3"/>
  <c r="FT376" i="3"/>
  <c r="FQ376" i="3"/>
  <c r="FN376" i="3"/>
  <c r="FK376" i="3"/>
  <c r="FH376" i="3"/>
  <c r="FE376" i="3"/>
  <c r="FB376" i="3"/>
  <c r="ER376" i="3"/>
  <c r="DS376" i="3"/>
  <c r="HL376" i="3" s="1"/>
  <c r="IJ375" i="3"/>
  <c r="IE375" i="3"/>
  <c r="HZ375" i="3"/>
  <c r="HP375" i="3"/>
  <c r="GR375" i="3"/>
  <c r="GO375" i="3"/>
  <c r="GK375" i="3"/>
  <c r="GG375" i="3"/>
  <c r="GC375" i="3"/>
  <c r="FZ375" i="3"/>
  <c r="FW375" i="3"/>
  <c r="FT375" i="3"/>
  <c r="FQ375" i="3"/>
  <c r="FN375" i="3"/>
  <c r="FK375" i="3"/>
  <c r="FH375" i="3"/>
  <c r="FE375" i="3"/>
  <c r="FB375" i="3"/>
  <c r="ER375" i="3"/>
  <c r="ES375" i="3" s="1"/>
  <c r="DS375" i="3"/>
  <c r="GV375" i="3" s="1"/>
  <c r="IN375" i="3"/>
  <c r="IJ374" i="3"/>
  <c r="IE374" i="3"/>
  <c r="HZ374" i="3"/>
  <c r="HP374" i="3"/>
  <c r="GR374" i="3"/>
  <c r="GO374" i="3"/>
  <c r="GK374" i="3"/>
  <c r="GG374" i="3"/>
  <c r="GC374" i="3"/>
  <c r="FZ374" i="3"/>
  <c r="FW374" i="3"/>
  <c r="FT374" i="3"/>
  <c r="FQ374" i="3"/>
  <c r="FN374" i="3"/>
  <c r="FK374" i="3"/>
  <c r="FH374" i="3"/>
  <c r="FE374" i="3"/>
  <c r="FB374" i="3"/>
  <c r="ER374" i="3"/>
  <c r="DS374" i="3"/>
  <c r="IJ373" i="3"/>
  <c r="IE373" i="3"/>
  <c r="HZ373" i="3"/>
  <c r="HP373" i="3"/>
  <c r="HN373" i="3"/>
  <c r="GR373" i="3"/>
  <c r="GO373" i="3"/>
  <c r="GK373" i="3"/>
  <c r="GG373" i="3"/>
  <c r="GC373" i="3"/>
  <c r="FZ373" i="3"/>
  <c r="FW373" i="3"/>
  <c r="FT373" i="3"/>
  <c r="FQ373" i="3"/>
  <c r="FN373" i="3"/>
  <c r="FK373" i="3"/>
  <c r="FH373" i="3"/>
  <c r="FE373" i="3"/>
  <c r="FB373" i="3"/>
  <c r="ER373" i="3"/>
  <c r="EI373" i="3"/>
  <c r="DS373" i="3"/>
  <c r="GT373" i="3" s="1"/>
  <c r="IJ372" i="3"/>
  <c r="IE372" i="3"/>
  <c r="HZ372" i="3"/>
  <c r="HP372" i="3"/>
  <c r="GR372" i="3"/>
  <c r="GO372" i="3"/>
  <c r="GK372" i="3"/>
  <c r="GG372" i="3"/>
  <c r="GC372" i="3"/>
  <c r="FZ372" i="3"/>
  <c r="FW372" i="3"/>
  <c r="FT372" i="3"/>
  <c r="FQ372" i="3"/>
  <c r="FN372" i="3"/>
  <c r="FK372" i="3"/>
  <c r="FH372" i="3"/>
  <c r="FE372" i="3"/>
  <c r="FB372" i="3"/>
  <c r="ER372" i="3"/>
  <c r="DS372" i="3"/>
  <c r="EG372" i="3" s="1"/>
  <c r="IJ371" i="3"/>
  <c r="IE371" i="3"/>
  <c r="HZ371" i="3"/>
  <c r="HP371" i="3"/>
  <c r="GR371" i="3"/>
  <c r="GO371" i="3"/>
  <c r="GK371" i="3"/>
  <c r="GG371" i="3"/>
  <c r="GC371" i="3"/>
  <c r="FZ371" i="3"/>
  <c r="FW371" i="3"/>
  <c r="FT371" i="3"/>
  <c r="FQ371" i="3"/>
  <c r="FN371" i="3"/>
  <c r="FK371" i="3"/>
  <c r="FH371" i="3"/>
  <c r="FE371" i="3"/>
  <c r="FB371" i="3"/>
  <c r="ER371" i="3"/>
  <c r="DS371" i="3"/>
  <c r="IJ370" i="3"/>
  <c r="IE370" i="3"/>
  <c r="HZ370" i="3"/>
  <c r="HP370" i="3"/>
  <c r="GR370" i="3"/>
  <c r="GO370" i="3"/>
  <c r="GK370" i="3"/>
  <c r="GG370" i="3"/>
  <c r="GC370" i="3"/>
  <c r="FZ370" i="3"/>
  <c r="FW370" i="3"/>
  <c r="FT370" i="3"/>
  <c r="FQ370" i="3"/>
  <c r="FN370" i="3"/>
  <c r="FK370" i="3"/>
  <c r="FH370" i="3"/>
  <c r="FE370" i="3"/>
  <c r="FB370" i="3"/>
  <c r="ER370" i="3"/>
  <c r="DS370" i="3"/>
  <c r="IK370" i="3" s="1"/>
  <c r="IJ369" i="3"/>
  <c r="IE369" i="3"/>
  <c r="HZ369" i="3"/>
  <c r="HP369" i="3"/>
  <c r="GR369" i="3"/>
  <c r="GO369" i="3"/>
  <c r="GK369" i="3"/>
  <c r="GG369" i="3"/>
  <c r="GC369" i="3"/>
  <c r="FZ369" i="3"/>
  <c r="FW369" i="3"/>
  <c r="FT369" i="3"/>
  <c r="FQ369" i="3"/>
  <c r="FN369" i="3"/>
  <c r="FK369" i="3"/>
  <c r="FH369" i="3"/>
  <c r="FE369" i="3"/>
  <c r="FB369" i="3"/>
  <c r="ER369" i="3"/>
  <c r="DS369" i="3"/>
  <c r="DV369" i="3" s="1"/>
  <c r="IJ368" i="3"/>
  <c r="IE368" i="3"/>
  <c r="HZ368" i="3"/>
  <c r="HP368" i="3"/>
  <c r="GR368" i="3"/>
  <c r="GO368" i="3"/>
  <c r="GK368" i="3"/>
  <c r="GG368" i="3"/>
  <c r="GC368" i="3"/>
  <c r="FZ368" i="3"/>
  <c r="FW368" i="3"/>
  <c r="FT368" i="3"/>
  <c r="FQ368" i="3"/>
  <c r="FN368" i="3"/>
  <c r="FK368" i="3"/>
  <c r="FH368" i="3"/>
  <c r="FE368" i="3"/>
  <c r="FB368" i="3"/>
  <c r="ER368" i="3"/>
  <c r="DS368" i="3"/>
  <c r="IJ367" i="3"/>
  <c r="IE367" i="3"/>
  <c r="HZ367" i="3"/>
  <c r="HP367" i="3"/>
  <c r="GR367" i="3"/>
  <c r="GO367" i="3"/>
  <c r="GK367" i="3"/>
  <c r="GG367" i="3"/>
  <c r="GC367" i="3"/>
  <c r="FZ367" i="3"/>
  <c r="FW367" i="3"/>
  <c r="FT367" i="3"/>
  <c r="FQ367" i="3"/>
  <c r="FN367" i="3"/>
  <c r="FK367" i="3"/>
  <c r="FH367" i="3"/>
  <c r="FE367" i="3"/>
  <c r="FB367" i="3"/>
  <c r="ER367" i="3"/>
  <c r="DS367" i="3"/>
  <c r="IJ366" i="3"/>
  <c r="IE366" i="3"/>
  <c r="HZ366" i="3"/>
  <c r="HP366" i="3"/>
  <c r="GR366" i="3"/>
  <c r="GO366" i="3"/>
  <c r="GK366" i="3"/>
  <c r="GG366" i="3"/>
  <c r="GC366" i="3"/>
  <c r="FZ366" i="3"/>
  <c r="FW366" i="3"/>
  <c r="FT366" i="3"/>
  <c r="FQ366" i="3"/>
  <c r="FN366" i="3"/>
  <c r="FK366" i="3"/>
  <c r="FH366" i="3"/>
  <c r="FE366" i="3"/>
  <c r="FB366" i="3"/>
  <c r="ER366" i="3"/>
  <c r="DS366" i="3"/>
  <c r="HI366" i="3" s="1"/>
  <c r="IJ365" i="3"/>
  <c r="IE365" i="3"/>
  <c r="HZ365" i="3"/>
  <c r="HP365" i="3"/>
  <c r="GR365" i="3"/>
  <c r="GO365" i="3"/>
  <c r="GK365" i="3"/>
  <c r="GG365" i="3"/>
  <c r="GC365" i="3"/>
  <c r="FZ365" i="3"/>
  <c r="FW365" i="3"/>
  <c r="FT365" i="3"/>
  <c r="FQ365" i="3"/>
  <c r="FN365" i="3"/>
  <c r="FK365" i="3"/>
  <c r="FH365" i="3"/>
  <c r="FE365" i="3"/>
  <c r="FB365" i="3"/>
  <c r="ER365" i="3"/>
  <c r="DS365" i="3"/>
  <c r="IT365" i="3" s="1"/>
  <c r="IJ364" i="3"/>
  <c r="IE364" i="3"/>
  <c r="HZ364" i="3"/>
  <c r="HP364" i="3"/>
  <c r="GR364" i="3"/>
  <c r="GO364" i="3"/>
  <c r="GK364" i="3"/>
  <c r="GG364" i="3"/>
  <c r="GC364" i="3"/>
  <c r="FZ364" i="3"/>
  <c r="FW364" i="3"/>
  <c r="FT364" i="3"/>
  <c r="FQ364" i="3"/>
  <c r="FN364" i="3"/>
  <c r="FK364" i="3"/>
  <c r="FH364" i="3"/>
  <c r="FE364" i="3"/>
  <c r="FB364" i="3"/>
  <c r="ER364" i="3"/>
  <c r="DS364" i="3"/>
  <c r="IJ363" i="3"/>
  <c r="IE363" i="3"/>
  <c r="HZ363" i="3"/>
  <c r="HP363" i="3"/>
  <c r="GR363" i="3"/>
  <c r="GO363" i="3"/>
  <c r="GK363" i="3"/>
  <c r="GG363" i="3"/>
  <c r="GC363" i="3"/>
  <c r="FZ363" i="3"/>
  <c r="FW363" i="3"/>
  <c r="FT363" i="3"/>
  <c r="FQ363" i="3"/>
  <c r="FN363" i="3"/>
  <c r="FK363" i="3"/>
  <c r="FH363" i="3"/>
  <c r="FE363" i="3"/>
  <c r="FB363" i="3"/>
  <c r="ER363" i="3"/>
  <c r="DS363" i="3"/>
  <c r="IJ362" i="3"/>
  <c r="IE362" i="3"/>
  <c r="HZ362" i="3"/>
  <c r="HP362" i="3"/>
  <c r="GR362" i="3"/>
  <c r="GO362" i="3"/>
  <c r="GK362" i="3"/>
  <c r="GG362" i="3"/>
  <c r="GC362" i="3"/>
  <c r="FZ362" i="3"/>
  <c r="FW362" i="3"/>
  <c r="FT362" i="3"/>
  <c r="FQ362" i="3"/>
  <c r="FN362" i="3"/>
  <c r="FK362" i="3"/>
  <c r="FH362" i="3"/>
  <c r="FE362" i="3"/>
  <c r="FB362" i="3"/>
  <c r="ER362" i="3"/>
  <c r="DS362" i="3"/>
  <c r="IV362" i="3" s="1"/>
  <c r="IJ361" i="3"/>
  <c r="IE361" i="3"/>
  <c r="HZ361" i="3"/>
  <c r="HP361" i="3"/>
  <c r="GR361" i="3"/>
  <c r="GO361" i="3"/>
  <c r="GK361" i="3"/>
  <c r="GG361" i="3"/>
  <c r="GC361" i="3"/>
  <c r="FZ361" i="3"/>
  <c r="FW361" i="3"/>
  <c r="FT361" i="3"/>
  <c r="FQ361" i="3"/>
  <c r="FN361" i="3"/>
  <c r="FK361" i="3"/>
  <c r="FH361" i="3"/>
  <c r="FE361" i="3"/>
  <c r="FB361" i="3"/>
  <c r="ER361" i="3"/>
  <c r="DS361" i="3"/>
  <c r="IJ360" i="3"/>
  <c r="IE360" i="3"/>
  <c r="HZ360" i="3"/>
  <c r="HP360" i="3"/>
  <c r="GR360" i="3"/>
  <c r="GO360" i="3"/>
  <c r="GK360" i="3"/>
  <c r="GG360" i="3"/>
  <c r="GC360" i="3"/>
  <c r="FZ360" i="3"/>
  <c r="FW360" i="3"/>
  <c r="FT360" i="3"/>
  <c r="FQ360" i="3"/>
  <c r="FN360" i="3"/>
  <c r="FK360" i="3"/>
  <c r="FH360" i="3"/>
  <c r="FE360" i="3"/>
  <c r="FB360" i="3"/>
  <c r="ER360" i="3"/>
  <c r="DS360" i="3"/>
  <c r="HL360" i="3" s="1"/>
  <c r="IJ359" i="3"/>
  <c r="IE359" i="3"/>
  <c r="HZ359" i="3"/>
  <c r="HP359" i="3"/>
  <c r="GR359" i="3"/>
  <c r="GO359" i="3"/>
  <c r="GK359" i="3"/>
  <c r="GG359" i="3"/>
  <c r="GC359" i="3"/>
  <c r="FZ359" i="3"/>
  <c r="FW359" i="3"/>
  <c r="FT359" i="3"/>
  <c r="FQ359" i="3"/>
  <c r="FN359" i="3"/>
  <c r="FK359" i="3"/>
  <c r="FH359" i="3"/>
  <c r="FE359" i="3"/>
  <c r="FB359" i="3"/>
  <c r="ER359" i="3"/>
  <c r="DS359" i="3"/>
  <c r="IR359" i="3" s="1"/>
  <c r="IJ358" i="3"/>
  <c r="IE358" i="3"/>
  <c r="HZ358" i="3"/>
  <c r="HP358" i="3"/>
  <c r="GR358" i="3"/>
  <c r="GO358" i="3"/>
  <c r="GK358" i="3"/>
  <c r="GG358" i="3"/>
  <c r="GC358" i="3"/>
  <c r="FZ358" i="3"/>
  <c r="FW358" i="3"/>
  <c r="FT358" i="3"/>
  <c r="FQ358" i="3"/>
  <c r="FN358" i="3"/>
  <c r="FK358" i="3"/>
  <c r="FH358" i="3"/>
  <c r="FE358" i="3"/>
  <c r="FB358" i="3"/>
  <c r="ER358" i="3"/>
  <c r="DS358" i="3"/>
  <c r="IJ357" i="3"/>
  <c r="IE357" i="3"/>
  <c r="HZ357" i="3"/>
  <c r="HP357" i="3"/>
  <c r="GR357" i="3"/>
  <c r="GO357" i="3"/>
  <c r="GK357" i="3"/>
  <c r="GG357" i="3"/>
  <c r="GC357" i="3"/>
  <c r="FZ357" i="3"/>
  <c r="FW357" i="3"/>
  <c r="FT357" i="3"/>
  <c r="FQ357" i="3"/>
  <c r="FN357" i="3"/>
  <c r="FK357" i="3"/>
  <c r="FH357" i="3"/>
  <c r="FE357" i="3"/>
  <c r="FB357" i="3"/>
  <c r="ER357" i="3"/>
  <c r="DS357" i="3"/>
  <c r="IH357" i="3" s="1"/>
  <c r="IJ356" i="3"/>
  <c r="IE356" i="3"/>
  <c r="HZ356" i="3"/>
  <c r="HP356" i="3"/>
  <c r="GR356" i="3"/>
  <c r="GO356" i="3"/>
  <c r="GK356" i="3"/>
  <c r="GG356" i="3"/>
  <c r="GC356" i="3"/>
  <c r="FZ356" i="3"/>
  <c r="FW356" i="3"/>
  <c r="FT356" i="3"/>
  <c r="FQ356" i="3"/>
  <c r="FN356" i="3"/>
  <c r="FK356" i="3"/>
  <c r="FH356" i="3"/>
  <c r="FE356" i="3"/>
  <c r="FB356" i="3"/>
  <c r="ER356" i="3"/>
  <c r="DS356" i="3"/>
  <c r="IJ355" i="3"/>
  <c r="IE355" i="3"/>
  <c r="HZ355" i="3"/>
  <c r="HP355" i="3"/>
  <c r="GR355" i="3"/>
  <c r="GO355" i="3"/>
  <c r="GK355" i="3"/>
  <c r="GG355" i="3"/>
  <c r="GC355" i="3"/>
  <c r="FZ355" i="3"/>
  <c r="FW355" i="3"/>
  <c r="FT355" i="3"/>
  <c r="FQ355" i="3"/>
  <c r="FN355" i="3"/>
  <c r="FK355" i="3"/>
  <c r="FH355" i="3"/>
  <c r="FE355" i="3"/>
  <c r="FB355" i="3"/>
  <c r="ER355" i="3"/>
  <c r="DS355" i="3"/>
  <c r="EW355" i="3" s="1"/>
  <c r="IJ354" i="3"/>
  <c r="IE354" i="3"/>
  <c r="HZ354" i="3"/>
  <c r="HP354" i="3"/>
  <c r="GR354" i="3"/>
  <c r="GO354" i="3"/>
  <c r="GK354" i="3"/>
  <c r="GG354" i="3"/>
  <c r="GC354" i="3"/>
  <c r="FZ354" i="3"/>
  <c r="FW354" i="3"/>
  <c r="FT354" i="3"/>
  <c r="FQ354" i="3"/>
  <c r="FN354" i="3"/>
  <c r="FK354" i="3"/>
  <c r="FH354" i="3"/>
  <c r="FE354" i="3"/>
  <c r="FB354" i="3"/>
  <c r="ER354" i="3"/>
  <c r="DS354" i="3"/>
  <c r="IJ353" i="3"/>
  <c r="IE353" i="3"/>
  <c r="HZ353" i="3"/>
  <c r="HP353" i="3"/>
  <c r="GR353" i="3"/>
  <c r="GO353" i="3"/>
  <c r="GK353" i="3"/>
  <c r="GG353" i="3"/>
  <c r="GC353" i="3"/>
  <c r="FZ353" i="3"/>
  <c r="FW353" i="3"/>
  <c r="FT353" i="3"/>
  <c r="FQ353" i="3"/>
  <c r="FN353" i="3"/>
  <c r="FK353" i="3"/>
  <c r="FH353" i="3"/>
  <c r="FE353" i="3"/>
  <c r="FB353" i="3"/>
  <c r="ER353" i="3"/>
  <c r="DS353" i="3"/>
  <c r="IP353" i="3" s="1"/>
  <c r="IJ352" i="3"/>
  <c r="IE352" i="3"/>
  <c r="HZ352" i="3"/>
  <c r="HP352" i="3"/>
  <c r="GR352" i="3"/>
  <c r="GO352" i="3"/>
  <c r="GK352" i="3"/>
  <c r="GG352" i="3"/>
  <c r="GC352" i="3"/>
  <c r="FZ352" i="3"/>
  <c r="FW352" i="3"/>
  <c r="FT352" i="3"/>
  <c r="FQ352" i="3"/>
  <c r="FN352" i="3"/>
  <c r="FK352" i="3"/>
  <c r="FH352" i="3"/>
  <c r="FE352" i="3"/>
  <c r="FB352" i="3"/>
  <c r="ER352" i="3"/>
  <c r="DW352" i="3"/>
  <c r="DS352" i="3"/>
  <c r="HW352" i="3" s="1"/>
  <c r="IJ351" i="3"/>
  <c r="IE351" i="3"/>
  <c r="HZ351" i="3"/>
  <c r="HP351" i="3"/>
  <c r="GR351" i="3"/>
  <c r="GO351" i="3"/>
  <c r="GK351" i="3"/>
  <c r="GG351" i="3"/>
  <c r="GC351" i="3"/>
  <c r="FZ351" i="3"/>
  <c r="FW351" i="3"/>
  <c r="FT351" i="3"/>
  <c r="FQ351" i="3"/>
  <c r="FN351" i="3"/>
  <c r="FK351" i="3"/>
  <c r="FH351" i="3"/>
  <c r="FE351" i="3"/>
  <c r="FB351" i="3"/>
  <c r="ER351" i="3"/>
  <c r="DS351" i="3"/>
  <c r="HD351" i="3" s="1"/>
  <c r="IJ350" i="3"/>
  <c r="IE350" i="3"/>
  <c r="HZ350" i="3"/>
  <c r="HP350" i="3"/>
  <c r="GR350" i="3"/>
  <c r="GO350" i="3"/>
  <c r="GK350" i="3"/>
  <c r="GG350" i="3"/>
  <c r="GC350" i="3"/>
  <c r="FZ350" i="3"/>
  <c r="FW350" i="3"/>
  <c r="FT350" i="3"/>
  <c r="FQ350" i="3"/>
  <c r="FN350" i="3"/>
  <c r="FK350" i="3"/>
  <c r="FH350" i="3"/>
  <c r="FE350" i="3"/>
  <c r="FB350" i="3"/>
  <c r="ER350" i="3"/>
  <c r="DS350" i="3"/>
  <c r="DZ350" i="3" s="1"/>
  <c r="IJ349" i="3"/>
  <c r="IE349" i="3"/>
  <c r="HZ349" i="3"/>
  <c r="HP349" i="3"/>
  <c r="GR349" i="3"/>
  <c r="GO349" i="3"/>
  <c r="GK349" i="3"/>
  <c r="GG349" i="3"/>
  <c r="GI349" i="3" s="1"/>
  <c r="GC349" i="3"/>
  <c r="FZ349" i="3"/>
  <c r="FW349" i="3"/>
  <c r="FT349" i="3"/>
  <c r="FQ349" i="3"/>
  <c r="FN349" i="3"/>
  <c r="FK349" i="3"/>
  <c r="FH349" i="3"/>
  <c r="FE349" i="3"/>
  <c r="FB349" i="3"/>
  <c r="ER349" i="3"/>
  <c r="EO349" i="3"/>
  <c r="DS349" i="3"/>
  <c r="IQ348" i="3"/>
  <c r="IJ348" i="3"/>
  <c r="IE348" i="3"/>
  <c r="HZ348" i="3"/>
  <c r="HW348" i="3"/>
  <c r="HP348" i="3"/>
  <c r="GR348" i="3"/>
  <c r="GO348" i="3"/>
  <c r="GK348" i="3"/>
  <c r="GG348" i="3"/>
  <c r="GC348" i="3"/>
  <c r="FZ348" i="3"/>
  <c r="FW348" i="3"/>
  <c r="FT348" i="3"/>
  <c r="FQ348" i="3"/>
  <c r="FN348" i="3"/>
  <c r="FK348" i="3"/>
  <c r="FH348" i="3"/>
  <c r="FE348" i="3"/>
  <c r="FB348" i="3"/>
  <c r="ER348" i="3"/>
  <c r="DS348" i="3"/>
  <c r="HO348" i="3" s="1"/>
  <c r="IJ347" i="3"/>
  <c r="IE347" i="3"/>
  <c r="HZ347" i="3"/>
  <c r="HP347" i="3"/>
  <c r="GR347" i="3"/>
  <c r="GO347" i="3"/>
  <c r="GK347" i="3"/>
  <c r="GG347" i="3"/>
  <c r="GC347" i="3"/>
  <c r="FZ347" i="3"/>
  <c r="FW347" i="3"/>
  <c r="FT347" i="3"/>
  <c r="FQ347" i="3"/>
  <c r="FN347" i="3"/>
  <c r="FK347" i="3"/>
  <c r="FH347" i="3"/>
  <c r="FE347" i="3"/>
  <c r="FB347" i="3"/>
  <c r="ER347" i="3"/>
  <c r="DS347" i="3"/>
  <c r="IJ346" i="3"/>
  <c r="IE346" i="3"/>
  <c r="HZ346" i="3"/>
  <c r="HP346" i="3"/>
  <c r="GR346" i="3"/>
  <c r="GO346" i="3"/>
  <c r="GK346" i="3"/>
  <c r="GG346" i="3"/>
  <c r="GC346" i="3"/>
  <c r="FZ346" i="3"/>
  <c r="FW346" i="3"/>
  <c r="FT346" i="3"/>
  <c r="FQ346" i="3"/>
  <c r="FN346" i="3"/>
  <c r="FK346" i="3"/>
  <c r="FH346" i="3"/>
  <c r="FE346" i="3"/>
  <c r="FB346" i="3"/>
  <c r="ER346" i="3"/>
  <c r="DS346" i="3"/>
  <c r="IS346" i="3" s="1"/>
  <c r="IJ345" i="3"/>
  <c r="IE345" i="3"/>
  <c r="HZ345" i="3"/>
  <c r="HP345" i="3"/>
  <c r="GR345" i="3"/>
  <c r="GO345" i="3"/>
  <c r="GK345" i="3"/>
  <c r="GG345" i="3"/>
  <c r="GC345" i="3"/>
  <c r="FZ345" i="3"/>
  <c r="FW345" i="3"/>
  <c r="FT345" i="3"/>
  <c r="FQ345" i="3"/>
  <c r="FN345" i="3"/>
  <c r="FK345" i="3"/>
  <c r="FH345" i="3"/>
  <c r="FE345" i="3"/>
  <c r="FB345" i="3"/>
  <c r="ER345" i="3"/>
  <c r="DS345" i="3"/>
  <c r="IJ344" i="3"/>
  <c r="IE344" i="3"/>
  <c r="HZ344" i="3"/>
  <c r="HP344" i="3"/>
  <c r="GR344" i="3"/>
  <c r="GO344" i="3"/>
  <c r="GK344" i="3"/>
  <c r="GG344" i="3"/>
  <c r="GC344" i="3"/>
  <c r="FZ344" i="3"/>
  <c r="FW344" i="3"/>
  <c r="FT344" i="3"/>
  <c r="FQ344" i="3"/>
  <c r="FN344" i="3"/>
  <c r="FK344" i="3"/>
  <c r="FH344" i="3"/>
  <c r="FE344" i="3"/>
  <c r="FB344" i="3"/>
  <c r="ER344" i="3"/>
  <c r="DS344" i="3"/>
  <c r="EF344" i="3" s="1"/>
  <c r="DQ344" i="3"/>
  <c r="IJ343" i="3"/>
  <c r="IE343" i="3"/>
  <c r="HZ343" i="3"/>
  <c r="HP343" i="3"/>
  <c r="GR343" i="3"/>
  <c r="GO343" i="3"/>
  <c r="GK343" i="3"/>
  <c r="GG343" i="3"/>
  <c r="GC343" i="3"/>
  <c r="FZ343" i="3"/>
  <c r="FW343" i="3"/>
  <c r="FT343" i="3"/>
  <c r="FQ343" i="3"/>
  <c r="FN343" i="3"/>
  <c r="FK343" i="3"/>
  <c r="FH343" i="3"/>
  <c r="FE343" i="3"/>
  <c r="FB343" i="3"/>
  <c r="ER343" i="3"/>
  <c r="DS343" i="3"/>
  <c r="HD343" i="3" s="1"/>
  <c r="IJ342" i="3"/>
  <c r="IE342" i="3"/>
  <c r="HZ342" i="3"/>
  <c r="HP342" i="3"/>
  <c r="GR342" i="3"/>
  <c r="GO342" i="3"/>
  <c r="GK342" i="3"/>
  <c r="GG342" i="3"/>
  <c r="GC342" i="3"/>
  <c r="FZ342" i="3"/>
  <c r="FW342" i="3"/>
  <c r="FT342" i="3"/>
  <c r="FQ342" i="3"/>
  <c r="FN342" i="3"/>
  <c r="FK342" i="3"/>
  <c r="FH342" i="3"/>
  <c r="FE342" i="3"/>
  <c r="FB342" i="3"/>
  <c r="ER342" i="3"/>
  <c r="DS342" i="3"/>
  <c r="IJ341" i="3"/>
  <c r="IE341" i="3"/>
  <c r="HZ341" i="3"/>
  <c r="HP341" i="3"/>
  <c r="GR341" i="3"/>
  <c r="GO341" i="3"/>
  <c r="GK341" i="3"/>
  <c r="GG341" i="3"/>
  <c r="GC341" i="3"/>
  <c r="FZ341" i="3"/>
  <c r="FW341" i="3"/>
  <c r="FT341" i="3"/>
  <c r="FQ341" i="3"/>
  <c r="FN341" i="3"/>
  <c r="FK341" i="3"/>
  <c r="FH341" i="3"/>
  <c r="FE341" i="3"/>
  <c r="FB341" i="3"/>
  <c r="ER341" i="3"/>
  <c r="DS341" i="3"/>
  <c r="HM341" i="3" s="1"/>
  <c r="IJ340" i="3"/>
  <c r="IE340" i="3"/>
  <c r="HZ340" i="3"/>
  <c r="HP340" i="3"/>
  <c r="GR340" i="3"/>
  <c r="GO340" i="3"/>
  <c r="GK340" i="3"/>
  <c r="GG340" i="3"/>
  <c r="GC340" i="3"/>
  <c r="FZ340" i="3"/>
  <c r="FW340" i="3"/>
  <c r="FT340" i="3"/>
  <c r="FQ340" i="3"/>
  <c r="FN340" i="3"/>
  <c r="FK340" i="3"/>
  <c r="FH340" i="3"/>
  <c r="FE340" i="3"/>
  <c r="FB340" i="3"/>
  <c r="ER340" i="3"/>
  <c r="DS340" i="3"/>
  <c r="EY340" i="3" s="1"/>
  <c r="IJ339" i="3"/>
  <c r="IE339" i="3"/>
  <c r="HZ339" i="3"/>
  <c r="HP339" i="3"/>
  <c r="GR339" i="3"/>
  <c r="GO339" i="3"/>
  <c r="GK339" i="3"/>
  <c r="GG339" i="3"/>
  <c r="GC339" i="3"/>
  <c r="FZ339" i="3"/>
  <c r="FW339" i="3"/>
  <c r="FT339" i="3"/>
  <c r="FQ339" i="3"/>
  <c r="FN339" i="3"/>
  <c r="FK339" i="3"/>
  <c r="FH339" i="3"/>
  <c r="FE339" i="3"/>
  <c r="FB339" i="3"/>
  <c r="ER339" i="3"/>
  <c r="DS339" i="3"/>
  <c r="HD339" i="3" s="1"/>
  <c r="IJ338" i="3"/>
  <c r="IE338" i="3"/>
  <c r="HZ338" i="3"/>
  <c r="HP338" i="3"/>
  <c r="GR338" i="3"/>
  <c r="GO338" i="3"/>
  <c r="GK338" i="3"/>
  <c r="GG338" i="3"/>
  <c r="GC338" i="3"/>
  <c r="FZ338" i="3"/>
  <c r="FW338" i="3"/>
  <c r="FT338" i="3"/>
  <c r="FQ338" i="3"/>
  <c r="FN338" i="3"/>
  <c r="FK338" i="3"/>
  <c r="FH338" i="3"/>
  <c r="FE338" i="3"/>
  <c r="FB338" i="3"/>
  <c r="ER338" i="3"/>
  <c r="DS338" i="3"/>
  <c r="HI338" i="3" s="1"/>
  <c r="IJ337" i="3"/>
  <c r="IE337" i="3"/>
  <c r="HZ337" i="3"/>
  <c r="HP337" i="3"/>
  <c r="GR337" i="3"/>
  <c r="GO337" i="3"/>
  <c r="GK337" i="3"/>
  <c r="GG337" i="3"/>
  <c r="GC337" i="3"/>
  <c r="FZ337" i="3"/>
  <c r="FW337" i="3"/>
  <c r="FT337" i="3"/>
  <c r="FQ337" i="3"/>
  <c r="FN337" i="3"/>
  <c r="FK337" i="3"/>
  <c r="FH337" i="3"/>
  <c r="FE337" i="3"/>
  <c r="FB337" i="3"/>
  <c r="ER337" i="3"/>
  <c r="DS337" i="3"/>
  <c r="IQ337" i="3" s="1"/>
  <c r="IJ336" i="3"/>
  <c r="IE336" i="3"/>
  <c r="HZ336" i="3"/>
  <c r="HP336" i="3"/>
  <c r="GR336" i="3"/>
  <c r="GO336" i="3"/>
  <c r="GK336" i="3"/>
  <c r="GG336" i="3"/>
  <c r="GC336" i="3"/>
  <c r="FZ336" i="3"/>
  <c r="FW336" i="3"/>
  <c r="FT336" i="3"/>
  <c r="FQ336" i="3"/>
  <c r="FN336" i="3"/>
  <c r="FK336" i="3"/>
  <c r="FH336" i="3"/>
  <c r="FE336" i="3"/>
  <c r="FB336" i="3"/>
  <c r="ER336" i="3"/>
  <c r="DS336" i="3"/>
  <c r="HC336" i="3" s="1"/>
  <c r="IJ335" i="3"/>
  <c r="IE335" i="3"/>
  <c r="HZ335" i="3"/>
  <c r="HP335" i="3"/>
  <c r="GR335" i="3"/>
  <c r="GO335" i="3"/>
  <c r="GK335" i="3"/>
  <c r="GG335" i="3"/>
  <c r="GC335" i="3"/>
  <c r="FZ335" i="3"/>
  <c r="FW335" i="3"/>
  <c r="FT335" i="3"/>
  <c r="FQ335" i="3"/>
  <c r="FN335" i="3"/>
  <c r="FK335" i="3"/>
  <c r="FH335" i="3"/>
  <c r="FE335" i="3"/>
  <c r="FB335" i="3"/>
  <c r="ER335" i="3"/>
  <c r="DS335" i="3"/>
  <c r="IR335" i="3" s="1"/>
  <c r="IJ334" i="3"/>
  <c r="IE334" i="3"/>
  <c r="HZ334" i="3"/>
  <c r="HP334" i="3"/>
  <c r="GR334" i="3"/>
  <c r="GO334" i="3"/>
  <c r="GK334" i="3"/>
  <c r="GG334" i="3"/>
  <c r="GC334" i="3"/>
  <c r="FZ334" i="3"/>
  <c r="FW334" i="3"/>
  <c r="FT334" i="3"/>
  <c r="FQ334" i="3"/>
  <c r="FN334" i="3"/>
  <c r="FK334" i="3"/>
  <c r="FH334" i="3"/>
  <c r="FE334" i="3"/>
  <c r="FB334" i="3"/>
  <c r="ER334" i="3"/>
  <c r="DS334" i="3"/>
  <c r="IJ333" i="3"/>
  <c r="IE333" i="3"/>
  <c r="HZ333" i="3"/>
  <c r="HP333" i="3"/>
  <c r="GR333" i="3"/>
  <c r="GO333" i="3"/>
  <c r="GK333" i="3"/>
  <c r="GG333" i="3"/>
  <c r="GC333" i="3"/>
  <c r="FZ333" i="3"/>
  <c r="FW333" i="3"/>
  <c r="FT333" i="3"/>
  <c r="FQ333" i="3"/>
  <c r="FN333" i="3"/>
  <c r="FK333" i="3"/>
  <c r="FH333" i="3"/>
  <c r="FE333" i="3"/>
  <c r="FB333" i="3"/>
  <c r="ER333" i="3"/>
  <c r="DS333" i="3"/>
  <c r="HO333" i="3" s="1"/>
  <c r="IJ332" i="3"/>
  <c r="IE332" i="3"/>
  <c r="HZ332" i="3"/>
  <c r="HP332" i="3"/>
  <c r="GR332" i="3"/>
  <c r="GO332" i="3"/>
  <c r="GK332" i="3"/>
  <c r="GG332" i="3"/>
  <c r="GC332" i="3"/>
  <c r="FZ332" i="3"/>
  <c r="FW332" i="3"/>
  <c r="FT332" i="3"/>
  <c r="FQ332" i="3"/>
  <c r="FN332" i="3"/>
  <c r="FK332" i="3"/>
  <c r="FH332" i="3"/>
  <c r="FE332" i="3"/>
  <c r="FB332" i="3"/>
  <c r="ER332" i="3"/>
  <c r="DS332" i="3"/>
  <c r="DQ332" i="3" s="1"/>
  <c r="IJ331" i="3"/>
  <c r="IE331" i="3"/>
  <c r="HZ331" i="3"/>
  <c r="HP331" i="3"/>
  <c r="GR331" i="3"/>
  <c r="GO331" i="3"/>
  <c r="GK331" i="3"/>
  <c r="GG331" i="3"/>
  <c r="GC331" i="3"/>
  <c r="FZ331" i="3"/>
  <c r="FW331" i="3"/>
  <c r="FT331" i="3"/>
  <c r="FQ331" i="3"/>
  <c r="FN331" i="3"/>
  <c r="FK331" i="3"/>
  <c r="FH331" i="3"/>
  <c r="FE331" i="3"/>
  <c r="FB331" i="3"/>
  <c r="ER331" i="3"/>
  <c r="DS331" i="3"/>
  <c r="IJ330" i="3"/>
  <c r="IE330" i="3"/>
  <c r="HZ330" i="3"/>
  <c r="HP330" i="3"/>
  <c r="GR330" i="3"/>
  <c r="GO330" i="3"/>
  <c r="GK330" i="3"/>
  <c r="GG330" i="3"/>
  <c r="GC330" i="3"/>
  <c r="FZ330" i="3"/>
  <c r="FW330" i="3"/>
  <c r="FT330" i="3"/>
  <c r="FQ330" i="3"/>
  <c r="FN330" i="3"/>
  <c r="FK330" i="3"/>
  <c r="FH330" i="3"/>
  <c r="FE330" i="3"/>
  <c r="FB330" i="3"/>
  <c r="ER330" i="3"/>
  <c r="DS330" i="3"/>
  <c r="FA330" i="3" s="1"/>
  <c r="IJ329" i="3"/>
  <c r="IE329" i="3"/>
  <c r="HZ329" i="3"/>
  <c r="HP329" i="3"/>
  <c r="GR329" i="3"/>
  <c r="GO329" i="3"/>
  <c r="GK329" i="3"/>
  <c r="GG329" i="3"/>
  <c r="GC329" i="3"/>
  <c r="FZ329" i="3"/>
  <c r="FW329" i="3"/>
  <c r="FT329" i="3"/>
  <c r="FQ329" i="3"/>
  <c r="FN329" i="3"/>
  <c r="FK329" i="3"/>
  <c r="FH329" i="3"/>
  <c r="FE329" i="3"/>
  <c r="FB329" i="3"/>
  <c r="ER329" i="3"/>
  <c r="DS329" i="3"/>
  <c r="IW329" i="3" s="1"/>
  <c r="IJ328" i="3"/>
  <c r="IE328" i="3"/>
  <c r="HZ328" i="3"/>
  <c r="HP328" i="3"/>
  <c r="GR328" i="3"/>
  <c r="GO328" i="3"/>
  <c r="GK328" i="3"/>
  <c r="GG328" i="3"/>
  <c r="GC328" i="3"/>
  <c r="FZ328" i="3"/>
  <c r="FW328" i="3"/>
  <c r="FT328" i="3"/>
  <c r="FQ328" i="3"/>
  <c r="FN328" i="3"/>
  <c r="FK328" i="3"/>
  <c r="FH328" i="3"/>
  <c r="FE328" i="3"/>
  <c r="FB328" i="3"/>
  <c r="ER328" i="3"/>
  <c r="DS328" i="3"/>
  <c r="IJ327" i="3"/>
  <c r="IE327" i="3"/>
  <c r="HZ327" i="3"/>
  <c r="HT327" i="3"/>
  <c r="HP327" i="3"/>
  <c r="GR327" i="3"/>
  <c r="GO327" i="3"/>
  <c r="GK327" i="3"/>
  <c r="GG327" i="3"/>
  <c r="GC327" i="3"/>
  <c r="FZ327" i="3"/>
  <c r="FW327" i="3"/>
  <c r="FT327" i="3"/>
  <c r="FQ327" i="3"/>
  <c r="FN327" i="3"/>
  <c r="FK327" i="3"/>
  <c r="FH327" i="3"/>
  <c r="FE327" i="3"/>
  <c r="FB327" i="3"/>
  <c r="ER327" i="3"/>
  <c r="DS327" i="3"/>
  <c r="GV327" i="3" s="1"/>
  <c r="IJ326" i="3"/>
  <c r="IE326" i="3"/>
  <c r="HZ326" i="3"/>
  <c r="HP326" i="3"/>
  <c r="GR326" i="3"/>
  <c r="GO326" i="3"/>
  <c r="GK326" i="3"/>
  <c r="GG326" i="3"/>
  <c r="GC326" i="3"/>
  <c r="FZ326" i="3"/>
  <c r="FW326" i="3"/>
  <c r="FT326" i="3"/>
  <c r="FQ326" i="3"/>
  <c r="FN326" i="3"/>
  <c r="FK326" i="3"/>
  <c r="FH326" i="3"/>
  <c r="FE326" i="3"/>
  <c r="FB326" i="3"/>
  <c r="ER326" i="3"/>
  <c r="DS326" i="3"/>
  <c r="IJ325" i="3"/>
  <c r="IE325" i="3"/>
  <c r="HZ325" i="3"/>
  <c r="HP325" i="3"/>
  <c r="GR325" i="3"/>
  <c r="GO325" i="3"/>
  <c r="GK325" i="3"/>
  <c r="GG325" i="3"/>
  <c r="GC325" i="3"/>
  <c r="FZ325" i="3"/>
  <c r="FW325" i="3"/>
  <c r="FT325" i="3"/>
  <c r="FQ325" i="3"/>
  <c r="FN325" i="3"/>
  <c r="FK325" i="3"/>
  <c r="FH325" i="3"/>
  <c r="FE325" i="3"/>
  <c r="FB325" i="3"/>
  <c r="ER325" i="3"/>
  <c r="DS325" i="3"/>
  <c r="IJ324" i="3"/>
  <c r="IE324" i="3"/>
  <c r="HZ324" i="3"/>
  <c r="HP324" i="3"/>
  <c r="GR324" i="3"/>
  <c r="GO324" i="3"/>
  <c r="GK324" i="3"/>
  <c r="GG324" i="3"/>
  <c r="GC324" i="3"/>
  <c r="FZ324" i="3"/>
  <c r="FW324" i="3"/>
  <c r="FT324" i="3"/>
  <c r="FQ324" i="3"/>
  <c r="FN324" i="3"/>
  <c r="FK324" i="3"/>
  <c r="FH324" i="3"/>
  <c r="FE324" i="3"/>
  <c r="FB324" i="3"/>
  <c r="ER324" i="3"/>
  <c r="DS324" i="3"/>
  <c r="IJ323" i="3"/>
  <c r="IE323" i="3"/>
  <c r="HZ323" i="3"/>
  <c r="HP323" i="3"/>
  <c r="GR323" i="3"/>
  <c r="GO323" i="3"/>
  <c r="GK323" i="3"/>
  <c r="GG323" i="3"/>
  <c r="GC323" i="3"/>
  <c r="FZ323" i="3"/>
  <c r="FW323" i="3"/>
  <c r="FT323" i="3"/>
  <c r="FQ323" i="3"/>
  <c r="FN323" i="3"/>
  <c r="FK323" i="3"/>
  <c r="FH323" i="3"/>
  <c r="FE323" i="3"/>
  <c r="FB323" i="3"/>
  <c r="ER323" i="3"/>
  <c r="DS323" i="3"/>
  <c r="IR323" i="3" s="1"/>
  <c r="IJ322" i="3"/>
  <c r="IE322" i="3"/>
  <c r="HZ322" i="3"/>
  <c r="HP322" i="3"/>
  <c r="GR322" i="3"/>
  <c r="GO322" i="3"/>
  <c r="GK322" i="3"/>
  <c r="GG322" i="3"/>
  <c r="GC322" i="3"/>
  <c r="FZ322" i="3"/>
  <c r="FW322" i="3"/>
  <c r="FT322" i="3"/>
  <c r="FQ322" i="3"/>
  <c r="FN322" i="3"/>
  <c r="FK322" i="3"/>
  <c r="FH322" i="3"/>
  <c r="FE322" i="3"/>
  <c r="FB322" i="3"/>
  <c r="ER322" i="3"/>
  <c r="DS322" i="3"/>
  <c r="EP322" i="3" s="1"/>
  <c r="IJ321" i="3"/>
  <c r="IE321" i="3"/>
  <c r="HZ321" i="3"/>
  <c r="HP321" i="3"/>
  <c r="GR321" i="3"/>
  <c r="GO321" i="3"/>
  <c r="GK321" i="3"/>
  <c r="GG321" i="3"/>
  <c r="GC321" i="3"/>
  <c r="FZ321" i="3"/>
  <c r="FW321" i="3"/>
  <c r="FT321" i="3"/>
  <c r="FQ321" i="3"/>
  <c r="FN321" i="3"/>
  <c r="FK321" i="3"/>
  <c r="FH321" i="3"/>
  <c r="FE321" i="3"/>
  <c r="FB321" i="3"/>
  <c r="ER321" i="3"/>
  <c r="DS321" i="3"/>
  <c r="IJ320" i="3"/>
  <c r="IE320" i="3"/>
  <c r="HZ320" i="3"/>
  <c r="HP320" i="3"/>
  <c r="GR320" i="3"/>
  <c r="GO320" i="3"/>
  <c r="GK320" i="3"/>
  <c r="GG320" i="3"/>
  <c r="GC320" i="3"/>
  <c r="FZ320" i="3"/>
  <c r="FW320" i="3"/>
  <c r="FT320" i="3"/>
  <c r="FQ320" i="3"/>
  <c r="FN320" i="3"/>
  <c r="FK320" i="3"/>
  <c r="FH320" i="3"/>
  <c r="FE320" i="3"/>
  <c r="FB320" i="3"/>
  <c r="ER320" i="3"/>
  <c r="DS320" i="3"/>
  <c r="HS320" i="3" s="1"/>
  <c r="IJ319" i="3"/>
  <c r="IE319" i="3"/>
  <c r="HZ319" i="3"/>
  <c r="HP319" i="3"/>
  <c r="GR319" i="3"/>
  <c r="GO319" i="3"/>
  <c r="GK319" i="3"/>
  <c r="GG319" i="3"/>
  <c r="GC319" i="3"/>
  <c r="FZ319" i="3"/>
  <c r="FW319" i="3"/>
  <c r="FT319" i="3"/>
  <c r="FQ319" i="3"/>
  <c r="FN319" i="3"/>
  <c r="FK319" i="3"/>
  <c r="FH319" i="3"/>
  <c r="FE319" i="3"/>
  <c r="FB319" i="3"/>
  <c r="ER319" i="3"/>
  <c r="DS319" i="3"/>
  <c r="IS319" i="3" s="1"/>
  <c r="IJ318" i="3"/>
  <c r="IE318" i="3"/>
  <c r="HZ318" i="3"/>
  <c r="HP318" i="3"/>
  <c r="GR318" i="3"/>
  <c r="GO318" i="3"/>
  <c r="GK318" i="3"/>
  <c r="GG318" i="3"/>
  <c r="GC318" i="3"/>
  <c r="FZ318" i="3"/>
  <c r="FW318" i="3"/>
  <c r="FT318" i="3"/>
  <c r="FQ318" i="3"/>
  <c r="FN318" i="3"/>
  <c r="FK318" i="3"/>
  <c r="FH318" i="3"/>
  <c r="FE318" i="3"/>
  <c r="FB318" i="3"/>
  <c r="ER318" i="3"/>
  <c r="DS318" i="3"/>
  <c r="IJ317" i="3"/>
  <c r="IE317" i="3"/>
  <c r="HZ317" i="3"/>
  <c r="HP317" i="3"/>
  <c r="GR317" i="3"/>
  <c r="GQ317" i="3"/>
  <c r="GO317" i="3"/>
  <c r="GK317" i="3"/>
  <c r="GG317" i="3"/>
  <c r="GC317" i="3"/>
  <c r="FZ317" i="3"/>
  <c r="FW317" i="3"/>
  <c r="FT317" i="3"/>
  <c r="FQ317" i="3"/>
  <c r="FN317" i="3"/>
  <c r="FK317" i="3"/>
  <c r="FH317" i="3"/>
  <c r="FE317" i="3"/>
  <c r="FB317" i="3"/>
  <c r="ER317" i="3"/>
  <c r="EF317" i="3"/>
  <c r="DZ317" i="3"/>
  <c r="DS317" i="3"/>
  <c r="IQ317" i="3" s="1"/>
  <c r="DQ317" i="3"/>
  <c r="IJ316" i="3"/>
  <c r="IE316" i="3"/>
  <c r="HZ316" i="3"/>
  <c r="HP316" i="3"/>
  <c r="GR316" i="3"/>
  <c r="GO316" i="3"/>
  <c r="GK316" i="3"/>
  <c r="GG316" i="3"/>
  <c r="GC316" i="3"/>
  <c r="FZ316" i="3"/>
  <c r="FW316" i="3"/>
  <c r="FT316" i="3"/>
  <c r="FQ316" i="3"/>
  <c r="FN316" i="3"/>
  <c r="FK316" i="3"/>
  <c r="FH316" i="3"/>
  <c r="FE316" i="3"/>
  <c r="FB316" i="3"/>
  <c r="ER316" i="3"/>
  <c r="DS316" i="3"/>
  <c r="IJ315" i="3"/>
  <c r="IE315" i="3"/>
  <c r="HZ315" i="3"/>
  <c r="HP315" i="3"/>
  <c r="GR315" i="3"/>
  <c r="GO315" i="3"/>
  <c r="GK315" i="3"/>
  <c r="GG315" i="3"/>
  <c r="GC315" i="3"/>
  <c r="FZ315" i="3"/>
  <c r="FW315" i="3"/>
  <c r="FT315" i="3"/>
  <c r="FQ315" i="3"/>
  <c r="FN315" i="3"/>
  <c r="FK315" i="3"/>
  <c r="FH315" i="3"/>
  <c r="FE315" i="3"/>
  <c r="FB315" i="3"/>
  <c r="ER315" i="3"/>
  <c r="DS315" i="3"/>
  <c r="IB315" i="3" s="1"/>
  <c r="IJ314" i="3"/>
  <c r="IE314" i="3"/>
  <c r="HZ314" i="3"/>
  <c r="HP314" i="3"/>
  <c r="GR314" i="3"/>
  <c r="GO314" i="3"/>
  <c r="GK314" i="3"/>
  <c r="GG314" i="3"/>
  <c r="GC314" i="3"/>
  <c r="FZ314" i="3"/>
  <c r="FW314" i="3"/>
  <c r="FT314" i="3"/>
  <c r="FQ314" i="3"/>
  <c r="FN314" i="3"/>
  <c r="FK314" i="3"/>
  <c r="FH314" i="3"/>
  <c r="FE314" i="3"/>
  <c r="FB314" i="3"/>
  <c r="ER314" i="3"/>
  <c r="DS314" i="3"/>
  <c r="HI314" i="3" s="1"/>
  <c r="IJ313" i="3"/>
  <c r="IE313" i="3"/>
  <c r="HZ313" i="3"/>
  <c r="HP313" i="3"/>
  <c r="GR313" i="3"/>
  <c r="GO313" i="3"/>
  <c r="GK313" i="3"/>
  <c r="GG313" i="3"/>
  <c r="GC313" i="3"/>
  <c r="FZ313" i="3"/>
  <c r="FW313" i="3"/>
  <c r="FT313" i="3"/>
  <c r="FQ313" i="3"/>
  <c r="FN313" i="3"/>
  <c r="FK313" i="3"/>
  <c r="FH313" i="3"/>
  <c r="FE313" i="3"/>
  <c r="FB313" i="3"/>
  <c r="ER313" i="3"/>
  <c r="DS313" i="3"/>
  <c r="GH313" i="3" s="1"/>
  <c r="IJ312" i="3"/>
  <c r="IE312" i="3"/>
  <c r="HZ312" i="3"/>
  <c r="HP312" i="3"/>
  <c r="GR312" i="3"/>
  <c r="GO312" i="3"/>
  <c r="GK312" i="3"/>
  <c r="GG312" i="3"/>
  <c r="GC312" i="3"/>
  <c r="FZ312" i="3"/>
  <c r="FW312" i="3"/>
  <c r="FT312" i="3"/>
  <c r="FQ312" i="3"/>
  <c r="FN312" i="3"/>
  <c r="FK312" i="3"/>
  <c r="FH312" i="3"/>
  <c r="FE312" i="3"/>
  <c r="FB312" i="3"/>
  <c r="ER312" i="3"/>
  <c r="DS312" i="3"/>
  <c r="IJ311" i="3"/>
  <c r="IE311" i="3"/>
  <c r="HZ311" i="3"/>
  <c r="HP311" i="3"/>
  <c r="GR311" i="3"/>
  <c r="GO311" i="3"/>
  <c r="GK311" i="3"/>
  <c r="GG311" i="3"/>
  <c r="GC311" i="3"/>
  <c r="FZ311" i="3"/>
  <c r="FW311" i="3"/>
  <c r="FT311" i="3"/>
  <c r="FQ311" i="3"/>
  <c r="FN311" i="3"/>
  <c r="FK311" i="3"/>
  <c r="FH311" i="3"/>
  <c r="FE311" i="3"/>
  <c r="FB311" i="3"/>
  <c r="ER311" i="3"/>
  <c r="DS311" i="3"/>
  <c r="IJ310" i="3"/>
  <c r="IE310" i="3"/>
  <c r="HZ310" i="3"/>
  <c r="HP310" i="3"/>
  <c r="GR310" i="3"/>
  <c r="GO310" i="3"/>
  <c r="GK310" i="3"/>
  <c r="GG310" i="3"/>
  <c r="GC310" i="3"/>
  <c r="FZ310" i="3"/>
  <c r="FW310" i="3"/>
  <c r="FT310" i="3"/>
  <c r="FQ310" i="3"/>
  <c r="FN310" i="3"/>
  <c r="FK310" i="3"/>
  <c r="FH310" i="3"/>
  <c r="FE310" i="3"/>
  <c r="FB310" i="3"/>
  <c r="ER310" i="3"/>
  <c r="DS310" i="3"/>
  <c r="IV310" i="3" s="1"/>
  <c r="IJ309" i="3"/>
  <c r="IE309" i="3"/>
  <c r="HZ309" i="3"/>
  <c r="HP309" i="3"/>
  <c r="GR309" i="3"/>
  <c r="GO309" i="3"/>
  <c r="GK309" i="3"/>
  <c r="GG309" i="3"/>
  <c r="GC309" i="3"/>
  <c r="FZ309" i="3"/>
  <c r="FW309" i="3"/>
  <c r="FT309" i="3"/>
  <c r="FQ309" i="3"/>
  <c r="FR309" i="3" s="1"/>
  <c r="FN309" i="3"/>
  <c r="FK309" i="3"/>
  <c r="FH309" i="3"/>
  <c r="FJ309" i="3" s="1"/>
  <c r="FE309" i="3"/>
  <c r="FB309" i="3"/>
  <c r="ER309" i="3"/>
  <c r="EE309" i="3"/>
  <c r="DS309" i="3"/>
  <c r="IY309" i="3" s="1"/>
  <c r="IJ308" i="3"/>
  <c r="IE308" i="3"/>
  <c r="HZ308" i="3"/>
  <c r="HP308" i="3"/>
  <c r="GR308" i="3"/>
  <c r="GO308" i="3"/>
  <c r="GK308" i="3"/>
  <c r="GG308" i="3"/>
  <c r="GC308" i="3"/>
  <c r="FZ308" i="3"/>
  <c r="FW308" i="3"/>
  <c r="FT308" i="3"/>
  <c r="FQ308" i="3"/>
  <c r="FN308" i="3"/>
  <c r="FK308" i="3"/>
  <c r="FH308" i="3"/>
  <c r="FE308" i="3"/>
  <c r="FB308" i="3"/>
  <c r="ER308" i="3"/>
  <c r="DS308" i="3"/>
  <c r="IJ307" i="3"/>
  <c r="IE307" i="3"/>
  <c r="HZ307" i="3"/>
  <c r="HP307" i="3"/>
  <c r="GR307" i="3"/>
  <c r="GO307" i="3"/>
  <c r="GK307" i="3"/>
  <c r="GG307" i="3"/>
  <c r="GC307" i="3"/>
  <c r="FZ307" i="3"/>
  <c r="FW307" i="3"/>
  <c r="FT307" i="3"/>
  <c r="FQ307" i="3"/>
  <c r="FN307" i="3"/>
  <c r="FK307" i="3"/>
  <c r="FH307" i="3"/>
  <c r="FE307" i="3"/>
  <c r="FB307" i="3"/>
  <c r="ER307" i="3"/>
  <c r="DS307" i="3"/>
  <c r="IJ306" i="3"/>
  <c r="IE306" i="3"/>
  <c r="HZ306" i="3"/>
  <c r="HP306" i="3"/>
  <c r="GR306" i="3"/>
  <c r="GO306" i="3"/>
  <c r="GK306" i="3"/>
  <c r="GG306" i="3"/>
  <c r="GC306" i="3"/>
  <c r="FZ306" i="3"/>
  <c r="FW306" i="3"/>
  <c r="FT306" i="3"/>
  <c r="FQ306" i="3"/>
  <c r="FN306" i="3"/>
  <c r="FK306" i="3"/>
  <c r="FH306" i="3"/>
  <c r="FE306" i="3"/>
  <c r="FB306" i="3"/>
  <c r="ER306" i="3"/>
  <c r="DS306" i="3"/>
  <c r="IV306" i="3" s="1"/>
  <c r="IJ305" i="3"/>
  <c r="IE305" i="3"/>
  <c r="HZ305" i="3"/>
  <c r="HP305" i="3"/>
  <c r="GR305" i="3"/>
  <c r="GO305" i="3"/>
  <c r="GK305" i="3"/>
  <c r="GG305" i="3"/>
  <c r="GC305" i="3"/>
  <c r="FZ305" i="3"/>
  <c r="FW305" i="3"/>
  <c r="FT305" i="3"/>
  <c r="FQ305" i="3"/>
  <c r="FN305" i="3"/>
  <c r="FK305" i="3"/>
  <c r="FH305" i="3"/>
  <c r="FE305" i="3"/>
  <c r="FB305" i="3"/>
  <c r="ER305" i="3"/>
  <c r="DS305" i="3"/>
  <c r="HJ305" i="3" s="1"/>
  <c r="IJ304" i="3"/>
  <c r="IE304" i="3"/>
  <c r="HZ304" i="3"/>
  <c r="HP304" i="3"/>
  <c r="GR304" i="3"/>
  <c r="GO304" i="3"/>
  <c r="GK304" i="3"/>
  <c r="GG304" i="3"/>
  <c r="GC304" i="3"/>
  <c r="FZ304" i="3"/>
  <c r="FW304" i="3"/>
  <c r="FT304" i="3"/>
  <c r="FQ304" i="3"/>
  <c r="FN304" i="3"/>
  <c r="FK304" i="3"/>
  <c r="FH304" i="3"/>
  <c r="FE304" i="3"/>
  <c r="FB304" i="3"/>
  <c r="ER304" i="3"/>
  <c r="DS304" i="3"/>
  <c r="IM304" i="3" s="1"/>
  <c r="IJ303" i="3"/>
  <c r="IE303" i="3"/>
  <c r="HZ303" i="3"/>
  <c r="HP303" i="3"/>
  <c r="GR303" i="3"/>
  <c r="GO303" i="3"/>
  <c r="GK303" i="3"/>
  <c r="GG303" i="3"/>
  <c r="GC303" i="3"/>
  <c r="FZ303" i="3"/>
  <c r="FW303" i="3"/>
  <c r="FT303" i="3"/>
  <c r="FQ303" i="3"/>
  <c r="FN303" i="3"/>
  <c r="FK303" i="3"/>
  <c r="FH303" i="3"/>
  <c r="FE303" i="3"/>
  <c r="FB303" i="3"/>
  <c r="ER303" i="3"/>
  <c r="DS303" i="3"/>
  <c r="IV303" i="3" s="1"/>
  <c r="IJ302" i="3"/>
  <c r="IE302" i="3"/>
  <c r="HZ302" i="3"/>
  <c r="HP302" i="3"/>
  <c r="GR302" i="3"/>
  <c r="GO302" i="3"/>
  <c r="GK302" i="3"/>
  <c r="GG302" i="3"/>
  <c r="GC302" i="3"/>
  <c r="FZ302" i="3"/>
  <c r="FW302" i="3"/>
  <c r="FT302" i="3"/>
  <c r="FQ302" i="3"/>
  <c r="FN302" i="3"/>
  <c r="FK302" i="3"/>
  <c r="FH302" i="3"/>
  <c r="FE302" i="3"/>
  <c r="FB302" i="3"/>
  <c r="ER302" i="3"/>
  <c r="DS302" i="3"/>
  <c r="IV302" i="3" s="1"/>
  <c r="IJ301" i="3"/>
  <c r="IE301" i="3"/>
  <c r="HZ301" i="3"/>
  <c r="HP301" i="3"/>
  <c r="GR301" i="3"/>
  <c r="GO301" i="3"/>
  <c r="GK301" i="3"/>
  <c r="GG301" i="3"/>
  <c r="GC301" i="3"/>
  <c r="FZ301" i="3"/>
  <c r="FW301" i="3"/>
  <c r="FT301" i="3"/>
  <c r="FQ301" i="3"/>
  <c r="FN301" i="3"/>
  <c r="FK301" i="3"/>
  <c r="FH301" i="3"/>
  <c r="FE301" i="3"/>
  <c r="FB301" i="3"/>
  <c r="ER301" i="3"/>
  <c r="DS301" i="3"/>
  <c r="HV301" i="3" s="1"/>
  <c r="IJ300" i="3"/>
  <c r="IE300" i="3"/>
  <c r="HZ300" i="3"/>
  <c r="HP300" i="3"/>
  <c r="GR300" i="3"/>
  <c r="GO300" i="3"/>
  <c r="GK300" i="3"/>
  <c r="GG300" i="3"/>
  <c r="GC300" i="3"/>
  <c r="FZ300" i="3"/>
  <c r="FW300" i="3"/>
  <c r="FT300" i="3"/>
  <c r="FQ300" i="3"/>
  <c r="FN300" i="3"/>
  <c r="FK300" i="3"/>
  <c r="FH300" i="3"/>
  <c r="FE300" i="3"/>
  <c r="FB300" i="3"/>
  <c r="ER300" i="3"/>
  <c r="DS300" i="3"/>
  <c r="IJ299" i="3"/>
  <c r="IE299" i="3"/>
  <c r="HZ299" i="3"/>
  <c r="HP299" i="3"/>
  <c r="GR299" i="3"/>
  <c r="GO299" i="3"/>
  <c r="GK299" i="3"/>
  <c r="GG299" i="3"/>
  <c r="GC299" i="3"/>
  <c r="FZ299" i="3"/>
  <c r="FW299" i="3"/>
  <c r="FT299" i="3"/>
  <c r="FQ299" i="3"/>
  <c r="FN299" i="3"/>
  <c r="FK299" i="3"/>
  <c r="FH299" i="3"/>
  <c r="FE299" i="3"/>
  <c r="FB299" i="3"/>
  <c r="ER299" i="3"/>
  <c r="DS299" i="3"/>
  <c r="IJ298" i="3"/>
  <c r="IE298" i="3"/>
  <c r="HZ298" i="3"/>
  <c r="HP298" i="3"/>
  <c r="GR298" i="3"/>
  <c r="GO298" i="3"/>
  <c r="GK298" i="3"/>
  <c r="GG298" i="3"/>
  <c r="GC298" i="3"/>
  <c r="FZ298" i="3"/>
  <c r="FW298" i="3"/>
  <c r="FT298" i="3"/>
  <c r="FQ298" i="3"/>
  <c r="FN298" i="3"/>
  <c r="FK298" i="3"/>
  <c r="FH298" i="3"/>
  <c r="FE298" i="3"/>
  <c r="FB298" i="3"/>
  <c r="ER298" i="3"/>
  <c r="DS298" i="3"/>
  <c r="IY298" i="3" s="1"/>
  <c r="IJ297" i="3"/>
  <c r="IE297" i="3"/>
  <c r="HZ297" i="3"/>
  <c r="HP297" i="3"/>
  <c r="GR297" i="3"/>
  <c r="GO297" i="3"/>
  <c r="GK297" i="3"/>
  <c r="GG297" i="3"/>
  <c r="GC297" i="3"/>
  <c r="FZ297" i="3"/>
  <c r="FW297" i="3"/>
  <c r="FT297" i="3"/>
  <c r="FQ297" i="3"/>
  <c r="FN297" i="3"/>
  <c r="FK297" i="3"/>
  <c r="FH297" i="3"/>
  <c r="FE297" i="3"/>
  <c r="FB297" i="3"/>
  <c r="ER297" i="3"/>
  <c r="DS297" i="3"/>
  <c r="IJ296" i="3"/>
  <c r="IE296" i="3"/>
  <c r="HZ296" i="3"/>
  <c r="HP296" i="3"/>
  <c r="GR296" i="3"/>
  <c r="GO296" i="3"/>
  <c r="GK296" i="3"/>
  <c r="GG296" i="3"/>
  <c r="GC296" i="3"/>
  <c r="FZ296" i="3"/>
  <c r="FW296" i="3"/>
  <c r="FT296" i="3"/>
  <c r="FQ296" i="3"/>
  <c r="FN296" i="3"/>
  <c r="FK296" i="3"/>
  <c r="FH296" i="3"/>
  <c r="FE296" i="3"/>
  <c r="FB296" i="3"/>
  <c r="ER296" i="3"/>
  <c r="DS296" i="3"/>
  <c r="IJ295" i="3"/>
  <c r="IE295" i="3"/>
  <c r="HZ295" i="3"/>
  <c r="HP295" i="3"/>
  <c r="GR295" i="3"/>
  <c r="GO295" i="3"/>
  <c r="GK295" i="3"/>
  <c r="GG295" i="3"/>
  <c r="GC295" i="3"/>
  <c r="FZ295" i="3"/>
  <c r="FW295" i="3"/>
  <c r="FT295" i="3"/>
  <c r="FQ295" i="3"/>
  <c r="FN295" i="3"/>
  <c r="FK295" i="3"/>
  <c r="FH295" i="3"/>
  <c r="FE295" i="3"/>
  <c r="FB295" i="3"/>
  <c r="ER295" i="3"/>
  <c r="DS295" i="3"/>
  <c r="IV295" i="3" s="1"/>
  <c r="IJ294" i="3"/>
  <c r="IE294" i="3"/>
  <c r="HZ294" i="3"/>
  <c r="HP294" i="3"/>
  <c r="GR294" i="3"/>
  <c r="GO294" i="3"/>
  <c r="GK294" i="3"/>
  <c r="GG294" i="3"/>
  <c r="GC294" i="3"/>
  <c r="FZ294" i="3"/>
  <c r="FW294" i="3"/>
  <c r="FT294" i="3"/>
  <c r="FQ294" i="3"/>
  <c r="FN294" i="3"/>
  <c r="FK294" i="3"/>
  <c r="FH294" i="3"/>
  <c r="FE294" i="3"/>
  <c r="FB294" i="3"/>
  <c r="ER294" i="3"/>
  <c r="DS294" i="3"/>
  <c r="EF294" i="3" s="1"/>
  <c r="IJ293" i="3"/>
  <c r="IE293" i="3"/>
  <c r="HZ293" i="3"/>
  <c r="HP293" i="3"/>
  <c r="GR293" i="3"/>
  <c r="GO293" i="3"/>
  <c r="GK293" i="3"/>
  <c r="GG293" i="3"/>
  <c r="GC293" i="3"/>
  <c r="FZ293" i="3"/>
  <c r="FW293" i="3"/>
  <c r="FT293" i="3"/>
  <c r="FQ293" i="3"/>
  <c r="FN293" i="3"/>
  <c r="FK293" i="3"/>
  <c r="FH293" i="3"/>
  <c r="FE293" i="3"/>
  <c r="FB293" i="3"/>
  <c r="ER293" i="3"/>
  <c r="DS293" i="3"/>
  <c r="IT293" i="3" s="1"/>
  <c r="IJ292" i="3"/>
  <c r="IE292" i="3"/>
  <c r="HZ292" i="3"/>
  <c r="HP292" i="3"/>
  <c r="GR292" i="3"/>
  <c r="GO292" i="3"/>
  <c r="GK292" i="3"/>
  <c r="GG292" i="3"/>
  <c r="GC292" i="3"/>
  <c r="FZ292" i="3"/>
  <c r="FW292" i="3"/>
  <c r="FT292" i="3"/>
  <c r="FQ292" i="3"/>
  <c r="FN292" i="3"/>
  <c r="FK292" i="3"/>
  <c r="FH292" i="3"/>
  <c r="FE292" i="3"/>
  <c r="FB292" i="3"/>
  <c r="ER292" i="3"/>
  <c r="DS292" i="3"/>
  <c r="GE292" i="3" s="1"/>
  <c r="IJ291" i="3"/>
  <c r="IE291" i="3"/>
  <c r="HZ291" i="3"/>
  <c r="HP291" i="3"/>
  <c r="GR291" i="3"/>
  <c r="GO291" i="3"/>
  <c r="GK291" i="3"/>
  <c r="GG291" i="3"/>
  <c r="GC291" i="3"/>
  <c r="FZ291" i="3"/>
  <c r="FW291" i="3"/>
  <c r="FT291" i="3"/>
  <c r="FQ291" i="3"/>
  <c r="FN291" i="3"/>
  <c r="FK291" i="3"/>
  <c r="FH291" i="3"/>
  <c r="FE291" i="3"/>
  <c r="FB291" i="3"/>
  <c r="ER291" i="3"/>
  <c r="DS291" i="3"/>
  <c r="IJ290" i="3"/>
  <c r="IE290" i="3"/>
  <c r="HZ290" i="3"/>
  <c r="HP290" i="3"/>
  <c r="GR290" i="3"/>
  <c r="GO290" i="3"/>
  <c r="GK290" i="3"/>
  <c r="GG290" i="3"/>
  <c r="GC290" i="3"/>
  <c r="FZ290" i="3"/>
  <c r="FW290" i="3"/>
  <c r="FT290" i="3"/>
  <c r="FQ290" i="3"/>
  <c r="FN290" i="3"/>
  <c r="FK290" i="3"/>
  <c r="FH290" i="3"/>
  <c r="FE290" i="3"/>
  <c r="FB290" i="3"/>
  <c r="ER290" i="3"/>
  <c r="DS290" i="3"/>
  <c r="IU290" i="3" s="1"/>
  <c r="IJ289" i="3"/>
  <c r="IE289" i="3"/>
  <c r="HZ289" i="3"/>
  <c r="HP289" i="3"/>
  <c r="GR289" i="3"/>
  <c r="GO289" i="3"/>
  <c r="GK289" i="3"/>
  <c r="GG289" i="3"/>
  <c r="GC289" i="3"/>
  <c r="FZ289" i="3"/>
  <c r="FW289" i="3"/>
  <c r="FT289" i="3"/>
  <c r="FQ289" i="3"/>
  <c r="FN289" i="3"/>
  <c r="FK289" i="3"/>
  <c r="FH289" i="3"/>
  <c r="FE289" i="3"/>
  <c r="FB289" i="3"/>
  <c r="ER289" i="3"/>
  <c r="DS289" i="3"/>
  <c r="EL289" i="3" s="1"/>
  <c r="IJ288" i="3"/>
  <c r="IE288" i="3"/>
  <c r="HZ288" i="3"/>
  <c r="HP288" i="3"/>
  <c r="GR288" i="3"/>
  <c r="GO288" i="3"/>
  <c r="GK288" i="3"/>
  <c r="GG288" i="3"/>
  <c r="GC288" i="3"/>
  <c r="FZ288" i="3"/>
  <c r="FW288" i="3"/>
  <c r="FT288" i="3"/>
  <c r="FQ288" i="3"/>
  <c r="FN288" i="3"/>
  <c r="FK288" i="3"/>
  <c r="FH288" i="3"/>
  <c r="FE288" i="3"/>
  <c r="FB288" i="3"/>
  <c r="ER288" i="3"/>
  <c r="DS288" i="3"/>
  <c r="IX288" i="3" s="1"/>
  <c r="IJ287" i="3"/>
  <c r="IE287" i="3"/>
  <c r="HZ287" i="3"/>
  <c r="HP287" i="3"/>
  <c r="GR287" i="3"/>
  <c r="GO287" i="3"/>
  <c r="GK287" i="3"/>
  <c r="GG287" i="3"/>
  <c r="GC287" i="3"/>
  <c r="FZ287" i="3"/>
  <c r="FW287" i="3"/>
  <c r="FT287" i="3"/>
  <c r="FQ287" i="3"/>
  <c r="FN287" i="3"/>
  <c r="FK287" i="3"/>
  <c r="FH287" i="3"/>
  <c r="FE287" i="3"/>
  <c r="FB287" i="3"/>
  <c r="ER287" i="3"/>
  <c r="DS287" i="3"/>
  <c r="IJ286" i="3"/>
  <c r="IE286" i="3"/>
  <c r="HZ286" i="3"/>
  <c r="HP286" i="3"/>
  <c r="GR286" i="3"/>
  <c r="GO286" i="3"/>
  <c r="GK286" i="3"/>
  <c r="GG286" i="3"/>
  <c r="GC286" i="3"/>
  <c r="FZ286" i="3"/>
  <c r="FW286" i="3"/>
  <c r="FT286" i="3"/>
  <c r="FQ286" i="3"/>
  <c r="FN286" i="3"/>
  <c r="FK286" i="3"/>
  <c r="FH286" i="3"/>
  <c r="FE286" i="3"/>
  <c r="FB286" i="3"/>
  <c r="ER286" i="3"/>
  <c r="DS286" i="3"/>
  <c r="FA286" i="3" s="1"/>
  <c r="IJ285" i="3"/>
  <c r="IE285" i="3"/>
  <c r="HZ285" i="3"/>
  <c r="HP285" i="3"/>
  <c r="GR285" i="3"/>
  <c r="GO285" i="3"/>
  <c r="GK285" i="3"/>
  <c r="GG285" i="3"/>
  <c r="GC285" i="3"/>
  <c r="FZ285" i="3"/>
  <c r="FW285" i="3"/>
  <c r="FT285" i="3"/>
  <c r="FQ285" i="3"/>
  <c r="FN285" i="3"/>
  <c r="FK285" i="3"/>
  <c r="FH285" i="3"/>
  <c r="FE285" i="3"/>
  <c r="FB285" i="3"/>
  <c r="ER285" i="3"/>
  <c r="DS285" i="3"/>
  <c r="IJ284" i="3"/>
  <c r="IE284" i="3"/>
  <c r="HZ284" i="3"/>
  <c r="HP284" i="3"/>
  <c r="GR284" i="3"/>
  <c r="GO284" i="3"/>
  <c r="GK284" i="3"/>
  <c r="GG284" i="3"/>
  <c r="GC284" i="3"/>
  <c r="FZ284" i="3"/>
  <c r="FW284" i="3"/>
  <c r="FT284" i="3"/>
  <c r="FQ284" i="3"/>
  <c r="FN284" i="3"/>
  <c r="FK284" i="3"/>
  <c r="FH284" i="3"/>
  <c r="FE284" i="3"/>
  <c r="FB284" i="3"/>
  <c r="ER284" i="3"/>
  <c r="DS284" i="3"/>
  <c r="IJ283" i="3"/>
  <c r="IE283" i="3"/>
  <c r="HZ283" i="3"/>
  <c r="HP283" i="3"/>
  <c r="GR283" i="3"/>
  <c r="GO283" i="3"/>
  <c r="GK283" i="3"/>
  <c r="GG283" i="3"/>
  <c r="GC283" i="3"/>
  <c r="FZ283" i="3"/>
  <c r="FW283" i="3"/>
  <c r="FT283" i="3"/>
  <c r="FQ283" i="3"/>
  <c r="FN283" i="3"/>
  <c r="FK283" i="3"/>
  <c r="FH283" i="3"/>
  <c r="FE283" i="3"/>
  <c r="FB283" i="3"/>
  <c r="ER283" i="3"/>
  <c r="DS283" i="3"/>
  <c r="IJ282" i="3"/>
  <c r="IE282" i="3"/>
  <c r="HZ282" i="3"/>
  <c r="HP282" i="3"/>
  <c r="GR282" i="3"/>
  <c r="GO282" i="3"/>
  <c r="GK282" i="3"/>
  <c r="GG282" i="3"/>
  <c r="GC282" i="3"/>
  <c r="FZ282" i="3"/>
  <c r="FW282" i="3"/>
  <c r="FT282" i="3"/>
  <c r="FQ282" i="3"/>
  <c r="FN282" i="3"/>
  <c r="FK282" i="3"/>
  <c r="FH282" i="3"/>
  <c r="FE282" i="3"/>
  <c r="FB282" i="3"/>
  <c r="ER282" i="3"/>
  <c r="DS282" i="3"/>
  <c r="IJ281" i="3"/>
  <c r="IE281" i="3"/>
  <c r="HZ281" i="3"/>
  <c r="HP281" i="3"/>
  <c r="GR281" i="3"/>
  <c r="GO281" i="3"/>
  <c r="GK281" i="3"/>
  <c r="GG281" i="3"/>
  <c r="GC281" i="3"/>
  <c r="FZ281" i="3"/>
  <c r="FW281" i="3"/>
  <c r="FT281" i="3"/>
  <c r="FQ281" i="3"/>
  <c r="FN281" i="3"/>
  <c r="FK281" i="3"/>
  <c r="FH281" i="3"/>
  <c r="FE281" i="3"/>
  <c r="FB281" i="3"/>
  <c r="ER281" i="3"/>
  <c r="DS281" i="3"/>
  <c r="GV281" i="3" s="1"/>
  <c r="IJ280" i="3"/>
  <c r="IE280" i="3"/>
  <c r="HZ280" i="3"/>
  <c r="HP280" i="3"/>
  <c r="GR280" i="3"/>
  <c r="GO280" i="3"/>
  <c r="GK280" i="3"/>
  <c r="GG280" i="3"/>
  <c r="GC280" i="3"/>
  <c r="FZ280" i="3"/>
  <c r="FW280" i="3"/>
  <c r="FT280" i="3"/>
  <c r="FQ280" i="3"/>
  <c r="FN280" i="3"/>
  <c r="FK280" i="3"/>
  <c r="FI280" i="3"/>
  <c r="FH280" i="3"/>
  <c r="FE280" i="3"/>
  <c r="FB280" i="3"/>
  <c r="ER280" i="3"/>
  <c r="DS280" i="3"/>
  <c r="IQ280" i="3" s="1"/>
  <c r="IJ279" i="3"/>
  <c r="IE279" i="3"/>
  <c r="HZ279" i="3"/>
  <c r="HP279" i="3"/>
  <c r="GR279" i="3"/>
  <c r="GO279" i="3"/>
  <c r="GK279" i="3"/>
  <c r="GG279" i="3"/>
  <c r="GC279" i="3"/>
  <c r="FZ279" i="3"/>
  <c r="FW279" i="3"/>
  <c r="FT279" i="3"/>
  <c r="FQ279" i="3"/>
  <c r="FN279" i="3"/>
  <c r="FK279" i="3"/>
  <c r="FH279" i="3"/>
  <c r="FE279" i="3"/>
  <c r="FB279" i="3"/>
  <c r="ER279" i="3"/>
  <c r="DS279" i="3"/>
  <c r="IJ278" i="3"/>
  <c r="IE278" i="3"/>
  <c r="HZ278" i="3"/>
  <c r="HP278" i="3"/>
  <c r="GR278" i="3"/>
  <c r="GO278" i="3"/>
  <c r="GK278" i="3"/>
  <c r="GG278" i="3"/>
  <c r="GC278" i="3"/>
  <c r="FZ278" i="3"/>
  <c r="FW278" i="3"/>
  <c r="FT278" i="3"/>
  <c r="FQ278" i="3"/>
  <c r="FN278" i="3"/>
  <c r="FK278" i="3"/>
  <c r="FH278" i="3"/>
  <c r="FE278" i="3"/>
  <c r="FB278" i="3"/>
  <c r="ER278" i="3"/>
  <c r="DS278" i="3"/>
  <c r="DQ278" i="3"/>
  <c r="IJ277" i="3"/>
  <c r="IE277" i="3"/>
  <c r="HZ277" i="3"/>
  <c r="HP277" i="3"/>
  <c r="GR277" i="3"/>
  <c r="GO277" i="3"/>
  <c r="GK277" i="3"/>
  <c r="GG277" i="3"/>
  <c r="GC277" i="3"/>
  <c r="FZ277" i="3"/>
  <c r="FW277" i="3"/>
  <c r="FT277" i="3"/>
  <c r="FQ277" i="3"/>
  <c r="FN277" i="3"/>
  <c r="FK277" i="3"/>
  <c r="FH277" i="3"/>
  <c r="FE277" i="3"/>
  <c r="FB277" i="3"/>
  <c r="ER277" i="3"/>
  <c r="DS277" i="3"/>
  <c r="EV277" i="3" s="1"/>
  <c r="IJ276" i="3"/>
  <c r="IE276" i="3"/>
  <c r="HZ276" i="3"/>
  <c r="HP276" i="3"/>
  <c r="GR276" i="3"/>
  <c r="GO276" i="3"/>
  <c r="GK276" i="3"/>
  <c r="GG276" i="3"/>
  <c r="GC276" i="3"/>
  <c r="FZ276" i="3"/>
  <c r="FW276" i="3"/>
  <c r="FT276" i="3"/>
  <c r="FQ276" i="3"/>
  <c r="FN276" i="3"/>
  <c r="FK276" i="3"/>
  <c r="FH276" i="3"/>
  <c r="FE276" i="3"/>
  <c r="FB276" i="3"/>
  <c r="ER276" i="3"/>
  <c r="DS276" i="3"/>
  <c r="IJ275" i="3"/>
  <c r="IE275" i="3"/>
  <c r="HZ275" i="3"/>
  <c r="HP275" i="3"/>
  <c r="GR275" i="3"/>
  <c r="GO275" i="3"/>
  <c r="GK275" i="3"/>
  <c r="GG275" i="3"/>
  <c r="GC275" i="3"/>
  <c r="FZ275" i="3"/>
  <c r="FW275" i="3"/>
  <c r="FT275" i="3"/>
  <c r="FQ275" i="3"/>
  <c r="FN275" i="3"/>
  <c r="FK275" i="3"/>
  <c r="FH275" i="3"/>
  <c r="FE275" i="3"/>
  <c r="FB275" i="3"/>
  <c r="ER275" i="3"/>
  <c r="DS275" i="3"/>
  <c r="GU275" i="3" s="1"/>
  <c r="IJ274" i="3"/>
  <c r="IE274" i="3"/>
  <c r="HZ274" i="3"/>
  <c r="HP274" i="3"/>
  <c r="GR274" i="3"/>
  <c r="GO274" i="3"/>
  <c r="GK274" i="3"/>
  <c r="GG274" i="3"/>
  <c r="GC274" i="3"/>
  <c r="FZ274" i="3"/>
  <c r="FW274" i="3"/>
  <c r="FT274" i="3"/>
  <c r="FQ274" i="3"/>
  <c r="FN274" i="3"/>
  <c r="FK274" i="3"/>
  <c r="FH274" i="3"/>
  <c r="FE274" i="3"/>
  <c r="FB274" i="3"/>
  <c r="ER274" i="3"/>
  <c r="DS274" i="3"/>
  <c r="HK274" i="3" s="1"/>
  <c r="IJ273" i="3"/>
  <c r="IE273" i="3"/>
  <c r="HZ273" i="3"/>
  <c r="HP273" i="3"/>
  <c r="GR273" i="3"/>
  <c r="GO273" i="3"/>
  <c r="GK273" i="3"/>
  <c r="GG273" i="3"/>
  <c r="GC273" i="3"/>
  <c r="FZ273" i="3"/>
  <c r="FW273" i="3"/>
  <c r="FT273" i="3"/>
  <c r="FQ273" i="3"/>
  <c r="FN273" i="3"/>
  <c r="FK273" i="3"/>
  <c r="FH273" i="3"/>
  <c r="FE273" i="3"/>
  <c r="FB273" i="3"/>
  <c r="ER273" i="3"/>
  <c r="DS273" i="3"/>
  <c r="IJ272" i="3"/>
  <c r="IE272" i="3"/>
  <c r="HZ272" i="3"/>
  <c r="HP272" i="3"/>
  <c r="GR272" i="3"/>
  <c r="GO272" i="3"/>
  <c r="GK272" i="3"/>
  <c r="GG272" i="3"/>
  <c r="GC272" i="3"/>
  <c r="FZ272" i="3"/>
  <c r="FW272" i="3"/>
  <c r="FT272" i="3"/>
  <c r="FQ272" i="3"/>
  <c r="FN272" i="3"/>
  <c r="FK272" i="3"/>
  <c r="FH272" i="3"/>
  <c r="FE272" i="3"/>
  <c r="FB272" i="3"/>
  <c r="ER272" i="3"/>
  <c r="DS272" i="3"/>
  <c r="IJ271" i="3"/>
  <c r="IE271" i="3"/>
  <c r="HZ271" i="3"/>
  <c r="HP271" i="3"/>
  <c r="GR271" i="3"/>
  <c r="GO271" i="3"/>
  <c r="GK271" i="3"/>
  <c r="GG271" i="3"/>
  <c r="GC271" i="3"/>
  <c r="FZ271" i="3"/>
  <c r="FW271" i="3"/>
  <c r="FT271" i="3"/>
  <c r="FQ271" i="3"/>
  <c r="FN271" i="3"/>
  <c r="FK271" i="3"/>
  <c r="FH271" i="3"/>
  <c r="FE271" i="3"/>
  <c r="FB271" i="3"/>
  <c r="ER271" i="3"/>
  <c r="DS271" i="3"/>
  <c r="IJ270" i="3"/>
  <c r="IE270" i="3"/>
  <c r="HZ270" i="3"/>
  <c r="HP270" i="3"/>
  <c r="GR270" i="3"/>
  <c r="GO270" i="3"/>
  <c r="GK270" i="3"/>
  <c r="GG270" i="3"/>
  <c r="GC270" i="3"/>
  <c r="FZ270" i="3"/>
  <c r="FW270" i="3"/>
  <c r="FT270" i="3"/>
  <c r="FQ270" i="3"/>
  <c r="FN270" i="3"/>
  <c r="FK270" i="3"/>
  <c r="FH270" i="3"/>
  <c r="FE270" i="3"/>
  <c r="FB270" i="3"/>
  <c r="ER270" i="3"/>
  <c r="DS270" i="3"/>
  <c r="IS270" i="3" s="1"/>
  <c r="IJ269" i="3"/>
  <c r="IE269" i="3"/>
  <c r="HZ269" i="3"/>
  <c r="HP269" i="3"/>
  <c r="GR269" i="3"/>
  <c r="GO269" i="3"/>
  <c r="GK269" i="3"/>
  <c r="GG269" i="3"/>
  <c r="GC269" i="3"/>
  <c r="FZ269" i="3"/>
  <c r="FW269" i="3"/>
  <c r="FT269" i="3"/>
  <c r="FQ269" i="3"/>
  <c r="FN269" i="3"/>
  <c r="FK269" i="3"/>
  <c r="FH269" i="3"/>
  <c r="FE269" i="3"/>
  <c r="FB269" i="3"/>
  <c r="ER269" i="3"/>
  <c r="DS269" i="3"/>
  <c r="IL269" i="3" s="1"/>
  <c r="IJ268" i="3"/>
  <c r="IE268" i="3"/>
  <c r="HZ268" i="3"/>
  <c r="HP268" i="3"/>
  <c r="GR268" i="3"/>
  <c r="GO268" i="3"/>
  <c r="GK268" i="3"/>
  <c r="GG268" i="3"/>
  <c r="GC268" i="3"/>
  <c r="FZ268" i="3"/>
  <c r="FW268" i="3"/>
  <c r="FT268" i="3"/>
  <c r="FQ268" i="3"/>
  <c r="FN268" i="3"/>
  <c r="FK268" i="3"/>
  <c r="FH268" i="3"/>
  <c r="FE268" i="3"/>
  <c r="FB268" i="3"/>
  <c r="ER268" i="3"/>
  <c r="DS268" i="3"/>
  <c r="HK268" i="3" s="1"/>
  <c r="IJ267" i="3"/>
  <c r="IE267" i="3"/>
  <c r="HZ267" i="3"/>
  <c r="HP267" i="3"/>
  <c r="GR267" i="3"/>
  <c r="GO267" i="3"/>
  <c r="GK267" i="3"/>
  <c r="GG267" i="3"/>
  <c r="GC267" i="3"/>
  <c r="FZ267" i="3"/>
  <c r="FW267" i="3"/>
  <c r="FT267" i="3"/>
  <c r="FQ267" i="3"/>
  <c r="FN267" i="3"/>
  <c r="FK267" i="3"/>
  <c r="FH267" i="3"/>
  <c r="FE267" i="3"/>
  <c r="FB267" i="3"/>
  <c r="ER267" i="3"/>
  <c r="DS267" i="3"/>
  <c r="HS267" i="3" s="1"/>
  <c r="IJ266" i="3"/>
  <c r="IE266" i="3"/>
  <c r="HZ266" i="3"/>
  <c r="HP266" i="3"/>
  <c r="GR266" i="3"/>
  <c r="GO266" i="3"/>
  <c r="GK266" i="3"/>
  <c r="GG266" i="3"/>
  <c r="GC266" i="3"/>
  <c r="FZ266" i="3"/>
  <c r="FW266" i="3"/>
  <c r="FT266" i="3"/>
  <c r="FQ266" i="3"/>
  <c r="FN266" i="3"/>
  <c r="FK266" i="3"/>
  <c r="FH266" i="3"/>
  <c r="FE266" i="3"/>
  <c r="FB266" i="3"/>
  <c r="ER266" i="3"/>
  <c r="DS266" i="3"/>
  <c r="EV266" i="3" s="1"/>
  <c r="IJ265" i="3"/>
  <c r="IE265" i="3"/>
  <c r="HZ265" i="3"/>
  <c r="HP265" i="3"/>
  <c r="GR265" i="3"/>
  <c r="GO265" i="3"/>
  <c r="GK265" i="3"/>
  <c r="GG265" i="3"/>
  <c r="GC265" i="3"/>
  <c r="FZ265" i="3"/>
  <c r="FW265" i="3"/>
  <c r="FT265" i="3"/>
  <c r="FQ265" i="3"/>
  <c r="FN265" i="3"/>
  <c r="FK265" i="3"/>
  <c r="FH265" i="3"/>
  <c r="FE265" i="3"/>
  <c r="FB265" i="3"/>
  <c r="ER265" i="3"/>
  <c r="DS265" i="3"/>
  <c r="HI265" i="3" s="1"/>
  <c r="IJ264" i="3"/>
  <c r="IE264" i="3"/>
  <c r="HZ264" i="3"/>
  <c r="HP264" i="3"/>
  <c r="GR264" i="3"/>
  <c r="GO264" i="3"/>
  <c r="GK264" i="3"/>
  <c r="GG264" i="3"/>
  <c r="GC264" i="3"/>
  <c r="FZ264" i="3"/>
  <c r="FW264" i="3"/>
  <c r="FT264" i="3"/>
  <c r="FQ264" i="3"/>
  <c r="FN264" i="3"/>
  <c r="FK264" i="3"/>
  <c r="FH264" i="3"/>
  <c r="FE264" i="3"/>
  <c r="FB264" i="3"/>
  <c r="ER264" i="3"/>
  <c r="EL264" i="3"/>
  <c r="DS264" i="3"/>
  <c r="IJ263" i="3"/>
  <c r="IE263" i="3"/>
  <c r="HZ263" i="3"/>
  <c r="HP263" i="3"/>
  <c r="GR263" i="3"/>
  <c r="GO263" i="3"/>
  <c r="GK263" i="3"/>
  <c r="GG263" i="3"/>
  <c r="GC263" i="3"/>
  <c r="FZ263" i="3"/>
  <c r="FW263" i="3"/>
  <c r="FT263" i="3"/>
  <c r="FQ263" i="3"/>
  <c r="FN263" i="3"/>
  <c r="FK263" i="3"/>
  <c r="FH263" i="3"/>
  <c r="FE263" i="3"/>
  <c r="FB263" i="3"/>
  <c r="ER263" i="3"/>
  <c r="DS263" i="3"/>
  <c r="II263" i="3" s="1"/>
  <c r="IJ262" i="3"/>
  <c r="IE262" i="3"/>
  <c r="HZ262" i="3"/>
  <c r="HP262" i="3"/>
  <c r="GR262" i="3"/>
  <c r="GO262" i="3"/>
  <c r="GK262" i="3"/>
  <c r="GG262" i="3"/>
  <c r="GC262" i="3"/>
  <c r="FZ262" i="3"/>
  <c r="FW262" i="3"/>
  <c r="FT262" i="3"/>
  <c r="FQ262" i="3"/>
  <c r="FN262" i="3"/>
  <c r="FK262" i="3"/>
  <c r="FH262" i="3"/>
  <c r="FE262" i="3"/>
  <c r="FB262" i="3"/>
  <c r="ER262" i="3"/>
  <c r="DS262" i="3"/>
  <c r="DW262" i="3" s="1"/>
  <c r="IJ261" i="3"/>
  <c r="IE261" i="3"/>
  <c r="HZ261" i="3"/>
  <c r="HP261" i="3"/>
  <c r="GR261" i="3"/>
  <c r="GO261" i="3"/>
  <c r="GK261" i="3"/>
  <c r="GG261" i="3"/>
  <c r="GC261" i="3"/>
  <c r="FZ261" i="3"/>
  <c r="FW261" i="3"/>
  <c r="FT261" i="3"/>
  <c r="FQ261" i="3"/>
  <c r="FN261" i="3"/>
  <c r="FK261" i="3"/>
  <c r="FH261" i="3"/>
  <c r="FE261" i="3"/>
  <c r="FB261" i="3"/>
  <c r="ER261" i="3"/>
  <c r="DS261" i="3"/>
  <c r="IJ260" i="3"/>
  <c r="IE260" i="3"/>
  <c r="HZ260" i="3"/>
  <c r="HP260" i="3"/>
  <c r="GR260" i="3"/>
  <c r="GO260" i="3"/>
  <c r="GK260" i="3"/>
  <c r="GG260" i="3"/>
  <c r="GC260" i="3"/>
  <c r="FZ260" i="3"/>
  <c r="FW260" i="3"/>
  <c r="FT260" i="3"/>
  <c r="FQ260" i="3"/>
  <c r="FN260" i="3"/>
  <c r="FK260" i="3"/>
  <c r="FH260" i="3"/>
  <c r="FE260" i="3"/>
  <c r="FB260" i="3"/>
  <c r="ER260" i="3"/>
  <c r="DS260" i="3"/>
  <c r="IW260" i="3" s="1"/>
  <c r="IJ259" i="3"/>
  <c r="IE259" i="3"/>
  <c r="HZ259" i="3"/>
  <c r="HP259" i="3"/>
  <c r="GR259" i="3"/>
  <c r="GO259" i="3"/>
  <c r="GK259" i="3"/>
  <c r="GG259" i="3"/>
  <c r="GC259" i="3"/>
  <c r="FZ259" i="3"/>
  <c r="FW259" i="3"/>
  <c r="FT259" i="3"/>
  <c r="FQ259" i="3"/>
  <c r="FN259" i="3"/>
  <c r="FK259" i="3"/>
  <c r="FH259" i="3"/>
  <c r="FE259" i="3"/>
  <c r="FB259" i="3"/>
  <c r="ER259" i="3"/>
  <c r="DS259" i="3"/>
  <c r="IX259" i="3" s="1"/>
  <c r="IJ258" i="3"/>
  <c r="IE258" i="3"/>
  <c r="HZ258" i="3"/>
  <c r="HP258" i="3"/>
  <c r="GR258" i="3"/>
  <c r="GO258" i="3"/>
  <c r="GK258" i="3"/>
  <c r="GG258" i="3"/>
  <c r="GC258" i="3"/>
  <c r="FZ258" i="3"/>
  <c r="FW258" i="3"/>
  <c r="FT258" i="3"/>
  <c r="FQ258" i="3"/>
  <c r="FN258" i="3"/>
  <c r="FK258" i="3"/>
  <c r="FH258" i="3"/>
  <c r="FE258" i="3"/>
  <c r="FB258" i="3"/>
  <c r="ER258" i="3"/>
  <c r="DS258" i="3"/>
  <c r="IJ257" i="3"/>
  <c r="IE257" i="3"/>
  <c r="HZ257" i="3"/>
  <c r="HP257" i="3"/>
  <c r="GR257" i="3"/>
  <c r="GO257" i="3"/>
  <c r="GK257" i="3"/>
  <c r="GG257" i="3"/>
  <c r="GC257" i="3"/>
  <c r="FZ257" i="3"/>
  <c r="FW257" i="3"/>
  <c r="FT257" i="3"/>
  <c r="FQ257" i="3"/>
  <c r="FN257" i="3"/>
  <c r="FK257" i="3"/>
  <c r="FH257" i="3"/>
  <c r="FE257" i="3"/>
  <c r="FB257" i="3"/>
  <c r="ER257" i="3"/>
  <c r="DS257" i="3"/>
  <c r="IJ256" i="3"/>
  <c r="IE256" i="3"/>
  <c r="HZ256" i="3"/>
  <c r="HP256" i="3"/>
  <c r="GR256" i="3"/>
  <c r="GO256" i="3"/>
  <c r="GK256" i="3"/>
  <c r="GG256" i="3"/>
  <c r="GC256" i="3"/>
  <c r="FZ256" i="3"/>
  <c r="FW256" i="3"/>
  <c r="FT256" i="3"/>
  <c r="FQ256" i="3"/>
  <c r="FN256" i="3"/>
  <c r="FK256" i="3"/>
  <c r="FH256" i="3"/>
  <c r="FE256" i="3"/>
  <c r="FB256" i="3"/>
  <c r="ER256" i="3"/>
  <c r="DS256" i="3"/>
  <c r="IK256" i="3" s="1"/>
  <c r="IJ255" i="3"/>
  <c r="IE255" i="3"/>
  <c r="HZ255" i="3"/>
  <c r="HP255" i="3"/>
  <c r="GR255" i="3"/>
  <c r="GO255" i="3"/>
  <c r="GK255" i="3"/>
  <c r="GG255" i="3"/>
  <c r="GC255" i="3"/>
  <c r="FZ255" i="3"/>
  <c r="FW255" i="3"/>
  <c r="FT255" i="3"/>
  <c r="FQ255" i="3"/>
  <c r="FN255" i="3"/>
  <c r="FK255" i="3"/>
  <c r="FH255" i="3"/>
  <c r="FE255" i="3"/>
  <c r="FB255" i="3"/>
  <c r="ER255" i="3"/>
  <c r="DS255" i="3"/>
  <c r="IY255" i="3" s="1"/>
  <c r="IJ254" i="3"/>
  <c r="IE254" i="3"/>
  <c r="HZ254" i="3"/>
  <c r="HP254" i="3"/>
  <c r="GR254" i="3"/>
  <c r="GO254" i="3"/>
  <c r="GK254" i="3"/>
  <c r="GG254" i="3"/>
  <c r="GC254" i="3"/>
  <c r="FZ254" i="3"/>
  <c r="FW254" i="3"/>
  <c r="FT254" i="3"/>
  <c r="FQ254" i="3"/>
  <c r="FN254" i="3"/>
  <c r="FK254" i="3"/>
  <c r="FH254" i="3"/>
  <c r="FE254" i="3"/>
  <c r="FB254" i="3"/>
  <c r="ER254" i="3"/>
  <c r="DS254" i="3"/>
  <c r="IJ253" i="3"/>
  <c r="IE253" i="3"/>
  <c r="HZ253" i="3"/>
  <c r="HP253" i="3"/>
  <c r="GR253" i="3"/>
  <c r="GO253" i="3"/>
  <c r="GK253" i="3"/>
  <c r="GG253" i="3"/>
  <c r="GC253" i="3"/>
  <c r="FZ253" i="3"/>
  <c r="FW253" i="3"/>
  <c r="FT253" i="3"/>
  <c r="FQ253" i="3"/>
  <c r="FN253" i="3"/>
  <c r="FK253" i="3"/>
  <c r="FH253" i="3"/>
  <c r="FE253" i="3"/>
  <c r="FB253" i="3"/>
  <c r="ER253" i="3"/>
  <c r="DS253" i="3"/>
  <c r="IJ252" i="3"/>
  <c r="IE252" i="3"/>
  <c r="HZ252" i="3"/>
  <c r="HP252" i="3"/>
  <c r="GR252" i="3"/>
  <c r="GO252" i="3"/>
  <c r="GK252" i="3"/>
  <c r="GG252" i="3"/>
  <c r="GC252" i="3"/>
  <c r="FZ252" i="3"/>
  <c r="FW252" i="3"/>
  <c r="FT252" i="3"/>
  <c r="FQ252" i="3"/>
  <c r="FN252" i="3"/>
  <c r="FK252" i="3"/>
  <c r="FH252" i="3"/>
  <c r="FE252" i="3"/>
  <c r="FB252" i="3"/>
  <c r="ER252" i="3"/>
  <c r="DS252" i="3"/>
  <c r="IJ251" i="3"/>
  <c r="IE251" i="3"/>
  <c r="HZ251" i="3"/>
  <c r="HP251" i="3"/>
  <c r="GR251" i="3"/>
  <c r="GO251" i="3"/>
  <c r="GK251" i="3"/>
  <c r="GG251" i="3"/>
  <c r="GC251" i="3"/>
  <c r="FZ251" i="3"/>
  <c r="FW251" i="3"/>
  <c r="FT251" i="3"/>
  <c r="FQ251" i="3"/>
  <c r="FN251" i="3"/>
  <c r="FK251" i="3"/>
  <c r="FH251" i="3"/>
  <c r="FE251" i="3"/>
  <c r="FB251" i="3"/>
  <c r="ER251" i="3"/>
  <c r="DS251" i="3"/>
  <c r="IJ250" i="3"/>
  <c r="IE250" i="3"/>
  <c r="HZ250" i="3"/>
  <c r="HP250" i="3"/>
  <c r="GR250" i="3"/>
  <c r="GO250" i="3"/>
  <c r="GK250" i="3"/>
  <c r="GG250" i="3"/>
  <c r="GC250" i="3"/>
  <c r="FZ250" i="3"/>
  <c r="FW250" i="3"/>
  <c r="FT250" i="3"/>
  <c r="FQ250" i="3"/>
  <c r="FN250" i="3"/>
  <c r="FK250" i="3"/>
  <c r="FH250" i="3"/>
  <c r="FE250" i="3"/>
  <c r="FB250" i="3"/>
  <c r="ER250" i="3"/>
  <c r="DS250" i="3"/>
  <c r="IR250" i="3" s="1"/>
  <c r="IJ249" i="3"/>
  <c r="IE249" i="3"/>
  <c r="HZ249" i="3"/>
  <c r="HP249" i="3"/>
  <c r="GR249" i="3"/>
  <c r="GO249" i="3"/>
  <c r="GK249" i="3"/>
  <c r="GG249" i="3"/>
  <c r="GC249" i="3"/>
  <c r="FZ249" i="3"/>
  <c r="FW249" i="3"/>
  <c r="FT249" i="3"/>
  <c r="FQ249" i="3"/>
  <c r="FN249" i="3"/>
  <c r="FK249" i="3"/>
  <c r="FH249" i="3"/>
  <c r="FE249" i="3"/>
  <c r="FB249" i="3"/>
  <c r="ER249" i="3"/>
  <c r="DS249" i="3"/>
  <c r="HU249" i="3" s="1"/>
  <c r="IJ248" i="3"/>
  <c r="IE248" i="3"/>
  <c r="HZ248" i="3"/>
  <c r="HP248" i="3"/>
  <c r="GR248" i="3"/>
  <c r="GO248" i="3"/>
  <c r="GK248" i="3"/>
  <c r="GG248" i="3"/>
  <c r="GC248" i="3"/>
  <c r="FZ248" i="3"/>
  <c r="FW248" i="3"/>
  <c r="FT248" i="3"/>
  <c r="FQ248" i="3"/>
  <c r="FN248" i="3"/>
  <c r="FK248" i="3"/>
  <c r="FH248" i="3"/>
  <c r="FE248" i="3"/>
  <c r="FB248" i="3"/>
  <c r="ER248" i="3"/>
  <c r="DS248" i="3"/>
  <c r="IJ247" i="3"/>
  <c r="IE247" i="3"/>
  <c r="HZ247" i="3"/>
  <c r="HP247" i="3"/>
  <c r="GR247" i="3"/>
  <c r="GO247" i="3"/>
  <c r="GK247" i="3"/>
  <c r="GG247" i="3"/>
  <c r="GC247" i="3"/>
  <c r="FZ247" i="3"/>
  <c r="FW247" i="3"/>
  <c r="FT247" i="3"/>
  <c r="FQ247" i="3"/>
  <c r="FN247" i="3"/>
  <c r="FK247" i="3"/>
  <c r="FH247" i="3"/>
  <c r="FE247" i="3"/>
  <c r="FB247" i="3"/>
  <c r="ER247" i="3"/>
  <c r="DS247" i="3"/>
  <c r="IJ246" i="3"/>
  <c r="IE246" i="3"/>
  <c r="HZ246" i="3"/>
  <c r="HP246" i="3"/>
  <c r="GR246" i="3"/>
  <c r="GO246" i="3"/>
  <c r="GK246" i="3"/>
  <c r="GG246" i="3"/>
  <c r="GC246" i="3"/>
  <c r="FZ246" i="3"/>
  <c r="FW246" i="3"/>
  <c r="FT246" i="3"/>
  <c r="FQ246" i="3"/>
  <c r="FN246" i="3"/>
  <c r="FK246" i="3"/>
  <c r="FH246" i="3"/>
  <c r="FE246" i="3"/>
  <c r="FB246" i="3"/>
  <c r="ER246" i="3"/>
  <c r="DS246" i="3"/>
  <c r="IJ245" i="3"/>
  <c r="IE245" i="3"/>
  <c r="HZ245" i="3"/>
  <c r="HP245" i="3"/>
  <c r="GR245" i="3"/>
  <c r="GO245" i="3"/>
  <c r="GK245" i="3"/>
  <c r="GG245" i="3"/>
  <c r="GC245" i="3"/>
  <c r="FZ245" i="3"/>
  <c r="FW245" i="3"/>
  <c r="FT245" i="3"/>
  <c r="FQ245" i="3"/>
  <c r="FN245" i="3"/>
  <c r="FK245" i="3"/>
  <c r="FH245" i="3"/>
  <c r="FE245" i="3"/>
  <c r="FB245" i="3"/>
  <c r="ER245" i="3"/>
  <c r="DS245" i="3"/>
  <c r="IX244" i="3"/>
  <c r="IJ244" i="3"/>
  <c r="IE244" i="3"/>
  <c r="HZ244" i="3"/>
  <c r="HP244" i="3"/>
  <c r="HR244" i="3"/>
  <c r="GR244" i="3"/>
  <c r="GO244" i="3"/>
  <c r="GK244" i="3"/>
  <c r="GG244" i="3"/>
  <c r="GC244" i="3"/>
  <c r="FZ244" i="3"/>
  <c r="FW244" i="3"/>
  <c r="FT244" i="3"/>
  <c r="FQ244" i="3"/>
  <c r="FN244" i="3"/>
  <c r="FK244" i="3"/>
  <c r="FH244" i="3"/>
  <c r="FE244" i="3"/>
  <c r="FB244" i="3"/>
  <c r="ER244" i="3"/>
  <c r="ED244" i="3"/>
  <c r="DS244" i="3"/>
  <c r="HE244" i="3" s="1"/>
  <c r="IJ243" i="3"/>
  <c r="IE243" i="3"/>
  <c r="HZ243" i="3"/>
  <c r="HP243" i="3"/>
  <c r="GR243" i="3"/>
  <c r="GO243" i="3"/>
  <c r="GK243" i="3"/>
  <c r="GG243" i="3"/>
  <c r="GC243" i="3"/>
  <c r="FZ243" i="3"/>
  <c r="FW243" i="3"/>
  <c r="FT243" i="3"/>
  <c r="FQ243" i="3"/>
  <c r="FN243" i="3"/>
  <c r="FK243" i="3"/>
  <c r="FH243" i="3"/>
  <c r="FE243" i="3"/>
  <c r="FB243" i="3"/>
  <c r="ER243" i="3"/>
  <c r="DS243" i="3"/>
  <c r="IQ243" i="3" s="1"/>
  <c r="IJ242" i="3"/>
  <c r="IE242" i="3"/>
  <c r="HZ242" i="3"/>
  <c r="HP242" i="3"/>
  <c r="GR242" i="3"/>
  <c r="GO242" i="3"/>
  <c r="GK242" i="3"/>
  <c r="GG242" i="3"/>
  <c r="GC242" i="3"/>
  <c r="FZ242" i="3"/>
  <c r="FW242" i="3"/>
  <c r="FT242" i="3"/>
  <c r="FQ242" i="3"/>
  <c r="FN242" i="3"/>
  <c r="FK242" i="3"/>
  <c r="FH242" i="3"/>
  <c r="FE242" i="3"/>
  <c r="FB242" i="3"/>
  <c r="ER242" i="3"/>
  <c r="DS242" i="3"/>
  <c r="IJ241" i="3"/>
  <c r="IE241" i="3"/>
  <c r="HZ241" i="3"/>
  <c r="HP241" i="3"/>
  <c r="GR241" i="3"/>
  <c r="GO241" i="3"/>
  <c r="GK241" i="3"/>
  <c r="GG241" i="3"/>
  <c r="GC241" i="3"/>
  <c r="FZ241" i="3"/>
  <c r="FW241" i="3"/>
  <c r="FT241" i="3"/>
  <c r="FQ241" i="3"/>
  <c r="FN241" i="3"/>
  <c r="FK241" i="3"/>
  <c r="FH241" i="3"/>
  <c r="FE241" i="3"/>
  <c r="FB241" i="3"/>
  <c r="ER241" i="3"/>
  <c r="DS241" i="3"/>
  <c r="IN241" i="3" s="1"/>
  <c r="IJ240" i="3"/>
  <c r="IE240" i="3"/>
  <c r="HZ240" i="3"/>
  <c r="HP240" i="3"/>
  <c r="GR240" i="3"/>
  <c r="GO240" i="3"/>
  <c r="GK240" i="3"/>
  <c r="GG240" i="3"/>
  <c r="GC240" i="3"/>
  <c r="FZ240" i="3"/>
  <c r="FW240" i="3"/>
  <c r="FT240" i="3"/>
  <c r="FQ240" i="3"/>
  <c r="FN240" i="3"/>
  <c r="FK240" i="3"/>
  <c r="FH240" i="3"/>
  <c r="FE240" i="3"/>
  <c r="FB240" i="3"/>
  <c r="ER240" i="3"/>
  <c r="DS240" i="3"/>
  <c r="FI240" i="3" s="1"/>
  <c r="IJ239" i="3"/>
  <c r="IE239" i="3"/>
  <c r="HZ239" i="3"/>
  <c r="HP239" i="3"/>
  <c r="GR239" i="3"/>
  <c r="GO239" i="3"/>
  <c r="GK239" i="3"/>
  <c r="GG239" i="3"/>
  <c r="GC239" i="3"/>
  <c r="FZ239" i="3"/>
  <c r="FW239" i="3"/>
  <c r="FT239" i="3"/>
  <c r="FQ239" i="3"/>
  <c r="FN239" i="3"/>
  <c r="FK239" i="3"/>
  <c r="FH239" i="3"/>
  <c r="FE239" i="3"/>
  <c r="FB239" i="3"/>
  <c r="ER239" i="3"/>
  <c r="DS239" i="3"/>
  <c r="IQ239" i="3" s="1"/>
  <c r="IJ238" i="3"/>
  <c r="IE238" i="3"/>
  <c r="HZ238" i="3"/>
  <c r="HP238" i="3"/>
  <c r="GR238" i="3"/>
  <c r="GO238" i="3"/>
  <c r="GK238" i="3"/>
  <c r="GG238" i="3"/>
  <c r="GC238" i="3"/>
  <c r="FZ238" i="3"/>
  <c r="FW238" i="3"/>
  <c r="FT238" i="3"/>
  <c r="FQ238" i="3"/>
  <c r="FN238" i="3"/>
  <c r="FK238" i="3"/>
  <c r="FH238" i="3"/>
  <c r="FE238" i="3"/>
  <c r="FB238" i="3"/>
  <c r="ER238" i="3"/>
  <c r="DS238" i="3"/>
  <c r="IJ237" i="3"/>
  <c r="IE237" i="3"/>
  <c r="HZ237" i="3"/>
  <c r="HP237" i="3"/>
  <c r="GR237" i="3"/>
  <c r="GO237" i="3"/>
  <c r="GK237" i="3"/>
  <c r="GG237" i="3"/>
  <c r="GC237" i="3"/>
  <c r="FZ237" i="3"/>
  <c r="FW237" i="3"/>
  <c r="FT237" i="3"/>
  <c r="FQ237" i="3"/>
  <c r="FN237" i="3"/>
  <c r="FK237" i="3"/>
  <c r="FH237" i="3"/>
  <c r="FE237" i="3"/>
  <c r="FB237" i="3"/>
  <c r="ER237" i="3"/>
  <c r="DS237" i="3"/>
  <c r="IJ236" i="3"/>
  <c r="IE236" i="3"/>
  <c r="HZ236" i="3"/>
  <c r="HP236" i="3"/>
  <c r="GR236" i="3"/>
  <c r="GO236" i="3"/>
  <c r="GK236" i="3"/>
  <c r="GG236" i="3"/>
  <c r="GC236" i="3"/>
  <c r="FZ236" i="3"/>
  <c r="FW236" i="3"/>
  <c r="FT236" i="3"/>
  <c r="FQ236" i="3"/>
  <c r="FN236" i="3"/>
  <c r="FK236" i="3"/>
  <c r="FH236" i="3"/>
  <c r="FE236" i="3"/>
  <c r="FB236" i="3"/>
  <c r="ER236" i="3"/>
  <c r="DS236" i="3"/>
  <c r="IJ235" i="3"/>
  <c r="IE235" i="3"/>
  <c r="HZ235" i="3"/>
  <c r="HP235" i="3"/>
  <c r="GR235" i="3"/>
  <c r="GO235" i="3"/>
  <c r="GK235" i="3"/>
  <c r="GG235" i="3"/>
  <c r="GC235" i="3"/>
  <c r="FZ235" i="3"/>
  <c r="FW235" i="3"/>
  <c r="FT235" i="3"/>
  <c r="FQ235" i="3"/>
  <c r="FN235" i="3"/>
  <c r="FK235" i="3"/>
  <c r="FH235" i="3"/>
  <c r="FE235" i="3"/>
  <c r="FB235" i="3"/>
  <c r="ER235" i="3"/>
  <c r="DS235" i="3"/>
  <c r="IV235" i="3" s="1"/>
  <c r="IJ234" i="3"/>
  <c r="IE234" i="3"/>
  <c r="HZ234" i="3"/>
  <c r="HP234" i="3"/>
  <c r="GR234" i="3"/>
  <c r="GO234" i="3"/>
  <c r="GK234" i="3"/>
  <c r="GG234" i="3"/>
  <c r="GC234" i="3"/>
  <c r="FZ234" i="3"/>
  <c r="FW234" i="3"/>
  <c r="FT234" i="3"/>
  <c r="FQ234" i="3"/>
  <c r="FN234" i="3"/>
  <c r="FK234" i="3"/>
  <c r="FH234" i="3"/>
  <c r="FE234" i="3"/>
  <c r="FB234" i="3"/>
  <c r="ER234" i="3"/>
  <c r="DS234" i="3"/>
  <c r="IU234" i="3" s="1"/>
  <c r="IJ233" i="3"/>
  <c r="IE233" i="3"/>
  <c r="HZ233" i="3"/>
  <c r="HP233" i="3"/>
  <c r="GV233" i="3"/>
  <c r="GR233" i="3"/>
  <c r="GO233" i="3"/>
  <c r="GK233" i="3"/>
  <c r="GG233" i="3"/>
  <c r="GC233" i="3"/>
  <c r="FZ233" i="3"/>
  <c r="FW233" i="3"/>
  <c r="FT233" i="3"/>
  <c r="FQ233" i="3"/>
  <c r="FN233" i="3"/>
  <c r="FK233" i="3"/>
  <c r="FH233" i="3"/>
  <c r="FE233" i="3"/>
  <c r="FB233" i="3"/>
  <c r="ER233" i="3"/>
  <c r="ED233" i="3"/>
  <c r="DS233" i="3"/>
  <c r="HT233" i="3" s="1"/>
  <c r="IR233" i="3"/>
  <c r="IJ232" i="3"/>
  <c r="IE232" i="3"/>
  <c r="HZ232" i="3"/>
  <c r="HR232" i="3"/>
  <c r="HP232" i="3"/>
  <c r="GR232" i="3"/>
  <c r="GO232" i="3"/>
  <c r="GK232" i="3"/>
  <c r="GG232" i="3"/>
  <c r="GC232" i="3"/>
  <c r="FZ232" i="3"/>
  <c r="FW232" i="3"/>
  <c r="FT232" i="3"/>
  <c r="FQ232" i="3"/>
  <c r="FN232" i="3"/>
  <c r="FK232" i="3"/>
  <c r="FH232" i="3"/>
  <c r="FE232" i="3"/>
  <c r="FB232" i="3"/>
  <c r="ER232" i="3"/>
  <c r="DS232" i="3"/>
  <c r="IO232" i="3" s="1"/>
  <c r="IV232" i="3"/>
  <c r="IJ231" i="3"/>
  <c r="IE231" i="3"/>
  <c r="HZ231" i="3"/>
  <c r="HP231" i="3"/>
  <c r="GR231" i="3"/>
  <c r="GO231" i="3"/>
  <c r="GK231" i="3"/>
  <c r="GG231" i="3"/>
  <c r="GC231" i="3"/>
  <c r="FZ231" i="3"/>
  <c r="FW231" i="3"/>
  <c r="FT231" i="3"/>
  <c r="FQ231" i="3"/>
  <c r="FN231" i="3"/>
  <c r="FK231" i="3"/>
  <c r="FH231" i="3"/>
  <c r="FE231" i="3"/>
  <c r="FB231" i="3"/>
  <c r="ER231" i="3"/>
  <c r="DS231" i="3"/>
  <c r="IJ230" i="3"/>
  <c r="IE230" i="3"/>
  <c r="HZ230" i="3"/>
  <c r="HP230" i="3"/>
  <c r="GR230" i="3"/>
  <c r="GO230" i="3"/>
  <c r="GK230" i="3"/>
  <c r="GG230" i="3"/>
  <c r="GC230" i="3"/>
  <c r="FZ230" i="3"/>
  <c r="FW230" i="3"/>
  <c r="FT230" i="3"/>
  <c r="FQ230" i="3"/>
  <c r="FN230" i="3"/>
  <c r="FK230" i="3"/>
  <c r="FH230" i="3"/>
  <c r="FE230" i="3"/>
  <c r="FB230" i="3"/>
  <c r="ER230" i="3"/>
  <c r="DS230" i="3"/>
  <c r="IJ229" i="3"/>
  <c r="IE229" i="3"/>
  <c r="HZ229" i="3"/>
  <c r="HP229" i="3"/>
  <c r="GR229" i="3"/>
  <c r="GO229" i="3"/>
  <c r="GK229" i="3"/>
  <c r="GG229" i="3"/>
  <c r="GC229" i="3"/>
  <c r="FZ229" i="3"/>
  <c r="FW229" i="3"/>
  <c r="FT229" i="3"/>
  <c r="FQ229" i="3"/>
  <c r="FN229" i="3"/>
  <c r="FK229" i="3"/>
  <c r="FH229" i="3"/>
  <c r="FE229" i="3"/>
  <c r="FB229" i="3"/>
  <c r="ER229" i="3"/>
  <c r="DS229" i="3"/>
  <c r="IJ228" i="3"/>
  <c r="IE228" i="3"/>
  <c r="HZ228" i="3"/>
  <c r="HP228" i="3"/>
  <c r="GR228" i="3"/>
  <c r="GO228" i="3"/>
  <c r="GK228" i="3"/>
  <c r="GG228" i="3"/>
  <c r="GC228" i="3"/>
  <c r="FZ228" i="3"/>
  <c r="FW228" i="3"/>
  <c r="FT228" i="3"/>
  <c r="FQ228" i="3"/>
  <c r="FN228" i="3"/>
  <c r="FK228" i="3"/>
  <c r="FH228" i="3"/>
  <c r="FE228" i="3"/>
  <c r="FB228" i="3"/>
  <c r="ER228" i="3"/>
  <c r="DS228" i="3"/>
  <c r="IV228" i="3" s="1"/>
  <c r="IJ227" i="3"/>
  <c r="IE227" i="3"/>
  <c r="HZ227" i="3"/>
  <c r="HP227" i="3"/>
  <c r="GR227" i="3"/>
  <c r="GO227" i="3"/>
  <c r="GK227" i="3"/>
  <c r="GG227" i="3"/>
  <c r="GC227" i="3"/>
  <c r="FZ227" i="3"/>
  <c r="FW227" i="3"/>
  <c r="FT227" i="3"/>
  <c r="FQ227" i="3"/>
  <c r="FN227" i="3"/>
  <c r="FK227" i="3"/>
  <c r="FH227" i="3"/>
  <c r="FE227" i="3"/>
  <c r="FB227" i="3"/>
  <c r="ER227" i="3"/>
  <c r="DS227" i="3"/>
  <c r="IJ226" i="3"/>
  <c r="IE226" i="3"/>
  <c r="HZ226" i="3"/>
  <c r="HP226" i="3"/>
  <c r="GR226" i="3"/>
  <c r="GO226" i="3"/>
  <c r="GK226" i="3"/>
  <c r="GG226" i="3"/>
  <c r="GC226" i="3"/>
  <c r="FZ226" i="3"/>
  <c r="FW226" i="3"/>
  <c r="FT226" i="3"/>
  <c r="FQ226" i="3"/>
  <c r="FN226" i="3"/>
  <c r="FK226" i="3"/>
  <c r="FH226" i="3"/>
  <c r="FE226" i="3"/>
  <c r="FB226" i="3"/>
  <c r="ER226" i="3"/>
  <c r="DS226" i="3"/>
  <c r="GQ226" i="3" s="1"/>
  <c r="IJ225" i="3"/>
  <c r="IE225" i="3"/>
  <c r="HZ225" i="3"/>
  <c r="IB225" i="3" s="1"/>
  <c r="HP225" i="3"/>
  <c r="GR225" i="3"/>
  <c r="GO225" i="3"/>
  <c r="GK225" i="3"/>
  <c r="GG225" i="3"/>
  <c r="GC225" i="3"/>
  <c r="FZ225" i="3"/>
  <c r="FW225" i="3"/>
  <c r="FT225" i="3"/>
  <c r="FQ225" i="3"/>
  <c r="FN225" i="3"/>
  <c r="FK225" i="3"/>
  <c r="FH225" i="3"/>
  <c r="FE225" i="3"/>
  <c r="FB225" i="3"/>
  <c r="ER225" i="3"/>
  <c r="DS225" i="3"/>
  <c r="IW225" i="3" s="1"/>
  <c r="IJ224" i="3"/>
  <c r="IE224" i="3"/>
  <c r="HZ224" i="3"/>
  <c r="HP224" i="3"/>
  <c r="GR224" i="3"/>
  <c r="GO224" i="3"/>
  <c r="GK224" i="3"/>
  <c r="GG224" i="3"/>
  <c r="GC224" i="3"/>
  <c r="FZ224" i="3"/>
  <c r="FW224" i="3"/>
  <c r="FT224" i="3"/>
  <c r="FQ224" i="3"/>
  <c r="FN224" i="3"/>
  <c r="FK224" i="3"/>
  <c r="FH224" i="3"/>
  <c r="FE224" i="3"/>
  <c r="FB224" i="3"/>
  <c r="ER224" i="3"/>
  <c r="DS224" i="3"/>
  <c r="IJ223" i="3"/>
  <c r="IE223" i="3"/>
  <c r="HZ223" i="3"/>
  <c r="HP223" i="3"/>
  <c r="GR223" i="3"/>
  <c r="GO223" i="3"/>
  <c r="GK223" i="3"/>
  <c r="GG223" i="3"/>
  <c r="GC223" i="3"/>
  <c r="FZ223" i="3"/>
  <c r="FW223" i="3"/>
  <c r="FT223" i="3"/>
  <c r="FQ223" i="3"/>
  <c r="FN223" i="3"/>
  <c r="FK223" i="3"/>
  <c r="FH223" i="3"/>
  <c r="FE223" i="3"/>
  <c r="FF223" i="3" s="1"/>
  <c r="FB223" i="3"/>
  <c r="ER223" i="3"/>
  <c r="DS223" i="3"/>
  <c r="HC223" i="3"/>
  <c r="IJ222" i="3"/>
  <c r="IE222" i="3"/>
  <c r="HZ222" i="3"/>
  <c r="HP222" i="3"/>
  <c r="GR222" i="3"/>
  <c r="GO222" i="3"/>
  <c r="GK222" i="3"/>
  <c r="GG222" i="3"/>
  <c r="GC222" i="3"/>
  <c r="FZ222" i="3"/>
  <c r="FW222" i="3"/>
  <c r="FT222" i="3"/>
  <c r="FQ222" i="3"/>
  <c r="FN222" i="3"/>
  <c r="FK222" i="3"/>
  <c r="FH222" i="3"/>
  <c r="FE222" i="3"/>
  <c r="FB222" i="3"/>
  <c r="ER222" i="3"/>
  <c r="DS222" i="3"/>
  <c r="IJ221" i="3"/>
  <c r="IE221" i="3"/>
  <c r="HZ221" i="3"/>
  <c r="HP221" i="3"/>
  <c r="GR221" i="3"/>
  <c r="GO221" i="3"/>
  <c r="GK221" i="3"/>
  <c r="GG221" i="3"/>
  <c r="GC221" i="3"/>
  <c r="FZ221" i="3"/>
  <c r="FW221" i="3"/>
  <c r="FT221" i="3"/>
  <c r="FQ221" i="3"/>
  <c r="FN221" i="3"/>
  <c r="FK221" i="3"/>
  <c r="FH221" i="3"/>
  <c r="FE221" i="3"/>
  <c r="FB221" i="3"/>
  <c r="ER221" i="3"/>
  <c r="DS221" i="3"/>
  <c r="IJ220" i="3"/>
  <c r="IE220" i="3"/>
  <c r="HZ220" i="3"/>
  <c r="HP220" i="3"/>
  <c r="GR220" i="3"/>
  <c r="GO220" i="3"/>
  <c r="GK220" i="3"/>
  <c r="GG220" i="3"/>
  <c r="GC220" i="3"/>
  <c r="FZ220" i="3"/>
  <c r="FW220" i="3"/>
  <c r="FT220" i="3"/>
  <c r="FQ220" i="3"/>
  <c r="FN220" i="3"/>
  <c r="FK220" i="3"/>
  <c r="FH220" i="3"/>
  <c r="FE220" i="3"/>
  <c r="FB220" i="3"/>
  <c r="ER220" i="3"/>
  <c r="DS220" i="3"/>
  <c r="IV220" i="3" s="1"/>
  <c r="IJ219" i="3"/>
  <c r="IE219" i="3"/>
  <c r="HZ219" i="3"/>
  <c r="HP219" i="3"/>
  <c r="GR219" i="3"/>
  <c r="GO219" i="3"/>
  <c r="GK219" i="3"/>
  <c r="GG219" i="3"/>
  <c r="GC219" i="3"/>
  <c r="FZ219" i="3"/>
  <c r="FW219" i="3"/>
  <c r="FT219" i="3"/>
  <c r="FQ219" i="3"/>
  <c r="FN219" i="3"/>
  <c r="FK219" i="3"/>
  <c r="FH219" i="3"/>
  <c r="FE219" i="3"/>
  <c r="FB219" i="3"/>
  <c r="ER219" i="3"/>
  <c r="DS219" i="3"/>
  <c r="IJ218" i="3"/>
  <c r="IE218" i="3"/>
  <c r="HZ218" i="3"/>
  <c r="HP218" i="3"/>
  <c r="GR218" i="3"/>
  <c r="GO218" i="3"/>
  <c r="GK218" i="3"/>
  <c r="GG218" i="3"/>
  <c r="GC218" i="3"/>
  <c r="FZ218" i="3"/>
  <c r="FW218" i="3"/>
  <c r="FT218" i="3"/>
  <c r="FQ218" i="3"/>
  <c r="FN218" i="3"/>
  <c r="FK218" i="3"/>
  <c r="FH218" i="3"/>
  <c r="FE218" i="3"/>
  <c r="FB218" i="3"/>
  <c r="ER218" i="3"/>
  <c r="DS218" i="3"/>
  <c r="IJ217" i="3"/>
  <c r="IE217" i="3"/>
  <c r="HZ217" i="3"/>
  <c r="HP217" i="3"/>
  <c r="GR217" i="3"/>
  <c r="GO217" i="3"/>
  <c r="GK217" i="3"/>
  <c r="GG217" i="3"/>
  <c r="GC217" i="3"/>
  <c r="FZ217" i="3"/>
  <c r="FW217" i="3"/>
  <c r="FT217" i="3"/>
  <c r="FQ217" i="3"/>
  <c r="FN217" i="3"/>
  <c r="FK217" i="3"/>
  <c r="FH217" i="3"/>
  <c r="FE217" i="3"/>
  <c r="FB217" i="3"/>
  <c r="ER217" i="3"/>
  <c r="DS217" i="3"/>
  <c r="IJ216" i="3"/>
  <c r="IE216" i="3"/>
  <c r="HZ216" i="3"/>
  <c r="HP216" i="3"/>
  <c r="GR216" i="3"/>
  <c r="GO216" i="3"/>
  <c r="GK216" i="3"/>
  <c r="GG216" i="3"/>
  <c r="GC216" i="3"/>
  <c r="FZ216" i="3"/>
  <c r="FW216" i="3"/>
  <c r="FT216" i="3"/>
  <c r="FQ216" i="3"/>
  <c r="FN216" i="3"/>
  <c r="FK216" i="3"/>
  <c r="FH216" i="3"/>
  <c r="FE216" i="3"/>
  <c r="FB216" i="3"/>
  <c r="ER216" i="3"/>
  <c r="DS216" i="3"/>
  <c r="HV216" i="3" s="1"/>
  <c r="IJ215" i="3"/>
  <c r="IE215" i="3"/>
  <c r="HZ215" i="3"/>
  <c r="HP215" i="3"/>
  <c r="GU215" i="3"/>
  <c r="GR215" i="3"/>
  <c r="GO215" i="3"/>
  <c r="GK215" i="3"/>
  <c r="GG215" i="3"/>
  <c r="GC215" i="3"/>
  <c r="FZ215" i="3"/>
  <c r="FW215" i="3"/>
  <c r="FU215" i="3"/>
  <c r="FT215" i="3"/>
  <c r="FQ215" i="3"/>
  <c r="FN215" i="3"/>
  <c r="FK215" i="3"/>
  <c r="FH215" i="3"/>
  <c r="FE215" i="3"/>
  <c r="FB215" i="3"/>
  <c r="EY215" i="3"/>
  <c r="ER215" i="3"/>
  <c r="DS215" i="3"/>
  <c r="IJ214" i="3"/>
  <c r="IE214" i="3"/>
  <c r="HZ214" i="3"/>
  <c r="HP214" i="3"/>
  <c r="GR214" i="3"/>
  <c r="GO214" i="3"/>
  <c r="GK214" i="3"/>
  <c r="GG214" i="3"/>
  <c r="GC214" i="3"/>
  <c r="FZ214" i="3"/>
  <c r="FW214" i="3"/>
  <c r="FT214" i="3"/>
  <c r="FQ214" i="3"/>
  <c r="FN214" i="3"/>
  <c r="FK214" i="3"/>
  <c r="FH214" i="3"/>
  <c r="FE214" i="3"/>
  <c r="FB214" i="3"/>
  <c r="ER214" i="3"/>
  <c r="DS214" i="3"/>
  <c r="IJ213" i="3"/>
  <c r="IE213" i="3"/>
  <c r="HZ213" i="3"/>
  <c r="HP213" i="3"/>
  <c r="GR213" i="3"/>
  <c r="GO213" i="3"/>
  <c r="GK213" i="3"/>
  <c r="GG213" i="3"/>
  <c r="GC213" i="3"/>
  <c r="FZ213" i="3"/>
  <c r="FW213" i="3"/>
  <c r="FT213" i="3"/>
  <c r="FQ213" i="3"/>
  <c r="FN213" i="3"/>
  <c r="FK213" i="3"/>
  <c r="FH213" i="3"/>
  <c r="FE213" i="3"/>
  <c r="FB213" i="3"/>
  <c r="ER213" i="3"/>
  <c r="DS213" i="3"/>
  <c r="IJ212" i="3"/>
  <c r="IE212" i="3"/>
  <c r="HZ212" i="3"/>
  <c r="HP212" i="3"/>
  <c r="GR212" i="3"/>
  <c r="GO212" i="3"/>
  <c r="GK212" i="3"/>
  <c r="GG212" i="3"/>
  <c r="GC212" i="3"/>
  <c r="FZ212" i="3"/>
  <c r="FW212" i="3"/>
  <c r="FT212" i="3"/>
  <c r="FQ212" i="3"/>
  <c r="FN212" i="3"/>
  <c r="FK212" i="3"/>
  <c r="FH212" i="3"/>
  <c r="FE212" i="3"/>
  <c r="FB212" i="3"/>
  <c r="ER212" i="3"/>
  <c r="DS212" i="3"/>
  <c r="IH212" i="3" s="1"/>
  <c r="IJ211" i="3"/>
  <c r="II211" i="3"/>
  <c r="IE211" i="3"/>
  <c r="HZ211" i="3"/>
  <c r="HP211" i="3"/>
  <c r="GR211" i="3"/>
  <c r="GO211" i="3"/>
  <c r="GK211" i="3"/>
  <c r="GG211" i="3"/>
  <c r="GC211" i="3"/>
  <c r="FZ211" i="3"/>
  <c r="FW211" i="3"/>
  <c r="FT211" i="3"/>
  <c r="FQ211" i="3"/>
  <c r="FN211" i="3"/>
  <c r="FK211" i="3"/>
  <c r="FH211" i="3"/>
  <c r="FE211" i="3"/>
  <c r="FB211" i="3"/>
  <c r="ER211" i="3"/>
  <c r="DS211" i="3"/>
  <c r="IJ210" i="3"/>
  <c r="IE210" i="3"/>
  <c r="HZ210" i="3"/>
  <c r="HP210" i="3"/>
  <c r="GR210" i="3"/>
  <c r="GO210" i="3"/>
  <c r="GK210" i="3"/>
  <c r="GG210" i="3"/>
  <c r="GC210" i="3"/>
  <c r="FZ210" i="3"/>
  <c r="FW210" i="3"/>
  <c r="FT210" i="3"/>
  <c r="FQ210" i="3"/>
  <c r="FN210" i="3"/>
  <c r="FK210" i="3"/>
  <c r="FH210" i="3"/>
  <c r="FE210" i="3"/>
  <c r="FB210" i="3"/>
  <c r="ER210" i="3"/>
  <c r="DS210" i="3"/>
  <c r="HO210" i="3" s="1"/>
  <c r="IJ209" i="3"/>
  <c r="IE209" i="3"/>
  <c r="HZ209" i="3"/>
  <c r="HP209" i="3"/>
  <c r="GR209" i="3"/>
  <c r="GO209" i="3"/>
  <c r="GK209" i="3"/>
  <c r="GG209" i="3"/>
  <c r="GC209" i="3"/>
  <c r="FZ209" i="3"/>
  <c r="FW209" i="3"/>
  <c r="FT209" i="3"/>
  <c r="FQ209" i="3"/>
  <c r="FN209" i="3"/>
  <c r="FK209" i="3"/>
  <c r="FH209" i="3"/>
  <c r="FE209" i="3"/>
  <c r="FB209" i="3"/>
  <c r="ER209" i="3"/>
  <c r="DS209" i="3"/>
  <c r="IJ208" i="3"/>
  <c r="IE208" i="3"/>
  <c r="HZ208" i="3"/>
  <c r="HP208" i="3"/>
  <c r="GR208" i="3"/>
  <c r="GO208" i="3"/>
  <c r="GK208" i="3"/>
  <c r="GG208" i="3"/>
  <c r="GC208" i="3"/>
  <c r="FZ208" i="3"/>
  <c r="FW208" i="3"/>
  <c r="FT208" i="3"/>
  <c r="FQ208" i="3"/>
  <c r="FN208" i="3"/>
  <c r="FK208" i="3"/>
  <c r="FH208" i="3"/>
  <c r="FE208" i="3"/>
  <c r="FB208" i="3"/>
  <c r="ER208" i="3"/>
  <c r="DS208" i="3"/>
  <c r="IJ207" i="3"/>
  <c r="IE207" i="3"/>
  <c r="HZ207" i="3"/>
  <c r="HP207" i="3"/>
  <c r="GR207" i="3"/>
  <c r="GO207" i="3"/>
  <c r="GK207" i="3"/>
  <c r="GG207" i="3"/>
  <c r="GC207" i="3"/>
  <c r="FZ207" i="3"/>
  <c r="FW207" i="3"/>
  <c r="FT207" i="3"/>
  <c r="FQ207" i="3"/>
  <c r="FN207" i="3"/>
  <c r="FK207" i="3"/>
  <c r="FH207" i="3"/>
  <c r="FI207" i="3" s="1"/>
  <c r="FE207" i="3"/>
  <c r="FB207" i="3"/>
  <c r="ER207" i="3"/>
  <c r="ES207" i="3" s="1"/>
  <c r="DS207" i="3"/>
  <c r="IJ206" i="3"/>
  <c r="IE206" i="3"/>
  <c r="HZ206" i="3"/>
  <c r="HP206" i="3"/>
  <c r="GR206" i="3"/>
  <c r="GO206" i="3"/>
  <c r="GK206" i="3"/>
  <c r="GG206" i="3"/>
  <c r="GC206" i="3"/>
  <c r="FZ206" i="3"/>
  <c r="FW206" i="3"/>
  <c r="FT206" i="3"/>
  <c r="FQ206" i="3"/>
  <c r="FN206" i="3"/>
  <c r="FK206" i="3"/>
  <c r="FH206" i="3"/>
  <c r="FE206" i="3"/>
  <c r="FB206" i="3"/>
  <c r="ER206" i="3"/>
  <c r="DS206" i="3"/>
  <c r="IJ205" i="3"/>
  <c r="IE205" i="3"/>
  <c r="HZ205" i="3"/>
  <c r="HP205" i="3"/>
  <c r="GR205" i="3"/>
  <c r="GO205" i="3"/>
  <c r="GK205" i="3"/>
  <c r="GG205" i="3"/>
  <c r="GC205" i="3"/>
  <c r="FZ205" i="3"/>
  <c r="FW205" i="3"/>
  <c r="FT205" i="3"/>
  <c r="FQ205" i="3"/>
  <c r="FN205" i="3"/>
  <c r="FK205" i="3"/>
  <c r="FH205" i="3"/>
  <c r="FE205" i="3"/>
  <c r="FB205" i="3"/>
  <c r="ER205" i="3"/>
  <c r="DS205" i="3"/>
  <c r="HE205" i="3" s="1"/>
  <c r="IJ204" i="3"/>
  <c r="IE204" i="3"/>
  <c r="HZ204" i="3"/>
  <c r="HP204" i="3"/>
  <c r="GR204" i="3"/>
  <c r="GO204" i="3"/>
  <c r="GK204" i="3"/>
  <c r="GG204" i="3"/>
  <c r="GC204" i="3"/>
  <c r="FZ204" i="3"/>
  <c r="FW204" i="3"/>
  <c r="FT204" i="3"/>
  <c r="FQ204" i="3"/>
  <c r="FN204" i="3"/>
  <c r="FK204" i="3"/>
  <c r="FH204" i="3"/>
  <c r="FE204" i="3"/>
  <c r="FB204" i="3"/>
  <c r="ER204" i="3"/>
  <c r="DS204" i="3"/>
  <c r="GD204" i="3"/>
  <c r="IJ203" i="3"/>
  <c r="IE203" i="3"/>
  <c r="HZ203" i="3"/>
  <c r="HP203" i="3"/>
  <c r="GR203" i="3"/>
  <c r="GO203" i="3"/>
  <c r="GK203" i="3"/>
  <c r="GG203" i="3"/>
  <c r="GC203" i="3"/>
  <c r="FZ203" i="3"/>
  <c r="FW203" i="3"/>
  <c r="FT203" i="3"/>
  <c r="FQ203" i="3"/>
  <c r="FN203" i="3"/>
  <c r="FK203" i="3"/>
  <c r="FH203" i="3"/>
  <c r="FE203" i="3"/>
  <c r="FB203" i="3"/>
  <c r="ER203" i="3"/>
  <c r="DS203" i="3"/>
  <c r="IY203" i="3" s="1"/>
  <c r="IJ202" i="3"/>
  <c r="IE202" i="3"/>
  <c r="HZ202" i="3"/>
  <c r="HP202" i="3"/>
  <c r="GR202" i="3"/>
  <c r="GO202" i="3"/>
  <c r="GK202" i="3"/>
  <c r="GG202" i="3"/>
  <c r="GC202" i="3"/>
  <c r="FZ202" i="3"/>
  <c r="FW202" i="3"/>
  <c r="FT202" i="3"/>
  <c r="FQ202" i="3"/>
  <c r="FN202" i="3"/>
  <c r="FK202" i="3"/>
  <c r="FH202" i="3"/>
  <c r="FE202" i="3"/>
  <c r="FB202" i="3"/>
  <c r="ER202" i="3"/>
  <c r="DS202" i="3"/>
  <c r="IM202" i="3" s="1"/>
  <c r="IJ201" i="3"/>
  <c r="IE201" i="3"/>
  <c r="HZ201" i="3"/>
  <c r="HP201" i="3"/>
  <c r="GR201" i="3"/>
  <c r="GO201" i="3"/>
  <c r="GK201" i="3"/>
  <c r="GG201" i="3"/>
  <c r="GC201" i="3"/>
  <c r="FZ201" i="3"/>
  <c r="FW201" i="3"/>
  <c r="FT201" i="3"/>
  <c r="FQ201" i="3"/>
  <c r="FN201" i="3"/>
  <c r="FK201" i="3"/>
  <c r="FH201" i="3"/>
  <c r="FE201" i="3"/>
  <c r="FB201" i="3"/>
  <c r="ER201" i="3"/>
  <c r="DS201" i="3"/>
  <c r="GU201" i="3" s="1"/>
  <c r="IJ200" i="3"/>
  <c r="IE200" i="3"/>
  <c r="HZ200" i="3"/>
  <c r="HP200" i="3"/>
  <c r="GR200" i="3"/>
  <c r="GO200" i="3"/>
  <c r="GK200" i="3"/>
  <c r="GG200" i="3"/>
  <c r="GC200" i="3"/>
  <c r="FZ200" i="3"/>
  <c r="FW200" i="3"/>
  <c r="FT200" i="3"/>
  <c r="FQ200" i="3"/>
  <c r="FN200" i="3"/>
  <c r="FK200" i="3"/>
  <c r="FH200" i="3"/>
  <c r="FE200" i="3"/>
  <c r="FB200" i="3"/>
  <c r="ER200" i="3"/>
  <c r="DS200" i="3"/>
  <c r="IJ199" i="3"/>
  <c r="IE199" i="3"/>
  <c r="HZ199" i="3"/>
  <c r="HP199" i="3"/>
  <c r="GR199" i="3"/>
  <c r="GO199" i="3"/>
  <c r="GK199" i="3"/>
  <c r="GG199" i="3"/>
  <c r="GC199" i="3"/>
  <c r="FZ199" i="3"/>
  <c r="FW199" i="3"/>
  <c r="FT199" i="3"/>
  <c r="FQ199" i="3"/>
  <c r="FN199" i="3"/>
  <c r="FK199" i="3"/>
  <c r="FH199" i="3"/>
  <c r="FE199" i="3"/>
  <c r="FB199" i="3"/>
  <c r="ER199" i="3"/>
  <c r="DS199" i="3"/>
  <c r="IJ198" i="3"/>
  <c r="IE198" i="3"/>
  <c r="HZ198" i="3"/>
  <c r="HP198" i="3"/>
  <c r="GR198" i="3"/>
  <c r="GO198" i="3"/>
  <c r="GK198" i="3"/>
  <c r="GG198" i="3"/>
  <c r="GC198" i="3"/>
  <c r="FZ198" i="3"/>
  <c r="FW198" i="3"/>
  <c r="FT198" i="3"/>
  <c r="FQ198" i="3"/>
  <c r="FN198" i="3"/>
  <c r="FK198" i="3"/>
  <c r="FH198" i="3"/>
  <c r="FE198" i="3"/>
  <c r="FB198" i="3"/>
  <c r="ER198" i="3"/>
  <c r="DS198" i="3"/>
  <c r="EX198" i="3" s="1"/>
  <c r="IJ197" i="3"/>
  <c r="IE197" i="3"/>
  <c r="HZ197" i="3"/>
  <c r="HP197" i="3"/>
  <c r="GR197" i="3"/>
  <c r="GO197" i="3"/>
  <c r="GK197" i="3"/>
  <c r="GG197" i="3"/>
  <c r="GC197" i="3"/>
  <c r="FZ197" i="3"/>
  <c r="FW197" i="3"/>
  <c r="FT197" i="3"/>
  <c r="FQ197" i="3"/>
  <c r="FN197" i="3"/>
  <c r="FK197" i="3"/>
  <c r="FH197" i="3"/>
  <c r="FE197" i="3"/>
  <c r="FB197" i="3"/>
  <c r="ER197" i="3"/>
  <c r="DS197" i="3"/>
  <c r="IY197" i="3" s="1"/>
  <c r="IJ196" i="3"/>
  <c r="IE196" i="3"/>
  <c r="HZ196" i="3"/>
  <c r="HP196" i="3"/>
  <c r="GR196" i="3"/>
  <c r="GO196" i="3"/>
  <c r="GK196" i="3"/>
  <c r="GG196" i="3"/>
  <c r="GC196" i="3"/>
  <c r="FZ196" i="3"/>
  <c r="FW196" i="3"/>
  <c r="FT196" i="3"/>
  <c r="FQ196" i="3"/>
  <c r="FN196" i="3"/>
  <c r="FK196" i="3"/>
  <c r="FH196" i="3"/>
  <c r="FE196" i="3"/>
  <c r="FB196" i="3"/>
  <c r="ER196" i="3"/>
  <c r="DS196" i="3"/>
  <c r="HU196" i="3" s="1"/>
  <c r="IJ195" i="3"/>
  <c r="IE195" i="3"/>
  <c r="HZ195" i="3"/>
  <c r="HP195" i="3"/>
  <c r="GR195" i="3"/>
  <c r="GO195" i="3"/>
  <c r="GK195" i="3"/>
  <c r="GG195" i="3"/>
  <c r="GC195" i="3"/>
  <c r="FZ195" i="3"/>
  <c r="FW195" i="3"/>
  <c r="FT195" i="3"/>
  <c r="FQ195" i="3"/>
  <c r="FN195" i="3"/>
  <c r="FK195" i="3"/>
  <c r="FH195" i="3"/>
  <c r="FE195" i="3"/>
  <c r="FB195" i="3"/>
  <c r="ER195" i="3"/>
  <c r="DS195" i="3"/>
  <c r="IJ194" i="3"/>
  <c r="IE194" i="3"/>
  <c r="HZ194" i="3"/>
  <c r="HP194" i="3"/>
  <c r="GR194" i="3"/>
  <c r="GO194" i="3"/>
  <c r="GK194" i="3"/>
  <c r="GG194" i="3"/>
  <c r="GC194" i="3"/>
  <c r="FZ194" i="3"/>
  <c r="FW194" i="3"/>
  <c r="FT194" i="3"/>
  <c r="FQ194" i="3"/>
  <c r="FN194" i="3"/>
  <c r="FK194" i="3"/>
  <c r="FH194" i="3"/>
  <c r="FE194" i="3"/>
  <c r="FB194" i="3"/>
  <c r="ER194" i="3"/>
  <c r="DS194" i="3"/>
  <c r="IJ193" i="3"/>
  <c r="IE193" i="3"/>
  <c r="HZ193" i="3"/>
  <c r="HP193" i="3"/>
  <c r="GR193" i="3"/>
  <c r="GO193" i="3"/>
  <c r="GK193" i="3"/>
  <c r="GG193" i="3"/>
  <c r="GC193" i="3"/>
  <c r="FZ193" i="3"/>
  <c r="FW193" i="3"/>
  <c r="FT193" i="3"/>
  <c r="FQ193" i="3"/>
  <c r="FN193" i="3"/>
  <c r="FK193" i="3"/>
  <c r="FH193" i="3"/>
  <c r="FE193" i="3"/>
  <c r="FB193" i="3"/>
  <c r="ER193" i="3"/>
  <c r="DS193" i="3"/>
  <c r="IJ192" i="3"/>
  <c r="IE192" i="3"/>
  <c r="HZ192" i="3"/>
  <c r="HP192" i="3"/>
  <c r="GR192" i="3"/>
  <c r="GO192" i="3"/>
  <c r="GK192" i="3"/>
  <c r="GG192" i="3"/>
  <c r="GC192" i="3"/>
  <c r="FZ192" i="3"/>
  <c r="FW192" i="3"/>
  <c r="FT192" i="3"/>
  <c r="FQ192" i="3"/>
  <c r="FN192" i="3"/>
  <c r="FK192" i="3"/>
  <c r="FH192" i="3"/>
  <c r="FE192" i="3"/>
  <c r="FB192" i="3"/>
  <c r="ER192" i="3"/>
  <c r="DS192" i="3"/>
  <c r="IK192" i="3" s="1"/>
  <c r="IJ191" i="3"/>
  <c r="IE191" i="3"/>
  <c r="HZ191" i="3"/>
  <c r="HP191" i="3"/>
  <c r="GR191" i="3"/>
  <c r="GO191" i="3"/>
  <c r="GK191" i="3"/>
  <c r="GG191" i="3"/>
  <c r="GC191" i="3"/>
  <c r="FZ191" i="3"/>
  <c r="FW191" i="3"/>
  <c r="FT191" i="3"/>
  <c r="FQ191" i="3"/>
  <c r="FN191" i="3"/>
  <c r="FK191" i="3"/>
  <c r="FH191" i="3"/>
  <c r="FE191" i="3"/>
  <c r="FB191" i="3"/>
  <c r="ER191" i="3"/>
  <c r="DS191" i="3"/>
  <c r="IJ190" i="3"/>
  <c r="IE190" i="3"/>
  <c r="HZ190" i="3"/>
  <c r="HP190" i="3"/>
  <c r="GR190" i="3"/>
  <c r="GO190" i="3"/>
  <c r="GK190" i="3"/>
  <c r="GG190" i="3"/>
  <c r="GC190" i="3"/>
  <c r="FZ190" i="3"/>
  <c r="FW190" i="3"/>
  <c r="FT190" i="3"/>
  <c r="FQ190" i="3"/>
  <c r="FN190" i="3"/>
  <c r="FK190" i="3"/>
  <c r="FH190" i="3"/>
  <c r="FE190" i="3"/>
  <c r="FB190" i="3"/>
  <c r="ER190" i="3"/>
  <c r="DS190" i="3"/>
  <c r="IJ189" i="3"/>
  <c r="IE189" i="3"/>
  <c r="HZ189" i="3"/>
  <c r="HP189" i="3"/>
  <c r="GR189" i="3"/>
  <c r="GO189" i="3"/>
  <c r="GK189" i="3"/>
  <c r="GG189" i="3"/>
  <c r="GC189" i="3"/>
  <c r="FZ189" i="3"/>
  <c r="FW189" i="3"/>
  <c r="FT189" i="3"/>
  <c r="FQ189" i="3"/>
  <c r="FN189" i="3"/>
  <c r="FK189" i="3"/>
  <c r="FH189" i="3"/>
  <c r="FE189" i="3"/>
  <c r="FB189" i="3"/>
  <c r="ER189" i="3"/>
  <c r="DS189" i="3"/>
  <c r="IJ188" i="3"/>
  <c r="IE188" i="3"/>
  <c r="HZ188" i="3"/>
  <c r="HP188" i="3"/>
  <c r="GR188" i="3"/>
  <c r="GO188" i="3"/>
  <c r="GK188" i="3"/>
  <c r="GG188" i="3"/>
  <c r="GC188" i="3"/>
  <c r="FZ188" i="3"/>
  <c r="FW188" i="3"/>
  <c r="FT188" i="3"/>
  <c r="FQ188" i="3"/>
  <c r="FN188" i="3"/>
  <c r="FK188" i="3"/>
  <c r="FH188" i="3"/>
  <c r="FE188" i="3"/>
  <c r="FB188" i="3"/>
  <c r="ER188" i="3"/>
  <c r="DS188" i="3"/>
  <c r="IJ187" i="3"/>
  <c r="IE187" i="3"/>
  <c r="HZ187" i="3"/>
  <c r="HP187" i="3"/>
  <c r="GR187" i="3"/>
  <c r="GO187" i="3"/>
  <c r="GK187" i="3"/>
  <c r="GG187" i="3"/>
  <c r="GC187" i="3"/>
  <c r="FZ187" i="3"/>
  <c r="FW187" i="3"/>
  <c r="FT187" i="3"/>
  <c r="FQ187" i="3"/>
  <c r="FN187" i="3"/>
  <c r="FK187" i="3"/>
  <c r="FH187" i="3"/>
  <c r="FE187" i="3"/>
  <c r="FB187" i="3"/>
  <c r="ER187" i="3"/>
  <c r="DS187" i="3"/>
  <c r="IJ186" i="3"/>
  <c r="IE186" i="3"/>
  <c r="HZ186" i="3"/>
  <c r="HP186" i="3"/>
  <c r="GR186" i="3"/>
  <c r="GO186" i="3"/>
  <c r="GK186" i="3"/>
  <c r="GG186" i="3"/>
  <c r="GC186" i="3"/>
  <c r="FZ186" i="3"/>
  <c r="FW186" i="3"/>
  <c r="FT186" i="3"/>
  <c r="FQ186" i="3"/>
  <c r="FN186" i="3"/>
  <c r="FK186" i="3"/>
  <c r="FH186" i="3"/>
  <c r="FE186" i="3"/>
  <c r="FB186" i="3"/>
  <c r="ER186" i="3"/>
  <c r="DS186" i="3"/>
  <c r="GH186" i="3" s="1"/>
  <c r="IJ185" i="3"/>
  <c r="IE185" i="3"/>
  <c r="HZ185" i="3"/>
  <c r="HP185" i="3"/>
  <c r="GR185" i="3"/>
  <c r="GO185" i="3"/>
  <c r="GK185" i="3"/>
  <c r="GG185" i="3"/>
  <c r="GC185" i="3"/>
  <c r="FZ185" i="3"/>
  <c r="FW185" i="3"/>
  <c r="FT185" i="3"/>
  <c r="FQ185" i="3"/>
  <c r="FN185" i="3"/>
  <c r="FK185" i="3"/>
  <c r="FH185" i="3"/>
  <c r="FE185" i="3"/>
  <c r="FB185" i="3"/>
  <c r="ER185" i="3"/>
  <c r="DS185" i="3"/>
  <c r="IJ184" i="3"/>
  <c r="IE184" i="3"/>
  <c r="HZ184" i="3"/>
  <c r="HP184" i="3"/>
  <c r="GR184" i="3"/>
  <c r="GO184" i="3"/>
  <c r="GK184" i="3"/>
  <c r="GG184" i="3"/>
  <c r="GC184" i="3"/>
  <c r="FZ184" i="3"/>
  <c r="FW184" i="3"/>
  <c r="FT184" i="3"/>
  <c r="FQ184" i="3"/>
  <c r="FN184" i="3"/>
  <c r="FK184" i="3"/>
  <c r="FH184" i="3"/>
  <c r="FE184" i="3"/>
  <c r="FB184" i="3"/>
  <c r="ER184" i="3"/>
  <c r="DS184" i="3"/>
  <c r="IJ183" i="3"/>
  <c r="IE183" i="3"/>
  <c r="HZ183" i="3"/>
  <c r="HP183" i="3"/>
  <c r="GR183" i="3"/>
  <c r="GO183" i="3"/>
  <c r="GK183" i="3"/>
  <c r="GG183" i="3"/>
  <c r="GC183" i="3"/>
  <c r="FZ183" i="3"/>
  <c r="FW183" i="3"/>
  <c r="FT183" i="3"/>
  <c r="FQ183" i="3"/>
  <c r="FN183" i="3"/>
  <c r="FK183" i="3"/>
  <c r="FH183" i="3"/>
  <c r="FE183" i="3"/>
  <c r="FB183" i="3"/>
  <c r="ER183" i="3"/>
  <c r="DS183" i="3"/>
  <c r="IJ182" i="3"/>
  <c r="IE182" i="3"/>
  <c r="HZ182" i="3"/>
  <c r="HP182" i="3"/>
  <c r="GR182" i="3"/>
  <c r="GO182" i="3"/>
  <c r="GK182" i="3"/>
  <c r="GG182" i="3"/>
  <c r="GC182" i="3"/>
  <c r="FZ182" i="3"/>
  <c r="FW182" i="3"/>
  <c r="FT182" i="3"/>
  <c r="FQ182" i="3"/>
  <c r="FN182" i="3"/>
  <c r="FK182" i="3"/>
  <c r="FH182" i="3"/>
  <c r="FE182" i="3"/>
  <c r="FB182" i="3"/>
  <c r="ER182" i="3"/>
  <c r="DS182" i="3"/>
  <c r="IG182" i="3" s="1"/>
  <c r="IJ181" i="3"/>
  <c r="IE181" i="3"/>
  <c r="HZ181" i="3"/>
  <c r="HP181" i="3"/>
  <c r="GR181" i="3"/>
  <c r="GO181" i="3"/>
  <c r="GK181" i="3"/>
  <c r="GG181" i="3"/>
  <c r="GC181" i="3"/>
  <c r="FZ181" i="3"/>
  <c r="FW181" i="3"/>
  <c r="FT181" i="3"/>
  <c r="FQ181" i="3"/>
  <c r="FN181" i="3"/>
  <c r="FK181" i="3"/>
  <c r="FH181" i="3"/>
  <c r="FE181" i="3"/>
  <c r="FB181" i="3"/>
  <c r="ER181" i="3"/>
  <c r="DS181" i="3"/>
  <c r="IY181" i="3" s="1"/>
  <c r="IJ180" i="3"/>
  <c r="IE180" i="3"/>
  <c r="HZ180" i="3"/>
  <c r="HP180" i="3"/>
  <c r="HA180" i="3"/>
  <c r="GR180" i="3"/>
  <c r="GO180" i="3"/>
  <c r="GK180" i="3"/>
  <c r="GG180" i="3"/>
  <c r="GC180" i="3"/>
  <c r="FZ180" i="3"/>
  <c r="FW180" i="3"/>
  <c r="FT180" i="3"/>
  <c r="FQ180" i="3"/>
  <c r="FN180" i="3"/>
  <c r="FK180" i="3"/>
  <c r="FH180" i="3"/>
  <c r="FE180" i="3"/>
  <c r="FB180" i="3"/>
  <c r="ER180" i="3"/>
  <c r="ED180" i="3"/>
  <c r="DS180" i="3"/>
  <c r="IJ179" i="3"/>
  <c r="IE179" i="3"/>
  <c r="HZ179" i="3"/>
  <c r="HP179" i="3"/>
  <c r="GR179" i="3"/>
  <c r="GO179" i="3"/>
  <c r="GK179" i="3"/>
  <c r="GG179" i="3"/>
  <c r="GC179" i="3"/>
  <c r="FZ179" i="3"/>
  <c r="FW179" i="3"/>
  <c r="FT179" i="3"/>
  <c r="FQ179" i="3"/>
  <c r="FN179" i="3"/>
  <c r="FK179" i="3"/>
  <c r="FH179" i="3"/>
  <c r="FE179" i="3"/>
  <c r="FB179" i="3"/>
  <c r="ER179" i="3"/>
  <c r="DS179" i="3"/>
  <c r="IV179" i="3"/>
  <c r="IJ178" i="3"/>
  <c r="IE178" i="3"/>
  <c r="HZ178" i="3"/>
  <c r="HP178" i="3"/>
  <c r="GR178" i="3"/>
  <c r="GO178" i="3"/>
  <c r="GK178" i="3"/>
  <c r="GG178" i="3"/>
  <c r="GC178" i="3"/>
  <c r="FZ178" i="3"/>
  <c r="FW178" i="3"/>
  <c r="FT178" i="3"/>
  <c r="FQ178" i="3"/>
  <c r="FN178" i="3"/>
  <c r="FK178" i="3"/>
  <c r="FH178" i="3"/>
  <c r="FE178" i="3"/>
  <c r="FB178" i="3"/>
  <c r="ER178" i="3"/>
  <c r="DS178" i="3"/>
  <c r="IV178" i="3" s="1"/>
  <c r="IJ177" i="3"/>
  <c r="IE177" i="3"/>
  <c r="HZ177" i="3"/>
  <c r="HP177" i="3"/>
  <c r="GR177" i="3"/>
  <c r="GO177" i="3"/>
  <c r="GK177" i="3"/>
  <c r="GG177" i="3"/>
  <c r="GC177" i="3"/>
  <c r="FZ177" i="3"/>
  <c r="FW177" i="3"/>
  <c r="FT177" i="3"/>
  <c r="FQ177" i="3"/>
  <c r="FN177" i="3"/>
  <c r="FK177" i="3"/>
  <c r="FH177" i="3"/>
  <c r="FE177" i="3"/>
  <c r="FB177" i="3"/>
  <c r="ER177" i="3"/>
  <c r="DS177" i="3"/>
  <c r="IY177" i="3" s="1"/>
  <c r="IJ176" i="3"/>
  <c r="IE176" i="3"/>
  <c r="HZ176" i="3"/>
  <c r="HP176" i="3"/>
  <c r="GR176" i="3"/>
  <c r="GO176" i="3"/>
  <c r="GK176" i="3"/>
  <c r="GG176" i="3"/>
  <c r="GC176" i="3"/>
  <c r="FZ176" i="3"/>
  <c r="FW176" i="3"/>
  <c r="FT176" i="3"/>
  <c r="FQ176" i="3"/>
  <c r="FN176" i="3"/>
  <c r="FK176" i="3"/>
  <c r="FH176" i="3"/>
  <c r="FE176" i="3"/>
  <c r="FB176" i="3"/>
  <c r="ER176" i="3"/>
  <c r="DS176" i="3"/>
  <c r="HI176" i="3" s="1"/>
  <c r="IJ175" i="3"/>
  <c r="IE175" i="3"/>
  <c r="HZ175" i="3"/>
  <c r="HP175" i="3"/>
  <c r="GR175" i="3"/>
  <c r="GO175" i="3"/>
  <c r="GK175" i="3"/>
  <c r="GG175" i="3"/>
  <c r="GC175" i="3"/>
  <c r="FZ175" i="3"/>
  <c r="FW175" i="3"/>
  <c r="FT175" i="3"/>
  <c r="FQ175" i="3"/>
  <c r="FN175" i="3"/>
  <c r="FK175" i="3"/>
  <c r="FH175" i="3"/>
  <c r="FE175" i="3"/>
  <c r="FB175" i="3"/>
  <c r="ER175" i="3"/>
  <c r="DS175" i="3"/>
  <c r="IJ174" i="3"/>
  <c r="IE174" i="3"/>
  <c r="HZ174" i="3"/>
  <c r="HP174" i="3"/>
  <c r="GR174" i="3"/>
  <c r="GO174" i="3"/>
  <c r="GK174" i="3"/>
  <c r="GG174" i="3"/>
  <c r="GC174" i="3"/>
  <c r="FZ174" i="3"/>
  <c r="FW174" i="3"/>
  <c r="FT174" i="3"/>
  <c r="FQ174" i="3"/>
  <c r="FN174" i="3"/>
  <c r="FK174" i="3"/>
  <c r="FH174" i="3"/>
  <c r="FE174" i="3"/>
  <c r="FB174" i="3"/>
  <c r="ER174" i="3"/>
  <c r="DS174" i="3"/>
  <c r="IJ173" i="3"/>
  <c r="IE173" i="3"/>
  <c r="HZ173" i="3"/>
  <c r="HP173" i="3"/>
  <c r="GR173" i="3"/>
  <c r="GO173" i="3"/>
  <c r="GK173" i="3"/>
  <c r="GG173" i="3"/>
  <c r="GC173" i="3"/>
  <c r="FZ173" i="3"/>
  <c r="FW173" i="3"/>
  <c r="FT173" i="3"/>
  <c r="FQ173" i="3"/>
  <c r="FN173" i="3"/>
  <c r="FK173" i="3"/>
  <c r="FH173" i="3"/>
  <c r="FE173" i="3"/>
  <c r="FB173" i="3"/>
  <c r="ER173" i="3"/>
  <c r="DS173" i="3"/>
  <c r="IY173" i="3" s="1"/>
  <c r="IJ172" i="3"/>
  <c r="IE172" i="3"/>
  <c r="HZ172" i="3"/>
  <c r="HP172" i="3"/>
  <c r="GR172" i="3"/>
  <c r="GO172" i="3"/>
  <c r="GK172" i="3"/>
  <c r="GG172" i="3"/>
  <c r="GC172" i="3"/>
  <c r="FZ172" i="3"/>
  <c r="FW172" i="3"/>
  <c r="FT172" i="3"/>
  <c r="FQ172" i="3"/>
  <c r="FN172" i="3"/>
  <c r="FK172" i="3"/>
  <c r="FH172" i="3"/>
  <c r="FE172" i="3"/>
  <c r="FB172" i="3"/>
  <c r="ER172" i="3"/>
  <c r="DY172" i="3"/>
  <c r="DT172" i="3"/>
  <c r="DS172" i="3"/>
  <c r="HI172" i="3" s="1"/>
  <c r="IJ171" i="3"/>
  <c r="IE171" i="3"/>
  <c r="HZ171" i="3"/>
  <c r="HP171" i="3"/>
  <c r="GR171" i="3"/>
  <c r="GO171" i="3"/>
  <c r="GK171" i="3"/>
  <c r="GG171" i="3"/>
  <c r="GC171" i="3"/>
  <c r="FZ171" i="3"/>
  <c r="FW171" i="3"/>
  <c r="FT171" i="3"/>
  <c r="FQ171" i="3"/>
  <c r="FN171" i="3"/>
  <c r="FK171" i="3"/>
  <c r="FH171" i="3"/>
  <c r="FE171" i="3"/>
  <c r="FB171" i="3"/>
  <c r="ER171" i="3"/>
  <c r="DS171" i="3"/>
  <c r="IJ170" i="3"/>
  <c r="IE170" i="3"/>
  <c r="HZ170" i="3"/>
  <c r="HP170" i="3"/>
  <c r="GR170" i="3"/>
  <c r="GO170" i="3"/>
  <c r="GK170" i="3"/>
  <c r="GG170" i="3"/>
  <c r="GC170" i="3"/>
  <c r="FZ170" i="3"/>
  <c r="FW170" i="3"/>
  <c r="FT170" i="3"/>
  <c r="FQ170" i="3"/>
  <c r="FN170" i="3"/>
  <c r="FK170" i="3"/>
  <c r="FH170" i="3"/>
  <c r="FE170" i="3"/>
  <c r="FB170" i="3"/>
  <c r="ER170" i="3"/>
  <c r="DS170" i="3"/>
  <c r="IJ169" i="3"/>
  <c r="IE169" i="3"/>
  <c r="HZ169" i="3"/>
  <c r="HP169" i="3"/>
  <c r="GR169" i="3"/>
  <c r="GO169" i="3"/>
  <c r="GK169" i="3"/>
  <c r="GG169" i="3"/>
  <c r="GC169" i="3"/>
  <c r="FZ169" i="3"/>
  <c r="FW169" i="3"/>
  <c r="FT169" i="3"/>
  <c r="FQ169" i="3"/>
  <c r="FN169" i="3"/>
  <c r="FK169" i="3"/>
  <c r="FH169" i="3"/>
  <c r="FE169" i="3"/>
  <c r="FB169" i="3"/>
  <c r="ER169" i="3"/>
  <c r="DS169" i="3"/>
  <c r="IY169" i="3" s="1"/>
  <c r="IJ168" i="3"/>
  <c r="IE168" i="3"/>
  <c r="HZ168" i="3"/>
  <c r="HP168" i="3"/>
  <c r="GR168" i="3"/>
  <c r="GO168" i="3"/>
  <c r="GK168" i="3"/>
  <c r="GG168" i="3"/>
  <c r="GC168" i="3"/>
  <c r="FZ168" i="3"/>
  <c r="FW168" i="3"/>
  <c r="FT168" i="3"/>
  <c r="FQ168" i="3"/>
  <c r="FN168" i="3"/>
  <c r="FK168" i="3"/>
  <c r="FH168" i="3"/>
  <c r="FE168" i="3"/>
  <c r="FB168" i="3"/>
  <c r="ER168" i="3"/>
  <c r="DT168" i="3"/>
  <c r="DS168" i="3"/>
  <c r="IS168" i="3" s="1"/>
  <c r="IJ167" i="3"/>
  <c r="IE167" i="3"/>
  <c r="HZ167" i="3"/>
  <c r="HP167" i="3"/>
  <c r="GR167" i="3"/>
  <c r="GO167" i="3"/>
  <c r="GK167" i="3"/>
  <c r="GG167" i="3"/>
  <c r="GC167" i="3"/>
  <c r="FZ167" i="3"/>
  <c r="FW167" i="3"/>
  <c r="FT167" i="3"/>
  <c r="FQ167" i="3"/>
  <c r="FN167" i="3"/>
  <c r="FK167" i="3"/>
  <c r="FH167" i="3"/>
  <c r="FE167" i="3"/>
  <c r="FB167" i="3"/>
  <c r="ER167" i="3"/>
  <c r="DS167" i="3"/>
  <c r="IJ166" i="3"/>
  <c r="IE166" i="3"/>
  <c r="HZ166" i="3"/>
  <c r="HP166" i="3"/>
  <c r="GR166" i="3"/>
  <c r="GO166" i="3"/>
  <c r="GK166" i="3"/>
  <c r="GG166" i="3"/>
  <c r="GC166" i="3"/>
  <c r="FZ166" i="3"/>
  <c r="FW166" i="3"/>
  <c r="FT166" i="3"/>
  <c r="FQ166" i="3"/>
  <c r="FN166" i="3"/>
  <c r="FK166" i="3"/>
  <c r="FH166" i="3"/>
  <c r="FE166" i="3"/>
  <c r="FB166" i="3"/>
  <c r="ER166" i="3"/>
  <c r="DS166" i="3"/>
  <c r="IJ165" i="3"/>
  <c r="IE165" i="3"/>
  <c r="HZ165" i="3"/>
  <c r="HP165" i="3"/>
  <c r="GR165" i="3"/>
  <c r="GO165" i="3"/>
  <c r="GK165" i="3"/>
  <c r="GG165" i="3"/>
  <c r="GC165" i="3"/>
  <c r="FZ165" i="3"/>
  <c r="FW165" i="3"/>
  <c r="FT165" i="3"/>
  <c r="FQ165" i="3"/>
  <c r="FN165" i="3"/>
  <c r="FK165" i="3"/>
  <c r="FH165" i="3"/>
  <c r="FE165" i="3"/>
  <c r="FB165" i="3"/>
  <c r="ER165" i="3"/>
  <c r="DS165" i="3"/>
  <c r="IY165" i="3" s="1"/>
  <c r="IJ164" i="3"/>
  <c r="IE164" i="3"/>
  <c r="HZ164" i="3"/>
  <c r="HP164" i="3"/>
  <c r="GR164" i="3"/>
  <c r="GO164" i="3"/>
  <c r="GK164" i="3"/>
  <c r="GG164" i="3"/>
  <c r="GC164" i="3"/>
  <c r="FZ164" i="3"/>
  <c r="FW164" i="3"/>
  <c r="FT164" i="3"/>
  <c r="FQ164" i="3"/>
  <c r="FN164" i="3"/>
  <c r="FK164" i="3"/>
  <c r="FH164" i="3"/>
  <c r="FE164" i="3"/>
  <c r="FB164" i="3"/>
  <c r="ER164" i="3"/>
  <c r="DS164" i="3"/>
  <c r="IK164" i="3" s="1"/>
  <c r="IJ163" i="3"/>
  <c r="IE163" i="3"/>
  <c r="HZ163" i="3"/>
  <c r="HP163" i="3"/>
  <c r="GR163" i="3"/>
  <c r="GO163" i="3"/>
  <c r="GK163" i="3"/>
  <c r="GG163" i="3"/>
  <c r="GC163" i="3"/>
  <c r="FZ163" i="3"/>
  <c r="FW163" i="3"/>
  <c r="FT163" i="3"/>
  <c r="FQ163" i="3"/>
  <c r="FN163" i="3"/>
  <c r="FK163" i="3"/>
  <c r="FH163" i="3"/>
  <c r="FE163" i="3"/>
  <c r="FB163" i="3"/>
  <c r="ER163" i="3"/>
  <c r="DS163" i="3"/>
  <c r="IS163" i="3" s="1"/>
  <c r="IJ162" i="3"/>
  <c r="IE162" i="3"/>
  <c r="HZ162" i="3"/>
  <c r="HP162" i="3"/>
  <c r="GR162" i="3"/>
  <c r="GO162" i="3"/>
  <c r="GK162" i="3"/>
  <c r="GG162" i="3"/>
  <c r="GC162" i="3"/>
  <c r="FZ162" i="3"/>
  <c r="FW162" i="3"/>
  <c r="FT162" i="3"/>
  <c r="FQ162" i="3"/>
  <c r="FN162" i="3"/>
  <c r="FK162" i="3"/>
  <c r="FH162" i="3"/>
  <c r="FE162" i="3"/>
  <c r="FB162" i="3"/>
  <c r="ER162" i="3"/>
  <c r="DS162" i="3"/>
  <c r="IU162" i="3" s="1"/>
  <c r="IJ161" i="3"/>
  <c r="IE161" i="3"/>
  <c r="HZ161" i="3"/>
  <c r="HP161" i="3"/>
  <c r="GR161" i="3"/>
  <c r="GO161" i="3"/>
  <c r="GK161" i="3"/>
  <c r="GG161" i="3"/>
  <c r="GC161" i="3"/>
  <c r="FZ161" i="3"/>
  <c r="FW161" i="3"/>
  <c r="FT161" i="3"/>
  <c r="FQ161" i="3"/>
  <c r="FN161" i="3"/>
  <c r="FK161" i="3"/>
  <c r="FH161" i="3"/>
  <c r="FE161" i="3"/>
  <c r="FB161" i="3"/>
  <c r="ER161" i="3"/>
  <c r="DS161" i="3"/>
  <c r="IY161" i="3" s="1"/>
  <c r="IJ160" i="3"/>
  <c r="IE160" i="3"/>
  <c r="HZ160" i="3"/>
  <c r="HP160" i="3"/>
  <c r="GR160" i="3"/>
  <c r="GO160" i="3"/>
  <c r="GK160" i="3"/>
  <c r="GG160" i="3"/>
  <c r="GC160" i="3"/>
  <c r="FZ160" i="3"/>
  <c r="FW160" i="3"/>
  <c r="FT160" i="3"/>
  <c r="FQ160" i="3"/>
  <c r="FN160" i="3"/>
  <c r="FK160" i="3"/>
  <c r="FH160" i="3"/>
  <c r="FE160" i="3"/>
  <c r="FB160" i="3"/>
  <c r="ER160" i="3"/>
  <c r="DS160" i="3"/>
  <c r="EK160" i="3" s="1"/>
  <c r="IJ159" i="3"/>
  <c r="IE159" i="3"/>
  <c r="HZ159" i="3"/>
  <c r="HP159" i="3"/>
  <c r="GR159" i="3"/>
  <c r="GO159" i="3"/>
  <c r="GK159" i="3"/>
  <c r="GG159" i="3"/>
  <c r="GC159" i="3"/>
  <c r="FZ159" i="3"/>
  <c r="FW159" i="3"/>
  <c r="FT159" i="3"/>
  <c r="FQ159" i="3"/>
  <c r="FN159" i="3"/>
  <c r="FK159" i="3"/>
  <c r="FH159" i="3"/>
  <c r="FE159" i="3"/>
  <c r="FB159" i="3"/>
  <c r="ER159" i="3"/>
  <c r="DS159" i="3"/>
  <c r="IJ158" i="3"/>
  <c r="IE158" i="3"/>
  <c r="HZ158" i="3"/>
  <c r="HP158" i="3"/>
  <c r="GR158" i="3"/>
  <c r="GO158" i="3"/>
  <c r="GK158" i="3"/>
  <c r="GG158" i="3"/>
  <c r="GC158" i="3"/>
  <c r="FZ158" i="3"/>
  <c r="FW158" i="3"/>
  <c r="FT158" i="3"/>
  <c r="FQ158" i="3"/>
  <c r="FN158" i="3"/>
  <c r="FK158" i="3"/>
  <c r="FH158" i="3"/>
  <c r="FE158" i="3"/>
  <c r="FB158" i="3"/>
  <c r="ER158" i="3"/>
  <c r="DS158" i="3"/>
  <c r="IQ158" i="3" s="1"/>
  <c r="IJ157" i="3"/>
  <c r="IE157" i="3"/>
  <c r="HZ157" i="3"/>
  <c r="HP157" i="3"/>
  <c r="GR157" i="3"/>
  <c r="GO157" i="3"/>
  <c r="GK157" i="3"/>
  <c r="GG157" i="3"/>
  <c r="GC157" i="3"/>
  <c r="FZ157" i="3"/>
  <c r="FW157" i="3"/>
  <c r="FT157" i="3"/>
  <c r="FQ157" i="3"/>
  <c r="FN157" i="3"/>
  <c r="FK157" i="3"/>
  <c r="FH157" i="3"/>
  <c r="FE157" i="3"/>
  <c r="FB157" i="3"/>
  <c r="ER157" i="3"/>
  <c r="DS157" i="3"/>
  <c r="IY157" i="3" s="1"/>
  <c r="IJ156" i="3"/>
  <c r="IE156" i="3"/>
  <c r="HZ156" i="3"/>
  <c r="HP156" i="3"/>
  <c r="GR156" i="3"/>
  <c r="GO156" i="3"/>
  <c r="GK156" i="3"/>
  <c r="GG156" i="3"/>
  <c r="GC156" i="3"/>
  <c r="FZ156" i="3"/>
  <c r="FW156" i="3"/>
  <c r="FT156" i="3"/>
  <c r="FQ156" i="3"/>
  <c r="FN156" i="3"/>
  <c r="FK156" i="3"/>
  <c r="FH156" i="3"/>
  <c r="FE156" i="3"/>
  <c r="FB156" i="3"/>
  <c r="ER156" i="3"/>
  <c r="DS156" i="3"/>
  <c r="IO155" i="3"/>
  <c r="IJ155" i="3"/>
  <c r="IE155" i="3"/>
  <c r="HZ155" i="3"/>
  <c r="HP155" i="3"/>
  <c r="GR155" i="3"/>
  <c r="GO155" i="3"/>
  <c r="GK155" i="3"/>
  <c r="GG155" i="3"/>
  <c r="GC155" i="3"/>
  <c r="FZ155" i="3"/>
  <c r="FW155" i="3"/>
  <c r="FY155" i="3" s="1"/>
  <c r="FT155" i="3"/>
  <c r="FQ155" i="3"/>
  <c r="FN155" i="3"/>
  <c r="FK155" i="3"/>
  <c r="FH155" i="3"/>
  <c r="FE155" i="3"/>
  <c r="FB155" i="3"/>
  <c r="ER155" i="3"/>
  <c r="ES155" i="3" s="1"/>
  <c r="DS155" i="3"/>
  <c r="IV155" i="3"/>
  <c r="IX154" i="3"/>
  <c r="IJ154" i="3"/>
  <c r="IE154" i="3"/>
  <c r="HZ154" i="3"/>
  <c r="HP154" i="3"/>
  <c r="GR154" i="3"/>
  <c r="GO154" i="3"/>
  <c r="GK154" i="3"/>
  <c r="GL154" i="3" s="1"/>
  <c r="GG154" i="3"/>
  <c r="GC154" i="3"/>
  <c r="FZ154" i="3"/>
  <c r="FW154" i="3"/>
  <c r="FT154" i="3"/>
  <c r="FQ154" i="3"/>
  <c r="FN154" i="3"/>
  <c r="FK154" i="3"/>
  <c r="FH154" i="3"/>
  <c r="FE154" i="3"/>
  <c r="FB154" i="3"/>
  <c r="ER154" i="3"/>
  <c r="EL154" i="3"/>
  <c r="DS154" i="3"/>
  <c r="IH154" i="3" s="1"/>
  <c r="IJ153" i="3"/>
  <c r="IE153" i="3"/>
  <c r="HZ153" i="3"/>
  <c r="HP153" i="3"/>
  <c r="GR153" i="3"/>
  <c r="GO153" i="3"/>
  <c r="GK153" i="3"/>
  <c r="GG153" i="3"/>
  <c r="GC153" i="3"/>
  <c r="FZ153" i="3"/>
  <c r="FW153" i="3"/>
  <c r="FT153" i="3"/>
  <c r="FQ153" i="3"/>
  <c r="FN153" i="3"/>
  <c r="FK153" i="3"/>
  <c r="FH153" i="3"/>
  <c r="FE153" i="3"/>
  <c r="FB153" i="3"/>
  <c r="ER153" i="3"/>
  <c r="DS153" i="3"/>
  <c r="IY153" i="3" s="1"/>
  <c r="IJ152" i="3"/>
  <c r="IE152" i="3"/>
  <c r="IG152" i="3" s="1"/>
  <c r="HZ152" i="3"/>
  <c r="HP152" i="3"/>
  <c r="GR152" i="3"/>
  <c r="GO152" i="3"/>
  <c r="GK152" i="3"/>
  <c r="GG152" i="3"/>
  <c r="GC152" i="3"/>
  <c r="FZ152" i="3"/>
  <c r="FW152" i="3"/>
  <c r="FT152" i="3"/>
  <c r="FQ152" i="3"/>
  <c r="FN152" i="3"/>
  <c r="FK152" i="3"/>
  <c r="FH152" i="3"/>
  <c r="FE152" i="3"/>
  <c r="FB152" i="3"/>
  <c r="ER152" i="3"/>
  <c r="DS152" i="3"/>
  <c r="IJ151" i="3"/>
  <c r="IE151" i="3"/>
  <c r="HZ151" i="3"/>
  <c r="HP151" i="3"/>
  <c r="HB151" i="3"/>
  <c r="GR151" i="3"/>
  <c r="GO151" i="3"/>
  <c r="GK151" i="3"/>
  <c r="GG151" i="3"/>
  <c r="GC151" i="3"/>
  <c r="FZ151" i="3"/>
  <c r="FW151" i="3"/>
  <c r="FT151" i="3"/>
  <c r="FQ151" i="3"/>
  <c r="FN151" i="3"/>
  <c r="FK151" i="3"/>
  <c r="FH151" i="3"/>
  <c r="FE151" i="3"/>
  <c r="FB151" i="3"/>
  <c r="ER151" i="3"/>
  <c r="EO151" i="3"/>
  <c r="DU151" i="3"/>
  <c r="DS151" i="3"/>
  <c r="HY151" i="3" s="1"/>
  <c r="IJ150" i="3"/>
  <c r="IE150" i="3"/>
  <c r="HZ150" i="3"/>
  <c r="HP150" i="3"/>
  <c r="GR150" i="3"/>
  <c r="GO150" i="3"/>
  <c r="GK150" i="3"/>
  <c r="GG150" i="3"/>
  <c r="GC150" i="3"/>
  <c r="FZ150" i="3"/>
  <c r="FW150" i="3"/>
  <c r="FT150" i="3"/>
  <c r="FQ150" i="3"/>
  <c r="FN150" i="3"/>
  <c r="FK150" i="3"/>
  <c r="FH150" i="3"/>
  <c r="FF150" i="3"/>
  <c r="FE150" i="3"/>
  <c r="FB150" i="3"/>
  <c r="ER150" i="3"/>
  <c r="EL150" i="3"/>
  <c r="DS150" i="3"/>
  <c r="DQ150" i="3" s="1"/>
  <c r="IJ149" i="3"/>
  <c r="IE149" i="3"/>
  <c r="HZ149" i="3"/>
  <c r="HP149" i="3"/>
  <c r="GR149" i="3"/>
  <c r="GO149" i="3"/>
  <c r="GK149" i="3"/>
  <c r="GG149" i="3"/>
  <c r="GC149" i="3"/>
  <c r="FZ149" i="3"/>
  <c r="FW149" i="3"/>
  <c r="FT149" i="3"/>
  <c r="FQ149" i="3"/>
  <c r="FN149" i="3"/>
  <c r="FK149" i="3"/>
  <c r="FH149" i="3"/>
  <c r="FE149" i="3"/>
  <c r="FB149" i="3"/>
  <c r="ER149" i="3"/>
  <c r="DS149" i="3"/>
  <c r="IY149" i="3" s="1"/>
  <c r="IJ148" i="3"/>
  <c r="IE148" i="3"/>
  <c r="HZ148" i="3"/>
  <c r="HP148" i="3"/>
  <c r="GR148" i="3"/>
  <c r="GO148" i="3"/>
  <c r="GK148" i="3"/>
  <c r="GG148" i="3"/>
  <c r="GC148" i="3"/>
  <c r="FZ148" i="3"/>
  <c r="FW148" i="3"/>
  <c r="FT148" i="3"/>
  <c r="FQ148" i="3"/>
  <c r="FN148" i="3"/>
  <c r="FK148" i="3"/>
  <c r="FH148" i="3"/>
  <c r="FE148" i="3"/>
  <c r="FB148" i="3"/>
  <c r="ER148" i="3"/>
  <c r="DS148" i="3"/>
  <c r="IJ147" i="3"/>
  <c r="IE147" i="3"/>
  <c r="HZ147" i="3"/>
  <c r="HP147" i="3"/>
  <c r="GR147" i="3"/>
  <c r="GO147" i="3"/>
  <c r="GK147" i="3"/>
  <c r="GG147" i="3"/>
  <c r="GC147" i="3"/>
  <c r="FZ147" i="3"/>
  <c r="FW147" i="3"/>
  <c r="FT147" i="3"/>
  <c r="FQ147" i="3"/>
  <c r="FN147" i="3"/>
  <c r="FK147" i="3"/>
  <c r="FH147" i="3"/>
  <c r="FE147" i="3"/>
  <c r="FB147" i="3"/>
  <c r="ER147" i="3"/>
  <c r="DS147" i="3"/>
  <c r="EV147" i="3" s="1"/>
  <c r="IJ146" i="3"/>
  <c r="IE146" i="3"/>
  <c r="HZ146" i="3"/>
  <c r="HP146" i="3"/>
  <c r="GR146" i="3"/>
  <c r="GO146" i="3"/>
  <c r="GK146" i="3"/>
  <c r="GG146" i="3"/>
  <c r="GC146" i="3"/>
  <c r="FZ146" i="3"/>
  <c r="FW146" i="3"/>
  <c r="FT146" i="3"/>
  <c r="FQ146" i="3"/>
  <c r="FN146" i="3"/>
  <c r="FK146" i="3"/>
  <c r="FH146" i="3"/>
  <c r="FE146" i="3"/>
  <c r="FB146" i="3"/>
  <c r="ER146" i="3"/>
  <c r="DY146" i="3"/>
  <c r="DS146" i="3"/>
  <c r="HY146" i="3" s="1"/>
  <c r="IJ145" i="3"/>
  <c r="IE145" i="3"/>
  <c r="HZ145" i="3"/>
  <c r="HP145" i="3"/>
  <c r="GR145" i="3"/>
  <c r="GO145" i="3"/>
  <c r="GK145" i="3"/>
  <c r="GG145" i="3"/>
  <c r="GC145" i="3"/>
  <c r="FZ145" i="3"/>
  <c r="FW145" i="3"/>
  <c r="FT145" i="3"/>
  <c r="FQ145" i="3"/>
  <c r="FN145" i="3"/>
  <c r="FK145" i="3"/>
  <c r="FH145" i="3"/>
  <c r="FE145" i="3"/>
  <c r="FB145" i="3"/>
  <c r="ER145" i="3"/>
  <c r="DS145" i="3"/>
  <c r="HB145" i="3" s="1"/>
  <c r="IJ144" i="3"/>
  <c r="IE144" i="3"/>
  <c r="HZ144" i="3"/>
  <c r="HP144" i="3"/>
  <c r="GR144" i="3"/>
  <c r="GO144" i="3"/>
  <c r="GK144" i="3"/>
  <c r="GG144" i="3"/>
  <c r="GC144" i="3"/>
  <c r="FZ144" i="3"/>
  <c r="FW144" i="3"/>
  <c r="FT144" i="3"/>
  <c r="FQ144" i="3"/>
  <c r="FN144" i="3"/>
  <c r="FK144" i="3"/>
  <c r="FH144" i="3"/>
  <c r="FE144" i="3"/>
  <c r="FB144" i="3"/>
  <c r="ER144" i="3"/>
  <c r="DS144" i="3"/>
  <c r="IJ143" i="3"/>
  <c r="IE143" i="3"/>
  <c r="HZ143" i="3"/>
  <c r="HP143" i="3"/>
  <c r="GR143" i="3"/>
  <c r="GO143" i="3"/>
  <c r="GK143" i="3"/>
  <c r="GG143" i="3"/>
  <c r="GC143" i="3"/>
  <c r="FZ143" i="3"/>
  <c r="FW143" i="3"/>
  <c r="FT143" i="3"/>
  <c r="FQ143" i="3"/>
  <c r="FN143" i="3"/>
  <c r="FK143" i="3"/>
  <c r="FH143" i="3"/>
  <c r="FE143" i="3"/>
  <c r="FB143" i="3"/>
  <c r="ER143" i="3"/>
  <c r="DS143" i="3"/>
  <c r="HH143" i="3" s="1"/>
  <c r="IJ142" i="3"/>
  <c r="IE142" i="3"/>
  <c r="HZ142" i="3"/>
  <c r="HP142" i="3"/>
  <c r="GR142" i="3"/>
  <c r="GO142" i="3"/>
  <c r="GK142" i="3"/>
  <c r="GG142" i="3"/>
  <c r="GC142" i="3"/>
  <c r="FZ142" i="3"/>
  <c r="FW142" i="3"/>
  <c r="FT142" i="3"/>
  <c r="FQ142" i="3"/>
  <c r="FN142" i="3"/>
  <c r="FK142" i="3"/>
  <c r="FH142" i="3"/>
  <c r="FE142" i="3"/>
  <c r="FB142" i="3"/>
  <c r="ER142" i="3"/>
  <c r="DS142" i="3"/>
  <c r="IH142" i="3" s="1"/>
  <c r="IJ141" i="3"/>
  <c r="IE141" i="3"/>
  <c r="HZ141" i="3"/>
  <c r="HP141" i="3"/>
  <c r="GR141" i="3"/>
  <c r="GO141" i="3"/>
  <c r="GK141" i="3"/>
  <c r="GG141" i="3"/>
  <c r="GC141" i="3"/>
  <c r="FZ141" i="3"/>
  <c r="FW141" i="3"/>
  <c r="FT141" i="3"/>
  <c r="FQ141" i="3"/>
  <c r="FN141" i="3"/>
  <c r="FK141" i="3"/>
  <c r="FH141" i="3"/>
  <c r="FE141" i="3"/>
  <c r="FB141" i="3"/>
  <c r="ER141" i="3"/>
  <c r="DS141" i="3"/>
  <c r="IJ140" i="3"/>
  <c r="IE140" i="3"/>
  <c r="HZ140" i="3"/>
  <c r="HP140" i="3"/>
  <c r="HG140" i="3"/>
  <c r="GR140" i="3"/>
  <c r="GO140" i="3"/>
  <c r="GK140" i="3"/>
  <c r="GG140" i="3"/>
  <c r="GC140" i="3"/>
  <c r="FZ140" i="3"/>
  <c r="FW140" i="3"/>
  <c r="FT140" i="3"/>
  <c r="FQ140" i="3"/>
  <c r="FN140" i="3"/>
  <c r="FK140" i="3"/>
  <c r="FH140" i="3"/>
  <c r="FE140" i="3"/>
  <c r="FB140" i="3"/>
  <c r="ER140" i="3"/>
  <c r="EO140" i="3"/>
  <c r="DV140" i="3"/>
  <c r="DS140" i="3"/>
  <c r="IY140" i="3" s="1"/>
  <c r="IJ139" i="3"/>
  <c r="IE139" i="3"/>
  <c r="HZ139" i="3"/>
  <c r="HP139" i="3"/>
  <c r="GR139" i="3"/>
  <c r="GO139" i="3"/>
  <c r="GK139" i="3"/>
  <c r="GG139" i="3"/>
  <c r="GC139" i="3"/>
  <c r="FZ139" i="3"/>
  <c r="FW139" i="3"/>
  <c r="FT139" i="3"/>
  <c r="FQ139" i="3"/>
  <c r="FN139" i="3"/>
  <c r="FK139" i="3"/>
  <c r="FH139" i="3"/>
  <c r="FE139" i="3"/>
  <c r="FB139" i="3"/>
  <c r="ER139" i="3"/>
  <c r="DS139" i="3"/>
  <c r="IJ138" i="3"/>
  <c r="IE138" i="3"/>
  <c r="HZ138" i="3"/>
  <c r="HP138" i="3"/>
  <c r="GR138" i="3"/>
  <c r="GO138" i="3"/>
  <c r="GK138" i="3"/>
  <c r="GG138" i="3"/>
  <c r="GC138" i="3"/>
  <c r="FZ138" i="3"/>
  <c r="FW138" i="3"/>
  <c r="FT138" i="3"/>
  <c r="FQ138" i="3"/>
  <c r="FN138" i="3"/>
  <c r="FK138" i="3"/>
  <c r="FH138" i="3"/>
  <c r="FE138" i="3"/>
  <c r="FB138" i="3"/>
  <c r="ER138" i="3"/>
  <c r="DS138" i="3"/>
  <c r="IW138" i="3" s="1"/>
  <c r="IN137" i="3"/>
  <c r="IJ137" i="3"/>
  <c r="IE137" i="3"/>
  <c r="HZ137" i="3"/>
  <c r="HP137" i="3"/>
  <c r="GR137" i="3"/>
  <c r="GO137" i="3"/>
  <c r="GK137" i="3"/>
  <c r="GG137" i="3"/>
  <c r="GC137" i="3"/>
  <c r="FZ137" i="3"/>
  <c r="FW137" i="3"/>
  <c r="FT137" i="3"/>
  <c r="FQ137" i="3"/>
  <c r="FN137" i="3"/>
  <c r="FK137" i="3"/>
  <c r="FH137" i="3"/>
  <c r="FE137" i="3"/>
  <c r="FB137" i="3"/>
  <c r="ER137" i="3"/>
  <c r="EG137" i="3"/>
  <c r="DS137" i="3"/>
  <c r="IV137" i="3" s="1"/>
  <c r="IJ136" i="3"/>
  <c r="IE136" i="3"/>
  <c r="HZ136" i="3"/>
  <c r="HP136" i="3"/>
  <c r="GR136" i="3"/>
  <c r="GO136" i="3"/>
  <c r="GK136" i="3"/>
  <c r="GG136" i="3"/>
  <c r="GC136" i="3"/>
  <c r="FZ136" i="3"/>
  <c r="FW136" i="3"/>
  <c r="FT136" i="3"/>
  <c r="FQ136" i="3"/>
  <c r="FN136" i="3"/>
  <c r="FK136" i="3"/>
  <c r="FH136" i="3"/>
  <c r="FE136" i="3"/>
  <c r="FB136" i="3"/>
  <c r="ER136" i="3"/>
  <c r="DS136" i="3"/>
  <c r="HE136" i="3" s="1"/>
  <c r="IJ135" i="3"/>
  <c r="IE135" i="3"/>
  <c r="HZ135" i="3"/>
  <c r="HP135" i="3"/>
  <c r="GR135" i="3"/>
  <c r="GO135" i="3"/>
  <c r="GK135" i="3"/>
  <c r="GG135" i="3"/>
  <c r="GC135" i="3"/>
  <c r="FZ135" i="3"/>
  <c r="FW135" i="3"/>
  <c r="FT135" i="3"/>
  <c r="FQ135" i="3"/>
  <c r="FN135" i="3"/>
  <c r="FK135" i="3"/>
  <c r="FH135" i="3"/>
  <c r="FE135" i="3"/>
  <c r="FB135" i="3"/>
  <c r="ER135" i="3"/>
  <c r="DS135" i="3"/>
  <c r="HB135" i="3" s="1"/>
  <c r="IJ134" i="3"/>
  <c r="IE134" i="3"/>
  <c r="HZ134" i="3"/>
  <c r="HP134" i="3"/>
  <c r="GR134" i="3"/>
  <c r="GO134" i="3"/>
  <c r="GK134" i="3"/>
  <c r="GG134" i="3"/>
  <c r="GC134" i="3"/>
  <c r="FZ134" i="3"/>
  <c r="FW134" i="3"/>
  <c r="FT134" i="3"/>
  <c r="FQ134" i="3"/>
  <c r="FN134" i="3"/>
  <c r="FK134" i="3"/>
  <c r="FH134" i="3"/>
  <c r="FE134" i="3"/>
  <c r="FB134" i="3"/>
  <c r="ER134" i="3"/>
  <c r="DS134" i="3"/>
  <c r="HY134" i="3" s="1"/>
  <c r="IJ133" i="3"/>
  <c r="IE133" i="3"/>
  <c r="HZ133" i="3"/>
  <c r="HP133" i="3"/>
  <c r="GR133" i="3"/>
  <c r="GO133" i="3"/>
  <c r="GK133" i="3"/>
  <c r="GG133" i="3"/>
  <c r="GC133" i="3"/>
  <c r="FZ133" i="3"/>
  <c r="FW133" i="3"/>
  <c r="FT133" i="3"/>
  <c r="FQ133" i="3"/>
  <c r="FN133" i="3"/>
  <c r="FK133" i="3"/>
  <c r="FH133" i="3"/>
  <c r="FE133" i="3"/>
  <c r="FB133" i="3"/>
  <c r="ER133" i="3"/>
  <c r="EI133" i="3"/>
  <c r="DS133" i="3"/>
  <c r="HF133" i="3" s="1"/>
  <c r="IJ132" i="3"/>
  <c r="IE132" i="3"/>
  <c r="HZ132" i="3"/>
  <c r="HP132" i="3"/>
  <c r="GR132" i="3"/>
  <c r="GO132" i="3"/>
  <c r="GK132" i="3"/>
  <c r="GG132" i="3"/>
  <c r="GC132" i="3"/>
  <c r="FZ132" i="3"/>
  <c r="FW132" i="3"/>
  <c r="FT132" i="3"/>
  <c r="FQ132" i="3"/>
  <c r="FN132" i="3"/>
  <c r="FK132" i="3"/>
  <c r="FH132" i="3"/>
  <c r="FE132" i="3"/>
  <c r="FB132" i="3"/>
  <c r="ER132" i="3"/>
  <c r="DS132" i="3"/>
  <c r="IJ131" i="3"/>
  <c r="IE131" i="3"/>
  <c r="HZ131" i="3"/>
  <c r="HP131" i="3"/>
  <c r="GR131" i="3"/>
  <c r="GO131" i="3"/>
  <c r="GK131" i="3"/>
  <c r="GG131" i="3"/>
  <c r="GC131" i="3"/>
  <c r="FZ131" i="3"/>
  <c r="FW131" i="3"/>
  <c r="FT131" i="3"/>
  <c r="FQ131" i="3"/>
  <c r="FN131" i="3"/>
  <c r="FK131" i="3"/>
  <c r="FH131" i="3"/>
  <c r="FE131" i="3"/>
  <c r="FB131" i="3"/>
  <c r="ER131" i="3"/>
  <c r="DS131" i="3"/>
  <c r="HM131" i="3" s="1"/>
  <c r="IJ130" i="3"/>
  <c r="IE130" i="3"/>
  <c r="HZ130" i="3"/>
  <c r="HP130" i="3"/>
  <c r="GR130" i="3"/>
  <c r="GO130" i="3"/>
  <c r="GK130" i="3"/>
  <c r="GG130" i="3"/>
  <c r="GC130" i="3"/>
  <c r="FZ130" i="3"/>
  <c r="FW130" i="3"/>
  <c r="FT130" i="3"/>
  <c r="FQ130" i="3"/>
  <c r="FN130" i="3"/>
  <c r="FK130" i="3"/>
  <c r="FH130" i="3"/>
  <c r="FE130" i="3"/>
  <c r="FB130" i="3"/>
  <c r="ER130" i="3"/>
  <c r="DS130" i="3"/>
  <c r="GW130" i="3" s="1"/>
  <c r="IJ129" i="3"/>
  <c r="IE129" i="3"/>
  <c r="HZ129" i="3"/>
  <c r="HP129" i="3"/>
  <c r="GR129" i="3"/>
  <c r="GO129" i="3"/>
  <c r="GK129" i="3"/>
  <c r="GG129" i="3"/>
  <c r="GC129" i="3"/>
  <c r="FZ129" i="3"/>
  <c r="FW129" i="3"/>
  <c r="FT129" i="3"/>
  <c r="FQ129" i="3"/>
  <c r="FN129" i="3"/>
  <c r="FK129" i="3"/>
  <c r="FH129" i="3"/>
  <c r="FE129" i="3"/>
  <c r="FB129" i="3"/>
  <c r="ER129" i="3"/>
  <c r="DS129" i="3"/>
  <c r="IJ128" i="3"/>
  <c r="IE128" i="3"/>
  <c r="HZ128" i="3"/>
  <c r="HP128" i="3"/>
  <c r="GR128" i="3"/>
  <c r="GO128" i="3"/>
  <c r="GK128" i="3"/>
  <c r="GG128" i="3"/>
  <c r="GC128" i="3"/>
  <c r="FZ128" i="3"/>
  <c r="FW128" i="3"/>
  <c r="FT128" i="3"/>
  <c r="FQ128" i="3"/>
  <c r="FN128" i="3"/>
  <c r="FK128" i="3"/>
  <c r="FH128" i="3"/>
  <c r="FE128" i="3"/>
  <c r="FB128" i="3"/>
  <c r="ER128" i="3"/>
  <c r="DS128" i="3"/>
  <c r="ED128" i="3" s="1"/>
  <c r="IJ127" i="3"/>
  <c r="IE127" i="3"/>
  <c r="HZ127" i="3"/>
  <c r="HP127" i="3"/>
  <c r="GR127" i="3"/>
  <c r="GO127" i="3"/>
  <c r="GK127" i="3"/>
  <c r="GG127" i="3"/>
  <c r="GC127" i="3"/>
  <c r="FZ127" i="3"/>
  <c r="FW127" i="3"/>
  <c r="FT127" i="3"/>
  <c r="FQ127" i="3"/>
  <c r="FN127" i="3"/>
  <c r="FK127" i="3"/>
  <c r="FH127" i="3"/>
  <c r="FE127" i="3"/>
  <c r="FB127" i="3"/>
  <c r="ER127" i="3"/>
  <c r="DS127" i="3"/>
  <c r="IP127" i="3" s="1"/>
  <c r="IJ126" i="3"/>
  <c r="IE126" i="3"/>
  <c r="HZ126" i="3"/>
  <c r="HP126" i="3"/>
  <c r="GR126" i="3"/>
  <c r="GO126" i="3"/>
  <c r="GK126" i="3"/>
  <c r="GG126" i="3"/>
  <c r="GC126" i="3"/>
  <c r="FZ126" i="3"/>
  <c r="FW126" i="3"/>
  <c r="FT126" i="3"/>
  <c r="FQ126" i="3"/>
  <c r="FN126" i="3"/>
  <c r="FK126" i="3"/>
  <c r="FH126" i="3"/>
  <c r="FE126" i="3"/>
  <c r="FB126" i="3"/>
  <c r="ER126" i="3"/>
  <c r="DS126" i="3"/>
  <c r="IU126" i="3" s="1"/>
  <c r="IJ125" i="3"/>
  <c r="IE125" i="3"/>
  <c r="HZ125" i="3"/>
  <c r="HP125" i="3"/>
  <c r="GR125" i="3"/>
  <c r="GO125" i="3"/>
  <c r="GK125" i="3"/>
  <c r="GG125" i="3"/>
  <c r="GC125" i="3"/>
  <c r="FZ125" i="3"/>
  <c r="FW125" i="3"/>
  <c r="FT125" i="3"/>
  <c r="FQ125" i="3"/>
  <c r="FN125" i="3"/>
  <c r="FK125" i="3"/>
  <c r="FH125" i="3"/>
  <c r="FE125" i="3"/>
  <c r="FB125" i="3"/>
  <c r="ER125" i="3"/>
  <c r="DS125" i="3"/>
  <c r="IY125" i="3" s="1"/>
  <c r="IJ124" i="3"/>
  <c r="IE124" i="3"/>
  <c r="HZ124" i="3"/>
  <c r="HP124" i="3"/>
  <c r="GR124" i="3"/>
  <c r="GO124" i="3"/>
  <c r="GK124" i="3"/>
  <c r="GG124" i="3"/>
  <c r="GC124" i="3"/>
  <c r="FZ124" i="3"/>
  <c r="FW124" i="3"/>
  <c r="FT124" i="3"/>
  <c r="FQ124" i="3"/>
  <c r="FN124" i="3"/>
  <c r="FK124" i="3"/>
  <c r="FH124" i="3"/>
  <c r="FE124" i="3"/>
  <c r="FB124" i="3"/>
  <c r="ER124" i="3"/>
  <c r="DS124" i="3"/>
  <c r="IJ123" i="3"/>
  <c r="IE123" i="3"/>
  <c r="HZ123" i="3"/>
  <c r="HP123" i="3"/>
  <c r="GR123" i="3"/>
  <c r="GO123" i="3"/>
  <c r="GK123" i="3"/>
  <c r="GG123" i="3"/>
  <c r="GC123" i="3"/>
  <c r="FZ123" i="3"/>
  <c r="FW123" i="3"/>
  <c r="FT123" i="3"/>
  <c r="FQ123" i="3"/>
  <c r="FN123" i="3"/>
  <c r="FK123" i="3"/>
  <c r="FH123" i="3"/>
  <c r="FE123" i="3"/>
  <c r="FB123" i="3"/>
  <c r="ER123" i="3"/>
  <c r="DS123" i="3"/>
  <c r="IJ122" i="3"/>
  <c r="IE122" i="3"/>
  <c r="HZ122" i="3"/>
  <c r="HP122" i="3"/>
  <c r="GR122" i="3"/>
  <c r="GO122" i="3"/>
  <c r="GK122" i="3"/>
  <c r="GG122" i="3"/>
  <c r="GC122" i="3"/>
  <c r="FZ122" i="3"/>
  <c r="FW122" i="3"/>
  <c r="FT122" i="3"/>
  <c r="FQ122" i="3"/>
  <c r="FN122" i="3"/>
  <c r="FK122" i="3"/>
  <c r="FH122" i="3"/>
  <c r="FE122" i="3"/>
  <c r="FB122" i="3"/>
  <c r="ER122" i="3"/>
  <c r="DS122" i="3"/>
  <c r="IY122" i="3" s="1"/>
  <c r="IJ121" i="3"/>
  <c r="IE121" i="3"/>
  <c r="HZ121" i="3"/>
  <c r="HP121" i="3"/>
  <c r="GR121" i="3"/>
  <c r="GO121" i="3"/>
  <c r="GK121" i="3"/>
  <c r="GG121" i="3"/>
  <c r="GC121" i="3"/>
  <c r="FZ121" i="3"/>
  <c r="FW121" i="3"/>
  <c r="FT121" i="3"/>
  <c r="FQ121" i="3"/>
  <c r="FN121" i="3"/>
  <c r="FK121" i="3"/>
  <c r="FH121" i="3"/>
  <c r="FE121" i="3"/>
  <c r="FB121" i="3"/>
  <c r="ER121" i="3"/>
  <c r="DS121" i="3"/>
  <c r="IJ120" i="3"/>
  <c r="IE120" i="3"/>
  <c r="HZ120" i="3"/>
  <c r="HP120" i="3"/>
  <c r="GR120" i="3"/>
  <c r="GO120" i="3"/>
  <c r="GK120" i="3"/>
  <c r="GG120" i="3"/>
  <c r="GC120" i="3"/>
  <c r="FZ120" i="3"/>
  <c r="FW120" i="3"/>
  <c r="FT120" i="3"/>
  <c r="FQ120" i="3"/>
  <c r="FN120" i="3"/>
  <c r="FK120" i="3"/>
  <c r="FH120" i="3"/>
  <c r="FE120" i="3"/>
  <c r="FB120" i="3"/>
  <c r="ER120" i="3"/>
  <c r="DS120" i="3"/>
  <c r="IJ119" i="3"/>
  <c r="IE119" i="3"/>
  <c r="HZ119" i="3"/>
  <c r="HP119" i="3"/>
  <c r="GR119" i="3"/>
  <c r="GO119" i="3"/>
  <c r="GK119" i="3"/>
  <c r="GG119" i="3"/>
  <c r="GC119" i="3"/>
  <c r="FZ119" i="3"/>
  <c r="FW119" i="3"/>
  <c r="FT119" i="3"/>
  <c r="FQ119" i="3"/>
  <c r="FN119" i="3"/>
  <c r="FK119" i="3"/>
  <c r="FH119" i="3"/>
  <c r="FE119" i="3"/>
  <c r="FB119" i="3"/>
  <c r="ER119" i="3"/>
  <c r="DS119" i="3"/>
  <c r="IW119" i="3" s="1"/>
  <c r="IJ118" i="3"/>
  <c r="IE118" i="3"/>
  <c r="HZ118" i="3"/>
  <c r="HP118" i="3"/>
  <c r="GR118" i="3"/>
  <c r="GO118" i="3"/>
  <c r="GK118" i="3"/>
  <c r="GG118" i="3"/>
  <c r="GC118" i="3"/>
  <c r="FZ118" i="3"/>
  <c r="FW118" i="3"/>
  <c r="FT118" i="3"/>
  <c r="FQ118" i="3"/>
  <c r="FN118" i="3"/>
  <c r="FK118" i="3"/>
  <c r="FH118" i="3"/>
  <c r="FE118" i="3"/>
  <c r="FB118" i="3"/>
  <c r="ER118" i="3"/>
  <c r="DS118" i="3"/>
  <c r="IV118" i="3" s="1"/>
  <c r="IJ117" i="3"/>
  <c r="IE117" i="3"/>
  <c r="HZ117" i="3"/>
  <c r="HP117" i="3"/>
  <c r="GR117" i="3"/>
  <c r="GO117" i="3"/>
  <c r="GK117" i="3"/>
  <c r="GG117" i="3"/>
  <c r="GC117" i="3"/>
  <c r="FZ117" i="3"/>
  <c r="FW117" i="3"/>
  <c r="FT117" i="3"/>
  <c r="FQ117" i="3"/>
  <c r="FN117" i="3"/>
  <c r="FK117" i="3"/>
  <c r="FH117" i="3"/>
  <c r="FE117" i="3"/>
  <c r="FB117" i="3"/>
  <c r="ER117" i="3"/>
  <c r="DS117" i="3"/>
  <c r="HV117" i="3" s="1"/>
  <c r="IJ116" i="3"/>
  <c r="IE116" i="3"/>
  <c r="HZ116" i="3"/>
  <c r="HP116" i="3"/>
  <c r="GR116" i="3"/>
  <c r="GO116" i="3"/>
  <c r="GK116" i="3"/>
  <c r="GG116" i="3"/>
  <c r="GC116" i="3"/>
  <c r="FZ116" i="3"/>
  <c r="FW116" i="3"/>
  <c r="FT116" i="3"/>
  <c r="FQ116" i="3"/>
  <c r="FN116" i="3"/>
  <c r="FK116" i="3"/>
  <c r="FH116" i="3"/>
  <c r="FE116" i="3"/>
  <c r="FB116" i="3"/>
  <c r="ER116" i="3"/>
  <c r="DS116" i="3"/>
  <c r="IJ115" i="3"/>
  <c r="IE115" i="3"/>
  <c r="HZ115" i="3"/>
  <c r="HP115" i="3"/>
  <c r="GR115" i="3"/>
  <c r="GO115" i="3"/>
  <c r="GK115" i="3"/>
  <c r="GG115" i="3"/>
  <c r="GC115" i="3"/>
  <c r="FZ115" i="3"/>
  <c r="FW115" i="3"/>
  <c r="FT115" i="3"/>
  <c r="FQ115" i="3"/>
  <c r="FN115" i="3"/>
  <c r="FK115" i="3"/>
  <c r="FH115" i="3"/>
  <c r="FE115" i="3"/>
  <c r="FB115" i="3"/>
  <c r="ER115" i="3"/>
  <c r="DS115" i="3"/>
  <c r="IW115" i="3" s="1"/>
  <c r="IJ114" i="3"/>
  <c r="IE114" i="3"/>
  <c r="HZ114" i="3"/>
  <c r="HP114" i="3"/>
  <c r="GR114" i="3"/>
  <c r="GO114" i="3"/>
  <c r="GK114" i="3"/>
  <c r="GG114" i="3"/>
  <c r="GC114" i="3"/>
  <c r="FZ114" i="3"/>
  <c r="FW114" i="3"/>
  <c r="FT114" i="3"/>
  <c r="FQ114" i="3"/>
  <c r="FN114" i="3"/>
  <c r="FK114" i="3"/>
  <c r="FH114" i="3"/>
  <c r="FE114" i="3"/>
  <c r="FB114" i="3"/>
  <c r="ER114" i="3"/>
  <c r="DS114" i="3"/>
  <c r="IJ113" i="3"/>
  <c r="IE113" i="3"/>
  <c r="HZ113" i="3"/>
  <c r="HP113" i="3"/>
  <c r="GR113" i="3"/>
  <c r="GO113" i="3"/>
  <c r="GK113" i="3"/>
  <c r="GG113" i="3"/>
  <c r="GC113" i="3"/>
  <c r="FZ113" i="3"/>
  <c r="FW113" i="3"/>
  <c r="FT113" i="3"/>
  <c r="FQ113" i="3"/>
  <c r="FN113" i="3"/>
  <c r="FK113" i="3"/>
  <c r="FH113" i="3"/>
  <c r="FE113" i="3"/>
  <c r="FB113" i="3"/>
  <c r="ER113" i="3"/>
  <c r="DS113" i="3"/>
  <c r="IJ112" i="3"/>
  <c r="IE112" i="3"/>
  <c r="HZ112" i="3"/>
  <c r="HP112" i="3"/>
  <c r="GR112" i="3"/>
  <c r="GO112" i="3"/>
  <c r="GK112" i="3"/>
  <c r="GG112" i="3"/>
  <c r="GC112" i="3"/>
  <c r="FZ112" i="3"/>
  <c r="FW112" i="3"/>
  <c r="FT112" i="3"/>
  <c r="FQ112" i="3"/>
  <c r="FN112" i="3"/>
  <c r="FK112" i="3"/>
  <c r="FH112" i="3"/>
  <c r="FE112" i="3"/>
  <c r="FB112" i="3"/>
  <c r="ER112" i="3"/>
  <c r="ED112" i="3"/>
  <c r="DS112" i="3"/>
  <c r="GV112" i="3" s="1"/>
  <c r="IJ111" i="3"/>
  <c r="IE111" i="3"/>
  <c r="HZ111" i="3"/>
  <c r="HP111" i="3"/>
  <c r="GR111" i="3"/>
  <c r="GO111" i="3"/>
  <c r="GK111" i="3"/>
  <c r="GG111" i="3"/>
  <c r="GC111" i="3"/>
  <c r="FZ111" i="3"/>
  <c r="FW111" i="3"/>
  <c r="FY111" i="3" s="1"/>
  <c r="FT111" i="3"/>
  <c r="FQ111" i="3"/>
  <c r="FN111" i="3"/>
  <c r="FK111" i="3"/>
  <c r="FH111" i="3"/>
  <c r="FE111" i="3"/>
  <c r="FB111" i="3"/>
  <c r="ER111" i="3"/>
  <c r="DS111" i="3"/>
  <c r="EV111" i="3" s="1"/>
  <c r="IJ110" i="3"/>
  <c r="IE110" i="3"/>
  <c r="HZ110" i="3"/>
  <c r="HP110" i="3"/>
  <c r="GR110" i="3"/>
  <c r="GO110" i="3"/>
  <c r="GK110" i="3"/>
  <c r="GG110" i="3"/>
  <c r="GC110" i="3"/>
  <c r="FZ110" i="3"/>
  <c r="FW110" i="3"/>
  <c r="FT110" i="3"/>
  <c r="FQ110" i="3"/>
  <c r="FN110" i="3"/>
  <c r="FK110" i="3"/>
  <c r="FH110" i="3"/>
  <c r="FE110" i="3"/>
  <c r="FB110" i="3"/>
  <c r="ER110" i="3"/>
  <c r="DS110" i="3"/>
  <c r="IJ109" i="3"/>
  <c r="IE109" i="3"/>
  <c r="HZ109" i="3"/>
  <c r="HP109" i="3"/>
  <c r="GR109" i="3"/>
  <c r="GO109" i="3"/>
  <c r="GK109" i="3"/>
  <c r="GG109" i="3"/>
  <c r="GC109" i="3"/>
  <c r="FZ109" i="3"/>
  <c r="FW109" i="3"/>
  <c r="FT109" i="3"/>
  <c r="FQ109" i="3"/>
  <c r="FN109" i="3"/>
  <c r="FK109" i="3"/>
  <c r="FH109" i="3"/>
  <c r="FE109" i="3"/>
  <c r="FB109" i="3"/>
  <c r="ER109" i="3"/>
  <c r="DS109" i="3"/>
  <c r="HN109" i="3" s="1"/>
  <c r="IJ108" i="3"/>
  <c r="IE108" i="3"/>
  <c r="HZ108" i="3"/>
  <c r="HP108" i="3"/>
  <c r="GR108" i="3"/>
  <c r="GO108" i="3"/>
  <c r="GK108" i="3"/>
  <c r="GG108" i="3"/>
  <c r="GC108" i="3"/>
  <c r="FZ108" i="3"/>
  <c r="FW108" i="3"/>
  <c r="FT108" i="3"/>
  <c r="FQ108" i="3"/>
  <c r="FN108" i="3"/>
  <c r="FK108" i="3"/>
  <c r="FH108" i="3"/>
  <c r="FE108" i="3"/>
  <c r="FB108" i="3"/>
  <c r="ER108" i="3"/>
  <c r="DS108" i="3"/>
  <c r="HA108" i="3" s="1"/>
  <c r="IJ107" i="3"/>
  <c r="IE107" i="3"/>
  <c r="HZ107" i="3"/>
  <c r="HP107" i="3"/>
  <c r="GR107" i="3"/>
  <c r="GO107" i="3"/>
  <c r="GK107" i="3"/>
  <c r="GG107" i="3"/>
  <c r="GC107" i="3"/>
  <c r="FZ107" i="3"/>
  <c r="FW107" i="3"/>
  <c r="FT107" i="3"/>
  <c r="FQ107" i="3"/>
  <c r="FN107" i="3"/>
  <c r="FK107" i="3"/>
  <c r="FH107" i="3"/>
  <c r="FE107" i="3"/>
  <c r="FB107" i="3"/>
  <c r="ER107" i="3"/>
  <c r="DS107" i="3"/>
  <c r="HJ107" i="3" s="1"/>
  <c r="IJ106" i="3"/>
  <c r="IE106" i="3"/>
  <c r="HZ106" i="3"/>
  <c r="HP106" i="3"/>
  <c r="GR106" i="3"/>
  <c r="GO106" i="3"/>
  <c r="GK106" i="3"/>
  <c r="GG106" i="3"/>
  <c r="GC106" i="3"/>
  <c r="FZ106" i="3"/>
  <c r="FW106" i="3"/>
  <c r="FT106" i="3"/>
  <c r="FQ106" i="3"/>
  <c r="FN106" i="3"/>
  <c r="FK106" i="3"/>
  <c r="FH106" i="3"/>
  <c r="FE106" i="3"/>
  <c r="FB106" i="3"/>
  <c r="ER106" i="3"/>
  <c r="DS106" i="3"/>
  <c r="IV106" i="3" s="1"/>
  <c r="IJ105" i="3"/>
  <c r="IE105" i="3"/>
  <c r="ID105" i="3"/>
  <c r="HZ105" i="3"/>
  <c r="HP105" i="3"/>
  <c r="GV105" i="3"/>
  <c r="GR105" i="3"/>
  <c r="GO105" i="3"/>
  <c r="GK105" i="3"/>
  <c r="GG105" i="3"/>
  <c r="GC105" i="3"/>
  <c r="FZ105" i="3"/>
  <c r="FW105" i="3"/>
  <c r="FT105" i="3"/>
  <c r="FQ105" i="3"/>
  <c r="FN105" i="3"/>
  <c r="FK105" i="3"/>
  <c r="FH105" i="3"/>
  <c r="FE105" i="3"/>
  <c r="FB105" i="3"/>
  <c r="ER105" i="3"/>
  <c r="DW105" i="3"/>
  <c r="DV105" i="3"/>
  <c r="DS105" i="3"/>
  <c r="HX105" i="3" s="1"/>
  <c r="IJ104" i="3"/>
  <c r="IE104" i="3"/>
  <c r="HZ104" i="3"/>
  <c r="HP104" i="3"/>
  <c r="GR104" i="3"/>
  <c r="GO104" i="3"/>
  <c r="GK104" i="3"/>
  <c r="GN104" i="3" s="1"/>
  <c r="GG104" i="3"/>
  <c r="GC104" i="3"/>
  <c r="FZ104" i="3"/>
  <c r="FW104" i="3"/>
  <c r="FT104" i="3"/>
  <c r="FQ104" i="3"/>
  <c r="FN104" i="3"/>
  <c r="FK104" i="3"/>
  <c r="FH104" i="3"/>
  <c r="FE104" i="3"/>
  <c r="FB104" i="3"/>
  <c r="ER104" i="3"/>
  <c r="DS104" i="3"/>
  <c r="HE104" i="3" s="1"/>
  <c r="IJ103" i="3"/>
  <c r="IE103" i="3"/>
  <c r="HZ103" i="3"/>
  <c r="HP103" i="3"/>
  <c r="GR103" i="3"/>
  <c r="GO103" i="3"/>
  <c r="GK103" i="3"/>
  <c r="GG103" i="3"/>
  <c r="GC103" i="3"/>
  <c r="FZ103" i="3"/>
  <c r="FW103" i="3"/>
  <c r="FT103" i="3"/>
  <c r="FQ103" i="3"/>
  <c r="FN103" i="3"/>
  <c r="FK103" i="3"/>
  <c r="FH103" i="3"/>
  <c r="FE103" i="3"/>
  <c r="FB103" i="3"/>
  <c r="ER103" i="3"/>
  <c r="DS103" i="3"/>
  <c r="IW103" i="3" s="1"/>
  <c r="IJ102" i="3"/>
  <c r="IE102" i="3"/>
  <c r="HZ102" i="3"/>
  <c r="HP102" i="3"/>
  <c r="GR102" i="3"/>
  <c r="GO102" i="3"/>
  <c r="GK102" i="3"/>
  <c r="GG102" i="3"/>
  <c r="GC102" i="3"/>
  <c r="FZ102" i="3"/>
  <c r="FW102" i="3"/>
  <c r="FT102" i="3"/>
  <c r="FQ102" i="3"/>
  <c r="FN102" i="3"/>
  <c r="FK102" i="3"/>
  <c r="FH102" i="3"/>
  <c r="FE102" i="3"/>
  <c r="FB102" i="3"/>
  <c r="ER102" i="3"/>
  <c r="DS102" i="3"/>
  <c r="DQ102" i="3" s="1"/>
  <c r="IJ101" i="3"/>
  <c r="IE101" i="3"/>
  <c r="HZ101" i="3"/>
  <c r="HP101" i="3"/>
  <c r="GR101" i="3"/>
  <c r="GO101" i="3"/>
  <c r="GK101" i="3"/>
  <c r="GG101" i="3"/>
  <c r="GC101" i="3"/>
  <c r="FZ101" i="3"/>
  <c r="FW101" i="3"/>
  <c r="FT101" i="3"/>
  <c r="FQ101" i="3"/>
  <c r="FN101" i="3"/>
  <c r="FK101" i="3"/>
  <c r="FH101" i="3"/>
  <c r="FE101" i="3"/>
  <c r="FB101" i="3"/>
  <c r="ER101" i="3"/>
  <c r="DS101" i="3"/>
  <c r="IY101" i="3" s="1"/>
  <c r="IJ100" i="3"/>
  <c r="IE100" i="3"/>
  <c r="HZ100" i="3"/>
  <c r="HP100" i="3"/>
  <c r="GR100" i="3"/>
  <c r="GO100" i="3"/>
  <c r="GK100" i="3"/>
  <c r="GG100" i="3"/>
  <c r="GC100" i="3"/>
  <c r="FZ100" i="3"/>
  <c r="FW100" i="3"/>
  <c r="FT100" i="3"/>
  <c r="FQ100" i="3"/>
  <c r="FN100" i="3"/>
  <c r="FK100" i="3"/>
  <c r="FH100" i="3"/>
  <c r="FE100" i="3"/>
  <c r="FB100" i="3"/>
  <c r="ER100" i="3"/>
  <c r="EU100" i="3" s="1"/>
  <c r="DS100" i="3"/>
  <c r="IJ99" i="3"/>
  <c r="IE99" i="3"/>
  <c r="HZ99" i="3"/>
  <c r="HP99" i="3"/>
  <c r="GR99" i="3"/>
  <c r="GO99" i="3"/>
  <c r="GK99" i="3"/>
  <c r="GG99" i="3"/>
  <c r="GC99" i="3"/>
  <c r="FZ99" i="3"/>
  <c r="FW99" i="3"/>
  <c r="FT99" i="3"/>
  <c r="FQ99" i="3"/>
  <c r="FN99" i="3"/>
  <c r="FK99" i="3"/>
  <c r="FH99" i="3"/>
  <c r="FE99" i="3"/>
  <c r="FB99" i="3"/>
  <c r="ER99" i="3"/>
  <c r="DS99" i="3"/>
  <c r="IW99" i="3" s="1"/>
  <c r="IJ98" i="3"/>
  <c r="IE98" i="3"/>
  <c r="HZ98" i="3"/>
  <c r="HP98" i="3"/>
  <c r="GR98" i="3"/>
  <c r="GO98" i="3"/>
  <c r="GK98" i="3"/>
  <c r="GG98" i="3"/>
  <c r="GC98" i="3"/>
  <c r="FZ98" i="3"/>
  <c r="FW98" i="3"/>
  <c r="FT98" i="3"/>
  <c r="FQ98" i="3"/>
  <c r="FN98" i="3"/>
  <c r="FK98" i="3"/>
  <c r="FH98" i="3"/>
  <c r="FE98" i="3"/>
  <c r="FB98" i="3"/>
  <c r="ER98" i="3"/>
  <c r="DS98" i="3"/>
  <c r="FU98" i="3" s="1"/>
  <c r="IJ97" i="3"/>
  <c r="IE97" i="3"/>
  <c r="HZ97" i="3"/>
  <c r="HP97" i="3"/>
  <c r="GR97" i="3"/>
  <c r="GO97" i="3"/>
  <c r="GK97" i="3"/>
  <c r="GG97" i="3"/>
  <c r="GC97" i="3"/>
  <c r="FZ97" i="3"/>
  <c r="FW97" i="3"/>
  <c r="FT97" i="3"/>
  <c r="FQ97" i="3"/>
  <c r="FN97" i="3"/>
  <c r="FK97" i="3"/>
  <c r="FH97" i="3"/>
  <c r="FE97" i="3"/>
  <c r="FB97" i="3"/>
  <c r="ER97" i="3"/>
  <c r="DS97" i="3"/>
  <c r="IJ96" i="3"/>
  <c r="IE96" i="3"/>
  <c r="HZ96" i="3"/>
  <c r="HP96" i="3"/>
  <c r="GR96" i="3"/>
  <c r="GO96" i="3"/>
  <c r="GK96" i="3"/>
  <c r="GG96" i="3"/>
  <c r="GC96" i="3"/>
  <c r="FZ96" i="3"/>
  <c r="FW96" i="3"/>
  <c r="FT96" i="3"/>
  <c r="FQ96" i="3"/>
  <c r="FN96" i="3"/>
  <c r="FK96" i="3"/>
  <c r="FH96" i="3"/>
  <c r="FE96" i="3"/>
  <c r="FB96" i="3"/>
  <c r="ER96" i="3"/>
  <c r="DS96" i="3"/>
  <c r="HC96" i="3" s="1"/>
  <c r="IJ95" i="3"/>
  <c r="IE95" i="3"/>
  <c r="HZ95" i="3"/>
  <c r="HP95" i="3"/>
  <c r="GR95" i="3"/>
  <c r="GO95" i="3"/>
  <c r="GK95" i="3"/>
  <c r="GG95" i="3"/>
  <c r="GC95" i="3"/>
  <c r="FZ95" i="3"/>
  <c r="FW95" i="3"/>
  <c r="FT95" i="3"/>
  <c r="FQ95" i="3"/>
  <c r="FN95" i="3"/>
  <c r="FK95" i="3"/>
  <c r="FH95" i="3"/>
  <c r="FE95" i="3"/>
  <c r="FB95" i="3"/>
  <c r="ER95" i="3"/>
  <c r="DS95" i="3"/>
  <c r="FP95" i="3" s="1"/>
  <c r="IJ94" i="3"/>
  <c r="IE94" i="3"/>
  <c r="HZ94" i="3"/>
  <c r="HP94" i="3"/>
  <c r="GR94" i="3"/>
  <c r="GO94" i="3"/>
  <c r="GK94" i="3"/>
  <c r="GG94" i="3"/>
  <c r="GC94" i="3"/>
  <c r="FZ94" i="3"/>
  <c r="FW94" i="3"/>
  <c r="FT94" i="3"/>
  <c r="FQ94" i="3"/>
  <c r="FN94" i="3"/>
  <c r="FK94" i="3"/>
  <c r="FH94" i="3"/>
  <c r="FE94" i="3"/>
  <c r="FB94" i="3"/>
  <c r="ER94" i="3"/>
  <c r="DS94" i="3"/>
  <c r="IV94" i="3" s="1"/>
  <c r="IJ93" i="3"/>
  <c r="IE93" i="3"/>
  <c r="HZ93" i="3"/>
  <c r="HP93" i="3"/>
  <c r="GR93" i="3"/>
  <c r="GO93" i="3"/>
  <c r="GK93" i="3"/>
  <c r="GG93" i="3"/>
  <c r="GC93" i="3"/>
  <c r="FZ93" i="3"/>
  <c r="FW93" i="3"/>
  <c r="FT93" i="3"/>
  <c r="FQ93" i="3"/>
  <c r="FN93" i="3"/>
  <c r="FK93" i="3"/>
  <c r="FH93" i="3"/>
  <c r="FE93" i="3"/>
  <c r="FB93" i="3"/>
  <c r="ER93" i="3"/>
  <c r="DS93" i="3"/>
  <c r="IU93" i="3" s="1"/>
  <c r="IJ92" i="3"/>
  <c r="IE92" i="3"/>
  <c r="HZ92" i="3"/>
  <c r="HP92" i="3"/>
  <c r="GR92" i="3"/>
  <c r="GO92" i="3"/>
  <c r="GK92" i="3"/>
  <c r="GG92" i="3"/>
  <c r="GC92" i="3"/>
  <c r="FZ92" i="3"/>
  <c r="FW92" i="3"/>
  <c r="FT92" i="3"/>
  <c r="FQ92" i="3"/>
  <c r="FN92" i="3"/>
  <c r="FK92" i="3"/>
  <c r="FL92" i="3" s="1"/>
  <c r="FH92" i="3"/>
  <c r="FE92" i="3"/>
  <c r="FB92" i="3"/>
  <c r="ER92" i="3"/>
  <c r="DS92" i="3"/>
  <c r="IJ91" i="3"/>
  <c r="IE91" i="3"/>
  <c r="HZ91" i="3"/>
  <c r="HP91" i="3"/>
  <c r="GR91" i="3"/>
  <c r="GO91" i="3"/>
  <c r="GK91" i="3"/>
  <c r="GG91" i="3"/>
  <c r="GC91" i="3"/>
  <c r="FZ91" i="3"/>
  <c r="FW91" i="3"/>
  <c r="FT91" i="3"/>
  <c r="FQ91" i="3"/>
  <c r="FN91" i="3"/>
  <c r="FK91" i="3"/>
  <c r="FH91" i="3"/>
  <c r="FE91" i="3"/>
  <c r="FB91" i="3"/>
  <c r="FA91" i="3"/>
  <c r="ER91" i="3"/>
  <c r="DS91" i="3"/>
  <c r="IS91" i="3" s="1"/>
  <c r="IJ90" i="3"/>
  <c r="IE90" i="3"/>
  <c r="HZ90" i="3"/>
  <c r="HP90" i="3"/>
  <c r="GR90" i="3"/>
  <c r="GO90" i="3"/>
  <c r="GK90" i="3"/>
  <c r="GG90" i="3"/>
  <c r="GC90" i="3"/>
  <c r="FZ90" i="3"/>
  <c r="FW90" i="3"/>
  <c r="FT90" i="3"/>
  <c r="FQ90" i="3"/>
  <c r="FN90" i="3"/>
  <c r="FK90" i="3"/>
  <c r="FH90" i="3"/>
  <c r="FE90" i="3"/>
  <c r="FB90" i="3"/>
  <c r="FC90" i="3" s="1"/>
  <c r="ER90" i="3"/>
  <c r="DS90" i="3"/>
  <c r="IJ89" i="3"/>
  <c r="IE89" i="3"/>
  <c r="HZ89" i="3"/>
  <c r="HP89" i="3"/>
  <c r="GR89" i="3"/>
  <c r="GO89" i="3"/>
  <c r="GQ89" i="3" s="1"/>
  <c r="GK89" i="3"/>
  <c r="GG89" i="3"/>
  <c r="GC89" i="3"/>
  <c r="FZ89" i="3"/>
  <c r="GA89" i="3" s="1"/>
  <c r="FW89" i="3"/>
  <c r="FT89" i="3"/>
  <c r="FQ89" i="3"/>
  <c r="FN89" i="3"/>
  <c r="FK89" i="3"/>
  <c r="FH89" i="3"/>
  <c r="FE89" i="3"/>
  <c r="FB89" i="3"/>
  <c r="ER89" i="3"/>
  <c r="DS89" i="3"/>
  <c r="IJ88" i="3"/>
  <c r="IE88" i="3"/>
  <c r="HZ88" i="3"/>
  <c r="HP88" i="3"/>
  <c r="GR88" i="3"/>
  <c r="GO88" i="3"/>
  <c r="GK88" i="3"/>
  <c r="GG88" i="3"/>
  <c r="GC88" i="3"/>
  <c r="FZ88" i="3"/>
  <c r="FW88" i="3"/>
  <c r="FT88" i="3"/>
  <c r="FQ88" i="3"/>
  <c r="FN88" i="3"/>
  <c r="FK88" i="3"/>
  <c r="FH88" i="3"/>
  <c r="FE88" i="3"/>
  <c r="FB88" i="3"/>
  <c r="ER88" i="3"/>
  <c r="DS88" i="3"/>
  <c r="HE88" i="3" s="1"/>
  <c r="IJ87" i="3"/>
  <c r="IE87" i="3"/>
  <c r="HZ87" i="3"/>
  <c r="HP87" i="3"/>
  <c r="GR87" i="3"/>
  <c r="GO87" i="3"/>
  <c r="GK87" i="3"/>
  <c r="GG87" i="3"/>
  <c r="GC87" i="3"/>
  <c r="FZ87" i="3"/>
  <c r="FW87" i="3"/>
  <c r="FT87" i="3"/>
  <c r="FQ87" i="3"/>
  <c r="FN87" i="3"/>
  <c r="FK87" i="3"/>
  <c r="FH87" i="3"/>
  <c r="FE87" i="3"/>
  <c r="FB87" i="3"/>
  <c r="ER87" i="3"/>
  <c r="ET87" i="3" s="1"/>
  <c r="DS87" i="3"/>
  <c r="HH87" i="3" s="1"/>
  <c r="IJ86" i="3"/>
  <c r="IE86" i="3"/>
  <c r="HZ86" i="3"/>
  <c r="HP86" i="3"/>
  <c r="GR86" i="3"/>
  <c r="GO86" i="3"/>
  <c r="GK86" i="3"/>
  <c r="GG86" i="3"/>
  <c r="GC86" i="3"/>
  <c r="FZ86" i="3"/>
  <c r="FW86" i="3"/>
  <c r="FT86" i="3"/>
  <c r="FQ86" i="3"/>
  <c r="FN86" i="3"/>
  <c r="FK86" i="3"/>
  <c r="FH86" i="3"/>
  <c r="FE86" i="3"/>
  <c r="FB86" i="3"/>
  <c r="ER86" i="3"/>
  <c r="ET86" i="3" s="1"/>
  <c r="DS86" i="3"/>
  <c r="IJ85" i="3"/>
  <c r="IE85" i="3"/>
  <c r="HZ85" i="3"/>
  <c r="HP85" i="3"/>
  <c r="GR85" i="3"/>
  <c r="GO85" i="3"/>
  <c r="GK85" i="3"/>
  <c r="GG85" i="3"/>
  <c r="GC85" i="3"/>
  <c r="FZ85" i="3"/>
  <c r="FW85" i="3"/>
  <c r="FT85" i="3"/>
  <c r="FQ85" i="3"/>
  <c r="FN85" i="3"/>
  <c r="FK85" i="3"/>
  <c r="FH85" i="3"/>
  <c r="FE85" i="3"/>
  <c r="FB85" i="3"/>
  <c r="ER85" i="3"/>
  <c r="DS85" i="3"/>
  <c r="IY85" i="3" s="1"/>
  <c r="IJ84" i="3"/>
  <c r="IE84" i="3"/>
  <c r="HZ84" i="3"/>
  <c r="HP84" i="3"/>
  <c r="GR84" i="3"/>
  <c r="GO84" i="3"/>
  <c r="GK84" i="3"/>
  <c r="GG84" i="3"/>
  <c r="GC84" i="3"/>
  <c r="FZ84" i="3"/>
  <c r="FW84" i="3"/>
  <c r="FT84" i="3"/>
  <c r="FQ84" i="3"/>
  <c r="FN84" i="3"/>
  <c r="FK84" i="3"/>
  <c r="FH84" i="3"/>
  <c r="FE84" i="3"/>
  <c r="FB84" i="3"/>
  <c r="ER84" i="3"/>
  <c r="DS84" i="3"/>
  <c r="IS84" i="3" s="1"/>
  <c r="IJ83" i="3"/>
  <c r="IE83" i="3"/>
  <c r="IF83" i="3" s="1"/>
  <c r="HZ83" i="3"/>
  <c r="HP83" i="3"/>
  <c r="GR83" i="3"/>
  <c r="GO83" i="3"/>
  <c r="GK83" i="3"/>
  <c r="GG83" i="3"/>
  <c r="GC83" i="3"/>
  <c r="FZ83" i="3"/>
  <c r="FW83" i="3"/>
  <c r="FT83" i="3"/>
  <c r="FQ83" i="3"/>
  <c r="FN83" i="3"/>
  <c r="FK83" i="3"/>
  <c r="FH83" i="3"/>
  <c r="FE83" i="3"/>
  <c r="FB83" i="3"/>
  <c r="ER83" i="3"/>
  <c r="DS83" i="3"/>
  <c r="IV83" i="3" s="1"/>
  <c r="IJ82" i="3"/>
  <c r="IK82" i="3" s="1"/>
  <c r="IE82" i="3"/>
  <c r="HZ82" i="3"/>
  <c r="HP82" i="3"/>
  <c r="GR82" i="3"/>
  <c r="GO82" i="3"/>
  <c r="GK82" i="3"/>
  <c r="GG82" i="3"/>
  <c r="GC82" i="3"/>
  <c r="FZ82" i="3"/>
  <c r="FW82" i="3"/>
  <c r="FT82" i="3"/>
  <c r="FQ82" i="3"/>
  <c r="FN82" i="3"/>
  <c r="FK82" i="3"/>
  <c r="FH82" i="3"/>
  <c r="FE82" i="3"/>
  <c r="FB82" i="3"/>
  <c r="ER82" i="3"/>
  <c r="DS82" i="3"/>
  <c r="IJ81" i="3"/>
  <c r="IE81" i="3"/>
  <c r="HZ81" i="3"/>
  <c r="HP81" i="3"/>
  <c r="GR81" i="3"/>
  <c r="GO81" i="3"/>
  <c r="GK81" i="3"/>
  <c r="GG81" i="3"/>
  <c r="GC81" i="3"/>
  <c r="FZ81" i="3"/>
  <c r="FW81" i="3"/>
  <c r="FT81" i="3"/>
  <c r="FQ81" i="3"/>
  <c r="FN81" i="3"/>
  <c r="FK81" i="3"/>
  <c r="FH81" i="3"/>
  <c r="FE81" i="3"/>
  <c r="FB81" i="3"/>
  <c r="ER81" i="3"/>
  <c r="DS81" i="3"/>
  <c r="IJ80" i="3"/>
  <c r="IE80" i="3"/>
  <c r="HZ80" i="3"/>
  <c r="HP80" i="3"/>
  <c r="GR80" i="3"/>
  <c r="GO80" i="3"/>
  <c r="GK80" i="3"/>
  <c r="GG80" i="3"/>
  <c r="GC80" i="3"/>
  <c r="FZ80" i="3"/>
  <c r="FW80" i="3"/>
  <c r="FT80" i="3"/>
  <c r="FQ80" i="3"/>
  <c r="FN80" i="3"/>
  <c r="FK80" i="3"/>
  <c r="FH80" i="3"/>
  <c r="FE80" i="3"/>
  <c r="FB80" i="3"/>
  <c r="ER80" i="3"/>
  <c r="DS80" i="3"/>
  <c r="GV80" i="3" s="1"/>
  <c r="IJ79" i="3"/>
  <c r="IE79" i="3"/>
  <c r="HZ79" i="3"/>
  <c r="HP79" i="3"/>
  <c r="GR79" i="3"/>
  <c r="GO79" i="3"/>
  <c r="GK79" i="3"/>
  <c r="GG79" i="3"/>
  <c r="GC79" i="3"/>
  <c r="FZ79" i="3"/>
  <c r="FW79" i="3"/>
  <c r="FY79" i="3" s="1"/>
  <c r="FT79" i="3"/>
  <c r="FQ79" i="3"/>
  <c r="FN79" i="3"/>
  <c r="FK79" i="3"/>
  <c r="FH79" i="3"/>
  <c r="FE79" i="3"/>
  <c r="FB79" i="3"/>
  <c r="ER79" i="3"/>
  <c r="DS79" i="3"/>
  <c r="HF79" i="3" s="1"/>
  <c r="IJ78" i="3"/>
  <c r="IE78" i="3"/>
  <c r="HZ78" i="3"/>
  <c r="HP78" i="3"/>
  <c r="GR78" i="3"/>
  <c r="GO78" i="3"/>
  <c r="GK78" i="3"/>
  <c r="GG78" i="3"/>
  <c r="GC78" i="3"/>
  <c r="FZ78" i="3"/>
  <c r="FW78" i="3"/>
  <c r="FT78" i="3"/>
  <c r="FQ78" i="3"/>
  <c r="FN78" i="3"/>
  <c r="FK78" i="3"/>
  <c r="FH78" i="3"/>
  <c r="FE78" i="3"/>
  <c r="FB78" i="3"/>
  <c r="ER78" i="3"/>
  <c r="DS78" i="3"/>
  <c r="GU78" i="3" s="1"/>
  <c r="IV78" i="3"/>
  <c r="IJ77" i="3"/>
  <c r="IE77" i="3"/>
  <c r="HZ77" i="3"/>
  <c r="HP77" i="3"/>
  <c r="GR77" i="3"/>
  <c r="GO77" i="3"/>
  <c r="GK77" i="3"/>
  <c r="GG77" i="3"/>
  <c r="GC77" i="3"/>
  <c r="FZ77" i="3"/>
  <c r="FW77" i="3"/>
  <c r="FT77" i="3"/>
  <c r="FQ77" i="3"/>
  <c r="FN77" i="3"/>
  <c r="FK77" i="3"/>
  <c r="FH77" i="3"/>
  <c r="FE77" i="3"/>
  <c r="FB77" i="3"/>
  <c r="ER77" i="3"/>
  <c r="DS77" i="3"/>
  <c r="GX77" i="3" s="1"/>
  <c r="IJ76" i="3"/>
  <c r="IE76" i="3"/>
  <c r="HZ76" i="3"/>
  <c r="HP76" i="3"/>
  <c r="GR76" i="3"/>
  <c r="GO76" i="3"/>
  <c r="GK76" i="3"/>
  <c r="GG76" i="3"/>
  <c r="GC76" i="3"/>
  <c r="FZ76" i="3"/>
  <c r="FW76" i="3"/>
  <c r="FT76" i="3"/>
  <c r="FQ76" i="3"/>
  <c r="FN76" i="3"/>
  <c r="FK76" i="3"/>
  <c r="FH76" i="3"/>
  <c r="FE76" i="3"/>
  <c r="FB76" i="3"/>
  <c r="ER76" i="3"/>
  <c r="DS76" i="3"/>
  <c r="EW76" i="3" s="1"/>
  <c r="IJ75" i="3"/>
  <c r="IE75" i="3"/>
  <c r="HZ75" i="3"/>
  <c r="HP75" i="3"/>
  <c r="GR75" i="3"/>
  <c r="GO75" i="3"/>
  <c r="GK75" i="3"/>
  <c r="GG75" i="3"/>
  <c r="GC75" i="3"/>
  <c r="FZ75" i="3"/>
  <c r="FW75" i="3"/>
  <c r="FT75" i="3"/>
  <c r="FQ75" i="3"/>
  <c r="FN75" i="3"/>
  <c r="FK75" i="3"/>
  <c r="FH75" i="3"/>
  <c r="FE75" i="3"/>
  <c r="FB75" i="3"/>
  <c r="ER75" i="3"/>
  <c r="DS75" i="3"/>
  <c r="IJ74" i="3"/>
  <c r="IE74" i="3"/>
  <c r="HZ74" i="3"/>
  <c r="HP74" i="3"/>
  <c r="GR74" i="3"/>
  <c r="GO74" i="3"/>
  <c r="GK74" i="3"/>
  <c r="GG74" i="3"/>
  <c r="GC74" i="3"/>
  <c r="FZ74" i="3"/>
  <c r="FW74" i="3"/>
  <c r="FT74" i="3"/>
  <c r="FQ74" i="3"/>
  <c r="FN74" i="3"/>
  <c r="FK74" i="3"/>
  <c r="FH74" i="3"/>
  <c r="FE74" i="3"/>
  <c r="FB74" i="3"/>
  <c r="ER74" i="3"/>
  <c r="DS74" i="3"/>
  <c r="IJ73" i="3"/>
  <c r="IE73" i="3"/>
  <c r="HZ73" i="3"/>
  <c r="HP73" i="3"/>
  <c r="GR73" i="3"/>
  <c r="GO73" i="3"/>
  <c r="GK73" i="3"/>
  <c r="GG73" i="3"/>
  <c r="GC73" i="3"/>
  <c r="FZ73" i="3"/>
  <c r="FW73" i="3"/>
  <c r="FT73" i="3"/>
  <c r="FQ73" i="3"/>
  <c r="FN73" i="3"/>
  <c r="FK73" i="3"/>
  <c r="FH73" i="3"/>
  <c r="FE73" i="3"/>
  <c r="FB73" i="3"/>
  <c r="ER73" i="3"/>
  <c r="DS73" i="3"/>
  <c r="IJ72" i="3"/>
  <c r="IE72" i="3"/>
  <c r="HZ72" i="3"/>
  <c r="HP72" i="3"/>
  <c r="GR72" i="3"/>
  <c r="GO72" i="3"/>
  <c r="GK72" i="3"/>
  <c r="GG72" i="3"/>
  <c r="GC72" i="3"/>
  <c r="FZ72" i="3"/>
  <c r="FW72" i="3"/>
  <c r="FT72" i="3"/>
  <c r="FQ72" i="3"/>
  <c r="FN72" i="3"/>
  <c r="FK72" i="3"/>
  <c r="FH72" i="3"/>
  <c r="FE72" i="3"/>
  <c r="FB72" i="3"/>
  <c r="ER72" i="3"/>
  <c r="DS72" i="3"/>
  <c r="IJ71" i="3"/>
  <c r="IE71" i="3"/>
  <c r="HZ71" i="3"/>
  <c r="HP71" i="3"/>
  <c r="GR71" i="3"/>
  <c r="GO71" i="3"/>
  <c r="GK71" i="3"/>
  <c r="GG71" i="3"/>
  <c r="GC71" i="3"/>
  <c r="FZ71" i="3"/>
  <c r="FW71" i="3"/>
  <c r="FT71" i="3"/>
  <c r="FQ71" i="3"/>
  <c r="FN71" i="3"/>
  <c r="FK71" i="3"/>
  <c r="FH71" i="3"/>
  <c r="FE71" i="3"/>
  <c r="FB71" i="3"/>
  <c r="ER71" i="3"/>
  <c r="DS71" i="3"/>
  <c r="IJ70" i="3"/>
  <c r="IE70" i="3"/>
  <c r="HZ70" i="3"/>
  <c r="HP70" i="3"/>
  <c r="GR70" i="3"/>
  <c r="GO70" i="3"/>
  <c r="GK70" i="3"/>
  <c r="GG70" i="3"/>
  <c r="GC70" i="3"/>
  <c r="FZ70" i="3"/>
  <c r="FW70" i="3"/>
  <c r="FT70" i="3"/>
  <c r="FQ70" i="3"/>
  <c r="FN70" i="3"/>
  <c r="FK70" i="3"/>
  <c r="FH70" i="3"/>
  <c r="FE70" i="3"/>
  <c r="FB70" i="3"/>
  <c r="ER70" i="3"/>
  <c r="DS70" i="3"/>
  <c r="IJ69" i="3"/>
  <c r="IE69" i="3"/>
  <c r="HZ69" i="3"/>
  <c r="HP69" i="3"/>
  <c r="GR69" i="3"/>
  <c r="GO69" i="3"/>
  <c r="GK69" i="3"/>
  <c r="GG69" i="3"/>
  <c r="GC69" i="3"/>
  <c r="FZ69" i="3"/>
  <c r="FW69" i="3"/>
  <c r="FT69" i="3"/>
  <c r="FQ69" i="3"/>
  <c r="FN69" i="3"/>
  <c r="FK69" i="3"/>
  <c r="FH69" i="3"/>
  <c r="FE69" i="3"/>
  <c r="FB69" i="3"/>
  <c r="ER69" i="3"/>
  <c r="DS69" i="3"/>
  <c r="IJ68" i="3"/>
  <c r="IE68" i="3"/>
  <c r="HZ68" i="3"/>
  <c r="HP68" i="3"/>
  <c r="GR68" i="3"/>
  <c r="GO68" i="3"/>
  <c r="GK68" i="3"/>
  <c r="GG68" i="3"/>
  <c r="GC68" i="3"/>
  <c r="FZ68" i="3"/>
  <c r="FW68" i="3"/>
  <c r="FT68" i="3"/>
  <c r="FQ68" i="3"/>
  <c r="FN68" i="3"/>
  <c r="FK68" i="3"/>
  <c r="FH68" i="3"/>
  <c r="FE68" i="3"/>
  <c r="FB68" i="3"/>
  <c r="ER68" i="3"/>
  <c r="DS68" i="3"/>
  <c r="FU68" i="3" s="1"/>
  <c r="IX67" i="3"/>
  <c r="IJ67" i="3"/>
  <c r="IE67" i="3"/>
  <c r="HZ67" i="3"/>
  <c r="ID67" i="3" s="1"/>
  <c r="HP67" i="3"/>
  <c r="HN67" i="3"/>
  <c r="GR67" i="3"/>
  <c r="GO67" i="3"/>
  <c r="GK67" i="3"/>
  <c r="GG67" i="3"/>
  <c r="GC67" i="3"/>
  <c r="FZ67" i="3"/>
  <c r="FW67" i="3"/>
  <c r="FT67" i="3"/>
  <c r="FQ67" i="3"/>
  <c r="FN67" i="3"/>
  <c r="FK67" i="3"/>
  <c r="FH67" i="3"/>
  <c r="FE67" i="3"/>
  <c r="FB67" i="3"/>
  <c r="ER67" i="3"/>
  <c r="ES67" i="3" s="1"/>
  <c r="EB67" i="3"/>
  <c r="DS67" i="3"/>
  <c r="IW67" i="3" s="1"/>
  <c r="DQ67" i="3"/>
  <c r="IJ66" i="3"/>
  <c r="IE66" i="3"/>
  <c r="HZ66" i="3"/>
  <c r="HP66" i="3"/>
  <c r="GR66" i="3"/>
  <c r="GO66" i="3"/>
  <c r="GK66" i="3"/>
  <c r="GG66" i="3"/>
  <c r="GC66" i="3"/>
  <c r="FZ66" i="3"/>
  <c r="FW66" i="3"/>
  <c r="FT66" i="3"/>
  <c r="FQ66" i="3"/>
  <c r="FN66" i="3"/>
  <c r="FK66" i="3"/>
  <c r="FH66" i="3"/>
  <c r="FE66" i="3"/>
  <c r="FB66" i="3"/>
  <c r="ER66" i="3"/>
  <c r="DS66" i="3"/>
  <c r="IJ65" i="3"/>
  <c r="IE65" i="3"/>
  <c r="HZ65" i="3"/>
  <c r="HP65" i="3"/>
  <c r="GR65" i="3"/>
  <c r="GO65" i="3"/>
  <c r="GK65" i="3"/>
  <c r="GG65" i="3"/>
  <c r="GC65" i="3"/>
  <c r="FZ65" i="3"/>
  <c r="FW65" i="3"/>
  <c r="FT65" i="3"/>
  <c r="FQ65" i="3"/>
  <c r="FN65" i="3"/>
  <c r="FK65" i="3"/>
  <c r="FH65" i="3"/>
  <c r="FE65" i="3"/>
  <c r="FB65" i="3"/>
  <c r="ER65" i="3"/>
  <c r="DS65" i="3"/>
  <c r="IJ64" i="3"/>
  <c r="IE64" i="3"/>
  <c r="HZ64" i="3"/>
  <c r="HP64" i="3"/>
  <c r="GR64" i="3"/>
  <c r="GO64" i="3"/>
  <c r="GK64" i="3"/>
  <c r="GG64" i="3"/>
  <c r="GC64" i="3"/>
  <c r="FZ64" i="3"/>
  <c r="FW64" i="3"/>
  <c r="FT64" i="3"/>
  <c r="FQ64" i="3"/>
  <c r="FN64" i="3"/>
  <c r="FK64" i="3"/>
  <c r="FH64" i="3"/>
  <c r="FE64" i="3"/>
  <c r="FB64" i="3"/>
  <c r="ER64" i="3"/>
  <c r="DS64" i="3"/>
  <c r="IJ63" i="3"/>
  <c r="IE63" i="3"/>
  <c r="HZ63" i="3"/>
  <c r="HP63" i="3"/>
  <c r="GR63" i="3"/>
  <c r="GO63" i="3"/>
  <c r="GK63" i="3"/>
  <c r="GG63" i="3"/>
  <c r="GC63" i="3"/>
  <c r="FZ63" i="3"/>
  <c r="FW63" i="3"/>
  <c r="FT63" i="3"/>
  <c r="FQ63" i="3"/>
  <c r="FN63" i="3"/>
  <c r="FK63" i="3"/>
  <c r="FH63" i="3"/>
  <c r="FE63" i="3"/>
  <c r="FB63" i="3"/>
  <c r="ER63" i="3"/>
  <c r="DS63" i="3"/>
  <c r="IJ62" i="3"/>
  <c r="IE62" i="3"/>
  <c r="HZ62" i="3"/>
  <c r="HP62" i="3"/>
  <c r="GR62" i="3"/>
  <c r="GO62" i="3"/>
  <c r="GK62" i="3"/>
  <c r="GG62" i="3"/>
  <c r="GC62" i="3"/>
  <c r="FZ62" i="3"/>
  <c r="FW62" i="3"/>
  <c r="FT62" i="3"/>
  <c r="FQ62" i="3"/>
  <c r="FN62" i="3"/>
  <c r="FK62" i="3"/>
  <c r="FH62" i="3"/>
  <c r="FE62" i="3"/>
  <c r="FB62" i="3"/>
  <c r="ER62" i="3"/>
  <c r="DS62" i="3"/>
  <c r="IX62" i="3" s="1"/>
  <c r="IJ61" i="3"/>
  <c r="IE61" i="3"/>
  <c r="HZ61" i="3"/>
  <c r="HP61" i="3"/>
  <c r="GR61" i="3"/>
  <c r="GO61" i="3"/>
  <c r="GK61" i="3"/>
  <c r="GG61" i="3"/>
  <c r="GC61" i="3"/>
  <c r="FZ61" i="3"/>
  <c r="FW61" i="3"/>
  <c r="FT61" i="3"/>
  <c r="FQ61" i="3"/>
  <c r="FN61" i="3"/>
  <c r="FK61" i="3"/>
  <c r="FH61" i="3"/>
  <c r="FE61" i="3"/>
  <c r="FB61" i="3"/>
  <c r="ER61" i="3"/>
  <c r="DS61" i="3"/>
  <c r="IJ60" i="3"/>
  <c r="IE60" i="3"/>
  <c r="HZ60" i="3"/>
  <c r="HP60" i="3"/>
  <c r="GR60" i="3"/>
  <c r="GO60" i="3"/>
  <c r="GK60" i="3"/>
  <c r="GG60" i="3"/>
  <c r="GC60" i="3"/>
  <c r="FZ60" i="3"/>
  <c r="FW60" i="3"/>
  <c r="FT60" i="3"/>
  <c r="FQ60" i="3"/>
  <c r="FN60" i="3"/>
  <c r="FK60" i="3"/>
  <c r="FH60" i="3"/>
  <c r="FE60" i="3"/>
  <c r="FB60" i="3"/>
  <c r="ER60" i="3"/>
  <c r="DS60" i="3"/>
  <c r="HJ60" i="3" s="1"/>
  <c r="IJ59" i="3"/>
  <c r="IE59" i="3"/>
  <c r="HZ59" i="3"/>
  <c r="HP59" i="3"/>
  <c r="GR59" i="3"/>
  <c r="GO59" i="3"/>
  <c r="GK59" i="3"/>
  <c r="GG59" i="3"/>
  <c r="GC59" i="3"/>
  <c r="FZ59" i="3"/>
  <c r="FW59" i="3"/>
  <c r="FT59" i="3"/>
  <c r="FQ59" i="3"/>
  <c r="FN59" i="3"/>
  <c r="FK59" i="3"/>
  <c r="FH59" i="3"/>
  <c r="FE59" i="3"/>
  <c r="FB59" i="3"/>
  <c r="ER59" i="3"/>
  <c r="DS59" i="3"/>
  <c r="IJ58" i="3"/>
  <c r="IE58" i="3"/>
  <c r="HZ58" i="3"/>
  <c r="HP58" i="3"/>
  <c r="GR58" i="3"/>
  <c r="GO58" i="3"/>
  <c r="GK58" i="3"/>
  <c r="GG58" i="3"/>
  <c r="GC58" i="3"/>
  <c r="FZ58" i="3"/>
  <c r="FW58" i="3"/>
  <c r="FT58" i="3"/>
  <c r="FQ58" i="3"/>
  <c r="FN58" i="3"/>
  <c r="FK58" i="3"/>
  <c r="FH58" i="3"/>
  <c r="FE58" i="3"/>
  <c r="FB58" i="3"/>
  <c r="ER58" i="3"/>
  <c r="DS58" i="3"/>
  <c r="IJ57" i="3"/>
  <c r="IE57" i="3"/>
  <c r="HZ57" i="3"/>
  <c r="HP57" i="3"/>
  <c r="GR57" i="3"/>
  <c r="GO57" i="3"/>
  <c r="GK57" i="3"/>
  <c r="GG57" i="3"/>
  <c r="GC57" i="3"/>
  <c r="FZ57" i="3"/>
  <c r="FW57" i="3"/>
  <c r="FT57" i="3"/>
  <c r="FQ57" i="3"/>
  <c r="FN57" i="3"/>
  <c r="FK57" i="3"/>
  <c r="FH57" i="3"/>
  <c r="FE57" i="3"/>
  <c r="FB57" i="3"/>
  <c r="ER57" i="3"/>
  <c r="DS57" i="3"/>
  <c r="IJ56" i="3"/>
  <c r="IE56" i="3"/>
  <c r="HZ56" i="3"/>
  <c r="HP56" i="3"/>
  <c r="GR56" i="3"/>
  <c r="GO56" i="3"/>
  <c r="GK56" i="3"/>
  <c r="GG56" i="3"/>
  <c r="GC56" i="3"/>
  <c r="FZ56" i="3"/>
  <c r="FW56" i="3"/>
  <c r="FT56" i="3"/>
  <c r="FQ56" i="3"/>
  <c r="FN56" i="3"/>
  <c r="FK56" i="3"/>
  <c r="FH56" i="3"/>
  <c r="FE56" i="3"/>
  <c r="FB56" i="3"/>
  <c r="ER56" i="3"/>
  <c r="DS56" i="3"/>
  <c r="IJ55" i="3"/>
  <c r="IE55" i="3"/>
  <c r="HZ55" i="3"/>
  <c r="HP55" i="3"/>
  <c r="GR55" i="3"/>
  <c r="GO55" i="3"/>
  <c r="GK55" i="3"/>
  <c r="GG55" i="3"/>
  <c r="GC55" i="3"/>
  <c r="FZ55" i="3"/>
  <c r="FW55" i="3"/>
  <c r="FT55" i="3"/>
  <c r="FQ55" i="3"/>
  <c r="FN55" i="3"/>
  <c r="FK55" i="3"/>
  <c r="FH55" i="3"/>
  <c r="FE55" i="3"/>
  <c r="FB55" i="3"/>
  <c r="ER55" i="3"/>
  <c r="DS55" i="3"/>
  <c r="IJ54" i="3"/>
  <c r="IE54" i="3"/>
  <c r="HZ54" i="3"/>
  <c r="HP54" i="3"/>
  <c r="GR54" i="3"/>
  <c r="GO54" i="3"/>
  <c r="GK54" i="3"/>
  <c r="GG54" i="3"/>
  <c r="GC54" i="3"/>
  <c r="FZ54" i="3"/>
  <c r="FW54" i="3"/>
  <c r="FT54" i="3"/>
  <c r="FQ54" i="3"/>
  <c r="FN54" i="3"/>
  <c r="FK54" i="3"/>
  <c r="FH54" i="3"/>
  <c r="FE54" i="3"/>
  <c r="FB54" i="3"/>
  <c r="ER54" i="3"/>
  <c r="DS54" i="3"/>
  <c r="IJ53" i="3"/>
  <c r="IE53" i="3"/>
  <c r="HZ53" i="3"/>
  <c r="HP53" i="3"/>
  <c r="GR53" i="3"/>
  <c r="GO53" i="3"/>
  <c r="GK53" i="3"/>
  <c r="GG53" i="3"/>
  <c r="GC53" i="3"/>
  <c r="FZ53" i="3"/>
  <c r="FW53" i="3"/>
  <c r="FT53" i="3"/>
  <c r="FQ53" i="3"/>
  <c r="FN53" i="3"/>
  <c r="FK53" i="3"/>
  <c r="FH53" i="3"/>
  <c r="FE53" i="3"/>
  <c r="FB53" i="3"/>
  <c r="ER53" i="3"/>
  <c r="DS53" i="3"/>
  <c r="IJ52" i="3"/>
  <c r="IE52" i="3"/>
  <c r="HZ52" i="3"/>
  <c r="HP52" i="3"/>
  <c r="GR52" i="3"/>
  <c r="GO52" i="3"/>
  <c r="GK52" i="3"/>
  <c r="GG52" i="3"/>
  <c r="GC52" i="3"/>
  <c r="FZ52" i="3"/>
  <c r="FW52" i="3"/>
  <c r="FT52" i="3"/>
  <c r="FQ52" i="3"/>
  <c r="FN52" i="3"/>
  <c r="FK52" i="3"/>
  <c r="FH52" i="3"/>
  <c r="FE52" i="3"/>
  <c r="FB52" i="3"/>
  <c r="ER52" i="3"/>
  <c r="DS52" i="3"/>
  <c r="IV52" i="3" s="1"/>
  <c r="IJ51" i="3"/>
  <c r="IE51" i="3"/>
  <c r="HZ51" i="3"/>
  <c r="HP51" i="3"/>
  <c r="GR51" i="3"/>
  <c r="GO51" i="3"/>
  <c r="GK51" i="3"/>
  <c r="GG51" i="3"/>
  <c r="GC51" i="3"/>
  <c r="FZ51" i="3"/>
  <c r="FW51" i="3"/>
  <c r="FT51" i="3"/>
  <c r="FQ51" i="3"/>
  <c r="FN51" i="3"/>
  <c r="FK51" i="3"/>
  <c r="FH51" i="3"/>
  <c r="FE51" i="3"/>
  <c r="FB51" i="3"/>
  <c r="ER51" i="3"/>
  <c r="DS51" i="3"/>
  <c r="EB51" i="3" s="1"/>
  <c r="IJ50" i="3"/>
  <c r="IE50" i="3"/>
  <c r="HZ50" i="3"/>
  <c r="HP50" i="3"/>
  <c r="GR50" i="3"/>
  <c r="GO50" i="3"/>
  <c r="GK50" i="3"/>
  <c r="GG50" i="3"/>
  <c r="GC50" i="3"/>
  <c r="FZ50" i="3"/>
  <c r="FW50" i="3"/>
  <c r="FT50" i="3"/>
  <c r="FQ50" i="3"/>
  <c r="FN50" i="3"/>
  <c r="FK50" i="3"/>
  <c r="FH50" i="3"/>
  <c r="FE50" i="3"/>
  <c r="FB50" i="3"/>
  <c r="ER50" i="3"/>
  <c r="DS50" i="3"/>
  <c r="IJ49" i="3"/>
  <c r="IE49" i="3"/>
  <c r="HZ49" i="3"/>
  <c r="HP49" i="3"/>
  <c r="GW49" i="3"/>
  <c r="GR49" i="3"/>
  <c r="GO49" i="3"/>
  <c r="GK49" i="3"/>
  <c r="GL49" i="3" s="1"/>
  <c r="GG49" i="3"/>
  <c r="GC49" i="3"/>
  <c r="FZ49" i="3"/>
  <c r="FW49" i="3"/>
  <c r="FT49" i="3"/>
  <c r="FQ49" i="3"/>
  <c r="FN49" i="3"/>
  <c r="FK49" i="3"/>
  <c r="FH49" i="3"/>
  <c r="FE49" i="3"/>
  <c r="FB49" i="3"/>
  <c r="ER49" i="3"/>
  <c r="EU49" i="3" s="1"/>
  <c r="DS49" i="3"/>
  <c r="FG49" i="3" s="1"/>
  <c r="IJ48" i="3"/>
  <c r="IE48" i="3"/>
  <c r="HZ48" i="3"/>
  <c r="HP48" i="3"/>
  <c r="GR48" i="3"/>
  <c r="GO48" i="3"/>
  <c r="GK48" i="3"/>
  <c r="GG48" i="3"/>
  <c r="GC48" i="3"/>
  <c r="FZ48" i="3"/>
  <c r="FW48" i="3"/>
  <c r="FT48" i="3"/>
  <c r="FQ48" i="3"/>
  <c r="FN48" i="3"/>
  <c r="FK48" i="3"/>
  <c r="FH48" i="3"/>
  <c r="FE48" i="3"/>
  <c r="FB48" i="3"/>
  <c r="ER48" i="3"/>
  <c r="DS48" i="3"/>
  <c r="DU48" i="3" s="1"/>
  <c r="IJ47" i="3"/>
  <c r="IE47" i="3"/>
  <c r="HZ47" i="3"/>
  <c r="IC47" i="3" s="1"/>
  <c r="HP47" i="3"/>
  <c r="GR47" i="3"/>
  <c r="GO47" i="3"/>
  <c r="GK47" i="3"/>
  <c r="GG47" i="3"/>
  <c r="GC47" i="3"/>
  <c r="FZ47" i="3"/>
  <c r="GA47" i="3" s="1"/>
  <c r="FW47" i="3"/>
  <c r="FT47" i="3"/>
  <c r="FQ47" i="3"/>
  <c r="FN47" i="3"/>
  <c r="FK47" i="3"/>
  <c r="FM47" i="3" s="1"/>
  <c r="FH47" i="3"/>
  <c r="FE47" i="3"/>
  <c r="FB47" i="3"/>
  <c r="ER47" i="3"/>
  <c r="EO47" i="3"/>
  <c r="DS47" i="3"/>
  <c r="DQ47" i="3"/>
  <c r="IJ46" i="3"/>
  <c r="IE46" i="3"/>
  <c r="HZ46" i="3"/>
  <c r="HP46" i="3"/>
  <c r="GR46" i="3"/>
  <c r="GO46" i="3"/>
  <c r="GK46" i="3"/>
  <c r="GG46" i="3"/>
  <c r="GC46" i="3"/>
  <c r="FZ46" i="3"/>
  <c r="FW46" i="3"/>
  <c r="FT46" i="3"/>
  <c r="FQ46" i="3"/>
  <c r="FN46" i="3"/>
  <c r="FK46" i="3"/>
  <c r="FH46" i="3"/>
  <c r="FE46" i="3"/>
  <c r="FB46" i="3"/>
  <c r="ER46" i="3"/>
  <c r="DS46" i="3"/>
  <c r="IL46" i="3" s="1"/>
  <c r="IJ45" i="3"/>
  <c r="IE45" i="3"/>
  <c r="HZ45" i="3"/>
  <c r="HP45" i="3"/>
  <c r="GR45" i="3"/>
  <c r="GO45" i="3"/>
  <c r="GK45" i="3"/>
  <c r="GG45" i="3"/>
  <c r="GC45" i="3"/>
  <c r="FZ45" i="3"/>
  <c r="FW45" i="3"/>
  <c r="FT45" i="3"/>
  <c r="FQ45" i="3"/>
  <c r="FN45" i="3"/>
  <c r="FK45" i="3"/>
  <c r="FH45" i="3"/>
  <c r="FE45" i="3"/>
  <c r="FB45" i="3"/>
  <c r="ER45" i="3"/>
  <c r="DS45" i="3"/>
  <c r="IJ44" i="3"/>
  <c r="IE44" i="3"/>
  <c r="HZ44" i="3"/>
  <c r="HP44" i="3"/>
  <c r="GR44" i="3"/>
  <c r="GO44" i="3"/>
  <c r="GK44" i="3"/>
  <c r="GG44" i="3"/>
  <c r="GC44" i="3"/>
  <c r="FZ44" i="3"/>
  <c r="FW44" i="3"/>
  <c r="FT44" i="3"/>
  <c r="FQ44" i="3"/>
  <c r="FN44" i="3"/>
  <c r="FK44" i="3"/>
  <c r="FH44" i="3"/>
  <c r="FE44" i="3"/>
  <c r="FB44" i="3"/>
  <c r="ER44" i="3"/>
  <c r="DS44" i="3"/>
  <c r="IJ43" i="3"/>
  <c r="IE43" i="3"/>
  <c r="HZ43" i="3"/>
  <c r="HP43" i="3"/>
  <c r="GR43" i="3"/>
  <c r="GO43" i="3"/>
  <c r="GK43" i="3"/>
  <c r="GG43" i="3"/>
  <c r="GC43" i="3"/>
  <c r="FZ43" i="3"/>
  <c r="FW43" i="3"/>
  <c r="FT43" i="3"/>
  <c r="FQ43" i="3"/>
  <c r="FN43" i="3"/>
  <c r="FK43" i="3"/>
  <c r="FH43" i="3"/>
  <c r="FE43" i="3"/>
  <c r="FB43" i="3"/>
  <c r="ER43" i="3"/>
  <c r="DS43" i="3"/>
  <c r="EF43" i="3" s="1"/>
  <c r="IJ42" i="3"/>
  <c r="IE42" i="3"/>
  <c r="HZ42" i="3"/>
  <c r="HP42" i="3"/>
  <c r="GR42" i="3"/>
  <c r="GO42" i="3"/>
  <c r="GK42" i="3"/>
  <c r="GG42" i="3"/>
  <c r="GC42" i="3"/>
  <c r="FZ42" i="3"/>
  <c r="FW42" i="3"/>
  <c r="FT42" i="3"/>
  <c r="FQ42" i="3"/>
  <c r="FN42" i="3"/>
  <c r="FK42" i="3"/>
  <c r="FH42" i="3"/>
  <c r="FE42" i="3"/>
  <c r="FB42" i="3"/>
  <c r="ER42" i="3"/>
  <c r="DS42" i="3"/>
  <c r="IJ41" i="3"/>
  <c r="IE41" i="3"/>
  <c r="HZ41" i="3"/>
  <c r="HP41" i="3"/>
  <c r="GR41" i="3"/>
  <c r="GO41" i="3"/>
  <c r="GK41" i="3"/>
  <c r="GG41" i="3"/>
  <c r="GC41" i="3"/>
  <c r="FZ41" i="3"/>
  <c r="FW41" i="3"/>
  <c r="FT41" i="3"/>
  <c r="FQ41" i="3"/>
  <c r="FN41" i="3"/>
  <c r="FK41" i="3"/>
  <c r="FH41" i="3"/>
  <c r="FE41" i="3"/>
  <c r="FB41" i="3"/>
  <c r="ER41" i="3"/>
  <c r="DS41" i="3"/>
  <c r="IJ40" i="3"/>
  <c r="IE40" i="3"/>
  <c r="HZ40" i="3"/>
  <c r="HP40" i="3"/>
  <c r="GR40" i="3"/>
  <c r="GO40" i="3"/>
  <c r="GK40" i="3"/>
  <c r="GG40" i="3"/>
  <c r="GC40" i="3"/>
  <c r="FZ40" i="3"/>
  <c r="FW40" i="3"/>
  <c r="FT40" i="3"/>
  <c r="FQ40" i="3"/>
  <c r="FN40" i="3"/>
  <c r="FK40" i="3"/>
  <c r="FH40" i="3"/>
  <c r="FE40" i="3"/>
  <c r="FB40" i="3"/>
  <c r="ER40" i="3"/>
  <c r="DS40" i="3"/>
  <c r="IJ39" i="3"/>
  <c r="IE39" i="3"/>
  <c r="HZ39" i="3"/>
  <c r="HP39" i="3"/>
  <c r="GR39" i="3"/>
  <c r="GO39" i="3"/>
  <c r="GK39" i="3"/>
  <c r="GG39" i="3"/>
  <c r="GC39" i="3"/>
  <c r="FZ39" i="3"/>
  <c r="FW39" i="3"/>
  <c r="FT39" i="3"/>
  <c r="FQ39" i="3"/>
  <c r="FN39" i="3"/>
  <c r="FK39" i="3"/>
  <c r="FH39" i="3"/>
  <c r="FE39" i="3"/>
  <c r="FB39" i="3"/>
  <c r="ER39" i="3"/>
  <c r="DS39" i="3"/>
  <c r="IJ38" i="3"/>
  <c r="IE38" i="3"/>
  <c r="HZ38" i="3"/>
  <c r="HP38" i="3"/>
  <c r="GR38" i="3"/>
  <c r="GO38" i="3"/>
  <c r="GK38" i="3"/>
  <c r="GG38" i="3"/>
  <c r="GC38" i="3"/>
  <c r="FZ38" i="3"/>
  <c r="FW38" i="3"/>
  <c r="FT38" i="3"/>
  <c r="FQ38" i="3"/>
  <c r="FN38" i="3"/>
  <c r="FK38" i="3"/>
  <c r="FH38" i="3"/>
  <c r="FE38" i="3"/>
  <c r="FB38" i="3"/>
  <c r="ER38" i="3"/>
  <c r="DS38" i="3"/>
  <c r="IV38" i="3" s="1"/>
  <c r="IJ37" i="3"/>
  <c r="IE37" i="3"/>
  <c r="HZ37" i="3"/>
  <c r="HP37" i="3"/>
  <c r="GR37" i="3"/>
  <c r="GO37" i="3"/>
  <c r="GK37" i="3"/>
  <c r="GG37" i="3"/>
  <c r="GC37" i="3"/>
  <c r="FZ37" i="3"/>
  <c r="FW37" i="3"/>
  <c r="FT37" i="3"/>
  <c r="FQ37" i="3"/>
  <c r="FN37" i="3"/>
  <c r="FK37" i="3"/>
  <c r="FH37" i="3"/>
  <c r="FE37" i="3"/>
  <c r="FB37" i="3"/>
  <c r="ER37" i="3"/>
  <c r="DS37" i="3"/>
  <c r="IJ36" i="3"/>
  <c r="IE36" i="3"/>
  <c r="HZ36" i="3"/>
  <c r="HP36" i="3"/>
  <c r="GR36" i="3"/>
  <c r="GO36" i="3"/>
  <c r="GK36" i="3"/>
  <c r="GG36" i="3"/>
  <c r="GC36" i="3"/>
  <c r="FZ36" i="3"/>
  <c r="FW36" i="3"/>
  <c r="FT36" i="3"/>
  <c r="FQ36" i="3"/>
  <c r="FN36" i="3"/>
  <c r="FK36" i="3"/>
  <c r="FH36" i="3"/>
  <c r="FE36" i="3"/>
  <c r="FB36" i="3"/>
  <c r="ER36" i="3"/>
  <c r="DS36" i="3"/>
  <c r="IV36" i="3" s="1"/>
  <c r="IJ35" i="3"/>
  <c r="IE35" i="3"/>
  <c r="HZ35" i="3"/>
  <c r="HP35" i="3"/>
  <c r="GR35" i="3"/>
  <c r="GO35" i="3"/>
  <c r="GK35" i="3"/>
  <c r="GG35" i="3"/>
  <c r="GC35" i="3"/>
  <c r="FZ35" i="3"/>
  <c r="FW35" i="3"/>
  <c r="FT35" i="3"/>
  <c r="FQ35" i="3"/>
  <c r="FN35" i="3"/>
  <c r="FK35" i="3"/>
  <c r="FH35" i="3"/>
  <c r="FE35" i="3"/>
  <c r="FB35" i="3"/>
  <c r="ER35" i="3"/>
  <c r="DS35" i="3"/>
  <c r="IJ34" i="3"/>
  <c r="IE34" i="3"/>
  <c r="HZ34" i="3"/>
  <c r="HP34" i="3"/>
  <c r="GR34" i="3"/>
  <c r="GO34" i="3"/>
  <c r="GK34" i="3"/>
  <c r="GG34" i="3"/>
  <c r="GC34" i="3"/>
  <c r="FZ34" i="3"/>
  <c r="FW34" i="3"/>
  <c r="FT34" i="3"/>
  <c r="FQ34" i="3"/>
  <c r="FN34" i="3"/>
  <c r="FK34" i="3"/>
  <c r="FH34" i="3"/>
  <c r="FE34" i="3"/>
  <c r="FB34" i="3"/>
  <c r="ER34" i="3"/>
  <c r="DS34" i="3"/>
  <c r="IJ33" i="3"/>
  <c r="IE33" i="3"/>
  <c r="HZ33" i="3"/>
  <c r="HP33" i="3"/>
  <c r="GR33" i="3"/>
  <c r="GO33" i="3"/>
  <c r="GK33" i="3"/>
  <c r="GG33" i="3"/>
  <c r="GC33" i="3"/>
  <c r="FZ33" i="3"/>
  <c r="FW33" i="3"/>
  <c r="FT33" i="3"/>
  <c r="FQ33" i="3"/>
  <c r="FN33" i="3"/>
  <c r="FK33" i="3"/>
  <c r="FH33" i="3"/>
  <c r="FE33" i="3"/>
  <c r="FB33" i="3"/>
  <c r="ER33" i="3"/>
  <c r="DS33" i="3"/>
  <c r="IJ32" i="3"/>
  <c r="IE32" i="3"/>
  <c r="HZ32" i="3"/>
  <c r="HP32" i="3"/>
  <c r="GR32" i="3"/>
  <c r="GO32" i="3"/>
  <c r="GK32" i="3"/>
  <c r="GG32" i="3"/>
  <c r="GC32" i="3"/>
  <c r="FZ32" i="3"/>
  <c r="FW32" i="3"/>
  <c r="FT32" i="3"/>
  <c r="FQ32" i="3"/>
  <c r="FN32" i="3"/>
  <c r="FK32" i="3"/>
  <c r="FH32" i="3"/>
  <c r="FE32" i="3"/>
  <c r="FB32" i="3"/>
  <c r="ER32" i="3"/>
  <c r="DS32" i="3"/>
  <c r="IJ31" i="3"/>
  <c r="IE31" i="3"/>
  <c r="HZ31" i="3"/>
  <c r="HP31" i="3"/>
  <c r="GR31" i="3"/>
  <c r="GO31" i="3"/>
  <c r="GK31" i="3"/>
  <c r="GG31" i="3"/>
  <c r="GC31" i="3"/>
  <c r="FZ31" i="3"/>
  <c r="FW31" i="3"/>
  <c r="FT31" i="3"/>
  <c r="FQ31" i="3"/>
  <c r="FN31" i="3"/>
  <c r="FK31" i="3"/>
  <c r="FH31" i="3"/>
  <c r="FE31" i="3"/>
  <c r="FB31" i="3"/>
  <c r="ER31" i="3"/>
  <c r="DS31" i="3"/>
  <c r="HG31" i="3" s="1"/>
  <c r="IJ30" i="3"/>
  <c r="IE30" i="3"/>
  <c r="HZ30" i="3"/>
  <c r="HP30" i="3"/>
  <c r="GR30" i="3"/>
  <c r="GO30" i="3"/>
  <c r="GK30" i="3"/>
  <c r="GG30" i="3"/>
  <c r="GC30" i="3"/>
  <c r="FZ30" i="3"/>
  <c r="FW30" i="3"/>
  <c r="FT30" i="3"/>
  <c r="FQ30" i="3"/>
  <c r="FN30" i="3"/>
  <c r="FK30" i="3"/>
  <c r="FH30" i="3"/>
  <c r="FE30" i="3"/>
  <c r="FB30" i="3"/>
  <c r="ER30" i="3"/>
  <c r="DS30" i="3"/>
  <c r="HF30" i="3" s="1"/>
  <c r="IJ29" i="3"/>
  <c r="IE29" i="3"/>
  <c r="HZ29" i="3"/>
  <c r="HP29" i="3"/>
  <c r="GR29" i="3"/>
  <c r="GO29" i="3"/>
  <c r="GK29" i="3"/>
  <c r="GG29" i="3"/>
  <c r="GC29" i="3"/>
  <c r="FZ29" i="3"/>
  <c r="FW29" i="3"/>
  <c r="FT29" i="3"/>
  <c r="FQ29" i="3"/>
  <c r="FN29" i="3"/>
  <c r="FK29" i="3"/>
  <c r="FH29" i="3"/>
  <c r="FE29" i="3"/>
  <c r="FB29" i="3"/>
  <c r="ER29" i="3"/>
  <c r="DS29" i="3"/>
  <c r="EE29" i="3" s="1"/>
  <c r="IJ28" i="3"/>
  <c r="IE28" i="3"/>
  <c r="HZ28" i="3"/>
  <c r="HP28" i="3"/>
  <c r="GR28" i="3"/>
  <c r="GO28" i="3"/>
  <c r="GK28" i="3"/>
  <c r="GG28" i="3"/>
  <c r="GC28" i="3"/>
  <c r="FZ28" i="3"/>
  <c r="FW28" i="3"/>
  <c r="FT28" i="3"/>
  <c r="FQ28" i="3"/>
  <c r="FN28" i="3"/>
  <c r="FK28" i="3"/>
  <c r="FH28" i="3"/>
  <c r="FE28" i="3"/>
  <c r="FB28" i="3"/>
  <c r="ER28" i="3"/>
  <c r="DS28" i="3"/>
  <c r="FF28" i="3" s="1"/>
  <c r="IJ27" i="3"/>
  <c r="IE27" i="3"/>
  <c r="HZ27" i="3"/>
  <c r="HP27" i="3"/>
  <c r="GR27" i="3"/>
  <c r="GO27" i="3"/>
  <c r="GK27" i="3"/>
  <c r="GG27" i="3"/>
  <c r="GC27" i="3"/>
  <c r="FZ27" i="3"/>
  <c r="FW27" i="3"/>
  <c r="FT27" i="3"/>
  <c r="FQ27" i="3"/>
  <c r="FN27" i="3"/>
  <c r="FK27" i="3"/>
  <c r="FH27" i="3"/>
  <c r="FE27" i="3"/>
  <c r="FB27" i="3"/>
  <c r="ER27" i="3"/>
  <c r="DS27" i="3"/>
  <c r="IV27" i="3" s="1"/>
  <c r="IJ26" i="3"/>
  <c r="IE26" i="3"/>
  <c r="HZ26" i="3"/>
  <c r="HP26" i="3"/>
  <c r="GR26" i="3"/>
  <c r="GO26" i="3"/>
  <c r="GK26" i="3"/>
  <c r="GG26" i="3"/>
  <c r="GC26" i="3"/>
  <c r="FZ26" i="3"/>
  <c r="FW26" i="3"/>
  <c r="FT26" i="3"/>
  <c r="FQ26" i="3"/>
  <c r="FN26" i="3"/>
  <c r="FK26" i="3"/>
  <c r="FH26" i="3"/>
  <c r="FE26" i="3"/>
  <c r="FB26" i="3"/>
  <c r="ER26" i="3"/>
  <c r="DS26" i="3"/>
  <c r="IB26" i="3" s="1"/>
  <c r="IJ25" i="3"/>
  <c r="IE25" i="3"/>
  <c r="HZ25" i="3"/>
  <c r="HP25" i="3"/>
  <c r="GR25" i="3"/>
  <c r="GO25" i="3"/>
  <c r="GK25" i="3"/>
  <c r="GG25" i="3"/>
  <c r="GC25" i="3"/>
  <c r="FZ25" i="3"/>
  <c r="FW25" i="3"/>
  <c r="FT25" i="3"/>
  <c r="FQ25" i="3"/>
  <c r="FN25" i="3"/>
  <c r="FK25" i="3"/>
  <c r="FH25" i="3"/>
  <c r="FE25" i="3"/>
  <c r="FB25" i="3"/>
  <c r="ER25" i="3"/>
  <c r="DS25" i="3"/>
  <c r="HW25" i="3" s="1"/>
  <c r="IJ24" i="3"/>
  <c r="IE24" i="3"/>
  <c r="HZ24" i="3"/>
  <c r="HP24" i="3"/>
  <c r="GR24" i="3"/>
  <c r="GO24" i="3"/>
  <c r="GK24" i="3"/>
  <c r="GG24" i="3"/>
  <c r="GC24" i="3"/>
  <c r="FZ24" i="3"/>
  <c r="FW24" i="3"/>
  <c r="FT24" i="3"/>
  <c r="FQ24" i="3"/>
  <c r="FN24" i="3"/>
  <c r="FK24" i="3"/>
  <c r="FH24" i="3"/>
  <c r="FE24" i="3"/>
  <c r="FB24" i="3"/>
  <c r="ER24" i="3"/>
  <c r="DS24" i="3"/>
  <c r="IX24" i="3" s="1"/>
  <c r="IJ23" i="3"/>
  <c r="IE23" i="3"/>
  <c r="HZ23" i="3"/>
  <c r="HP23" i="3"/>
  <c r="GR23" i="3"/>
  <c r="GO23" i="3"/>
  <c r="GK23" i="3"/>
  <c r="GG23" i="3"/>
  <c r="GC23" i="3"/>
  <c r="FZ23" i="3"/>
  <c r="FW23" i="3"/>
  <c r="FT23" i="3"/>
  <c r="FQ23" i="3"/>
  <c r="FN23" i="3"/>
  <c r="FK23" i="3"/>
  <c r="FH23" i="3"/>
  <c r="FE23" i="3"/>
  <c r="FB23" i="3"/>
  <c r="ER23" i="3"/>
  <c r="DS23" i="3"/>
  <c r="IY23" i="3" s="1"/>
  <c r="IJ22" i="3"/>
  <c r="IE22" i="3"/>
  <c r="HZ22" i="3"/>
  <c r="ID22" i="3" s="1"/>
  <c r="HP22" i="3"/>
  <c r="GR22" i="3"/>
  <c r="GO22" i="3"/>
  <c r="GK22" i="3"/>
  <c r="GG22" i="3"/>
  <c r="GC22" i="3"/>
  <c r="FZ22" i="3"/>
  <c r="FW22" i="3"/>
  <c r="FT22" i="3"/>
  <c r="FQ22" i="3"/>
  <c r="FN22" i="3"/>
  <c r="FK22" i="3"/>
  <c r="FH22" i="3"/>
  <c r="FE22" i="3"/>
  <c r="FB22" i="3"/>
  <c r="ER22" i="3"/>
  <c r="ES22" i="3" s="1"/>
  <c r="DS22" i="3"/>
  <c r="IJ21" i="3"/>
  <c r="IE21" i="3"/>
  <c r="HZ21" i="3"/>
  <c r="IA21" i="3" s="1"/>
  <c r="HP21" i="3"/>
  <c r="GR21" i="3"/>
  <c r="GO21" i="3"/>
  <c r="GK21" i="3"/>
  <c r="GM21" i="3" s="1"/>
  <c r="GG21" i="3"/>
  <c r="GC21" i="3"/>
  <c r="FZ21" i="3"/>
  <c r="FW21" i="3"/>
  <c r="FY21" i="3" s="1"/>
  <c r="FT21" i="3"/>
  <c r="FQ21" i="3"/>
  <c r="FN21" i="3"/>
  <c r="FK21" i="3"/>
  <c r="FM21" i="3" s="1"/>
  <c r="FH21" i="3"/>
  <c r="FE21" i="3"/>
  <c r="FB21" i="3"/>
  <c r="ER21" i="3"/>
  <c r="ET21" i="3" s="1"/>
  <c r="DS21" i="3"/>
  <c r="IJ20" i="3"/>
  <c r="IE20" i="3"/>
  <c r="HZ20" i="3"/>
  <c r="IA20" i="3" s="1"/>
  <c r="HP20" i="3"/>
  <c r="GR20" i="3"/>
  <c r="GO20" i="3"/>
  <c r="GK20" i="3"/>
  <c r="GM20" i="3" s="1"/>
  <c r="GG20" i="3"/>
  <c r="GC20" i="3"/>
  <c r="FZ20" i="3"/>
  <c r="FW20" i="3"/>
  <c r="FT20" i="3"/>
  <c r="FQ20" i="3"/>
  <c r="FN20" i="3"/>
  <c r="FK20" i="3"/>
  <c r="FH20" i="3"/>
  <c r="FE20" i="3"/>
  <c r="FB20" i="3"/>
  <c r="ER20" i="3"/>
  <c r="EU20" i="3" s="1"/>
  <c r="DS20" i="3"/>
  <c r="IJ19" i="3"/>
  <c r="IE19" i="3"/>
  <c r="HZ19" i="3"/>
  <c r="HP19" i="3"/>
  <c r="GR19" i="3"/>
  <c r="GO19" i="3"/>
  <c r="GK19" i="3"/>
  <c r="GG19" i="3"/>
  <c r="GC19" i="3"/>
  <c r="FZ19" i="3"/>
  <c r="FW19" i="3"/>
  <c r="FT19" i="3"/>
  <c r="FQ19" i="3"/>
  <c r="FN19" i="3"/>
  <c r="FK19" i="3"/>
  <c r="FH19" i="3"/>
  <c r="FE19" i="3"/>
  <c r="FB19" i="3"/>
  <c r="ER19" i="3"/>
  <c r="DS19" i="3"/>
  <c r="IY19" i="3" s="1"/>
  <c r="IJ18" i="3"/>
  <c r="IE18" i="3"/>
  <c r="HZ18" i="3"/>
  <c r="HP18" i="3"/>
  <c r="GR18" i="3"/>
  <c r="GO18" i="3"/>
  <c r="GK18" i="3"/>
  <c r="GG18" i="3"/>
  <c r="GC18" i="3"/>
  <c r="FZ18" i="3"/>
  <c r="FW18" i="3"/>
  <c r="FT18" i="3"/>
  <c r="FQ18" i="3"/>
  <c r="FN18" i="3"/>
  <c r="FK18" i="3"/>
  <c r="FH18" i="3"/>
  <c r="FE18" i="3"/>
  <c r="FB18" i="3"/>
  <c r="ER18" i="3"/>
  <c r="DS18" i="3"/>
  <c r="EH18" i="3" s="1"/>
  <c r="IJ17" i="3"/>
  <c r="IE17" i="3"/>
  <c r="HZ17" i="3"/>
  <c r="HP17" i="3"/>
  <c r="GR17" i="3"/>
  <c r="GO17" i="3"/>
  <c r="GK17" i="3"/>
  <c r="GG17" i="3"/>
  <c r="GC17" i="3"/>
  <c r="FZ17" i="3"/>
  <c r="FW17" i="3"/>
  <c r="FT17" i="3"/>
  <c r="FQ17" i="3"/>
  <c r="FN17" i="3"/>
  <c r="FK17" i="3"/>
  <c r="FH17" i="3"/>
  <c r="FE17" i="3"/>
  <c r="FB17" i="3"/>
  <c r="ER17" i="3"/>
  <c r="IJ16" i="3"/>
  <c r="IE16" i="3"/>
  <c r="HZ16" i="3"/>
  <c r="HP16" i="3"/>
  <c r="GR16" i="3"/>
  <c r="GO16" i="3"/>
  <c r="GK16" i="3"/>
  <c r="GG16" i="3"/>
  <c r="GC16" i="3"/>
  <c r="FZ16" i="3"/>
  <c r="FW16" i="3"/>
  <c r="FT16" i="3"/>
  <c r="FQ16" i="3"/>
  <c r="FN16" i="3"/>
  <c r="FK16" i="3"/>
  <c r="FH16" i="3"/>
  <c r="FE16" i="3"/>
  <c r="FB16" i="3"/>
  <c r="ER16" i="3"/>
  <c r="DS16" i="3"/>
  <c r="IX16" i="3" s="1"/>
  <c r="IJ15" i="3"/>
  <c r="IE15" i="3"/>
  <c r="HZ15" i="3"/>
  <c r="HP15" i="3"/>
  <c r="GR15" i="3"/>
  <c r="GO15" i="3"/>
  <c r="GK15" i="3"/>
  <c r="GG15" i="3"/>
  <c r="GC15" i="3"/>
  <c r="FZ15" i="3"/>
  <c r="FW15" i="3"/>
  <c r="FT15" i="3"/>
  <c r="FQ15" i="3"/>
  <c r="FN15" i="3"/>
  <c r="FK15" i="3"/>
  <c r="FH15" i="3"/>
  <c r="FE15" i="3"/>
  <c r="FB15" i="3"/>
  <c r="ER15" i="3"/>
  <c r="DS15" i="3"/>
  <c r="HQ15" i="3" s="1"/>
  <c r="IJ14" i="3"/>
  <c r="IE14" i="3"/>
  <c r="HZ14" i="3"/>
  <c r="HP14" i="3"/>
  <c r="GR14" i="3"/>
  <c r="GO14" i="3"/>
  <c r="GK14" i="3"/>
  <c r="GG14" i="3"/>
  <c r="GC14" i="3"/>
  <c r="FZ14" i="3"/>
  <c r="FW14" i="3"/>
  <c r="FT14" i="3"/>
  <c r="FQ14" i="3"/>
  <c r="FN14" i="3"/>
  <c r="FK14" i="3"/>
  <c r="FH14" i="3"/>
  <c r="FE14" i="3"/>
  <c r="FB14" i="3"/>
  <c r="ER14" i="3"/>
  <c r="DS14" i="3"/>
  <c r="IV14" i="3" s="1"/>
  <c r="EW71" i="3"/>
  <c r="FI71" i="3"/>
  <c r="IW71" i="3"/>
  <c r="FU75" i="3"/>
  <c r="EX83" i="3"/>
  <c r="FI83" i="3"/>
  <c r="EV85" i="3"/>
  <c r="GQ85" i="3"/>
  <c r="IV86" i="3"/>
  <c r="IS86" i="3"/>
  <c r="HS86" i="3"/>
  <c r="HN86" i="3"/>
  <c r="HF86" i="3"/>
  <c r="GY86" i="3"/>
  <c r="GS86" i="3"/>
  <c r="FR86" i="3"/>
  <c r="DZ86" i="3"/>
  <c r="EH86" i="3"/>
  <c r="EM86" i="3"/>
  <c r="FA86" i="3"/>
  <c r="FM86" i="3"/>
  <c r="GX86" i="3"/>
  <c r="HI86" i="3"/>
  <c r="HY86" i="3"/>
  <c r="II86" i="3"/>
  <c r="IQ86" i="3"/>
  <c r="IY89" i="3"/>
  <c r="HB89" i="3"/>
  <c r="DQ89" i="3"/>
  <c r="EY89" i="3"/>
  <c r="GF89" i="3"/>
  <c r="HS89" i="3"/>
  <c r="II89" i="3"/>
  <c r="IV90" i="3"/>
  <c r="IM90" i="3"/>
  <c r="ID90" i="3"/>
  <c r="GY90" i="3"/>
  <c r="GM90" i="3"/>
  <c r="DV90" i="3"/>
  <c r="HJ90" i="3"/>
  <c r="HY90" i="3"/>
  <c r="IV92" i="3"/>
  <c r="IO92" i="3"/>
  <c r="HW92" i="3"/>
  <c r="HK92" i="3"/>
  <c r="EY92" i="3"/>
  <c r="DQ92" i="3"/>
  <c r="GA92" i="3"/>
  <c r="HA92" i="3"/>
  <c r="IP114" i="3"/>
  <c r="DQ114" i="3"/>
  <c r="IT121" i="3"/>
  <c r="GN121" i="3"/>
  <c r="GJ121" i="3"/>
  <c r="IV152" i="3"/>
  <c r="IW152" i="3"/>
  <c r="HU152" i="3"/>
  <c r="HA152" i="3"/>
  <c r="EW152" i="3"/>
  <c r="ED152" i="3"/>
  <c r="IS152" i="3"/>
  <c r="GW152" i="3"/>
  <c r="FY152" i="3"/>
  <c r="DY152" i="3"/>
  <c r="IO152" i="3"/>
  <c r="HM152" i="3"/>
  <c r="GS152" i="3"/>
  <c r="EO152" i="3"/>
  <c r="DT152" i="3"/>
  <c r="HF208" i="3"/>
  <c r="IM41" i="3"/>
  <c r="HH42" i="3"/>
  <c r="FS47" i="3"/>
  <c r="HO47" i="3"/>
  <c r="IO47" i="3"/>
  <c r="EX54" i="3"/>
  <c r="GH54" i="3"/>
  <c r="IG55" i="3"/>
  <c r="EN56" i="3"/>
  <c r="IN56" i="3"/>
  <c r="EQ57" i="3"/>
  <c r="IM57" i="3"/>
  <c r="GH70" i="3"/>
  <c r="EQ71" i="3"/>
  <c r="FA71" i="3"/>
  <c r="HE71" i="3"/>
  <c r="EO72" i="3"/>
  <c r="GN72" i="3"/>
  <c r="GZ72" i="3"/>
  <c r="DT75" i="3"/>
  <c r="GH75" i="3"/>
  <c r="GS75" i="3"/>
  <c r="EV79" i="3"/>
  <c r="IF79" i="3"/>
  <c r="DW80" i="3"/>
  <c r="EC83" i="3"/>
  <c r="FV83" i="3"/>
  <c r="GF83" i="3"/>
  <c r="HQ83" i="3"/>
  <c r="EB85" i="3"/>
  <c r="HW85" i="3"/>
  <c r="IL85" i="3"/>
  <c r="DT86" i="3"/>
  <c r="EB86" i="3"/>
  <c r="EI86" i="3"/>
  <c r="EP86" i="3"/>
  <c r="EU86" i="3"/>
  <c r="FV86" i="3"/>
  <c r="GI86" i="3"/>
  <c r="HA86" i="3"/>
  <c r="HJ86" i="3"/>
  <c r="HR86" i="3"/>
  <c r="IW86" i="3"/>
  <c r="EC89" i="3"/>
  <c r="FL89" i="3"/>
  <c r="ED90" i="3"/>
  <c r="EW90" i="3"/>
  <c r="FJ90" i="3"/>
  <c r="FS90" i="3"/>
  <c r="HO90" i="3"/>
  <c r="IS90" i="3"/>
  <c r="DW92" i="3"/>
  <c r="EW92" i="3"/>
  <c r="HL92" i="3"/>
  <c r="IF92" i="3"/>
  <c r="FA94" i="3"/>
  <c r="GT94" i="3"/>
  <c r="ES96" i="3"/>
  <c r="IY100" i="3"/>
  <c r="GS100" i="3"/>
  <c r="IV102" i="3"/>
  <c r="IU102" i="3"/>
  <c r="IG102" i="3"/>
  <c r="HS102" i="3"/>
  <c r="HE102" i="3"/>
  <c r="DV102" i="3"/>
  <c r="HJ102" i="3"/>
  <c r="IP102" i="3"/>
  <c r="IW111" i="3"/>
  <c r="IV111" i="3"/>
  <c r="HV111" i="3"/>
  <c r="GF111" i="3"/>
  <c r="FL111" i="3"/>
  <c r="DZ111" i="3"/>
  <c r="HJ111" i="3"/>
  <c r="IK111" i="3"/>
  <c r="DV114" i="3"/>
  <c r="FI114" i="3"/>
  <c r="IG114" i="3"/>
  <c r="IY117" i="3"/>
  <c r="IR117" i="3"/>
  <c r="GV117" i="3"/>
  <c r="EL117" i="3"/>
  <c r="IU120" i="3"/>
  <c r="DV121" i="3"/>
  <c r="FR121" i="3"/>
  <c r="HG121" i="3"/>
  <c r="HL139" i="3"/>
  <c r="HX139" i="3"/>
  <c r="EC139" i="3"/>
  <c r="IF139" i="3"/>
  <c r="HT139" i="3"/>
  <c r="DW139" i="3"/>
  <c r="EK152" i="3"/>
  <c r="HY152" i="3"/>
  <c r="IV154" i="3"/>
  <c r="IW154" i="3"/>
  <c r="IL154" i="3"/>
  <c r="HF154" i="3"/>
  <c r="GU154" i="3"/>
  <c r="GP154" i="3"/>
  <c r="FO154" i="3"/>
  <c r="FI154" i="3"/>
  <c r="FA154" i="3"/>
  <c r="EK154" i="3"/>
  <c r="DZ154" i="3"/>
  <c r="IS154" i="3"/>
  <c r="HO154" i="3"/>
  <c r="HE154" i="3"/>
  <c r="GT154" i="3"/>
  <c r="GE154" i="3"/>
  <c r="FU154" i="3"/>
  <c r="EY154" i="3"/>
  <c r="EQ154" i="3"/>
  <c r="EH154" i="3"/>
  <c r="DU154" i="3"/>
  <c r="IQ154" i="3"/>
  <c r="II154" i="3"/>
  <c r="HY154" i="3"/>
  <c r="HK154" i="3"/>
  <c r="HA154" i="3"/>
  <c r="EP154" i="3"/>
  <c r="EF154" i="3"/>
  <c r="DT154" i="3"/>
  <c r="FJ154" i="3"/>
  <c r="HU154" i="3"/>
  <c r="IV212" i="3"/>
  <c r="IO212" i="3"/>
  <c r="ID212" i="3"/>
  <c r="HU212" i="3"/>
  <c r="HF212" i="3"/>
  <c r="IW212" i="3"/>
  <c r="GX212" i="3"/>
  <c r="FM212" i="3"/>
  <c r="EE212" i="3"/>
  <c r="IP212" i="3"/>
  <c r="IC212" i="3"/>
  <c r="HN212" i="3"/>
  <c r="FA212" i="3"/>
  <c r="EO212" i="3"/>
  <c r="DY212" i="3"/>
  <c r="HI212" i="3"/>
  <c r="FY212" i="3"/>
  <c r="EL212" i="3"/>
  <c r="IX212" i="3"/>
  <c r="HA212" i="3"/>
  <c r="ET212" i="3"/>
  <c r="EH212" i="3"/>
  <c r="HV212" i="3"/>
  <c r="ES212" i="3"/>
  <c r="DU212" i="3"/>
  <c r="EW223" i="3"/>
  <c r="FJ223" i="3"/>
  <c r="FR22" i="3"/>
  <c r="HY22" i="3"/>
  <c r="DT22" i="3"/>
  <c r="HE22" i="3"/>
  <c r="EK26" i="3"/>
  <c r="FO41" i="3"/>
  <c r="EL42" i="3"/>
  <c r="HN42" i="3"/>
  <c r="HU43" i="3"/>
  <c r="HV44" i="3"/>
  <c r="EL45" i="3"/>
  <c r="DY47" i="3"/>
  <c r="EW47" i="3"/>
  <c r="IW47" i="3"/>
  <c r="EM49" i="3"/>
  <c r="EW49" i="3"/>
  <c r="HM49" i="3"/>
  <c r="IA49" i="3"/>
  <c r="II49" i="3"/>
  <c r="GA51" i="3"/>
  <c r="DQ53" i="3"/>
  <c r="GU53" i="3"/>
  <c r="IL53" i="3"/>
  <c r="EU55" i="3"/>
  <c r="FI55" i="3"/>
  <c r="FP56" i="3"/>
  <c r="GB56" i="3"/>
  <c r="EI57" i="3"/>
  <c r="GW57" i="3"/>
  <c r="ED61" i="3"/>
  <c r="EM61" i="3"/>
  <c r="HI61" i="3"/>
  <c r="HY61" i="3"/>
  <c r="DY63" i="3"/>
  <c r="EY63" i="3"/>
  <c r="IO63" i="3"/>
  <c r="IY63" i="3"/>
  <c r="ID64" i="3"/>
  <c r="IL64" i="3"/>
  <c r="DQ66" i="3"/>
  <c r="ED67" i="3"/>
  <c r="EO67" i="3"/>
  <c r="FA67" i="3"/>
  <c r="FR67" i="3"/>
  <c r="HF67" i="3"/>
  <c r="HU67" i="3"/>
  <c r="IO67" i="3"/>
  <c r="HE68" i="3"/>
  <c r="DV71" i="3"/>
  <c r="EI71" i="3"/>
  <c r="FM71" i="3"/>
  <c r="HJ71" i="3"/>
  <c r="IO71" i="3"/>
  <c r="HL72" i="3"/>
  <c r="GJ73" i="3"/>
  <c r="EF74" i="3"/>
  <c r="FA74" i="3"/>
  <c r="HN74" i="3"/>
  <c r="IQ74" i="3"/>
  <c r="DZ75" i="3"/>
  <c r="HU76" i="3"/>
  <c r="EU77" i="3"/>
  <c r="DQ78" i="3"/>
  <c r="EI78" i="3"/>
  <c r="FC78" i="3"/>
  <c r="HA78" i="3"/>
  <c r="HU78" i="3"/>
  <c r="IO78" i="3"/>
  <c r="DZ79" i="3"/>
  <c r="FL79" i="3"/>
  <c r="GF79" i="3"/>
  <c r="HU79" i="3"/>
  <c r="ED82" i="3"/>
  <c r="EM82" i="3"/>
  <c r="EW82" i="3"/>
  <c r="FI82" i="3"/>
  <c r="GW82" i="3"/>
  <c r="HG82" i="3"/>
  <c r="HW82" i="3"/>
  <c r="IU82" i="3"/>
  <c r="EL83" i="3"/>
  <c r="GW83" i="3"/>
  <c r="EL85" i="3"/>
  <c r="GL85" i="3"/>
  <c r="GZ85" i="3"/>
  <c r="IV85" i="3"/>
  <c r="DU86" i="3"/>
  <c r="ED86" i="3"/>
  <c r="EK86" i="3"/>
  <c r="EQ86" i="3"/>
  <c r="EW86" i="3"/>
  <c r="GT86" i="3"/>
  <c r="HC86" i="3"/>
  <c r="HK86" i="3"/>
  <c r="HU86" i="3"/>
  <c r="IL86" i="3"/>
  <c r="IX86" i="3"/>
  <c r="DQ88" i="3"/>
  <c r="EC88" i="3"/>
  <c r="FG88" i="3"/>
  <c r="GE88" i="3"/>
  <c r="GS88" i="3"/>
  <c r="HO88" i="3"/>
  <c r="EM89" i="3"/>
  <c r="HL89" i="3"/>
  <c r="IB89" i="3"/>
  <c r="IR89" i="3"/>
  <c r="EI90" i="3"/>
  <c r="GT90" i="3"/>
  <c r="IX90" i="3"/>
  <c r="EC92" i="3"/>
  <c r="GF92" i="3"/>
  <c r="EW94" i="3"/>
  <c r="HN94" i="3"/>
  <c r="EG95" i="3"/>
  <c r="EV95" i="3"/>
  <c r="GZ95" i="3"/>
  <c r="HU95" i="3"/>
  <c r="DQ98" i="3"/>
  <c r="ED98" i="3"/>
  <c r="FA98" i="3"/>
  <c r="HG98" i="3"/>
  <c r="IK98" i="3"/>
  <c r="EW99" i="3"/>
  <c r="EG100" i="3"/>
  <c r="ED102" i="3"/>
  <c r="EW102" i="3"/>
  <c r="FI102" i="3"/>
  <c r="HO102" i="3"/>
  <c r="DQ104" i="3"/>
  <c r="DQ109" i="3"/>
  <c r="EY109" i="3"/>
  <c r="GJ109" i="3"/>
  <c r="EM110" i="3"/>
  <c r="GA110" i="3"/>
  <c r="GQ110" i="3"/>
  <c r="EK111" i="3"/>
  <c r="GP111" i="3"/>
  <c r="DQ112" i="3"/>
  <c r="ED114" i="3"/>
  <c r="HR114" i="3"/>
  <c r="EB117" i="3"/>
  <c r="HG117" i="3"/>
  <c r="IB117" i="3"/>
  <c r="EB120" i="3"/>
  <c r="DW121" i="3"/>
  <c r="IH121" i="3"/>
  <c r="IQ124" i="3"/>
  <c r="GZ124" i="3"/>
  <c r="DW124" i="3"/>
  <c r="FP124" i="3"/>
  <c r="FL124" i="3"/>
  <c r="HW124" i="3"/>
  <c r="IV134" i="3"/>
  <c r="IY134" i="3"/>
  <c r="IO134" i="3"/>
  <c r="HF134" i="3"/>
  <c r="GU134" i="3"/>
  <c r="EU134" i="3"/>
  <c r="EL134" i="3"/>
  <c r="EB134" i="3"/>
  <c r="DQ134" i="3"/>
  <c r="IX134" i="3"/>
  <c r="IM134" i="3"/>
  <c r="HO134" i="3"/>
  <c r="HE134" i="3"/>
  <c r="FM134" i="3"/>
  <c r="EI134" i="3"/>
  <c r="DV134" i="3"/>
  <c r="EM134" i="3"/>
  <c r="FA134" i="3"/>
  <c r="GY134" i="3"/>
  <c r="IT134" i="3"/>
  <c r="EN139" i="3"/>
  <c r="GJ139" i="3"/>
  <c r="HD139" i="3"/>
  <c r="EB154" i="3"/>
  <c r="GY154" i="3"/>
  <c r="IM154" i="3"/>
  <c r="IV174" i="3"/>
  <c r="IL174" i="3"/>
  <c r="GT174" i="3"/>
  <c r="FO174" i="3"/>
  <c r="ET174" i="3"/>
  <c r="HY174" i="3"/>
  <c r="HJ174" i="3"/>
  <c r="DZ174" i="3"/>
  <c r="GY174" i="3"/>
  <c r="EP174" i="3"/>
  <c r="HS174" i="3"/>
  <c r="IH174" i="3"/>
  <c r="GP174" i="3"/>
  <c r="GE174" i="3"/>
  <c r="EY174" i="3"/>
  <c r="DT174" i="3"/>
  <c r="HE174" i="3"/>
  <c r="IW183" i="3"/>
  <c r="GT183" i="3"/>
  <c r="HR183" i="3"/>
  <c r="EL183" i="3"/>
  <c r="ES183" i="3"/>
  <c r="IH183" i="3"/>
  <c r="HJ183" i="3"/>
  <c r="DZ183" i="3"/>
  <c r="IV184" i="3"/>
  <c r="IS184" i="3"/>
  <c r="HA184" i="3"/>
  <c r="FY184" i="3"/>
  <c r="EO184" i="3"/>
  <c r="HY184" i="3"/>
  <c r="GW184" i="3"/>
  <c r="ED184" i="3"/>
  <c r="IG184" i="3"/>
  <c r="HM184" i="3"/>
  <c r="FI184" i="3"/>
  <c r="FA184" i="3"/>
  <c r="IW184" i="3"/>
  <c r="DY184" i="3"/>
  <c r="HJ22" i="3"/>
  <c r="GD26" i="3"/>
  <c r="FY33" i="3"/>
  <c r="HW39" i="3"/>
  <c r="EW41" i="3"/>
  <c r="DZ42" i="3"/>
  <c r="EH43" i="3"/>
  <c r="ES43" i="3"/>
  <c r="II43" i="3"/>
  <c r="IU43" i="3"/>
  <c r="HX44" i="3"/>
  <c r="HA45" i="3"/>
  <c r="EH47" i="3"/>
  <c r="GY47" i="3"/>
  <c r="HU47" i="3"/>
  <c r="DU49" i="3"/>
  <c r="FA49" i="3"/>
  <c r="FU49" i="3"/>
  <c r="HC49" i="3"/>
  <c r="HV49" i="3"/>
  <c r="IS49" i="3"/>
  <c r="ED53" i="3"/>
  <c r="EM53" i="3"/>
  <c r="GW53" i="3"/>
  <c r="HG53" i="3"/>
  <c r="IM53" i="3"/>
  <c r="IX53" i="3"/>
  <c r="EH55" i="3"/>
  <c r="GM55" i="3"/>
  <c r="IM55" i="3"/>
  <c r="DZ56" i="3"/>
  <c r="DQ57" i="3"/>
  <c r="EB57" i="3"/>
  <c r="GX57" i="3"/>
  <c r="HI57" i="3"/>
  <c r="FJ58" i="3"/>
  <c r="EB59" i="3"/>
  <c r="EH61" i="3"/>
  <c r="EQ61" i="3"/>
  <c r="GY61" i="3"/>
  <c r="HJ61" i="3"/>
  <c r="EM63" i="3"/>
  <c r="FA63" i="3"/>
  <c r="GI63" i="3"/>
  <c r="GU63" i="3"/>
  <c r="HU63" i="3"/>
  <c r="II63" i="3"/>
  <c r="GP64" i="3"/>
  <c r="HF64" i="3"/>
  <c r="HE65" i="3"/>
  <c r="GU66" i="3"/>
  <c r="DU67" i="3"/>
  <c r="EH67" i="3"/>
  <c r="GD67" i="3"/>
  <c r="GS67" i="3"/>
  <c r="HI67" i="3"/>
  <c r="HV67" i="3"/>
  <c r="IP67" i="3"/>
  <c r="EB71" i="3"/>
  <c r="EL71" i="3"/>
  <c r="EU71" i="3"/>
  <c r="GW71" i="3"/>
  <c r="HM71" i="3"/>
  <c r="HY71" i="3"/>
  <c r="IT71" i="3"/>
  <c r="DY72" i="3"/>
  <c r="EW72" i="3"/>
  <c r="IN72" i="3"/>
  <c r="FS73" i="3"/>
  <c r="GB73" i="3"/>
  <c r="EP75" i="3"/>
  <c r="HN75" i="3"/>
  <c r="EM78" i="3"/>
  <c r="GA78" i="3"/>
  <c r="GQ78" i="3"/>
  <c r="HF78" i="3"/>
  <c r="IT78" i="3"/>
  <c r="EK79" i="3"/>
  <c r="GV79" i="3"/>
  <c r="IT79" i="3"/>
  <c r="EU80" i="3"/>
  <c r="HH83" i="3"/>
  <c r="IW83" i="3"/>
  <c r="HK85" i="3"/>
  <c r="DQ86" i="3"/>
  <c r="DV86" i="3"/>
  <c r="EF86" i="3"/>
  <c r="EL86" i="3"/>
  <c r="EY86" i="3"/>
  <c r="FI86" i="3"/>
  <c r="FS86" i="3"/>
  <c r="GM86" i="3"/>
  <c r="GU86" i="3"/>
  <c r="HE86" i="3"/>
  <c r="HO86" i="3"/>
  <c r="HW86" i="3"/>
  <c r="IH86" i="3"/>
  <c r="IM86" i="3"/>
  <c r="IS87" i="3"/>
  <c r="IR87" i="3"/>
  <c r="HM87" i="3"/>
  <c r="EZ87" i="3"/>
  <c r="DW87" i="3"/>
  <c r="FM87" i="3"/>
  <c r="FX87" i="3"/>
  <c r="HT87" i="3"/>
  <c r="IH87" i="3"/>
  <c r="IV88" i="3"/>
  <c r="HY88" i="3"/>
  <c r="HK88" i="3"/>
  <c r="GU88" i="3"/>
  <c r="GJ88" i="3"/>
  <c r="FA88" i="3"/>
  <c r="EQ88" i="3"/>
  <c r="ED88" i="3"/>
  <c r="DT88" i="3"/>
  <c r="EG88" i="3"/>
  <c r="EV88" i="3"/>
  <c r="FU88" i="3"/>
  <c r="GZ88" i="3"/>
  <c r="II88" i="3"/>
  <c r="IU88" i="3"/>
  <c r="DQ90" i="3"/>
  <c r="EM90" i="3"/>
  <c r="HE90" i="3"/>
  <c r="HS90" i="3"/>
  <c r="II90" i="3"/>
  <c r="EM92" i="3"/>
  <c r="FG92" i="3"/>
  <c r="GZ92" i="3"/>
  <c r="HU92" i="3"/>
  <c r="IQ92" i="3"/>
  <c r="EB94" i="3"/>
  <c r="EM94" i="3"/>
  <c r="FC94" i="3"/>
  <c r="GE94" i="3"/>
  <c r="HC94" i="3"/>
  <c r="HO94" i="3"/>
  <c r="IM94" i="3"/>
  <c r="IW95" i="3"/>
  <c r="IV95" i="3"/>
  <c r="HJ95" i="3"/>
  <c r="GV95" i="3"/>
  <c r="FA95" i="3"/>
  <c r="EK95" i="3"/>
  <c r="DU95" i="3"/>
  <c r="EH95" i="3"/>
  <c r="FV95" i="3"/>
  <c r="GF95" i="3"/>
  <c r="GP95" i="3"/>
  <c r="HE95" i="3"/>
  <c r="IB95" i="3"/>
  <c r="IT95" i="3"/>
  <c r="IV98" i="3"/>
  <c r="IT98" i="3"/>
  <c r="HF98" i="3"/>
  <c r="GU98" i="3"/>
  <c r="EI98" i="3"/>
  <c r="DV98" i="3"/>
  <c r="EH98" i="3"/>
  <c r="GW98" i="3"/>
  <c r="HK98" i="3"/>
  <c r="HV98" i="3"/>
  <c r="IO98" i="3"/>
  <c r="IV99" i="3"/>
  <c r="IL99" i="3"/>
  <c r="GW99" i="3"/>
  <c r="FV99" i="3"/>
  <c r="FM99" i="3"/>
  <c r="EC99" i="3"/>
  <c r="HQ99" i="3"/>
  <c r="HO100" i="3"/>
  <c r="EI102" i="3"/>
  <c r="GH102" i="3"/>
  <c r="GT102" i="3"/>
  <c r="IV104" i="3"/>
  <c r="EG104" i="3"/>
  <c r="EV104" i="3"/>
  <c r="IU104" i="3"/>
  <c r="IY109" i="3"/>
  <c r="GB109" i="3"/>
  <c r="IV110" i="3"/>
  <c r="IO110" i="3"/>
  <c r="HU110" i="3"/>
  <c r="HA110" i="3"/>
  <c r="EI110" i="3"/>
  <c r="DQ110" i="3"/>
  <c r="IT110" i="3"/>
  <c r="IV112" i="3"/>
  <c r="EY112" i="3"/>
  <c r="HL112" i="3"/>
  <c r="IK112" i="3"/>
  <c r="HC114" i="3"/>
  <c r="HW114" i="3"/>
  <c r="IK114" i="3"/>
  <c r="FF117" i="3"/>
  <c r="EK120" i="3"/>
  <c r="FG120" i="3"/>
  <c r="FO120" i="3"/>
  <c r="HE120" i="3"/>
  <c r="FC121" i="3"/>
  <c r="GI121" i="3"/>
  <c r="EH124" i="3"/>
  <c r="FC124" i="3"/>
  <c r="HG124" i="3"/>
  <c r="EM130" i="3"/>
  <c r="DQ130" i="3"/>
  <c r="IX130" i="3"/>
  <c r="ID130" i="3"/>
  <c r="HG130" i="3"/>
  <c r="EY130" i="3"/>
  <c r="EF130" i="3"/>
  <c r="HQ130" i="3"/>
  <c r="IM130" i="3"/>
  <c r="IF135" i="3"/>
  <c r="GT135" i="3"/>
  <c r="IN135" i="3"/>
  <c r="HR135" i="3"/>
  <c r="EP135" i="3"/>
  <c r="FL139" i="3"/>
  <c r="IV139" i="3"/>
  <c r="FA152" i="3"/>
  <c r="FI152" i="3"/>
  <c r="HI152" i="3"/>
  <c r="IW174" i="3"/>
  <c r="IY182" i="3"/>
  <c r="IK182" i="3"/>
  <c r="HN182" i="3"/>
  <c r="HA182" i="3"/>
  <c r="GH182" i="3"/>
  <c r="FJ182" i="3"/>
  <c r="EU182" i="3"/>
  <c r="EL182" i="3"/>
  <c r="EB182" i="3"/>
  <c r="DQ182" i="3"/>
  <c r="IT182" i="3"/>
  <c r="HV182" i="3"/>
  <c r="HI182" i="3"/>
  <c r="GU182" i="3"/>
  <c r="GM182" i="3"/>
  <c r="EI182" i="3"/>
  <c r="DV182" i="3"/>
  <c r="IS182" i="3"/>
  <c r="IA182" i="3"/>
  <c r="HG182" i="3"/>
  <c r="FV182" i="3"/>
  <c r="FF182" i="3"/>
  <c r="EW182" i="3"/>
  <c r="EH182" i="3"/>
  <c r="IM182" i="3"/>
  <c r="HB182" i="3"/>
  <c r="GA182" i="3"/>
  <c r="FU182" i="3"/>
  <c r="ED182" i="3"/>
  <c r="HU182" i="3"/>
  <c r="GS182" i="3"/>
  <c r="GI182" i="3"/>
  <c r="EQ182" i="3"/>
  <c r="DU182" i="3"/>
  <c r="IV223" i="3"/>
  <c r="IT223" i="3"/>
  <c r="IA223" i="3"/>
  <c r="HR223" i="3"/>
  <c r="HM223" i="3"/>
  <c r="HB223" i="3"/>
  <c r="GH223" i="3"/>
  <c r="EI223" i="3"/>
  <c r="DV223" i="3"/>
  <c r="IS223" i="3"/>
  <c r="II223" i="3"/>
  <c r="HQ223" i="3"/>
  <c r="HI223" i="3"/>
  <c r="GX223" i="3"/>
  <c r="GM223" i="3"/>
  <c r="FV223" i="3"/>
  <c r="FG223" i="3"/>
  <c r="FA223" i="3"/>
  <c r="EQ223" i="3"/>
  <c r="EH223" i="3"/>
  <c r="DU223" i="3"/>
  <c r="IO223" i="3"/>
  <c r="ID223" i="3"/>
  <c r="GW223" i="3"/>
  <c r="GI223" i="3"/>
  <c r="EU223" i="3"/>
  <c r="ED223" i="3"/>
  <c r="IM223" i="3"/>
  <c r="HN223" i="3"/>
  <c r="FU223" i="3"/>
  <c r="EB223" i="3"/>
  <c r="HV223" i="3"/>
  <c r="DQ223" i="3"/>
  <c r="EM223" i="3"/>
  <c r="IY223" i="3"/>
  <c r="HG223" i="3"/>
  <c r="EL223" i="3"/>
  <c r="HW223" i="3"/>
  <c r="IX223" i="3"/>
  <c r="FJ141" i="3"/>
  <c r="FR141" i="3"/>
  <c r="HF141" i="3"/>
  <c r="IH141" i="3"/>
  <c r="EK142" i="3"/>
  <c r="GU142" i="3"/>
  <c r="HQ142" i="3"/>
  <c r="EH144" i="3"/>
  <c r="ES144" i="3"/>
  <c r="GQ144" i="3"/>
  <c r="HE144" i="3"/>
  <c r="IA144" i="3"/>
  <c r="IO144" i="3"/>
  <c r="FJ145" i="3"/>
  <c r="FR145" i="3"/>
  <c r="HF145" i="3"/>
  <c r="EH148" i="3"/>
  <c r="ES148" i="3"/>
  <c r="FO148" i="3"/>
  <c r="HE148" i="3"/>
  <c r="ED150" i="3"/>
  <c r="EM150" i="3"/>
  <c r="FA150" i="3"/>
  <c r="FG150" i="3"/>
  <c r="FV150" i="3"/>
  <c r="GM150" i="3"/>
  <c r="GU150" i="3"/>
  <c r="HF150" i="3"/>
  <c r="HQ150" i="3"/>
  <c r="IO150" i="3"/>
  <c r="IY150" i="3"/>
  <c r="FF154" i="3"/>
  <c r="EE155" i="3"/>
  <c r="EX155" i="3"/>
  <c r="FF155" i="3"/>
  <c r="GS155" i="3"/>
  <c r="HI155" i="3"/>
  <c r="HY155" i="3"/>
  <c r="IH155" i="3"/>
  <c r="IT155" i="3"/>
  <c r="ED166" i="3"/>
  <c r="EM166" i="3"/>
  <c r="FA166" i="3"/>
  <c r="FG166" i="3"/>
  <c r="FU166" i="3"/>
  <c r="GA166" i="3"/>
  <c r="GQ166" i="3"/>
  <c r="HA166" i="3"/>
  <c r="HK166" i="3"/>
  <c r="HU166" i="3"/>
  <c r="IO166" i="3"/>
  <c r="IY166" i="3"/>
  <c r="GD194" i="3"/>
  <c r="IA194" i="3"/>
  <c r="GU194" i="3"/>
  <c r="EL194" i="3"/>
  <c r="IQ194" i="3"/>
  <c r="EG194" i="3"/>
  <c r="HK194" i="3"/>
  <c r="HH196" i="3"/>
  <c r="GP196" i="3"/>
  <c r="FV196" i="3"/>
  <c r="FM196" i="3"/>
  <c r="DZ196" i="3"/>
  <c r="IW196" i="3"/>
  <c r="HV196" i="3"/>
  <c r="HF196" i="3"/>
  <c r="GB196" i="3"/>
  <c r="EN196" i="3"/>
  <c r="DW196" i="3"/>
  <c r="EV196" i="3"/>
  <c r="FF196" i="3"/>
  <c r="GT196" i="3"/>
  <c r="IG209" i="3"/>
  <c r="IF209" i="3"/>
  <c r="GV209" i="3"/>
  <c r="EG209" i="3"/>
  <c r="EN210" i="3"/>
  <c r="GE210" i="3"/>
  <c r="IR210" i="3"/>
  <c r="EM219" i="3"/>
  <c r="GM219" i="3"/>
  <c r="HC219" i="3"/>
  <c r="IG219" i="3"/>
  <c r="IX248" i="3"/>
  <c r="HB248" i="3"/>
  <c r="FV248" i="3"/>
  <c r="EE248" i="3"/>
  <c r="IV255" i="3"/>
  <c r="IT255" i="3"/>
  <c r="IH255" i="3"/>
  <c r="HW255" i="3"/>
  <c r="HN255" i="3"/>
  <c r="HC255" i="3"/>
  <c r="GS255" i="3"/>
  <c r="FG255" i="3"/>
  <c r="EW255" i="3"/>
  <c r="EK255" i="3"/>
  <c r="DZ255" i="3"/>
  <c r="DQ255" i="3"/>
  <c r="IQ255" i="3"/>
  <c r="HU255" i="3"/>
  <c r="HK255" i="3"/>
  <c r="HA255" i="3"/>
  <c r="GI255" i="3"/>
  <c r="FR255" i="3"/>
  <c r="EI255" i="3"/>
  <c r="DV255" i="3"/>
  <c r="IW255" i="3"/>
  <c r="ID255" i="3"/>
  <c r="HI255" i="3"/>
  <c r="FO255" i="3"/>
  <c r="ED255" i="3"/>
  <c r="IO255" i="3"/>
  <c r="HF255" i="3"/>
  <c r="GD255" i="3"/>
  <c r="FV255" i="3"/>
  <c r="EP255" i="3"/>
  <c r="DT255" i="3"/>
  <c r="GX255" i="3"/>
  <c r="GL255" i="3"/>
  <c r="EM255" i="3"/>
  <c r="GU255" i="3"/>
  <c r="EF255" i="3"/>
  <c r="IU282" i="3"/>
  <c r="FA282" i="3"/>
  <c r="HK282" i="3"/>
  <c r="HE284" i="3"/>
  <c r="FC284" i="3"/>
  <c r="ES284" i="3"/>
  <c r="DT284" i="3"/>
  <c r="IW284" i="3"/>
  <c r="IG284" i="3"/>
  <c r="HY284" i="3"/>
  <c r="HO284" i="3"/>
  <c r="HA284" i="3"/>
  <c r="GQ284" i="3"/>
  <c r="FU284" i="3"/>
  <c r="IT284" i="3"/>
  <c r="HU284" i="3"/>
  <c r="HK284" i="3"/>
  <c r="GW284" i="3"/>
  <c r="GA284" i="3"/>
  <c r="EY284" i="3"/>
  <c r="EP284" i="3"/>
  <c r="ED284" i="3"/>
  <c r="DQ284" i="3"/>
  <c r="IP284" i="3"/>
  <c r="IA284" i="3"/>
  <c r="HQ284" i="3"/>
  <c r="HG284" i="3"/>
  <c r="GT284" i="3"/>
  <c r="EW284" i="3"/>
  <c r="EM284" i="3"/>
  <c r="DY284" i="3"/>
  <c r="EF284" i="3"/>
  <c r="FY86" i="3"/>
  <c r="IA86" i="3"/>
  <c r="GQ92" i="3"/>
  <c r="FU94" i="3"/>
  <c r="GQ94" i="3"/>
  <c r="FL95" i="3"/>
  <c r="GD95" i="3"/>
  <c r="GZ97" i="3"/>
  <c r="IV97" i="3"/>
  <c r="FM98" i="3"/>
  <c r="GM98" i="3"/>
  <c r="HQ98" i="3"/>
  <c r="IG98" i="3"/>
  <c r="GP102" i="3"/>
  <c r="FG105" i="3"/>
  <c r="HN105" i="3"/>
  <c r="IM105" i="3"/>
  <c r="EY108" i="3"/>
  <c r="GA108" i="3"/>
  <c r="IO108" i="3"/>
  <c r="FC110" i="3"/>
  <c r="GA112" i="3"/>
  <c r="FC114" i="3"/>
  <c r="DZ122" i="3"/>
  <c r="EK122" i="3"/>
  <c r="FA122" i="3"/>
  <c r="FU122" i="3"/>
  <c r="GE122" i="3"/>
  <c r="GY122" i="3"/>
  <c r="HJ122" i="3"/>
  <c r="HR122" i="3"/>
  <c r="IT122" i="3"/>
  <c r="ES124" i="3"/>
  <c r="IF124" i="3"/>
  <c r="EP127" i="3"/>
  <c r="FU127" i="3"/>
  <c r="ES128" i="3"/>
  <c r="GV128" i="3"/>
  <c r="EI131" i="3"/>
  <c r="EX131" i="3"/>
  <c r="GL131" i="3"/>
  <c r="HB131" i="3"/>
  <c r="HV131" i="3"/>
  <c r="IV131" i="3"/>
  <c r="EB133" i="3"/>
  <c r="EQ133" i="3"/>
  <c r="FF133" i="3"/>
  <c r="GE133" i="3"/>
  <c r="GU133" i="3"/>
  <c r="HG133" i="3"/>
  <c r="IB133" i="3"/>
  <c r="IX133" i="3"/>
  <c r="GI134" i="3"/>
  <c r="ID134" i="3"/>
  <c r="EK136" i="3"/>
  <c r="HG136" i="3"/>
  <c r="IA136" i="3"/>
  <c r="IQ136" i="3"/>
  <c r="EP137" i="3"/>
  <c r="GB137" i="3"/>
  <c r="HJ137" i="3"/>
  <c r="FD139" i="3"/>
  <c r="EH140" i="3"/>
  <c r="ES140" i="3"/>
  <c r="FO140" i="3"/>
  <c r="GQ140" i="3"/>
  <c r="HE140" i="3"/>
  <c r="IQ140" i="3"/>
  <c r="DZ141" i="3"/>
  <c r="GP141" i="3"/>
  <c r="HR141" i="3"/>
  <c r="DY142" i="3"/>
  <c r="GW142" i="3"/>
  <c r="ID142" i="3"/>
  <c r="IP142" i="3"/>
  <c r="DV144" i="3"/>
  <c r="EM144" i="3"/>
  <c r="EU144" i="3"/>
  <c r="FG144" i="3"/>
  <c r="FO144" i="3"/>
  <c r="GI144" i="3"/>
  <c r="HG144" i="3"/>
  <c r="HS144" i="3"/>
  <c r="IQ144" i="3"/>
  <c r="DZ145" i="3"/>
  <c r="GP145" i="3"/>
  <c r="HR145" i="3"/>
  <c r="EM146" i="3"/>
  <c r="FJ146" i="3"/>
  <c r="GT146" i="3"/>
  <c r="DV148" i="3"/>
  <c r="EM148" i="3"/>
  <c r="EU148" i="3"/>
  <c r="FG148" i="3"/>
  <c r="GA148" i="3"/>
  <c r="HQ148" i="3"/>
  <c r="IK148" i="3"/>
  <c r="DU150" i="3"/>
  <c r="EH150" i="3"/>
  <c r="EQ150" i="3"/>
  <c r="FR150" i="3"/>
  <c r="GH150" i="3"/>
  <c r="GW150" i="3"/>
  <c r="HG150" i="3"/>
  <c r="HU150" i="3"/>
  <c r="II150" i="3"/>
  <c r="IS150" i="3"/>
  <c r="EH151" i="3"/>
  <c r="ES151" i="3"/>
  <c r="GH151" i="3"/>
  <c r="GT151" i="3"/>
  <c r="HJ151" i="3"/>
  <c r="HR151" i="3"/>
  <c r="IH151" i="3"/>
  <c r="IW151" i="3"/>
  <c r="ID154" i="3"/>
  <c r="DT155" i="3"/>
  <c r="EK155" i="3"/>
  <c r="FA155" i="3"/>
  <c r="FR155" i="3"/>
  <c r="GL155" i="3"/>
  <c r="GT155" i="3"/>
  <c r="HJ155" i="3"/>
  <c r="IW155" i="3"/>
  <c r="EK156" i="3"/>
  <c r="FA156" i="3"/>
  <c r="GS156" i="3"/>
  <c r="IS156" i="3"/>
  <c r="EP159" i="3"/>
  <c r="HI159" i="3"/>
  <c r="IT159" i="3"/>
  <c r="FM160" i="3"/>
  <c r="FU160" i="3"/>
  <c r="DU166" i="3"/>
  <c r="EH166" i="3"/>
  <c r="EQ166" i="3"/>
  <c r="FV166" i="3"/>
  <c r="GL166" i="3"/>
  <c r="HB166" i="3"/>
  <c r="HM166" i="3"/>
  <c r="HV166" i="3"/>
  <c r="II166" i="3"/>
  <c r="IS166" i="3"/>
  <c r="EH167" i="3"/>
  <c r="ES167" i="3"/>
  <c r="FM167" i="3"/>
  <c r="FU167" i="3"/>
  <c r="GW167" i="3"/>
  <c r="HM167" i="3"/>
  <c r="HY167" i="3"/>
  <c r="IX167" i="3"/>
  <c r="ED168" i="3"/>
  <c r="EW168" i="3"/>
  <c r="HM168" i="3"/>
  <c r="IW168" i="3"/>
  <c r="DZ170" i="3"/>
  <c r="EK170" i="3"/>
  <c r="EU170" i="3"/>
  <c r="GQ170" i="3"/>
  <c r="HJ170" i="3"/>
  <c r="HY170" i="3"/>
  <c r="II170" i="3"/>
  <c r="GL171" i="3"/>
  <c r="GT171" i="3"/>
  <c r="HV171" i="3"/>
  <c r="IG171" i="3"/>
  <c r="IV180" i="3"/>
  <c r="IW180" i="3"/>
  <c r="FM182" i="3"/>
  <c r="IY186" i="3"/>
  <c r="IT186" i="3"/>
  <c r="II186" i="3"/>
  <c r="IB186" i="3"/>
  <c r="HB186" i="3"/>
  <c r="GP186" i="3"/>
  <c r="EY186" i="3"/>
  <c r="EL186" i="3"/>
  <c r="DV186" i="3"/>
  <c r="IN186" i="3"/>
  <c r="IH186" i="3"/>
  <c r="HK186" i="3"/>
  <c r="GV186" i="3"/>
  <c r="EX186" i="3"/>
  <c r="DU186" i="3"/>
  <c r="ID186" i="3"/>
  <c r="IV186" i="3"/>
  <c r="HJ192" i="3"/>
  <c r="EW192" i="3"/>
  <c r="GL194" i="3"/>
  <c r="EG196" i="3"/>
  <c r="FA196" i="3"/>
  <c r="GJ196" i="3"/>
  <c r="HA196" i="3"/>
  <c r="IB196" i="3"/>
  <c r="IO196" i="3"/>
  <c r="DQ205" i="3"/>
  <c r="ES205" i="3"/>
  <c r="GN205" i="3"/>
  <c r="IW207" i="3"/>
  <c r="EK207" i="3"/>
  <c r="DZ207" i="3"/>
  <c r="ED209" i="3"/>
  <c r="IV209" i="3"/>
  <c r="GF210" i="3"/>
  <c r="GL215" i="3"/>
  <c r="ET216" i="3"/>
  <c r="ES216" i="3"/>
  <c r="FV219" i="3"/>
  <c r="EB122" i="3"/>
  <c r="EL122" i="3"/>
  <c r="ET122" i="3"/>
  <c r="FO122" i="3"/>
  <c r="FV122" i="3"/>
  <c r="GS122" i="3"/>
  <c r="HC122" i="3"/>
  <c r="HN122" i="3"/>
  <c r="HS122" i="3"/>
  <c r="IC122" i="3"/>
  <c r="IM122" i="3"/>
  <c r="IX122" i="3"/>
  <c r="IK124" i="3"/>
  <c r="GA130" i="3"/>
  <c r="EL131" i="3"/>
  <c r="GB131" i="3"/>
  <c r="HF131" i="3"/>
  <c r="HX131" i="3"/>
  <c r="EG133" i="3"/>
  <c r="FV133" i="3"/>
  <c r="GM133" i="3"/>
  <c r="GV133" i="3"/>
  <c r="HL133" i="3"/>
  <c r="IM133" i="3"/>
  <c r="FO134" i="3"/>
  <c r="FY134" i="3"/>
  <c r="HS134" i="3"/>
  <c r="EQ136" i="3"/>
  <c r="GA136" i="3"/>
  <c r="GQ136" i="3"/>
  <c r="FJ137" i="3"/>
  <c r="IL137" i="3"/>
  <c r="EE141" i="3"/>
  <c r="GH141" i="3"/>
  <c r="IP141" i="3"/>
  <c r="DZ142" i="3"/>
  <c r="ES142" i="3"/>
  <c r="FO142" i="3"/>
  <c r="HF142" i="3"/>
  <c r="DY144" i="3"/>
  <c r="EO144" i="3"/>
  <c r="FA144" i="3"/>
  <c r="GA144" i="3"/>
  <c r="GW144" i="3"/>
  <c r="HM144" i="3"/>
  <c r="HU144" i="3"/>
  <c r="II144" i="3"/>
  <c r="IW144" i="3"/>
  <c r="EE145" i="3"/>
  <c r="GH145" i="3"/>
  <c r="IL145" i="3"/>
  <c r="DY148" i="3"/>
  <c r="EO148" i="3"/>
  <c r="FA148" i="3"/>
  <c r="FU148" i="3"/>
  <c r="IW148" i="3"/>
  <c r="DV150" i="3"/>
  <c r="EI150" i="3"/>
  <c r="EU150" i="3"/>
  <c r="FJ150" i="3"/>
  <c r="GQ150" i="3"/>
  <c r="HA150" i="3"/>
  <c r="HK150" i="3"/>
  <c r="HV150" i="3"/>
  <c r="IT150" i="3"/>
  <c r="HS154" i="3"/>
  <c r="DU155" i="3"/>
  <c r="EL155" i="3"/>
  <c r="FM155" i="3"/>
  <c r="GD155" i="3"/>
  <c r="HA155" i="3"/>
  <c r="HQ155" i="3"/>
  <c r="IL155" i="3"/>
  <c r="EO156" i="3"/>
  <c r="FY156" i="3"/>
  <c r="GW156" i="3"/>
  <c r="HU156" i="3"/>
  <c r="IG156" i="3"/>
  <c r="FJ159" i="3"/>
  <c r="FR159" i="3"/>
  <c r="DV166" i="3"/>
  <c r="EI166" i="3"/>
  <c r="EU166" i="3"/>
  <c r="FJ166" i="3"/>
  <c r="FR166" i="3"/>
  <c r="GM166" i="3"/>
  <c r="GU166" i="3"/>
  <c r="HF166" i="3"/>
  <c r="ID166" i="3"/>
  <c r="IT166" i="3"/>
  <c r="EK168" i="3"/>
  <c r="FA168" i="3"/>
  <c r="FI168" i="3"/>
  <c r="IG168" i="3"/>
  <c r="IV170" i="3"/>
  <c r="IW170" i="3"/>
  <c r="IL170" i="3"/>
  <c r="HF170" i="3"/>
  <c r="GU170" i="3"/>
  <c r="GP170" i="3"/>
  <c r="FJ170" i="3"/>
  <c r="IS170" i="3"/>
  <c r="HO170" i="3"/>
  <c r="HE170" i="3"/>
  <c r="GT170" i="3"/>
  <c r="GE170" i="3"/>
  <c r="FO170" i="3"/>
  <c r="FI170" i="3"/>
  <c r="ET170" i="3"/>
  <c r="EL170" i="3"/>
  <c r="EB170" i="3"/>
  <c r="EP170" i="3"/>
  <c r="EY170" i="3"/>
  <c r="FF170" i="3"/>
  <c r="HK170" i="3"/>
  <c r="IV171" i="3"/>
  <c r="IL171" i="3"/>
  <c r="HQ171" i="3"/>
  <c r="HB171" i="3"/>
  <c r="FY171" i="3"/>
  <c r="FA171" i="3"/>
  <c r="EL171" i="3"/>
  <c r="DU171" i="3"/>
  <c r="IW171" i="3"/>
  <c r="HA171" i="3"/>
  <c r="GD171" i="3"/>
  <c r="FF171" i="3"/>
  <c r="EX171" i="3"/>
  <c r="EK171" i="3"/>
  <c r="DT171" i="3"/>
  <c r="ES171" i="3"/>
  <c r="FR171" i="3"/>
  <c r="HI171" i="3"/>
  <c r="HY171" i="3"/>
  <c r="IH171" i="3"/>
  <c r="IV176" i="3"/>
  <c r="IO176" i="3"/>
  <c r="HU176" i="3"/>
  <c r="EK176" i="3"/>
  <c r="DT176" i="3"/>
  <c r="EK192" i="3"/>
  <c r="EL196" i="3"/>
  <c r="IC196" i="3"/>
  <c r="IP196" i="3"/>
  <c r="IS205" i="3"/>
  <c r="IU205" i="3"/>
  <c r="II205" i="3"/>
  <c r="HU205" i="3"/>
  <c r="HL205" i="3"/>
  <c r="GY205" i="3"/>
  <c r="GJ205" i="3"/>
  <c r="FL205" i="3"/>
  <c r="EM205" i="3"/>
  <c r="DW205" i="3"/>
  <c r="IO205" i="3"/>
  <c r="IF205" i="3"/>
  <c r="HT205" i="3"/>
  <c r="HG205" i="3"/>
  <c r="FP205" i="3"/>
  <c r="FA205" i="3"/>
  <c r="EK205" i="3"/>
  <c r="DV205" i="3"/>
  <c r="EY205" i="3"/>
  <c r="GE205" i="3"/>
  <c r="HO205" i="3"/>
  <c r="FF208" i="3"/>
  <c r="IU210" i="3"/>
  <c r="HW210" i="3"/>
  <c r="GY210" i="3"/>
  <c r="EV210" i="3"/>
  <c r="DW210" i="3"/>
  <c r="II210" i="3"/>
  <c r="GV210" i="3"/>
  <c r="FO210" i="3"/>
  <c r="FG210" i="3"/>
  <c r="DV210" i="3"/>
  <c r="HL210" i="3"/>
  <c r="IV219" i="3"/>
  <c r="IY219" i="3"/>
  <c r="IO219" i="3"/>
  <c r="IA219" i="3"/>
  <c r="HR219" i="3"/>
  <c r="HM219" i="3"/>
  <c r="HB219" i="3"/>
  <c r="GI219" i="3"/>
  <c r="EI219" i="3"/>
  <c r="DV219" i="3"/>
  <c r="IU219" i="3"/>
  <c r="IK219" i="3"/>
  <c r="HQ219" i="3"/>
  <c r="HI219" i="3"/>
  <c r="GX219" i="3"/>
  <c r="GH219" i="3"/>
  <c r="FS219" i="3"/>
  <c r="EQ219" i="3"/>
  <c r="EH219" i="3"/>
  <c r="DU219" i="3"/>
  <c r="IT219" i="3"/>
  <c r="HN219" i="3"/>
  <c r="GS219" i="3"/>
  <c r="FR219" i="3"/>
  <c r="FA219" i="3"/>
  <c r="EL219" i="3"/>
  <c r="DQ219" i="3"/>
  <c r="IP219" i="3"/>
  <c r="HW219" i="3"/>
  <c r="HG219" i="3"/>
  <c r="FG219" i="3"/>
  <c r="EW219" i="3"/>
  <c r="ED219" i="3"/>
  <c r="HV219" i="3"/>
  <c r="GD223" i="3"/>
  <c r="EY255" i="3"/>
  <c r="FI255" i="3"/>
  <c r="IR225" i="3"/>
  <c r="HT225" i="3"/>
  <c r="GF225" i="3"/>
  <c r="EV225" i="3"/>
  <c r="DW225" i="3"/>
  <c r="DT225" i="3"/>
  <c r="FA225" i="3"/>
  <c r="FY225" i="3"/>
  <c r="HE225" i="3"/>
  <c r="IV240" i="3"/>
  <c r="IO240" i="3"/>
  <c r="IH240" i="3"/>
  <c r="HV240" i="3"/>
  <c r="HJ240" i="3"/>
  <c r="HA240" i="3"/>
  <c r="FV240" i="3"/>
  <c r="ET240" i="3"/>
  <c r="EK240" i="3"/>
  <c r="DY240" i="3"/>
  <c r="IW240" i="3"/>
  <c r="IL240" i="3"/>
  <c r="HR240" i="3"/>
  <c r="HI240" i="3"/>
  <c r="GW240" i="3"/>
  <c r="GP240" i="3"/>
  <c r="FU240" i="3"/>
  <c r="FM240" i="3"/>
  <c r="EH240" i="3"/>
  <c r="DU240" i="3"/>
  <c r="EL240" i="3"/>
  <c r="FA240" i="3"/>
  <c r="GL240" i="3"/>
  <c r="GT240" i="3"/>
  <c r="HQ240" i="3"/>
  <c r="IP247" i="3"/>
  <c r="IM247" i="3"/>
  <c r="HO247" i="3"/>
  <c r="GT247" i="3"/>
  <c r="FF247" i="3"/>
  <c r="ES247" i="3"/>
  <c r="EB247" i="3"/>
  <c r="HY247" i="3"/>
  <c r="HG247" i="3"/>
  <c r="DY247" i="3"/>
  <c r="FA247" i="3"/>
  <c r="FU247" i="3"/>
  <c r="GE247" i="3"/>
  <c r="II247" i="3"/>
  <c r="ID170" i="3"/>
  <c r="EK172" i="3"/>
  <c r="FA172" i="3"/>
  <c r="FI172" i="3"/>
  <c r="HM172" i="3"/>
  <c r="IO172" i="3"/>
  <c r="FF175" i="3"/>
  <c r="GS175" i="3"/>
  <c r="HV175" i="3"/>
  <c r="FR182" i="3"/>
  <c r="FR186" i="3"/>
  <c r="GD186" i="3"/>
  <c r="EG189" i="3"/>
  <c r="ES189" i="3"/>
  <c r="FG189" i="3"/>
  <c r="FM189" i="3"/>
  <c r="GE189" i="3"/>
  <c r="GN189" i="3"/>
  <c r="GY189" i="3"/>
  <c r="HL189" i="3"/>
  <c r="HU189" i="3"/>
  <c r="II189" i="3"/>
  <c r="IU189" i="3"/>
  <c r="HG198" i="3"/>
  <c r="EM199" i="3"/>
  <c r="FJ199" i="3"/>
  <c r="FU199" i="3"/>
  <c r="HE199" i="3"/>
  <c r="HS199" i="3"/>
  <c r="EE202" i="3"/>
  <c r="FD202" i="3"/>
  <c r="GH202" i="3"/>
  <c r="GP202" i="3"/>
  <c r="HB202" i="3"/>
  <c r="HR202" i="3"/>
  <c r="IB202" i="3"/>
  <c r="II202" i="3"/>
  <c r="IT202" i="3"/>
  <c r="GS205" i="3"/>
  <c r="DQ211" i="3"/>
  <c r="DV211" i="3"/>
  <c r="EF211" i="3"/>
  <c r="EL211" i="3"/>
  <c r="EY211" i="3"/>
  <c r="FF211" i="3"/>
  <c r="FM211" i="3"/>
  <c r="FU211" i="3"/>
  <c r="GA211" i="3"/>
  <c r="GL211" i="3"/>
  <c r="HB211" i="3"/>
  <c r="HM211" i="3"/>
  <c r="IC211" i="3"/>
  <c r="IM211" i="3"/>
  <c r="IX211" i="3"/>
  <c r="FU212" i="3"/>
  <c r="GS212" i="3"/>
  <c r="FY219" i="3"/>
  <c r="FM223" i="3"/>
  <c r="GS223" i="3"/>
  <c r="EK225" i="3"/>
  <c r="DQ231" i="3"/>
  <c r="FM231" i="3"/>
  <c r="FV231" i="3"/>
  <c r="GD231" i="3"/>
  <c r="EK236" i="3"/>
  <c r="GX236" i="3"/>
  <c r="DT240" i="3"/>
  <c r="EO240" i="3"/>
  <c r="HB240" i="3"/>
  <c r="HY240" i="3"/>
  <c r="IK240" i="3"/>
  <c r="HV247" i="3"/>
  <c r="IV258" i="3"/>
  <c r="IB258" i="3"/>
  <c r="GV258" i="3"/>
  <c r="GA258" i="3"/>
  <c r="FS258" i="3"/>
  <c r="EQ258" i="3"/>
  <c r="EB258" i="3"/>
  <c r="DQ258" i="3"/>
  <c r="IR258" i="3"/>
  <c r="HL258" i="3"/>
  <c r="EY258" i="3"/>
  <c r="EM258" i="3"/>
  <c r="DW258" i="3"/>
  <c r="HT258" i="3"/>
  <c r="FC258" i="3"/>
  <c r="GQ258" i="3"/>
  <c r="GE258" i="3"/>
  <c r="EG258" i="3"/>
  <c r="HG258" i="3"/>
  <c r="FA265" i="3"/>
  <c r="FJ265" i="3"/>
  <c r="HW265" i="3"/>
  <c r="HS170" i="3"/>
  <c r="EO172" i="3"/>
  <c r="GS172" i="3"/>
  <c r="IS172" i="3"/>
  <c r="DT175" i="3"/>
  <c r="EX175" i="3"/>
  <c r="FR175" i="3"/>
  <c r="GL175" i="3"/>
  <c r="HA175" i="3"/>
  <c r="IL175" i="3"/>
  <c r="HR186" i="3"/>
  <c r="DV189" i="3"/>
  <c r="EK189" i="3"/>
  <c r="EY189" i="3"/>
  <c r="FY189" i="3"/>
  <c r="GF189" i="3"/>
  <c r="GZ189" i="3"/>
  <c r="HO189" i="3"/>
  <c r="IA189" i="3"/>
  <c r="IV189" i="3"/>
  <c r="ES195" i="3"/>
  <c r="FI195" i="3"/>
  <c r="EV197" i="3"/>
  <c r="II197" i="3"/>
  <c r="EL198" i="3"/>
  <c r="DY199" i="3"/>
  <c r="FC199" i="3"/>
  <c r="GS199" i="3"/>
  <c r="HN199" i="3"/>
  <c r="HW199" i="3"/>
  <c r="DU202" i="3"/>
  <c r="EX202" i="3"/>
  <c r="FR202" i="3"/>
  <c r="HC202" i="3"/>
  <c r="HW202" i="3"/>
  <c r="ID202" i="3"/>
  <c r="IV202" i="3"/>
  <c r="GA207" i="3"/>
  <c r="DZ211" i="3"/>
  <c r="EH211" i="3"/>
  <c r="EM211" i="3"/>
  <c r="ET211" i="3"/>
  <c r="FA211" i="3"/>
  <c r="FG211" i="3"/>
  <c r="FV211" i="3"/>
  <c r="GD211" i="3"/>
  <c r="GM211" i="3"/>
  <c r="GU211" i="3"/>
  <c r="HF211" i="3"/>
  <c r="HQ211" i="3"/>
  <c r="IO211" i="3"/>
  <c r="IY211" i="3"/>
  <c r="GH212" i="3"/>
  <c r="EN225" i="3"/>
  <c r="IN225" i="3"/>
  <c r="IV231" i="3"/>
  <c r="IO231" i="3"/>
  <c r="HN231" i="3"/>
  <c r="GS231" i="3"/>
  <c r="GI231" i="3"/>
  <c r="FR231" i="3"/>
  <c r="EW231" i="3"/>
  <c r="ED231" i="3"/>
  <c r="HW231" i="3"/>
  <c r="HI231" i="3"/>
  <c r="FG231" i="3"/>
  <c r="DV231" i="3"/>
  <c r="GX231" i="3"/>
  <c r="IT231" i="3"/>
  <c r="IW236" i="3"/>
  <c r="IO236" i="3"/>
  <c r="HN236" i="3"/>
  <c r="GW236" i="3"/>
  <c r="ED236" i="3"/>
  <c r="HY236" i="3"/>
  <c r="HF236" i="3"/>
  <c r="GD236" i="3"/>
  <c r="EL236" i="3"/>
  <c r="DU236" i="3"/>
  <c r="HE236" i="3"/>
  <c r="ED240" i="3"/>
  <c r="FR240" i="3"/>
  <c r="HE240" i="3"/>
  <c r="ID240" i="3"/>
  <c r="IS240" i="3"/>
  <c r="EL247" i="3"/>
  <c r="GW247" i="3"/>
  <c r="IX247" i="3"/>
  <c r="GD248" i="3"/>
  <c r="FG251" i="3"/>
  <c r="FF251" i="3"/>
  <c r="IL255" i="3"/>
  <c r="GW265" i="3"/>
  <c r="FM265" i="3"/>
  <c r="EW265" i="3"/>
  <c r="EM265" i="3"/>
  <c r="DY265" i="3"/>
  <c r="HM265" i="3"/>
  <c r="GS265" i="3"/>
  <c r="FY265" i="3"/>
  <c r="FC265" i="3"/>
  <c r="ES265" i="3"/>
  <c r="DU265" i="3"/>
  <c r="HQ265" i="3"/>
  <c r="FV265" i="3"/>
  <c r="EQ265" i="3"/>
  <c r="DQ265" i="3"/>
  <c r="GA265" i="3"/>
  <c r="EH265" i="3"/>
  <c r="HC265" i="3"/>
  <c r="HG271" i="3"/>
  <c r="FV271" i="3"/>
  <c r="FL271" i="3"/>
  <c r="ED216" i="3"/>
  <c r="EL216" i="3"/>
  <c r="EX216" i="3"/>
  <c r="FJ216" i="3"/>
  <c r="FV216" i="3"/>
  <c r="GS216" i="3"/>
  <c r="HB216" i="3"/>
  <c r="HM216" i="3"/>
  <c r="HY216" i="3"/>
  <c r="IT216" i="3"/>
  <c r="FS218" i="3"/>
  <c r="GA218" i="3"/>
  <c r="GY218" i="3"/>
  <c r="FC219" i="3"/>
  <c r="FM219" i="3"/>
  <c r="EH224" i="3"/>
  <c r="ES224" i="3"/>
  <c r="FV224" i="3"/>
  <c r="GT224" i="3"/>
  <c r="HJ224" i="3"/>
  <c r="HR224" i="3"/>
  <c r="IG224" i="3"/>
  <c r="IO224" i="3"/>
  <c r="FC226" i="3"/>
  <c r="IA226" i="3"/>
  <c r="EM227" i="3"/>
  <c r="GI227" i="3"/>
  <c r="GS227" i="3"/>
  <c r="HN227" i="3"/>
  <c r="IP227" i="3"/>
  <c r="FR232" i="3"/>
  <c r="GP232" i="3"/>
  <c r="HM232" i="3"/>
  <c r="IW232" i="3"/>
  <c r="FM236" i="3"/>
  <c r="ED239" i="3"/>
  <c r="EM239" i="3"/>
  <c r="EY239" i="3"/>
  <c r="FO239" i="3"/>
  <c r="GI239" i="3"/>
  <c r="HA239" i="3"/>
  <c r="HK239" i="3"/>
  <c r="HW239" i="3"/>
  <c r="IL239" i="3"/>
  <c r="IW239" i="3"/>
  <c r="ES240" i="3"/>
  <c r="GD240" i="3"/>
  <c r="IG240" i="3"/>
  <c r="EH244" i="3"/>
  <c r="EX244" i="3"/>
  <c r="GS244" i="3"/>
  <c r="HI244" i="3"/>
  <c r="ID244" i="3"/>
  <c r="IP244" i="3"/>
  <c r="FY247" i="3"/>
  <c r="IR249" i="3"/>
  <c r="IO249" i="3"/>
  <c r="IB249" i="3"/>
  <c r="HL249" i="3"/>
  <c r="EK249" i="3"/>
  <c r="EV249" i="3"/>
  <c r="GV249" i="3"/>
  <c r="IW249" i="3"/>
  <c r="IV252" i="3"/>
  <c r="IK252" i="3"/>
  <c r="HI252" i="3"/>
  <c r="GS252" i="3"/>
  <c r="EX252" i="3"/>
  <c r="EK252" i="3"/>
  <c r="DT252" i="3"/>
  <c r="EO252" i="3"/>
  <c r="GP252" i="3"/>
  <c r="HE252" i="3"/>
  <c r="IO252" i="3"/>
  <c r="GQ255" i="3"/>
  <c r="IC255" i="3"/>
  <c r="DQ263" i="3"/>
  <c r="EK263" i="3"/>
  <c r="EY263" i="3"/>
  <c r="HG263" i="3"/>
  <c r="IP264" i="3"/>
  <c r="HV264" i="3"/>
  <c r="GX264" i="3"/>
  <c r="DZ264" i="3"/>
  <c r="EP264" i="3"/>
  <c r="DU264" i="3"/>
  <c r="EX264" i="3"/>
  <c r="HJ264" i="3"/>
  <c r="GQ265" i="3"/>
  <c r="DQ267" i="3"/>
  <c r="GA267" i="3"/>
  <c r="HE267" i="3"/>
  <c r="HW267" i="3"/>
  <c r="FI212" i="3"/>
  <c r="EB215" i="3"/>
  <c r="EL215" i="3"/>
  <c r="ET215" i="3"/>
  <c r="FI215" i="3"/>
  <c r="FO215" i="3"/>
  <c r="GH215" i="3"/>
  <c r="GW215" i="3"/>
  <c r="HG215" i="3"/>
  <c r="HQ215" i="3"/>
  <c r="IA215" i="3"/>
  <c r="IS215" i="3"/>
  <c r="DT216" i="3"/>
  <c r="EE216" i="3"/>
  <c r="EO216" i="3"/>
  <c r="FA216" i="3"/>
  <c r="FI216" i="3"/>
  <c r="FR216" i="3"/>
  <c r="GL216" i="3"/>
  <c r="GT216" i="3"/>
  <c r="HE216" i="3"/>
  <c r="HR216" i="3"/>
  <c r="ID216" i="3"/>
  <c r="IK216" i="3"/>
  <c r="EV217" i="3"/>
  <c r="HD217" i="3"/>
  <c r="DW218" i="3"/>
  <c r="HD218" i="3"/>
  <c r="IA218" i="3"/>
  <c r="IY218" i="3"/>
  <c r="EU219" i="3"/>
  <c r="FR223" i="3"/>
  <c r="DU224" i="3"/>
  <c r="EL224" i="3"/>
  <c r="ET224" i="3"/>
  <c r="GW224" i="3"/>
  <c r="HM224" i="3"/>
  <c r="HY224" i="3"/>
  <c r="IH224" i="3"/>
  <c r="IT224" i="3"/>
  <c r="FI225" i="3"/>
  <c r="EF226" i="3"/>
  <c r="HD226" i="3"/>
  <c r="DV227" i="3"/>
  <c r="FS227" i="3"/>
  <c r="GX227" i="3"/>
  <c r="IG227" i="3"/>
  <c r="IU227" i="3"/>
  <c r="DY232" i="3"/>
  <c r="ET232" i="3"/>
  <c r="FJ232" i="3"/>
  <c r="IH232" i="3"/>
  <c r="EK233" i="3"/>
  <c r="FA233" i="3"/>
  <c r="FI233" i="3"/>
  <c r="HL233" i="3"/>
  <c r="IO233" i="3"/>
  <c r="ES236" i="3"/>
  <c r="FY236" i="3"/>
  <c r="GH236" i="3"/>
  <c r="DT239" i="3"/>
  <c r="EF239" i="3"/>
  <c r="EP239" i="3"/>
  <c r="FI239" i="3"/>
  <c r="GA239" i="3"/>
  <c r="GS239" i="3"/>
  <c r="HC239" i="3"/>
  <c r="HN239" i="3"/>
  <c r="IC239" i="3"/>
  <c r="IO239" i="3"/>
  <c r="IY239" i="3"/>
  <c r="DT244" i="3"/>
  <c r="EK244" i="3"/>
  <c r="FI244" i="3"/>
  <c r="FR244" i="3"/>
  <c r="GW244" i="3"/>
  <c r="HM244" i="3"/>
  <c r="IT244" i="3"/>
  <c r="DT249" i="3"/>
  <c r="HD249" i="3"/>
  <c r="IU250" i="3"/>
  <c r="EF250" i="3"/>
  <c r="EV250" i="3"/>
  <c r="FG250" i="3"/>
  <c r="FO250" i="3"/>
  <c r="GE250" i="3"/>
  <c r="GQ250" i="3"/>
  <c r="HL250" i="3"/>
  <c r="IA250" i="3"/>
  <c r="DY252" i="3"/>
  <c r="FF252" i="3"/>
  <c r="FU252" i="3"/>
  <c r="GD252" i="3"/>
  <c r="HM252" i="3"/>
  <c r="IS252" i="3"/>
  <c r="FO258" i="3"/>
  <c r="IX263" i="3"/>
  <c r="IW263" i="3"/>
  <c r="IM263" i="3"/>
  <c r="IA263" i="3"/>
  <c r="HS263" i="3"/>
  <c r="HM263" i="3"/>
  <c r="HC263" i="3"/>
  <c r="EH263" i="3"/>
  <c r="DV263" i="3"/>
  <c r="IU263" i="3"/>
  <c r="HQ263" i="3"/>
  <c r="HK263" i="3"/>
  <c r="GY263" i="3"/>
  <c r="FS263" i="3"/>
  <c r="FA263" i="3"/>
  <c r="EO263" i="3"/>
  <c r="EF263" i="3"/>
  <c r="DT263" i="3"/>
  <c r="EM263" i="3"/>
  <c r="FU263" i="3"/>
  <c r="GI263" i="3"/>
  <c r="GU263" i="3"/>
  <c r="HO263" i="3"/>
  <c r="IO263" i="3"/>
  <c r="IS267" i="3"/>
  <c r="IA267" i="3"/>
  <c r="GY267" i="3"/>
  <c r="FO267" i="3"/>
  <c r="EB267" i="3"/>
  <c r="IO267" i="3"/>
  <c r="HO267" i="3"/>
  <c r="GS267" i="3"/>
  <c r="GM267" i="3"/>
  <c r="GE267" i="3"/>
  <c r="EQ267" i="3"/>
  <c r="DV267" i="3"/>
  <c r="ES267" i="3"/>
  <c r="HI267" i="3"/>
  <c r="FF268" i="3"/>
  <c r="EI268" i="3"/>
  <c r="DZ268" i="3"/>
  <c r="ET255" i="3"/>
  <c r="FM255" i="3"/>
  <c r="GA255" i="3"/>
  <c r="EH256" i="3"/>
  <c r="ET256" i="3"/>
  <c r="GL256" i="3"/>
  <c r="GS256" i="3"/>
  <c r="HI256" i="3"/>
  <c r="HV256" i="3"/>
  <c r="IW256" i="3"/>
  <c r="HT257" i="3"/>
  <c r="IN257" i="3"/>
  <c r="GJ258" i="3"/>
  <c r="IU261" i="3"/>
  <c r="FM263" i="3"/>
  <c r="GA263" i="3"/>
  <c r="GQ263" i="3"/>
  <c r="FR264" i="3"/>
  <c r="IL264" i="3"/>
  <c r="GI265" i="3"/>
  <c r="FY267" i="3"/>
  <c r="EN269" i="3"/>
  <c r="FY269" i="3"/>
  <c r="HB269" i="3"/>
  <c r="EN270" i="3"/>
  <c r="FC270" i="3"/>
  <c r="FO270" i="3"/>
  <c r="HA270" i="3"/>
  <c r="HW270" i="3"/>
  <c r="FG274" i="3"/>
  <c r="FP274" i="3"/>
  <c r="GJ274" i="3"/>
  <c r="GU274" i="3"/>
  <c r="IF275" i="3"/>
  <c r="DZ276" i="3"/>
  <c r="EH276" i="3"/>
  <c r="EM276" i="3"/>
  <c r="EW276" i="3"/>
  <c r="FG276" i="3"/>
  <c r="FJ276" i="3"/>
  <c r="FY276" i="3"/>
  <c r="GE276" i="3"/>
  <c r="GX276" i="3"/>
  <c r="HE276" i="3"/>
  <c r="HK276" i="3"/>
  <c r="HU276" i="3"/>
  <c r="IG276" i="3"/>
  <c r="IK276" i="3"/>
  <c r="IQ276" i="3"/>
  <c r="IX276" i="3"/>
  <c r="DT278" i="3"/>
  <c r="FC278" i="3"/>
  <c r="FM278" i="3"/>
  <c r="FY278" i="3"/>
  <c r="GF278" i="3"/>
  <c r="HG278" i="3"/>
  <c r="HY278" i="3"/>
  <c r="DZ280" i="3"/>
  <c r="IO280" i="3"/>
  <c r="HN281" i="3"/>
  <c r="FR284" i="3"/>
  <c r="GL284" i="3"/>
  <c r="ED286" i="3"/>
  <c r="EL286" i="3"/>
  <c r="ES286" i="3"/>
  <c r="FY286" i="3"/>
  <c r="GH286" i="3"/>
  <c r="GY286" i="3"/>
  <c r="HI286" i="3"/>
  <c r="HY286" i="3"/>
  <c r="IG286" i="3"/>
  <c r="IO286" i="3"/>
  <c r="IX286" i="3"/>
  <c r="DV288" i="3"/>
  <c r="EH288" i="3"/>
  <c r="FA288" i="3"/>
  <c r="FS288" i="3"/>
  <c r="GY288" i="3"/>
  <c r="HI288" i="3"/>
  <c r="HQ288" i="3"/>
  <c r="II288" i="3"/>
  <c r="IQ288" i="3"/>
  <c r="EE290" i="3"/>
  <c r="HK290" i="3"/>
  <c r="IM290" i="3"/>
  <c r="ED292" i="3"/>
  <c r="FM292" i="3"/>
  <c r="GS292" i="3"/>
  <c r="HW292" i="3"/>
  <c r="IK292" i="3"/>
  <c r="DT294" i="3"/>
  <c r="EB294" i="3"/>
  <c r="EI294" i="3"/>
  <c r="EP294" i="3"/>
  <c r="EU294" i="3"/>
  <c r="FY294" i="3"/>
  <c r="GX294" i="3"/>
  <c r="HE294" i="3"/>
  <c r="HM294" i="3"/>
  <c r="HQ294" i="3"/>
  <c r="HW294" i="3"/>
  <c r="IC294" i="3"/>
  <c r="IS294" i="3"/>
  <c r="EH296" i="3"/>
  <c r="ES296" i="3"/>
  <c r="GQ296" i="3"/>
  <c r="HE296" i="3"/>
  <c r="IA296" i="3"/>
  <c r="IO296" i="3"/>
  <c r="FJ297" i="3"/>
  <c r="FR297" i="3"/>
  <c r="HF297" i="3"/>
  <c r="ID297" i="3"/>
  <c r="IP297" i="3"/>
  <c r="IF299" i="3"/>
  <c r="EI301" i="3"/>
  <c r="EX301" i="3"/>
  <c r="GL301" i="3"/>
  <c r="GX301" i="3"/>
  <c r="IT301" i="3"/>
  <c r="DV302" i="3"/>
  <c r="EH302" i="3"/>
  <c r="EU302" i="3"/>
  <c r="FM302" i="3"/>
  <c r="GU302" i="3"/>
  <c r="HE302" i="3"/>
  <c r="HO302" i="3"/>
  <c r="HU302" i="3"/>
  <c r="IG302" i="3"/>
  <c r="IM302" i="3"/>
  <c r="IW302" i="3"/>
  <c r="ED304" i="3"/>
  <c r="EM304" i="3"/>
  <c r="FA304" i="3"/>
  <c r="FS304" i="3"/>
  <c r="GM304" i="3"/>
  <c r="GT304" i="3"/>
  <c r="HE304" i="3"/>
  <c r="HO304" i="3"/>
  <c r="HW304" i="3"/>
  <c r="IG304" i="3"/>
  <c r="IS304" i="3"/>
  <c r="FF305" i="3"/>
  <c r="DV306" i="3"/>
  <c r="EM306" i="3"/>
  <c r="EU306" i="3"/>
  <c r="FI306" i="3"/>
  <c r="GA306" i="3"/>
  <c r="GQ306" i="3"/>
  <c r="HE306" i="3"/>
  <c r="IM306" i="3"/>
  <c r="FC308" i="3"/>
  <c r="FU308" i="3"/>
  <c r="GQ308" i="3"/>
  <c r="HF308" i="3"/>
  <c r="IW308" i="3"/>
  <c r="DT310" i="3"/>
  <c r="EE310" i="3"/>
  <c r="EO310" i="3"/>
  <c r="FM310" i="3"/>
  <c r="FU310" i="3"/>
  <c r="GD310" i="3"/>
  <c r="GS310" i="3"/>
  <c r="HE310" i="3"/>
  <c r="HN310" i="3"/>
  <c r="HV310" i="3"/>
  <c r="IH310" i="3"/>
  <c r="IP310" i="3"/>
  <c r="FR314" i="3"/>
  <c r="IO315" i="3"/>
  <c r="HG316" i="3"/>
  <c r="EI317" i="3"/>
  <c r="ET317" i="3"/>
  <c r="FG317" i="3"/>
  <c r="GA317" i="3"/>
  <c r="GL317" i="3"/>
  <c r="HF317" i="3"/>
  <c r="HR317" i="3"/>
  <c r="II317" i="3"/>
  <c r="IX317" i="3"/>
  <c r="DY318" i="3"/>
  <c r="EO318" i="3"/>
  <c r="FA318" i="3"/>
  <c r="FI318" i="3"/>
  <c r="FR318" i="3"/>
  <c r="HF318" i="3"/>
  <c r="HU318" i="3"/>
  <c r="ID318" i="3"/>
  <c r="IO318" i="3"/>
  <c r="DQ321" i="3"/>
  <c r="DZ321" i="3"/>
  <c r="EL321" i="3"/>
  <c r="EY321" i="3"/>
  <c r="FG321" i="3"/>
  <c r="GE321" i="3"/>
  <c r="GX321" i="3"/>
  <c r="HJ321" i="3"/>
  <c r="HW321" i="3"/>
  <c r="II321" i="3"/>
  <c r="IP321" i="3"/>
  <c r="FF322" i="3"/>
  <c r="EN323" i="3"/>
  <c r="GF324" i="3"/>
  <c r="GQ324" i="3"/>
  <c r="DQ325" i="3"/>
  <c r="EI325" i="3"/>
  <c r="FC325" i="3"/>
  <c r="DZ326" i="3"/>
  <c r="FY326" i="3"/>
  <c r="GL326" i="3"/>
  <c r="IG326" i="3"/>
  <c r="EC327" i="3"/>
  <c r="GB327" i="3"/>
  <c r="HD327" i="3"/>
  <c r="HX327" i="3"/>
  <c r="IV327" i="3"/>
  <c r="EF328" i="3"/>
  <c r="FS328" i="3"/>
  <c r="IM328" i="3"/>
  <c r="DU329" i="3"/>
  <c r="EH329" i="3"/>
  <c r="EQ329" i="3"/>
  <c r="FA329" i="3"/>
  <c r="FS329" i="3"/>
  <c r="GT329" i="3"/>
  <c r="HE329" i="3"/>
  <c r="HO329" i="3"/>
  <c r="HY329" i="3"/>
  <c r="IY329" i="3"/>
  <c r="GD330" i="3"/>
  <c r="GS330" i="3"/>
  <c r="HI330" i="3"/>
  <c r="HO332" i="3"/>
  <c r="IQ332" i="3"/>
  <c r="GY332" i="3"/>
  <c r="EQ332" i="3"/>
  <c r="DV332" i="3"/>
  <c r="FG332" i="3"/>
  <c r="FO332" i="3"/>
  <c r="GA332" i="3"/>
  <c r="IM332" i="3"/>
  <c r="HU334" i="3"/>
  <c r="IC334" i="3"/>
  <c r="HJ334" i="3"/>
  <c r="EE334" i="3"/>
  <c r="IT334" i="3"/>
  <c r="GQ336" i="3"/>
  <c r="EH338" i="3"/>
  <c r="FV338" i="3"/>
  <c r="GH338" i="3"/>
  <c r="GS338" i="3"/>
  <c r="HN338" i="3"/>
  <c r="GE340" i="3"/>
  <c r="GH341" i="3"/>
  <c r="EG343" i="3"/>
  <c r="DU346" i="3"/>
  <c r="GP346" i="3"/>
  <c r="HE346" i="3"/>
  <c r="HU346" i="3"/>
  <c r="ES350" i="3"/>
  <c r="FV350" i="3"/>
  <c r="GX350" i="3"/>
  <c r="HH355" i="3"/>
  <c r="DZ251" i="3"/>
  <c r="EH251" i="3"/>
  <c r="EM251" i="3"/>
  <c r="ET251" i="3"/>
  <c r="FC251" i="3"/>
  <c r="FV251" i="3"/>
  <c r="GM251" i="3"/>
  <c r="GW251" i="3"/>
  <c r="HC251" i="3"/>
  <c r="HJ251" i="3"/>
  <c r="HV251" i="3"/>
  <c r="IA251" i="3"/>
  <c r="IO251" i="3"/>
  <c r="IU251" i="3"/>
  <c r="IC252" i="3"/>
  <c r="FA257" i="3"/>
  <c r="FI257" i="3"/>
  <c r="EL261" i="3"/>
  <c r="FA261" i="3"/>
  <c r="FU261" i="3"/>
  <c r="IG261" i="3"/>
  <c r="ES263" i="3"/>
  <c r="FJ264" i="3"/>
  <c r="GH264" i="3"/>
  <c r="EG266" i="3"/>
  <c r="DW269" i="3"/>
  <c r="FD269" i="3"/>
  <c r="HR269" i="3"/>
  <c r="DT270" i="3"/>
  <c r="GN270" i="3"/>
  <c r="HD270" i="3"/>
  <c r="FC272" i="3"/>
  <c r="GM272" i="3"/>
  <c r="HF272" i="3"/>
  <c r="DV274" i="3"/>
  <c r="EW274" i="3"/>
  <c r="HE274" i="3"/>
  <c r="EB275" i="3"/>
  <c r="ET275" i="3"/>
  <c r="GJ275" i="3"/>
  <c r="DT276" i="3"/>
  <c r="EB276" i="3"/>
  <c r="EI276" i="3"/>
  <c r="EP276" i="3"/>
  <c r="EY276" i="3"/>
  <c r="FF276" i="3"/>
  <c r="FU276" i="3"/>
  <c r="GA276" i="3"/>
  <c r="GH276" i="3"/>
  <c r="GS276" i="3"/>
  <c r="GY276" i="3"/>
  <c r="HF276" i="3"/>
  <c r="HN276" i="3"/>
  <c r="HW276" i="3"/>
  <c r="IH276" i="3"/>
  <c r="IL276" i="3"/>
  <c r="IS276" i="3"/>
  <c r="GJ277" i="3"/>
  <c r="HU277" i="3"/>
  <c r="IR277" i="3"/>
  <c r="ED278" i="3"/>
  <c r="ES278" i="3"/>
  <c r="HO278" i="3"/>
  <c r="IQ278" i="3"/>
  <c r="EO280" i="3"/>
  <c r="GP280" i="3"/>
  <c r="FL281" i="3"/>
  <c r="FV281" i="3"/>
  <c r="GF281" i="3"/>
  <c r="GP281" i="3"/>
  <c r="FJ284" i="3"/>
  <c r="DU286" i="3"/>
  <c r="EE286" i="3"/>
  <c r="EM286" i="3"/>
  <c r="EW286" i="3"/>
  <c r="FC286" i="3"/>
  <c r="FI286" i="3"/>
  <c r="GS286" i="3"/>
  <c r="HA286" i="3"/>
  <c r="HK286" i="3"/>
  <c r="HR286" i="3"/>
  <c r="ID286" i="3"/>
  <c r="II286" i="3"/>
  <c r="DQ288" i="3"/>
  <c r="DY288" i="3"/>
  <c r="EK288" i="3"/>
  <c r="ES288" i="3"/>
  <c r="FM288" i="3"/>
  <c r="GE288" i="3"/>
  <c r="HA288" i="3"/>
  <c r="HK288" i="3"/>
  <c r="HU288" i="3"/>
  <c r="IA288" i="3"/>
  <c r="IS288" i="3"/>
  <c r="EE289" i="3"/>
  <c r="IX289" i="3"/>
  <c r="EL290" i="3"/>
  <c r="IT290" i="3"/>
  <c r="EK292" i="3"/>
  <c r="FC292" i="3"/>
  <c r="HA292" i="3"/>
  <c r="IS292" i="3"/>
  <c r="DU294" i="3"/>
  <c r="ED294" i="3"/>
  <c r="EK294" i="3"/>
  <c r="EQ294" i="3"/>
  <c r="EW294" i="3"/>
  <c r="GY294" i="3"/>
  <c r="HG294" i="3"/>
  <c r="HN294" i="3"/>
  <c r="HR294" i="3"/>
  <c r="HY294" i="3"/>
  <c r="IL294" i="3"/>
  <c r="IU294" i="3"/>
  <c r="DV296" i="3"/>
  <c r="EM296" i="3"/>
  <c r="EU296" i="3"/>
  <c r="FG296" i="3"/>
  <c r="FO296" i="3"/>
  <c r="GI296" i="3"/>
  <c r="HG296" i="3"/>
  <c r="HS296" i="3"/>
  <c r="IQ296" i="3"/>
  <c r="DZ297" i="3"/>
  <c r="GP297" i="3"/>
  <c r="HX299" i="3"/>
  <c r="EL301" i="3"/>
  <c r="FV301" i="3"/>
  <c r="GD301" i="3"/>
  <c r="HJ301" i="3"/>
  <c r="DQ302" i="3"/>
  <c r="DY302" i="3"/>
  <c r="EK302" i="3"/>
  <c r="ES302" i="3"/>
  <c r="FG302" i="3"/>
  <c r="FO302" i="3"/>
  <c r="GM302" i="3"/>
  <c r="GW302" i="3"/>
  <c r="HG302" i="3"/>
  <c r="HY302" i="3"/>
  <c r="II302" i="3"/>
  <c r="IO302" i="3"/>
  <c r="DU304" i="3"/>
  <c r="EH304" i="3"/>
  <c r="EQ304" i="3"/>
  <c r="FM304" i="3"/>
  <c r="GE304" i="3"/>
  <c r="GP304" i="3"/>
  <c r="GX304" i="3"/>
  <c r="HI304" i="3"/>
  <c r="HY304" i="3"/>
  <c r="IU304" i="3"/>
  <c r="ET305" i="3"/>
  <c r="HV305" i="3"/>
  <c r="IX305" i="3"/>
  <c r="DY306" i="3"/>
  <c r="EO306" i="3"/>
  <c r="FA306" i="3"/>
  <c r="FU306" i="3"/>
  <c r="GE306" i="3"/>
  <c r="HG306" i="3"/>
  <c r="HS306" i="3"/>
  <c r="IG306" i="3"/>
  <c r="IO306" i="3"/>
  <c r="DY308" i="3"/>
  <c r="ES308" i="3"/>
  <c r="FO308" i="3"/>
  <c r="EL309" i="3"/>
  <c r="GP309" i="3"/>
  <c r="HF309" i="3"/>
  <c r="IS309" i="3"/>
  <c r="DU310" i="3"/>
  <c r="EH310" i="3"/>
  <c r="FV310" i="3"/>
  <c r="GH310" i="3"/>
  <c r="GW310" i="3"/>
  <c r="HF310" i="3"/>
  <c r="IT310" i="3"/>
  <c r="DY314" i="3"/>
  <c r="ET314" i="3"/>
  <c r="FJ314" i="3"/>
  <c r="GH314" i="3"/>
  <c r="GS314" i="3"/>
  <c r="HV314" i="3"/>
  <c r="IK314" i="3"/>
  <c r="FC316" i="3"/>
  <c r="HO316" i="3"/>
  <c r="DV317" i="3"/>
  <c r="EM317" i="3"/>
  <c r="EU317" i="3"/>
  <c r="FS317" i="3"/>
  <c r="GU317" i="3"/>
  <c r="HK317" i="3"/>
  <c r="HS317" i="3"/>
  <c r="IY317" i="3"/>
  <c r="EE318" i="3"/>
  <c r="FJ318" i="3"/>
  <c r="GD318" i="3"/>
  <c r="GS318" i="3"/>
  <c r="HI318" i="3"/>
  <c r="HV318" i="3"/>
  <c r="IP318" i="3"/>
  <c r="EE321" i="3"/>
  <c r="EM321" i="3"/>
  <c r="FC321" i="3"/>
  <c r="FR321" i="3"/>
  <c r="GA321" i="3"/>
  <c r="HB321" i="3"/>
  <c r="HK321" i="3"/>
  <c r="IA321" i="3"/>
  <c r="IT321" i="3"/>
  <c r="HU323" i="3"/>
  <c r="IW323" i="3"/>
  <c r="IB324" i="3"/>
  <c r="EM325" i="3"/>
  <c r="GA325" i="3"/>
  <c r="GL325" i="3"/>
  <c r="GX325" i="3"/>
  <c r="HS325" i="3"/>
  <c r="IL325" i="3"/>
  <c r="EI326" i="3"/>
  <c r="HQ326" i="3"/>
  <c r="EG327" i="3"/>
  <c r="HH327" i="3"/>
  <c r="DQ328" i="3"/>
  <c r="EQ328" i="3"/>
  <c r="GI328" i="3"/>
  <c r="GY328" i="3"/>
  <c r="IA328" i="3"/>
  <c r="IY328" i="3"/>
  <c r="DV329" i="3"/>
  <c r="EI329" i="3"/>
  <c r="FC329" i="3"/>
  <c r="FM329" i="3"/>
  <c r="GE329" i="3"/>
  <c r="GP329" i="3"/>
  <c r="GU329" i="3"/>
  <c r="HF329" i="3"/>
  <c r="IP329" i="3"/>
  <c r="IV330" i="3"/>
  <c r="IX330" i="3"/>
  <c r="HU330" i="3"/>
  <c r="EH330" i="3"/>
  <c r="ES330" i="3"/>
  <c r="FV330" i="3"/>
  <c r="GH330" i="3"/>
  <c r="GX330" i="3"/>
  <c r="HN330" i="3"/>
  <c r="IC330" i="3"/>
  <c r="IS330" i="3"/>
  <c r="EB332" i="3"/>
  <c r="EY332" i="3"/>
  <c r="FS332" i="3"/>
  <c r="GQ332" i="3"/>
  <c r="IY332" i="3"/>
  <c r="IX336" i="3"/>
  <c r="IM336" i="3"/>
  <c r="HK336" i="3"/>
  <c r="EQ336" i="3"/>
  <c r="DV336" i="3"/>
  <c r="IY336" i="3"/>
  <c r="II336" i="3"/>
  <c r="GY336" i="3"/>
  <c r="GM336" i="3"/>
  <c r="EY336" i="3"/>
  <c r="EF336" i="3"/>
  <c r="DQ336" i="3"/>
  <c r="FC336" i="3"/>
  <c r="GE336" i="3"/>
  <c r="IV338" i="3"/>
  <c r="IP338" i="3"/>
  <c r="HF338" i="3"/>
  <c r="GW338" i="3"/>
  <c r="FJ338" i="3"/>
  <c r="EO338" i="3"/>
  <c r="EE338" i="3"/>
  <c r="DT338" i="3"/>
  <c r="IW338" i="3"/>
  <c r="HV338" i="3"/>
  <c r="HM338" i="3"/>
  <c r="HA338" i="3"/>
  <c r="FU338" i="3"/>
  <c r="FM338" i="3"/>
  <c r="EX338" i="3"/>
  <c r="EK338" i="3"/>
  <c r="DY338" i="3"/>
  <c r="EL338" i="3"/>
  <c r="GX338" i="3"/>
  <c r="IH338" i="3"/>
  <c r="IX338" i="3"/>
  <c r="HG340" i="3"/>
  <c r="ED346" i="3"/>
  <c r="FA346" i="3"/>
  <c r="FI346" i="3"/>
  <c r="HI346" i="3"/>
  <c r="ID346" i="3"/>
  <c r="IO346" i="3"/>
  <c r="IV358" i="3"/>
  <c r="IL358" i="3"/>
  <c r="HA358" i="3"/>
  <c r="EK358" i="3"/>
  <c r="HV358" i="3"/>
  <c r="GS358" i="3"/>
  <c r="FU358" i="3"/>
  <c r="FM358" i="3"/>
  <c r="ED358" i="3"/>
  <c r="IG358" i="3"/>
  <c r="EX358" i="3"/>
  <c r="DT358" i="3"/>
  <c r="HI358" i="3"/>
  <c r="ED288" i="3"/>
  <c r="EM288" i="3"/>
  <c r="EU288" i="3"/>
  <c r="FY288" i="3"/>
  <c r="GS288" i="3"/>
  <c r="HC288" i="3"/>
  <c r="HO288" i="3"/>
  <c r="HW288" i="3"/>
  <c r="IC288" i="3"/>
  <c r="IK288" i="3"/>
  <c r="IW288" i="3"/>
  <c r="GX290" i="3"/>
  <c r="HR290" i="3"/>
  <c r="IG290" i="3"/>
  <c r="HI292" i="3"/>
  <c r="IG292" i="3"/>
  <c r="IH294" i="3"/>
  <c r="IM294" i="3"/>
  <c r="IW294" i="3"/>
  <c r="IH301" i="3"/>
  <c r="ED302" i="3"/>
  <c r="EM302" i="3"/>
  <c r="EY302" i="3"/>
  <c r="FI302" i="3"/>
  <c r="GA302" i="3"/>
  <c r="GQ302" i="3"/>
  <c r="GY302" i="3"/>
  <c r="HK302" i="3"/>
  <c r="HQ302" i="3"/>
  <c r="IA302" i="3"/>
  <c r="IS302" i="3"/>
  <c r="GT305" i="3"/>
  <c r="EF306" i="3"/>
  <c r="FO306" i="3"/>
  <c r="GW306" i="3"/>
  <c r="HM306" i="3"/>
  <c r="HU306" i="3"/>
  <c r="II306" i="3"/>
  <c r="IU306" i="3"/>
  <c r="DY310" i="3"/>
  <c r="EK310" i="3"/>
  <c r="EX310" i="3"/>
  <c r="FR310" i="3"/>
  <c r="GX310" i="3"/>
  <c r="HI310" i="3"/>
  <c r="HR310" i="3"/>
  <c r="IL310" i="3"/>
  <c r="IW310" i="3"/>
  <c r="EH318" i="3"/>
  <c r="ES318" i="3"/>
  <c r="FV318" i="3"/>
  <c r="GH318" i="3"/>
  <c r="GX318" i="3"/>
  <c r="HN318" i="3"/>
  <c r="IH318" i="3"/>
  <c r="IW318" i="3"/>
  <c r="FC324" i="3"/>
  <c r="HO324" i="3"/>
  <c r="IF327" i="3"/>
  <c r="HC328" i="3"/>
  <c r="DQ329" i="3"/>
  <c r="EB329" i="3"/>
  <c r="EL329" i="3"/>
  <c r="EU329" i="3"/>
  <c r="FO329" i="3"/>
  <c r="FY329" i="3"/>
  <c r="GQ329" i="3"/>
  <c r="GY329" i="3"/>
  <c r="HJ329" i="3"/>
  <c r="HS329" i="3"/>
  <c r="IQ329" i="3"/>
  <c r="EF332" i="3"/>
  <c r="FC332" i="3"/>
  <c r="GI332" i="3"/>
  <c r="EB336" i="3"/>
  <c r="GU336" i="3"/>
  <c r="HW336" i="3"/>
  <c r="IU336" i="3"/>
  <c r="GP338" i="3"/>
  <c r="HE338" i="3"/>
  <c r="HU338" i="3"/>
  <c r="GM340" i="3"/>
  <c r="EH346" i="3"/>
  <c r="FV346" i="3"/>
  <c r="GH346" i="3"/>
  <c r="GS346" i="3"/>
  <c r="HN346" i="3"/>
  <c r="EK350" i="3"/>
  <c r="HU350" i="3"/>
  <c r="IV351" i="3"/>
  <c r="EN351" i="3"/>
  <c r="HL351" i="3"/>
  <c r="EV351" i="3"/>
  <c r="DW351" i="3"/>
  <c r="IT358" i="3"/>
  <c r="EQ278" i="3"/>
  <c r="HA278" i="3"/>
  <c r="FC280" i="3"/>
  <c r="HB280" i="3"/>
  <c r="GH284" i="3"/>
  <c r="IL284" i="3"/>
  <c r="DT288" i="3"/>
  <c r="EF288" i="3"/>
  <c r="EO288" i="3"/>
  <c r="EY288" i="3"/>
  <c r="FG288" i="3"/>
  <c r="GM288" i="3"/>
  <c r="GU288" i="3"/>
  <c r="HG288" i="3"/>
  <c r="HY288" i="3"/>
  <c r="IO288" i="3"/>
  <c r="IY288" i="3"/>
  <c r="DV290" i="3"/>
  <c r="EX290" i="3"/>
  <c r="HE290" i="3"/>
  <c r="HY290" i="3"/>
  <c r="DT292" i="3"/>
  <c r="EY292" i="3"/>
  <c r="DZ294" i="3"/>
  <c r="EH294" i="3"/>
  <c r="EM294" i="3"/>
  <c r="ET294" i="3"/>
  <c r="FA294" i="3"/>
  <c r="FM294" i="3"/>
  <c r="GW294" i="3"/>
  <c r="HC294" i="3"/>
  <c r="HJ294" i="3"/>
  <c r="HV294" i="3"/>
  <c r="IA294" i="3"/>
  <c r="II294" i="3"/>
  <c r="IO294" i="3"/>
  <c r="DU301" i="3"/>
  <c r="ET301" i="3"/>
  <c r="FF301" i="3"/>
  <c r="GT301" i="3"/>
  <c r="DT302" i="3"/>
  <c r="EF302" i="3"/>
  <c r="EO302" i="3"/>
  <c r="FA302" i="3"/>
  <c r="FU302" i="3"/>
  <c r="GE302" i="3"/>
  <c r="HC302" i="3"/>
  <c r="HM302" i="3"/>
  <c r="HS302" i="3"/>
  <c r="IK302" i="3"/>
  <c r="IU302" i="3"/>
  <c r="EI305" i="3"/>
  <c r="GL305" i="3"/>
  <c r="EH306" i="3"/>
  <c r="ES306" i="3"/>
  <c r="GY306" i="3"/>
  <c r="HO306" i="3"/>
  <c r="IA306" i="3"/>
  <c r="IW306" i="3"/>
  <c r="ED310" i="3"/>
  <c r="EL310" i="3"/>
  <c r="FA310" i="3"/>
  <c r="GP310" i="3"/>
  <c r="HA310" i="3"/>
  <c r="HM310" i="3"/>
  <c r="HU310" i="3"/>
  <c r="IG310" i="3"/>
  <c r="IO310" i="3"/>
  <c r="IX310" i="3"/>
  <c r="EW326" i="3"/>
  <c r="GT326" i="3"/>
  <c r="ED329" i="3"/>
  <c r="EM329" i="3"/>
  <c r="EW329" i="3"/>
  <c r="FG329" i="3"/>
  <c r="GA329" i="3"/>
  <c r="GL329" i="3"/>
  <c r="HA329" i="3"/>
  <c r="HK329" i="3"/>
  <c r="HU329" i="3"/>
  <c r="II329" i="3"/>
  <c r="IX329" i="3"/>
  <c r="IQ340" i="3"/>
  <c r="HK340" i="3"/>
  <c r="FO340" i="3"/>
  <c r="FG340" i="3"/>
  <c r="EU340" i="3"/>
  <c r="DV340" i="3"/>
  <c r="II340" i="3"/>
  <c r="HS340" i="3"/>
  <c r="GU340" i="3"/>
  <c r="EM340" i="3"/>
  <c r="HW340" i="3"/>
  <c r="IP341" i="3"/>
  <c r="EO341" i="3"/>
  <c r="IR343" i="3"/>
  <c r="HL343" i="3"/>
  <c r="EV343" i="3"/>
  <c r="DW343" i="3"/>
  <c r="EN343" i="3"/>
  <c r="IV346" i="3"/>
  <c r="IW346" i="3"/>
  <c r="HV346" i="3"/>
  <c r="HM346" i="3"/>
  <c r="HA346" i="3"/>
  <c r="FU346" i="3"/>
  <c r="FM346" i="3"/>
  <c r="EX346" i="3"/>
  <c r="EK346" i="3"/>
  <c r="DY346" i="3"/>
  <c r="IP346" i="3"/>
  <c r="HF346" i="3"/>
  <c r="GW346" i="3"/>
  <c r="FJ346" i="3"/>
  <c r="EO346" i="3"/>
  <c r="EE346" i="3"/>
  <c r="DT346" i="3"/>
  <c r="EL346" i="3"/>
  <c r="GX346" i="3"/>
  <c r="IH346" i="3"/>
  <c r="IX346" i="3"/>
  <c r="IR355" i="3"/>
  <c r="IC355" i="3"/>
  <c r="GB355" i="3"/>
  <c r="EH355" i="3"/>
  <c r="DY355" i="3"/>
  <c r="FS357" i="3"/>
  <c r="FR357" i="3"/>
  <c r="IA332" i="3"/>
  <c r="EO333" i="3"/>
  <c r="GH333" i="3"/>
  <c r="GT333" i="3"/>
  <c r="FS336" i="3"/>
  <c r="DU337" i="3"/>
  <c r="ED337" i="3"/>
  <c r="EK337" i="3"/>
  <c r="EQ337" i="3"/>
  <c r="FA337" i="3"/>
  <c r="FG337" i="3"/>
  <c r="FY337" i="3"/>
  <c r="GE337" i="3"/>
  <c r="GX337" i="3"/>
  <c r="HE337" i="3"/>
  <c r="HK337" i="3"/>
  <c r="HS337" i="3"/>
  <c r="IL337" i="3"/>
  <c r="IS337" i="3"/>
  <c r="IY337" i="3"/>
  <c r="GD338" i="3"/>
  <c r="IK338" i="3"/>
  <c r="EN339" i="3"/>
  <c r="HL339" i="3"/>
  <c r="EP342" i="3"/>
  <c r="HY342" i="3"/>
  <c r="IL342" i="3"/>
  <c r="FC344" i="3"/>
  <c r="GQ344" i="3"/>
  <c r="IM344" i="3"/>
  <c r="GS345" i="3"/>
  <c r="FR346" i="3"/>
  <c r="HR346" i="3"/>
  <c r="EU348" i="3"/>
  <c r="HK348" i="3"/>
  <c r="EY349" i="3"/>
  <c r="FJ349" i="3"/>
  <c r="FR349" i="3"/>
  <c r="EM352" i="3"/>
  <c r="GE352" i="3"/>
  <c r="HL352" i="3"/>
  <c r="IR352" i="3"/>
  <c r="DV353" i="3"/>
  <c r="EM353" i="3"/>
  <c r="FC353" i="3"/>
  <c r="FV353" i="3"/>
  <c r="GD353" i="3"/>
  <c r="GT353" i="3"/>
  <c r="HJ353" i="3"/>
  <c r="HW353" i="3"/>
  <c r="II353" i="3"/>
  <c r="IU353" i="3"/>
  <c r="DU354" i="3"/>
  <c r="EL354" i="3"/>
  <c r="FA354" i="3"/>
  <c r="FY354" i="3"/>
  <c r="GH354" i="3"/>
  <c r="GW354" i="3"/>
  <c r="HM354" i="3"/>
  <c r="HU354" i="3"/>
  <c r="IG354" i="3"/>
  <c r="IO354" i="3"/>
  <c r="GP357" i="3"/>
  <c r="HB357" i="3"/>
  <c r="IM357" i="3"/>
  <c r="EV359" i="3"/>
  <c r="HL359" i="3"/>
  <c r="EV360" i="3"/>
  <c r="DZ361" i="3"/>
  <c r="FG361" i="3"/>
  <c r="GU361" i="3"/>
  <c r="HR361" i="3"/>
  <c r="DT362" i="3"/>
  <c r="EX362" i="3"/>
  <c r="FR362" i="3"/>
  <c r="GP362" i="3"/>
  <c r="HM362" i="3"/>
  <c r="EE365" i="3"/>
  <c r="EM365" i="3"/>
  <c r="EU365" i="3"/>
  <c r="GD365" i="3"/>
  <c r="HB365" i="3"/>
  <c r="HN365" i="3"/>
  <c r="HW365" i="3"/>
  <c r="IH365" i="3"/>
  <c r="IQ365" i="3"/>
  <c r="FF366" i="3"/>
  <c r="GS366" i="3"/>
  <c r="HV366" i="3"/>
  <c r="IK366" i="3"/>
  <c r="DU369" i="3"/>
  <c r="EF369" i="3"/>
  <c r="EP369" i="3"/>
  <c r="FG369" i="3"/>
  <c r="FO369" i="3"/>
  <c r="HB369" i="3"/>
  <c r="HK369" i="3"/>
  <c r="HW369" i="3"/>
  <c r="IH369" i="3"/>
  <c r="IU369" i="3"/>
  <c r="DY370" i="3"/>
  <c r="EO370" i="3"/>
  <c r="FI370" i="3"/>
  <c r="FR370" i="3"/>
  <c r="GH370" i="3"/>
  <c r="GP370" i="3"/>
  <c r="HA370" i="3"/>
  <c r="IO370" i="3"/>
  <c r="DY371" i="3"/>
  <c r="GW371" i="3"/>
  <c r="IS371" i="3"/>
  <c r="DU373" i="3"/>
  <c r="EF373" i="3"/>
  <c r="EP373" i="3"/>
  <c r="HJ373" i="3"/>
  <c r="IA373" i="3"/>
  <c r="IX373" i="3"/>
  <c r="HT375" i="3"/>
  <c r="IW393" i="3"/>
  <c r="IT393" i="3"/>
  <c r="HS393" i="3"/>
  <c r="HF393" i="3"/>
  <c r="GU393" i="3"/>
  <c r="GD393" i="3"/>
  <c r="EP393" i="3"/>
  <c r="EF393" i="3"/>
  <c r="DT393" i="3"/>
  <c r="IL393" i="3"/>
  <c r="ID393" i="3"/>
  <c r="HN393" i="3"/>
  <c r="GX393" i="3"/>
  <c r="FR393" i="3"/>
  <c r="EY393" i="3"/>
  <c r="EK393" i="3"/>
  <c r="DV393" i="3"/>
  <c r="IH393" i="3"/>
  <c r="HW393" i="3"/>
  <c r="HC393" i="3"/>
  <c r="ED393" i="3"/>
  <c r="DQ393" i="3"/>
  <c r="HA393" i="3"/>
  <c r="GQ393" i="3"/>
  <c r="EM393" i="3"/>
  <c r="DZ393" i="3"/>
  <c r="GS393" i="3"/>
  <c r="GU406" i="3"/>
  <c r="IQ406" i="3"/>
  <c r="FF406" i="3"/>
  <c r="EF406" i="3"/>
  <c r="II406" i="3"/>
  <c r="HF406" i="3"/>
  <c r="GI406" i="3"/>
  <c r="ID407" i="3"/>
  <c r="IC407" i="3"/>
  <c r="EN352" i="3"/>
  <c r="GF352" i="3"/>
  <c r="HO352" i="3"/>
  <c r="IY352" i="3"/>
  <c r="ED362" i="3"/>
  <c r="GD362" i="3"/>
  <c r="IY369" i="3"/>
  <c r="GV372" i="3"/>
  <c r="GW374" i="3"/>
  <c r="GP374" i="3"/>
  <c r="DZ374" i="3"/>
  <c r="IW399" i="3"/>
  <c r="FR399" i="3"/>
  <c r="EI399" i="3"/>
  <c r="IK399" i="3"/>
  <c r="HU399" i="3"/>
  <c r="DY399" i="3"/>
  <c r="HJ399" i="3"/>
  <c r="FY399" i="3"/>
  <c r="IT399" i="3"/>
  <c r="HA399" i="3"/>
  <c r="IX429" i="3"/>
  <c r="EB429" i="3"/>
  <c r="DV429" i="3"/>
  <c r="EF429" i="3"/>
  <c r="DQ429" i="3"/>
  <c r="EU333" i="3"/>
  <c r="FI333" i="3"/>
  <c r="FS333" i="3"/>
  <c r="IT333" i="3"/>
  <c r="GI336" i="3"/>
  <c r="IA336" i="3"/>
  <c r="DZ337" i="3"/>
  <c r="EH337" i="3"/>
  <c r="EM337" i="3"/>
  <c r="EW337" i="3"/>
  <c r="FM337" i="3"/>
  <c r="FS337" i="3"/>
  <c r="GL337" i="3"/>
  <c r="GT337" i="3"/>
  <c r="HA337" i="3"/>
  <c r="HI337" i="3"/>
  <c r="HO337" i="3"/>
  <c r="HW337" i="3"/>
  <c r="IH337" i="3"/>
  <c r="IO337" i="3"/>
  <c r="IW337" i="3"/>
  <c r="FR338" i="3"/>
  <c r="HR338" i="3"/>
  <c r="FY342" i="3"/>
  <c r="GL342" i="3"/>
  <c r="FS344" i="3"/>
  <c r="GA344" i="3"/>
  <c r="HC344" i="3"/>
  <c r="FF345" i="3"/>
  <c r="GA345" i="3"/>
  <c r="HF345" i="3"/>
  <c r="GD346" i="3"/>
  <c r="IK346" i="3"/>
  <c r="FG348" i="3"/>
  <c r="DV352" i="3"/>
  <c r="FG352" i="3"/>
  <c r="FO352" i="3"/>
  <c r="GV352" i="3"/>
  <c r="II352" i="3"/>
  <c r="EF353" i="3"/>
  <c r="ET353" i="3"/>
  <c r="FG353" i="3"/>
  <c r="GH353" i="3"/>
  <c r="HB353" i="3"/>
  <c r="IM353" i="3"/>
  <c r="EE354" i="3"/>
  <c r="ES354" i="3"/>
  <c r="FM354" i="3"/>
  <c r="GP354" i="3"/>
  <c r="HE354" i="3"/>
  <c r="IC354" i="3"/>
  <c r="IW354" i="3"/>
  <c r="EF357" i="3"/>
  <c r="ET357" i="3"/>
  <c r="FF357" i="3"/>
  <c r="GD357" i="3"/>
  <c r="GT357" i="3"/>
  <c r="HJ357" i="3"/>
  <c r="HW357" i="3"/>
  <c r="IU357" i="3"/>
  <c r="GL358" i="3"/>
  <c r="EK359" i="3"/>
  <c r="HU359" i="3"/>
  <c r="EM360" i="3"/>
  <c r="GV360" i="3"/>
  <c r="EK361" i="3"/>
  <c r="GE361" i="3"/>
  <c r="GP361" i="3"/>
  <c r="HK361" i="3"/>
  <c r="IU361" i="3"/>
  <c r="EK362" i="3"/>
  <c r="GW362" i="3"/>
  <c r="HR362" i="3"/>
  <c r="IP362" i="3"/>
  <c r="FX363" i="3"/>
  <c r="FX364" i="3"/>
  <c r="GH365" i="3"/>
  <c r="IK367" i="3"/>
  <c r="DQ369" i="3"/>
  <c r="DZ369" i="3"/>
  <c r="EL369" i="3"/>
  <c r="EU369" i="3"/>
  <c r="FR369" i="3"/>
  <c r="GE369" i="3"/>
  <c r="GP369" i="3"/>
  <c r="GU369" i="3"/>
  <c r="HF369" i="3"/>
  <c r="HR369" i="3"/>
  <c r="IA369" i="3"/>
  <c r="IM369" i="3"/>
  <c r="EH370" i="3"/>
  <c r="ET370" i="3"/>
  <c r="FF370" i="3"/>
  <c r="FU370" i="3"/>
  <c r="GD370" i="3"/>
  <c r="GL370" i="3"/>
  <c r="GS370" i="3"/>
  <c r="HI370" i="3"/>
  <c r="HV370" i="3"/>
  <c r="IW370" i="3"/>
  <c r="IG371" i="3"/>
  <c r="DQ373" i="3"/>
  <c r="DZ373" i="3"/>
  <c r="EL373" i="3"/>
  <c r="EY373" i="3"/>
  <c r="GL373" i="3"/>
  <c r="HS373" i="3"/>
  <c r="IR375" i="3"/>
  <c r="FM375" i="3"/>
  <c r="EK375" i="3"/>
  <c r="HL375" i="3"/>
  <c r="GF375" i="3"/>
  <c r="FA375" i="3"/>
  <c r="ED375" i="3"/>
  <c r="GN375" i="3"/>
  <c r="HD375" i="3"/>
  <c r="GP377" i="3"/>
  <c r="FF393" i="3"/>
  <c r="GZ395" i="3"/>
  <c r="GN395" i="3"/>
  <c r="FF362" i="3"/>
  <c r="HE362" i="3"/>
  <c r="ID362" i="3"/>
  <c r="IX362" i="3"/>
  <c r="EE369" i="3"/>
  <c r="EM369" i="3"/>
  <c r="EY369" i="3"/>
  <c r="FF369" i="3"/>
  <c r="FS369" i="3"/>
  <c r="GA369" i="3"/>
  <c r="GI369" i="3"/>
  <c r="GQ369" i="3"/>
  <c r="GX369" i="3"/>
  <c r="HJ369" i="3"/>
  <c r="HS369" i="3"/>
  <c r="IQ369" i="3"/>
  <c r="FA371" i="3"/>
  <c r="FI371" i="3"/>
  <c r="HY371" i="3"/>
  <c r="IW373" i="3"/>
  <c r="IT373" i="3"/>
  <c r="II373" i="3"/>
  <c r="HW373" i="3"/>
  <c r="HF373" i="3"/>
  <c r="GI373" i="3"/>
  <c r="GA373" i="3"/>
  <c r="FR373" i="3"/>
  <c r="FC373" i="3"/>
  <c r="IP373" i="3"/>
  <c r="EE373" i="3"/>
  <c r="EM373" i="3"/>
  <c r="GD373" i="3"/>
  <c r="GQ373" i="3"/>
  <c r="HB373" i="3"/>
  <c r="IL373" i="3"/>
  <c r="EX374" i="3"/>
  <c r="IR387" i="3"/>
  <c r="HH387" i="3"/>
  <c r="EG387" i="3"/>
  <c r="HD387" i="3"/>
  <c r="DW387" i="3"/>
  <c r="HT387" i="3"/>
  <c r="EC387" i="3"/>
  <c r="HX387" i="3"/>
  <c r="IV387" i="3"/>
  <c r="GD374" i="3"/>
  <c r="FS376" i="3"/>
  <c r="IQ376" i="3"/>
  <c r="ED378" i="3"/>
  <c r="EL378" i="3"/>
  <c r="EX378" i="3"/>
  <c r="FF378" i="3"/>
  <c r="GD378" i="3"/>
  <c r="HA378" i="3"/>
  <c r="HM378" i="3"/>
  <c r="HU378" i="3"/>
  <c r="IX378" i="3"/>
  <c r="DQ380" i="3"/>
  <c r="EF380" i="3"/>
  <c r="EY380" i="3"/>
  <c r="FG380" i="3"/>
  <c r="FO380" i="3"/>
  <c r="GE380" i="3"/>
  <c r="GM380" i="3"/>
  <c r="GU380" i="3"/>
  <c r="HO380" i="3"/>
  <c r="IA380" i="3"/>
  <c r="IM380" i="3"/>
  <c r="IW381" i="3"/>
  <c r="IQ381" i="3"/>
  <c r="II381" i="3"/>
  <c r="DZ381" i="3"/>
  <c r="EH381" i="3"/>
  <c r="EM381" i="3"/>
  <c r="ET381" i="3"/>
  <c r="FC381" i="3"/>
  <c r="FY381" i="3"/>
  <c r="GE381" i="3"/>
  <c r="GL381" i="3"/>
  <c r="GT381" i="3"/>
  <c r="HC381" i="3"/>
  <c r="HN381" i="3"/>
  <c r="IT381" i="3"/>
  <c r="HQ385" i="3"/>
  <c r="GW385" i="3"/>
  <c r="IF387" i="3"/>
  <c r="DU389" i="3"/>
  <c r="FS389" i="3"/>
  <c r="HE389" i="3"/>
  <c r="IV390" i="3"/>
  <c r="HI390" i="3"/>
  <c r="EO390" i="3"/>
  <c r="ET390" i="3"/>
  <c r="FJ390" i="3"/>
  <c r="GH390" i="3"/>
  <c r="GS390" i="3"/>
  <c r="IS390" i="3"/>
  <c r="FG392" i="3"/>
  <c r="FO392" i="3"/>
  <c r="GU392" i="3"/>
  <c r="GI393" i="3"/>
  <c r="GP398" i="3"/>
  <c r="IQ401" i="3"/>
  <c r="IA401" i="3"/>
  <c r="HL401" i="3"/>
  <c r="FG401" i="3"/>
  <c r="DV401" i="3"/>
  <c r="GE401" i="3"/>
  <c r="HT401" i="3"/>
  <c r="IS403" i="3"/>
  <c r="HV403" i="3"/>
  <c r="GS403" i="3"/>
  <c r="IH403" i="3"/>
  <c r="FI403" i="3"/>
  <c r="HN403" i="3"/>
  <c r="GY409" i="3"/>
  <c r="IQ414" i="3"/>
  <c r="IP414" i="3"/>
  <c r="GQ414" i="3"/>
  <c r="FR414" i="3"/>
  <c r="FJ414" i="3"/>
  <c r="EQ414" i="3"/>
  <c r="ID414" i="3"/>
  <c r="DU415" i="3"/>
  <c r="ES415" i="3"/>
  <c r="HN415" i="3"/>
  <c r="FC417" i="3"/>
  <c r="EF417" i="3"/>
  <c r="IX421" i="3"/>
  <c r="IU421" i="3"/>
  <c r="HK421" i="3"/>
  <c r="GE421" i="3"/>
  <c r="EM421" i="3"/>
  <c r="HW421" i="3"/>
  <c r="GY421" i="3"/>
  <c r="GM421" i="3"/>
  <c r="EY421" i="3"/>
  <c r="EB421" i="3"/>
  <c r="GU421" i="3"/>
  <c r="IW422" i="3"/>
  <c r="IP422" i="3"/>
  <c r="GH422" i="3"/>
  <c r="EE422" i="3"/>
  <c r="GP422" i="3"/>
  <c r="DZ422" i="3"/>
  <c r="HF422" i="3"/>
  <c r="IH422" i="3"/>
  <c r="EP426" i="3"/>
  <c r="FO436" i="3"/>
  <c r="IV493" i="3"/>
  <c r="EC493" i="3"/>
  <c r="DV376" i="3"/>
  <c r="EU376" i="3"/>
  <c r="GE376" i="3"/>
  <c r="IA376" i="3"/>
  <c r="IY376" i="3"/>
  <c r="FR378" i="3"/>
  <c r="FY378" i="3"/>
  <c r="GH378" i="3"/>
  <c r="GS378" i="3"/>
  <c r="HE378" i="3"/>
  <c r="HN378" i="3"/>
  <c r="HV378" i="3"/>
  <c r="IP378" i="3"/>
  <c r="EM380" i="3"/>
  <c r="GY380" i="3"/>
  <c r="IU380" i="3"/>
  <c r="DT381" i="3"/>
  <c r="EB381" i="3"/>
  <c r="EI381" i="3"/>
  <c r="EP381" i="3"/>
  <c r="EW381" i="3"/>
  <c r="FJ381" i="3"/>
  <c r="FR381" i="3"/>
  <c r="GA381" i="3"/>
  <c r="GQ381" i="3"/>
  <c r="GU381" i="3"/>
  <c r="HF381" i="3"/>
  <c r="IX381" i="3"/>
  <c r="IF383" i="3"/>
  <c r="GV383" i="3"/>
  <c r="GJ383" i="3"/>
  <c r="HX383" i="3"/>
  <c r="IV383" i="3"/>
  <c r="EE385" i="3"/>
  <c r="EB389" i="3"/>
  <c r="FA389" i="3"/>
  <c r="FM389" i="3"/>
  <c r="GE389" i="3"/>
  <c r="GP389" i="3"/>
  <c r="DY390" i="3"/>
  <c r="HA390" i="3"/>
  <c r="IX392" i="3"/>
  <c r="IM392" i="3"/>
  <c r="IA392" i="3"/>
  <c r="HK392" i="3"/>
  <c r="GQ392" i="3"/>
  <c r="GI392" i="3"/>
  <c r="GA392" i="3"/>
  <c r="FS392" i="3"/>
  <c r="FC392" i="3"/>
  <c r="EM392" i="3"/>
  <c r="DQ392" i="3"/>
  <c r="EY392" i="3"/>
  <c r="GM392" i="3"/>
  <c r="HC392" i="3"/>
  <c r="ET393" i="3"/>
  <c r="FO393" i="3"/>
  <c r="DZ394" i="3"/>
  <c r="IY398" i="3"/>
  <c r="IL398" i="3"/>
  <c r="GY398" i="3"/>
  <c r="GI398" i="3"/>
  <c r="IU398" i="3"/>
  <c r="HD400" i="3"/>
  <c r="ED400" i="3"/>
  <c r="DY403" i="3"/>
  <c r="IP403" i="3"/>
  <c r="EB414" i="3"/>
  <c r="HC414" i="3"/>
  <c r="EH415" i="3"/>
  <c r="ET415" i="3"/>
  <c r="FV415" i="3"/>
  <c r="GH415" i="3"/>
  <c r="IK415" i="3"/>
  <c r="HS417" i="3"/>
  <c r="IQ417" i="3"/>
  <c r="DV421" i="3"/>
  <c r="HO421" i="3"/>
  <c r="II421" i="3"/>
  <c r="IW426" i="3"/>
  <c r="HB426" i="3"/>
  <c r="FR426" i="3"/>
  <c r="FJ426" i="3"/>
  <c r="EX426" i="3"/>
  <c r="EE426" i="3"/>
  <c r="GX426" i="3"/>
  <c r="DZ426" i="3"/>
  <c r="GH426" i="3"/>
  <c r="DQ436" i="3"/>
  <c r="GU436" i="3"/>
  <c r="GA436" i="3"/>
  <c r="FS436" i="3"/>
  <c r="EY436" i="3"/>
  <c r="EF436" i="3"/>
  <c r="GI436" i="3"/>
  <c r="EU436" i="3"/>
  <c r="DV436" i="3"/>
  <c r="GQ436" i="3"/>
  <c r="GB387" i="3"/>
  <c r="IW389" i="3"/>
  <c r="IY389" i="3"/>
  <c r="ID389" i="3"/>
  <c r="HO389" i="3"/>
  <c r="GT389" i="3"/>
  <c r="FG389" i="3"/>
  <c r="EU389" i="3"/>
  <c r="EH389" i="3"/>
  <c r="EQ389" i="3"/>
  <c r="GY389" i="3"/>
  <c r="HS389" i="3"/>
  <c r="IQ389" i="3"/>
  <c r="FJ393" i="3"/>
  <c r="GA409" i="3"/>
  <c r="FS409" i="3"/>
  <c r="IY409" i="3"/>
  <c r="EF409" i="3"/>
  <c r="FX412" i="3"/>
  <c r="FP412" i="3"/>
  <c r="IV415" i="3"/>
  <c r="IX415" i="3"/>
  <c r="HU415" i="3"/>
  <c r="HF415" i="3"/>
  <c r="FJ415" i="3"/>
  <c r="EE415" i="3"/>
  <c r="IS415" i="3"/>
  <c r="IC415" i="3"/>
  <c r="HA415" i="3"/>
  <c r="FI415" i="3"/>
  <c r="FA415" i="3"/>
  <c r="EO415" i="3"/>
  <c r="DY415" i="3"/>
  <c r="HI415" i="3"/>
  <c r="DQ417" i="3"/>
  <c r="EV424" i="3"/>
  <c r="EG424" i="3"/>
  <c r="EL426" i="3"/>
  <c r="HN426" i="3"/>
  <c r="HR381" i="3"/>
  <c r="EL382" i="3"/>
  <c r="FA382" i="3"/>
  <c r="FI382" i="3"/>
  <c r="HF382" i="3"/>
  <c r="HY382" i="3"/>
  <c r="IG382" i="3"/>
  <c r="IY388" i="3"/>
  <c r="FC393" i="3"/>
  <c r="FV393" i="3"/>
  <c r="FD396" i="3"/>
  <c r="IA406" i="3"/>
  <c r="DY407" i="3"/>
  <c r="EK407" i="3"/>
  <c r="ET407" i="3"/>
  <c r="FM407" i="3"/>
  <c r="FU407" i="3"/>
  <c r="GD407" i="3"/>
  <c r="HA407" i="3"/>
  <c r="HM407" i="3"/>
  <c r="HU407" i="3"/>
  <c r="IO407" i="3"/>
  <c r="IX407" i="3"/>
  <c r="FJ410" i="3"/>
  <c r="FR410" i="3"/>
  <c r="GL410" i="3"/>
  <c r="HK410" i="3"/>
  <c r="ED411" i="3"/>
  <c r="EL411" i="3"/>
  <c r="FA411" i="3"/>
  <c r="FI411" i="3"/>
  <c r="FV411" i="3"/>
  <c r="GH411" i="3"/>
  <c r="GS411" i="3"/>
  <c r="HE411" i="3"/>
  <c r="HN411" i="3"/>
  <c r="ID411" i="3"/>
  <c r="IK411" i="3"/>
  <c r="IW411" i="3"/>
  <c r="DQ413" i="3"/>
  <c r="GQ413" i="3"/>
  <c r="HS413" i="3"/>
  <c r="GA414" i="3"/>
  <c r="FR415" i="3"/>
  <c r="HR422" i="3"/>
  <c r="DQ425" i="3"/>
  <c r="EQ425" i="3"/>
  <c r="GI425" i="3"/>
  <c r="GY425" i="3"/>
  <c r="HR426" i="3"/>
  <c r="EB427" i="3"/>
  <c r="EL427" i="3"/>
  <c r="ET427" i="3"/>
  <c r="FM427" i="3"/>
  <c r="FU427" i="3"/>
  <c r="GD427" i="3"/>
  <c r="HF427" i="3"/>
  <c r="HR427" i="3"/>
  <c r="IK427" i="3"/>
  <c r="DZ430" i="3"/>
  <c r="EZ430" i="3"/>
  <c r="EM432" i="3"/>
  <c r="FC432" i="3"/>
  <c r="GE432" i="3"/>
  <c r="GQ432" i="3"/>
  <c r="DQ433" i="3"/>
  <c r="EM433" i="3"/>
  <c r="FV433" i="3"/>
  <c r="FG436" i="3"/>
  <c r="DU437" i="3"/>
  <c r="EF437" i="3"/>
  <c r="EP437" i="3"/>
  <c r="FA437" i="3"/>
  <c r="FJ437" i="3"/>
  <c r="GE437" i="3"/>
  <c r="GL437" i="3"/>
  <c r="HJ437" i="3"/>
  <c r="IX443" i="3"/>
  <c r="EY443" i="3"/>
  <c r="EF443" i="3"/>
  <c r="DQ443" i="3"/>
  <c r="EB443" i="3"/>
  <c r="IW444" i="3"/>
  <c r="EE444" i="3"/>
  <c r="DQ444" i="3"/>
  <c r="HJ444" i="3"/>
  <c r="GP444" i="3"/>
  <c r="GH444" i="3"/>
  <c r="FR444" i="3"/>
  <c r="FJ444" i="3"/>
  <c r="EP444" i="3"/>
  <c r="DZ444" i="3"/>
  <c r="FO444" i="3"/>
  <c r="HV444" i="3"/>
  <c r="DQ445" i="3"/>
  <c r="EF445" i="3"/>
  <c r="EU445" i="3"/>
  <c r="HA445" i="3"/>
  <c r="EI448" i="3"/>
  <c r="EH451" i="3"/>
  <c r="FG451" i="3"/>
  <c r="FS451" i="3"/>
  <c r="HK451" i="3"/>
  <c r="HY451" i="3"/>
  <c r="ED407" i="3"/>
  <c r="EL407" i="3"/>
  <c r="EX407" i="3"/>
  <c r="FJ407" i="3"/>
  <c r="FV407" i="3"/>
  <c r="GH407" i="3"/>
  <c r="GS407" i="3"/>
  <c r="HE407" i="3"/>
  <c r="HN407" i="3"/>
  <c r="HV407" i="3"/>
  <c r="IH407" i="3"/>
  <c r="IP407" i="3"/>
  <c r="GN408" i="3"/>
  <c r="FC410" i="3"/>
  <c r="GE410" i="3"/>
  <c r="GI413" i="3"/>
  <c r="GD415" i="3"/>
  <c r="HC425" i="3"/>
  <c r="EE430" i="3"/>
  <c r="FO433" i="3"/>
  <c r="GM436" i="3"/>
  <c r="DY437" i="3"/>
  <c r="FV437" i="3"/>
  <c r="IV445" i="3"/>
  <c r="IX445" i="3"/>
  <c r="IO445" i="3"/>
  <c r="HR445" i="3"/>
  <c r="HI445" i="3"/>
  <c r="GX445" i="3"/>
  <c r="FA445" i="3"/>
  <c r="EQ445" i="3"/>
  <c r="EK445" i="3"/>
  <c r="ED445" i="3"/>
  <c r="DU445" i="3"/>
  <c r="IW445" i="3"/>
  <c r="IK445" i="3"/>
  <c r="HF445" i="3"/>
  <c r="GW445" i="3"/>
  <c r="EY445" i="3"/>
  <c r="EP445" i="3"/>
  <c r="EI445" i="3"/>
  <c r="EB445" i="3"/>
  <c r="DT445" i="3"/>
  <c r="EH445" i="3"/>
  <c r="EW445" i="3"/>
  <c r="HE445" i="3"/>
  <c r="HU445" i="3"/>
  <c r="IH445" i="3"/>
  <c r="DQ448" i="3"/>
  <c r="DQ451" i="3"/>
  <c r="HO451" i="3"/>
  <c r="GM453" i="3"/>
  <c r="EQ453" i="3"/>
  <c r="II453" i="3"/>
  <c r="HG453" i="3"/>
  <c r="FC453" i="3"/>
  <c r="IW474" i="3"/>
  <c r="IL474" i="3"/>
  <c r="HB474" i="3"/>
  <c r="EP474" i="3"/>
  <c r="HR474" i="3"/>
  <c r="GH474" i="3"/>
  <c r="EE474" i="3"/>
  <c r="GP474" i="3"/>
  <c r="DZ474" i="3"/>
  <c r="HF474" i="3"/>
  <c r="ID474" i="3"/>
  <c r="FR474" i="3"/>
  <c r="FJ474" i="3"/>
  <c r="IP474" i="3"/>
  <c r="GE436" i="3"/>
  <c r="IH437" i="3"/>
  <c r="HR437" i="3"/>
  <c r="GX437" i="3"/>
  <c r="EX437" i="3"/>
  <c r="EQ437" i="3"/>
  <c r="EB437" i="3"/>
  <c r="EK437" i="3"/>
  <c r="ET437" i="3"/>
  <c r="FG437" i="3"/>
  <c r="FY437" i="3"/>
  <c r="HV437" i="3"/>
  <c r="IT437" i="3"/>
  <c r="DV445" i="3"/>
  <c r="EL445" i="3"/>
  <c r="FC445" i="3"/>
  <c r="FM445" i="3"/>
  <c r="FU445" i="3"/>
  <c r="GE445" i="3"/>
  <c r="HM445" i="3"/>
  <c r="HV445" i="3"/>
  <c r="IW448" i="3"/>
  <c r="FR448" i="3"/>
  <c r="FJ448" i="3"/>
  <c r="EP448" i="3"/>
  <c r="DV448" i="3"/>
  <c r="EX448" i="3"/>
  <c r="EL448" i="3"/>
  <c r="DU448" i="3"/>
  <c r="ET448" i="3"/>
  <c r="IX451" i="3"/>
  <c r="IK451" i="3"/>
  <c r="IA451" i="3"/>
  <c r="HQ451" i="3"/>
  <c r="HG451" i="3"/>
  <c r="FU451" i="3"/>
  <c r="EO451" i="3"/>
  <c r="DY451" i="3"/>
  <c r="IW451" i="3"/>
  <c r="HC451" i="3"/>
  <c r="FI451" i="3"/>
  <c r="EY451" i="3"/>
  <c r="EK451" i="3"/>
  <c r="DT451" i="3"/>
  <c r="EU451" i="3"/>
  <c r="GI451" i="3"/>
  <c r="GU451" i="3"/>
  <c r="IS451" i="3"/>
  <c r="IO457" i="3"/>
  <c r="HA457" i="3"/>
  <c r="FI457" i="3"/>
  <c r="IA457" i="3"/>
  <c r="HL468" i="3"/>
  <c r="HH468" i="3"/>
  <c r="GJ468" i="3"/>
  <c r="HL476" i="3"/>
  <c r="HH476" i="3"/>
  <c r="GJ476" i="3"/>
  <c r="EC476" i="3"/>
  <c r="IX477" i="3"/>
  <c r="IO477" i="3"/>
  <c r="IA477" i="3"/>
  <c r="HE477" i="3"/>
  <c r="GQ477" i="3"/>
  <c r="FO477" i="3"/>
  <c r="FG477" i="3"/>
  <c r="EU477" i="3"/>
  <c r="EM477" i="3"/>
  <c r="EB477" i="3"/>
  <c r="DQ477" i="3"/>
  <c r="IY477" i="3"/>
  <c r="HO477" i="3"/>
  <c r="GY477" i="3"/>
  <c r="FU477" i="3"/>
  <c r="ES477" i="3"/>
  <c r="EI477" i="3"/>
  <c r="DV477" i="3"/>
  <c r="IW477" i="3"/>
  <c r="II477" i="3"/>
  <c r="HU477" i="3"/>
  <c r="HM477" i="3"/>
  <c r="GW477" i="3"/>
  <c r="GA477" i="3"/>
  <c r="EH477" i="3"/>
  <c r="DU477" i="3"/>
  <c r="FA477" i="3"/>
  <c r="GI477" i="3"/>
  <c r="HG477" i="3"/>
  <c r="DZ441" i="3"/>
  <c r="EH441" i="3"/>
  <c r="EM441" i="3"/>
  <c r="ET441" i="3"/>
  <c r="FA441" i="3"/>
  <c r="FI441" i="3"/>
  <c r="FY441" i="3"/>
  <c r="GW441" i="3"/>
  <c r="HC441" i="3"/>
  <c r="HK441" i="3"/>
  <c r="HU441" i="3"/>
  <c r="IC441" i="3"/>
  <c r="IO441" i="3"/>
  <c r="IX441" i="3"/>
  <c r="FS445" i="3"/>
  <c r="ED449" i="3"/>
  <c r="EM449" i="3"/>
  <c r="EY449" i="3"/>
  <c r="FJ449" i="3"/>
  <c r="FS449" i="3"/>
  <c r="GP449" i="3"/>
  <c r="HA449" i="3"/>
  <c r="HR449" i="3"/>
  <c r="IH449" i="3"/>
  <c r="IS449" i="3"/>
  <c r="GE451" i="3"/>
  <c r="FS457" i="3"/>
  <c r="IV465" i="3"/>
  <c r="HM465" i="3"/>
  <c r="ET465" i="3"/>
  <c r="EF465" i="3"/>
  <c r="IU465" i="3"/>
  <c r="IG465" i="3"/>
  <c r="HV465" i="3"/>
  <c r="HG465" i="3"/>
  <c r="DZ465" i="3"/>
  <c r="HQ465" i="3"/>
  <c r="EC468" i="3"/>
  <c r="HY469" i="3"/>
  <c r="HE469" i="3"/>
  <c r="GL469" i="3"/>
  <c r="FS469" i="3"/>
  <c r="FA469" i="3"/>
  <c r="DQ469" i="3"/>
  <c r="II469" i="3"/>
  <c r="HR469" i="3"/>
  <c r="GX469" i="3"/>
  <c r="FF469" i="3"/>
  <c r="ET469" i="3"/>
  <c r="ED469" i="3"/>
  <c r="IM469" i="3"/>
  <c r="IT482" i="3"/>
  <c r="EP482" i="3"/>
  <c r="IU485" i="3"/>
  <c r="IM485" i="3"/>
  <c r="HQ485" i="3"/>
  <c r="ED485" i="3"/>
  <c r="HC485" i="3"/>
  <c r="FI485" i="3"/>
  <c r="IC485" i="3"/>
  <c r="DT485" i="3"/>
  <c r="IT486" i="3"/>
  <c r="IH486" i="3"/>
  <c r="GT486" i="3"/>
  <c r="ET486" i="3"/>
  <c r="FF486" i="3"/>
  <c r="DU486" i="3"/>
  <c r="FS437" i="3"/>
  <c r="DT441" i="3"/>
  <c r="EB441" i="3"/>
  <c r="EI441" i="3"/>
  <c r="EP441" i="3"/>
  <c r="EU441" i="3"/>
  <c r="FC441" i="3"/>
  <c r="FM441" i="3"/>
  <c r="FU441" i="3"/>
  <c r="GA441" i="3"/>
  <c r="GP441" i="3"/>
  <c r="GX441" i="3"/>
  <c r="HF441" i="3"/>
  <c r="HM441" i="3"/>
  <c r="HV441" i="3"/>
  <c r="IG441" i="3"/>
  <c r="IP441" i="3"/>
  <c r="GA445" i="3"/>
  <c r="GQ445" i="3"/>
  <c r="DT449" i="3"/>
  <c r="EF449" i="3"/>
  <c r="EP449" i="3"/>
  <c r="FC449" i="3"/>
  <c r="HE449" i="3"/>
  <c r="HV449" i="3"/>
  <c r="IW449" i="3"/>
  <c r="ET452" i="3"/>
  <c r="IX459" i="3"/>
  <c r="IY459" i="3"/>
  <c r="IO459" i="3"/>
  <c r="HS459" i="3"/>
  <c r="HM459" i="3"/>
  <c r="ED459" i="3"/>
  <c r="EM459" i="3"/>
  <c r="FA459" i="3"/>
  <c r="FM459" i="3"/>
  <c r="FU459" i="3"/>
  <c r="GI459" i="3"/>
  <c r="GU459" i="3"/>
  <c r="HE459" i="3"/>
  <c r="IA459" i="3"/>
  <c r="IM459" i="3"/>
  <c r="DT465" i="3"/>
  <c r="EY465" i="3"/>
  <c r="FU465" i="3"/>
  <c r="GW465" i="3"/>
  <c r="IK465" i="3"/>
  <c r="DV469" i="3"/>
  <c r="IU469" i="3"/>
  <c r="EO477" i="3"/>
  <c r="HS477" i="3"/>
  <c r="IQ477" i="3"/>
  <c r="IV487" i="3"/>
  <c r="HY487" i="3"/>
  <c r="GW487" i="3"/>
  <c r="FA487" i="3"/>
  <c r="EM487" i="3"/>
  <c r="DV487" i="3"/>
  <c r="IG487" i="3"/>
  <c r="EY487" i="3"/>
  <c r="EK487" i="3"/>
  <c r="DT487" i="3"/>
  <c r="ES487" i="3"/>
  <c r="HA487" i="3"/>
  <c r="IS489" i="3"/>
  <c r="IY489" i="3"/>
  <c r="HK489" i="3"/>
  <c r="EK489" i="3"/>
  <c r="IO489" i="3"/>
  <c r="HY489" i="3"/>
  <c r="HC489" i="3"/>
  <c r="ED489" i="3"/>
  <c r="ID491" i="3"/>
  <c r="EO491" i="3"/>
  <c r="IV496" i="3"/>
  <c r="IY496" i="3"/>
  <c r="HI496" i="3"/>
  <c r="EW496" i="3"/>
  <c r="ED496" i="3"/>
  <c r="HY496" i="3"/>
  <c r="HA496" i="3"/>
  <c r="DY496" i="3"/>
  <c r="II496" i="3"/>
  <c r="GW496" i="3"/>
  <c r="EO496" i="3"/>
  <c r="DT496" i="3"/>
  <c r="HO496" i="3"/>
  <c r="IW504" i="3"/>
  <c r="IL504" i="3"/>
  <c r="HB504" i="3"/>
  <c r="EX504" i="3"/>
  <c r="EE504" i="3"/>
  <c r="GX504" i="3"/>
  <c r="DZ504" i="3"/>
  <c r="IT504" i="3"/>
  <c r="IH504" i="3"/>
  <c r="HN504" i="3"/>
  <c r="EP504" i="3"/>
  <c r="DU504" i="3"/>
  <c r="IG459" i="3"/>
  <c r="EE460" i="3"/>
  <c r="EX460" i="3"/>
  <c r="GH460" i="3"/>
  <c r="GX460" i="3"/>
  <c r="HR460" i="3"/>
  <c r="FC461" i="3"/>
  <c r="FM461" i="3"/>
  <c r="HI461" i="3"/>
  <c r="EH463" i="3"/>
  <c r="ES463" i="3"/>
  <c r="FU463" i="3"/>
  <c r="GY463" i="3"/>
  <c r="HO463" i="3"/>
  <c r="IY463" i="3"/>
  <c r="EP464" i="3"/>
  <c r="HB464" i="3"/>
  <c r="EI470" i="3"/>
  <c r="FA470" i="3"/>
  <c r="GT470" i="3"/>
  <c r="ID470" i="3"/>
  <c r="IT470" i="3"/>
  <c r="ES471" i="3"/>
  <c r="IC471" i="3"/>
  <c r="DZ473" i="3"/>
  <c r="EH473" i="3"/>
  <c r="EM473" i="3"/>
  <c r="ET473" i="3"/>
  <c r="FA473" i="3"/>
  <c r="FJ473" i="3"/>
  <c r="FS473" i="3"/>
  <c r="GP473" i="3"/>
  <c r="GX473" i="3"/>
  <c r="HE473" i="3"/>
  <c r="HM473" i="3"/>
  <c r="HQ473" i="3"/>
  <c r="HW473" i="3"/>
  <c r="IC473" i="3"/>
  <c r="IM473" i="3"/>
  <c r="IX473" i="3"/>
  <c r="EQ475" i="3"/>
  <c r="EP478" i="3"/>
  <c r="ED487" i="3"/>
  <c r="FM487" i="3"/>
  <c r="HM487" i="3"/>
  <c r="DT489" i="3"/>
  <c r="HQ489" i="3"/>
  <c r="IL490" i="3"/>
  <c r="HR490" i="3"/>
  <c r="GP490" i="3"/>
  <c r="EP490" i="3"/>
  <c r="EE490" i="3"/>
  <c r="DY491" i="3"/>
  <c r="EK496" i="3"/>
  <c r="EL504" i="3"/>
  <c r="HF504" i="3"/>
  <c r="EL460" i="3"/>
  <c r="HB460" i="3"/>
  <c r="FJ464" i="3"/>
  <c r="FR464" i="3"/>
  <c r="HF464" i="3"/>
  <c r="GE465" i="3"/>
  <c r="GB468" i="3"/>
  <c r="DT470" i="3"/>
  <c r="EP470" i="3"/>
  <c r="GL470" i="3"/>
  <c r="GX470" i="3"/>
  <c r="FM471" i="3"/>
  <c r="FU471" i="3"/>
  <c r="GW471" i="3"/>
  <c r="DT473" i="3"/>
  <c r="EB473" i="3"/>
  <c r="EI473" i="3"/>
  <c r="EP473" i="3"/>
  <c r="EU473" i="3"/>
  <c r="FM473" i="3"/>
  <c r="GD473" i="3"/>
  <c r="GT473" i="3"/>
  <c r="GY473" i="3"/>
  <c r="HG473" i="3"/>
  <c r="HN473" i="3"/>
  <c r="HR473" i="3"/>
  <c r="HY473" i="3"/>
  <c r="IO473" i="3"/>
  <c r="IY473" i="3"/>
  <c r="HU475" i="3"/>
  <c r="IW478" i="3"/>
  <c r="IP478" i="3"/>
  <c r="ID478" i="3"/>
  <c r="FJ478" i="3"/>
  <c r="FR478" i="3"/>
  <c r="HF478" i="3"/>
  <c r="HL480" i="3"/>
  <c r="HH480" i="3"/>
  <c r="GJ480" i="3"/>
  <c r="GB480" i="3"/>
  <c r="FY485" i="3"/>
  <c r="EF487" i="3"/>
  <c r="FG487" i="3"/>
  <c r="GA487" i="3"/>
  <c r="IS487" i="3"/>
  <c r="FS489" i="3"/>
  <c r="DZ490" i="3"/>
  <c r="IP504" i="3"/>
  <c r="IX508" i="3"/>
  <c r="FC508" i="3"/>
  <c r="EN508" i="3"/>
  <c r="DW508" i="3"/>
  <c r="HA479" i="3"/>
  <c r="EK481" i="3"/>
  <c r="EY481" i="3"/>
  <c r="FU481" i="3"/>
  <c r="GU481" i="3"/>
  <c r="HQ481" i="3"/>
  <c r="ED483" i="3"/>
  <c r="FC483" i="3"/>
  <c r="FM483" i="3"/>
  <c r="HI483" i="3"/>
  <c r="IK483" i="3"/>
  <c r="GB488" i="3"/>
  <c r="IF488" i="3"/>
  <c r="DQ494" i="3"/>
  <c r="EF494" i="3"/>
  <c r="HG494" i="3"/>
  <c r="IA494" i="3"/>
  <c r="IQ494" i="3"/>
  <c r="EK495" i="3"/>
  <c r="GT495" i="3"/>
  <c r="FY496" i="3"/>
  <c r="EI497" i="3"/>
  <c r="ET497" i="3"/>
  <c r="GE497" i="3"/>
  <c r="GU497" i="3"/>
  <c r="HK497" i="3"/>
  <c r="DQ498" i="3"/>
  <c r="EE498" i="3"/>
  <c r="FJ498" i="3"/>
  <c r="GD498" i="3"/>
  <c r="HF498" i="3"/>
  <c r="HU498" i="3"/>
  <c r="IT498" i="3"/>
  <c r="DZ501" i="3"/>
  <c r="FF501" i="3"/>
  <c r="HY501" i="3"/>
  <c r="EE502" i="3"/>
  <c r="HL502" i="3"/>
  <c r="DZ503" i="3"/>
  <c r="EH503" i="3"/>
  <c r="EM503" i="3"/>
  <c r="ET503" i="3"/>
  <c r="FA503" i="3"/>
  <c r="FJ503" i="3"/>
  <c r="FU503" i="3"/>
  <c r="GI503" i="3"/>
  <c r="HG503" i="3"/>
  <c r="HS503" i="3"/>
  <c r="IG503" i="3"/>
  <c r="IO503" i="3"/>
  <c r="FR504" i="3"/>
  <c r="EH505" i="3"/>
  <c r="GY505" i="3"/>
  <c r="HU505" i="3"/>
  <c r="EG507" i="3"/>
  <c r="HE507" i="3"/>
  <c r="IG507" i="3"/>
  <c r="FM510" i="3"/>
  <c r="FC479" i="3"/>
  <c r="FY479" i="3"/>
  <c r="DT481" i="3"/>
  <c r="EP481" i="3"/>
  <c r="HC481" i="3"/>
  <c r="HY481" i="3"/>
  <c r="IK481" i="3"/>
  <c r="EF483" i="3"/>
  <c r="EU483" i="3"/>
  <c r="FG483" i="3"/>
  <c r="IC483" i="3"/>
  <c r="IO483" i="3"/>
  <c r="FU487" i="3"/>
  <c r="FC494" i="3"/>
  <c r="GQ494" i="3"/>
  <c r="EP495" i="3"/>
  <c r="IH495" i="3"/>
  <c r="EH498" i="3"/>
  <c r="ES498" i="3"/>
  <c r="FV498" i="3"/>
  <c r="GH498" i="3"/>
  <c r="GS498" i="3"/>
  <c r="HI498" i="3"/>
  <c r="DQ501" i="3"/>
  <c r="EE501" i="3"/>
  <c r="ET501" i="3"/>
  <c r="GT501" i="3"/>
  <c r="IY501" i="3"/>
  <c r="EL502" i="3"/>
  <c r="FG502" i="3"/>
  <c r="DT503" i="3"/>
  <c r="EB503" i="3"/>
  <c r="EI503" i="3"/>
  <c r="EP503" i="3"/>
  <c r="EU503" i="3"/>
  <c r="FM503" i="3"/>
  <c r="FY503" i="3"/>
  <c r="GM503" i="3"/>
  <c r="GW503" i="3"/>
  <c r="HM503" i="3"/>
  <c r="HU503" i="3"/>
  <c r="II503" i="3"/>
  <c r="IU503" i="3"/>
  <c r="FJ504" i="3"/>
  <c r="GH504" i="3"/>
  <c r="HR504" i="3"/>
  <c r="DQ505" i="3"/>
  <c r="EO505" i="3"/>
  <c r="HG505" i="3"/>
  <c r="IK505" i="3"/>
  <c r="EN507" i="3"/>
  <c r="EH509" i="3"/>
  <c r="DQ510" i="3"/>
  <c r="EN510" i="3"/>
  <c r="EI501" i="3"/>
  <c r="FJ501" i="3"/>
  <c r="GL501" i="3"/>
  <c r="HJ501" i="3"/>
  <c r="ET502" i="3"/>
  <c r="GD502" i="3"/>
  <c r="HV502" i="3"/>
  <c r="IR502" i="3"/>
  <c r="ID504" i="3"/>
  <c r="FO505" i="3"/>
  <c r="HO505" i="3"/>
  <c r="IC505" i="3"/>
  <c r="HU507" i="3"/>
  <c r="IW507" i="3"/>
  <c r="IX20" i="3"/>
  <c r="IU20" i="3"/>
  <c r="II20" i="3"/>
  <c r="HW20" i="3"/>
  <c r="HK20" i="3"/>
  <c r="GU20" i="3"/>
  <c r="GE20" i="3"/>
  <c r="FO20" i="3"/>
  <c r="FG20" i="3"/>
  <c r="EY20" i="3"/>
  <c r="EM20" i="3"/>
  <c r="DV20" i="3"/>
  <c r="EQ20" i="3"/>
  <c r="FC20" i="3"/>
  <c r="GQ20" i="3"/>
  <c r="HG20" i="3"/>
  <c r="IM20" i="3"/>
  <c r="EB21" i="3"/>
  <c r="EO21" i="3"/>
  <c r="GA21" i="3"/>
  <c r="GU21" i="3"/>
  <c r="HO21" i="3"/>
  <c r="IW25" i="3"/>
  <c r="II25" i="3"/>
  <c r="GY25" i="3"/>
  <c r="GT25" i="3"/>
  <c r="FS25" i="3"/>
  <c r="EQ25" i="3"/>
  <c r="EL25" i="3"/>
  <c r="DU25" i="3"/>
  <c r="HC25" i="3"/>
  <c r="HK25" i="3"/>
  <c r="EQ28" i="3"/>
  <c r="IR32" i="3"/>
  <c r="HF32" i="3"/>
  <c r="HV32" i="3"/>
  <c r="HM18" i="3"/>
  <c r="EB20" i="3"/>
  <c r="GI20" i="3"/>
  <c r="HO20" i="3"/>
  <c r="IQ20" i="3"/>
  <c r="DU21" i="3"/>
  <c r="ED21" i="3"/>
  <c r="EQ21" i="3"/>
  <c r="EW21" i="3"/>
  <c r="GP21" i="3"/>
  <c r="GX21" i="3"/>
  <c r="HG21" i="3"/>
  <c r="IL21" i="3"/>
  <c r="DY22" i="3"/>
  <c r="EI22" i="3"/>
  <c r="GP22" i="3"/>
  <c r="GW22" i="3"/>
  <c r="HI22" i="3"/>
  <c r="HQ22" i="3"/>
  <c r="IY24" i="3"/>
  <c r="HO24" i="3"/>
  <c r="EQ24" i="3"/>
  <c r="EM24" i="3"/>
  <c r="HS24" i="3"/>
  <c r="IQ24" i="3"/>
  <c r="EP25" i="3"/>
  <c r="EW25" i="3"/>
  <c r="FJ25" i="3"/>
  <c r="GX25" i="3"/>
  <c r="HF25" i="3"/>
  <c r="HS25" i="3"/>
  <c r="IQ25" i="3"/>
  <c r="IV26" i="3"/>
  <c r="IK26" i="3"/>
  <c r="HM26" i="3"/>
  <c r="HE26" i="3"/>
  <c r="GW26" i="3"/>
  <c r="FU26" i="3"/>
  <c r="FI26" i="3"/>
  <c r="ES26" i="3"/>
  <c r="EE26" i="3"/>
  <c r="ED26" i="3"/>
  <c r="EO26" i="3"/>
  <c r="GL26" i="3"/>
  <c r="GT26" i="3"/>
  <c r="HF26" i="3"/>
  <c r="DQ29" i="3"/>
  <c r="DY29" i="3"/>
  <c r="EM29" i="3"/>
  <c r="EY29" i="3"/>
  <c r="FS29" i="3"/>
  <c r="FY29" i="3"/>
  <c r="HE29" i="3"/>
  <c r="HM29" i="3"/>
  <c r="HQ29" i="3"/>
  <c r="IQ29" i="3"/>
  <c r="DU32" i="3"/>
  <c r="DQ33" i="3"/>
  <c r="DY33" i="3"/>
  <c r="EF33" i="3"/>
  <c r="ES33" i="3"/>
  <c r="EY33" i="3"/>
  <c r="FM33" i="3"/>
  <c r="GI33" i="3"/>
  <c r="GX33" i="3"/>
  <c r="HF33" i="3"/>
  <c r="HR33" i="3"/>
  <c r="ID33" i="3"/>
  <c r="IG33" i="3"/>
  <c r="IQ33" i="3"/>
  <c r="GF34" i="3"/>
  <c r="DT35" i="3"/>
  <c r="EQ35" i="3"/>
  <c r="EY35" i="3"/>
  <c r="FO35" i="3"/>
  <c r="HA35" i="3"/>
  <c r="HK35" i="3"/>
  <c r="HU35" i="3"/>
  <c r="IK35" i="3"/>
  <c r="IU35" i="3"/>
  <c r="DU37" i="3"/>
  <c r="EQ37" i="3"/>
  <c r="EW37" i="3"/>
  <c r="FC37" i="3"/>
  <c r="FU37" i="3"/>
  <c r="GX37" i="3"/>
  <c r="HI37" i="3"/>
  <c r="IH37" i="3"/>
  <c r="IM37" i="3"/>
  <c r="IX37" i="3"/>
  <c r="FC39" i="3"/>
  <c r="GA39" i="3"/>
  <c r="GM39" i="3"/>
  <c r="HK39" i="3"/>
  <c r="HY39" i="3"/>
  <c r="EN40" i="3"/>
  <c r="IV41" i="3"/>
  <c r="IU41" i="3"/>
  <c r="IP41" i="3"/>
  <c r="HY41" i="3"/>
  <c r="HS41" i="3"/>
  <c r="HO41" i="3"/>
  <c r="HE41" i="3"/>
  <c r="GY41" i="3"/>
  <c r="GT41" i="3"/>
  <c r="FS41" i="3"/>
  <c r="FM41" i="3"/>
  <c r="FA41" i="3"/>
  <c r="EQ41" i="3"/>
  <c r="EL41" i="3"/>
  <c r="EH41" i="3"/>
  <c r="DU41" i="3"/>
  <c r="IY41" i="3"/>
  <c r="IT41" i="3"/>
  <c r="IC41" i="3"/>
  <c r="HW41" i="3"/>
  <c r="HR41" i="3"/>
  <c r="HI41" i="3"/>
  <c r="HC41" i="3"/>
  <c r="GX41" i="3"/>
  <c r="GA41" i="3"/>
  <c r="FV41" i="3"/>
  <c r="EY41" i="3"/>
  <c r="EP41" i="3"/>
  <c r="EK41" i="3"/>
  <c r="EF41" i="3"/>
  <c r="DT41" i="3"/>
  <c r="EE41" i="3"/>
  <c r="EO41" i="3"/>
  <c r="FU41" i="3"/>
  <c r="GP41" i="3"/>
  <c r="HA41" i="3"/>
  <c r="HU41" i="3"/>
  <c r="IL41" i="3"/>
  <c r="IW41" i="3"/>
  <c r="FG45" i="3"/>
  <c r="EE46" i="3"/>
  <c r="FV46" i="3"/>
  <c r="HN46" i="3"/>
  <c r="IV47" i="3"/>
  <c r="IU47" i="3"/>
  <c r="IM47" i="3"/>
  <c r="IG47" i="3"/>
  <c r="HS47" i="3"/>
  <c r="HM47" i="3"/>
  <c r="HE47" i="3"/>
  <c r="GW47" i="3"/>
  <c r="GQ47" i="3"/>
  <c r="FO47" i="3"/>
  <c r="FA47" i="3"/>
  <c r="ES47" i="3"/>
  <c r="EM47" i="3"/>
  <c r="EF47" i="3"/>
  <c r="DV47" i="3"/>
  <c r="IS47" i="3"/>
  <c r="IK47" i="3"/>
  <c r="HY47" i="3"/>
  <c r="HQ47" i="3"/>
  <c r="HK47" i="3"/>
  <c r="HC47" i="3"/>
  <c r="GU47" i="3"/>
  <c r="FU47" i="3"/>
  <c r="EY47" i="3"/>
  <c r="EK47" i="3"/>
  <c r="ED47" i="3"/>
  <c r="DT47" i="3"/>
  <c r="EU47" i="3"/>
  <c r="GI47" i="3"/>
  <c r="GS47" i="3"/>
  <c r="HI47" i="3"/>
  <c r="HW47" i="3"/>
  <c r="IQ47" i="3"/>
  <c r="FI51" i="3"/>
  <c r="HA51" i="3"/>
  <c r="IV59" i="3"/>
  <c r="IY59" i="3"/>
  <c r="IQ59" i="3"/>
  <c r="IA59" i="3"/>
  <c r="HU59" i="3"/>
  <c r="HO59" i="3"/>
  <c r="HG59" i="3"/>
  <c r="GY59" i="3"/>
  <c r="FU59" i="3"/>
  <c r="FO59" i="3"/>
  <c r="EU59" i="3"/>
  <c r="EO59" i="3"/>
  <c r="EH59" i="3"/>
  <c r="DY59" i="3"/>
  <c r="DQ59" i="3"/>
  <c r="IW59" i="3"/>
  <c r="IO59" i="3"/>
  <c r="II59" i="3"/>
  <c r="HM59" i="3"/>
  <c r="HE59" i="3"/>
  <c r="GW59" i="3"/>
  <c r="GQ59" i="3"/>
  <c r="GI59" i="3"/>
  <c r="GA59" i="3"/>
  <c r="FG59" i="3"/>
  <c r="FA59" i="3"/>
  <c r="ES59" i="3"/>
  <c r="EM59" i="3"/>
  <c r="EF59" i="3"/>
  <c r="DV59" i="3"/>
  <c r="IU59" i="3"/>
  <c r="IM59" i="3"/>
  <c r="HY59" i="3"/>
  <c r="HK59" i="3"/>
  <c r="HC59" i="3"/>
  <c r="GU59" i="3"/>
  <c r="FS59" i="3"/>
  <c r="EY59" i="3"/>
  <c r="EK59" i="3"/>
  <c r="ED59" i="3"/>
  <c r="DT59" i="3"/>
  <c r="GS59" i="3"/>
  <c r="HW59" i="3"/>
  <c r="EI60" i="3"/>
  <c r="HV60" i="3"/>
  <c r="IX60" i="3"/>
  <c r="FV70" i="3"/>
  <c r="HO70" i="3"/>
  <c r="ID70" i="3"/>
  <c r="IY70" i="3"/>
  <c r="IV29" i="3"/>
  <c r="IU29" i="3"/>
  <c r="IP29" i="3"/>
  <c r="IG29" i="3"/>
  <c r="HU29" i="3"/>
  <c r="HK29" i="3"/>
  <c r="HA29" i="3"/>
  <c r="GU29" i="3"/>
  <c r="GQ29" i="3"/>
  <c r="GA29" i="3"/>
  <c r="FV29" i="3"/>
  <c r="FG29" i="3"/>
  <c r="EU29" i="3"/>
  <c r="EQ29" i="3"/>
  <c r="EL29" i="3"/>
  <c r="EB29" i="3"/>
  <c r="DU29" i="3"/>
  <c r="ET29" i="3"/>
  <c r="GL29" i="3"/>
  <c r="GS29" i="3"/>
  <c r="GY29" i="3"/>
  <c r="HR29" i="3"/>
  <c r="HY29" i="3"/>
  <c r="IL29" i="3"/>
  <c r="IY29" i="3"/>
  <c r="EE32" i="3"/>
  <c r="HN32" i="3"/>
  <c r="IV33" i="3"/>
  <c r="IY33" i="3"/>
  <c r="IT33" i="3"/>
  <c r="HY33" i="3"/>
  <c r="HS33" i="3"/>
  <c r="HO33" i="3"/>
  <c r="HE33" i="3"/>
  <c r="GY33" i="3"/>
  <c r="GT33" i="3"/>
  <c r="FG33" i="3"/>
  <c r="FA33" i="3"/>
  <c r="EU33" i="3"/>
  <c r="EL33" i="3"/>
  <c r="EH33" i="3"/>
  <c r="EB33" i="3"/>
  <c r="DZ33" i="3"/>
  <c r="EI33" i="3"/>
  <c r="EO33" i="3"/>
  <c r="FI33" i="3"/>
  <c r="GA33" i="3"/>
  <c r="GL33" i="3"/>
  <c r="HA33" i="3"/>
  <c r="HG33" i="3"/>
  <c r="HN33" i="3"/>
  <c r="IA33" i="3"/>
  <c r="IH33" i="3"/>
  <c r="IL33" i="3"/>
  <c r="IR34" i="3"/>
  <c r="HF34" i="3"/>
  <c r="EL34" i="3"/>
  <c r="HV34" i="3"/>
  <c r="DY35" i="3"/>
  <c r="FI35" i="3"/>
  <c r="HC35" i="3"/>
  <c r="HO35" i="3"/>
  <c r="HW35" i="3"/>
  <c r="IM35" i="3"/>
  <c r="IY35" i="3"/>
  <c r="DV37" i="3"/>
  <c r="EL37" i="3"/>
  <c r="EX37" i="3"/>
  <c r="HB37" i="3"/>
  <c r="HR37" i="3"/>
  <c r="IA37" i="3"/>
  <c r="II37" i="3"/>
  <c r="IV39" i="3"/>
  <c r="IY39" i="3"/>
  <c r="IQ39" i="3"/>
  <c r="HU39" i="3"/>
  <c r="HO39" i="3"/>
  <c r="HG39" i="3"/>
  <c r="EU39" i="3"/>
  <c r="EO39" i="3"/>
  <c r="EH39" i="3"/>
  <c r="DQ39" i="3"/>
  <c r="IW39" i="3"/>
  <c r="IO39" i="3"/>
  <c r="HS39" i="3"/>
  <c r="HM39" i="3"/>
  <c r="HE39" i="3"/>
  <c r="GE39" i="3"/>
  <c r="FY39" i="3"/>
  <c r="FS39" i="3"/>
  <c r="FG39" i="3"/>
  <c r="FA39" i="3"/>
  <c r="ES39" i="3"/>
  <c r="EF39" i="3"/>
  <c r="DV39" i="3"/>
  <c r="EW39" i="3"/>
  <c r="HA39" i="3"/>
  <c r="IK39" i="3"/>
  <c r="IV40" i="3"/>
  <c r="HH40" i="3"/>
  <c r="GB40" i="3"/>
  <c r="FD40" i="3"/>
  <c r="FJ40" i="3"/>
  <c r="EP40" i="3"/>
  <c r="DZ40" i="3"/>
  <c r="IF40" i="3"/>
  <c r="HR40" i="3"/>
  <c r="HB40" i="3"/>
  <c r="FP40" i="3"/>
  <c r="IL40" i="3"/>
  <c r="EG46" i="3"/>
  <c r="FD46" i="3"/>
  <c r="FF60" i="3"/>
  <c r="GT60" i="3"/>
  <c r="EU63" i="3"/>
  <c r="ES63" i="3"/>
  <c r="IU69" i="3"/>
  <c r="IB69" i="3"/>
  <c r="HO69" i="3"/>
  <c r="GQ69" i="3"/>
  <c r="GF69" i="3"/>
  <c r="FC69" i="3"/>
  <c r="EN69" i="3"/>
  <c r="IR69" i="3"/>
  <c r="HG69" i="3"/>
  <c r="EG69" i="3"/>
  <c r="HW69" i="3"/>
  <c r="GY69" i="3"/>
  <c r="GA69" i="3"/>
  <c r="EV69" i="3"/>
  <c r="DW69" i="3"/>
  <c r="EQ70" i="3"/>
  <c r="IW21" i="3"/>
  <c r="IX21" i="3"/>
  <c r="IP21" i="3"/>
  <c r="II21" i="3"/>
  <c r="HW21" i="3"/>
  <c r="HJ21" i="3"/>
  <c r="HB21" i="3"/>
  <c r="GT21" i="3"/>
  <c r="GI21" i="3"/>
  <c r="GD21" i="3"/>
  <c r="FV21" i="3"/>
  <c r="FR21" i="3"/>
  <c r="FJ21" i="3"/>
  <c r="FF21" i="3"/>
  <c r="EY21" i="3"/>
  <c r="EP21" i="3"/>
  <c r="EK21" i="3"/>
  <c r="EF21" i="3"/>
  <c r="DZ21" i="3"/>
  <c r="DT21" i="3"/>
  <c r="EI21" i="3"/>
  <c r="FI21" i="3"/>
  <c r="FS21" i="3"/>
  <c r="HV21" i="3"/>
  <c r="HU15" i="3"/>
  <c r="EF20" i="3"/>
  <c r="FS20" i="3"/>
  <c r="GA20" i="3"/>
  <c r="GY20" i="3"/>
  <c r="IY20" i="3"/>
  <c r="DV21" i="3"/>
  <c r="EE21" i="3"/>
  <c r="EL21" i="3"/>
  <c r="EX21" i="3"/>
  <c r="FG21" i="3"/>
  <c r="FO21" i="3"/>
  <c r="FU21" i="3"/>
  <c r="GE21" i="3"/>
  <c r="GL21" i="3"/>
  <c r="GQ21" i="3"/>
  <c r="GY21" i="3"/>
  <c r="HK21" i="3"/>
  <c r="HR21" i="3"/>
  <c r="IM21" i="3"/>
  <c r="IY21" i="3"/>
  <c r="DV25" i="3"/>
  <c r="EE25" i="3"/>
  <c r="EK25" i="3"/>
  <c r="GA25" i="3"/>
  <c r="GH25" i="3"/>
  <c r="HA25" i="3"/>
  <c r="HO25" i="3"/>
  <c r="HV25" i="3"/>
  <c r="IT25" i="3"/>
  <c r="EB28" i="3"/>
  <c r="GD28" i="3"/>
  <c r="GL28" i="3"/>
  <c r="GU28" i="3"/>
  <c r="DZ29" i="3"/>
  <c r="EI29" i="3"/>
  <c r="EO29" i="3"/>
  <c r="HN29" i="3"/>
  <c r="DY15" i="3"/>
  <c r="DQ20" i="3"/>
  <c r="HC20" i="3"/>
  <c r="HS20" i="3"/>
  <c r="DQ21" i="3"/>
  <c r="DY21" i="3"/>
  <c r="EH21" i="3"/>
  <c r="EM21" i="3"/>
  <c r="FA21" i="3"/>
  <c r="HC21" i="3"/>
  <c r="HN21" i="3"/>
  <c r="HS21" i="3"/>
  <c r="IH21" i="3"/>
  <c r="IQ21" i="3"/>
  <c r="IV22" i="3"/>
  <c r="IX22" i="3"/>
  <c r="IP22" i="3"/>
  <c r="HU22" i="3"/>
  <c r="HN22" i="3"/>
  <c r="HF22" i="3"/>
  <c r="GX22" i="3"/>
  <c r="FV22" i="3"/>
  <c r="FI22" i="3"/>
  <c r="FA22" i="3"/>
  <c r="EL22" i="3"/>
  <c r="EE22" i="3"/>
  <c r="DU22" i="3"/>
  <c r="ED22" i="3"/>
  <c r="EO22" i="3"/>
  <c r="EW22" i="3"/>
  <c r="GH22" i="3"/>
  <c r="GS22" i="3"/>
  <c r="HB22" i="3"/>
  <c r="HM22" i="3"/>
  <c r="HV22" i="3"/>
  <c r="IG22" i="3"/>
  <c r="IL22" i="3"/>
  <c r="IW22" i="3"/>
  <c r="EU24" i="3"/>
  <c r="HK24" i="3"/>
  <c r="DQ25" i="3"/>
  <c r="DY25" i="3"/>
  <c r="EF25" i="3"/>
  <c r="EM25" i="3"/>
  <c r="ES25" i="3"/>
  <c r="EY25" i="3"/>
  <c r="FO25" i="3"/>
  <c r="FU25" i="3"/>
  <c r="GI25" i="3"/>
  <c r="GU25" i="3"/>
  <c r="HB25" i="3"/>
  <c r="HI25" i="3"/>
  <c r="IA25" i="3"/>
  <c r="IL25" i="3"/>
  <c r="IU25" i="3"/>
  <c r="DY26" i="3"/>
  <c r="EI26" i="3"/>
  <c r="FR26" i="3"/>
  <c r="FY26" i="3"/>
  <c r="HA26" i="3"/>
  <c r="HJ26" i="3"/>
  <c r="HU26" i="3"/>
  <c r="IF26" i="3"/>
  <c r="IT26" i="3"/>
  <c r="EL28" i="3"/>
  <c r="DT29" i="3"/>
  <c r="ED29" i="3"/>
  <c r="EP29" i="3"/>
  <c r="EW29" i="3"/>
  <c r="FC29" i="3"/>
  <c r="FJ29" i="3"/>
  <c r="FO29" i="3"/>
  <c r="FU29" i="3"/>
  <c r="GD29" i="3"/>
  <c r="GM29" i="3"/>
  <c r="GT29" i="3"/>
  <c r="HB29" i="3"/>
  <c r="HI29" i="3"/>
  <c r="HO29" i="3"/>
  <c r="HS29" i="3"/>
  <c r="IH29" i="3"/>
  <c r="IM29" i="3"/>
  <c r="IT29" i="3"/>
  <c r="GF32" i="3"/>
  <c r="GP32" i="3"/>
  <c r="DT33" i="3"/>
  <c r="ED33" i="3"/>
  <c r="EP33" i="3"/>
  <c r="EW33" i="3"/>
  <c r="FC33" i="3"/>
  <c r="FJ33" i="3"/>
  <c r="FO33" i="3"/>
  <c r="FU33" i="3"/>
  <c r="GU33" i="3"/>
  <c r="HB33" i="3"/>
  <c r="HI33" i="3"/>
  <c r="HV33" i="3"/>
  <c r="IC33" i="3"/>
  <c r="II33" i="3"/>
  <c r="IM33" i="3"/>
  <c r="IU33" i="3"/>
  <c r="DU34" i="3"/>
  <c r="GX34" i="3"/>
  <c r="DQ35" i="3"/>
  <c r="EB35" i="3"/>
  <c r="EK35" i="3"/>
  <c r="EU35" i="3"/>
  <c r="FC35" i="3"/>
  <c r="GA35" i="3"/>
  <c r="GM35" i="3"/>
  <c r="GU35" i="3"/>
  <c r="HG35" i="3"/>
  <c r="HY35" i="3"/>
  <c r="IG35" i="3"/>
  <c r="DQ37" i="3"/>
  <c r="DY37" i="3"/>
  <c r="EH37" i="3"/>
  <c r="EM37" i="3"/>
  <c r="ES37" i="3"/>
  <c r="FA37" i="3"/>
  <c r="FG37" i="3"/>
  <c r="GI37" i="3"/>
  <c r="GS37" i="3"/>
  <c r="HC37" i="3"/>
  <c r="HN37" i="3"/>
  <c r="HV37" i="3"/>
  <c r="IC37" i="3"/>
  <c r="DT39" i="3"/>
  <c r="EK39" i="3"/>
  <c r="EY39" i="3"/>
  <c r="FO39" i="3"/>
  <c r="HC39" i="3"/>
  <c r="HQ39" i="3"/>
  <c r="IC39" i="3"/>
  <c r="IM39" i="3"/>
  <c r="DW40" i="3"/>
  <c r="EV40" i="3"/>
  <c r="GL40" i="3"/>
  <c r="GT40" i="3"/>
  <c r="IN40" i="3"/>
  <c r="DY41" i="3"/>
  <c r="ES41" i="3"/>
  <c r="FC41" i="3"/>
  <c r="FJ41" i="3"/>
  <c r="FY41" i="3"/>
  <c r="GH41" i="3"/>
  <c r="GU41" i="3"/>
  <c r="HF41" i="3"/>
  <c r="ID41" i="3"/>
  <c r="II41" i="3"/>
  <c r="IQ41" i="3"/>
  <c r="FR45" i="3"/>
  <c r="FS45" i="3"/>
  <c r="GQ45" i="3"/>
  <c r="ID45" i="3"/>
  <c r="IA45" i="3"/>
  <c r="GX46" i="3"/>
  <c r="HX46" i="3"/>
  <c r="EB47" i="3"/>
  <c r="EQ47" i="3"/>
  <c r="FI47" i="3"/>
  <c r="HA47" i="3"/>
  <c r="IA47" i="3"/>
  <c r="IY47" i="3"/>
  <c r="IV51" i="3"/>
  <c r="IY51" i="3"/>
  <c r="IQ51" i="3"/>
  <c r="IA51" i="3"/>
  <c r="HU51" i="3"/>
  <c r="HO51" i="3"/>
  <c r="HG51" i="3"/>
  <c r="GY51" i="3"/>
  <c r="EU51" i="3"/>
  <c r="EO51" i="3"/>
  <c r="EH51" i="3"/>
  <c r="DY51" i="3"/>
  <c r="DQ51" i="3"/>
  <c r="IW51" i="3"/>
  <c r="IO51" i="3"/>
  <c r="II51" i="3"/>
  <c r="HM51" i="3"/>
  <c r="HE51" i="3"/>
  <c r="GW51" i="3"/>
  <c r="GE51" i="3"/>
  <c r="FY51" i="3"/>
  <c r="FS51" i="3"/>
  <c r="FM51" i="3"/>
  <c r="FG51" i="3"/>
  <c r="FA51" i="3"/>
  <c r="ES51" i="3"/>
  <c r="EM51" i="3"/>
  <c r="EF51" i="3"/>
  <c r="DV51" i="3"/>
  <c r="IU51" i="3"/>
  <c r="IM51" i="3"/>
  <c r="HY51" i="3"/>
  <c r="HK51" i="3"/>
  <c r="HC51" i="3"/>
  <c r="GU51" i="3"/>
  <c r="GM51" i="3"/>
  <c r="EY51" i="3"/>
  <c r="EK51" i="3"/>
  <c r="ED51" i="3"/>
  <c r="DT51" i="3"/>
  <c r="FU51" i="3"/>
  <c r="IN52" i="3"/>
  <c r="HB52" i="3"/>
  <c r="GN52" i="3"/>
  <c r="EP52" i="3"/>
  <c r="GT52" i="3"/>
  <c r="EI52" i="3"/>
  <c r="IF52" i="3"/>
  <c r="GH52" i="3"/>
  <c r="EX52" i="3"/>
  <c r="DZ52" i="3"/>
  <c r="HJ52" i="3"/>
  <c r="FI59" i="3"/>
  <c r="GE59" i="3"/>
  <c r="HI59" i="3"/>
  <c r="IC59" i="3"/>
  <c r="IS59" i="3"/>
  <c r="ET60" i="3"/>
  <c r="GL60" i="3"/>
  <c r="IW70" i="3"/>
  <c r="IX70" i="3"/>
  <c r="IP70" i="3"/>
  <c r="II70" i="3"/>
  <c r="IA70" i="3"/>
  <c r="HN70" i="3"/>
  <c r="HF70" i="3"/>
  <c r="GX70" i="3"/>
  <c r="GQ70" i="3"/>
  <c r="GL70" i="3"/>
  <c r="GA70" i="3"/>
  <c r="FO70" i="3"/>
  <c r="FC70" i="3"/>
  <c r="EU70" i="3"/>
  <c r="EP70" i="3"/>
  <c r="EI70" i="3"/>
  <c r="DZ70" i="3"/>
  <c r="DQ70" i="3"/>
  <c r="IU70" i="3"/>
  <c r="IM70" i="3"/>
  <c r="IH70" i="3"/>
  <c r="HK70" i="3"/>
  <c r="HC70" i="3"/>
  <c r="GU70" i="3"/>
  <c r="GP70" i="3"/>
  <c r="GE70" i="3"/>
  <c r="FS70" i="3"/>
  <c r="FG70" i="3"/>
  <c r="ET70" i="3"/>
  <c r="EM70" i="3"/>
  <c r="EF70" i="3"/>
  <c r="DV70" i="3"/>
  <c r="IT70" i="3"/>
  <c r="IL70" i="3"/>
  <c r="HW70" i="3"/>
  <c r="HJ70" i="3"/>
  <c r="HB70" i="3"/>
  <c r="GT70" i="3"/>
  <c r="GI70" i="3"/>
  <c r="GD70" i="3"/>
  <c r="FR70" i="3"/>
  <c r="FF70" i="3"/>
  <c r="EY70" i="3"/>
  <c r="EL70" i="3"/>
  <c r="EE70" i="3"/>
  <c r="DU70" i="3"/>
  <c r="GY70" i="3"/>
  <c r="HV70" i="3"/>
  <c r="GH21" i="3"/>
  <c r="HF21" i="3"/>
  <c r="IT21" i="3"/>
  <c r="DZ25" i="3"/>
  <c r="EI25" i="3"/>
  <c r="EO25" i="3"/>
  <c r="ET25" i="3"/>
  <c r="FI25" i="3"/>
  <c r="FV25" i="3"/>
  <c r="GQ25" i="3"/>
  <c r="HR25" i="3"/>
  <c r="HK28" i="3"/>
  <c r="EV28" i="3"/>
  <c r="EG28" i="3"/>
  <c r="FP28" i="3"/>
  <c r="GP28" i="3"/>
  <c r="IV35" i="3"/>
  <c r="IW35" i="3"/>
  <c r="IO35" i="3"/>
  <c r="II35" i="3"/>
  <c r="HS35" i="3"/>
  <c r="HM35" i="3"/>
  <c r="HE35" i="3"/>
  <c r="GW35" i="3"/>
  <c r="GE35" i="3"/>
  <c r="FY35" i="3"/>
  <c r="FS35" i="3"/>
  <c r="FM35" i="3"/>
  <c r="FG35" i="3"/>
  <c r="FA35" i="3"/>
  <c r="ES35" i="3"/>
  <c r="EM35" i="3"/>
  <c r="EF35" i="3"/>
  <c r="DV35" i="3"/>
  <c r="ED35" i="3"/>
  <c r="EO35" i="3"/>
  <c r="EW35" i="3"/>
  <c r="FU35" i="3"/>
  <c r="GY35" i="3"/>
  <c r="HI35" i="3"/>
  <c r="HQ35" i="3"/>
  <c r="IS35" i="3"/>
  <c r="IV37" i="3"/>
  <c r="IU37" i="3"/>
  <c r="IP37" i="3"/>
  <c r="IK37" i="3"/>
  <c r="IG37" i="3"/>
  <c r="HU37" i="3"/>
  <c r="HK37" i="3"/>
  <c r="HF37" i="3"/>
  <c r="HA37" i="3"/>
  <c r="GU37" i="3"/>
  <c r="GQ37" i="3"/>
  <c r="FJ37" i="3"/>
  <c r="EY37" i="3"/>
  <c r="ET37" i="3"/>
  <c r="EP37" i="3"/>
  <c r="EK37" i="3"/>
  <c r="EF37" i="3"/>
  <c r="DZ37" i="3"/>
  <c r="DT37" i="3"/>
  <c r="IY37" i="3"/>
  <c r="IT37" i="3"/>
  <c r="IO37" i="3"/>
  <c r="HY37" i="3"/>
  <c r="HS37" i="3"/>
  <c r="HO37" i="3"/>
  <c r="HJ37" i="3"/>
  <c r="HE37" i="3"/>
  <c r="GY37" i="3"/>
  <c r="GT37" i="3"/>
  <c r="FV37" i="3"/>
  <c r="FO37" i="3"/>
  <c r="FI37" i="3"/>
  <c r="EB37" i="3"/>
  <c r="EI37" i="3"/>
  <c r="EO37" i="3"/>
  <c r="EU37" i="3"/>
  <c r="GA37" i="3"/>
  <c r="GL37" i="3"/>
  <c r="GW37" i="3"/>
  <c r="HG37" i="3"/>
  <c r="HW37" i="3"/>
  <c r="IL37" i="3"/>
  <c r="IW37" i="3"/>
  <c r="IV46" i="3"/>
  <c r="IT46" i="3"/>
  <c r="HV46" i="3"/>
  <c r="HF46" i="3"/>
  <c r="GP46" i="3"/>
  <c r="FJ46" i="3"/>
  <c r="EN46" i="3"/>
  <c r="DW46" i="3"/>
  <c r="IR46" i="3"/>
  <c r="ID46" i="3"/>
  <c r="GZ46" i="3"/>
  <c r="GF46" i="3"/>
  <c r="FP46" i="3"/>
  <c r="EV46" i="3"/>
  <c r="EL46" i="3"/>
  <c r="DU46" i="3"/>
  <c r="ET46" i="3"/>
  <c r="GB46" i="3"/>
  <c r="GL46" i="3"/>
  <c r="HH46" i="3"/>
  <c r="ID53" i="3"/>
  <c r="IA53" i="3"/>
  <c r="IV60" i="3"/>
  <c r="IT60" i="3"/>
  <c r="IH60" i="3"/>
  <c r="HF60" i="3"/>
  <c r="EE60" i="3"/>
  <c r="IP60" i="3"/>
  <c r="HB60" i="3"/>
  <c r="GP60" i="3"/>
  <c r="GH60" i="3"/>
  <c r="FR60" i="3"/>
  <c r="FJ60" i="3"/>
  <c r="EP60" i="3"/>
  <c r="DZ60" i="3"/>
  <c r="IL60" i="3"/>
  <c r="HN60" i="3"/>
  <c r="GX60" i="3"/>
  <c r="EX60" i="3"/>
  <c r="EL60" i="3"/>
  <c r="DU60" i="3"/>
  <c r="FV60" i="3"/>
  <c r="GD60" i="3"/>
  <c r="IG51" i="3"/>
  <c r="EB55" i="3"/>
  <c r="EQ55" i="3"/>
  <c r="EW55" i="3"/>
  <c r="FC55" i="3"/>
  <c r="FM55" i="3"/>
  <c r="GA55" i="3"/>
  <c r="GQ55" i="3"/>
  <c r="GW55" i="3"/>
  <c r="HE55" i="3"/>
  <c r="HM55" i="3"/>
  <c r="II55" i="3"/>
  <c r="IO55" i="3"/>
  <c r="IW55" i="3"/>
  <c r="FM59" i="3"/>
  <c r="IG59" i="3"/>
  <c r="ID60" i="3"/>
  <c r="DY65" i="3"/>
  <c r="EE65" i="3"/>
  <c r="EO65" i="3"/>
  <c r="ES65" i="3"/>
  <c r="EX65" i="3"/>
  <c r="FC65" i="3"/>
  <c r="FJ65" i="3"/>
  <c r="FO65" i="3"/>
  <c r="FV65" i="3"/>
  <c r="GA65" i="3"/>
  <c r="GQ65" i="3"/>
  <c r="GU65" i="3"/>
  <c r="HA65" i="3"/>
  <c r="HF65" i="3"/>
  <c r="HK65" i="3"/>
  <c r="HU65" i="3"/>
  <c r="IF65" i="3"/>
  <c r="IN65" i="3"/>
  <c r="IU65" i="3"/>
  <c r="EB66" i="3"/>
  <c r="EQ66" i="3"/>
  <c r="EX66" i="3"/>
  <c r="FF66" i="3"/>
  <c r="FS66" i="3"/>
  <c r="GA66" i="3"/>
  <c r="GL66" i="3"/>
  <c r="GQ66" i="3"/>
  <c r="GX66" i="3"/>
  <c r="HF66" i="3"/>
  <c r="HN66" i="3"/>
  <c r="IL66" i="3"/>
  <c r="IT66" i="3"/>
  <c r="EU73" i="3"/>
  <c r="GV73" i="3"/>
  <c r="HL73" i="3"/>
  <c r="IY73" i="3"/>
  <c r="ED76" i="3"/>
  <c r="EN76" i="3"/>
  <c r="EY76" i="3"/>
  <c r="FG76" i="3"/>
  <c r="FM76" i="3"/>
  <c r="GA76" i="3"/>
  <c r="GQ76" i="3"/>
  <c r="GZ76" i="3"/>
  <c r="HK76" i="3"/>
  <c r="HW76" i="3"/>
  <c r="IK76" i="3"/>
  <c r="IV76" i="3"/>
  <c r="DY78" i="3"/>
  <c r="EE78" i="3"/>
  <c r="EO78" i="3"/>
  <c r="ES78" i="3"/>
  <c r="EX78" i="3"/>
  <c r="FI78" i="3"/>
  <c r="FO78" i="3"/>
  <c r="FV78" i="3"/>
  <c r="GH78" i="3"/>
  <c r="GW78" i="3"/>
  <c r="HB78" i="3"/>
  <c r="HG78" i="3"/>
  <c r="HM78" i="3"/>
  <c r="HQ78" i="3"/>
  <c r="HV78" i="3"/>
  <c r="IA78" i="3"/>
  <c r="IG78" i="3"/>
  <c r="IK78" i="3"/>
  <c r="IP78" i="3"/>
  <c r="IU78" i="3"/>
  <c r="EC79" i="3"/>
  <c r="EL79" i="3"/>
  <c r="EW79" i="3"/>
  <c r="FF79" i="3"/>
  <c r="FU79" i="3"/>
  <c r="GP79" i="3"/>
  <c r="GZ79" i="3"/>
  <c r="HJ79" i="3"/>
  <c r="HV79" i="3"/>
  <c r="IK79" i="3"/>
  <c r="IV79" i="3"/>
  <c r="GE82" i="3"/>
  <c r="ED83" i="3"/>
  <c r="EN83" i="3"/>
  <c r="FD83" i="3"/>
  <c r="GP83" i="3"/>
  <c r="HA83" i="3"/>
  <c r="HL83" i="3"/>
  <c r="HR83" i="3"/>
  <c r="IB83" i="3"/>
  <c r="IG83" i="3"/>
  <c r="IP83" i="3"/>
  <c r="EC85" i="3"/>
  <c r="EM85" i="3"/>
  <c r="EX85" i="3"/>
  <c r="FF85" i="3"/>
  <c r="FL85" i="3"/>
  <c r="FV85" i="3"/>
  <c r="GH85" i="3"/>
  <c r="GM85" i="3"/>
  <c r="HB85" i="3"/>
  <c r="HL85" i="3"/>
  <c r="IF85" i="3"/>
  <c r="IM85" i="3"/>
  <c r="IX85" i="3"/>
  <c r="FO88" i="3"/>
  <c r="EE89" i="3"/>
  <c r="EN89" i="3"/>
  <c r="FG89" i="3"/>
  <c r="FV89" i="3"/>
  <c r="GB89" i="3"/>
  <c r="GM89" i="3"/>
  <c r="HC89" i="3"/>
  <c r="HN89" i="3"/>
  <c r="HW89" i="3"/>
  <c r="ID89" i="3"/>
  <c r="IT89" i="3"/>
  <c r="DY90" i="3"/>
  <c r="EE90" i="3"/>
  <c r="EO90" i="3"/>
  <c r="ES90" i="3"/>
  <c r="EX90" i="3"/>
  <c r="FG90" i="3"/>
  <c r="FM90" i="3"/>
  <c r="FY90" i="3"/>
  <c r="GH90" i="3"/>
  <c r="GU90" i="3"/>
  <c r="HA90" i="3"/>
  <c r="HF90" i="3"/>
  <c r="HK90" i="3"/>
  <c r="HU90" i="3"/>
  <c r="IO90" i="3"/>
  <c r="IT90" i="3"/>
  <c r="IY90" i="3"/>
  <c r="DZ93" i="3"/>
  <c r="HO93" i="3"/>
  <c r="ED99" i="3"/>
  <c r="EN99" i="3"/>
  <c r="EX99" i="3"/>
  <c r="FI99" i="3"/>
  <c r="GF99" i="3"/>
  <c r="GP99" i="3"/>
  <c r="HA99" i="3"/>
  <c r="HL99" i="3"/>
  <c r="HR99" i="3"/>
  <c r="IB99" i="3"/>
  <c r="IG99" i="3"/>
  <c r="IP99" i="3"/>
  <c r="EK100" i="3"/>
  <c r="EZ100" i="3"/>
  <c r="FI100" i="3"/>
  <c r="GM100" i="3"/>
  <c r="GY100" i="3"/>
  <c r="IC100" i="3"/>
  <c r="IN100" i="3"/>
  <c r="DU101" i="3"/>
  <c r="EG101" i="3"/>
  <c r="EQ101" i="3"/>
  <c r="FC101" i="3"/>
  <c r="GA101" i="3"/>
  <c r="GL101" i="3"/>
  <c r="GQ101" i="3"/>
  <c r="GZ101" i="3"/>
  <c r="HK101" i="3"/>
  <c r="HV101" i="3"/>
  <c r="IB101" i="3"/>
  <c r="IR101" i="3"/>
  <c r="DY102" i="3"/>
  <c r="EE102" i="3"/>
  <c r="EO102" i="3"/>
  <c r="ES102" i="3"/>
  <c r="EX102" i="3"/>
  <c r="FC102" i="3"/>
  <c r="FJ102" i="3"/>
  <c r="FU102" i="3"/>
  <c r="GA102" i="3"/>
  <c r="GQ102" i="3"/>
  <c r="GU102" i="3"/>
  <c r="HA102" i="3"/>
  <c r="HF102" i="3"/>
  <c r="HK102" i="3"/>
  <c r="HU102" i="3"/>
  <c r="IH102" i="3"/>
  <c r="IL102" i="3"/>
  <c r="IQ102" i="3"/>
  <c r="IW102" i="3"/>
  <c r="EB104" i="3"/>
  <c r="EH104" i="3"/>
  <c r="EN104" i="3"/>
  <c r="EW104" i="3"/>
  <c r="FC104" i="3"/>
  <c r="FL104" i="3"/>
  <c r="GI104" i="3"/>
  <c r="GY104" i="3"/>
  <c r="HI104" i="3"/>
  <c r="HT104" i="3"/>
  <c r="IC104" i="3"/>
  <c r="IN104" i="3"/>
  <c r="IY104" i="3"/>
  <c r="DT106" i="3"/>
  <c r="DZ106" i="3"/>
  <c r="EF106" i="3"/>
  <c r="EK106" i="3"/>
  <c r="EP106" i="3"/>
  <c r="ET106" i="3"/>
  <c r="EY106" i="3"/>
  <c r="FF106" i="3"/>
  <c r="FM106" i="3"/>
  <c r="FS106" i="3"/>
  <c r="GD106" i="3"/>
  <c r="GL106" i="3"/>
  <c r="GS106" i="3"/>
  <c r="GX106" i="3"/>
  <c r="HC106" i="3"/>
  <c r="HI106" i="3"/>
  <c r="HN106" i="3"/>
  <c r="HR106" i="3"/>
  <c r="HW106" i="3"/>
  <c r="IC106" i="3"/>
  <c r="IH106" i="3"/>
  <c r="IL106" i="3"/>
  <c r="IQ106" i="3"/>
  <c r="IW106" i="3"/>
  <c r="DT107" i="3"/>
  <c r="EP107" i="3"/>
  <c r="GJ107" i="3"/>
  <c r="GT107" i="3"/>
  <c r="ED108" i="3"/>
  <c r="EN108" i="3"/>
  <c r="FU108" i="3"/>
  <c r="GJ108" i="3"/>
  <c r="GU108" i="3"/>
  <c r="HE108" i="3"/>
  <c r="HQ108" i="3"/>
  <c r="IA108" i="3"/>
  <c r="IQ108" i="3"/>
  <c r="EN109" i="3"/>
  <c r="GX109" i="3"/>
  <c r="ID109" i="3"/>
  <c r="IN109" i="3"/>
  <c r="DY110" i="3"/>
  <c r="EE110" i="3"/>
  <c r="EO110" i="3"/>
  <c r="ES110" i="3"/>
  <c r="EX110" i="3"/>
  <c r="FI110" i="3"/>
  <c r="FO110" i="3"/>
  <c r="FV110" i="3"/>
  <c r="GH110" i="3"/>
  <c r="GW110" i="3"/>
  <c r="HB110" i="3"/>
  <c r="HG110" i="3"/>
  <c r="HM110" i="3"/>
  <c r="HQ110" i="3"/>
  <c r="HV110" i="3"/>
  <c r="IA110" i="3"/>
  <c r="IG110" i="3"/>
  <c r="IK110" i="3"/>
  <c r="IP110" i="3"/>
  <c r="IU110" i="3"/>
  <c r="EC111" i="3"/>
  <c r="EL111" i="3"/>
  <c r="EW111" i="3"/>
  <c r="FF111" i="3"/>
  <c r="FU111" i="3"/>
  <c r="HA111" i="3"/>
  <c r="HL111" i="3"/>
  <c r="IB111" i="3"/>
  <c r="IO111" i="3"/>
  <c r="DY114" i="3"/>
  <c r="EE114" i="3"/>
  <c r="EO114" i="3"/>
  <c r="ES114" i="3"/>
  <c r="EX114" i="3"/>
  <c r="FF114" i="3"/>
  <c r="FJ114" i="3"/>
  <c r="FY114" i="3"/>
  <c r="GE114" i="3"/>
  <c r="GP114" i="3"/>
  <c r="GT114" i="3"/>
  <c r="GY114" i="3"/>
  <c r="HE114" i="3"/>
  <c r="HJ114" i="3"/>
  <c r="HO114" i="3"/>
  <c r="HS114" i="3"/>
  <c r="HY114" i="3"/>
  <c r="IH114" i="3"/>
  <c r="IL114" i="3"/>
  <c r="IQ114" i="3"/>
  <c r="IW114" i="3"/>
  <c r="DU115" i="3"/>
  <c r="EH115" i="3"/>
  <c r="ES115" i="3"/>
  <c r="FM115" i="3"/>
  <c r="FV115" i="3"/>
  <c r="GF115" i="3"/>
  <c r="GP115" i="3"/>
  <c r="HA115" i="3"/>
  <c r="HL115" i="3"/>
  <c r="HR115" i="3"/>
  <c r="IB115" i="3"/>
  <c r="IG115" i="3"/>
  <c r="IP115" i="3"/>
  <c r="EC117" i="3"/>
  <c r="EM117" i="3"/>
  <c r="EX117" i="3"/>
  <c r="FG117" i="3"/>
  <c r="FP117" i="3"/>
  <c r="GA117" i="3"/>
  <c r="GL117" i="3"/>
  <c r="GQ117" i="3"/>
  <c r="GZ117" i="3"/>
  <c r="HK117" i="3"/>
  <c r="HW117" i="3"/>
  <c r="IL117" i="3"/>
  <c r="IV117" i="3"/>
  <c r="DT118" i="3"/>
  <c r="DZ118" i="3"/>
  <c r="EF118" i="3"/>
  <c r="EK118" i="3"/>
  <c r="EP118" i="3"/>
  <c r="ET118" i="3"/>
  <c r="EY118" i="3"/>
  <c r="FG118" i="3"/>
  <c r="FR118" i="3"/>
  <c r="FV118" i="3"/>
  <c r="GE118" i="3"/>
  <c r="GM118" i="3"/>
  <c r="GS118" i="3"/>
  <c r="GX118" i="3"/>
  <c r="HC118" i="3"/>
  <c r="HI118" i="3"/>
  <c r="HN118" i="3"/>
  <c r="HR118" i="3"/>
  <c r="HW118" i="3"/>
  <c r="IG118" i="3"/>
  <c r="IK118" i="3"/>
  <c r="IP118" i="3"/>
  <c r="IU118" i="3"/>
  <c r="EC120" i="3"/>
  <c r="EM120" i="3"/>
  <c r="EW120" i="3"/>
  <c r="FP120" i="3"/>
  <c r="FY120" i="3"/>
  <c r="GI120" i="3"/>
  <c r="GY120" i="3"/>
  <c r="HI120" i="3"/>
  <c r="HT120" i="3"/>
  <c r="IC120" i="3"/>
  <c r="IN120" i="3"/>
  <c r="IY120" i="3"/>
  <c r="GM122" i="3"/>
  <c r="DT126" i="3"/>
  <c r="ED126" i="3"/>
  <c r="EP126" i="3"/>
  <c r="EW126" i="3"/>
  <c r="FJ126" i="3"/>
  <c r="FS126" i="3"/>
  <c r="GQ126" i="3"/>
  <c r="GW126" i="3"/>
  <c r="HC126" i="3"/>
  <c r="HK126" i="3"/>
  <c r="HQ126" i="3"/>
  <c r="HW126" i="3"/>
  <c r="IK126" i="3"/>
  <c r="IQ126" i="3"/>
  <c r="IY126" i="3"/>
  <c r="IV130" i="3"/>
  <c r="IW130" i="3"/>
  <c r="IQ130" i="3"/>
  <c r="IL130" i="3"/>
  <c r="IH130" i="3"/>
  <c r="HY130" i="3"/>
  <c r="HS130" i="3"/>
  <c r="HO130" i="3"/>
  <c r="HJ130" i="3"/>
  <c r="HE130" i="3"/>
  <c r="GY130" i="3"/>
  <c r="GT130" i="3"/>
  <c r="GP130" i="3"/>
  <c r="GE130" i="3"/>
  <c r="FV130" i="3"/>
  <c r="FA130" i="3"/>
  <c r="EU130" i="3"/>
  <c r="EQ130" i="3"/>
  <c r="EL130" i="3"/>
  <c r="EH130" i="3"/>
  <c r="EB130" i="3"/>
  <c r="DU130" i="3"/>
  <c r="IU130" i="3"/>
  <c r="IP130" i="3"/>
  <c r="IK130" i="3"/>
  <c r="HW130" i="3"/>
  <c r="HR130" i="3"/>
  <c r="HN130" i="3"/>
  <c r="HI130" i="3"/>
  <c r="HC130" i="3"/>
  <c r="GX130" i="3"/>
  <c r="GS130" i="3"/>
  <c r="FU130" i="3"/>
  <c r="DZ130" i="3"/>
  <c r="EI130" i="3"/>
  <c r="EO130" i="3"/>
  <c r="ET130" i="3"/>
  <c r="FC130" i="3"/>
  <c r="FI130" i="3"/>
  <c r="FS130" i="3"/>
  <c r="GQ130" i="3"/>
  <c r="HA130" i="3"/>
  <c r="HK130" i="3"/>
  <c r="HU130" i="3"/>
  <c r="IO130" i="3"/>
  <c r="IY130" i="3"/>
  <c r="DV138" i="3"/>
  <c r="EI138" i="3"/>
  <c r="FI138" i="3"/>
  <c r="FO138" i="3"/>
  <c r="GE138" i="3"/>
  <c r="HB138" i="3"/>
  <c r="HM138" i="3"/>
  <c r="HR138" i="3"/>
  <c r="IA138" i="3"/>
  <c r="II138" i="3"/>
  <c r="IQ138" i="3"/>
  <c r="IA142" i="3"/>
  <c r="EC143" i="3"/>
  <c r="GB143" i="3"/>
  <c r="IV143" i="3"/>
  <c r="DT158" i="3"/>
  <c r="EF158" i="3"/>
  <c r="EP158" i="3"/>
  <c r="EX158" i="3"/>
  <c r="GD158" i="3"/>
  <c r="GS158" i="3"/>
  <c r="HC158" i="3"/>
  <c r="HN158" i="3"/>
  <c r="HS158" i="3"/>
  <c r="IG158" i="3"/>
  <c r="IL158" i="3"/>
  <c r="IW158" i="3"/>
  <c r="IV160" i="3"/>
  <c r="IW160" i="3"/>
  <c r="HA160" i="3"/>
  <c r="ED160" i="3"/>
  <c r="IS160" i="3"/>
  <c r="IG160" i="3"/>
  <c r="HY160" i="3"/>
  <c r="HM160" i="3"/>
  <c r="GW160" i="3"/>
  <c r="FY160" i="3"/>
  <c r="FI160" i="3"/>
  <c r="FA160" i="3"/>
  <c r="EO160" i="3"/>
  <c r="DY160" i="3"/>
  <c r="HE160" i="3"/>
  <c r="HU160" i="3"/>
  <c r="DY162" i="3"/>
  <c r="FC162" i="3"/>
  <c r="FY162" i="3"/>
  <c r="HI162" i="3"/>
  <c r="HW162" i="3"/>
  <c r="IK162" i="3"/>
  <c r="DZ163" i="3"/>
  <c r="EW163" i="3"/>
  <c r="FJ163" i="3"/>
  <c r="EH164" i="3"/>
  <c r="FF41" i="3"/>
  <c r="FR41" i="3"/>
  <c r="GL41" i="3"/>
  <c r="EB43" i="3"/>
  <c r="EQ43" i="3"/>
  <c r="EW43" i="3"/>
  <c r="FC43" i="3"/>
  <c r="FM43" i="3"/>
  <c r="GA43" i="3"/>
  <c r="GM43" i="3"/>
  <c r="GS43" i="3"/>
  <c r="HA43" i="3"/>
  <c r="HI43" i="3"/>
  <c r="HW43" i="3"/>
  <c r="IC43" i="3"/>
  <c r="IQ43" i="3"/>
  <c r="IY43" i="3"/>
  <c r="FG47" i="3"/>
  <c r="GE47" i="3"/>
  <c r="DY49" i="3"/>
  <c r="EE49" i="3"/>
  <c r="EO49" i="3"/>
  <c r="ES49" i="3"/>
  <c r="EX49" i="3"/>
  <c r="FC49" i="3"/>
  <c r="FI49" i="3"/>
  <c r="FO49" i="3"/>
  <c r="FV49" i="3"/>
  <c r="GD49" i="3"/>
  <c r="GP49" i="3"/>
  <c r="GT49" i="3"/>
  <c r="GY49" i="3"/>
  <c r="HE49" i="3"/>
  <c r="HJ49" i="3"/>
  <c r="HO49" i="3"/>
  <c r="HY49" i="3"/>
  <c r="IO49" i="3"/>
  <c r="IT49" i="3"/>
  <c r="IY49" i="3"/>
  <c r="GQ51" i="3"/>
  <c r="DY53" i="3"/>
  <c r="EE53" i="3"/>
  <c r="EO53" i="3"/>
  <c r="ES53" i="3"/>
  <c r="EX53" i="3"/>
  <c r="FC53" i="3"/>
  <c r="FJ53" i="3"/>
  <c r="FR53" i="3"/>
  <c r="FY53" i="3"/>
  <c r="GH53" i="3"/>
  <c r="GS53" i="3"/>
  <c r="GX53" i="3"/>
  <c r="HC53" i="3"/>
  <c r="HI53" i="3"/>
  <c r="HN53" i="3"/>
  <c r="HW53" i="3"/>
  <c r="IC53" i="3"/>
  <c r="IO53" i="3"/>
  <c r="IT53" i="3"/>
  <c r="IY53" i="3"/>
  <c r="DT55" i="3"/>
  <c r="ED55" i="3"/>
  <c r="EK55" i="3"/>
  <c r="EY55" i="3"/>
  <c r="FG55" i="3"/>
  <c r="FU55" i="3"/>
  <c r="GE55" i="3"/>
  <c r="GY55" i="3"/>
  <c r="HG55" i="3"/>
  <c r="HO55" i="3"/>
  <c r="HU55" i="3"/>
  <c r="IA55" i="3"/>
  <c r="IQ55" i="3"/>
  <c r="IY55" i="3"/>
  <c r="DY57" i="3"/>
  <c r="EE57" i="3"/>
  <c r="EO57" i="3"/>
  <c r="ES57" i="3"/>
  <c r="EX57" i="3"/>
  <c r="FC57" i="3"/>
  <c r="FJ57" i="3"/>
  <c r="FR57" i="3"/>
  <c r="GD57" i="3"/>
  <c r="GM57" i="3"/>
  <c r="GT57" i="3"/>
  <c r="GY57" i="3"/>
  <c r="HE57" i="3"/>
  <c r="HJ57" i="3"/>
  <c r="HO57" i="3"/>
  <c r="HY57" i="3"/>
  <c r="IG57" i="3"/>
  <c r="IK57" i="3"/>
  <c r="IP57" i="3"/>
  <c r="IU57" i="3"/>
  <c r="EI58" i="3"/>
  <c r="ET58" i="3"/>
  <c r="FF58" i="3"/>
  <c r="FV58" i="3"/>
  <c r="GD58" i="3"/>
  <c r="GL58" i="3"/>
  <c r="GT58" i="3"/>
  <c r="DY61" i="3"/>
  <c r="EE61" i="3"/>
  <c r="EO61" i="3"/>
  <c r="ES61" i="3"/>
  <c r="EX61" i="3"/>
  <c r="FC61" i="3"/>
  <c r="FJ61" i="3"/>
  <c r="FO61" i="3"/>
  <c r="FV61" i="3"/>
  <c r="GA61" i="3"/>
  <c r="GQ61" i="3"/>
  <c r="GU61" i="3"/>
  <c r="HA61" i="3"/>
  <c r="HF61" i="3"/>
  <c r="HK61" i="3"/>
  <c r="HU61" i="3"/>
  <c r="ID61" i="3"/>
  <c r="IG61" i="3"/>
  <c r="IK61" i="3"/>
  <c r="IP61" i="3"/>
  <c r="IU61" i="3"/>
  <c r="DT65" i="3"/>
  <c r="DZ65" i="3"/>
  <c r="EF65" i="3"/>
  <c r="EK65" i="3"/>
  <c r="EP65" i="3"/>
  <c r="ET65" i="3"/>
  <c r="EY65" i="3"/>
  <c r="FG65" i="3"/>
  <c r="FS65" i="3"/>
  <c r="GE65" i="3"/>
  <c r="GW65" i="3"/>
  <c r="HB65" i="3"/>
  <c r="HG65" i="3"/>
  <c r="HM65" i="3"/>
  <c r="HV65" i="3"/>
  <c r="IA65" i="3"/>
  <c r="II65" i="3"/>
  <c r="IO65" i="3"/>
  <c r="IV65" i="3"/>
  <c r="DU66" i="3"/>
  <c r="EE66" i="3"/>
  <c r="EL66" i="3"/>
  <c r="EY66" i="3"/>
  <c r="FG66" i="3"/>
  <c r="FO66" i="3"/>
  <c r="GH66" i="3"/>
  <c r="GM66" i="3"/>
  <c r="GY66" i="3"/>
  <c r="HG66" i="3"/>
  <c r="HO66" i="3"/>
  <c r="HV66" i="3"/>
  <c r="IH66" i="3"/>
  <c r="IM66" i="3"/>
  <c r="IU66" i="3"/>
  <c r="DY67" i="3"/>
  <c r="EE67" i="3"/>
  <c r="EP67" i="3"/>
  <c r="EW67" i="3"/>
  <c r="FF67" i="3"/>
  <c r="FY67" i="3"/>
  <c r="GL67" i="3"/>
  <c r="GT67" i="3"/>
  <c r="HB67" i="3"/>
  <c r="HJ67" i="3"/>
  <c r="HQ67" i="3"/>
  <c r="HY67" i="3"/>
  <c r="IK67" i="3"/>
  <c r="IS67" i="3"/>
  <c r="HM68" i="3"/>
  <c r="IB68" i="3"/>
  <c r="IO68" i="3"/>
  <c r="DY71" i="3"/>
  <c r="EE71" i="3"/>
  <c r="EO71" i="3"/>
  <c r="ES71" i="3"/>
  <c r="EX71" i="3"/>
  <c r="FJ71" i="3"/>
  <c r="FV71" i="3"/>
  <c r="GX71" i="3"/>
  <c r="HF71" i="3"/>
  <c r="HN71" i="3"/>
  <c r="HU71" i="3"/>
  <c r="ID71" i="3"/>
  <c r="IP71" i="3"/>
  <c r="IX71" i="3"/>
  <c r="ED72" i="3"/>
  <c r="HD72" i="3"/>
  <c r="HT72" i="3"/>
  <c r="IR72" i="3"/>
  <c r="DV73" i="3"/>
  <c r="EM73" i="3"/>
  <c r="EY73" i="3"/>
  <c r="FG73" i="3"/>
  <c r="FP73" i="3"/>
  <c r="GE73" i="3"/>
  <c r="GM73" i="3"/>
  <c r="GZ73" i="3"/>
  <c r="IA73" i="3"/>
  <c r="IM73" i="3"/>
  <c r="DQ74" i="3"/>
  <c r="DZ74" i="3"/>
  <c r="EI74" i="3"/>
  <c r="EP74" i="3"/>
  <c r="EU74" i="3"/>
  <c r="FJ74" i="3"/>
  <c r="GH74" i="3"/>
  <c r="GX74" i="3"/>
  <c r="HI74" i="3"/>
  <c r="IG74" i="3"/>
  <c r="IL74" i="3"/>
  <c r="IW74" i="3"/>
  <c r="EG75" i="3"/>
  <c r="ET75" i="3"/>
  <c r="FF75" i="3"/>
  <c r="GD75" i="3"/>
  <c r="HD75" i="3"/>
  <c r="HT75" i="3"/>
  <c r="IS75" i="3"/>
  <c r="DV76" i="3"/>
  <c r="EH76" i="3"/>
  <c r="FU76" i="3"/>
  <c r="GJ76" i="3"/>
  <c r="HA76" i="3"/>
  <c r="HL76" i="3"/>
  <c r="IO76" i="3"/>
  <c r="DQ77" i="3"/>
  <c r="EZ77" i="3"/>
  <c r="FX77" i="3"/>
  <c r="GF77" i="3"/>
  <c r="GN77" i="3"/>
  <c r="HC77" i="3"/>
  <c r="HT77" i="3"/>
  <c r="IP77" i="3"/>
  <c r="DT78" i="3"/>
  <c r="DZ78" i="3"/>
  <c r="EF78" i="3"/>
  <c r="EK78" i="3"/>
  <c r="EP78" i="3"/>
  <c r="ET78" i="3"/>
  <c r="EY78" i="3"/>
  <c r="FF78" i="3"/>
  <c r="FJ78" i="3"/>
  <c r="GD78" i="3"/>
  <c r="GI78" i="3"/>
  <c r="GS78" i="3"/>
  <c r="GX78" i="3"/>
  <c r="HC78" i="3"/>
  <c r="HI78" i="3"/>
  <c r="HN78" i="3"/>
  <c r="HR78" i="3"/>
  <c r="HW78" i="3"/>
  <c r="IC78" i="3"/>
  <c r="IH78" i="3"/>
  <c r="IL78" i="3"/>
  <c r="IQ78" i="3"/>
  <c r="IW78" i="3"/>
  <c r="DT79" i="3"/>
  <c r="EG79" i="3"/>
  <c r="EP79" i="3"/>
  <c r="FA79" i="3"/>
  <c r="FP79" i="3"/>
  <c r="FV79" i="3"/>
  <c r="GJ79" i="3"/>
  <c r="HA79" i="3"/>
  <c r="HL79" i="3"/>
  <c r="IB79" i="3"/>
  <c r="IO79" i="3"/>
  <c r="DQ80" i="3"/>
  <c r="EZ80" i="3"/>
  <c r="FX80" i="3"/>
  <c r="GQ80" i="3"/>
  <c r="HG80" i="3"/>
  <c r="HX80" i="3"/>
  <c r="IG80" i="3"/>
  <c r="IV80" i="3"/>
  <c r="DY82" i="3"/>
  <c r="EE82" i="3"/>
  <c r="EO82" i="3"/>
  <c r="ES82" i="3"/>
  <c r="EX82" i="3"/>
  <c r="FF82" i="3"/>
  <c r="FJ82" i="3"/>
  <c r="FS82" i="3"/>
  <c r="FY82" i="3"/>
  <c r="GP82" i="3"/>
  <c r="GT82" i="3"/>
  <c r="GY82" i="3"/>
  <c r="HE82" i="3"/>
  <c r="HJ82" i="3"/>
  <c r="HO82" i="3"/>
  <c r="HS82" i="3"/>
  <c r="HY82" i="3"/>
  <c r="IH82" i="3"/>
  <c r="IL82" i="3"/>
  <c r="IQ82" i="3"/>
  <c r="IW82" i="3"/>
  <c r="DU83" i="3"/>
  <c r="EH83" i="3"/>
  <c r="ES83" i="3"/>
  <c r="FL83" i="3"/>
  <c r="FR83" i="3"/>
  <c r="GB83" i="3"/>
  <c r="HB83" i="3"/>
  <c r="HM83" i="3"/>
  <c r="HV83" i="3"/>
  <c r="IC83" i="3"/>
  <c r="IR83" i="3"/>
  <c r="DU85" i="3"/>
  <c r="EG85" i="3"/>
  <c r="EQ85" i="3"/>
  <c r="FG85" i="3"/>
  <c r="GD85" i="3"/>
  <c r="GI85" i="3"/>
  <c r="GU85" i="3"/>
  <c r="HF85" i="3"/>
  <c r="HR85" i="3"/>
  <c r="IA85" i="3"/>
  <c r="IH85" i="3"/>
  <c r="IQ85" i="3"/>
  <c r="GQ86" i="3"/>
  <c r="IO86" i="3"/>
  <c r="IT86" i="3"/>
  <c r="IY86" i="3"/>
  <c r="DV89" i="3"/>
  <c r="EI89" i="3"/>
  <c r="ET89" i="3"/>
  <c r="FC89" i="3"/>
  <c r="GI89" i="3"/>
  <c r="GN89" i="3"/>
  <c r="GV89" i="3"/>
  <c r="HG89" i="3"/>
  <c r="HX89" i="3"/>
  <c r="IM89" i="3"/>
  <c r="IX89" i="3"/>
  <c r="DT90" i="3"/>
  <c r="DZ90" i="3"/>
  <c r="EF90" i="3"/>
  <c r="EK90" i="3"/>
  <c r="EP90" i="3"/>
  <c r="ET90" i="3"/>
  <c r="EY90" i="3"/>
  <c r="FO90" i="3"/>
  <c r="FU90" i="3"/>
  <c r="GA90" i="3"/>
  <c r="GI90" i="3"/>
  <c r="GW90" i="3"/>
  <c r="HB90" i="3"/>
  <c r="HG90" i="3"/>
  <c r="HM90" i="3"/>
  <c r="HQ90" i="3"/>
  <c r="HV90" i="3"/>
  <c r="IA90" i="3"/>
  <c r="IG90" i="3"/>
  <c r="IK90" i="3"/>
  <c r="IP90" i="3"/>
  <c r="IU90" i="3"/>
  <c r="ED92" i="3"/>
  <c r="EN92" i="3"/>
  <c r="FU92" i="3"/>
  <c r="GJ92" i="3"/>
  <c r="GU92" i="3"/>
  <c r="HE92" i="3"/>
  <c r="IU92" i="3"/>
  <c r="II93" i="3"/>
  <c r="DY94" i="3"/>
  <c r="EE94" i="3"/>
  <c r="EO94" i="3"/>
  <c r="ES94" i="3"/>
  <c r="EX94" i="3"/>
  <c r="FI94" i="3"/>
  <c r="FO94" i="3"/>
  <c r="FV94" i="3"/>
  <c r="GH94" i="3"/>
  <c r="GP94" i="3"/>
  <c r="GU94" i="3"/>
  <c r="HA94" i="3"/>
  <c r="HF94" i="3"/>
  <c r="HK94" i="3"/>
  <c r="HU94" i="3"/>
  <c r="IO94" i="3"/>
  <c r="IT94" i="3"/>
  <c r="IY94" i="3"/>
  <c r="HM96" i="3"/>
  <c r="IB96" i="3"/>
  <c r="EL97" i="3"/>
  <c r="EZ97" i="3"/>
  <c r="HK97" i="3"/>
  <c r="IA97" i="3"/>
  <c r="IL97" i="3"/>
  <c r="DY98" i="3"/>
  <c r="EE98" i="3"/>
  <c r="EO98" i="3"/>
  <c r="ES98" i="3"/>
  <c r="EX98" i="3"/>
  <c r="FC98" i="3"/>
  <c r="FI98" i="3"/>
  <c r="FS98" i="3"/>
  <c r="FV98" i="3"/>
  <c r="GD98" i="3"/>
  <c r="GS98" i="3"/>
  <c r="GX98" i="3"/>
  <c r="HC98" i="3"/>
  <c r="HI98" i="3"/>
  <c r="HN98" i="3"/>
  <c r="HR98" i="3"/>
  <c r="HW98" i="3"/>
  <c r="IH98" i="3"/>
  <c r="IL98" i="3"/>
  <c r="IQ98" i="3"/>
  <c r="IW98" i="3"/>
  <c r="DU99" i="3"/>
  <c r="EH99" i="3"/>
  <c r="FR99" i="3"/>
  <c r="HB99" i="3"/>
  <c r="HM99" i="3"/>
  <c r="HV99" i="3"/>
  <c r="IC99" i="3"/>
  <c r="IR99" i="3"/>
  <c r="DT100" i="3"/>
  <c r="EQ100" i="3"/>
  <c r="HD100" i="3"/>
  <c r="HS100" i="3"/>
  <c r="IS100" i="3"/>
  <c r="DV101" i="3"/>
  <c r="EI101" i="3"/>
  <c r="FL101" i="3"/>
  <c r="GH101" i="3"/>
  <c r="GM101" i="3"/>
  <c r="HB101" i="3"/>
  <c r="HL101" i="3"/>
  <c r="HW101" i="3"/>
  <c r="IL101" i="3"/>
  <c r="IV101" i="3"/>
  <c r="DT102" i="3"/>
  <c r="DZ102" i="3"/>
  <c r="EF102" i="3"/>
  <c r="EK102" i="3"/>
  <c r="EP102" i="3"/>
  <c r="ET102" i="3"/>
  <c r="EY102" i="3"/>
  <c r="FR102" i="3"/>
  <c r="FV102" i="3"/>
  <c r="GL102" i="3"/>
  <c r="GW102" i="3"/>
  <c r="HB102" i="3"/>
  <c r="HG102" i="3"/>
  <c r="HM102" i="3"/>
  <c r="HQ102" i="3"/>
  <c r="HV102" i="3"/>
  <c r="IA102" i="3"/>
  <c r="II102" i="3"/>
  <c r="IM102" i="3"/>
  <c r="IS102" i="3"/>
  <c r="IX102" i="3"/>
  <c r="DT104" i="3"/>
  <c r="EC104" i="3"/>
  <c r="EQ104" i="3"/>
  <c r="EY104" i="3"/>
  <c r="FU104" i="3"/>
  <c r="GJ104" i="3"/>
  <c r="GZ104" i="3"/>
  <c r="HK104" i="3"/>
  <c r="HU104" i="3"/>
  <c r="IO104" i="3"/>
  <c r="DQ105" i="3"/>
  <c r="EC105" i="3"/>
  <c r="EM105" i="3"/>
  <c r="EX105" i="3"/>
  <c r="FD105" i="3"/>
  <c r="FR105" i="3"/>
  <c r="GE105" i="3"/>
  <c r="GJ105" i="3"/>
  <c r="GX105" i="3"/>
  <c r="HH105" i="3"/>
  <c r="HR105" i="3"/>
  <c r="IH105" i="3"/>
  <c r="IN105" i="3"/>
  <c r="IY105" i="3"/>
  <c r="DU106" i="3"/>
  <c r="EB106" i="3"/>
  <c r="EH106" i="3"/>
  <c r="EL106" i="3"/>
  <c r="EQ106" i="3"/>
  <c r="EU106" i="3"/>
  <c r="FA106" i="3"/>
  <c r="FY106" i="3"/>
  <c r="GM106" i="3"/>
  <c r="GT106" i="3"/>
  <c r="GY106" i="3"/>
  <c r="HE106" i="3"/>
  <c r="HJ106" i="3"/>
  <c r="HO106" i="3"/>
  <c r="HS106" i="3"/>
  <c r="HY106" i="3"/>
  <c r="ID106" i="3"/>
  <c r="II106" i="3"/>
  <c r="IM106" i="3"/>
  <c r="IS106" i="3"/>
  <c r="IX106" i="3"/>
  <c r="DZ107" i="3"/>
  <c r="FU107" i="3"/>
  <c r="GZ107" i="3"/>
  <c r="HU107" i="3"/>
  <c r="IO107" i="3"/>
  <c r="DV108" i="3"/>
  <c r="EH108" i="3"/>
  <c r="ES108" i="3"/>
  <c r="FC108" i="3"/>
  <c r="FP108" i="3"/>
  <c r="GE108" i="3"/>
  <c r="GV108" i="3"/>
  <c r="HG108" i="3"/>
  <c r="HU108" i="3"/>
  <c r="IF108" i="3"/>
  <c r="IU108" i="3"/>
  <c r="DW109" i="3"/>
  <c r="FD109" i="3"/>
  <c r="GF109" i="3"/>
  <c r="GN109" i="3"/>
  <c r="HC109" i="3"/>
  <c r="HS109" i="3"/>
  <c r="IT109" i="3"/>
  <c r="DT110" i="3"/>
  <c r="DZ110" i="3"/>
  <c r="EF110" i="3"/>
  <c r="EK110" i="3"/>
  <c r="EP110" i="3"/>
  <c r="ET110" i="3"/>
  <c r="EY110" i="3"/>
  <c r="FF110" i="3"/>
  <c r="FJ110" i="3"/>
  <c r="FS110" i="3"/>
  <c r="GD110" i="3"/>
  <c r="GI110" i="3"/>
  <c r="GS110" i="3"/>
  <c r="GX110" i="3"/>
  <c r="HC110" i="3"/>
  <c r="HI110" i="3"/>
  <c r="HN110" i="3"/>
  <c r="HR110" i="3"/>
  <c r="HW110" i="3"/>
  <c r="IC110" i="3"/>
  <c r="IH110" i="3"/>
  <c r="IL110" i="3"/>
  <c r="IQ110" i="3"/>
  <c r="IW110" i="3"/>
  <c r="DT111" i="3"/>
  <c r="EG111" i="3"/>
  <c r="EP111" i="3"/>
  <c r="FA111" i="3"/>
  <c r="FP111" i="3"/>
  <c r="FV111" i="3"/>
  <c r="GJ111" i="3"/>
  <c r="GT111" i="3"/>
  <c r="HE111" i="3"/>
  <c r="HQ111" i="3"/>
  <c r="IP111" i="3"/>
  <c r="EN112" i="3"/>
  <c r="HA112" i="3"/>
  <c r="HQ112" i="3"/>
  <c r="IQ112" i="3"/>
  <c r="DT114" i="3"/>
  <c r="DZ114" i="3"/>
  <c r="EF114" i="3"/>
  <c r="EK114" i="3"/>
  <c r="EP114" i="3"/>
  <c r="ET114" i="3"/>
  <c r="EY114" i="3"/>
  <c r="FG114" i="3"/>
  <c r="FM114" i="3"/>
  <c r="FU114" i="3"/>
  <c r="GA114" i="3"/>
  <c r="GI114" i="3"/>
  <c r="GQ114" i="3"/>
  <c r="GU114" i="3"/>
  <c r="HA114" i="3"/>
  <c r="HF114" i="3"/>
  <c r="HK114" i="3"/>
  <c r="HU114" i="3"/>
  <c r="IC114" i="3"/>
  <c r="II114" i="3"/>
  <c r="IM114" i="3"/>
  <c r="IS114" i="3"/>
  <c r="IX114" i="3"/>
  <c r="DW115" i="3"/>
  <c r="EI115" i="3"/>
  <c r="EW115" i="3"/>
  <c r="FI115" i="3"/>
  <c r="HB115" i="3"/>
  <c r="HM115" i="3"/>
  <c r="HV115" i="3"/>
  <c r="IC115" i="3"/>
  <c r="IR115" i="3"/>
  <c r="DU117" i="3"/>
  <c r="EG117" i="3"/>
  <c r="EQ117" i="3"/>
  <c r="FC117" i="3"/>
  <c r="GH117" i="3"/>
  <c r="GM117" i="3"/>
  <c r="HB117" i="3"/>
  <c r="HL117" i="3"/>
  <c r="IF117" i="3"/>
  <c r="IM117" i="3"/>
  <c r="IX117" i="3"/>
  <c r="DU118" i="3"/>
  <c r="EB118" i="3"/>
  <c r="EH118" i="3"/>
  <c r="EL118" i="3"/>
  <c r="EQ118" i="3"/>
  <c r="EU118" i="3"/>
  <c r="FA118" i="3"/>
  <c r="FM118" i="3"/>
  <c r="FS118" i="3"/>
  <c r="FY118" i="3"/>
  <c r="GI118" i="3"/>
  <c r="GP118" i="3"/>
  <c r="GT118" i="3"/>
  <c r="GY118" i="3"/>
  <c r="HE118" i="3"/>
  <c r="HJ118" i="3"/>
  <c r="HO118" i="3"/>
  <c r="HS118" i="3"/>
  <c r="HY118" i="3"/>
  <c r="IH118" i="3"/>
  <c r="IL118" i="3"/>
  <c r="IQ118" i="3"/>
  <c r="IW118" i="3"/>
  <c r="DT120" i="3"/>
  <c r="EG120" i="3"/>
  <c r="EQ120" i="3"/>
  <c r="FA120" i="3"/>
  <c r="FL120" i="3"/>
  <c r="GJ120" i="3"/>
  <c r="GZ120" i="3"/>
  <c r="HK120" i="3"/>
  <c r="HU120" i="3"/>
  <c r="IO120" i="3"/>
  <c r="DQ121" i="3"/>
  <c r="EC121" i="3"/>
  <c r="EM121" i="3"/>
  <c r="EY121" i="3"/>
  <c r="FL121" i="3"/>
  <c r="GA121" i="3"/>
  <c r="GF121" i="3"/>
  <c r="GQ121" i="3"/>
  <c r="HB121" i="3"/>
  <c r="HL121" i="3"/>
  <c r="HS121" i="3"/>
  <c r="IB121" i="3"/>
  <c r="II121" i="3"/>
  <c r="IR121" i="3"/>
  <c r="DQ122" i="3"/>
  <c r="DV122" i="3"/>
  <c r="ED122" i="3"/>
  <c r="EI122" i="3"/>
  <c r="EM122" i="3"/>
  <c r="EW122" i="3"/>
  <c r="FC122" i="3"/>
  <c r="FJ122" i="3"/>
  <c r="FS122" i="3"/>
  <c r="FY122" i="3"/>
  <c r="GH122" i="3"/>
  <c r="GQ122" i="3"/>
  <c r="GU122" i="3"/>
  <c r="HA122" i="3"/>
  <c r="HF122" i="3"/>
  <c r="HK122" i="3"/>
  <c r="HU122" i="3"/>
  <c r="ID122" i="3"/>
  <c r="IG122" i="3"/>
  <c r="IK122" i="3"/>
  <c r="IP122" i="3"/>
  <c r="IU122" i="3"/>
  <c r="DQ124" i="3"/>
  <c r="EC124" i="3"/>
  <c r="EM124" i="3"/>
  <c r="EY124" i="3"/>
  <c r="FG124" i="3"/>
  <c r="FM124" i="3"/>
  <c r="GA124" i="3"/>
  <c r="HA124" i="3"/>
  <c r="HL124" i="3"/>
  <c r="IO124" i="3"/>
  <c r="DQ125" i="3"/>
  <c r="DV126" i="3"/>
  <c r="EE126" i="3"/>
  <c r="EK126" i="3"/>
  <c r="EX126" i="3"/>
  <c r="FF126" i="3"/>
  <c r="GA126" i="3"/>
  <c r="GH126" i="3"/>
  <c r="GX126" i="3"/>
  <c r="HF126" i="3"/>
  <c r="HM126" i="3"/>
  <c r="HR126" i="3"/>
  <c r="IG126" i="3"/>
  <c r="IL126" i="3"/>
  <c r="IT126" i="3"/>
  <c r="IW127" i="3"/>
  <c r="IT127" i="3"/>
  <c r="IF127" i="3"/>
  <c r="HU127" i="3"/>
  <c r="HF127" i="3"/>
  <c r="GV127" i="3"/>
  <c r="GD127" i="3"/>
  <c r="EH127" i="3"/>
  <c r="DU127" i="3"/>
  <c r="EG127" i="3"/>
  <c r="GF127" i="3"/>
  <c r="GP127" i="3"/>
  <c r="HA127" i="3"/>
  <c r="HQ127" i="3"/>
  <c r="IK127" i="3"/>
  <c r="DQ128" i="3"/>
  <c r="EN128" i="3"/>
  <c r="HA128" i="3"/>
  <c r="DT130" i="3"/>
  <c r="ED130" i="3"/>
  <c r="EP130" i="3"/>
  <c r="EW130" i="3"/>
  <c r="FF130" i="3"/>
  <c r="FJ130" i="3"/>
  <c r="GI130" i="3"/>
  <c r="HB130" i="3"/>
  <c r="HM130" i="3"/>
  <c r="HV130" i="3"/>
  <c r="II130" i="3"/>
  <c r="IS130" i="3"/>
  <c r="GD133" i="3"/>
  <c r="ED136" i="3"/>
  <c r="FC136" i="3"/>
  <c r="GW136" i="3"/>
  <c r="HM136" i="3"/>
  <c r="HU136" i="3"/>
  <c r="II136" i="3"/>
  <c r="DY138" i="3"/>
  <c r="ES138" i="3"/>
  <c r="FC138" i="3"/>
  <c r="FJ138" i="3"/>
  <c r="FY138" i="3"/>
  <c r="GS138" i="3"/>
  <c r="HC138" i="3"/>
  <c r="HN138" i="3"/>
  <c r="HV138" i="3"/>
  <c r="IC138" i="3"/>
  <c r="IS138" i="3"/>
  <c r="IV142" i="3"/>
  <c r="IY142" i="3"/>
  <c r="IT142" i="3"/>
  <c r="IO142" i="3"/>
  <c r="HY142" i="3"/>
  <c r="HS142" i="3"/>
  <c r="HO142" i="3"/>
  <c r="HJ142" i="3"/>
  <c r="HE142" i="3"/>
  <c r="GY142" i="3"/>
  <c r="GT142" i="3"/>
  <c r="FU142" i="3"/>
  <c r="FI142" i="3"/>
  <c r="EW142" i="3"/>
  <c r="EM142" i="3"/>
  <c r="EI142" i="3"/>
  <c r="ED142" i="3"/>
  <c r="DV142" i="3"/>
  <c r="DQ142" i="3"/>
  <c r="IX142" i="3"/>
  <c r="IS142" i="3"/>
  <c r="IM142" i="3"/>
  <c r="II142" i="3"/>
  <c r="IC142" i="3"/>
  <c r="HW142" i="3"/>
  <c r="HR142" i="3"/>
  <c r="HN142" i="3"/>
  <c r="HI142" i="3"/>
  <c r="HC142" i="3"/>
  <c r="GX142" i="3"/>
  <c r="GS142" i="3"/>
  <c r="FY142" i="3"/>
  <c r="FM142" i="3"/>
  <c r="FA142" i="3"/>
  <c r="EU142" i="3"/>
  <c r="EQ142" i="3"/>
  <c r="EL142" i="3"/>
  <c r="EH142" i="3"/>
  <c r="EB142" i="3"/>
  <c r="DU142" i="3"/>
  <c r="EE142" i="3"/>
  <c r="EO142" i="3"/>
  <c r="ET142" i="3"/>
  <c r="FC142" i="3"/>
  <c r="GA142" i="3"/>
  <c r="HA142" i="3"/>
  <c r="HK142" i="3"/>
  <c r="HU142" i="3"/>
  <c r="IK142" i="3"/>
  <c r="IU142" i="3"/>
  <c r="IV146" i="3"/>
  <c r="IX146" i="3"/>
  <c r="IS146" i="3"/>
  <c r="IM146" i="3"/>
  <c r="II146" i="3"/>
  <c r="IC146" i="3"/>
  <c r="HW146" i="3"/>
  <c r="HR146" i="3"/>
  <c r="HN146" i="3"/>
  <c r="HI146" i="3"/>
  <c r="HC146" i="3"/>
  <c r="GX146" i="3"/>
  <c r="GS146" i="3"/>
  <c r="FY146" i="3"/>
  <c r="FM146" i="3"/>
  <c r="FA146" i="3"/>
  <c r="EU146" i="3"/>
  <c r="EQ146" i="3"/>
  <c r="EL146" i="3"/>
  <c r="EH146" i="3"/>
  <c r="EB146" i="3"/>
  <c r="DU146" i="3"/>
  <c r="IW146" i="3"/>
  <c r="IQ146" i="3"/>
  <c r="IL146" i="3"/>
  <c r="IH146" i="3"/>
  <c r="IA146" i="3"/>
  <c r="HV146" i="3"/>
  <c r="HQ146" i="3"/>
  <c r="HM146" i="3"/>
  <c r="HG146" i="3"/>
  <c r="HB146" i="3"/>
  <c r="GW146" i="3"/>
  <c r="EY146" i="3"/>
  <c r="ET146" i="3"/>
  <c r="EP146" i="3"/>
  <c r="EK146" i="3"/>
  <c r="EF146" i="3"/>
  <c r="DZ146" i="3"/>
  <c r="DT146" i="3"/>
  <c r="EE146" i="3"/>
  <c r="EO146" i="3"/>
  <c r="EX146" i="3"/>
  <c r="FU146" i="3"/>
  <c r="GA146" i="3"/>
  <c r="GY146" i="3"/>
  <c r="HJ146" i="3"/>
  <c r="HS146" i="3"/>
  <c r="IO146" i="3"/>
  <c r="IY146" i="3"/>
  <c r="IA150" i="3"/>
  <c r="DY158" i="3"/>
  <c r="EY158" i="3"/>
  <c r="FO158" i="3"/>
  <c r="FY158" i="3"/>
  <c r="GE158" i="3"/>
  <c r="GT158" i="3"/>
  <c r="HE158" i="3"/>
  <c r="HO158" i="3"/>
  <c r="HW158" i="3"/>
  <c r="IH158" i="3"/>
  <c r="IP158" i="3"/>
  <c r="IV159" i="3"/>
  <c r="IX159" i="3"/>
  <c r="IP159" i="3"/>
  <c r="HR159" i="3"/>
  <c r="HM159" i="3"/>
  <c r="HE159" i="3"/>
  <c r="GW159" i="3"/>
  <c r="GP159" i="3"/>
  <c r="GH159" i="3"/>
  <c r="FU159" i="3"/>
  <c r="FI159" i="3"/>
  <c r="ET159" i="3"/>
  <c r="EO159" i="3"/>
  <c r="EH159" i="3"/>
  <c r="DY159" i="3"/>
  <c r="IW159" i="3"/>
  <c r="IO159" i="3"/>
  <c r="IH159" i="3"/>
  <c r="HY159" i="3"/>
  <c r="HQ159" i="3"/>
  <c r="HJ159" i="3"/>
  <c r="HB159" i="3"/>
  <c r="GT159" i="3"/>
  <c r="FY159" i="3"/>
  <c r="FM159" i="3"/>
  <c r="FA159" i="3"/>
  <c r="ES159" i="3"/>
  <c r="EL159" i="3"/>
  <c r="EE159" i="3"/>
  <c r="DU159" i="3"/>
  <c r="EI159" i="3"/>
  <c r="EW159" i="3"/>
  <c r="FF159" i="3"/>
  <c r="FV159" i="3"/>
  <c r="GD159" i="3"/>
  <c r="HA159" i="3"/>
  <c r="IL159" i="3"/>
  <c r="DT160" i="3"/>
  <c r="ES160" i="3"/>
  <c r="HI160" i="3"/>
  <c r="IK160" i="3"/>
  <c r="EE162" i="3"/>
  <c r="ES162" i="3"/>
  <c r="GI162" i="3"/>
  <c r="GS162" i="3"/>
  <c r="HN162" i="3"/>
  <c r="IP162" i="3"/>
  <c r="EI163" i="3"/>
  <c r="FV163" i="3"/>
  <c r="GX163" i="3"/>
  <c r="HU163" i="3"/>
  <c r="IK163" i="3"/>
  <c r="HQ164" i="3"/>
  <c r="GD37" i="3"/>
  <c r="GP37" i="3"/>
  <c r="GQ39" i="3"/>
  <c r="GD22" i="3"/>
  <c r="FM25" i="3"/>
  <c r="FY25" i="3"/>
  <c r="FR29" i="3"/>
  <c r="ID29" i="3"/>
  <c r="EG30" i="3"/>
  <c r="ET30" i="3"/>
  <c r="FV30" i="3"/>
  <c r="GL30" i="3"/>
  <c r="GX30" i="3"/>
  <c r="HN30" i="3"/>
  <c r="IL30" i="3"/>
  <c r="EB31" i="3"/>
  <c r="EQ31" i="3"/>
  <c r="EW31" i="3"/>
  <c r="FC31" i="3"/>
  <c r="FM31" i="3"/>
  <c r="GA31" i="3"/>
  <c r="GM31" i="3"/>
  <c r="GS31" i="3"/>
  <c r="HA31" i="3"/>
  <c r="HI31" i="3"/>
  <c r="HW31" i="3"/>
  <c r="IC31" i="3"/>
  <c r="IQ31" i="3"/>
  <c r="IY31" i="3"/>
  <c r="FR33" i="3"/>
  <c r="GD33" i="3"/>
  <c r="GP33" i="3"/>
  <c r="GQ35" i="3"/>
  <c r="FF37" i="3"/>
  <c r="FR37" i="3"/>
  <c r="FY37" i="3"/>
  <c r="GH37" i="3"/>
  <c r="ID37" i="3"/>
  <c r="GI39" i="3"/>
  <c r="GD41" i="3"/>
  <c r="IG41" i="3"/>
  <c r="EE42" i="3"/>
  <c r="EN42" i="3"/>
  <c r="EV42" i="3"/>
  <c r="FV42" i="3"/>
  <c r="GP42" i="3"/>
  <c r="GZ42" i="3"/>
  <c r="HJ42" i="3"/>
  <c r="HV42" i="3"/>
  <c r="IF42" i="3"/>
  <c r="DT43" i="3"/>
  <c r="ED43" i="3"/>
  <c r="EK43" i="3"/>
  <c r="EY43" i="3"/>
  <c r="FG43" i="3"/>
  <c r="FU43" i="3"/>
  <c r="GE43" i="3"/>
  <c r="GU43" i="3"/>
  <c r="HC43" i="3"/>
  <c r="HK43" i="3"/>
  <c r="HQ43" i="3"/>
  <c r="HY43" i="3"/>
  <c r="IK43" i="3"/>
  <c r="IS43" i="3"/>
  <c r="EG44" i="3"/>
  <c r="ET44" i="3"/>
  <c r="FV44" i="3"/>
  <c r="GL44" i="3"/>
  <c r="GX44" i="3"/>
  <c r="HN44" i="3"/>
  <c r="IL44" i="3"/>
  <c r="DY45" i="3"/>
  <c r="EE45" i="3"/>
  <c r="EO45" i="3"/>
  <c r="ES45" i="3"/>
  <c r="EX45" i="3"/>
  <c r="FC45" i="3"/>
  <c r="FI45" i="3"/>
  <c r="FY45" i="3"/>
  <c r="GE45" i="3"/>
  <c r="GM45" i="3"/>
  <c r="GS45" i="3"/>
  <c r="GX45" i="3"/>
  <c r="HC45" i="3"/>
  <c r="HI45" i="3"/>
  <c r="HN45" i="3"/>
  <c r="HW45" i="3"/>
  <c r="IC45" i="3"/>
  <c r="II45" i="3"/>
  <c r="IM45" i="3"/>
  <c r="IS45" i="3"/>
  <c r="IX45" i="3"/>
  <c r="FY47" i="3"/>
  <c r="DT49" i="3"/>
  <c r="DZ49" i="3"/>
  <c r="EF49" i="3"/>
  <c r="EK49" i="3"/>
  <c r="EP49" i="3"/>
  <c r="ET49" i="3"/>
  <c r="EY49" i="3"/>
  <c r="FF49" i="3"/>
  <c r="FJ49" i="3"/>
  <c r="FR49" i="3"/>
  <c r="FY49" i="3"/>
  <c r="GH49" i="3"/>
  <c r="GQ49" i="3"/>
  <c r="GU49" i="3"/>
  <c r="HA49" i="3"/>
  <c r="HF49" i="3"/>
  <c r="HK49" i="3"/>
  <c r="HU49" i="3"/>
  <c r="ID49" i="3"/>
  <c r="IG49" i="3"/>
  <c r="IK49" i="3"/>
  <c r="IP49" i="3"/>
  <c r="IU49" i="3"/>
  <c r="GI51" i="3"/>
  <c r="DT53" i="3"/>
  <c r="DZ53" i="3"/>
  <c r="EF53" i="3"/>
  <c r="EK53" i="3"/>
  <c r="EP53" i="3"/>
  <c r="ET53" i="3"/>
  <c r="EY53" i="3"/>
  <c r="FF53" i="3"/>
  <c r="FM53" i="3"/>
  <c r="GL53" i="3"/>
  <c r="GT53" i="3"/>
  <c r="GY53" i="3"/>
  <c r="HE53" i="3"/>
  <c r="HJ53" i="3"/>
  <c r="HO53" i="3"/>
  <c r="HY53" i="3"/>
  <c r="IG53" i="3"/>
  <c r="IK53" i="3"/>
  <c r="IP53" i="3"/>
  <c r="IU53" i="3"/>
  <c r="HJ54" i="3"/>
  <c r="DV55" i="3"/>
  <c r="EF55" i="3"/>
  <c r="EM55" i="3"/>
  <c r="ES55" i="3"/>
  <c r="FA55" i="3"/>
  <c r="FO55" i="3"/>
  <c r="FY55" i="3"/>
  <c r="GI55" i="3"/>
  <c r="GS55" i="3"/>
  <c r="HA55" i="3"/>
  <c r="HI55" i="3"/>
  <c r="HW55" i="3"/>
  <c r="IC55" i="3"/>
  <c r="IK55" i="3"/>
  <c r="IS55" i="3"/>
  <c r="EI56" i="3"/>
  <c r="EV56" i="3"/>
  <c r="FV56" i="3"/>
  <c r="GL56" i="3"/>
  <c r="GZ56" i="3"/>
  <c r="IF56" i="3"/>
  <c r="DT57" i="3"/>
  <c r="DZ57" i="3"/>
  <c r="EF57" i="3"/>
  <c r="EK57" i="3"/>
  <c r="EP57" i="3"/>
  <c r="ET57" i="3"/>
  <c r="EY57" i="3"/>
  <c r="FF57" i="3"/>
  <c r="FM57" i="3"/>
  <c r="FY57" i="3"/>
  <c r="GE57" i="3"/>
  <c r="GP57" i="3"/>
  <c r="GU57" i="3"/>
  <c r="HA57" i="3"/>
  <c r="HF57" i="3"/>
  <c r="HK57" i="3"/>
  <c r="HU57" i="3"/>
  <c r="ID57" i="3"/>
  <c r="IH57" i="3"/>
  <c r="IL57" i="3"/>
  <c r="IQ57" i="3"/>
  <c r="IW57" i="3"/>
  <c r="DU58" i="3"/>
  <c r="EL58" i="3"/>
  <c r="EX58" i="3"/>
  <c r="DT61" i="3"/>
  <c r="DZ61" i="3"/>
  <c r="EF61" i="3"/>
  <c r="EK61" i="3"/>
  <c r="EP61" i="3"/>
  <c r="ET61" i="3"/>
  <c r="EY61" i="3"/>
  <c r="FG61" i="3"/>
  <c r="FS61" i="3"/>
  <c r="GE61" i="3"/>
  <c r="GW61" i="3"/>
  <c r="HB61" i="3"/>
  <c r="HG61" i="3"/>
  <c r="HM61" i="3"/>
  <c r="HV61" i="3"/>
  <c r="IA61" i="3"/>
  <c r="IH61" i="3"/>
  <c r="IL61" i="3"/>
  <c r="IQ61" i="3"/>
  <c r="IW61" i="3"/>
  <c r="EB63" i="3"/>
  <c r="EQ63" i="3"/>
  <c r="EW63" i="3"/>
  <c r="FC63" i="3"/>
  <c r="FI63" i="3"/>
  <c r="FY63" i="3"/>
  <c r="GE63" i="3"/>
  <c r="GM63" i="3"/>
  <c r="GS63" i="3"/>
  <c r="HA63" i="3"/>
  <c r="HI63" i="3"/>
  <c r="HW63" i="3"/>
  <c r="IC63" i="3"/>
  <c r="IK63" i="3"/>
  <c r="IS63" i="3"/>
  <c r="EI64" i="3"/>
  <c r="ET64" i="3"/>
  <c r="FF64" i="3"/>
  <c r="FV64" i="3"/>
  <c r="GD64" i="3"/>
  <c r="GL64" i="3"/>
  <c r="GT64" i="3"/>
  <c r="HJ64" i="3"/>
  <c r="HV64" i="3"/>
  <c r="IX64" i="3"/>
  <c r="DU65" i="3"/>
  <c r="EB65" i="3"/>
  <c r="EH65" i="3"/>
  <c r="EL65" i="3"/>
  <c r="EQ65" i="3"/>
  <c r="EU65" i="3"/>
  <c r="FA65" i="3"/>
  <c r="FM65" i="3"/>
  <c r="FY65" i="3"/>
  <c r="GI65" i="3"/>
  <c r="GS65" i="3"/>
  <c r="GX65" i="3"/>
  <c r="HC65" i="3"/>
  <c r="HI65" i="3"/>
  <c r="HN65" i="3"/>
  <c r="HW65" i="3"/>
  <c r="IC65" i="3"/>
  <c r="IQ65" i="3"/>
  <c r="DV66" i="3"/>
  <c r="EF66" i="3"/>
  <c r="EM66" i="3"/>
  <c r="ET66" i="3"/>
  <c r="FC66" i="3"/>
  <c r="FV66" i="3"/>
  <c r="GD66" i="3"/>
  <c r="GI66" i="3"/>
  <c r="GT66" i="3"/>
  <c r="HB66" i="3"/>
  <c r="HJ66" i="3"/>
  <c r="HW66" i="3"/>
  <c r="II66" i="3"/>
  <c r="IP66" i="3"/>
  <c r="IX66" i="3"/>
  <c r="DT67" i="3"/>
  <c r="DZ67" i="3"/>
  <c r="EF67" i="3"/>
  <c r="EK67" i="3"/>
  <c r="EX67" i="3"/>
  <c r="FM67" i="3"/>
  <c r="FU67" i="3"/>
  <c r="GP67" i="3"/>
  <c r="GW67" i="3"/>
  <c r="HE67" i="3"/>
  <c r="HM67" i="3"/>
  <c r="HR67" i="3"/>
  <c r="IG67" i="3"/>
  <c r="IL67" i="3"/>
  <c r="IT67" i="3"/>
  <c r="DW68" i="3"/>
  <c r="EV68" i="3"/>
  <c r="FI68" i="3"/>
  <c r="IW68" i="3"/>
  <c r="DT71" i="3"/>
  <c r="DZ71" i="3"/>
  <c r="EF71" i="3"/>
  <c r="EK71" i="3"/>
  <c r="EP71" i="3"/>
  <c r="ET71" i="3"/>
  <c r="EY71" i="3"/>
  <c r="FF71" i="3"/>
  <c r="FR71" i="3"/>
  <c r="GD71" i="3"/>
  <c r="GL71" i="3"/>
  <c r="GS71" i="3"/>
  <c r="HA71" i="3"/>
  <c r="HI71" i="3"/>
  <c r="HV71" i="3"/>
  <c r="IK71" i="3"/>
  <c r="IS71" i="3"/>
  <c r="EH72" i="3"/>
  <c r="ES72" i="3"/>
  <c r="FD72" i="3"/>
  <c r="FM72" i="3"/>
  <c r="GB72" i="3"/>
  <c r="GJ72" i="3"/>
  <c r="HH72" i="3"/>
  <c r="HX72" i="3"/>
  <c r="IF72" i="3"/>
  <c r="IV72" i="3"/>
  <c r="EB73" i="3"/>
  <c r="EQ73" i="3"/>
  <c r="HD73" i="3"/>
  <c r="HT73" i="3"/>
  <c r="IQ73" i="3"/>
  <c r="EB74" i="3"/>
  <c r="EQ74" i="3"/>
  <c r="EY74" i="3"/>
  <c r="FF74" i="3"/>
  <c r="FS74" i="3"/>
  <c r="GI74" i="3"/>
  <c r="HB74" i="3"/>
  <c r="HM74" i="3"/>
  <c r="IA74" i="3"/>
  <c r="IH74" i="3"/>
  <c r="EK75" i="3"/>
  <c r="EZ75" i="3"/>
  <c r="FX75" i="3"/>
  <c r="HI75" i="3"/>
  <c r="HY75" i="3"/>
  <c r="IH75" i="3"/>
  <c r="IX75" i="3"/>
  <c r="DW76" i="3"/>
  <c r="ES76" i="3"/>
  <c r="FC76" i="3"/>
  <c r="FP76" i="3"/>
  <c r="GE76" i="3"/>
  <c r="GU76" i="3"/>
  <c r="HE76" i="3"/>
  <c r="IA76" i="3"/>
  <c r="EN77" i="3"/>
  <c r="FR77" i="3"/>
  <c r="HH77" i="3"/>
  <c r="IU77" i="3"/>
  <c r="DU78" i="3"/>
  <c r="EB78" i="3"/>
  <c r="EH78" i="3"/>
  <c r="EL78" i="3"/>
  <c r="EQ78" i="3"/>
  <c r="EU78" i="3"/>
  <c r="FA78" i="3"/>
  <c r="FG78" i="3"/>
  <c r="FM78" i="3"/>
  <c r="FY78" i="3"/>
  <c r="GE78" i="3"/>
  <c r="GT78" i="3"/>
  <c r="GY78" i="3"/>
  <c r="HE78" i="3"/>
  <c r="HJ78" i="3"/>
  <c r="HO78" i="3"/>
  <c r="HS78" i="3"/>
  <c r="HY78" i="3"/>
  <c r="ID78" i="3"/>
  <c r="II78" i="3"/>
  <c r="IM78" i="3"/>
  <c r="IS78" i="3"/>
  <c r="IX78" i="3"/>
  <c r="DU79" i="3"/>
  <c r="EH79" i="3"/>
  <c r="GD79" i="3"/>
  <c r="GT79" i="3"/>
  <c r="HE79" i="3"/>
  <c r="HQ79" i="3"/>
  <c r="IP79" i="3"/>
  <c r="EN80" i="3"/>
  <c r="FI80" i="3"/>
  <c r="HL80" i="3"/>
  <c r="DT82" i="3"/>
  <c r="DZ82" i="3"/>
  <c r="EF82" i="3"/>
  <c r="EK82" i="3"/>
  <c r="EP82" i="3"/>
  <c r="ET82" i="3"/>
  <c r="EY82" i="3"/>
  <c r="FG82" i="3"/>
  <c r="GA82" i="3"/>
  <c r="GM82" i="3"/>
  <c r="GQ82" i="3"/>
  <c r="GU82" i="3"/>
  <c r="HA82" i="3"/>
  <c r="HF82" i="3"/>
  <c r="HK82" i="3"/>
  <c r="HU82" i="3"/>
  <c r="II82" i="3"/>
  <c r="IM82" i="3"/>
  <c r="IS82" i="3"/>
  <c r="IX82" i="3"/>
  <c r="DW83" i="3"/>
  <c r="EI83" i="3"/>
  <c r="EW83" i="3"/>
  <c r="FM83" i="3"/>
  <c r="GL83" i="3"/>
  <c r="GV83" i="3"/>
  <c r="HF83" i="3"/>
  <c r="HX83" i="3"/>
  <c r="IK83" i="3"/>
  <c r="DV85" i="3"/>
  <c r="EI85" i="3"/>
  <c r="FC85" i="3"/>
  <c r="FP85" i="3"/>
  <c r="GE85" i="3"/>
  <c r="GP85" i="3"/>
  <c r="GV85" i="3"/>
  <c r="HG85" i="3"/>
  <c r="HV85" i="3"/>
  <c r="IB85" i="3"/>
  <c r="IR85" i="3"/>
  <c r="DY86" i="3"/>
  <c r="EE86" i="3"/>
  <c r="EO86" i="3"/>
  <c r="ES86" i="3"/>
  <c r="EX86" i="3"/>
  <c r="FC86" i="3"/>
  <c r="FJ86" i="3"/>
  <c r="FU86" i="3"/>
  <c r="GA86" i="3"/>
  <c r="GL86" i="3"/>
  <c r="GW86" i="3"/>
  <c r="HB86" i="3"/>
  <c r="HG86" i="3"/>
  <c r="HM86" i="3"/>
  <c r="HQ86" i="3"/>
  <c r="HV86" i="3"/>
  <c r="IG86" i="3"/>
  <c r="IK86" i="3"/>
  <c r="IP86" i="3"/>
  <c r="IU86" i="3"/>
  <c r="EN87" i="3"/>
  <c r="FJ87" i="3"/>
  <c r="GW87" i="3"/>
  <c r="IC87" i="3"/>
  <c r="IL87" i="3"/>
  <c r="EB88" i="3"/>
  <c r="EH88" i="3"/>
  <c r="FL88" i="3"/>
  <c r="FY88" i="3"/>
  <c r="GI88" i="3"/>
  <c r="GY88" i="3"/>
  <c r="HI88" i="3"/>
  <c r="HT88" i="3"/>
  <c r="IC88" i="3"/>
  <c r="IN88" i="3"/>
  <c r="IY88" i="3"/>
  <c r="DW89" i="3"/>
  <c r="EX89" i="3"/>
  <c r="FD89" i="3"/>
  <c r="FR89" i="3"/>
  <c r="GE89" i="3"/>
  <c r="GJ89" i="3"/>
  <c r="GX89" i="3"/>
  <c r="HH89" i="3"/>
  <c r="HR89" i="3"/>
  <c r="IH89" i="3"/>
  <c r="IN89" i="3"/>
  <c r="DU90" i="3"/>
  <c r="EB90" i="3"/>
  <c r="EH90" i="3"/>
  <c r="EL90" i="3"/>
  <c r="EQ90" i="3"/>
  <c r="EU90" i="3"/>
  <c r="FA90" i="3"/>
  <c r="FI90" i="3"/>
  <c r="FR90" i="3"/>
  <c r="FV90" i="3"/>
  <c r="GE90" i="3"/>
  <c r="GL90" i="3"/>
  <c r="GS90" i="3"/>
  <c r="GX90" i="3"/>
  <c r="HC90" i="3"/>
  <c r="HI90" i="3"/>
  <c r="HN90" i="3"/>
  <c r="HR90" i="3"/>
  <c r="HW90" i="3"/>
  <c r="IC90" i="3"/>
  <c r="IH90" i="3"/>
  <c r="IL90" i="3"/>
  <c r="IQ90" i="3"/>
  <c r="IW90" i="3"/>
  <c r="DY91" i="3"/>
  <c r="FP91" i="3"/>
  <c r="DV92" i="3"/>
  <c r="EH92" i="3"/>
  <c r="ES92" i="3"/>
  <c r="FC92" i="3"/>
  <c r="FP92" i="3"/>
  <c r="GE92" i="3"/>
  <c r="GV92" i="3"/>
  <c r="HG92" i="3"/>
  <c r="HQ92" i="3"/>
  <c r="IA92" i="3"/>
  <c r="IK92" i="3"/>
  <c r="ET93" i="3"/>
  <c r="FJ93" i="3"/>
  <c r="GT93" i="3"/>
  <c r="HX93" i="3"/>
  <c r="DT94" i="3"/>
  <c r="DZ94" i="3"/>
  <c r="EF94" i="3"/>
  <c r="EK94" i="3"/>
  <c r="EP94" i="3"/>
  <c r="ET94" i="3"/>
  <c r="EY94" i="3"/>
  <c r="FF94" i="3"/>
  <c r="FJ94" i="3"/>
  <c r="GD94" i="3"/>
  <c r="GI94" i="3"/>
  <c r="GW94" i="3"/>
  <c r="HB94" i="3"/>
  <c r="HG94" i="3"/>
  <c r="HM94" i="3"/>
  <c r="HQ94" i="3"/>
  <c r="HV94" i="3"/>
  <c r="IA94" i="3"/>
  <c r="IG94" i="3"/>
  <c r="IK94" i="3"/>
  <c r="IP94" i="3"/>
  <c r="IU94" i="3"/>
  <c r="EC95" i="3"/>
  <c r="EL95" i="3"/>
  <c r="EW95" i="3"/>
  <c r="FF95" i="3"/>
  <c r="FU95" i="3"/>
  <c r="HA95" i="3"/>
  <c r="HL95" i="3"/>
  <c r="HV95" i="3"/>
  <c r="IF95" i="3"/>
  <c r="IP95" i="3"/>
  <c r="DY96" i="3"/>
  <c r="GB96" i="3"/>
  <c r="DU97" i="3"/>
  <c r="EQ97" i="3"/>
  <c r="GU97" i="3"/>
  <c r="IQ97" i="3"/>
  <c r="DT98" i="3"/>
  <c r="DZ98" i="3"/>
  <c r="EF98" i="3"/>
  <c r="EK98" i="3"/>
  <c r="EP98" i="3"/>
  <c r="ET98" i="3"/>
  <c r="EY98" i="3"/>
  <c r="FF98" i="3"/>
  <c r="FJ98" i="3"/>
  <c r="FR98" i="3"/>
  <c r="FY98" i="3"/>
  <c r="GE98" i="3"/>
  <c r="GP98" i="3"/>
  <c r="GT98" i="3"/>
  <c r="GY98" i="3"/>
  <c r="HE98" i="3"/>
  <c r="HJ98" i="3"/>
  <c r="HO98" i="3"/>
  <c r="HS98" i="3"/>
  <c r="HY98" i="3"/>
  <c r="II98" i="3"/>
  <c r="IM98" i="3"/>
  <c r="IS98" i="3"/>
  <c r="IX98" i="3"/>
  <c r="DW99" i="3"/>
  <c r="EI99" i="3"/>
  <c r="ES99" i="3"/>
  <c r="FD99" i="3"/>
  <c r="FL99" i="3"/>
  <c r="GB99" i="3"/>
  <c r="GL99" i="3"/>
  <c r="GV99" i="3"/>
  <c r="HF99" i="3"/>
  <c r="HX99" i="3"/>
  <c r="IK99" i="3"/>
  <c r="EB100" i="3"/>
  <c r="FX100" i="3"/>
  <c r="GI100" i="3"/>
  <c r="HI100" i="3"/>
  <c r="HX100" i="3"/>
  <c r="IG100" i="3"/>
  <c r="EB101" i="3"/>
  <c r="EL101" i="3"/>
  <c r="EV101" i="3"/>
  <c r="FF101" i="3"/>
  <c r="FV101" i="3"/>
  <c r="GD101" i="3"/>
  <c r="GI101" i="3"/>
  <c r="GU101" i="3"/>
  <c r="HF101" i="3"/>
  <c r="IF101" i="3"/>
  <c r="IM101" i="3"/>
  <c r="IX101" i="3"/>
  <c r="DU102" i="3"/>
  <c r="EB102" i="3"/>
  <c r="EH102" i="3"/>
  <c r="EL102" i="3"/>
  <c r="EQ102" i="3"/>
  <c r="EU102" i="3"/>
  <c r="FA102" i="3"/>
  <c r="FM102" i="3"/>
  <c r="FS102" i="3"/>
  <c r="FY102" i="3"/>
  <c r="GI102" i="3"/>
  <c r="GM102" i="3"/>
  <c r="GS102" i="3"/>
  <c r="GX102" i="3"/>
  <c r="HC102" i="3"/>
  <c r="HI102" i="3"/>
  <c r="HN102" i="3"/>
  <c r="HR102" i="3"/>
  <c r="HW102" i="3"/>
  <c r="IO102" i="3"/>
  <c r="IT102" i="3"/>
  <c r="IY102" i="3"/>
  <c r="DV104" i="3"/>
  <c r="ED104" i="3"/>
  <c r="EK104" i="3"/>
  <c r="ES104" i="3"/>
  <c r="FA104" i="3"/>
  <c r="FG104" i="3"/>
  <c r="FO104" i="3"/>
  <c r="GE104" i="3"/>
  <c r="GS104" i="3"/>
  <c r="HD104" i="3"/>
  <c r="HO104" i="3"/>
  <c r="HY104" i="3"/>
  <c r="II104" i="3"/>
  <c r="IS104" i="3"/>
  <c r="EE105" i="3"/>
  <c r="EN105" i="3"/>
  <c r="EY105" i="3"/>
  <c r="FL105" i="3"/>
  <c r="GA105" i="3"/>
  <c r="GF105" i="3"/>
  <c r="GQ105" i="3"/>
  <c r="HB105" i="3"/>
  <c r="HL105" i="3"/>
  <c r="HS105" i="3"/>
  <c r="IB105" i="3"/>
  <c r="II105" i="3"/>
  <c r="DQ106" i="3"/>
  <c r="DV106" i="3"/>
  <c r="ED106" i="3"/>
  <c r="EI106" i="3"/>
  <c r="EM106" i="3"/>
  <c r="EW106" i="3"/>
  <c r="FC106" i="3"/>
  <c r="FI106" i="3"/>
  <c r="FO106" i="3"/>
  <c r="FU106" i="3"/>
  <c r="GA106" i="3"/>
  <c r="GH106" i="3"/>
  <c r="GU106" i="3"/>
  <c r="HA106" i="3"/>
  <c r="HF106" i="3"/>
  <c r="HK106" i="3"/>
  <c r="HU106" i="3"/>
  <c r="IO106" i="3"/>
  <c r="IT106" i="3"/>
  <c r="IY106" i="3"/>
  <c r="EG107" i="3"/>
  <c r="EV107" i="3"/>
  <c r="FF107" i="3"/>
  <c r="FP107" i="3"/>
  <c r="GD107" i="3"/>
  <c r="HE107" i="3"/>
  <c r="IT107" i="3"/>
  <c r="DW108" i="3"/>
  <c r="EW108" i="3"/>
  <c r="FL108" i="3"/>
  <c r="GF108" i="3"/>
  <c r="GQ108" i="3"/>
  <c r="GZ108" i="3"/>
  <c r="HK108" i="3"/>
  <c r="HW108" i="3"/>
  <c r="IK108" i="3"/>
  <c r="EE109" i="3"/>
  <c r="ET109" i="3"/>
  <c r="HH109" i="3"/>
  <c r="HX109" i="3"/>
  <c r="II109" i="3"/>
  <c r="DU110" i="3"/>
  <c r="EB110" i="3"/>
  <c r="EH110" i="3"/>
  <c r="EL110" i="3"/>
  <c r="EQ110" i="3"/>
  <c r="EU110" i="3"/>
  <c r="FA110" i="3"/>
  <c r="FG110" i="3"/>
  <c r="FM110" i="3"/>
  <c r="FY110" i="3"/>
  <c r="GE110" i="3"/>
  <c r="GM110" i="3"/>
  <c r="GT110" i="3"/>
  <c r="GY110" i="3"/>
  <c r="HE110" i="3"/>
  <c r="HJ110" i="3"/>
  <c r="HO110" i="3"/>
  <c r="HS110" i="3"/>
  <c r="HY110" i="3"/>
  <c r="ID110" i="3"/>
  <c r="II110" i="3"/>
  <c r="IM110" i="3"/>
  <c r="IS110" i="3"/>
  <c r="IX110" i="3"/>
  <c r="DU111" i="3"/>
  <c r="EH111" i="3"/>
  <c r="GD111" i="3"/>
  <c r="GV111" i="3"/>
  <c r="HF111" i="3"/>
  <c r="HU111" i="3"/>
  <c r="IF111" i="3"/>
  <c r="IT111" i="3"/>
  <c r="DW112" i="3"/>
  <c r="FC112" i="3"/>
  <c r="FM112" i="3"/>
  <c r="GF112" i="3"/>
  <c r="GQ112" i="3"/>
  <c r="HG112" i="3"/>
  <c r="HW112" i="3"/>
  <c r="IF112" i="3"/>
  <c r="DU114" i="3"/>
  <c r="EB114" i="3"/>
  <c r="EH114" i="3"/>
  <c r="EL114" i="3"/>
  <c r="EQ114" i="3"/>
  <c r="EU114" i="3"/>
  <c r="FA114" i="3"/>
  <c r="FO114" i="3"/>
  <c r="FV114" i="3"/>
  <c r="GM114" i="3"/>
  <c r="GW114" i="3"/>
  <c r="HB114" i="3"/>
  <c r="HG114" i="3"/>
  <c r="HM114" i="3"/>
  <c r="HQ114" i="3"/>
  <c r="HV114" i="3"/>
  <c r="ID114" i="3"/>
  <c r="IO114" i="3"/>
  <c r="IT114" i="3"/>
  <c r="IY114" i="3"/>
  <c r="EC115" i="3"/>
  <c r="EL115" i="3"/>
  <c r="EX115" i="3"/>
  <c r="FR115" i="3"/>
  <c r="GB115" i="3"/>
  <c r="GL115" i="3"/>
  <c r="GV115" i="3"/>
  <c r="HF115" i="3"/>
  <c r="HX115" i="3"/>
  <c r="IK115" i="3"/>
  <c r="IV115" i="3"/>
  <c r="DV117" i="3"/>
  <c r="EI117" i="3"/>
  <c r="FL117" i="3"/>
  <c r="FV117" i="3"/>
  <c r="GD117" i="3"/>
  <c r="GI117" i="3"/>
  <c r="GU117" i="3"/>
  <c r="HF117" i="3"/>
  <c r="HR117" i="3"/>
  <c r="IA117" i="3"/>
  <c r="IH117" i="3"/>
  <c r="IQ117" i="3"/>
  <c r="DQ118" i="3"/>
  <c r="DV118" i="3"/>
  <c r="ED118" i="3"/>
  <c r="EI118" i="3"/>
  <c r="EM118" i="3"/>
  <c r="EW118" i="3"/>
  <c r="FI118" i="3"/>
  <c r="FO118" i="3"/>
  <c r="GQ118" i="3"/>
  <c r="GU118" i="3"/>
  <c r="HA118" i="3"/>
  <c r="HF118" i="3"/>
  <c r="HK118" i="3"/>
  <c r="HU118" i="3"/>
  <c r="ID118" i="3"/>
  <c r="II118" i="3"/>
  <c r="IM118" i="3"/>
  <c r="IS118" i="3"/>
  <c r="IX118" i="3"/>
  <c r="DV120" i="3"/>
  <c r="EH120" i="3"/>
  <c r="FU120" i="3"/>
  <c r="GE120" i="3"/>
  <c r="GS120" i="3"/>
  <c r="HD120" i="3"/>
  <c r="HO120" i="3"/>
  <c r="HY120" i="3"/>
  <c r="II120" i="3"/>
  <c r="IS120" i="3"/>
  <c r="EE121" i="3"/>
  <c r="EN121" i="3"/>
  <c r="FG121" i="3"/>
  <c r="FV121" i="3"/>
  <c r="GB121" i="3"/>
  <c r="GM121" i="3"/>
  <c r="HC121" i="3"/>
  <c r="HN121" i="3"/>
  <c r="HW121" i="3"/>
  <c r="ID121" i="3"/>
  <c r="DY122" i="3"/>
  <c r="EE122" i="3"/>
  <c r="EO122" i="3"/>
  <c r="ES122" i="3"/>
  <c r="EX122" i="3"/>
  <c r="FG122" i="3"/>
  <c r="FM122" i="3"/>
  <c r="GA122" i="3"/>
  <c r="GI122" i="3"/>
  <c r="GW122" i="3"/>
  <c r="HB122" i="3"/>
  <c r="HG122" i="3"/>
  <c r="HM122" i="3"/>
  <c r="HQ122" i="3"/>
  <c r="HV122" i="3"/>
  <c r="IA122" i="3"/>
  <c r="IH122" i="3"/>
  <c r="IL122" i="3"/>
  <c r="IQ122" i="3"/>
  <c r="IW122" i="3"/>
  <c r="ED124" i="3"/>
  <c r="EN124" i="3"/>
  <c r="FU124" i="3"/>
  <c r="GJ124" i="3"/>
  <c r="GU124" i="3"/>
  <c r="HE124" i="3"/>
  <c r="HQ124" i="3"/>
  <c r="IA124" i="3"/>
  <c r="DQ126" i="3"/>
  <c r="DY126" i="3"/>
  <c r="EF126" i="3"/>
  <c r="EM126" i="3"/>
  <c r="ES126" i="3"/>
  <c r="EY126" i="3"/>
  <c r="FU126" i="3"/>
  <c r="GI126" i="3"/>
  <c r="GS126" i="3"/>
  <c r="HA126" i="3"/>
  <c r="HG126" i="3"/>
  <c r="HN126" i="3"/>
  <c r="HU126" i="3"/>
  <c r="IA126" i="3"/>
  <c r="IH126" i="3"/>
  <c r="IO126" i="3"/>
  <c r="DT127" i="3"/>
  <c r="EK127" i="3"/>
  <c r="EV127" i="3"/>
  <c r="FL127" i="3"/>
  <c r="FY127" i="3"/>
  <c r="HE127" i="3"/>
  <c r="HV127" i="3"/>
  <c r="IO127" i="3"/>
  <c r="IV128" i="3"/>
  <c r="IF128" i="3"/>
  <c r="HW128" i="3"/>
  <c r="HG128" i="3"/>
  <c r="GQ128" i="3"/>
  <c r="GF128" i="3"/>
  <c r="FM128" i="3"/>
  <c r="FC128" i="3"/>
  <c r="DW128" i="3"/>
  <c r="GA128" i="3"/>
  <c r="HL128" i="3"/>
  <c r="IA128" i="3"/>
  <c r="IQ128" i="3"/>
  <c r="DV130" i="3"/>
  <c r="EE130" i="3"/>
  <c r="EK130" i="3"/>
  <c r="EX130" i="3"/>
  <c r="FG130" i="3"/>
  <c r="FY130" i="3"/>
  <c r="GM130" i="3"/>
  <c r="GU130" i="3"/>
  <c r="HF130" i="3"/>
  <c r="IC130" i="3"/>
  <c r="IT130" i="3"/>
  <c r="IA133" i="3"/>
  <c r="GQ134" i="3"/>
  <c r="IV136" i="3"/>
  <c r="IU136" i="3"/>
  <c r="IM136" i="3"/>
  <c r="HY136" i="3"/>
  <c r="HQ136" i="3"/>
  <c r="HK136" i="3"/>
  <c r="HC136" i="3"/>
  <c r="GU136" i="3"/>
  <c r="FI136" i="3"/>
  <c r="EU136" i="3"/>
  <c r="EO136" i="3"/>
  <c r="EH136" i="3"/>
  <c r="DY136" i="3"/>
  <c r="DQ136" i="3"/>
  <c r="IS136" i="3"/>
  <c r="IK136" i="3"/>
  <c r="IC136" i="3"/>
  <c r="HW136" i="3"/>
  <c r="HI136" i="3"/>
  <c r="HA136" i="3"/>
  <c r="GS136" i="3"/>
  <c r="FO136" i="3"/>
  <c r="FA136" i="3"/>
  <c r="ES136" i="3"/>
  <c r="EM136" i="3"/>
  <c r="EF136" i="3"/>
  <c r="DV136" i="3"/>
  <c r="EW136" i="3"/>
  <c r="FG136" i="3"/>
  <c r="GY136" i="3"/>
  <c r="HO136" i="3"/>
  <c r="IY136" i="3"/>
  <c r="DQ138" i="3"/>
  <c r="ED138" i="3"/>
  <c r="EM138" i="3"/>
  <c r="EW138" i="3"/>
  <c r="GW138" i="3"/>
  <c r="HG138" i="3"/>
  <c r="HW138" i="3"/>
  <c r="IL138" i="3"/>
  <c r="DT142" i="3"/>
  <c r="EF142" i="3"/>
  <c r="EP142" i="3"/>
  <c r="EX142" i="3"/>
  <c r="FV142" i="3"/>
  <c r="HB142" i="3"/>
  <c r="HM142" i="3"/>
  <c r="HV142" i="3"/>
  <c r="IG142" i="3"/>
  <c r="IL142" i="3"/>
  <c r="IW142" i="3"/>
  <c r="EV143" i="3"/>
  <c r="DV146" i="3"/>
  <c r="EI146" i="3"/>
  <c r="FI146" i="3"/>
  <c r="FO146" i="3"/>
  <c r="FV146" i="3"/>
  <c r="HA146" i="3"/>
  <c r="HK146" i="3"/>
  <c r="HU146" i="3"/>
  <c r="IG146" i="3"/>
  <c r="IP146" i="3"/>
  <c r="GV147" i="3"/>
  <c r="EG147" i="3"/>
  <c r="DZ158" i="3"/>
  <c r="EK158" i="3"/>
  <c r="ES158" i="3"/>
  <c r="FI158" i="3"/>
  <c r="GP158" i="3"/>
  <c r="GX158" i="3"/>
  <c r="HI158" i="3"/>
  <c r="HY158" i="3"/>
  <c r="DT159" i="3"/>
  <c r="EK159" i="3"/>
  <c r="EX159" i="3"/>
  <c r="HF159" i="3"/>
  <c r="HU159" i="3"/>
  <c r="IG159" i="3"/>
  <c r="IS159" i="3"/>
  <c r="EH160" i="3"/>
  <c r="EW160" i="3"/>
  <c r="IC160" i="3"/>
  <c r="IO160" i="3"/>
  <c r="EX162" i="3"/>
  <c r="FS162" i="3"/>
  <c r="GX162" i="3"/>
  <c r="IG162" i="3"/>
  <c r="EP163" i="3"/>
  <c r="HF163" i="3"/>
  <c r="ES164" i="3"/>
  <c r="HD93" i="3"/>
  <c r="IT93" i="3"/>
  <c r="EC101" i="3"/>
  <c r="EM101" i="3"/>
  <c r="EX101" i="3"/>
  <c r="FG101" i="3"/>
  <c r="FP101" i="3"/>
  <c r="GE101" i="3"/>
  <c r="GP101" i="3"/>
  <c r="GV101" i="3"/>
  <c r="HG101" i="3"/>
  <c r="HR101" i="3"/>
  <c r="IA101" i="3"/>
  <c r="IH101" i="3"/>
  <c r="IQ101" i="3"/>
  <c r="DY106" i="3"/>
  <c r="EE106" i="3"/>
  <c r="EO106" i="3"/>
  <c r="ES106" i="3"/>
  <c r="EX106" i="3"/>
  <c r="FG106" i="3"/>
  <c r="FJ106" i="3"/>
  <c r="FR106" i="3"/>
  <c r="FV106" i="3"/>
  <c r="GE106" i="3"/>
  <c r="GI106" i="3"/>
  <c r="GW106" i="3"/>
  <c r="HB106" i="3"/>
  <c r="HG106" i="3"/>
  <c r="HM106" i="3"/>
  <c r="HQ106" i="3"/>
  <c r="HV106" i="3"/>
  <c r="IA106" i="3"/>
  <c r="IG106" i="3"/>
  <c r="IK106" i="3"/>
  <c r="IP106" i="3"/>
  <c r="IU106" i="3"/>
  <c r="EK107" i="3"/>
  <c r="FA107" i="3"/>
  <c r="FY107" i="3"/>
  <c r="ED115" i="3"/>
  <c r="EN115" i="3"/>
  <c r="FD115" i="3"/>
  <c r="FL115" i="3"/>
  <c r="GW115" i="3"/>
  <c r="HH115" i="3"/>
  <c r="HQ115" i="3"/>
  <c r="IF115" i="3"/>
  <c r="IL115" i="3"/>
  <c r="DY118" i="3"/>
  <c r="EE118" i="3"/>
  <c r="EO118" i="3"/>
  <c r="ES118" i="3"/>
  <c r="EX118" i="3"/>
  <c r="FC118" i="3"/>
  <c r="FJ118" i="3"/>
  <c r="FU118" i="3"/>
  <c r="GA118" i="3"/>
  <c r="GL118" i="3"/>
  <c r="GW118" i="3"/>
  <c r="HB118" i="3"/>
  <c r="HG118" i="3"/>
  <c r="HM118" i="3"/>
  <c r="HQ118" i="3"/>
  <c r="HV118" i="3"/>
  <c r="IO118" i="3"/>
  <c r="IT118" i="3"/>
  <c r="IY118" i="3"/>
  <c r="IV126" i="3"/>
  <c r="IX126" i="3"/>
  <c r="IS126" i="3"/>
  <c r="IM126" i="3"/>
  <c r="II126" i="3"/>
  <c r="ID126" i="3"/>
  <c r="HY126" i="3"/>
  <c r="HS126" i="3"/>
  <c r="HO126" i="3"/>
  <c r="HJ126" i="3"/>
  <c r="HE126" i="3"/>
  <c r="GY126" i="3"/>
  <c r="GT126" i="3"/>
  <c r="GE126" i="3"/>
  <c r="FY126" i="3"/>
  <c r="FG126" i="3"/>
  <c r="FA126" i="3"/>
  <c r="EU126" i="3"/>
  <c r="EQ126" i="3"/>
  <c r="EL126" i="3"/>
  <c r="EH126" i="3"/>
  <c r="EB126" i="3"/>
  <c r="DU126" i="3"/>
  <c r="DZ126" i="3"/>
  <c r="EI126" i="3"/>
  <c r="EO126" i="3"/>
  <c r="ET126" i="3"/>
  <c r="FC126" i="3"/>
  <c r="FI126" i="3"/>
  <c r="FO126" i="3"/>
  <c r="FV126" i="3"/>
  <c r="GD126" i="3"/>
  <c r="GU126" i="3"/>
  <c r="HB126" i="3"/>
  <c r="HI126" i="3"/>
  <c r="HV126" i="3"/>
  <c r="IC126" i="3"/>
  <c r="IP126" i="3"/>
  <c r="IW126" i="3"/>
  <c r="IV138" i="3"/>
  <c r="IU138" i="3"/>
  <c r="IP138" i="3"/>
  <c r="IK138" i="3"/>
  <c r="IG138" i="3"/>
  <c r="HU138" i="3"/>
  <c r="HK138" i="3"/>
  <c r="HF138" i="3"/>
  <c r="HA138" i="3"/>
  <c r="GU138" i="3"/>
  <c r="FS138" i="3"/>
  <c r="FM138" i="3"/>
  <c r="FA138" i="3"/>
  <c r="EU138" i="3"/>
  <c r="EQ138" i="3"/>
  <c r="EL138" i="3"/>
  <c r="EH138" i="3"/>
  <c r="EB138" i="3"/>
  <c r="DU138" i="3"/>
  <c r="IY138" i="3"/>
  <c r="IT138" i="3"/>
  <c r="IO138" i="3"/>
  <c r="HY138" i="3"/>
  <c r="HS138" i="3"/>
  <c r="HO138" i="3"/>
  <c r="HJ138" i="3"/>
  <c r="HE138" i="3"/>
  <c r="GY138" i="3"/>
  <c r="GT138" i="3"/>
  <c r="GA138" i="3"/>
  <c r="FV138" i="3"/>
  <c r="EY138" i="3"/>
  <c r="ET138" i="3"/>
  <c r="EP138" i="3"/>
  <c r="EK138" i="3"/>
  <c r="EF138" i="3"/>
  <c r="DZ138" i="3"/>
  <c r="DT138" i="3"/>
  <c r="EE138" i="3"/>
  <c r="EO138" i="3"/>
  <c r="EX138" i="3"/>
  <c r="FU138" i="3"/>
  <c r="GX138" i="3"/>
  <c r="HI138" i="3"/>
  <c r="HQ138" i="3"/>
  <c r="IH138" i="3"/>
  <c r="IM138" i="3"/>
  <c r="IX138" i="3"/>
  <c r="HX143" i="3"/>
  <c r="GV143" i="3"/>
  <c r="GJ143" i="3"/>
  <c r="IF143" i="3"/>
  <c r="FL143" i="3"/>
  <c r="FD143" i="3"/>
  <c r="EG143" i="3"/>
  <c r="HL143" i="3"/>
  <c r="IV158" i="3"/>
  <c r="IY158" i="3"/>
  <c r="IT158" i="3"/>
  <c r="IO158" i="3"/>
  <c r="IA158" i="3"/>
  <c r="HV158" i="3"/>
  <c r="HQ158" i="3"/>
  <c r="HM158" i="3"/>
  <c r="HG158" i="3"/>
  <c r="HB158" i="3"/>
  <c r="GW158" i="3"/>
  <c r="GM158" i="3"/>
  <c r="GH158" i="3"/>
  <c r="FV158" i="3"/>
  <c r="FR158" i="3"/>
  <c r="FG158" i="3"/>
  <c r="EW158" i="3"/>
  <c r="EM158" i="3"/>
  <c r="EI158" i="3"/>
  <c r="ED158" i="3"/>
  <c r="DV158" i="3"/>
  <c r="DQ158" i="3"/>
  <c r="IX158" i="3"/>
  <c r="IS158" i="3"/>
  <c r="IM158" i="3"/>
  <c r="II158" i="3"/>
  <c r="HU158" i="3"/>
  <c r="HK158" i="3"/>
  <c r="HF158" i="3"/>
  <c r="HA158" i="3"/>
  <c r="GU158" i="3"/>
  <c r="GQ158" i="3"/>
  <c r="GL158" i="3"/>
  <c r="GA158" i="3"/>
  <c r="FU158" i="3"/>
  <c r="FJ158" i="3"/>
  <c r="FF158" i="3"/>
  <c r="FA158" i="3"/>
  <c r="EU158" i="3"/>
  <c r="EQ158" i="3"/>
  <c r="EL158" i="3"/>
  <c r="EH158" i="3"/>
  <c r="EB158" i="3"/>
  <c r="DU158" i="3"/>
  <c r="EE158" i="3"/>
  <c r="EO158" i="3"/>
  <c r="ET158" i="3"/>
  <c r="FC158" i="3"/>
  <c r="FS158" i="3"/>
  <c r="GI158" i="3"/>
  <c r="GY158" i="3"/>
  <c r="HJ158" i="3"/>
  <c r="HR158" i="3"/>
  <c r="IK158" i="3"/>
  <c r="IU158" i="3"/>
  <c r="IV162" i="3"/>
  <c r="IX162" i="3"/>
  <c r="IS162" i="3"/>
  <c r="IM162" i="3"/>
  <c r="II162" i="3"/>
  <c r="HU162" i="3"/>
  <c r="HK162" i="3"/>
  <c r="HF162" i="3"/>
  <c r="HA162" i="3"/>
  <c r="GU162" i="3"/>
  <c r="GQ162" i="3"/>
  <c r="GL162" i="3"/>
  <c r="GA162" i="3"/>
  <c r="FU162" i="3"/>
  <c r="FJ162" i="3"/>
  <c r="FF162" i="3"/>
  <c r="FA162" i="3"/>
  <c r="EU162" i="3"/>
  <c r="EQ162" i="3"/>
  <c r="EL162" i="3"/>
  <c r="EH162" i="3"/>
  <c r="EB162" i="3"/>
  <c r="DU162" i="3"/>
  <c r="IW162" i="3"/>
  <c r="IQ162" i="3"/>
  <c r="IL162" i="3"/>
  <c r="IH162" i="3"/>
  <c r="HY162" i="3"/>
  <c r="HS162" i="3"/>
  <c r="HO162" i="3"/>
  <c r="HJ162" i="3"/>
  <c r="HE162" i="3"/>
  <c r="GY162" i="3"/>
  <c r="GT162" i="3"/>
  <c r="GP162" i="3"/>
  <c r="GE162" i="3"/>
  <c r="FO162" i="3"/>
  <c r="FI162" i="3"/>
  <c r="EY162" i="3"/>
  <c r="ET162" i="3"/>
  <c r="EP162" i="3"/>
  <c r="EK162" i="3"/>
  <c r="EF162" i="3"/>
  <c r="DZ162" i="3"/>
  <c r="DT162" i="3"/>
  <c r="IY162" i="3"/>
  <c r="IT162" i="3"/>
  <c r="IO162" i="3"/>
  <c r="IA162" i="3"/>
  <c r="HV162" i="3"/>
  <c r="HQ162" i="3"/>
  <c r="HM162" i="3"/>
  <c r="HG162" i="3"/>
  <c r="HB162" i="3"/>
  <c r="GW162" i="3"/>
  <c r="GM162" i="3"/>
  <c r="GH162" i="3"/>
  <c r="FV162" i="3"/>
  <c r="FR162" i="3"/>
  <c r="FG162" i="3"/>
  <c r="EW162" i="3"/>
  <c r="EM162" i="3"/>
  <c r="EI162" i="3"/>
  <c r="ED162" i="3"/>
  <c r="DV162" i="3"/>
  <c r="DQ162" i="3"/>
  <c r="EO162" i="3"/>
  <c r="GD162" i="3"/>
  <c r="HC162" i="3"/>
  <c r="HR162" i="3"/>
  <c r="IV163" i="3"/>
  <c r="IW163" i="3"/>
  <c r="IO163" i="3"/>
  <c r="IH163" i="3"/>
  <c r="HY163" i="3"/>
  <c r="HQ163" i="3"/>
  <c r="HJ163" i="3"/>
  <c r="HB163" i="3"/>
  <c r="GT163" i="3"/>
  <c r="FY163" i="3"/>
  <c r="FM163" i="3"/>
  <c r="FA163" i="3"/>
  <c r="ES163" i="3"/>
  <c r="EL163" i="3"/>
  <c r="EE163" i="3"/>
  <c r="DU163" i="3"/>
  <c r="IT163" i="3"/>
  <c r="IL163" i="3"/>
  <c r="IG163" i="3"/>
  <c r="HV163" i="3"/>
  <c r="HI163" i="3"/>
  <c r="HA163" i="3"/>
  <c r="GS163" i="3"/>
  <c r="GL163" i="3"/>
  <c r="GD163" i="3"/>
  <c r="FR163" i="3"/>
  <c r="FF163" i="3"/>
  <c r="EX163" i="3"/>
  <c r="EK163" i="3"/>
  <c r="ED163" i="3"/>
  <c r="DT163" i="3"/>
  <c r="IX163" i="3"/>
  <c r="IP163" i="3"/>
  <c r="HR163" i="3"/>
  <c r="HM163" i="3"/>
  <c r="HE163" i="3"/>
  <c r="GW163" i="3"/>
  <c r="GP163" i="3"/>
  <c r="GH163" i="3"/>
  <c r="FU163" i="3"/>
  <c r="FI163" i="3"/>
  <c r="ET163" i="3"/>
  <c r="EO163" i="3"/>
  <c r="EH163" i="3"/>
  <c r="DY163" i="3"/>
  <c r="HN163" i="3"/>
  <c r="IV164" i="3"/>
  <c r="IS164" i="3"/>
  <c r="IG164" i="3"/>
  <c r="HY164" i="3"/>
  <c r="HM164" i="3"/>
  <c r="GW164" i="3"/>
  <c r="FY164" i="3"/>
  <c r="FI164" i="3"/>
  <c r="FA164" i="3"/>
  <c r="EO164" i="3"/>
  <c r="DY164" i="3"/>
  <c r="IO164" i="3"/>
  <c r="HU164" i="3"/>
  <c r="HI164" i="3"/>
  <c r="GS164" i="3"/>
  <c r="EW164" i="3"/>
  <c r="EK164" i="3"/>
  <c r="DT164" i="3"/>
  <c r="IW164" i="3"/>
  <c r="HA164" i="3"/>
  <c r="ED164" i="3"/>
  <c r="FM164" i="3"/>
  <c r="FU164" i="3"/>
  <c r="HE164" i="3"/>
  <c r="IC164" i="3"/>
  <c r="FM162" i="3"/>
  <c r="IC163" i="3"/>
  <c r="DY174" i="3"/>
  <c r="EE174" i="3"/>
  <c r="EO174" i="3"/>
  <c r="ES174" i="3"/>
  <c r="EX174" i="3"/>
  <c r="FC174" i="3"/>
  <c r="FS174" i="3"/>
  <c r="FY174" i="3"/>
  <c r="GD174" i="3"/>
  <c r="GI174" i="3"/>
  <c r="GS174" i="3"/>
  <c r="GX174" i="3"/>
  <c r="HC174" i="3"/>
  <c r="HI174" i="3"/>
  <c r="HN174" i="3"/>
  <c r="HR174" i="3"/>
  <c r="HW174" i="3"/>
  <c r="IG174" i="3"/>
  <c r="IK174" i="3"/>
  <c r="IP174" i="3"/>
  <c r="IU174" i="3"/>
  <c r="DZ175" i="3"/>
  <c r="EI175" i="3"/>
  <c r="EP175" i="3"/>
  <c r="EW175" i="3"/>
  <c r="FJ175" i="3"/>
  <c r="FV175" i="3"/>
  <c r="GX175" i="3"/>
  <c r="HF175" i="3"/>
  <c r="HN175" i="3"/>
  <c r="HU175" i="3"/>
  <c r="IK175" i="3"/>
  <c r="IS175" i="3"/>
  <c r="EH176" i="3"/>
  <c r="ES176" i="3"/>
  <c r="FM176" i="3"/>
  <c r="FU176" i="3"/>
  <c r="HE176" i="3"/>
  <c r="HQ176" i="3"/>
  <c r="IC176" i="3"/>
  <c r="IK176" i="3"/>
  <c r="DQ178" i="3"/>
  <c r="DV178" i="3"/>
  <c r="ED178" i="3"/>
  <c r="EI178" i="3"/>
  <c r="EM178" i="3"/>
  <c r="EW178" i="3"/>
  <c r="FG178" i="3"/>
  <c r="FM178" i="3"/>
  <c r="FR178" i="3"/>
  <c r="FV178" i="3"/>
  <c r="GH178" i="3"/>
  <c r="GM178" i="3"/>
  <c r="GW178" i="3"/>
  <c r="HB178" i="3"/>
  <c r="HG178" i="3"/>
  <c r="HM178" i="3"/>
  <c r="HQ178" i="3"/>
  <c r="HV178" i="3"/>
  <c r="IA178" i="3"/>
  <c r="IO178" i="3"/>
  <c r="IT178" i="3"/>
  <c r="IY178" i="3"/>
  <c r="DY179" i="3"/>
  <c r="EH179" i="3"/>
  <c r="EO179" i="3"/>
  <c r="ET179" i="3"/>
  <c r="FI179" i="3"/>
  <c r="FU179" i="3"/>
  <c r="GH179" i="3"/>
  <c r="GP179" i="3"/>
  <c r="GW179" i="3"/>
  <c r="HE179" i="3"/>
  <c r="HM179" i="3"/>
  <c r="HR179" i="3"/>
  <c r="IC179" i="3"/>
  <c r="IP179" i="3"/>
  <c r="IX179" i="3"/>
  <c r="IV187" i="3"/>
  <c r="IX187" i="3"/>
  <c r="IS187" i="3"/>
  <c r="IM187" i="3"/>
  <c r="II187" i="3"/>
  <c r="IC187" i="3"/>
  <c r="HW187" i="3"/>
  <c r="HR187" i="3"/>
  <c r="HN187" i="3"/>
  <c r="HI187" i="3"/>
  <c r="HC187" i="3"/>
  <c r="GX187" i="3"/>
  <c r="GS187" i="3"/>
  <c r="GL187" i="3"/>
  <c r="FU187" i="3"/>
  <c r="FF187" i="3"/>
  <c r="FA187" i="3"/>
  <c r="EU187" i="3"/>
  <c r="EQ187" i="3"/>
  <c r="EL187" i="3"/>
  <c r="EH187" i="3"/>
  <c r="EB187" i="3"/>
  <c r="DU187" i="3"/>
  <c r="IW187" i="3"/>
  <c r="IQ187" i="3"/>
  <c r="IL187" i="3"/>
  <c r="IH187" i="3"/>
  <c r="IA187" i="3"/>
  <c r="HV187" i="3"/>
  <c r="HQ187" i="3"/>
  <c r="HM187" i="3"/>
  <c r="HG187" i="3"/>
  <c r="HB187" i="3"/>
  <c r="GW187" i="3"/>
  <c r="GD187" i="3"/>
  <c r="FY187" i="3"/>
  <c r="FO187" i="3"/>
  <c r="FJ187" i="3"/>
  <c r="EY187" i="3"/>
  <c r="ET187" i="3"/>
  <c r="EP187" i="3"/>
  <c r="EK187" i="3"/>
  <c r="EF187" i="3"/>
  <c r="DZ187" i="3"/>
  <c r="DT187" i="3"/>
  <c r="EE187" i="3"/>
  <c r="EO187" i="3"/>
  <c r="EX187" i="3"/>
  <c r="GA187" i="3"/>
  <c r="GI187" i="3"/>
  <c r="HA187" i="3"/>
  <c r="HK187" i="3"/>
  <c r="HU187" i="3"/>
  <c r="IG187" i="3"/>
  <c r="IP187" i="3"/>
  <c r="IW188" i="3"/>
  <c r="IO188" i="3"/>
  <c r="HU188" i="3"/>
  <c r="GZ188" i="3"/>
  <c r="FU188" i="3"/>
  <c r="DZ188" i="3"/>
  <c r="GT188" i="3"/>
  <c r="GJ188" i="3"/>
  <c r="EP188" i="3"/>
  <c r="DT188" i="3"/>
  <c r="EV188" i="3"/>
  <c r="FF188" i="3"/>
  <c r="FP188" i="3"/>
  <c r="FY188" i="3"/>
  <c r="HE188" i="3"/>
  <c r="IV191" i="3"/>
  <c r="IX191" i="3"/>
  <c r="IS191" i="3"/>
  <c r="IM191" i="3"/>
  <c r="II191" i="3"/>
  <c r="ID191" i="3"/>
  <c r="HY191" i="3"/>
  <c r="HS191" i="3"/>
  <c r="HO191" i="3"/>
  <c r="HJ191" i="3"/>
  <c r="HE191" i="3"/>
  <c r="GY191" i="3"/>
  <c r="GT191" i="3"/>
  <c r="FU191" i="3"/>
  <c r="EW191" i="3"/>
  <c r="EM191" i="3"/>
  <c r="EI191" i="3"/>
  <c r="ED191" i="3"/>
  <c r="DV191" i="3"/>
  <c r="DQ191" i="3"/>
  <c r="IW191" i="3"/>
  <c r="IQ191" i="3"/>
  <c r="IL191" i="3"/>
  <c r="IH191" i="3"/>
  <c r="IC191" i="3"/>
  <c r="HW191" i="3"/>
  <c r="HR191" i="3"/>
  <c r="HN191" i="3"/>
  <c r="HI191" i="3"/>
  <c r="HC191" i="3"/>
  <c r="GX191" i="3"/>
  <c r="GS191" i="3"/>
  <c r="GE191" i="3"/>
  <c r="FY191" i="3"/>
  <c r="FG191" i="3"/>
  <c r="FA191" i="3"/>
  <c r="EU191" i="3"/>
  <c r="EQ191" i="3"/>
  <c r="EL191" i="3"/>
  <c r="EH191" i="3"/>
  <c r="EB191" i="3"/>
  <c r="DU191" i="3"/>
  <c r="EE191" i="3"/>
  <c r="EO191" i="3"/>
  <c r="ET191" i="3"/>
  <c r="FJ191" i="3"/>
  <c r="FS191" i="3"/>
  <c r="GH191" i="3"/>
  <c r="GP191" i="3"/>
  <c r="HA191" i="3"/>
  <c r="HK191" i="3"/>
  <c r="HU191" i="3"/>
  <c r="IO191" i="3"/>
  <c r="IY191" i="3"/>
  <c r="DY203" i="3"/>
  <c r="ES203" i="3"/>
  <c r="FC203" i="3"/>
  <c r="FR203" i="3"/>
  <c r="GM203" i="3"/>
  <c r="GU203" i="3"/>
  <c r="HF203" i="3"/>
  <c r="ID203" i="3"/>
  <c r="IK203" i="3"/>
  <c r="IU203" i="3"/>
  <c r="EK204" i="3"/>
  <c r="IT204" i="3"/>
  <c r="DY207" i="3"/>
  <c r="EY207" i="3"/>
  <c r="FO207" i="3"/>
  <c r="FY207" i="3"/>
  <c r="GP207" i="3"/>
  <c r="GU207" i="3"/>
  <c r="HF207" i="3"/>
  <c r="IC207" i="3"/>
  <c r="IK207" i="3"/>
  <c r="IU207" i="3"/>
  <c r="DZ208" i="3"/>
  <c r="EP208" i="3"/>
  <c r="FM208" i="3"/>
  <c r="FU208" i="3"/>
  <c r="HA208" i="3"/>
  <c r="IC208" i="3"/>
  <c r="IP208" i="3"/>
  <c r="FM209" i="3"/>
  <c r="FU209" i="3"/>
  <c r="HM209" i="3"/>
  <c r="IO209" i="3"/>
  <c r="DY178" i="3"/>
  <c r="EE178" i="3"/>
  <c r="EO178" i="3"/>
  <c r="ES178" i="3"/>
  <c r="EX178" i="3"/>
  <c r="FC178" i="3"/>
  <c r="FS178" i="3"/>
  <c r="FY178" i="3"/>
  <c r="GD178" i="3"/>
  <c r="GI178" i="3"/>
  <c r="GS178" i="3"/>
  <c r="GX178" i="3"/>
  <c r="HC178" i="3"/>
  <c r="HI178" i="3"/>
  <c r="HN178" i="3"/>
  <c r="HR178" i="3"/>
  <c r="HW178" i="3"/>
  <c r="IG178" i="3"/>
  <c r="IK178" i="3"/>
  <c r="IP178" i="3"/>
  <c r="IU178" i="3"/>
  <c r="DZ179" i="3"/>
  <c r="EI179" i="3"/>
  <c r="EP179" i="3"/>
  <c r="EW179" i="3"/>
  <c r="FJ179" i="3"/>
  <c r="FV179" i="3"/>
  <c r="GX179" i="3"/>
  <c r="HF179" i="3"/>
  <c r="HN179" i="3"/>
  <c r="HU179" i="3"/>
  <c r="IK179" i="3"/>
  <c r="IS179" i="3"/>
  <c r="EH180" i="3"/>
  <c r="ES180" i="3"/>
  <c r="FM180" i="3"/>
  <c r="FU180" i="3"/>
  <c r="HE180" i="3"/>
  <c r="HQ180" i="3"/>
  <c r="IC180" i="3"/>
  <c r="IK180" i="3"/>
  <c r="IV183" i="3"/>
  <c r="IT183" i="3"/>
  <c r="IL183" i="3"/>
  <c r="IG183" i="3"/>
  <c r="HV183" i="3"/>
  <c r="HI183" i="3"/>
  <c r="HA183" i="3"/>
  <c r="GS183" i="3"/>
  <c r="GL183" i="3"/>
  <c r="GD183" i="3"/>
  <c r="FR183" i="3"/>
  <c r="FF183" i="3"/>
  <c r="EX183" i="3"/>
  <c r="EK183" i="3"/>
  <c r="ED183" i="3"/>
  <c r="DT183" i="3"/>
  <c r="IS183" i="3"/>
  <c r="IK183" i="3"/>
  <c r="HU183" i="3"/>
  <c r="HN183" i="3"/>
  <c r="HF183" i="3"/>
  <c r="GX183" i="3"/>
  <c r="FV183" i="3"/>
  <c r="FJ183" i="3"/>
  <c r="EE183" i="3"/>
  <c r="EO183" i="3"/>
  <c r="ET183" i="3"/>
  <c r="FM183" i="3"/>
  <c r="FU183" i="3"/>
  <c r="GW183" i="3"/>
  <c r="HM183" i="3"/>
  <c r="HY183" i="3"/>
  <c r="IX183" i="3"/>
  <c r="DV187" i="3"/>
  <c r="EI187" i="3"/>
  <c r="FI187" i="3"/>
  <c r="FV187" i="3"/>
  <c r="GE187" i="3"/>
  <c r="GT187" i="3"/>
  <c r="HE187" i="3"/>
  <c r="HO187" i="3"/>
  <c r="HY187" i="3"/>
  <c r="IT187" i="3"/>
  <c r="EG188" i="3"/>
  <c r="FA188" i="3"/>
  <c r="HJ188" i="3"/>
  <c r="DT191" i="3"/>
  <c r="EF191" i="3"/>
  <c r="EP191" i="3"/>
  <c r="EX191" i="3"/>
  <c r="FF191" i="3"/>
  <c r="GI191" i="3"/>
  <c r="HB191" i="3"/>
  <c r="HM191" i="3"/>
  <c r="HV191" i="3"/>
  <c r="IG191" i="3"/>
  <c r="IP191" i="3"/>
  <c r="IW192" i="3"/>
  <c r="IT192" i="3"/>
  <c r="HE192" i="3"/>
  <c r="GT192" i="3"/>
  <c r="GD192" i="3"/>
  <c r="EH192" i="3"/>
  <c r="DU192" i="3"/>
  <c r="IP192" i="3"/>
  <c r="IF192" i="3"/>
  <c r="HV192" i="3"/>
  <c r="HL192" i="3"/>
  <c r="HA192" i="3"/>
  <c r="GJ192" i="3"/>
  <c r="FV192" i="3"/>
  <c r="FP192" i="3"/>
  <c r="FA192" i="3"/>
  <c r="EP192" i="3"/>
  <c r="EG192" i="3"/>
  <c r="DT192" i="3"/>
  <c r="EL192" i="3"/>
  <c r="GV192" i="3"/>
  <c r="IB192" i="3"/>
  <c r="IO192" i="3"/>
  <c r="IV195" i="3"/>
  <c r="IX195" i="3"/>
  <c r="IS195" i="3"/>
  <c r="IM195" i="3"/>
  <c r="II195" i="3"/>
  <c r="HY195" i="3"/>
  <c r="HS195" i="3"/>
  <c r="HO195" i="3"/>
  <c r="HJ195" i="3"/>
  <c r="HE195" i="3"/>
  <c r="GY195" i="3"/>
  <c r="GT195" i="3"/>
  <c r="GP195" i="3"/>
  <c r="GA195" i="3"/>
  <c r="FV195" i="3"/>
  <c r="FG195" i="3"/>
  <c r="EW195" i="3"/>
  <c r="EM195" i="3"/>
  <c r="EI195" i="3"/>
  <c r="ED195" i="3"/>
  <c r="DV195" i="3"/>
  <c r="DQ195" i="3"/>
  <c r="IW195" i="3"/>
  <c r="IQ195" i="3"/>
  <c r="IL195" i="3"/>
  <c r="IH195" i="3"/>
  <c r="HW195" i="3"/>
  <c r="HR195" i="3"/>
  <c r="HN195" i="3"/>
  <c r="HI195" i="3"/>
  <c r="HC195" i="3"/>
  <c r="GX195" i="3"/>
  <c r="GS195" i="3"/>
  <c r="GE195" i="3"/>
  <c r="FU195" i="3"/>
  <c r="FO195" i="3"/>
  <c r="FJ195" i="3"/>
  <c r="FF195" i="3"/>
  <c r="FA195" i="3"/>
  <c r="EU195" i="3"/>
  <c r="EQ195" i="3"/>
  <c r="EL195" i="3"/>
  <c r="EH195" i="3"/>
  <c r="EB195" i="3"/>
  <c r="DU195" i="3"/>
  <c r="EE195" i="3"/>
  <c r="EO195" i="3"/>
  <c r="ET195" i="3"/>
  <c r="FC195" i="3"/>
  <c r="FR195" i="3"/>
  <c r="GM195" i="3"/>
  <c r="HB195" i="3"/>
  <c r="HM195" i="3"/>
  <c r="HV195" i="3"/>
  <c r="IK195" i="3"/>
  <c r="IU195" i="3"/>
  <c r="IY198" i="3"/>
  <c r="IX198" i="3"/>
  <c r="IM198" i="3"/>
  <c r="IF198" i="3"/>
  <c r="HF198" i="3"/>
  <c r="GU198" i="3"/>
  <c r="GI198" i="3"/>
  <c r="GD198" i="3"/>
  <c r="FP198" i="3"/>
  <c r="FC198" i="3"/>
  <c r="EI198" i="3"/>
  <c r="DV198" i="3"/>
  <c r="IV198" i="3"/>
  <c r="IL198" i="3"/>
  <c r="HW198" i="3"/>
  <c r="HL198" i="3"/>
  <c r="HB198" i="3"/>
  <c r="GM198" i="3"/>
  <c r="GH198" i="3"/>
  <c r="FV198" i="3"/>
  <c r="FG198" i="3"/>
  <c r="EQ198" i="3"/>
  <c r="EG198" i="3"/>
  <c r="DU198" i="3"/>
  <c r="EM198" i="3"/>
  <c r="GL198" i="3"/>
  <c r="HK198" i="3"/>
  <c r="IH198" i="3"/>
  <c r="IV201" i="3"/>
  <c r="IS201" i="3"/>
  <c r="II201" i="3"/>
  <c r="HY201" i="3"/>
  <c r="HO201" i="3"/>
  <c r="HD201" i="3"/>
  <c r="GS201" i="3"/>
  <c r="GE201" i="3"/>
  <c r="FP201" i="3"/>
  <c r="EH201" i="3"/>
  <c r="DV201" i="3"/>
  <c r="IO201" i="3"/>
  <c r="HU201" i="3"/>
  <c r="HK201" i="3"/>
  <c r="GZ201" i="3"/>
  <c r="GJ201" i="3"/>
  <c r="FU201" i="3"/>
  <c r="FO201" i="3"/>
  <c r="FA201" i="3"/>
  <c r="EQ201" i="3"/>
  <c r="EG201" i="3"/>
  <c r="DT201" i="3"/>
  <c r="EM201" i="3"/>
  <c r="GN201" i="3"/>
  <c r="GY201" i="3"/>
  <c r="HT201" i="3"/>
  <c r="DQ203" i="3"/>
  <c r="ED203" i="3"/>
  <c r="EM203" i="3"/>
  <c r="EW203" i="3"/>
  <c r="FM203" i="3"/>
  <c r="FS203" i="3"/>
  <c r="GH203" i="3"/>
  <c r="GQ203" i="3"/>
  <c r="GY203" i="3"/>
  <c r="HJ203" i="3"/>
  <c r="HS203" i="3"/>
  <c r="IO203" i="3"/>
  <c r="GQ207" i="3"/>
  <c r="GY207" i="3"/>
  <c r="HJ207" i="3"/>
  <c r="HS207" i="3"/>
  <c r="IG207" i="3"/>
  <c r="IL207" i="3"/>
  <c r="FM130" i="3"/>
  <c r="GD130" i="3"/>
  <c r="IG130" i="3"/>
  <c r="ED131" i="3"/>
  <c r="EN131" i="3"/>
  <c r="FD131" i="3"/>
  <c r="FL131" i="3"/>
  <c r="GW131" i="3"/>
  <c r="HH131" i="3"/>
  <c r="HQ131" i="3"/>
  <c r="IF131" i="3"/>
  <c r="IL131" i="3"/>
  <c r="IW131" i="3"/>
  <c r="DY134" i="3"/>
  <c r="EE134" i="3"/>
  <c r="EO134" i="3"/>
  <c r="ES134" i="3"/>
  <c r="EX134" i="3"/>
  <c r="FC134" i="3"/>
  <c r="FJ134" i="3"/>
  <c r="FU134" i="3"/>
  <c r="GA134" i="3"/>
  <c r="GL134" i="3"/>
  <c r="GW134" i="3"/>
  <c r="HB134" i="3"/>
  <c r="HG134" i="3"/>
  <c r="HM134" i="3"/>
  <c r="HQ134" i="3"/>
  <c r="HV134" i="3"/>
  <c r="IG134" i="3"/>
  <c r="IK134" i="3"/>
  <c r="IP134" i="3"/>
  <c r="IU134" i="3"/>
  <c r="HJ135" i="3"/>
  <c r="IV135" i="3"/>
  <c r="FY136" i="3"/>
  <c r="GI136" i="3"/>
  <c r="EI137" i="3"/>
  <c r="EV137" i="3"/>
  <c r="FV137" i="3"/>
  <c r="GL137" i="3"/>
  <c r="GZ137" i="3"/>
  <c r="HR137" i="3"/>
  <c r="IF137" i="3"/>
  <c r="IT137" i="3"/>
  <c r="FF138" i="3"/>
  <c r="FR138" i="3"/>
  <c r="EB140" i="3"/>
  <c r="EQ140" i="3"/>
  <c r="EW140" i="3"/>
  <c r="FC140" i="3"/>
  <c r="FI140" i="3"/>
  <c r="FY140" i="3"/>
  <c r="GE140" i="3"/>
  <c r="GM140" i="3"/>
  <c r="GS140" i="3"/>
  <c r="HA140" i="3"/>
  <c r="HI140" i="3"/>
  <c r="HW140" i="3"/>
  <c r="IC140" i="3"/>
  <c r="IK140" i="3"/>
  <c r="IS140" i="3"/>
  <c r="EI141" i="3"/>
  <c r="ET141" i="3"/>
  <c r="FF141" i="3"/>
  <c r="FV141" i="3"/>
  <c r="GD141" i="3"/>
  <c r="GL141" i="3"/>
  <c r="GT141" i="3"/>
  <c r="HJ141" i="3"/>
  <c r="HV141" i="3"/>
  <c r="IX141" i="3"/>
  <c r="EB144" i="3"/>
  <c r="EQ144" i="3"/>
  <c r="EW144" i="3"/>
  <c r="FC144" i="3"/>
  <c r="FI144" i="3"/>
  <c r="FY144" i="3"/>
  <c r="GE144" i="3"/>
  <c r="GM144" i="3"/>
  <c r="GS144" i="3"/>
  <c r="HA144" i="3"/>
  <c r="HI144" i="3"/>
  <c r="HW144" i="3"/>
  <c r="IC144" i="3"/>
  <c r="IK144" i="3"/>
  <c r="IS144" i="3"/>
  <c r="EI145" i="3"/>
  <c r="ET145" i="3"/>
  <c r="FF145" i="3"/>
  <c r="FV145" i="3"/>
  <c r="GD145" i="3"/>
  <c r="GL145" i="3"/>
  <c r="GT145" i="3"/>
  <c r="HJ145" i="3"/>
  <c r="HV145" i="3"/>
  <c r="IH145" i="3"/>
  <c r="IT145" i="3"/>
  <c r="EB148" i="3"/>
  <c r="EQ148" i="3"/>
  <c r="EW148" i="3"/>
  <c r="FC148" i="3"/>
  <c r="FI148" i="3"/>
  <c r="FY148" i="3"/>
  <c r="GS148" i="3"/>
  <c r="HI148" i="3"/>
  <c r="HU148" i="3"/>
  <c r="IO148" i="3"/>
  <c r="DY150" i="3"/>
  <c r="EE150" i="3"/>
  <c r="EO150" i="3"/>
  <c r="ES150" i="3"/>
  <c r="EX150" i="3"/>
  <c r="FC150" i="3"/>
  <c r="FS150" i="3"/>
  <c r="FY150" i="3"/>
  <c r="GD150" i="3"/>
  <c r="GI150" i="3"/>
  <c r="GS150" i="3"/>
  <c r="GX150" i="3"/>
  <c r="HC150" i="3"/>
  <c r="HI150" i="3"/>
  <c r="HN150" i="3"/>
  <c r="HR150" i="3"/>
  <c r="HW150" i="3"/>
  <c r="IG150" i="3"/>
  <c r="IK150" i="3"/>
  <c r="IP150" i="3"/>
  <c r="IU150" i="3"/>
  <c r="DZ151" i="3"/>
  <c r="EI151" i="3"/>
  <c r="EP151" i="3"/>
  <c r="EW151" i="3"/>
  <c r="FJ151" i="3"/>
  <c r="FV151" i="3"/>
  <c r="GX151" i="3"/>
  <c r="HF151" i="3"/>
  <c r="HN151" i="3"/>
  <c r="HU151" i="3"/>
  <c r="IK151" i="3"/>
  <c r="IS151" i="3"/>
  <c r="EH152" i="3"/>
  <c r="ES152" i="3"/>
  <c r="FM152" i="3"/>
  <c r="FU152" i="3"/>
  <c r="HE152" i="3"/>
  <c r="HQ152" i="3"/>
  <c r="IC152" i="3"/>
  <c r="IK152" i="3"/>
  <c r="DQ154" i="3"/>
  <c r="DV154" i="3"/>
  <c r="ED154" i="3"/>
  <c r="EI154" i="3"/>
  <c r="EM154" i="3"/>
  <c r="EW154" i="3"/>
  <c r="FG154" i="3"/>
  <c r="FM154" i="3"/>
  <c r="FR154" i="3"/>
  <c r="FV154" i="3"/>
  <c r="GH154" i="3"/>
  <c r="GM154" i="3"/>
  <c r="GW154" i="3"/>
  <c r="HB154" i="3"/>
  <c r="HG154" i="3"/>
  <c r="HM154" i="3"/>
  <c r="HQ154" i="3"/>
  <c r="HV154" i="3"/>
  <c r="IA154" i="3"/>
  <c r="IO154" i="3"/>
  <c r="IT154" i="3"/>
  <c r="IY154" i="3"/>
  <c r="DY155" i="3"/>
  <c r="EH155" i="3"/>
  <c r="EO155" i="3"/>
  <c r="ET155" i="3"/>
  <c r="FI155" i="3"/>
  <c r="FU155" i="3"/>
  <c r="GH155" i="3"/>
  <c r="GP155" i="3"/>
  <c r="GW155" i="3"/>
  <c r="HE155" i="3"/>
  <c r="HM155" i="3"/>
  <c r="HR155" i="3"/>
  <c r="IC155" i="3"/>
  <c r="IP155" i="3"/>
  <c r="IX155" i="3"/>
  <c r="ED156" i="3"/>
  <c r="HA156" i="3"/>
  <c r="IW156" i="3"/>
  <c r="ID158" i="3"/>
  <c r="DY166" i="3"/>
  <c r="EE166" i="3"/>
  <c r="EO166" i="3"/>
  <c r="ES166" i="3"/>
  <c r="EX166" i="3"/>
  <c r="FC166" i="3"/>
  <c r="FS166" i="3"/>
  <c r="FY166" i="3"/>
  <c r="GD166" i="3"/>
  <c r="GI166" i="3"/>
  <c r="GS166" i="3"/>
  <c r="GX166" i="3"/>
  <c r="HC166" i="3"/>
  <c r="HI166" i="3"/>
  <c r="HN166" i="3"/>
  <c r="HR166" i="3"/>
  <c r="HW166" i="3"/>
  <c r="IG166" i="3"/>
  <c r="IK166" i="3"/>
  <c r="IP166" i="3"/>
  <c r="IU166" i="3"/>
  <c r="DZ167" i="3"/>
  <c r="EI167" i="3"/>
  <c r="EP167" i="3"/>
  <c r="EW167" i="3"/>
  <c r="FJ167" i="3"/>
  <c r="FV167" i="3"/>
  <c r="GX167" i="3"/>
  <c r="HF167" i="3"/>
  <c r="HN167" i="3"/>
  <c r="HU167" i="3"/>
  <c r="IK167" i="3"/>
  <c r="IS167" i="3"/>
  <c r="EH168" i="3"/>
  <c r="ES168" i="3"/>
  <c r="FM168" i="3"/>
  <c r="FU168" i="3"/>
  <c r="HE168" i="3"/>
  <c r="HQ168" i="3"/>
  <c r="IC168" i="3"/>
  <c r="IK168" i="3"/>
  <c r="DQ170" i="3"/>
  <c r="DV170" i="3"/>
  <c r="ED170" i="3"/>
  <c r="EI170" i="3"/>
  <c r="EM170" i="3"/>
  <c r="EW170" i="3"/>
  <c r="FG170" i="3"/>
  <c r="FM170" i="3"/>
  <c r="FR170" i="3"/>
  <c r="FV170" i="3"/>
  <c r="GH170" i="3"/>
  <c r="GM170" i="3"/>
  <c r="GW170" i="3"/>
  <c r="HB170" i="3"/>
  <c r="HG170" i="3"/>
  <c r="HM170" i="3"/>
  <c r="HQ170" i="3"/>
  <c r="HV170" i="3"/>
  <c r="IA170" i="3"/>
  <c r="IO170" i="3"/>
  <c r="IT170" i="3"/>
  <c r="IY170" i="3"/>
  <c r="DY171" i="3"/>
  <c r="EH171" i="3"/>
  <c r="EO171" i="3"/>
  <c r="ET171" i="3"/>
  <c r="FI171" i="3"/>
  <c r="FU171" i="3"/>
  <c r="GH171" i="3"/>
  <c r="GP171" i="3"/>
  <c r="GW171" i="3"/>
  <c r="HE171" i="3"/>
  <c r="HM171" i="3"/>
  <c r="HR171" i="3"/>
  <c r="IC171" i="3"/>
  <c r="IP171" i="3"/>
  <c r="IX171" i="3"/>
  <c r="ED172" i="3"/>
  <c r="HA172" i="3"/>
  <c r="IW172" i="3"/>
  <c r="DU174" i="3"/>
  <c r="EB174" i="3"/>
  <c r="EH174" i="3"/>
  <c r="EL174" i="3"/>
  <c r="EQ174" i="3"/>
  <c r="EU174" i="3"/>
  <c r="FA174" i="3"/>
  <c r="FF174" i="3"/>
  <c r="FJ174" i="3"/>
  <c r="FU174" i="3"/>
  <c r="GA174" i="3"/>
  <c r="GL174" i="3"/>
  <c r="GQ174" i="3"/>
  <c r="GU174" i="3"/>
  <c r="HA174" i="3"/>
  <c r="HF174" i="3"/>
  <c r="HK174" i="3"/>
  <c r="HU174" i="3"/>
  <c r="ID174" i="3"/>
  <c r="II174" i="3"/>
  <c r="IM174" i="3"/>
  <c r="IS174" i="3"/>
  <c r="IX174" i="3"/>
  <c r="DU175" i="3"/>
  <c r="EE175" i="3"/>
  <c r="EL175" i="3"/>
  <c r="ES175" i="3"/>
  <c r="FA175" i="3"/>
  <c r="FM175" i="3"/>
  <c r="FY175" i="3"/>
  <c r="GT175" i="3"/>
  <c r="HB175" i="3"/>
  <c r="HJ175" i="3"/>
  <c r="HQ175" i="3"/>
  <c r="HY175" i="3"/>
  <c r="IH175" i="3"/>
  <c r="IO175" i="3"/>
  <c r="IW175" i="3"/>
  <c r="DY176" i="3"/>
  <c r="EO176" i="3"/>
  <c r="FA176" i="3"/>
  <c r="FI176" i="3"/>
  <c r="FY176" i="3"/>
  <c r="GW176" i="3"/>
  <c r="HM176" i="3"/>
  <c r="HY176" i="3"/>
  <c r="IG176" i="3"/>
  <c r="IS176" i="3"/>
  <c r="DT178" i="3"/>
  <c r="DZ178" i="3"/>
  <c r="EF178" i="3"/>
  <c r="EK178" i="3"/>
  <c r="EP178" i="3"/>
  <c r="ET178" i="3"/>
  <c r="EY178" i="3"/>
  <c r="FI178" i="3"/>
  <c r="FO178" i="3"/>
  <c r="GE178" i="3"/>
  <c r="GP178" i="3"/>
  <c r="GT178" i="3"/>
  <c r="GY178" i="3"/>
  <c r="HE178" i="3"/>
  <c r="HJ178" i="3"/>
  <c r="HO178" i="3"/>
  <c r="HS178" i="3"/>
  <c r="HY178" i="3"/>
  <c r="IH178" i="3"/>
  <c r="IL178" i="3"/>
  <c r="IQ178" i="3"/>
  <c r="IW178" i="3"/>
  <c r="DT179" i="3"/>
  <c r="ED179" i="3"/>
  <c r="EK179" i="3"/>
  <c r="EX179" i="3"/>
  <c r="FF179" i="3"/>
  <c r="FR179" i="3"/>
  <c r="GD179" i="3"/>
  <c r="GL179" i="3"/>
  <c r="GS179" i="3"/>
  <c r="HA179" i="3"/>
  <c r="HI179" i="3"/>
  <c r="HV179" i="3"/>
  <c r="IG179" i="3"/>
  <c r="IL179" i="3"/>
  <c r="IT179" i="3"/>
  <c r="DT180" i="3"/>
  <c r="EK180" i="3"/>
  <c r="EW180" i="3"/>
  <c r="GS180" i="3"/>
  <c r="HI180" i="3"/>
  <c r="HU180" i="3"/>
  <c r="IO180" i="3"/>
  <c r="IV182" i="3"/>
  <c r="IW182" i="3"/>
  <c r="IQ182" i="3"/>
  <c r="IL182" i="3"/>
  <c r="IH182" i="3"/>
  <c r="HY182" i="3"/>
  <c r="HS182" i="3"/>
  <c r="HO182" i="3"/>
  <c r="HJ182" i="3"/>
  <c r="HE182" i="3"/>
  <c r="GY182" i="3"/>
  <c r="GT182" i="3"/>
  <c r="GP182" i="3"/>
  <c r="GE182" i="3"/>
  <c r="DY182" i="3"/>
  <c r="EE182" i="3"/>
  <c r="EO182" i="3"/>
  <c r="ES182" i="3"/>
  <c r="EX182" i="3"/>
  <c r="FC182" i="3"/>
  <c r="FS182" i="3"/>
  <c r="FY182" i="3"/>
  <c r="GD182" i="3"/>
  <c r="GQ182" i="3"/>
  <c r="GW182" i="3"/>
  <c r="HC182" i="3"/>
  <c r="HK182" i="3"/>
  <c r="HQ182" i="3"/>
  <c r="HW182" i="3"/>
  <c r="II182" i="3"/>
  <c r="IO182" i="3"/>
  <c r="IU182" i="3"/>
  <c r="DU183" i="3"/>
  <c r="EH183" i="3"/>
  <c r="EP183" i="3"/>
  <c r="EW183" i="3"/>
  <c r="GP183" i="3"/>
  <c r="HB183" i="3"/>
  <c r="IC183" i="3"/>
  <c r="IO183" i="3"/>
  <c r="DY187" i="3"/>
  <c r="ES187" i="3"/>
  <c r="FC187" i="3"/>
  <c r="FR187" i="3"/>
  <c r="GM187" i="3"/>
  <c r="GU187" i="3"/>
  <c r="HF187" i="3"/>
  <c r="ID187" i="3"/>
  <c r="IK187" i="3"/>
  <c r="IU187" i="3"/>
  <c r="EK188" i="3"/>
  <c r="IT188" i="3"/>
  <c r="DY191" i="3"/>
  <c r="EY191" i="3"/>
  <c r="FV191" i="3"/>
  <c r="GD191" i="3"/>
  <c r="GU191" i="3"/>
  <c r="HF191" i="3"/>
  <c r="IT191" i="3"/>
  <c r="DZ192" i="3"/>
  <c r="FL192" i="3"/>
  <c r="FU192" i="3"/>
  <c r="GZ192" i="3"/>
  <c r="HQ192" i="3"/>
  <c r="IV192" i="3"/>
  <c r="DT195" i="3"/>
  <c r="EF195" i="3"/>
  <c r="EP195" i="3"/>
  <c r="EX195" i="3"/>
  <c r="FM195" i="3"/>
  <c r="GL195" i="3"/>
  <c r="GU195" i="3"/>
  <c r="HF195" i="3"/>
  <c r="ID195" i="3"/>
  <c r="IO195" i="3"/>
  <c r="IY195" i="3"/>
  <c r="EB198" i="3"/>
  <c r="FL198" i="3"/>
  <c r="GE198" i="3"/>
  <c r="GV198" i="3"/>
  <c r="IA198" i="3"/>
  <c r="IV199" i="3"/>
  <c r="IX199" i="3"/>
  <c r="IS199" i="3"/>
  <c r="IM199" i="3"/>
  <c r="II199" i="3"/>
  <c r="IA199" i="3"/>
  <c r="HV199" i="3"/>
  <c r="HQ199" i="3"/>
  <c r="HM199" i="3"/>
  <c r="HG199" i="3"/>
  <c r="HB199" i="3"/>
  <c r="GW199" i="3"/>
  <c r="GM199" i="3"/>
  <c r="FS199" i="3"/>
  <c r="FM199" i="3"/>
  <c r="FA199" i="3"/>
  <c r="EU199" i="3"/>
  <c r="EQ199" i="3"/>
  <c r="EL199" i="3"/>
  <c r="EH199" i="3"/>
  <c r="EB199" i="3"/>
  <c r="DU199" i="3"/>
  <c r="IW199" i="3"/>
  <c r="IQ199" i="3"/>
  <c r="IL199" i="3"/>
  <c r="IH199" i="3"/>
  <c r="HU199" i="3"/>
  <c r="HK199" i="3"/>
  <c r="HF199" i="3"/>
  <c r="HA199" i="3"/>
  <c r="GU199" i="3"/>
  <c r="GQ199" i="3"/>
  <c r="GL199" i="3"/>
  <c r="FV199" i="3"/>
  <c r="FR199" i="3"/>
  <c r="EY199" i="3"/>
  <c r="ET199" i="3"/>
  <c r="EP199" i="3"/>
  <c r="EK199" i="3"/>
  <c r="EF199" i="3"/>
  <c r="DZ199" i="3"/>
  <c r="DT199" i="3"/>
  <c r="EE199" i="3"/>
  <c r="EO199" i="3"/>
  <c r="EX199" i="3"/>
  <c r="FO199" i="3"/>
  <c r="GP199" i="3"/>
  <c r="GX199" i="3"/>
  <c r="HI199" i="3"/>
  <c r="HY199" i="3"/>
  <c r="IT199" i="3"/>
  <c r="EB201" i="3"/>
  <c r="FL201" i="3"/>
  <c r="HE201" i="3"/>
  <c r="IN201" i="3"/>
  <c r="IV203" i="3"/>
  <c r="IX203" i="3"/>
  <c r="IS203" i="3"/>
  <c r="IM203" i="3"/>
  <c r="II203" i="3"/>
  <c r="IC203" i="3"/>
  <c r="HW203" i="3"/>
  <c r="HR203" i="3"/>
  <c r="HN203" i="3"/>
  <c r="HI203" i="3"/>
  <c r="HC203" i="3"/>
  <c r="GX203" i="3"/>
  <c r="GS203" i="3"/>
  <c r="GL203" i="3"/>
  <c r="FU203" i="3"/>
  <c r="FF203" i="3"/>
  <c r="FA203" i="3"/>
  <c r="EU203" i="3"/>
  <c r="EQ203" i="3"/>
  <c r="EL203" i="3"/>
  <c r="EH203" i="3"/>
  <c r="EB203" i="3"/>
  <c r="DU203" i="3"/>
  <c r="IW203" i="3"/>
  <c r="IQ203" i="3"/>
  <c r="IL203" i="3"/>
  <c r="IH203" i="3"/>
  <c r="IA203" i="3"/>
  <c r="HV203" i="3"/>
  <c r="HQ203" i="3"/>
  <c r="HM203" i="3"/>
  <c r="HG203" i="3"/>
  <c r="HB203" i="3"/>
  <c r="GW203" i="3"/>
  <c r="GD203" i="3"/>
  <c r="FY203" i="3"/>
  <c r="FO203" i="3"/>
  <c r="FJ203" i="3"/>
  <c r="EY203" i="3"/>
  <c r="ET203" i="3"/>
  <c r="EP203" i="3"/>
  <c r="EK203" i="3"/>
  <c r="EF203" i="3"/>
  <c r="DZ203" i="3"/>
  <c r="DT203" i="3"/>
  <c r="EE203" i="3"/>
  <c r="EO203" i="3"/>
  <c r="EX203" i="3"/>
  <c r="GA203" i="3"/>
  <c r="GI203" i="3"/>
  <c r="HA203" i="3"/>
  <c r="HK203" i="3"/>
  <c r="HU203" i="3"/>
  <c r="IG203" i="3"/>
  <c r="IP203" i="3"/>
  <c r="IW204" i="3"/>
  <c r="IO204" i="3"/>
  <c r="HU204" i="3"/>
  <c r="GZ204" i="3"/>
  <c r="FU204" i="3"/>
  <c r="DZ204" i="3"/>
  <c r="GT204" i="3"/>
  <c r="GJ204" i="3"/>
  <c r="EP204" i="3"/>
  <c r="DT204" i="3"/>
  <c r="EV204" i="3"/>
  <c r="FF204" i="3"/>
  <c r="FP204" i="3"/>
  <c r="FY204" i="3"/>
  <c r="HE204" i="3"/>
  <c r="IV207" i="3"/>
  <c r="IY207" i="3"/>
  <c r="IT207" i="3"/>
  <c r="IO207" i="3"/>
  <c r="ID207" i="3"/>
  <c r="HW207" i="3"/>
  <c r="HR207" i="3"/>
  <c r="HN207" i="3"/>
  <c r="HI207" i="3"/>
  <c r="HC207" i="3"/>
  <c r="GX207" i="3"/>
  <c r="GS207" i="3"/>
  <c r="GI207" i="3"/>
  <c r="GD207" i="3"/>
  <c r="FV207" i="3"/>
  <c r="FR207" i="3"/>
  <c r="FG207" i="3"/>
  <c r="EW207" i="3"/>
  <c r="EM207" i="3"/>
  <c r="EI207" i="3"/>
  <c r="ED207" i="3"/>
  <c r="DV207" i="3"/>
  <c r="DQ207" i="3"/>
  <c r="IX207" i="3"/>
  <c r="IS207" i="3"/>
  <c r="IM207" i="3"/>
  <c r="II207" i="3"/>
  <c r="IA207" i="3"/>
  <c r="HV207" i="3"/>
  <c r="HQ207" i="3"/>
  <c r="HM207" i="3"/>
  <c r="HG207" i="3"/>
  <c r="HB207" i="3"/>
  <c r="GW207" i="3"/>
  <c r="GM207" i="3"/>
  <c r="GH207" i="3"/>
  <c r="FU207" i="3"/>
  <c r="FJ207" i="3"/>
  <c r="FF207" i="3"/>
  <c r="FA207" i="3"/>
  <c r="EU207" i="3"/>
  <c r="EQ207" i="3"/>
  <c r="EL207" i="3"/>
  <c r="EH207" i="3"/>
  <c r="EB207" i="3"/>
  <c r="DU207" i="3"/>
  <c r="EE207" i="3"/>
  <c r="EO207" i="3"/>
  <c r="ET207" i="3"/>
  <c r="FC207" i="3"/>
  <c r="FS207" i="3"/>
  <c r="GL207" i="3"/>
  <c r="HA207" i="3"/>
  <c r="HK207" i="3"/>
  <c r="HU207" i="3"/>
  <c r="IH207" i="3"/>
  <c r="IP207" i="3"/>
  <c r="IV208" i="3"/>
  <c r="IW208" i="3"/>
  <c r="IO208" i="3"/>
  <c r="IH208" i="3"/>
  <c r="HR208" i="3"/>
  <c r="HM208" i="3"/>
  <c r="HE208" i="3"/>
  <c r="GW208" i="3"/>
  <c r="GP208" i="3"/>
  <c r="FJ208" i="3"/>
  <c r="ET208" i="3"/>
  <c r="EO208" i="3"/>
  <c r="EH208" i="3"/>
  <c r="DY208" i="3"/>
  <c r="IT208" i="3"/>
  <c r="IL208" i="3"/>
  <c r="IG208" i="3"/>
  <c r="HY208" i="3"/>
  <c r="HQ208" i="3"/>
  <c r="HJ208" i="3"/>
  <c r="HB208" i="3"/>
  <c r="GT208" i="3"/>
  <c r="FV208" i="3"/>
  <c r="FI208" i="3"/>
  <c r="FA208" i="3"/>
  <c r="ES208" i="3"/>
  <c r="EL208" i="3"/>
  <c r="EE208" i="3"/>
  <c r="DU208" i="3"/>
  <c r="EI208" i="3"/>
  <c r="EW208" i="3"/>
  <c r="FY208" i="3"/>
  <c r="GH208" i="3"/>
  <c r="GS208" i="3"/>
  <c r="HI208" i="3"/>
  <c r="HV208" i="3"/>
  <c r="IX208" i="3"/>
  <c r="GN209" i="3"/>
  <c r="GW209" i="3"/>
  <c r="HU209" i="3"/>
  <c r="FR211" i="3"/>
  <c r="FM126" i="3"/>
  <c r="GM126" i="3"/>
  <c r="FO130" i="3"/>
  <c r="DU131" i="3"/>
  <c r="EH131" i="3"/>
  <c r="ES131" i="3"/>
  <c r="FM131" i="3"/>
  <c r="FV131" i="3"/>
  <c r="GF131" i="3"/>
  <c r="GP131" i="3"/>
  <c r="HA131" i="3"/>
  <c r="HL131" i="3"/>
  <c r="HR131" i="3"/>
  <c r="IB131" i="3"/>
  <c r="IG131" i="3"/>
  <c r="EC133" i="3"/>
  <c r="EM133" i="3"/>
  <c r="EX133" i="3"/>
  <c r="FG133" i="3"/>
  <c r="FP133" i="3"/>
  <c r="GA133" i="3"/>
  <c r="GL133" i="3"/>
  <c r="GQ133" i="3"/>
  <c r="GZ133" i="3"/>
  <c r="HK133" i="3"/>
  <c r="HW133" i="3"/>
  <c r="IL133" i="3"/>
  <c r="IV133" i="3"/>
  <c r="DT134" i="3"/>
  <c r="DZ134" i="3"/>
  <c r="EF134" i="3"/>
  <c r="EK134" i="3"/>
  <c r="EP134" i="3"/>
  <c r="ET134" i="3"/>
  <c r="EY134" i="3"/>
  <c r="FG134" i="3"/>
  <c r="FR134" i="3"/>
  <c r="FV134" i="3"/>
  <c r="GE134" i="3"/>
  <c r="GM134" i="3"/>
  <c r="GS134" i="3"/>
  <c r="GX134" i="3"/>
  <c r="HC134" i="3"/>
  <c r="HI134" i="3"/>
  <c r="HN134" i="3"/>
  <c r="HR134" i="3"/>
  <c r="HW134" i="3"/>
  <c r="IH134" i="3"/>
  <c r="IL134" i="3"/>
  <c r="IQ134" i="3"/>
  <c r="IW134" i="3"/>
  <c r="DZ135" i="3"/>
  <c r="EX135" i="3"/>
  <c r="GH135" i="3"/>
  <c r="FS136" i="3"/>
  <c r="GM136" i="3"/>
  <c r="IG136" i="3"/>
  <c r="DW137" i="3"/>
  <c r="EN137" i="3"/>
  <c r="EX137" i="3"/>
  <c r="FP137" i="3"/>
  <c r="GN137" i="3"/>
  <c r="HB137" i="3"/>
  <c r="HX137" i="3"/>
  <c r="GD138" i="3"/>
  <c r="ID138" i="3"/>
  <c r="GB139" i="3"/>
  <c r="HH139" i="3"/>
  <c r="IR139" i="3"/>
  <c r="DT140" i="3"/>
  <c r="ED140" i="3"/>
  <c r="EK140" i="3"/>
  <c r="EY140" i="3"/>
  <c r="FM140" i="3"/>
  <c r="FS140" i="3"/>
  <c r="GU140" i="3"/>
  <c r="HC140" i="3"/>
  <c r="HK140" i="3"/>
  <c r="HQ140" i="3"/>
  <c r="HY140" i="3"/>
  <c r="IG140" i="3"/>
  <c r="IM140" i="3"/>
  <c r="IU140" i="3"/>
  <c r="DU141" i="3"/>
  <c r="EL141" i="3"/>
  <c r="EX141" i="3"/>
  <c r="GX141" i="3"/>
  <c r="HN141" i="3"/>
  <c r="ID141" i="3"/>
  <c r="IL141" i="3"/>
  <c r="DT144" i="3"/>
  <c r="ED144" i="3"/>
  <c r="EK144" i="3"/>
  <c r="EY144" i="3"/>
  <c r="FM144" i="3"/>
  <c r="FS144" i="3"/>
  <c r="GU144" i="3"/>
  <c r="HC144" i="3"/>
  <c r="HK144" i="3"/>
  <c r="HQ144" i="3"/>
  <c r="HY144" i="3"/>
  <c r="IG144" i="3"/>
  <c r="IM144" i="3"/>
  <c r="IU144" i="3"/>
  <c r="DU145" i="3"/>
  <c r="EL145" i="3"/>
  <c r="EX145" i="3"/>
  <c r="GX145" i="3"/>
  <c r="HN145" i="3"/>
  <c r="IX145" i="3"/>
  <c r="DT148" i="3"/>
  <c r="ED148" i="3"/>
  <c r="EK148" i="3"/>
  <c r="EY148" i="3"/>
  <c r="FM148" i="3"/>
  <c r="FS148" i="3"/>
  <c r="GW148" i="3"/>
  <c r="HM148" i="3"/>
  <c r="HY148" i="3"/>
  <c r="IG148" i="3"/>
  <c r="IS148" i="3"/>
  <c r="DT150" i="3"/>
  <c r="DZ150" i="3"/>
  <c r="EF150" i="3"/>
  <c r="EK150" i="3"/>
  <c r="EP150" i="3"/>
  <c r="ET150" i="3"/>
  <c r="EY150" i="3"/>
  <c r="FI150" i="3"/>
  <c r="FO150" i="3"/>
  <c r="GE150" i="3"/>
  <c r="GP150" i="3"/>
  <c r="GT150" i="3"/>
  <c r="GY150" i="3"/>
  <c r="HE150" i="3"/>
  <c r="HJ150" i="3"/>
  <c r="HO150" i="3"/>
  <c r="HS150" i="3"/>
  <c r="HY150" i="3"/>
  <c r="IH150" i="3"/>
  <c r="IL150" i="3"/>
  <c r="IQ150" i="3"/>
  <c r="IW150" i="3"/>
  <c r="DT151" i="3"/>
  <c r="ED151" i="3"/>
  <c r="EK151" i="3"/>
  <c r="EX151" i="3"/>
  <c r="FF151" i="3"/>
  <c r="FR151" i="3"/>
  <c r="GD151" i="3"/>
  <c r="GL151" i="3"/>
  <c r="GS151" i="3"/>
  <c r="HA151" i="3"/>
  <c r="HI151" i="3"/>
  <c r="HV151" i="3"/>
  <c r="IG151" i="3"/>
  <c r="IL151" i="3"/>
  <c r="IT151" i="3"/>
  <c r="DY154" i="3"/>
  <c r="EE154" i="3"/>
  <c r="EO154" i="3"/>
  <c r="ES154" i="3"/>
  <c r="EX154" i="3"/>
  <c r="FC154" i="3"/>
  <c r="FS154" i="3"/>
  <c r="FY154" i="3"/>
  <c r="GD154" i="3"/>
  <c r="GI154" i="3"/>
  <c r="GS154" i="3"/>
  <c r="GX154" i="3"/>
  <c r="HC154" i="3"/>
  <c r="HI154" i="3"/>
  <c r="HN154" i="3"/>
  <c r="HR154" i="3"/>
  <c r="HW154" i="3"/>
  <c r="IG154" i="3"/>
  <c r="IK154" i="3"/>
  <c r="IP154" i="3"/>
  <c r="IU154" i="3"/>
  <c r="DZ155" i="3"/>
  <c r="EI155" i="3"/>
  <c r="EP155" i="3"/>
  <c r="EW155" i="3"/>
  <c r="FJ155" i="3"/>
  <c r="FV155" i="3"/>
  <c r="GX155" i="3"/>
  <c r="HF155" i="3"/>
  <c r="HN155" i="3"/>
  <c r="HU155" i="3"/>
  <c r="IK155" i="3"/>
  <c r="IS155" i="3"/>
  <c r="EH156" i="3"/>
  <c r="ES156" i="3"/>
  <c r="FM156" i="3"/>
  <c r="FU156" i="3"/>
  <c r="HE156" i="3"/>
  <c r="HQ156" i="3"/>
  <c r="IC156" i="3"/>
  <c r="IK156" i="3"/>
  <c r="FM158" i="3"/>
  <c r="IC159" i="3"/>
  <c r="ID162" i="3"/>
  <c r="DT166" i="3"/>
  <c r="DZ166" i="3"/>
  <c r="EF166" i="3"/>
  <c r="EK166" i="3"/>
  <c r="EP166" i="3"/>
  <c r="ET166" i="3"/>
  <c r="EY166" i="3"/>
  <c r="FI166" i="3"/>
  <c r="FO166" i="3"/>
  <c r="GE166" i="3"/>
  <c r="GP166" i="3"/>
  <c r="GT166" i="3"/>
  <c r="GY166" i="3"/>
  <c r="HE166" i="3"/>
  <c r="HJ166" i="3"/>
  <c r="HO166" i="3"/>
  <c r="HS166" i="3"/>
  <c r="HY166" i="3"/>
  <c r="IH166" i="3"/>
  <c r="IL166" i="3"/>
  <c r="IQ166" i="3"/>
  <c r="IW166" i="3"/>
  <c r="DT167" i="3"/>
  <c r="ED167" i="3"/>
  <c r="EK167" i="3"/>
  <c r="EX167" i="3"/>
  <c r="FF167" i="3"/>
  <c r="FR167" i="3"/>
  <c r="GD167" i="3"/>
  <c r="GL167" i="3"/>
  <c r="GS167" i="3"/>
  <c r="HA167" i="3"/>
  <c r="HI167" i="3"/>
  <c r="HV167" i="3"/>
  <c r="IG167" i="3"/>
  <c r="IL167" i="3"/>
  <c r="IT167" i="3"/>
  <c r="GS168" i="3"/>
  <c r="HI168" i="3"/>
  <c r="HU168" i="3"/>
  <c r="IO168" i="3"/>
  <c r="DY170" i="3"/>
  <c r="EE170" i="3"/>
  <c r="EO170" i="3"/>
  <c r="ES170" i="3"/>
  <c r="EX170" i="3"/>
  <c r="FC170" i="3"/>
  <c r="FS170" i="3"/>
  <c r="FY170" i="3"/>
  <c r="GD170" i="3"/>
  <c r="GI170" i="3"/>
  <c r="GS170" i="3"/>
  <c r="GX170" i="3"/>
  <c r="HC170" i="3"/>
  <c r="HI170" i="3"/>
  <c r="HN170" i="3"/>
  <c r="HR170" i="3"/>
  <c r="HW170" i="3"/>
  <c r="IG170" i="3"/>
  <c r="IK170" i="3"/>
  <c r="IP170" i="3"/>
  <c r="IU170" i="3"/>
  <c r="DZ171" i="3"/>
  <c r="EI171" i="3"/>
  <c r="EP171" i="3"/>
  <c r="EW171" i="3"/>
  <c r="FJ171" i="3"/>
  <c r="FV171" i="3"/>
  <c r="GX171" i="3"/>
  <c r="HF171" i="3"/>
  <c r="HN171" i="3"/>
  <c r="HU171" i="3"/>
  <c r="IK171" i="3"/>
  <c r="IS171" i="3"/>
  <c r="EH172" i="3"/>
  <c r="ES172" i="3"/>
  <c r="FM172" i="3"/>
  <c r="FU172" i="3"/>
  <c r="HE172" i="3"/>
  <c r="HQ172" i="3"/>
  <c r="IC172" i="3"/>
  <c r="IK172" i="3"/>
  <c r="DQ174" i="3"/>
  <c r="DV174" i="3"/>
  <c r="ED174" i="3"/>
  <c r="EI174" i="3"/>
  <c r="EM174" i="3"/>
  <c r="EW174" i="3"/>
  <c r="FG174" i="3"/>
  <c r="FM174" i="3"/>
  <c r="FR174" i="3"/>
  <c r="FV174" i="3"/>
  <c r="GH174" i="3"/>
  <c r="GM174" i="3"/>
  <c r="GW174" i="3"/>
  <c r="HB174" i="3"/>
  <c r="HG174" i="3"/>
  <c r="HM174" i="3"/>
  <c r="HQ174" i="3"/>
  <c r="HV174" i="3"/>
  <c r="IA174" i="3"/>
  <c r="IO174" i="3"/>
  <c r="IT174" i="3"/>
  <c r="IY174" i="3"/>
  <c r="DY175" i="3"/>
  <c r="EH175" i="3"/>
  <c r="EO175" i="3"/>
  <c r="ET175" i="3"/>
  <c r="FI175" i="3"/>
  <c r="FU175" i="3"/>
  <c r="GH175" i="3"/>
  <c r="GP175" i="3"/>
  <c r="GW175" i="3"/>
  <c r="HE175" i="3"/>
  <c r="HM175" i="3"/>
  <c r="HR175" i="3"/>
  <c r="IC175" i="3"/>
  <c r="IP175" i="3"/>
  <c r="IX175" i="3"/>
  <c r="ED176" i="3"/>
  <c r="HA176" i="3"/>
  <c r="IW176" i="3"/>
  <c r="DU178" i="3"/>
  <c r="EB178" i="3"/>
  <c r="EH178" i="3"/>
  <c r="EL178" i="3"/>
  <c r="EQ178" i="3"/>
  <c r="EU178" i="3"/>
  <c r="FA178" i="3"/>
  <c r="FF178" i="3"/>
  <c r="FJ178" i="3"/>
  <c r="FU178" i="3"/>
  <c r="GA178" i="3"/>
  <c r="GL178" i="3"/>
  <c r="GQ178" i="3"/>
  <c r="GU178" i="3"/>
  <c r="HA178" i="3"/>
  <c r="HF178" i="3"/>
  <c r="HK178" i="3"/>
  <c r="HU178" i="3"/>
  <c r="ID178" i="3"/>
  <c r="II178" i="3"/>
  <c r="IM178" i="3"/>
  <c r="IS178" i="3"/>
  <c r="IX178" i="3"/>
  <c r="DU179" i="3"/>
  <c r="EE179" i="3"/>
  <c r="EL179" i="3"/>
  <c r="ES179" i="3"/>
  <c r="FA179" i="3"/>
  <c r="FM179" i="3"/>
  <c r="FY179" i="3"/>
  <c r="GT179" i="3"/>
  <c r="HB179" i="3"/>
  <c r="HJ179" i="3"/>
  <c r="HQ179" i="3"/>
  <c r="HY179" i="3"/>
  <c r="IH179" i="3"/>
  <c r="IO179" i="3"/>
  <c r="IW179" i="3"/>
  <c r="DY180" i="3"/>
  <c r="EO180" i="3"/>
  <c r="FA180" i="3"/>
  <c r="FI180" i="3"/>
  <c r="FY180" i="3"/>
  <c r="GW180" i="3"/>
  <c r="HM180" i="3"/>
  <c r="HY180" i="3"/>
  <c r="IG180" i="3"/>
  <c r="IS180" i="3"/>
  <c r="DT182" i="3"/>
  <c r="DZ182" i="3"/>
  <c r="EF182" i="3"/>
  <c r="EK182" i="3"/>
  <c r="EP182" i="3"/>
  <c r="ET182" i="3"/>
  <c r="EY182" i="3"/>
  <c r="FI182" i="3"/>
  <c r="FO182" i="3"/>
  <c r="GL182" i="3"/>
  <c r="GX182" i="3"/>
  <c r="HF182" i="3"/>
  <c r="HM182" i="3"/>
  <c r="HR182" i="3"/>
  <c r="ID182" i="3"/>
  <c r="IP182" i="3"/>
  <c r="IX182" i="3"/>
  <c r="DY183" i="3"/>
  <c r="EI183" i="3"/>
  <c r="FA183" i="3"/>
  <c r="FI183" i="3"/>
  <c r="FY183" i="3"/>
  <c r="GH183" i="3"/>
  <c r="HE183" i="3"/>
  <c r="HQ183" i="3"/>
  <c r="IP183" i="3"/>
  <c r="DQ187" i="3"/>
  <c r="ED187" i="3"/>
  <c r="EM187" i="3"/>
  <c r="EW187" i="3"/>
  <c r="FM187" i="3"/>
  <c r="FS187" i="3"/>
  <c r="GH187" i="3"/>
  <c r="GQ187" i="3"/>
  <c r="GY187" i="3"/>
  <c r="HJ187" i="3"/>
  <c r="HS187" i="3"/>
  <c r="IO187" i="3"/>
  <c r="IY187" i="3"/>
  <c r="GD188" i="3"/>
  <c r="DZ191" i="3"/>
  <c r="EK191" i="3"/>
  <c r="ES191" i="3"/>
  <c r="FI191" i="3"/>
  <c r="FO191" i="3"/>
  <c r="GW191" i="3"/>
  <c r="HG191" i="3"/>
  <c r="HQ191" i="3"/>
  <c r="IA191" i="3"/>
  <c r="IK191" i="3"/>
  <c r="IU191" i="3"/>
  <c r="EC192" i="3"/>
  <c r="EV192" i="3"/>
  <c r="FF192" i="3"/>
  <c r="GF192" i="3"/>
  <c r="GP192" i="3"/>
  <c r="HF192" i="3"/>
  <c r="HU192" i="3"/>
  <c r="IY194" i="3"/>
  <c r="HF194" i="3"/>
  <c r="GP194" i="3"/>
  <c r="GH194" i="3"/>
  <c r="FP194" i="3"/>
  <c r="FF194" i="3"/>
  <c r="EB194" i="3"/>
  <c r="IV194" i="3"/>
  <c r="IF194" i="3"/>
  <c r="HV194" i="3"/>
  <c r="GZ194" i="3"/>
  <c r="EQ194" i="3"/>
  <c r="DU194" i="3"/>
  <c r="EV194" i="3"/>
  <c r="IL194" i="3"/>
  <c r="DY195" i="3"/>
  <c r="EY195" i="3"/>
  <c r="GD195" i="3"/>
  <c r="GW195" i="3"/>
  <c r="HG195" i="3"/>
  <c r="HQ195" i="3"/>
  <c r="IG195" i="3"/>
  <c r="IP195" i="3"/>
  <c r="IT196" i="3"/>
  <c r="IL196" i="3"/>
  <c r="IF196" i="3"/>
  <c r="HR196" i="3"/>
  <c r="HL196" i="3"/>
  <c r="HE196" i="3"/>
  <c r="GW196" i="3"/>
  <c r="GF196" i="3"/>
  <c r="FU196" i="3"/>
  <c r="FP196" i="3"/>
  <c r="EX196" i="3"/>
  <c r="EK196" i="3"/>
  <c r="ED196" i="3"/>
  <c r="DU196" i="3"/>
  <c r="IR196" i="3"/>
  <c r="IK196" i="3"/>
  <c r="HX196" i="3"/>
  <c r="HQ196" i="3"/>
  <c r="HJ196" i="3"/>
  <c r="HB196" i="3"/>
  <c r="GV196" i="3"/>
  <c r="GL196" i="3"/>
  <c r="GD196" i="3"/>
  <c r="FY196" i="3"/>
  <c r="FI196" i="3"/>
  <c r="FD196" i="3"/>
  <c r="EW196" i="3"/>
  <c r="EP196" i="3"/>
  <c r="EI196" i="3"/>
  <c r="EC196" i="3"/>
  <c r="DT196" i="3"/>
  <c r="EH196" i="3"/>
  <c r="ES196" i="3"/>
  <c r="FL196" i="3"/>
  <c r="FR196" i="3"/>
  <c r="GZ196" i="3"/>
  <c r="HM196" i="3"/>
  <c r="IG196" i="3"/>
  <c r="IV196" i="3"/>
  <c r="EC198" i="3"/>
  <c r="EV198" i="3"/>
  <c r="FF198" i="3"/>
  <c r="GP198" i="3"/>
  <c r="GZ198" i="3"/>
  <c r="HR198" i="3"/>
  <c r="IB198" i="3"/>
  <c r="IQ198" i="3"/>
  <c r="DV199" i="3"/>
  <c r="EI199" i="3"/>
  <c r="FI199" i="3"/>
  <c r="GH199" i="3"/>
  <c r="GY199" i="3"/>
  <c r="HJ199" i="3"/>
  <c r="HR199" i="3"/>
  <c r="IK199" i="3"/>
  <c r="IU199" i="3"/>
  <c r="EC201" i="3"/>
  <c r="EV201" i="3"/>
  <c r="FG201" i="3"/>
  <c r="FY201" i="3"/>
  <c r="GI201" i="3"/>
  <c r="HI201" i="3"/>
  <c r="IC201" i="3"/>
  <c r="IU201" i="3"/>
  <c r="DV203" i="3"/>
  <c r="EI203" i="3"/>
  <c r="FI203" i="3"/>
  <c r="FV203" i="3"/>
  <c r="GE203" i="3"/>
  <c r="GT203" i="3"/>
  <c r="HE203" i="3"/>
  <c r="HO203" i="3"/>
  <c r="HY203" i="3"/>
  <c r="IT203" i="3"/>
  <c r="EG204" i="3"/>
  <c r="FA204" i="3"/>
  <c r="HJ204" i="3"/>
  <c r="DT207" i="3"/>
  <c r="EF207" i="3"/>
  <c r="EP207" i="3"/>
  <c r="EX207" i="3"/>
  <c r="GE207" i="3"/>
  <c r="GT207" i="3"/>
  <c r="HE207" i="3"/>
  <c r="HO207" i="3"/>
  <c r="HY207" i="3"/>
  <c r="IQ207" i="3"/>
  <c r="DT208" i="3"/>
  <c r="EK208" i="3"/>
  <c r="EX208" i="3"/>
  <c r="GL208" i="3"/>
  <c r="GX208" i="3"/>
  <c r="HN208" i="3"/>
  <c r="IK208" i="3"/>
  <c r="IR209" i="3"/>
  <c r="IN209" i="3"/>
  <c r="HT209" i="3"/>
  <c r="HE209" i="3"/>
  <c r="FY209" i="3"/>
  <c r="FI209" i="3"/>
  <c r="FA209" i="3"/>
  <c r="EN209" i="3"/>
  <c r="DW209" i="3"/>
  <c r="IW209" i="3"/>
  <c r="IB209" i="3"/>
  <c r="HD209" i="3"/>
  <c r="GF209" i="3"/>
  <c r="EV209" i="3"/>
  <c r="EK209" i="3"/>
  <c r="DT209" i="3"/>
  <c r="ES209" i="3"/>
  <c r="HL209" i="3"/>
  <c r="GH211" i="3"/>
  <c r="IA211" i="3"/>
  <c r="EH184" i="3"/>
  <c r="ES184" i="3"/>
  <c r="FM184" i="3"/>
  <c r="FU184" i="3"/>
  <c r="HE184" i="3"/>
  <c r="HQ184" i="3"/>
  <c r="IC184" i="3"/>
  <c r="IK184" i="3"/>
  <c r="DQ186" i="3"/>
  <c r="DW186" i="3"/>
  <c r="EG186" i="3"/>
  <c r="EM186" i="3"/>
  <c r="ET186" i="3"/>
  <c r="FF186" i="3"/>
  <c r="FL186" i="3"/>
  <c r="GA186" i="3"/>
  <c r="GE186" i="3"/>
  <c r="GI186" i="3"/>
  <c r="GM186" i="3"/>
  <c r="GQ186" i="3"/>
  <c r="GX186" i="3"/>
  <c r="HF186" i="3"/>
  <c r="HL186" i="3"/>
  <c r="HS186" i="3"/>
  <c r="IQ186" i="3"/>
  <c r="IX186" i="3"/>
  <c r="FG187" i="3"/>
  <c r="EB189" i="3"/>
  <c r="EH189" i="3"/>
  <c r="EN189" i="3"/>
  <c r="EV189" i="3"/>
  <c r="GA189" i="3"/>
  <c r="GU189" i="3"/>
  <c r="HA189" i="3"/>
  <c r="HI189" i="3"/>
  <c r="HW189" i="3"/>
  <c r="IC189" i="3"/>
  <c r="IQ189" i="3"/>
  <c r="IY189" i="3"/>
  <c r="FM191" i="3"/>
  <c r="GM191" i="3"/>
  <c r="EK197" i="3"/>
  <c r="FA197" i="3"/>
  <c r="GN197" i="3"/>
  <c r="GY197" i="3"/>
  <c r="IC197" i="3"/>
  <c r="IN197" i="3"/>
  <c r="FG199" i="3"/>
  <c r="GE199" i="3"/>
  <c r="ID199" i="3"/>
  <c r="DQ202" i="3"/>
  <c r="DW202" i="3"/>
  <c r="EG202" i="3"/>
  <c r="EM202" i="3"/>
  <c r="ET202" i="3"/>
  <c r="FF202" i="3"/>
  <c r="FL202" i="3"/>
  <c r="GA202" i="3"/>
  <c r="GE202" i="3"/>
  <c r="GI202" i="3"/>
  <c r="GM202" i="3"/>
  <c r="GQ202" i="3"/>
  <c r="GX202" i="3"/>
  <c r="HF202" i="3"/>
  <c r="HL202" i="3"/>
  <c r="HS202" i="3"/>
  <c r="IQ202" i="3"/>
  <c r="IX202" i="3"/>
  <c r="FG203" i="3"/>
  <c r="EB205" i="3"/>
  <c r="EH205" i="3"/>
  <c r="EN205" i="3"/>
  <c r="EV205" i="3"/>
  <c r="GA205" i="3"/>
  <c r="GU205" i="3"/>
  <c r="HA205" i="3"/>
  <c r="HI205" i="3"/>
  <c r="HW205" i="3"/>
  <c r="IC205" i="3"/>
  <c r="IQ205" i="3"/>
  <c r="IY205" i="3"/>
  <c r="GD208" i="3"/>
  <c r="EF210" i="3"/>
  <c r="FC210" i="3"/>
  <c r="FS210" i="3"/>
  <c r="GA210" i="3"/>
  <c r="GQ210" i="3"/>
  <c r="HD210" i="3"/>
  <c r="IA210" i="3"/>
  <c r="GS211" i="3"/>
  <c r="GX211" i="3"/>
  <c r="HC211" i="3"/>
  <c r="HI211" i="3"/>
  <c r="HN211" i="3"/>
  <c r="HR211" i="3"/>
  <c r="HW211" i="3"/>
  <c r="IG211" i="3"/>
  <c r="IK211" i="3"/>
  <c r="IP211" i="3"/>
  <c r="IU211" i="3"/>
  <c r="DZ212" i="3"/>
  <c r="EI212" i="3"/>
  <c r="EP212" i="3"/>
  <c r="EW212" i="3"/>
  <c r="FJ212" i="3"/>
  <c r="FV212" i="3"/>
  <c r="GL212" i="3"/>
  <c r="GT212" i="3"/>
  <c r="HB212" i="3"/>
  <c r="HJ212" i="3"/>
  <c r="HQ212" i="3"/>
  <c r="HY212" i="3"/>
  <c r="IK212" i="3"/>
  <c r="IS212" i="3"/>
  <c r="DQ215" i="3"/>
  <c r="DV215" i="3"/>
  <c r="ED215" i="3"/>
  <c r="EI215" i="3"/>
  <c r="EM215" i="3"/>
  <c r="EW215" i="3"/>
  <c r="FG215" i="3"/>
  <c r="FM215" i="3"/>
  <c r="FR215" i="3"/>
  <c r="FV215" i="3"/>
  <c r="GD215" i="3"/>
  <c r="GI215" i="3"/>
  <c r="GS215" i="3"/>
  <c r="GX215" i="3"/>
  <c r="HC215" i="3"/>
  <c r="HI215" i="3"/>
  <c r="HN215" i="3"/>
  <c r="HR215" i="3"/>
  <c r="HW215" i="3"/>
  <c r="ID215" i="3"/>
  <c r="IO215" i="3"/>
  <c r="IT215" i="3"/>
  <c r="IY215" i="3"/>
  <c r="IH216" i="3"/>
  <c r="IO216" i="3"/>
  <c r="IW216" i="3"/>
  <c r="DW217" i="3"/>
  <c r="EN217" i="3"/>
  <c r="FA217" i="3"/>
  <c r="FI217" i="3"/>
  <c r="FY217" i="3"/>
  <c r="HE217" i="3"/>
  <c r="HT217" i="3"/>
  <c r="IN217" i="3"/>
  <c r="EG218" i="3"/>
  <c r="EU218" i="3"/>
  <c r="GJ218" i="3"/>
  <c r="HG218" i="3"/>
  <c r="HT218" i="3"/>
  <c r="IB218" i="3"/>
  <c r="IQ218" i="3"/>
  <c r="DY219" i="3"/>
  <c r="EE219" i="3"/>
  <c r="EO219" i="3"/>
  <c r="ES219" i="3"/>
  <c r="EX219" i="3"/>
  <c r="FI219" i="3"/>
  <c r="FO219" i="3"/>
  <c r="GE219" i="3"/>
  <c r="GP219" i="3"/>
  <c r="GT219" i="3"/>
  <c r="GY219" i="3"/>
  <c r="HE219" i="3"/>
  <c r="HJ219" i="3"/>
  <c r="HO219" i="3"/>
  <c r="HS219" i="3"/>
  <c r="HY219" i="3"/>
  <c r="IH219" i="3"/>
  <c r="IL219" i="3"/>
  <c r="IQ219" i="3"/>
  <c r="IW219" i="3"/>
  <c r="DT220" i="3"/>
  <c r="ED220" i="3"/>
  <c r="EK220" i="3"/>
  <c r="EX220" i="3"/>
  <c r="FF220" i="3"/>
  <c r="FR220" i="3"/>
  <c r="GD220" i="3"/>
  <c r="GP220" i="3"/>
  <c r="GW220" i="3"/>
  <c r="HE220" i="3"/>
  <c r="HM220" i="3"/>
  <c r="HR220" i="3"/>
  <c r="IG220" i="3"/>
  <c r="IL220" i="3"/>
  <c r="IT220" i="3"/>
  <c r="DY223" i="3"/>
  <c r="EE223" i="3"/>
  <c r="EO223" i="3"/>
  <c r="ES223" i="3"/>
  <c r="EX223" i="3"/>
  <c r="FC223" i="3"/>
  <c r="FS223" i="3"/>
  <c r="FY223" i="3"/>
  <c r="GE223" i="3"/>
  <c r="GP223" i="3"/>
  <c r="GT223" i="3"/>
  <c r="GY223" i="3"/>
  <c r="HE223" i="3"/>
  <c r="HJ223" i="3"/>
  <c r="HO223" i="3"/>
  <c r="HS223" i="3"/>
  <c r="HY223" i="3"/>
  <c r="IG223" i="3"/>
  <c r="IK223" i="3"/>
  <c r="IP223" i="3"/>
  <c r="IU223" i="3"/>
  <c r="DZ224" i="3"/>
  <c r="EI224" i="3"/>
  <c r="EP224" i="3"/>
  <c r="EW224" i="3"/>
  <c r="FF224" i="3"/>
  <c r="FY224" i="3"/>
  <c r="GH224" i="3"/>
  <c r="GX224" i="3"/>
  <c r="HF224" i="3"/>
  <c r="HN224" i="3"/>
  <c r="HU224" i="3"/>
  <c r="IC224" i="3"/>
  <c r="IP224" i="3"/>
  <c r="IX224" i="3"/>
  <c r="ED225" i="3"/>
  <c r="GV225" i="3"/>
  <c r="HL225" i="3"/>
  <c r="HU225" i="3"/>
  <c r="IF225" i="3"/>
  <c r="IO225" i="3"/>
  <c r="DV226" i="3"/>
  <c r="EM226" i="3"/>
  <c r="EV226" i="3"/>
  <c r="FG226" i="3"/>
  <c r="FO226" i="3"/>
  <c r="GE226" i="3"/>
  <c r="GV226" i="3"/>
  <c r="HL226" i="3"/>
  <c r="HW226" i="3"/>
  <c r="IR226" i="3"/>
  <c r="DT227" i="3"/>
  <c r="DZ227" i="3"/>
  <c r="EF227" i="3"/>
  <c r="EK227" i="3"/>
  <c r="EP227" i="3"/>
  <c r="ET227" i="3"/>
  <c r="EY227" i="3"/>
  <c r="FF227" i="3"/>
  <c r="FJ227" i="3"/>
  <c r="FU227" i="3"/>
  <c r="GA227" i="3"/>
  <c r="GL227" i="3"/>
  <c r="GQ227" i="3"/>
  <c r="GU227" i="3"/>
  <c r="HA227" i="3"/>
  <c r="HF227" i="3"/>
  <c r="HK227" i="3"/>
  <c r="HU227" i="3"/>
  <c r="IC227" i="3"/>
  <c r="II227" i="3"/>
  <c r="IM227" i="3"/>
  <c r="IS227" i="3"/>
  <c r="IX227" i="3"/>
  <c r="DU228" i="3"/>
  <c r="EE228" i="3"/>
  <c r="EL228" i="3"/>
  <c r="ES228" i="3"/>
  <c r="FA228" i="3"/>
  <c r="FM228" i="3"/>
  <c r="FY228" i="3"/>
  <c r="GH228" i="3"/>
  <c r="GX228" i="3"/>
  <c r="HF228" i="3"/>
  <c r="HN228" i="3"/>
  <c r="HU228" i="3"/>
  <c r="IC228" i="3"/>
  <c r="IH228" i="3"/>
  <c r="IO228" i="3"/>
  <c r="IW228" i="3"/>
  <c r="DT231" i="3"/>
  <c r="DZ231" i="3"/>
  <c r="EF231" i="3"/>
  <c r="EK231" i="3"/>
  <c r="EP231" i="3"/>
  <c r="ET231" i="3"/>
  <c r="EY231" i="3"/>
  <c r="FI231" i="3"/>
  <c r="FO231" i="3"/>
  <c r="GA231" i="3"/>
  <c r="GL231" i="3"/>
  <c r="GQ231" i="3"/>
  <c r="GU231" i="3"/>
  <c r="HA231" i="3"/>
  <c r="HF231" i="3"/>
  <c r="HK231" i="3"/>
  <c r="HU231" i="3"/>
  <c r="IC231" i="3"/>
  <c r="IH231" i="3"/>
  <c r="IL231" i="3"/>
  <c r="IQ231" i="3"/>
  <c r="IW231" i="3"/>
  <c r="DT232" i="3"/>
  <c r="ED232" i="3"/>
  <c r="EK232" i="3"/>
  <c r="EX232" i="3"/>
  <c r="FM232" i="3"/>
  <c r="FU232" i="3"/>
  <c r="GL232" i="3"/>
  <c r="GS232" i="3"/>
  <c r="HA232" i="3"/>
  <c r="HI232" i="3"/>
  <c r="HV232" i="3"/>
  <c r="IK232" i="3"/>
  <c r="IS232" i="3"/>
  <c r="EG233" i="3"/>
  <c r="ES233" i="3"/>
  <c r="FM233" i="3"/>
  <c r="FU233" i="3"/>
  <c r="GN233" i="3"/>
  <c r="GW233" i="3"/>
  <c r="HM233" i="3"/>
  <c r="IG233" i="3"/>
  <c r="IV233" i="3"/>
  <c r="DW234" i="3"/>
  <c r="EN234" i="3"/>
  <c r="GF234" i="3"/>
  <c r="GY234" i="3"/>
  <c r="HO234" i="3"/>
  <c r="II234" i="3"/>
  <c r="IY234" i="3"/>
  <c r="DU235" i="3"/>
  <c r="EB235" i="3"/>
  <c r="EH235" i="3"/>
  <c r="EL235" i="3"/>
  <c r="EQ235" i="3"/>
  <c r="EU235" i="3"/>
  <c r="FA235" i="3"/>
  <c r="FG235" i="3"/>
  <c r="FM235" i="3"/>
  <c r="FR235" i="3"/>
  <c r="FV235" i="3"/>
  <c r="GH235" i="3"/>
  <c r="GM235" i="3"/>
  <c r="GW235" i="3"/>
  <c r="HB235" i="3"/>
  <c r="HG235" i="3"/>
  <c r="HM235" i="3"/>
  <c r="HQ235" i="3"/>
  <c r="HV235" i="3"/>
  <c r="IA235" i="3"/>
  <c r="IO235" i="3"/>
  <c r="IT235" i="3"/>
  <c r="IY235" i="3"/>
  <c r="DY236" i="3"/>
  <c r="EH236" i="3"/>
  <c r="EO236" i="3"/>
  <c r="ET236" i="3"/>
  <c r="FI236" i="3"/>
  <c r="FU236" i="3"/>
  <c r="GS236" i="3"/>
  <c r="HA236" i="3"/>
  <c r="HJ236" i="3"/>
  <c r="HQ236" i="3"/>
  <c r="FJ240" i="3"/>
  <c r="DW241" i="3"/>
  <c r="ES241" i="3"/>
  <c r="IG241" i="3"/>
  <c r="IU242" i="3"/>
  <c r="IR242" i="3"/>
  <c r="HW242" i="3"/>
  <c r="HL242" i="3"/>
  <c r="GV242" i="3"/>
  <c r="GE242" i="3"/>
  <c r="FO242" i="3"/>
  <c r="FG242" i="3"/>
  <c r="EV242" i="3"/>
  <c r="EM242" i="3"/>
  <c r="DV242" i="3"/>
  <c r="IA242" i="3"/>
  <c r="HD242" i="3"/>
  <c r="GQ242" i="3"/>
  <c r="GA242" i="3"/>
  <c r="FS242" i="3"/>
  <c r="FC242" i="3"/>
  <c r="EF242" i="3"/>
  <c r="GF242" i="3"/>
  <c r="HO242" i="3"/>
  <c r="IB242" i="3"/>
  <c r="IQ242" i="3"/>
  <c r="DY243" i="3"/>
  <c r="FA243" i="3"/>
  <c r="FO243" i="3"/>
  <c r="FV243" i="3"/>
  <c r="GE243" i="3"/>
  <c r="GM243" i="3"/>
  <c r="GT243" i="3"/>
  <c r="HE243" i="3"/>
  <c r="HO243" i="3"/>
  <c r="HV243" i="3"/>
  <c r="IO243" i="3"/>
  <c r="IY243" i="3"/>
  <c r="IV247" i="3"/>
  <c r="IW247" i="3"/>
  <c r="IQ247" i="3"/>
  <c r="IL247" i="3"/>
  <c r="IH247" i="3"/>
  <c r="HU247" i="3"/>
  <c r="HK247" i="3"/>
  <c r="HF247" i="3"/>
  <c r="HA247" i="3"/>
  <c r="GU247" i="3"/>
  <c r="GQ247" i="3"/>
  <c r="GL247" i="3"/>
  <c r="FO247" i="3"/>
  <c r="FI247" i="3"/>
  <c r="EY247" i="3"/>
  <c r="ET247" i="3"/>
  <c r="EP247" i="3"/>
  <c r="EK247" i="3"/>
  <c r="EF247" i="3"/>
  <c r="DZ247" i="3"/>
  <c r="DT247" i="3"/>
  <c r="IY247" i="3"/>
  <c r="IT247" i="3"/>
  <c r="IO247" i="3"/>
  <c r="ID247" i="3"/>
  <c r="HW247" i="3"/>
  <c r="HR247" i="3"/>
  <c r="HN247" i="3"/>
  <c r="HI247" i="3"/>
  <c r="HC247" i="3"/>
  <c r="GX247" i="3"/>
  <c r="GS247" i="3"/>
  <c r="GI247" i="3"/>
  <c r="GD247" i="3"/>
  <c r="FV247" i="3"/>
  <c r="FR247" i="3"/>
  <c r="FG247" i="3"/>
  <c r="EW247" i="3"/>
  <c r="EM247" i="3"/>
  <c r="EI247" i="3"/>
  <c r="ED247" i="3"/>
  <c r="DV247" i="3"/>
  <c r="DQ247" i="3"/>
  <c r="EE247" i="3"/>
  <c r="EO247" i="3"/>
  <c r="EU247" i="3"/>
  <c r="FC247" i="3"/>
  <c r="FJ247" i="3"/>
  <c r="FS247" i="3"/>
  <c r="GH247" i="3"/>
  <c r="GP247" i="3"/>
  <c r="GY247" i="3"/>
  <c r="HJ247" i="3"/>
  <c r="HQ247" i="3"/>
  <c r="IS247" i="3"/>
  <c r="DU248" i="3"/>
  <c r="EL248" i="3"/>
  <c r="EW248" i="3"/>
  <c r="FY248" i="3"/>
  <c r="GH248" i="3"/>
  <c r="GT248" i="3"/>
  <c r="HJ248" i="3"/>
  <c r="HU248" i="3"/>
  <c r="IP248" i="3"/>
  <c r="DT184" i="3"/>
  <c r="EK184" i="3"/>
  <c r="EW184" i="3"/>
  <c r="GS184" i="3"/>
  <c r="HI184" i="3"/>
  <c r="HU184" i="3"/>
  <c r="IO184" i="3"/>
  <c r="EB186" i="3"/>
  <c r="EI186" i="3"/>
  <c r="EN186" i="3"/>
  <c r="EV186" i="3"/>
  <c r="FC186" i="3"/>
  <c r="FG186" i="3"/>
  <c r="FP186" i="3"/>
  <c r="FV186" i="3"/>
  <c r="GB186" i="3"/>
  <c r="GF186" i="3"/>
  <c r="GJ186" i="3"/>
  <c r="GN186" i="3"/>
  <c r="GZ186" i="3"/>
  <c r="HG186" i="3"/>
  <c r="HN186" i="3"/>
  <c r="HV186" i="3"/>
  <c r="IA186" i="3"/>
  <c r="IF186" i="3"/>
  <c r="IL186" i="3"/>
  <c r="IR186" i="3"/>
  <c r="DT189" i="3"/>
  <c r="EC189" i="3"/>
  <c r="EQ189" i="3"/>
  <c r="EW189" i="3"/>
  <c r="FC189" i="3"/>
  <c r="FO189" i="3"/>
  <c r="FU189" i="3"/>
  <c r="GI189" i="3"/>
  <c r="GQ189" i="3"/>
  <c r="GV189" i="3"/>
  <c r="HD189" i="3"/>
  <c r="HK189" i="3"/>
  <c r="HQ189" i="3"/>
  <c r="HY189" i="3"/>
  <c r="IK189" i="3"/>
  <c r="FC191" i="3"/>
  <c r="GA191" i="3"/>
  <c r="GQ191" i="3"/>
  <c r="FS195" i="3"/>
  <c r="GI195" i="3"/>
  <c r="DT197" i="3"/>
  <c r="EQ197" i="3"/>
  <c r="HD197" i="3"/>
  <c r="HT197" i="3"/>
  <c r="IS197" i="3"/>
  <c r="FY199" i="3"/>
  <c r="GI199" i="3"/>
  <c r="EB202" i="3"/>
  <c r="EI202" i="3"/>
  <c r="EN202" i="3"/>
  <c r="EV202" i="3"/>
  <c r="FC202" i="3"/>
  <c r="FG202" i="3"/>
  <c r="FP202" i="3"/>
  <c r="FV202" i="3"/>
  <c r="GB202" i="3"/>
  <c r="GF202" i="3"/>
  <c r="GJ202" i="3"/>
  <c r="GN202" i="3"/>
  <c r="GZ202" i="3"/>
  <c r="HG202" i="3"/>
  <c r="HN202" i="3"/>
  <c r="HV202" i="3"/>
  <c r="IA202" i="3"/>
  <c r="IF202" i="3"/>
  <c r="IL202" i="3"/>
  <c r="IR202" i="3"/>
  <c r="DT205" i="3"/>
  <c r="EC205" i="3"/>
  <c r="EQ205" i="3"/>
  <c r="EW205" i="3"/>
  <c r="FC205" i="3"/>
  <c r="FO205" i="3"/>
  <c r="FU205" i="3"/>
  <c r="GI205" i="3"/>
  <c r="GQ205" i="3"/>
  <c r="GV205" i="3"/>
  <c r="HD205" i="3"/>
  <c r="HK205" i="3"/>
  <c r="HQ205" i="3"/>
  <c r="HY205" i="3"/>
  <c r="IK205" i="3"/>
  <c r="FM207" i="3"/>
  <c r="FR208" i="3"/>
  <c r="ID208" i="3"/>
  <c r="EG210" i="3"/>
  <c r="EU210" i="3"/>
  <c r="GJ210" i="3"/>
  <c r="HG210" i="3"/>
  <c r="HT210" i="3"/>
  <c r="IB210" i="3"/>
  <c r="IQ210" i="3"/>
  <c r="DY211" i="3"/>
  <c r="EE211" i="3"/>
  <c r="EO211" i="3"/>
  <c r="ES211" i="3"/>
  <c r="EX211" i="3"/>
  <c r="FI211" i="3"/>
  <c r="FO211" i="3"/>
  <c r="GE211" i="3"/>
  <c r="GP211" i="3"/>
  <c r="GT211" i="3"/>
  <c r="GY211" i="3"/>
  <c r="HE211" i="3"/>
  <c r="HJ211" i="3"/>
  <c r="HO211" i="3"/>
  <c r="HS211" i="3"/>
  <c r="HY211" i="3"/>
  <c r="IH211" i="3"/>
  <c r="IL211" i="3"/>
  <c r="IQ211" i="3"/>
  <c r="IW211" i="3"/>
  <c r="DT212" i="3"/>
  <c r="ED212" i="3"/>
  <c r="EK212" i="3"/>
  <c r="EX212" i="3"/>
  <c r="FF212" i="3"/>
  <c r="FR212" i="3"/>
  <c r="GD212" i="3"/>
  <c r="GP212" i="3"/>
  <c r="GW212" i="3"/>
  <c r="HE212" i="3"/>
  <c r="HM212" i="3"/>
  <c r="HR212" i="3"/>
  <c r="IG212" i="3"/>
  <c r="IL212" i="3"/>
  <c r="IT212" i="3"/>
  <c r="DY215" i="3"/>
  <c r="EE215" i="3"/>
  <c r="EO215" i="3"/>
  <c r="ES215" i="3"/>
  <c r="EX215" i="3"/>
  <c r="FC215" i="3"/>
  <c r="FS215" i="3"/>
  <c r="FY215" i="3"/>
  <c r="GE215" i="3"/>
  <c r="GP215" i="3"/>
  <c r="GT215" i="3"/>
  <c r="GY215" i="3"/>
  <c r="HE215" i="3"/>
  <c r="HJ215" i="3"/>
  <c r="HO215" i="3"/>
  <c r="HS215" i="3"/>
  <c r="HY215" i="3"/>
  <c r="IG215" i="3"/>
  <c r="IK215" i="3"/>
  <c r="IP215" i="3"/>
  <c r="IU215" i="3"/>
  <c r="DZ216" i="3"/>
  <c r="EI216" i="3"/>
  <c r="EP216" i="3"/>
  <c r="EW216" i="3"/>
  <c r="FF216" i="3"/>
  <c r="FY216" i="3"/>
  <c r="GH216" i="3"/>
  <c r="GX216" i="3"/>
  <c r="HF216" i="3"/>
  <c r="HN216" i="3"/>
  <c r="HU216" i="3"/>
  <c r="IC216" i="3"/>
  <c r="IP216" i="3"/>
  <c r="IX216" i="3"/>
  <c r="ED217" i="3"/>
  <c r="GV217" i="3"/>
  <c r="HL217" i="3"/>
  <c r="HU217" i="3"/>
  <c r="IF217" i="3"/>
  <c r="IO217" i="3"/>
  <c r="DV218" i="3"/>
  <c r="EM218" i="3"/>
  <c r="EV218" i="3"/>
  <c r="FG218" i="3"/>
  <c r="FO218" i="3"/>
  <c r="GE218" i="3"/>
  <c r="GV218" i="3"/>
  <c r="HL218" i="3"/>
  <c r="HW218" i="3"/>
  <c r="IR218" i="3"/>
  <c r="DT219" i="3"/>
  <c r="DZ219" i="3"/>
  <c r="EF219" i="3"/>
  <c r="EK219" i="3"/>
  <c r="EP219" i="3"/>
  <c r="ET219" i="3"/>
  <c r="EY219" i="3"/>
  <c r="FF219" i="3"/>
  <c r="FJ219" i="3"/>
  <c r="FU219" i="3"/>
  <c r="GA219" i="3"/>
  <c r="GL219" i="3"/>
  <c r="GQ219" i="3"/>
  <c r="GU219" i="3"/>
  <c r="HA219" i="3"/>
  <c r="HF219" i="3"/>
  <c r="HK219" i="3"/>
  <c r="HU219" i="3"/>
  <c r="IC219" i="3"/>
  <c r="II219" i="3"/>
  <c r="IM219" i="3"/>
  <c r="IS219" i="3"/>
  <c r="IX219" i="3"/>
  <c r="DU220" i="3"/>
  <c r="EE220" i="3"/>
  <c r="EL220" i="3"/>
  <c r="ES220" i="3"/>
  <c r="FA220" i="3"/>
  <c r="FM220" i="3"/>
  <c r="FY220" i="3"/>
  <c r="GH220" i="3"/>
  <c r="GX220" i="3"/>
  <c r="HF220" i="3"/>
  <c r="HN220" i="3"/>
  <c r="HU220" i="3"/>
  <c r="IC220" i="3"/>
  <c r="IH220" i="3"/>
  <c r="IO220" i="3"/>
  <c r="IW220" i="3"/>
  <c r="DT223" i="3"/>
  <c r="DZ223" i="3"/>
  <c r="EF223" i="3"/>
  <c r="EK223" i="3"/>
  <c r="EP223" i="3"/>
  <c r="ET223" i="3"/>
  <c r="EY223" i="3"/>
  <c r="FI223" i="3"/>
  <c r="FO223" i="3"/>
  <c r="GA223" i="3"/>
  <c r="GL223" i="3"/>
  <c r="GQ223" i="3"/>
  <c r="GU223" i="3"/>
  <c r="HA223" i="3"/>
  <c r="HF223" i="3"/>
  <c r="HK223" i="3"/>
  <c r="HU223" i="3"/>
  <c r="IC223" i="3"/>
  <c r="IH223" i="3"/>
  <c r="IL223" i="3"/>
  <c r="IQ223" i="3"/>
  <c r="IW223" i="3"/>
  <c r="DT224" i="3"/>
  <c r="ED224" i="3"/>
  <c r="EK224" i="3"/>
  <c r="EX224" i="3"/>
  <c r="FM224" i="3"/>
  <c r="FU224" i="3"/>
  <c r="GL224" i="3"/>
  <c r="GS224" i="3"/>
  <c r="HA224" i="3"/>
  <c r="HI224" i="3"/>
  <c r="HV224" i="3"/>
  <c r="IK224" i="3"/>
  <c r="IS224" i="3"/>
  <c r="EG225" i="3"/>
  <c r="ES225" i="3"/>
  <c r="FM225" i="3"/>
  <c r="FU225" i="3"/>
  <c r="GN225" i="3"/>
  <c r="GW225" i="3"/>
  <c r="HM225" i="3"/>
  <c r="IG225" i="3"/>
  <c r="IV225" i="3"/>
  <c r="DW226" i="3"/>
  <c r="EN226" i="3"/>
  <c r="GF226" i="3"/>
  <c r="GY226" i="3"/>
  <c r="HO226" i="3"/>
  <c r="II226" i="3"/>
  <c r="IY226" i="3"/>
  <c r="DU227" i="3"/>
  <c r="EB227" i="3"/>
  <c r="EH227" i="3"/>
  <c r="EL227" i="3"/>
  <c r="EQ227" i="3"/>
  <c r="EU227" i="3"/>
  <c r="FA227" i="3"/>
  <c r="FG227" i="3"/>
  <c r="FM227" i="3"/>
  <c r="FR227" i="3"/>
  <c r="FV227" i="3"/>
  <c r="GH227" i="3"/>
  <c r="GM227" i="3"/>
  <c r="GW227" i="3"/>
  <c r="HB227" i="3"/>
  <c r="HG227" i="3"/>
  <c r="HM227" i="3"/>
  <c r="HQ227" i="3"/>
  <c r="HV227" i="3"/>
  <c r="IA227" i="3"/>
  <c r="IO227" i="3"/>
  <c r="IT227" i="3"/>
  <c r="IY227" i="3"/>
  <c r="DY228" i="3"/>
  <c r="EH228" i="3"/>
  <c r="EO228" i="3"/>
  <c r="ET228" i="3"/>
  <c r="FI228" i="3"/>
  <c r="FU228" i="3"/>
  <c r="GS228" i="3"/>
  <c r="HA228" i="3"/>
  <c r="HI228" i="3"/>
  <c r="HV228" i="3"/>
  <c r="ID228" i="3"/>
  <c r="IP228" i="3"/>
  <c r="IX228" i="3"/>
  <c r="DU231" i="3"/>
  <c r="EB231" i="3"/>
  <c r="EH231" i="3"/>
  <c r="EL231" i="3"/>
  <c r="EQ231" i="3"/>
  <c r="EU231" i="3"/>
  <c r="FA231" i="3"/>
  <c r="FF231" i="3"/>
  <c r="FJ231" i="3"/>
  <c r="FU231" i="3"/>
  <c r="GH231" i="3"/>
  <c r="GM231" i="3"/>
  <c r="GW231" i="3"/>
  <c r="HB231" i="3"/>
  <c r="HG231" i="3"/>
  <c r="HM231" i="3"/>
  <c r="HQ231" i="3"/>
  <c r="HV231" i="3"/>
  <c r="IA231" i="3"/>
  <c r="II231" i="3"/>
  <c r="IM231" i="3"/>
  <c r="IS231" i="3"/>
  <c r="IX231" i="3"/>
  <c r="DU232" i="3"/>
  <c r="EE232" i="3"/>
  <c r="EL232" i="3"/>
  <c r="ES232" i="3"/>
  <c r="FA232" i="3"/>
  <c r="FI232" i="3"/>
  <c r="FV232" i="3"/>
  <c r="GD232" i="3"/>
  <c r="GT232" i="3"/>
  <c r="HB232" i="3"/>
  <c r="HJ232" i="3"/>
  <c r="HQ232" i="3"/>
  <c r="HY232" i="3"/>
  <c r="IG232" i="3"/>
  <c r="IL232" i="3"/>
  <c r="IT232" i="3"/>
  <c r="HD233" i="3"/>
  <c r="IB233" i="3"/>
  <c r="IW233" i="3"/>
  <c r="EF234" i="3"/>
  <c r="FC234" i="3"/>
  <c r="FS234" i="3"/>
  <c r="GA234" i="3"/>
  <c r="GQ234" i="3"/>
  <c r="HD234" i="3"/>
  <c r="IA234" i="3"/>
  <c r="DQ235" i="3"/>
  <c r="DV235" i="3"/>
  <c r="ED235" i="3"/>
  <c r="EI235" i="3"/>
  <c r="EM235" i="3"/>
  <c r="EW235" i="3"/>
  <c r="FC235" i="3"/>
  <c r="FS235" i="3"/>
  <c r="FY235" i="3"/>
  <c r="GD235" i="3"/>
  <c r="GI235" i="3"/>
  <c r="GS235" i="3"/>
  <c r="GX235" i="3"/>
  <c r="HC235" i="3"/>
  <c r="HI235" i="3"/>
  <c r="HN235" i="3"/>
  <c r="HR235" i="3"/>
  <c r="HW235" i="3"/>
  <c r="IG235" i="3"/>
  <c r="IK235" i="3"/>
  <c r="IP235" i="3"/>
  <c r="IU235" i="3"/>
  <c r="IV236" i="3"/>
  <c r="IT236" i="3"/>
  <c r="IL236" i="3"/>
  <c r="IG236" i="3"/>
  <c r="IX236" i="3"/>
  <c r="IP236" i="3"/>
  <c r="ID236" i="3"/>
  <c r="HV236" i="3"/>
  <c r="HI236" i="3"/>
  <c r="DZ236" i="3"/>
  <c r="EI236" i="3"/>
  <c r="EP236" i="3"/>
  <c r="EW236" i="3"/>
  <c r="FJ236" i="3"/>
  <c r="FV236" i="3"/>
  <c r="GL236" i="3"/>
  <c r="GT236" i="3"/>
  <c r="HB236" i="3"/>
  <c r="HM236" i="3"/>
  <c r="HR236" i="3"/>
  <c r="IC236" i="3"/>
  <c r="IK236" i="3"/>
  <c r="ID239" i="3"/>
  <c r="EG241" i="3"/>
  <c r="FA241" i="3"/>
  <c r="FI241" i="3"/>
  <c r="FY241" i="3"/>
  <c r="GW241" i="3"/>
  <c r="HT241" i="3"/>
  <c r="DW242" i="3"/>
  <c r="EU242" i="3"/>
  <c r="IY242" i="3"/>
  <c r="EB243" i="3"/>
  <c r="EL243" i="3"/>
  <c r="ES243" i="3"/>
  <c r="FI243" i="3"/>
  <c r="GW243" i="3"/>
  <c r="HG243" i="3"/>
  <c r="HY243" i="3"/>
  <c r="IH243" i="3"/>
  <c r="DU247" i="3"/>
  <c r="EH247" i="3"/>
  <c r="EQ247" i="3"/>
  <c r="EX247" i="3"/>
  <c r="HB247" i="3"/>
  <c r="HM247" i="3"/>
  <c r="HS247" i="3"/>
  <c r="IA247" i="3"/>
  <c r="IK247" i="3"/>
  <c r="IU247" i="3"/>
  <c r="DZ248" i="3"/>
  <c r="EP248" i="3"/>
  <c r="FA248" i="3"/>
  <c r="FI248" i="3"/>
  <c r="GX248" i="3"/>
  <c r="HN248" i="3"/>
  <c r="HY248" i="3"/>
  <c r="IG248" i="3"/>
  <c r="IT248" i="3"/>
  <c r="GE251" i="3"/>
  <c r="GD251" i="3"/>
  <c r="GT251" i="3"/>
  <c r="GS251" i="3"/>
  <c r="IL251" i="3"/>
  <c r="IK251" i="3"/>
  <c r="EG217" i="3"/>
  <c r="ES217" i="3"/>
  <c r="FM217" i="3"/>
  <c r="FU217" i="3"/>
  <c r="GN217" i="3"/>
  <c r="GW217" i="3"/>
  <c r="HM217" i="3"/>
  <c r="IG217" i="3"/>
  <c r="IV217" i="3"/>
  <c r="DY220" i="3"/>
  <c r="EH220" i="3"/>
  <c r="EO220" i="3"/>
  <c r="ET220" i="3"/>
  <c r="FI220" i="3"/>
  <c r="FU220" i="3"/>
  <c r="GS220" i="3"/>
  <c r="HA220" i="3"/>
  <c r="HI220" i="3"/>
  <c r="HV220" i="3"/>
  <c r="ID220" i="3"/>
  <c r="IP220" i="3"/>
  <c r="IX220" i="3"/>
  <c r="DZ228" i="3"/>
  <c r="EI228" i="3"/>
  <c r="EP228" i="3"/>
  <c r="EW228" i="3"/>
  <c r="FJ228" i="3"/>
  <c r="FV228" i="3"/>
  <c r="GL228" i="3"/>
  <c r="GT228" i="3"/>
  <c r="HB228" i="3"/>
  <c r="HJ228" i="3"/>
  <c r="HQ228" i="3"/>
  <c r="HY228" i="3"/>
  <c r="IK228" i="3"/>
  <c r="IS228" i="3"/>
  <c r="EG234" i="3"/>
  <c r="EU234" i="3"/>
  <c r="GJ234" i="3"/>
  <c r="HG234" i="3"/>
  <c r="HT234" i="3"/>
  <c r="IB234" i="3"/>
  <c r="IQ234" i="3"/>
  <c r="DY235" i="3"/>
  <c r="EE235" i="3"/>
  <c r="EO235" i="3"/>
  <c r="ES235" i="3"/>
  <c r="EX235" i="3"/>
  <c r="FI235" i="3"/>
  <c r="FO235" i="3"/>
  <c r="GE235" i="3"/>
  <c r="GP235" i="3"/>
  <c r="GT235" i="3"/>
  <c r="GY235" i="3"/>
  <c r="HE235" i="3"/>
  <c r="HJ235" i="3"/>
  <c r="HO235" i="3"/>
  <c r="HS235" i="3"/>
  <c r="HY235" i="3"/>
  <c r="IH235" i="3"/>
  <c r="IL235" i="3"/>
  <c r="IQ235" i="3"/>
  <c r="IW235" i="3"/>
  <c r="EN241" i="3"/>
  <c r="GN241" i="3"/>
  <c r="HE241" i="3"/>
  <c r="IV243" i="3"/>
  <c r="IX243" i="3"/>
  <c r="IS243" i="3"/>
  <c r="IM243" i="3"/>
  <c r="II243" i="3"/>
  <c r="HU243" i="3"/>
  <c r="HK243" i="3"/>
  <c r="HF243" i="3"/>
  <c r="HA243" i="3"/>
  <c r="GU243" i="3"/>
  <c r="GQ243" i="3"/>
  <c r="GL243" i="3"/>
  <c r="GA243" i="3"/>
  <c r="FU243" i="3"/>
  <c r="FJ243" i="3"/>
  <c r="FF243" i="3"/>
  <c r="EY243" i="3"/>
  <c r="ET243" i="3"/>
  <c r="EP243" i="3"/>
  <c r="EK243" i="3"/>
  <c r="EF243" i="3"/>
  <c r="DZ243" i="3"/>
  <c r="DT243" i="3"/>
  <c r="IU243" i="3"/>
  <c r="IP243" i="3"/>
  <c r="IK243" i="3"/>
  <c r="HW243" i="3"/>
  <c r="HR243" i="3"/>
  <c r="HN243" i="3"/>
  <c r="HI243" i="3"/>
  <c r="HC243" i="3"/>
  <c r="GX243" i="3"/>
  <c r="GS243" i="3"/>
  <c r="GI243" i="3"/>
  <c r="GD243" i="3"/>
  <c r="FS243" i="3"/>
  <c r="EW243" i="3"/>
  <c r="EM243" i="3"/>
  <c r="EI243" i="3"/>
  <c r="ED243" i="3"/>
  <c r="DV243" i="3"/>
  <c r="DQ243" i="3"/>
  <c r="EE243" i="3"/>
  <c r="EO243" i="3"/>
  <c r="EU243" i="3"/>
  <c r="FM243" i="3"/>
  <c r="FR243" i="3"/>
  <c r="GH243" i="3"/>
  <c r="GP243" i="3"/>
  <c r="GY243" i="3"/>
  <c r="HJ243" i="3"/>
  <c r="HQ243" i="3"/>
  <c r="IT243" i="3"/>
  <c r="DZ220" i="3"/>
  <c r="EI220" i="3"/>
  <c r="EP220" i="3"/>
  <c r="EW220" i="3"/>
  <c r="FJ220" i="3"/>
  <c r="FV220" i="3"/>
  <c r="GL220" i="3"/>
  <c r="GT220" i="3"/>
  <c r="HB220" i="3"/>
  <c r="HJ220" i="3"/>
  <c r="HQ220" i="3"/>
  <c r="HY220" i="3"/>
  <c r="IK220" i="3"/>
  <c r="IS220" i="3"/>
  <c r="EG226" i="3"/>
  <c r="EU226" i="3"/>
  <c r="GJ226" i="3"/>
  <c r="HG226" i="3"/>
  <c r="HT226" i="3"/>
  <c r="IB226" i="3"/>
  <c r="IQ226" i="3"/>
  <c r="DY227" i="3"/>
  <c r="EE227" i="3"/>
  <c r="EO227" i="3"/>
  <c r="ES227" i="3"/>
  <c r="EX227" i="3"/>
  <c r="FI227" i="3"/>
  <c r="FO227" i="3"/>
  <c r="GE227" i="3"/>
  <c r="GP227" i="3"/>
  <c r="GT227" i="3"/>
  <c r="GY227" i="3"/>
  <c r="HE227" i="3"/>
  <c r="HJ227" i="3"/>
  <c r="HO227" i="3"/>
  <c r="HS227" i="3"/>
  <c r="HY227" i="3"/>
  <c r="IH227" i="3"/>
  <c r="IL227" i="3"/>
  <c r="IQ227" i="3"/>
  <c r="IW227" i="3"/>
  <c r="DT228" i="3"/>
  <c r="ED228" i="3"/>
  <c r="EK228" i="3"/>
  <c r="EX228" i="3"/>
  <c r="FF228" i="3"/>
  <c r="FR228" i="3"/>
  <c r="GD228" i="3"/>
  <c r="GP228" i="3"/>
  <c r="GW228" i="3"/>
  <c r="HE228" i="3"/>
  <c r="HM228" i="3"/>
  <c r="HR228" i="3"/>
  <c r="IG228" i="3"/>
  <c r="IL228" i="3"/>
  <c r="IT228" i="3"/>
  <c r="DY231" i="3"/>
  <c r="EE231" i="3"/>
  <c r="EO231" i="3"/>
  <c r="ES231" i="3"/>
  <c r="EX231" i="3"/>
  <c r="FC231" i="3"/>
  <c r="FS231" i="3"/>
  <c r="FY231" i="3"/>
  <c r="GE231" i="3"/>
  <c r="GP231" i="3"/>
  <c r="GT231" i="3"/>
  <c r="GY231" i="3"/>
  <c r="HE231" i="3"/>
  <c r="HJ231" i="3"/>
  <c r="HO231" i="3"/>
  <c r="HS231" i="3"/>
  <c r="HY231" i="3"/>
  <c r="IG231" i="3"/>
  <c r="IK231" i="3"/>
  <c r="IP231" i="3"/>
  <c r="IU231" i="3"/>
  <c r="DZ232" i="3"/>
  <c r="EI232" i="3"/>
  <c r="EP232" i="3"/>
  <c r="EW232" i="3"/>
  <c r="FF232" i="3"/>
  <c r="FY232" i="3"/>
  <c r="GH232" i="3"/>
  <c r="GX232" i="3"/>
  <c r="HF232" i="3"/>
  <c r="HN232" i="3"/>
  <c r="HU232" i="3"/>
  <c r="IC232" i="3"/>
  <c r="IP232" i="3"/>
  <c r="IX232" i="3"/>
  <c r="DV234" i="3"/>
  <c r="EM234" i="3"/>
  <c r="EV234" i="3"/>
  <c r="FG234" i="3"/>
  <c r="FO234" i="3"/>
  <c r="GE234" i="3"/>
  <c r="GV234" i="3"/>
  <c r="HL234" i="3"/>
  <c r="HW234" i="3"/>
  <c r="IR234" i="3"/>
  <c r="DT235" i="3"/>
  <c r="DZ235" i="3"/>
  <c r="EF235" i="3"/>
  <c r="EK235" i="3"/>
  <c r="EP235" i="3"/>
  <c r="ET235" i="3"/>
  <c r="EY235" i="3"/>
  <c r="FF235" i="3"/>
  <c r="FJ235" i="3"/>
  <c r="FU235" i="3"/>
  <c r="GA235" i="3"/>
  <c r="GL235" i="3"/>
  <c r="GQ235" i="3"/>
  <c r="GU235" i="3"/>
  <c r="HA235" i="3"/>
  <c r="HF235" i="3"/>
  <c r="HK235" i="3"/>
  <c r="HU235" i="3"/>
  <c r="IC235" i="3"/>
  <c r="II235" i="3"/>
  <c r="IM235" i="3"/>
  <c r="IS235" i="3"/>
  <c r="IX235" i="3"/>
  <c r="IR241" i="3"/>
  <c r="IO241" i="3"/>
  <c r="IF241" i="3"/>
  <c r="HU241" i="3"/>
  <c r="HL241" i="3"/>
  <c r="GV241" i="3"/>
  <c r="ED241" i="3"/>
  <c r="IW241" i="3"/>
  <c r="IB241" i="3"/>
  <c r="HD241" i="3"/>
  <c r="GF241" i="3"/>
  <c r="EV241" i="3"/>
  <c r="EK241" i="3"/>
  <c r="DT241" i="3"/>
  <c r="FM241" i="3"/>
  <c r="FU241" i="3"/>
  <c r="HM241" i="3"/>
  <c r="IV241" i="3"/>
  <c r="DU243" i="3"/>
  <c r="EH243" i="3"/>
  <c r="EQ243" i="3"/>
  <c r="EX243" i="3"/>
  <c r="FG243" i="3"/>
  <c r="HB243" i="3"/>
  <c r="HM243" i="3"/>
  <c r="HS243" i="3"/>
  <c r="IA243" i="3"/>
  <c r="IL243" i="3"/>
  <c r="IW243" i="3"/>
  <c r="IV248" i="3"/>
  <c r="IS248" i="3"/>
  <c r="IK248" i="3"/>
  <c r="HV248" i="3"/>
  <c r="HI248" i="3"/>
  <c r="HA248" i="3"/>
  <c r="GS248" i="3"/>
  <c r="FU248" i="3"/>
  <c r="FM248" i="3"/>
  <c r="EX248" i="3"/>
  <c r="EK248" i="3"/>
  <c r="ED248" i="3"/>
  <c r="DT248" i="3"/>
  <c r="IW248" i="3"/>
  <c r="IO248" i="3"/>
  <c r="IH248" i="3"/>
  <c r="HR248" i="3"/>
  <c r="HM248" i="3"/>
  <c r="HE248" i="3"/>
  <c r="GW248" i="3"/>
  <c r="GP248" i="3"/>
  <c r="FJ248" i="3"/>
  <c r="ET248" i="3"/>
  <c r="EO248" i="3"/>
  <c r="EH248" i="3"/>
  <c r="DY248" i="3"/>
  <c r="EI248" i="3"/>
  <c r="ES248" i="3"/>
  <c r="FF248" i="3"/>
  <c r="HF248" i="3"/>
  <c r="HQ248" i="3"/>
  <c r="IC248" i="3"/>
  <c r="IL248" i="3"/>
  <c r="DU239" i="3"/>
  <c r="EB239" i="3"/>
  <c r="EH239" i="3"/>
  <c r="EL239" i="3"/>
  <c r="EQ239" i="3"/>
  <c r="EU239" i="3"/>
  <c r="FA239" i="3"/>
  <c r="FF239" i="3"/>
  <c r="FJ239" i="3"/>
  <c r="FU239" i="3"/>
  <c r="GH239" i="3"/>
  <c r="GM239" i="3"/>
  <c r="GW239" i="3"/>
  <c r="HB239" i="3"/>
  <c r="HG239" i="3"/>
  <c r="HM239" i="3"/>
  <c r="HQ239" i="3"/>
  <c r="HV239" i="3"/>
  <c r="IA239" i="3"/>
  <c r="II239" i="3"/>
  <c r="IM239" i="3"/>
  <c r="IS239" i="3"/>
  <c r="IX239" i="3"/>
  <c r="FC243" i="3"/>
  <c r="FY243" i="3"/>
  <c r="IG243" i="3"/>
  <c r="DZ244" i="3"/>
  <c r="EI244" i="3"/>
  <c r="EP244" i="3"/>
  <c r="EW244" i="3"/>
  <c r="FJ244" i="3"/>
  <c r="FV244" i="3"/>
  <c r="GL244" i="3"/>
  <c r="GT244" i="3"/>
  <c r="HB244" i="3"/>
  <c r="HJ244" i="3"/>
  <c r="HQ244" i="3"/>
  <c r="HY244" i="3"/>
  <c r="IK244" i="3"/>
  <c r="IS244" i="3"/>
  <c r="FM247" i="3"/>
  <c r="FR248" i="3"/>
  <c r="ID248" i="3"/>
  <c r="DW249" i="3"/>
  <c r="EN249" i="3"/>
  <c r="FA249" i="3"/>
  <c r="FI249" i="3"/>
  <c r="FY249" i="3"/>
  <c r="HE249" i="3"/>
  <c r="HT249" i="3"/>
  <c r="IN249" i="3"/>
  <c r="EG250" i="3"/>
  <c r="EU250" i="3"/>
  <c r="GJ250" i="3"/>
  <c r="HG250" i="3"/>
  <c r="HT250" i="3"/>
  <c r="IB250" i="3"/>
  <c r="IQ250" i="3"/>
  <c r="DY251" i="3"/>
  <c r="EE251" i="3"/>
  <c r="EO251" i="3"/>
  <c r="ES251" i="3"/>
  <c r="EX251" i="3"/>
  <c r="FI251" i="3"/>
  <c r="FU251" i="3"/>
  <c r="GA251" i="3"/>
  <c r="GL251" i="3"/>
  <c r="GQ251" i="3"/>
  <c r="GU251" i="3"/>
  <c r="HA251" i="3"/>
  <c r="HF251" i="3"/>
  <c r="HK251" i="3"/>
  <c r="HU251" i="3"/>
  <c r="IC251" i="3"/>
  <c r="II251" i="3"/>
  <c r="IM251" i="3"/>
  <c r="IS251" i="3"/>
  <c r="IX251" i="3"/>
  <c r="DU252" i="3"/>
  <c r="EE252" i="3"/>
  <c r="EL252" i="3"/>
  <c r="ES252" i="3"/>
  <c r="FA252" i="3"/>
  <c r="FM252" i="3"/>
  <c r="FY252" i="3"/>
  <c r="GH252" i="3"/>
  <c r="GX252" i="3"/>
  <c r="HF252" i="3"/>
  <c r="HN252" i="3"/>
  <c r="HU252" i="3"/>
  <c r="ID252" i="3"/>
  <c r="IP252" i="3"/>
  <c r="IX252" i="3"/>
  <c r="DU255" i="3"/>
  <c r="EB255" i="3"/>
  <c r="EH255" i="3"/>
  <c r="EL255" i="3"/>
  <c r="EQ255" i="3"/>
  <c r="EU255" i="3"/>
  <c r="FA255" i="3"/>
  <c r="FF255" i="3"/>
  <c r="FJ255" i="3"/>
  <c r="FU255" i="3"/>
  <c r="GH255" i="3"/>
  <c r="GM255" i="3"/>
  <c r="GW255" i="3"/>
  <c r="HB255" i="3"/>
  <c r="HG255" i="3"/>
  <c r="HM255" i="3"/>
  <c r="HQ255" i="3"/>
  <c r="HV255" i="3"/>
  <c r="IA255" i="3"/>
  <c r="II255" i="3"/>
  <c r="IM255" i="3"/>
  <c r="IS255" i="3"/>
  <c r="IX255" i="3"/>
  <c r="DU256" i="3"/>
  <c r="EE256" i="3"/>
  <c r="EL256" i="3"/>
  <c r="ES256" i="3"/>
  <c r="FA256" i="3"/>
  <c r="FI256" i="3"/>
  <c r="FV256" i="3"/>
  <c r="GD256" i="3"/>
  <c r="GT256" i="3"/>
  <c r="HB256" i="3"/>
  <c r="HJ256" i="3"/>
  <c r="HQ256" i="3"/>
  <c r="HY256" i="3"/>
  <c r="IG256" i="3"/>
  <c r="IL256" i="3"/>
  <c r="IT256" i="3"/>
  <c r="DT257" i="3"/>
  <c r="EK257" i="3"/>
  <c r="EV257" i="3"/>
  <c r="GF257" i="3"/>
  <c r="HD257" i="3"/>
  <c r="IB257" i="3"/>
  <c r="IW257" i="3"/>
  <c r="DQ259" i="3"/>
  <c r="DY259" i="3"/>
  <c r="EH259" i="3"/>
  <c r="EO259" i="3"/>
  <c r="EU259" i="3"/>
  <c r="FO259" i="3"/>
  <c r="FU259" i="3"/>
  <c r="GY259" i="3"/>
  <c r="HG259" i="3"/>
  <c r="HO259" i="3"/>
  <c r="HU259" i="3"/>
  <c r="IA259" i="3"/>
  <c r="IQ259" i="3"/>
  <c r="IY259" i="3"/>
  <c r="EE260" i="3"/>
  <c r="HF260" i="3"/>
  <c r="HR260" i="3"/>
  <c r="IH260" i="3"/>
  <c r="IT260" i="3"/>
  <c r="DT261" i="3"/>
  <c r="DZ261" i="3"/>
  <c r="EF261" i="3"/>
  <c r="EK261" i="3"/>
  <c r="EP261" i="3"/>
  <c r="ET261" i="3"/>
  <c r="EY261" i="3"/>
  <c r="FG261" i="3"/>
  <c r="FM261" i="3"/>
  <c r="GM261" i="3"/>
  <c r="GU261" i="3"/>
  <c r="HC261" i="3"/>
  <c r="HK261" i="3"/>
  <c r="HQ261" i="3"/>
  <c r="HY261" i="3"/>
  <c r="IK261" i="3"/>
  <c r="IS261" i="3"/>
  <c r="HT262" i="3"/>
  <c r="IR262" i="3"/>
  <c r="IV265" i="3"/>
  <c r="IW265" i="3"/>
  <c r="IO265" i="3"/>
  <c r="II265" i="3"/>
  <c r="IA265" i="3"/>
  <c r="HU265" i="3"/>
  <c r="HO265" i="3"/>
  <c r="HG265" i="3"/>
  <c r="GY265" i="3"/>
  <c r="EY265" i="3"/>
  <c r="ET265" i="3"/>
  <c r="EP265" i="3"/>
  <c r="EK265" i="3"/>
  <c r="EF265" i="3"/>
  <c r="DZ265" i="3"/>
  <c r="DT265" i="3"/>
  <c r="EB265" i="3"/>
  <c r="EI265" i="3"/>
  <c r="EO265" i="3"/>
  <c r="EU265" i="3"/>
  <c r="FI265" i="3"/>
  <c r="FU265" i="3"/>
  <c r="GM265" i="3"/>
  <c r="GU265" i="3"/>
  <c r="HE265" i="3"/>
  <c r="HY265" i="3"/>
  <c r="IG265" i="3"/>
  <c r="IQ265" i="3"/>
  <c r="IX267" i="3"/>
  <c r="IU267" i="3"/>
  <c r="IM267" i="3"/>
  <c r="HY267" i="3"/>
  <c r="HQ267" i="3"/>
  <c r="HK267" i="3"/>
  <c r="HC267" i="3"/>
  <c r="GU267" i="3"/>
  <c r="FS267" i="3"/>
  <c r="EY267" i="3"/>
  <c r="EK267" i="3"/>
  <c r="ED267" i="3"/>
  <c r="DT267" i="3"/>
  <c r="EF267" i="3"/>
  <c r="EO267" i="3"/>
  <c r="EU267" i="3"/>
  <c r="FC267" i="3"/>
  <c r="FI267" i="3"/>
  <c r="GW267" i="3"/>
  <c r="HG267" i="3"/>
  <c r="II267" i="3"/>
  <c r="IQ267" i="3"/>
  <c r="IU268" i="3"/>
  <c r="IO268" i="3"/>
  <c r="IY268" i="3"/>
  <c r="HF268" i="3"/>
  <c r="GQ268" i="3"/>
  <c r="EX268" i="3"/>
  <c r="EL268" i="3"/>
  <c r="DU268" i="3"/>
  <c r="EP268" i="3"/>
  <c r="GA268" i="3"/>
  <c r="GL268" i="3"/>
  <c r="HA268" i="3"/>
  <c r="IO269" i="3"/>
  <c r="HU269" i="3"/>
  <c r="HJ269" i="3"/>
  <c r="GZ269" i="3"/>
  <c r="GL269" i="3"/>
  <c r="EX269" i="3"/>
  <c r="EP269" i="3"/>
  <c r="EG269" i="3"/>
  <c r="DT269" i="3"/>
  <c r="IW269" i="3"/>
  <c r="HM269" i="3"/>
  <c r="GW269" i="3"/>
  <c r="ED269" i="3"/>
  <c r="EK269" i="3"/>
  <c r="EV269" i="3"/>
  <c r="HH269" i="3"/>
  <c r="IU270" i="3"/>
  <c r="IY270" i="3"/>
  <c r="IN270" i="3"/>
  <c r="IF270" i="3"/>
  <c r="HQ270" i="3"/>
  <c r="HI270" i="3"/>
  <c r="GY270" i="3"/>
  <c r="GQ270" i="3"/>
  <c r="GI270" i="3"/>
  <c r="GA270" i="3"/>
  <c r="ES270" i="3"/>
  <c r="EK270" i="3"/>
  <c r="EB270" i="3"/>
  <c r="DQ270" i="3"/>
  <c r="IV270" i="3"/>
  <c r="IA270" i="3"/>
  <c r="HT270" i="3"/>
  <c r="HG270" i="3"/>
  <c r="GS270" i="3"/>
  <c r="FA270" i="3"/>
  <c r="EQ270" i="3"/>
  <c r="ED270" i="3"/>
  <c r="IQ270" i="3"/>
  <c r="HY270" i="3"/>
  <c r="EY270" i="3"/>
  <c r="GV270" i="3"/>
  <c r="HO270" i="3"/>
  <c r="IC270" i="3"/>
  <c r="IK270" i="3"/>
  <c r="DV272" i="3"/>
  <c r="EL272" i="3"/>
  <c r="EX272" i="3"/>
  <c r="FJ272" i="3"/>
  <c r="FS272" i="3"/>
  <c r="GA272" i="3"/>
  <c r="HC272" i="3"/>
  <c r="ID272" i="3"/>
  <c r="IM272" i="3"/>
  <c r="IT275" i="3"/>
  <c r="ID275" i="3"/>
  <c r="HV275" i="3"/>
  <c r="HK275" i="3"/>
  <c r="GZ275" i="3"/>
  <c r="GP275" i="3"/>
  <c r="GF275" i="3"/>
  <c r="FF275" i="3"/>
  <c r="EY275" i="3"/>
  <c r="EQ275" i="3"/>
  <c r="EG275" i="3"/>
  <c r="DU275" i="3"/>
  <c r="IQ275" i="3"/>
  <c r="II275" i="3"/>
  <c r="HN275" i="3"/>
  <c r="GX275" i="3"/>
  <c r="GN275" i="3"/>
  <c r="GH275" i="3"/>
  <c r="GB275" i="3"/>
  <c r="FR275" i="3"/>
  <c r="EV275" i="3"/>
  <c r="EL275" i="3"/>
  <c r="DW275" i="3"/>
  <c r="IY275" i="3"/>
  <c r="IL275" i="3"/>
  <c r="HS275" i="3"/>
  <c r="HF275" i="3"/>
  <c r="GD275" i="3"/>
  <c r="FD275" i="3"/>
  <c r="EE275" i="3"/>
  <c r="DQ275" i="3"/>
  <c r="HH275" i="3"/>
  <c r="IA275" i="3"/>
  <c r="IN275" i="3"/>
  <c r="HS276" i="3"/>
  <c r="EC277" i="3"/>
  <c r="FD277" i="3"/>
  <c r="FI277" i="3"/>
  <c r="FP277" i="3"/>
  <c r="FU277" i="3"/>
  <c r="GB277" i="3"/>
  <c r="DV280" i="3"/>
  <c r="EK280" i="3"/>
  <c r="EX280" i="3"/>
  <c r="FS280" i="3"/>
  <c r="GA280" i="3"/>
  <c r="GY280" i="3"/>
  <c r="HM280" i="3"/>
  <c r="IC280" i="3"/>
  <c r="IK280" i="3"/>
  <c r="IY280" i="3"/>
  <c r="EF282" i="3"/>
  <c r="EU282" i="3"/>
  <c r="FO282" i="3"/>
  <c r="HE282" i="3"/>
  <c r="HY282" i="3"/>
  <c r="II282" i="3"/>
  <c r="EB259" i="3"/>
  <c r="EQ259" i="3"/>
  <c r="EW259" i="3"/>
  <c r="FC259" i="3"/>
  <c r="FI259" i="3"/>
  <c r="FY259" i="3"/>
  <c r="GE259" i="3"/>
  <c r="GM259" i="3"/>
  <c r="GS259" i="3"/>
  <c r="HA259" i="3"/>
  <c r="HI259" i="3"/>
  <c r="HW259" i="3"/>
  <c r="IC259" i="3"/>
  <c r="IK259" i="3"/>
  <c r="IS259" i="3"/>
  <c r="EI260" i="3"/>
  <c r="ET260" i="3"/>
  <c r="FF260" i="3"/>
  <c r="FV260" i="3"/>
  <c r="GD260" i="3"/>
  <c r="GL260" i="3"/>
  <c r="GT260" i="3"/>
  <c r="HJ260" i="3"/>
  <c r="HV260" i="3"/>
  <c r="IX260" i="3"/>
  <c r="DY239" i="3"/>
  <c r="EE239" i="3"/>
  <c r="EO239" i="3"/>
  <c r="ES239" i="3"/>
  <c r="EX239" i="3"/>
  <c r="FC239" i="3"/>
  <c r="FS239" i="3"/>
  <c r="FY239" i="3"/>
  <c r="GE239" i="3"/>
  <c r="GP239" i="3"/>
  <c r="GT239" i="3"/>
  <c r="GY239" i="3"/>
  <c r="HE239" i="3"/>
  <c r="HJ239" i="3"/>
  <c r="HO239" i="3"/>
  <c r="HS239" i="3"/>
  <c r="HY239" i="3"/>
  <c r="IG239" i="3"/>
  <c r="IK239" i="3"/>
  <c r="IP239" i="3"/>
  <c r="IU239" i="3"/>
  <c r="DZ240" i="3"/>
  <c r="EI240" i="3"/>
  <c r="EP240" i="3"/>
  <c r="EW240" i="3"/>
  <c r="FF240" i="3"/>
  <c r="FY240" i="3"/>
  <c r="GH240" i="3"/>
  <c r="GX240" i="3"/>
  <c r="HF240" i="3"/>
  <c r="HN240" i="3"/>
  <c r="HU240" i="3"/>
  <c r="IC240" i="3"/>
  <c r="IP240" i="3"/>
  <c r="IX240" i="3"/>
  <c r="IC243" i="3"/>
  <c r="DU244" i="3"/>
  <c r="EE244" i="3"/>
  <c r="EL244" i="3"/>
  <c r="ES244" i="3"/>
  <c r="FA244" i="3"/>
  <c r="FM244" i="3"/>
  <c r="FY244" i="3"/>
  <c r="GH244" i="3"/>
  <c r="GX244" i="3"/>
  <c r="HF244" i="3"/>
  <c r="HN244" i="3"/>
  <c r="HU244" i="3"/>
  <c r="IC244" i="3"/>
  <c r="IH244" i="3"/>
  <c r="IO244" i="3"/>
  <c r="IW244" i="3"/>
  <c r="GA247" i="3"/>
  <c r="IC247" i="3"/>
  <c r="GL248" i="3"/>
  <c r="EG249" i="3"/>
  <c r="ES249" i="3"/>
  <c r="FM249" i="3"/>
  <c r="FU249" i="3"/>
  <c r="GN249" i="3"/>
  <c r="GW249" i="3"/>
  <c r="HM249" i="3"/>
  <c r="IG249" i="3"/>
  <c r="IV249" i="3"/>
  <c r="DW250" i="3"/>
  <c r="EN250" i="3"/>
  <c r="GF250" i="3"/>
  <c r="GY250" i="3"/>
  <c r="HO250" i="3"/>
  <c r="II250" i="3"/>
  <c r="IY250" i="3"/>
  <c r="DZ252" i="3"/>
  <c r="EI252" i="3"/>
  <c r="EP252" i="3"/>
  <c r="EW252" i="3"/>
  <c r="FJ252" i="3"/>
  <c r="FV252" i="3"/>
  <c r="GL252" i="3"/>
  <c r="GT252" i="3"/>
  <c r="HB252" i="3"/>
  <c r="HJ252" i="3"/>
  <c r="HQ252" i="3"/>
  <c r="HY252" i="3"/>
  <c r="IG252" i="3"/>
  <c r="IL252" i="3"/>
  <c r="IT252" i="3"/>
  <c r="DY255" i="3"/>
  <c r="EE255" i="3"/>
  <c r="EO255" i="3"/>
  <c r="ES255" i="3"/>
  <c r="EX255" i="3"/>
  <c r="FC255" i="3"/>
  <c r="FS255" i="3"/>
  <c r="FY255" i="3"/>
  <c r="GE255" i="3"/>
  <c r="GP255" i="3"/>
  <c r="GT255" i="3"/>
  <c r="GY255" i="3"/>
  <c r="HE255" i="3"/>
  <c r="HJ255" i="3"/>
  <c r="HO255" i="3"/>
  <c r="HS255" i="3"/>
  <c r="HY255" i="3"/>
  <c r="IG255" i="3"/>
  <c r="IK255" i="3"/>
  <c r="IP255" i="3"/>
  <c r="IU255" i="3"/>
  <c r="DZ256" i="3"/>
  <c r="EI256" i="3"/>
  <c r="EP256" i="3"/>
  <c r="EW256" i="3"/>
  <c r="FF256" i="3"/>
  <c r="FY256" i="3"/>
  <c r="GH256" i="3"/>
  <c r="GX256" i="3"/>
  <c r="HF256" i="3"/>
  <c r="HN256" i="3"/>
  <c r="HU256" i="3"/>
  <c r="IC256" i="3"/>
  <c r="IP256" i="3"/>
  <c r="IX256" i="3"/>
  <c r="ED257" i="3"/>
  <c r="GV257" i="3"/>
  <c r="HL257" i="3"/>
  <c r="HU257" i="3"/>
  <c r="IF257" i="3"/>
  <c r="IO257" i="3"/>
  <c r="EF258" i="3"/>
  <c r="EN258" i="3"/>
  <c r="EV258" i="3"/>
  <c r="FD258" i="3"/>
  <c r="GF258" i="3"/>
  <c r="GY258" i="3"/>
  <c r="HO258" i="3"/>
  <c r="IN258" i="3"/>
  <c r="DT259" i="3"/>
  <c r="ED259" i="3"/>
  <c r="EK259" i="3"/>
  <c r="EY259" i="3"/>
  <c r="FM259" i="3"/>
  <c r="FS259" i="3"/>
  <c r="GU259" i="3"/>
  <c r="HC259" i="3"/>
  <c r="HK259" i="3"/>
  <c r="HQ259" i="3"/>
  <c r="HY259" i="3"/>
  <c r="IG259" i="3"/>
  <c r="IM259" i="3"/>
  <c r="IU259" i="3"/>
  <c r="DU260" i="3"/>
  <c r="EL260" i="3"/>
  <c r="EX260" i="3"/>
  <c r="GX260" i="3"/>
  <c r="HN260" i="3"/>
  <c r="ID260" i="3"/>
  <c r="IL260" i="3"/>
  <c r="DQ261" i="3"/>
  <c r="DV261" i="3"/>
  <c r="ED261" i="3"/>
  <c r="EI261" i="3"/>
  <c r="EM261" i="3"/>
  <c r="EW261" i="3"/>
  <c r="FI261" i="3"/>
  <c r="FO261" i="3"/>
  <c r="GE261" i="3"/>
  <c r="GY261" i="3"/>
  <c r="HG261" i="3"/>
  <c r="HO261" i="3"/>
  <c r="HU261" i="3"/>
  <c r="IA261" i="3"/>
  <c r="II261" i="3"/>
  <c r="IO261" i="3"/>
  <c r="IW261" i="3"/>
  <c r="EN262" i="3"/>
  <c r="HD262" i="3"/>
  <c r="EB263" i="3"/>
  <c r="EQ263" i="3"/>
  <c r="EW263" i="3"/>
  <c r="FC263" i="3"/>
  <c r="FI263" i="3"/>
  <c r="FY263" i="3"/>
  <c r="GE263" i="3"/>
  <c r="GM263" i="3"/>
  <c r="GS263" i="3"/>
  <c r="HA263" i="3"/>
  <c r="HI263" i="3"/>
  <c r="HW263" i="3"/>
  <c r="IC263" i="3"/>
  <c r="IK263" i="3"/>
  <c r="IS263" i="3"/>
  <c r="IW264" i="3"/>
  <c r="IT264" i="3"/>
  <c r="IH264" i="3"/>
  <c r="HR264" i="3"/>
  <c r="HF264" i="3"/>
  <c r="EI264" i="3"/>
  <c r="ET264" i="3"/>
  <c r="FF264" i="3"/>
  <c r="FV264" i="3"/>
  <c r="GD264" i="3"/>
  <c r="GL264" i="3"/>
  <c r="GT264" i="3"/>
  <c r="HN264" i="3"/>
  <c r="IX264" i="3"/>
  <c r="DV265" i="3"/>
  <c r="EE265" i="3"/>
  <c r="EL265" i="3"/>
  <c r="EX265" i="3"/>
  <c r="HA265" i="3"/>
  <c r="HK265" i="3"/>
  <c r="HS265" i="3"/>
  <c r="IC265" i="3"/>
  <c r="IK265" i="3"/>
  <c r="IU265" i="3"/>
  <c r="HL266" i="3"/>
  <c r="DY267" i="3"/>
  <c r="FA267" i="3"/>
  <c r="FG267" i="3"/>
  <c r="FU267" i="3"/>
  <c r="HA267" i="3"/>
  <c r="HM267" i="3"/>
  <c r="HU267" i="3"/>
  <c r="IC267" i="3"/>
  <c r="IK267" i="3"/>
  <c r="IW267" i="3"/>
  <c r="EE268" i="3"/>
  <c r="ET268" i="3"/>
  <c r="IY271" i="3"/>
  <c r="IR271" i="3"/>
  <c r="HR271" i="3"/>
  <c r="HB271" i="3"/>
  <c r="EI271" i="3"/>
  <c r="IM271" i="3"/>
  <c r="IB271" i="3"/>
  <c r="HL271" i="3"/>
  <c r="GQ271" i="3"/>
  <c r="GI271" i="3"/>
  <c r="GA271" i="3"/>
  <c r="FC271" i="3"/>
  <c r="EM271" i="3"/>
  <c r="IH271" i="3"/>
  <c r="HW271" i="3"/>
  <c r="GV271" i="3"/>
  <c r="GM271" i="3"/>
  <c r="GE271" i="3"/>
  <c r="FG271" i="3"/>
  <c r="EX271" i="3"/>
  <c r="DV271" i="3"/>
  <c r="IX271" i="3"/>
  <c r="EE272" i="3"/>
  <c r="FV272" i="3"/>
  <c r="GU272" i="3"/>
  <c r="HJ272" i="3"/>
  <c r="HW272" i="3"/>
  <c r="IH272" i="3"/>
  <c r="GM276" i="3"/>
  <c r="GL276" i="3"/>
  <c r="IV277" i="3"/>
  <c r="IW277" i="3"/>
  <c r="HX277" i="3"/>
  <c r="HJ277" i="3"/>
  <c r="GZ277" i="3"/>
  <c r="ES277" i="3"/>
  <c r="EL277" i="3"/>
  <c r="EG277" i="3"/>
  <c r="DW277" i="3"/>
  <c r="IT277" i="3"/>
  <c r="IG277" i="3"/>
  <c r="HB277" i="3"/>
  <c r="EI277" i="3"/>
  <c r="DZ277" i="3"/>
  <c r="IO277" i="3"/>
  <c r="HH277" i="3"/>
  <c r="GT277" i="3"/>
  <c r="EX277" i="3"/>
  <c r="EN277" i="3"/>
  <c r="ED277" i="3"/>
  <c r="DT277" i="3"/>
  <c r="EK277" i="3"/>
  <c r="FA277" i="3"/>
  <c r="FF277" i="3"/>
  <c r="FM277" i="3"/>
  <c r="FR277" i="3"/>
  <c r="FY277" i="3"/>
  <c r="GD277" i="3"/>
  <c r="GL277" i="3"/>
  <c r="HE277" i="3"/>
  <c r="EE280" i="3"/>
  <c r="FM280" i="3"/>
  <c r="FU280" i="3"/>
  <c r="GI280" i="3"/>
  <c r="HF280" i="3"/>
  <c r="HS280" i="3"/>
  <c r="IH280" i="3"/>
  <c r="IV282" i="3"/>
  <c r="IY282" i="3"/>
  <c r="IQ282" i="3"/>
  <c r="IA282" i="3"/>
  <c r="HU282" i="3"/>
  <c r="HO282" i="3"/>
  <c r="HG282" i="3"/>
  <c r="GY282" i="3"/>
  <c r="FU282" i="3"/>
  <c r="EY282" i="3"/>
  <c r="EK282" i="3"/>
  <c r="ED282" i="3"/>
  <c r="DT282" i="3"/>
  <c r="IW282" i="3"/>
  <c r="IM282" i="3"/>
  <c r="HW282" i="3"/>
  <c r="HM282" i="3"/>
  <c r="HC282" i="3"/>
  <c r="GS282" i="3"/>
  <c r="EW282" i="3"/>
  <c r="EQ282" i="3"/>
  <c r="EH282" i="3"/>
  <c r="DV282" i="3"/>
  <c r="IS282" i="3"/>
  <c r="HQ282" i="3"/>
  <c r="HI282" i="3"/>
  <c r="GW282" i="3"/>
  <c r="GA282" i="3"/>
  <c r="FI282" i="3"/>
  <c r="ES282" i="3"/>
  <c r="EM282" i="3"/>
  <c r="EB282" i="3"/>
  <c r="DQ282" i="3"/>
  <c r="EO282" i="3"/>
  <c r="FM282" i="3"/>
  <c r="GU282" i="3"/>
  <c r="IC282" i="3"/>
  <c r="IK282" i="3"/>
  <c r="HL291" i="3"/>
  <c r="HH291" i="3"/>
  <c r="GJ291" i="3"/>
  <c r="EC291" i="3"/>
  <c r="IV291" i="3"/>
  <c r="IF291" i="3"/>
  <c r="FL291" i="3"/>
  <c r="FD291" i="3"/>
  <c r="GB291" i="3"/>
  <c r="EG257" i="3"/>
  <c r="ES257" i="3"/>
  <c r="FM257" i="3"/>
  <c r="FU257" i="3"/>
  <c r="GN257" i="3"/>
  <c r="GW257" i="3"/>
  <c r="HM257" i="3"/>
  <c r="IG257" i="3"/>
  <c r="IV257" i="3"/>
  <c r="DV259" i="3"/>
  <c r="EF259" i="3"/>
  <c r="EM259" i="3"/>
  <c r="ES259" i="3"/>
  <c r="FA259" i="3"/>
  <c r="FG259" i="3"/>
  <c r="GA259" i="3"/>
  <c r="GI259" i="3"/>
  <c r="GQ259" i="3"/>
  <c r="GW259" i="3"/>
  <c r="HE259" i="3"/>
  <c r="HM259" i="3"/>
  <c r="HS259" i="3"/>
  <c r="II259" i="3"/>
  <c r="IO259" i="3"/>
  <c r="IW259" i="3"/>
  <c r="DZ260" i="3"/>
  <c r="EP260" i="3"/>
  <c r="FJ260" i="3"/>
  <c r="FR260" i="3"/>
  <c r="GH260" i="3"/>
  <c r="GP260" i="3"/>
  <c r="HB260" i="3"/>
  <c r="IP260" i="3"/>
  <c r="DY261" i="3"/>
  <c r="EE261" i="3"/>
  <c r="EO261" i="3"/>
  <c r="ES261" i="3"/>
  <c r="EX261" i="3"/>
  <c r="FC261" i="3"/>
  <c r="FS261" i="3"/>
  <c r="FY261" i="3"/>
  <c r="GI261" i="3"/>
  <c r="GS261" i="3"/>
  <c r="HA261" i="3"/>
  <c r="HI261" i="3"/>
  <c r="HW261" i="3"/>
  <c r="IC261" i="3"/>
  <c r="IQ261" i="3"/>
  <c r="IY261" i="3"/>
  <c r="IM265" i="3"/>
  <c r="IY265" i="3"/>
  <c r="FJ268" i="3"/>
  <c r="FR268" i="3"/>
  <c r="GU268" i="3"/>
  <c r="HU268" i="3"/>
  <c r="IT268" i="3"/>
  <c r="FI269" i="3"/>
  <c r="FP269" i="3"/>
  <c r="FU269" i="3"/>
  <c r="GB269" i="3"/>
  <c r="HE269" i="3"/>
  <c r="HX269" i="3"/>
  <c r="IG269" i="3"/>
  <c r="IT269" i="3"/>
  <c r="EC271" i="3"/>
  <c r="IV272" i="3"/>
  <c r="IU272" i="3"/>
  <c r="IP272" i="3"/>
  <c r="IK272" i="3"/>
  <c r="IG272" i="3"/>
  <c r="IA272" i="3"/>
  <c r="HV272" i="3"/>
  <c r="HQ272" i="3"/>
  <c r="HM272" i="3"/>
  <c r="HG272" i="3"/>
  <c r="HB272" i="3"/>
  <c r="GW272" i="3"/>
  <c r="FU272" i="3"/>
  <c r="EY272" i="3"/>
  <c r="ET272" i="3"/>
  <c r="EP272" i="3"/>
  <c r="EK272" i="3"/>
  <c r="EF272" i="3"/>
  <c r="DZ272" i="3"/>
  <c r="DT272" i="3"/>
  <c r="IY272" i="3"/>
  <c r="IS272" i="3"/>
  <c r="IL272" i="3"/>
  <c r="HY272" i="3"/>
  <c r="HR272" i="3"/>
  <c r="HK272" i="3"/>
  <c r="HE272" i="3"/>
  <c r="GX272" i="3"/>
  <c r="EW272" i="3"/>
  <c r="EQ272" i="3"/>
  <c r="ED272" i="3"/>
  <c r="DU272" i="3"/>
  <c r="IW272" i="3"/>
  <c r="IO272" i="3"/>
  <c r="II272" i="3"/>
  <c r="IC272" i="3"/>
  <c r="HU272" i="3"/>
  <c r="HO272" i="3"/>
  <c r="HI272" i="3"/>
  <c r="HA272" i="3"/>
  <c r="GT272" i="3"/>
  <c r="GH272" i="3"/>
  <c r="FI272" i="3"/>
  <c r="FA272" i="3"/>
  <c r="ES272" i="3"/>
  <c r="EM272" i="3"/>
  <c r="EH272" i="3"/>
  <c r="DY272" i="3"/>
  <c r="DQ272" i="3"/>
  <c r="EI272" i="3"/>
  <c r="EU272" i="3"/>
  <c r="GI272" i="3"/>
  <c r="GP272" i="3"/>
  <c r="GY272" i="3"/>
  <c r="HN272" i="3"/>
  <c r="IX272" i="3"/>
  <c r="EU276" i="3"/>
  <c r="DU277" i="3"/>
  <c r="EP277" i="3"/>
  <c r="HM277" i="3"/>
  <c r="IV280" i="3"/>
  <c r="IX280" i="3"/>
  <c r="IS280" i="3"/>
  <c r="IM280" i="3"/>
  <c r="II280" i="3"/>
  <c r="ID280" i="3"/>
  <c r="HW280" i="3"/>
  <c r="HR280" i="3"/>
  <c r="HN280" i="3"/>
  <c r="HI280" i="3"/>
  <c r="HC280" i="3"/>
  <c r="GX280" i="3"/>
  <c r="GS280" i="3"/>
  <c r="GE280" i="3"/>
  <c r="FV280" i="3"/>
  <c r="FA280" i="3"/>
  <c r="EU280" i="3"/>
  <c r="EQ280" i="3"/>
  <c r="EL280" i="3"/>
  <c r="EH280" i="3"/>
  <c r="EB280" i="3"/>
  <c r="DU280" i="3"/>
  <c r="IW280" i="3"/>
  <c r="IP280" i="3"/>
  <c r="IA280" i="3"/>
  <c r="HU280" i="3"/>
  <c r="HO280" i="3"/>
  <c r="HG280" i="3"/>
  <c r="HA280" i="3"/>
  <c r="GT280" i="3"/>
  <c r="FJ280" i="3"/>
  <c r="EW280" i="3"/>
  <c r="EP280" i="3"/>
  <c r="ED280" i="3"/>
  <c r="DT280" i="3"/>
  <c r="IT280" i="3"/>
  <c r="IL280" i="3"/>
  <c r="IG280" i="3"/>
  <c r="HY280" i="3"/>
  <c r="HQ280" i="3"/>
  <c r="HK280" i="3"/>
  <c r="HE280" i="3"/>
  <c r="GW280" i="3"/>
  <c r="GQ280" i="3"/>
  <c r="GH280" i="3"/>
  <c r="EY280" i="3"/>
  <c r="ES280" i="3"/>
  <c r="EM280" i="3"/>
  <c r="EF280" i="3"/>
  <c r="DY280" i="3"/>
  <c r="DQ280" i="3"/>
  <c r="EI280" i="3"/>
  <c r="ET280" i="3"/>
  <c r="FG280" i="3"/>
  <c r="GM280" i="3"/>
  <c r="GU280" i="3"/>
  <c r="HJ280" i="3"/>
  <c r="HV280" i="3"/>
  <c r="IU280" i="3"/>
  <c r="DY282" i="3"/>
  <c r="FC282" i="3"/>
  <c r="GM282" i="3"/>
  <c r="HA282" i="3"/>
  <c r="HS282" i="3"/>
  <c r="IO282" i="3"/>
  <c r="HX291" i="3"/>
  <c r="FR272" i="3"/>
  <c r="FY272" i="3"/>
  <c r="GQ272" i="3"/>
  <c r="FP275" i="3"/>
  <c r="IC277" i="3"/>
  <c r="IY278" i="3"/>
  <c r="IN278" i="3"/>
  <c r="IF278" i="3"/>
  <c r="HQ278" i="3"/>
  <c r="HI278" i="3"/>
  <c r="GY278" i="3"/>
  <c r="GQ278" i="3"/>
  <c r="FO278" i="3"/>
  <c r="FA278" i="3"/>
  <c r="DW278" i="3"/>
  <c r="EG278" i="3"/>
  <c r="GN278" i="3"/>
  <c r="GV278" i="3"/>
  <c r="HL278" i="3"/>
  <c r="HW278" i="3"/>
  <c r="IC278" i="3"/>
  <c r="IK278" i="3"/>
  <c r="FY280" i="3"/>
  <c r="IT281" i="3"/>
  <c r="HV281" i="3"/>
  <c r="HA281" i="3"/>
  <c r="EW281" i="3"/>
  <c r="EC281" i="3"/>
  <c r="HF281" i="3"/>
  <c r="ID281" i="3"/>
  <c r="FS282" i="3"/>
  <c r="GQ282" i="3"/>
  <c r="IV284" i="3"/>
  <c r="IX284" i="3"/>
  <c r="IS284" i="3"/>
  <c r="IM284" i="3"/>
  <c r="II284" i="3"/>
  <c r="IC284" i="3"/>
  <c r="HW284" i="3"/>
  <c r="HR284" i="3"/>
  <c r="HN284" i="3"/>
  <c r="HI284" i="3"/>
  <c r="HC284" i="3"/>
  <c r="GX284" i="3"/>
  <c r="GS284" i="3"/>
  <c r="GM284" i="3"/>
  <c r="GE284" i="3"/>
  <c r="FY284" i="3"/>
  <c r="FG284" i="3"/>
  <c r="FA284" i="3"/>
  <c r="EU284" i="3"/>
  <c r="EQ284" i="3"/>
  <c r="EL284" i="3"/>
  <c r="EH284" i="3"/>
  <c r="EB284" i="3"/>
  <c r="DU284" i="3"/>
  <c r="DZ284" i="3"/>
  <c r="EI284" i="3"/>
  <c r="EO284" i="3"/>
  <c r="ET284" i="3"/>
  <c r="FI284" i="3"/>
  <c r="FO284" i="3"/>
  <c r="FV284" i="3"/>
  <c r="GD284" i="3"/>
  <c r="GP284" i="3"/>
  <c r="GU284" i="3"/>
  <c r="HB284" i="3"/>
  <c r="HJ284" i="3"/>
  <c r="HV284" i="3"/>
  <c r="IK284" i="3"/>
  <c r="IQ284" i="3"/>
  <c r="IY284" i="3"/>
  <c r="DQ290" i="3"/>
  <c r="DY290" i="3"/>
  <c r="EH290" i="3"/>
  <c r="EM290" i="3"/>
  <c r="ES290" i="3"/>
  <c r="FA290" i="3"/>
  <c r="FM290" i="3"/>
  <c r="FY290" i="3"/>
  <c r="GS290" i="3"/>
  <c r="GY290" i="3"/>
  <c r="HF290" i="3"/>
  <c r="HN290" i="3"/>
  <c r="HS290" i="3"/>
  <c r="ID290" i="3"/>
  <c r="II290" i="3"/>
  <c r="IO290" i="3"/>
  <c r="IX292" i="3"/>
  <c r="IY292" i="3"/>
  <c r="IQ292" i="3"/>
  <c r="IA292" i="3"/>
  <c r="HU292" i="3"/>
  <c r="HO292" i="3"/>
  <c r="HG292" i="3"/>
  <c r="GY292" i="3"/>
  <c r="FU292" i="3"/>
  <c r="FO292" i="3"/>
  <c r="EU292" i="3"/>
  <c r="EO292" i="3"/>
  <c r="EH292" i="3"/>
  <c r="DY292" i="3"/>
  <c r="DQ292" i="3"/>
  <c r="IW292" i="3"/>
  <c r="IO292" i="3"/>
  <c r="II292" i="3"/>
  <c r="HS292" i="3"/>
  <c r="HM292" i="3"/>
  <c r="HE292" i="3"/>
  <c r="GW292" i="3"/>
  <c r="GQ292" i="3"/>
  <c r="GI292" i="3"/>
  <c r="GA292" i="3"/>
  <c r="FG292" i="3"/>
  <c r="FA292" i="3"/>
  <c r="ES292" i="3"/>
  <c r="EM292" i="3"/>
  <c r="EF292" i="3"/>
  <c r="DV292" i="3"/>
  <c r="EW292" i="3"/>
  <c r="FY292" i="3"/>
  <c r="HC292" i="3"/>
  <c r="HQ292" i="3"/>
  <c r="IC292" i="3"/>
  <c r="IM292" i="3"/>
  <c r="DU293" i="3"/>
  <c r="ET293" i="3"/>
  <c r="FF293" i="3"/>
  <c r="GT293" i="3"/>
  <c r="IH293" i="3"/>
  <c r="EC295" i="3"/>
  <c r="DQ298" i="3"/>
  <c r="EH298" i="3"/>
  <c r="FC298" i="3"/>
  <c r="GE298" i="3"/>
  <c r="HG298" i="3"/>
  <c r="HU298" i="3"/>
  <c r="IC298" i="3"/>
  <c r="DT300" i="3"/>
  <c r="EK300" i="3"/>
  <c r="EY300" i="3"/>
  <c r="GS300" i="3"/>
  <c r="HI300" i="3"/>
  <c r="HW300" i="3"/>
  <c r="IG300" i="3"/>
  <c r="IS300" i="3"/>
  <c r="HL303" i="3"/>
  <c r="HX303" i="3"/>
  <c r="IF303" i="3"/>
  <c r="GB303" i="3"/>
  <c r="FD303" i="3"/>
  <c r="FL303" i="3"/>
  <c r="GJ303" i="3"/>
  <c r="HH303" i="3"/>
  <c r="ET310" i="3"/>
  <c r="ES310" i="3"/>
  <c r="ID310" i="3"/>
  <c r="IC310" i="3"/>
  <c r="EB313" i="3"/>
  <c r="EX313" i="3"/>
  <c r="FJ313" i="3"/>
  <c r="GM313" i="3"/>
  <c r="HG313" i="3"/>
  <c r="IQ313" i="3"/>
  <c r="GQ321" i="3"/>
  <c r="GP321" i="3"/>
  <c r="IV322" i="3"/>
  <c r="IS322" i="3"/>
  <c r="IK322" i="3"/>
  <c r="HV322" i="3"/>
  <c r="HI322" i="3"/>
  <c r="HA322" i="3"/>
  <c r="GS322" i="3"/>
  <c r="FJ322" i="3"/>
  <c r="ET322" i="3"/>
  <c r="EO322" i="3"/>
  <c r="EH322" i="3"/>
  <c r="DY322" i="3"/>
  <c r="IX322" i="3"/>
  <c r="IP322" i="3"/>
  <c r="IC322" i="3"/>
  <c r="HU322" i="3"/>
  <c r="HN322" i="3"/>
  <c r="HF322" i="3"/>
  <c r="GX322" i="3"/>
  <c r="FV322" i="3"/>
  <c r="FI322" i="3"/>
  <c r="FA322" i="3"/>
  <c r="ES322" i="3"/>
  <c r="EL322" i="3"/>
  <c r="EE322" i="3"/>
  <c r="DU322" i="3"/>
  <c r="IW322" i="3"/>
  <c r="IO322" i="3"/>
  <c r="IH322" i="3"/>
  <c r="HR322" i="3"/>
  <c r="HM322" i="3"/>
  <c r="HE322" i="3"/>
  <c r="GW322" i="3"/>
  <c r="FU322" i="3"/>
  <c r="FM322" i="3"/>
  <c r="EX322" i="3"/>
  <c r="EK322" i="3"/>
  <c r="ED322" i="3"/>
  <c r="DT322" i="3"/>
  <c r="IT322" i="3"/>
  <c r="EU337" i="3"/>
  <c r="ET337" i="3"/>
  <c r="IP289" i="3"/>
  <c r="HR289" i="3"/>
  <c r="GX289" i="3"/>
  <c r="DU289" i="3"/>
  <c r="HF289" i="3"/>
  <c r="IV290" i="3"/>
  <c r="IW290" i="3"/>
  <c r="IQ290" i="3"/>
  <c r="IL290" i="3"/>
  <c r="IH290" i="3"/>
  <c r="IA290" i="3"/>
  <c r="HV290" i="3"/>
  <c r="HQ290" i="3"/>
  <c r="HM290" i="3"/>
  <c r="HG290" i="3"/>
  <c r="HB290" i="3"/>
  <c r="GW290" i="3"/>
  <c r="EY290" i="3"/>
  <c r="ET290" i="3"/>
  <c r="EP290" i="3"/>
  <c r="EK290" i="3"/>
  <c r="EF290" i="3"/>
  <c r="DZ290" i="3"/>
  <c r="DT290" i="3"/>
  <c r="EB290" i="3"/>
  <c r="EI290" i="3"/>
  <c r="EO290" i="3"/>
  <c r="EU290" i="3"/>
  <c r="FI290" i="3"/>
  <c r="FU290" i="3"/>
  <c r="GT290" i="3"/>
  <c r="HA290" i="3"/>
  <c r="HI290" i="3"/>
  <c r="HO290" i="3"/>
  <c r="HU290" i="3"/>
  <c r="IC290" i="3"/>
  <c r="IP290" i="3"/>
  <c r="IX290" i="3"/>
  <c r="EI293" i="3"/>
  <c r="EX293" i="3"/>
  <c r="GL293" i="3"/>
  <c r="GX293" i="3"/>
  <c r="HV293" i="3"/>
  <c r="IV298" i="3"/>
  <c r="IU298" i="3"/>
  <c r="IM298" i="3"/>
  <c r="IG298" i="3"/>
  <c r="HS298" i="3"/>
  <c r="HM298" i="3"/>
  <c r="HE298" i="3"/>
  <c r="GW298" i="3"/>
  <c r="GA298" i="3"/>
  <c r="FU298" i="3"/>
  <c r="FA298" i="3"/>
  <c r="ES298" i="3"/>
  <c r="EM298" i="3"/>
  <c r="EF298" i="3"/>
  <c r="DV298" i="3"/>
  <c r="IS298" i="3"/>
  <c r="IK298" i="3"/>
  <c r="HY298" i="3"/>
  <c r="HQ298" i="3"/>
  <c r="HK298" i="3"/>
  <c r="HC298" i="3"/>
  <c r="GU298" i="3"/>
  <c r="FM298" i="3"/>
  <c r="EY298" i="3"/>
  <c r="EK298" i="3"/>
  <c r="ED298" i="3"/>
  <c r="DT298" i="3"/>
  <c r="EU298" i="3"/>
  <c r="GI298" i="3"/>
  <c r="GS298" i="3"/>
  <c r="HI298" i="3"/>
  <c r="HW298" i="3"/>
  <c r="IQ298" i="3"/>
  <c r="EB300" i="3"/>
  <c r="EQ300" i="3"/>
  <c r="FI300" i="3"/>
  <c r="FS300" i="3"/>
  <c r="GM300" i="3"/>
  <c r="GU300" i="3"/>
  <c r="HK300" i="3"/>
  <c r="HY300" i="3"/>
  <c r="IU300" i="3"/>
  <c r="FJ310" i="3"/>
  <c r="FI310" i="3"/>
  <c r="FV313" i="3"/>
  <c r="HO313" i="3"/>
  <c r="ID313" i="3"/>
  <c r="IY313" i="3"/>
  <c r="IR315" i="3"/>
  <c r="HE315" i="3"/>
  <c r="EN315" i="3"/>
  <c r="IG315" i="3"/>
  <c r="HU315" i="3"/>
  <c r="GW315" i="3"/>
  <c r="FU315" i="3"/>
  <c r="EG315" i="3"/>
  <c r="IW315" i="3"/>
  <c r="FI315" i="3"/>
  <c r="EV315" i="3"/>
  <c r="DW315" i="3"/>
  <c r="HM315" i="3"/>
  <c r="ID317" i="3"/>
  <c r="IA317" i="3"/>
  <c r="DZ322" i="3"/>
  <c r="EW322" i="3"/>
  <c r="GT322" i="3"/>
  <c r="HQ322" i="3"/>
  <c r="IG322" i="3"/>
  <c r="HB326" i="3"/>
  <c r="HY326" i="3"/>
  <c r="EI333" i="3"/>
  <c r="FC333" i="3"/>
  <c r="IG333" i="3"/>
  <c r="IV334" i="3"/>
  <c r="IW334" i="3"/>
  <c r="IO334" i="3"/>
  <c r="IH334" i="3"/>
  <c r="HR334" i="3"/>
  <c r="HM334" i="3"/>
  <c r="HE334" i="3"/>
  <c r="GW334" i="3"/>
  <c r="FU334" i="3"/>
  <c r="FM334" i="3"/>
  <c r="EX334" i="3"/>
  <c r="EK334" i="3"/>
  <c r="ED334" i="3"/>
  <c r="DT334" i="3"/>
  <c r="IS334" i="3"/>
  <c r="HQ334" i="3"/>
  <c r="HI334" i="3"/>
  <c r="GX334" i="3"/>
  <c r="FJ334" i="3"/>
  <c r="ES334" i="3"/>
  <c r="EL334" i="3"/>
  <c r="DZ334" i="3"/>
  <c r="IP334" i="3"/>
  <c r="IG334" i="3"/>
  <c r="HY334" i="3"/>
  <c r="HF334" i="3"/>
  <c r="GT334" i="3"/>
  <c r="FY334" i="3"/>
  <c r="FI334" i="3"/>
  <c r="FA334" i="3"/>
  <c r="EI334" i="3"/>
  <c r="DY334" i="3"/>
  <c r="IX334" i="3"/>
  <c r="IL334" i="3"/>
  <c r="HV334" i="3"/>
  <c r="HN334" i="3"/>
  <c r="HB334" i="3"/>
  <c r="GS334" i="3"/>
  <c r="EW334" i="3"/>
  <c r="EP334" i="3"/>
  <c r="EH334" i="3"/>
  <c r="DU334" i="3"/>
  <c r="ET334" i="3"/>
  <c r="FV334" i="3"/>
  <c r="HA334" i="3"/>
  <c r="IK334" i="3"/>
  <c r="FM267" i="3"/>
  <c r="IG267" i="3"/>
  <c r="GJ269" i="3"/>
  <c r="FG272" i="3"/>
  <c r="FM272" i="3"/>
  <c r="HR277" i="3"/>
  <c r="EB278" i="3"/>
  <c r="EN278" i="3"/>
  <c r="EV278" i="3"/>
  <c r="HD278" i="3"/>
  <c r="II278" i="3"/>
  <c r="IS278" i="3"/>
  <c r="FF280" i="3"/>
  <c r="GD280" i="3"/>
  <c r="EH281" i="3"/>
  <c r="FY282" i="3"/>
  <c r="GI282" i="3"/>
  <c r="IG282" i="3"/>
  <c r="DV284" i="3"/>
  <c r="EE284" i="3"/>
  <c r="EK284" i="3"/>
  <c r="EX284" i="3"/>
  <c r="FF284" i="3"/>
  <c r="GI284" i="3"/>
  <c r="GY284" i="3"/>
  <c r="HF284" i="3"/>
  <c r="HM284" i="3"/>
  <c r="HS284" i="3"/>
  <c r="ID284" i="3"/>
  <c r="IH284" i="3"/>
  <c r="IO284" i="3"/>
  <c r="IU284" i="3"/>
  <c r="IV286" i="3"/>
  <c r="IW286" i="3"/>
  <c r="IQ286" i="3"/>
  <c r="IL286" i="3"/>
  <c r="IH286" i="3"/>
  <c r="IA286" i="3"/>
  <c r="HV286" i="3"/>
  <c r="HQ286" i="3"/>
  <c r="HM286" i="3"/>
  <c r="HG286" i="3"/>
  <c r="HB286" i="3"/>
  <c r="GW286" i="3"/>
  <c r="FJ286" i="3"/>
  <c r="EY286" i="3"/>
  <c r="ET286" i="3"/>
  <c r="EP286" i="3"/>
  <c r="EK286" i="3"/>
  <c r="EF286" i="3"/>
  <c r="DZ286" i="3"/>
  <c r="DT286" i="3"/>
  <c r="EB286" i="3"/>
  <c r="EI286" i="3"/>
  <c r="EO286" i="3"/>
  <c r="EU286" i="3"/>
  <c r="FO286" i="3"/>
  <c r="FV286" i="3"/>
  <c r="GA286" i="3"/>
  <c r="GI286" i="3"/>
  <c r="GQ286" i="3"/>
  <c r="GU286" i="3"/>
  <c r="HC286" i="3"/>
  <c r="HJ286" i="3"/>
  <c r="HW286" i="3"/>
  <c r="IK286" i="3"/>
  <c r="IS286" i="3"/>
  <c r="IY286" i="3"/>
  <c r="DZ289" i="3"/>
  <c r="EX289" i="3"/>
  <c r="HN289" i="3"/>
  <c r="DU290" i="3"/>
  <c r="ED290" i="3"/>
  <c r="EQ290" i="3"/>
  <c r="EW290" i="3"/>
  <c r="FC290" i="3"/>
  <c r="FJ290" i="3"/>
  <c r="FO290" i="3"/>
  <c r="FV290" i="3"/>
  <c r="GA290" i="3"/>
  <c r="GU290" i="3"/>
  <c r="HC290" i="3"/>
  <c r="HJ290" i="3"/>
  <c r="HW290" i="3"/>
  <c r="IK290" i="3"/>
  <c r="IS290" i="3"/>
  <c r="IY290" i="3"/>
  <c r="EB292" i="3"/>
  <c r="EQ292" i="3"/>
  <c r="FI292" i="3"/>
  <c r="FS292" i="3"/>
  <c r="GM292" i="3"/>
  <c r="GU292" i="3"/>
  <c r="HK292" i="3"/>
  <c r="HY292" i="3"/>
  <c r="IU292" i="3"/>
  <c r="EL293" i="3"/>
  <c r="FV293" i="3"/>
  <c r="GD293" i="3"/>
  <c r="HJ293" i="3"/>
  <c r="GS294" i="3"/>
  <c r="DY298" i="3"/>
  <c r="EO298" i="3"/>
  <c r="EW298" i="3"/>
  <c r="FO298" i="3"/>
  <c r="FY298" i="3"/>
  <c r="GY298" i="3"/>
  <c r="HO298" i="3"/>
  <c r="II298" i="3"/>
  <c r="IW298" i="3"/>
  <c r="ED300" i="3"/>
  <c r="FC300" i="3"/>
  <c r="FM300" i="3"/>
  <c r="GE300" i="3"/>
  <c r="HA300" i="3"/>
  <c r="IW301" i="3"/>
  <c r="IP301" i="3"/>
  <c r="HR301" i="3"/>
  <c r="HF301" i="3"/>
  <c r="EE301" i="3"/>
  <c r="IL301" i="3"/>
  <c r="ID301" i="3"/>
  <c r="HB301" i="3"/>
  <c r="GP301" i="3"/>
  <c r="GH301" i="3"/>
  <c r="FR301" i="3"/>
  <c r="FJ301" i="3"/>
  <c r="EP301" i="3"/>
  <c r="DZ301" i="3"/>
  <c r="HN301" i="3"/>
  <c r="IX301" i="3"/>
  <c r="IW305" i="3"/>
  <c r="IT305" i="3"/>
  <c r="IH305" i="3"/>
  <c r="HR305" i="3"/>
  <c r="HF305" i="3"/>
  <c r="EE305" i="3"/>
  <c r="IP305" i="3"/>
  <c r="HB305" i="3"/>
  <c r="GP305" i="3"/>
  <c r="GH305" i="3"/>
  <c r="FR305" i="3"/>
  <c r="FJ305" i="3"/>
  <c r="EP305" i="3"/>
  <c r="DZ305" i="3"/>
  <c r="IL305" i="3"/>
  <c r="HN305" i="3"/>
  <c r="GX305" i="3"/>
  <c r="EX305" i="3"/>
  <c r="EL305" i="3"/>
  <c r="DU305" i="3"/>
  <c r="FV305" i="3"/>
  <c r="GD305" i="3"/>
  <c r="IV308" i="3"/>
  <c r="IU308" i="3"/>
  <c r="IP308" i="3"/>
  <c r="IK308" i="3"/>
  <c r="HY308" i="3"/>
  <c r="HS308" i="3"/>
  <c r="HO308" i="3"/>
  <c r="HJ308" i="3"/>
  <c r="HE308" i="3"/>
  <c r="GY308" i="3"/>
  <c r="GT308" i="3"/>
  <c r="EW308" i="3"/>
  <c r="EM308" i="3"/>
  <c r="EI308" i="3"/>
  <c r="ED308" i="3"/>
  <c r="DV308" i="3"/>
  <c r="DQ308" i="3"/>
  <c r="IY308" i="3"/>
  <c r="IT308" i="3"/>
  <c r="IO308" i="3"/>
  <c r="IC308" i="3"/>
  <c r="HW308" i="3"/>
  <c r="HR308" i="3"/>
  <c r="HN308" i="3"/>
  <c r="HI308" i="3"/>
  <c r="HC308" i="3"/>
  <c r="GX308" i="3"/>
  <c r="GS308" i="3"/>
  <c r="GM308" i="3"/>
  <c r="GE308" i="3"/>
  <c r="FS308" i="3"/>
  <c r="FG308" i="3"/>
  <c r="FA308" i="3"/>
  <c r="EU308" i="3"/>
  <c r="EQ308" i="3"/>
  <c r="EL308" i="3"/>
  <c r="EH308" i="3"/>
  <c r="EB308" i="3"/>
  <c r="DU308" i="3"/>
  <c r="IX308" i="3"/>
  <c r="IS308" i="3"/>
  <c r="IM308" i="3"/>
  <c r="II308" i="3"/>
  <c r="IA308" i="3"/>
  <c r="HV308" i="3"/>
  <c r="HQ308" i="3"/>
  <c r="HM308" i="3"/>
  <c r="HG308" i="3"/>
  <c r="HB308" i="3"/>
  <c r="GW308" i="3"/>
  <c r="FV308" i="3"/>
  <c r="FJ308" i="3"/>
  <c r="EY308" i="3"/>
  <c r="ET308" i="3"/>
  <c r="EP308" i="3"/>
  <c r="EK308" i="3"/>
  <c r="EF308" i="3"/>
  <c r="DZ308" i="3"/>
  <c r="DT308" i="3"/>
  <c r="EO308" i="3"/>
  <c r="FI308" i="3"/>
  <c r="GI308" i="3"/>
  <c r="HK308" i="3"/>
  <c r="IQ308" i="3"/>
  <c r="EQ313" i="3"/>
  <c r="EI322" i="3"/>
  <c r="FY322" i="3"/>
  <c r="GL322" i="3"/>
  <c r="HB322" i="3"/>
  <c r="HY322" i="3"/>
  <c r="EP326" i="3"/>
  <c r="FF326" i="3"/>
  <c r="HJ326" i="3"/>
  <c r="GQ337" i="3"/>
  <c r="GP337" i="3"/>
  <c r="ET338" i="3"/>
  <c r="ES338" i="3"/>
  <c r="IV341" i="3"/>
  <c r="IY341" i="3"/>
  <c r="IT341" i="3"/>
  <c r="IO341" i="3"/>
  <c r="HU341" i="3"/>
  <c r="HK341" i="3"/>
  <c r="HF341" i="3"/>
  <c r="HA341" i="3"/>
  <c r="GU341" i="3"/>
  <c r="GQ341" i="3"/>
  <c r="GL341" i="3"/>
  <c r="EW341" i="3"/>
  <c r="EM341" i="3"/>
  <c r="EI341" i="3"/>
  <c r="ED341" i="3"/>
  <c r="DV341" i="3"/>
  <c r="DQ341" i="3"/>
  <c r="IX341" i="3"/>
  <c r="IS341" i="3"/>
  <c r="IM341" i="3"/>
  <c r="II341" i="3"/>
  <c r="HY341" i="3"/>
  <c r="HS341" i="3"/>
  <c r="HO341" i="3"/>
  <c r="HJ341" i="3"/>
  <c r="HE341" i="3"/>
  <c r="GY341" i="3"/>
  <c r="GT341" i="3"/>
  <c r="GP341" i="3"/>
  <c r="GE341" i="3"/>
  <c r="FS341" i="3"/>
  <c r="FG341" i="3"/>
  <c r="FA341" i="3"/>
  <c r="EU341" i="3"/>
  <c r="EQ341" i="3"/>
  <c r="EL341" i="3"/>
  <c r="EH341" i="3"/>
  <c r="EB341" i="3"/>
  <c r="DU341" i="3"/>
  <c r="IW341" i="3"/>
  <c r="IQ341" i="3"/>
  <c r="IL341" i="3"/>
  <c r="IH341" i="3"/>
  <c r="HW341" i="3"/>
  <c r="HR341" i="3"/>
  <c r="HN341" i="3"/>
  <c r="HI341" i="3"/>
  <c r="HC341" i="3"/>
  <c r="GX341" i="3"/>
  <c r="GS341" i="3"/>
  <c r="GI341" i="3"/>
  <c r="GD341" i="3"/>
  <c r="IK341" i="3"/>
  <c r="HV341" i="3"/>
  <c r="HG341" i="3"/>
  <c r="FV341" i="3"/>
  <c r="FI341" i="3"/>
  <c r="ES341" i="3"/>
  <c r="EK341" i="3"/>
  <c r="DZ341" i="3"/>
  <c r="HQ341" i="3"/>
  <c r="HB341" i="3"/>
  <c r="GM341" i="3"/>
  <c r="FU341" i="3"/>
  <c r="EY341" i="3"/>
  <c r="DY341" i="3"/>
  <c r="IU341" i="3"/>
  <c r="GW341" i="3"/>
  <c r="FF341" i="3"/>
  <c r="EX341" i="3"/>
  <c r="EP341" i="3"/>
  <c r="EF341" i="3"/>
  <c r="DT341" i="3"/>
  <c r="ET341" i="3"/>
  <c r="FJ341" i="3"/>
  <c r="FR341" i="3"/>
  <c r="IW293" i="3"/>
  <c r="IP293" i="3"/>
  <c r="HR293" i="3"/>
  <c r="HF293" i="3"/>
  <c r="EE293" i="3"/>
  <c r="IL293" i="3"/>
  <c r="ID293" i="3"/>
  <c r="HB293" i="3"/>
  <c r="GP293" i="3"/>
  <c r="GH293" i="3"/>
  <c r="FR293" i="3"/>
  <c r="FJ293" i="3"/>
  <c r="EP293" i="3"/>
  <c r="DZ293" i="3"/>
  <c r="HN293" i="3"/>
  <c r="IX293" i="3"/>
  <c r="HL295" i="3"/>
  <c r="HX295" i="3"/>
  <c r="IF295" i="3"/>
  <c r="GB295" i="3"/>
  <c r="FD295" i="3"/>
  <c r="FL295" i="3"/>
  <c r="GJ295" i="3"/>
  <c r="HH295" i="3"/>
  <c r="IX300" i="3"/>
  <c r="IY300" i="3"/>
  <c r="IQ300" i="3"/>
  <c r="IA300" i="3"/>
  <c r="HU300" i="3"/>
  <c r="HO300" i="3"/>
  <c r="HG300" i="3"/>
  <c r="GY300" i="3"/>
  <c r="FU300" i="3"/>
  <c r="FO300" i="3"/>
  <c r="EU300" i="3"/>
  <c r="EO300" i="3"/>
  <c r="EH300" i="3"/>
  <c r="DY300" i="3"/>
  <c r="DQ300" i="3"/>
  <c r="IW300" i="3"/>
  <c r="IO300" i="3"/>
  <c r="II300" i="3"/>
  <c r="HS300" i="3"/>
  <c r="HM300" i="3"/>
  <c r="HE300" i="3"/>
  <c r="GW300" i="3"/>
  <c r="GQ300" i="3"/>
  <c r="GI300" i="3"/>
  <c r="GA300" i="3"/>
  <c r="FG300" i="3"/>
  <c r="FA300" i="3"/>
  <c r="ES300" i="3"/>
  <c r="EM300" i="3"/>
  <c r="EF300" i="3"/>
  <c r="DV300" i="3"/>
  <c r="EW300" i="3"/>
  <c r="FY300" i="3"/>
  <c r="HC300" i="3"/>
  <c r="HQ300" i="3"/>
  <c r="IC300" i="3"/>
  <c r="IM300" i="3"/>
  <c r="IW313" i="3"/>
  <c r="IX313" i="3"/>
  <c r="IP313" i="3"/>
  <c r="II313" i="3"/>
  <c r="IA313" i="3"/>
  <c r="HS313" i="3"/>
  <c r="HN313" i="3"/>
  <c r="HF313" i="3"/>
  <c r="GX313" i="3"/>
  <c r="GQ313" i="3"/>
  <c r="GL313" i="3"/>
  <c r="GA313" i="3"/>
  <c r="FO313" i="3"/>
  <c r="FC313" i="3"/>
  <c r="EU313" i="3"/>
  <c r="EP313" i="3"/>
  <c r="EI313" i="3"/>
  <c r="DZ313" i="3"/>
  <c r="DQ313" i="3"/>
  <c r="IU313" i="3"/>
  <c r="IM313" i="3"/>
  <c r="IH313" i="3"/>
  <c r="HR313" i="3"/>
  <c r="HK313" i="3"/>
  <c r="HC313" i="3"/>
  <c r="GU313" i="3"/>
  <c r="GP313" i="3"/>
  <c r="GE313" i="3"/>
  <c r="FS313" i="3"/>
  <c r="FG313" i="3"/>
  <c r="ET313" i="3"/>
  <c r="EM313" i="3"/>
  <c r="EF313" i="3"/>
  <c r="DV313" i="3"/>
  <c r="IT313" i="3"/>
  <c r="IL313" i="3"/>
  <c r="HW313" i="3"/>
  <c r="HJ313" i="3"/>
  <c r="HB313" i="3"/>
  <c r="GT313" i="3"/>
  <c r="GI313" i="3"/>
  <c r="GD313" i="3"/>
  <c r="FR313" i="3"/>
  <c r="FF313" i="3"/>
  <c r="EY313" i="3"/>
  <c r="EL313" i="3"/>
  <c r="EE313" i="3"/>
  <c r="DU313" i="3"/>
  <c r="GY313" i="3"/>
  <c r="HV313" i="3"/>
  <c r="GU320" i="3"/>
  <c r="EU321" i="3"/>
  <c r="ET321" i="3"/>
  <c r="HS321" i="3"/>
  <c r="HR321" i="3"/>
  <c r="HJ322" i="3"/>
  <c r="IL322" i="3"/>
  <c r="IV326" i="3"/>
  <c r="IS326" i="3"/>
  <c r="IK326" i="3"/>
  <c r="HV326" i="3"/>
  <c r="HI326" i="3"/>
  <c r="HA326" i="3"/>
  <c r="GS326" i="3"/>
  <c r="FJ326" i="3"/>
  <c r="ET326" i="3"/>
  <c r="EO326" i="3"/>
  <c r="EH326" i="3"/>
  <c r="DY326" i="3"/>
  <c r="IX326" i="3"/>
  <c r="IP326" i="3"/>
  <c r="IC326" i="3"/>
  <c r="HU326" i="3"/>
  <c r="HN326" i="3"/>
  <c r="HF326" i="3"/>
  <c r="GX326" i="3"/>
  <c r="FV326" i="3"/>
  <c r="FI326" i="3"/>
  <c r="FA326" i="3"/>
  <c r="ES326" i="3"/>
  <c r="EL326" i="3"/>
  <c r="EE326" i="3"/>
  <c r="DU326" i="3"/>
  <c r="IW326" i="3"/>
  <c r="IO326" i="3"/>
  <c r="IH326" i="3"/>
  <c r="HR326" i="3"/>
  <c r="HM326" i="3"/>
  <c r="HE326" i="3"/>
  <c r="GW326" i="3"/>
  <c r="FU326" i="3"/>
  <c r="FM326" i="3"/>
  <c r="EX326" i="3"/>
  <c r="EK326" i="3"/>
  <c r="ED326" i="3"/>
  <c r="DT326" i="3"/>
  <c r="IT326" i="3"/>
  <c r="IV333" i="3"/>
  <c r="IW333" i="3"/>
  <c r="IQ333" i="3"/>
  <c r="IL333" i="3"/>
  <c r="IH333" i="3"/>
  <c r="HW333" i="3"/>
  <c r="HR333" i="3"/>
  <c r="HN333" i="3"/>
  <c r="HI333" i="3"/>
  <c r="HC333" i="3"/>
  <c r="GX333" i="3"/>
  <c r="GS333" i="3"/>
  <c r="GI333" i="3"/>
  <c r="GD333" i="3"/>
  <c r="FV333" i="3"/>
  <c r="FR333" i="3"/>
  <c r="FJ333" i="3"/>
  <c r="FF333" i="3"/>
  <c r="EY333" i="3"/>
  <c r="ET333" i="3"/>
  <c r="EP333" i="3"/>
  <c r="EK333" i="3"/>
  <c r="EF333" i="3"/>
  <c r="DZ333" i="3"/>
  <c r="DT333" i="3"/>
  <c r="IY333" i="3"/>
  <c r="IS333" i="3"/>
  <c r="IK333" i="3"/>
  <c r="HS333" i="3"/>
  <c r="HM333" i="3"/>
  <c r="HF333" i="3"/>
  <c r="GY333" i="3"/>
  <c r="GM333" i="3"/>
  <c r="FA333" i="3"/>
  <c r="ES333" i="3"/>
  <c r="EM333" i="3"/>
  <c r="EH333" i="3"/>
  <c r="DY333" i="3"/>
  <c r="DQ333" i="3"/>
  <c r="IX333" i="3"/>
  <c r="IP333" i="3"/>
  <c r="HY333" i="3"/>
  <c r="HQ333" i="3"/>
  <c r="HK333" i="3"/>
  <c r="HE333" i="3"/>
  <c r="GW333" i="3"/>
  <c r="GQ333" i="3"/>
  <c r="GL333" i="3"/>
  <c r="GE333" i="3"/>
  <c r="FU333" i="3"/>
  <c r="FG333" i="3"/>
  <c r="EX333" i="3"/>
  <c r="EL333" i="3"/>
  <c r="EE333" i="3"/>
  <c r="DV333" i="3"/>
  <c r="IU333" i="3"/>
  <c r="IO333" i="3"/>
  <c r="II333" i="3"/>
  <c r="HV333" i="3"/>
  <c r="HJ333" i="3"/>
  <c r="HB333" i="3"/>
  <c r="GU333" i="3"/>
  <c r="GP333" i="3"/>
  <c r="EW333" i="3"/>
  <c r="EQ333" i="3"/>
  <c r="ED333" i="3"/>
  <c r="DU333" i="3"/>
  <c r="GA333" i="3"/>
  <c r="HA333" i="3"/>
  <c r="HU333" i="3"/>
  <c r="IM333" i="3"/>
  <c r="EO334" i="3"/>
  <c r="FF334" i="3"/>
  <c r="EE341" i="3"/>
  <c r="ID305" i="3"/>
  <c r="FF308" i="3"/>
  <c r="FR308" i="3"/>
  <c r="GD308" i="3"/>
  <c r="GL308" i="3"/>
  <c r="DZ314" i="3"/>
  <c r="EI314" i="3"/>
  <c r="EP314" i="3"/>
  <c r="EW314" i="3"/>
  <c r="FF314" i="3"/>
  <c r="FY314" i="3"/>
  <c r="GL314" i="3"/>
  <c r="GT314" i="3"/>
  <c r="HB314" i="3"/>
  <c r="HJ314" i="3"/>
  <c r="HQ314" i="3"/>
  <c r="HY314" i="3"/>
  <c r="IG314" i="3"/>
  <c r="IL314" i="3"/>
  <c r="IT314" i="3"/>
  <c r="GP322" i="3"/>
  <c r="ID322" i="3"/>
  <c r="FO324" i="3"/>
  <c r="DY325" i="3"/>
  <c r="EE325" i="3"/>
  <c r="EO325" i="3"/>
  <c r="ES325" i="3"/>
  <c r="EX325" i="3"/>
  <c r="FI325" i="3"/>
  <c r="FO325" i="3"/>
  <c r="GH325" i="3"/>
  <c r="GM325" i="3"/>
  <c r="GY325" i="3"/>
  <c r="HG325" i="3"/>
  <c r="HO325" i="3"/>
  <c r="HV325" i="3"/>
  <c r="IH325" i="3"/>
  <c r="IM325" i="3"/>
  <c r="IU325" i="3"/>
  <c r="GP326" i="3"/>
  <c r="ID326" i="3"/>
  <c r="GV331" i="3"/>
  <c r="HT331" i="3"/>
  <c r="IR331" i="3"/>
  <c r="FM333" i="3"/>
  <c r="GH334" i="3"/>
  <c r="IG341" i="3"/>
  <c r="EB296" i="3"/>
  <c r="EQ296" i="3"/>
  <c r="EW296" i="3"/>
  <c r="FC296" i="3"/>
  <c r="FI296" i="3"/>
  <c r="FY296" i="3"/>
  <c r="GE296" i="3"/>
  <c r="GM296" i="3"/>
  <c r="GS296" i="3"/>
  <c r="HA296" i="3"/>
  <c r="HI296" i="3"/>
  <c r="HW296" i="3"/>
  <c r="IC296" i="3"/>
  <c r="IK296" i="3"/>
  <c r="IS296" i="3"/>
  <c r="EI297" i="3"/>
  <c r="ET297" i="3"/>
  <c r="FF297" i="3"/>
  <c r="FV297" i="3"/>
  <c r="GD297" i="3"/>
  <c r="GL297" i="3"/>
  <c r="GT297" i="3"/>
  <c r="HJ297" i="3"/>
  <c r="HV297" i="3"/>
  <c r="IH297" i="3"/>
  <c r="IT297" i="3"/>
  <c r="FG298" i="3"/>
  <c r="GM298" i="3"/>
  <c r="FD299" i="3"/>
  <c r="FL299" i="3"/>
  <c r="IV299" i="3"/>
  <c r="DY304" i="3"/>
  <c r="EE304" i="3"/>
  <c r="EO304" i="3"/>
  <c r="ES304" i="3"/>
  <c r="EX304" i="3"/>
  <c r="FC304" i="3"/>
  <c r="FI304" i="3"/>
  <c r="FO304" i="3"/>
  <c r="FU304" i="3"/>
  <c r="GA304" i="3"/>
  <c r="GI304" i="3"/>
  <c r="GQ304" i="3"/>
  <c r="GU304" i="3"/>
  <c r="HA304" i="3"/>
  <c r="HF304" i="3"/>
  <c r="HK304" i="3"/>
  <c r="HU304" i="3"/>
  <c r="II304" i="3"/>
  <c r="IO304" i="3"/>
  <c r="IW304" i="3"/>
  <c r="EB306" i="3"/>
  <c r="EQ306" i="3"/>
  <c r="EW306" i="3"/>
  <c r="FC306" i="3"/>
  <c r="FS306" i="3"/>
  <c r="FY306" i="3"/>
  <c r="GI306" i="3"/>
  <c r="GS306" i="3"/>
  <c r="HA306" i="3"/>
  <c r="HI306" i="3"/>
  <c r="HW306" i="3"/>
  <c r="IC306" i="3"/>
  <c r="IQ306" i="3"/>
  <c r="IY306" i="3"/>
  <c r="FM308" i="3"/>
  <c r="FY308" i="3"/>
  <c r="DT314" i="3"/>
  <c r="ED314" i="3"/>
  <c r="EK314" i="3"/>
  <c r="EX314" i="3"/>
  <c r="FM314" i="3"/>
  <c r="FU314" i="3"/>
  <c r="GP314" i="3"/>
  <c r="GW314" i="3"/>
  <c r="HE314" i="3"/>
  <c r="HM314" i="3"/>
  <c r="HR314" i="3"/>
  <c r="ID314" i="3"/>
  <c r="IH314" i="3"/>
  <c r="IO314" i="3"/>
  <c r="IW314" i="3"/>
  <c r="FO316" i="3"/>
  <c r="EB317" i="3"/>
  <c r="EQ317" i="3"/>
  <c r="EX317" i="3"/>
  <c r="FJ317" i="3"/>
  <c r="FV317" i="3"/>
  <c r="GH317" i="3"/>
  <c r="GM317" i="3"/>
  <c r="GY317" i="3"/>
  <c r="HG317" i="3"/>
  <c r="HO317" i="3"/>
  <c r="HV317" i="3"/>
  <c r="IL317" i="3"/>
  <c r="IT317" i="3"/>
  <c r="DZ318" i="3"/>
  <c r="EI318" i="3"/>
  <c r="EP318" i="3"/>
  <c r="EW318" i="3"/>
  <c r="FF318" i="3"/>
  <c r="FY318" i="3"/>
  <c r="GL318" i="3"/>
  <c r="GT318" i="3"/>
  <c r="HB318" i="3"/>
  <c r="HJ318" i="3"/>
  <c r="HQ318" i="3"/>
  <c r="HY318" i="3"/>
  <c r="IK318" i="3"/>
  <c r="IS318" i="3"/>
  <c r="HI319" i="3"/>
  <c r="GD322" i="3"/>
  <c r="DW324" i="3"/>
  <c r="EV324" i="3"/>
  <c r="GA324" i="3"/>
  <c r="GY324" i="3"/>
  <c r="HW324" i="3"/>
  <c r="DT325" i="3"/>
  <c r="DZ325" i="3"/>
  <c r="EF325" i="3"/>
  <c r="EK325" i="3"/>
  <c r="EP325" i="3"/>
  <c r="ET325" i="3"/>
  <c r="EY325" i="3"/>
  <c r="FF325" i="3"/>
  <c r="FJ325" i="3"/>
  <c r="FV325" i="3"/>
  <c r="GD325" i="3"/>
  <c r="GI325" i="3"/>
  <c r="GT325" i="3"/>
  <c r="HB325" i="3"/>
  <c r="HJ325" i="3"/>
  <c r="HW325" i="3"/>
  <c r="II325" i="3"/>
  <c r="IP325" i="3"/>
  <c r="IX325" i="3"/>
  <c r="GD326" i="3"/>
  <c r="EU328" i="3"/>
  <c r="HG328" i="3"/>
  <c r="HS328" i="3"/>
  <c r="IQ328" i="3"/>
  <c r="DY329" i="3"/>
  <c r="EE329" i="3"/>
  <c r="EO329" i="3"/>
  <c r="ES329" i="3"/>
  <c r="EX329" i="3"/>
  <c r="FI329" i="3"/>
  <c r="FU329" i="3"/>
  <c r="GH329" i="3"/>
  <c r="GM329" i="3"/>
  <c r="GW329" i="3"/>
  <c r="HB329" i="3"/>
  <c r="HG329" i="3"/>
  <c r="HM329" i="3"/>
  <c r="HQ329" i="3"/>
  <c r="HV329" i="3"/>
  <c r="IL329" i="3"/>
  <c r="IT329" i="3"/>
  <c r="DZ330" i="3"/>
  <c r="EI330" i="3"/>
  <c r="EP330" i="3"/>
  <c r="EW330" i="3"/>
  <c r="FF330" i="3"/>
  <c r="FY330" i="3"/>
  <c r="GL330" i="3"/>
  <c r="GT330" i="3"/>
  <c r="HB330" i="3"/>
  <c r="HJ330" i="3"/>
  <c r="HQ330" i="3"/>
  <c r="HY330" i="3"/>
  <c r="IG330" i="3"/>
  <c r="IL330" i="3"/>
  <c r="IT330" i="3"/>
  <c r="DW331" i="3"/>
  <c r="EV331" i="3"/>
  <c r="HD331" i="3"/>
  <c r="FO333" i="3"/>
  <c r="FR334" i="3"/>
  <c r="GL334" i="3"/>
  <c r="HL335" i="3"/>
  <c r="EG335" i="3"/>
  <c r="EV335" i="3"/>
  <c r="HD335" i="3"/>
  <c r="IC338" i="3"/>
  <c r="IV342" i="3"/>
  <c r="IS342" i="3"/>
  <c r="IK342" i="3"/>
  <c r="HV342" i="3"/>
  <c r="HI342" i="3"/>
  <c r="HA342" i="3"/>
  <c r="GS342" i="3"/>
  <c r="FJ342" i="3"/>
  <c r="ET342" i="3"/>
  <c r="EO342" i="3"/>
  <c r="EH342" i="3"/>
  <c r="DY342" i="3"/>
  <c r="IX342" i="3"/>
  <c r="IP342" i="3"/>
  <c r="IC342" i="3"/>
  <c r="HU342" i="3"/>
  <c r="HN342" i="3"/>
  <c r="HF342" i="3"/>
  <c r="GX342" i="3"/>
  <c r="FV342" i="3"/>
  <c r="FI342" i="3"/>
  <c r="FA342" i="3"/>
  <c r="ES342" i="3"/>
  <c r="EL342" i="3"/>
  <c r="EE342" i="3"/>
  <c r="DU342" i="3"/>
  <c r="IW342" i="3"/>
  <c r="IO342" i="3"/>
  <c r="IH342" i="3"/>
  <c r="HR342" i="3"/>
  <c r="HM342" i="3"/>
  <c r="HE342" i="3"/>
  <c r="GW342" i="3"/>
  <c r="FU342" i="3"/>
  <c r="FM342" i="3"/>
  <c r="EX342" i="3"/>
  <c r="EK342" i="3"/>
  <c r="ED342" i="3"/>
  <c r="DT342" i="3"/>
  <c r="IT342" i="3"/>
  <c r="HD347" i="3"/>
  <c r="EV347" i="3"/>
  <c r="DW347" i="3"/>
  <c r="HL347" i="3"/>
  <c r="GV347" i="3"/>
  <c r="EN347" i="3"/>
  <c r="IR347" i="3"/>
  <c r="HT347" i="3"/>
  <c r="EG347" i="3"/>
  <c r="IV349" i="3"/>
  <c r="IY349" i="3"/>
  <c r="IT349" i="3"/>
  <c r="IO349" i="3"/>
  <c r="HU349" i="3"/>
  <c r="HK349" i="3"/>
  <c r="HF349" i="3"/>
  <c r="HA349" i="3"/>
  <c r="GU349" i="3"/>
  <c r="GQ349" i="3"/>
  <c r="GL349" i="3"/>
  <c r="EW349" i="3"/>
  <c r="EM349" i="3"/>
  <c r="EI349" i="3"/>
  <c r="ED349" i="3"/>
  <c r="DV349" i="3"/>
  <c r="DQ349" i="3"/>
  <c r="IW349" i="3"/>
  <c r="IP349" i="3"/>
  <c r="HS349" i="3"/>
  <c r="HO349" i="3"/>
  <c r="HI349" i="3"/>
  <c r="HB349" i="3"/>
  <c r="GT349" i="3"/>
  <c r="GH349" i="3"/>
  <c r="FU349" i="3"/>
  <c r="FI349" i="3"/>
  <c r="EX349" i="3"/>
  <c r="EL349" i="3"/>
  <c r="EF349" i="3"/>
  <c r="DY349" i="3"/>
  <c r="IU349" i="3"/>
  <c r="IM349" i="3"/>
  <c r="II349" i="3"/>
  <c r="HY349" i="3"/>
  <c r="HR349" i="3"/>
  <c r="HN349" i="3"/>
  <c r="HG349" i="3"/>
  <c r="GY349" i="3"/>
  <c r="GS349" i="3"/>
  <c r="GM349" i="3"/>
  <c r="EU349" i="3"/>
  <c r="EQ349" i="3"/>
  <c r="EK349" i="3"/>
  <c r="EE349" i="3"/>
  <c r="DU349" i="3"/>
  <c r="IS349" i="3"/>
  <c r="IL349" i="3"/>
  <c r="IH349" i="3"/>
  <c r="HW349" i="3"/>
  <c r="HQ349" i="3"/>
  <c r="HM349" i="3"/>
  <c r="HE349" i="3"/>
  <c r="GX349" i="3"/>
  <c r="GE349" i="3"/>
  <c r="FS349" i="3"/>
  <c r="FG349" i="3"/>
  <c r="FA349" i="3"/>
  <c r="ET349" i="3"/>
  <c r="EP349" i="3"/>
  <c r="EB349" i="3"/>
  <c r="DT349" i="3"/>
  <c r="GW349" i="3"/>
  <c r="HV349" i="3"/>
  <c r="IK349" i="3"/>
  <c r="FM270" i="3"/>
  <c r="FO272" i="3"/>
  <c r="GE272" i="3"/>
  <c r="GL272" i="3"/>
  <c r="EM274" i="3"/>
  <c r="FL274" i="3"/>
  <c r="GZ274" i="3"/>
  <c r="HU274" i="3"/>
  <c r="IO274" i="3"/>
  <c r="DY276" i="3"/>
  <c r="EE276" i="3"/>
  <c r="EO276" i="3"/>
  <c r="ES276" i="3"/>
  <c r="EX276" i="3"/>
  <c r="FC276" i="3"/>
  <c r="FM276" i="3"/>
  <c r="FR276" i="3"/>
  <c r="GI276" i="3"/>
  <c r="GW276" i="3"/>
  <c r="HB276" i="3"/>
  <c r="HG276" i="3"/>
  <c r="HM276" i="3"/>
  <c r="HQ276" i="3"/>
  <c r="HV276" i="3"/>
  <c r="IC276" i="3"/>
  <c r="IO276" i="3"/>
  <c r="IT276" i="3"/>
  <c r="IY276" i="3"/>
  <c r="IL277" i="3"/>
  <c r="FO280" i="3"/>
  <c r="FG282" i="3"/>
  <c r="GE282" i="3"/>
  <c r="FM284" i="3"/>
  <c r="FF286" i="3"/>
  <c r="FR286" i="3"/>
  <c r="GD286" i="3"/>
  <c r="GL286" i="3"/>
  <c r="EB288" i="3"/>
  <c r="EQ288" i="3"/>
  <c r="EW288" i="3"/>
  <c r="FC288" i="3"/>
  <c r="FI288" i="3"/>
  <c r="FO288" i="3"/>
  <c r="FU288" i="3"/>
  <c r="GA288" i="3"/>
  <c r="GI288" i="3"/>
  <c r="GQ288" i="3"/>
  <c r="GW288" i="3"/>
  <c r="HE288" i="3"/>
  <c r="HM288" i="3"/>
  <c r="HS288" i="3"/>
  <c r="IG288" i="3"/>
  <c r="IM288" i="3"/>
  <c r="IU288" i="3"/>
  <c r="DY294" i="3"/>
  <c r="EE294" i="3"/>
  <c r="EO294" i="3"/>
  <c r="ES294" i="3"/>
  <c r="EX294" i="3"/>
  <c r="FC294" i="3"/>
  <c r="FJ294" i="3"/>
  <c r="FO294" i="3"/>
  <c r="FV294" i="3"/>
  <c r="GA294" i="3"/>
  <c r="GU294" i="3"/>
  <c r="HA294" i="3"/>
  <c r="HF294" i="3"/>
  <c r="HK294" i="3"/>
  <c r="HU294" i="3"/>
  <c r="ID294" i="3"/>
  <c r="IG294" i="3"/>
  <c r="IK294" i="3"/>
  <c r="IQ294" i="3"/>
  <c r="IY294" i="3"/>
  <c r="DT296" i="3"/>
  <c r="ED296" i="3"/>
  <c r="EK296" i="3"/>
  <c r="EY296" i="3"/>
  <c r="FM296" i="3"/>
  <c r="FS296" i="3"/>
  <c r="GU296" i="3"/>
  <c r="HC296" i="3"/>
  <c r="HK296" i="3"/>
  <c r="HQ296" i="3"/>
  <c r="HY296" i="3"/>
  <c r="IG296" i="3"/>
  <c r="IM296" i="3"/>
  <c r="IU296" i="3"/>
  <c r="DU297" i="3"/>
  <c r="EL297" i="3"/>
  <c r="EX297" i="3"/>
  <c r="GX297" i="3"/>
  <c r="HN297" i="3"/>
  <c r="IX297" i="3"/>
  <c r="GQ298" i="3"/>
  <c r="EC299" i="3"/>
  <c r="GJ299" i="3"/>
  <c r="HH299" i="3"/>
  <c r="EB302" i="3"/>
  <c r="EQ302" i="3"/>
  <c r="EW302" i="3"/>
  <c r="FC302" i="3"/>
  <c r="FS302" i="3"/>
  <c r="FY302" i="3"/>
  <c r="GI302" i="3"/>
  <c r="GS302" i="3"/>
  <c r="HA302" i="3"/>
  <c r="HI302" i="3"/>
  <c r="HW302" i="3"/>
  <c r="IC302" i="3"/>
  <c r="IQ302" i="3"/>
  <c r="IY302" i="3"/>
  <c r="DT304" i="3"/>
  <c r="DZ304" i="3"/>
  <c r="EF304" i="3"/>
  <c r="EK304" i="3"/>
  <c r="EP304" i="3"/>
  <c r="ET304" i="3"/>
  <c r="EY304" i="3"/>
  <c r="FF304" i="3"/>
  <c r="FJ304" i="3"/>
  <c r="FR304" i="3"/>
  <c r="FV304" i="3"/>
  <c r="GD304" i="3"/>
  <c r="GL304" i="3"/>
  <c r="GW304" i="3"/>
  <c r="HB304" i="3"/>
  <c r="HG304" i="3"/>
  <c r="HM304" i="3"/>
  <c r="HQ304" i="3"/>
  <c r="HV304" i="3"/>
  <c r="IA304" i="3"/>
  <c r="IQ304" i="3"/>
  <c r="IY304" i="3"/>
  <c r="DT306" i="3"/>
  <c r="ED306" i="3"/>
  <c r="EK306" i="3"/>
  <c r="EY306" i="3"/>
  <c r="FG306" i="3"/>
  <c r="FM306" i="3"/>
  <c r="GM306" i="3"/>
  <c r="GU306" i="3"/>
  <c r="HC306" i="3"/>
  <c r="HK306" i="3"/>
  <c r="HQ306" i="3"/>
  <c r="HY306" i="3"/>
  <c r="IK306" i="3"/>
  <c r="IS306" i="3"/>
  <c r="GH308" i="3"/>
  <c r="GP308" i="3"/>
  <c r="IG308" i="3"/>
  <c r="EI309" i="3"/>
  <c r="ET309" i="3"/>
  <c r="FF309" i="3"/>
  <c r="FV309" i="3"/>
  <c r="GD309" i="3"/>
  <c r="GL309" i="3"/>
  <c r="GT309" i="3"/>
  <c r="HJ309" i="3"/>
  <c r="HV309" i="3"/>
  <c r="DZ310" i="3"/>
  <c r="EI310" i="3"/>
  <c r="EP310" i="3"/>
  <c r="EW310" i="3"/>
  <c r="FF310" i="3"/>
  <c r="FY310" i="3"/>
  <c r="GL310" i="3"/>
  <c r="GT310" i="3"/>
  <c r="HB310" i="3"/>
  <c r="HJ310" i="3"/>
  <c r="HQ310" i="3"/>
  <c r="HY310" i="3"/>
  <c r="IK310" i="3"/>
  <c r="IS310" i="3"/>
  <c r="DU314" i="3"/>
  <c r="EE314" i="3"/>
  <c r="EL314" i="3"/>
  <c r="ES314" i="3"/>
  <c r="FA314" i="3"/>
  <c r="FI314" i="3"/>
  <c r="FV314" i="3"/>
  <c r="GD314" i="3"/>
  <c r="GX314" i="3"/>
  <c r="HF314" i="3"/>
  <c r="HN314" i="3"/>
  <c r="HU314" i="3"/>
  <c r="IC314" i="3"/>
  <c r="IP314" i="3"/>
  <c r="IX314" i="3"/>
  <c r="DW316" i="3"/>
  <c r="EV316" i="3"/>
  <c r="GA316" i="3"/>
  <c r="GY316" i="3"/>
  <c r="HW316" i="3"/>
  <c r="DU317" i="3"/>
  <c r="EE317" i="3"/>
  <c r="EL317" i="3"/>
  <c r="EY317" i="3"/>
  <c r="FF317" i="3"/>
  <c r="FR317" i="3"/>
  <c r="GD317" i="3"/>
  <c r="GI317" i="3"/>
  <c r="GT317" i="3"/>
  <c r="HB317" i="3"/>
  <c r="HJ317" i="3"/>
  <c r="HW317" i="3"/>
  <c r="IH317" i="3"/>
  <c r="IM317" i="3"/>
  <c r="IU317" i="3"/>
  <c r="DT318" i="3"/>
  <c r="ED318" i="3"/>
  <c r="EK318" i="3"/>
  <c r="EX318" i="3"/>
  <c r="FM318" i="3"/>
  <c r="FU318" i="3"/>
  <c r="GP318" i="3"/>
  <c r="GW318" i="3"/>
  <c r="HE318" i="3"/>
  <c r="HM318" i="3"/>
  <c r="HR318" i="3"/>
  <c r="IG318" i="3"/>
  <c r="IL318" i="3"/>
  <c r="IT318" i="3"/>
  <c r="EB321" i="3"/>
  <c r="EQ321" i="3"/>
  <c r="EX321" i="3"/>
  <c r="FJ321" i="3"/>
  <c r="FV321" i="3"/>
  <c r="GH321" i="3"/>
  <c r="GM321" i="3"/>
  <c r="GY321" i="3"/>
  <c r="HG321" i="3"/>
  <c r="HO321" i="3"/>
  <c r="HV321" i="3"/>
  <c r="ID321" i="3"/>
  <c r="IQ321" i="3"/>
  <c r="IY321" i="3"/>
  <c r="FR322" i="3"/>
  <c r="GH322" i="3"/>
  <c r="HM323" i="3"/>
  <c r="IB323" i="3"/>
  <c r="IO323" i="3"/>
  <c r="EG324" i="3"/>
  <c r="HG324" i="3"/>
  <c r="IR324" i="3"/>
  <c r="DU325" i="3"/>
  <c r="EB325" i="3"/>
  <c r="EH325" i="3"/>
  <c r="EL325" i="3"/>
  <c r="EQ325" i="3"/>
  <c r="EU325" i="3"/>
  <c r="FA325" i="3"/>
  <c r="FG325" i="3"/>
  <c r="FM325" i="3"/>
  <c r="FR325" i="3"/>
  <c r="GE325" i="3"/>
  <c r="GP325" i="3"/>
  <c r="GU325" i="3"/>
  <c r="HC325" i="3"/>
  <c r="HK325" i="3"/>
  <c r="HR325" i="3"/>
  <c r="IQ325" i="3"/>
  <c r="IY325" i="3"/>
  <c r="FR326" i="3"/>
  <c r="GH326" i="3"/>
  <c r="EN327" i="3"/>
  <c r="FD327" i="3"/>
  <c r="FL327" i="3"/>
  <c r="HL327" i="3"/>
  <c r="DV328" i="3"/>
  <c r="EM328" i="3"/>
  <c r="EY328" i="3"/>
  <c r="FG328" i="3"/>
  <c r="FO328" i="3"/>
  <c r="GE328" i="3"/>
  <c r="GM328" i="3"/>
  <c r="GU328" i="3"/>
  <c r="HK328" i="3"/>
  <c r="HW328" i="3"/>
  <c r="II328" i="3"/>
  <c r="IU328" i="3"/>
  <c r="DT329" i="3"/>
  <c r="DZ329" i="3"/>
  <c r="EF329" i="3"/>
  <c r="EK329" i="3"/>
  <c r="EP329" i="3"/>
  <c r="ET329" i="3"/>
  <c r="EY329" i="3"/>
  <c r="FF329" i="3"/>
  <c r="FJ329" i="3"/>
  <c r="FR329" i="3"/>
  <c r="FV329" i="3"/>
  <c r="GD329" i="3"/>
  <c r="GI329" i="3"/>
  <c r="GS329" i="3"/>
  <c r="GX329" i="3"/>
  <c r="HC329" i="3"/>
  <c r="HI329" i="3"/>
  <c r="HN329" i="3"/>
  <c r="HR329" i="3"/>
  <c r="HW329" i="3"/>
  <c r="IH329" i="3"/>
  <c r="IM329" i="3"/>
  <c r="IU329" i="3"/>
  <c r="DT330" i="3"/>
  <c r="ED330" i="3"/>
  <c r="EK330" i="3"/>
  <c r="EX330" i="3"/>
  <c r="FM330" i="3"/>
  <c r="FU330" i="3"/>
  <c r="GP330" i="3"/>
  <c r="GW330" i="3"/>
  <c r="HE330" i="3"/>
  <c r="HM330" i="3"/>
  <c r="HR330" i="3"/>
  <c r="ID330" i="3"/>
  <c r="IH330" i="3"/>
  <c r="IO330" i="3"/>
  <c r="IW330" i="3"/>
  <c r="EG331" i="3"/>
  <c r="IX332" i="3"/>
  <c r="IU332" i="3"/>
  <c r="II332" i="3"/>
  <c r="HW332" i="3"/>
  <c r="HK332" i="3"/>
  <c r="GU332" i="3"/>
  <c r="GM332" i="3"/>
  <c r="GE332" i="3"/>
  <c r="EU332" i="3"/>
  <c r="HC332" i="3"/>
  <c r="HS332" i="3"/>
  <c r="FY333" i="3"/>
  <c r="DW335" i="3"/>
  <c r="IX340" i="3"/>
  <c r="IM340" i="3"/>
  <c r="IA340" i="3"/>
  <c r="HC340" i="3"/>
  <c r="GQ340" i="3"/>
  <c r="GI340" i="3"/>
  <c r="GA340" i="3"/>
  <c r="FS340" i="3"/>
  <c r="FC340" i="3"/>
  <c r="EF340" i="3"/>
  <c r="DQ340" i="3"/>
  <c r="IY340" i="3"/>
  <c r="HO340" i="3"/>
  <c r="GY340" i="3"/>
  <c r="EQ340" i="3"/>
  <c r="EB340" i="3"/>
  <c r="IU340" i="3"/>
  <c r="DZ342" i="3"/>
  <c r="EW342" i="3"/>
  <c r="GT342" i="3"/>
  <c r="HQ342" i="3"/>
  <c r="IG342" i="3"/>
  <c r="ET346" i="3"/>
  <c r="ES346" i="3"/>
  <c r="DZ349" i="3"/>
  <c r="ES349" i="3"/>
  <c r="FF349" i="3"/>
  <c r="FV349" i="3"/>
  <c r="GD349" i="3"/>
  <c r="HC349" i="3"/>
  <c r="IQ349" i="3"/>
  <c r="GP342" i="3"/>
  <c r="ID342" i="3"/>
  <c r="EU344" i="3"/>
  <c r="HG344" i="3"/>
  <c r="HS344" i="3"/>
  <c r="IQ344" i="3"/>
  <c r="IV345" i="3"/>
  <c r="IU345" i="3"/>
  <c r="IP345" i="3"/>
  <c r="IK345" i="3"/>
  <c r="HV345" i="3"/>
  <c r="HQ345" i="3"/>
  <c r="HM345" i="3"/>
  <c r="HG345" i="3"/>
  <c r="HB345" i="3"/>
  <c r="GW345" i="3"/>
  <c r="GM345" i="3"/>
  <c r="GH345" i="3"/>
  <c r="FU345" i="3"/>
  <c r="FI345" i="3"/>
  <c r="EX345" i="3"/>
  <c r="ES345" i="3"/>
  <c r="EO345" i="3"/>
  <c r="EE345" i="3"/>
  <c r="DY345" i="3"/>
  <c r="DZ345" i="3"/>
  <c r="EH345" i="3"/>
  <c r="EM345" i="3"/>
  <c r="ET345" i="3"/>
  <c r="FA345" i="3"/>
  <c r="FG345" i="3"/>
  <c r="FO345" i="3"/>
  <c r="GI345" i="3"/>
  <c r="GP345" i="3"/>
  <c r="GT345" i="3"/>
  <c r="HA345" i="3"/>
  <c r="HI345" i="3"/>
  <c r="HO345" i="3"/>
  <c r="HU345" i="3"/>
  <c r="IL345" i="3"/>
  <c r="IS345" i="3"/>
  <c r="IY345" i="3"/>
  <c r="FM349" i="3"/>
  <c r="FY349" i="3"/>
  <c r="IV350" i="3"/>
  <c r="IW350" i="3"/>
  <c r="IO350" i="3"/>
  <c r="IH350" i="3"/>
  <c r="HR350" i="3"/>
  <c r="HM350" i="3"/>
  <c r="HE350" i="3"/>
  <c r="GW350" i="3"/>
  <c r="FU350" i="3"/>
  <c r="FM350" i="3"/>
  <c r="IT350" i="3"/>
  <c r="IL350" i="3"/>
  <c r="IG350" i="3"/>
  <c r="HY350" i="3"/>
  <c r="HQ350" i="3"/>
  <c r="HJ350" i="3"/>
  <c r="HB350" i="3"/>
  <c r="GT350" i="3"/>
  <c r="FY350" i="3"/>
  <c r="IS350" i="3"/>
  <c r="IK350" i="3"/>
  <c r="HV350" i="3"/>
  <c r="HI350" i="3"/>
  <c r="HA350" i="3"/>
  <c r="GS350" i="3"/>
  <c r="FJ350" i="3"/>
  <c r="ET350" i="3"/>
  <c r="EO350" i="3"/>
  <c r="EH350" i="3"/>
  <c r="DY350" i="3"/>
  <c r="ED350" i="3"/>
  <c r="EL350" i="3"/>
  <c r="EW350" i="3"/>
  <c r="FF350" i="3"/>
  <c r="HF350" i="3"/>
  <c r="IP350" i="3"/>
  <c r="IM356" i="3"/>
  <c r="HX356" i="3"/>
  <c r="FD356" i="3"/>
  <c r="EQ356" i="3"/>
  <c r="DQ356" i="3"/>
  <c r="HH356" i="3"/>
  <c r="GM356" i="3"/>
  <c r="GB356" i="3"/>
  <c r="EY356" i="3"/>
  <c r="EB356" i="3"/>
  <c r="EH367" i="3"/>
  <c r="IV386" i="3"/>
  <c r="IS386" i="3"/>
  <c r="IK386" i="3"/>
  <c r="HV386" i="3"/>
  <c r="HI386" i="3"/>
  <c r="HA386" i="3"/>
  <c r="GS386" i="3"/>
  <c r="FJ386" i="3"/>
  <c r="ET386" i="3"/>
  <c r="EO386" i="3"/>
  <c r="EH386" i="3"/>
  <c r="DY386" i="3"/>
  <c r="IX386" i="3"/>
  <c r="IP386" i="3"/>
  <c r="IC386" i="3"/>
  <c r="HU386" i="3"/>
  <c r="HN386" i="3"/>
  <c r="HF386" i="3"/>
  <c r="GX386" i="3"/>
  <c r="FV386" i="3"/>
  <c r="FI386" i="3"/>
  <c r="FA386" i="3"/>
  <c r="ES386" i="3"/>
  <c r="EL386" i="3"/>
  <c r="EE386" i="3"/>
  <c r="DU386" i="3"/>
  <c r="IW386" i="3"/>
  <c r="IO386" i="3"/>
  <c r="IH386" i="3"/>
  <c r="HR386" i="3"/>
  <c r="HM386" i="3"/>
  <c r="HE386" i="3"/>
  <c r="GW386" i="3"/>
  <c r="FU386" i="3"/>
  <c r="FM386" i="3"/>
  <c r="EX386" i="3"/>
  <c r="EK386" i="3"/>
  <c r="ED386" i="3"/>
  <c r="DT386" i="3"/>
  <c r="IL386" i="3"/>
  <c r="HJ386" i="3"/>
  <c r="EP386" i="3"/>
  <c r="HY386" i="3"/>
  <c r="HB386" i="3"/>
  <c r="FY386" i="3"/>
  <c r="EI386" i="3"/>
  <c r="IG386" i="3"/>
  <c r="HQ386" i="3"/>
  <c r="GT386" i="3"/>
  <c r="EW386" i="3"/>
  <c r="DZ386" i="3"/>
  <c r="IT386" i="3"/>
  <c r="GN391" i="3"/>
  <c r="FX391" i="3"/>
  <c r="FP391" i="3"/>
  <c r="GZ391" i="3"/>
  <c r="IB391" i="3"/>
  <c r="GV339" i="3"/>
  <c r="HT339" i="3"/>
  <c r="IR339" i="3"/>
  <c r="FM341" i="3"/>
  <c r="FY341" i="3"/>
  <c r="GD342" i="3"/>
  <c r="DV344" i="3"/>
  <c r="EM344" i="3"/>
  <c r="EY344" i="3"/>
  <c r="FG344" i="3"/>
  <c r="FO344" i="3"/>
  <c r="GE344" i="3"/>
  <c r="GM344" i="3"/>
  <c r="GU344" i="3"/>
  <c r="HK344" i="3"/>
  <c r="HW344" i="3"/>
  <c r="II344" i="3"/>
  <c r="IU344" i="3"/>
  <c r="DT345" i="3"/>
  <c r="EB345" i="3"/>
  <c r="EI345" i="3"/>
  <c r="EP345" i="3"/>
  <c r="EU345" i="3"/>
  <c r="FC345" i="3"/>
  <c r="FV345" i="3"/>
  <c r="GD345" i="3"/>
  <c r="GQ345" i="3"/>
  <c r="GU345" i="3"/>
  <c r="HC345" i="3"/>
  <c r="HJ345" i="3"/>
  <c r="HW345" i="3"/>
  <c r="IH345" i="3"/>
  <c r="IM345" i="3"/>
  <c r="IT345" i="3"/>
  <c r="IC346" i="3"/>
  <c r="IX348" i="3"/>
  <c r="IM348" i="3"/>
  <c r="IA348" i="3"/>
  <c r="HC348" i="3"/>
  <c r="GQ348" i="3"/>
  <c r="GI348" i="3"/>
  <c r="GA348" i="3"/>
  <c r="FS348" i="3"/>
  <c r="FC348" i="3"/>
  <c r="EF348" i="3"/>
  <c r="DQ348" i="3"/>
  <c r="EM348" i="3"/>
  <c r="EY348" i="3"/>
  <c r="GM348" i="3"/>
  <c r="GY348" i="3"/>
  <c r="IU348" i="3"/>
  <c r="DT350" i="3"/>
  <c r="EE350" i="3"/>
  <c r="EP350" i="3"/>
  <c r="EX350" i="3"/>
  <c r="HN350" i="3"/>
  <c r="IC350" i="3"/>
  <c r="IX350" i="3"/>
  <c r="GZ356" i="3"/>
  <c r="HQ367" i="3"/>
  <c r="EI374" i="3"/>
  <c r="FM374" i="3"/>
  <c r="FU374" i="3"/>
  <c r="HQ374" i="3"/>
  <c r="IT374" i="3"/>
  <c r="EO377" i="3"/>
  <c r="GI377" i="3"/>
  <c r="ID377" i="3"/>
  <c r="GP334" i="3"/>
  <c r="ID334" i="3"/>
  <c r="EU336" i="3"/>
  <c r="HG336" i="3"/>
  <c r="HS336" i="3"/>
  <c r="IQ336" i="3"/>
  <c r="DY337" i="3"/>
  <c r="EE337" i="3"/>
  <c r="EO337" i="3"/>
  <c r="ES337" i="3"/>
  <c r="EX337" i="3"/>
  <c r="FI337" i="3"/>
  <c r="FU337" i="3"/>
  <c r="GH337" i="3"/>
  <c r="GM337" i="3"/>
  <c r="GW337" i="3"/>
  <c r="HB337" i="3"/>
  <c r="HG337" i="3"/>
  <c r="HM337" i="3"/>
  <c r="HQ337" i="3"/>
  <c r="HV337" i="3"/>
  <c r="IG337" i="3"/>
  <c r="IK337" i="3"/>
  <c r="IP337" i="3"/>
  <c r="IU337" i="3"/>
  <c r="DZ338" i="3"/>
  <c r="EI338" i="3"/>
  <c r="EP338" i="3"/>
  <c r="EW338" i="3"/>
  <c r="FF338" i="3"/>
  <c r="FY338" i="3"/>
  <c r="GL338" i="3"/>
  <c r="GT338" i="3"/>
  <c r="HB338" i="3"/>
  <c r="HJ338" i="3"/>
  <c r="HQ338" i="3"/>
  <c r="HY338" i="3"/>
  <c r="IG338" i="3"/>
  <c r="IL338" i="3"/>
  <c r="IT338" i="3"/>
  <c r="DW339" i="3"/>
  <c r="EV339" i="3"/>
  <c r="FC341" i="3"/>
  <c r="FO341" i="3"/>
  <c r="GA341" i="3"/>
  <c r="FR342" i="3"/>
  <c r="GH342" i="3"/>
  <c r="GV343" i="3"/>
  <c r="HT343" i="3"/>
  <c r="EB344" i="3"/>
  <c r="EQ344" i="3"/>
  <c r="GY344" i="3"/>
  <c r="HO344" i="3"/>
  <c r="IY344" i="3"/>
  <c r="DU345" i="3"/>
  <c r="ED345" i="3"/>
  <c r="EK345" i="3"/>
  <c r="EQ345" i="3"/>
  <c r="EW345" i="3"/>
  <c r="FJ345" i="3"/>
  <c r="FR345" i="3"/>
  <c r="FY345" i="3"/>
  <c r="GE345" i="3"/>
  <c r="GL345" i="3"/>
  <c r="GX345" i="3"/>
  <c r="HE345" i="3"/>
  <c r="HK345" i="3"/>
  <c r="HR345" i="3"/>
  <c r="HY345" i="3"/>
  <c r="II345" i="3"/>
  <c r="IO345" i="3"/>
  <c r="IW345" i="3"/>
  <c r="DV348" i="3"/>
  <c r="EQ348" i="3"/>
  <c r="GE348" i="3"/>
  <c r="HG348" i="3"/>
  <c r="HS348" i="3"/>
  <c r="II348" i="3"/>
  <c r="IY348" i="3"/>
  <c r="DU350" i="3"/>
  <c r="EI350" i="3"/>
  <c r="FA350" i="3"/>
  <c r="FI350" i="3"/>
  <c r="GD350" i="3"/>
  <c r="IU356" i="3"/>
  <c r="ES367" i="3"/>
  <c r="EU373" i="3"/>
  <c r="ET373" i="3"/>
  <c r="EP374" i="3"/>
  <c r="IW377" i="3"/>
  <c r="IT377" i="3"/>
  <c r="IL377" i="3"/>
  <c r="HV377" i="3"/>
  <c r="HO377" i="3"/>
  <c r="HG377" i="3"/>
  <c r="GY377" i="3"/>
  <c r="GM377" i="3"/>
  <c r="GH377" i="3"/>
  <c r="FV377" i="3"/>
  <c r="FJ377" i="3"/>
  <c r="EX377" i="3"/>
  <c r="EM377" i="3"/>
  <c r="EI377" i="3"/>
  <c r="ED377" i="3"/>
  <c r="DV377" i="3"/>
  <c r="DQ377" i="3"/>
  <c r="IY377" i="3"/>
  <c r="IP377" i="3"/>
  <c r="IH377" i="3"/>
  <c r="HW377" i="3"/>
  <c r="HN377" i="3"/>
  <c r="HC377" i="3"/>
  <c r="GT377" i="3"/>
  <c r="GA377" i="3"/>
  <c r="FS377" i="3"/>
  <c r="FF377" i="3"/>
  <c r="EY377" i="3"/>
  <c r="EL377" i="3"/>
  <c r="EF377" i="3"/>
  <c r="DY377" i="3"/>
  <c r="IX377" i="3"/>
  <c r="IM377" i="3"/>
  <c r="HS377" i="3"/>
  <c r="HK377" i="3"/>
  <c r="HB377" i="3"/>
  <c r="GL377" i="3"/>
  <c r="GE377" i="3"/>
  <c r="FR377" i="3"/>
  <c r="EU377" i="3"/>
  <c r="EQ377" i="3"/>
  <c r="EK377" i="3"/>
  <c r="EE377" i="3"/>
  <c r="DU377" i="3"/>
  <c r="IU377" i="3"/>
  <c r="IA377" i="3"/>
  <c r="HR377" i="3"/>
  <c r="HJ377" i="3"/>
  <c r="GX377" i="3"/>
  <c r="GQ377" i="3"/>
  <c r="GD377" i="3"/>
  <c r="FC377" i="3"/>
  <c r="ET377" i="3"/>
  <c r="EP377" i="3"/>
  <c r="EB377" i="3"/>
  <c r="DT377" i="3"/>
  <c r="FG377" i="3"/>
  <c r="FO377" i="3"/>
  <c r="GU377" i="3"/>
  <c r="IL378" i="3"/>
  <c r="IK378" i="3"/>
  <c r="IV367" i="3"/>
  <c r="IW367" i="3"/>
  <c r="HA367" i="3"/>
  <c r="ED367" i="3"/>
  <c r="IS367" i="3"/>
  <c r="IG367" i="3"/>
  <c r="HY367" i="3"/>
  <c r="HM367" i="3"/>
  <c r="GW367" i="3"/>
  <c r="FY367" i="3"/>
  <c r="FI367" i="3"/>
  <c r="FA367" i="3"/>
  <c r="EO367" i="3"/>
  <c r="DY367" i="3"/>
  <c r="IO367" i="3"/>
  <c r="HU367" i="3"/>
  <c r="HI367" i="3"/>
  <c r="GS367" i="3"/>
  <c r="EW367" i="3"/>
  <c r="EK367" i="3"/>
  <c r="DT367" i="3"/>
  <c r="FM367" i="3"/>
  <c r="FU367" i="3"/>
  <c r="HE367" i="3"/>
  <c r="IC367" i="3"/>
  <c r="IV374" i="3"/>
  <c r="IS374" i="3"/>
  <c r="IK374" i="3"/>
  <c r="HU374" i="3"/>
  <c r="HN374" i="3"/>
  <c r="HF374" i="3"/>
  <c r="GX374" i="3"/>
  <c r="GH374" i="3"/>
  <c r="FY374" i="3"/>
  <c r="EW374" i="3"/>
  <c r="IP374" i="3"/>
  <c r="IH374" i="3"/>
  <c r="HY374" i="3"/>
  <c r="HE374" i="3"/>
  <c r="GT374" i="3"/>
  <c r="ET374" i="3"/>
  <c r="EO374" i="3"/>
  <c r="EH374" i="3"/>
  <c r="DY374" i="3"/>
  <c r="IX374" i="3"/>
  <c r="IO374" i="3"/>
  <c r="IG374" i="3"/>
  <c r="HV374" i="3"/>
  <c r="HM374" i="3"/>
  <c r="HB374" i="3"/>
  <c r="GS374" i="3"/>
  <c r="FJ374" i="3"/>
  <c r="ES374" i="3"/>
  <c r="EL374" i="3"/>
  <c r="EE374" i="3"/>
  <c r="DU374" i="3"/>
  <c r="IW374" i="3"/>
  <c r="IL374" i="3"/>
  <c r="HR374" i="3"/>
  <c r="HJ374" i="3"/>
  <c r="HA374" i="3"/>
  <c r="FV374" i="3"/>
  <c r="FI374" i="3"/>
  <c r="FA374" i="3"/>
  <c r="EK374" i="3"/>
  <c r="ED374" i="3"/>
  <c r="DT374" i="3"/>
  <c r="HI374" i="3"/>
  <c r="DZ377" i="3"/>
  <c r="ES377" i="3"/>
  <c r="HF377" i="3"/>
  <c r="II377" i="3"/>
  <c r="IG345" i="3"/>
  <c r="DZ346" i="3"/>
  <c r="EI346" i="3"/>
  <c r="EP346" i="3"/>
  <c r="EW346" i="3"/>
  <c r="FF346" i="3"/>
  <c r="FY346" i="3"/>
  <c r="GL346" i="3"/>
  <c r="GT346" i="3"/>
  <c r="HB346" i="3"/>
  <c r="HJ346" i="3"/>
  <c r="HQ346" i="3"/>
  <c r="HY346" i="3"/>
  <c r="IG346" i="3"/>
  <c r="IL346" i="3"/>
  <c r="IT346" i="3"/>
  <c r="FC349" i="3"/>
  <c r="FO349" i="3"/>
  <c r="GA349" i="3"/>
  <c r="FR350" i="3"/>
  <c r="GH350" i="3"/>
  <c r="GV351" i="3"/>
  <c r="HT351" i="3"/>
  <c r="EF352" i="3"/>
  <c r="FC352" i="3"/>
  <c r="FS352" i="3"/>
  <c r="GA352" i="3"/>
  <c r="GQ352" i="3"/>
  <c r="HD352" i="3"/>
  <c r="IA352" i="3"/>
  <c r="DQ353" i="3"/>
  <c r="DZ353" i="3"/>
  <c r="EI353" i="3"/>
  <c r="EP353" i="3"/>
  <c r="EU353" i="3"/>
  <c r="FJ353" i="3"/>
  <c r="FR353" i="3"/>
  <c r="GE353" i="3"/>
  <c r="GP353" i="3"/>
  <c r="GU353" i="3"/>
  <c r="HC353" i="3"/>
  <c r="HK353" i="3"/>
  <c r="HR353" i="3"/>
  <c r="IQ353" i="3"/>
  <c r="IY353" i="3"/>
  <c r="DY354" i="3"/>
  <c r="EH354" i="3"/>
  <c r="EO354" i="3"/>
  <c r="ET354" i="3"/>
  <c r="FI354" i="3"/>
  <c r="FU354" i="3"/>
  <c r="GS354" i="3"/>
  <c r="HA354" i="3"/>
  <c r="HI354" i="3"/>
  <c r="HV354" i="3"/>
  <c r="ID354" i="3"/>
  <c r="IP354" i="3"/>
  <c r="IX354" i="3"/>
  <c r="EO355" i="3"/>
  <c r="FD355" i="3"/>
  <c r="HX355" i="3"/>
  <c r="DQ357" i="3"/>
  <c r="DZ357" i="3"/>
  <c r="EI357" i="3"/>
  <c r="EP357" i="3"/>
  <c r="EU357" i="3"/>
  <c r="FC357" i="3"/>
  <c r="FO357" i="3"/>
  <c r="GA357" i="3"/>
  <c r="GL357" i="3"/>
  <c r="GQ357" i="3"/>
  <c r="GX357" i="3"/>
  <c r="HF357" i="3"/>
  <c r="HN357" i="3"/>
  <c r="HS357" i="3"/>
  <c r="IA357" i="3"/>
  <c r="II357" i="3"/>
  <c r="IP357" i="3"/>
  <c r="IX357" i="3"/>
  <c r="DU358" i="3"/>
  <c r="EE358" i="3"/>
  <c r="EL358" i="3"/>
  <c r="ES358" i="3"/>
  <c r="FA358" i="3"/>
  <c r="FI358" i="3"/>
  <c r="FV358" i="3"/>
  <c r="GD358" i="3"/>
  <c r="GT358" i="3"/>
  <c r="HB358" i="3"/>
  <c r="HJ358" i="3"/>
  <c r="HQ358" i="3"/>
  <c r="HY358" i="3"/>
  <c r="IH358" i="3"/>
  <c r="IO358" i="3"/>
  <c r="IW358" i="3"/>
  <c r="DW359" i="3"/>
  <c r="EN359" i="3"/>
  <c r="FA359" i="3"/>
  <c r="FU359" i="3"/>
  <c r="GN359" i="3"/>
  <c r="GW359" i="3"/>
  <c r="HM359" i="3"/>
  <c r="IG359" i="3"/>
  <c r="IV359" i="3"/>
  <c r="DW360" i="3"/>
  <c r="EN360" i="3"/>
  <c r="GF360" i="3"/>
  <c r="GY360" i="3"/>
  <c r="HO360" i="3"/>
  <c r="II360" i="3"/>
  <c r="IY360" i="3"/>
  <c r="DU361" i="3"/>
  <c r="EB361" i="3"/>
  <c r="EH361" i="3"/>
  <c r="EL361" i="3"/>
  <c r="EQ361" i="3"/>
  <c r="EU361" i="3"/>
  <c r="FC361" i="3"/>
  <c r="FO361" i="3"/>
  <c r="GA361" i="3"/>
  <c r="GL361" i="3"/>
  <c r="GQ361" i="3"/>
  <c r="GX361" i="3"/>
  <c r="HF361" i="3"/>
  <c r="HN361" i="3"/>
  <c r="HS361" i="3"/>
  <c r="IA361" i="3"/>
  <c r="II361" i="3"/>
  <c r="IP361" i="3"/>
  <c r="IX361" i="3"/>
  <c r="DU362" i="3"/>
  <c r="EE362" i="3"/>
  <c r="EL362" i="3"/>
  <c r="ES362" i="3"/>
  <c r="FA362" i="3"/>
  <c r="FM362" i="3"/>
  <c r="FY362" i="3"/>
  <c r="GH362" i="3"/>
  <c r="GX362" i="3"/>
  <c r="HF362" i="3"/>
  <c r="HN362" i="3"/>
  <c r="HU362" i="3"/>
  <c r="IK362" i="3"/>
  <c r="IS362" i="3"/>
  <c r="HS364" i="3"/>
  <c r="EB365" i="3"/>
  <c r="EQ365" i="3"/>
  <c r="EX365" i="3"/>
  <c r="FF365" i="3"/>
  <c r="FS365" i="3"/>
  <c r="GE365" i="3"/>
  <c r="GP365" i="3"/>
  <c r="GU365" i="3"/>
  <c r="HC365" i="3"/>
  <c r="HK365" i="3"/>
  <c r="HR365" i="3"/>
  <c r="ID365" i="3"/>
  <c r="II365" i="3"/>
  <c r="IP365" i="3"/>
  <c r="IX365" i="3"/>
  <c r="DU366" i="3"/>
  <c r="EE366" i="3"/>
  <c r="EL366" i="3"/>
  <c r="ES366" i="3"/>
  <c r="FA366" i="3"/>
  <c r="FM366" i="3"/>
  <c r="FY366" i="3"/>
  <c r="GT366" i="3"/>
  <c r="HB366" i="3"/>
  <c r="HJ366" i="3"/>
  <c r="HQ366" i="3"/>
  <c r="HY366" i="3"/>
  <c r="IG366" i="3"/>
  <c r="IL366" i="3"/>
  <c r="IT366" i="3"/>
  <c r="EB369" i="3"/>
  <c r="EQ369" i="3"/>
  <c r="EX369" i="3"/>
  <c r="FJ369" i="3"/>
  <c r="FV369" i="3"/>
  <c r="GH369" i="3"/>
  <c r="GM369" i="3"/>
  <c r="GY369" i="3"/>
  <c r="HG369" i="3"/>
  <c r="HO369" i="3"/>
  <c r="HV369" i="3"/>
  <c r="IL369" i="3"/>
  <c r="IT369" i="3"/>
  <c r="DZ370" i="3"/>
  <c r="EI370" i="3"/>
  <c r="EP370" i="3"/>
  <c r="EW370" i="3"/>
  <c r="FJ370" i="3"/>
  <c r="FV370" i="3"/>
  <c r="GX370" i="3"/>
  <c r="HF370" i="3"/>
  <c r="HN370" i="3"/>
  <c r="HU370" i="3"/>
  <c r="ID370" i="3"/>
  <c r="IP370" i="3"/>
  <c r="IX370" i="3"/>
  <c r="ED371" i="3"/>
  <c r="HA371" i="3"/>
  <c r="IW371" i="3"/>
  <c r="EV372" i="3"/>
  <c r="HL372" i="3"/>
  <c r="FG373" i="3"/>
  <c r="FS373" i="3"/>
  <c r="GE373" i="3"/>
  <c r="GP373" i="3"/>
  <c r="GU373" i="3"/>
  <c r="HC373" i="3"/>
  <c r="HK373" i="3"/>
  <c r="HR373" i="3"/>
  <c r="IH373" i="3"/>
  <c r="IM373" i="3"/>
  <c r="IU373" i="3"/>
  <c r="IX384" i="3"/>
  <c r="IM384" i="3"/>
  <c r="IA384" i="3"/>
  <c r="HC384" i="3"/>
  <c r="GQ384" i="3"/>
  <c r="GI384" i="3"/>
  <c r="GA384" i="3"/>
  <c r="FS384" i="3"/>
  <c r="FC384" i="3"/>
  <c r="EF384" i="3"/>
  <c r="DQ384" i="3"/>
  <c r="IY384" i="3"/>
  <c r="HO384" i="3"/>
  <c r="GY384" i="3"/>
  <c r="EQ384" i="3"/>
  <c r="EB384" i="3"/>
  <c r="IU384" i="3"/>
  <c r="II384" i="3"/>
  <c r="HW384" i="3"/>
  <c r="HK384" i="3"/>
  <c r="GU384" i="3"/>
  <c r="GM384" i="3"/>
  <c r="GE384" i="3"/>
  <c r="FO384" i="3"/>
  <c r="FG384" i="3"/>
  <c r="EY384" i="3"/>
  <c r="EM384" i="3"/>
  <c r="DV384" i="3"/>
  <c r="HS384" i="3"/>
  <c r="IQ384" i="3"/>
  <c r="EX385" i="3"/>
  <c r="FI385" i="3"/>
  <c r="GM385" i="3"/>
  <c r="HB385" i="3"/>
  <c r="IV394" i="3"/>
  <c r="IS394" i="3"/>
  <c r="IG394" i="3"/>
  <c r="HY394" i="3"/>
  <c r="HM394" i="3"/>
  <c r="GW394" i="3"/>
  <c r="FY394" i="3"/>
  <c r="FI394" i="3"/>
  <c r="FA394" i="3"/>
  <c r="EO394" i="3"/>
  <c r="EH394" i="3"/>
  <c r="DY394" i="3"/>
  <c r="IO394" i="3"/>
  <c r="HU394" i="3"/>
  <c r="HI394" i="3"/>
  <c r="GS394" i="3"/>
  <c r="EW394" i="3"/>
  <c r="EL394" i="3"/>
  <c r="EE394" i="3"/>
  <c r="DU394" i="3"/>
  <c r="IK394" i="3"/>
  <c r="IC394" i="3"/>
  <c r="HQ394" i="3"/>
  <c r="HE394" i="3"/>
  <c r="FU394" i="3"/>
  <c r="FM394" i="3"/>
  <c r="ES394" i="3"/>
  <c r="EK394" i="3"/>
  <c r="ED394" i="3"/>
  <c r="DT394" i="3"/>
  <c r="IW402" i="3"/>
  <c r="IX402" i="3"/>
  <c r="IP402" i="3"/>
  <c r="II402" i="3"/>
  <c r="HW402" i="3"/>
  <c r="HJ402" i="3"/>
  <c r="HB402" i="3"/>
  <c r="GT402" i="3"/>
  <c r="GI402" i="3"/>
  <c r="GD402" i="3"/>
  <c r="FV402" i="3"/>
  <c r="ET402" i="3"/>
  <c r="EM402" i="3"/>
  <c r="EF402" i="3"/>
  <c r="DV402" i="3"/>
  <c r="IT402" i="3"/>
  <c r="HV402" i="3"/>
  <c r="HO402" i="3"/>
  <c r="HF402" i="3"/>
  <c r="GU402" i="3"/>
  <c r="GH402" i="3"/>
  <c r="FR402" i="3"/>
  <c r="FJ402" i="3"/>
  <c r="EU402" i="3"/>
  <c r="EL402" i="3"/>
  <c r="EB402" i="3"/>
  <c r="DQ402" i="3"/>
  <c r="IQ402" i="3"/>
  <c r="IH402" i="3"/>
  <c r="HS402" i="3"/>
  <c r="HN402" i="3"/>
  <c r="HC402" i="3"/>
  <c r="GM402" i="3"/>
  <c r="DZ402" i="3"/>
  <c r="IY402" i="3"/>
  <c r="IM402" i="3"/>
  <c r="HR402" i="3"/>
  <c r="HK402" i="3"/>
  <c r="GY402" i="3"/>
  <c r="GQ402" i="3"/>
  <c r="GL402" i="3"/>
  <c r="GE402" i="3"/>
  <c r="FG402" i="3"/>
  <c r="EY402" i="3"/>
  <c r="EQ402" i="3"/>
  <c r="EI402" i="3"/>
  <c r="DU402" i="3"/>
  <c r="EX402" i="3"/>
  <c r="FS402" i="3"/>
  <c r="GP402" i="3"/>
  <c r="IL402" i="3"/>
  <c r="GN404" i="3"/>
  <c r="FX404" i="3"/>
  <c r="FP404" i="3"/>
  <c r="EP406" i="3"/>
  <c r="GL350" i="3"/>
  <c r="EG352" i="3"/>
  <c r="EU352" i="3"/>
  <c r="GJ352" i="3"/>
  <c r="HG352" i="3"/>
  <c r="HT352" i="3"/>
  <c r="IB352" i="3"/>
  <c r="IQ352" i="3"/>
  <c r="EB353" i="3"/>
  <c r="EQ353" i="3"/>
  <c r="EX353" i="3"/>
  <c r="FF353" i="3"/>
  <c r="FS353" i="3"/>
  <c r="GA353" i="3"/>
  <c r="GL353" i="3"/>
  <c r="GQ353" i="3"/>
  <c r="GX353" i="3"/>
  <c r="HF353" i="3"/>
  <c r="HN353" i="3"/>
  <c r="HS353" i="3"/>
  <c r="IL353" i="3"/>
  <c r="IT353" i="3"/>
  <c r="DZ354" i="3"/>
  <c r="EI354" i="3"/>
  <c r="EP354" i="3"/>
  <c r="EW354" i="3"/>
  <c r="FJ354" i="3"/>
  <c r="FV354" i="3"/>
  <c r="GL354" i="3"/>
  <c r="GT354" i="3"/>
  <c r="HB354" i="3"/>
  <c r="HJ354" i="3"/>
  <c r="HQ354" i="3"/>
  <c r="HY354" i="3"/>
  <c r="IK354" i="3"/>
  <c r="IS354" i="3"/>
  <c r="FP355" i="3"/>
  <c r="GJ355" i="3"/>
  <c r="GZ355" i="3"/>
  <c r="EB357" i="3"/>
  <c r="EQ357" i="3"/>
  <c r="EX357" i="3"/>
  <c r="FJ357" i="3"/>
  <c r="FV357" i="3"/>
  <c r="GH357" i="3"/>
  <c r="GM357" i="3"/>
  <c r="GY357" i="3"/>
  <c r="HG357" i="3"/>
  <c r="HO357" i="3"/>
  <c r="HV357" i="3"/>
  <c r="ID357" i="3"/>
  <c r="IQ357" i="3"/>
  <c r="IY357" i="3"/>
  <c r="DY358" i="3"/>
  <c r="EH358" i="3"/>
  <c r="EO358" i="3"/>
  <c r="ET358" i="3"/>
  <c r="FJ358" i="3"/>
  <c r="FR358" i="3"/>
  <c r="GP358" i="3"/>
  <c r="GW358" i="3"/>
  <c r="HE358" i="3"/>
  <c r="HM358" i="3"/>
  <c r="HR358" i="3"/>
  <c r="IP358" i="3"/>
  <c r="IX358" i="3"/>
  <c r="ED359" i="3"/>
  <c r="FM359" i="3"/>
  <c r="GF359" i="3"/>
  <c r="HD359" i="3"/>
  <c r="IB359" i="3"/>
  <c r="IW359" i="3"/>
  <c r="EF360" i="3"/>
  <c r="FC360" i="3"/>
  <c r="FS360" i="3"/>
  <c r="GA360" i="3"/>
  <c r="GQ360" i="3"/>
  <c r="HD360" i="3"/>
  <c r="IA360" i="3"/>
  <c r="DQ361" i="3"/>
  <c r="DV361" i="3"/>
  <c r="ED361" i="3"/>
  <c r="EI361" i="3"/>
  <c r="EM361" i="3"/>
  <c r="EX361" i="3"/>
  <c r="FJ361" i="3"/>
  <c r="FV361" i="3"/>
  <c r="GH361" i="3"/>
  <c r="GM361" i="3"/>
  <c r="GY361" i="3"/>
  <c r="HG361" i="3"/>
  <c r="HO361" i="3"/>
  <c r="HV361" i="3"/>
  <c r="ID361" i="3"/>
  <c r="IQ361" i="3"/>
  <c r="IY361" i="3"/>
  <c r="DY362" i="3"/>
  <c r="EH362" i="3"/>
  <c r="EO362" i="3"/>
  <c r="ET362" i="3"/>
  <c r="FI362" i="3"/>
  <c r="FU362" i="3"/>
  <c r="GS362" i="3"/>
  <c r="HA362" i="3"/>
  <c r="HI362" i="3"/>
  <c r="HV362" i="3"/>
  <c r="IG362" i="3"/>
  <c r="IL362" i="3"/>
  <c r="IT362" i="3"/>
  <c r="DY366" i="3"/>
  <c r="EH366" i="3"/>
  <c r="EO366" i="3"/>
  <c r="ET366" i="3"/>
  <c r="FI366" i="3"/>
  <c r="FU366" i="3"/>
  <c r="GH366" i="3"/>
  <c r="GP366" i="3"/>
  <c r="GW366" i="3"/>
  <c r="HE366" i="3"/>
  <c r="HM366" i="3"/>
  <c r="HR366" i="3"/>
  <c r="IC366" i="3"/>
  <c r="IH366" i="3"/>
  <c r="IO366" i="3"/>
  <c r="IW366" i="3"/>
  <c r="EH371" i="3"/>
  <c r="ES371" i="3"/>
  <c r="FM371" i="3"/>
  <c r="FU371" i="3"/>
  <c r="HE371" i="3"/>
  <c r="HQ371" i="3"/>
  <c r="IC371" i="3"/>
  <c r="IK371" i="3"/>
  <c r="FR374" i="3"/>
  <c r="GL374" i="3"/>
  <c r="IW385" i="3"/>
  <c r="IY385" i="3"/>
  <c r="IQ385" i="3"/>
  <c r="HU385" i="3"/>
  <c r="HK385" i="3"/>
  <c r="HF385" i="3"/>
  <c r="HA385" i="3"/>
  <c r="GU385" i="3"/>
  <c r="GQ385" i="3"/>
  <c r="GL385" i="3"/>
  <c r="EW385" i="3"/>
  <c r="EM385" i="3"/>
  <c r="EI385" i="3"/>
  <c r="ED385" i="3"/>
  <c r="DV385" i="3"/>
  <c r="DQ385" i="3"/>
  <c r="IX385" i="3"/>
  <c r="IP385" i="3"/>
  <c r="II385" i="3"/>
  <c r="HY385" i="3"/>
  <c r="HS385" i="3"/>
  <c r="HO385" i="3"/>
  <c r="HJ385" i="3"/>
  <c r="HE385" i="3"/>
  <c r="GY385" i="3"/>
  <c r="GT385" i="3"/>
  <c r="GP385" i="3"/>
  <c r="GE385" i="3"/>
  <c r="FS385" i="3"/>
  <c r="FG385" i="3"/>
  <c r="FA385" i="3"/>
  <c r="EU385" i="3"/>
  <c r="EQ385" i="3"/>
  <c r="EL385" i="3"/>
  <c r="EH385" i="3"/>
  <c r="EB385" i="3"/>
  <c r="DU385" i="3"/>
  <c r="IU385" i="3"/>
  <c r="IM385" i="3"/>
  <c r="IH385" i="3"/>
  <c r="HW385" i="3"/>
  <c r="HR385" i="3"/>
  <c r="HN385" i="3"/>
  <c r="HI385" i="3"/>
  <c r="HC385" i="3"/>
  <c r="GX385" i="3"/>
  <c r="GS385" i="3"/>
  <c r="GI385" i="3"/>
  <c r="GD385" i="3"/>
  <c r="FV385" i="3"/>
  <c r="FR385" i="3"/>
  <c r="FJ385" i="3"/>
  <c r="FF385" i="3"/>
  <c r="EY385" i="3"/>
  <c r="ET385" i="3"/>
  <c r="EP385" i="3"/>
  <c r="EK385" i="3"/>
  <c r="EF385" i="3"/>
  <c r="DZ385" i="3"/>
  <c r="DT385" i="3"/>
  <c r="EO385" i="3"/>
  <c r="FU385" i="3"/>
  <c r="HG385" i="3"/>
  <c r="HV385" i="3"/>
  <c r="IL385" i="3"/>
  <c r="GL386" i="3"/>
  <c r="IC396" i="3"/>
  <c r="HX396" i="3"/>
  <c r="DY396" i="3"/>
  <c r="IX405" i="3"/>
  <c r="IU405" i="3"/>
  <c r="II405" i="3"/>
  <c r="HW405" i="3"/>
  <c r="HK405" i="3"/>
  <c r="GU405" i="3"/>
  <c r="GM405" i="3"/>
  <c r="GE405" i="3"/>
  <c r="FO405" i="3"/>
  <c r="FG405" i="3"/>
  <c r="EY405" i="3"/>
  <c r="EM405" i="3"/>
  <c r="DV405" i="3"/>
  <c r="HS405" i="3"/>
  <c r="HC405" i="3"/>
  <c r="DQ405" i="3"/>
  <c r="IY405" i="3"/>
  <c r="GY405" i="3"/>
  <c r="GA405" i="3"/>
  <c r="FS405" i="3"/>
  <c r="EU405" i="3"/>
  <c r="EF405" i="3"/>
  <c r="IQ405" i="3"/>
  <c r="IA405" i="3"/>
  <c r="HO405" i="3"/>
  <c r="GI405" i="3"/>
  <c r="EB405" i="3"/>
  <c r="FC405" i="3"/>
  <c r="IM405" i="3"/>
  <c r="ET411" i="3"/>
  <c r="ES411" i="3"/>
  <c r="GP350" i="3"/>
  <c r="ID350" i="3"/>
  <c r="DZ358" i="3"/>
  <c r="EI358" i="3"/>
  <c r="EP358" i="3"/>
  <c r="EW358" i="3"/>
  <c r="FF358" i="3"/>
  <c r="FY358" i="3"/>
  <c r="GH358" i="3"/>
  <c r="GX358" i="3"/>
  <c r="HF358" i="3"/>
  <c r="HN358" i="3"/>
  <c r="HU358" i="3"/>
  <c r="IK358" i="3"/>
  <c r="IS358" i="3"/>
  <c r="EG359" i="3"/>
  <c r="ES359" i="3"/>
  <c r="FY359" i="3"/>
  <c r="HE359" i="3"/>
  <c r="HT359" i="3"/>
  <c r="IN359" i="3"/>
  <c r="EG360" i="3"/>
  <c r="EU360" i="3"/>
  <c r="GJ360" i="3"/>
  <c r="HG360" i="3"/>
  <c r="HT360" i="3"/>
  <c r="IB360" i="3"/>
  <c r="IQ360" i="3"/>
  <c r="DY361" i="3"/>
  <c r="EE361" i="3"/>
  <c r="EO361" i="3"/>
  <c r="ES361" i="3"/>
  <c r="EY361" i="3"/>
  <c r="FF361" i="3"/>
  <c r="FR361" i="3"/>
  <c r="GD361" i="3"/>
  <c r="GI361" i="3"/>
  <c r="GT361" i="3"/>
  <c r="HB361" i="3"/>
  <c r="HJ361" i="3"/>
  <c r="HW361" i="3"/>
  <c r="IL361" i="3"/>
  <c r="IT361" i="3"/>
  <c r="DZ362" i="3"/>
  <c r="EI362" i="3"/>
  <c r="EP362" i="3"/>
  <c r="EW362" i="3"/>
  <c r="FJ362" i="3"/>
  <c r="FV362" i="3"/>
  <c r="GL362" i="3"/>
  <c r="GT362" i="3"/>
  <c r="HB362" i="3"/>
  <c r="HJ362" i="3"/>
  <c r="HQ362" i="3"/>
  <c r="HY362" i="3"/>
  <c r="IH362" i="3"/>
  <c r="IO362" i="3"/>
  <c r="IW362" i="3"/>
  <c r="DZ366" i="3"/>
  <c r="EI366" i="3"/>
  <c r="EP366" i="3"/>
  <c r="EW366" i="3"/>
  <c r="FJ366" i="3"/>
  <c r="FV366" i="3"/>
  <c r="GX366" i="3"/>
  <c r="HF366" i="3"/>
  <c r="HN366" i="3"/>
  <c r="HU366" i="3"/>
  <c r="ID366" i="3"/>
  <c r="IP366" i="3"/>
  <c r="IX366" i="3"/>
  <c r="II369" i="3"/>
  <c r="IP369" i="3"/>
  <c r="IX369" i="3"/>
  <c r="DU370" i="3"/>
  <c r="EE370" i="3"/>
  <c r="EL370" i="3"/>
  <c r="ES370" i="3"/>
  <c r="FA370" i="3"/>
  <c r="FM370" i="3"/>
  <c r="FY370" i="3"/>
  <c r="GT370" i="3"/>
  <c r="HB370" i="3"/>
  <c r="HJ370" i="3"/>
  <c r="HQ370" i="3"/>
  <c r="HY370" i="3"/>
  <c r="IG370" i="3"/>
  <c r="IL370" i="3"/>
  <c r="IT370" i="3"/>
  <c r="DT371" i="3"/>
  <c r="EK371" i="3"/>
  <c r="EW371" i="3"/>
  <c r="GS371" i="3"/>
  <c r="HI371" i="3"/>
  <c r="HU371" i="3"/>
  <c r="IO371" i="3"/>
  <c r="EB373" i="3"/>
  <c r="EQ373" i="3"/>
  <c r="EX373" i="3"/>
  <c r="FJ373" i="3"/>
  <c r="FV373" i="3"/>
  <c r="GH373" i="3"/>
  <c r="GM373" i="3"/>
  <c r="GY373" i="3"/>
  <c r="HG373" i="3"/>
  <c r="HO373" i="3"/>
  <c r="HV373" i="3"/>
  <c r="ID373" i="3"/>
  <c r="IQ373" i="3"/>
  <c r="IY373" i="3"/>
  <c r="HL379" i="3"/>
  <c r="HD379" i="3"/>
  <c r="EN379" i="3"/>
  <c r="HS381" i="3"/>
  <c r="IV382" i="3"/>
  <c r="IW382" i="3"/>
  <c r="IO382" i="3"/>
  <c r="IH382" i="3"/>
  <c r="HR382" i="3"/>
  <c r="HM382" i="3"/>
  <c r="HE382" i="3"/>
  <c r="GW382" i="3"/>
  <c r="FU382" i="3"/>
  <c r="FM382" i="3"/>
  <c r="EX382" i="3"/>
  <c r="EK382" i="3"/>
  <c r="ED382" i="3"/>
  <c r="DT382" i="3"/>
  <c r="IS382" i="3"/>
  <c r="IK382" i="3"/>
  <c r="HV382" i="3"/>
  <c r="HI382" i="3"/>
  <c r="HA382" i="3"/>
  <c r="GS382" i="3"/>
  <c r="FJ382" i="3"/>
  <c r="ET382" i="3"/>
  <c r="EO382" i="3"/>
  <c r="EH382" i="3"/>
  <c r="DY382" i="3"/>
  <c r="EI382" i="3"/>
  <c r="ES382" i="3"/>
  <c r="FF382" i="3"/>
  <c r="GT382" i="3"/>
  <c r="HJ382" i="3"/>
  <c r="HU382" i="3"/>
  <c r="IP382" i="3"/>
  <c r="HG384" i="3"/>
  <c r="DY385" i="3"/>
  <c r="GH385" i="3"/>
  <c r="HM385" i="3"/>
  <c r="IT385" i="3"/>
  <c r="FF386" i="3"/>
  <c r="EI394" i="3"/>
  <c r="HA394" i="3"/>
  <c r="IM397" i="3"/>
  <c r="HX397" i="3"/>
  <c r="FD397" i="3"/>
  <c r="EQ397" i="3"/>
  <c r="DQ397" i="3"/>
  <c r="HH397" i="3"/>
  <c r="GM397" i="3"/>
  <c r="GB397" i="3"/>
  <c r="EY397" i="3"/>
  <c r="EB397" i="3"/>
  <c r="EP402" i="3"/>
  <c r="GX402" i="3"/>
  <c r="IB404" i="3"/>
  <c r="EQ405" i="3"/>
  <c r="GQ405" i="3"/>
  <c r="IW406" i="3"/>
  <c r="IT406" i="3"/>
  <c r="IL406" i="3"/>
  <c r="HV406" i="3"/>
  <c r="HO406" i="3"/>
  <c r="HG406" i="3"/>
  <c r="GY406" i="3"/>
  <c r="GM406" i="3"/>
  <c r="GH406" i="3"/>
  <c r="FG406" i="3"/>
  <c r="EY406" i="3"/>
  <c r="EL406" i="3"/>
  <c r="EE406" i="3"/>
  <c r="DU406" i="3"/>
  <c r="IY406" i="3"/>
  <c r="IP406" i="3"/>
  <c r="IH406" i="3"/>
  <c r="HW406" i="3"/>
  <c r="HN406" i="3"/>
  <c r="HC406" i="3"/>
  <c r="GT406" i="3"/>
  <c r="FS406" i="3"/>
  <c r="ET406" i="3"/>
  <c r="EM406" i="3"/>
  <c r="EB406" i="3"/>
  <c r="DQ406" i="3"/>
  <c r="IX406" i="3"/>
  <c r="IM406" i="3"/>
  <c r="HS406" i="3"/>
  <c r="HK406" i="3"/>
  <c r="HB406" i="3"/>
  <c r="GL406" i="3"/>
  <c r="GE406" i="3"/>
  <c r="FR406" i="3"/>
  <c r="FJ406" i="3"/>
  <c r="DZ406" i="3"/>
  <c r="IU406" i="3"/>
  <c r="ID406" i="3"/>
  <c r="HR406" i="3"/>
  <c r="HJ406" i="3"/>
  <c r="GX406" i="3"/>
  <c r="GQ406" i="3"/>
  <c r="GD406" i="3"/>
  <c r="FV406" i="3"/>
  <c r="EX406" i="3"/>
  <c r="EQ406" i="3"/>
  <c r="EI406" i="3"/>
  <c r="DV406" i="3"/>
  <c r="EU406" i="3"/>
  <c r="GP406" i="3"/>
  <c r="HS409" i="3"/>
  <c r="FR382" i="3"/>
  <c r="GH382" i="3"/>
  <c r="EN383" i="3"/>
  <c r="FD383" i="3"/>
  <c r="FL383" i="3"/>
  <c r="HL383" i="3"/>
  <c r="IR383" i="3"/>
  <c r="GP386" i="3"/>
  <c r="ID386" i="3"/>
  <c r="DQ388" i="3"/>
  <c r="EF388" i="3"/>
  <c r="FC388" i="3"/>
  <c r="FS388" i="3"/>
  <c r="GA388" i="3"/>
  <c r="GI388" i="3"/>
  <c r="GQ388" i="3"/>
  <c r="HC388" i="3"/>
  <c r="IA388" i="3"/>
  <c r="IM388" i="3"/>
  <c r="DQ389" i="3"/>
  <c r="DV389" i="3"/>
  <c r="ED389" i="3"/>
  <c r="EI389" i="3"/>
  <c r="EM389" i="3"/>
  <c r="EW389" i="3"/>
  <c r="FC389" i="3"/>
  <c r="FO389" i="3"/>
  <c r="GA389" i="3"/>
  <c r="GL389" i="3"/>
  <c r="GQ389" i="3"/>
  <c r="GU389" i="3"/>
  <c r="HA389" i="3"/>
  <c r="HF389" i="3"/>
  <c r="HK389" i="3"/>
  <c r="HV389" i="3"/>
  <c r="IL389" i="3"/>
  <c r="IT389" i="3"/>
  <c r="DZ390" i="3"/>
  <c r="EI390" i="3"/>
  <c r="EP390" i="3"/>
  <c r="EW390" i="3"/>
  <c r="FF390" i="3"/>
  <c r="FY390" i="3"/>
  <c r="GL390" i="3"/>
  <c r="GT390" i="3"/>
  <c r="HB390" i="3"/>
  <c r="HJ390" i="3"/>
  <c r="HQ390" i="3"/>
  <c r="HY390" i="3"/>
  <c r="IG390" i="3"/>
  <c r="IL390" i="3"/>
  <c r="IT390" i="3"/>
  <c r="EU392" i="3"/>
  <c r="HG392" i="3"/>
  <c r="HS392" i="3"/>
  <c r="IQ392" i="3"/>
  <c r="DY393" i="3"/>
  <c r="EE393" i="3"/>
  <c r="EO393" i="3"/>
  <c r="ES393" i="3"/>
  <c r="EX393" i="3"/>
  <c r="FI393" i="3"/>
  <c r="FU393" i="3"/>
  <c r="GH393" i="3"/>
  <c r="GM393" i="3"/>
  <c r="GW393" i="3"/>
  <c r="HB393" i="3"/>
  <c r="HG393" i="3"/>
  <c r="HO393" i="3"/>
  <c r="HV393" i="3"/>
  <c r="IP393" i="3"/>
  <c r="DQ398" i="3"/>
  <c r="EB398" i="3"/>
  <c r="EL398" i="3"/>
  <c r="ET398" i="3"/>
  <c r="FJ398" i="3"/>
  <c r="FR398" i="3"/>
  <c r="GE398" i="3"/>
  <c r="HB398" i="3"/>
  <c r="HK398" i="3"/>
  <c r="HV398" i="3"/>
  <c r="IM398" i="3"/>
  <c r="DZ399" i="3"/>
  <c r="EK399" i="3"/>
  <c r="ET399" i="3"/>
  <c r="FF399" i="3"/>
  <c r="FM399" i="3"/>
  <c r="GS399" i="3"/>
  <c r="HB399" i="3"/>
  <c r="HN399" i="3"/>
  <c r="HV399" i="3"/>
  <c r="IG399" i="3"/>
  <c r="IL399" i="3"/>
  <c r="GN400" i="3"/>
  <c r="IU401" i="3"/>
  <c r="IY401" i="3"/>
  <c r="EM401" i="3"/>
  <c r="EU401" i="3"/>
  <c r="FS401" i="3"/>
  <c r="HD401" i="3"/>
  <c r="FO402" i="3"/>
  <c r="DZ403" i="3"/>
  <c r="EK403" i="3"/>
  <c r="ET403" i="3"/>
  <c r="FJ403" i="3"/>
  <c r="FR403" i="3"/>
  <c r="GW403" i="3"/>
  <c r="HF403" i="3"/>
  <c r="ID403" i="3"/>
  <c r="DQ409" i="3"/>
  <c r="HC409" i="3"/>
  <c r="DQ410" i="3"/>
  <c r="EB410" i="3"/>
  <c r="EM410" i="3"/>
  <c r="ET410" i="3"/>
  <c r="FS410" i="3"/>
  <c r="GA410" i="3"/>
  <c r="GT410" i="3"/>
  <c r="HC410" i="3"/>
  <c r="HN410" i="3"/>
  <c r="HW410" i="3"/>
  <c r="IH410" i="3"/>
  <c r="IP410" i="3"/>
  <c r="DQ414" i="3"/>
  <c r="EI414" i="3"/>
  <c r="FS414" i="3"/>
  <c r="GL414" i="3"/>
  <c r="HF414" i="3"/>
  <c r="HR414" i="3"/>
  <c r="GZ416" i="3"/>
  <c r="EZ416" i="3"/>
  <c r="FM385" i="3"/>
  <c r="FY385" i="3"/>
  <c r="GD386" i="3"/>
  <c r="EU388" i="3"/>
  <c r="HG388" i="3"/>
  <c r="HS388" i="3"/>
  <c r="IQ388" i="3"/>
  <c r="DY389" i="3"/>
  <c r="EE389" i="3"/>
  <c r="EO389" i="3"/>
  <c r="ES389" i="3"/>
  <c r="EX389" i="3"/>
  <c r="FI389" i="3"/>
  <c r="FU389" i="3"/>
  <c r="GH389" i="3"/>
  <c r="GM389" i="3"/>
  <c r="GW389" i="3"/>
  <c r="HB389" i="3"/>
  <c r="HG389" i="3"/>
  <c r="HM389" i="3"/>
  <c r="HQ389" i="3"/>
  <c r="HW389" i="3"/>
  <c r="IH389" i="3"/>
  <c r="IM389" i="3"/>
  <c r="IU389" i="3"/>
  <c r="DT390" i="3"/>
  <c r="ED390" i="3"/>
  <c r="EK390" i="3"/>
  <c r="EX390" i="3"/>
  <c r="FM390" i="3"/>
  <c r="FU390" i="3"/>
  <c r="GP390" i="3"/>
  <c r="GW390" i="3"/>
  <c r="HE390" i="3"/>
  <c r="HM390" i="3"/>
  <c r="HR390" i="3"/>
  <c r="ID390" i="3"/>
  <c r="IH390" i="3"/>
  <c r="IO390" i="3"/>
  <c r="IW390" i="3"/>
  <c r="IW398" i="3"/>
  <c r="IX398" i="3"/>
  <c r="IP398" i="3"/>
  <c r="II398" i="3"/>
  <c r="IA398" i="3"/>
  <c r="HS398" i="3"/>
  <c r="HN398" i="3"/>
  <c r="HF398" i="3"/>
  <c r="GX398" i="3"/>
  <c r="GQ398" i="3"/>
  <c r="GL398" i="3"/>
  <c r="GA398" i="3"/>
  <c r="FO398" i="3"/>
  <c r="FC398" i="3"/>
  <c r="EU398" i="3"/>
  <c r="EP398" i="3"/>
  <c r="EI398" i="3"/>
  <c r="DZ398" i="3"/>
  <c r="EE398" i="3"/>
  <c r="EM398" i="3"/>
  <c r="EX398" i="3"/>
  <c r="FF398" i="3"/>
  <c r="FS398" i="3"/>
  <c r="GM398" i="3"/>
  <c r="GT398" i="3"/>
  <c r="HC398" i="3"/>
  <c r="HO398" i="3"/>
  <c r="HW398" i="3"/>
  <c r="IH398" i="3"/>
  <c r="IQ398" i="3"/>
  <c r="IV399" i="3"/>
  <c r="IX399" i="3"/>
  <c r="IP399" i="3"/>
  <c r="HR399" i="3"/>
  <c r="HM399" i="3"/>
  <c r="HE399" i="3"/>
  <c r="GW399" i="3"/>
  <c r="GP399" i="3"/>
  <c r="GH399" i="3"/>
  <c r="FU399" i="3"/>
  <c r="FI399" i="3"/>
  <c r="FA399" i="3"/>
  <c r="ES399" i="3"/>
  <c r="EL399" i="3"/>
  <c r="EE399" i="3"/>
  <c r="DU399" i="3"/>
  <c r="ED399" i="3"/>
  <c r="EO399" i="3"/>
  <c r="EW399" i="3"/>
  <c r="FV399" i="3"/>
  <c r="GL399" i="3"/>
  <c r="GT399" i="3"/>
  <c r="HF399" i="3"/>
  <c r="HY399" i="3"/>
  <c r="IH399" i="3"/>
  <c r="IO399" i="3"/>
  <c r="IR400" i="3"/>
  <c r="IV400" i="3"/>
  <c r="HL400" i="3"/>
  <c r="GF400" i="3"/>
  <c r="FM400" i="3"/>
  <c r="EK400" i="3"/>
  <c r="ES400" i="3"/>
  <c r="IF400" i="3"/>
  <c r="IV403" i="3"/>
  <c r="IT403" i="3"/>
  <c r="IL403" i="3"/>
  <c r="IG403" i="3"/>
  <c r="HY403" i="3"/>
  <c r="HQ403" i="3"/>
  <c r="HJ403" i="3"/>
  <c r="HB403" i="3"/>
  <c r="GT403" i="3"/>
  <c r="FY403" i="3"/>
  <c r="FM403" i="3"/>
  <c r="FA403" i="3"/>
  <c r="ES403" i="3"/>
  <c r="EL403" i="3"/>
  <c r="EE403" i="3"/>
  <c r="DU403" i="3"/>
  <c r="ED403" i="3"/>
  <c r="EO403" i="3"/>
  <c r="EW403" i="3"/>
  <c r="FF403" i="3"/>
  <c r="GP403" i="3"/>
  <c r="GX403" i="3"/>
  <c r="HI403" i="3"/>
  <c r="HR403" i="3"/>
  <c r="IC403" i="3"/>
  <c r="IK403" i="3"/>
  <c r="IW403" i="3"/>
  <c r="FC406" i="3"/>
  <c r="IX409" i="3"/>
  <c r="IU409" i="3"/>
  <c r="II409" i="3"/>
  <c r="HW409" i="3"/>
  <c r="HK409" i="3"/>
  <c r="GU409" i="3"/>
  <c r="GM409" i="3"/>
  <c r="GE409" i="3"/>
  <c r="FO409" i="3"/>
  <c r="FG409" i="3"/>
  <c r="EY409" i="3"/>
  <c r="EM409" i="3"/>
  <c r="DV409" i="3"/>
  <c r="EQ409" i="3"/>
  <c r="FC409" i="3"/>
  <c r="GQ409" i="3"/>
  <c r="HG409" i="3"/>
  <c r="IM409" i="3"/>
  <c r="IW410" i="3"/>
  <c r="IT410" i="3"/>
  <c r="IL410" i="3"/>
  <c r="HV410" i="3"/>
  <c r="HO410" i="3"/>
  <c r="HG410" i="3"/>
  <c r="GY410" i="3"/>
  <c r="GM410" i="3"/>
  <c r="GH410" i="3"/>
  <c r="FG410" i="3"/>
  <c r="EY410" i="3"/>
  <c r="EL410" i="3"/>
  <c r="EE410" i="3"/>
  <c r="DU410" i="3"/>
  <c r="EF410" i="3"/>
  <c r="EP410" i="3"/>
  <c r="EU410" i="3"/>
  <c r="FF410" i="3"/>
  <c r="GI410" i="3"/>
  <c r="GP410" i="3"/>
  <c r="GU410" i="3"/>
  <c r="HF410" i="3"/>
  <c r="IA410" i="3"/>
  <c r="II410" i="3"/>
  <c r="IQ410" i="3"/>
  <c r="IW414" i="3"/>
  <c r="IU414" i="3"/>
  <c r="IM414" i="3"/>
  <c r="IH414" i="3"/>
  <c r="HW414" i="3"/>
  <c r="HJ414" i="3"/>
  <c r="HB414" i="3"/>
  <c r="GT414" i="3"/>
  <c r="GI414" i="3"/>
  <c r="GD414" i="3"/>
  <c r="FV414" i="3"/>
  <c r="ET414" i="3"/>
  <c r="EM414" i="3"/>
  <c r="EF414" i="3"/>
  <c r="DV414" i="3"/>
  <c r="IT414" i="3"/>
  <c r="IL414" i="3"/>
  <c r="HV414" i="3"/>
  <c r="HO414" i="3"/>
  <c r="HG414" i="3"/>
  <c r="GY414" i="3"/>
  <c r="GM414" i="3"/>
  <c r="GH414" i="3"/>
  <c r="FG414" i="3"/>
  <c r="EY414" i="3"/>
  <c r="EL414" i="3"/>
  <c r="EE414" i="3"/>
  <c r="DU414" i="3"/>
  <c r="EU414" i="3"/>
  <c r="FF414" i="3"/>
  <c r="GE414" i="3"/>
  <c r="GU414" i="3"/>
  <c r="HK414" i="3"/>
  <c r="HS414" i="3"/>
  <c r="II414" i="3"/>
  <c r="IX414" i="3"/>
  <c r="IX418" i="3"/>
  <c r="IM418" i="3"/>
  <c r="ID418" i="3"/>
  <c r="HS418" i="3"/>
  <c r="HJ418" i="3"/>
  <c r="HB418" i="3"/>
  <c r="GT418" i="3"/>
  <c r="GI418" i="3"/>
  <c r="GD418" i="3"/>
  <c r="FV418" i="3"/>
  <c r="ET418" i="3"/>
  <c r="EM418" i="3"/>
  <c r="EF418" i="3"/>
  <c r="DV418" i="3"/>
  <c r="IT418" i="3"/>
  <c r="HG418" i="3"/>
  <c r="GY418" i="3"/>
  <c r="GM418" i="3"/>
  <c r="GH418" i="3"/>
  <c r="FG418" i="3"/>
  <c r="EY418" i="3"/>
  <c r="EL418" i="3"/>
  <c r="EE418" i="3"/>
  <c r="DU418" i="3"/>
  <c r="IS418" i="3"/>
  <c r="II418" i="3"/>
  <c r="HY418" i="3"/>
  <c r="HO418" i="3"/>
  <c r="HF418" i="3"/>
  <c r="GX418" i="3"/>
  <c r="GQ418" i="3"/>
  <c r="GL418" i="3"/>
  <c r="FS418" i="3"/>
  <c r="FF418" i="3"/>
  <c r="IY418" i="3"/>
  <c r="IO418" i="3"/>
  <c r="HU418" i="3"/>
  <c r="HK418" i="3"/>
  <c r="HC418" i="3"/>
  <c r="GU418" i="3"/>
  <c r="GP418" i="3"/>
  <c r="GE418" i="3"/>
  <c r="FR418" i="3"/>
  <c r="FJ418" i="3"/>
  <c r="EU418" i="3"/>
  <c r="EP418" i="3"/>
  <c r="EI418" i="3"/>
  <c r="DZ418" i="3"/>
  <c r="DQ418" i="3"/>
  <c r="FF374" i="3"/>
  <c r="FY375" i="3"/>
  <c r="IF375" i="3"/>
  <c r="FG376" i="3"/>
  <c r="GJ376" i="3"/>
  <c r="GV376" i="3"/>
  <c r="HT376" i="3"/>
  <c r="II376" i="3"/>
  <c r="DZ378" i="3"/>
  <c r="EI378" i="3"/>
  <c r="EP378" i="3"/>
  <c r="EW378" i="3"/>
  <c r="FJ378" i="3"/>
  <c r="FV378" i="3"/>
  <c r="GL378" i="3"/>
  <c r="GT378" i="3"/>
  <c r="HB378" i="3"/>
  <c r="HJ378" i="3"/>
  <c r="HQ378" i="3"/>
  <c r="HY378" i="3"/>
  <c r="IH378" i="3"/>
  <c r="IO378" i="3"/>
  <c r="IW378" i="3"/>
  <c r="EU380" i="3"/>
  <c r="HG380" i="3"/>
  <c r="HS380" i="3"/>
  <c r="IQ380" i="3"/>
  <c r="DY381" i="3"/>
  <c r="EE381" i="3"/>
  <c r="EO381" i="3"/>
  <c r="ES381" i="3"/>
  <c r="EX381" i="3"/>
  <c r="FI381" i="3"/>
  <c r="FU381" i="3"/>
  <c r="GH381" i="3"/>
  <c r="GM381" i="3"/>
  <c r="GY381" i="3"/>
  <c r="HG381" i="3"/>
  <c r="HO381" i="3"/>
  <c r="HV381" i="3"/>
  <c r="IH381" i="3"/>
  <c r="IM381" i="3"/>
  <c r="IU381" i="3"/>
  <c r="GP382" i="3"/>
  <c r="ID382" i="3"/>
  <c r="EC383" i="3"/>
  <c r="EV383" i="3"/>
  <c r="GB383" i="3"/>
  <c r="HD383" i="3"/>
  <c r="HT383" i="3"/>
  <c r="FC385" i="3"/>
  <c r="FO385" i="3"/>
  <c r="GA385" i="3"/>
  <c r="FR386" i="3"/>
  <c r="GH386" i="3"/>
  <c r="EN387" i="3"/>
  <c r="FD387" i="3"/>
  <c r="FL387" i="3"/>
  <c r="HL387" i="3"/>
  <c r="DV388" i="3"/>
  <c r="EM388" i="3"/>
  <c r="EY388" i="3"/>
  <c r="FG388" i="3"/>
  <c r="FO388" i="3"/>
  <c r="GE388" i="3"/>
  <c r="GM388" i="3"/>
  <c r="GU388" i="3"/>
  <c r="HK388" i="3"/>
  <c r="HW388" i="3"/>
  <c r="II388" i="3"/>
  <c r="IU388" i="3"/>
  <c r="DT389" i="3"/>
  <c r="DZ389" i="3"/>
  <c r="EF389" i="3"/>
  <c r="EK389" i="3"/>
  <c r="EP389" i="3"/>
  <c r="ET389" i="3"/>
  <c r="EY389" i="3"/>
  <c r="FF389" i="3"/>
  <c r="FJ389" i="3"/>
  <c r="FR389" i="3"/>
  <c r="FV389" i="3"/>
  <c r="GD389" i="3"/>
  <c r="GI389" i="3"/>
  <c r="GS389" i="3"/>
  <c r="GX389" i="3"/>
  <c r="HC389" i="3"/>
  <c r="HI389" i="3"/>
  <c r="HN389" i="3"/>
  <c r="HR389" i="3"/>
  <c r="IA389" i="3"/>
  <c r="II389" i="3"/>
  <c r="IP389" i="3"/>
  <c r="IX389" i="3"/>
  <c r="DU390" i="3"/>
  <c r="EE390" i="3"/>
  <c r="EL390" i="3"/>
  <c r="ES390" i="3"/>
  <c r="FA390" i="3"/>
  <c r="FI390" i="3"/>
  <c r="FV390" i="3"/>
  <c r="GD390" i="3"/>
  <c r="GX390" i="3"/>
  <c r="HF390" i="3"/>
  <c r="HN390" i="3"/>
  <c r="HU390" i="3"/>
  <c r="IC390" i="3"/>
  <c r="IP390" i="3"/>
  <c r="IX390" i="3"/>
  <c r="EB392" i="3"/>
  <c r="EQ392" i="3"/>
  <c r="GY392" i="3"/>
  <c r="HO392" i="3"/>
  <c r="IY392" i="3"/>
  <c r="DU393" i="3"/>
  <c r="EB393" i="3"/>
  <c r="EH393" i="3"/>
  <c r="EL393" i="3"/>
  <c r="EQ393" i="3"/>
  <c r="EU393" i="3"/>
  <c r="FA393" i="3"/>
  <c r="FG393" i="3"/>
  <c r="FM393" i="3"/>
  <c r="FS393" i="3"/>
  <c r="FY393" i="3"/>
  <c r="GE393" i="3"/>
  <c r="GP393" i="3"/>
  <c r="GT393" i="3"/>
  <c r="GY393" i="3"/>
  <c r="HE393" i="3"/>
  <c r="HK393" i="3"/>
  <c r="HR393" i="3"/>
  <c r="IA393" i="3"/>
  <c r="IX393" i="3"/>
  <c r="EZ395" i="3"/>
  <c r="DU398" i="3"/>
  <c r="EF398" i="3"/>
  <c r="EQ398" i="3"/>
  <c r="EY398" i="3"/>
  <c r="FG398" i="3"/>
  <c r="GH398" i="3"/>
  <c r="GU398" i="3"/>
  <c r="HG398" i="3"/>
  <c r="IT398" i="3"/>
  <c r="DT399" i="3"/>
  <c r="EH399" i="3"/>
  <c r="EP399" i="3"/>
  <c r="EX399" i="3"/>
  <c r="FJ399" i="3"/>
  <c r="GD399" i="3"/>
  <c r="GX399" i="3"/>
  <c r="HI399" i="3"/>
  <c r="HQ399" i="3"/>
  <c r="IS399" i="3"/>
  <c r="DT400" i="3"/>
  <c r="FA400" i="3"/>
  <c r="HT400" i="3"/>
  <c r="EF401" i="3"/>
  <c r="GA402" i="3"/>
  <c r="DT403" i="3"/>
  <c r="EH403" i="3"/>
  <c r="EP403" i="3"/>
  <c r="EX403" i="3"/>
  <c r="FU403" i="3"/>
  <c r="GD403" i="3"/>
  <c r="HA403" i="3"/>
  <c r="HM403" i="3"/>
  <c r="HU403" i="3"/>
  <c r="IO403" i="3"/>
  <c r="IX403" i="3"/>
  <c r="GA406" i="3"/>
  <c r="EB409" i="3"/>
  <c r="GI409" i="3"/>
  <c r="HO409" i="3"/>
  <c r="IA409" i="3"/>
  <c r="IQ409" i="3"/>
  <c r="DV410" i="3"/>
  <c r="EI410" i="3"/>
  <c r="EQ410" i="3"/>
  <c r="EX410" i="3"/>
  <c r="FV410" i="3"/>
  <c r="GD410" i="3"/>
  <c r="GQ410" i="3"/>
  <c r="GX410" i="3"/>
  <c r="HJ410" i="3"/>
  <c r="HR410" i="3"/>
  <c r="ID410" i="3"/>
  <c r="IU410" i="3"/>
  <c r="GN412" i="3"/>
  <c r="IB412" i="3"/>
  <c r="IX413" i="3"/>
  <c r="IY413" i="3"/>
  <c r="HO413" i="3"/>
  <c r="GY413" i="3"/>
  <c r="EQ413" i="3"/>
  <c r="EB413" i="3"/>
  <c r="IU413" i="3"/>
  <c r="II413" i="3"/>
  <c r="HW413" i="3"/>
  <c r="HK413" i="3"/>
  <c r="GU413" i="3"/>
  <c r="GM413" i="3"/>
  <c r="GE413" i="3"/>
  <c r="FO413" i="3"/>
  <c r="FG413" i="3"/>
  <c r="EY413" i="3"/>
  <c r="EM413" i="3"/>
  <c r="DV413" i="3"/>
  <c r="EU413" i="3"/>
  <c r="FS413" i="3"/>
  <c r="GA413" i="3"/>
  <c r="HC413" i="3"/>
  <c r="IM413" i="3"/>
  <c r="DZ414" i="3"/>
  <c r="EP414" i="3"/>
  <c r="EX414" i="3"/>
  <c r="GP414" i="3"/>
  <c r="GX414" i="3"/>
  <c r="HN414" i="3"/>
  <c r="IA414" i="3"/>
  <c r="IY414" i="3"/>
  <c r="GN416" i="3"/>
  <c r="IX417" i="3"/>
  <c r="IY417" i="3"/>
  <c r="HO417" i="3"/>
  <c r="GY417" i="3"/>
  <c r="EQ417" i="3"/>
  <c r="EB417" i="3"/>
  <c r="IU417" i="3"/>
  <c r="II417" i="3"/>
  <c r="HW417" i="3"/>
  <c r="HK417" i="3"/>
  <c r="GU417" i="3"/>
  <c r="GM417" i="3"/>
  <c r="GE417" i="3"/>
  <c r="FO417" i="3"/>
  <c r="FG417" i="3"/>
  <c r="EY417" i="3"/>
  <c r="EM417" i="3"/>
  <c r="DV417" i="3"/>
  <c r="IM417" i="3"/>
  <c r="IA417" i="3"/>
  <c r="HC417" i="3"/>
  <c r="GQ417" i="3"/>
  <c r="GI417" i="3"/>
  <c r="GA417" i="3"/>
  <c r="FS417" i="3"/>
  <c r="EU417" i="3"/>
  <c r="HG417" i="3"/>
  <c r="EB418" i="3"/>
  <c r="EX418" i="3"/>
  <c r="DY419" i="3"/>
  <c r="EH419" i="3"/>
  <c r="EO419" i="3"/>
  <c r="ET419" i="3"/>
  <c r="FI419" i="3"/>
  <c r="FU419" i="3"/>
  <c r="GS419" i="3"/>
  <c r="HA419" i="3"/>
  <c r="IW419" i="3"/>
  <c r="DY423" i="3"/>
  <c r="EE423" i="3"/>
  <c r="EO423" i="3"/>
  <c r="ES423" i="3"/>
  <c r="EX423" i="3"/>
  <c r="FY423" i="3"/>
  <c r="GL423" i="3"/>
  <c r="GT423" i="3"/>
  <c r="HB423" i="3"/>
  <c r="HJ423" i="3"/>
  <c r="HQ423" i="3"/>
  <c r="HY423" i="3"/>
  <c r="IG423" i="3"/>
  <c r="IL423" i="3"/>
  <c r="IT423" i="3"/>
  <c r="IX434" i="3"/>
  <c r="IW434" i="3"/>
  <c r="HA434" i="3"/>
  <c r="ED434" i="3"/>
  <c r="EK434" i="3"/>
  <c r="EW434" i="3"/>
  <c r="GS434" i="3"/>
  <c r="HM434" i="3"/>
  <c r="HY434" i="3"/>
  <c r="IG434" i="3"/>
  <c r="IS434" i="3"/>
  <c r="IX455" i="3"/>
  <c r="IY455" i="3"/>
  <c r="IQ455" i="3"/>
  <c r="IA455" i="3"/>
  <c r="HU455" i="3"/>
  <c r="HO455" i="3"/>
  <c r="HG455" i="3"/>
  <c r="GY455" i="3"/>
  <c r="EU455" i="3"/>
  <c r="EO455" i="3"/>
  <c r="EH455" i="3"/>
  <c r="DY455" i="3"/>
  <c r="DQ455" i="3"/>
  <c r="IU455" i="3"/>
  <c r="IK455" i="3"/>
  <c r="IC455" i="3"/>
  <c r="HS455" i="3"/>
  <c r="HK455" i="3"/>
  <c r="HA455" i="3"/>
  <c r="ES455" i="3"/>
  <c r="EK455" i="3"/>
  <c r="EB455" i="3"/>
  <c r="IS455" i="3"/>
  <c r="HQ455" i="3"/>
  <c r="HI455" i="3"/>
  <c r="GW455" i="3"/>
  <c r="GE455" i="3"/>
  <c r="FY455" i="3"/>
  <c r="FS455" i="3"/>
  <c r="FM455" i="3"/>
  <c r="FG455" i="3"/>
  <c r="FA455" i="3"/>
  <c r="DV455" i="3"/>
  <c r="IO455" i="3"/>
  <c r="II455" i="3"/>
  <c r="HY455" i="3"/>
  <c r="HE455" i="3"/>
  <c r="GU455" i="3"/>
  <c r="GM455" i="3"/>
  <c r="EY455" i="3"/>
  <c r="EQ455" i="3"/>
  <c r="EF455" i="3"/>
  <c r="DT455" i="3"/>
  <c r="EW455" i="3"/>
  <c r="FO455" i="3"/>
  <c r="GS455" i="3"/>
  <c r="HW455" i="3"/>
  <c r="IM455" i="3"/>
  <c r="HL512" i="3"/>
  <c r="EV512" i="3"/>
  <c r="GV512" i="3"/>
  <c r="EG512" i="3"/>
  <c r="GA418" i="3"/>
  <c r="DZ419" i="3"/>
  <c r="EI419" i="3"/>
  <c r="EP419" i="3"/>
  <c r="EW419" i="3"/>
  <c r="FJ419" i="3"/>
  <c r="FV419" i="3"/>
  <c r="GL419" i="3"/>
  <c r="GT419" i="3"/>
  <c r="HE419" i="3"/>
  <c r="HQ419" i="3"/>
  <c r="IC419" i="3"/>
  <c r="IK419" i="3"/>
  <c r="DT423" i="3"/>
  <c r="DZ423" i="3"/>
  <c r="EF423" i="3"/>
  <c r="EK423" i="3"/>
  <c r="EP423" i="3"/>
  <c r="ET423" i="3"/>
  <c r="EY423" i="3"/>
  <c r="FM423" i="3"/>
  <c r="FU423" i="3"/>
  <c r="GA423" i="3"/>
  <c r="GP423" i="3"/>
  <c r="GW423" i="3"/>
  <c r="HE423" i="3"/>
  <c r="HM423" i="3"/>
  <c r="HR423" i="3"/>
  <c r="ID423" i="3"/>
  <c r="IH423" i="3"/>
  <c r="IO423" i="3"/>
  <c r="IW423" i="3"/>
  <c r="IY433" i="3"/>
  <c r="IX433" i="3"/>
  <c r="HV433" i="3"/>
  <c r="HJ433" i="3"/>
  <c r="GT433" i="3"/>
  <c r="GL433" i="3"/>
  <c r="GD433" i="3"/>
  <c r="FR433" i="3"/>
  <c r="FF433" i="3"/>
  <c r="EY433" i="3"/>
  <c r="ET433" i="3"/>
  <c r="EP433" i="3"/>
  <c r="EK433" i="3"/>
  <c r="EF433" i="3"/>
  <c r="DZ433" i="3"/>
  <c r="DT433" i="3"/>
  <c r="EB433" i="3"/>
  <c r="EI433" i="3"/>
  <c r="EO433" i="3"/>
  <c r="EU433" i="3"/>
  <c r="FC433" i="3"/>
  <c r="FJ433" i="3"/>
  <c r="FS433" i="3"/>
  <c r="GP433" i="3"/>
  <c r="HF433" i="3"/>
  <c r="ID433" i="3"/>
  <c r="IL433" i="3"/>
  <c r="DT434" i="3"/>
  <c r="EO434" i="3"/>
  <c r="FA434" i="3"/>
  <c r="FI434" i="3"/>
  <c r="FY434" i="3"/>
  <c r="GW434" i="3"/>
  <c r="FR437" i="3"/>
  <c r="IX438" i="3"/>
  <c r="HU438" i="3"/>
  <c r="HI438" i="3"/>
  <c r="GS438" i="3"/>
  <c r="EW438" i="3"/>
  <c r="EK438" i="3"/>
  <c r="DT438" i="3"/>
  <c r="EO438" i="3"/>
  <c r="HE438" i="3"/>
  <c r="HY438" i="3"/>
  <c r="IG438" i="3"/>
  <c r="HQ441" i="3"/>
  <c r="IL441" i="3"/>
  <c r="ET445" i="3"/>
  <c r="ED455" i="3"/>
  <c r="FI455" i="3"/>
  <c r="HC455" i="3"/>
  <c r="IW455" i="3"/>
  <c r="IW467" i="3"/>
  <c r="HM467" i="3"/>
  <c r="GF467" i="3"/>
  <c r="FM467" i="3"/>
  <c r="EK467" i="3"/>
  <c r="IS467" i="3"/>
  <c r="HD467" i="3"/>
  <c r="GN467" i="3"/>
  <c r="FA467" i="3"/>
  <c r="ED467" i="3"/>
  <c r="HY467" i="3"/>
  <c r="GV467" i="3"/>
  <c r="ES467" i="3"/>
  <c r="DV467" i="3"/>
  <c r="FY467" i="3"/>
  <c r="FC402" i="3"/>
  <c r="GL403" i="3"/>
  <c r="FO406" i="3"/>
  <c r="DZ407" i="3"/>
  <c r="EI407" i="3"/>
  <c r="EP407" i="3"/>
  <c r="EW407" i="3"/>
  <c r="FF407" i="3"/>
  <c r="FY407" i="3"/>
  <c r="GL407" i="3"/>
  <c r="GT407" i="3"/>
  <c r="HB407" i="3"/>
  <c r="HJ407" i="3"/>
  <c r="HQ407" i="3"/>
  <c r="HY407" i="3"/>
  <c r="IG407" i="3"/>
  <c r="IL407" i="3"/>
  <c r="IT407" i="3"/>
  <c r="FO410" i="3"/>
  <c r="DZ411" i="3"/>
  <c r="EI411" i="3"/>
  <c r="EP411" i="3"/>
  <c r="EW411" i="3"/>
  <c r="FF411" i="3"/>
  <c r="FY411" i="3"/>
  <c r="GL411" i="3"/>
  <c r="GT411" i="3"/>
  <c r="HB411" i="3"/>
  <c r="HJ411" i="3"/>
  <c r="HQ411" i="3"/>
  <c r="HY411" i="3"/>
  <c r="IG411" i="3"/>
  <c r="IL411" i="3"/>
  <c r="IT411" i="3"/>
  <c r="FO414" i="3"/>
  <c r="DZ415" i="3"/>
  <c r="EI415" i="3"/>
  <c r="EP415" i="3"/>
  <c r="EW415" i="3"/>
  <c r="FF415" i="3"/>
  <c r="FY415" i="3"/>
  <c r="GL415" i="3"/>
  <c r="GT415" i="3"/>
  <c r="HB415" i="3"/>
  <c r="HJ415" i="3"/>
  <c r="HQ415" i="3"/>
  <c r="HY415" i="3"/>
  <c r="IG415" i="3"/>
  <c r="IL415" i="3"/>
  <c r="IT415" i="3"/>
  <c r="FO418" i="3"/>
  <c r="DT419" i="3"/>
  <c r="ED419" i="3"/>
  <c r="EK419" i="3"/>
  <c r="EX419" i="3"/>
  <c r="FF419" i="3"/>
  <c r="FR419" i="3"/>
  <c r="GD419" i="3"/>
  <c r="GP419" i="3"/>
  <c r="GW419" i="3"/>
  <c r="HI419" i="3"/>
  <c r="HU419" i="3"/>
  <c r="IO419" i="3"/>
  <c r="DQ421" i="3"/>
  <c r="EF421" i="3"/>
  <c r="FC421" i="3"/>
  <c r="FS421" i="3"/>
  <c r="GA421" i="3"/>
  <c r="GI421" i="3"/>
  <c r="GQ421" i="3"/>
  <c r="HC421" i="3"/>
  <c r="IA421" i="3"/>
  <c r="IM421" i="3"/>
  <c r="EI422" i="3"/>
  <c r="ET422" i="3"/>
  <c r="FF422" i="3"/>
  <c r="FV422" i="3"/>
  <c r="GD422" i="3"/>
  <c r="GL422" i="3"/>
  <c r="GT422" i="3"/>
  <c r="HJ422" i="3"/>
  <c r="HV422" i="3"/>
  <c r="IX422" i="3"/>
  <c r="DU423" i="3"/>
  <c r="EB423" i="3"/>
  <c r="EH423" i="3"/>
  <c r="EL423" i="3"/>
  <c r="EQ423" i="3"/>
  <c r="EU423" i="3"/>
  <c r="FA423" i="3"/>
  <c r="FI423" i="3"/>
  <c r="FO423" i="3"/>
  <c r="FV423" i="3"/>
  <c r="GX423" i="3"/>
  <c r="HF423" i="3"/>
  <c r="HN423" i="3"/>
  <c r="HU423" i="3"/>
  <c r="IC423" i="3"/>
  <c r="IP423" i="3"/>
  <c r="IX423" i="3"/>
  <c r="EU425" i="3"/>
  <c r="EI426" i="3"/>
  <c r="ET426" i="3"/>
  <c r="FF426" i="3"/>
  <c r="FV426" i="3"/>
  <c r="GD426" i="3"/>
  <c r="GL426" i="3"/>
  <c r="GT426" i="3"/>
  <c r="HJ426" i="3"/>
  <c r="HV426" i="3"/>
  <c r="DQ427" i="3"/>
  <c r="DV427" i="3"/>
  <c r="ED427" i="3"/>
  <c r="EI427" i="3"/>
  <c r="EM427" i="3"/>
  <c r="EW427" i="3"/>
  <c r="FC427" i="3"/>
  <c r="FJ427" i="3"/>
  <c r="FS427" i="3"/>
  <c r="GH427" i="3"/>
  <c r="GS427" i="3"/>
  <c r="HA427" i="3"/>
  <c r="HI427" i="3"/>
  <c r="HV427" i="3"/>
  <c r="IO427" i="3"/>
  <c r="EO430" i="3"/>
  <c r="IV432" i="3"/>
  <c r="IU432" i="3"/>
  <c r="II432" i="3"/>
  <c r="HW432" i="3"/>
  <c r="HK432" i="3"/>
  <c r="GU432" i="3"/>
  <c r="EU432" i="3"/>
  <c r="HO432" i="3"/>
  <c r="IA432" i="3"/>
  <c r="IQ432" i="3"/>
  <c r="DU433" i="3"/>
  <c r="ED433" i="3"/>
  <c r="EQ433" i="3"/>
  <c r="EW433" i="3"/>
  <c r="FG433" i="3"/>
  <c r="FY433" i="3"/>
  <c r="GH433" i="3"/>
  <c r="HN433" i="3"/>
  <c r="IP433" i="3"/>
  <c r="DY434" i="3"/>
  <c r="HE434" i="3"/>
  <c r="HQ434" i="3"/>
  <c r="IC434" i="3"/>
  <c r="IK434" i="3"/>
  <c r="IV436" i="3"/>
  <c r="EQ436" i="3"/>
  <c r="EB436" i="3"/>
  <c r="EM436" i="3"/>
  <c r="IY437" i="3"/>
  <c r="IP437" i="3"/>
  <c r="HB437" i="3"/>
  <c r="GP437" i="3"/>
  <c r="GH437" i="3"/>
  <c r="FU437" i="3"/>
  <c r="FI437" i="3"/>
  <c r="EW437" i="3"/>
  <c r="EM437" i="3"/>
  <c r="EI437" i="3"/>
  <c r="ED437" i="3"/>
  <c r="DV437" i="3"/>
  <c r="DQ437" i="3"/>
  <c r="DZ437" i="3"/>
  <c r="EH437" i="3"/>
  <c r="EO437" i="3"/>
  <c r="ES437" i="3"/>
  <c r="EY437" i="3"/>
  <c r="FF437" i="3"/>
  <c r="FM437" i="3"/>
  <c r="GT437" i="3"/>
  <c r="HN437" i="3"/>
  <c r="ID437" i="3"/>
  <c r="IL437" i="3"/>
  <c r="DY438" i="3"/>
  <c r="FM438" i="3"/>
  <c r="FU438" i="3"/>
  <c r="HM438" i="3"/>
  <c r="GH441" i="3"/>
  <c r="IV453" i="3"/>
  <c r="IS453" i="3"/>
  <c r="IK453" i="3"/>
  <c r="IC453" i="3"/>
  <c r="HW453" i="3"/>
  <c r="HI453" i="3"/>
  <c r="HA453" i="3"/>
  <c r="GS453" i="3"/>
  <c r="GA453" i="3"/>
  <c r="IY453" i="3"/>
  <c r="IO453" i="3"/>
  <c r="HU453" i="3"/>
  <c r="HO453" i="3"/>
  <c r="HE453" i="3"/>
  <c r="GU453" i="3"/>
  <c r="EU453" i="3"/>
  <c r="EO453" i="3"/>
  <c r="EH453" i="3"/>
  <c r="DY453" i="3"/>
  <c r="DQ453" i="3"/>
  <c r="IW453" i="3"/>
  <c r="IM453" i="3"/>
  <c r="IA453" i="3"/>
  <c r="HS453" i="3"/>
  <c r="HM453" i="3"/>
  <c r="HC453" i="3"/>
  <c r="FY453" i="3"/>
  <c r="FS453" i="3"/>
  <c r="FM453" i="3"/>
  <c r="FG453" i="3"/>
  <c r="FA453" i="3"/>
  <c r="ES453" i="3"/>
  <c r="EM453" i="3"/>
  <c r="EF453" i="3"/>
  <c r="DV453" i="3"/>
  <c r="IU453" i="3"/>
  <c r="HQ453" i="3"/>
  <c r="HK453" i="3"/>
  <c r="GY453" i="3"/>
  <c r="GE453" i="3"/>
  <c r="EY453" i="3"/>
  <c r="EK453" i="3"/>
  <c r="ED453" i="3"/>
  <c r="DT453" i="3"/>
  <c r="FU453" i="3"/>
  <c r="HY453" i="3"/>
  <c r="EM455" i="3"/>
  <c r="FC455" i="3"/>
  <c r="GA455" i="3"/>
  <c r="HM455" i="3"/>
  <c r="IG455" i="3"/>
  <c r="FC414" i="3"/>
  <c r="DT415" i="3"/>
  <c r="ED415" i="3"/>
  <c r="EK415" i="3"/>
  <c r="EX415" i="3"/>
  <c r="FM415" i="3"/>
  <c r="FU415" i="3"/>
  <c r="GP415" i="3"/>
  <c r="GW415" i="3"/>
  <c r="HE415" i="3"/>
  <c r="HM415" i="3"/>
  <c r="HR415" i="3"/>
  <c r="ID415" i="3"/>
  <c r="IH415" i="3"/>
  <c r="IO415" i="3"/>
  <c r="IW415" i="3"/>
  <c r="FC418" i="3"/>
  <c r="DU419" i="3"/>
  <c r="EE419" i="3"/>
  <c r="EL419" i="3"/>
  <c r="ES419" i="3"/>
  <c r="FA419" i="3"/>
  <c r="FM419" i="3"/>
  <c r="FY419" i="3"/>
  <c r="GH419" i="3"/>
  <c r="GX419" i="3"/>
  <c r="HM419" i="3"/>
  <c r="HY419" i="3"/>
  <c r="IG419" i="3"/>
  <c r="IS419" i="3"/>
  <c r="EU421" i="3"/>
  <c r="HG421" i="3"/>
  <c r="HS421" i="3"/>
  <c r="IQ421" i="3"/>
  <c r="DU422" i="3"/>
  <c r="EL422" i="3"/>
  <c r="EX422" i="3"/>
  <c r="GX422" i="3"/>
  <c r="HN422" i="3"/>
  <c r="ID422" i="3"/>
  <c r="IL422" i="3"/>
  <c r="DQ423" i="3"/>
  <c r="DV423" i="3"/>
  <c r="ED423" i="3"/>
  <c r="EI423" i="3"/>
  <c r="EM423" i="3"/>
  <c r="EW423" i="3"/>
  <c r="FC423" i="3"/>
  <c r="FJ423" i="3"/>
  <c r="GH423" i="3"/>
  <c r="GS423" i="3"/>
  <c r="HA423" i="3"/>
  <c r="HI423" i="3"/>
  <c r="HV423" i="3"/>
  <c r="IK423" i="3"/>
  <c r="IS423" i="3"/>
  <c r="DV425" i="3"/>
  <c r="EM425" i="3"/>
  <c r="EY425" i="3"/>
  <c r="FG425" i="3"/>
  <c r="FO425" i="3"/>
  <c r="GE425" i="3"/>
  <c r="GM425" i="3"/>
  <c r="GU425" i="3"/>
  <c r="DY427" i="3"/>
  <c r="EE427" i="3"/>
  <c r="EO427" i="3"/>
  <c r="ES427" i="3"/>
  <c r="EX427" i="3"/>
  <c r="FG427" i="3"/>
  <c r="FY427" i="3"/>
  <c r="GL427" i="3"/>
  <c r="GT427" i="3"/>
  <c r="HB427" i="3"/>
  <c r="HJ427" i="3"/>
  <c r="HQ427" i="3"/>
  <c r="HY427" i="3"/>
  <c r="IG427" i="3"/>
  <c r="IS427" i="3"/>
  <c r="DV433" i="3"/>
  <c r="EE433" i="3"/>
  <c r="EL433" i="3"/>
  <c r="EX433" i="3"/>
  <c r="FM433" i="3"/>
  <c r="FU433" i="3"/>
  <c r="GA433" i="3"/>
  <c r="GX433" i="3"/>
  <c r="IH433" i="3"/>
  <c r="IT433" i="3"/>
  <c r="EH434" i="3"/>
  <c r="ES434" i="3"/>
  <c r="FM434" i="3"/>
  <c r="FU434" i="3"/>
  <c r="HI434" i="3"/>
  <c r="HU434" i="3"/>
  <c r="IO434" i="3"/>
  <c r="ED438" i="3"/>
  <c r="ES438" i="3"/>
  <c r="GW438" i="3"/>
  <c r="IC438" i="3"/>
  <c r="FJ445" i="3"/>
  <c r="FI445" i="3"/>
  <c r="ID445" i="3"/>
  <c r="IC445" i="3"/>
  <c r="EB453" i="3"/>
  <c r="EW453" i="3"/>
  <c r="FO453" i="3"/>
  <c r="GW453" i="3"/>
  <c r="IQ453" i="3"/>
  <c r="FU455" i="3"/>
  <c r="EU459" i="3"/>
  <c r="ES459" i="3"/>
  <c r="EB444" i="3"/>
  <c r="EQ444" i="3"/>
  <c r="EX444" i="3"/>
  <c r="FF444" i="3"/>
  <c r="HF444" i="3"/>
  <c r="HR444" i="3"/>
  <c r="DY449" i="3"/>
  <c r="EE449" i="3"/>
  <c r="EO449" i="3"/>
  <c r="ES449" i="3"/>
  <c r="EX449" i="3"/>
  <c r="FG449" i="3"/>
  <c r="FY449" i="3"/>
  <c r="GL449" i="3"/>
  <c r="GT449" i="3"/>
  <c r="HB449" i="3"/>
  <c r="HJ449" i="3"/>
  <c r="HQ449" i="3"/>
  <c r="HY449" i="3"/>
  <c r="IG449" i="3"/>
  <c r="IL449" i="3"/>
  <c r="IT449" i="3"/>
  <c r="EB451" i="3"/>
  <c r="EQ451" i="3"/>
  <c r="EW451" i="3"/>
  <c r="FC451" i="3"/>
  <c r="FM451" i="3"/>
  <c r="GA451" i="3"/>
  <c r="GM451" i="3"/>
  <c r="GS451" i="3"/>
  <c r="HA451" i="3"/>
  <c r="HI451" i="3"/>
  <c r="HW451" i="3"/>
  <c r="IC451" i="3"/>
  <c r="IQ451" i="3"/>
  <c r="IY451" i="3"/>
  <c r="EL452" i="3"/>
  <c r="HF452" i="3"/>
  <c r="GQ453" i="3"/>
  <c r="DQ457" i="3"/>
  <c r="EB457" i="3"/>
  <c r="EK457" i="3"/>
  <c r="EU457" i="3"/>
  <c r="FC457" i="3"/>
  <c r="GE457" i="3"/>
  <c r="HG457" i="3"/>
  <c r="HU457" i="3"/>
  <c r="IC457" i="3"/>
  <c r="IV461" i="3"/>
  <c r="IW461" i="3"/>
  <c r="IO461" i="3"/>
  <c r="II461" i="3"/>
  <c r="IA461" i="3"/>
  <c r="HU461" i="3"/>
  <c r="HO461" i="3"/>
  <c r="HG461" i="3"/>
  <c r="GY461" i="3"/>
  <c r="FO461" i="3"/>
  <c r="FI461" i="3"/>
  <c r="EU461" i="3"/>
  <c r="EO461" i="3"/>
  <c r="EH461" i="3"/>
  <c r="DY461" i="3"/>
  <c r="DQ461" i="3"/>
  <c r="IU461" i="3"/>
  <c r="IM461" i="3"/>
  <c r="IG461" i="3"/>
  <c r="HS461" i="3"/>
  <c r="HM461" i="3"/>
  <c r="HE461" i="3"/>
  <c r="GW461" i="3"/>
  <c r="GA461" i="3"/>
  <c r="FU461" i="3"/>
  <c r="FA461" i="3"/>
  <c r="ES461" i="3"/>
  <c r="EM461" i="3"/>
  <c r="EF461" i="3"/>
  <c r="DV461" i="3"/>
  <c r="EW461" i="3"/>
  <c r="FG461" i="3"/>
  <c r="FY461" i="3"/>
  <c r="GM461" i="3"/>
  <c r="GU461" i="3"/>
  <c r="HK461" i="3"/>
  <c r="HY461" i="3"/>
  <c r="IY461" i="3"/>
  <c r="GF452" i="3"/>
  <c r="GP452" i="3"/>
  <c r="HN452" i="3"/>
  <c r="GI453" i="3"/>
  <c r="GQ455" i="3"/>
  <c r="IV457" i="3"/>
  <c r="IU457" i="3"/>
  <c r="IM457" i="3"/>
  <c r="IG457" i="3"/>
  <c r="HS457" i="3"/>
  <c r="HM457" i="3"/>
  <c r="HE457" i="3"/>
  <c r="GW457" i="3"/>
  <c r="GA457" i="3"/>
  <c r="FU457" i="3"/>
  <c r="FA457" i="3"/>
  <c r="ES457" i="3"/>
  <c r="EM457" i="3"/>
  <c r="EF457" i="3"/>
  <c r="DV457" i="3"/>
  <c r="IS457" i="3"/>
  <c r="IK457" i="3"/>
  <c r="HY457" i="3"/>
  <c r="HQ457" i="3"/>
  <c r="HK457" i="3"/>
  <c r="HC457" i="3"/>
  <c r="GU457" i="3"/>
  <c r="FM457" i="3"/>
  <c r="ED457" i="3"/>
  <c r="EO457" i="3"/>
  <c r="EW457" i="3"/>
  <c r="FG457" i="3"/>
  <c r="GI457" i="3"/>
  <c r="GS457" i="3"/>
  <c r="HI457" i="3"/>
  <c r="HW457" i="3"/>
  <c r="IQ457" i="3"/>
  <c r="DT461" i="3"/>
  <c r="EK461" i="3"/>
  <c r="EY461" i="3"/>
  <c r="FS461" i="3"/>
  <c r="HA461" i="3"/>
  <c r="IK461" i="3"/>
  <c r="FC437" i="3"/>
  <c r="FO437" i="3"/>
  <c r="GA437" i="3"/>
  <c r="DY441" i="3"/>
  <c r="EE441" i="3"/>
  <c r="EO441" i="3"/>
  <c r="ES441" i="3"/>
  <c r="EX441" i="3"/>
  <c r="FG441" i="3"/>
  <c r="FJ441" i="3"/>
  <c r="FS441" i="3"/>
  <c r="GD441" i="3"/>
  <c r="GM441" i="3"/>
  <c r="GT441" i="3"/>
  <c r="GY441" i="3"/>
  <c r="HE441" i="3"/>
  <c r="HJ441" i="3"/>
  <c r="HO441" i="3"/>
  <c r="HS441" i="3"/>
  <c r="HY441" i="3"/>
  <c r="ID441" i="3"/>
  <c r="II441" i="3"/>
  <c r="IM441" i="3"/>
  <c r="IT441" i="3"/>
  <c r="EU443" i="3"/>
  <c r="DV444" i="3"/>
  <c r="EF444" i="3"/>
  <c r="EM444" i="3"/>
  <c r="ET444" i="3"/>
  <c r="FC444" i="3"/>
  <c r="GX444" i="3"/>
  <c r="HN444" i="3"/>
  <c r="ID444" i="3"/>
  <c r="DY445" i="3"/>
  <c r="EE445" i="3"/>
  <c r="EO445" i="3"/>
  <c r="ES445" i="3"/>
  <c r="EX445" i="3"/>
  <c r="FG445" i="3"/>
  <c r="FY445" i="3"/>
  <c r="GM445" i="3"/>
  <c r="GT445" i="3"/>
  <c r="HB445" i="3"/>
  <c r="HJ445" i="3"/>
  <c r="HQ445" i="3"/>
  <c r="HY445" i="3"/>
  <c r="IG445" i="3"/>
  <c r="IL445" i="3"/>
  <c r="IT445" i="3"/>
  <c r="EE448" i="3"/>
  <c r="DU449" i="3"/>
  <c r="EB449" i="3"/>
  <c r="EH449" i="3"/>
  <c r="EL449" i="3"/>
  <c r="EQ449" i="3"/>
  <c r="EU449" i="3"/>
  <c r="FA449" i="3"/>
  <c r="FI449" i="3"/>
  <c r="FO449" i="3"/>
  <c r="FV449" i="3"/>
  <c r="GD449" i="3"/>
  <c r="GX449" i="3"/>
  <c r="HF449" i="3"/>
  <c r="HN449" i="3"/>
  <c r="HU449" i="3"/>
  <c r="IC449" i="3"/>
  <c r="IP449" i="3"/>
  <c r="IX449" i="3"/>
  <c r="DV451" i="3"/>
  <c r="EF451" i="3"/>
  <c r="EM451" i="3"/>
  <c r="ES451" i="3"/>
  <c r="FA451" i="3"/>
  <c r="FO451" i="3"/>
  <c r="FY451" i="3"/>
  <c r="GQ451" i="3"/>
  <c r="GW451" i="3"/>
  <c r="HE451" i="3"/>
  <c r="HM451" i="3"/>
  <c r="HS451" i="3"/>
  <c r="IG451" i="3"/>
  <c r="IM451" i="3"/>
  <c r="IU451" i="3"/>
  <c r="DU452" i="3"/>
  <c r="IG453" i="3"/>
  <c r="DT457" i="3"/>
  <c r="EH457" i="3"/>
  <c r="EQ457" i="3"/>
  <c r="EY457" i="3"/>
  <c r="FO457" i="3"/>
  <c r="FY457" i="3"/>
  <c r="GY457" i="3"/>
  <c r="HO457" i="3"/>
  <c r="II457" i="3"/>
  <c r="IW457" i="3"/>
  <c r="EB461" i="3"/>
  <c r="EQ461" i="3"/>
  <c r="HC461" i="3"/>
  <c r="HQ461" i="3"/>
  <c r="IC461" i="3"/>
  <c r="IQ461" i="3"/>
  <c r="HD472" i="3"/>
  <c r="EV472" i="3"/>
  <c r="DW472" i="3"/>
  <c r="HL472" i="3"/>
  <c r="GV472" i="3"/>
  <c r="EN472" i="3"/>
  <c r="IR472" i="3"/>
  <c r="HT472" i="3"/>
  <c r="EG472" i="3"/>
  <c r="GL473" i="3"/>
  <c r="GM473" i="3"/>
  <c r="GM457" i="3"/>
  <c r="GQ461" i="3"/>
  <c r="EB463" i="3"/>
  <c r="EQ463" i="3"/>
  <c r="EW463" i="3"/>
  <c r="FC463" i="3"/>
  <c r="FI463" i="3"/>
  <c r="FY463" i="3"/>
  <c r="GE463" i="3"/>
  <c r="GM463" i="3"/>
  <c r="GS463" i="3"/>
  <c r="HA463" i="3"/>
  <c r="HI463" i="3"/>
  <c r="HW463" i="3"/>
  <c r="IC463" i="3"/>
  <c r="IK463" i="3"/>
  <c r="IS463" i="3"/>
  <c r="EI464" i="3"/>
  <c r="ET464" i="3"/>
  <c r="FF464" i="3"/>
  <c r="FV464" i="3"/>
  <c r="GD464" i="3"/>
  <c r="GL464" i="3"/>
  <c r="GT464" i="3"/>
  <c r="HJ464" i="3"/>
  <c r="DU465" i="3"/>
  <c r="EB465" i="3"/>
  <c r="EH465" i="3"/>
  <c r="EL465" i="3"/>
  <c r="EQ465" i="3"/>
  <c r="EU465" i="3"/>
  <c r="FA465" i="3"/>
  <c r="FI465" i="3"/>
  <c r="FR465" i="3"/>
  <c r="FV465" i="3"/>
  <c r="GM465" i="3"/>
  <c r="GS465" i="3"/>
  <c r="GX465" i="3"/>
  <c r="HC465" i="3"/>
  <c r="HI465" i="3"/>
  <c r="HN465" i="3"/>
  <c r="HR465" i="3"/>
  <c r="HW465" i="3"/>
  <c r="IC465" i="3"/>
  <c r="IH465" i="3"/>
  <c r="IL465" i="3"/>
  <c r="IQ465" i="3"/>
  <c r="IW465" i="3"/>
  <c r="IV469" i="3"/>
  <c r="IY469" i="3"/>
  <c r="IT469" i="3"/>
  <c r="IO469" i="3"/>
  <c r="IA469" i="3"/>
  <c r="HV469" i="3"/>
  <c r="HQ469" i="3"/>
  <c r="HM469" i="3"/>
  <c r="HG469" i="3"/>
  <c r="HB469" i="3"/>
  <c r="GW469" i="3"/>
  <c r="GM469" i="3"/>
  <c r="GH469" i="3"/>
  <c r="FV469" i="3"/>
  <c r="FR469" i="3"/>
  <c r="FG469" i="3"/>
  <c r="EW469" i="3"/>
  <c r="EM469" i="3"/>
  <c r="EI469" i="3"/>
  <c r="DY469" i="3"/>
  <c r="EE469" i="3"/>
  <c r="EK469" i="3"/>
  <c r="EQ469" i="3"/>
  <c r="EU469" i="3"/>
  <c r="GA469" i="3"/>
  <c r="GS469" i="3"/>
  <c r="GY469" i="3"/>
  <c r="HF469" i="3"/>
  <c r="HN469" i="3"/>
  <c r="HS469" i="3"/>
  <c r="ID469" i="3"/>
  <c r="IP469" i="3"/>
  <c r="IW469" i="3"/>
  <c r="IV475" i="3"/>
  <c r="IK475" i="3"/>
  <c r="IC475" i="3"/>
  <c r="HQ475" i="3"/>
  <c r="HE475" i="3"/>
  <c r="FU475" i="3"/>
  <c r="FM475" i="3"/>
  <c r="EU475" i="3"/>
  <c r="EO475" i="3"/>
  <c r="EH475" i="3"/>
  <c r="DY475" i="3"/>
  <c r="DQ475" i="3"/>
  <c r="IW475" i="3"/>
  <c r="HA475" i="3"/>
  <c r="ES475" i="3"/>
  <c r="EM475" i="3"/>
  <c r="EF475" i="3"/>
  <c r="DV475" i="3"/>
  <c r="IS475" i="3"/>
  <c r="IG475" i="3"/>
  <c r="HY475" i="3"/>
  <c r="HM475" i="3"/>
  <c r="GW475" i="3"/>
  <c r="FY475" i="3"/>
  <c r="FI475" i="3"/>
  <c r="FA475" i="3"/>
  <c r="EK475" i="3"/>
  <c r="ED475" i="3"/>
  <c r="DT475" i="3"/>
  <c r="GS475" i="3"/>
  <c r="IV479" i="3"/>
  <c r="IW479" i="3"/>
  <c r="IO479" i="3"/>
  <c r="II479" i="3"/>
  <c r="IA479" i="3"/>
  <c r="HU479" i="3"/>
  <c r="HO479" i="3"/>
  <c r="HG479" i="3"/>
  <c r="GY479" i="3"/>
  <c r="FO479" i="3"/>
  <c r="FI479" i="3"/>
  <c r="EU479" i="3"/>
  <c r="EO479" i="3"/>
  <c r="EH479" i="3"/>
  <c r="DY479" i="3"/>
  <c r="DQ479" i="3"/>
  <c r="IU479" i="3"/>
  <c r="IM479" i="3"/>
  <c r="IG479" i="3"/>
  <c r="HS479" i="3"/>
  <c r="HM479" i="3"/>
  <c r="HE479" i="3"/>
  <c r="GW479" i="3"/>
  <c r="GA479" i="3"/>
  <c r="FU479" i="3"/>
  <c r="FA479" i="3"/>
  <c r="ES479" i="3"/>
  <c r="EM479" i="3"/>
  <c r="EF479" i="3"/>
  <c r="DV479" i="3"/>
  <c r="IS479" i="3"/>
  <c r="IK479" i="3"/>
  <c r="HY479" i="3"/>
  <c r="HQ479" i="3"/>
  <c r="HK479" i="3"/>
  <c r="HC479" i="3"/>
  <c r="GU479" i="3"/>
  <c r="FM479" i="3"/>
  <c r="EY479" i="3"/>
  <c r="EK479" i="3"/>
  <c r="ED479" i="3"/>
  <c r="DT479" i="3"/>
  <c r="FS479" i="3"/>
  <c r="HI479" i="3"/>
  <c r="IC479" i="3"/>
  <c r="IY479" i="3"/>
  <c r="HL499" i="3"/>
  <c r="EV499" i="3"/>
  <c r="GV499" i="3"/>
  <c r="EG499" i="3"/>
  <c r="IX500" i="3"/>
  <c r="IY500" i="3"/>
  <c r="HO500" i="3"/>
  <c r="GY500" i="3"/>
  <c r="EQ500" i="3"/>
  <c r="EB500" i="3"/>
  <c r="IM500" i="3"/>
  <c r="IA500" i="3"/>
  <c r="GU500" i="3"/>
  <c r="GM500" i="3"/>
  <c r="GE500" i="3"/>
  <c r="FO500" i="3"/>
  <c r="FG500" i="3"/>
  <c r="EY500" i="3"/>
  <c r="DQ500" i="3"/>
  <c r="HK500" i="3"/>
  <c r="EU500" i="3"/>
  <c r="EF500" i="3"/>
  <c r="HW500" i="3"/>
  <c r="HC500" i="3"/>
  <c r="GA500" i="3"/>
  <c r="FS500" i="3"/>
  <c r="II500" i="3"/>
  <c r="HS500" i="3"/>
  <c r="GI500" i="3"/>
  <c r="EM500" i="3"/>
  <c r="IU500" i="3"/>
  <c r="GQ500" i="3"/>
  <c r="FC500" i="3"/>
  <c r="DV500" i="3"/>
  <c r="IQ500" i="3"/>
  <c r="HG500" i="3"/>
  <c r="GI455" i="3"/>
  <c r="GQ457" i="3"/>
  <c r="EB459" i="3"/>
  <c r="EQ459" i="3"/>
  <c r="EW459" i="3"/>
  <c r="FC459" i="3"/>
  <c r="FI459" i="3"/>
  <c r="FY459" i="3"/>
  <c r="GE459" i="3"/>
  <c r="GM459" i="3"/>
  <c r="GS459" i="3"/>
  <c r="HA459" i="3"/>
  <c r="HI459" i="3"/>
  <c r="HW459" i="3"/>
  <c r="IC459" i="3"/>
  <c r="IK459" i="3"/>
  <c r="IS459" i="3"/>
  <c r="EI460" i="3"/>
  <c r="ET460" i="3"/>
  <c r="FF460" i="3"/>
  <c r="FV460" i="3"/>
  <c r="GD460" i="3"/>
  <c r="GL460" i="3"/>
  <c r="GT460" i="3"/>
  <c r="HJ460" i="3"/>
  <c r="HV460" i="3"/>
  <c r="GE461" i="3"/>
  <c r="DT463" i="3"/>
  <c r="ED463" i="3"/>
  <c r="EK463" i="3"/>
  <c r="EY463" i="3"/>
  <c r="FM463" i="3"/>
  <c r="FS463" i="3"/>
  <c r="GU463" i="3"/>
  <c r="HC463" i="3"/>
  <c r="HK463" i="3"/>
  <c r="HQ463" i="3"/>
  <c r="HY463" i="3"/>
  <c r="IG463" i="3"/>
  <c r="IM463" i="3"/>
  <c r="IU463" i="3"/>
  <c r="DU464" i="3"/>
  <c r="EL464" i="3"/>
  <c r="EX464" i="3"/>
  <c r="GX464" i="3"/>
  <c r="DQ465" i="3"/>
  <c r="DV465" i="3"/>
  <c r="ED465" i="3"/>
  <c r="EI465" i="3"/>
  <c r="EM465" i="3"/>
  <c r="EW465" i="3"/>
  <c r="FC465" i="3"/>
  <c r="FJ465" i="3"/>
  <c r="FS465" i="3"/>
  <c r="FY465" i="3"/>
  <c r="GH465" i="3"/>
  <c r="GQ465" i="3"/>
  <c r="GT465" i="3"/>
  <c r="GY465" i="3"/>
  <c r="HE465" i="3"/>
  <c r="HJ465" i="3"/>
  <c r="HO465" i="3"/>
  <c r="HS465" i="3"/>
  <c r="HY465" i="3"/>
  <c r="ID465" i="3"/>
  <c r="II465" i="3"/>
  <c r="IM465" i="3"/>
  <c r="IS465" i="3"/>
  <c r="IX465" i="3"/>
  <c r="HX468" i="3"/>
  <c r="DT469" i="3"/>
  <c r="DZ469" i="3"/>
  <c r="EF469" i="3"/>
  <c r="EL469" i="3"/>
  <c r="EX469" i="3"/>
  <c r="FC469" i="3"/>
  <c r="FI469" i="3"/>
  <c r="FO469" i="3"/>
  <c r="FU469" i="3"/>
  <c r="GI469" i="3"/>
  <c r="GP469" i="3"/>
  <c r="GT469" i="3"/>
  <c r="HA469" i="3"/>
  <c r="HI469" i="3"/>
  <c r="HO469" i="3"/>
  <c r="HU469" i="3"/>
  <c r="IG469" i="3"/>
  <c r="IK469" i="3"/>
  <c r="IQ469" i="3"/>
  <c r="IX469" i="3"/>
  <c r="DZ470" i="3"/>
  <c r="EK470" i="3"/>
  <c r="ES470" i="3"/>
  <c r="FV470" i="3"/>
  <c r="GD470" i="3"/>
  <c r="HF470" i="3"/>
  <c r="HR470" i="3"/>
  <c r="IH470" i="3"/>
  <c r="EH471" i="3"/>
  <c r="FA471" i="3"/>
  <c r="FI471" i="3"/>
  <c r="FY471" i="3"/>
  <c r="HA471" i="3"/>
  <c r="HQ471" i="3"/>
  <c r="FG473" i="3"/>
  <c r="GE473" i="3"/>
  <c r="EB475" i="3"/>
  <c r="EW475" i="3"/>
  <c r="HI475" i="3"/>
  <c r="EB479" i="3"/>
  <c r="EW479" i="3"/>
  <c r="DY465" i="3"/>
  <c r="EE465" i="3"/>
  <c r="EO465" i="3"/>
  <c r="ES465" i="3"/>
  <c r="EX465" i="3"/>
  <c r="FG465" i="3"/>
  <c r="FM465" i="3"/>
  <c r="GA465" i="3"/>
  <c r="GI465" i="3"/>
  <c r="GP465" i="3"/>
  <c r="GU465" i="3"/>
  <c r="HA465" i="3"/>
  <c r="HF465" i="3"/>
  <c r="HK465" i="3"/>
  <c r="HU465" i="3"/>
  <c r="IO465" i="3"/>
  <c r="IT465" i="3"/>
  <c r="IY465" i="3"/>
  <c r="FD468" i="3"/>
  <c r="FL468" i="3"/>
  <c r="IV468" i="3"/>
  <c r="DU469" i="3"/>
  <c r="EB469" i="3"/>
  <c r="EH469" i="3"/>
  <c r="EO469" i="3"/>
  <c r="ES469" i="3"/>
  <c r="EY469" i="3"/>
  <c r="FJ469" i="3"/>
  <c r="FY469" i="3"/>
  <c r="GD469" i="3"/>
  <c r="GQ469" i="3"/>
  <c r="GU469" i="3"/>
  <c r="HC469" i="3"/>
  <c r="HJ469" i="3"/>
  <c r="HW469" i="3"/>
  <c r="IH469" i="3"/>
  <c r="IL469" i="3"/>
  <c r="IS469" i="3"/>
  <c r="IW470" i="3"/>
  <c r="IP470" i="3"/>
  <c r="HB470" i="3"/>
  <c r="GP470" i="3"/>
  <c r="GH470" i="3"/>
  <c r="FR470" i="3"/>
  <c r="FJ470" i="3"/>
  <c r="ET470" i="3"/>
  <c r="EO470" i="3"/>
  <c r="EH470" i="3"/>
  <c r="DY470" i="3"/>
  <c r="ED470" i="3"/>
  <c r="EL470" i="3"/>
  <c r="EW470" i="3"/>
  <c r="HJ470" i="3"/>
  <c r="HV470" i="3"/>
  <c r="IV471" i="3"/>
  <c r="IO471" i="3"/>
  <c r="HU471" i="3"/>
  <c r="HI471" i="3"/>
  <c r="GS471" i="3"/>
  <c r="EW471" i="3"/>
  <c r="EK471" i="3"/>
  <c r="DT471" i="3"/>
  <c r="EO471" i="3"/>
  <c r="HE471" i="3"/>
  <c r="HY471" i="3"/>
  <c r="IG471" i="3"/>
  <c r="IW471" i="3"/>
  <c r="GI479" i="3"/>
  <c r="GS479" i="3"/>
  <c r="HW479" i="3"/>
  <c r="IL482" i="3"/>
  <c r="ID482" i="3"/>
  <c r="HJ482" i="3"/>
  <c r="GP482" i="3"/>
  <c r="GH482" i="3"/>
  <c r="FR482" i="3"/>
  <c r="FJ482" i="3"/>
  <c r="EI482" i="3"/>
  <c r="HB482" i="3"/>
  <c r="ET482" i="3"/>
  <c r="DZ482" i="3"/>
  <c r="IH482" i="3"/>
  <c r="HV482" i="3"/>
  <c r="GT482" i="3"/>
  <c r="GL482" i="3"/>
  <c r="GD482" i="3"/>
  <c r="FV482" i="3"/>
  <c r="FF482" i="3"/>
  <c r="DU482" i="3"/>
  <c r="FM469" i="3"/>
  <c r="IG473" i="3"/>
  <c r="IK473" i="3"/>
  <c r="IP473" i="3"/>
  <c r="IU473" i="3"/>
  <c r="EI474" i="3"/>
  <c r="ET474" i="3"/>
  <c r="FF474" i="3"/>
  <c r="FV474" i="3"/>
  <c r="GD474" i="3"/>
  <c r="GL474" i="3"/>
  <c r="GT474" i="3"/>
  <c r="HJ474" i="3"/>
  <c r="HV474" i="3"/>
  <c r="IH474" i="3"/>
  <c r="IT474" i="3"/>
  <c r="GB476" i="3"/>
  <c r="IF476" i="3"/>
  <c r="DY477" i="3"/>
  <c r="EE477" i="3"/>
  <c r="EQ477" i="3"/>
  <c r="EW477" i="3"/>
  <c r="FC477" i="3"/>
  <c r="FI477" i="3"/>
  <c r="FY477" i="3"/>
  <c r="GE477" i="3"/>
  <c r="GM477" i="3"/>
  <c r="GS477" i="3"/>
  <c r="HA477" i="3"/>
  <c r="HI477" i="3"/>
  <c r="HW477" i="3"/>
  <c r="IC477" i="3"/>
  <c r="IK477" i="3"/>
  <c r="IS477" i="3"/>
  <c r="EI478" i="3"/>
  <c r="ET478" i="3"/>
  <c r="FF478" i="3"/>
  <c r="FV478" i="3"/>
  <c r="GD478" i="3"/>
  <c r="GL478" i="3"/>
  <c r="GT478" i="3"/>
  <c r="HJ478" i="3"/>
  <c r="HV478" i="3"/>
  <c r="IH478" i="3"/>
  <c r="IT478" i="3"/>
  <c r="FG479" i="3"/>
  <c r="GM479" i="3"/>
  <c r="FD480" i="3"/>
  <c r="FL480" i="3"/>
  <c r="IX480" i="3"/>
  <c r="DU481" i="3"/>
  <c r="EB481" i="3"/>
  <c r="EH481" i="3"/>
  <c r="EL481" i="3"/>
  <c r="EQ481" i="3"/>
  <c r="EU481" i="3"/>
  <c r="FA481" i="3"/>
  <c r="FI481" i="3"/>
  <c r="FO481" i="3"/>
  <c r="FV481" i="3"/>
  <c r="GA481" i="3"/>
  <c r="GI481" i="3"/>
  <c r="GQ481" i="3"/>
  <c r="GW481" i="3"/>
  <c r="HE481" i="3"/>
  <c r="HM481" i="3"/>
  <c r="HS481" i="3"/>
  <c r="IG481" i="3"/>
  <c r="IM481" i="3"/>
  <c r="IU481" i="3"/>
  <c r="DQ483" i="3"/>
  <c r="DY483" i="3"/>
  <c r="EH483" i="3"/>
  <c r="EQ483" i="3"/>
  <c r="EY483" i="3"/>
  <c r="GI483" i="3"/>
  <c r="GS483" i="3"/>
  <c r="HM483" i="3"/>
  <c r="HY483" i="3"/>
  <c r="IG483" i="3"/>
  <c r="DV485" i="3"/>
  <c r="EE485" i="3"/>
  <c r="EK485" i="3"/>
  <c r="EU485" i="3"/>
  <c r="FC485" i="3"/>
  <c r="FM485" i="3"/>
  <c r="FS485" i="3"/>
  <c r="GS485" i="3"/>
  <c r="HI485" i="3"/>
  <c r="HW485" i="3"/>
  <c r="IG485" i="3"/>
  <c r="IS485" i="3"/>
  <c r="EI486" i="3"/>
  <c r="EX486" i="3"/>
  <c r="GL486" i="3"/>
  <c r="GX486" i="3"/>
  <c r="HV486" i="3"/>
  <c r="DY473" i="3"/>
  <c r="EE473" i="3"/>
  <c r="EO473" i="3"/>
  <c r="ES473" i="3"/>
  <c r="EX473" i="3"/>
  <c r="FC473" i="3"/>
  <c r="FI473" i="3"/>
  <c r="FO473" i="3"/>
  <c r="FU473" i="3"/>
  <c r="GA473" i="3"/>
  <c r="GI473" i="3"/>
  <c r="GQ473" i="3"/>
  <c r="GU473" i="3"/>
  <c r="HA473" i="3"/>
  <c r="HF473" i="3"/>
  <c r="HK473" i="3"/>
  <c r="HU473" i="3"/>
  <c r="ID473" i="3"/>
  <c r="IH473" i="3"/>
  <c r="IL473" i="3"/>
  <c r="IQ473" i="3"/>
  <c r="IW473" i="3"/>
  <c r="DU474" i="3"/>
  <c r="EL474" i="3"/>
  <c r="EX474" i="3"/>
  <c r="GX474" i="3"/>
  <c r="HN474" i="3"/>
  <c r="IX474" i="3"/>
  <c r="HX476" i="3"/>
  <c r="DT477" i="3"/>
  <c r="DZ477" i="3"/>
  <c r="EF477" i="3"/>
  <c r="EK477" i="3"/>
  <c r="EY477" i="3"/>
  <c r="FM477" i="3"/>
  <c r="FS477" i="3"/>
  <c r="GU477" i="3"/>
  <c r="HC477" i="3"/>
  <c r="HK477" i="3"/>
  <c r="HQ477" i="3"/>
  <c r="HY477" i="3"/>
  <c r="IG477" i="3"/>
  <c r="IM477" i="3"/>
  <c r="IU477" i="3"/>
  <c r="DU478" i="3"/>
  <c r="EL478" i="3"/>
  <c r="EX478" i="3"/>
  <c r="GX478" i="3"/>
  <c r="HN478" i="3"/>
  <c r="IX478" i="3"/>
  <c r="GQ479" i="3"/>
  <c r="DQ481" i="3"/>
  <c r="DV481" i="3"/>
  <c r="ED481" i="3"/>
  <c r="EI481" i="3"/>
  <c r="EM481" i="3"/>
  <c r="EW481" i="3"/>
  <c r="FC481" i="3"/>
  <c r="FJ481" i="3"/>
  <c r="FR481" i="3"/>
  <c r="GY481" i="3"/>
  <c r="HG481" i="3"/>
  <c r="HO481" i="3"/>
  <c r="HU481" i="3"/>
  <c r="IA481" i="3"/>
  <c r="II481" i="3"/>
  <c r="IO481" i="3"/>
  <c r="IW481" i="3"/>
  <c r="IV483" i="3"/>
  <c r="IW483" i="3"/>
  <c r="HA483" i="3"/>
  <c r="GA483" i="3"/>
  <c r="FU483" i="3"/>
  <c r="FA483" i="3"/>
  <c r="ES483" i="3"/>
  <c r="EM483" i="3"/>
  <c r="EB483" i="3"/>
  <c r="FI483" i="3"/>
  <c r="FO483" i="3"/>
  <c r="FY483" i="3"/>
  <c r="GM483" i="3"/>
  <c r="GW483" i="3"/>
  <c r="DQ485" i="3"/>
  <c r="DY485" i="3"/>
  <c r="EF485" i="3"/>
  <c r="EO485" i="3"/>
  <c r="EW485" i="3"/>
  <c r="GM485" i="3"/>
  <c r="GU485" i="3"/>
  <c r="HK485" i="3"/>
  <c r="HY485" i="3"/>
  <c r="EL486" i="3"/>
  <c r="FV486" i="3"/>
  <c r="GD486" i="3"/>
  <c r="HJ486" i="3"/>
  <c r="FD476" i="3"/>
  <c r="FL476" i="3"/>
  <c r="IV476" i="3"/>
  <c r="GE479" i="3"/>
  <c r="DY481" i="3"/>
  <c r="EE481" i="3"/>
  <c r="EO481" i="3"/>
  <c r="ES481" i="3"/>
  <c r="EX481" i="3"/>
  <c r="FM481" i="3"/>
  <c r="FY481" i="3"/>
  <c r="GE481" i="3"/>
  <c r="GM481" i="3"/>
  <c r="GS481" i="3"/>
  <c r="HA481" i="3"/>
  <c r="HI481" i="3"/>
  <c r="HW481" i="3"/>
  <c r="IC481" i="3"/>
  <c r="IQ481" i="3"/>
  <c r="IY481" i="3"/>
  <c r="IX485" i="3"/>
  <c r="IY485" i="3"/>
  <c r="IQ485" i="3"/>
  <c r="IA485" i="3"/>
  <c r="HU485" i="3"/>
  <c r="HO485" i="3"/>
  <c r="HG485" i="3"/>
  <c r="GY485" i="3"/>
  <c r="IW485" i="3"/>
  <c r="IO485" i="3"/>
  <c r="II485" i="3"/>
  <c r="HS485" i="3"/>
  <c r="HM485" i="3"/>
  <c r="HE485" i="3"/>
  <c r="GW485" i="3"/>
  <c r="GQ485" i="3"/>
  <c r="GI485" i="3"/>
  <c r="GA485" i="3"/>
  <c r="FG485" i="3"/>
  <c r="FA485" i="3"/>
  <c r="ES485" i="3"/>
  <c r="EM485" i="3"/>
  <c r="EH485" i="3"/>
  <c r="EB485" i="3"/>
  <c r="DU485" i="3"/>
  <c r="DZ485" i="3"/>
  <c r="EI485" i="3"/>
  <c r="EQ485" i="3"/>
  <c r="EY485" i="3"/>
  <c r="FO485" i="3"/>
  <c r="FU485" i="3"/>
  <c r="GE485" i="3"/>
  <c r="HA485" i="3"/>
  <c r="IK485" i="3"/>
  <c r="IW486" i="3"/>
  <c r="IP486" i="3"/>
  <c r="HR486" i="3"/>
  <c r="HF486" i="3"/>
  <c r="EE486" i="3"/>
  <c r="IL486" i="3"/>
  <c r="ID486" i="3"/>
  <c r="HB486" i="3"/>
  <c r="GP486" i="3"/>
  <c r="GH486" i="3"/>
  <c r="FR486" i="3"/>
  <c r="FJ486" i="3"/>
  <c r="EP486" i="3"/>
  <c r="DZ486" i="3"/>
  <c r="HN486" i="3"/>
  <c r="IX486" i="3"/>
  <c r="GQ483" i="3"/>
  <c r="DQ487" i="3"/>
  <c r="DY487" i="3"/>
  <c r="EH487" i="3"/>
  <c r="EO487" i="3"/>
  <c r="EU487" i="3"/>
  <c r="FI487" i="3"/>
  <c r="FO487" i="3"/>
  <c r="GE487" i="3"/>
  <c r="HE487" i="3"/>
  <c r="HQ487" i="3"/>
  <c r="IC487" i="3"/>
  <c r="IK487" i="3"/>
  <c r="FD488" i="3"/>
  <c r="FL488" i="3"/>
  <c r="IV488" i="3"/>
  <c r="DV489" i="3"/>
  <c r="EF489" i="3"/>
  <c r="EM489" i="3"/>
  <c r="ES489" i="3"/>
  <c r="FA489" i="3"/>
  <c r="FG489" i="3"/>
  <c r="GA489" i="3"/>
  <c r="GI489" i="3"/>
  <c r="GQ489" i="3"/>
  <c r="GW489" i="3"/>
  <c r="HE489" i="3"/>
  <c r="HM489" i="3"/>
  <c r="HS489" i="3"/>
  <c r="II489" i="3"/>
  <c r="IQ489" i="3"/>
  <c r="IW490" i="3"/>
  <c r="IX490" i="3"/>
  <c r="HN490" i="3"/>
  <c r="GX490" i="3"/>
  <c r="EX490" i="3"/>
  <c r="EL490" i="3"/>
  <c r="DU490" i="3"/>
  <c r="IT490" i="3"/>
  <c r="IH490" i="3"/>
  <c r="HV490" i="3"/>
  <c r="HJ490" i="3"/>
  <c r="GT490" i="3"/>
  <c r="GL490" i="3"/>
  <c r="GD490" i="3"/>
  <c r="FV490" i="3"/>
  <c r="FF490" i="3"/>
  <c r="ET490" i="3"/>
  <c r="EI490" i="3"/>
  <c r="FJ490" i="3"/>
  <c r="FR490" i="3"/>
  <c r="HF490" i="3"/>
  <c r="ID490" i="3"/>
  <c r="IP490" i="3"/>
  <c r="EB491" i="3"/>
  <c r="EQ491" i="3"/>
  <c r="FI491" i="3"/>
  <c r="GT491" i="3"/>
  <c r="IM491" i="3"/>
  <c r="HM492" i="3"/>
  <c r="ED495" i="3"/>
  <c r="GL495" i="3"/>
  <c r="HF495" i="3"/>
  <c r="EB487" i="3"/>
  <c r="EQ487" i="3"/>
  <c r="EW487" i="3"/>
  <c r="FC487" i="3"/>
  <c r="FS487" i="3"/>
  <c r="FY487" i="3"/>
  <c r="GS487" i="3"/>
  <c r="HI487" i="3"/>
  <c r="HU487" i="3"/>
  <c r="IO487" i="3"/>
  <c r="DQ489" i="3"/>
  <c r="DY489" i="3"/>
  <c r="EH489" i="3"/>
  <c r="EO489" i="3"/>
  <c r="EU489" i="3"/>
  <c r="FO489" i="3"/>
  <c r="FU489" i="3"/>
  <c r="GY489" i="3"/>
  <c r="HG489" i="3"/>
  <c r="HO489" i="3"/>
  <c r="HU489" i="3"/>
  <c r="IA489" i="3"/>
  <c r="DQ491" i="3"/>
  <c r="EH491" i="3"/>
  <c r="FC491" i="3"/>
  <c r="GY491" i="3"/>
  <c r="IW492" i="3"/>
  <c r="IS492" i="3"/>
  <c r="GW492" i="3"/>
  <c r="FL492" i="3"/>
  <c r="EH492" i="3"/>
  <c r="HY492" i="3"/>
  <c r="EW492" i="3"/>
  <c r="EC492" i="3"/>
  <c r="FY492" i="3"/>
  <c r="IW495" i="3"/>
  <c r="IL495" i="3"/>
  <c r="ID495" i="3"/>
  <c r="HB495" i="3"/>
  <c r="GP495" i="3"/>
  <c r="GH495" i="3"/>
  <c r="FU495" i="3"/>
  <c r="FI495" i="3"/>
  <c r="ET495" i="3"/>
  <c r="EO495" i="3"/>
  <c r="EH495" i="3"/>
  <c r="DY495" i="3"/>
  <c r="IX495" i="3"/>
  <c r="HN495" i="3"/>
  <c r="GX495" i="3"/>
  <c r="FY495" i="3"/>
  <c r="FM495" i="3"/>
  <c r="FA495" i="3"/>
  <c r="ES495" i="3"/>
  <c r="EL495" i="3"/>
  <c r="EE495" i="3"/>
  <c r="DU495" i="3"/>
  <c r="EI495" i="3"/>
  <c r="EW495" i="3"/>
  <c r="FF495" i="3"/>
  <c r="FV495" i="3"/>
  <c r="GD495" i="3"/>
  <c r="HJ495" i="3"/>
  <c r="IP495" i="3"/>
  <c r="IX489" i="3"/>
  <c r="IU489" i="3"/>
  <c r="IM489" i="3"/>
  <c r="EB489" i="3"/>
  <c r="EQ489" i="3"/>
  <c r="EW489" i="3"/>
  <c r="FC489" i="3"/>
  <c r="FI489" i="3"/>
  <c r="FY489" i="3"/>
  <c r="GE489" i="3"/>
  <c r="GM489" i="3"/>
  <c r="GS489" i="3"/>
  <c r="HA489" i="3"/>
  <c r="HI489" i="3"/>
  <c r="HW489" i="3"/>
  <c r="IC489" i="3"/>
  <c r="IK489" i="3"/>
  <c r="IW489" i="3"/>
  <c r="IU491" i="3"/>
  <c r="IX491" i="3"/>
  <c r="II491" i="3"/>
  <c r="HY491" i="3"/>
  <c r="HJ491" i="3"/>
  <c r="FA491" i="3"/>
  <c r="ES491" i="3"/>
  <c r="EM491" i="3"/>
  <c r="EF491" i="3"/>
  <c r="DV491" i="3"/>
  <c r="IS491" i="3"/>
  <c r="HS491" i="3"/>
  <c r="HE491" i="3"/>
  <c r="GP491" i="3"/>
  <c r="GE491" i="3"/>
  <c r="FU491" i="3"/>
  <c r="FM491" i="3"/>
  <c r="EY491" i="3"/>
  <c r="EK491" i="3"/>
  <c r="ED491" i="3"/>
  <c r="DT491" i="3"/>
  <c r="EU491" i="3"/>
  <c r="HO491" i="3"/>
  <c r="DU492" i="3"/>
  <c r="HL493" i="3"/>
  <c r="HX493" i="3"/>
  <c r="IF493" i="3"/>
  <c r="GB493" i="3"/>
  <c r="FD493" i="3"/>
  <c r="FL493" i="3"/>
  <c r="GJ493" i="3"/>
  <c r="HH493" i="3"/>
  <c r="IT495" i="3"/>
  <c r="FG491" i="3"/>
  <c r="EB494" i="3"/>
  <c r="EM494" i="3"/>
  <c r="EY494" i="3"/>
  <c r="FG494" i="3"/>
  <c r="FO494" i="3"/>
  <c r="GE494" i="3"/>
  <c r="GM494" i="3"/>
  <c r="GU494" i="3"/>
  <c r="HK494" i="3"/>
  <c r="HW494" i="3"/>
  <c r="II494" i="3"/>
  <c r="IU494" i="3"/>
  <c r="IC496" i="3"/>
  <c r="IN496" i="3"/>
  <c r="EB497" i="3"/>
  <c r="EQ497" i="3"/>
  <c r="EX497" i="3"/>
  <c r="FF497" i="3"/>
  <c r="FS497" i="3"/>
  <c r="GA497" i="3"/>
  <c r="GL497" i="3"/>
  <c r="GQ497" i="3"/>
  <c r="GX497" i="3"/>
  <c r="HF497" i="3"/>
  <c r="HN497" i="3"/>
  <c r="HS497" i="3"/>
  <c r="IP497" i="3"/>
  <c r="IV498" i="3"/>
  <c r="IW498" i="3"/>
  <c r="IO498" i="3"/>
  <c r="IH498" i="3"/>
  <c r="DZ498" i="3"/>
  <c r="EI498" i="3"/>
  <c r="EP498" i="3"/>
  <c r="EW498" i="3"/>
  <c r="FF498" i="3"/>
  <c r="FY498" i="3"/>
  <c r="GL498" i="3"/>
  <c r="GT498" i="3"/>
  <c r="HB498" i="3"/>
  <c r="HJ498" i="3"/>
  <c r="HQ498" i="3"/>
  <c r="HY498" i="3"/>
  <c r="IG498" i="3"/>
  <c r="IP498" i="3"/>
  <c r="DU494" i="3"/>
  <c r="EE494" i="3"/>
  <c r="EQ494" i="3"/>
  <c r="GY494" i="3"/>
  <c r="HO494" i="3"/>
  <c r="IY494" i="3"/>
  <c r="EH496" i="3"/>
  <c r="ES496" i="3"/>
  <c r="FM496" i="3"/>
  <c r="FU496" i="3"/>
  <c r="HE496" i="3"/>
  <c r="HT496" i="3"/>
  <c r="IS496" i="3"/>
  <c r="DU497" i="3"/>
  <c r="EE497" i="3"/>
  <c r="EL497" i="3"/>
  <c r="EY497" i="3"/>
  <c r="FG497" i="3"/>
  <c r="FO497" i="3"/>
  <c r="GH497" i="3"/>
  <c r="GM497" i="3"/>
  <c r="GY497" i="3"/>
  <c r="HG497" i="3"/>
  <c r="HO497" i="3"/>
  <c r="HV497" i="3"/>
  <c r="IH497" i="3"/>
  <c r="IT497" i="3"/>
  <c r="DT498" i="3"/>
  <c r="ED498" i="3"/>
  <c r="EK498" i="3"/>
  <c r="EX498" i="3"/>
  <c r="FM498" i="3"/>
  <c r="FU498" i="3"/>
  <c r="GP498" i="3"/>
  <c r="GW498" i="3"/>
  <c r="HE498" i="3"/>
  <c r="HM498" i="3"/>
  <c r="HR498" i="3"/>
  <c r="ID498" i="3"/>
  <c r="IS498" i="3"/>
  <c r="FF503" i="3"/>
  <c r="FG503" i="3"/>
  <c r="EV506" i="3"/>
  <c r="HF506" i="3"/>
  <c r="EG506" i="3"/>
  <c r="EB501" i="3"/>
  <c r="EL501" i="3"/>
  <c r="EX501" i="3"/>
  <c r="GX501" i="3"/>
  <c r="HO501" i="3"/>
  <c r="DQ502" i="3"/>
  <c r="DW502" i="3"/>
  <c r="EG502" i="3"/>
  <c r="EM502" i="3"/>
  <c r="EV502" i="3"/>
  <c r="FC502" i="3"/>
  <c r="FX502" i="3"/>
  <c r="GF502" i="3"/>
  <c r="GX502" i="3"/>
  <c r="HN502" i="3"/>
  <c r="IH502" i="3"/>
  <c r="IX502" i="3"/>
  <c r="EB505" i="3"/>
  <c r="EQ505" i="3"/>
  <c r="EW505" i="3"/>
  <c r="FC505" i="3"/>
  <c r="FS505" i="3"/>
  <c r="FY505" i="3"/>
  <c r="GI505" i="3"/>
  <c r="GS505" i="3"/>
  <c r="HA505" i="3"/>
  <c r="HI505" i="3"/>
  <c r="HW505" i="3"/>
  <c r="IO505" i="3"/>
  <c r="FP508" i="3"/>
  <c r="IP508" i="3"/>
  <c r="EO509" i="3"/>
  <c r="FD509" i="3"/>
  <c r="EX510" i="3"/>
  <c r="GT510" i="3"/>
  <c r="HQ510" i="3"/>
  <c r="FR501" i="3"/>
  <c r="GH501" i="3"/>
  <c r="GP501" i="3"/>
  <c r="HB501" i="3"/>
  <c r="IC501" i="3"/>
  <c r="IN501" i="3"/>
  <c r="EB502" i="3"/>
  <c r="EI502" i="3"/>
  <c r="EN502" i="3"/>
  <c r="EX502" i="3"/>
  <c r="FD502" i="3"/>
  <c r="FR502" i="3"/>
  <c r="GP502" i="3"/>
  <c r="HD502" i="3"/>
  <c r="IB502" i="3"/>
  <c r="GS503" i="3"/>
  <c r="HA503" i="3"/>
  <c r="HI503" i="3"/>
  <c r="HW503" i="3"/>
  <c r="IC503" i="3"/>
  <c r="IQ503" i="3"/>
  <c r="IY503" i="3"/>
  <c r="DT505" i="3"/>
  <c r="ED505" i="3"/>
  <c r="EK505" i="3"/>
  <c r="EY505" i="3"/>
  <c r="FG505" i="3"/>
  <c r="FM505" i="3"/>
  <c r="GM505" i="3"/>
  <c r="GU505" i="3"/>
  <c r="HC505" i="3"/>
  <c r="HK505" i="3"/>
  <c r="HQ505" i="3"/>
  <c r="HY505" i="3"/>
  <c r="IG505" i="3"/>
  <c r="IS505" i="3"/>
  <c r="FP509" i="3"/>
  <c r="GJ509" i="3"/>
  <c r="GZ509" i="3"/>
  <c r="FI510" i="3"/>
  <c r="HB510" i="3"/>
  <c r="HY510" i="3"/>
  <c r="IK510" i="3"/>
  <c r="DV501" i="3"/>
  <c r="EF501" i="3"/>
  <c r="HF501" i="3"/>
  <c r="HT501" i="3"/>
  <c r="IS501" i="3"/>
  <c r="DU502" i="3"/>
  <c r="EC502" i="3"/>
  <c r="EQ502" i="3"/>
  <c r="EY502" i="3"/>
  <c r="FL502" i="3"/>
  <c r="GJ502" i="3"/>
  <c r="HF502" i="3"/>
  <c r="HT502" i="3"/>
  <c r="ID502" i="3"/>
  <c r="DY503" i="3"/>
  <c r="EE503" i="3"/>
  <c r="EO503" i="3"/>
  <c r="ES503" i="3"/>
  <c r="EX503" i="3"/>
  <c r="FC503" i="3"/>
  <c r="FI503" i="3"/>
  <c r="FO503" i="3"/>
  <c r="FV503" i="3"/>
  <c r="GE503" i="3"/>
  <c r="GU503" i="3"/>
  <c r="HC503" i="3"/>
  <c r="HK503" i="3"/>
  <c r="HQ503" i="3"/>
  <c r="HY503" i="3"/>
  <c r="IK503" i="3"/>
  <c r="IS503" i="3"/>
  <c r="EI504" i="3"/>
  <c r="ET504" i="3"/>
  <c r="FF504" i="3"/>
  <c r="FV504" i="3"/>
  <c r="GD504" i="3"/>
  <c r="GL504" i="3"/>
  <c r="GT504" i="3"/>
  <c r="HJ504" i="3"/>
  <c r="HV504" i="3"/>
  <c r="IX504" i="3"/>
  <c r="DV505" i="3"/>
  <c r="EF505" i="3"/>
  <c r="EM505" i="3"/>
  <c r="ES505" i="3"/>
  <c r="FA505" i="3"/>
  <c r="FU505" i="3"/>
  <c r="GA505" i="3"/>
  <c r="GQ505" i="3"/>
  <c r="GW505" i="3"/>
  <c r="HE505" i="3"/>
  <c r="HM505" i="3"/>
  <c r="HS505" i="3"/>
  <c r="IW505" i="3"/>
  <c r="HM507" i="3"/>
  <c r="IB507" i="3"/>
  <c r="IO507" i="3"/>
  <c r="EG508" i="3"/>
  <c r="GD508" i="3"/>
  <c r="DY509" i="3"/>
  <c r="EW509" i="3"/>
  <c r="GB509" i="3"/>
  <c r="EB510" i="3"/>
  <c r="FD510" i="3"/>
  <c r="FR510" i="3"/>
  <c r="GB510" i="3"/>
  <c r="HJ510" i="3"/>
  <c r="IC14" i="3"/>
  <c r="DW15" i="3"/>
  <c r="EC15" i="3"/>
  <c r="EG15" i="3"/>
  <c r="EV15" i="3"/>
  <c r="EZ15" i="3"/>
  <c r="FD15" i="3"/>
  <c r="FP15" i="3"/>
  <c r="FX15" i="3"/>
  <c r="GB15" i="3"/>
  <c r="GJ15" i="3"/>
  <c r="GN15" i="3"/>
  <c r="GV15" i="3"/>
  <c r="HD15" i="3"/>
  <c r="HH15" i="3"/>
  <c r="HL15" i="3"/>
  <c r="HX15" i="3"/>
  <c r="IB15" i="3"/>
  <c r="IF15" i="3"/>
  <c r="IR15" i="3"/>
  <c r="IV15" i="3"/>
  <c r="EB16" i="3"/>
  <c r="EF16" i="3"/>
  <c r="EM16" i="3"/>
  <c r="EU16" i="3"/>
  <c r="EY16" i="3"/>
  <c r="FC16" i="3"/>
  <c r="FO16" i="3"/>
  <c r="FS16" i="3"/>
  <c r="GA16" i="3"/>
  <c r="GI16" i="3"/>
  <c r="GM16" i="3"/>
  <c r="GQ16" i="3"/>
  <c r="GY16" i="3"/>
  <c r="HC16" i="3"/>
  <c r="HG16" i="3"/>
  <c r="HO16" i="3"/>
  <c r="HS16" i="3"/>
  <c r="HW16" i="3"/>
  <c r="II16" i="3"/>
  <c r="IM16" i="3"/>
  <c r="IQ16" i="3"/>
  <c r="IY16" i="3"/>
  <c r="DW19" i="3"/>
  <c r="ID21" i="3"/>
  <c r="DW23" i="3"/>
  <c r="EC23" i="3"/>
  <c r="EG23" i="3"/>
  <c r="EN23" i="3"/>
  <c r="EV23" i="3"/>
  <c r="EZ23" i="3"/>
  <c r="FD23" i="3"/>
  <c r="FL23" i="3"/>
  <c r="FP23" i="3"/>
  <c r="FX23" i="3"/>
  <c r="GB23" i="3"/>
  <c r="GF23" i="3"/>
  <c r="GJ23" i="3"/>
  <c r="GN23" i="3"/>
  <c r="GV23" i="3"/>
  <c r="GZ23" i="3"/>
  <c r="HD23" i="3"/>
  <c r="HH23" i="3"/>
  <c r="HL23" i="3"/>
  <c r="HT23" i="3"/>
  <c r="HX23" i="3"/>
  <c r="IB23" i="3"/>
  <c r="IF23" i="3"/>
  <c r="IN23" i="3"/>
  <c r="IR23" i="3"/>
  <c r="IV23" i="3"/>
  <c r="ID25" i="3"/>
  <c r="DQ27" i="3"/>
  <c r="DW27" i="3"/>
  <c r="ED27" i="3"/>
  <c r="EN27" i="3"/>
  <c r="ES27" i="3"/>
  <c r="EY27" i="3"/>
  <c r="FC27" i="3"/>
  <c r="FM27" i="3"/>
  <c r="GA27" i="3"/>
  <c r="GF27" i="3"/>
  <c r="GQ27" i="3"/>
  <c r="GV27" i="3"/>
  <c r="HA27" i="3"/>
  <c r="HG27" i="3"/>
  <c r="HL27" i="3"/>
  <c r="HQ27" i="3"/>
  <c r="HW27" i="3"/>
  <c r="IA27" i="3"/>
  <c r="IF27" i="3"/>
  <c r="IK27" i="3"/>
  <c r="IQ27" i="3"/>
  <c r="IW28" i="3"/>
  <c r="IS28" i="3"/>
  <c r="IO28" i="3"/>
  <c r="IK28" i="3"/>
  <c r="IG28" i="3"/>
  <c r="IC28" i="3"/>
  <c r="HY28" i="3"/>
  <c r="HU28" i="3"/>
  <c r="HQ28" i="3"/>
  <c r="HM28" i="3"/>
  <c r="HI28" i="3"/>
  <c r="HE28" i="3"/>
  <c r="HA28" i="3"/>
  <c r="GW28" i="3"/>
  <c r="GS28" i="3"/>
  <c r="FY28" i="3"/>
  <c r="FU28" i="3"/>
  <c r="FM28" i="3"/>
  <c r="FI28" i="3"/>
  <c r="FA28" i="3"/>
  <c r="EW28" i="3"/>
  <c r="ES28" i="3"/>
  <c r="EO28" i="3"/>
  <c r="EK28" i="3"/>
  <c r="EH28" i="3"/>
  <c r="ED28" i="3"/>
  <c r="DY28" i="3"/>
  <c r="DT28" i="3"/>
  <c r="DZ28" i="3"/>
  <c r="EF28" i="3"/>
  <c r="EP28" i="3"/>
  <c r="EU28" i="3"/>
  <c r="EZ28" i="3"/>
  <c r="FJ28" i="3"/>
  <c r="FO28" i="3"/>
  <c r="FS28" i="3"/>
  <c r="FX28" i="3"/>
  <c r="GT28" i="3"/>
  <c r="GY28" i="3"/>
  <c r="HD28" i="3"/>
  <c r="HJ28" i="3"/>
  <c r="HO28" i="3"/>
  <c r="HT28" i="3"/>
  <c r="IP28" i="3"/>
  <c r="IU28" i="3"/>
  <c r="IY32" i="3"/>
  <c r="IU32" i="3"/>
  <c r="IQ32" i="3"/>
  <c r="IM32" i="3"/>
  <c r="II32" i="3"/>
  <c r="IA32" i="3"/>
  <c r="HW32" i="3"/>
  <c r="HS32" i="3"/>
  <c r="HO32" i="3"/>
  <c r="HK32" i="3"/>
  <c r="HG32" i="3"/>
  <c r="HC32" i="3"/>
  <c r="GY32" i="3"/>
  <c r="GU32" i="3"/>
  <c r="GQ32" i="3"/>
  <c r="GM32" i="3"/>
  <c r="GI32" i="3"/>
  <c r="GE32" i="3"/>
  <c r="GA32" i="3"/>
  <c r="FS32" i="3"/>
  <c r="FO32" i="3"/>
  <c r="FG32" i="3"/>
  <c r="FC32" i="3"/>
  <c r="EY32" i="3"/>
  <c r="EU32" i="3"/>
  <c r="EQ32" i="3"/>
  <c r="EM32" i="3"/>
  <c r="EF32" i="3"/>
  <c r="EB32" i="3"/>
  <c r="DV32" i="3"/>
  <c r="DQ32" i="3"/>
  <c r="IW32" i="3"/>
  <c r="IS32" i="3"/>
  <c r="IO32" i="3"/>
  <c r="IK32" i="3"/>
  <c r="IG32" i="3"/>
  <c r="IC32" i="3"/>
  <c r="HY32" i="3"/>
  <c r="HU32" i="3"/>
  <c r="HQ32" i="3"/>
  <c r="HM32" i="3"/>
  <c r="HI32" i="3"/>
  <c r="HE32" i="3"/>
  <c r="HA32" i="3"/>
  <c r="GW32" i="3"/>
  <c r="GS32" i="3"/>
  <c r="FY32" i="3"/>
  <c r="FU32" i="3"/>
  <c r="FM32" i="3"/>
  <c r="FI32" i="3"/>
  <c r="FA32" i="3"/>
  <c r="EW32" i="3"/>
  <c r="ES32" i="3"/>
  <c r="EO32" i="3"/>
  <c r="EK32" i="3"/>
  <c r="EH32" i="3"/>
  <c r="ED32" i="3"/>
  <c r="DY32" i="3"/>
  <c r="DT32" i="3"/>
  <c r="EC32" i="3"/>
  <c r="EZ32" i="3"/>
  <c r="FF32" i="3"/>
  <c r="FL32" i="3"/>
  <c r="FR32" i="3"/>
  <c r="FX32" i="3"/>
  <c r="GD32" i="3"/>
  <c r="GJ32" i="3"/>
  <c r="GV32" i="3"/>
  <c r="HD32" i="3"/>
  <c r="HL32" i="3"/>
  <c r="HT32" i="3"/>
  <c r="IB32" i="3"/>
  <c r="IH32" i="3"/>
  <c r="IP32" i="3"/>
  <c r="IX32" i="3"/>
  <c r="IW34" i="3"/>
  <c r="IS34" i="3"/>
  <c r="IO34" i="3"/>
  <c r="IK34" i="3"/>
  <c r="IG34" i="3"/>
  <c r="IC34" i="3"/>
  <c r="HY34" i="3"/>
  <c r="HU34" i="3"/>
  <c r="HQ34" i="3"/>
  <c r="HM34" i="3"/>
  <c r="HI34" i="3"/>
  <c r="HE34" i="3"/>
  <c r="HA34" i="3"/>
  <c r="GW34" i="3"/>
  <c r="GS34" i="3"/>
  <c r="FY34" i="3"/>
  <c r="FU34" i="3"/>
  <c r="FM34" i="3"/>
  <c r="FI34" i="3"/>
  <c r="FA34" i="3"/>
  <c r="EW34" i="3"/>
  <c r="ES34" i="3"/>
  <c r="EO34" i="3"/>
  <c r="EK34" i="3"/>
  <c r="EH34" i="3"/>
  <c r="ED34" i="3"/>
  <c r="DY34" i="3"/>
  <c r="DT34" i="3"/>
  <c r="IY34" i="3"/>
  <c r="IU34" i="3"/>
  <c r="IQ34" i="3"/>
  <c r="IM34" i="3"/>
  <c r="II34" i="3"/>
  <c r="IA34" i="3"/>
  <c r="HW34" i="3"/>
  <c r="HS34" i="3"/>
  <c r="HO34" i="3"/>
  <c r="HK34" i="3"/>
  <c r="HG34" i="3"/>
  <c r="HC34" i="3"/>
  <c r="GY34" i="3"/>
  <c r="GU34" i="3"/>
  <c r="GQ34" i="3"/>
  <c r="GM34" i="3"/>
  <c r="GI34" i="3"/>
  <c r="GE34" i="3"/>
  <c r="GA34" i="3"/>
  <c r="FS34" i="3"/>
  <c r="FO34" i="3"/>
  <c r="FG34" i="3"/>
  <c r="FC34" i="3"/>
  <c r="EY34" i="3"/>
  <c r="EU34" i="3"/>
  <c r="EQ34" i="3"/>
  <c r="EM34" i="3"/>
  <c r="EF34" i="3"/>
  <c r="EB34" i="3"/>
  <c r="DV34" i="3"/>
  <c r="DQ34" i="3"/>
  <c r="EC34" i="3"/>
  <c r="EZ34" i="3"/>
  <c r="FF34" i="3"/>
  <c r="FL34" i="3"/>
  <c r="FR34" i="3"/>
  <c r="FX34" i="3"/>
  <c r="GD34" i="3"/>
  <c r="GJ34" i="3"/>
  <c r="GV34" i="3"/>
  <c r="HD34" i="3"/>
  <c r="HL34" i="3"/>
  <c r="HT34" i="3"/>
  <c r="IB34" i="3"/>
  <c r="IH34" i="3"/>
  <c r="IP34" i="3"/>
  <c r="IX34" i="3"/>
  <c r="DZ36" i="3"/>
  <c r="EI36" i="3"/>
  <c r="EP36" i="3"/>
  <c r="EX36" i="3"/>
  <c r="GH36" i="3"/>
  <c r="GN36" i="3"/>
  <c r="GT36" i="3"/>
  <c r="HB36" i="3"/>
  <c r="HJ36" i="3"/>
  <c r="HR36" i="3"/>
  <c r="IF36" i="3"/>
  <c r="IN36" i="3"/>
  <c r="DZ38" i="3"/>
  <c r="EI38" i="3"/>
  <c r="EP38" i="3"/>
  <c r="EX38" i="3"/>
  <c r="GH38" i="3"/>
  <c r="GN38" i="3"/>
  <c r="GT38" i="3"/>
  <c r="HB38" i="3"/>
  <c r="HJ38" i="3"/>
  <c r="HR38" i="3"/>
  <c r="IF38" i="3"/>
  <c r="IN38" i="3"/>
  <c r="IY48" i="3"/>
  <c r="IU48" i="3"/>
  <c r="IQ48" i="3"/>
  <c r="IM48" i="3"/>
  <c r="II48" i="3"/>
  <c r="IA48" i="3"/>
  <c r="HW48" i="3"/>
  <c r="HS48" i="3"/>
  <c r="HO48" i="3"/>
  <c r="HK48" i="3"/>
  <c r="HG48" i="3"/>
  <c r="HC48" i="3"/>
  <c r="GY48" i="3"/>
  <c r="GU48" i="3"/>
  <c r="GQ48" i="3"/>
  <c r="GM48" i="3"/>
  <c r="GI48" i="3"/>
  <c r="GE48" i="3"/>
  <c r="GA48" i="3"/>
  <c r="FS48" i="3"/>
  <c r="FO48" i="3"/>
  <c r="FG48" i="3"/>
  <c r="FC48" i="3"/>
  <c r="EY48" i="3"/>
  <c r="EU48" i="3"/>
  <c r="EQ48" i="3"/>
  <c r="EM48" i="3"/>
  <c r="EF48" i="3"/>
  <c r="EB48" i="3"/>
  <c r="DV48" i="3"/>
  <c r="DQ48" i="3"/>
  <c r="IW48" i="3"/>
  <c r="IS48" i="3"/>
  <c r="IO48" i="3"/>
  <c r="IK48" i="3"/>
  <c r="IG48" i="3"/>
  <c r="IC48" i="3"/>
  <c r="HY48" i="3"/>
  <c r="HU48" i="3"/>
  <c r="HQ48" i="3"/>
  <c r="HM48" i="3"/>
  <c r="HI48" i="3"/>
  <c r="HE48" i="3"/>
  <c r="HA48" i="3"/>
  <c r="GW48" i="3"/>
  <c r="GS48" i="3"/>
  <c r="FY48" i="3"/>
  <c r="FU48" i="3"/>
  <c r="FM48" i="3"/>
  <c r="FI48" i="3"/>
  <c r="FA48" i="3"/>
  <c r="EW48" i="3"/>
  <c r="ES48" i="3"/>
  <c r="EO48" i="3"/>
  <c r="EK48" i="3"/>
  <c r="EH48" i="3"/>
  <c r="ED48" i="3"/>
  <c r="DY48" i="3"/>
  <c r="DT48" i="3"/>
  <c r="EC48" i="3"/>
  <c r="EZ48" i="3"/>
  <c r="FF48" i="3"/>
  <c r="FL48" i="3"/>
  <c r="FR48" i="3"/>
  <c r="FX48" i="3"/>
  <c r="GD48" i="3"/>
  <c r="GJ48" i="3"/>
  <c r="GV48" i="3"/>
  <c r="HD48" i="3"/>
  <c r="HL48" i="3"/>
  <c r="HT48" i="3"/>
  <c r="IB48" i="3"/>
  <c r="IH48" i="3"/>
  <c r="IP48" i="3"/>
  <c r="IX48" i="3"/>
  <c r="IW50" i="3"/>
  <c r="IS50" i="3"/>
  <c r="IO50" i="3"/>
  <c r="IK50" i="3"/>
  <c r="IG50" i="3"/>
  <c r="IC50" i="3"/>
  <c r="HY50" i="3"/>
  <c r="HU50" i="3"/>
  <c r="HM50" i="3"/>
  <c r="HI50" i="3"/>
  <c r="HE50" i="3"/>
  <c r="HA50" i="3"/>
  <c r="GW50" i="3"/>
  <c r="GS50" i="3"/>
  <c r="FY50" i="3"/>
  <c r="FU50" i="3"/>
  <c r="FM50" i="3"/>
  <c r="FI50" i="3"/>
  <c r="FA50" i="3"/>
  <c r="EW50" i="3"/>
  <c r="ES50" i="3"/>
  <c r="EO50" i="3"/>
  <c r="EK50" i="3"/>
  <c r="EH50" i="3"/>
  <c r="ED50" i="3"/>
  <c r="DY50" i="3"/>
  <c r="DT50" i="3"/>
  <c r="IY50" i="3"/>
  <c r="IU50" i="3"/>
  <c r="IQ50" i="3"/>
  <c r="IM50" i="3"/>
  <c r="II50" i="3"/>
  <c r="IA50" i="3"/>
  <c r="HW50" i="3"/>
  <c r="HO50" i="3"/>
  <c r="HK50" i="3"/>
  <c r="HG50" i="3"/>
  <c r="HC50" i="3"/>
  <c r="GY50" i="3"/>
  <c r="GU50" i="3"/>
  <c r="GQ50" i="3"/>
  <c r="GM50" i="3"/>
  <c r="GI50" i="3"/>
  <c r="GE50" i="3"/>
  <c r="GA50" i="3"/>
  <c r="FS50" i="3"/>
  <c r="FO50" i="3"/>
  <c r="FG50" i="3"/>
  <c r="FC50" i="3"/>
  <c r="EY50" i="3"/>
  <c r="EU50" i="3"/>
  <c r="EQ50" i="3"/>
  <c r="EM50" i="3"/>
  <c r="EF50" i="3"/>
  <c r="EB50" i="3"/>
  <c r="DV50" i="3"/>
  <c r="DQ50" i="3"/>
  <c r="EC50" i="3"/>
  <c r="EZ50" i="3"/>
  <c r="FF50" i="3"/>
  <c r="FL50" i="3"/>
  <c r="FR50" i="3"/>
  <c r="FX50" i="3"/>
  <c r="GD50" i="3"/>
  <c r="GJ50" i="3"/>
  <c r="GV50" i="3"/>
  <c r="HD50" i="3"/>
  <c r="HL50" i="3"/>
  <c r="HT50" i="3"/>
  <c r="IB50" i="3"/>
  <c r="IH50" i="3"/>
  <c r="IP50" i="3"/>
  <c r="IX50" i="3"/>
  <c r="IG15" i="3"/>
  <c r="IO15" i="3"/>
  <c r="DW16" i="3"/>
  <c r="EC16" i="3"/>
  <c r="EN16" i="3"/>
  <c r="EV16" i="3"/>
  <c r="EZ16" i="3"/>
  <c r="FL16" i="3"/>
  <c r="FP16" i="3"/>
  <c r="FX16" i="3"/>
  <c r="GF16" i="3"/>
  <c r="GJ16" i="3"/>
  <c r="GN16" i="3"/>
  <c r="GZ16" i="3"/>
  <c r="HD16" i="3"/>
  <c r="HH16" i="3"/>
  <c r="HT16" i="3"/>
  <c r="HX16" i="3"/>
  <c r="IB16" i="3"/>
  <c r="IN16" i="3"/>
  <c r="IR16" i="3"/>
  <c r="IV16" i="3"/>
  <c r="FY19" i="3"/>
  <c r="DW20" i="3"/>
  <c r="EC20" i="3"/>
  <c r="EG20" i="3"/>
  <c r="EN20" i="3"/>
  <c r="EV20" i="3"/>
  <c r="EZ20" i="3"/>
  <c r="FD20" i="3"/>
  <c r="FL20" i="3"/>
  <c r="FP20" i="3"/>
  <c r="FX20" i="3"/>
  <c r="GB20" i="3"/>
  <c r="GF20" i="3"/>
  <c r="GJ20" i="3"/>
  <c r="GN20" i="3"/>
  <c r="GV20" i="3"/>
  <c r="GZ20" i="3"/>
  <c r="HD20" i="3"/>
  <c r="HH20" i="3"/>
  <c r="HL20" i="3"/>
  <c r="HT20" i="3"/>
  <c r="HX20" i="3"/>
  <c r="IB20" i="3"/>
  <c r="IF20" i="3"/>
  <c r="IN20" i="3"/>
  <c r="IR20" i="3"/>
  <c r="IV20" i="3"/>
  <c r="DT23" i="3"/>
  <c r="DY23" i="3"/>
  <c r="ED23" i="3"/>
  <c r="EH23" i="3"/>
  <c r="EK23" i="3"/>
  <c r="EO23" i="3"/>
  <c r="ES23" i="3"/>
  <c r="EW23" i="3"/>
  <c r="FA23" i="3"/>
  <c r="FI23" i="3"/>
  <c r="FM23" i="3"/>
  <c r="FU23" i="3"/>
  <c r="FY23" i="3"/>
  <c r="GS23" i="3"/>
  <c r="GW23" i="3"/>
  <c r="HA23" i="3"/>
  <c r="HE23" i="3"/>
  <c r="HI23" i="3"/>
  <c r="HM23" i="3"/>
  <c r="HQ23" i="3"/>
  <c r="HU23" i="3"/>
  <c r="HY23" i="3"/>
  <c r="IC23" i="3"/>
  <c r="IG23" i="3"/>
  <c r="IK23" i="3"/>
  <c r="IO23" i="3"/>
  <c r="IS23" i="3"/>
  <c r="IW23" i="3"/>
  <c r="DW24" i="3"/>
  <c r="EC24" i="3"/>
  <c r="EG24" i="3"/>
  <c r="EN24" i="3"/>
  <c r="EV24" i="3"/>
  <c r="EZ24" i="3"/>
  <c r="FD24" i="3"/>
  <c r="FL24" i="3"/>
  <c r="FP24" i="3"/>
  <c r="FX24" i="3"/>
  <c r="GB24" i="3"/>
  <c r="GF24" i="3"/>
  <c r="GJ24" i="3"/>
  <c r="GN24" i="3"/>
  <c r="GV24" i="3"/>
  <c r="GZ24" i="3"/>
  <c r="HD24" i="3"/>
  <c r="HH24" i="3"/>
  <c r="HL24" i="3"/>
  <c r="HT24" i="3"/>
  <c r="HX24" i="3"/>
  <c r="IB24" i="3"/>
  <c r="IF24" i="3"/>
  <c r="IN24" i="3"/>
  <c r="IR24" i="3"/>
  <c r="IV24" i="3"/>
  <c r="IX27" i="3"/>
  <c r="IT27" i="3"/>
  <c r="IP27" i="3"/>
  <c r="IL27" i="3"/>
  <c r="IH27" i="3"/>
  <c r="ID27" i="3"/>
  <c r="HV27" i="3"/>
  <c r="HR27" i="3"/>
  <c r="HN27" i="3"/>
  <c r="HJ27" i="3"/>
  <c r="HF27" i="3"/>
  <c r="HB27" i="3"/>
  <c r="GX27" i="3"/>
  <c r="GT27" i="3"/>
  <c r="GP27" i="3"/>
  <c r="GL27" i="3"/>
  <c r="GH27" i="3"/>
  <c r="GD27" i="3"/>
  <c r="FV27" i="3"/>
  <c r="FR27" i="3"/>
  <c r="FJ27" i="3"/>
  <c r="FF27" i="3"/>
  <c r="EX27" i="3"/>
  <c r="ET27" i="3"/>
  <c r="EP27" i="3"/>
  <c r="EL27" i="3"/>
  <c r="EI27" i="3"/>
  <c r="EE27" i="3"/>
  <c r="DZ27" i="3"/>
  <c r="DU27" i="3"/>
  <c r="DY27" i="3"/>
  <c r="EF27" i="3"/>
  <c r="EO27" i="3"/>
  <c r="EU27" i="3"/>
  <c r="EZ27" i="3"/>
  <c r="FD27" i="3"/>
  <c r="FI27" i="3"/>
  <c r="FS27" i="3"/>
  <c r="FX27" i="3"/>
  <c r="GB27" i="3"/>
  <c r="GM27" i="3"/>
  <c r="GW27" i="3"/>
  <c r="HC27" i="3"/>
  <c r="HH27" i="3"/>
  <c r="HM27" i="3"/>
  <c r="HS27" i="3"/>
  <c r="HX27" i="3"/>
  <c r="IB27" i="3"/>
  <c r="IG27" i="3"/>
  <c r="IM27" i="3"/>
  <c r="IR27" i="3"/>
  <c r="IW27" i="3"/>
  <c r="HV28" i="3"/>
  <c r="IA28" i="3"/>
  <c r="IF28" i="3"/>
  <c r="IL28" i="3"/>
  <c r="IQ28" i="3"/>
  <c r="IV28" i="3"/>
  <c r="IY36" i="3"/>
  <c r="IU36" i="3"/>
  <c r="IQ36" i="3"/>
  <c r="IM36" i="3"/>
  <c r="II36" i="3"/>
  <c r="IA36" i="3"/>
  <c r="HW36" i="3"/>
  <c r="HS36" i="3"/>
  <c r="HO36" i="3"/>
  <c r="HK36" i="3"/>
  <c r="HG36" i="3"/>
  <c r="HC36" i="3"/>
  <c r="GY36" i="3"/>
  <c r="GU36" i="3"/>
  <c r="GQ36" i="3"/>
  <c r="GM36" i="3"/>
  <c r="GI36" i="3"/>
  <c r="GE36" i="3"/>
  <c r="GA36" i="3"/>
  <c r="FS36" i="3"/>
  <c r="FO36" i="3"/>
  <c r="FG36" i="3"/>
  <c r="FC36" i="3"/>
  <c r="EY36" i="3"/>
  <c r="EU36" i="3"/>
  <c r="EQ36" i="3"/>
  <c r="EM36" i="3"/>
  <c r="EF36" i="3"/>
  <c r="EB36" i="3"/>
  <c r="DV36" i="3"/>
  <c r="DQ36" i="3"/>
  <c r="IW36" i="3"/>
  <c r="IS36" i="3"/>
  <c r="IO36" i="3"/>
  <c r="IK36" i="3"/>
  <c r="IG36" i="3"/>
  <c r="IC36" i="3"/>
  <c r="HY36" i="3"/>
  <c r="HU36" i="3"/>
  <c r="HQ36" i="3"/>
  <c r="HM36" i="3"/>
  <c r="HI36" i="3"/>
  <c r="HE36" i="3"/>
  <c r="HA36" i="3"/>
  <c r="GW36" i="3"/>
  <c r="GS36" i="3"/>
  <c r="FY36" i="3"/>
  <c r="FU36" i="3"/>
  <c r="FM36" i="3"/>
  <c r="FI36" i="3"/>
  <c r="FA36" i="3"/>
  <c r="EW36" i="3"/>
  <c r="ES36" i="3"/>
  <c r="EO36" i="3"/>
  <c r="EK36" i="3"/>
  <c r="EH36" i="3"/>
  <c r="ED36" i="3"/>
  <c r="DY36" i="3"/>
  <c r="DT36" i="3"/>
  <c r="EC36" i="3"/>
  <c r="EZ36" i="3"/>
  <c r="FF36" i="3"/>
  <c r="FL36" i="3"/>
  <c r="FR36" i="3"/>
  <c r="FX36" i="3"/>
  <c r="GD36" i="3"/>
  <c r="GJ36" i="3"/>
  <c r="GV36" i="3"/>
  <c r="HD36" i="3"/>
  <c r="HL36" i="3"/>
  <c r="HT36" i="3"/>
  <c r="IB36" i="3"/>
  <c r="IH36" i="3"/>
  <c r="IP36" i="3"/>
  <c r="IX36" i="3"/>
  <c r="IW38" i="3"/>
  <c r="IS38" i="3"/>
  <c r="IO38" i="3"/>
  <c r="IK38" i="3"/>
  <c r="IG38" i="3"/>
  <c r="IC38" i="3"/>
  <c r="HY38" i="3"/>
  <c r="HU38" i="3"/>
  <c r="HQ38" i="3"/>
  <c r="HM38" i="3"/>
  <c r="HI38" i="3"/>
  <c r="HE38" i="3"/>
  <c r="HA38" i="3"/>
  <c r="GW38" i="3"/>
  <c r="GS38" i="3"/>
  <c r="FY38" i="3"/>
  <c r="FU38" i="3"/>
  <c r="FM38" i="3"/>
  <c r="FI38" i="3"/>
  <c r="FA38" i="3"/>
  <c r="EW38" i="3"/>
  <c r="ES38" i="3"/>
  <c r="EO38" i="3"/>
  <c r="EK38" i="3"/>
  <c r="EH38" i="3"/>
  <c r="ED38" i="3"/>
  <c r="DY38" i="3"/>
  <c r="DT38" i="3"/>
  <c r="IY38" i="3"/>
  <c r="IU38" i="3"/>
  <c r="IQ38" i="3"/>
  <c r="IM38" i="3"/>
  <c r="II38" i="3"/>
  <c r="IA38" i="3"/>
  <c r="HW38" i="3"/>
  <c r="HS38" i="3"/>
  <c r="HO38" i="3"/>
  <c r="HK38" i="3"/>
  <c r="HG38" i="3"/>
  <c r="HC38" i="3"/>
  <c r="GY38" i="3"/>
  <c r="GU38" i="3"/>
  <c r="GQ38" i="3"/>
  <c r="GM38" i="3"/>
  <c r="GI38" i="3"/>
  <c r="GE38" i="3"/>
  <c r="GA38" i="3"/>
  <c r="FS38" i="3"/>
  <c r="FO38" i="3"/>
  <c r="FG38" i="3"/>
  <c r="FC38" i="3"/>
  <c r="EY38" i="3"/>
  <c r="EU38" i="3"/>
  <c r="EQ38" i="3"/>
  <c r="EM38" i="3"/>
  <c r="EF38" i="3"/>
  <c r="EB38" i="3"/>
  <c r="DV38" i="3"/>
  <c r="DQ38" i="3"/>
  <c r="EC38" i="3"/>
  <c r="EZ38" i="3"/>
  <c r="FF38" i="3"/>
  <c r="FL38" i="3"/>
  <c r="FR38" i="3"/>
  <c r="FX38" i="3"/>
  <c r="GD38" i="3"/>
  <c r="GJ38" i="3"/>
  <c r="GV38" i="3"/>
  <c r="HD38" i="3"/>
  <c r="HL38" i="3"/>
  <c r="HT38" i="3"/>
  <c r="IB38" i="3"/>
  <c r="IH38" i="3"/>
  <c r="IP38" i="3"/>
  <c r="IX38" i="3"/>
  <c r="ET48" i="3"/>
  <c r="GF48" i="3"/>
  <c r="GP48" i="3"/>
  <c r="GX48" i="3"/>
  <c r="HF48" i="3"/>
  <c r="HN48" i="3"/>
  <c r="HV48" i="3"/>
  <c r="ID48" i="3"/>
  <c r="IR48" i="3"/>
  <c r="FS49" i="3"/>
  <c r="DU50" i="3"/>
  <c r="EE50" i="3"/>
  <c r="EL50" i="3"/>
  <c r="ET50" i="3"/>
  <c r="GF50" i="3"/>
  <c r="GP50" i="3"/>
  <c r="GX50" i="3"/>
  <c r="HF50" i="3"/>
  <c r="HN50" i="3"/>
  <c r="HV50" i="3"/>
  <c r="ID50" i="3"/>
  <c r="IR50" i="3"/>
  <c r="IY52" i="3"/>
  <c r="IU52" i="3"/>
  <c r="IQ52" i="3"/>
  <c r="IM52" i="3"/>
  <c r="II52" i="3"/>
  <c r="IA52" i="3"/>
  <c r="HW52" i="3"/>
  <c r="HO52" i="3"/>
  <c r="HK52" i="3"/>
  <c r="HG52" i="3"/>
  <c r="HC52" i="3"/>
  <c r="GY52" i="3"/>
  <c r="GU52" i="3"/>
  <c r="GQ52" i="3"/>
  <c r="GM52" i="3"/>
  <c r="GI52" i="3"/>
  <c r="GE52" i="3"/>
  <c r="GA52" i="3"/>
  <c r="FS52" i="3"/>
  <c r="FO52" i="3"/>
  <c r="FG52" i="3"/>
  <c r="FC52" i="3"/>
  <c r="EY52" i="3"/>
  <c r="EU52" i="3"/>
  <c r="EQ52" i="3"/>
  <c r="EM52" i="3"/>
  <c r="EF52" i="3"/>
  <c r="EB52" i="3"/>
  <c r="DV52" i="3"/>
  <c r="DQ52" i="3"/>
  <c r="IW52" i="3"/>
  <c r="IS52" i="3"/>
  <c r="IO52" i="3"/>
  <c r="IK52" i="3"/>
  <c r="IG52" i="3"/>
  <c r="IC52" i="3"/>
  <c r="HY52" i="3"/>
  <c r="HU52" i="3"/>
  <c r="HM52" i="3"/>
  <c r="HI52" i="3"/>
  <c r="HE52" i="3"/>
  <c r="HA52" i="3"/>
  <c r="GW52" i="3"/>
  <c r="GS52" i="3"/>
  <c r="FY52" i="3"/>
  <c r="FU52" i="3"/>
  <c r="FM52" i="3"/>
  <c r="FI52" i="3"/>
  <c r="FA52" i="3"/>
  <c r="EW52" i="3"/>
  <c r="ES52" i="3"/>
  <c r="EO52" i="3"/>
  <c r="EK52" i="3"/>
  <c r="EH52" i="3"/>
  <c r="ED52" i="3"/>
  <c r="DY52" i="3"/>
  <c r="DT52" i="3"/>
  <c r="EC52" i="3"/>
  <c r="EZ52" i="3"/>
  <c r="FF52" i="3"/>
  <c r="FL52" i="3"/>
  <c r="FR52" i="3"/>
  <c r="FX52" i="3"/>
  <c r="GD52" i="3"/>
  <c r="GJ52" i="3"/>
  <c r="GV52" i="3"/>
  <c r="HD52" i="3"/>
  <c r="HL52" i="3"/>
  <c r="HT52" i="3"/>
  <c r="IB52" i="3"/>
  <c r="IH52" i="3"/>
  <c r="IP52" i="3"/>
  <c r="IX52" i="3"/>
  <c r="FG53" i="3"/>
  <c r="GI53" i="3"/>
  <c r="GQ53" i="3"/>
  <c r="IW54" i="3"/>
  <c r="IS54" i="3"/>
  <c r="IO54" i="3"/>
  <c r="IK54" i="3"/>
  <c r="IG54" i="3"/>
  <c r="IC54" i="3"/>
  <c r="HY54" i="3"/>
  <c r="HU54" i="3"/>
  <c r="HM54" i="3"/>
  <c r="HI54" i="3"/>
  <c r="HE54" i="3"/>
  <c r="HA54" i="3"/>
  <c r="GW54" i="3"/>
  <c r="GS54" i="3"/>
  <c r="FY54" i="3"/>
  <c r="FU54" i="3"/>
  <c r="FM54" i="3"/>
  <c r="FI54" i="3"/>
  <c r="FA54" i="3"/>
  <c r="EW54" i="3"/>
  <c r="ES54" i="3"/>
  <c r="EO54" i="3"/>
  <c r="EK54" i="3"/>
  <c r="EH54" i="3"/>
  <c r="ED54" i="3"/>
  <c r="DY54" i="3"/>
  <c r="DT54" i="3"/>
  <c r="IY54" i="3"/>
  <c r="IU54" i="3"/>
  <c r="IQ54" i="3"/>
  <c r="IM54" i="3"/>
  <c r="II54" i="3"/>
  <c r="IA54" i="3"/>
  <c r="HW54" i="3"/>
  <c r="HO54" i="3"/>
  <c r="HK54" i="3"/>
  <c r="HG54" i="3"/>
  <c r="HC54" i="3"/>
  <c r="GY54" i="3"/>
  <c r="GU54" i="3"/>
  <c r="GQ54" i="3"/>
  <c r="GM54" i="3"/>
  <c r="GI54" i="3"/>
  <c r="GE54" i="3"/>
  <c r="GA54" i="3"/>
  <c r="FS54" i="3"/>
  <c r="FO54" i="3"/>
  <c r="FG54" i="3"/>
  <c r="FC54" i="3"/>
  <c r="EY54" i="3"/>
  <c r="EU54" i="3"/>
  <c r="EQ54" i="3"/>
  <c r="EM54" i="3"/>
  <c r="EF54" i="3"/>
  <c r="EB54" i="3"/>
  <c r="DV54" i="3"/>
  <c r="DQ54" i="3"/>
  <c r="EC54" i="3"/>
  <c r="EZ54" i="3"/>
  <c r="FF54" i="3"/>
  <c r="FL54" i="3"/>
  <c r="FR54" i="3"/>
  <c r="FX54" i="3"/>
  <c r="GD54" i="3"/>
  <c r="GJ54" i="3"/>
  <c r="GV54" i="3"/>
  <c r="HD54" i="3"/>
  <c r="HL54" i="3"/>
  <c r="HT54" i="3"/>
  <c r="IB54" i="3"/>
  <c r="IH54" i="3"/>
  <c r="IP54" i="3"/>
  <c r="IX54" i="3"/>
  <c r="DV14" i="3"/>
  <c r="EB14" i="3"/>
  <c r="EF14" i="3"/>
  <c r="EM14" i="3"/>
  <c r="EQ14" i="3"/>
  <c r="EU14" i="3"/>
  <c r="EY14" i="3"/>
  <c r="FC14" i="3"/>
  <c r="FG14" i="3"/>
  <c r="FO14" i="3"/>
  <c r="FS14" i="3"/>
  <c r="GA14" i="3"/>
  <c r="GE14" i="3"/>
  <c r="GI14" i="3"/>
  <c r="GM14" i="3"/>
  <c r="GQ14" i="3"/>
  <c r="GU14" i="3"/>
  <c r="GY14" i="3"/>
  <c r="HC14" i="3"/>
  <c r="HG14" i="3"/>
  <c r="HK14" i="3"/>
  <c r="HO14" i="3"/>
  <c r="HS14" i="3"/>
  <c r="HW14" i="3"/>
  <c r="IA14" i="3"/>
  <c r="II14" i="3"/>
  <c r="IM14" i="3"/>
  <c r="IQ14" i="3"/>
  <c r="IU14" i="3"/>
  <c r="IY14" i="3"/>
  <c r="DU15" i="3"/>
  <c r="DZ15" i="3"/>
  <c r="EE15" i="3"/>
  <c r="EI15" i="3"/>
  <c r="EL15" i="3"/>
  <c r="EP15" i="3"/>
  <c r="ET15" i="3"/>
  <c r="EX15" i="3"/>
  <c r="FF15" i="3"/>
  <c r="FJ15" i="3"/>
  <c r="FR15" i="3"/>
  <c r="FV15" i="3"/>
  <c r="GD15" i="3"/>
  <c r="GH15" i="3"/>
  <c r="GL15" i="3"/>
  <c r="GP15" i="3"/>
  <c r="GT15" i="3"/>
  <c r="GX15" i="3"/>
  <c r="HB15" i="3"/>
  <c r="HF15" i="3"/>
  <c r="HJ15" i="3"/>
  <c r="HN15" i="3"/>
  <c r="HR15" i="3"/>
  <c r="HV15" i="3"/>
  <c r="ID15" i="3"/>
  <c r="IH15" i="3"/>
  <c r="IL15" i="3"/>
  <c r="IP15" i="3"/>
  <c r="IT15" i="3"/>
  <c r="IX15" i="3"/>
  <c r="DT16" i="3"/>
  <c r="DY16" i="3"/>
  <c r="ED16" i="3"/>
  <c r="EH16" i="3"/>
  <c r="EK16" i="3"/>
  <c r="EO16" i="3"/>
  <c r="ES16" i="3"/>
  <c r="EW16" i="3"/>
  <c r="FA16" i="3"/>
  <c r="FI16" i="3"/>
  <c r="FM16" i="3"/>
  <c r="FU16" i="3"/>
  <c r="FY16" i="3"/>
  <c r="GS16" i="3"/>
  <c r="GW16" i="3"/>
  <c r="HA16" i="3"/>
  <c r="HE16" i="3"/>
  <c r="HI16" i="3"/>
  <c r="HM16" i="3"/>
  <c r="HQ16" i="3"/>
  <c r="HU16" i="3"/>
  <c r="HY16" i="3"/>
  <c r="IC16" i="3"/>
  <c r="IG16" i="3"/>
  <c r="IK16" i="3"/>
  <c r="IO16" i="3"/>
  <c r="IS16" i="3"/>
  <c r="IW16" i="3"/>
  <c r="EU18" i="3"/>
  <c r="DT20" i="3"/>
  <c r="DY20" i="3"/>
  <c r="ED20" i="3"/>
  <c r="EH20" i="3"/>
  <c r="EK20" i="3"/>
  <c r="EO20" i="3"/>
  <c r="ES20" i="3"/>
  <c r="EW20" i="3"/>
  <c r="FA20" i="3"/>
  <c r="FI20" i="3"/>
  <c r="FM20" i="3"/>
  <c r="FU20" i="3"/>
  <c r="FY20" i="3"/>
  <c r="GS20" i="3"/>
  <c r="GW20" i="3"/>
  <c r="HA20" i="3"/>
  <c r="HE20" i="3"/>
  <c r="HI20" i="3"/>
  <c r="HM20" i="3"/>
  <c r="HQ20" i="3"/>
  <c r="HU20" i="3"/>
  <c r="HY20" i="3"/>
  <c r="IC20" i="3"/>
  <c r="IG20" i="3"/>
  <c r="IK20" i="3"/>
  <c r="IO20" i="3"/>
  <c r="IS20" i="3"/>
  <c r="IW20" i="3"/>
  <c r="DW21" i="3"/>
  <c r="EC21" i="3"/>
  <c r="EG21" i="3"/>
  <c r="EN21" i="3"/>
  <c r="EV21" i="3"/>
  <c r="EZ21" i="3"/>
  <c r="FD21" i="3"/>
  <c r="FL21" i="3"/>
  <c r="FP21" i="3"/>
  <c r="FX21" i="3"/>
  <c r="GB21" i="3"/>
  <c r="GF21" i="3"/>
  <c r="GJ21" i="3"/>
  <c r="GN21" i="3"/>
  <c r="GV21" i="3"/>
  <c r="GZ21" i="3"/>
  <c r="HD21" i="3"/>
  <c r="HH21" i="3"/>
  <c r="HL21" i="3"/>
  <c r="HT21" i="3"/>
  <c r="HX21" i="3"/>
  <c r="IB21" i="3"/>
  <c r="IF21" i="3"/>
  <c r="IN21" i="3"/>
  <c r="IR21" i="3"/>
  <c r="IV21" i="3"/>
  <c r="DQ22" i="3"/>
  <c r="DV22" i="3"/>
  <c r="EB22" i="3"/>
  <c r="EF22" i="3"/>
  <c r="EM22" i="3"/>
  <c r="EQ22" i="3"/>
  <c r="EU22" i="3"/>
  <c r="EY22" i="3"/>
  <c r="FC22" i="3"/>
  <c r="FG22" i="3"/>
  <c r="FO22" i="3"/>
  <c r="FS22" i="3"/>
  <c r="GA22" i="3"/>
  <c r="GE22" i="3"/>
  <c r="GI22" i="3"/>
  <c r="GM22" i="3"/>
  <c r="GQ22" i="3"/>
  <c r="GU22" i="3"/>
  <c r="GY22" i="3"/>
  <c r="HC22" i="3"/>
  <c r="HG22" i="3"/>
  <c r="HK22" i="3"/>
  <c r="HO22" i="3"/>
  <c r="HS22" i="3"/>
  <c r="HW22" i="3"/>
  <c r="IA22" i="3"/>
  <c r="II22" i="3"/>
  <c r="IM22" i="3"/>
  <c r="IQ22" i="3"/>
  <c r="IU22" i="3"/>
  <c r="IY22" i="3"/>
  <c r="DU23" i="3"/>
  <c r="DZ23" i="3"/>
  <c r="EE23" i="3"/>
  <c r="EI23" i="3"/>
  <c r="EL23" i="3"/>
  <c r="EP23" i="3"/>
  <c r="ET23" i="3"/>
  <c r="EX23" i="3"/>
  <c r="FF23" i="3"/>
  <c r="FJ23" i="3"/>
  <c r="FR23" i="3"/>
  <c r="FV23" i="3"/>
  <c r="GD23" i="3"/>
  <c r="GH23" i="3"/>
  <c r="GL23" i="3"/>
  <c r="GP23" i="3"/>
  <c r="GT23" i="3"/>
  <c r="GX23" i="3"/>
  <c r="HB23" i="3"/>
  <c r="HF23" i="3"/>
  <c r="HJ23" i="3"/>
  <c r="HN23" i="3"/>
  <c r="HR23" i="3"/>
  <c r="HV23" i="3"/>
  <c r="ID23" i="3"/>
  <c r="IH23" i="3"/>
  <c r="IL23" i="3"/>
  <c r="IP23" i="3"/>
  <c r="IT23" i="3"/>
  <c r="IX23" i="3"/>
  <c r="DT24" i="3"/>
  <c r="DY24" i="3"/>
  <c r="ED24" i="3"/>
  <c r="EH24" i="3"/>
  <c r="EK24" i="3"/>
  <c r="EO24" i="3"/>
  <c r="ES24" i="3"/>
  <c r="EW24" i="3"/>
  <c r="FA24" i="3"/>
  <c r="FI24" i="3"/>
  <c r="FM24" i="3"/>
  <c r="FU24" i="3"/>
  <c r="FY24" i="3"/>
  <c r="GS24" i="3"/>
  <c r="GW24" i="3"/>
  <c r="HA24" i="3"/>
  <c r="HE24" i="3"/>
  <c r="HI24" i="3"/>
  <c r="HM24" i="3"/>
  <c r="HQ24" i="3"/>
  <c r="HU24" i="3"/>
  <c r="HY24" i="3"/>
  <c r="IC24" i="3"/>
  <c r="IG24" i="3"/>
  <c r="IK24" i="3"/>
  <c r="IO24" i="3"/>
  <c r="IS24" i="3"/>
  <c r="IW24" i="3"/>
  <c r="DW25" i="3"/>
  <c r="EC25" i="3"/>
  <c r="EG25" i="3"/>
  <c r="EN25" i="3"/>
  <c r="EV25" i="3"/>
  <c r="EZ25" i="3"/>
  <c r="FD25" i="3"/>
  <c r="FL25" i="3"/>
  <c r="FP25" i="3"/>
  <c r="FX25" i="3"/>
  <c r="GB25" i="3"/>
  <c r="GF25" i="3"/>
  <c r="GJ25" i="3"/>
  <c r="GN25" i="3"/>
  <c r="GV25" i="3"/>
  <c r="GZ25" i="3"/>
  <c r="HD25" i="3"/>
  <c r="HH25" i="3"/>
  <c r="HL25" i="3"/>
  <c r="HT25" i="3"/>
  <c r="HX25" i="3"/>
  <c r="IB25" i="3"/>
  <c r="IF25" i="3"/>
  <c r="IN25" i="3"/>
  <c r="IR25" i="3"/>
  <c r="IV25" i="3"/>
  <c r="DQ26" i="3"/>
  <c r="DV26" i="3"/>
  <c r="EB26" i="3"/>
  <c r="EF26" i="3"/>
  <c r="EM26" i="3"/>
  <c r="EQ26" i="3"/>
  <c r="EU26" i="3"/>
  <c r="EY26" i="3"/>
  <c r="FC26" i="3"/>
  <c r="FG26" i="3"/>
  <c r="FO26" i="3"/>
  <c r="FS26" i="3"/>
  <c r="GA26" i="3"/>
  <c r="GE26" i="3"/>
  <c r="GI26" i="3"/>
  <c r="GM26" i="3"/>
  <c r="GQ26" i="3"/>
  <c r="GU26" i="3"/>
  <c r="GY26" i="3"/>
  <c r="HC26" i="3"/>
  <c r="HG26" i="3"/>
  <c r="HK26" i="3"/>
  <c r="HO26" i="3"/>
  <c r="HS26" i="3"/>
  <c r="HX26" i="3"/>
  <c r="IC26" i="3"/>
  <c r="IG26" i="3"/>
  <c r="IL26" i="3"/>
  <c r="IR26" i="3"/>
  <c r="DT27" i="3"/>
  <c r="EB27" i="3"/>
  <c r="EG27" i="3"/>
  <c r="EK27" i="3"/>
  <c r="EQ27" i="3"/>
  <c r="EV27" i="3"/>
  <c r="FA27" i="3"/>
  <c r="FO27" i="3"/>
  <c r="FY27" i="3"/>
  <c r="GI27" i="3"/>
  <c r="GN27" i="3"/>
  <c r="GS27" i="3"/>
  <c r="GY27" i="3"/>
  <c r="HD27" i="3"/>
  <c r="HI27" i="3"/>
  <c r="HO27" i="3"/>
  <c r="HT27" i="3"/>
  <c r="HY27" i="3"/>
  <c r="IC27" i="3"/>
  <c r="II27" i="3"/>
  <c r="IN27" i="3"/>
  <c r="IS27" i="3"/>
  <c r="IY27" i="3"/>
  <c r="DV28" i="3"/>
  <c r="EC28" i="3"/>
  <c r="EI28" i="3"/>
  <c r="EM28" i="3"/>
  <c r="EX28" i="3"/>
  <c r="FC28" i="3"/>
  <c r="FG28" i="3"/>
  <c r="FL28" i="3"/>
  <c r="FV28" i="3"/>
  <c r="GA28" i="3"/>
  <c r="GE28" i="3"/>
  <c r="GI28" i="3"/>
  <c r="GM28" i="3"/>
  <c r="GQ28" i="3"/>
  <c r="GV28" i="3"/>
  <c r="HB28" i="3"/>
  <c r="HG28" i="3"/>
  <c r="HL28" i="3"/>
  <c r="HR28" i="3"/>
  <c r="HW28" i="3"/>
  <c r="IB28" i="3"/>
  <c r="IH28" i="3"/>
  <c r="IM28" i="3"/>
  <c r="IR28" i="3"/>
  <c r="IX28" i="3"/>
  <c r="DZ30" i="3"/>
  <c r="EI30" i="3"/>
  <c r="EP30" i="3"/>
  <c r="EX30" i="3"/>
  <c r="GH30" i="3"/>
  <c r="GN30" i="3"/>
  <c r="GT30" i="3"/>
  <c r="HB30" i="3"/>
  <c r="HJ30" i="3"/>
  <c r="HR30" i="3"/>
  <c r="IF30" i="3"/>
  <c r="IN30" i="3"/>
  <c r="DW32" i="3"/>
  <c r="EG32" i="3"/>
  <c r="EN32" i="3"/>
  <c r="EV32" i="3"/>
  <c r="FD32" i="3"/>
  <c r="FJ32" i="3"/>
  <c r="FP32" i="3"/>
  <c r="FV32" i="3"/>
  <c r="GB32" i="3"/>
  <c r="GL32" i="3"/>
  <c r="GZ32" i="3"/>
  <c r="HH32" i="3"/>
  <c r="HX32" i="3"/>
  <c r="IL32" i="3"/>
  <c r="IT32" i="3"/>
  <c r="GE33" i="3"/>
  <c r="GM33" i="3"/>
  <c r="DW34" i="3"/>
  <c r="EG34" i="3"/>
  <c r="EN34" i="3"/>
  <c r="EV34" i="3"/>
  <c r="FD34" i="3"/>
  <c r="FJ34" i="3"/>
  <c r="FP34" i="3"/>
  <c r="FV34" i="3"/>
  <c r="GB34" i="3"/>
  <c r="GL34" i="3"/>
  <c r="GZ34" i="3"/>
  <c r="HH34" i="3"/>
  <c r="HX34" i="3"/>
  <c r="IL34" i="3"/>
  <c r="IT34" i="3"/>
  <c r="DU36" i="3"/>
  <c r="EE36" i="3"/>
  <c r="EL36" i="3"/>
  <c r="ET36" i="3"/>
  <c r="GF36" i="3"/>
  <c r="GP36" i="3"/>
  <c r="GX36" i="3"/>
  <c r="HF36" i="3"/>
  <c r="HN36" i="3"/>
  <c r="HV36" i="3"/>
  <c r="ID36" i="3"/>
  <c r="IR36" i="3"/>
  <c r="FS37" i="3"/>
  <c r="DU38" i="3"/>
  <c r="EE38" i="3"/>
  <c r="EL38" i="3"/>
  <c r="ET38" i="3"/>
  <c r="GF38" i="3"/>
  <c r="GP38" i="3"/>
  <c r="GX38" i="3"/>
  <c r="HF38" i="3"/>
  <c r="HN38" i="3"/>
  <c r="HV38" i="3"/>
  <c r="ID38" i="3"/>
  <c r="IR38" i="3"/>
  <c r="IY40" i="3"/>
  <c r="IU40" i="3"/>
  <c r="IQ40" i="3"/>
  <c r="IM40" i="3"/>
  <c r="II40" i="3"/>
  <c r="IA40" i="3"/>
  <c r="HW40" i="3"/>
  <c r="HS40" i="3"/>
  <c r="HO40" i="3"/>
  <c r="HK40" i="3"/>
  <c r="HG40" i="3"/>
  <c r="HC40" i="3"/>
  <c r="GY40" i="3"/>
  <c r="GU40" i="3"/>
  <c r="GQ40" i="3"/>
  <c r="GM40" i="3"/>
  <c r="GI40" i="3"/>
  <c r="GE40" i="3"/>
  <c r="GA40" i="3"/>
  <c r="FS40" i="3"/>
  <c r="FO40" i="3"/>
  <c r="FG40" i="3"/>
  <c r="FC40" i="3"/>
  <c r="EY40" i="3"/>
  <c r="EU40" i="3"/>
  <c r="EQ40" i="3"/>
  <c r="EM40" i="3"/>
  <c r="EF40" i="3"/>
  <c r="EB40" i="3"/>
  <c r="DV40" i="3"/>
  <c r="DQ40" i="3"/>
  <c r="IW40" i="3"/>
  <c r="IS40" i="3"/>
  <c r="IO40" i="3"/>
  <c r="IK40" i="3"/>
  <c r="IG40" i="3"/>
  <c r="IC40" i="3"/>
  <c r="HY40" i="3"/>
  <c r="HU40" i="3"/>
  <c r="HQ40" i="3"/>
  <c r="HM40" i="3"/>
  <c r="HI40" i="3"/>
  <c r="HE40" i="3"/>
  <c r="HA40" i="3"/>
  <c r="GW40" i="3"/>
  <c r="GS40" i="3"/>
  <c r="FY40" i="3"/>
  <c r="FU40" i="3"/>
  <c r="FM40" i="3"/>
  <c r="FI40" i="3"/>
  <c r="FA40" i="3"/>
  <c r="EW40" i="3"/>
  <c r="ES40" i="3"/>
  <c r="EO40" i="3"/>
  <c r="EK40" i="3"/>
  <c r="EH40" i="3"/>
  <c r="ED40" i="3"/>
  <c r="DY40" i="3"/>
  <c r="DT40" i="3"/>
  <c r="EC40" i="3"/>
  <c r="EZ40" i="3"/>
  <c r="FF40" i="3"/>
  <c r="FL40" i="3"/>
  <c r="FR40" i="3"/>
  <c r="FX40" i="3"/>
  <c r="GD40" i="3"/>
  <c r="GJ40" i="3"/>
  <c r="GV40" i="3"/>
  <c r="HD40" i="3"/>
  <c r="HL40" i="3"/>
  <c r="HT40" i="3"/>
  <c r="IB40" i="3"/>
  <c r="IH40" i="3"/>
  <c r="IP40" i="3"/>
  <c r="IX40" i="3"/>
  <c r="FG41" i="3"/>
  <c r="GI41" i="3"/>
  <c r="GQ41" i="3"/>
  <c r="IW42" i="3"/>
  <c r="IS42" i="3"/>
  <c r="IO42" i="3"/>
  <c r="IK42" i="3"/>
  <c r="IG42" i="3"/>
  <c r="IC42" i="3"/>
  <c r="HY42" i="3"/>
  <c r="HU42" i="3"/>
  <c r="HQ42" i="3"/>
  <c r="HM42" i="3"/>
  <c r="HI42" i="3"/>
  <c r="HE42" i="3"/>
  <c r="HA42" i="3"/>
  <c r="GW42" i="3"/>
  <c r="GS42" i="3"/>
  <c r="FY42" i="3"/>
  <c r="FU42" i="3"/>
  <c r="FM42" i="3"/>
  <c r="FI42" i="3"/>
  <c r="FA42" i="3"/>
  <c r="EW42" i="3"/>
  <c r="ES42" i="3"/>
  <c r="EO42" i="3"/>
  <c r="EK42" i="3"/>
  <c r="EH42" i="3"/>
  <c r="ED42" i="3"/>
  <c r="DY42" i="3"/>
  <c r="DT42" i="3"/>
  <c r="IY42" i="3"/>
  <c r="IU42" i="3"/>
  <c r="IQ42" i="3"/>
  <c r="IM42" i="3"/>
  <c r="II42" i="3"/>
  <c r="IA42" i="3"/>
  <c r="HW42" i="3"/>
  <c r="HS42" i="3"/>
  <c r="HO42" i="3"/>
  <c r="HK42" i="3"/>
  <c r="HG42" i="3"/>
  <c r="HC42" i="3"/>
  <c r="GY42" i="3"/>
  <c r="GU42" i="3"/>
  <c r="GQ42" i="3"/>
  <c r="GM42" i="3"/>
  <c r="GI42" i="3"/>
  <c r="GE42" i="3"/>
  <c r="GA42" i="3"/>
  <c r="FS42" i="3"/>
  <c r="FO42" i="3"/>
  <c r="FG42" i="3"/>
  <c r="FC42" i="3"/>
  <c r="EY42" i="3"/>
  <c r="EU42" i="3"/>
  <c r="EQ42" i="3"/>
  <c r="EM42" i="3"/>
  <c r="EF42" i="3"/>
  <c r="EB42" i="3"/>
  <c r="DV42" i="3"/>
  <c r="DQ42" i="3"/>
  <c r="EC42" i="3"/>
  <c r="EZ42" i="3"/>
  <c r="FF42" i="3"/>
  <c r="FL42" i="3"/>
  <c r="FR42" i="3"/>
  <c r="FX42" i="3"/>
  <c r="GD42" i="3"/>
  <c r="GJ42" i="3"/>
  <c r="GV42" i="3"/>
  <c r="HD42" i="3"/>
  <c r="HL42" i="3"/>
  <c r="HT42" i="3"/>
  <c r="IB42" i="3"/>
  <c r="IH42" i="3"/>
  <c r="IP42" i="3"/>
  <c r="IX42" i="3"/>
  <c r="DZ44" i="3"/>
  <c r="EI44" i="3"/>
  <c r="EP44" i="3"/>
  <c r="EX44" i="3"/>
  <c r="GH44" i="3"/>
  <c r="GN44" i="3"/>
  <c r="GT44" i="3"/>
  <c r="HB44" i="3"/>
  <c r="HJ44" i="3"/>
  <c r="IF44" i="3"/>
  <c r="IN44" i="3"/>
  <c r="DZ46" i="3"/>
  <c r="EI46" i="3"/>
  <c r="EP46" i="3"/>
  <c r="EX46" i="3"/>
  <c r="GH46" i="3"/>
  <c r="GN46" i="3"/>
  <c r="GT46" i="3"/>
  <c r="HB46" i="3"/>
  <c r="HJ46" i="3"/>
  <c r="IF46" i="3"/>
  <c r="IN46" i="3"/>
  <c r="DW48" i="3"/>
  <c r="EG48" i="3"/>
  <c r="EN48" i="3"/>
  <c r="EV48" i="3"/>
  <c r="FD48" i="3"/>
  <c r="FJ48" i="3"/>
  <c r="FP48" i="3"/>
  <c r="FV48" i="3"/>
  <c r="GB48" i="3"/>
  <c r="GL48" i="3"/>
  <c r="GZ48" i="3"/>
  <c r="HH48" i="3"/>
  <c r="HX48" i="3"/>
  <c r="IL48" i="3"/>
  <c r="IT48" i="3"/>
  <c r="GE49" i="3"/>
  <c r="GM49" i="3"/>
  <c r="DW50" i="3"/>
  <c r="EG50" i="3"/>
  <c r="EN50" i="3"/>
  <c r="EV50" i="3"/>
  <c r="FD50" i="3"/>
  <c r="FJ50" i="3"/>
  <c r="FP50" i="3"/>
  <c r="FV50" i="3"/>
  <c r="GB50" i="3"/>
  <c r="GL50" i="3"/>
  <c r="GZ50" i="3"/>
  <c r="HH50" i="3"/>
  <c r="HX50" i="3"/>
  <c r="IL50" i="3"/>
  <c r="IT50" i="3"/>
  <c r="DU52" i="3"/>
  <c r="EE52" i="3"/>
  <c r="EL52" i="3"/>
  <c r="ET52" i="3"/>
  <c r="GF52" i="3"/>
  <c r="GP52" i="3"/>
  <c r="GX52" i="3"/>
  <c r="HF52" i="3"/>
  <c r="HN52" i="3"/>
  <c r="HV52" i="3"/>
  <c r="ID52" i="3"/>
  <c r="IR52" i="3"/>
  <c r="FS53" i="3"/>
  <c r="DU54" i="3"/>
  <c r="EE54" i="3"/>
  <c r="EL54" i="3"/>
  <c r="ET54" i="3"/>
  <c r="GF54" i="3"/>
  <c r="GP54" i="3"/>
  <c r="GX54" i="3"/>
  <c r="HF54" i="3"/>
  <c r="HN54" i="3"/>
  <c r="HV54" i="3"/>
  <c r="ID54" i="3"/>
  <c r="IR54" i="3"/>
  <c r="IY56" i="3"/>
  <c r="IU56" i="3"/>
  <c r="IQ56" i="3"/>
  <c r="IM56" i="3"/>
  <c r="II56" i="3"/>
  <c r="IA56" i="3"/>
  <c r="HW56" i="3"/>
  <c r="HO56" i="3"/>
  <c r="HK56" i="3"/>
  <c r="HG56" i="3"/>
  <c r="HC56" i="3"/>
  <c r="GY56" i="3"/>
  <c r="GU56" i="3"/>
  <c r="GQ56" i="3"/>
  <c r="GM56" i="3"/>
  <c r="GI56" i="3"/>
  <c r="GE56" i="3"/>
  <c r="GA56" i="3"/>
  <c r="FS56" i="3"/>
  <c r="FO56" i="3"/>
  <c r="FG56" i="3"/>
  <c r="FC56" i="3"/>
  <c r="EY56" i="3"/>
  <c r="EU56" i="3"/>
  <c r="EQ56" i="3"/>
  <c r="EM56" i="3"/>
  <c r="EF56" i="3"/>
  <c r="EB56" i="3"/>
  <c r="DV56" i="3"/>
  <c r="DQ56" i="3"/>
  <c r="IW56" i="3"/>
  <c r="IS56" i="3"/>
  <c r="IO56" i="3"/>
  <c r="IK56" i="3"/>
  <c r="IG56" i="3"/>
  <c r="IC56" i="3"/>
  <c r="HY56" i="3"/>
  <c r="HU56" i="3"/>
  <c r="HM56" i="3"/>
  <c r="HI56" i="3"/>
  <c r="HE56" i="3"/>
  <c r="HA56" i="3"/>
  <c r="GW56" i="3"/>
  <c r="GS56" i="3"/>
  <c r="FY56" i="3"/>
  <c r="FU56" i="3"/>
  <c r="FM56" i="3"/>
  <c r="FI56" i="3"/>
  <c r="FA56" i="3"/>
  <c r="EW56" i="3"/>
  <c r="ES56" i="3"/>
  <c r="EO56" i="3"/>
  <c r="EK56" i="3"/>
  <c r="EH56" i="3"/>
  <c r="ED56" i="3"/>
  <c r="DY56" i="3"/>
  <c r="DT56" i="3"/>
  <c r="EC56" i="3"/>
  <c r="EZ56" i="3"/>
  <c r="FF56" i="3"/>
  <c r="FL56" i="3"/>
  <c r="FR56" i="3"/>
  <c r="FX56" i="3"/>
  <c r="GD56" i="3"/>
  <c r="GJ56" i="3"/>
  <c r="GV56" i="3"/>
  <c r="HD56" i="3"/>
  <c r="HL56" i="3"/>
  <c r="HT56" i="3"/>
  <c r="IB56" i="3"/>
  <c r="IH56" i="3"/>
  <c r="IP56" i="3"/>
  <c r="IX56" i="3"/>
  <c r="FG57" i="3"/>
  <c r="GI57" i="3"/>
  <c r="GQ57" i="3"/>
  <c r="DW14" i="3"/>
  <c r="EC14" i="3"/>
  <c r="EG14" i="3"/>
  <c r="EN14" i="3"/>
  <c r="EV14" i="3"/>
  <c r="EZ14" i="3"/>
  <c r="FD14" i="3"/>
  <c r="FL14" i="3"/>
  <c r="FP14" i="3"/>
  <c r="FX14" i="3"/>
  <c r="GB14" i="3"/>
  <c r="GF14" i="3"/>
  <c r="GJ14" i="3"/>
  <c r="GN14" i="3"/>
  <c r="GV14" i="3"/>
  <c r="GZ14" i="3"/>
  <c r="HD14" i="3"/>
  <c r="HH14" i="3"/>
  <c r="HL14" i="3"/>
  <c r="HT14" i="3"/>
  <c r="HX14" i="3"/>
  <c r="IB14" i="3"/>
  <c r="IF14" i="3"/>
  <c r="IN14" i="3"/>
  <c r="IR14" i="3"/>
  <c r="DV15" i="3"/>
  <c r="EB15" i="3"/>
  <c r="EF15" i="3"/>
  <c r="EM15" i="3"/>
  <c r="EQ15" i="3"/>
  <c r="EU15" i="3"/>
  <c r="EY15" i="3"/>
  <c r="FC15" i="3"/>
  <c r="FG15" i="3"/>
  <c r="FO15" i="3"/>
  <c r="FS15" i="3"/>
  <c r="GA15" i="3"/>
  <c r="GE15" i="3"/>
  <c r="GI15" i="3"/>
  <c r="GM15" i="3"/>
  <c r="GQ15" i="3"/>
  <c r="GU15" i="3"/>
  <c r="GY15" i="3"/>
  <c r="HC15" i="3"/>
  <c r="HG15" i="3"/>
  <c r="HK15" i="3"/>
  <c r="HO15" i="3"/>
  <c r="HS15" i="3"/>
  <c r="HW15" i="3"/>
  <c r="IA15" i="3"/>
  <c r="II15" i="3"/>
  <c r="IM15" i="3"/>
  <c r="IQ15" i="3"/>
  <c r="IU15" i="3"/>
  <c r="DU16" i="3"/>
  <c r="DZ16" i="3"/>
  <c r="EE16" i="3"/>
  <c r="EI16" i="3"/>
  <c r="EL16" i="3"/>
  <c r="EP16" i="3"/>
  <c r="ET16" i="3"/>
  <c r="EX16" i="3"/>
  <c r="FF16" i="3"/>
  <c r="FJ16" i="3"/>
  <c r="FR16" i="3"/>
  <c r="FV16" i="3"/>
  <c r="GD16" i="3"/>
  <c r="GH16" i="3"/>
  <c r="GL16" i="3"/>
  <c r="GP16" i="3"/>
  <c r="GT16" i="3"/>
  <c r="GX16" i="3"/>
  <c r="HB16" i="3"/>
  <c r="HF16" i="3"/>
  <c r="HJ16" i="3"/>
  <c r="HN16" i="3"/>
  <c r="HR16" i="3"/>
  <c r="HV16" i="3"/>
  <c r="ID16" i="3"/>
  <c r="IH16" i="3"/>
  <c r="IL16" i="3"/>
  <c r="IP16" i="3"/>
  <c r="IT16" i="3"/>
  <c r="GB18" i="3"/>
  <c r="DU20" i="3"/>
  <c r="DZ20" i="3"/>
  <c r="EE20" i="3"/>
  <c r="EI20" i="3"/>
  <c r="EL20" i="3"/>
  <c r="EP20" i="3"/>
  <c r="ET20" i="3"/>
  <c r="EX20" i="3"/>
  <c r="FF20" i="3"/>
  <c r="FJ20" i="3"/>
  <c r="FR20" i="3"/>
  <c r="FV20" i="3"/>
  <c r="GD20" i="3"/>
  <c r="GH20" i="3"/>
  <c r="GL20" i="3"/>
  <c r="GP20" i="3"/>
  <c r="GT20" i="3"/>
  <c r="GX20" i="3"/>
  <c r="HB20" i="3"/>
  <c r="HF20" i="3"/>
  <c r="HJ20" i="3"/>
  <c r="HN20" i="3"/>
  <c r="HR20" i="3"/>
  <c r="HV20" i="3"/>
  <c r="ID20" i="3"/>
  <c r="IH20" i="3"/>
  <c r="IL20" i="3"/>
  <c r="IP20" i="3"/>
  <c r="IT20" i="3"/>
  <c r="GS21" i="3"/>
  <c r="GW21" i="3"/>
  <c r="HA21" i="3"/>
  <c r="HE21" i="3"/>
  <c r="HI21" i="3"/>
  <c r="HM21" i="3"/>
  <c r="HQ21" i="3"/>
  <c r="HU21" i="3"/>
  <c r="HY21" i="3"/>
  <c r="IC21" i="3"/>
  <c r="IG21" i="3"/>
  <c r="IK21" i="3"/>
  <c r="IO21" i="3"/>
  <c r="IS21" i="3"/>
  <c r="DW22" i="3"/>
  <c r="EC22" i="3"/>
  <c r="EG22" i="3"/>
  <c r="EN22" i="3"/>
  <c r="EV22" i="3"/>
  <c r="EZ22" i="3"/>
  <c r="FD22" i="3"/>
  <c r="FL22" i="3"/>
  <c r="FP22" i="3"/>
  <c r="FX22" i="3"/>
  <c r="GB22" i="3"/>
  <c r="GF22" i="3"/>
  <c r="GJ22" i="3"/>
  <c r="GN22" i="3"/>
  <c r="GV22" i="3"/>
  <c r="GZ22" i="3"/>
  <c r="HD22" i="3"/>
  <c r="HH22" i="3"/>
  <c r="HL22" i="3"/>
  <c r="HT22" i="3"/>
  <c r="HX22" i="3"/>
  <c r="IB22" i="3"/>
  <c r="IF22" i="3"/>
  <c r="IN22" i="3"/>
  <c r="IR22" i="3"/>
  <c r="DQ23" i="3"/>
  <c r="DV23" i="3"/>
  <c r="EB23" i="3"/>
  <c r="EF23" i="3"/>
  <c r="EM23" i="3"/>
  <c r="EQ23" i="3"/>
  <c r="EU23" i="3"/>
  <c r="EY23" i="3"/>
  <c r="FC23" i="3"/>
  <c r="FG23" i="3"/>
  <c r="FO23" i="3"/>
  <c r="FS23" i="3"/>
  <c r="GA23" i="3"/>
  <c r="GE23" i="3"/>
  <c r="GI23" i="3"/>
  <c r="GM23" i="3"/>
  <c r="GQ23" i="3"/>
  <c r="GU23" i="3"/>
  <c r="GY23" i="3"/>
  <c r="HC23" i="3"/>
  <c r="HG23" i="3"/>
  <c r="HK23" i="3"/>
  <c r="HO23" i="3"/>
  <c r="HS23" i="3"/>
  <c r="HW23" i="3"/>
  <c r="IA23" i="3"/>
  <c r="II23" i="3"/>
  <c r="IM23" i="3"/>
  <c r="IQ23" i="3"/>
  <c r="IU23" i="3"/>
  <c r="DU24" i="3"/>
  <c r="DZ24" i="3"/>
  <c r="EE24" i="3"/>
  <c r="EI24" i="3"/>
  <c r="EL24" i="3"/>
  <c r="EP24" i="3"/>
  <c r="ET24" i="3"/>
  <c r="EX24" i="3"/>
  <c r="FF24" i="3"/>
  <c r="FJ24" i="3"/>
  <c r="FR24" i="3"/>
  <c r="FV24" i="3"/>
  <c r="GD24" i="3"/>
  <c r="GH24" i="3"/>
  <c r="GL24" i="3"/>
  <c r="GP24" i="3"/>
  <c r="GT24" i="3"/>
  <c r="GX24" i="3"/>
  <c r="HB24" i="3"/>
  <c r="HF24" i="3"/>
  <c r="HJ24" i="3"/>
  <c r="HN24" i="3"/>
  <c r="HR24" i="3"/>
  <c r="HV24" i="3"/>
  <c r="ID24" i="3"/>
  <c r="IH24" i="3"/>
  <c r="IL24" i="3"/>
  <c r="IP24" i="3"/>
  <c r="IT24" i="3"/>
  <c r="HM25" i="3"/>
  <c r="HQ25" i="3"/>
  <c r="HU25" i="3"/>
  <c r="HY25" i="3"/>
  <c r="IC25" i="3"/>
  <c r="IG25" i="3"/>
  <c r="IK25" i="3"/>
  <c r="IO25" i="3"/>
  <c r="IS25" i="3"/>
  <c r="IY26" i="3"/>
  <c r="IU26" i="3"/>
  <c r="IQ26" i="3"/>
  <c r="IM26" i="3"/>
  <c r="II26" i="3"/>
  <c r="IA26" i="3"/>
  <c r="HW26" i="3"/>
  <c r="DW26" i="3"/>
  <c r="EC26" i="3"/>
  <c r="EG26" i="3"/>
  <c r="EN26" i="3"/>
  <c r="EV26" i="3"/>
  <c r="EZ26" i="3"/>
  <c r="FD26" i="3"/>
  <c r="FL26" i="3"/>
  <c r="FP26" i="3"/>
  <c r="FX26" i="3"/>
  <c r="GB26" i="3"/>
  <c r="GF26" i="3"/>
  <c r="GJ26" i="3"/>
  <c r="GN26" i="3"/>
  <c r="GV26" i="3"/>
  <c r="GZ26" i="3"/>
  <c r="HD26" i="3"/>
  <c r="HH26" i="3"/>
  <c r="HL26" i="3"/>
  <c r="HT26" i="3"/>
  <c r="HY26" i="3"/>
  <c r="ID26" i="3"/>
  <c r="IH26" i="3"/>
  <c r="IN26" i="3"/>
  <c r="IS26" i="3"/>
  <c r="IX26" i="3"/>
  <c r="DV27" i="3"/>
  <c r="EC27" i="3"/>
  <c r="EH27" i="3"/>
  <c r="EM27" i="3"/>
  <c r="EW27" i="3"/>
  <c r="FG27" i="3"/>
  <c r="FL27" i="3"/>
  <c r="FP27" i="3"/>
  <c r="FU27" i="3"/>
  <c r="GE27" i="3"/>
  <c r="GJ27" i="3"/>
  <c r="GU27" i="3"/>
  <c r="GZ27" i="3"/>
  <c r="HE27" i="3"/>
  <c r="HK27" i="3"/>
  <c r="HU27" i="3"/>
  <c r="IO27" i="3"/>
  <c r="IU27" i="3"/>
  <c r="DQ28" i="3"/>
  <c r="DW28" i="3"/>
  <c r="EE28" i="3"/>
  <c r="EN28" i="3"/>
  <c r="ET28" i="3"/>
  <c r="EY28" i="3"/>
  <c r="FD28" i="3"/>
  <c r="FR28" i="3"/>
  <c r="GB28" i="3"/>
  <c r="GF28" i="3"/>
  <c r="GJ28" i="3"/>
  <c r="GN28" i="3"/>
  <c r="GX28" i="3"/>
  <c r="HC28" i="3"/>
  <c r="HH28" i="3"/>
  <c r="HN28" i="3"/>
  <c r="HS28" i="3"/>
  <c r="HX28" i="3"/>
  <c r="ID28" i="3"/>
  <c r="II28" i="3"/>
  <c r="IN28" i="3"/>
  <c r="IT28" i="3"/>
  <c r="IY28" i="3"/>
  <c r="IW30" i="3"/>
  <c r="IS30" i="3"/>
  <c r="IO30" i="3"/>
  <c r="IK30" i="3"/>
  <c r="IG30" i="3"/>
  <c r="IC30" i="3"/>
  <c r="HY30" i="3"/>
  <c r="HU30" i="3"/>
  <c r="HQ30" i="3"/>
  <c r="HM30" i="3"/>
  <c r="HI30" i="3"/>
  <c r="HE30" i="3"/>
  <c r="HA30" i="3"/>
  <c r="GW30" i="3"/>
  <c r="GS30" i="3"/>
  <c r="FY30" i="3"/>
  <c r="FU30" i="3"/>
  <c r="FM30" i="3"/>
  <c r="FI30" i="3"/>
  <c r="FA30" i="3"/>
  <c r="EW30" i="3"/>
  <c r="ES30" i="3"/>
  <c r="EO30" i="3"/>
  <c r="EK30" i="3"/>
  <c r="EH30" i="3"/>
  <c r="ED30" i="3"/>
  <c r="DY30" i="3"/>
  <c r="DT30" i="3"/>
  <c r="IY30" i="3"/>
  <c r="IU30" i="3"/>
  <c r="IQ30" i="3"/>
  <c r="IM30" i="3"/>
  <c r="II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S30" i="3"/>
  <c r="FO30" i="3"/>
  <c r="FG30" i="3"/>
  <c r="FC30" i="3"/>
  <c r="EY30" i="3"/>
  <c r="EU30" i="3"/>
  <c r="EQ30" i="3"/>
  <c r="EM30" i="3"/>
  <c r="EF30" i="3"/>
  <c r="EB30" i="3"/>
  <c r="DV30" i="3"/>
  <c r="DQ30" i="3"/>
  <c r="EC30" i="3"/>
  <c r="EZ30" i="3"/>
  <c r="FF30" i="3"/>
  <c r="FL30" i="3"/>
  <c r="FR30" i="3"/>
  <c r="FX30" i="3"/>
  <c r="GD30" i="3"/>
  <c r="GJ30" i="3"/>
  <c r="GV30" i="3"/>
  <c r="HD30" i="3"/>
  <c r="HL30" i="3"/>
  <c r="HT30" i="3"/>
  <c r="IB30" i="3"/>
  <c r="IH30" i="3"/>
  <c r="IP30" i="3"/>
  <c r="IX30" i="3"/>
  <c r="DZ32" i="3"/>
  <c r="EI32" i="3"/>
  <c r="EP32" i="3"/>
  <c r="EX32" i="3"/>
  <c r="GH32" i="3"/>
  <c r="GN32" i="3"/>
  <c r="GT32" i="3"/>
  <c r="HB32" i="3"/>
  <c r="HJ32" i="3"/>
  <c r="HR32" i="3"/>
  <c r="IF32" i="3"/>
  <c r="IN32" i="3"/>
  <c r="IV32" i="3"/>
  <c r="DZ34" i="3"/>
  <c r="EI34" i="3"/>
  <c r="EP34" i="3"/>
  <c r="EX34" i="3"/>
  <c r="GH34" i="3"/>
  <c r="GN34" i="3"/>
  <c r="GT34" i="3"/>
  <c r="HB34" i="3"/>
  <c r="HJ34" i="3"/>
  <c r="HR34" i="3"/>
  <c r="IF34" i="3"/>
  <c r="IN34" i="3"/>
  <c r="IV34" i="3"/>
  <c r="DW36" i="3"/>
  <c r="EG36" i="3"/>
  <c r="EN36" i="3"/>
  <c r="EV36" i="3"/>
  <c r="FD36" i="3"/>
  <c r="FJ36" i="3"/>
  <c r="FP36" i="3"/>
  <c r="FV36" i="3"/>
  <c r="GB36" i="3"/>
  <c r="GL36" i="3"/>
  <c r="GZ36" i="3"/>
  <c r="HH36" i="3"/>
  <c r="HX36" i="3"/>
  <c r="IL36" i="3"/>
  <c r="IT36" i="3"/>
  <c r="GE37" i="3"/>
  <c r="GM37" i="3"/>
  <c r="DW38" i="3"/>
  <c r="EG38" i="3"/>
  <c r="EN38" i="3"/>
  <c r="EV38" i="3"/>
  <c r="FD38" i="3"/>
  <c r="FJ38" i="3"/>
  <c r="FP38" i="3"/>
  <c r="FV38" i="3"/>
  <c r="GB38" i="3"/>
  <c r="GL38" i="3"/>
  <c r="GZ38" i="3"/>
  <c r="HH38" i="3"/>
  <c r="HX38" i="3"/>
  <c r="IL38" i="3"/>
  <c r="IT38" i="3"/>
  <c r="DU40" i="3"/>
  <c r="EE40" i="3"/>
  <c r="EL40" i="3"/>
  <c r="ET40" i="3"/>
  <c r="GF40" i="3"/>
  <c r="GP40" i="3"/>
  <c r="GX40" i="3"/>
  <c r="HF40" i="3"/>
  <c r="HN40" i="3"/>
  <c r="HV40" i="3"/>
  <c r="ID40" i="3"/>
  <c r="IR40" i="3"/>
  <c r="IR42" i="3"/>
  <c r="IY44" i="3"/>
  <c r="IU44" i="3"/>
  <c r="IQ44" i="3"/>
  <c r="IM44" i="3"/>
  <c r="II44" i="3"/>
  <c r="IA44" i="3"/>
  <c r="HW44" i="3"/>
  <c r="HO44" i="3"/>
  <c r="HK44" i="3"/>
  <c r="HG44" i="3"/>
  <c r="HC44" i="3"/>
  <c r="GY44" i="3"/>
  <c r="GU44" i="3"/>
  <c r="GQ44" i="3"/>
  <c r="GM44" i="3"/>
  <c r="GI44" i="3"/>
  <c r="GE44" i="3"/>
  <c r="GA44" i="3"/>
  <c r="FS44" i="3"/>
  <c r="FO44" i="3"/>
  <c r="FG44" i="3"/>
  <c r="FC44" i="3"/>
  <c r="EY44" i="3"/>
  <c r="EU44" i="3"/>
  <c r="EQ44" i="3"/>
  <c r="EM44" i="3"/>
  <c r="EF44" i="3"/>
  <c r="EB44" i="3"/>
  <c r="DV44" i="3"/>
  <c r="DQ44" i="3"/>
  <c r="IW44" i="3"/>
  <c r="IS44" i="3"/>
  <c r="IO44" i="3"/>
  <c r="IK44" i="3"/>
  <c r="IG44" i="3"/>
  <c r="IC44" i="3"/>
  <c r="HY44" i="3"/>
  <c r="HU44" i="3"/>
  <c r="HM44" i="3"/>
  <c r="HI44" i="3"/>
  <c r="HE44" i="3"/>
  <c r="HA44" i="3"/>
  <c r="GW44" i="3"/>
  <c r="GS44" i="3"/>
  <c r="FY44" i="3"/>
  <c r="FU44" i="3"/>
  <c r="FM44" i="3"/>
  <c r="FI44" i="3"/>
  <c r="FA44" i="3"/>
  <c r="EW44" i="3"/>
  <c r="ES44" i="3"/>
  <c r="EO44" i="3"/>
  <c r="EK44" i="3"/>
  <c r="EH44" i="3"/>
  <c r="ED44" i="3"/>
  <c r="DY44" i="3"/>
  <c r="DT44" i="3"/>
  <c r="EC44" i="3"/>
  <c r="EZ44" i="3"/>
  <c r="FF44" i="3"/>
  <c r="FL44" i="3"/>
  <c r="FR44" i="3"/>
  <c r="FX44" i="3"/>
  <c r="GD44" i="3"/>
  <c r="GJ44" i="3"/>
  <c r="GV44" i="3"/>
  <c r="HD44" i="3"/>
  <c r="HL44" i="3"/>
  <c r="HT44" i="3"/>
  <c r="IB44" i="3"/>
  <c r="IH44" i="3"/>
  <c r="IP44" i="3"/>
  <c r="IX44" i="3"/>
  <c r="IW46" i="3"/>
  <c r="IS46" i="3"/>
  <c r="IO46" i="3"/>
  <c r="IK46" i="3"/>
  <c r="IG46" i="3"/>
  <c r="IC46" i="3"/>
  <c r="HY46" i="3"/>
  <c r="HU46" i="3"/>
  <c r="HM46" i="3"/>
  <c r="HI46" i="3"/>
  <c r="HE46" i="3"/>
  <c r="HA46" i="3"/>
  <c r="GW46" i="3"/>
  <c r="GS46" i="3"/>
  <c r="FY46" i="3"/>
  <c r="FU46" i="3"/>
  <c r="FM46" i="3"/>
  <c r="FI46" i="3"/>
  <c r="FA46" i="3"/>
  <c r="EW46" i="3"/>
  <c r="ES46" i="3"/>
  <c r="EO46" i="3"/>
  <c r="EK46" i="3"/>
  <c r="EH46" i="3"/>
  <c r="ED46" i="3"/>
  <c r="DY46" i="3"/>
  <c r="DT46" i="3"/>
  <c r="IY46" i="3"/>
  <c r="IU46" i="3"/>
  <c r="IQ46" i="3"/>
  <c r="IM46" i="3"/>
  <c r="II46" i="3"/>
  <c r="IA46" i="3"/>
  <c r="HW46" i="3"/>
  <c r="HO46" i="3"/>
  <c r="HK46" i="3"/>
  <c r="HG46" i="3"/>
  <c r="HC46" i="3"/>
  <c r="GY46" i="3"/>
  <c r="GU46" i="3"/>
  <c r="GQ46" i="3"/>
  <c r="GM46" i="3"/>
  <c r="GI46" i="3"/>
  <c r="GE46" i="3"/>
  <c r="GA46" i="3"/>
  <c r="FS46" i="3"/>
  <c r="FO46" i="3"/>
  <c r="FG46" i="3"/>
  <c r="FC46" i="3"/>
  <c r="EY46" i="3"/>
  <c r="EU46" i="3"/>
  <c r="EQ46" i="3"/>
  <c r="EM46" i="3"/>
  <c r="EF46" i="3"/>
  <c r="EB46" i="3"/>
  <c r="DV46" i="3"/>
  <c r="DQ46" i="3"/>
  <c r="EC46" i="3"/>
  <c r="EZ46" i="3"/>
  <c r="FF46" i="3"/>
  <c r="FL46" i="3"/>
  <c r="FR46" i="3"/>
  <c r="FX46" i="3"/>
  <c r="GD46" i="3"/>
  <c r="GJ46" i="3"/>
  <c r="GV46" i="3"/>
  <c r="HD46" i="3"/>
  <c r="HL46" i="3"/>
  <c r="HT46" i="3"/>
  <c r="IB46" i="3"/>
  <c r="IH46" i="3"/>
  <c r="IP46" i="3"/>
  <c r="IX46" i="3"/>
  <c r="DZ48" i="3"/>
  <c r="EI48" i="3"/>
  <c r="EP48" i="3"/>
  <c r="EX48" i="3"/>
  <c r="GH48" i="3"/>
  <c r="GN48" i="3"/>
  <c r="GT48" i="3"/>
  <c r="HB48" i="3"/>
  <c r="HJ48" i="3"/>
  <c r="HR48" i="3"/>
  <c r="IF48" i="3"/>
  <c r="IN48" i="3"/>
  <c r="IV48" i="3"/>
  <c r="DZ50" i="3"/>
  <c r="EI50" i="3"/>
  <c r="EP50" i="3"/>
  <c r="EX50" i="3"/>
  <c r="GH50" i="3"/>
  <c r="GN50" i="3"/>
  <c r="GT50" i="3"/>
  <c r="HB50" i="3"/>
  <c r="HJ50" i="3"/>
  <c r="IF50" i="3"/>
  <c r="IN50" i="3"/>
  <c r="IV50" i="3"/>
  <c r="DW52" i="3"/>
  <c r="EG52" i="3"/>
  <c r="EN52" i="3"/>
  <c r="EV52" i="3"/>
  <c r="FD52" i="3"/>
  <c r="FJ52" i="3"/>
  <c r="FP52" i="3"/>
  <c r="FV52" i="3"/>
  <c r="GB52" i="3"/>
  <c r="GL52" i="3"/>
  <c r="GZ52" i="3"/>
  <c r="HH52" i="3"/>
  <c r="HX52" i="3"/>
  <c r="IL52" i="3"/>
  <c r="IT52" i="3"/>
  <c r="GE53" i="3"/>
  <c r="GM53" i="3"/>
  <c r="DW54" i="3"/>
  <c r="EG54" i="3"/>
  <c r="EN54" i="3"/>
  <c r="EV54" i="3"/>
  <c r="FD54" i="3"/>
  <c r="FJ54" i="3"/>
  <c r="FP54" i="3"/>
  <c r="FV54" i="3"/>
  <c r="GB54" i="3"/>
  <c r="GL54" i="3"/>
  <c r="GZ54" i="3"/>
  <c r="HH54" i="3"/>
  <c r="HX54" i="3"/>
  <c r="IL54" i="3"/>
  <c r="IT54" i="3"/>
  <c r="DU56" i="3"/>
  <c r="EE56" i="3"/>
  <c r="EL56" i="3"/>
  <c r="ET56" i="3"/>
  <c r="GF56" i="3"/>
  <c r="GP56" i="3"/>
  <c r="GX56" i="3"/>
  <c r="HF56" i="3"/>
  <c r="HN56" i="3"/>
  <c r="HV56" i="3"/>
  <c r="ID56" i="3"/>
  <c r="IR56" i="3"/>
  <c r="FS57" i="3"/>
  <c r="DW29" i="3"/>
  <c r="EC29" i="3"/>
  <c r="EG29" i="3"/>
  <c r="EN29" i="3"/>
  <c r="EV29" i="3"/>
  <c r="EZ29" i="3"/>
  <c r="FD29" i="3"/>
  <c r="FL29" i="3"/>
  <c r="FP29" i="3"/>
  <c r="FX29" i="3"/>
  <c r="GB29" i="3"/>
  <c r="GF29" i="3"/>
  <c r="GJ29" i="3"/>
  <c r="GN29" i="3"/>
  <c r="GV29" i="3"/>
  <c r="GZ29" i="3"/>
  <c r="HD29" i="3"/>
  <c r="HH29" i="3"/>
  <c r="HL29" i="3"/>
  <c r="HT29" i="3"/>
  <c r="HX29" i="3"/>
  <c r="IB29" i="3"/>
  <c r="IF29" i="3"/>
  <c r="IN29" i="3"/>
  <c r="IR29" i="3"/>
  <c r="DU31" i="3"/>
  <c r="DZ31" i="3"/>
  <c r="EE31" i="3"/>
  <c r="EI31" i="3"/>
  <c r="EL31" i="3"/>
  <c r="EP31" i="3"/>
  <c r="ET31" i="3"/>
  <c r="EX31" i="3"/>
  <c r="FF31" i="3"/>
  <c r="FJ31" i="3"/>
  <c r="FR31" i="3"/>
  <c r="FV31" i="3"/>
  <c r="GD31" i="3"/>
  <c r="GH31" i="3"/>
  <c r="GL31" i="3"/>
  <c r="GP31" i="3"/>
  <c r="GT31" i="3"/>
  <c r="GX31" i="3"/>
  <c r="HB31" i="3"/>
  <c r="HF31" i="3"/>
  <c r="HJ31" i="3"/>
  <c r="HN31" i="3"/>
  <c r="HR31" i="3"/>
  <c r="HV31" i="3"/>
  <c r="ID31" i="3"/>
  <c r="IH31" i="3"/>
  <c r="IL31" i="3"/>
  <c r="IP31" i="3"/>
  <c r="IT31" i="3"/>
  <c r="IX31" i="3"/>
  <c r="DW33" i="3"/>
  <c r="EC33" i="3"/>
  <c r="EG33" i="3"/>
  <c r="EN33" i="3"/>
  <c r="EV33" i="3"/>
  <c r="EZ33" i="3"/>
  <c r="FD33" i="3"/>
  <c r="FL33" i="3"/>
  <c r="FP33" i="3"/>
  <c r="FX33" i="3"/>
  <c r="GB33" i="3"/>
  <c r="GF33" i="3"/>
  <c r="GJ33" i="3"/>
  <c r="GN33" i="3"/>
  <c r="GV33" i="3"/>
  <c r="GZ33" i="3"/>
  <c r="HD33" i="3"/>
  <c r="HH33" i="3"/>
  <c r="HL33" i="3"/>
  <c r="HT33" i="3"/>
  <c r="HX33" i="3"/>
  <c r="IB33" i="3"/>
  <c r="IF33" i="3"/>
  <c r="IN33" i="3"/>
  <c r="IR33" i="3"/>
  <c r="DU35" i="3"/>
  <c r="DZ35" i="3"/>
  <c r="EE35" i="3"/>
  <c r="EI35" i="3"/>
  <c r="EL35" i="3"/>
  <c r="EP35" i="3"/>
  <c r="ET35" i="3"/>
  <c r="EX35" i="3"/>
  <c r="FF35" i="3"/>
  <c r="FJ35" i="3"/>
  <c r="FR35" i="3"/>
  <c r="FV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ID35" i="3"/>
  <c r="IH35" i="3"/>
  <c r="IL35" i="3"/>
  <c r="IP35" i="3"/>
  <c r="IT35" i="3"/>
  <c r="IX35" i="3"/>
  <c r="DW37" i="3"/>
  <c r="EC37" i="3"/>
  <c r="EG37" i="3"/>
  <c r="EN37" i="3"/>
  <c r="EV37" i="3"/>
  <c r="EZ37" i="3"/>
  <c r="FD37" i="3"/>
  <c r="FL37" i="3"/>
  <c r="FP37" i="3"/>
  <c r="FX37" i="3"/>
  <c r="GB37" i="3"/>
  <c r="GF37" i="3"/>
  <c r="GJ37" i="3"/>
  <c r="GN37" i="3"/>
  <c r="GV37" i="3"/>
  <c r="GZ37" i="3"/>
  <c r="HD37" i="3"/>
  <c r="HH37" i="3"/>
  <c r="HL37" i="3"/>
  <c r="HT37" i="3"/>
  <c r="HX37" i="3"/>
  <c r="IB37" i="3"/>
  <c r="IF37" i="3"/>
  <c r="IN37" i="3"/>
  <c r="IR37" i="3"/>
  <c r="DU39" i="3"/>
  <c r="DZ39" i="3"/>
  <c r="EE39" i="3"/>
  <c r="EI39" i="3"/>
  <c r="EL39" i="3"/>
  <c r="EP39" i="3"/>
  <c r="ET39" i="3"/>
  <c r="EX39" i="3"/>
  <c r="FF39" i="3"/>
  <c r="FJ39" i="3"/>
  <c r="FR39" i="3"/>
  <c r="FV39" i="3"/>
  <c r="GD39" i="3"/>
  <c r="GH39" i="3"/>
  <c r="GL39" i="3"/>
  <c r="GP39" i="3"/>
  <c r="GT39" i="3"/>
  <c r="GX39" i="3"/>
  <c r="HB39" i="3"/>
  <c r="HF39" i="3"/>
  <c r="HJ39" i="3"/>
  <c r="HN39" i="3"/>
  <c r="HR39" i="3"/>
  <c r="HV39" i="3"/>
  <c r="ID39" i="3"/>
  <c r="IH39" i="3"/>
  <c r="IL39" i="3"/>
  <c r="IP39" i="3"/>
  <c r="IT39" i="3"/>
  <c r="IX39" i="3"/>
  <c r="DW41" i="3"/>
  <c r="EC41" i="3"/>
  <c r="EG41" i="3"/>
  <c r="EN41" i="3"/>
  <c r="EV41" i="3"/>
  <c r="EZ41" i="3"/>
  <c r="FD41" i="3"/>
  <c r="FL41" i="3"/>
  <c r="FP41" i="3"/>
  <c r="FX41" i="3"/>
  <c r="GB41" i="3"/>
  <c r="GF41" i="3"/>
  <c r="GJ41" i="3"/>
  <c r="GN41" i="3"/>
  <c r="GV41" i="3"/>
  <c r="GZ41" i="3"/>
  <c r="HD41" i="3"/>
  <c r="HH41" i="3"/>
  <c r="HL41" i="3"/>
  <c r="HT41" i="3"/>
  <c r="HX41" i="3"/>
  <c r="IB41" i="3"/>
  <c r="IF41" i="3"/>
  <c r="IN41" i="3"/>
  <c r="IR41" i="3"/>
  <c r="DU43" i="3"/>
  <c r="DZ43" i="3"/>
  <c r="EE43" i="3"/>
  <c r="EI43" i="3"/>
  <c r="EL43" i="3"/>
  <c r="EP43" i="3"/>
  <c r="ET43" i="3"/>
  <c r="EX43" i="3"/>
  <c r="FF43" i="3"/>
  <c r="FJ43" i="3"/>
  <c r="FR43" i="3"/>
  <c r="FV43" i="3"/>
  <c r="GD43" i="3"/>
  <c r="GH43" i="3"/>
  <c r="GL43" i="3"/>
  <c r="GP43" i="3"/>
  <c r="GT43" i="3"/>
  <c r="GX43" i="3"/>
  <c r="HB43" i="3"/>
  <c r="HF43" i="3"/>
  <c r="HJ43" i="3"/>
  <c r="HN43" i="3"/>
  <c r="HR43" i="3"/>
  <c r="HV43" i="3"/>
  <c r="ID43" i="3"/>
  <c r="IH43" i="3"/>
  <c r="IL43" i="3"/>
  <c r="IP43" i="3"/>
  <c r="IT43" i="3"/>
  <c r="IX43" i="3"/>
  <c r="DW45" i="3"/>
  <c r="EC45" i="3"/>
  <c r="EG45" i="3"/>
  <c r="EN45" i="3"/>
  <c r="EV45" i="3"/>
  <c r="EZ45" i="3"/>
  <c r="FD45" i="3"/>
  <c r="FL45" i="3"/>
  <c r="FP45" i="3"/>
  <c r="FX45" i="3"/>
  <c r="GB45" i="3"/>
  <c r="GF45" i="3"/>
  <c r="GJ45" i="3"/>
  <c r="GN45" i="3"/>
  <c r="GV45" i="3"/>
  <c r="GZ45" i="3"/>
  <c r="HD45" i="3"/>
  <c r="HH45" i="3"/>
  <c r="HL45" i="3"/>
  <c r="HT45" i="3"/>
  <c r="HX45" i="3"/>
  <c r="IB45" i="3"/>
  <c r="IF45" i="3"/>
  <c r="IN45" i="3"/>
  <c r="IR45" i="3"/>
  <c r="DU47" i="3"/>
  <c r="DZ47" i="3"/>
  <c r="EE47" i="3"/>
  <c r="EI47" i="3"/>
  <c r="EL47" i="3"/>
  <c r="EP47" i="3"/>
  <c r="ET47" i="3"/>
  <c r="EX47" i="3"/>
  <c r="FF47" i="3"/>
  <c r="FJ47" i="3"/>
  <c r="FR47" i="3"/>
  <c r="FV47" i="3"/>
  <c r="GD47" i="3"/>
  <c r="GH47" i="3"/>
  <c r="GL47" i="3"/>
  <c r="GP47" i="3"/>
  <c r="GT47" i="3"/>
  <c r="GX47" i="3"/>
  <c r="HB47" i="3"/>
  <c r="HF47" i="3"/>
  <c r="HJ47" i="3"/>
  <c r="HN47" i="3"/>
  <c r="HR47" i="3"/>
  <c r="HV47" i="3"/>
  <c r="ID47" i="3"/>
  <c r="IH47" i="3"/>
  <c r="IL47" i="3"/>
  <c r="IP47" i="3"/>
  <c r="IT47" i="3"/>
  <c r="IX47" i="3"/>
  <c r="DW49" i="3"/>
  <c r="EC49" i="3"/>
  <c r="EG49" i="3"/>
  <c r="EN49" i="3"/>
  <c r="EV49" i="3"/>
  <c r="EZ49" i="3"/>
  <c r="FD49" i="3"/>
  <c r="FL49" i="3"/>
  <c r="FP49" i="3"/>
  <c r="FX49" i="3"/>
  <c r="GB49" i="3"/>
  <c r="GF49" i="3"/>
  <c r="GJ49" i="3"/>
  <c r="GN49" i="3"/>
  <c r="GV49" i="3"/>
  <c r="GZ49" i="3"/>
  <c r="HD49" i="3"/>
  <c r="HH49" i="3"/>
  <c r="HL49" i="3"/>
  <c r="HT49" i="3"/>
  <c r="HX49" i="3"/>
  <c r="IB49" i="3"/>
  <c r="IF49" i="3"/>
  <c r="IN49" i="3"/>
  <c r="IR49" i="3"/>
  <c r="DU51" i="3"/>
  <c r="DZ51" i="3"/>
  <c r="EE51" i="3"/>
  <c r="EI51" i="3"/>
  <c r="EL51" i="3"/>
  <c r="EP51" i="3"/>
  <c r="ET51" i="3"/>
  <c r="EX51" i="3"/>
  <c r="FF51" i="3"/>
  <c r="FJ51" i="3"/>
  <c r="FR51" i="3"/>
  <c r="FV51" i="3"/>
  <c r="GD51" i="3"/>
  <c r="GH51" i="3"/>
  <c r="GL51" i="3"/>
  <c r="GP51" i="3"/>
  <c r="GT51" i="3"/>
  <c r="GX51" i="3"/>
  <c r="HB51" i="3"/>
  <c r="HF51" i="3"/>
  <c r="HJ51" i="3"/>
  <c r="HN51" i="3"/>
  <c r="HV51" i="3"/>
  <c r="ID51" i="3"/>
  <c r="IH51" i="3"/>
  <c r="IL51" i="3"/>
  <c r="IP51" i="3"/>
  <c r="IT51" i="3"/>
  <c r="IX51" i="3"/>
  <c r="DW53" i="3"/>
  <c r="EC53" i="3"/>
  <c r="EG53" i="3"/>
  <c r="EN53" i="3"/>
  <c r="EV53" i="3"/>
  <c r="EZ53" i="3"/>
  <c r="FD53" i="3"/>
  <c r="FL53" i="3"/>
  <c r="FP53" i="3"/>
  <c r="FX53" i="3"/>
  <c r="GB53" i="3"/>
  <c r="GF53" i="3"/>
  <c r="GJ53" i="3"/>
  <c r="GN53" i="3"/>
  <c r="GV53" i="3"/>
  <c r="GZ53" i="3"/>
  <c r="HD53" i="3"/>
  <c r="HH53" i="3"/>
  <c r="HL53" i="3"/>
  <c r="HT53" i="3"/>
  <c r="HX53" i="3"/>
  <c r="IB53" i="3"/>
  <c r="IF53" i="3"/>
  <c r="IN53" i="3"/>
  <c r="IR53" i="3"/>
  <c r="DU55" i="3"/>
  <c r="DZ55" i="3"/>
  <c r="EE55" i="3"/>
  <c r="EI55" i="3"/>
  <c r="EL55" i="3"/>
  <c r="EP55" i="3"/>
  <c r="ET55" i="3"/>
  <c r="EX55" i="3"/>
  <c r="FF55" i="3"/>
  <c r="FJ55" i="3"/>
  <c r="FR55" i="3"/>
  <c r="FV55" i="3"/>
  <c r="GD55" i="3"/>
  <c r="GH55" i="3"/>
  <c r="GL55" i="3"/>
  <c r="GP55" i="3"/>
  <c r="GT55" i="3"/>
  <c r="GX55" i="3"/>
  <c r="HB55" i="3"/>
  <c r="HF55" i="3"/>
  <c r="HJ55" i="3"/>
  <c r="HN55" i="3"/>
  <c r="HV55" i="3"/>
  <c r="ID55" i="3"/>
  <c r="IH55" i="3"/>
  <c r="IL55" i="3"/>
  <c r="IP55" i="3"/>
  <c r="IT55" i="3"/>
  <c r="IX55" i="3"/>
  <c r="DW57" i="3"/>
  <c r="EC57" i="3"/>
  <c r="EG57" i="3"/>
  <c r="EN57" i="3"/>
  <c r="EV57" i="3"/>
  <c r="EZ57" i="3"/>
  <c r="FD57" i="3"/>
  <c r="FL57" i="3"/>
  <c r="FP57" i="3"/>
  <c r="FX57" i="3"/>
  <c r="GB57" i="3"/>
  <c r="GF57" i="3"/>
  <c r="GJ57" i="3"/>
  <c r="GN57" i="3"/>
  <c r="GV57" i="3"/>
  <c r="GZ57" i="3"/>
  <c r="HD57" i="3"/>
  <c r="HH57" i="3"/>
  <c r="HL57" i="3"/>
  <c r="HT57" i="3"/>
  <c r="HX57" i="3"/>
  <c r="IB57" i="3"/>
  <c r="IF57" i="3"/>
  <c r="IN57" i="3"/>
  <c r="IR57" i="3"/>
  <c r="DQ58" i="3"/>
  <c r="DV58" i="3"/>
  <c r="EB58" i="3"/>
  <c r="EF58" i="3"/>
  <c r="EM58" i="3"/>
  <c r="EQ58" i="3"/>
  <c r="EU58" i="3"/>
  <c r="EY58" i="3"/>
  <c r="FC58" i="3"/>
  <c r="FG58" i="3"/>
  <c r="FO58" i="3"/>
  <c r="FS58" i="3"/>
  <c r="GA58" i="3"/>
  <c r="GE58" i="3"/>
  <c r="GI58" i="3"/>
  <c r="GM58" i="3"/>
  <c r="GQ58" i="3"/>
  <c r="GU58" i="3"/>
  <c r="GY58" i="3"/>
  <c r="HC58" i="3"/>
  <c r="HG58" i="3"/>
  <c r="HK58" i="3"/>
  <c r="HO58" i="3"/>
  <c r="HW58" i="3"/>
  <c r="IA58" i="3"/>
  <c r="II58" i="3"/>
  <c r="IM58" i="3"/>
  <c r="IQ58" i="3"/>
  <c r="IU58" i="3"/>
  <c r="IY58" i="3"/>
  <c r="DU59" i="3"/>
  <c r="DZ59" i="3"/>
  <c r="EE59" i="3"/>
  <c r="EI59" i="3"/>
  <c r="EL59" i="3"/>
  <c r="EP59" i="3"/>
  <c r="ET59" i="3"/>
  <c r="EX59" i="3"/>
  <c r="FF59" i="3"/>
  <c r="FJ59" i="3"/>
  <c r="FR59" i="3"/>
  <c r="FV59" i="3"/>
  <c r="GD59" i="3"/>
  <c r="GH59" i="3"/>
  <c r="GL59" i="3"/>
  <c r="GP59" i="3"/>
  <c r="GT59" i="3"/>
  <c r="GX59" i="3"/>
  <c r="HB59" i="3"/>
  <c r="HF59" i="3"/>
  <c r="HJ59" i="3"/>
  <c r="HN59" i="3"/>
  <c r="HV59" i="3"/>
  <c r="ID59" i="3"/>
  <c r="IH59" i="3"/>
  <c r="IL59" i="3"/>
  <c r="IP59" i="3"/>
  <c r="IT59" i="3"/>
  <c r="IX59" i="3"/>
  <c r="DT60" i="3"/>
  <c r="DY60" i="3"/>
  <c r="ED60" i="3"/>
  <c r="EH60" i="3"/>
  <c r="EK60" i="3"/>
  <c r="EO60" i="3"/>
  <c r="ES60" i="3"/>
  <c r="EW60" i="3"/>
  <c r="FA60" i="3"/>
  <c r="FI60" i="3"/>
  <c r="FM60" i="3"/>
  <c r="FU60" i="3"/>
  <c r="FY60" i="3"/>
  <c r="GS60" i="3"/>
  <c r="GW60" i="3"/>
  <c r="HA60" i="3"/>
  <c r="HE60" i="3"/>
  <c r="HI60" i="3"/>
  <c r="HM60" i="3"/>
  <c r="HU60" i="3"/>
  <c r="HY60" i="3"/>
  <c r="IC60" i="3"/>
  <c r="IG60" i="3"/>
  <c r="IK60" i="3"/>
  <c r="IO60" i="3"/>
  <c r="IS60" i="3"/>
  <c r="IW60" i="3"/>
  <c r="DW61" i="3"/>
  <c r="EC61" i="3"/>
  <c r="EG61" i="3"/>
  <c r="EN61" i="3"/>
  <c r="EV61" i="3"/>
  <c r="EZ61" i="3"/>
  <c r="FD61" i="3"/>
  <c r="FL61" i="3"/>
  <c r="FP61" i="3"/>
  <c r="FX61" i="3"/>
  <c r="GB61" i="3"/>
  <c r="GF61" i="3"/>
  <c r="GJ61" i="3"/>
  <c r="GN61" i="3"/>
  <c r="GV61" i="3"/>
  <c r="GZ61" i="3"/>
  <c r="HD61" i="3"/>
  <c r="HH61" i="3"/>
  <c r="HL61" i="3"/>
  <c r="HT61" i="3"/>
  <c r="HX61" i="3"/>
  <c r="IB61" i="3"/>
  <c r="IF61" i="3"/>
  <c r="IN61" i="3"/>
  <c r="IR61" i="3"/>
  <c r="DQ62" i="3"/>
  <c r="DV62" i="3"/>
  <c r="EB62" i="3"/>
  <c r="EF62" i="3"/>
  <c r="EM62" i="3"/>
  <c r="EQ62" i="3"/>
  <c r="EU62" i="3"/>
  <c r="EY62" i="3"/>
  <c r="FC62" i="3"/>
  <c r="FG62" i="3"/>
  <c r="FO62" i="3"/>
  <c r="FS62" i="3"/>
  <c r="GA62" i="3"/>
  <c r="GE62" i="3"/>
  <c r="GI62" i="3"/>
  <c r="GM62" i="3"/>
  <c r="GQ62" i="3"/>
  <c r="GU62" i="3"/>
  <c r="GY62" i="3"/>
  <c r="HC62" i="3"/>
  <c r="HG62" i="3"/>
  <c r="HK62" i="3"/>
  <c r="HO62" i="3"/>
  <c r="HW62" i="3"/>
  <c r="IA62" i="3"/>
  <c r="II62" i="3"/>
  <c r="IM62" i="3"/>
  <c r="IQ62" i="3"/>
  <c r="IU62" i="3"/>
  <c r="IY62" i="3"/>
  <c r="DU63" i="3"/>
  <c r="DZ63" i="3"/>
  <c r="EE63" i="3"/>
  <c r="EI63" i="3"/>
  <c r="EL63" i="3"/>
  <c r="EP63" i="3"/>
  <c r="ET63" i="3"/>
  <c r="EX63" i="3"/>
  <c r="FF63" i="3"/>
  <c r="FJ63" i="3"/>
  <c r="FR63" i="3"/>
  <c r="FV63" i="3"/>
  <c r="GD63" i="3"/>
  <c r="GH63" i="3"/>
  <c r="GL63" i="3"/>
  <c r="GP63" i="3"/>
  <c r="GT63" i="3"/>
  <c r="GX63" i="3"/>
  <c r="HB63" i="3"/>
  <c r="HF63" i="3"/>
  <c r="HJ63" i="3"/>
  <c r="HN63" i="3"/>
  <c r="HV63" i="3"/>
  <c r="ID63" i="3"/>
  <c r="IH63" i="3"/>
  <c r="IL63" i="3"/>
  <c r="IP63" i="3"/>
  <c r="IT63" i="3"/>
  <c r="IX63" i="3"/>
  <c r="DT64" i="3"/>
  <c r="DY64" i="3"/>
  <c r="ED64" i="3"/>
  <c r="EH64" i="3"/>
  <c r="EK64" i="3"/>
  <c r="EO64" i="3"/>
  <c r="ES64" i="3"/>
  <c r="EW64" i="3"/>
  <c r="FA64" i="3"/>
  <c r="FI64" i="3"/>
  <c r="FM64" i="3"/>
  <c r="FU64" i="3"/>
  <c r="FY64" i="3"/>
  <c r="GS64" i="3"/>
  <c r="GW64" i="3"/>
  <c r="HA64" i="3"/>
  <c r="HE64" i="3"/>
  <c r="HI64" i="3"/>
  <c r="HM64" i="3"/>
  <c r="HU64" i="3"/>
  <c r="HY64" i="3"/>
  <c r="IC64" i="3"/>
  <c r="IG64" i="3"/>
  <c r="IK64" i="3"/>
  <c r="IO64" i="3"/>
  <c r="IS64" i="3"/>
  <c r="IW64" i="3"/>
  <c r="IX65" i="3"/>
  <c r="IT65" i="3"/>
  <c r="IP65" i="3"/>
  <c r="IL65" i="3"/>
  <c r="IH65" i="3"/>
  <c r="ID65" i="3"/>
  <c r="DW65" i="3"/>
  <c r="EC65" i="3"/>
  <c r="EG65" i="3"/>
  <c r="EN65" i="3"/>
  <c r="EV65" i="3"/>
  <c r="EZ65" i="3"/>
  <c r="FD65" i="3"/>
  <c r="FL65" i="3"/>
  <c r="FP65" i="3"/>
  <c r="FX65" i="3"/>
  <c r="GB65" i="3"/>
  <c r="GF65" i="3"/>
  <c r="GJ65" i="3"/>
  <c r="GN65" i="3"/>
  <c r="GV65" i="3"/>
  <c r="GZ65" i="3"/>
  <c r="HD65" i="3"/>
  <c r="HH65" i="3"/>
  <c r="HL65" i="3"/>
  <c r="HT65" i="3"/>
  <c r="HX65" i="3"/>
  <c r="IB65" i="3"/>
  <c r="IG65" i="3"/>
  <c r="IM65" i="3"/>
  <c r="IR65" i="3"/>
  <c r="IW65" i="3"/>
  <c r="DT68" i="3"/>
  <c r="ED68" i="3"/>
  <c r="EK68" i="3"/>
  <c r="ES68" i="3"/>
  <c r="FA68" i="3"/>
  <c r="FM68" i="3"/>
  <c r="FY68" i="3"/>
  <c r="GF68" i="3"/>
  <c r="GN68" i="3"/>
  <c r="GV68" i="3"/>
  <c r="HD68" i="3"/>
  <c r="HL68" i="3"/>
  <c r="HT68" i="3"/>
  <c r="IF68" i="3"/>
  <c r="IN68" i="3"/>
  <c r="IV68" i="3"/>
  <c r="DV69" i="3"/>
  <c r="EF69" i="3"/>
  <c r="EM69" i="3"/>
  <c r="EU69" i="3"/>
  <c r="FG69" i="3"/>
  <c r="FS69" i="3"/>
  <c r="GE69" i="3"/>
  <c r="GJ69" i="3"/>
  <c r="GV69" i="3"/>
  <c r="HD69" i="3"/>
  <c r="HL69" i="3"/>
  <c r="HT69" i="3"/>
  <c r="IA69" i="3"/>
  <c r="II69" i="3"/>
  <c r="IQ69" i="3"/>
  <c r="IY69" i="3"/>
  <c r="DW72" i="3"/>
  <c r="EG72" i="3"/>
  <c r="EN72" i="3"/>
  <c r="EV72" i="3"/>
  <c r="FI72" i="3"/>
  <c r="FU72" i="3"/>
  <c r="GW72" i="3"/>
  <c r="HE72" i="3"/>
  <c r="HM72" i="3"/>
  <c r="HU72" i="3"/>
  <c r="IB72" i="3"/>
  <c r="IG72" i="3"/>
  <c r="IO72" i="3"/>
  <c r="DW73" i="3"/>
  <c r="EG73" i="3"/>
  <c r="EN73" i="3"/>
  <c r="EV73" i="3"/>
  <c r="FC73" i="3"/>
  <c r="FO73" i="3"/>
  <c r="GA73" i="3"/>
  <c r="GF73" i="3"/>
  <c r="GQ73" i="3"/>
  <c r="GY73" i="3"/>
  <c r="HG73" i="3"/>
  <c r="HO73" i="3"/>
  <c r="HW73" i="3"/>
  <c r="IB73" i="3"/>
  <c r="DY75" i="3"/>
  <c r="FA75" i="3"/>
  <c r="FP75" i="3"/>
  <c r="GJ75" i="3"/>
  <c r="GZ75" i="3"/>
  <c r="HJ75" i="3"/>
  <c r="HU75" i="3"/>
  <c r="DZ77" i="3"/>
  <c r="ET77" i="3"/>
  <c r="FJ77" i="3"/>
  <c r="GT77" i="3"/>
  <c r="HD77" i="3"/>
  <c r="HO77" i="3"/>
  <c r="HX77" i="3"/>
  <c r="II77" i="3"/>
  <c r="GP78" i="3"/>
  <c r="DY80" i="3"/>
  <c r="ES80" i="3"/>
  <c r="GB80" i="3"/>
  <c r="HC80" i="3"/>
  <c r="HM80" i="3"/>
  <c r="HW80" i="3"/>
  <c r="IB80" i="3"/>
  <c r="DU81" i="3"/>
  <c r="EG81" i="3"/>
  <c r="EQ81" i="3"/>
  <c r="EZ81" i="3"/>
  <c r="FO81" i="3"/>
  <c r="GZ81" i="3"/>
  <c r="HK81" i="3"/>
  <c r="HV81" i="3"/>
  <c r="IF81" i="3"/>
  <c r="IQ81" i="3"/>
  <c r="IC82" i="3"/>
  <c r="IA82" i="3"/>
  <c r="EB84" i="3"/>
  <c r="EK84" i="3"/>
  <c r="EU84" i="3"/>
  <c r="FI84" i="3"/>
  <c r="FX84" i="3"/>
  <c r="GM84" i="3"/>
  <c r="GS84" i="3"/>
  <c r="HD84" i="3"/>
  <c r="HO84" i="3"/>
  <c r="HX84" i="3"/>
  <c r="IC84" i="3"/>
  <c r="FG86" i="3"/>
  <c r="FF86" i="3"/>
  <c r="GE86" i="3"/>
  <c r="GD86" i="3"/>
  <c r="DY87" i="3"/>
  <c r="ES87" i="3"/>
  <c r="FI87" i="3"/>
  <c r="GL87" i="3"/>
  <c r="GS87" i="3"/>
  <c r="HD87" i="3"/>
  <c r="HN87" i="3"/>
  <c r="HX87" i="3"/>
  <c r="ID87" i="3"/>
  <c r="GQ90" i="3"/>
  <c r="GP90" i="3"/>
  <c r="DZ91" i="3"/>
  <c r="EK91" i="3"/>
  <c r="ET91" i="3"/>
  <c r="FJ91" i="3"/>
  <c r="FX91" i="3"/>
  <c r="GD91" i="3"/>
  <c r="GS91" i="3"/>
  <c r="HD91" i="3"/>
  <c r="HN91" i="3"/>
  <c r="HY91" i="3"/>
  <c r="IH91" i="3"/>
  <c r="DQ93" i="3"/>
  <c r="EE93" i="3"/>
  <c r="EN93" i="3"/>
  <c r="EU93" i="3"/>
  <c r="FD93" i="3"/>
  <c r="FR93" i="3"/>
  <c r="FX93" i="3"/>
  <c r="GF93" i="3"/>
  <c r="GN93" i="3"/>
  <c r="GX93" i="3"/>
  <c r="HH93" i="3"/>
  <c r="FS94" i="3"/>
  <c r="FR94" i="3"/>
  <c r="DQ96" i="3"/>
  <c r="ED96" i="3"/>
  <c r="EN96" i="3"/>
  <c r="EU96" i="3"/>
  <c r="FC96" i="3"/>
  <c r="FI96" i="3"/>
  <c r="FX96" i="3"/>
  <c r="GM96" i="3"/>
  <c r="GV96" i="3"/>
  <c r="HG96" i="3"/>
  <c r="HX96" i="3"/>
  <c r="IK96" i="3"/>
  <c r="DZ97" i="3"/>
  <c r="FJ97" i="3"/>
  <c r="FP97" i="3"/>
  <c r="GD97" i="3"/>
  <c r="GL97" i="3"/>
  <c r="GT97" i="3"/>
  <c r="HD97" i="3"/>
  <c r="HO97" i="3"/>
  <c r="GL98" i="3"/>
  <c r="IX100" i="3"/>
  <c r="IT100" i="3"/>
  <c r="IP100" i="3"/>
  <c r="IL100" i="3"/>
  <c r="IH100" i="3"/>
  <c r="ID100" i="3"/>
  <c r="HV100" i="3"/>
  <c r="HR100" i="3"/>
  <c r="HN100" i="3"/>
  <c r="HJ100" i="3"/>
  <c r="HF100" i="3"/>
  <c r="HB100" i="3"/>
  <c r="GX100" i="3"/>
  <c r="GT100" i="3"/>
  <c r="GP100" i="3"/>
  <c r="GL100" i="3"/>
  <c r="GH100" i="3"/>
  <c r="GD100" i="3"/>
  <c r="FV100" i="3"/>
  <c r="FR100" i="3"/>
  <c r="FJ100" i="3"/>
  <c r="FF100" i="3"/>
  <c r="EX100" i="3"/>
  <c r="ET100" i="3"/>
  <c r="EP100" i="3"/>
  <c r="EL100" i="3"/>
  <c r="EI100" i="3"/>
  <c r="EE100" i="3"/>
  <c r="DZ100" i="3"/>
  <c r="DU100" i="3"/>
  <c r="IV100" i="3"/>
  <c r="IQ100" i="3"/>
  <c r="IK100" i="3"/>
  <c r="IF100" i="3"/>
  <c r="IA100" i="3"/>
  <c r="HW100" i="3"/>
  <c r="HQ100" i="3"/>
  <c r="HL100" i="3"/>
  <c r="HG100" i="3"/>
  <c r="HA100" i="3"/>
  <c r="GV100" i="3"/>
  <c r="GQ100" i="3"/>
  <c r="GF100" i="3"/>
  <c r="GA100" i="3"/>
  <c r="FM100" i="3"/>
  <c r="FC100" i="3"/>
  <c r="EY100" i="3"/>
  <c r="ES100" i="3"/>
  <c r="EN100" i="3"/>
  <c r="ED100" i="3"/>
  <c r="DW100" i="3"/>
  <c r="DQ100" i="3"/>
  <c r="IU100" i="3"/>
  <c r="IO100" i="3"/>
  <c r="HU100" i="3"/>
  <c r="HK100" i="3"/>
  <c r="HE100" i="3"/>
  <c r="GZ100" i="3"/>
  <c r="GU100" i="3"/>
  <c r="GJ100" i="3"/>
  <c r="GE100" i="3"/>
  <c r="FU100" i="3"/>
  <c r="FP100" i="3"/>
  <c r="FL100" i="3"/>
  <c r="FG100" i="3"/>
  <c r="EW100" i="3"/>
  <c r="EM100" i="3"/>
  <c r="EH100" i="3"/>
  <c r="EC100" i="3"/>
  <c r="DV100" i="3"/>
  <c r="EF100" i="3"/>
  <c r="EO100" i="3"/>
  <c r="EV100" i="3"/>
  <c r="FD100" i="3"/>
  <c r="FS100" i="3"/>
  <c r="FY100" i="3"/>
  <c r="GN100" i="3"/>
  <c r="GW100" i="3"/>
  <c r="HH100" i="3"/>
  <c r="HY100" i="3"/>
  <c r="IM100" i="3"/>
  <c r="IW100" i="3"/>
  <c r="ED103" i="3"/>
  <c r="EN103" i="3"/>
  <c r="ET103" i="3"/>
  <c r="FD103" i="3"/>
  <c r="FJ103" i="3"/>
  <c r="FX103" i="3"/>
  <c r="GN103" i="3"/>
  <c r="GW103" i="3"/>
  <c r="HH103" i="3"/>
  <c r="HY103" i="3"/>
  <c r="IL103" i="3"/>
  <c r="DW58" i="3"/>
  <c r="EC58" i="3"/>
  <c r="EG58" i="3"/>
  <c r="EN58" i="3"/>
  <c r="EV58" i="3"/>
  <c r="EZ58" i="3"/>
  <c r="FD58" i="3"/>
  <c r="FL58" i="3"/>
  <c r="FP58" i="3"/>
  <c r="FX58" i="3"/>
  <c r="GB58" i="3"/>
  <c r="GF58" i="3"/>
  <c r="GJ58" i="3"/>
  <c r="GN58" i="3"/>
  <c r="GV58" i="3"/>
  <c r="GZ58" i="3"/>
  <c r="HD58" i="3"/>
  <c r="HH58" i="3"/>
  <c r="HL58" i="3"/>
  <c r="HT58" i="3"/>
  <c r="HX58" i="3"/>
  <c r="IB58" i="3"/>
  <c r="IF58" i="3"/>
  <c r="IN58" i="3"/>
  <c r="IR58" i="3"/>
  <c r="IV58" i="3"/>
  <c r="DW62" i="3"/>
  <c r="EC62" i="3"/>
  <c r="EG62" i="3"/>
  <c r="EN62" i="3"/>
  <c r="EV62" i="3"/>
  <c r="EZ62" i="3"/>
  <c r="FD62" i="3"/>
  <c r="FL62" i="3"/>
  <c r="FP62" i="3"/>
  <c r="FX62" i="3"/>
  <c r="GB62" i="3"/>
  <c r="GF62" i="3"/>
  <c r="GJ62" i="3"/>
  <c r="GN62" i="3"/>
  <c r="GV62" i="3"/>
  <c r="GZ62" i="3"/>
  <c r="HD62" i="3"/>
  <c r="HH62" i="3"/>
  <c r="HL62" i="3"/>
  <c r="HT62" i="3"/>
  <c r="HX62" i="3"/>
  <c r="IB62" i="3"/>
  <c r="IF62" i="3"/>
  <c r="IN62" i="3"/>
  <c r="IR62" i="3"/>
  <c r="IV62" i="3"/>
  <c r="FS78" i="3"/>
  <c r="FR78" i="3"/>
  <c r="HD81" i="3"/>
  <c r="HO81" i="3"/>
  <c r="IU81" i="3"/>
  <c r="IX84" i="3"/>
  <c r="IT84" i="3"/>
  <c r="IP84" i="3"/>
  <c r="IL84" i="3"/>
  <c r="IH84" i="3"/>
  <c r="ID84" i="3"/>
  <c r="HV84" i="3"/>
  <c r="HR84" i="3"/>
  <c r="HN84" i="3"/>
  <c r="HJ84" i="3"/>
  <c r="HF84" i="3"/>
  <c r="HB84" i="3"/>
  <c r="GX84" i="3"/>
  <c r="GT84" i="3"/>
  <c r="GP84" i="3"/>
  <c r="GL84" i="3"/>
  <c r="GH84" i="3"/>
  <c r="GD84" i="3"/>
  <c r="FV84" i="3"/>
  <c r="FR84" i="3"/>
  <c r="FJ84" i="3"/>
  <c r="FF84" i="3"/>
  <c r="EX84" i="3"/>
  <c r="ET84" i="3"/>
  <c r="EP84" i="3"/>
  <c r="EL84" i="3"/>
  <c r="EI84" i="3"/>
  <c r="EE84" i="3"/>
  <c r="DZ84" i="3"/>
  <c r="DU84" i="3"/>
  <c r="IV84" i="3"/>
  <c r="IQ84" i="3"/>
  <c r="IK84" i="3"/>
  <c r="IF84" i="3"/>
  <c r="IA84" i="3"/>
  <c r="HW84" i="3"/>
  <c r="HQ84" i="3"/>
  <c r="HL84" i="3"/>
  <c r="HG84" i="3"/>
  <c r="HA84" i="3"/>
  <c r="GV84" i="3"/>
  <c r="GQ84" i="3"/>
  <c r="GF84" i="3"/>
  <c r="GA84" i="3"/>
  <c r="FM84" i="3"/>
  <c r="FC84" i="3"/>
  <c r="EY84" i="3"/>
  <c r="ES84" i="3"/>
  <c r="EN84" i="3"/>
  <c r="ED84" i="3"/>
  <c r="DW84" i="3"/>
  <c r="DQ84" i="3"/>
  <c r="IU84" i="3"/>
  <c r="IO84" i="3"/>
  <c r="HU84" i="3"/>
  <c r="HK84" i="3"/>
  <c r="HE84" i="3"/>
  <c r="GZ84" i="3"/>
  <c r="GU84" i="3"/>
  <c r="GJ84" i="3"/>
  <c r="GE84" i="3"/>
  <c r="FU84" i="3"/>
  <c r="FP84" i="3"/>
  <c r="FL84" i="3"/>
  <c r="FG84" i="3"/>
  <c r="EW84" i="3"/>
  <c r="EM84" i="3"/>
  <c r="EH84" i="3"/>
  <c r="EC84" i="3"/>
  <c r="DV84" i="3"/>
  <c r="EF84" i="3"/>
  <c r="EO84" i="3"/>
  <c r="EV84" i="3"/>
  <c r="FD84" i="3"/>
  <c r="FS84" i="3"/>
  <c r="FY84" i="3"/>
  <c r="GN84" i="3"/>
  <c r="GW84" i="3"/>
  <c r="HH84" i="3"/>
  <c r="HY84" i="3"/>
  <c r="IM84" i="3"/>
  <c r="IW84" i="3"/>
  <c r="IY91" i="3"/>
  <c r="IU91" i="3"/>
  <c r="IQ91" i="3"/>
  <c r="IM91" i="3"/>
  <c r="II91" i="3"/>
  <c r="IA91" i="3"/>
  <c r="HW91" i="3"/>
  <c r="HS91" i="3"/>
  <c r="HO91" i="3"/>
  <c r="HK91" i="3"/>
  <c r="HG91" i="3"/>
  <c r="HC91" i="3"/>
  <c r="GY91" i="3"/>
  <c r="GU91" i="3"/>
  <c r="GQ91" i="3"/>
  <c r="GM91" i="3"/>
  <c r="GI91" i="3"/>
  <c r="GE91" i="3"/>
  <c r="GA91" i="3"/>
  <c r="FS91" i="3"/>
  <c r="FO91" i="3"/>
  <c r="FG91" i="3"/>
  <c r="FC91" i="3"/>
  <c r="EY91" i="3"/>
  <c r="EU91" i="3"/>
  <c r="EQ91" i="3"/>
  <c r="EM91" i="3"/>
  <c r="EF91" i="3"/>
  <c r="EB91" i="3"/>
  <c r="DV91" i="3"/>
  <c r="DQ91" i="3"/>
  <c r="IW91" i="3"/>
  <c r="IR91" i="3"/>
  <c r="IL91" i="3"/>
  <c r="IG91" i="3"/>
  <c r="IC91" i="3"/>
  <c r="HX91" i="3"/>
  <c r="HR91" i="3"/>
  <c r="HM91" i="3"/>
  <c r="HH91" i="3"/>
  <c r="HB91" i="3"/>
  <c r="GW91" i="3"/>
  <c r="GL91" i="3"/>
  <c r="GB91" i="3"/>
  <c r="FR91" i="3"/>
  <c r="FM91" i="3"/>
  <c r="FI91" i="3"/>
  <c r="FD91" i="3"/>
  <c r="EX91" i="3"/>
  <c r="ES91" i="3"/>
  <c r="EN91" i="3"/>
  <c r="EI91" i="3"/>
  <c r="ED91" i="3"/>
  <c r="DW91" i="3"/>
  <c r="IV91" i="3"/>
  <c r="IP91" i="3"/>
  <c r="IK91" i="3"/>
  <c r="IF91" i="3"/>
  <c r="IB91" i="3"/>
  <c r="HV91" i="3"/>
  <c r="HQ91" i="3"/>
  <c r="HL91" i="3"/>
  <c r="HF91" i="3"/>
  <c r="HA91" i="3"/>
  <c r="GV91" i="3"/>
  <c r="GP91" i="3"/>
  <c r="GF91" i="3"/>
  <c r="FV91" i="3"/>
  <c r="FL91" i="3"/>
  <c r="EW91" i="3"/>
  <c r="EL91" i="3"/>
  <c r="EH91" i="3"/>
  <c r="EC91" i="3"/>
  <c r="DU91" i="3"/>
  <c r="EE91" i="3"/>
  <c r="EO91" i="3"/>
  <c r="EV91" i="3"/>
  <c r="FY91" i="3"/>
  <c r="GN91" i="3"/>
  <c r="GT91" i="3"/>
  <c r="HE91" i="3"/>
  <c r="IT91" i="3"/>
  <c r="IW93" i="3"/>
  <c r="IS93" i="3"/>
  <c r="IO93" i="3"/>
  <c r="IK93" i="3"/>
  <c r="IG93" i="3"/>
  <c r="IC93" i="3"/>
  <c r="HY93" i="3"/>
  <c r="HU93" i="3"/>
  <c r="HQ93" i="3"/>
  <c r="HM93" i="3"/>
  <c r="HI93" i="3"/>
  <c r="HE93" i="3"/>
  <c r="HA93" i="3"/>
  <c r="GW93" i="3"/>
  <c r="GS93" i="3"/>
  <c r="FY93" i="3"/>
  <c r="FU93" i="3"/>
  <c r="FM93" i="3"/>
  <c r="FI93" i="3"/>
  <c r="FA93" i="3"/>
  <c r="EW93" i="3"/>
  <c r="ES93" i="3"/>
  <c r="EO93" i="3"/>
  <c r="EK93" i="3"/>
  <c r="EH93" i="3"/>
  <c r="ED93" i="3"/>
  <c r="DY93" i="3"/>
  <c r="DT93" i="3"/>
  <c r="IX93" i="3"/>
  <c r="IR93" i="3"/>
  <c r="IM93" i="3"/>
  <c r="IH93" i="3"/>
  <c r="IB93" i="3"/>
  <c r="HW93" i="3"/>
  <c r="HR93" i="3"/>
  <c r="HL93" i="3"/>
  <c r="HG93" i="3"/>
  <c r="HB93" i="3"/>
  <c r="GV93" i="3"/>
  <c r="GQ93" i="3"/>
  <c r="GM93" i="3"/>
  <c r="GI93" i="3"/>
  <c r="GE93" i="3"/>
  <c r="GA93" i="3"/>
  <c r="FV93" i="3"/>
  <c r="FL93" i="3"/>
  <c r="FG93" i="3"/>
  <c r="FC93" i="3"/>
  <c r="EX93" i="3"/>
  <c r="EM93" i="3"/>
  <c r="EI93" i="3"/>
  <c r="EC93" i="3"/>
  <c r="DV93" i="3"/>
  <c r="IV93" i="3"/>
  <c r="IQ93" i="3"/>
  <c r="IL93" i="3"/>
  <c r="IF93" i="3"/>
  <c r="IA93" i="3"/>
  <c r="HV93" i="3"/>
  <c r="HK93" i="3"/>
  <c r="HF93" i="3"/>
  <c r="GZ93" i="3"/>
  <c r="GU93" i="3"/>
  <c r="GP93" i="3"/>
  <c r="GL93" i="3"/>
  <c r="GH93" i="3"/>
  <c r="GD93" i="3"/>
  <c r="FP93" i="3"/>
  <c r="FF93" i="3"/>
  <c r="EV93" i="3"/>
  <c r="EQ93" i="3"/>
  <c r="EL93" i="3"/>
  <c r="EG93" i="3"/>
  <c r="EB93" i="3"/>
  <c r="DU93" i="3"/>
  <c r="EF93" i="3"/>
  <c r="EP93" i="3"/>
  <c r="EY93" i="3"/>
  <c r="FS93" i="3"/>
  <c r="GY93" i="3"/>
  <c r="HJ93" i="3"/>
  <c r="HS93" i="3"/>
  <c r="ID93" i="3"/>
  <c r="IN93" i="3"/>
  <c r="IY93" i="3"/>
  <c r="GM94" i="3"/>
  <c r="GL94" i="3"/>
  <c r="IX96" i="3"/>
  <c r="IT96" i="3"/>
  <c r="IP96" i="3"/>
  <c r="IL96" i="3"/>
  <c r="IH96" i="3"/>
  <c r="ID96" i="3"/>
  <c r="HV96" i="3"/>
  <c r="HR96" i="3"/>
  <c r="HN96" i="3"/>
  <c r="HJ96" i="3"/>
  <c r="HF96" i="3"/>
  <c r="HB96" i="3"/>
  <c r="GX96" i="3"/>
  <c r="GT96" i="3"/>
  <c r="GP96" i="3"/>
  <c r="GL96" i="3"/>
  <c r="GH96" i="3"/>
  <c r="GD96" i="3"/>
  <c r="FV96" i="3"/>
  <c r="FR96" i="3"/>
  <c r="FJ96" i="3"/>
  <c r="FF96" i="3"/>
  <c r="EX96" i="3"/>
  <c r="ET96" i="3"/>
  <c r="EP96" i="3"/>
  <c r="EL96" i="3"/>
  <c r="EI96" i="3"/>
  <c r="EE96" i="3"/>
  <c r="DZ96" i="3"/>
  <c r="DU96" i="3"/>
  <c r="IU96" i="3"/>
  <c r="IO96" i="3"/>
  <c r="HU96" i="3"/>
  <c r="HK96" i="3"/>
  <c r="HE96" i="3"/>
  <c r="GZ96" i="3"/>
  <c r="GU96" i="3"/>
  <c r="GJ96" i="3"/>
  <c r="GE96" i="3"/>
  <c r="FU96" i="3"/>
  <c r="FP96" i="3"/>
  <c r="FL96" i="3"/>
  <c r="FG96" i="3"/>
  <c r="EW96" i="3"/>
  <c r="EM96" i="3"/>
  <c r="EH96" i="3"/>
  <c r="EC96" i="3"/>
  <c r="DV96" i="3"/>
  <c r="IY96" i="3"/>
  <c r="IS96" i="3"/>
  <c r="IN96" i="3"/>
  <c r="II96" i="3"/>
  <c r="IC96" i="3"/>
  <c r="HY96" i="3"/>
  <c r="HT96" i="3"/>
  <c r="HO96" i="3"/>
  <c r="HI96" i="3"/>
  <c r="HD96" i="3"/>
  <c r="GY96" i="3"/>
  <c r="GS96" i="3"/>
  <c r="GN96" i="3"/>
  <c r="GI96" i="3"/>
  <c r="FY96" i="3"/>
  <c r="FO96" i="3"/>
  <c r="FA96" i="3"/>
  <c r="EV96" i="3"/>
  <c r="EQ96" i="3"/>
  <c r="EK96" i="3"/>
  <c r="EG96" i="3"/>
  <c r="EB96" i="3"/>
  <c r="DT96" i="3"/>
  <c r="EF96" i="3"/>
  <c r="EO96" i="3"/>
  <c r="EY96" i="3"/>
  <c r="FD96" i="3"/>
  <c r="FS96" i="3"/>
  <c r="GF96" i="3"/>
  <c r="GW96" i="3"/>
  <c r="HH96" i="3"/>
  <c r="HQ96" i="3"/>
  <c r="IF96" i="3"/>
  <c r="IM96" i="3"/>
  <c r="IW96" i="3"/>
  <c r="IY103" i="3"/>
  <c r="IU103" i="3"/>
  <c r="IQ103" i="3"/>
  <c r="IM103" i="3"/>
  <c r="II103" i="3"/>
  <c r="IA103" i="3"/>
  <c r="HW103" i="3"/>
  <c r="HS103" i="3"/>
  <c r="HO103" i="3"/>
  <c r="HK103" i="3"/>
  <c r="HG103" i="3"/>
  <c r="HC103" i="3"/>
  <c r="GY103" i="3"/>
  <c r="GU103" i="3"/>
  <c r="GQ103" i="3"/>
  <c r="GM103" i="3"/>
  <c r="GI103" i="3"/>
  <c r="GE103" i="3"/>
  <c r="GA103" i="3"/>
  <c r="FS103" i="3"/>
  <c r="FO103" i="3"/>
  <c r="FG103" i="3"/>
  <c r="FC103" i="3"/>
  <c r="EY103" i="3"/>
  <c r="EU103" i="3"/>
  <c r="EQ103" i="3"/>
  <c r="EM103" i="3"/>
  <c r="EF103" i="3"/>
  <c r="EB103" i="3"/>
  <c r="DV103" i="3"/>
  <c r="DQ103" i="3"/>
  <c r="IV103" i="3"/>
  <c r="IP103" i="3"/>
  <c r="IK103" i="3"/>
  <c r="IF103" i="3"/>
  <c r="IB103" i="3"/>
  <c r="HV103" i="3"/>
  <c r="HQ103" i="3"/>
  <c r="HL103" i="3"/>
  <c r="HF103" i="3"/>
  <c r="HA103" i="3"/>
  <c r="GV103" i="3"/>
  <c r="GP103" i="3"/>
  <c r="GF103" i="3"/>
  <c r="FV103" i="3"/>
  <c r="FL103" i="3"/>
  <c r="EW103" i="3"/>
  <c r="EL103" i="3"/>
  <c r="EH103" i="3"/>
  <c r="EC103" i="3"/>
  <c r="DU103" i="3"/>
  <c r="IT103" i="3"/>
  <c r="IO103" i="3"/>
  <c r="HU103" i="3"/>
  <c r="HJ103" i="3"/>
  <c r="HE103" i="3"/>
  <c r="GZ103" i="3"/>
  <c r="GT103" i="3"/>
  <c r="GJ103" i="3"/>
  <c r="GD103" i="3"/>
  <c r="FY103" i="3"/>
  <c r="FU103" i="3"/>
  <c r="FP103" i="3"/>
  <c r="FF103" i="3"/>
  <c r="FA103" i="3"/>
  <c r="EV103" i="3"/>
  <c r="EP103" i="3"/>
  <c r="EK103" i="3"/>
  <c r="EG103" i="3"/>
  <c r="DZ103" i="3"/>
  <c r="DT103" i="3"/>
  <c r="EE103" i="3"/>
  <c r="EO103" i="3"/>
  <c r="EX103" i="3"/>
  <c r="FR103" i="3"/>
  <c r="GH103" i="3"/>
  <c r="GX103" i="3"/>
  <c r="HI103" i="3"/>
  <c r="HR103" i="3"/>
  <c r="IG103" i="3"/>
  <c r="IN103" i="3"/>
  <c r="IX103" i="3"/>
  <c r="DW31" i="3"/>
  <c r="EC31" i="3"/>
  <c r="EG31" i="3"/>
  <c r="EN31" i="3"/>
  <c r="EV31" i="3"/>
  <c r="EZ31" i="3"/>
  <c r="FD31" i="3"/>
  <c r="FL31" i="3"/>
  <c r="FP31" i="3"/>
  <c r="FX31" i="3"/>
  <c r="GB31" i="3"/>
  <c r="GF31" i="3"/>
  <c r="GJ31" i="3"/>
  <c r="GN31" i="3"/>
  <c r="GV31" i="3"/>
  <c r="GZ31" i="3"/>
  <c r="HD31" i="3"/>
  <c r="HH31" i="3"/>
  <c r="HL31" i="3"/>
  <c r="HT31" i="3"/>
  <c r="HX31" i="3"/>
  <c r="IB31" i="3"/>
  <c r="IF31" i="3"/>
  <c r="IN31" i="3"/>
  <c r="IR31" i="3"/>
  <c r="DW35" i="3"/>
  <c r="EC35" i="3"/>
  <c r="EG35" i="3"/>
  <c r="EN35" i="3"/>
  <c r="EV35" i="3"/>
  <c r="EZ35" i="3"/>
  <c r="FD35" i="3"/>
  <c r="FL35" i="3"/>
  <c r="FP35" i="3"/>
  <c r="FX35" i="3"/>
  <c r="GB35" i="3"/>
  <c r="GF35" i="3"/>
  <c r="GJ35" i="3"/>
  <c r="GN35" i="3"/>
  <c r="GV35" i="3"/>
  <c r="GZ35" i="3"/>
  <c r="HD35" i="3"/>
  <c r="HH35" i="3"/>
  <c r="HL35" i="3"/>
  <c r="HT35" i="3"/>
  <c r="HX35" i="3"/>
  <c r="IB35" i="3"/>
  <c r="IF35" i="3"/>
  <c r="IN35" i="3"/>
  <c r="IR35" i="3"/>
  <c r="DW39" i="3"/>
  <c r="EC39" i="3"/>
  <c r="EG39" i="3"/>
  <c r="EN39" i="3"/>
  <c r="EV39" i="3"/>
  <c r="EZ39" i="3"/>
  <c r="FD39" i="3"/>
  <c r="FL39" i="3"/>
  <c r="FP39" i="3"/>
  <c r="FX39" i="3"/>
  <c r="GB39" i="3"/>
  <c r="GF39" i="3"/>
  <c r="GJ39" i="3"/>
  <c r="GN39" i="3"/>
  <c r="GV39" i="3"/>
  <c r="GZ39" i="3"/>
  <c r="HD39" i="3"/>
  <c r="HH39" i="3"/>
  <c r="HL39" i="3"/>
  <c r="HT39" i="3"/>
  <c r="HX39" i="3"/>
  <c r="IB39" i="3"/>
  <c r="IF39" i="3"/>
  <c r="IN39" i="3"/>
  <c r="IR39" i="3"/>
  <c r="DW43" i="3"/>
  <c r="EC43" i="3"/>
  <c r="EG43" i="3"/>
  <c r="EN43" i="3"/>
  <c r="EV43" i="3"/>
  <c r="EZ43" i="3"/>
  <c r="FD43" i="3"/>
  <c r="FL43" i="3"/>
  <c r="FP43" i="3"/>
  <c r="FX43" i="3"/>
  <c r="GB43" i="3"/>
  <c r="GF43" i="3"/>
  <c r="GJ43" i="3"/>
  <c r="GN43" i="3"/>
  <c r="GV43" i="3"/>
  <c r="GZ43" i="3"/>
  <c r="HD43" i="3"/>
  <c r="HH43" i="3"/>
  <c r="HL43" i="3"/>
  <c r="HT43" i="3"/>
  <c r="HX43" i="3"/>
  <c r="IB43" i="3"/>
  <c r="IF43" i="3"/>
  <c r="IN43" i="3"/>
  <c r="IR43" i="3"/>
  <c r="DW47" i="3"/>
  <c r="EC47" i="3"/>
  <c r="EG47" i="3"/>
  <c r="EN47" i="3"/>
  <c r="EV47" i="3"/>
  <c r="EZ47" i="3"/>
  <c r="FD47" i="3"/>
  <c r="FL47" i="3"/>
  <c r="FP47" i="3"/>
  <c r="FX47" i="3"/>
  <c r="GB47" i="3"/>
  <c r="GF47" i="3"/>
  <c r="GJ47" i="3"/>
  <c r="GN47" i="3"/>
  <c r="GV47" i="3"/>
  <c r="GZ47" i="3"/>
  <c r="HD47" i="3"/>
  <c r="HH47" i="3"/>
  <c r="HL47" i="3"/>
  <c r="HT47" i="3"/>
  <c r="HX47" i="3"/>
  <c r="IB47" i="3"/>
  <c r="IF47" i="3"/>
  <c r="IN47" i="3"/>
  <c r="IR47" i="3"/>
  <c r="DW51" i="3"/>
  <c r="EC51" i="3"/>
  <c r="EG51" i="3"/>
  <c r="EN51" i="3"/>
  <c r="EV51" i="3"/>
  <c r="EZ51" i="3"/>
  <c r="FD51" i="3"/>
  <c r="FL51" i="3"/>
  <c r="FP51" i="3"/>
  <c r="FX51" i="3"/>
  <c r="GB51" i="3"/>
  <c r="GF51" i="3"/>
  <c r="GJ51" i="3"/>
  <c r="GN51" i="3"/>
  <c r="GV51" i="3"/>
  <c r="GZ51" i="3"/>
  <c r="HD51" i="3"/>
  <c r="HH51" i="3"/>
  <c r="HL51" i="3"/>
  <c r="HT51" i="3"/>
  <c r="HX51" i="3"/>
  <c r="IB51" i="3"/>
  <c r="IF51" i="3"/>
  <c r="IN51" i="3"/>
  <c r="IR51" i="3"/>
  <c r="DW55" i="3"/>
  <c r="EC55" i="3"/>
  <c r="EG55" i="3"/>
  <c r="EN55" i="3"/>
  <c r="EV55" i="3"/>
  <c r="EZ55" i="3"/>
  <c r="FD55" i="3"/>
  <c r="FL55" i="3"/>
  <c r="FP55" i="3"/>
  <c r="FX55" i="3"/>
  <c r="GB55" i="3"/>
  <c r="GF55" i="3"/>
  <c r="GJ55" i="3"/>
  <c r="GN55" i="3"/>
  <c r="GV55" i="3"/>
  <c r="GZ55" i="3"/>
  <c r="HD55" i="3"/>
  <c r="HH55" i="3"/>
  <c r="HL55" i="3"/>
  <c r="HT55" i="3"/>
  <c r="HX55" i="3"/>
  <c r="IB55" i="3"/>
  <c r="IF55" i="3"/>
  <c r="IN55" i="3"/>
  <c r="IR55" i="3"/>
  <c r="DT58" i="3"/>
  <c r="DY58" i="3"/>
  <c r="ED58" i="3"/>
  <c r="EH58" i="3"/>
  <c r="EK58" i="3"/>
  <c r="EO58" i="3"/>
  <c r="ES58" i="3"/>
  <c r="EW58" i="3"/>
  <c r="FA58" i="3"/>
  <c r="FI58" i="3"/>
  <c r="FM58" i="3"/>
  <c r="FU58" i="3"/>
  <c r="FY58" i="3"/>
  <c r="GS58" i="3"/>
  <c r="GW58" i="3"/>
  <c r="HA58" i="3"/>
  <c r="HE58" i="3"/>
  <c r="HI58" i="3"/>
  <c r="HM58" i="3"/>
  <c r="HU58" i="3"/>
  <c r="HY58" i="3"/>
  <c r="IC58" i="3"/>
  <c r="IG58" i="3"/>
  <c r="IK58" i="3"/>
  <c r="IO58" i="3"/>
  <c r="IS58" i="3"/>
  <c r="IW58" i="3"/>
  <c r="DW59" i="3"/>
  <c r="EC59" i="3"/>
  <c r="EG59" i="3"/>
  <c r="EN59" i="3"/>
  <c r="EV59" i="3"/>
  <c r="EZ59" i="3"/>
  <c r="FD59" i="3"/>
  <c r="FL59" i="3"/>
  <c r="FP59" i="3"/>
  <c r="FX59" i="3"/>
  <c r="GB59" i="3"/>
  <c r="GF59" i="3"/>
  <c r="GJ59" i="3"/>
  <c r="GN59" i="3"/>
  <c r="GV59" i="3"/>
  <c r="GZ59" i="3"/>
  <c r="HD59" i="3"/>
  <c r="HH59" i="3"/>
  <c r="HL59" i="3"/>
  <c r="HT59" i="3"/>
  <c r="HX59" i="3"/>
  <c r="IB59" i="3"/>
  <c r="IF59" i="3"/>
  <c r="IN59" i="3"/>
  <c r="IR59" i="3"/>
  <c r="DQ60" i="3"/>
  <c r="DV60" i="3"/>
  <c r="EB60" i="3"/>
  <c r="EF60" i="3"/>
  <c r="EM60" i="3"/>
  <c r="EQ60" i="3"/>
  <c r="EU60" i="3"/>
  <c r="EY60" i="3"/>
  <c r="FC60" i="3"/>
  <c r="FG60" i="3"/>
  <c r="FO60" i="3"/>
  <c r="FS60" i="3"/>
  <c r="GA60" i="3"/>
  <c r="GE60" i="3"/>
  <c r="GI60" i="3"/>
  <c r="GM60" i="3"/>
  <c r="GQ60" i="3"/>
  <c r="GU60" i="3"/>
  <c r="GY60" i="3"/>
  <c r="HC60" i="3"/>
  <c r="HG60" i="3"/>
  <c r="HK60" i="3"/>
  <c r="HO60" i="3"/>
  <c r="HW60" i="3"/>
  <c r="IA60" i="3"/>
  <c r="II60" i="3"/>
  <c r="IM60" i="3"/>
  <c r="IQ60" i="3"/>
  <c r="IU60" i="3"/>
  <c r="IY60" i="3"/>
  <c r="FF61" i="3"/>
  <c r="FR61" i="3"/>
  <c r="GD61" i="3"/>
  <c r="GH61" i="3"/>
  <c r="GL61" i="3"/>
  <c r="GP61" i="3"/>
  <c r="DT62" i="3"/>
  <c r="DY62" i="3"/>
  <c r="ED62" i="3"/>
  <c r="EH62" i="3"/>
  <c r="EK62" i="3"/>
  <c r="EO62" i="3"/>
  <c r="ES62" i="3"/>
  <c r="EW62" i="3"/>
  <c r="FA62" i="3"/>
  <c r="FI62" i="3"/>
  <c r="FM62" i="3"/>
  <c r="FU62" i="3"/>
  <c r="FY62" i="3"/>
  <c r="GS62" i="3"/>
  <c r="GW62" i="3"/>
  <c r="HA62" i="3"/>
  <c r="HE62" i="3"/>
  <c r="HI62" i="3"/>
  <c r="HM62" i="3"/>
  <c r="HU62" i="3"/>
  <c r="HY62" i="3"/>
  <c r="IC62" i="3"/>
  <c r="IG62" i="3"/>
  <c r="IK62" i="3"/>
  <c r="IO62" i="3"/>
  <c r="IS62" i="3"/>
  <c r="IW62" i="3"/>
  <c r="DW63" i="3"/>
  <c r="EC63" i="3"/>
  <c r="EG63" i="3"/>
  <c r="EN63" i="3"/>
  <c r="EV63" i="3"/>
  <c r="EZ63" i="3"/>
  <c r="FD63" i="3"/>
  <c r="FL63" i="3"/>
  <c r="FP63" i="3"/>
  <c r="FX63" i="3"/>
  <c r="GB63" i="3"/>
  <c r="GF63" i="3"/>
  <c r="GJ63" i="3"/>
  <c r="GN63" i="3"/>
  <c r="GV63" i="3"/>
  <c r="GZ63" i="3"/>
  <c r="HD63" i="3"/>
  <c r="HH63" i="3"/>
  <c r="HL63" i="3"/>
  <c r="HT63" i="3"/>
  <c r="HX63" i="3"/>
  <c r="IB63" i="3"/>
  <c r="IF63" i="3"/>
  <c r="IN63" i="3"/>
  <c r="IR63" i="3"/>
  <c r="DQ64" i="3"/>
  <c r="DV64" i="3"/>
  <c r="EB64" i="3"/>
  <c r="EF64" i="3"/>
  <c r="EM64" i="3"/>
  <c r="EQ64" i="3"/>
  <c r="EU64" i="3"/>
  <c r="EY64" i="3"/>
  <c r="FC64" i="3"/>
  <c r="FG64" i="3"/>
  <c r="FO64" i="3"/>
  <c r="FS64" i="3"/>
  <c r="GA64" i="3"/>
  <c r="GE64" i="3"/>
  <c r="GI64" i="3"/>
  <c r="GM64" i="3"/>
  <c r="GQ64" i="3"/>
  <c r="GU64" i="3"/>
  <c r="GY64" i="3"/>
  <c r="HC64" i="3"/>
  <c r="HG64" i="3"/>
  <c r="HK64" i="3"/>
  <c r="HO64" i="3"/>
  <c r="HW64" i="3"/>
  <c r="IA64" i="3"/>
  <c r="II64" i="3"/>
  <c r="IM64" i="3"/>
  <c r="IQ64" i="3"/>
  <c r="IU64" i="3"/>
  <c r="IY64" i="3"/>
  <c r="FF65" i="3"/>
  <c r="FR65" i="3"/>
  <c r="GD65" i="3"/>
  <c r="GH65" i="3"/>
  <c r="GL65" i="3"/>
  <c r="GP65" i="3"/>
  <c r="IA66" i="3"/>
  <c r="DY68" i="3"/>
  <c r="EH68" i="3"/>
  <c r="EO68" i="3"/>
  <c r="EW68" i="3"/>
  <c r="FD68" i="3"/>
  <c r="FP68" i="3"/>
  <c r="GB68" i="3"/>
  <c r="GJ68" i="3"/>
  <c r="GZ68" i="3"/>
  <c r="HH68" i="3"/>
  <c r="HX68" i="3"/>
  <c r="IC68" i="3"/>
  <c r="DQ69" i="3"/>
  <c r="EB69" i="3"/>
  <c r="EQ69" i="3"/>
  <c r="EY69" i="3"/>
  <c r="FD69" i="3"/>
  <c r="FP69" i="3"/>
  <c r="GB69" i="3"/>
  <c r="GM69" i="3"/>
  <c r="GZ69" i="3"/>
  <c r="HH69" i="3"/>
  <c r="HX69" i="3"/>
  <c r="IM69" i="3"/>
  <c r="IY72" i="3"/>
  <c r="IU72" i="3"/>
  <c r="IQ72" i="3"/>
  <c r="IM72" i="3"/>
  <c r="II72" i="3"/>
  <c r="IA72" i="3"/>
  <c r="HW72" i="3"/>
  <c r="HO72" i="3"/>
  <c r="HK72" i="3"/>
  <c r="HG72" i="3"/>
  <c r="HC72" i="3"/>
  <c r="GY72" i="3"/>
  <c r="GU72" i="3"/>
  <c r="GQ72" i="3"/>
  <c r="GM72" i="3"/>
  <c r="GI72" i="3"/>
  <c r="GE72" i="3"/>
  <c r="GA72" i="3"/>
  <c r="FS72" i="3"/>
  <c r="FO72" i="3"/>
  <c r="FG72" i="3"/>
  <c r="FC72" i="3"/>
  <c r="EY72" i="3"/>
  <c r="EU72" i="3"/>
  <c r="EQ72" i="3"/>
  <c r="EM72" i="3"/>
  <c r="EF72" i="3"/>
  <c r="EB72" i="3"/>
  <c r="DV72" i="3"/>
  <c r="DQ72" i="3"/>
  <c r="IX72" i="3"/>
  <c r="IT72" i="3"/>
  <c r="IP72" i="3"/>
  <c r="IL72" i="3"/>
  <c r="IH72" i="3"/>
  <c r="ID72" i="3"/>
  <c r="HV72" i="3"/>
  <c r="HN72" i="3"/>
  <c r="HJ72" i="3"/>
  <c r="HF72" i="3"/>
  <c r="HB72" i="3"/>
  <c r="GX72" i="3"/>
  <c r="GT72" i="3"/>
  <c r="GP72" i="3"/>
  <c r="GL72" i="3"/>
  <c r="GH72" i="3"/>
  <c r="GD72" i="3"/>
  <c r="FV72" i="3"/>
  <c r="FR72" i="3"/>
  <c r="FJ72" i="3"/>
  <c r="FF72" i="3"/>
  <c r="EX72" i="3"/>
  <c r="ET72" i="3"/>
  <c r="EP72" i="3"/>
  <c r="EL72" i="3"/>
  <c r="EI72" i="3"/>
  <c r="EE72" i="3"/>
  <c r="DZ72" i="3"/>
  <c r="DU72" i="3"/>
  <c r="EC72" i="3"/>
  <c r="EZ72" i="3"/>
  <c r="FL72" i="3"/>
  <c r="FX72" i="3"/>
  <c r="GS72" i="3"/>
  <c r="HA72" i="3"/>
  <c r="HI72" i="3"/>
  <c r="HY72" i="3"/>
  <c r="IK72" i="3"/>
  <c r="IS72" i="3"/>
  <c r="IX73" i="3"/>
  <c r="IT73" i="3"/>
  <c r="IP73" i="3"/>
  <c r="IL73" i="3"/>
  <c r="IH73" i="3"/>
  <c r="ID73" i="3"/>
  <c r="HV73" i="3"/>
  <c r="HN73" i="3"/>
  <c r="HJ73" i="3"/>
  <c r="HF73" i="3"/>
  <c r="HB73" i="3"/>
  <c r="GX73" i="3"/>
  <c r="GT73" i="3"/>
  <c r="GP73" i="3"/>
  <c r="GL73" i="3"/>
  <c r="GH73" i="3"/>
  <c r="GD73" i="3"/>
  <c r="FV73" i="3"/>
  <c r="FR73" i="3"/>
  <c r="FJ73" i="3"/>
  <c r="FF73" i="3"/>
  <c r="EX73" i="3"/>
  <c r="ET73" i="3"/>
  <c r="EP73" i="3"/>
  <c r="EL73" i="3"/>
  <c r="EI73" i="3"/>
  <c r="EE73" i="3"/>
  <c r="DZ73" i="3"/>
  <c r="DU73" i="3"/>
  <c r="IW73" i="3"/>
  <c r="IS73" i="3"/>
  <c r="IO73" i="3"/>
  <c r="IK73" i="3"/>
  <c r="IG73" i="3"/>
  <c r="IC73" i="3"/>
  <c r="HY73" i="3"/>
  <c r="HU73" i="3"/>
  <c r="HM73" i="3"/>
  <c r="HI73" i="3"/>
  <c r="HE73" i="3"/>
  <c r="HA73" i="3"/>
  <c r="GW73" i="3"/>
  <c r="GS73" i="3"/>
  <c r="FY73" i="3"/>
  <c r="FU73" i="3"/>
  <c r="FM73" i="3"/>
  <c r="FI73" i="3"/>
  <c r="FA73" i="3"/>
  <c r="EW73" i="3"/>
  <c r="ES73" i="3"/>
  <c r="EO73" i="3"/>
  <c r="EK73" i="3"/>
  <c r="EH73" i="3"/>
  <c r="ED73" i="3"/>
  <c r="DY73" i="3"/>
  <c r="DT73" i="3"/>
  <c r="EC73" i="3"/>
  <c r="EZ73" i="3"/>
  <c r="FL73" i="3"/>
  <c r="FX73" i="3"/>
  <c r="GI73" i="3"/>
  <c r="GN73" i="3"/>
  <c r="GU73" i="3"/>
  <c r="HC73" i="3"/>
  <c r="HK73" i="3"/>
  <c r="IF73" i="3"/>
  <c r="IN73" i="3"/>
  <c r="IV73" i="3"/>
  <c r="IY75" i="3"/>
  <c r="IU75" i="3"/>
  <c r="IQ75" i="3"/>
  <c r="IM75" i="3"/>
  <c r="II75" i="3"/>
  <c r="IA75" i="3"/>
  <c r="HW75" i="3"/>
  <c r="HO75" i="3"/>
  <c r="HK75" i="3"/>
  <c r="HG75" i="3"/>
  <c r="HC75" i="3"/>
  <c r="GY75" i="3"/>
  <c r="GU75" i="3"/>
  <c r="GQ75" i="3"/>
  <c r="GM75" i="3"/>
  <c r="GI75" i="3"/>
  <c r="GE75" i="3"/>
  <c r="GA75" i="3"/>
  <c r="FS75" i="3"/>
  <c r="FO75" i="3"/>
  <c r="FG75" i="3"/>
  <c r="FC75" i="3"/>
  <c r="EY75" i="3"/>
  <c r="EU75" i="3"/>
  <c r="EQ75" i="3"/>
  <c r="EM75" i="3"/>
  <c r="EF75" i="3"/>
  <c r="EB75" i="3"/>
  <c r="DV75" i="3"/>
  <c r="DQ75" i="3"/>
  <c r="IW75" i="3"/>
  <c r="IR75" i="3"/>
  <c r="IL75" i="3"/>
  <c r="IG75" i="3"/>
  <c r="IC75" i="3"/>
  <c r="HX75" i="3"/>
  <c r="HM75" i="3"/>
  <c r="HH75" i="3"/>
  <c r="HB75" i="3"/>
  <c r="GW75" i="3"/>
  <c r="GL75" i="3"/>
  <c r="GB75" i="3"/>
  <c r="FR75" i="3"/>
  <c r="FM75" i="3"/>
  <c r="FI75" i="3"/>
  <c r="FD75" i="3"/>
  <c r="EX75" i="3"/>
  <c r="ES75" i="3"/>
  <c r="EN75" i="3"/>
  <c r="EI75" i="3"/>
  <c r="ED75" i="3"/>
  <c r="DW75" i="3"/>
  <c r="IV75" i="3"/>
  <c r="IP75" i="3"/>
  <c r="IK75" i="3"/>
  <c r="IF75" i="3"/>
  <c r="IB75" i="3"/>
  <c r="HV75" i="3"/>
  <c r="HL75" i="3"/>
  <c r="HF75" i="3"/>
  <c r="HA75" i="3"/>
  <c r="GV75" i="3"/>
  <c r="GP75" i="3"/>
  <c r="GF75" i="3"/>
  <c r="FV75" i="3"/>
  <c r="FL75" i="3"/>
  <c r="EW75" i="3"/>
  <c r="EL75" i="3"/>
  <c r="EH75" i="3"/>
  <c r="EC75" i="3"/>
  <c r="DU75" i="3"/>
  <c r="EE75" i="3"/>
  <c r="EO75" i="3"/>
  <c r="EV75" i="3"/>
  <c r="FY75" i="3"/>
  <c r="GN75" i="3"/>
  <c r="GT75" i="3"/>
  <c r="HE75" i="3"/>
  <c r="IT75" i="3"/>
  <c r="IW77" i="3"/>
  <c r="IS77" i="3"/>
  <c r="IO77" i="3"/>
  <c r="IK77" i="3"/>
  <c r="IG77" i="3"/>
  <c r="IC77" i="3"/>
  <c r="HY77" i="3"/>
  <c r="HU77" i="3"/>
  <c r="HM77" i="3"/>
  <c r="HI77" i="3"/>
  <c r="HE77" i="3"/>
  <c r="HA77" i="3"/>
  <c r="GW77" i="3"/>
  <c r="GS77" i="3"/>
  <c r="FY77" i="3"/>
  <c r="FU77" i="3"/>
  <c r="FM77" i="3"/>
  <c r="FI77" i="3"/>
  <c r="FA77" i="3"/>
  <c r="EW77" i="3"/>
  <c r="ES77" i="3"/>
  <c r="EO77" i="3"/>
  <c r="EK77" i="3"/>
  <c r="EH77" i="3"/>
  <c r="ED77" i="3"/>
  <c r="DY77" i="3"/>
  <c r="DT77" i="3"/>
  <c r="IX77" i="3"/>
  <c r="IR77" i="3"/>
  <c r="IM77" i="3"/>
  <c r="IH77" i="3"/>
  <c r="IB77" i="3"/>
  <c r="HW77" i="3"/>
  <c r="HL77" i="3"/>
  <c r="HG77" i="3"/>
  <c r="HB77" i="3"/>
  <c r="GV77" i="3"/>
  <c r="GQ77" i="3"/>
  <c r="GM77" i="3"/>
  <c r="GI77" i="3"/>
  <c r="GE77" i="3"/>
  <c r="GA77" i="3"/>
  <c r="FV77" i="3"/>
  <c r="FL77" i="3"/>
  <c r="FG77" i="3"/>
  <c r="FC77" i="3"/>
  <c r="EX77" i="3"/>
  <c r="EM77" i="3"/>
  <c r="EI77" i="3"/>
  <c r="EC77" i="3"/>
  <c r="DV77" i="3"/>
  <c r="IV77" i="3"/>
  <c r="IQ77" i="3"/>
  <c r="IL77" i="3"/>
  <c r="IF77" i="3"/>
  <c r="IA77" i="3"/>
  <c r="HV77" i="3"/>
  <c r="HK77" i="3"/>
  <c r="HF77" i="3"/>
  <c r="GZ77" i="3"/>
  <c r="GU77" i="3"/>
  <c r="GP77" i="3"/>
  <c r="GL77" i="3"/>
  <c r="GH77" i="3"/>
  <c r="GD77" i="3"/>
  <c r="FP77" i="3"/>
  <c r="FF77" i="3"/>
  <c r="EV77" i="3"/>
  <c r="EQ77" i="3"/>
  <c r="EL77" i="3"/>
  <c r="EG77" i="3"/>
  <c r="EB77" i="3"/>
  <c r="DU77" i="3"/>
  <c r="EF77" i="3"/>
  <c r="EP77" i="3"/>
  <c r="EY77" i="3"/>
  <c r="FS77" i="3"/>
  <c r="GY77" i="3"/>
  <c r="HJ77" i="3"/>
  <c r="ID77" i="3"/>
  <c r="IN77" i="3"/>
  <c r="IY77" i="3"/>
  <c r="GM78" i="3"/>
  <c r="GL78" i="3"/>
  <c r="IX80" i="3"/>
  <c r="IT80" i="3"/>
  <c r="IP80" i="3"/>
  <c r="IL80" i="3"/>
  <c r="IH80" i="3"/>
  <c r="ID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V80" i="3"/>
  <c r="FR80" i="3"/>
  <c r="FJ80" i="3"/>
  <c r="FF80" i="3"/>
  <c r="EX80" i="3"/>
  <c r="ET80" i="3"/>
  <c r="EP80" i="3"/>
  <c r="EL80" i="3"/>
  <c r="EI80" i="3"/>
  <c r="EE80" i="3"/>
  <c r="DZ80" i="3"/>
  <c r="DU80" i="3"/>
  <c r="IU80" i="3"/>
  <c r="IO80" i="3"/>
  <c r="HU80" i="3"/>
  <c r="HK80" i="3"/>
  <c r="HE80" i="3"/>
  <c r="GZ80" i="3"/>
  <c r="GU80" i="3"/>
  <c r="GJ80" i="3"/>
  <c r="GE80" i="3"/>
  <c r="FU80" i="3"/>
  <c r="FP80" i="3"/>
  <c r="FL80" i="3"/>
  <c r="FG80" i="3"/>
  <c r="EW80" i="3"/>
  <c r="EM80" i="3"/>
  <c r="EH80" i="3"/>
  <c r="EC80" i="3"/>
  <c r="DV80" i="3"/>
  <c r="IY80" i="3"/>
  <c r="IS80" i="3"/>
  <c r="IN80" i="3"/>
  <c r="II80" i="3"/>
  <c r="IC80" i="3"/>
  <c r="HY80" i="3"/>
  <c r="HT80" i="3"/>
  <c r="HO80" i="3"/>
  <c r="HI80" i="3"/>
  <c r="HD80" i="3"/>
  <c r="GY80" i="3"/>
  <c r="GS80" i="3"/>
  <c r="GN80" i="3"/>
  <c r="GI80" i="3"/>
  <c r="FY80" i="3"/>
  <c r="FO80" i="3"/>
  <c r="FA80" i="3"/>
  <c r="EV80" i="3"/>
  <c r="EQ80" i="3"/>
  <c r="EK80" i="3"/>
  <c r="EG80" i="3"/>
  <c r="EB80" i="3"/>
  <c r="DT80" i="3"/>
  <c r="EF80" i="3"/>
  <c r="EO80" i="3"/>
  <c r="EY80" i="3"/>
  <c r="FD80" i="3"/>
  <c r="FS80" i="3"/>
  <c r="GF80" i="3"/>
  <c r="GW80" i="3"/>
  <c r="HH80" i="3"/>
  <c r="HQ80" i="3"/>
  <c r="IF80" i="3"/>
  <c r="IM80" i="3"/>
  <c r="IW80" i="3"/>
  <c r="EB81" i="3"/>
  <c r="EL81" i="3"/>
  <c r="EU81" i="3"/>
  <c r="FX81" i="3"/>
  <c r="GU81" i="3"/>
  <c r="HF81" i="3"/>
  <c r="IA81" i="3"/>
  <c r="IL81" i="3"/>
  <c r="FR82" i="3"/>
  <c r="DT84" i="3"/>
  <c r="EG84" i="3"/>
  <c r="EQ84" i="3"/>
  <c r="EZ84" i="3"/>
  <c r="GI84" i="3"/>
  <c r="GY84" i="3"/>
  <c r="HI84" i="3"/>
  <c r="HS84" i="3"/>
  <c r="IG84" i="3"/>
  <c r="IN84" i="3"/>
  <c r="IY84" i="3"/>
  <c r="GH86" i="3"/>
  <c r="IY87" i="3"/>
  <c r="IU87" i="3"/>
  <c r="IQ87" i="3"/>
  <c r="IM87" i="3"/>
  <c r="II87" i="3"/>
  <c r="IA87" i="3"/>
  <c r="HW87" i="3"/>
  <c r="HS87" i="3"/>
  <c r="HO87" i="3"/>
  <c r="HK87" i="3"/>
  <c r="HG87" i="3"/>
  <c r="HC87" i="3"/>
  <c r="GY87" i="3"/>
  <c r="GU87" i="3"/>
  <c r="GQ87" i="3"/>
  <c r="GM87" i="3"/>
  <c r="GI87" i="3"/>
  <c r="GE87" i="3"/>
  <c r="GA87" i="3"/>
  <c r="FS87" i="3"/>
  <c r="FO87" i="3"/>
  <c r="FG87" i="3"/>
  <c r="FC87" i="3"/>
  <c r="EY87" i="3"/>
  <c r="EU87" i="3"/>
  <c r="EQ87" i="3"/>
  <c r="EM87" i="3"/>
  <c r="EF87" i="3"/>
  <c r="EB87" i="3"/>
  <c r="DV87" i="3"/>
  <c r="DQ87" i="3"/>
  <c r="IV87" i="3"/>
  <c r="IP87" i="3"/>
  <c r="IK87" i="3"/>
  <c r="IF87" i="3"/>
  <c r="IB87" i="3"/>
  <c r="HV87" i="3"/>
  <c r="HQ87" i="3"/>
  <c r="HL87" i="3"/>
  <c r="HF87" i="3"/>
  <c r="HA87" i="3"/>
  <c r="GV87" i="3"/>
  <c r="GP87" i="3"/>
  <c r="GF87" i="3"/>
  <c r="FV87" i="3"/>
  <c r="FL87" i="3"/>
  <c r="EW87" i="3"/>
  <c r="EL87" i="3"/>
  <c r="EH87" i="3"/>
  <c r="EC87" i="3"/>
  <c r="DU87" i="3"/>
  <c r="IT87" i="3"/>
  <c r="IO87" i="3"/>
  <c r="HU87" i="3"/>
  <c r="HJ87" i="3"/>
  <c r="HE87" i="3"/>
  <c r="GZ87" i="3"/>
  <c r="GT87" i="3"/>
  <c r="GJ87" i="3"/>
  <c r="GD87" i="3"/>
  <c r="FY87" i="3"/>
  <c r="FU87" i="3"/>
  <c r="FP87" i="3"/>
  <c r="FF87" i="3"/>
  <c r="FA87" i="3"/>
  <c r="EV87" i="3"/>
  <c r="EP87" i="3"/>
  <c r="EK87" i="3"/>
  <c r="EG87" i="3"/>
  <c r="DZ87" i="3"/>
  <c r="DT87" i="3"/>
  <c r="EE87" i="3"/>
  <c r="EO87" i="3"/>
  <c r="EX87" i="3"/>
  <c r="FR87" i="3"/>
  <c r="GH87" i="3"/>
  <c r="GX87" i="3"/>
  <c r="HI87" i="3"/>
  <c r="HR87" i="3"/>
  <c r="IG87" i="3"/>
  <c r="IN87" i="3"/>
  <c r="IX87" i="3"/>
  <c r="FF90" i="3"/>
  <c r="GD90" i="3"/>
  <c r="DT91" i="3"/>
  <c r="EG91" i="3"/>
  <c r="EP91" i="3"/>
  <c r="EZ91" i="3"/>
  <c r="FF91" i="3"/>
  <c r="FU91" i="3"/>
  <c r="GH91" i="3"/>
  <c r="GX91" i="3"/>
  <c r="HI91" i="3"/>
  <c r="HT91" i="3"/>
  <c r="ID91" i="3"/>
  <c r="IN91" i="3"/>
  <c r="IX91" i="3"/>
  <c r="DW93" i="3"/>
  <c r="EZ93" i="3"/>
  <c r="FO93" i="3"/>
  <c r="GB93" i="3"/>
  <c r="GJ93" i="3"/>
  <c r="HC93" i="3"/>
  <c r="HN93" i="3"/>
  <c r="HT93" i="3"/>
  <c r="IP93" i="3"/>
  <c r="DW96" i="3"/>
  <c r="EZ96" i="3"/>
  <c r="FM96" i="3"/>
  <c r="GA96" i="3"/>
  <c r="GQ96" i="3"/>
  <c r="HA96" i="3"/>
  <c r="HL96" i="3"/>
  <c r="HS96" i="3"/>
  <c r="IA96" i="3"/>
  <c r="IG96" i="3"/>
  <c r="IQ96" i="3"/>
  <c r="IW97" i="3"/>
  <c r="IS97" i="3"/>
  <c r="IO97" i="3"/>
  <c r="IK97" i="3"/>
  <c r="IG97" i="3"/>
  <c r="IC97" i="3"/>
  <c r="HY97" i="3"/>
  <c r="HU97" i="3"/>
  <c r="HQ97" i="3"/>
  <c r="HM97" i="3"/>
  <c r="HI97" i="3"/>
  <c r="HE97" i="3"/>
  <c r="HA97" i="3"/>
  <c r="GW97" i="3"/>
  <c r="GS97" i="3"/>
  <c r="FY97" i="3"/>
  <c r="FU97" i="3"/>
  <c r="FM97" i="3"/>
  <c r="FI97" i="3"/>
  <c r="FA97" i="3"/>
  <c r="EW97" i="3"/>
  <c r="ES97" i="3"/>
  <c r="EO97" i="3"/>
  <c r="EK97" i="3"/>
  <c r="EH97" i="3"/>
  <c r="ED97" i="3"/>
  <c r="DY97" i="3"/>
  <c r="DT97" i="3"/>
  <c r="IY97" i="3"/>
  <c r="IT97" i="3"/>
  <c r="IN97" i="3"/>
  <c r="II97" i="3"/>
  <c r="ID97" i="3"/>
  <c r="HX97" i="3"/>
  <c r="HS97" i="3"/>
  <c r="HN97" i="3"/>
  <c r="HH97" i="3"/>
  <c r="HC97" i="3"/>
  <c r="GX97" i="3"/>
  <c r="GN97" i="3"/>
  <c r="GJ97" i="3"/>
  <c r="GF97" i="3"/>
  <c r="GB97" i="3"/>
  <c r="FR97" i="3"/>
  <c r="FD97" i="3"/>
  <c r="EY97" i="3"/>
  <c r="ET97" i="3"/>
  <c r="EN97" i="3"/>
  <c r="EE97" i="3"/>
  <c r="DW97" i="3"/>
  <c r="DQ97" i="3"/>
  <c r="IX97" i="3"/>
  <c r="IR97" i="3"/>
  <c r="IM97" i="3"/>
  <c r="IH97" i="3"/>
  <c r="IB97" i="3"/>
  <c r="HW97" i="3"/>
  <c r="HR97" i="3"/>
  <c r="HL97" i="3"/>
  <c r="HG97" i="3"/>
  <c r="HB97" i="3"/>
  <c r="GV97" i="3"/>
  <c r="GQ97" i="3"/>
  <c r="GM97" i="3"/>
  <c r="GI97" i="3"/>
  <c r="GE97" i="3"/>
  <c r="GA97" i="3"/>
  <c r="FV97" i="3"/>
  <c r="FL97" i="3"/>
  <c r="FG97" i="3"/>
  <c r="FC97" i="3"/>
  <c r="EX97" i="3"/>
  <c r="EM97" i="3"/>
  <c r="EI97" i="3"/>
  <c r="EC97" i="3"/>
  <c r="DV97" i="3"/>
  <c r="EF97" i="3"/>
  <c r="EP97" i="3"/>
  <c r="EV97" i="3"/>
  <c r="FF97" i="3"/>
  <c r="FS97" i="3"/>
  <c r="GH97" i="3"/>
  <c r="GP97" i="3"/>
  <c r="GY97" i="3"/>
  <c r="HJ97" i="3"/>
  <c r="HT97" i="3"/>
  <c r="IP97" i="3"/>
  <c r="GI98" i="3"/>
  <c r="GH98" i="3"/>
  <c r="DY100" i="3"/>
  <c r="FA100" i="3"/>
  <c r="FO100" i="3"/>
  <c r="GB100" i="3"/>
  <c r="HC100" i="3"/>
  <c r="HM100" i="3"/>
  <c r="HT100" i="3"/>
  <c r="IB100" i="3"/>
  <c r="II100" i="3"/>
  <c r="IR100" i="3"/>
  <c r="ID102" i="3"/>
  <c r="IC102" i="3"/>
  <c r="DW103" i="3"/>
  <c r="EI103" i="3"/>
  <c r="EZ103" i="3"/>
  <c r="FM103" i="3"/>
  <c r="GB103" i="3"/>
  <c r="HB103" i="3"/>
  <c r="HM103" i="3"/>
  <c r="HT103" i="3"/>
  <c r="IC103" i="3"/>
  <c r="IH103" i="3"/>
  <c r="IR103" i="3"/>
  <c r="GX58" i="3"/>
  <c r="HB58" i="3"/>
  <c r="HF58" i="3"/>
  <c r="HJ58" i="3"/>
  <c r="HN58" i="3"/>
  <c r="HV58" i="3"/>
  <c r="ID58" i="3"/>
  <c r="IH58" i="3"/>
  <c r="IL58" i="3"/>
  <c r="IP58" i="3"/>
  <c r="IT58" i="3"/>
  <c r="DW60" i="3"/>
  <c r="EC60" i="3"/>
  <c r="EG60" i="3"/>
  <c r="EN60" i="3"/>
  <c r="EV60" i="3"/>
  <c r="EZ60" i="3"/>
  <c r="FD60" i="3"/>
  <c r="FL60" i="3"/>
  <c r="FP60" i="3"/>
  <c r="FX60" i="3"/>
  <c r="GB60" i="3"/>
  <c r="GF60" i="3"/>
  <c r="GJ60" i="3"/>
  <c r="GN60" i="3"/>
  <c r="GV60" i="3"/>
  <c r="GZ60" i="3"/>
  <c r="HD60" i="3"/>
  <c r="HH60" i="3"/>
  <c r="HL60" i="3"/>
  <c r="HT60" i="3"/>
  <c r="HX60" i="3"/>
  <c r="IB60" i="3"/>
  <c r="IF60" i="3"/>
  <c r="IN60" i="3"/>
  <c r="IR60" i="3"/>
  <c r="DU62" i="3"/>
  <c r="DZ62" i="3"/>
  <c r="EE62" i="3"/>
  <c r="EI62" i="3"/>
  <c r="EL62" i="3"/>
  <c r="EP62" i="3"/>
  <c r="ET62" i="3"/>
  <c r="EX62" i="3"/>
  <c r="FF62" i="3"/>
  <c r="FJ62" i="3"/>
  <c r="FR62" i="3"/>
  <c r="FV62" i="3"/>
  <c r="GD62" i="3"/>
  <c r="GH62" i="3"/>
  <c r="GL62" i="3"/>
  <c r="GP62" i="3"/>
  <c r="GT62" i="3"/>
  <c r="GX62" i="3"/>
  <c r="HB62" i="3"/>
  <c r="HF62" i="3"/>
  <c r="HJ62" i="3"/>
  <c r="HN62" i="3"/>
  <c r="HV62" i="3"/>
  <c r="ID62" i="3"/>
  <c r="IH62" i="3"/>
  <c r="IL62" i="3"/>
  <c r="IP62" i="3"/>
  <c r="IT62" i="3"/>
  <c r="DW64" i="3"/>
  <c r="EC64" i="3"/>
  <c r="EG64" i="3"/>
  <c r="EN64" i="3"/>
  <c r="EV64" i="3"/>
  <c r="EZ64" i="3"/>
  <c r="FD64" i="3"/>
  <c r="FL64" i="3"/>
  <c r="FP64" i="3"/>
  <c r="FX64" i="3"/>
  <c r="GB64" i="3"/>
  <c r="GF64" i="3"/>
  <c r="GJ64" i="3"/>
  <c r="GN64" i="3"/>
  <c r="GV64" i="3"/>
  <c r="GZ64" i="3"/>
  <c r="HD64" i="3"/>
  <c r="HH64" i="3"/>
  <c r="HL64" i="3"/>
  <c r="HT64" i="3"/>
  <c r="HX64" i="3"/>
  <c r="IB64" i="3"/>
  <c r="IF64" i="3"/>
  <c r="IN64" i="3"/>
  <c r="IR64" i="3"/>
  <c r="IY68" i="3"/>
  <c r="IU68" i="3"/>
  <c r="IQ68" i="3"/>
  <c r="IM68" i="3"/>
  <c r="II68" i="3"/>
  <c r="IA68" i="3"/>
  <c r="HW68" i="3"/>
  <c r="HO68" i="3"/>
  <c r="HK68" i="3"/>
  <c r="HG68" i="3"/>
  <c r="HC68" i="3"/>
  <c r="GY68" i="3"/>
  <c r="GU68" i="3"/>
  <c r="GQ68" i="3"/>
  <c r="GM68" i="3"/>
  <c r="GI68" i="3"/>
  <c r="GE68" i="3"/>
  <c r="GA68" i="3"/>
  <c r="FS68" i="3"/>
  <c r="FO68" i="3"/>
  <c r="FG68" i="3"/>
  <c r="FC68" i="3"/>
  <c r="EY68" i="3"/>
  <c r="EU68" i="3"/>
  <c r="EQ68" i="3"/>
  <c r="EM68" i="3"/>
  <c r="EF68" i="3"/>
  <c r="EB68" i="3"/>
  <c r="DV68" i="3"/>
  <c r="DQ68" i="3"/>
  <c r="IX68" i="3"/>
  <c r="IT68" i="3"/>
  <c r="IP68" i="3"/>
  <c r="IL68" i="3"/>
  <c r="IH68" i="3"/>
  <c r="ID68" i="3"/>
  <c r="HV68" i="3"/>
  <c r="HN68" i="3"/>
  <c r="HJ68" i="3"/>
  <c r="HF68" i="3"/>
  <c r="HB68" i="3"/>
  <c r="GX68" i="3"/>
  <c r="GT68" i="3"/>
  <c r="GP68" i="3"/>
  <c r="GL68" i="3"/>
  <c r="GH68" i="3"/>
  <c r="GD68" i="3"/>
  <c r="FV68" i="3"/>
  <c r="FR68" i="3"/>
  <c r="FJ68" i="3"/>
  <c r="FF68" i="3"/>
  <c r="EX68" i="3"/>
  <c r="ET68" i="3"/>
  <c r="EP68" i="3"/>
  <c r="EL68" i="3"/>
  <c r="EI68" i="3"/>
  <c r="EE68" i="3"/>
  <c r="DZ68" i="3"/>
  <c r="DU68" i="3"/>
  <c r="EC68" i="3"/>
  <c r="EZ68" i="3"/>
  <c r="FL68" i="3"/>
  <c r="FX68" i="3"/>
  <c r="GS68" i="3"/>
  <c r="HA68" i="3"/>
  <c r="HI68" i="3"/>
  <c r="HY68" i="3"/>
  <c r="IK68" i="3"/>
  <c r="IS68" i="3"/>
  <c r="IX69" i="3"/>
  <c r="IT69" i="3"/>
  <c r="IP69" i="3"/>
  <c r="IL69" i="3"/>
  <c r="IH69" i="3"/>
  <c r="ID69" i="3"/>
  <c r="HV69" i="3"/>
  <c r="HN69" i="3"/>
  <c r="HJ69" i="3"/>
  <c r="HF69" i="3"/>
  <c r="HB69" i="3"/>
  <c r="GX69" i="3"/>
  <c r="GT69" i="3"/>
  <c r="GP69" i="3"/>
  <c r="GL69" i="3"/>
  <c r="GH69" i="3"/>
  <c r="GD69" i="3"/>
  <c r="FV69" i="3"/>
  <c r="FR69" i="3"/>
  <c r="FJ69" i="3"/>
  <c r="FF69" i="3"/>
  <c r="EX69" i="3"/>
  <c r="ET69" i="3"/>
  <c r="EP69" i="3"/>
  <c r="EL69" i="3"/>
  <c r="EI69" i="3"/>
  <c r="EE69" i="3"/>
  <c r="DZ69" i="3"/>
  <c r="DU69" i="3"/>
  <c r="IW69" i="3"/>
  <c r="IS69" i="3"/>
  <c r="IO69" i="3"/>
  <c r="IK69" i="3"/>
  <c r="IG69" i="3"/>
  <c r="IC69" i="3"/>
  <c r="HY69" i="3"/>
  <c r="HU69" i="3"/>
  <c r="HM69" i="3"/>
  <c r="HI69" i="3"/>
  <c r="HE69" i="3"/>
  <c r="HA69" i="3"/>
  <c r="GW69" i="3"/>
  <c r="GS69" i="3"/>
  <c r="FY69" i="3"/>
  <c r="FU69" i="3"/>
  <c r="FM69" i="3"/>
  <c r="FI69" i="3"/>
  <c r="FA69" i="3"/>
  <c r="EW69" i="3"/>
  <c r="ES69" i="3"/>
  <c r="EO69" i="3"/>
  <c r="EK69" i="3"/>
  <c r="EH69" i="3"/>
  <c r="ED69" i="3"/>
  <c r="DY69" i="3"/>
  <c r="DT69" i="3"/>
  <c r="EC69" i="3"/>
  <c r="EZ69" i="3"/>
  <c r="FL69" i="3"/>
  <c r="FX69" i="3"/>
  <c r="GI69" i="3"/>
  <c r="GN69" i="3"/>
  <c r="GU69" i="3"/>
  <c r="HC69" i="3"/>
  <c r="HK69" i="3"/>
  <c r="IF69" i="3"/>
  <c r="IN69" i="3"/>
  <c r="IV69" i="3"/>
  <c r="IW81" i="3"/>
  <c r="IS81" i="3"/>
  <c r="IO81" i="3"/>
  <c r="IK81" i="3"/>
  <c r="IG81" i="3"/>
  <c r="IC81" i="3"/>
  <c r="HY81" i="3"/>
  <c r="HU81" i="3"/>
  <c r="HQ81" i="3"/>
  <c r="HM81" i="3"/>
  <c r="HI81" i="3"/>
  <c r="HE81" i="3"/>
  <c r="HA81" i="3"/>
  <c r="GW81" i="3"/>
  <c r="GS81" i="3"/>
  <c r="FY81" i="3"/>
  <c r="FU81" i="3"/>
  <c r="FM81" i="3"/>
  <c r="FI81" i="3"/>
  <c r="FA81" i="3"/>
  <c r="EW81" i="3"/>
  <c r="ES81" i="3"/>
  <c r="EO81" i="3"/>
  <c r="EK81" i="3"/>
  <c r="EH81" i="3"/>
  <c r="ED81" i="3"/>
  <c r="DY81" i="3"/>
  <c r="DT81" i="3"/>
  <c r="IY81" i="3"/>
  <c r="IT81" i="3"/>
  <c r="IN81" i="3"/>
  <c r="II81" i="3"/>
  <c r="ID81" i="3"/>
  <c r="HX81" i="3"/>
  <c r="HS81" i="3"/>
  <c r="HN81" i="3"/>
  <c r="HH81" i="3"/>
  <c r="HC81" i="3"/>
  <c r="GX81" i="3"/>
  <c r="GN81" i="3"/>
  <c r="GJ81" i="3"/>
  <c r="GF81" i="3"/>
  <c r="GB81" i="3"/>
  <c r="FR81" i="3"/>
  <c r="FD81" i="3"/>
  <c r="EY81" i="3"/>
  <c r="ET81" i="3"/>
  <c r="EN81" i="3"/>
  <c r="EE81" i="3"/>
  <c r="DW81" i="3"/>
  <c r="DQ81" i="3"/>
  <c r="IX81" i="3"/>
  <c r="IR81" i="3"/>
  <c r="IM81" i="3"/>
  <c r="IH81" i="3"/>
  <c r="IB81" i="3"/>
  <c r="HW81" i="3"/>
  <c r="HR81" i="3"/>
  <c r="HL81" i="3"/>
  <c r="HG81" i="3"/>
  <c r="HB81" i="3"/>
  <c r="GV81" i="3"/>
  <c r="GQ81" i="3"/>
  <c r="GM81" i="3"/>
  <c r="GI81" i="3"/>
  <c r="GE81" i="3"/>
  <c r="GA81" i="3"/>
  <c r="FV81" i="3"/>
  <c r="FL81" i="3"/>
  <c r="FG81" i="3"/>
  <c r="FC81" i="3"/>
  <c r="EX81" i="3"/>
  <c r="EM81" i="3"/>
  <c r="EI81" i="3"/>
  <c r="EC81" i="3"/>
  <c r="DV81" i="3"/>
  <c r="EF81" i="3"/>
  <c r="EP81" i="3"/>
  <c r="EV81" i="3"/>
  <c r="FF81" i="3"/>
  <c r="FS81" i="3"/>
  <c r="GH81" i="3"/>
  <c r="GP81" i="3"/>
  <c r="GY81" i="3"/>
  <c r="HJ81" i="3"/>
  <c r="HT81" i="3"/>
  <c r="IP81" i="3"/>
  <c r="GI82" i="3"/>
  <c r="GH82" i="3"/>
  <c r="DY84" i="3"/>
  <c r="FA84" i="3"/>
  <c r="FO84" i="3"/>
  <c r="GB84" i="3"/>
  <c r="HC84" i="3"/>
  <c r="HM84" i="3"/>
  <c r="HT84" i="3"/>
  <c r="IB84" i="3"/>
  <c r="II84" i="3"/>
  <c r="IR84" i="3"/>
  <c r="ID86" i="3"/>
  <c r="IC86" i="3"/>
  <c r="GJ91" i="3"/>
  <c r="GZ91" i="3"/>
  <c r="HJ91" i="3"/>
  <c r="HU91" i="3"/>
  <c r="IO91" i="3"/>
  <c r="IC98" i="3"/>
  <c r="IA98" i="3"/>
  <c r="FG102" i="3"/>
  <c r="FF102" i="3"/>
  <c r="GE102" i="3"/>
  <c r="GD102" i="3"/>
  <c r="DY103" i="3"/>
  <c r="ES103" i="3"/>
  <c r="FI103" i="3"/>
  <c r="GL103" i="3"/>
  <c r="GS103" i="3"/>
  <c r="HD103" i="3"/>
  <c r="HN103" i="3"/>
  <c r="HX103" i="3"/>
  <c r="ID103" i="3"/>
  <c r="IS103" i="3"/>
  <c r="GQ106" i="3"/>
  <c r="GP106" i="3"/>
  <c r="IY107" i="3"/>
  <c r="IU107" i="3"/>
  <c r="IQ107" i="3"/>
  <c r="IM107" i="3"/>
  <c r="II107" i="3"/>
  <c r="IA107" i="3"/>
  <c r="HW107" i="3"/>
  <c r="HS107" i="3"/>
  <c r="HO107" i="3"/>
  <c r="HK107" i="3"/>
  <c r="HG107" i="3"/>
  <c r="HC107" i="3"/>
  <c r="GY107" i="3"/>
  <c r="GU107" i="3"/>
  <c r="GQ107" i="3"/>
  <c r="GM107" i="3"/>
  <c r="GI107" i="3"/>
  <c r="GE107" i="3"/>
  <c r="GA107" i="3"/>
  <c r="FS107" i="3"/>
  <c r="FO107" i="3"/>
  <c r="FG107" i="3"/>
  <c r="FC107" i="3"/>
  <c r="EY107" i="3"/>
  <c r="EU107" i="3"/>
  <c r="EQ107" i="3"/>
  <c r="EM107" i="3"/>
  <c r="EF107" i="3"/>
  <c r="EB107" i="3"/>
  <c r="DV107" i="3"/>
  <c r="DQ107" i="3"/>
  <c r="DY107" i="3"/>
  <c r="EE107" i="3"/>
  <c r="EO107" i="3"/>
  <c r="ET107" i="3"/>
  <c r="EZ107" i="3"/>
  <c r="FJ107" i="3"/>
  <c r="FX107" i="3"/>
  <c r="GH107" i="3"/>
  <c r="GN107" i="3"/>
  <c r="GS107" i="3"/>
  <c r="GX107" i="3"/>
  <c r="HD107" i="3"/>
  <c r="HI107" i="3"/>
  <c r="HN107" i="3"/>
  <c r="HT107" i="3"/>
  <c r="HY107" i="3"/>
  <c r="ID107" i="3"/>
  <c r="IH107" i="3"/>
  <c r="IN107" i="3"/>
  <c r="IS107" i="3"/>
  <c r="IX107" i="3"/>
  <c r="IW113" i="3"/>
  <c r="IS113" i="3"/>
  <c r="IO113" i="3"/>
  <c r="IK113" i="3"/>
  <c r="IG113" i="3"/>
  <c r="IC113" i="3"/>
  <c r="HY113" i="3"/>
  <c r="HU113" i="3"/>
  <c r="HQ113" i="3"/>
  <c r="HM113" i="3"/>
  <c r="HI113" i="3"/>
  <c r="HE113" i="3"/>
  <c r="HA113" i="3"/>
  <c r="GW113" i="3"/>
  <c r="GS113" i="3"/>
  <c r="FY113" i="3"/>
  <c r="FU113" i="3"/>
  <c r="FM113" i="3"/>
  <c r="FI113" i="3"/>
  <c r="FA113" i="3"/>
  <c r="EW113" i="3"/>
  <c r="ES113" i="3"/>
  <c r="EO113" i="3"/>
  <c r="EK113" i="3"/>
  <c r="EH113" i="3"/>
  <c r="ED113" i="3"/>
  <c r="DY113" i="3"/>
  <c r="DT113" i="3"/>
  <c r="DZ113" i="3"/>
  <c r="EF113" i="3"/>
  <c r="EP113" i="3"/>
  <c r="EU113" i="3"/>
  <c r="EZ113" i="3"/>
  <c r="FJ113" i="3"/>
  <c r="FO113" i="3"/>
  <c r="FS113" i="3"/>
  <c r="FX113" i="3"/>
  <c r="GT113" i="3"/>
  <c r="GY113" i="3"/>
  <c r="HD113" i="3"/>
  <c r="HJ113" i="3"/>
  <c r="HO113" i="3"/>
  <c r="HT113" i="3"/>
  <c r="IP113" i="3"/>
  <c r="IU113" i="3"/>
  <c r="IX116" i="3"/>
  <c r="IT116" i="3"/>
  <c r="IP116" i="3"/>
  <c r="IL116" i="3"/>
  <c r="IH116" i="3"/>
  <c r="ID116" i="3"/>
  <c r="HV116" i="3"/>
  <c r="HR116" i="3"/>
  <c r="HN116" i="3"/>
  <c r="HJ116" i="3"/>
  <c r="HF116" i="3"/>
  <c r="HB116" i="3"/>
  <c r="GX116" i="3"/>
  <c r="GT116" i="3"/>
  <c r="GP116" i="3"/>
  <c r="GL116" i="3"/>
  <c r="GH116" i="3"/>
  <c r="GD116" i="3"/>
  <c r="FV116" i="3"/>
  <c r="FR116" i="3"/>
  <c r="FJ116" i="3"/>
  <c r="FF116" i="3"/>
  <c r="EX116" i="3"/>
  <c r="ET116" i="3"/>
  <c r="EP116" i="3"/>
  <c r="EL116" i="3"/>
  <c r="EI116" i="3"/>
  <c r="EE116" i="3"/>
  <c r="DZ116" i="3"/>
  <c r="DU116" i="3"/>
  <c r="DY116" i="3"/>
  <c r="EF116" i="3"/>
  <c r="EO116" i="3"/>
  <c r="EU116" i="3"/>
  <c r="EZ116" i="3"/>
  <c r="FD116" i="3"/>
  <c r="FI116" i="3"/>
  <c r="FS116" i="3"/>
  <c r="FX116" i="3"/>
  <c r="GB116" i="3"/>
  <c r="GM116" i="3"/>
  <c r="GW116" i="3"/>
  <c r="HC116" i="3"/>
  <c r="HH116" i="3"/>
  <c r="HM116" i="3"/>
  <c r="HS116" i="3"/>
  <c r="HX116" i="3"/>
  <c r="IB116" i="3"/>
  <c r="IG116" i="3"/>
  <c r="IM116" i="3"/>
  <c r="IR116" i="3"/>
  <c r="IW116" i="3"/>
  <c r="DW119" i="3"/>
  <c r="ED119" i="3"/>
  <c r="EI119" i="3"/>
  <c r="EN119" i="3"/>
  <c r="ES119" i="3"/>
  <c r="EX119" i="3"/>
  <c r="FD119" i="3"/>
  <c r="FI119" i="3"/>
  <c r="FM119" i="3"/>
  <c r="FR119" i="3"/>
  <c r="GB119" i="3"/>
  <c r="GL119" i="3"/>
  <c r="GW119" i="3"/>
  <c r="HB119" i="3"/>
  <c r="HH119" i="3"/>
  <c r="HM119" i="3"/>
  <c r="HR119" i="3"/>
  <c r="HX119" i="3"/>
  <c r="IC119" i="3"/>
  <c r="IG119" i="3"/>
  <c r="IL119" i="3"/>
  <c r="IR119" i="3"/>
  <c r="IY123" i="3"/>
  <c r="IU123" i="3"/>
  <c r="IQ123" i="3"/>
  <c r="IM123" i="3"/>
  <c r="II123" i="3"/>
  <c r="IA123" i="3"/>
  <c r="HW123" i="3"/>
  <c r="HS123" i="3"/>
  <c r="HO123" i="3"/>
  <c r="HK123" i="3"/>
  <c r="HG123" i="3"/>
  <c r="HC123" i="3"/>
  <c r="GY123" i="3"/>
  <c r="GU123" i="3"/>
  <c r="GQ123" i="3"/>
  <c r="GM123" i="3"/>
  <c r="GI123" i="3"/>
  <c r="GE123" i="3"/>
  <c r="GA123" i="3"/>
  <c r="FS123" i="3"/>
  <c r="FO123" i="3"/>
  <c r="FG123" i="3"/>
  <c r="FC123" i="3"/>
  <c r="EY123" i="3"/>
  <c r="EU123" i="3"/>
  <c r="EQ123" i="3"/>
  <c r="EM123" i="3"/>
  <c r="EF123" i="3"/>
  <c r="EB123" i="3"/>
  <c r="DV123" i="3"/>
  <c r="DQ123" i="3"/>
  <c r="DY123" i="3"/>
  <c r="EE123" i="3"/>
  <c r="EO123" i="3"/>
  <c r="ET123" i="3"/>
  <c r="EZ123" i="3"/>
  <c r="FJ123" i="3"/>
  <c r="FX123" i="3"/>
  <c r="GH123" i="3"/>
  <c r="GN123" i="3"/>
  <c r="GS123" i="3"/>
  <c r="GX123" i="3"/>
  <c r="HD123" i="3"/>
  <c r="HI123" i="3"/>
  <c r="HN123" i="3"/>
  <c r="HT123" i="3"/>
  <c r="HY123" i="3"/>
  <c r="ID123" i="3"/>
  <c r="IH123" i="3"/>
  <c r="IN123" i="3"/>
  <c r="IS123" i="3"/>
  <c r="IX123" i="3"/>
  <c r="DW125" i="3"/>
  <c r="EE125" i="3"/>
  <c r="EN125" i="3"/>
  <c r="ET125" i="3"/>
  <c r="EY125" i="3"/>
  <c r="FD125" i="3"/>
  <c r="FR125" i="3"/>
  <c r="GB125" i="3"/>
  <c r="GF125" i="3"/>
  <c r="GJ125" i="3"/>
  <c r="GN125" i="3"/>
  <c r="GX125" i="3"/>
  <c r="HC125" i="3"/>
  <c r="HH125" i="3"/>
  <c r="HN125" i="3"/>
  <c r="HS125" i="3"/>
  <c r="HX125" i="3"/>
  <c r="ID125" i="3"/>
  <c r="II125" i="3"/>
  <c r="IN125" i="3"/>
  <c r="IT125" i="3"/>
  <c r="IW129" i="3"/>
  <c r="IS129" i="3"/>
  <c r="IO129" i="3"/>
  <c r="IK129" i="3"/>
  <c r="IG129" i="3"/>
  <c r="IC129" i="3"/>
  <c r="HY129" i="3"/>
  <c r="HU129" i="3"/>
  <c r="HQ129" i="3"/>
  <c r="HM129" i="3"/>
  <c r="HI129" i="3"/>
  <c r="HE129" i="3"/>
  <c r="HA129" i="3"/>
  <c r="GW129" i="3"/>
  <c r="GS129" i="3"/>
  <c r="FY129" i="3"/>
  <c r="FU129" i="3"/>
  <c r="FM129" i="3"/>
  <c r="FI129" i="3"/>
  <c r="FA129" i="3"/>
  <c r="EW129" i="3"/>
  <c r="ES129" i="3"/>
  <c r="EO129" i="3"/>
  <c r="EK129" i="3"/>
  <c r="EH129" i="3"/>
  <c r="ED129" i="3"/>
  <c r="DY129" i="3"/>
  <c r="DT129" i="3"/>
  <c r="DZ129" i="3"/>
  <c r="EF129" i="3"/>
  <c r="EP129" i="3"/>
  <c r="EU129" i="3"/>
  <c r="EZ129" i="3"/>
  <c r="FJ129" i="3"/>
  <c r="FO129" i="3"/>
  <c r="FS129" i="3"/>
  <c r="FX129" i="3"/>
  <c r="GT129" i="3"/>
  <c r="GY129" i="3"/>
  <c r="HD129" i="3"/>
  <c r="HJ129" i="3"/>
  <c r="HO129" i="3"/>
  <c r="HT129" i="3"/>
  <c r="IP129" i="3"/>
  <c r="IU129" i="3"/>
  <c r="IX132" i="3"/>
  <c r="IT132" i="3"/>
  <c r="IP132" i="3"/>
  <c r="IL132" i="3"/>
  <c r="IH132" i="3"/>
  <c r="ID132" i="3"/>
  <c r="HV132" i="3"/>
  <c r="HR132" i="3"/>
  <c r="HN132" i="3"/>
  <c r="HJ132" i="3"/>
  <c r="HF132" i="3"/>
  <c r="HB132" i="3"/>
  <c r="GX132" i="3"/>
  <c r="GT132" i="3"/>
  <c r="GP132" i="3"/>
  <c r="GL132" i="3"/>
  <c r="GH132" i="3"/>
  <c r="GD132" i="3"/>
  <c r="FV132" i="3"/>
  <c r="FR132" i="3"/>
  <c r="FJ132" i="3"/>
  <c r="FF132" i="3"/>
  <c r="EX132" i="3"/>
  <c r="ET132" i="3"/>
  <c r="EP132" i="3"/>
  <c r="EL132" i="3"/>
  <c r="EI132" i="3"/>
  <c r="EE132" i="3"/>
  <c r="DZ132" i="3"/>
  <c r="DU132" i="3"/>
  <c r="DY132" i="3"/>
  <c r="EF132" i="3"/>
  <c r="EO132" i="3"/>
  <c r="EU132" i="3"/>
  <c r="EZ132" i="3"/>
  <c r="FD132" i="3"/>
  <c r="FI132" i="3"/>
  <c r="FS132" i="3"/>
  <c r="FX132" i="3"/>
  <c r="GB132" i="3"/>
  <c r="GM132" i="3"/>
  <c r="GW132" i="3"/>
  <c r="HC132" i="3"/>
  <c r="HH132" i="3"/>
  <c r="HM132" i="3"/>
  <c r="HS132" i="3"/>
  <c r="HX132" i="3"/>
  <c r="IB132" i="3"/>
  <c r="IG132" i="3"/>
  <c r="IM132" i="3"/>
  <c r="IR132" i="3"/>
  <c r="IW132" i="3"/>
  <c r="GH142" i="3"/>
  <c r="GI142" i="3"/>
  <c r="GL146" i="3"/>
  <c r="GM146" i="3"/>
  <c r="IW109" i="3"/>
  <c r="IS109" i="3"/>
  <c r="IO109" i="3"/>
  <c r="IK109" i="3"/>
  <c r="IG109" i="3"/>
  <c r="IC109" i="3"/>
  <c r="HY109" i="3"/>
  <c r="HU109" i="3"/>
  <c r="HQ109" i="3"/>
  <c r="HM109" i="3"/>
  <c r="HI109" i="3"/>
  <c r="HE109" i="3"/>
  <c r="HA109" i="3"/>
  <c r="GW109" i="3"/>
  <c r="GS109" i="3"/>
  <c r="FY109" i="3"/>
  <c r="FU109" i="3"/>
  <c r="FM109" i="3"/>
  <c r="FI109" i="3"/>
  <c r="FA109" i="3"/>
  <c r="EW109" i="3"/>
  <c r="ES109" i="3"/>
  <c r="EO109" i="3"/>
  <c r="EK109" i="3"/>
  <c r="EH109" i="3"/>
  <c r="ED109" i="3"/>
  <c r="DY109" i="3"/>
  <c r="DT109" i="3"/>
  <c r="DZ109" i="3"/>
  <c r="EF109" i="3"/>
  <c r="EP109" i="3"/>
  <c r="EU109" i="3"/>
  <c r="EZ109" i="3"/>
  <c r="FJ109" i="3"/>
  <c r="FO109" i="3"/>
  <c r="FS109" i="3"/>
  <c r="FX109" i="3"/>
  <c r="GT109" i="3"/>
  <c r="GY109" i="3"/>
  <c r="HD109" i="3"/>
  <c r="HJ109" i="3"/>
  <c r="HO109" i="3"/>
  <c r="HT109" i="3"/>
  <c r="IP109" i="3"/>
  <c r="IU109" i="3"/>
  <c r="GP110" i="3"/>
  <c r="IX112" i="3"/>
  <c r="IT112" i="3"/>
  <c r="IP112" i="3"/>
  <c r="IL112" i="3"/>
  <c r="IH112" i="3"/>
  <c r="ID112" i="3"/>
  <c r="HV112" i="3"/>
  <c r="HR112" i="3"/>
  <c r="HN112" i="3"/>
  <c r="HJ112" i="3"/>
  <c r="HF112" i="3"/>
  <c r="HB112" i="3"/>
  <c r="GX112" i="3"/>
  <c r="GT112" i="3"/>
  <c r="GP112" i="3"/>
  <c r="GL112" i="3"/>
  <c r="GH112" i="3"/>
  <c r="GD112" i="3"/>
  <c r="FV112" i="3"/>
  <c r="FR112" i="3"/>
  <c r="FJ112" i="3"/>
  <c r="FF112" i="3"/>
  <c r="EX112" i="3"/>
  <c r="ET112" i="3"/>
  <c r="EP112" i="3"/>
  <c r="EL112" i="3"/>
  <c r="EI112" i="3"/>
  <c r="EE112" i="3"/>
  <c r="DZ112" i="3"/>
  <c r="DU112" i="3"/>
  <c r="DY112" i="3"/>
  <c r="EF112" i="3"/>
  <c r="EO112" i="3"/>
  <c r="EU112" i="3"/>
  <c r="EZ112" i="3"/>
  <c r="FD112" i="3"/>
  <c r="FI112" i="3"/>
  <c r="FS112" i="3"/>
  <c r="FX112" i="3"/>
  <c r="GB112" i="3"/>
  <c r="GM112" i="3"/>
  <c r="GW112" i="3"/>
  <c r="HC112" i="3"/>
  <c r="HH112" i="3"/>
  <c r="HM112" i="3"/>
  <c r="HS112" i="3"/>
  <c r="HX112" i="3"/>
  <c r="IB112" i="3"/>
  <c r="IG112" i="3"/>
  <c r="IM112" i="3"/>
  <c r="IR112" i="3"/>
  <c r="IW112" i="3"/>
  <c r="DU113" i="3"/>
  <c r="EB113" i="3"/>
  <c r="EG113" i="3"/>
  <c r="EL113" i="3"/>
  <c r="EQ113" i="3"/>
  <c r="EV113" i="3"/>
  <c r="FF113" i="3"/>
  <c r="FP113" i="3"/>
  <c r="GD113" i="3"/>
  <c r="GH113" i="3"/>
  <c r="GL113" i="3"/>
  <c r="GP113" i="3"/>
  <c r="GU113" i="3"/>
  <c r="GZ113" i="3"/>
  <c r="HF113" i="3"/>
  <c r="HK113" i="3"/>
  <c r="HV113" i="3"/>
  <c r="IA113" i="3"/>
  <c r="IF113" i="3"/>
  <c r="IL113" i="3"/>
  <c r="IQ113" i="3"/>
  <c r="IV113" i="3"/>
  <c r="FR114" i="3"/>
  <c r="GL114" i="3"/>
  <c r="DT116" i="3"/>
  <c r="EB116" i="3"/>
  <c r="EG116" i="3"/>
  <c r="EK116" i="3"/>
  <c r="EQ116" i="3"/>
  <c r="EV116" i="3"/>
  <c r="FA116" i="3"/>
  <c r="FO116" i="3"/>
  <c r="FY116" i="3"/>
  <c r="GI116" i="3"/>
  <c r="GN116" i="3"/>
  <c r="GS116" i="3"/>
  <c r="GY116" i="3"/>
  <c r="HD116" i="3"/>
  <c r="HI116" i="3"/>
  <c r="HO116" i="3"/>
  <c r="HT116" i="3"/>
  <c r="HY116" i="3"/>
  <c r="IC116" i="3"/>
  <c r="II116" i="3"/>
  <c r="IN116" i="3"/>
  <c r="IS116" i="3"/>
  <c r="IY116" i="3"/>
  <c r="GH118" i="3"/>
  <c r="IA118" i="3"/>
  <c r="IY119" i="3"/>
  <c r="IU119" i="3"/>
  <c r="IQ119" i="3"/>
  <c r="IM119" i="3"/>
  <c r="II119" i="3"/>
  <c r="IA119" i="3"/>
  <c r="HW119" i="3"/>
  <c r="HS119" i="3"/>
  <c r="HO119" i="3"/>
  <c r="HK119" i="3"/>
  <c r="HG119" i="3"/>
  <c r="HC119" i="3"/>
  <c r="GY119" i="3"/>
  <c r="GU119" i="3"/>
  <c r="GQ119" i="3"/>
  <c r="GM119" i="3"/>
  <c r="GI119" i="3"/>
  <c r="GE119" i="3"/>
  <c r="GA119" i="3"/>
  <c r="FS119" i="3"/>
  <c r="FO119" i="3"/>
  <c r="FG119" i="3"/>
  <c r="FC119" i="3"/>
  <c r="EY119" i="3"/>
  <c r="EU119" i="3"/>
  <c r="EQ119" i="3"/>
  <c r="EM119" i="3"/>
  <c r="EF119" i="3"/>
  <c r="EB119" i="3"/>
  <c r="DV119" i="3"/>
  <c r="DQ119" i="3"/>
  <c r="DY119" i="3"/>
  <c r="EE119" i="3"/>
  <c r="EO119" i="3"/>
  <c r="ET119" i="3"/>
  <c r="EZ119" i="3"/>
  <c r="FJ119" i="3"/>
  <c r="FX119" i="3"/>
  <c r="GH119" i="3"/>
  <c r="GN119" i="3"/>
  <c r="GS119" i="3"/>
  <c r="GX119" i="3"/>
  <c r="HD119" i="3"/>
  <c r="HI119" i="3"/>
  <c r="HN119" i="3"/>
  <c r="HT119" i="3"/>
  <c r="HY119" i="3"/>
  <c r="ID119" i="3"/>
  <c r="IH119" i="3"/>
  <c r="IN119" i="3"/>
  <c r="IS119" i="3"/>
  <c r="IX119" i="3"/>
  <c r="FF122" i="3"/>
  <c r="GD122" i="3"/>
  <c r="DT123" i="3"/>
  <c r="DZ123" i="3"/>
  <c r="EG123" i="3"/>
  <c r="EK123" i="3"/>
  <c r="EP123" i="3"/>
  <c r="EV123" i="3"/>
  <c r="FA123" i="3"/>
  <c r="FF123" i="3"/>
  <c r="FP123" i="3"/>
  <c r="FU123" i="3"/>
  <c r="FY123" i="3"/>
  <c r="GD123" i="3"/>
  <c r="GJ123" i="3"/>
  <c r="GT123" i="3"/>
  <c r="GZ123" i="3"/>
  <c r="HE123" i="3"/>
  <c r="HJ123" i="3"/>
  <c r="HU123" i="3"/>
  <c r="IO123" i="3"/>
  <c r="IT123" i="3"/>
  <c r="IW125" i="3"/>
  <c r="IS125" i="3"/>
  <c r="IO125" i="3"/>
  <c r="IK125" i="3"/>
  <c r="IG125" i="3"/>
  <c r="IC125" i="3"/>
  <c r="HY125" i="3"/>
  <c r="HU125" i="3"/>
  <c r="HQ125" i="3"/>
  <c r="HM125" i="3"/>
  <c r="HI125" i="3"/>
  <c r="HE125" i="3"/>
  <c r="HA125" i="3"/>
  <c r="GW125" i="3"/>
  <c r="GS125" i="3"/>
  <c r="FY125" i="3"/>
  <c r="FU125" i="3"/>
  <c r="FM125" i="3"/>
  <c r="FI125" i="3"/>
  <c r="FA125" i="3"/>
  <c r="EW125" i="3"/>
  <c r="ES125" i="3"/>
  <c r="EO125" i="3"/>
  <c r="EK125" i="3"/>
  <c r="EH125" i="3"/>
  <c r="ED125" i="3"/>
  <c r="DY125" i="3"/>
  <c r="DT125" i="3"/>
  <c r="DZ125" i="3"/>
  <c r="EF125" i="3"/>
  <c r="EP125" i="3"/>
  <c r="EU125" i="3"/>
  <c r="EZ125" i="3"/>
  <c r="FJ125" i="3"/>
  <c r="FO125" i="3"/>
  <c r="FS125" i="3"/>
  <c r="FX125" i="3"/>
  <c r="GT125" i="3"/>
  <c r="GY125" i="3"/>
  <c r="HD125" i="3"/>
  <c r="HJ125" i="3"/>
  <c r="HO125" i="3"/>
  <c r="HT125" i="3"/>
  <c r="IP125" i="3"/>
  <c r="IU125" i="3"/>
  <c r="GP126" i="3"/>
  <c r="IX128" i="3"/>
  <c r="IT128" i="3"/>
  <c r="IP128" i="3"/>
  <c r="IL128" i="3"/>
  <c r="IH128" i="3"/>
  <c r="ID128" i="3"/>
  <c r="HV128" i="3"/>
  <c r="HR128" i="3"/>
  <c r="HN128" i="3"/>
  <c r="HJ128" i="3"/>
  <c r="HF128" i="3"/>
  <c r="HB128" i="3"/>
  <c r="GX128" i="3"/>
  <c r="GT128" i="3"/>
  <c r="GP128" i="3"/>
  <c r="GL128" i="3"/>
  <c r="GH128" i="3"/>
  <c r="GD128" i="3"/>
  <c r="FV128" i="3"/>
  <c r="FR128" i="3"/>
  <c r="FJ128" i="3"/>
  <c r="FF128" i="3"/>
  <c r="EX128" i="3"/>
  <c r="ET128" i="3"/>
  <c r="EP128" i="3"/>
  <c r="EL128" i="3"/>
  <c r="EI128" i="3"/>
  <c r="EE128" i="3"/>
  <c r="DZ128" i="3"/>
  <c r="DU128" i="3"/>
  <c r="DY128" i="3"/>
  <c r="EF128" i="3"/>
  <c r="EO128" i="3"/>
  <c r="EU128" i="3"/>
  <c r="EZ128" i="3"/>
  <c r="FD128" i="3"/>
  <c r="FI128" i="3"/>
  <c r="FS128" i="3"/>
  <c r="FX128" i="3"/>
  <c r="GB128" i="3"/>
  <c r="GM128" i="3"/>
  <c r="GW128" i="3"/>
  <c r="HC128" i="3"/>
  <c r="HH128" i="3"/>
  <c r="HM128" i="3"/>
  <c r="HS128" i="3"/>
  <c r="HX128" i="3"/>
  <c r="IB128" i="3"/>
  <c r="IG128" i="3"/>
  <c r="IM128" i="3"/>
  <c r="IR128" i="3"/>
  <c r="IW128" i="3"/>
  <c r="DU129" i="3"/>
  <c r="EB129" i="3"/>
  <c r="EG129" i="3"/>
  <c r="EL129" i="3"/>
  <c r="EQ129" i="3"/>
  <c r="EV129" i="3"/>
  <c r="FF129" i="3"/>
  <c r="FP129" i="3"/>
  <c r="GD129" i="3"/>
  <c r="GH129" i="3"/>
  <c r="GL129" i="3"/>
  <c r="GP129" i="3"/>
  <c r="GU129" i="3"/>
  <c r="GZ129" i="3"/>
  <c r="HF129" i="3"/>
  <c r="HK129" i="3"/>
  <c r="HV129" i="3"/>
  <c r="IA129" i="3"/>
  <c r="IF129" i="3"/>
  <c r="IL129" i="3"/>
  <c r="IQ129" i="3"/>
  <c r="IV129" i="3"/>
  <c r="FR130" i="3"/>
  <c r="GL130" i="3"/>
  <c r="DT132" i="3"/>
  <c r="EB132" i="3"/>
  <c r="EG132" i="3"/>
  <c r="EK132" i="3"/>
  <c r="EQ132" i="3"/>
  <c r="EV132" i="3"/>
  <c r="FA132" i="3"/>
  <c r="FO132" i="3"/>
  <c r="FY132" i="3"/>
  <c r="GI132" i="3"/>
  <c r="GN132" i="3"/>
  <c r="GS132" i="3"/>
  <c r="GY132" i="3"/>
  <c r="HD132" i="3"/>
  <c r="HI132" i="3"/>
  <c r="HO132" i="3"/>
  <c r="HT132" i="3"/>
  <c r="HY132" i="3"/>
  <c r="IC132" i="3"/>
  <c r="II132" i="3"/>
  <c r="IN132" i="3"/>
  <c r="IS132" i="3"/>
  <c r="IY132" i="3"/>
  <c r="GH134" i="3"/>
  <c r="IA134" i="3"/>
  <c r="IW135" i="3"/>
  <c r="IS135" i="3"/>
  <c r="IO135" i="3"/>
  <c r="IK135" i="3"/>
  <c r="IG135" i="3"/>
  <c r="IC135" i="3"/>
  <c r="HY135" i="3"/>
  <c r="HU135" i="3"/>
  <c r="HQ135" i="3"/>
  <c r="HM135" i="3"/>
  <c r="HI135" i="3"/>
  <c r="HE135" i="3"/>
  <c r="HA135" i="3"/>
  <c r="GW135" i="3"/>
  <c r="GS135" i="3"/>
  <c r="FY135" i="3"/>
  <c r="FU135" i="3"/>
  <c r="FM135" i="3"/>
  <c r="FI135" i="3"/>
  <c r="FA135" i="3"/>
  <c r="EW135" i="3"/>
  <c r="ES135" i="3"/>
  <c r="EO135" i="3"/>
  <c r="EK135" i="3"/>
  <c r="EH135" i="3"/>
  <c r="ED135" i="3"/>
  <c r="DY135" i="3"/>
  <c r="DT135" i="3"/>
  <c r="IY135" i="3"/>
  <c r="IU135" i="3"/>
  <c r="IQ135" i="3"/>
  <c r="IM135" i="3"/>
  <c r="II135" i="3"/>
  <c r="IA135" i="3"/>
  <c r="HW135" i="3"/>
  <c r="HS135" i="3"/>
  <c r="HO135" i="3"/>
  <c r="HK135" i="3"/>
  <c r="HG135" i="3"/>
  <c r="HC135" i="3"/>
  <c r="GY135" i="3"/>
  <c r="GU135" i="3"/>
  <c r="GQ135" i="3"/>
  <c r="GM135" i="3"/>
  <c r="GI135" i="3"/>
  <c r="GE135" i="3"/>
  <c r="GA135" i="3"/>
  <c r="FS135" i="3"/>
  <c r="FO135" i="3"/>
  <c r="FG135" i="3"/>
  <c r="FC135" i="3"/>
  <c r="EY135" i="3"/>
  <c r="EU135" i="3"/>
  <c r="EQ135" i="3"/>
  <c r="EM135" i="3"/>
  <c r="EF135" i="3"/>
  <c r="EB135" i="3"/>
  <c r="DV135" i="3"/>
  <c r="DQ135" i="3"/>
  <c r="EC135" i="3"/>
  <c r="EZ135" i="3"/>
  <c r="FF135" i="3"/>
  <c r="FL135" i="3"/>
  <c r="FR135" i="3"/>
  <c r="FX135" i="3"/>
  <c r="GD135" i="3"/>
  <c r="GJ135" i="3"/>
  <c r="GV135" i="3"/>
  <c r="HD135" i="3"/>
  <c r="HL135" i="3"/>
  <c r="HT135" i="3"/>
  <c r="IB135" i="3"/>
  <c r="IH135" i="3"/>
  <c r="IP135" i="3"/>
  <c r="IX135" i="3"/>
  <c r="GH138" i="3"/>
  <c r="GI138" i="3"/>
  <c r="GL142" i="3"/>
  <c r="GM142" i="3"/>
  <c r="GP146" i="3"/>
  <c r="GQ146" i="3"/>
  <c r="IW147" i="3"/>
  <c r="IS147" i="3"/>
  <c r="IO147" i="3"/>
  <c r="IK147" i="3"/>
  <c r="IG147" i="3"/>
  <c r="IC147" i="3"/>
  <c r="HY147" i="3"/>
  <c r="HU147" i="3"/>
  <c r="HQ147" i="3"/>
  <c r="HM147" i="3"/>
  <c r="HI147" i="3"/>
  <c r="HE147" i="3"/>
  <c r="HA147" i="3"/>
  <c r="GW147" i="3"/>
  <c r="GS147" i="3"/>
  <c r="FY147" i="3"/>
  <c r="FU147" i="3"/>
  <c r="FM147" i="3"/>
  <c r="FI147" i="3"/>
  <c r="FA147" i="3"/>
  <c r="EW147" i="3"/>
  <c r="ES147" i="3"/>
  <c r="EO147" i="3"/>
  <c r="EK147" i="3"/>
  <c r="EH147" i="3"/>
  <c r="ED147" i="3"/>
  <c r="DY147" i="3"/>
  <c r="DT147" i="3"/>
  <c r="IY147" i="3"/>
  <c r="IU147" i="3"/>
  <c r="IQ147" i="3"/>
  <c r="IM147" i="3"/>
  <c r="II147" i="3"/>
  <c r="IA147" i="3"/>
  <c r="HW147" i="3"/>
  <c r="HS147" i="3"/>
  <c r="HO147" i="3"/>
  <c r="HK147" i="3"/>
  <c r="HG147" i="3"/>
  <c r="HC147" i="3"/>
  <c r="GY147" i="3"/>
  <c r="GU147" i="3"/>
  <c r="GQ147" i="3"/>
  <c r="GM147" i="3"/>
  <c r="GI147" i="3"/>
  <c r="GE147" i="3"/>
  <c r="GA147" i="3"/>
  <c r="FS147" i="3"/>
  <c r="FO147" i="3"/>
  <c r="FG147" i="3"/>
  <c r="FC147" i="3"/>
  <c r="EY147" i="3"/>
  <c r="EU147" i="3"/>
  <c r="EQ147" i="3"/>
  <c r="EM147" i="3"/>
  <c r="EF147" i="3"/>
  <c r="EB147" i="3"/>
  <c r="DV147" i="3"/>
  <c r="DQ147" i="3"/>
  <c r="IX147" i="3"/>
  <c r="IT147" i="3"/>
  <c r="IP147" i="3"/>
  <c r="IL147" i="3"/>
  <c r="IH147" i="3"/>
  <c r="ID147" i="3"/>
  <c r="HV147" i="3"/>
  <c r="HR147" i="3"/>
  <c r="HN147" i="3"/>
  <c r="HJ147" i="3"/>
  <c r="HF147" i="3"/>
  <c r="HB147" i="3"/>
  <c r="GX147" i="3"/>
  <c r="GT147" i="3"/>
  <c r="GP147" i="3"/>
  <c r="GL147" i="3"/>
  <c r="GH147" i="3"/>
  <c r="GD147" i="3"/>
  <c r="FV147" i="3"/>
  <c r="FR147" i="3"/>
  <c r="FJ147" i="3"/>
  <c r="FF147" i="3"/>
  <c r="EX147" i="3"/>
  <c r="ET147" i="3"/>
  <c r="EP147" i="3"/>
  <c r="EL147" i="3"/>
  <c r="EI147" i="3"/>
  <c r="EE147" i="3"/>
  <c r="DZ147" i="3"/>
  <c r="DU147" i="3"/>
  <c r="EZ147" i="3"/>
  <c r="FP147" i="3"/>
  <c r="FX147" i="3"/>
  <c r="GF147" i="3"/>
  <c r="GN147" i="3"/>
  <c r="GZ147" i="3"/>
  <c r="IB147" i="3"/>
  <c r="IN147" i="3"/>
  <c r="DW66" i="3"/>
  <c r="EC66" i="3"/>
  <c r="EG66" i="3"/>
  <c r="EN66" i="3"/>
  <c r="EV66" i="3"/>
  <c r="EZ66" i="3"/>
  <c r="FD66" i="3"/>
  <c r="FL66" i="3"/>
  <c r="FP66" i="3"/>
  <c r="FX66" i="3"/>
  <c r="GB66" i="3"/>
  <c r="GF66" i="3"/>
  <c r="GJ66" i="3"/>
  <c r="GN66" i="3"/>
  <c r="GV66" i="3"/>
  <c r="GZ66" i="3"/>
  <c r="HD66" i="3"/>
  <c r="HH66" i="3"/>
  <c r="HL66" i="3"/>
  <c r="HT66" i="3"/>
  <c r="HX66" i="3"/>
  <c r="IB66" i="3"/>
  <c r="IF66" i="3"/>
  <c r="IN66" i="3"/>
  <c r="IR66" i="3"/>
  <c r="IV66" i="3"/>
  <c r="EM67" i="3"/>
  <c r="EQ67" i="3"/>
  <c r="EU67" i="3"/>
  <c r="EY67" i="3"/>
  <c r="FC67" i="3"/>
  <c r="FG67" i="3"/>
  <c r="FO67" i="3"/>
  <c r="FS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I67" i="3"/>
  <c r="IM67" i="3"/>
  <c r="IQ67" i="3"/>
  <c r="IU67" i="3"/>
  <c r="IY67" i="3"/>
  <c r="DW70" i="3"/>
  <c r="EC70" i="3"/>
  <c r="EG70" i="3"/>
  <c r="EN70" i="3"/>
  <c r="EV70" i="3"/>
  <c r="EZ70" i="3"/>
  <c r="FD70" i="3"/>
  <c r="FL70" i="3"/>
  <c r="FP70" i="3"/>
  <c r="FX70" i="3"/>
  <c r="GB70" i="3"/>
  <c r="GF70" i="3"/>
  <c r="GJ70" i="3"/>
  <c r="GN70" i="3"/>
  <c r="GV70" i="3"/>
  <c r="GZ70" i="3"/>
  <c r="HD70" i="3"/>
  <c r="HH70" i="3"/>
  <c r="HL70" i="3"/>
  <c r="HT70" i="3"/>
  <c r="HX70" i="3"/>
  <c r="IB70" i="3"/>
  <c r="IF70" i="3"/>
  <c r="IN70" i="3"/>
  <c r="IR70" i="3"/>
  <c r="IV70" i="3"/>
  <c r="FG71" i="3"/>
  <c r="FO71" i="3"/>
  <c r="FS71" i="3"/>
  <c r="GA71" i="3"/>
  <c r="GE71" i="3"/>
  <c r="GI71" i="3"/>
  <c r="GM71" i="3"/>
  <c r="GQ71" i="3"/>
  <c r="GU71" i="3"/>
  <c r="GY71" i="3"/>
  <c r="HC71" i="3"/>
  <c r="HG71" i="3"/>
  <c r="HK71" i="3"/>
  <c r="HO71" i="3"/>
  <c r="HW71" i="3"/>
  <c r="IA71" i="3"/>
  <c r="II71" i="3"/>
  <c r="IM71" i="3"/>
  <c r="IQ71" i="3"/>
  <c r="IU71" i="3"/>
  <c r="IY71" i="3"/>
  <c r="IV74" i="3"/>
  <c r="IR74" i="3"/>
  <c r="IN74" i="3"/>
  <c r="IF74" i="3"/>
  <c r="IB74" i="3"/>
  <c r="HX74" i="3"/>
  <c r="HT74" i="3"/>
  <c r="HL74" i="3"/>
  <c r="HH74" i="3"/>
  <c r="HD74" i="3"/>
  <c r="GZ74" i="3"/>
  <c r="GV74" i="3"/>
  <c r="GN74" i="3"/>
  <c r="GJ74" i="3"/>
  <c r="GF74" i="3"/>
  <c r="GB74" i="3"/>
  <c r="FX74" i="3"/>
  <c r="FP74" i="3"/>
  <c r="FL74" i="3"/>
  <c r="FD74" i="3"/>
  <c r="EZ74" i="3"/>
  <c r="EV74" i="3"/>
  <c r="DW74" i="3"/>
  <c r="EC74" i="3"/>
  <c r="EG74" i="3"/>
  <c r="EN74" i="3"/>
  <c r="EW74" i="3"/>
  <c r="FG74" i="3"/>
  <c r="FU74" i="3"/>
  <c r="GE74" i="3"/>
  <c r="GP74" i="3"/>
  <c r="GT74" i="3"/>
  <c r="GY74" i="3"/>
  <c r="HE74" i="3"/>
  <c r="HJ74" i="3"/>
  <c r="HO74" i="3"/>
  <c r="HY74" i="3"/>
  <c r="ID74" i="3"/>
  <c r="II74" i="3"/>
  <c r="IM74" i="3"/>
  <c r="IS74" i="3"/>
  <c r="IX74" i="3"/>
  <c r="IX76" i="3"/>
  <c r="IT76" i="3"/>
  <c r="IP76" i="3"/>
  <c r="IL76" i="3"/>
  <c r="IH76" i="3"/>
  <c r="ID76" i="3"/>
  <c r="HV76" i="3"/>
  <c r="HN76" i="3"/>
  <c r="HJ76" i="3"/>
  <c r="HF76" i="3"/>
  <c r="HB76" i="3"/>
  <c r="GX76" i="3"/>
  <c r="GT76" i="3"/>
  <c r="GP76" i="3"/>
  <c r="GL76" i="3"/>
  <c r="GH76" i="3"/>
  <c r="GD76" i="3"/>
  <c r="FV76" i="3"/>
  <c r="FR76" i="3"/>
  <c r="FJ76" i="3"/>
  <c r="FF76" i="3"/>
  <c r="EX76" i="3"/>
  <c r="ET76" i="3"/>
  <c r="EP76" i="3"/>
  <c r="EL76" i="3"/>
  <c r="EI76" i="3"/>
  <c r="EE76" i="3"/>
  <c r="DZ76" i="3"/>
  <c r="DU76" i="3"/>
  <c r="DY76" i="3"/>
  <c r="EF76" i="3"/>
  <c r="EO76" i="3"/>
  <c r="EU76" i="3"/>
  <c r="EZ76" i="3"/>
  <c r="FD76" i="3"/>
  <c r="FI76" i="3"/>
  <c r="FS76" i="3"/>
  <c r="FX76" i="3"/>
  <c r="GB76" i="3"/>
  <c r="GM76" i="3"/>
  <c r="GW76" i="3"/>
  <c r="HC76" i="3"/>
  <c r="HH76" i="3"/>
  <c r="HM76" i="3"/>
  <c r="HX76" i="3"/>
  <c r="IB76" i="3"/>
  <c r="IG76" i="3"/>
  <c r="IM76" i="3"/>
  <c r="IR76" i="3"/>
  <c r="IW76" i="3"/>
  <c r="DW79" i="3"/>
  <c r="ED79" i="3"/>
  <c r="EI79" i="3"/>
  <c r="EN79" i="3"/>
  <c r="ES79" i="3"/>
  <c r="EX79" i="3"/>
  <c r="FD79" i="3"/>
  <c r="FI79" i="3"/>
  <c r="FM79" i="3"/>
  <c r="FR79" i="3"/>
  <c r="GB79" i="3"/>
  <c r="GL79" i="3"/>
  <c r="GW79" i="3"/>
  <c r="HB79" i="3"/>
  <c r="HH79" i="3"/>
  <c r="HM79" i="3"/>
  <c r="HR79" i="3"/>
  <c r="HX79" i="3"/>
  <c r="IC79" i="3"/>
  <c r="IG79" i="3"/>
  <c r="IL79" i="3"/>
  <c r="IR79" i="3"/>
  <c r="IY83" i="3"/>
  <c r="IU83" i="3"/>
  <c r="IQ83" i="3"/>
  <c r="IM83" i="3"/>
  <c r="II83" i="3"/>
  <c r="IA83" i="3"/>
  <c r="HW83" i="3"/>
  <c r="HS83" i="3"/>
  <c r="HO83" i="3"/>
  <c r="HK83" i="3"/>
  <c r="HG83" i="3"/>
  <c r="HC83" i="3"/>
  <c r="GY83" i="3"/>
  <c r="GU83" i="3"/>
  <c r="GQ83" i="3"/>
  <c r="GM83" i="3"/>
  <c r="GI83" i="3"/>
  <c r="GE83" i="3"/>
  <c r="GA83" i="3"/>
  <c r="FS83" i="3"/>
  <c r="FO83" i="3"/>
  <c r="FG83" i="3"/>
  <c r="FC83" i="3"/>
  <c r="EY83" i="3"/>
  <c r="EU83" i="3"/>
  <c r="EQ83" i="3"/>
  <c r="EM83" i="3"/>
  <c r="EF83" i="3"/>
  <c r="EB83" i="3"/>
  <c r="DV83" i="3"/>
  <c r="DQ83" i="3"/>
  <c r="DY83" i="3"/>
  <c r="EE83" i="3"/>
  <c r="EO83" i="3"/>
  <c r="ET83" i="3"/>
  <c r="EZ83" i="3"/>
  <c r="FJ83" i="3"/>
  <c r="FX83" i="3"/>
  <c r="GH83" i="3"/>
  <c r="GN83" i="3"/>
  <c r="GS83" i="3"/>
  <c r="GX83" i="3"/>
  <c r="HD83" i="3"/>
  <c r="HI83" i="3"/>
  <c r="HN83" i="3"/>
  <c r="HT83" i="3"/>
  <c r="HY83" i="3"/>
  <c r="ID83" i="3"/>
  <c r="IH83" i="3"/>
  <c r="IN83" i="3"/>
  <c r="IS83" i="3"/>
  <c r="IX83" i="3"/>
  <c r="DQ85" i="3"/>
  <c r="DW85" i="3"/>
  <c r="EE85" i="3"/>
  <c r="EN85" i="3"/>
  <c r="ET85" i="3"/>
  <c r="EY85" i="3"/>
  <c r="FD85" i="3"/>
  <c r="FR85" i="3"/>
  <c r="GB85" i="3"/>
  <c r="GF85" i="3"/>
  <c r="GJ85" i="3"/>
  <c r="GN85" i="3"/>
  <c r="GX85" i="3"/>
  <c r="HC85" i="3"/>
  <c r="HH85" i="3"/>
  <c r="HN85" i="3"/>
  <c r="HS85" i="3"/>
  <c r="HX85" i="3"/>
  <c r="ID85" i="3"/>
  <c r="II85" i="3"/>
  <c r="IN85" i="3"/>
  <c r="IT85" i="3"/>
  <c r="EN88" i="3"/>
  <c r="ES88" i="3"/>
  <c r="EY88" i="3"/>
  <c r="FC88" i="3"/>
  <c r="FM88" i="3"/>
  <c r="GA88" i="3"/>
  <c r="GF88" i="3"/>
  <c r="GQ88" i="3"/>
  <c r="GV88" i="3"/>
  <c r="HA88" i="3"/>
  <c r="HG88" i="3"/>
  <c r="HL88" i="3"/>
  <c r="HQ88" i="3"/>
  <c r="HW88" i="3"/>
  <c r="IA88" i="3"/>
  <c r="IF88" i="3"/>
  <c r="IK88" i="3"/>
  <c r="IQ88" i="3"/>
  <c r="IW89" i="3"/>
  <c r="IS89" i="3"/>
  <c r="IO89" i="3"/>
  <c r="IK89" i="3"/>
  <c r="IG89" i="3"/>
  <c r="IC89" i="3"/>
  <c r="HY89" i="3"/>
  <c r="HU89" i="3"/>
  <c r="HQ89" i="3"/>
  <c r="HM89" i="3"/>
  <c r="HI89" i="3"/>
  <c r="HE89" i="3"/>
  <c r="HA89" i="3"/>
  <c r="GW89" i="3"/>
  <c r="GS89" i="3"/>
  <c r="FY89" i="3"/>
  <c r="FU89" i="3"/>
  <c r="FM89" i="3"/>
  <c r="FI89" i="3"/>
  <c r="FA89" i="3"/>
  <c r="EW89" i="3"/>
  <c r="ES89" i="3"/>
  <c r="EO89" i="3"/>
  <c r="EK89" i="3"/>
  <c r="EH89" i="3"/>
  <c r="ED89" i="3"/>
  <c r="DY89" i="3"/>
  <c r="DT89" i="3"/>
  <c r="DZ89" i="3"/>
  <c r="EF89" i="3"/>
  <c r="EP89" i="3"/>
  <c r="EU89" i="3"/>
  <c r="EZ89" i="3"/>
  <c r="FJ89" i="3"/>
  <c r="FO89" i="3"/>
  <c r="FS89" i="3"/>
  <c r="FX89" i="3"/>
  <c r="GT89" i="3"/>
  <c r="GY89" i="3"/>
  <c r="HD89" i="3"/>
  <c r="HJ89" i="3"/>
  <c r="HO89" i="3"/>
  <c r="HT89" i="3"/>
  <c r="IP89" i="3"/>
  <c r="IU89" i="3"/>
  <c r="IX92" i="3"/>
  <c r="IT92" i="3"/>
  <c r="IP92" i="3"/>
  <c r="IL92" i="3"/>
  <c r="IH92" i="3"/>
  <c r="ID92" i="3"/>
  <c r="HV92" i="3"/>
  <c r="HR92" i="3"/>
  <c r="HN92" i="3"/>
  <c r="HJ92" i="3"/>
  <c r="HF92" i="3"/>
  <c r="HB92" i="3"/>
  <c r="GX92" i="3"/>
  <c r="GT92" i="3"/>
  <c r="GP92" i="3"/>
  <c r="GL92" i="3"/>
  <c r="GH92" i="3"/>
  <c r="GD92" i="3"/>
  <c r="FV92" i="3"/>
  <c r="FR92" i="3"/>
  <c r="FJ92" i="3"/>
  <c r="FF92" i="3"/>
  <c r="EX92" i="3"/>
  <c r="ET92" i="3"/>
  <c r="EP92" i="3"/>
  <c r="EL92" i="3"/>
  <c r="EI92" i="3"/>
  <c r="EE92" i="3"/>
  <c r="DZ92" i="3"/>
  <c r="DU92" i="3"/>
  <c r="DY92" i="3"/>
  <c r="EF92" i="3"/>
  <c r="EO92" i="3"/>
  <c r="EU92" i="3"/>
  <c r="EZ92" i="3"/>
  <c r="FD92" i="3"/>
  <c r="FI92" i="3"/>
  <c r="FS92" i="3"/>
  <c r="FX92" i="3"/>
  <c r="GB92" i="3"/>
  <c r="GM92" i="3"/>
  <c r="GW92" i="3"/>
  <c r="HC92" i="3"/>
  <c r="HH92" i="3"/>
  <c r="HM92" i="3"/>
  <c r="HS92" i="3"/>
  <c r="HX92" i="3"/>
  <c r="IB92" i="3"/>
  <c r="IG92" i="3"/>
  <c r="IM92" i="3"/>
  <c r="IR92" i="3"/>
  <c r="IW92" i="3"/>
  <c r="DW95" i="3"/>
  <c r="ED95" i="3"/>
  <c r="EI95" i="3"/>
  <c r="EN95" i="3"/>
  <c r="ES95" i="3"/>
  <c r="EX95" i="3"/>
  <c r="FD95" i="3"/>
  <c r="FI95" i="3"/>
  <c r="FM95" i="3"/>
  <c r="FR95" i="3"/>
  <c r="GB95" i="3"/>
  <c r="GL95" i="3"/>
  <c r="GW95" i="3"/>
  <c r="HB95" i="3"/>
  <c r="HH95" i="3"/>
  <c r="HM95" i="3"/>
  <c r="HR95" i="3"/>
  <c r="HX95" i="3"/>
  <c r="IC95" i="3"/>
  <c r="IG95" i="3"/>
  <c r="IL95" i="3"/>
  <c r="IR95" i="3"/>
  <c r="IY99" i="3"/>
  <c r="IU99" i="3"/>
  <c r="IQ99" i="3"/>
  <c r="IM99" i="3"/>
  <c r="II99" i="3"/>
  <c r="IA99" i="3"/>
  <c r="HW99" i="3"/>
  <c r="HS99" i="3"/>
  <c r="HO99" i="3"/>
  <c r="HK99" i="3"/>
  <c r="HG99" i="3"/>
  <c r="HC99" i="3"/>
  <c r="GY99" i="3"/>
  <c r="GU99" i="3"/>
  <c r="GQ99" i="3"/>
  <c r="GM99" i="3"/>
  <c r="GI99" i="3"/>
  <c r="GE99" i="3"/>
  <c r="GA99" i="3"/>
  <c r="FS99" i="3"/>
  <c r="FO99" i="3"/>
  <c r="FG99" i="3"/>
  <c r="FC99" i="3"/>
  <c r="EY99" i="3"/>
  <c r="EU99" i="3"/>
  <c r="EQ99" i="3"/>
  <c r="EM99" i="3"/>
  <c r="EF99" i="3"/>
  <c r="EB99" i="3"/>
  <c r="DV99" i="3"/>
  <c r="DQ99" i="3"/>
  <c r="DY99" i="3"/>
  <c r="EE99" i="3"/>
  <c r="EO99" i="3"/>
  <c r="ET99" i="3"/>
  <c r="EZ99" i="3"/>
  <c r="FJ99" i="3"/>
  <c r="FX99" i="3"/>
  <c r="GH99" i="3"/>
  <c r="GN99" i="3"/>
  <c r="GS99" i="3"/>
  <c r="GX99" i="3"/>
  <c r="HD99" i="3"/>
  <c r="HI99" i="3"/>
  <c r="HN99" i="3"/>
  <c r="HT99" i="3"/>
  <c r="HY99" i="3"/>
  <c r="ID99" i="3"/>
  <c r="IH99" i="3"/>
  <c r="IN99" i="3"/>
  <c r="IS99" i="3"/>
  <c r="IX99" i="3"/>
  <c r="DQ101" i="3"/>
  <c r="DW101" i="3"/>
  <c r="EE101" i="3"/>
  <c r="EN101" i="3"/>
  <c r="ET101" i="3"/>
  <c r="EY101" i="3"/>
  <c r="FD101" i="3"/>
  <c r="FR101" i="3"/>
  <c r="GB101" i="3"/>
  <c r="GF101" i="3"/>
  <c r="GJ101" i="3"/>
  <c r="GN101" i="3"/>
  <c r="GX101" i="3"/>
  <c r="HC101" i="3"/>
  <c r="HH101" i="3"/>
  <c r="HN101" i="3"/>
  <c r="HS101" i="3"/>
  <c r="HX101" i="3"/>
  <c r="ID101" i="3"/>
  <c r="II101" i="3"/>
  <c r="IN101" i="3"/>
  <c r="IT101" i="3"/>
  <c r="FM104" i="3"/>
  <c r="GA104" i="3"/>
  <c r="GF104" i="3"/>
  <c r="GQ104" i="3"/>
  <c r="GV104" i="3"/>
  <c r="HA104" i="3"/>
  <c r="HG104" i="3"/>
  <c r="HL104" i="3"/>
  <c r="HQ104" i="3"/>
  <c r="HW104" i="3"/>
  <c r="IA104" i="3"/>
  <c r="IF104" i="3"/>
  <c r="IK104" i="3"/>
  <c r="IQ104" i="3"/>
  <c r="IW105" i="3"/>
  <c r="IS105" i="3"/>
  <c r="IO105" i="3"/>
  <c r="IK105" i="3"/>
  <c r="IG105" i="3"/>
  <c r="IC105" i="3"/>
  <c r="HY105" i="3"/>
  <c r="HU105" i="3"/>
  <c r="HQ105" i="3"/>
  <c r="HM105" i="3"/>
  <c r="HI105" i="3"/>
  <c r="HE105" i="3"/>
  <c r="HA105" i="3"/>
  <c r="GW105" i="3"/>
  <c r="GS105" i="3"/>
  <c r="FY105" i="3"/>
  <c r="FU105" i="3"/>
  <c r="FM105" i="3"/>
  <c r="FI105" i="3"/>
  <c r="FA105" i="3"/>
  <c r="EW105" i="3"/>
  <c r="ES105" i="3"/>
  <c r="EO105" i="3"/>
  <c r="EK105" i="3"/>
  <c r="EH105" i="3"/>
  <c r="ED105" i="3"/>
  <c r="DY105" i="3"/>
  <c r="DT105" i="3"/>
  <c r="DZ105" i="3"/>
  <c r="EF105" i="3"/>
  <c r="EP105" i="3"/>
  <c r="EU105" i="3"/>
  <c r="EZ105" i="3"/>
  <c r="FJ105" i="3"/>
  <c r="FO105" i="3"/>
  <c r="FS105" i="3"/>
  <c r="FX105" i="3"/>
  <c r="GT105" i="3"/>
  <c r="GY105" i="3"/>
  <c r="HD105" i="3"/>
  <c r="HJ105" i="3"/>
  <c r="HO105" i="3"/>
  <c r="HT105" i="3"/>
  <c r="IP105" i="3"/>
  <c r="IU105" i="3"/>
  <c r="DU107" i="3"/>
  <c r="EC107" i="3"/>
  <c r="EH107" i="3"/>
  <c r="EL107" i="3"/>
  <c r="EW107" i="3"/>
  <c r="FL107" i="3"/>
  <c r="FV107" i="3"/>
  <c r="GF107" i="3"/>
  <c r="GP107" i="3"/>
  <c r="GV107" i="3"/>
  <c r="HA107" i="3"/>
  <c r="HF107" i="3"/>
  <c r="HL107" i="3"/>
  <c r="HQ107" i="3"/>
  <c r="HV107" i="3"/>
  <c r="IB107" i="3"/>
  <c r="IF107" i="3"/>
  <c r="IK107" i="3"/>
  <c r="IP107" i="3"/>
  <c r="IV107" i="3"/>
  <c r="IX108" i="3"/>
  <c r="IT108" i="3"/>
  <c r="IP108" i="3"/>
  <c r="IL108" i="3"/>
  <c r="IH108" i="3"/>
  <c r="ID108" i="3"/>
  <c r="HV108" i="3"/>
  <c r="HR108" i="3"/>
  <c r="HN108" i="3"/>
  <c r="HJ108" i="3"/>
  <c r="HF108" i="3"/>
  <c r="HB108" i="3"/>
  <c r="GX108" i="3"/>
  <c r="GT108" i="3"/>
  <c r="GP108" i="3"/>
  <c r="GL108" i="3"/>
  <c r="GH108" i="3"/>
  <c r="GD108" i="3"/>
  <c r="FV108" i="3"/>
  <c r="FR108" i="3"/>
  <c r="FJ108" i="3"/>
  <c r="FF108" i="3"/>
  <c r="EX108" i="3"/>
  <c r="ET108" i="3"/>
  <c r="EP108" i="3"/>
  <c r="EL108" i="3"/>
  <c r="EI108" i="3"/>
  <c r="EE108" i="3"/>
  <c r="DZ108" i="3"/>
  <c r="DU108" i="3"/>
  <c r="DY108" i="3"/>
  <c r="EF108" i="3"/>
  <c r="EO108" i="3"/>
  <c r="EU108" i="3"/>
  <c r="EZ108" i="3"/>
  <c r="FD108" i="3"/>
  <c r="FI108" i="3"/>
  <c r="FS108" i="3"/>
  <c r="FX108" i="3"/>
  <c r="GB108" i="3"/>
  <c r="GM108" i="3"/>
  <c r="GW108" i="3"/>
  <c r="HC108" i="3"/>
  <c r="HH108" i="3"/>
  <c r="HM108" i="3"/>
  <c r="HS108" i="3"/>
  <c r="HX108" i="3"/>
  <c r="IB108" i="3"/>
  <c r="IG108" i="3"/>
  <c r="IM108" i="3"/>
  <c r="IR108" i="3"/>
  <c r="IW108" i="3"/>
  <c r="DU109" i="3"/>
  <c r="EB109" i="3"/>
  <c r="EG109" i="3"/>
  <c r="EL109" i="3"/>
  <c r="EQ109" i="3"/>
  <c r="EV109" i="3"/>
  <c r="FF109" i="3"/>
  <c r="FP109" i="3"/>
  <c r="GD109" i="3"/>
  <c r="GH109" i="3"/>
  <c r="GL109" i="3"/>
  <c r="GP109" i="3"/>
  <c r="GU109" i="3"/>
  <c r="GZ109" i="3"/>
  <c r="HF109" i="3"/>
  <c r="HK109" i="3"/>
  <c r="HV109" i="3"/>
  <c r="IA109" i="3"/>
  <c r="IF109" i="3"/>
  <c r="IL109" i="3"/>
  <c r="IQ109" i="3"/>
  <c r="IV109" i="3"/>
  <c r="FR110" i="3"/>
  <c r="GL110" i="3"/>
  <c r="DW111" i="3"/>
  <c r="ED111" i="3"/>
  <c r="EI111" i="3"/>
  <c r="EN111" i="3"/>
  <c r="ES111" i="3"/>
  <c r="EX111" i="3"/>
  <c r="FD111" i="3"/>
  <c r="FI111" i="3"/>
  <c r="FM111" i="3"/>
  <c r="FR111" i="3"/>
  <c r="GB111" i="3"/>
  <c r="GL111" i="3"/>
  <c r="GW111" i="3"/>
  <c r="HB111" i="3"/>
  <c r="HH111" i="3"/>
  <c r="HM111" i="3"/>
  <c r="HR111" i="3"/>
  <c r="HX111" i="3"/>
  <c r="IC111" i="3"/>
  <c r="IG111" i="3"/>
  <c r="IL111" i="3"/>
  <c r="IR111" i="3"/>
  <c r="DT112" i="3"/>
  <c r="EB112" i="3"/>
  <c r="EG112" i="3"/>
  <c r="EK112" i="3"/>
  <c r="EQ112" i="3"/>
  <c r="EV112" i="3"/>
  <c r="FA112" i="3"/>
  <c r="FO112" i="3"/>
  <c r="FY112" i="3"/>
  <c r="GI112" i="3"/>
  <c r="GN112" i="3"/>
  <c r="GS112" i="3"/>
  <c r="GY112" i="3"/>
  <c r="HD112" i="3"/>
  <c r="HI112" i="3"/>
  <c r="HO112" i="3"/>
  <c r="HT112" i="3"/>
  <c r="HY112" i="3"/>
  <c r="IC112" i="3"/>
  <c r="II112" i="3"/>
  <c r="IN112" i="3"/>
  <c r="IS112" i="3"/>
  <c r="IY112" i="3"/>
  <c r="DV113" i="3"/>
  <c r="EC113" i="3"/>
  <c r="EI113" i="3"/>
  <c r="EM113" i="3"/>
  <c r="EX113" i="3"/>
  <c r="FC113" i="3"/>
  <c r="FG113" i="3"/>
  <c r="FL113" i="3"/>
  <c r="FV113" i="3"/>
  <c r="GA113" i="3"/>
  <c r="GE113" i="3"/>
  <c r="GI113" i="3"/>
  <c r="GM113" i="3"/>
  <c r="GQ113" i="3"/>
  <c r="GV113" i="3"/>
  <c r="HB113" i="3"/>
  <c r="HG113" i="3"/>
  <c r="HL113" i="3"/>
  <c r="HR113" i="3"/>
  <c r="HW113" i="3"/>
  <c r="IB113" i="3"/>
  <c r="IH113" i="3"/>
  <c r="IM113" i="3"/>
  <c r="IR113" i="3"/>
  <c r="IX113" i="3"/>
  <c r="GH114" i="3"/>
  <c r="IA114" i="3"/>
  <c r="IY115" i="3"/>
  <c r="IU115" i="3"/>
  <c r="IQ115" i="3"/>
  <c r="IM115" i="3"/>
  <c r="II115" i="3"/>
  <c r="IA115" i="3"/>
  <c r="HW115" i="3"/>
  <c r="HS115" i="3"/>
  <c r="HO115" i="3"/>
  <c r="HK115" i="3"/>
  <c r="HG115" i="3"/>
  <c r="HC115" i="3"/>
  <c r="GY115" i="3"/>
  <c r="GU115" i="3"/>
  <c r="GQ115" i="3"/>
  <c r="GM115" i="3"/>
  <c r="GI115" i="3"/>
  <c r="GE115" i="3"/>
  <c r="GA115" i="3"/>
  <c r="FS115" i="3"/>
  <c r="FO115" i="3"/>
  <c r="FG115" i="3"/>
  <c r="FC115" i="3"/>
  <c r="EY115" i="3"/>
  <c r="EU115" i="3"/>
  <c r="EQ115" i="3"/>
  <c r="EM115" i="3"/>
  <c r="EF115" i="3"/>
  <c r="EB115" i="3"/>
  <c r="DV115" i="3"/>
  <c r="DQ115" i="3"/>
  <c r="DY115" i="3"/>
  <c r="EE115" i="3"/>
  <c r="EO115" i="3"/>
  <c r="ET115" i="3"/>
  <c r="EZ115" i="3"/>
  <c r="FJ115" i="3"/>
  <c r="FX115" i="3"/>
  <c r="GH115" i="3"/>
  <c r="GN115" i="3"/>
  <c r="GS115" i="3"/>
  <c r="GX115" i="3"/>
  <c r="HD115" i="3"/>
  <c r="HI115" i="3"/>
  <c r="HN115" i="3"/>
  <c r="HT115" i="3"/>
  <c r="HY115" i="3"/>
  <c r="ID115" i="3"/>
  <c r="IH115" i="3"/>
  <c r="IN115" i="3"/>
  <c r="IS115" i="3"/>
  <c r="IX115" i="3"/>
  <c r="DV116" i="3"/>
  <c r="EC116" i="3"/>
  <c r="EH116" i="3"/>
  <c r="EM116" i="3"/>
  <c r="EW116" i="3"/>
  <c r="FG116" i="3"/>
  <c r="FL116" i="3"/>
  <c r="FP116" i="3"/>
  <c r="FU116" i="3"/>
  <c r="GE116" i="3"/>
  <c r="GJ116" i="3"/>
  <c r="GU116" i="3"/>
  <c r="GZ116" i="3"/>
  <c r="HE116" i="3"/>
  <c r="HK116" i="3"/>
  <c r="HU116" i="3"/>
  <c r="IO116" i="3"/>
  <c r="IU116" i="3"/>
  <c r="DQ117" i="3"/>
  <c r="DW117" i="3"/>
  <c r="EE117" i="3"/>
  <c r="EN117" i="3"/>
  <c r="ET117" i="3"/>
  <c r="EY117" i="3"/>
  <c r="FD117" i="3"/>
  <c r="FR117" i="3"/>
  <c r="GB117" i="3"/>
  <c r="GF117" i="3"/>
  <c r="GJ117" i="3"/>
  <c r="GN117" i="3"/>
  <c r="GX117" i="3"/>
  <c r="HC117" i="3"/>
  <c r="HH117" i="3"/>
  <c r="HN117" i="3"/>
  <c r="HS117" i="3"/>
  <c r="HX117" i="3"/>
  <c r="ID117" i="3"/>
  <c r="II117" i="3"/>
  <c r="IN117" i="3"/>
  <c r="IT117" i="3"/>
  <c r="FF118" i="3"/>
  <c r="GD118" i="3"/>
  <c r="IC118" i="3"/>
  <c r="DT119" i="3"/>
  <c r="DZ119" i="3"/>
  <c r="EG119" i="3"/>
  <c r="EK119" i="3"/>
  <c r="EP119" i="3"/>
  <c r="EV119" i="3"/>
  <c r="FA119" i="3"/>
  <c r="FF119" i="3"/>
  <c r="FP119" i="3"/>
  <c r="FU119" i="3"/>
  <c r="FY119" i="3"/>
  <c r="GD119" i="3"/>
  <c r="GJ119" i="3"/>
  <c r="GT119" i="3"/>
  <c r="GZ119" i="3"/>
  <c r="HE119" i="3"/>
  <c r="HJ119" i="3"/>
  <c r="HU119" i="3"/>
  <c r="IO119" i="3"/>
  <c r="IT119" i="3"/>
  <c r="DQ120" i="3"/>
  <c r="DW120" i="3"/>
  <c r="ED120" i="3"/>
  <c r="EN120" i="3"/>
  <c r="ES120" i="3"/>
  <c r="EY120" i="3"/>
  <c r="FC120" i="3"/>
  <c r="FM120" i="3"/>
  <c r="GA120" i="3"/>
  <c r="GF120" i="3"/>
  <c r="GQ120" i="3"/>
  <c r="GV120" i="3"/>
  <c r="HA120" i="3"/>
  <c r="HG120" i="3"/>
  <c r="HL120" i="3"/>
  <c r="HQ120" i="3"/>
  <c r="HW120" i="3"/>
  <c r="IA120" i="3"/>
  <c r="IF120" i="3"/>
  <c r="IK120" i="3"/>
  <c r="IQ120" i="3"/>
  <c r="IW121" i="3"/>
  <c r="IS121" i="3"/>
  <c r="IO121" i="3"/>
  <c r="IK121" i="3"/>
  <c r="IG121" i="3"/>
  <c r="IC121" i="3"/>
  <c r="HY121" i="3"/>
  <c r="HU121" i="3"/>
  <c r="HQ121" i="3"/>
  <c r="HM121" i="3"/>
  <c r="HI121" i="3"/>
  <c r="HE121" i="3"/>
  <c r="HA121" i="3"/>
  <c r="GW121" i="3"/>
  <c r="GS121" i="3"/>
  <c r="FY121" i="3"/>
  <c r="FU121" i="3"/>
  <c r="FM121" i="3"/>
  <c r="FI121" i="3"/>
  <c r="FA121" i="3"/>
  <c r="EW121" i="3"/>
  <c r="ES121" i="3"/>
  <c r="EO121" i="3"/>
  <c r="EK121" i="3"/>
  <c r="EH121" i="3"/>
  <c r="ED121" i="3"/>
  <c r="DY121" i="3"/>
  <c r="DT121" i="3"/>
  <c r="DZ121" i="3"/>
  <c r="EF121" i="3"/>
  <c r="EP121" i="3"/>
  <c r="EU121" i="3"/>
  <c r="EZ121" i="3"/>
  <c r="FJ121" i="3"/>
  <c r="FO121" i="3"/>
  <c r="FS121" i="3"/>
  <c r="FX121" i="3"/>
  <c r="GT121" i="3"/>
  <c r="GY121" i="3"/>
  <c r="HD121" i="3"/>
  <c r="HJ121" i="3"/>
  <c r="HO121" i="3"/>
  <c r="HT121" i="3"/>
  <c r="IP121" i="3"/>
  <c r="IU121" i="3"/>
  <c r="GP122" i="3"/>
  <c r="DU123" i="3"/>
  <c r="EC123" i="3"/>
  <c r="EH123" i="3"/>
  <c r="EL123" i="3"/>
  <c r="EW123" i="3"/>
  <c r="FL123" i="3"/>
  <c r="FV123" i="3"/>
  <c r="GF123" i="3"/>
  <c r="GP123" i="3"/>
  <c r="GV123" i="3"/>
  <c r="HA123" i="3"/>
  <c r="HF123" i="3"/>
  <c r="HL123" i="3"/>
  <c r="HQ123" i="3"/>
  <c r="HV123" i="3"/>
  <c r="IB123" i="3"/>
  <c r="IF123" i="3"/>
  <c r="IK123" i="3"/>
  <c r="IP123" i="3"/>
  <c r="IV123" i="3"/>
  <c r="IX124" i="3"/>
  <c r="IT124" i="3"/>
  <c r="IP124" i="3"/>
  <c r="IL124" i="3"/>
  <c r="IH124" i="3"/>
  <c r="ID124" i="3"/>
  <c r="HV124" i="3"/>
  <c r="HR124" i="3"/>
  <c r="HN124" i="3"/>
  <c r="HJ124" i="3"/>
  <c r="HF124" i="3"/>
  <c r="HB124" i="3"/>
  <c r="GX124" i="3"/>
  <c r="GT124" i="3"/>
  <c r="GP124" i="3"/>
  <c r="GL124" i="3"/>
  <c r="GH124" i="3"/>
  <c r="GD124" i="3"/>
  <c r="FV124" i="3"/>
  <c r="FR124" i="3"/>
  <c r="FJ124" i="3"/>
  <c r="FF124" i="3"/>
  <c r="EX124" i="3"/>
  <c r="ET124" i="3"/>
  <c r="EP124" i="3"/>
  <c r="EL124" i="3"/>
  <c r="EI124" i="3"/>
  <c r="EE124" i="3"/>
  <c r="DZ124" i="3"/>
  <c r="DU124" i="3"/>
  <c r="DY124" i="3"/>
  <c r="EF124" i="3"/>
  <c r="EO124" i="3"/>
  <c r="EU124" i="3"/>
  <c r="EZ124" i="3"/>
  <c r="FD124" i="3"/>
  <c r="FI124" i="3"/>
  <c r="FS124" i="3"/>
  <c r="FX124" i="3"/>
  <c r="GB124" i="3"/>
  <c r="GM124" i="3"/>
  <c r="GW124" i="3"/>
  <c r="HC124" i="3"/>
  <c r="HH124" i="3"/>
  <c r="HM124" i="3"/>
  <c r="HS124" i="3"/>
  <c r="HX124" i="3"/>
  <c r="IB124" i="3"/>
  <c r="IG124" i="3"/>
  <c r="IM124" i="3"/>
  <c r="IR124" i="3"/>
  <c r="IW124" i="3"/>
  <c r="DU125" i="3"/>
  <c r="EB125" i="3"/>
  <c r="EG125" i="3"/>
  <c r="EL125" i="3"/>
  <c r="EQ125" i="3"/>
  <c r="EV125" i="3"/>
  <c r="FF125" i="3"/>
  <c r="FP125" i="3"/>
  <c r="GD125" i="3"/>
  <c r="GH125" i="3"/>
  <c r="GL125" i="3"/>
  <c r="GP125" i="3"/>
  <c r="GU125" i="3"/>
  <c r="GZ125" i="3"/>
  <c r="HF125" i="3"/>
  <c r="HK125" i="3"/>
  <c r="HV125" i="3"/>
  <c r="IA125" i="3"/>
  <c r="IF125" i="3"/>
  <c r="IL125" i="3"/>
  <c r="IQ125" i="3"/>
  <c r="IV125" i="3"/>
  <c r="FR126" i="3"/>
  <c r="GL126" i="3"/>
  <c r="DW127" i="3"/>
  <c r="ED127" i="3"/>
  <c r="EI127" i="3"/>
  <c r="EN127" i="3"/>
  <c r="ES127" i="3"/>
  <c r="EX127" i="3"/>
  <c r="FD127" i="3"/>
  <c r="FI127" i="3"/>
  <c r="FM127" i="3"/>
  <c r="FR127" i="3"/>
  <c r="GB127" i="3"/>
  <c r="GL127" i="3"/>
  <c r="GW127" i="3"/>
  <c r="HB127" i="3"/>
  <c r="HH127" i="3"/>
  <c r="HM127" i="3"/>
  <c r="HR127" i="3"/>
  <c r="HX127" i="3"/>
  <c r="IC127" i="3"/>
  <c r="IG127" i="3"/>
  <c r="IL127" i="3"/>
  <c r="IR127" i="3"/>
  <c r="DT128" i="3"/>
  <c r="EB128" i="3"/>
  <c r="EG128" i="3"/>
  <c r="EK128" i="3"/>
  <c r="EQ128" i="3"/>
  <c r="EV128" i="3"/>
  <c r="FA128" i="3"/>
  <c r="FO128" i="3"/>
  <c r="FY128" i="3"/>
  <c r="GI128" i="3"/>
  <c r="GN128" i="3"/>
  <c r="GS128" i="3"/>
  <c r="GY128" i="3"/>
  <c r="HD128" i="3"/>
  <c r="HI128" i="3"/>
  <c r="HO128" i="3"/>
  <c r="HT128" i="3"/>
  <c r="HY128" i="3"/>
  <c r="IC128" i="3"/>
  <c r="II128" i="3"/>
  <c r="IN128" i="3"/>
  <c r="IS128" i="3"/>
  <c r="IY128" i="3"/>
  <c r="DV129" i="3"/>
  <c r="EC129" i="3"/>
  <c r="EI129" i="3"/>
  <c r="EM129" i="3"/>
  <c r="EX129" i="3"/>
  <c r="FC129" i="3"/>
  <c r="FG129" i="3"/>
  <c r="FL129" i="3"/>
  <c r="FV129" i="3"/>
  <c r="GA129" i="3"/>
  <c r="GE129" i="3"/>
  <c r="GI129" i="3"/>
  <c r="GM129" i="3"/>
  <c r="GQ129" i="3"/>
  <c r="GV129" i="3"/>
  <c r="HB129" i="3"/>
  <c r="HG129" i="3"/>
  <c r="HL129" i="3"/>
  <c r="HR129" i="3"/>
  <c r="HW129" i="3"/>
  <c r="IB129" i="3"/>
  <c r="IH129" i="3"/>
  <c r="IM129" i="3"/>
  <c r="IR129" i="3"/>
  <c r="IX129" i="3"/>
  <c r="GH130" i="3"/>
  <c r="IA130" i="3"/>
  <c r="IY131" i="3"/>
  <c r="IU131" i="3"/>
  <c r="IQ131" i="3"/>
  <c r="IM131" i="3"/>
  <c r="II131" i="3"/>
  <c r="IA131" i="3"/>
  <c r="HW131" i="3"/>
  <c r="HS131" i="3"/>
  <c r="HO131" i="3"/>
  <c r="HK131" i="3"/>
  <c r="HG131" i="3"/>
  <c r="HC131" i="3"/>
  <c r="GY131" i="3"/>
  <c r="GU131" i="3"/>
  <c r="GQ131" i="3"/>
  <c r="GM131" i="3"/>
  <c r="GI131" i="3"/>
  <c r="GE131" i="3"/>
  <c r="GA131" i="3"/>
  <c r="FS131" i="3"/>
  <c r="FO131" i="3"/>
  <c r="FG131" i="3"/>
  <c r="FC131" i="3"/>
  <c r="EY131" i="3"/>
  <c r="EU131" i="3"/>
  <c r="EQ131" i="3"/>
  <c r="EM131" i="3"/>
  <c r="EF131" i="3"/>
  <c r="EB131" i="3"/>
  <c r="DV131" i="3"/>
  <c r="DQ131" i="3"/>
  <c r="DY131" i="3"/>
  <c r="EE131" i="3"/>
  <c r="EO131" i="3"/>
  <c r="ET131" i="3"/>
  <c r="EZ131" i="3"/>
  <c r="FJ131" i="3"/>
  <c r="FX131" i="3"/>
  <c r="GH131" i="3"/>
  <c r="GN131" i="3"/>
  <c r="GS131" i="3"/>
  <c r="GX131" i="3"/>
  <c r="HD131" i="3"/>
  <c r="HI131" i="3"/>
  <c r="HN131" i="3"/>
  <c r="HT131" i="3"/>
  <c r="HY131" i="3"/>
  <c r="ID131" i="3"/>
  <c r="IH131" i="3"/>
  <c r="IN131" i="3"/>
  <c r="IS131" i="3"/>
  <c r="IX131" i="3"/>
  <c r="DV132" i="3"/>
  <c r="EC132" i="3"/>
  <c r="EH132" i="3"/>
  <c r="EM132" i="3"/>
  <c r="EW132" i="3"/>
  <c r="FG132" i="3"/>
  <c r="FL132" i="3"/>
  <c r="FP132" i="3"/>
  <c r="FU132" i="3"/>
  <c r="GE132" i="3"/>
  <c r="GJ132" i="3"/>
  <c r="GU132" i="3"/>
  <c r="GZ132" i="3"/>
  <c r="HE132" i="3"/>
  <c r="HK132" i="3"/>
  <c r="HU132" i="3"/>
  <c r="IO132" i="3"/>
  <c r="IU132" i="3"/>
  <c r="DQ133" i="3"/>
  <c r="DW133" i="3"/>
  <c r="EE133" i="3"/>
  <c r="EN133" i="3"/>
  <c r="ET133" i="3"/>
  <c r="EY133" i="3"/>
  <c r="FD133" i="3"/>
  <c r="FR133" i="3"/>
  <c r="GB133" i="3"/>
  <c r="GF133" i="3"/>
  <c r="GJ133" i="3"/>
  <c r="GN133" i="3"/>
  <c r="GX133" i="3"/>
  <c r="HC133" i="3"/>
  <c r="HH133" i="3"/>
  <c r="HN133" i="3"/>
  <c r="HS133" i="3"/>
  <c r="HX133" i="3"/>
  <c r="ID133" i="3"/>
  <c r="II133" i="3"/>
  <c r="IN133" i="3"/>
  <c r="IT133" i="3"/>
  <c r="FF134" i="3"/>
  <c r="GD134" i="3"/>
  <c r="IC134" i="3"/>
  <c r="DU135" i="3"/>
  <c r="EE135" i="3"/>
  <c r="EL135" i="3"/>
  <c r="ET135" i="3"/>
  <c r="GF135" i="3"/>
  <c r="GP135" i="3"/>
  <c r="GX135" i="3"/>
  <c r="HF135" i="3"/>
  <c r="HN135" i="3"/>
  <c r="HV135" i="3"/>
  <c r="ID135" i="3"/>
  <c r="IR135" i="3"/>
  <c r="IY137" i="3"/>
  <c r="IU137" i="3"/>
  <c r="IQ137" i="3"/>
  <c r="IM137" i="3"/>
  <c r="II137" i="3"/>
  <c r="IA137" i="3"/>
  <c r="HW137" i="3"/>
  <c r="HS137" i="3"/>
  <c r="HO137" i="3"/>
  <c r="HK137" i="3"/>
  <c r="HG137" i="3"/>
  <c r="HC137" i="3"/>
  <c r="GY137" i="3"/>
  <c r="GU137" i="3"/>
  <c r="GQ137" i="3"/>
  <c r="GM137" i="3"/>
  <c r="GI137" i="3"/>
  <c r="GE137" i="3"/>
  <c r="GA137" i="3"/>
  <c r="FS137" i="3"/>
  <c r="FO137" i="3"/>
  <c r="FG137" i="3"/>
  <c r="FC137" i="3"/>
  <c r="EY137" i="3"/>
  <c r="EU137" i="3"/>
  <c r="EQ137" i="3"/>
  <c r="EM137" i="3"/>
  <c r="EF137" i="3"/>
  <c r="EB137" i="3"/>
  <c r="DV137" i="3"/>
  <c r="DQ137" i="3"/>
  <c r="IW137" i="3"/>
  <c r="IS137" i="3"/>
  <c r="IO137" i="3"/>
  <c r="IK137" i="3"/>
  <c r="IG137" i="3"/>
  <c r="IC137" i="3"/>
  <c r="HY137" i="3"/>
  <c r="HU137" i="3"/>
  <c r="HQ137" i="3"/>
  <c r="HM137" i="3"/>
  <c r="HI137" i="3"/>
  <c r="HE137" i="3"/>
  <c r="HA137" i="3"/>
  <c r="GW137" i="3"/>
  <c r="GS137" i="3"/>
  <c r="FY137" i="3"/>
  <c r="FU137" i="3"/>
  <c r="FM137" i="3"/>
  <c r="FI137" i="3"/>
  <c r="FA137" i="3"/>
  <c r="EW137" i="3"/>
  <c r="ES137" i="3"/>
  <c r="EO137" i="3"/>
  <c r="EK137" i="3"/>
  <c r="EH137" i="3"/>
  <c r="ED137" i="3"/>
  <c r="DY137" i="3"/>
  <c r="DT137" i="3"/>
  <c r="EC137" i="3"/>
  <c r="EZ137" i="3"/>
  <c r="FF137" i="3"/>
  <c r="FL137" i="3"/>
  <c r="FR137" i="3"/>
  <c r="FX137" i="3"/>
  <c r="GD137" i="3"/>
  <c r="GJ137" i="3"/>
  <c r="GV137" i="3"/>
  <c r="HD137" i="3"/>
  <c r="HL137" i="3"/>
  <c r="HT137" i="3"/>
  <c r="IB137" i="3"/>
  <c r="IH137" i="3"/>
  <c r="IP137" i="3"/>
  <c r="IX137" i="3"/>
  <c r="FG138" i="3"/>
  <c r="GL138" i="3"/>
  <c r="GM138" i="3"/>
  <c r="EG139" i="3"/>
  <c r="EV139" i="3"/>
  <c r="GV139" i="3"/>
  <c r="GP142" i="3"/>
  <c r="GQ142" i="3"/>
  <c r="IW143" i="3"/>
  <c r="IS143" i="3"/>
  <c r="IO143" i="3"/>
  <c r="IK143" i="3"/>
  <c r="IG143" i="3"/>
  <c r="IC143" i="3"/>
  <c r="HY143" i="3"/>
  <c r="HU143" i="3"/>
  <c r="HQ143" i="3"/>
  <c r="HM143" i="3"/>
  <c r="HI143" i="3"/>
  <c r="HE143" i="3"/>
  <c r="HA143" i="3"/>
  <c r="GW143" i="3"/>
  <c r="GS143" i="3"/>
  <c r="FY143" i="3"/>
  <c r="FU143" i="3"/>
  <c r="FM143" i="3"/>
  <c r="FI143" i="3"/>
  <c r="FA143" i="3"/>
  <c r="EW143" i="3"/>
  <c r="ES143" i="3"/>
  <c r="EO143" i="3"/>
  <c r="EK143" i="3"/>
  <c r="EH143" i="3"/>
  <c r="ED143" i="3"/>
  <c r="DY143" i="3"/>
  <c r="DT143" i="3"/>
  <c r="IY143" i="3"/>
  <c r="IU143" i="3"/>
  <c r="IQ143" i="3"/>
  <c r="IM143" i="3"/>
  <c r="II143" i="3"/>
  <c r="IA143" i="3"/>
  <c r="HW143" i="3"/>
  <c r="HS143" i="3"/>
  <c r="HO143" i="3"/>
  <c r="HK143" i="3"/>
  <c r="HG143" i="3"/>
  <c r="HC143" i="3"/>
  <c r="GY143" i="3"/>
  <c r="GU143" i="3"/>
  <c r="GQ143" i="3"/>
  <c r="GM143" i="3"/>
  <c r="GI143" i="3"/>
  <c r="GE143" i="3"/>
  <c r="GA143" i="3"/>
  <c r="FS143" i="3"/>
  <c r="FO143" i="3"/>
  <c r="FG143" i="3"/>
  <c r="FC143" i="3"/>
  <c r="EY143" i="3"/>
  <c r="EU143" i="3"/>
  <c r="EQ143" i="3"/>
  <c r="EM143" i="3"/>
  <c r="EF143" i="3"/>
  <c r="EB143" i="3"/>
  <c r="DV143" i="3"/>
  <c r="DQ143" i="3"/>
  <c r="IX143" i="3"/>
  <c r="IT143" i="3"/>
  <c r="IP143" i="3"/>
  <c r="IL143" i="3"/>
  <c r="IH143" i="3"/>
  <c r="ID143" i="3"/>
  <c r="HV143" i="3"/>
  <c r="HR143" i="3"/>
  <c r="HN143" i="3"/>
  <c r="HJ143" i="3"/>
  <c r="HF143" i="3"/>
  <c r="HB143" i="3"/>
  <c r="GX143" i="3"/>
  <c r="GT143" i="3"/>
  <c r="GP143" i="3"/>
  <c r="GL143" i="3"/>
  <c r="GH143" i="3"/>
  <c r="GD143" i="3"/>
  <c r="FV143" i="3"/>
  <c r="FR143" i="3"/>
  <c r="FJ143" i="3"/>
  <c r="FF143" i="3"/>
  <c r="EX143" i="3"/>
  <c r="ET143" i="3"/>
  <c r="EP143" i="3"/>
  <c r="EL143" i="3"/>
  <c r="EI143" i="3"/>
  <c r="EE143" i="3"/>
  <c r="DZ143" i="3"/>
  <c r="DU143" i="3"/>
  <c r="EZ143" i="3"/>
  <c r="FP143" i="3"/>
  <c r="FX143" i="3"/>
  <c r="GF143" i="3"/>
  <c r="GN143" i="3"/>
  <c r="GZ143" i="3"/>
  <c r="IB143" i="3"/>
  <c r="IN143" i="3"/>
  <c r="FF146" i="3"/>
  <c r="FG146" i="3"/>
  <c r="FR146" i="3"/>
  <c r="FS146" i="3"/>
  <c r="GD146" i="3"/>
  <c r="GE146" i="3"/>
  <c r="DW147" i="3"/>
  <c r="EN147" i="3"/>
  <c r="HD147" i="3"/>
  <c r="HT147" i="3"/>
  <c r="IR147" i="3"/>
  <c r="DT66" i="3"/>
  <c r="DY66" i="3"/>
  <c r="ED66" i="3"/>
  <c r="EH66" i="3"/>
  <c r="EK66" i="3"/>
  <c r="EO66" i="3"/>
  <c r="ES66" i="3"/>
  <c r="EW66" i="3"/>
  <c r="FA66" i="3"/>
  <c r="FI66" i="3"/>
  <c r="FM66" i="3"/>
  <c r="FU66" i="3"/>
  <c r="FY66" i="3"/>
  <c r="GS66" i="3"/>
  <c r="GW66" i="3"/>
  <c r="HA66" i="3"/>
  <c r="HE66" i="3"/>
  <c r="HI66" i="3"/>
  <c r="HM66" i="3"/>
  <c r="HU66" i="3"/>
  <c r="HY66" i="3"/>
  <c r="IC66" i="3"/>
  <c r="IG66" i="3"/>
  <c r="IK66" i="3"/>
  <c r="IO66" i="3"/>
  <c r="IS66" i="3"/>
  <c r="DW67" i="3"/>
  <c r="EC67" i="3"/>
  <c r="EG67" i="3"/>
  <c r="EN67" i="3"/>
  <c r="EV67" i="3"/>
  <c r="EZ67" i="3"/>
  <c r="FD67" i="3"/>
  <c r="FL67" i="3"/>
  <c r="FP67" i="3"/>
  <c r="FX67" i="3"/>
  <c r="GB67" i="3"/>
  <c r="GF67" i="3"/>
  <c r="GJ67" i="3"/>
  <c r="GN67" i="3"/>
  <c r="GV67" i="3"/>
  <c r="GZ67" i="3"/>
  <c r="HD67" i="3"/>
  <c r="HH67" i="3"/>
  <c r="HL67" i="3"/>
  <c r="HT67" i="3"/>
  <c r="HX67" i="3"/>
  <c r="IB67" i="3"/>
  <c r="IF67" i="3"/>
  <c r="IN67" i="3"/>
  <c r="IR67" i="3"/>
  <c r="DT70" i="3"/>
  <c r="DY70" i="3"/>
  <c r="ED70" i="3"/>
  <c r="EH70" i="3"/>
  <c r="EK70" i="3"/>
  <c r="EO70" i="3"/>
  <c r="ES70" i="3"/>
  <c r="EW70" i="3"/>
  <c r="FA70" i="3"/>
  <c r="FI70" i="3"/>
  <c r="FM70" i="3"/>
  <c r="FU70" i="3"/>
  <c r="FY70" i="3"/>
  <c r="GS70" i="3"/>
  <c r="GW70" i="3"/>
  <c r="HA70" i="3"/>
  <c r="HE70" i="3"/>
  <c r="HI70" i="3"/>
  <c r="HM70" i="3"/>
  <c r="HU70" i="3"/>
  <c r="HY70" i="3"/>
  <c r="IC70" i="3"/>
  <c r="IG70" i="3"/>
  <c r="IK70" i="3"/>
  <c r="IO70" i="3"/>
  <c r="IS70" i="3"/>
  <c r="DW71" i="3"/>
  <c r="EC71" i="3"/>
  <c r="EG71" i="3"/>
  <c r="EN71" i="3"/>
  <c r="EV71" i="3"/>
  <c r="EZ71" i="3"/>
  <c r="FD71" i="3"/>
  <c r="FL71" i="3"/>
  <c r="FP71" i="3"/>
  <c r="FX71" i="3"/>
  <c r="GB71" i="3"/>
  <c r="GF71" i="3"/>
  <c r="GJ71" i="3"/>
  <c r="GN71" i="3"/>
  <c r="GV71" i="3"/>
  <c r="GZ71" i="3"/>
  <c r="HD71" i="3"/>
  <c r="HH71" i="3"/>
  <c r="HL71" i="3"/>
  <c r="HT71" i="3"/>
  <c r="HX71" i="3"/>
  <c r="IB71" i="3"/>
  <c r="IF71" i="3"/>
  <c r="IN71" i="3"/>
  <c r="IR71" i="3"/>
  <c r="DT74" i="3"/>
  <c r="DY74" i="3"/>
  <c r="ED74" i="3"/>
  <c r="EH74" i="3"/>
  <c r="EK74" i="3"/>
  <c r="EO74" i="3"/>
  <c r="ES74" i="3"/>
  <c r="EX74" i="3"/>
  <c r="FC74" i="3"/>
  <c r="FM74" i="3"/>
  <c r="FR74" i="3"/>
  <c r="FV74" i="3"/>
  <c r="GA74" i="3"/>
  <c r="GL74" i="3"/>
  <c r="GQ74" i="3"/>
  <c r="GU74" i="3"/>
  <c r="HA74" i="3"/>
  <c r="HF74" i="3"/>
  <c r="HK74" i="3"/>
  <c r="HU74" i="3"/>
  <c r="IO74" i="3"/>
  <c r="IT74" i="3"/>
  <c r="IY74" i="3"/>
  <c r="DT76" i="3"/>
  <c r="EB76" i="3"/>
  <c r="EG76" i="3"/>
  <c r="EK76" i="3"/>
  <c r="EQ76" i="3"/>
  <c r="EV76" i="3"/>
  <c r="FA76" i="3"/>
  <c r="FO76" i="3"/>
  <c r="FY76" i="3"/>
  <c r="GI76" i="3"/>
  <c r="GN76" i="3"/>
  <c r="GS76" i="3"/>
  <c r="GY76" i="3"/>
  <c r="HD76" i="3"/>
  <c r="HI76" i="3"/>
  <c r="HO76" i="3"/>
  <c r="HT76" i="3"/>
  <c r="HY76" i="3"/>
  <c r="IC76" i="3"/>
  <c r="II76" i="3"/>
  <c r="IN76" i="3"/>
  <c r="IS76" i="3"/>
  <c r="IY76" i="3"/>
  <c r="IY79" i="3"/>
  <c r="IU79" i="3"/>
  <c r="IQ79" i="3"/>
  <c r="IM79" i="3"/>
  <c r="II79" i="3"/>
  <c r="IA79" i="3"/>
  <c r="HW79" i="3"/>
  <c r="HS79" i="3"/>
  <c r="HO79" i="3"/>
  <c r="HK79" i="3"/>
  <c r="HG79" i="3"/>
  <c r="HC79" i="3"/>
  <c r="GY79" i="3"/>
  <c r="GU79" i="3"/>
  <c r="GQ79" i="3"/>
  <c r="GM79" i="3"/>
  <c r="GI79" i="3"/>
  <c r="GE79" i="3"/>
  <c r="GA79" i="3"/>
  <c r="FS79" i="3"/>
  <c r="FO79" i="3"/>
  <c r="FG79" i="3"/>
  <c r="FC79" i="3"/>
  <c r="EY79" i="3"/>
  <c r="EU79" i="3"/>
  <c r="EQ79" i="3"/>
  <c r="EM79" i="3"/>
  <c r="EF79" i="3"/>
  <c r="EB79" i="3"/>
  <c r="DV79" i="3"/>
  <c r="DQ79" i="3"/>
  <c r="DY79" i="3"/>
  <c r="EE79" i="3"/>
  <c r="EO79" i="3"/>
  <c r="ET79" i="3"/>
  <c r="EZ79" i="3"/>
  <c r="FJ79" i="3"/>
  <c r="FX79" i="3"/>
  <c r="GH79" i="3"/>
  <c r="GN79" i="3"/>
  <c r="GS79" i="3"/>
  <c r="GX79" i="3"/>
  <c r="HD79" i="3"/>
  <c r="HI79" i="3"/>
  <c r="HN79" i="3"/>
  <c r="HT79" i="3"/>
  <c r="HY79" i="3"/>
  <c r="ID79" i="3"/>
  <c r="IH79" i="3"/>
  <c r="IN79" i="3"/>
  <c r="IS79" i="3"/>
  <c r="IX79" i="3"/>
  <c r="DT83" i="3"/>
  <c r="DZ83" i="3"/>
  <c r="EG83" i="3"/>
  <c r="EK83" i="3"/>
  <c r="EP83" i="3"/>
  <c r="EV83" i="3"/>
  <c r="FA83" i="3"/>
  <c r="FF83" i="3"/>
  <c r="FP83" i="3"/>
  <c r="FU83" i="3"/>
  <c r="FY83" i="3"/>
  <c r="GD83" i="3"/>
  <c r="GJ83" i="3"/>
  <c r="GT83" i="3"/>
  <c r="GZ83" i="3"/>
  <c r="HE83" i="3"/>
  <c r="HJ83" i="3"/>
  <c r="HU83" i="3"/>
  <c r="IO83" i="3"/>
  <c r="IT83" i="3"/>
  <c r="IW85" i="3"/>
  <c r="IS85" i="3"/>
  <c r="IO85" i="3"/>
  <c r="IK85" i="3"/>
  <c r="IG85" i="3"/>
  <c r="IC85" i="3"/>
  <c r="HY85" i="3"/>
  <c r="HU85" i="3"/>
  <c r="HQ85" i="3"/>
  <c r="HM85" i="3"/>
  <c r="HI85" i="3"/>
  <c r="HE85" i="3"/>
  <c r="HA85" i="3"/>
  <c r="GW85" i="3"/>
  <c r="GS85" i="3"/>
  <c r="FY85" i="3"/>
  <c r="FU85" i="3"/>
  <c r="FM85" i="3"/>
  <c r="FI85" i="3"/>
  <c r="FA85" i="3"/>
  <c r="EW85" i="3"/>
  <c r="ES85" i="3"/>
  <c r="EO85" i="3"/>
  <c r="EK85" i="3"/>
  <c r="EH85" i="3"/>
  <c r="ED85" i="3"/>
  <c r="DY85" i="3"/>
  <c r="DT85" i="3"/>
  <c r="DZ85" i="3"/>
  <c r="EF85" i="3"/>
  <c r="EP85" i="3"/>
  <c r="EU85" i="3"/>
  <c r="EZ85" i="3"/>
  <c r="FJ85" i="3"/>
  <c r="FO85" i="3"/>
  <c r="FS85" i="3"/>
  <c r="FX85" i="3"/>
  <c r="GT85" i="3"/>
  <c r="GY85" i="3"/>
  <c r="HD85" i="3"/>
  <c r="HJ85" i="3"/>
  <c r="HO85" i="3"/>
  <c r="HT85" i="3"/>
  <c r="IP85" i="3"/>
  <c r="IU85" i="3"/>
  <c r="IX88" i="3"/>
  <c r="IT88" i="3"/>
  <c r="IP88" i="3"/>
  <c r="IL88" i="3"/>
  <c r="IH88" i="3"/>
  <c r="ID88" i="3"/>
  <c r="HV88" i="3"/>
  <c r="HR88" i="3"/>
  <c r="HN88" i="3"/>
  <c r="HJ88" i="3"/>
  <c r="HF88" i="3"/>
  <c r="HB88" i="3"/>
  <c r="GX88" i="3"/>
  <c r="GT88" i="3"/>
  <c r="GP88" i="3"/>
  <c r="GL88" i="3"/>
  <c r="GH88" i="3"/>
  <c r="GD88" i="3"/>
  <c r="FV88" i="3"/>
  <c r="FR88" i="3"/>
  <c r="FJ88" i="3"/>
  <c r="FF88" i="3"/>
  <c r="EX88" i="3"/>
  <c r="ET88" i="3"/>
  <c r="EP88" i="3"/>
  <c r="EL88" i="3"/>
  <c r="EI88" i="3"/>
  <c r="EE88" i="3"/>
  <c r="DZ88" i="3"/>
  <c r="DU88" i="3"/>
  <c r="DY88" i="3"/>
  <c r="EF88" i="3"/>
  <c r="EO88" i="3"/>
  <c r="EU88" i="3"/>
  <c r="EZ88" i="3"/>
  <c r="FD88" i="3"/>
  <c r="FI88" i="3"/>
  <c r="FS88" i="3"/>
  <c r="FX88" i="3"/>
  <c r="GB88" i="3"/>
  <c r="GM88" i="3"/>
  <c r="GW88" i="3"/>
  <c r="HC88" i="3"/>
  <c r="HH88" i="3"/>
  <c r="HM88" i="3"/>
  <c r="HS88" i="3"/>
  <c r="HX88" i="3"/>
  <c r="IB88" i="3"/>
  <c r="IG88" i="3"/>
  <c r="IM88" i="3"/>
  <c r="IR88" i="3"/>
  <c r="IW88" i="3"/>
  <c r="DU89" i="3"/>
  <c r="EB89" i="3"/>
  <c r="EG89" i="3"/>
  <c r="EL89" i="3"/>
  <c r="EQ89" i="3"/>
  <c r="EV89" i="3"/>
  <c r="FF89" i="3"/>
  <c r="FP89" i="3"/>
  <c r="GD89" i="3"/>
  <c r="GH89" i="3"/>
  <c r="GL89" i="3"/>
  <c r="GP89" i="3"/>
  <c r="GU89" i="3"/>
  <c r="GZ89" i="3"/>
  <c r="HF89" i="3"/>
  <c r="HK89" i="3"/>
  <c r="HV89" i="3"/>
  <c r="IA89" i="3"/>
  <c r="IF89" i="3"/>
  <c r="IL89" i="3"/>
  <c r="IQ89" i="3"/>
  <c r="IV89" i="3"/>
  <c r="DT92" i="3"/>
  <c r="EB92" i="3"/>
  <c r="EG92" i="3"/>
  <c r="EK92" i="3"/>
  <c r="EQ92" i="3"/>
  <c r="EV92" i="3"/>
  <c r="FA92" i="3"/>
  <c r="FO92" i="3"/>
  <c r="FY92" i="3"/>
  <c r="GI92" i="3"/>
  <c r="GN92" i="3"/>
  <c r="GS92" i="3"/>
  <c r="GY92" i="3"/>
  <c r="HD92" i="3"/>
  <c r="HI92" i="3"/>
  <c r="HO92" i="3"/>
  <c r="HT92" i="3"/>
  <c r="HY92" i="3"/>
  <c r="IC92" i="3"/>
  <c r="II92" i="3"/>
  <c r="IN92" i="3"/>
  <c r="IS92" i="3"/>
  <c r="IY92" i="3"/>
  <c r="IY95" i="3"/>
  <c r="IU95" i="3"/>
  <c r="IQ95" i="3"/>
  <c r="IM95" i="3"/>
  <c r="II95" i="3"/>
  <c r="IA95" i="3"/>
  <c r="HW95" i="3"/>
  <c r="HS95" i="3"/>
  <c r="HO95" i="3"/>
  <c r="HK95" i="3"/>
  <c r="HG95" i="3"/>
  <c r="HC95" i="3"/>
  <c r="GY95" i="3"/>
  <c r="GU95" i="3"/>
  <c r="GQ95" i="3"/>
  <c r="GM95" i="3"/>
  <c r="GI95" i="3"/>
  <c r="GE95" i="3"/>
  <c r="GA95" i="3"/>
  <c r="FS95" i="3"/>
  <c r="FO95" i="3"/>
  <c r="FG95" i="3"/>
  <c r="FC95" i="3"/>
  <c r="EY95" i="3"/>
  <c r="EU95" i="3"/>
  <c r="EQ95" i="3"/>
  <c r="EM95" i="3"/>
  <c r="EF95" i="3"/>
  <c r="EB95" i="3"/>
  <c r="DV95" i="3"/>
  <c r="DQ95" i="3"/>
  <c r="DY95" i="3"/>
  <c r="EE95" i="3"/>
  <c r="EO95" i="3"/>
  <c r="ET95" i="3"/>
  <c r="EZ95" i="3"/>
  <c r="FJ95" i="3"/>
  <c r="FX95" i="3"/>
  <c r="GH95" i="3"/>
  <c r="GN95" i="3"/>
  <c r="GS95" i="3"/>
  <c r="GX95" i="3"/>
  <c r="HD95" i="3"/>
  <c r="HI95" i="3"/>
  <c r="HN95" i="3"/>
  <c r="HT95" i="3"/>
  <c r="HY95" i="3"/>
  <c r="ID95" i="3"/>
  <c r="IH95" i="3"/>
  <c r="IN95" i="3"/>
  <c r="IS95" i="3"/>
  <c r="IX95" i="3"/>
  <c r="DT99" i="3"/>
  <c r="DZ99" i="3"/>
  <c r="EG99" i="3"/>
  <c r="EK99" i="3"/>
  <c r="EP99" i="3"/>
  <c r="EV99" i="3"/>
  <c r="FA99" i="3"/>
  <c r="FF99" i="3"/>
  <c r="FP99" i="3"/>
  <c r="FU99" i="3"/>
  <c r="FY99" i="3"/>
  <c r="GD99" i="3"/>
  <c r="GJ99" i="3"/>
  <c r="GT99" i="3"/>
  <c r="GZ99" i="3"/>
  <c r="HE99" i="3"/>
  <c r="HJ99" i="3"/>
  <c r="HU99" i="3"/>
  <c r="IO99" i="3"/>
  <c r="IT99" i="3"/>
  <c r="IW101" i="3"/>
  <c r="IS101" i="3"/>
  <c r="IO101" i="3"/>
  <c r="IK101" i="3"/>
  <c r="IG101" i="3"/>
  <c r="IC101" i="3"/>
  <c r="HY101" i="3"/>
  <c r="HU101" i="3"/>
  <c r="HQ101" i="3"/>
  <c r="HM101" i="3"/>
  <c r="HI101" i="3"/>
  <c r="HE101" i="3"/>
  <c r="HA101" i="3"/>
  <c r="GW101" i="3"/>
  <c r="GS101" i="3"/>
  <c r="FY101" i="3"/>
  <c r="FU101" i="3"/>
  <c r="FM101" i="3"/>
  <c r="FI101" i="3"/>
  <c r="FA101" i="3"/>
  <c r="EW101" i="3"/>
  <c r="ES101" i="3"/>
  <c r="EO101" i="3"/>
  <c r="EK101" i="3"/>
  <c r="EH101" i="3"/>
  <c r="ED101" i="3"/>
  <c r="DY101" i="3"/>
  <c r="DT101" i="3"/>
  <c r="DZ101" i="3"/>
  <c r="EF101" i="3"/>
  <c r="EP101" i="3"/>
  <c r="EU101" i="3"/>
  <c r="EZ101" i="3"/>
  <c r="FJ101" i="3"/>
  <c r="FO101" i="3"/>
  <c r="FS101" i="3"/>
  <c r="FX101" i="3"/>
  <c r="GT101" i="3"/>
  <c r="GY101" i="3"/>
  <c r="HD101" i="3"/>
  <c r="HJ101" i="3"/>
  <c r="HO101" i="3"/>
  <c r="HT101" i="3"/>
  <c r="IP101" i="3"/>
  <c r="IU101" i="3"/>
  <c r="IX104" i="3"/>
  <c r="IT104" i="3"/>
  <c r="IP104" i="3"/>
  <c r="IL104" i="3"/>
  <c r="IH104" i="3"/>
  <c r="ID104" i="3"/>
  <c r="HV104" i="3"/>
  <c r="HR104" i="3"/>
  <c r="HN104" i="3"/>
  <c r="HJ104" i="3"/>
  <c r="HF104" i="3"/>
  <c r="HB104" i="3"/>
  <c r="GX104" i="3"/>
  <c r="GT104" i="3"/>
  <c r="GP104" i="3"/>
  <c r="GL104" i="3"/>
  <c r="GH104" i="3"/>
  <c r="GD104" i="3"/>
  <c r="FV104" i="3"/>
  <c r="FR104" i="3"/>
  <c r="FJ104" i="3"/>
  <c r="FF104" i="3"/>
  <c r="EX104" i="3"/>
  <c r="ET104" i="3"/>
  <c r="EP104" i="3"/>
  <c r="EL104" i="3"/>
  <c r="EI104" i="3"/>
  <c r="EE104" i="3"/>
  <c r="DZ104" i="3"/>
  <c r="DU104" i="3"/>
  <c r="DY104" i="3"/>
  <c r="EF104" i="3"/>
  <c r="EO104" i="3"/>
  <c r="EU104" i="3"/>
  <c r="EZ104" i="3"/>
  <c r="FD104" i="3"/>
  <c r="FI104" i="3"/>
  <c r="FS104" i="3"/>
  <c r="FX104" i="3"/>
  <c r="GB104" i="3"/>
  <c r="GM104" i="3"/>
  <c r="GW104" i="3"/>
  <c r="HC104" i="3"/>
  <c r="HH104" i="3"/>
  <c r="HM104" i="3"/>
  <c r="HS104" i="3"/>
  <c r="HX104" i="3"/>
  <c r="IB104" i="3"/>
  <c r="IG104" i="3"/>
  <c r="IM104" i="3"/>
  <c r="IR104" i="3"/>
  <c r="IW104" i="3"/>
  <c r="DU105" i="3"/>
  <c r="EB105" i="3"/>
  <c r="EG105" i="3"/>
  <c r="EL105" i="3"/>
  <c r="EQ105" i="3"/>
  <c r="EV105" i="3"/>
  <c r="FF105" i="3"/>
  <c r="FP105" i="3"/>
  <c r="GD105" i="3"/>
  <c r="GH105" i="3"/>
  <c r="GL105" i="3"/>
  <c r="GP105" i="3"/>
  <c r="GU105" i="3"/>
  <c r="GZ105" i="3"/>
  <c r="HF105" i="3"/>
  <c r="HK105" i="3"/>
  <c r="HV105" i="3"/>
  <c r="IA105" i="3"/>
  <c r="IF105" i="3"/>
  <c r="IL105" i="3"/>
  <c r="IQ105" i="3"/>
  <c r="IV105" i="3"/>
  <c r="DW107" i="3"/>
  <c r="ED107" i="3"/>
  <c r="EI107" i="3"/>
  <c r="EN107" i="3"/>
  <c r="ES107" i="3"/>
  <c r="EX107" i="3"/>
  <c r="FD107" i="3"/>
  <c r="FI107" i="3"/>
  <c r="FM107" i="3"/>
  <c r="FR107" i="3"/>
  <c r="GB107" i="3"/>
  <c r="GL107" i="3"/>
  <c r="GW107" i="3"/>
  <c r="HB107" i="3"/>
  <c r="HH107" i="3"/>
  <c r="HM107" i="3"/>
  <c r="HR107" i="3"/>
  <c r="HX107" i="3"/>
  <c r="IC107" i="3"/>
  <c r="IG107" i="3"/>
  <c r="IL107" i="3"/>
  <c r="IR107" i="3"/>
  <c r="IW107" i="3"/>
  <c r="DT108" i="3"/>
  <c r="EB108" i="3"/>
  <c r="EG108" i="3"/>
  <c r="EK108" i="3"/>
  <c r="EQ108" i="3"/>
  <c r="EV108" i="3"/>
  <c r="FA108" i="3"/>
  <c r="FO108" i="3"/>
  <c r="FY108" i="3"/>
  <c r="GI108" i="3"/>
  <c r="GN108" i="3"/>
  <c r="GS108" i="3"/>
  <c r="GY108" i="3"/>
  <c r="HD108" i="3"/>
  <c r="HI108" i="3"/>
  <c r="HO108" i="3"/>
  <c r="HT108" i="3"/>
  <c r="HY108" i="3"/>
  <c r="IC108" i="3"/>
  <c r="II108" i="3"/>
  <c r="IN108" i="3"/>
  <c r="IS108" i="3"/>
  <c r="IY108" i="3"/>
  <c r="DV109" i="3"/>
  <c r="EC109" i="3"/>
  <c r="EI109" i="3"/>
  <c r="EM109" i="3"/>
  <c r="EX109" i="3"/>
  <c r="FC109" i="3"/>
  <c r="FG109" i="3"/>
  <c r="FL109" i="3"/>
  <c r="FV109" i="3"/>
  <c r="GA109" i="3"/>
  <c r="GE109" i="3"/>
  <c r="GI109" i="3"/>
  <c r="GM109" i="3"/>
  <c r="GQ109" i="3"/>
  <c r="GV109" i="3"/>
  <c r="HB109" i="3"/>
  <c r="HG109" i="3"/>
  <c r="HL109" i="3"/>
  <c r="HR109" i="3"/>
  <c r="HW109" i="3"/>
  <c r="IB109" i="3"/>
  <c r="IH109" i="3"/>
  <c r="IM109" i="3"/>
  <c r="IR109" i="3"/>
  <c r="IX109" i="3"/>
  <c r="IY111" i="3"/>
  <c r="IU111" i="3"/>
  <c r="IQ111" i="3"/>
  <c r="IM111" i="3"/>
  <c r="II111" i="3"/>
  <c r="IA111" i="3"/>
  <c r="HW111" i="3"/>
  <c r="HS111" i="3"/>
  <c r="HO111" i="3"/>
  <c r="HK111" i="3"/>
  <c r="HG111" i="3"/>
  <c r="HC111" i="3"/>
  <c r="GY111" i="3"/>
  <c r="GU111" i="3"/>
  <c r="GQ111" i="3"/>
  <c r="GM111" i="3"/>
  <c r="GI111" i="3"/>
  <c r="GE111" i="3"/>
  <c r="GA111" i="3"/>
  <c r="FS111" i="3"/>
  <c r="FO111" i="3"/>
  <c r="FG111" i="3"/>
  <c r="FC111" i="3"/>
  <c r="EY111" i="3"/>
  <c r="EU111" i="3"/>
  <c r="EQ111" i="3"/>
  <c r="EM111" i="3"/>
  <c r="EF111" i="3"/>
  <c r="EB111" i="3"/>
  <c r="DV111" i="3"/>
  <c r="DQ111" i="3"/>
  <c r="DY111" i="3"/>
  <c r="EE111" i="3"/>
  <c r="EO111" i="3"/>
  <c r="ET111" i="3"/>
  <c r="EZ111" i="3"/>
  <c r="FJ111" i="3"/>
  <c r="FX111" i="3"/>
  <c r="GH111" i="3"/>
  <c r="GN111" i="3"/>
  <c r="GS111" i="3"/>
  <c r="GX111" i="3"/>
  <c r="HD111" i="3"/>
  <c r="HI111" i="3"/>
  <c r="HN111" i="3"/>
  <c r="HT111" i="3"/>
  <c r="HY111" i="3"/>
  <c r="ID111" i="3"/>
  <c r="IH111" i="3"/>
  <c r="IN111" i="3"/>
  <c r="IS111" i="3"/>
  <c r="IX111" i="3"/>
  <c r="DV112" i="3"/>
  <c r="EC112" i="3"/>
  <c r="EH112" i="3"/>
  <c r="EM112" i="3"/>
  <c r="EW112" i="3"/>
  <c r="FG112" i="3"/>
  <c r="FL112" i="3"/>
  <c r="FP112" i="3"/>
  <c r="FU112" i="3"/>
  <c r="GE112" i="3"/>
  <c r="GJ112" i="3"/>
  <c r="GU112" i="3"/>
  <c r="GZ112" i="3"/>
  <c r="HE112" i="3"/>
  <c r="HK112" i="3"/>
  <c r="HU112" i="3"/>
  <c r="IO112" i="3"/>
  <c r="IU112" i="3"/>
  <c r="DQ113" i="3"/>
  <c r="DW113" i="3"/>
  <c r="EE113" i="3"/>
  <c r="EN113" i="3"/>
  <c r="ET113" i="3"/>
  <c r="EY113" i="3"/>
  <c r="FD113" i="3"/>
  <c r="FR113" i="3"/>
  <c r="GB113" i="3"/>
  <c r="GF113" i="3"/>
  <c r="GJ113" i="3"/>
  <c r="GN113" i="3"/>
  <c r="GX113" i="3"/>
  <c r="HC113" i="3"/>
  <c r="HH113" i="3"/>
  <c r="HN113" i="3"/>
  <c r="HS113" i="3"/>
  <c r="HX113" i="3"/>
  <c r="ID113" i="3"/>
  <c r="II113" i="3"/>
  <c r="IN113" i="3"/>
  <c r="IT113" i="3"/>
  <c r="IY113" i="3"/>
  <c r="DT115" i="3"/>
  <c r="DZ115" i="3"/>
  <c r="EG115" i="3"/>
  <c r="EK115" i="3"/>
  <c r="EP115" i="3"/>
  <c r="EV115" i="3"/>
  <c r="FA115" i="3"/>
  <c r="FF115" i="3"/>
  <c r="FP115" i="3"/>
  <c r="FU115" i="3"/>
  <c r="FY115" i="3"/>
  <c r="GD115" i="3"/>
  <c r="GJ115" i="3"/>
  <c r="GT115" i="3"/>
  <c r="GZ115" i="3"/>
  <c r="HE115" i="3"/>
  <c r="HJ115" i="3"/>
  <c r="HU115" i="3"/>
  <c r="IO115" i="3"/>
  <c r="IT115" i="3"/>
  <c r="DQ116" i="3"/>
  <c r="DW116" i="3"/>
  <c r="ED116" i="3"/>
  <c r="EN116" i="3"/>
  <c r="ES116" i="3"/>
  <c r="EY116" i="3"/>
  <c r="FC116" i="3"/>
  <c r="FM116" i="3"/>
  <c r="GA116" i="3"/>
  <c r="GF116" i="3"/>
  <c r="GQ116" i="3"/>
  <c r="GV116" i="3"/>
  <c r="HA116" i="3"/>
  <c r="HG116" i="3"/>
  <c r="HL116" i="3"/>
  <c r="HQ116" i="3"/>
  <c r="HW116" i="3"/>
  <c r="IA116" i="3"/>
  <c r="IF116" i="3"/>
  <c r="IK116" i="3"/>
  <c r="IQ116" i="3"/>
  <c r="IV116" i="3"/>
  <c r="IW117" i="3"/>
  <c r="IS117" i="3"/>
  <c r="IO117" i="3"/>
  <c r="IK117" i="3"/>
  <c r="IG117" i="3"/>
  <c r="IC117" i="3"/>
  <c r="HY117" i="3"/>
  <c r="HU117" i="3"/>
  <c r="HQ117" i="3"/>
  <c r="HM117" i="3"/>
  <c r="HI117" i="3"/>
  <c r="HE117" i="3"/>
  <c r="HA117" i="3"/>
  <c r="GW117" i="3"/>
  <c r="GS117" i="3"/>
  <c r="FY117" i="3"/>
  <c r="FU117" i="3"/>
  <c r="FM117" i="3"/>
  <c r="FI117" i="3"/>
  <c r="FA117" i="3"/>
  <c r="EW117" i="3"/>
  <c r="ES117" i="3"/>
  <c r="EO117" i="3"/>
  <c r="EK117" i="3"/>
  <c r="EH117" i="3"/>
  <c r="ED117" i="3"/>
  <c r="DY117" i="3"/>
  <c r="DT117" i="3"/>
  <c r="DZ117" i="3"/>
  <c r="EF117" i="3"/>
  <c r="EP117" i="3"/>
  <c r="EU117" i="3"/>
  <c r="EZ117" i="3"/>
  <c r="FJ117" i="3"/>
  <c r="FO117" i="3"/>
  <c r="FS117" i="3"/>
  <c r="FX117" i="3"/>
  <c r="GT117" i="3"/>
  <c r="GY117" i="3"/>
  <c r="HD117" i="3"/>
  <c r="HJ117" i="3"/>
  <c r="HO117" i="3"/>
  <c r="HT117" i="3"/>
  <c r="IP117" i="3"/>
  <c r="IU117" i="3"/>
  <c r="DU119" i="3"/>
  <c r="EC119" i="3"/>
  <c r="EH119" i="3"/>
  <c r="EL119" i="3"/>
  <c r="EW119" i="3"/>
  <c r="FL119" i="3"/>
  <c r="FV119" i="3"/>
  <c r="GF119" i="3"/>
  <c r="GP119" i="3"/>
  <c r="GV119" i="3"/>
  <c r="HA119" i="3"/>
  <c r="HF119" i="3"/>
  <c r="HL119" i="3"/>
  <c r="HQ119" i="3"/>
  <c r="HV119" i="3"/>
  <c r="IB119" i="3"/>
  <c r="IF119" i="3"/>
  <c r="IK119" i="3"/>
  <c r="IP119" i="3"/>
  <c r="IV119" i="3"/>
  <c r="IX120" i="3"/>
  <c r="IT120" i="3"/>
  <c r="IP120" i="3"/>
  <c r="IL120" i="3"/>
  <c r="IH120" i="3"/>
  <c r="ID120" i="3"/>
  <c r="HV120" i="3"/>
  <c r="HR120" i="3"/>
  <c r="HN120" i="3"/>
  <c r="HJ120" i="3"/>
  <c r="HF120" i="3"/>
  <c r="HB120" i="3"/>
  <c r="GX120" i="3"/>
  <c r="GT120" i="3"/>
  <c r="GP120" i="3"/>
  <c r="GL120" i="3"/>
  <c r="GH120" i="3"/>
  <c r="GD120" i="3"/>
  <c r="FV120" i="3"/>
  <c r="FR120" i="3"/>
  <c r="FJ120" i="3"/>
  <c r="FF120" i="3"/>
  <c r="EX120" i="3"/>
  <c r="ET120" i="3"/>
  <c r="EP120" i="3"/>
  <c r="EL120" i="3"/>
  <c r="EI120" i="3"/>
  <c r="EE120" i="3"/>
  <c r="DZ120" i="3"/>
  <c r="DU120" i="3"/>
  <c r="DY120" i="3"/>
  <c r="EF120" i="3"/>
  <c r="EO120" i="3"/>
  <c r="EU120" i="3"/>
  <c r="EZ120" i="3"/>
  <c r="FD120" i="3"/>
  <c r="FI120" i="3"/>
  <c r="FS120" i="3"/>
  <c r="FX120" i="3"/>
  <c r="GB120" i="3"/>
  <c r="GM120" i="3"/>
  <c r="GW120" i="3"/>
  <c r="HC120" i="3"/>
  <c r="HH120" i="3"/>
  <c r="HM120" i="3"/>
  <c r="HS120" i="3"/>
  <c r="HX120" i="3"/>
  <c r="IB120" i="3"/>
  <c r="IG120" i="3"/>
  <c r="IM120" i="3"/>
  <c r="IR120" i="3"/>
  <c r="IW120" i="3"/>
  <c r="DU121" i="3"/>
  <c r="EB121" i="3"/>
  <c r="EG121" i="3"/>
  <c r="EL121" i="3"/>
  <c r="EQ121" i="3"/>
  <c r="EV121" i="3"/>
  <c r="FF121" i="3"/>
  <c r="FP121" i="3"/>
  <c r="GD121" i="3"/>
  <c r="GH121" i="3"/>
  <c r="GL121" i="3"/>
  <c r="GP121" i="3"/>
  <c r="GU121" i="3"/>
  <c r="GZ121" i="3"/>
  <c r="HF121" i="3"/>
  <c r="HK121" i="3"/>
  <c r="HV121" i="3"/>
  <c r="IA121" i="3"/>
  <c r="IF121" i="3"/>
  <c r="IL121" i="3"/>
  <c r="IQ121" i="3"/>
  <c r="IV121" i="3"/>
  <c r="DW123" i="3"/>
  <c r="ED123" i="3"/>
  <c r="EI123" i="3"/>
  <c r="EN123" i="3"/>
  <c r="ES123" i="3"/>
  <c r="EX123" i="3"/>
  <c r="FD123" i="3"/>
  <c r="FI123" i="3"/>
  <c r="FM123" i="3"/>
  <c r="FR123" i="3"/>
  <c r="GB123" i="3"/>
  <c r="GL123" i="3"/>
  <c r="GW123" i="3"/>
  <c r="HB123" i="3"/>
  <c r="HH123" i="3"/>
  <c r="HM123" i="3"/>
  <c r="HR123" i="3"/>
  <c r="HX123" i="3"/>
  <c r="IC123" i="3"/>
  <c r="IG123" i="3"/>
  <c r="IL123" i="3"/>
  <c r="IR123" i="3"/>
  <c r="IW123" i="3"/>
  <c r="DT124" i="3"/>
  <c r="EB124" i="3"/>
  <c r="EG124" i="3"/>
  <c r="EK124" i="3"/>
  <c r="EQ124" i="3"/>
  <c r="EV124" i="3"/>
  <c r="FA124" i="3"/>
  <c r="FO124" i="3"/>
  <c r="FY124" i="3"/>
  <c r="GI124" i="3"/>
  <c r="GN124" i="3"/>
  <c r="GS124" i="3"/>
  <c r="GY124" i="3"/>
  <c r="HD124" i="3"/>
  <c r="HI124" i="3"/>
  <c r="HO124" i="3"/>
  <c r="HT124" i="3"/>
  <c r="HY124" i="3"/>
  <c r="IC124" i="3"/>
  <c r="II124" i="3"/>
  <c r="IN124" i="3"/>
  <c r="IS124" i="3"/>
  <c r="IY124" i="3"/>
  <c r="DV125" i="3"/>
  <c r="EC125" i="3"/>
  <c r="EI125" i="3"/>
  <c r="EM125" i="3"/>
  <c r="EX125" i="3"/>
  <c r="FC125" i="3"/>
  <c r="FG125" i="3"/>
  <c r="FL125" i="3"/>
  <c r="FV125" i="3"/>
  <c r="GA125" i="3"/>
  <c r="GE125" i="3"/>
  <c r="GI125" i="3"/>
  <c r="GM125" i="3"/>
  <c r="GQ125" i="3"/>
  <c r="GV125" i="3"/>
  <c r="HB125" i="3"/>
  <c r="HG125" i="3"/>
  <c r="HL125" i="3"/>
  <c r="HR125" i="3"/>
  <c r="HW125" i="3"/>
  <c r="IB125" i="3"/>
  <c r="IH125" i="3"/>
  <c r="IM125" i="3"/>
  <c r="IR125" i="3"/>
  <c r="IX125" i="3"/>
  <c r="IY127" i="3"/>
  <c r="IU127" i="3"/>
  <c r="IQ127" i="3"/>
  <c r="IM127" i="3"/>
  <c r="II127" i="3"/>
  <c r="IA127" i="3"/>
  <c r="HW127" i="3"/>
  <c r="HS127" i="3"/>
  <c r="HO127" i="3"/>
  <c r="HK127" i="3"/>
  <c r="HG127" i="3"/>
  <c r="HC127" i="3"/>
  <c r="GY127" i="3"/>
  <c r="GU127" i="3"/>
  <c r="GQ127" i="3"/>
  <c r="GM127" i="3"/>
  <c r="GI127" i="3"/>
  <c r="GE127" i="3"/>
  <c r="GA127" i="3"/>
  <c r="FS127" i="3"/>
  <c r="FO127" i="3"/>
  <c r="FG127" i="3"/>
  <c r="FC127" i="3"/>
  <c r="EY127" i="3"/>
  <c r="EU127" i="3"/>
  <c r="EQ127" i="3"/>
  <c r="EM127" i="3"/>
  <c r="EF127" i="3"/>
  <c r="EB127" i="3"/>
  <c r="DV127" i="3"/>
  <c r="DQ127" i="3"/>
  <c r="DY127" i="3"/>
  <c r="EE127" i="3"/>
  <c r="EO127" i="3"/>
  <c r="ET127" i="3"/>
  <c r="EZ127" i="3"/>
  <c r="FJ127" i="3"/>
  <c r="FX127" i="3"/>
  <c r="GH127" i="3"/>
  <c r="GN127" i="3"/>
  <c r="GS127" i="3"/>
  <c r="GX127" i="3"/>
  <c r="HD127" i="3"/>
  <c r="HI127" i="3"/>
  <c r="HN127" i="3"/>
  <c r="HT127" i="3"/>
  <c r="HY127" i="3"/>
  <c r="ID127" i="3"/>
  <c r="IH127" i="3"/>
  <c r="IN127" i="3"/>
  <c r="IS127" i="3"/>
  <c r="IX127" i="3"/>
  <c r="DV128" i="3"/>
  <c r="EC128" i="3"/>
  <c r="EH128" i="3"/>
  <c r="EM128" i="3"/>
  <c r="EW128" i="3"/>
  <c r="FG128" i="3"/>
  <c r="FL128" i="3"/>
  <c r="FP128" i="3"/>
  <c r="FU128" i="3"/>
  <c r="GE128" i="3"/>
  <c r="GJ128" i="3"/>
  <c r="GU128" i="3"/>
  <c r="GZ128" i="3"/>
  <c r="HE128" i="3"/>
  <c r="HK128" i="3"/>
  <c r="HU128" i="3"/>
  <c r="IO128" i="3"/>
  <c r="IU128" i="3"/>
  <c r="DQ129" i="3"/>
  <c r="DW129" i="3"/>
  <c r="EE129" i="3"/>
  <c r="EN129" i="3"/>
  <c r="ET129" i="3"/>
  <c r="EY129" i="3"/>
  <c r="FD129" i="3"/>
  <c r="FR129" i="3"/>
  <c r="GB129" i="3"/>
  <c r="GF129" i="3"/>
  <c r="GJ129" i="3"/>
  <c r="GN129" i="3"/>
  <c r="GX129" i="3"/>
  <c r="HC129" i="3"/>
  <c r="HH129" i="3"/>
  <c r="HN129" i="3"/>
  <c r="HS129" i="3"/>
  <c r="HX129" i="3"/>
  <c r="ID129" i="3"/>
  <c r="II129" i="3"/>
  <c r="IN129" i="3"/>
  <c r="IT129" i="3"/>
  <c r="IY129" i="3"/>
  <c r="DT131" i="3"/>
  <c r="DZ131" i="3"/>
  <c r="EG131" i="3"/>
  <c r="EK131" i="3"/>
  <c r="EP131" i="3"/>
  <c r="EV131" i="3"/>
  <c r="FA131" i="3"/>
  <c r="FF131" i="3"/>
  <c r="FP131" i="3"/>
  <c r="FU131" i="3"/>
  <c r="FY131" i="3"/>
  <c r="GD131" i="3"/>
  <c r="GJ131" i="3"/>
  <c r="GT131" i="3"/>
  <c r="GZ131" i="3"/>
  <c r="HE131" i="3"/>
  <c r="HJ131" i="3"/>
  <c r="HU131" i="3"/>
  <c r="IO131" i="3"/>
  <c r="IT131" i="3"/>
  <c r="DQ132" i="3"/>
  <c r="DW132" i="3"/>
  <c r="ED132" i="3"/>
  <c r="EN132" i="3"/>
  <c r="ES132" i="3"/>
  <c r="EY132" i="3"/>
  <c r="FC132" i="3"/>
  <c r="FM132" i="3"/>
  <c r="GA132" i="3"/>
  <c r="GF132" i="3"/>
  <c r="GQ132" i="3"/>
  <c r="GV132" i="3"/>
  <c r="HA132" i="3"/>
  <c r="HG132" i="3"/>
  <c r="HL132" i="3"/>
  <c r="HQ132" i="3"/>
  <c r="HW132" i="3"/>
  <c r="IA132" i="3"/>
  <c r="IF132" i="3"/>
  <c r="IK132" i="3"/>
  <c r="IQ132" i="3"/>
  <c r="IV132" i="3"/>
  <c r="IW133" i="3"/>
  <c r="IS133" i="3"/>
  <c r="IO133" i="3"/>
  <c r="IK133" i="3"/>
  <c r="IG133" i="3"/>
  <c r="IC133" i="3"/>
  <c r="HY133" i="3"/>
  <c r="HU133" i="3"/>
  <c r="HQ133" i="3"/>
  <c r="HM133" i="3"/>
  <c r="HI133" i="3"/>
  <c r="HE133" i="3"/>
  <c r="HA133" i="3"/>
  <c r="GW133" i="3"/>
  <c r="GS133" i="3"/>
  <c r="FY133" i="3"/>
  <c r="FU133" i="3"/>
  <c r="FM133" i="3"/>
  <c r="FI133" i="3"/>
  <c r="FA133" i="3"/>
  <c r="EW133" i="3"/>
  <c r="ES133" i="3"/>
  <c r="EO133" i="3"/>
  <c r="EK133" i="3"/>
  <c r="EH133" i="3"/>
  <c r="ED133" i="3"/>
  <c r="DY133" i="3"/>
  <c r="DT133" i="3"/>
  <c r="DZ133" i="3"/>
  <c r="EF133" i="3"/>
  <c r="EP133" i="3"/>
  <c r="EU133" i="3"/>
  <c r="EZ133" i="3"/>
  <c r="FJ133" i="3"/>
  <c r="FO133" i="3"/>
  <c r="FS133" i="3"/>
  <c r="FX133" i="3"/>
  <c r="GT133" i="3"/>
  <c r="GY133" i="3"/>
  <c r="HD133" i="3"/>
  <c r="HJ133" i="3"/>
  <c r="HO133" i="3"/>
  <c r="HT133" i="3"/>
  <c r="IP133" i="3"/>
  <c r="IU133" i="3"/>
  <c r="DW135" i="3"/>
  <c r="EG135" i="3"/>
  <c r="EN135" i="3"/>
  <c r="EV135" i="3"/>
  <c r="FD135" i="3"/>
  <c r="FJ135" i="3"/>
  <c r="FP135" i="3"/>
  <c r="FV135" i="3"/>
  <c r="GB135" i="3"/>
  <c r="GL135" i="3"/>
  <c r="GZ135" i="3"/>
  <c r="HH135" i="3"/>
  <c r="HX135" i="3"/>
  <c r="IL135" i="3"/>
  <c r="IT135" i="3"/>
  <c r="DU137" i="3"/>
  <c r="EE137" i="3"/>
  <c r="EL137" i="3"/>
  <c r="ET137" i="3"/>
  <c r="GF137" i="3"/>
  <c r="GP137" i="3"/>
  <c r="GX137" i="3"/>
  <c r="HF137" i="3"/>
  <c r="HN137" i="3"/>
  <c r="HV137" i="3"/>
  <c r="ID137" i="3"/>
  <c r="IR137" i="3"/>
  <c r="GP138" i="3"/>
  <c r="GQ138" i="3"/>
  <c r="IW139" i="3"/>
  <c r="IS139" i="3"/>
  <c r="IO139" i="3"/>
  <c r="IK139" i="3"/>
  <c r="IG139" i="3"/>
  <c r="IC139" i="3"/>
  <c r="HY139" i="3"/>
  <c r="HU139" i="3"/>
  <c r="HQ139" i="3"/>
  <c r="HM139" i="3"/>
  <c r="HI139" i="3"/>
  <c r="HE139" i="3"/>
  <c r="HA139" i="3"/>
  <c r="GW139" i="3"/>
  <c r="GS139" i="3"/>
  <c r="FY139" i="3"/>
  <c r="FU139" i="3"/>
  <c r="FM139" i="3"/>
  <c r="FI139" i="3"/>
  <c r="FA139" i="3"/>
  <c r="EW139" i="3"/>
  <c r="ES139" i="3"/>
  <c r="EO139" i="3"/>
  <c r="EK139" i="3"/>
  <c r="EH139" i="3"/>
  <c r="ED139" i="3"/>
  <c r="DY139" i="3"/>
  <c r="DT139" i="3"/>
  <c r="IY139" i="3"/>
  <c r="IU139" i="3"/>
  <c r="IQ139" i="3"/>
  <c r="IM139" i="3"/>
  <c r="II139" i="3"/>
  <c r="IA139" i="3"/>
  <c r="HW139" i="3"/>
  <c r="HS139" i="3"/>
  <c r="HO139" i="3"/>
  <c r="HK139" i="3"/>
  <c r="HG139" i="3"/>
  <c r="HC139" i="3"/>
  <c r="GY139" i="3"/>
  <c r="GU139" i="3"/>
  <c r="GQ139" i="3"/>
  <c r="GM139" i="3"/>
  <c r="GI139" i="3"/>
  <c r="GE139" i="3"/>
  <c r="GA139" i="3"/>
  <c r="FS139" i="3"/>
  <c r="FO139" i="3"/>
  <c r="FG139" i="3"/>
  <c r="FC139" i="3"/>
  <c r="EY139" i="3"/>
  <c r="EU139" i="3"/>
  <c r="EQ139" i="3"/>
  <c r="EM139" i="3"/>
  <c r="EF139" i="3"/>
  <c r="EB139" i="3"/>
  <c r="DV139" i="3"/>
  <c r="DQ139" i="3"/>
  <c r="IX139" i="3"/>
  <c r="IT139" i="3"/>
  <c r="IP139" i="3"/>
  <c r="IL139" i="3"/>
  <c r="IH139" i="3"/>
  <c r="ID139" i="3"/>
  <c r="HV139" i="3"/>
  <c r="HR139" i="3"/>
  <c r="HN139" i="3"/>
  <c r="HJ139" i="3"/>
  <c r="HF139" i="3"/>
  <c r="HB139" i="3"/>
  <c r="GX139" i="3"/>
  <c r="GT139" i="3"/>
  <c r="GP139" i="3"/>
  <c r="GL139" i="3"/>
  <c r="GH139" i="3"/>
  <c r="GD139" i="3"/>
  <c r="FV139" i="3"/>
  <c r="FR139" i="3"/>
  <c r="FJ139" i="3"/>
  <c r="FF139" i="3"/>
  <c r="EX139" i="3"/>
  <c r="ET139" i="3"/>
  <c r="EP139" i="3"/>
  <c r="EL139" i="3"/>
  <c r="EI139" i="3"/>
  <c r="EE139" i="3"/>
  <c r="DZ139" i="3"/>
  <c r="DU139" i="3"/>
  <c r="EZ139" i="3"/>
  <c r="FP139" i="3"/>
  <c r="FX139" i="3"/>
  <c r="GF139" i="3"/>
  <c r="GN139" i="3"/>
  <c r="GZ139" i="3"/>
  <c r="IB139" i="3"/>
  <c r="IN139" i="3"/>
  <c r="FF142" i="3"/>
  <c r="FG142" i="3"/>
  <c r="FR142" i="3"/>
  <c r="FS142" i="3"/>
  <c r="GD142" i="3"/>
  <c r="GE142" i="3"/>
  <c r="DW143" i="3"/>
  <c r="EN143" i="3"/>
  <c r="HD143" i="3"/>
  <c r="HT143" i="3"/>
  <c r="IR143" i="3"/>
  <c r="GH146" i="3"/>
  <c r="GI146" i="3"/>
  <c r="EC147" i="3"/>
  <c r="FD147" i="3"/>
  <c r="FL147" i="3"/>
  <c r="GB147" i="3"/>
  <c r="GJ147" i="3"/>
  <c r="HH147" i="3"/>
  <c r="HX147" i="3"/>
  <c r="IF147" i="3"/>
  <c r="IV147" i="3"/>
  <c r="DW141" i="3"/>
  <c r="EC141" i="3"/>
  <c r="EG141" i="3"/>
  <c r="EN141" i="3"/>
  <c r="EV141" i="3"/>
  <c r="EZ141" i="3"/>
  <c r="FD141" i="3"/>
  <c r="FL141" i="3"/>
  <c r="FP141" i="3"/>
  <c r="FX141" i="3"/>
  <c r="GB141" i="3"/>
  <c r="GF141" i="3"/>
  <c r="GJ141" i="3"/>
  <c r="GN141" i="3"/>
  <c r="GV141" i="3"/>
  <c r="GZ141" i="3"/>
  <c r="HD141" i="3"/>
  <c r="HH141" i="3"/>
  <c r="HL141" i="3"/>
  <c r="HT141" i="3"/>
  <c r="HX141" i="3"/>
  <c r="IB141" i="3"/>
  <c r="IF141" i="3"/>
  <c r="IN141" i="3"/>
  <c r="IR141" i="3"/>
  <c r="IV141" i="3"/>
  <c r="DW145" i="3"/>
  <c r="EC145" i="3"/>
  <c r="EG145" i="3"/>
  <c r="EN145" i="3"/>
  <c r="EV145" i="3"/>
  <c r="EZ145" i="3"/>
  <c r="FD145" i="3"/>
  <c r="FL145" i="3"/>
  <c r="FP145" i="3"/>
  <c r="FX145" i="3"/>
  <c r="GB145" i="3"/>
  <c r="GF145" i="3"/>
  <c r="GJ145" i="3"/>
  <c r="GN145" i="3"/>
  <c r="GV145" i="3"/>
  <c r="GZ145" i="3"/>
  <c r="HD145" i="3"/>
  <c r="HH145" i="3"/>
  <c r="HL145" i="3"/>
  <c r="HT145" i="3"/>
  <c r="HX145" i="3"/>
  <c r="IB145" i="3"/>
  <c r="IF145" i="3"/>
  <c r="IN145" i="3"/>
  <c r="IR145" i="3"/>
  <c r="IV145" i="3"/>
  <c r="DW149" i="3"/>
  <c r="EC149" i="3"/>
  <c r="EG149" i="3"/>
  <c r="EN149" i="3"/>
  <c r="EV149" i="3"/>
  <c r="EZ149" i="3"/>
  <c r="FD149" i="3"/>
  <c r="FL149" i="3"/>
  <c r="FP149" i="3"/>
  <c r="FX149" i="3"/>
  <c r="GB149" i="3"/>
  <c r="GF149" i="3"/>
  <c r="GJ149" i="3"/>
  <c r="GN149" i="3"/>
  <c r="GV149" i="3"/>
  <c r="GZ149" i="3"/>
  <c r="HD149" i="3"/>
  <c r="HH149" i="3"/>
  <c r="HL149" i="3"/>
  <c r="HT149" i="3"/>
  <c r="HX149" i="3"/>
  <c r="IB149" i="3"/>
  <c r="IF149" i="3"/>
  <c r="IN149" i="3"/>
  <c r="IR149" i="3"/>
  <c r="IV149" i="3"/>
  <c r="ID151" i="3"/>
  <c r="DW153" i="3"/>
  <c r="EC153" i="3"/>
  <c r="EG153" i="3"/>
  <c r="EN153" i="3"/>
  <c r="EV153" i="3"/>
  <c r="EZ153" i="3"/>
  <c r="FD153" i="3"/>
  <c r="FL153" i="3"/>
  <c r="FP153" i="3"/>
  <c r="FX153" i="3"/>
  <c r="GB153" i="3"/>
  <c r="GF153" i="3"/>
  <c r="GJ153" i="3"/>
  <c r="GN153" i="3"/>
  <c r="GV153" i="3"/>
  <c r="GZ153" i="3"/>
  <c r="HD153" i="3"/>
  <c r="HH153" i="3"/>
  <c r="HL153" i="3"/>
  <c r="HT153" i="3"/>
  <c r="HX153" i="3"/>
  <c r="IB153" i="3"/>
  <c r="IF153" i="3"/>
  <c r="IN153" i="3"/>
  <c r="IR153" i="3"/>
  <c r="IV153" i="3"/>
  <c r="ID155" i="3"/>
  <c r="DW157" i="3"/>
  <c r="EC157" i="3"/>
  <c r="EG157" i="3"/>
  <c r="EN157" i="3"/>
  <c r="EV157" i="3"/>
  <c r="EZ157" i="3"/>
  <c r="FD157" i="3"/>
  <c r="FL157" i="3"/>
  <c r="FP157" i="3"/>
  <c r="FX157" i="3"/>
  <c r="GB157" i="3"/>
  <c r="GF157" i="3"/>
  <c r="GJ157" i="3"/>
  <c r="GN157" i="3"/>
  <c r="GV157" i="3"/>
  <c r="GZ157" i="3"/>
  <c r="HD157" i="3"/>
  <c r="HH157" i="3"/>
  <c r="HL157" i="3"/>
  <c r="HT157" i="3"/>
  <c r="HX157" i="3"/>
  <c r="IB157" i="3"/>
  <c r="IF157" i="3"/>
  <c r="IN157" i="3"/>
  <c r="IR157" i="3"/>
  <c r="IV157" i="3"/>
  <c r="ID159" i="3"/>
  <c r="DW161" i="3"/>
  <c r="EC161" i="3"/>
  <c r="EG161" i="3"/>
  <c r="EN161" i="3"/>
  <c r="EV161" i="3"/>
  <c r="EZ161" i="3"/>
  <c r="FD161" i="3"/>
  <c r="FL161" i="3"/>
  <c r="FP161" i="3"/>
  <c r="FX161" i="3"/>
  <c r="GB161" i="3"/>
  <c r="GF161" i="3"/>
  <c r="GJ161" i="3"/>
  <c r="GN161" i="3"/>
  <c r="GV161" i="3"/>
  <c r="GZ161" i="3"/>
  <c r="HD161" i="3"/>
  <c r="HH161" i="3"/>
  <c r="HL161" i="3"/>
  <c r="HT161" i="3"/>
  <c r="HX161" i="3"/>
  <c r="IB161" i="3"/>
  <c r="IF161" i="3"/>
  <c r="IN161" i="3"/>
  <c r="IR161" i="3"/>
  <c r="IV161" i="3"/>
  <c r="ID163" i="3"/>
  <c r="DW165" i="3"/>
  <c r="EC165" i="3"/>
  <c r="EG165" i="3"/>
  <c r="EN165" i="3"/>
  <c r="EV165" i="3"/>
  <c r="EZ165" i="3"/>
  <c r="FD165" i="3"/>
  <c r="FL165" i="3"/>
  <c r="FP165" i="3"/>
  <c r="FX165" i="3"/>
  <c r="GB165" i="3"/>
  <c r="GF165" i="3"/>
  <c r="GJ165" i="3"/>
  <c r="GN165" i="3"/>
  <c r="GV165" i="3"/>
  <c r="GZ165" i="3"/>
  <c r="HD165" i="3"/>
  <c r="HH165" i="3"/>
  <c r="HL165" i="3"/>
  <c r="HT165" i="3"/>
  <c r="HX165" i="3"/>
  <c r="IB165" i="3"/>
  <c r="IF165" i="3"/>
  <c r="IN165" i="3"/>
  <c r="IR165" i="3"/>
  <c r="IV165" i="3"/>
  <c r="ID167" i="3"/>
  <c r="DW169" i="3"/>
  <c r="EC169" i="3"/>
  <c r="EG169" i="3"/>
  <c r="EN169" i="3"/>
  <c r="EV169" i="3"/>
  <c r="EZ169" i="3"/>
  <c r="FD169" i="3"/>
  <c r="FL169" i="3"/>
  <c r="FP169" i="3"/>
  <c r="FX169" i="3"/>
  <c r="GB169" i="3"/>
  <c r="GF169" i="3"/>
  <c r="GJ169" i="3"/>
  <c r="GN169" i="3"/>
  <c r="GV169" i="3"/>
  <c r="GZ169" i="3"/>
  <c r="HD169" i="3"/>
  <c r="HH169" i="3"/>
  <c r="HL169" i="3"/>
  <c r="HT169" i="3"/>
  <c r="HX169" i="3"/>
  <c r="IB169" i="3"/>
  <c r="IF169" i="3"/>
  <c r="IN169" i="3"/>
  <c r="IR169" i="3"/>
  <c r="IV169" i="3"/>
  <c r="ID171" i="3"/>
  <c r="DW173" i="3"/>
  <c r="EC173" i="3"/>
  <c r="EG173" i="3"/>
  <c r="EN173" i="3"/>
  <c r="EV173" i="3"/>
  <c r="EZ173" i="3"/>
  <c r="FD173" i="3"/>
  <c r="FL173" i="3"/>
  <c r="FP173" i="3"/>
  <c r="FX173" i="3"/>
  <c r="GB173" i="3"/>
  <c r="GF173" i="3"/>
  <c r="GJ173" i="3"/>
  <c r="GN173" i="3"/>
  <c r="GV173" i="3"/>
  <c r="GZ173" i="3"/>
  <c r="HD173" i="3"/>
  <c r="HH173" i="3"/>
  <c r="HL173" i="3"/>
  <c r="HT173" i="3"/>
  <c r="HX173" i="3"/>
  <c r="IB173" i="3"/>
  <c r="IF173" i="3"/>
  <c r="IN173" i="3"/>
  <c r="IR173" i="3"/>
  <c r="IV173" i="3"/>
  <c r="ID175" i="3"/>
  <c r="DW177" i="3"/>
  <c r="EC177" i="3"/>
  <c r="EG177" i="3"/>
  <c r="EN177" i="3"/>
  <c r="EV177" i="3"/>
  <c r="EZ177" i="3"/>
  <c r="FD177" i="3"/>
  <c r="FL177" i="3"/>
  <c r="FP177" i="3"/>
  <c r="FX177" i="3"/>
  <c r="GB177" i="3"/>
  <c r="GF177" i="3"/>
  <c r="GJ177" i="3"/>
  <c r="GN177" i="3"/>
  <c r="GV177" i="3"/>
  <c r="GZ177" i="3"/>
  <c r="HD177" i="3"/>
  <c r="HH177" i="3"/>
  <c r="HL177" i="3"/>
  <c r="HT177" i="3"/>
  <c r="HX177" i="3"/>
  <c r="IB177" i="3"/>
  <c r="IF177" i="3"/>
  <c r="IN177" i="3"/>
  <c r="IR177" i="3"/>
  <c r="IV177" i="3"/>
  <c r="ID179" i="3"/>
  <c r="DW181" i="3"/>
  <c r="EC181" i="3"/>
  <c r="EG181" i="3"/>
  <c r="EN181" i="3"/>
  <c r="EV181" i="3"/>
  <c r="EZ181" i="3"/>
  <c r="FD181" i="3"/>
  <c r="FL181" i="3"/>
  <c r="FP181" i="3"/>
  <c r="FX181" i="3"/>
  <c r="GB181" i="3"/>
  <c r="GF181" i="3"/>
  <c r="GJ181" i="3"/>
  <c r="GN181" i="3"/>
  <c r="GV181" i="3"/>
  <c r="GZ181" i="3"/>
  <c r="HD181" i="3"/>
  <c r="HH181" i="3"/>
  <c r="HL181" i="3"/>
  <c r="HT181" i="3"/>
  <c r="HX181" i="3"/>
  <c r="IB181" i="3"/>
  <c r="IF181" i="3"/>
  <c r="IN181" i="3"/>
  <c r="IR181" i="3"/>
  <c r="IV181" i="3"/>
  <c r="ID183" i="3"/>
  <c r="IX185" i="3"/>
  <c r="IT185" i="3"/>
  <c r="IP185" i="3"/>
  <c r="IL185" i="3"/>
  <c r="IH185" i="3"/>
  <c r="ID185" i="3"/>
  <c r="HV185" i="3"/>
  <c r="HR185" i="3"/>
  <c r="HN185" i="3"/>
  <c r="HJ185" i="3"/>
  <c r="HF185" i="3"/>
  <c r="HB185" i="3"/>
  <c r="GX185" i="3"/>
  <c r="GT185" i="3"/>
  <c r="GP185" i="3"/>
  <c r="GL185" i="3"/>
  <c r="GH185" i="3"/>
  <c r="GD185" i="3"/>
  <c r="FV185" i="3"/>
  <c r="FR185" i="3"/>
  <c r="DW185" i="3"/>
  <c r="EC185" i="3"/>
  <c r="EG185" i="3"/>
  <c r="EN185" i="3"/>
  <c r="EV185" i="3"/>
  <c r="EZ185" i="3"/>
  <c r="FD185" i="3"/>
  <c r="FL185" i="3"/>
  <c r="FP185" i="3"/>
  <c r="FU185" i="3"/>
  <c r="GE185" i="3"/>
  <c r="GJ185" i="3"/>
  <c r="GU185" i="3"/>
  <c r="GZ185" i="3"/>
  <c r="HE185" i="3"/>
  <c r="HK185" i="3"/>
  <c r="HU185" i="3"/>
  <c r="IO185" i="3"/>
  <c r="IU185" i="3"/>
  <c r="IW190" i="3"/>
  <c r="IS190" i="3"/>
  <c r="IO190" i="3"/>
  <c r="IK190" i="3"/>
  <c r="IG190" i="3"/>
  <c r="IC190" i="3"/>
  <c r="HY190" i="3"/>
  <c r="HU190" i="3"/>
  <c r="HQ190" i="3"/>
  <c r="HM190" i="3"/>
  <c r="HI190" i="3"/>
  <c r="HE190" i="3"/>
  <c r="HA190" i="3"/>
  <c r="GW190" i="3"/>
  <c r="GS190" i="3"/>
  <c r="FY190" i="3"/>
  <c r="FU190" i="3"/>
  <c r="FM190" i="3"/>
  <c r="FI190" i="3"/>
  <c r="FA190" i="3"/>
  <c r="EW190" i="3"/>
  <c r="ES190" i="3"/>
  <c r="EO190" i="3"/>
  <c r="EK190" i="3"/>
  <c r="EH190" i="3"/>
  <c r="ED190" i="3"/>
  <c r="DY190" i="3"/>
  <c r="DT190" i="3"/>
  <c r="DZ190" i="3"/>
  <c r="EF190" i="3"/>
  <c r="EP190" i="3"/>
  <c r="EU190" i="3"/>
  <c r="EZ190" i="3"/>
  <c r="FJ190" i="3"/>
  <c r="FO190" i="3"/>
  <c r="FS190" i="3"/>
  <c r="FX190" i="3"/>
  <c r="GT190" i="3"/>
  <c r="GY190" i="3"/>
  <c r="HD190" i="3"/>
  <c r="HJ190" i="3"/>
  <c r="HO190" i="3"/>
  <c r="HT190" i="3"/>
  <c r="IP190" i="3"/>
  <c r="IU190" i="3"/>
  <c r="IX193" i="3"/>
  <c r="IT193" i="3"/>
  <c r="IP193" i="3"/>
  <c r="IL193" i="3"/>
  <c r="IH193" i="3"/>
  <c r="ID193" i="3"/>
  <c r="HV193" i="3"/>
  <c r="HR193" i="3"/>
  <c r="HN193" i="3"/>
  <c r="HJ193" i="3"/>
  <c r="HF193" i="3"/>
  <c r="HB193" i="3"/>
  <c r="GX193" i="3"/>
  <c r="GT193" i="3"/>
  <c r="GP193" i="3"/>
  <c r="GL193" i="3"/>
  <c r="GH193" i="3"/>
  <c r="GD193" i="3"/>
  <c r="FV193" i="3"/>
  <c r="FR193" i="3"/>
  <c r="FJ193" i="3"/>
  <c r="FF193" i="3"/>
  <c r="EX193" i="3"/>
  <c r="ET193" i="3"/>
  <c r="EP193" i="3"/>
  <c r="EL193" i="3"/>
  <c r="EI193" i="3"/>
  <c r="EE193" i="3"/>
  <c r="DZ193" i="3"/>
  <c r="DU193" i="3"/>
  <c r="DY193" i="3"/>
  <c r="EF193" i="3"/>
  <c r="EO193" i="3"/>
  <c r="EU193" i="3"/>
  <c r="EZ193" i="3"/>
  <c r="FD193" i="3"/>
  <c r="FI193" i="3"/>
  <c r="FS193" i="3"/>
  <c r="FX193" i="3"/>
  <c r="GB193" i="3"/>
  <c r="GM193" i="3"/>
  <c r="GW193" i="3"/>
  <c r="HC193" i="3"/>
  <c r="HH193" i="3"/>
  <c r="HM193" i="3"/>
  <c r="HS193" i="3"/>
  <c r="HX193" i="3"/>
  <c r="IB193" i="3"/>
  <c r="IG193" i="3"/>
  <c r="IM193" i="3"/>
  <c r="IR193" i="3"/>
  <c r="IW193" i="3"/>
  <c r="IY200" i="3"/>
  <c r="IU200" i="3"/>
  <c r="IQ200" i="3"/>
  <c r="IM200" i="3"/>
  <c r="II200" i="3"/>
  <c r="IA200" i="3"/>
  <c r="HW200" i="3"/>
  <c r="HS200" i="3"/>
  <c r="HO200" i="3"/>
  <c r="HK200" i="3"/>
  <c r="HG200" i="3"/>
  <c r="HC200" i="3"/>
  <c r="GY200" i="3"/>
  <c r="GU200" i="3"/>
  <c r="GQ200" i="3"/>
  <c r="GM200" i="3"/>
  <c r="GI200" i="3"/>
  <c r="GE200" i="3"/>
  <c r="GA200" i="3"/>
  <c r="FS200" i="3"/>
  <c r="FO200" i="3"/>
  <c r="FG200" i="3"/>
  <c r="FC200" i="3"/>
  <c r="EY200" i="3"/>
  <c r="EU200" i="3"/>
  <c r="EQ200" i="3"/>
  <c r="EM200" i="3"/>
  <c r="EF200" i="3"/>
  <c r="EB200" i="3"/>
  <c r="DV200" i="3"/>
  <c r="DQ200" i="3"/>
  <c r="DY200" i="3"/>
  <c r="EE200" i="3"/>
  <c r="EO200" i="3"/>
  <c r="ET200" i="3"/>
  <c r="EZ200" i="3"/>
  <c r="FJ200" i="3"/>
  <c r="FX200" i="3"/>
  <c r="GH200" i="3"/>
  <c r="GN200" i="3"/>
  <c r="GS200" i="3"/>
  <c r="GX200" i="3"/>
  <c r="HD200" i="3"/>
  <c r="HI200" i="3"/>
  <c r="HN200" i="3"/>
  <c r="HT200" i="3"/>
  <c r="HY200" i="3"/>
  <c r="ID200" i="3"/>
  <c r="IH200" i="3"/>
  <c r="IN200" i="3"/>
  <c r="IS200" i="3"/>
  <c r="IX200" i="3"/>
  <c r="IX206" i="3"/>
  <c r="IT206" i="3"/>
  <c r="IP206" i="3"/>
  <c r="IL206" i="3"/>
  <c r="IH206" i="3"/>
  <c r="ID206" i="3"/>
  <c r="IW206" i="3"/>
  <c r="IS206" i="3"/>
  <c r="IO206" i="3"/>
  <c r="IK206" i="3"/>
  <c r="IG206" i="3"/>
  <c r="IC206" i="3"/>
  <c r="HY206" i="3"/>
  <c r="HU206" i="3"/>
  <c r="HQ206" i="3"/>
  <c r="HM206" i="3"/>
  <c r="HI206" i="3"/>
  <c r="HE206" i="3"/>
  <c r="HA206" i="3"/>
  <c r="GW206" i="3"/>
  <c r="GS206" i="3"/>
  <c r="FY206" i="3"/>
  <c r="FU206" i="3"/>
  <c r="FM206" i="3"/>
  <c r="FI206" i="3"/>
  <c r="FA206" i="3"/>
  <c r="EW206" i="3"/>
  <c r="ES206" i="3"/>
  <c r="EO206" i="3"/>
  <c r="EK206" i="3"/>
  <c r="EH206" i="3"/>
  <c r="ED206" i="3"/>
  <c r="DY206" i="3"/>
  <c r="DT206" i="3"/>
  <c r="DZ206" i="3"/>
  <c r="EF206" i="3"/>
  <c r="EP206" i="3"/>
  <c r="EU206" i="3"/>
  <c r="EZ206" i="3"/>
  <c r="FJ206" i="3"/>
  <c r="FO206" i="3"/>
  <c r="FS206" i="3"/>
  <c r="FX206" i="3"/>
  <c r="GT206" i="3"/>
  <c r="GY206" i="3"/>
  <c r="HD206" i="3"/>
  <c r="HJ206" i="3"/>
  <c r="HO206" i="3"/>
  <c r="HT206" i="3"/>
  <c r="IF206" i="3"/>
  <c r="IN206" i="3"/>
  <c r="IV206" i="3"/>
  <c r="IY213" i="3"/>
  <c r="IU213" i="3"/>
  <c r="IQ213" i="3"/>
  <c r="IM213" i="3"/>
  <c r="II213" i="3"/>
  <c r="IA213" i="3"/>
  <c r="HW213" i="3"/>
  <c r="HS213" i="3"/>
  <c r="HO213" i="3"/>
  <c r="HK213" i="3"/>
  <c r="HG213" i="3"/>
  <c r="HC213" i="3"/>
  <c r="GY213" i="3"/>
  <c r="GU213" i="3"/>
  <c r="GQ213" i="3"/>
  <c r="GM213" i="3"/>
  <c r="GI213" i="3"/>
  <c r="GE213" i="3"/>
  <c r="GA213" i="3"/>
  <c r="FS213" i="3"/>
  <c r="FO213" i="3"/>
  <c r="FG213" i="3"/>
  <c r="FC213" i="3"/>
  <c r="EY213" i="3"/>
  <c r="EU213" i="3"/>
  <c r="EQ213" i="3"/>
  <c r="EM213" i="3"/>
  <c r="EF213" i="3"/>
  <c r="EB213" i="3"/>
  <c r="DV213" i="3"/>
  <c r="DQ213" i="3"/>
  <c r="IX213" i="3"/>
  <c r="IT213" i="3"/>
  <c r="IP213" i="3"/>
  <c r="IL213" i="3"/>
  <c r="IH213" i="3"/>
  <c r="ID213" i="3"/>
  <c r="HV213" i="3"/>
  <c r="HR213" i="3"/>
  <c r="HN213" i="3"/>
  <c r="HJ213" i="3"/>
  <c r="HF213" i="3"/>
  <c r="HB213" i="3"/>
  <c r="GX213" i="3"/>
  <c r="GT213" i="3"/>
  <c r="GP213" i="3"/>
  <c r="GL213" i="3"/>
  <c r="GH213" i="3"/>
  <c r="GD213" i="3"/>
  <c r="FV213" i="3"/>
  <c r="FR213" i="3"/>
  <c r="FJ213" i="3"/>
  <c r="FF213" i="3"/>
  <c r="EX213" i="3"/>
  <c r="ET213" i="3"/>
  <c r="EP213" i="3"/>
  <c r="EL213" i="3"/>
  <c r="EI213" i="3"/>
  <c r="EE213" i="3"/>
  <c r="DZ213" i="3"/>
  <c r="DU213" i="3"/>
  <c r="EC213" i="3"/>
  <c r="EZ213" i="3"/>
  <c r="FL213" i="3"/>
  <c r="FX213" i="3"/>
  <c r="GS213" i="3"/>
  <c r="HA213" i="3"/>
  <c r="HI213" i="3"/>
  <c r="HQ213" i="3"/>
  <c r="HY213" i="3"/>
  <c r="IK213" i="3"/>
  <c r="IS213" i="3"/>
  <c r="IX214" i="3"/>
  <c r="IT214" i="3"/>
  <c r="IP214" i="3"/>
  <c r="IL214" i="3"/>
  <c r="IH214" i="3"/>
  <c r="ID214" i="3"/>
  <c r="HV214" i="3"/>
  <c r="HR214" i="3"/>
  <c r="HN214" i="3"/>
  <c r="HJ214" i="3"/>
  <c r="HF214" i="3"/>
  <c r="HB214" i="3"/>
  <c r="GX214" i="3"/>
  <c r="GT214" i="3"/>
  <c r="GP214" i="3"/>
  <c r="GL214" i="3"/>
  <c r="GH214" i="3"/>
  <c r="GD214" i="3"/>
  <c r="FV214" i="3"/>
  <c r="FR214" i="3"/>
  <c r="FJ214" i="3"/>
  <c r="FF214" i="3"/>
  <c r="EX214" i="3"/>
  <c r="ET214" i="3"/>
  <c r="EP214" i="3"/>
  <c r="EL214" i="3"/>
  <c r="EI214" i="3"/>
  <c r="EE214" i="3"/>
  <c r="DZ214" i="3"/>
  <c r="DU214" i="3"/>
  <c r="IW214" i="3"/>
  <c r="IS214" i="3"/>
  <c r="IO214" i="3"/>
  <c r="IK214" i="3"/>
  <c r="IG214" i="3"/>
  <c r="IC214" i="3"/>
  <c r="HY214" i="3"/>
  <c r="HU214" i="3"/>
  <c r="HQ214" i="3"/>
  <c r="HM214" i="3"/>
  <c r="HI214" i="3"/>
  <c r="HE214" i="3"/>
  <c r="HA214" i="3"/>
  <c r="GW214" i="3"/>
  <c r="GS214" i="3"/>
  <c r="FY214" i="3"/>
  <c r="FU214" i="3"/>
  <c r="FM214" i="3"/>
  <c r="FI214" i="3"/>
  <c r="FA214" i="3"/>
  <c r="EW214" i="3"/>
  <c r="ES214" i="3"/>
  <c r="EO214" i="3"/>
  <c r="EK214" i="3"/>
  <c r="EH214" i="3"/>
  <c r="ED214" i="3"/>
  <c r="DY214" i="3"/>
  <c r="DT214" i="3"/>
  <c r="EC214" i="3"/>
  <c r="EZ214" i="3"/>
  <c r="FL214" i="3"/>
  <c r="FX214" i="3"/>
  <c r="GI214" i="3"/>
  <c r="GN214" i="3"/>
  <c r="GU214" i="3"/>
  <c r="HC214" i="3"/>
  <c r="HK214" i="3"/>
  <c r="HS214" i="3"/>
  <c r="IF214" i="3"/>
  <c r="IN214" i="3"/>
  <c r="IV214" i="3"/>
  <c r="IY221" i="3"/>
  <c r="IU221" i="3"/>
  <c r="IQ221" i="3"/>
  <c r="IM221" i="3"/>
  <c r="II221" i="3"/>
  <c r="IA221" i="3"/>
  <c r="HW221" i="3"/>
  <c r="HS221" i="3"/>
  <c r="HO221" i="3"/>
  <c r="HK221" i="3"/>
  <c r="HG221" i="3"/>
  <c r="HC221" i="3"/>
  <c r="GY221" i="3"/>
  <c r="GU221" i="3"/>
  <c r="GQ221" i="3"/>
  <c r="GM221" i="3"/>
  <c r="GI221" i="3"/>
  <c r="GE221" i="3"/>
  <c r="GA221" i="3"/>
  <c r="FS221" i="3"/>
  <c r="FO221" i="3"/>
  <c r="FG221" i="3"/>
  <c r="FC221" i="3"/>
  <c r="EY221" i="3"/>
  <c r="EU221" i="3"/>
  <c r="EQ221" i="3"/>
  <c r="EM221" i="3"/>
  <c r="EF221" i="3"/>
  <c r="EB221" i="3"/>
  <c r="DV221" i="3"/>
  <c r="DQ221" i="3"/>
  <c r="IX221" i="3"/>
  <c r="IT221" i="3"/>
  <c r="IP221" i="3"/>
  <c r="IL221" i="3"/>
  <c r="IH221" i="3"/>
  <c r="ID221" i="3"/>
  <c r="HV221" i="3"/>
  <c r="HR221" i="3"/>
  <c r="HN221" i="3"/>
  <c r="HJ221" i="3"/>
  <c r="HF221" i="3"/>
  <c r="HB221" i="3"/>
  <c r="GX221" i="3"/>
  <c r="GT221" i="3"/>
  <c r="GP221" i="3"/>
  <c r="GL221" i="3"/>
  <c r="GH221" i="3"/>
  <c r="GD221" i="3"/>
  <c r="FV221" i="3"/>
  <c r="FR221" i="3"/>
  <c r="FJ221" i="3"/>
  <c r="FF221" i="3"/>
  <c r="EX221" i="3"/>
  <c r="ET221" i="3"/>
  <c r="EP221" i="3"/>
  <c r="EL221" i="3"/>
  <c r="EI221" i="3"/>
  <c r="EE221" i="3"/>
  <c r="DZ221" i="3"/>
  <c r="DU221" i="3"/>
  <c r="EC221" i="3"/>
  <c r="EZ221" i="3"/>
  <c r="FL221" i="3"/>
  <c r="FX221" i="3"/>
  <c r="GS221" i="3"/>
  <c r="HA221" i="3"/>
  <c r="HI221" i="3"/>
  <c r="HQ221" i="3"/>
  <c r="HY221" i="3"/>
  <c r="IK221" i="3"/>
  <c r="IS221" i="3"/>
  <c r="IX222" i="3"/>
  <c r="IT222" i="3"/>
  <c r="IP222" i="3"/>
  <c r="IL222" i="3"/>
  <c r="IH222" i="3"/>
  <c r="ID222" i="3"/>
  <c r="HV222" i="3"/>
  <c r="HR222" i="3"/>
  <c r="HN222" i="3"/>
  <c r="HJ222" i="3"/>
  <c r="HF222" i="3"/>
  <c r="HB222" i="3"/>
  <c r="GX222" i="3"/>
  <c r="GT222" i="3"/>
  <c r="GP222" i="3"/>
  <c r="GL222" i="3"/>
  <c r="GH222" i="3"/>
  <c r="GD222" i="3"/>
  <c r="FV222" i="3"/>
  <c r="FR222" i="3"/>
  <c r="FJ222" i="3"/>
  <c r="FF222" i="3"/>
  <c r="EX222" i="3"/>
  <c r="ET222" i="3"/>
  <c r="EP222" i="3"/>
  <c r="EL222" i="3"/>
  <c r="EI222" i="3"/>
  <c r="EE222" i="3"/>
  <c r="DZ222" i="3"/>
  <c r="DU222" i="3"/>
  <c r="IW222" i="3"/>
  <c r="IS222" i="3"/>
  <c r="IO222" i="3"/>
  <c r="IK222" i="3"/>
  <c r="IG222" i="3"/>
  <c r="IC222" i="3"/>
  <c r="HY222" i="3"/>
  <c r="HU222" i="3"/>
  <c r="HQ222" i="3"/>
  <c r="HM222" i="3"/>
  <c r="HI222" i="3"/>
  <c r="HE222" i="3"/>
  <c r="HA222" i="3"/>
  <c r="GW222" i="3"/>
  <c r="GS222" i="3"/>
  <c r="FY222" i="3"/>
  <c r="FU222" i="3"/>
  <c r="FM222" i="3"/>
  <c r="FI222" i="3"/>
  <c r="FA222" i="3"/>
  <c r="EW222" i="3"/>
  <c r="ES222" i="3"/>
  <c r="EO222" i="3"/>
  <c r="EK222" i="3"/>
  <c r="EH222" i="3"/>
  <c r="ED222" i="3"/>
  <c r="DY222" i="3"/>
  <c r="DT222" i="3"/>
  <c r="EC222" i="3"/>
  <c r="EZ222" i="3"/>
  <c r="FL222" i="3"/>
  <c r="FX222" i="3"/>
  <c r="GI222" i="3"/>
  <c r="GN222" i="3"/>
  <c r="GU222" i="3"/>
  <c r="HC222" i="3"/>
  <c r="HK222" i="3"/>
  <c r="HS222" i="3"/>
  <c r="IF222" i="3"/>
  <c r="IN222" i="3"/>
  <c r="IV222" i="3"/>
  <c r="IY229" i="3"/>
  <c r="IU229" i="3"/>
  <c r="IQ229" i="3"/>
  <c r="IM229" i="3"/>
  <c r="II229" i="3"/>
  <c r="IA229" i="3"/>
  <c r="HW229" i="3"/>
  <c r="HS229" i="3"/>
  <c r="HO229" i="3"/>
  <c r="HK229" i="3"/>
  <c r="HG229" i="3"/>
  <c r="HC229" i="3"/>
  <c r="GY229" i="3"/>
  <c r="GU229" i="3"/>
  <c r="GQ229" i="3"/>
  <c r="GM229" i="3"/>
  <c r="GI229" i="3"/>
  <c r="GE229" i="3"/>
  <c r="GA229" i="3"/>
  <c r="FS229" i="3"/>
  <c r="FO229" i="3"/>
  <c r="FG229" i="3"/>
  <c r="FC229" i="3"/>
  <c r="EY229" i="3"/>
  <c r="EU229" i="3"/>
  <c r="EQ229" i="3"/>
  <c r="EM229" i="3"/>
  <c r="EF229" i="3"/>
  <c r="EB229" i="3"/>
  <c r="DV229" i="3"/>
  <c r="DQ229" i="3"/>
  <c r="IX229" i="3"/>
  <c r="IT229" i="3"/>
  <c r="IP229" i="3"/>
  <c r="IL229" i="3"/>
  <c r="IH229" i="3"/>
  <c r="ID229" i="3"/>
  <c r="HV229" i="3"/>
  <c r="HR229" i="3"/>
  <c r="HN229" i="3"/>
  <c r="HJ229" i="3"/>
  <c r="HF229" i="3"/>
  <c r="HB229" i="3"/>
  <c r="GX229" i="3"/>
  <c r="GT229" i="3"/>
  <c r="GP229" i="3"/>
  <c r="GL229" i="3"/>
  <c r="GH229" i="3"/>
  <c r="GD229" i="3"/>
  <c r="FV229" i="3"/>
  <c r="FR229" i="3"/>
  <c r="FJ229" i="3"/>
  <c r="FF229" i="3"/>
  <c r="EX229" i="3"/>
  <c r="ET229" i="3"/>
  <c r="EP229" i="3"/>
  <c r="EL229" i="3"/>
  <c r="EI229" i="3"/>
  <c r="EE229" i="3"/>
  <c r="DZ229" i="3"/>
  <c r="DU229" i="3"/>
  <c r="EC229" i="3"/>
  <c r="EZ229" i="3"/>
  <c r="FL229" i="3"/>
  <c r="FX229" i="3"/>
  <c r="GS229" i="3"/>
  <c r="HA229" i="3"/>
  <c r="HI229" i="3"/>
  <c r="HQ229" i="3"/>
  <c r="HY229" i="3"/>
  <c r="IK229" i="3"/>
  <c r="IS229" i="3"/>
  <c r="IX230" i="3"/>
  <c r="IT230" i="3"/>
  <c r="IP230" i="3"/>
  <c r="IL230" i="3"/>
  <c r="IH230" i="3"/>
  <c r="ID230" i="3"/>
  <c r="HV230" i="3"/>
  <c r="HR230" i="3"/>
  <c r="HN230" i="3"/>
  <c r="HJ230" i="3"/>
  <c r="HF230" i="3"/>
  <c r="HB230" i="3"/>
  <c r="GX230" i="3"/>
  <c r="GT230" i="3"/>
  <c r="GP230" i="3"/>
  <c r="GL230" i="3"/>
  <c r="GH230" i="3"/>
  <c r="GD230" i="3"/>
  <c r="FV230" i="3"/>
  <c r="FR230" i="3"/>
  <c r="FJ230" i="3"/>
  <c r="FF230" i="3"/>
  <c r="EX230" i="3"/>
  <c r="ET230" i="3"/>
  <c r="EP230" i="3"/>
  <c r="EL230" i="3"/>
  <c r="EI230" i="3"/>
  <c r="EE230" i="3"/>
  <c r="DZ230" i="3"/>
  <c r="DU230" i="3"/>
  <c r="IW230" i="3"/>
  <c r="IS230" i="3"/>
  <c r="IO230" i="3"/>
  <c r="IK230" i="3"/>
  <c r="IG230" i="3"/>
  <c r="IC230" i="3"/>
  <c r="HY230" i="3"/>
  <c r="HU230" i="3"/>
  <c r="HQ230" i="3"/>
  <c r="HM230" i="3"/>
  <c r="HI230" i="3"/>
  <c r="HE230" i="3"/>
  <c r="HA230" i="3"/>
  <c r="GW230" i="3"/>
  <c r="GS230" i="3"/>
  <c r="FY230" i="3"/>
  <c r="FU230" i="3"/>
  <c r="FM230" i="3"/>
  <c r="FI230" i="3"/>
  <c r="FA230" i="3"/>
  <c r="EW230" i="3"/>
  <c r="ES230" i="3"/>
  <c r="EO230" i="3"/>
  <c r="EK230" i="3"/>
  <c r="EH230" i="3"/>
  <c r="ED230" i="3"/>
  <c r="DY230" i="3"/>
  <c r="DT230" i="3"/>
  <c r="EC230" i="3"/>
  <c r="EZ230" i="3"/>
  <c r="FL230" i="3"/>
  <c r="FX230" i="3"/>
  <c r="GI230" i="3"/>
  <c r="GN230" i="3"/>
  <c r="GU230" i="3"/>
  <c r="HC230" i="3"/>
  <c r="HK230" i="3"/>
  <c r="HS230" i="3"/>
  <c r="IF230" i="3"/>
  <c r="IN230" i="3"/>
  <c r="IV230" i="3"/>
  <c r="IY237" i="3"/>
  <c r="IU237" i="3"/>
  <c r="IQ237" i="3"/>
  <c r="IM237" i="3"/>
  <c r="II237" i="3"/>
  <c r="IA237" i="3"/>
  <c r="HW237" i="3"/>
  <c r="HS237" i="3"/>
  <c r="HO237" i="3"/>
  <c r="HK237" i="3"/>
  <c r="HG237" i="3"/>
  <c r="HC237" i="3"/>
  <c r="GY237" i="3"/>
  <c r="GU237" i="3"/>
  <c r="GQ237" i="3"/>
  <c r="GM237" i="3"/>
  <c r="GI237" i="3"/>
  <c r="GE237" i="3"/>
  <c r="GA237" i="3"/>
  <c r="FS237" i="3"/>
  <c r="FO237" i="3"/>
  <c r="FG237" i="3"/>
  <c r="FC237" i="3"/>
  <c r="EY237" i="3"/>
  <c r="EU237" i="3"/>
  <c r="EQ237" i="3"/>
  <c r="EM237" i="3"/>
  <c r="EF237" i="3"/>
  <c r="EB237" i="3"/>
  <c r="DV237" i="3"/>
  <c r="DQ237" i="3"/>
  <c r="IX237" i="3"/>
  <c r="IT237" i="3"/>
  <c r="IP237" i="3"/>
  <c r="IL237" i="3"/>
  <c r="IH237" i="3"/>
  <c r="ID237" i="3"/>
  <c r="HV237" i="3"/>
  <c r="HR237" i="3"/>
  <c r="HN237" i="3"/>
  <c r="HJ237" i="3"/>
  <c r="HF237" i="3"/>
  <c r="HB237" i="3"/>
  <c r="GX237" i="3"/>
  <c r="GT237" i="3"/>
  <c r="GP237" i="3"/>
  <c r="GL237" i="3"/>
  <c r="GH237" i="3"/>
  <c r="GD237" i="3"/>
  <c r="FV237" i="3"/>
  <c r="FR237" i="3"/>
  <c r="FJ237" i="3"/>
  <c r="FF237" i="3"/>
  <c r="EX237" i="3"/>
  <c r="ET237" i="3"/>
  <c r="EP237" i="3"/>
  <c r="EL237" i="3"/>
  <c r="EI237" i="3"/>
  <c r="EE237" i="3"/>
  <c r="DZ237" i="3"/>
  <c r="DU237" i="3"/>
  <c r="EC237" i="3"/>
  <c r="EZ237" i="3"/>
  <c r="FL237" i="3"/>
  <c r="FX237" i="3"/>
  <c r="GS237" i="3"/>
  <c r="HA237" i="3"/>
  <c r="HI237" i="3"/>
  <c r="HQ237" i="3"/>
  <c r="HY237" i="3"/>
  <c r="IK237" i="3"/>
  <c r="IS237" i="3"/>
  <c r="IX238" i="3"/>
  <c r="IT238" i="3"/>
  <c r="IP238" i="3"/>
  <c r="IL238" i="3"/>
  <c r="IH238" i="3"/>
  <c r="ID238" i="3"/>
  <c r="HV238" i="3"/>
  <c r="HR238" i="3"/>
  <c r="HN238" i="3"/>
  <c r="HJ238" i="3"/>
  <c r="HF238" i="3"/>
  <c r="HB238" i="3"/>
  <c r="GX238" i="3"/>
  <c r="GT238" i="3"/>
  <c r="GP238" i="3"/>
  <c r="GL238" i="3"/>
  <c r="GH238" i="3"/>
  <c r="GD238" i="3"/>
  <c r="FV238" i="3"/>
  <c r="FR238" i="3"/>
  <c r="FJ238" i="3"/>
  <c r="FF238" i="3"/>
  <c r="EX238" i="3"/>
  <c r="ET238" i="3"/>
  <c r="EP238" i="3"/>
  <c r="EL238" i="3"/>
  <c r="EI238" i="3"/>
  <c r="EE238" i="3"/>
  <c r="DZ238" i="3"/>
  <c r="DU238" i="3"/>
  <c r="IW238" i="3"/>
  <c r="IS238" i="3"/>
  <c r="IO238" i="3"/>
  <c r="IK238" i="3"/>
  <c r="IG238" i="3"/>
  <c r="IC238" i="3"/>
  <c r="HY238" i="3"/>
  <c r="HU238" i="3"/>
  <c r="HQ238" i="3"/>
  <c r="HM238" i="3"/>
  <c r="HI238" i="3"/>
  <c r="HE238" i="3"/>
  <c r="HA238" i="3"/>
  <c r="GW238" i="3"/>
  <c r="GS238" i="3"/>
  <c r="FY238" i="3"/>
  <c r="FU238" i="3"/>
  <c r="FM238" i="3"/>
  <c r="FI238" i="3"/>
  <c r="FA238" i="3"/>
  <c r="EW238" i="3"/>
  <c r="ES238" i="3"/>
  <c r="EO238" i="3"/>
  <c r="EK238" i="3"/>
  <c r="EH238" i="3"/>
  <c r="ED238" i="3"/>
  <c r="DY238" i="3"/>
  <c r="DT238" i="3"/>
  <c r="EC238" i="3"/>
  <c r="EZ238" i="3"/>
  <c r="FL238" i="3"/>
  <c r="FX238" i="3"/>
  <c r="GI238" i="3"/>
  <c r="GN238" i="3"/>
  <c r="GU238" i="3"/>
  <c r="HC238" i="3"/>
  <c r="HK238" i="3"/>
  <c r="HS238" i="3"/>
  <c r="IF238" i="3"/>
  <c r="IN238" i="3"/>
  <c r="IV238" i="3"/>
  <c r="IY245" i="3"/>
  <c r="IU245" i="3"/>
  <c r="IQ245" i="3"/>
  <c r="IM245" i="3"/>
  <c r="II245" i="3"/>
  <c r="IA245" i="3"/>
  <c r="HW245" i="3"/>
  <c r="HS245" i="3"/>
  <c r="HO245" i="3"/>
  <c r="HK245" i="3"/>
  <c r="HG245" i="3"/>
  <c r="HC245" i="3"/>
  <c r="GY245" i="3"/>
  <c r="GU245" i="3"/>
  <c r="GQ245" i="3"/>
  <c r="GM245" i="3"/>
  <c r="GI245" i="3"/>
  <c r="GE245" i="3"/>
  <c r="GA245" i="3"/>
  <c r="FS245" i="3"/>
  <c r="FO245" i="3"/>
  <c r="FG245" i="3"/>
  <c r="FC245" i="3"/>
  <c r="EY245" i="3"/>
  <c r="EU245" i="3"/>
  <c r="EQ245" i="3"/>
  <c r="EM245" i="3"/>
  <c r="EF245" i="3"/>
  <c r="EB245" i="3"/>
  <c r="DV245" i="3"/>
  <c r="DQ245" i="3"/>
  <c r="IX245" i="3"/>
  <c r="IT245" i="3"/>
  <c r="IP245" i="3"/>
  <c r="IL245" i="3"/>
  <c r="IH245" i="3"/>
  <c r="ID245" i="3"/>
  <c r="HV245" i="3"/>
  <c r="HR245" i="3"/>
  <c r="HN245" i="3"/>
  <c r="HJ245" i="3"/>
  <c r="HF245" i="3"/>
  <c r="HB245" i="3"/>
  <c r="GX245" i="3"/>
  <c r="GT245" i="3"/>
  <c r="GP245" i="3"/>
  <c r="GL245" i="3"/>
  <c r="GH245" i="3"/>
  <c r="GD245" i="3"/>
  <c r="FV245" i="3"/>
  <c r="FR245" i="3"/>
  <c r="FJ245" i="3"/>
  <c r="FF245" i="3"/>
  <c r="EX245" i="3"/>
  <c r="ET245" i="3"/>
  <c r="EP245" i="3"/>
  <c r="EL245" i="3"/>
  <c r="EI245" i="3"/>
  <c r="EE245" i="3"/>
  <c r="DZ245" i="3"/>
  <c r="DU245" i="3"/>
  <c r="EC245" i="3"/>
  <c r="EZ245" i="3"/>
  <c r="FL245" i="3"/>
  <c r="FX245" i="3"/>
  <c r="GS245" i="3"/>
  <c r="HA245" i="3"/>
  <c r="HI245" i="3"/>
  <c r="HQ245" i="3"/>
  <c r="HY245" i="3"/>
  <c r="IK245" i="3"/>
  <c r="IS245" i="3"/>
  <c r="IX246" i="3"/>
  <c r="IT246" i="3"/>
  <c r="IP246" i="3"/>
  <c r="IL246" i="3"/>
  <c r="IH246" i="3"/>
  <c r="ID246" i="3"/>
  <c r="HV246" i="3"/>
  <c r="HR246" i="3"/>
  <c r="HN246" i="3"/>
  <c r="HJ246" i="3"/>
  <c r="HF246" i="3"/>
  <c r="HB246" i="3"/>
  <c r="GX246" i="3"/>
  <c r="GT246" i="3"/>
  <c r="GP246" i="3"/>
  <c r="GL246" i="3"/>
  <c r="GH246" i="3"/>
  <c r="GD246" i="3"/>
  <c r="FV246" i="3"/>
  <c r="FR246" i="3"/>
  <c r="FJ246" i="3"/>
  <c r="FF246" i="3"/>
  <c r="EX246" i="3"/>
  <c r="ET246" i="3"/>
  <c r="EP246" i="3"/>
  <c r="EL246" i="3"/>
  <c r="EI246" i="3"/>
  <c r="EE246" i="3"/>
  <c r="DZ246" i="3"/>
  <c r="DU246" i="3"/>
  <c r="IW246" i="3"/>
  <c r="IS246" i="3"/>
  <c r="IO246" i="3"/>
  <c r="IK246" i="3"/>
  <c r="IG246" i="3"/>
  <c r="IC246" i="3"/>
  <c r="HY246" i="3"/>
  <c r="HU246" i="3"/>
  <c r="HQ246" i="3"/>
  <c r="HM246" i="3"/>
  <c r="HI246" i="3"/>
  <c r="HE246" i="3"/>
  <c r="HA246" i="3"/>
  <c r="GW246" i="3"/>
  <c r="GS246" i="3"/>
  <c r="FY246" i="3"/>
  <c r="FU246" i="3"/>
  <c r="FM246" i="3"/>
  <c r="FI246" i="3"/>
  <c r="FA246" i="3"/>
  <c r="EW246" i="3"/>
  <c r="ES246" i="3"/>
  <c r="EO246" i="3"/>
  <c r="EK246" i="3"/>
  <c r="EH246" i="3"/>
  <c r="ED246" i="3"/>
  <c r="DY246" i="3"/>
  <c r="DT246" i="3"/>
  <c r="EC246" i="3"/>
  <c r="EZ246" i="3"/>
  <c r="FL246" i="3"/>
  <c r="FX246" i="3"/>
  <c r="GI246" i="3"/>
  <c r="GN246" i="3"/>
  <c r="GU246" i="3"/>
  <c r="HC246" i="3"/>
  <c r="HK246" i="3"/>
  <c r="HS246" i="3"/>
  <c r="IF246" i="3"/>
  <c r="IN246" i="3"/>
  <c r="IV246" i="3"/>
  <c r="IY253" i="3"/>
  <c r="IU253" i="3"/>
  <c r="IQ253" i="3"/>
  <c r="IM253" i="3"/>
  <c r="II253" i="3"/>
  <c r="IA253" i="3"/>
  <c r="HW253" i="3"/>
  <c r="HS253" i="3"/>
  <c r="HO253" i="3"/>
  <c r="HK253" i="3"/>
  <c r="HG253" i="3"/>
  <c r="HC253" i="3"/>
  <c r="GY253" i="3"/>
  <c r="GU253" i="3"/>
  <c r="GQ253" i="3"/>
  <c r="GM253" i="3"/>
  <c r="GI253" i="3"/>
  <c r="GE253" i="3"/>
  <c r="GA253" i="3"/>
  <c r="FS253" i="3"/>
  <c r="FO253" i="3"/>
  <c r="FG253" i="3"/>
  <c r="FC253" i="3"/>
  <c r="EY253" i="3"/>
  <c r="EU253" i="3"/>
  <c r="EQ253" i="3"/>
  <c r="EM253" i="3"/>
  <c r="EF253" i="3"/>
  <c r="EB253" i="3"/>
  <c r="DV253" i="3"/>
  <c r="DQ253" i="3"/>
  <c r="IX253" i="3"/>
  <c r="IT253" i="3"/>
  <c r="IP253" i="3"/>
  <c r="IL253" i="3"/>
  <c r="IH253" i="3"/>
  <c r="ID253" i="3"/>
  <c r="HV253" i="3"/>
  <c r="HR253" i="3"/>
  <c r="HN253" i="3"/>
  <c r="HJ253" i="3"/>
  <c r="HF253" i="3"/>
  <c r="HB253" i="3"/>
  <c r="GX253" i="3"/>
  <c r="GT253" i="3"/>
  <c r="GP253" i="3"/>
  <c r="GL253" i="3"/>
  <c r="GH253" i="3"/>
  <c r="GD253" i="3"/>
  <c r="FV253" i="3"/>
  <c r="FR253" i="3"/>
  <c r="FJ253" i="3"/>
  <c r="FF253" i="3"/>
  <c r="EX253" i="3"/>
  <c r="ET253" i="3"/>
  <c r="EP253" i="3"/>
  <c r="EL253" i="3"/>
  <c r="EI253" i="3"/>
  <c r="EE253" i="3"/>
  <c r="DZ253" i="3"/>
  <c r="DU253" i="3"/>
  <c r="EC253" i="3"/>
  <c r="EZ253" i="3"/>
  <c r="FL253" i="3"/>
  <c r="FX253" i="3"/>
  <c r="GS253" i="3"/>
  <c r="HA253" i="3"/>
  <c r="HI253" i="3"/>
  <c r="HQ253" i="3"/>
  <c r="HY253" i="3"/>
  <c r="IK253" i="3"/>
  <c r="IS253" i="3"/>
  <c r="IX254" i="3"/>
  <c r="IT254" i="3"/>
  <c r="IP254" i="3"/>
  <c r="IL254" i="3"/>
  <c r="IH254" i="3"/>
  <c r="ID254" i="3"/>
  <c r="HV254" i="3"/>
  <c r="HR254" i="3"/>
  <c r="HN254" i="3"/>
  <c r="HJ254" i="3"/>
  <c r="HF254" i="3"/>
  <c r="HB254" i="3"/>
  <c r="GX254" i="3"/>
  <c r="GT254" i="3"/>
  <c r="GP254" i="3"/>
  <c r="GL254" i="3"/>
  <c r="GH254" i="3"/>
  <c r="GD254" i="3"/>
  <c r="FV254" i="3"/>
  <c r="FR254" i="3"/>
  <c r="FJ254" i="3"/>
  <c r="FF254" i="3"/>
  <c r="EX254" i="3"/>
  <c r="ET254" i="3"/>
  <c r="EP254" i="3"/>
  <c r="EL254" i="3"/>
  <c r="EI254" i="3"/>
  <c r="EE254" i="3"/>
  <c r="DZ254" i="3"/>
  <c r="DU254" i="3"/>
  <c r="IW254" i="3"/>
  <c r="IS254" i="3"/>
  <c r="IO254" i="3"/>
  <c r="IK254" i="3"/>
  <c r="IG254" i="3"/>
  <c r="IC254" i="3"/>
  <c r="HY254" i="3"/>
  <c r="HU254" i="3"/>
  <c r="HQ254" i="3"/>
  <c r="HM254" i="3"/>
  <c r="HI254" i="3"/>
  <c r="HE254" i="3"/>
  <c r="HA254" i="3"/>
  <c r="GW254" i="3"/>
  <c r="GS254" i="3"/>
  <c r="FY254" i="3"/>
  <c r="FU254" i="3"/>
  <c r="FM254" i="3"/>
  <c r="FI254" i="3"/>
  <c r="FA254" i="3"/>
  <c r="EW254" i="3"/>
  <c r="ES254" i="3"/>
  <c r="EO254" i="3"/>
  <c r="EK254" i="3"/>
  <c r="EH254" i="3"/>
  <c r="ED254" i="3"/>
  <c r="DY254" i="3"/>
  <c r="DT254" i="3"/>
  <c r="EC254" i="3"/>
  <c r="EZ254" i="3"/>
  <c r="FL254" i="3"/>
  <c r="FX254" i="3"/>
  <c r="GI254" i="3"/>
  <c r="GN254" i="3"/>
  <c r="GU254" i="3"/>
  <c r="HC254" i="3"/>
  <c r="HK254" i="3"/>
  <c r="HS254" i="3"/>
  <c r="IF254" i="3"/>
  <c r="IN254" i="3"/>
  <c r="IV254" i="3"/>
  <c r="DW78" i="3"/>
  <c r="EC78" i="3"/>
  <c r="EG78" i="3"/>
  <c r="EN78" i="3"/>
  <c r="EV78" i="3"/>
  <c r="EZ78" i="3"/>
  <c r="FD78" i="3"/>
  <c r="FL78" i="3"/>
  <c r="FP78" i="3"/>
  <c r="FX78" i="3"/>
  <c r="GB78" i="3"/>
  <c r="GF78" i="3"/>
  <c r="GJ78" i="3"/>
  <c r="GN78" i="3"/>
  <c r="GV78" i="3"/>
  <c r="GZ78" i="3"/>
  <c r="HD78" i="3"/>
  <c r="HH78" i="3"/>
  <c r="HL78" i="3"/>
  <c r="HT78" i="3"/>
  <c r="HX78" i="3"/>
  <c r="IB78" i="3"/>
  <c r="IF78" i="3"/>
  <c r="IN78" i="3"/>
  <c r="IR78" i="3"/>
  <c r="DW82" i="3"/>
  <c r="EC82" i="3"/>
  <c r="EG82" i="3"/>
  <c r="EN82" i="3"/>
  <c r="EV82" i="3"/>
  <c r="EZ82" i="3"/>
  <c r="FD82" i="3"/>
  <c r="FL82" i="3"/>
  <c r="FP82" i="3"/>
  <c r="FX82" i="3"/>
  <c r="GB82" i="3"/>
  <c r="GF82" i="3"/>
  <c r="GJ82" i="3"/>
  <c r="GN82" i="3"/>
  <c r="GV82" i="3"/>
  <c r="GZ82" i="3"/>
  <c r="HD82" i="3"/>
  <c r="HH82" i="3"/>
  <c r="HL82" i="3"/>
  <c r="HT82" i="3"/>
  <c r="HX82" i="3"/>
  <c r="IB82" i="3"/>
  <c r="IF82" i="3"/>
  <c r="IN82" i="3"/>
  <c r="IR82" i="3"/>
  <c r="DW86" i="3"/>
  <c r="EC86" i="3"/>
  <c r="EG86" i="3"/>
  <c r="EN86" i="3"/>
  <c r="EV86" i="3"/>
  <c r="EZ86" i="3"/>
  <c r="FD86" i="3"/>
  <c r="FL86" i="3"/>
  <c r="FP86" i="3"/>
  <c r="FX86" i="3"/>
  <c r="GB86" i="3"/>
  <c r="GF86" i="3"/>
  <c r="GJ86" i="3"/>
  <c r="GN86" i="3"/>
  <c r="GV86" i="3"/>
  <c r="GZ86" i="3"/>
  <c r="HD86" i="3"/>
  <c r="HH86" i="3"/>
  <c r="HL86" i="3"/>
  <c r="HT86" i="3"/>
  <c r="HX86" i="3"/>
  <c r="IB86" i="3"/>
  <c r="IF86" i="3"/>
  <c r="IN86" i="3"/>
  <c r="IR86" i="3"/>
  <c r="DW90" i="3"/>
  <c r="EC90" i="3"/>
  <c r="EG90" i="3"/>
  <c r="EN90" i="3"/>
  <c r="EV90" i="3"/>
  <c r="EZ90" i="3"/>
  <c r="FD90" i="3"/>
  <c r="FL90" i="3"/>
  <c r="FP90" i="3"/>
  <c r="FX90" i="3"/>
  <c r="GB90" i="3"/>
  <c r="GF90" i="3"/>
  <c r="GJ90" i="3"/>
  <c r="GN90" i="3"/>
  <c r="GV90" i="3"/>
  <c r="GZ90" i="3"/>
  <c r="HD90" i="3"/>
  <c r="HH90" i="3"/>
  <c r="HL90" i="3"/>
  <c r="HT90" i="3"/>
  <c r="HX90" i="3"/>
  <c r="IB90" i="3"/>
  <c r="IF90" i="3"/>
  <c r="IN90" i="3"/>
  <c r="IR90" i="3"/>
  <c r="DW94" i="3"/>
  <c r="EC94" i="3"/>
  <c r="EG94" i="3"/>
  <c r="EN94" i="3"/>
  <c r="EV94" i="3"/>
  <c r="EZ94" i="3"/>
  <c r="FD94" i="3"/>
  <c r="FL94" i="3"/>
  <c r="FP94" i="3"/>
  <c r="FX94" i="3"/>
  <c r="GB94" i="3"/>
  <c r="GF94" i="3"/>
  <c r="GJ94" i="3"/>
  <c r="GN94" i="3"/>
  <c r="GV94" i="3"/>
  <c r="GZ94" i="3"/>
  <c r="HD94" i="3"/>
  <c r="HH94" i="3"/>
  <c r="HL94" i="3"/>
  <c r="HT94" i="3"/>
  <c r="HX94" i="3"/>
  <c r="IB94" i="3"/>
  <c r="IF94" i="3"/>
  <c r="IN94" i="3"/>
  <c r="IR94" i="3"/>
  <c r="DW98" i="3"/>
  <c r="EC98" i="3"/>
  <c r="EG98" i="3"/>
  <c r="EN98" i="3"/>
  <c r="EV98" i="3"/>
  <c r="EZ98" i="3"/>
  <c r="FD98" i="3"/>
  <c r="FL98" i="3"/>
  <c r="FP98" i="3"/>
  <c r="FX98" i="3"/>
  <c r="GB98" i="3"/>
  <c r="GF98" i="3"/>
  <c r="GJ98" i="3"/>
  <c r="GN98" i="3"/>
  <c r="GV98" i="3"/>
  <c r="GZ98" i="3"/>
  <c r="HD98" i="3"/>
  <c r="HH98" i="3"/>
  <c r="HL98" i="3"/>
  <c r="HT98" i="3"/>
  <c r="HX98" i="3"/>
  <c r="IB98" i="3"/>
  <c r="IF98" i="3"/>
  <c r="IN98" i="3"/>
  <c r="IR98" i="3"/>
  <c r="DW102" i="3"/>
  <c r="EC102" i="3"/>
  <c r="EG102" i="3"/>
  <c r="EN102" i="3"/>
  <c r="EV102" i="3"/>
  <c r="EZ102" i="3"/>
  <c r="FD102" i="3"/>
  <c r="FL102" i="3"/>
  <c r="FP102" i="3"/>
  <c r="FX102" i="3"/>
  <c r="GB102" i="3"/>
  <c r="GF102" i="3"/>
  <c r="GJ102" i="3"/>
  <c r="GN102" i="3"/>
  <c r="GV102" i="3"/>
  <c r="GZ102" i="3"/>
  <c r="HD102" i="3"/>
  <c r="HH102" i="3"/>
  <c r="HL102" i="3"/>
  <c r="HT102" i="3"/>
  <c r="HX102" i="3"/>
  <c r="IB102" i="3"/>
  <c r="IF102" i="3"/>
  <c r="IN102" i="3"/>
  <c r="IR102" i="3"/>
  <c r="DW106" i="3"/>
  <c r="EC106" i="3"/>
  <c r="EG106" i="3"/>
  <c r="EN106" i="3"/>
  <c r="EV106" i="3"/>
  <c r="EZ106" i="3"/>
  <c r="FD106" i="3"/>
  <c r="FL106" i="3"/>
  <c r="FP106" i="3"/>
  <c r="FX106" i="3"/>
  <c r="GB106" i="3"/>
  <c r="GF106" i="3"/>
  <c r="GJ106" i="3"/>
  <c r="GN106" i="3"/>
  <c r="GV106" i="3"/>
  <c r="GZ106" i="3"/>
  <c r="HD106" i="3"/>
  <c r="HH106" i="3"/>
  <c r="HL106" i="3"/>
  <c r="HT106" i="3"/>
  <c r="HX106" i="3"/>
  <c r="IB106" i="3"/>
  <c r="IF106" i="3"/>
  <c r="IN106" i="3"/>
  <c r="IR106" i="3"/>
  <c r="DW110" i="3"/>
  <c r="EC110" i="3"/>
  <c r="EG110" i="3"/>
  <c r="EN110" i="3"/>
  <c r="EV110" i="3"/>
  <c r="EZ110" i="3"/>
  <c r="FD110" i="3"/>
  <c r="FL110" i="3"/>
  <c r="FP110" i="3"/>
  <c r="FX110" i="3"/>
  <c r="GB110" i="3"/>
  <c r="GF110" i="3"/>
  <c r="GJ110" i="3"/>
  <c r="GN110" i="3"/>
  <c r="GV110" i="3"/>
  <c r="GZ110" i="3"/>
  <c r="HD110" i="3"/>
  <c r="HH110" i="3"/>
  <c r="HL110" i="3"/>
  <c r="HT110" i="3"/>
  <c r="HX110" i="3"/>
  <c r="IB110" i="3"/>
  <c r="IF110" i="3"/>
  <c r="IN110" i="3"/>
  <c r="IR110" i="3"/>
  <c r="DW114" i="3"/>
  <c r="EC114" i="3"/>
  <c r="EG114" i="3"/>
  <c r="EN114" i="3"/>
  <c r="EV114" i="3"/>
  <c r="EZ114" i="3"/>
  <c r="FD114" i="3"/>
  <c r="FL114" i="3"/>
  <c r="FP114" i="3"/>
  <c r="FX114" i="3"/>
  <c r="GB114" i="3"/>
  <c r="GF114" i="3"/>
  <c r="GJ114" i="3"/>
  <c r="GN114" i="3"/>
  <c r="GV114" i="3"/>
  <c r="GZ114" i="3"/>
  <c r="HD114" i="3"/>
  <c r="HH114" i="3"/>
  <c r="HL114" i="3"/>
  <c r="HT114" i="3"/>
  <c r="HX114" i="3"/>
  <c r="IB114" i="3"/>
  <c r="IF114" i="3"/>
  <c r="IN114" i="3"/>
  <c r="IR114" i="3"/>
  <c r="DW118" i="3"/>
  <c r="EC118" i="3"/>
  <c r="EG118" i="3"/>
  <c r="EN118" i="3"/>
  <c r="EV118" i="3"/>
  <c r="EZ118" i="3"/>
  <c r="FD118" i="3"/>
  <c r="FL118" i="3"/>
  <c r="FP118" i="3"/>
  <c r="FX118" i="3"/>
  <c r="GB118" i="3"/>
  <c r="GF118" i="3"/>
  <c r="GJ118" i="3"/>
  <c r="GN118" i="3"/>
  <c r="GV118" i="3"/>
  <c r="GZ118" i="3"/>
  <c r="HD118" i="3"/>
  <c r="HH118" i="3"/>
  <c r="HL118" i="3"/>
  <c r="HT118" i="3"/>
  <c r="HX118" i="3"/>
  <c r="IB118" i="3"/>
  <c r="IF118" i="3"/>
  <c r="IN118" i="3"/>
  <c r="IR118" i="3"/>
  <c r="DW122" i="3"/>
  <c r="EC122" i="3"/>
  <c r="EG122" i="3"/>
  <c r="EN122" i="3"/>
  <c r="EV122" i="3"/>
  <c r="EZ122" i="3"/>
  <c r="FD122" i="3"/>
  <c r="FL122" i="3"/>
  <c r="FP122" i="3"/>
  <c r="FX122" i="3"/>
  <c r="GB122" i="3"/>
  <c r="GF122" i="3"/>
  <c r="GJ122" i="3"/>
  <c r="GN122" i="3"/>
  <c r="GV122" i="3"/>
  <c r="GZ122" i="3"/>
  <c r="HD122" i="3"/>
  <c r="HH122" i="3"/>
  <c r="HL122" i="3"/>
  <c r="HT122" i="3"/>
  <c r="HX122" i="3"/>
  <c r="IB122" i="3"/>
  <c r="IF122" i="3"/>
  <c r="IN122" i="3"/>
  <c r="IR122" i="3"/>
  <c r="DW126" i="3"/>
  <c r="EC126" i="3"/>
  <c r="EG126" i="3"/>
  <c r="EN126" i="3"/>
  <c r="EV126" i="3"/>
  <c r="EZ126" i="3"/>
  <c r="FD126" i="3"/>
  <c r="FL126" i="3"/>
  <c r="FP126" i="3"/>
  <c r="FX126" i="3"/>
  <c r="GB126" i="3"/>
  <c r="GF126" i="3"/>
  <c r="GJ126" i="3"/>
  <c r="GN126" i="3"/>
  <c r="GV126" i="3"/>
  <c r="GZ126" i="3"/>
  <c r="HD126" i="3"/>
  <c r="HH126" i="3"/>
  <c r="HL126" i="3"/>
  <c r="HT126" i="3"/>
  <c r="HX126" i="3"/>
  <c r="IB126" i="3"/>
  <c r="IF126" i="3"/>
  <c r="IN126" i="3"/>
  <c r="IR126" i="3"/>
  <c r="DW130" i="3"/>
  <c r="EC130" i="3"/>
  <c r="EG130" i="3"/>
  <c r="EN130" i="3"/>
  <c r="EV130" i="3"/>
  <c r="EZ130" i="3"/>
  <c r="FD130" i="3"/>
  <c r="FL130" i="3"/>
  <c r="FP130" i="3"/>
  <c r="FX130" i="3"/>
  <c r="GB130" i="3"/>
  <c r="GF130" i="3"/>
  <c r="GJ130" i="3"/>
  <c r="GN130" i="3"/>
  <c r="GV130" i="3"/>
  <c r="GZ130" i="3"/>
  <c r="HD130" i="3"/>
  <c r="HH130" i="3"/>
  <c r="HL130" i="3"/>
  <c r="HT130" i="3"/>
  <c r="HX130" i="3"/>
  <c r="IB130" i="3"/>
  <c r="IF130" i="3"/>
  <c r="IN130" i="3"/>
  <c r="IR130" i="3"/>
  <c r="DW134" i="3"/>
  <c r="EC134" i="3"/>
  <c r="EG134" i="3"/>
  <c r="EN134" i="3"/>
  <c r="EV134" i="3"/>
  <c r="EZ134" i="3"/>
  <c r="FD134" i="3"/>
  <c r="FL134" i="3"/>
  <c r="FP134" i="3"/>
  <c r="FX134" i="3"/>
  <c r="GB134" i="3"/>
  <c r="GF134" i="3"/>
  <c r="GJ134" i="3"/>
  <c r="GN134" i="3"/>
  <c r="GV134" i="3"/>
  <c r="GZ134" i="3"/>
  <c r="HD134" i="3"/>
  <c r="HH134" i="3"/>
  <c r="HL134" i="3"/>
  <c r="HT134" i="3"/>
  <c r="HX134" i="3"/>
  <c r="IB134" i="3"/>
  <c r="IF134" i="3"/>
  <c r="IN134" i="3"/>
  <c r="IR134" i="3"/>
  <c r="DU136" i="3"/>
  <c r="DZ136" i="3"/>
  <c r="EE136" i="3"/>
  <c r="EI136" i="3"/>
  <c r="EL136" i="3"/>
  <c r="EP136" i="3"/>
  <c r="ET136" i="3"/>
  <c r="EX136" i="3"/>
  <c r="FF136" i="3"/>
  <c r="FJ136" i="3"/>
  <c r="FR136" i="3"/>
  <c r="FV136" i="3"/>
  <c r="GD136" i="3"/>
  <c r="GH136" i="3"/>
  <c r="GL136" i="3"/>
  <c r="GP136" i="3"/>
  <c r="GT136" i="3"/>
  <c r="GX136" i="3"/>
  <c r="HB136" i="3"/>
  <c r="HF136" i="3"/>
  <c r="HJ136" i="3"/>
  <c r="HN136" i="3"/>
  <c r="HR136" i="3"/>
  <c r="HV136" i="3"/>
  <c r="ID136" i="3"/>
  <c r="IH136" i="3"/>
  <c r="IL136" i="3"/>
  <c r="IP136" i="3"/>
  <c r="IT136" i="3"/>
  <c r="IX136" i="3"/>
  <c r="DW138" i="3"/>
  <c r="EC138" i="3"/>
  <c r="EG138" i="3"/>
  <c r="EN138" i="3"/>
  <c r="EV138" i="3"/>
  <c r="EZ138" i="3"/>
  <c r="FD138" i="3"/>
  <c r="FL138" i="3"/>
  <c r="FP138" i="3"/>
  <c r="FX138" i="3"/>
  <c r="GB138" i="3"/>
  <c r="GF138" i="3"/>
  <c r="GJ138" i="3"/>
  <c r="GN138" i="3"/>
  <c r="GV138" i="3"/>
  <c r="GZ138" i="3"/>
  <c r="HD138" i="3"/>
  <c r="HH138" i="3"/>
  <c r="HL138" i="3"/>
  <c r="HT138" i="3"/>
  <c r="HX138" i="3"/>
  <c r="IB138" i="3"/>
  <c r="IF138" i="3"/>
  <c r="IN138" i="3"/>
  <c r="IR138" i="3"/>
  <c r="DU140" i="3"/>
  <c r="DZ140" i="3"/>
  <c r="EE140" i="3"/>
  <c r="EI140" i="3"/>
  <c r="EL140" i="3"/>
  <c r="EP140" i="3"/>
  <c r="ET140" i="3"/>
  <c r="EX140" i="3"/>
  <c r="FF140" i="3"/>
  <c r="FJ140" i="3"/>
  <c r="FR140" i="3"/>
  <c r="FV140" i="3"/>
  <c r="GD140" i="3"/>
  <c r="GH140" i="3"/>
  <c r="GL140" i="3"/>
  <c r="GP140" i="3"/>
  <c r="GT140" i="3"/>
  <c r="GX140" i="3"/>
  <c r="HB140" i="3"/>
  <c r="HF140" i="3"/>
  <c r="HJ140" i="3"/>
  <c r="HN140" i="3"/>
  <c r="HR140" i="3"/>
  <c r="HV140" i="3"/>
  <c r="ID140" i="3"/>
  <c r="IH140" i="3"/>
  <c r="IL140" i="3"/>
  <c r="IP140" i="3"/>
  <c r="IT140" i="3"/>
  <c r="IX140" i="3"/>
  <c r="DT141" i="3"/>
  <c r="DY141" i="3"/>
  <c r="ED141" i="3"/>
  <c r="EH141" i="3"/>
  <c r="EK141" i="3"/>
  <c r="EO141" i="3"/>
  <c r="ES141" i="3"/>
  <c r="EW141" i="3"/>
  <c r="FA141" i="3"/>
  <c r="FI141" i="3"/>
  <c r="FM141" i="3"/>
  <c r="FU141" i="3"/>
  <c r="FY141" i="3"/>
  <c r="GS141" i="3"/>
  <c r="GW141" i="3"/>
  <c r="HA141" i="3"/>
  <c r="HE141" i="3"/>
  <c r="HI141" i="3"/>
  <c r="HM141" i="3"/>
  <c r="HQ141" i="3"/>
  <c r="HU141" i="3"/>
  <c r="HY141" i="3"/>
  <c r="IC141" i="3"/>
  <c r="IG141" i="3"/>
  <c r="IK141" i="3"/>
  <c r="IO141" i="3"/>
  <c r="IS141" i="3"/>
  <c r="IW141" i="3"/>
  <c r="DW142" i="3"/>
  <c r="EC142" i="3"/>
  <c r="EG142" i="3"/>
  <c r="EN142" i="3"/>
  <c r="EV142" i="3"/>
  <c r="EZ142" i="3"/>
  <c r="FD142" i="3"/>
  <c r="FL142" i="3"/>
  <c r="FP142" i="3"/>
  <c r="FX142" i="3"/>
  <c r="GB142" i="3"/>
  <c r="GF142" i="3"/>
  <c r="GJ142" i="3"/>
  <c r="GN142" i="3"/>
  <c r="GV142" i="3"/>
  <c r="GZ142" i="3"/>
  <c r="HD142" i="3"/>
  <c r="HH142" i="3"/>
  <c r="HL142" i="3"/>
  <c r="HT142" i="3"/>
  <c r="HX142" i="3"/>
  <c r="IB142" i="3"/>
  <c r="IF142" i="3"/>
  <c r="IN142" i="3"/>
  <c r="IR142" i="3"/>
  <c r="DU144" i="3"/>
  <c r="DZ144" i="3"/>
  <c r="EE144" i="3"/>
  <c r="EI144" i="3"/>
  <c r="EL144" i="3"/>
  <c r="EP144" i="3"/>
  <c r="ET144" i="3"/>
  <c r="EX144" i="3"/>
  <c r="FF144" i="3"/>
  <c r="FJ144" i="3"/>
  <c r="FR144" i="3"/>
  <c r="FV144" i="3"/>
  <c r="GD144" i="3"/>
  <c r="GH144" i="3"/>
  <c r="GL144" i="3"/>
  <c r="GP144" i="3"/>
  <c r="GT144" i="3"/>
  <c r="GX144" i="3"/>
  <c r="HB144" i="3"/>
  <c r="HF144" i="3"/>
  <c r="HJ144" i="3"/>
  <c r="HN144" i="3"/>
  <c r="HR144" i="3"/>
  <c r="HV144" i="3"/>
  <c r="ID144" i="3"/>
  <c r="IH144" i="3"/>
  <c r="IL144" i="3"/>
  <c r="IP144" i="3"/>
  <c r="IT144" i="3"/>
  <c r="IX144" i="3"/>
  <c r="DT145" i="3"/>
  <c r="DY145" i="3"/>
  <c r="ED145" i="3"/>
  <c r="EH145" i="3"/>
  <c r="EK145" i="3"/>
  <c r="EO145" i="3"/>
  <c r="ES145" i="3"/>
  <c r="EW145" i="3"/>
  <c r="FA145" i="3"/>
  <c r="FI145" i="3"/>
  <c r="FM145" i="3"/>
  <c r="FU145" i="3"/>
  <c r="FY145" i="3"/>
  <c r="GS145" i="3"/>
  <c r="GW145" i="3"/>
  <c r="HA145" i="3"/>
  <c r="HE145" i="3"/>
  <c r="HI145" i="3"/>
  <c r="HM145" i="3"/>
  <c r="HQ145" i="3"/>
  <c r="HU145" i="3"/>
  <c r="HY145" i="3"/>
  <c r="IC145" i="3"/>
  <c r="IG145" i="3"/>
  <c r="IK145" i="3"/>
  <c r="IO145" i="3"/>
  <c r="IS145" i="3"/>
  <c r="IW145" i="3"/>
  <c r="DW146" i="3"/>
  <c r="EC146" i="3"/>
  <c r="EG146" i="3"/>
  <c r="EN146" i="3"/>
  <c r="EV146" i="3"/>
  <c r="EZ146" i="3"/>
  <c r="FD146" i="3"/>
  <c r="FL146" i="3"/>
  <c r="FP146" i="3"/>
  <c r="FX146" i="3"/>
  <c r="GB146" i="3"/>
  <c r="GF146" i="3"/>
  <c r="GJ146" i="3"/>
  <c r="GN146" i="3"/>
  <c r="GV146" i="3"/>
  <c r="GZ146" i="3"/>
  <c r="HD146" i="3"/>
  <c r="HH146" i="3"/>
  <c r="HL146" i="3"/>
  <c r="HT146" i="3"/>
  <c r="HX146" i="3"/>
  <c r="IB146" i="3"/>
  <c r="IF146" i="3"/>
  <c r="IN146" i="3"/>
  <c r="IR146" i="3"/>
  <c r="DU148" i="3"/>
  <c r="DZ148" i="3"/>
  <c r="EE148" i="3"/>
  <c r="EI148" i="3"/>
  <c r="EL148" i="3"/>
  <c r="EP148" i="3"/>
  <c r="ET148" i="3"/>
  <c r="EX148" i="3"/>
  <c r="FF148" i="3"/>
  <c r="FJ148" i="3"/>
  <c r="FR148" i="3"/>
  <c r="FV148" i="3"/>
  <c r="GD148" i="3"/>
  <c r="GH148" i="3"/>
  <c r="GL148" i="3"/>
  <c r="GP148" i="3"/>
  <c r="GT148" i="3"/>
  <c r="GX148" i="3"/>
  <c r="HB148" i="3"/>
  <c r="HF148" i="3"/>
  <c r="HJ148" i="3"/>
  <c r="HN148" i="3"/>
  <c r="HR148" i="3"/>
  <c r="HV148" i="3"/>
  <c r="ID148" i="3"/>
  <c r="IH148" i="3"/>
  <c r="IL148" i="3"/>
  <c r="IP148" i="3"/>
  <c r="IT148" i="3"/>
  <c r="IX148" i="3"/>
  <c r="DT149" i="3"/>
  <c r="DY149" i="3"/>
  <c r="ED149" i="3"/>
  <c r="EH149" i="3"/>
  <c r="EK149" i="3"/>
  <c r="EO149" i="3"/>
  <c r="ES149" i="3"/>
  <c r="EW149" i="3"/>
  <c r="FA149" i="3"/>
  <c r="FI149" i="3"/>
  <c r="FM149" i="3"/>
  <c r="FU149" i="3"/>
  <c r="FY149" i="3"/>
  <c r="GS149" i="3"/>
  <c r="GW149" i="3"/>
  <c r="HA149" i="3"/>
  <c r="HE149" i="3"/>
  <c r="HI149" i="3"/>
  <c r="HM149" i="3"/>
  <c r="HQ149" i="3"/>
  <c r="HU149" i="3"/>
  <c r="HY149" i="3"/>
  <c r="IC149" i="3"/>
  <c r="IG149" i="3"/>
  <c r="IK149" i="3"/>
  <c r="IO149" i="3"/>
  <c r="IS149" i="3"/>
  <c r="IW149" i="3"/>
  <c r="DW150" i="3"/>
  <c r="EC150" i="3"/>
  <c r="EG150" i="3"/>
  <c r="EN150" i="3"/>
  <c r="EV150" i="3"/>
  <c r="EZ150" i="3"/>
  <c r="FD150" i="3"/>
  <c r="FL150" i="3"/>
  <c r="FP150" i="3"/>
  <c r="FX150" i="3"/>
  <c r="GB150" i="3"/>
  <c r="GF150" i="3"/>
  <c r="GJ150" i="3"/>
  <c r="GN150" i="3"/>
  <c r="GV150" i="3"/>
  <c r="GZ150" i="3"/>
  <c r="HD150" i="3"/>
  <c r="HH150" i="3"/>
  <c r="HL150" i="3"/>
  <c r="HT150" i="3"/>
  <c r="HX150" i="3"/>
  <c r="IB150" i="3"/>
  <c r="IF150" i="3"/>
  <c r="IN150" i="3"/>
  <c r="IR150" i="3"/>
  <c r="DQ151" i="3"/>
  <c r="DV151" i="3"/>
  <c r="EB151" i="3"/>
  <c r="EF151" i="3"/>
  <c r="EM151" i="3"/>
  <c r="EQ151" i="3"/>
  <c r="EU151" i="3"/>
  <c r="EY151" i="3"/>
  <c r="FC151" i="3"/>
  <c r="FG151" i="3"/>
  <c r="FO151" i="3"/>
  <c r="FS151" i="3"/>
  <c r="GA151" i="3"/>
  <c r="GE151" i="3"/>
  <c r="GI151" i="3"/>
  <c r="GM151" i="3"/>
  <c r="GQ151" i="3"/>
  <c r="GU151" i="3"/>
  <c r="GY151" i="3"/>
  <c r="HC151" i="3"/>
  <c r="HG151" i="3"/>
  <c r="HK151" i="3"/>
  <c r="HO151" i="3"/>
  <c r="HS151" i="3"/>
  <c r="HW151" i="3"/>
  <c r="IA151" i="3"/>
  <c r="II151" i="3"/>
  <c r="IM151" i="3"/>
  <c r="IQ151" i="3"/>
  <c r="IU151" i="3"/>
  <c r="IY151" i="3"/>
  <c r="DU152" i="3"/>
  <c r="DZ152" i="3"/>
  <c r="EE152" i="3"/>
  <c r="EI152" i="3"/>
  <c r="EL152" i="3"/>
  <c r="EP152" i="3"/>
  <c r="ET152" i="3"/>
  <c r="EX152" i="3"/>
  <c r="FF152" i="3"/>
  <c r="FJ152" i="3"/>
  <c r="FR152" i="3"/>
  <c r="FV152" i="3"/>
  <c r="GD152" i="3"/>
  <c r="GH152" i="3"/>
  <c r="GL152" i="3"/>
  <c r="GP152" i="3"/>
  <c r="GT152" i="3"/>
  <c r="GX152" i="3"/>
  <c r="HB152" i="3"/>
  <c r="HF152" i="3"/>
  <c r="HJ152" i="3"/>
  <c r="HN152" i="3"/>
  <c r="HR152" i="3"/>
  <c r="HV152" i="3"/>
  <c r="ID152" i="3"/>
  <c r="IH152" i="3"/>
  <c r="IL152" i="3"/>
  <c r="IP152" i="3"/>
  <c r="IT152" i="3"/>
  <c r="IX152" i="3"/>
  <c r="DT153" i="3"/>
  <c r="DY153" i="3"/>
  <c r="ED153" i="3"/>
  <c r="EH153" i="3"/>
  <c r="EK153" i="3"/>
  <c r="EO153" i="3"/>
  <c r="ES153" i="3"/>
  <c r="EW153" i="3"/>
  <c r="FA153" i="3"/>
  <c r="FI153" i="3"/>
  <c r="FM153" i="3"/>
  <c r="FU153" i="3"/>
  <c r="FY153" i="3"/>
  <c r="GS153" i="3"/>
  <c r="GW153" i="3"/>
  <c r="HA153" i="3"/>
  <c r="HE153" i="3"/>
  <c r="HI153" i="3"/>
  <c r="HM153" i="3"/>
  <c r="HQ153" i="3"/>
  <c r="HU153" i="3"/>
  <c r="HY153" i="3"/>
  <c r="IC153" i="3"/>
  <c r="IG153" i="3"/>
  <c r="IK153" i="3"/>
  <c r="IO153" i="3"/>
  <c r="IS153" i="3"/>
  <c r="IW153" i="3"/>
  <c r="DW154" i="3"/>
  <c r="EC154" i="3"/>
  <c r="EG154" i="3"/>
  <c r="EN154" i="3"/>
  <c r="EV154" i="3"/>
  <c r="EZ154" i="3"/>
  <c r="FD154" i="3"/>
  <c r="FL154" i="3"/>
  <c r="FP154" i="3"/>
  <c r="FX154" i="3"/>
  <c r="GB154" i="3"/>
  <c r="GF154" i="3"/>
  <c r="GJ154" i="3"/>
  <c r="GN154" i="3"/>
  <c r="GV154" i="3"/>
  <c r="GZ154" i="3"/>
  <c r="HD154" i="3"/>
  <c r="HH154" i="3"/>
  <c r="HL154" i="3"/>
  <c r="HT154" i="3"/>
  <c r="HX154" i="3"/>
  <c r="IB154" i="3"/>
  <c r="IF154" i="3"/>
  <c r="IN154" i="3"/>
  <c r="IR154" i="3"/>
  <c r="DQ155" i="3"/>
  <c r="DV155" i="3"/>
  <c r="EB155" i="3"/>
  <c r="EF155" i="3"/>
  <c r="EM155" i="3"/>
  <c r="EQ155" i="3"/>
  <c r="EU155" i="3"/>
  <c r="EY155" i="3"/>
  <c r="FC155" i="3"/>
  <c r="FG155" i="3"/>
  <c r="FO155" i="3"/>
  <c r="FS155" i="3"/>
  <c r="GA155" i="3"/>
  <c r="GE155" i="3"/>
  <c r="GI155" i="3"/>
  <c r="GM155" i="3"/>
  <c r="GQ155" i="3"/>
  <c r="GU155" i="3"/>
  <c r="GY155" i="3"/>
  <c r="HC155" i="3"/>
  <c r="HG155" i="3"/>
  <c r="HK155" i="3"/>
  <c r="HO155" i="3"/>
  <c r="HS155" i="3"/>
  <c r="HW155" i="3"/>
  <c r="IA155" i="3"/>
  <c r="II155" i="3"/>
  <c r="IM155" i="3"/>
  <c r="IQ155" i="3"/>
  <c r="IU155" i="3"/>
  <c r="IY155" i="3"/>
  <c r="DU156" i="3"/>
  <c r="DZ156" i="3"/>
  <c r="EE156" i="3"/>
  <c r="EI156" i="3"/>
  <c r="EL156" i="3"/>
  <c r="EP156" i="3"/>
  <c r="ET156" i="3"/>
  <c r="EX156" i="3"/>
  <c r="FF156" i="3"/>
  <c r="FJ156" i="3"/>
  <c r="FR156" i="3"/>
  <c r="FV156" i="3"/>
  <c r="GD156" i="3"/>
  <c r="GH156" i="3"/>
  <c r="GL156" i="3"/>
  <c r="GP156" i="3"/>
  <c r="GT156" i="3"/>
  <c r="GX156" i="3"/>
  <c r="HB156" i="3"/>
  <c r="HF156" i="3"/>
  <c r="HJ156" i="3"/>
  <c r="HN156" i="3"/>
  <c r="HR156" i="3"/>
  <c r="HV156" i="3"/>
  <c r="ID156" i="3"/>
  <c r="IH156" i="3"/>
  <c r="IL156" i="3"/>
  <c r="IP156" i="3"/>
  <c r="IT156" i="3"/>
  <c r="IX156" i="3"/>
  <c r="DT157" i="3"/>
  <c r="DY157" i="3"/>
  <c r="ED157" i="3"/>
  <c r="EH157" i="3"/>
  <c r="EK157" i="3"/>
  <c r="EO157" i="3"/>
  <c r="ES157" i="3"/>
  <c r="EW157" i="3"/>
  <c r="FA157" i="3"/>
  <c r="FI157" i="3"/>
  <c r="FM157" i="3"/>
  <c r="FU157" i="3"/>
  <c r="FY157" i="3"/>
  <c r="GS157" i="3"/>
  <c r="GW157" i="3"/>
  <c r="HA157" i="3"/>
  <c r="HE157" i="3"/>
  <c r="HI157" i="3"/>
  <c r="HM157" i="3"/>
  <c r="HQ157" i="3"/>
  <c r="HU157" i="3"/>
  <c r="HY157" i="3"/>
  <c r="IC157" i="3"/>
  <c r="IG157" i="3"/>
  <c r="IK157" i="3"/>
  <c r="IO157" i="3"/>
  <c r="IS157" i="3"/>
  <c r="IW157" i="3"/>
  <c r="DW158" i="3"/>
  <c r="EC158" i="3"/>
  <c r="EG158" i="3"/>
  <c r="EN158" i="3"/>
  <c r="EV158" i="3"/>
  <c r="EZ158" i="3"/>
  <c r="FD158" i="3"/>
  <c r="FL158" i="3"/>
  <c r="FP158" i="3"/>
  <c r="FX158" i="3"/>
  <c r="GB158" i="3"/>
  <c r="GF158" i="3"/>
  <c r="GJ158" i="3"/>
  <c r="GN158" i="3"/>
  <c r="GV158" i="3"/>
  <c r="GZ158" i="3"/>
  <c r="HD158" i="3"/>
  <c r="HH158" i="3"/>
  <c r="HL158" i="3"/>
  <c r="HT158" i="3"/>
  <c r="HX158" i="3"/>
  <c r="IB158" i="3"/>
  <c r="IF158" i="3"/>
  <c r="IN158" i="3"/>
  <c r="IR158" i="3"/>
  <c r="DQ159" i="3"/>
  <c r="DV159" i="3"/>
  <c r="EB159" i="3"/>
  <c r="EF159" i="3"/>
  <c r="EM159" i="3"/>
  <c r="EQ159" i="3"/>
  <c r="EU159" i="3"/>
  <c r="EY159" i="3"/>
  <c r="FC159" i="3"/>
  <c r="FG159" i="3"/>
  <c r="FO159" i="3"/>
  <c r="FS159" i="3"/>
  <c r="GA159" i="3"/>
  <c r="GE159" i="3"/>
  <c r="GI159" i="3"/>
  <c r="GM159" i="3"/>
  <c r="GQ159" i="3"/>
  <c r="GU159" i="3"/>
  <c r="GY159" i="3"/>
  <c r="HC159" i="3"/>
  <c r="HG159" i="3"/>
  <c r="HK159" i="3"/>
  <c r="HO159" i="3"/>
  <c r="HS159" i="3"/>
  <c r="HW159" i="3"/>
  <c r="IA159" i="3"/>
  <c r="II159" i="3"/>
  <c r="IM159" i="3"/>
  <c r="IQ159" i="3"/>
  <c r="IU159" i="3"/>
  <c r="IY159" i="3"/>
  <c r="DU160" i="3"/>
  <c r="DZ160" i="3"/>
  <c r="EE160" i="3"/>
  <c r="EI160" i="3"/>
  <c r="EL160" i="3"/>
  <c r="EP160" i="3"/>
  <c r="ET160" i="3"/>
  <c r="EX160" i="3"/>
  <c r="FF160" i="3"/>
  <c r="FJ160" i="3"/>
  <c r="FR160" i="3"/>
  <c r="FV160" i="3"/>
  <c r="GD160" i="3"/>
  <c r="GH160" i="3"/>
  <c r="GL160" i="3"/>
  <c r="GP160" i="3"/>
  <c r="GT160" i="3"/>
  <c r="GX160" i="3"/>
  <c r="HB160" i="3"/>
  <c r="HF160" i="3"/>
  <c r="HJ160" i="3"/>
  <c r="HN160" i="3"/>
  <c r="HR160" i="3"/>
  <c r="HV160" i="3"/>
  <c r="ID160" i="3"/>
  <c r="IH160" i="3"/>
  <c r="IL160" i="3"/>
  <c r="IP160" i="3"/>
  <c r="IT160" i="3"/>
  <c r="IX160" i="3"/>
  <c r="DT161" i="3"/>
  <c r="DY161" i="3"/>
  <c r="ED161" i="3"/>
  <c r="EH161" i="3"/>
  <c r="EK161" i="3"/>
  <c r="EO161" i="3"/>
  <c r="ES161" i="3"/>
  <c r="EW161" i="3"/>
  <c r="FA161" i="3"/>
  <c r="FI161" i="3"/>
  <c r="FM161" i="3"/>
  <c r="FU161" i="3"/>
  <c r="FY161" i="3"/>
  <c r="GS161" i="3"/>
  <c r="GW161" i="3"/>
  <c r="HA161" i="3"/>
  <c r="HE161" i="3"/>
  <c r="HI161" i="3"/>
  <c r="HM161" i="3"/>
  <c r="HQ161" i="3"/>
  <c r="HU161" i="3"/>
  <c r="HY161" i="3"/>
  <c r="IC161" i="3"/>
  <c r="IG161" i="3"/>
  <c r="IK161" i="3"/>
  <c r="IO161" i="3"/>
  <c r="IS161" i="3"/>
  <c r="IW161" i="3"/>
  <c r="DW162" i="3"/>
  <c r="EC162" i="3"/>
  <c r="EG162" i="3"/>
  <c r="EN162" i="3"/>
  <c r="EV162" i="3"/>
  <c r="EZ162" i="3"/>
  <c r="FD162" i="3"/>
  <c r="FL162" i="3"/>
  <c r="FP162" i="3"/>
  <c r="FX162" i="3"/>
  <c r="GB162" i="3"/>
  <c r="GF162" i="3"/>
  <c r="GJ162" i="3"/>
  <c r="GN162" i="3"/>
  <c r="GV162" i="3"/>
  <c r="GZ162" i="3"/>
  <c r="HD162" i="3"/>
  <c r="HH162" i="3"/>
  <c r="HL162" i="3"/>
  <c r="HT162" i="3"/>
  <c r="HX162" i="3"/>
  <c r="IB162" i="3"/>
  <c r="IF162" i="3"/>
  <c r="IN162" i="3"/>
  <c r="IR162" i="3"/>
  <c r="DQ163" i="3"/>
  <c r="DV163" i="3"/>
  <c r="EB163" i="3"/>
  <c r="EF163" i="3"/>
  <c r="EM163" i="3"/>
  <c r="EQ163" i="3"/>
  <c r="EU163" i="3"/>
  <c r="EY163" i="3"/>
  <c r="FC163" i="3"/>
  <c r="FG163" i="3"/>
  <c r="FO163" i="3"/>
  <c r="FS163" i="3"/>
  <c r="GA163" i="3"/>
  <c r="GE163" i="3"/>
  <c r="GI163" i="3"/>
  <c r="GM163" i="3"/>
  <c r="GQ163" i="3"/>
  <c r="GU163" i="3"/>
  <c r="GY163" i="3"/>
  <c r="HC163" i="3"/>
  <c r="HG163" i="3"/>
  <c r="HK163" i="3"/>
  <c r="HO163" i="3"/>
  <c r="HS163" i="3"/>
  <c r="HW163" i="3"/>
  <c r="IA163" i="3"/>
  <c r="II163" i="3"/>
  <c r="IM163" i="3"/>
  <c r="IQ163" i="3"/>
  <c r="IU163" i="3"/>
  <c r="IY163" i="3"/>
  <c r="DU164" i="3"/>
  <c r="DZ164" i="3"/>
  <c r="EE164" i="3"/>
  <c r="EI164" i="3"/>
  <c r="EL164" i="3"/>
  <c r="EP164" i="3"/>
  <c r="ET164" i="3"/>
  <c r="EX164" i="3"/>
  <c r="FF164" i="3"/>
  <c r="FJ164" i="3"/>
  <c r="FR164" i="3"/>
  <c r="FV164" i="3"/>
  <c r="GD164" i="3"/>
  <c r="GH164" i="3"/>
  <c r="GL164" i="3"/>
  <c r="GP164" i="3"/>
  <c r="GT164" i="3"/>
  <c r="GX164" i="3"/>
  <c r="HB164" i="3"/>
  <c r="HF164" i="3"/>
  <c r="HJ164" i="3"/>
  <c r="HN164" i="3"/>
  <c r="HR164" i="3"/>
  <c r="HV164" i="3"/>
  <c r="ID164" i="3"/>
  <c r="IH164" i="3"/>
  <c r="IL164" i="3"/>
  <c r="IP164" i="3"/>
  <c r="IT164" i="3"/>
  <c r="IX164" i="3"/>
  <c r="DT165" i="3"/>
  <c r="DY165" i="3"/>
  <c r="ED165" i="3"/>
  <c r="EH165" i="3"/>
  <c r="EK165" i="3"/>
  <c r="EO165" i="3"/>
  <c r="ES165" i="3"/>
  <c r="EW165" i="3"/>
  <c r="FA165" i="3"/>
  <c r="FI165" i="3"/>
  <c r="FM165" i="3"/>
  <c r="FU165" i="3"/>
  <c r="FY165" i="3"/>
  <c r="GS165" i="3"/>
  <c r="GW165" i="3"/>
  <c r="HA165" i="3"/>
  <c r="HE165" i="3"/>
  <c r="HI165" i="3"/>
  <c r="HM165" i="3"/>
  <c r="HQ165" i="3"/>
  <c r="HU165" i="3"/>
  <c r="HY165" i="3"/>
  <c r="IC165" i="3"/>
  <c r="IG165" i="3"/>
  <c r="IK165" i="3"/>
  <c r="IO165" i="3"/>
  <c r="IS165" i="3"/>
  <c r="IW165" i="3"/>
  <c r="DW166" i="3"/>
  <c r="EC166" i="3"/>
  <c r="EG166" i="3"/>
  <c r="EN166" i="3"/>
  <c r="EV166" i="3"/>
  <c r="EZ166" i="3"/>
  <c r="FD166" i="3"/>
  <c r="FL166" i="3"/>
  <c r="FP166" i="3"/>
  <c r="FX166" i="3"/>
  <c r="GB166" i="3"/>
  <c r="GF166" i="3"/>
  <c r="GJ166" i="3"/>
  <c r="GN166" i="3"/>
  <c r="GV166" i="3"/>
  <c r="GZ166" i="3"/>
  <c r="HD166" i="3"/>
  <c r="HH166" i="3"/>
  <c r="HL166" i="3"/>
  <c r="HT166" i="3"/>
  <c r="HX166" i="3"/>
  <c r="IB166" i="3"/>
  <c r="IF166" i="3"/>
  <c r="IN166" i="3"/>
  <c r="IR166" i="3"/>
  <c r="DQ167" i="3"/>
  <c r="DV167" i="3"/>
  <c r="EB167" i="3"/>
  <c r="EF167" i="3"/>
  <c r="EM167" i="3"/>
  <c r="EQ167" i="3"/>
  <c r="EU167" i="3"/>
  <c r="EY167" i="3"/>
  <c r="FC167" i="3"/>
  <c r="FG167" i="3"/>
  <c r="FO167" i="3"/>
  <c r="FS167" i="3"/>
  <c r="GA167" i="3"/>
  <c r="GE167" i="3"/>
  <c r="GI167" i="3"/>
  <c r="GM167" i="3"/>
  <c r="GQ167" i="3"/>
  <c r="GU167" i="3"/>
  <c r="GY167" i="3"/>
  <c r="HC167" i="3"/>
  <c r="HG167" i="3"/>
  <c r="HK167" i="3"/>
  <c r="HO167" i="3"/>
  <c r="HS167" i="3"/>
  <c r="HW167" i="3"/>
  <c r="IA167" i="3"/>
  <c r="II167" i="3"/>
  <c r="IM167" i="3"/>
  <c r="IQ167" i="3"/>
  <c r="IU167" i="3"/>
  <c r="IY167" i="3"/>
  <c r="DU168" i="3"/>
  <c r="DZ168" i="3"/>
  <c r="EE168" i="3"/>
  <c r="EI168" i="3"/>
  <c r="EL168" i="3"/>
  <c r="EP168" i="3"/>
  <c r="ET168" i="3"/>
  <c r="EX168" i="3"/>
  <c r="FF168" i="3"/>
  <c r="FJ168" i="3"/>
  <c r="FR168" i="3"/>
  <c r="FV168" i="3"/>
  <c r="GD168" i="3"/>
  <c r="GH168" i="3"/>
  <c r="GL168" i="3"/>
  <c r="GP168" i="3"/>
  <c r="GT168" i="3"/>
  <c r="GX168" i="3"/>
  <c r="HB168" i="3"/>
  <c r="HF168" i="3"/>
  <c r="HJ168" i="3"/>
  <c r="HN168" i="3"/>
  <c r="HR168" i="3"/>
  <c r="HV168" i="3"/>
  <c r="ID168" i="3"/>
  <c r="IH168" i="3"/>
  <c r="IL168" i="3"/>
  <c r="IP168" i="3"/>
  <c r="IT168" i="3"/>
  <c r="IX168" i="3"/>
  <c r="DT169" i="3"/>
  <c r="DY169" i="3"/>
  <c r="ED169" i="3"/>
  <c r="EH169" i="3"/>
  <c r="EK169" i="3"/>
  <c r="EO169" i="3"/>
  <c r="ES169" i="3"/>
  <c r="EW169" i="3"/>
  <c r="FA169" i="3"/>
  <c r="FI169" i="3"/>
  <c r="FM169" i="3"/>
  <c r="FU169" i="3"/>
  <c r="FY169" i="3"/>
  <c r="GS169" i="3"/>
  <c r="GW169" i="3"/>
  <c r="HA169" i="3"/>
  <c r="HE169" i="3"/>
  <c r="HI169" i="3"/>
  <c r="HM169" i="3"/>
  <c r="HQ169" i="3"/>
  <c r="HU169" i="3"/>
  <c r="HY169" i="3"/>
  <c r="IC169" i="3"/>
  <c r="IG169" i="3"/>
  <c r="IK169" i="3"/>
  <c r="IO169" i="3"/>
  <c r="IS169" i="3"/>
  <c r="IW169" i="3"/>
  <c r="DW170" i="3"/>
  <c r="EC170" i="3"/>
  <c r="EG170" i="3"/>
  <c r="EN170" i="3"/>
  <c r="EV170" i="3"/>
  <c r="EZ170" i="3"/>
  <c r="FD170" i="3"/>
  <c r="FL170" i="3"/>
  <c r="FP170" i="3"/>
  <c r="FX170" i="3"/>
  <c r="GB170" i="3"/>
  <c r="GF170" i="3"/>
  <c r="GJ170" i="3"/>
  <c r="GN170" i="3"/>
  <c r="GV170" i="3"/>
  <c r="GZ170" i="3"/>
  <c r="HD170" i="3"/>
  <c r="HH170" i="3"/>
  <c r="HL170" i="3"/>
  <c r="HT170" i="3"/>
  <c r="HX170" i="3"/>
  <c r="IB170" i="3"/>
  <c r="IF170" i="3"/>
  <c r="IN170" i="3"/>
  <c r="IR170" i="3"/>
  <c r="DQ171" i="3"/>
  <c r="DV171" i="3"/>
  <c r="EB171" i="3"/>
  <c r="EF171" i="3"/>
  <c r="EM171" i="3"/>
  <c r="EQ171" i="3"/>
  <c r="EU171" i="3"/>
  <c r="EY171" i="3"/>
  <c r="FC171" i="3"/>
  <c r="FG171" i="3"/>
  <c r="FO171" i="3"/>
  <c r="FS171" i="3"/>
  <c r="GA171" i="3"/>
  <c r="GE171" i="3"/>
  <c r="GI171" i="3"/>
  <c r="GM171" i="3"/>
  <c r="GQ171" i="3"/>
  <c r="GU171" i="3"/>
  <c r="GY171" i="3"/>
  <c r="HC171" i="3"/>
  <c r="HG171" i="3"/>
  <c r="HK171" i="3"/>
  <c r="HO171" i="3"/>
  <c r="HS171" i="3"/>
  <c r="HW171" i="3"/>
  <c r="IA171" i="3"/>
  <c r="II171" i="3"/>
  <c r="IM171" i="3"/>
  <c r="IQ171" i="3"/>
  <c r="IU171" i="3"/>
  <c r="IY171" i="3"/>
  <c r="DU172" i="3"/>
  <c r="DZ172" i="3"/>
  <c r="EE172" i="3"/>
  <c r="EI172" i="3"/>
  <c r="EL172" i="3"/>
  <c r="EP172" i="3"/>
  <c r="ET172" i="3"/>
  <c r="EX172" i="3"/>
  <c r="FF172" i="3"/>
  <c r="FJ172" i="3"/>
  <c r="FR172" i="3"/>
  <c r="FV172" i="3"/>
  <c r="GD172" i="3"/>
  <c r="GH172" i="3"/>
  <c r="GL172" i="3"/>
  <c r="GP172" i="3"/>
  <c r="GT172" i="3"/>
  <c r="GX172" i="3"/>
  <c r="HB172" i="3"/>
  <c r="HF172" i="3"/>
  <c r="HJ172" i="3"/>
  <c r="HN172" i="3"/>
  <c r="HR172" i="3"/>
  <c r="HV172" i="3"/>
  <c r="ID172" i="3"/>
  <c r="IH172" i="3"/>
  <c r="IL172" i="3"/>
  <c r="IP172" i="3"/>
  <c r="IT172" i="3"/>
  <c r="IX172" i="3"/>
  <c r="DT173" i="3"/>
  <c r="DY173" i="3"/>
  <c r="ED173" i="3"/>
  <c r="EH173" i="3"/>
  <c r="EK173" i="3"/>
  <c r="EO173" i="3"/>
  <c r="ES173" i="3"/>
  <c r="EW173" i="3"/>
  <c r="FA173" i="3"/>
  <c r="FI173" i="3"/>
  <c r="FM173" i="3"/>
  <c r="FU173" i="3"/>
  <c r="FY173" i="3"/>
  <c r="GS173" i="3"/>
  <c r="GW173" i="3"/>
  <c r="HA173" i="3"/>
  <c r="HE173" i="3"/>
  <c r="HI173" i="3"/>
  <c r="HM173" i="3"/>
  <c r="HQ173" i="3"/>
  <c r="HU173" i="3"/>
  <c r="HY173" i="3"/>
  <c r="IC173" i="3"/>
  <c r="IG173" i="3"/>
  <c r="IK173" i="3"/>
  <c r="IO173" i="3"/>
  <c r="IS173" i="3"/>
  <c r="IW173" i="3"/>
  <c r="DW174" i="3"/>
  <c r="EC174" i="3"/>
  <c r="EG174" i="3"/>
  <c r="EN174" i="3"/>
  <c r="EV174" i="3"/>
  <c r="EZ174" i="3"/>
  <c r="FD174" i="3"/>
  <c r="FL174" i="3"/>
  <c r="FP174" i="3"/>
  <c r="FX174" i="3"/>
  <c r="GB174" i="3"/>
  <c r="GF174" i="3"/>
  <c r="GJ174" i="3"/>
  <c r="GN174" i="3"/>
  <c r="GV174" i="3"/>
  <c r="GZ174" i="3"/>
  <c r="HD174" i="3"/>
  <c r="HH174" i="3"/>
  <c r="HL174" i="3"/>
  <c r="HT174" i="3"/>
  <c r="HX174" i="3"/>
  <c r="IB174" i="3"/>
  <c r="IF174" i="3"/>
  <c r="IN174" i="3"/>
  <c r="IR174" i="3"/>
  <c r="DQ175" i="3"/>
  <c r="DV175" i="3"/>
  <c r="EB175" i="3"/>
  <c r="EF175" i="3"/>
  <c r="EM175" i="3"/>
  <c r="EQ175" i="3"/>
  <c r="EU175" i="3"/>
  <c r="EY175" i="3"/>
  <c r="FC175" i="3"/>
  <c r="FG175" i="3"/>
  <c r="FO175" i="3"/>
  <c r="FS175" i="3"/>
  <c r="GA175" i="3"/>
  <c r="GE175" i="3"/>
  <c r="GI175" i="3"/>
  <c r="GM175" i="3"/>
  <c r="GQ175" i="3"/>
  <c r="GU175" i="3"/>
  <c r="GY175" i="3"/>
  <c r="HC175" i="3"/>
  <c r="HG175" i="3"/>
  <c r="HK175" i="3"/>
  <c r="HO175" i="3"/>
  <c r="HS175" i="3"/>
  <c r="HW175" i="3"/>
  <c r="IA175" i="3"/>
  <c r="II175" i="3"/>
  <c r="IM175" i="3"/>
  <c r="IQ175" i="3"/>
  <c r="IU175" i="3"/>
  <c r="IY175" i="3"/>
  <c r="DU176" i="3"/>
  <c r="DZ176" i="3"/>
  <c r="EE176" i="3"/>
  <c r="EI176" i="3"/>
  <c r="EL176" i="3"/>
  <c r="EP176" i="3"/>
  <c r="ET176" i="3"/>
  <c r="EX176" i="3"/>
  <c r="FF176" i="3"/>
  <c r="FJ176" i="3"/>
  <c r="FR176" i="3"/>
  <c r="FV176" i="3"/>
  <c r="GD176" i="3"/>
  <c r="GH176" i="3"/>
  <c r="GL176" i="3"/>
  <c r="GP176" i="3"/>
  <c r="GT176" i="3"/>
  <c r="GX176" i="3"/>
  <c r="HB176" i="3"/>
  <c r="HF176" i="3"/>
  <c r="HJ176" i="3"/>
  <c r="HN176" i="3"/>
  <c r="HR176" i="3"/>
  <c r="HV176" i="3"/>
  <c r="ID176" i="3"/>
  <c r="IH176" i="3"/>
  <c r="IL176" i="3"/>
  <c r="IP176" i="3"/>
  <c r="IT176" i="3"/>
  <c r="IX176" i="3"/>
  <c r="DT177" i="3"/>
  <c r="DY177" i="3"/>
  <c r="ED177" i="3"/>
  <c r="EH177" i="3"/>
  <c r="EK177" i="3"/>
  <c r="EO177" i="3"/>
  <c r="ES177" i="3"/>
  <c r="EW177" i="3"/>
  <c r="FA177" i="3"/>
  <c r="FI177" i="3"/>
  <c r="FM177" i="3"/>
  <c r="FU177" i="3"/>
  <c r="FY177" i="3"/>
  <c r="GS177" i="3"/>
  <c r="GW177" i="3"/>
  <c r="HA177" i="3"/>
  <c r="HE177" i="3"/>
  <c r="HI177" i="3"/>
  <c r="HM177" i="3"/>
  <c r="HQ177" i="3"/>
  <c r="HU177" i="3"/>
  <c r="HY177" i="3"/>
  <c r="IC177" i="3"/>
  <c r="IG177" i="3"/>
  <c r="IK177" i="3"/>
  <c r="IO177" i="3"/>
  <c r="IS177" i="3"/>
  <c r="IW177" i="3"/>
  <c r="DW178" i="3"/>
  <c r="EC178" i="3"/>
  <c r="EG178" i="3"/>
  <c r="EN178" i="3"/>
  <c r="EV178" i="3"/>
  <c r="EZ178" i="3"/>
  <c r="FD178" i="3"/>
  <c r="FL178" i="3"/>
  <c r="FP178" i="3"/>
  <c r="FX178" i="3"/>
  <c r="GB178" i="3"/>
  <c r="GF178" i="3"/>
  <c r="GJ178" i="3"/>
  <c r="GN178" i="3"/>
  <c r="GV178" i="3"/>
  <c r="GZ178" i="3"/>
  <c r="HD178" i="3"/>
  <c r="HH178" i="3"/>
  <c r="HL178" i="3"/>
  <c r="HT178" i="3"/>
  <c r="HX178" i="3"/>
  <c r="IB178" i="3"/>
  <c r="IF178" i="3"/>
  <c r="IN178" i="3"/>
  <c r="IR178" i="3"/>
  <c r="DQ179" i="3"/>
  <c r="DV179" i="3"/>
  <c r="EB179" i="3"/>
  <c r="EF179" i="3"/>
  <c r="EM179" i="3"/>
  <c r="EQ179" i="3"/>
  <c r="EU179" i="3"/>
  <c r="EY179" i="3"/>
  <c r="FC179" i="3"/>
  <c r="FG179" i="3"/>
  <c r="FO179" i="3"/>
  <c r="FS179" i="3"/>
  <c r="GA179" i="3"/>
  <c r="GE179" i="3"/>
  <c r="GI179" i="3"/>
  <c r="GM179" i="3"/>
  <c r="GQ179" i="3"/>
  <c r="GU179" i="3"/>
  <c r="GY179" i="3"/>
  <c r="HC179" i="3"/>
  <c r="HG179" i="3"/>
  <c r="HK179" i="3"/>
  <c r="HO179" i="3"/>
  <c r="HS179" i="3"/>
  <c r="HW179" i="3"/>
  <c r="IA179" i="3"/>
  <c r="II179" i="3"/>
  <c r="IM179" i="3"/>
  <c r="IQ179" i="3"/>
  <c r="IU179" i="3"/>
  <c r="IY179" i="3"/>
  <c r="DU180" i="3"/>
  <c r="DZ180" i="3"/>
  <c r="EE180" i="3"/>
  <c r="EI180" i="3"/>
  <c r="EL180" i="3"/>
  <c r="EP180" i="3"/>
  <c r="ET180" i="3"/>
  <c r="EX180" i="3"/>
  <c r="FF180" i="3"/>
  <c r="FJ180" i="3"/>
  <c r="FR180" i="3"/>
  <c r="FV180" i="3"/>
  <c r="GD180" i="3"/>
  <c r="GH180" i="3"/>
  <c r="GL180" i="3"/>
  <c r="GP180" i="3"/>
  <c r="GT180" i="3"/>
  <c r="GX180" i="3"/>
  <c r="HB180" i="3"/>
  <c r="HF180" i="3"/>
  <c r="HJ180" i="3"/>
  <c r="HN180" i="3"/>
  <c r="HR180" i="3"/>
  <c r="HV180" i="3"/>
  <c r="ID180" i="3"/>
  <c r="IH180" i="3"/>
  <c r="IL180" i="3"/>
  <c r="IP180" i="3"/>
  <c r="IT180" i="3"/>
  <c r="IX180" i="3"/>
  <c r="DT181" i="3"/>
  <c r="DY181" i="3"/>
  <c r="ED181" i="3"/>
  <c r="EH181" i="3"/>
  <c r="EK181" i="3"/>
  <c r="EO181" i="3"/>
  <c r="ES181" i="3"/>
  <c r="EW181" i="3"/>
  <c r="FA181" i="3"/>
  <c r="FI181" i="3"/>
  <c r="FM181" i="3"/>
  <c r="FU181" i="3"/>
  <c r="FY181" i="3"/>
  <c r="GS181" i="3"/>
  <c r="GW181" i="3"/>
  <c r="HA181" i="3"/>
  <c r="HE181" i="3"/>
  <c r="HI181" i="3"/>
  <c r="HM181" i="3"/>
  <c r="HQ181" i="3"/>
  <c r="HU181" i="3"/>
  <c r="HY181" i="3"/>
  <c r="IC181" i="3"/>
  <c r="IG181" i="3"/>
  <c r="IK181" i="3"/>
  <c r="IO181" i="3"/>
  <c r="IS181" i="3"/>
  <c r="IW181" i="3"/>
  <c r="DW182" i="3"/>
  <c r="EC182" i="3"/>
  <c r="EG182" i="3"/>
  <c r="EN182" i="3"/>
  <c r="EV182" i="3"/>
  <c r="EZ182" i="3"/>
  <c r="FD182" i="3"/>
  <c r="FL182" i="3"/>
  <c r="FP182" i="3"/>
  <c r="FX182" i="3"/>
  <c r="GB182" i="3"/>
  <c r="GF182" i="3"/>
  <c r="GJ182" i="3"/>
  <c r="GN182" i="3"/>
  <c r="GV182" i="3"/>
  <c r="GZ182" i="3"/>
  <c r="HD182" i="3"/>
  <c r="HH182" i="3"/>
  <c r="HL182" i="3"/>
  <c r="HT182" i="3"/>
  <c r="HX182" i="3"/>
  <c r="IB182" i="3"/>
  <c r="IF182" i="3"/>
  <c r="IN182" i="3"/>
  <c r="IR182" i="3"/>
  <c r="DQ183" i="3"/>
  <c r="DV183" i="3"/>
  <c r="EB183" i="3"/>
  <c r="EF183" i="3"/>
  <c r="EM183" i="3"/>
  <c r="EQ183" i="3"/>
  <c r="EU183" i="3"/>
  <c r="EY183" i="3"/>
  <c r="FC183" i="3"/>
  <c r="FG183" i="3"/>
  <c r="FO183" i="3"/>
  <c r="FS183" i="3"/>
  <c r="GA183" i="3"/>
  <c r="GE183" i="3"/>
  <c r="GI183" i="3"/>
  <c r="GM183" i="3"/>
  <c r="GQ183" i="3"/>
  <c r="GU183" i="3"/>
  <c r="GY183" i="3"/>
  <c r="HC183" i="3"/>
  <c r="HG183" i="3"/>
  <c r="HK183" i="3"/>
  <c r="HO183" i="3"/>
  <c r="HS183" i="3"/>
  <c r="HW183" i="3"/>
  <c r="IA183" i="3"/>
  <c r="II183" i="3"/>
  <c r="IM183" i="3"/>
  <c r="IQ183" i="3"/>
  <c r="IU183" i="3"/>
  <c r="IY183" i="3"/>
  <c r="DU184" i="3"/>
  <c r="DZ184" i="3"/>
  <c r="EE184" i="3"/>
  <c r="EI184" i="3"/>
  <c r="EL184" i="3"/>
  <c r="EP184" i="3"/>
  <c r="ET184" i="3"/>
  <c r="EX184" i="3"/>
  <c r="FF184" i="3"/>
  <c r="FJ184" i="3"/>
  <c r="FR184" i="3"/>
  <c r="FV184" i="3"/>
  <c r="GD184" i="3"/>
  <c r="GH184" i="3"/>
  <c r="GL184" i="3"/>
  <c r="GP184" i="3"/>
  <c r="GT184" i="3"/>
  <c r="GX184" i="3"/>
  <c r="HB184" i="3"/>
  <c r="HF184" i="3"/>
  <c r="HJ184" i="3"/>
  <c r="HN184" i="3"/>
  <c r="HR184" i="3"/>
  <c r="HV184" i="3"/>
  <c r="ID184" i="3"/>
  <c r="IH184" i="3"/>
  <c r="IL184" i="3"/>
  <c r="IP184" i="3"/>
  <c r="IT184" i="3"/>
  <c r="IX184" i="3"/>
  <c r="DT185" i="3"/>
  <c r="DY185" i="3"/>
  <c r="ED185" i="3"/>
  <c r="EH185" i="3"/>
  <c r="EK185" i="3"/>
  <c r="EO185" i="3"/>
  <c r="ES185" i="3"/>
  <c r="EW185" i="3"/>
  <c r="FA185" i="3"/>
  <c r="FI185" i="3"/>
  <c r="FM185" i="3"/>
  <c r="GA185" i="3"/>
  <c r="GF185" i="3"/>
  <c r="GQ185" i="3"/>
  <c r="GV185" i="3"/>
  <c r="HA185" i="3"/>
  <c r="HG185" i="3"/>
  <c r="HL185" i="3"/>
  <c r="HQ185" i="3"/>
  <c r="HW185" i="3"/>
  <c r="IA185" i="3"/>
  <c r="IF185" i="3"/>
  <c r="IK185" i="3"/>
  <c r="IQ185" i="3"/>
  <c r="IV185" i="3"/>
  <c r="IW186" i="3"/>
  <c r="IS186" i="3"/>
  <c r="IO186" i="3"/>
  <c r="IK186" i="3"/>
  <c r="IG186" i="3"/>
  <c r="IC186" i="3"/>
  <c r="HY186" i="3"/>
  <c r="HU186" i="3"/>
  <c r="HQ186" i="3"/>
  <c r="HM186" i="3"/>
  <c r="HI186" i="3"/>
  <c r="HE186" i="3"/>
  <c r="HA186" i="3"/>
  <c r="GW186" i="3"/>
  <c r="GS186" i="3"/>
  <c r="FY186" i="3"/>
  <c r="FU186" i="3"/>
  <c r="FM186" i="3"/>
  <c r="FI186" i="3"/>
  <c r="FA186" i="3"/>
  <c r="EW186" i="3"/>
  <c r="ES186" i="3"/>
  <c r="EO186" i="3"/>
  <c r="EK186" i="3"/>
  <c r="EH186" i="3"/>
  <c r="ED186" i="3"/>
  <c r="DY186" i="3"/>
  <c r="DT186" i="3"/>
  <c r="DZ186" i="3"/>
  <c r="EF186" i="3"/>
  <c r="EP186" i="3"/>
  <c r="EU186" i="3"/>
  <c r="EZ186" i="3"/>
  <c r="FJ186" i="3"/>
  <c r="FO186" i="3"/>
  <c r="FS186" i="3"/>
  <c r="FX186" i="3"/>
  <c r="GT186" i="3"/>
  <c r="GY186" i="3"/>
  <c r="HD186" i="3"/>
  <c r="HJ186" i="3"/>
  <c r="HO186" i="3"/>
  <c r="HT186" i="3"/>
  <c r="IP186" i="3"/>
  <c r="IU186" i="3"/>
  <c r="GP187" i="3"/>
  <c r="DU188" i="3"/>
  <c r="EC188" i="3"/>
  <c r="EH188" i="3"/>
  <c r="EL188" i="3"/>
  <c r="EW188" i="3"/>
  <c r="FL188" i="3"/>
  <c r="FV188" i="3"/>
  <c r="GF188" i="3"/>
  <c r="GP188" i="3"/>
  <c r="GV188" i="3"/>
  <c r="HA188" i="3"/>
  <c r="HF188" i="3"/>
  <c r="HL188" i="3"/>
  <c r="HQ188" i="3"/>
  <c r="HV188" i="3"/>
  <c r="IB188" i="3"/>
  <c r="IF188" i="3"/>
  <c r="IK188" i="3"/>
  <c r="IP188" i="3"/>
  <c r="IV188" i="3"/>
  <c r="IX189" i="3"/>
  <c r="IT189" i="3"/>
  <c r="IP189" i="3"/>
  <c r="IL189" i="3"/>
  <c r="IH189" i="3"/>
  <c r="ID189" i="3"/>
  <c r="HV189" i="3"/>
  <c r="HR189" i="3"/>
  <c r="HN189" i="3"/>
  <c r="HJ189" i="3"/>
  <c r="HF189" i="3"/>
  <c r="HB189" i="3"/>
  <c r="GX189" i="3"/>
  <c r="GT189" i="3"/>
  <c r="GP189" i="3"/>
  <c r="GL189" i="3"/>
  <c r="GH189" i="3"/>
  <c r="GD189" i="3"/>
  <c r="FV189" i="3"/>
  <c r="FR189" i="3"/>
  <c r="FJ189" i="3"/>
  <c r="FF189" i="3"/>
  <c r="EX189" i="3"/>
  <c r="ET189" i="3"/>
  <c r="EP189" i="3"/>
  <c r="EL189" i="3"/>
  <c r="EI189" i="3"/>
  <c r="EE189" i="3"/>
  <c r="DZ189" i="3"/>
  <c r="DU189" i="3"/>
  <c r="DY189" i="3"/>
  <c r="EF189" i="3"/>
  <c r="EO189" i="3"/>
  <c r="EU189" i="3"/>
  <c r="EZ189" i="3"/>
  <c r="FD189" i="3"/>
  <c r="FI189" i="3"/>
  <c r="FS189" i="3"/>
  <c r="FX189" i="3"/>
  <c r="GB189" i="3"/>
  <c r="GM189" i="3"/>
  <c r="GW189" i="3"/>
  <c r="HC189" i="3"/>
  <c r="HH189" i="3"/>
  <c r="HM189" i="3"/>
  <c r="HS189" i="3"/>
  <c r="HX189" i="3"/>
  <c r="IB189" i="3"/>
  <c r="IG189" i="3"/>
  <c r="IM189" i="3"/>
  <c r="IR189" i="3"/>
  <c r="IW189" i="3"/>
  <c r="DU190" i="3"/>
  <c r="EB190" i="3"/>
  <c r="EG190" i="3"/>
  <c r="EL190" i="3"/>
  <c r="EQ190" i="3"/>
  <c r="EV190" i="3"/>
  <c r="FF190" i="3"/>
  <c r="FP190" i="3"/>
  <c r="GD190" i="3"/>
  <c r="GH190" i="3"/>
  <c r="GL190" i="3"/>
  <c r="GP190" i="3"/>
  <c r="GU190" i="3"/>
  <c r="GZ190" i="3"/>
  <c r="HF190" i="3"/>
  <c r="HK190" i="3"/>
  <c r="HV190" i="3"/>
  <c r="IA190" i="3"/>
  <c r="IF190" i="3"/>
  <c r="IL190" i="3"/>
  <c r="IQ190" i="3"/>
  <c r="IV190" i="3"/>
  <c r="FR191" i="3"/>
  <c r="GL191" i="3"/>
  <c r="DW192" i="3"/>
  <c r="ED192" i="3"/>
  <c r="EI192" i="3"/>
  <c r="EN192" i="3"/>
  <c r="ES192" i="3"/>
  <c r="EX192" i="3"/>
  <c r="FD192" i="3"/>
  <c r="FI192" i="3"/>
  <c r="FM192" i="3"/>
  <c r="FR192" i="3"/>
  <c r="GB192" i="3"/>
  <c r="GL192" i="3"/>
  <c r="GW192" i="3"/>
  <c r="HB192" i="3"/>
  <c r="HH192" i="3"/>
  <c r="HM192" i="3"/>
  <c r="HR192" i="3"/>
  <c r="HX192" i="3"/>
  <c r="IC192" i="3"/>
  <c r="IG192" i="3"/>
  <c r="IL192" i="3"/>
  <c r="IR192" i="3"/>
  <c r="DT193" i="3"/>
  <c r="EB193" i="3"/>
  <c r="EG193" i="3"/>
  <c r="EK193" i="3"/>
  <c r="EQ193" i="3"/>
  <c r="EV193" i="3"/>
  <c r="FA193" i="3"/>
  <c r="FO193" i="3"/>
  <c r="FY193" i="3"/>
  <c r="GI193" i="3"/>
  <c r="GN193" i="3"/>
  <c r="GS193" i="3"/>
  <c r="GY193" i="3"/>
  <c r="HD193" i="3"/>
  <c r="HI193" i="3"/>
  <c r="HO193" i="3"/>
  <c r="HT193" i="3"/>
  <c r="HY193" i="3"/>
  <c r="IC193" i="3"/>
  <c r="II193" i="3"/>
  <c r="IN193" i="3"/>
  <c r="IS193" i="3"/>
  <c r="IY193" i="3"/>
  <c r="DV194" i="3"/>
  <c r="EC194" i="3"/>
  <c r="EI194" i="3"/>
  <c r="EM194" i="3"/>
  <c r="EX194" i="3"/>
  <c r="FC194" i="3"/>
  <c r="FG194" i="3"/>
  <c r="FL194" i="3"/>
  <c r="FV194" i="3"/>
  <c r="GA194" i="3"/>
  <c r="GE194" i="3"/>
  <c r="GI194" i="3"/>
  <c r="GM194" i="3"/>
  <c r="GQ194" i="3"/>
  <c r="GV194" i="3"/>
  <c r="HB194" i="3"/>
  <c r="HG194" i="3"/>
  <c r="HL194" i="3"/>
  <c r="HR194" i="3"/>
  <c r="HW194" i="3"/>
  <c r="IB194" i="3"/>
  <c r="IH194" i="3"/>
  <c r="IM194" i="3"/>
  <c r="IR194" i="3"/>
  <c r="IX194" i="3"/>
  <c r="GH195" i="3"/>
  <c r="IA195" i="3"/>
  <c r="IY196" i="3"/>
  <c r="IU196" i="3"/>
  <c r="IQ196" i="3"/>
  <c r="IM196" i="3"/>
  <c r="II196" i="3"/>
  <c r="IA196" i="3"/>
  <c r="HW196" i="3"/>
  <c r="HS196" i="3"/>
  <c r="HO196" i="3"/>
  <c r="HK196" i="3"/>
  <c r="HG196" i="3"/>
  <c r="HC196" i="3"/>
  <c r="GY196" i="3"/>
  <c r="GU196" i="3"/>
  <c r="GQ196" i="3"/>
  <c r="GM196" i="3"/>
  <c r="GI196" i="3"/>
  <c r="GE196" i="3"/>
  <c r="GA196" i="3"/>
  <c r="FS196" i="3"/>
  <c r="FO196" i="3"/>
  <c r="FG196" i="3"/>
  <c r="FC196" i="3"/>
  <c r="EY196" i="3"/>
  <c r="EU196" i="3"/>
  <c r="EQ196" i="3"/>
  <c r="EM196" i="3"/>
  <c r="EF196" i="3"/>
  <c r="EB196" i="3"/>
  <c r="DV196" i="3"/>
  <c r="DQ196" i="3"/>
  <c r="DY196" i="3"/>
  <c r="EE196" i="3"/>
  <c r="EO196" i="3"/>
  <c r="ET196" i="3"/>
  <c r="EZ196" i="3"/>
  <c r="FJ196" i="3"/>
  <c r="FX196" i="3"/>
  <c r="GH196" i="3"/>
  <c r="GN196" i="3"/>
  <c r="GS196" i="3"/>
  <c r="GX196" i="3"/>
  <c r="HD196" i="3"/>
  <c r="HI196" i="3"/>
  <c r="HN196" i="3"/>
  <c r="HT196" i="3"/>
  <c r="HY196" i="3"/>
  <c r="ID196" i="3"/>
  <c r="IH196" i="3"/>
  <c r="IN196" i="3"/>
  <c r="IS196" i="3"/>
  <c r="IX196" i="3"/>
  <c r="DV197" i="3"/>
  <c r="EC197" i="3"/>
  <c r="EH197" i="3"/>
  <c r="EM197" i="3"/>
  <c r="EW197" i="3"/>
  <c r="FG197" i="3"/>
  <c r="FL197" i="3"/>
  <c r="FP197" i="3"/>
  <c r="FU197" i="3"/>
  <c r="GE197" i="3"/>
  <c r="GJ197" i="3"/>
  <c r="GU197" i="3"/>
  <c r="GZ197" i="3"/>
  <c r="HE197" i="3"/>
  <c r="HK197" i="3"/>
  <c r="HU197" i="3"/>
  <c r="IO197" i="3"/>
  <c r="IU197" i="3"/>
  <c r="DQ198" i="3"/>
  <c r="DW198" i="3"/>
  <c r="EE198" i="3"/>
  <c r="EN198" i="3"/>
  <c r="ET198" i="3"/>
  <c r="EY198" i="3"/>
  <c r="FD198" i="3"/>
  <c r="FR198" i="3"/>
  <c r="GB198" i="3"/>
  <c r="GF198" i="3"/>
  <c r="GJ198" i="3"/>
  <c r="GN198" i="3"/>
  <c r="GX198" i="3"/>
  <c r="HC198" i="3"/>
  <c r="HH198" i="3"/>
  <c r="HN198" i="3"/>
  <c r="HS198" i="3"/>
  <c r="HX198" i="3"/>
  <c r="ID198" i="3"/>
  <c r="II198" i="3"/>
  <c r="IN198" i="3"/>
  <c r="IT198" i="3"/>
  <c r="FF199" i="3"/>
  <c r="GD199" i="3"/>
  <c r="IC199" i="3"/>
  <c r="DT200" i="3"/>
  <c r="DZ200" i="3"/>
  <c r="EG200" i="3"/>
  <c r="EK200" i="3"/>
  <c r="EP200" i="3"/>
  <c r="EV200" i="3"/>
  <c r="FA200" i="3"/>
  <c r="FF200" i="3"/>
  <c r="FP200" i="3"/>
  <c r="FU200" i="3"/>
  <c r="FY200" i="3"/>
  <c r="GD200" i="3"/>
  <c r="GJ200" i="3"/>
  <c r="GT200" i="3"/>
  <c r="GZ200" i="3"/>
  <c r="HE200" i="3"/>
  <c r="HJ200" i="3"/>
  <c r="HU200" i="3"/>
  <c r="IO200" i="3"/>
  <c r="IT200" i="3"/>
  <c r="DQ201" i="3"/>
  <c r="DW201" i="3"/>
  <c r="ED201" i="3"/>
  <c r="EN201" i="3"/>
  <c r="ES201" i="3"/>
  <c r="EY201" i="3"/>
  <c r="FC201" i="3"/>
  <c r="FM201" i="3"/>
  <c r="GA201" i="3"/>
  <c r="GF201" i="3"/>
  <c r="GQ201" i="3"/>
  <c r="GV201" i="3"/>
  <c r="HA201" i="3"/>
  <c r="HG201" i="3"/>
  <c r="HL201" i="3"/>
  <c r="HQ201" i="3"/>
  <c r="HW201" i="3"/>
  <c r="IA201" i="3"/>
  <c r="IF201" i="3"/>
  <c r="IK201" i="3"/>
  <c r="IQ201" i="3"/>
  <c r="IW202" i="3"/>
  <c r="IS202" i="3"/>
  <c r="IO202" i="3"/>
  <c r="IK202" i="3"/>
  <c r="IG202" i="3"/>
  <c r="IC202" i="3"/>
  <c r="HY202" i="3"/>
  <c r="HU202" i="3"/>
  <c r="HQ202" i="3"/>
  <c r="HM202" i="3"/>
  <c r="HI202" i="3"/>
  <c r="HE202" i="3"/>
  <c r="HA202" i="3"/>
  <c r="GW202" i="3"/>
  <c r="GS202" i="3"/>
  <c r="FY202" i="3"/>
  <c r="FU202" i="3"/>
  <c r="FM202" i="3"/>
  <c r="FI202" i="3"/>
  <c r="FA202" i="3"/>
  <c r="EW202" i="3"/>
  <c r="ES202" i="3"/>
  <c r="EO202" i="3"/>
  <c r="EK202" i="3"/>
  <c r="EH202" i="3"/>
  <c r="ED202" i="3"/>
  <c r="DY202" i="3"/>
  <c r="DT202" i="3"/>
  <c r="DZ202" i="3"/>
  <c r="EF202" i="3"/>
  <c r="EP202" i="3"/>
  <c r="EU202" i="3"/>
  <c r="EZ202" i="3"/>
  <c r="FJ202" i="3"/>
  <c r="FO202" i="3"/>
  <c r="FS202" i="3"/>
  <c r="FX202" i="3"/>
  <c r="GT202" i="3"/>
  <c r="GY202" i="3"/>
  <c r="HD202" i="3"/>
  <c r="HJ202" i="3"/>
  <c r="HO202" i="3"/>
  <c r="HT202" i="3"/>
  <c r="IP202" i="3"/>
  <c r="IU202" i="3"/>
  <c r="GP203" i="3"/>
  <c r="DU204" i="3"/>
  <c r="EC204" i="3"/>
  <c r="EH204" i="3"/>
  <c r="EL204" i="3"/>
  <c r="EW204" i="3"/>
  <c r="FL204" i="3"/>
  <c r="FV204" i="3"/>
  <c r="GF204" i="3"/>
  <c r="GP204" i="3"/>
  <c r="GV204" i="3"/>
  <c r="HA204" i="3"/>
  <c r="HF204" i="3"/>
  <c r="HL204" i="3"/>
  <c r="HQ204" i="3"/>
  <c r="HV204" i="3"/>
  <c r="IB204" i="3"/>
  <c r="IF204" i="3"/>
  <c r="IK204" i="3"/>
  <c r="IP204" i="3"/>
  <c r="IV204" i="3"/>
  <c r="IX205" i="3"/>
  <c r="IT205" i="3"/>
  <c r="IP205" i="3"/>
  <c r="IL205" i="3"/>
  <c r="IH205" i="3"/>
  <c r="ID205" i="3"/>
  <c r="HV205" i="3"/>
  <c r="HR205" i="3"/>
  <c r="HN205" i="3"/>
  <c r="HJ205" i="3"/>
  <c r="HF205" i="3"/>
  <c r="HB205" i="3"/>
  <c r="GX205" i="3"/>
  <c r="GT205" i="3"/>
  <c r="GP205" i="3"/>
  <c r="GL205" i="3"/>
  <c r="GH205" i="3"/>
  <c r="GD205" i="3"/>
  <c r="FV205" i="3"/>
  <c r="FR205" i="3"/>
  <c r="FJ205" i="3"/>
  <c r="FF205" i="3"/>
  <c r="EX205" i="3"/>
  <c r="ET205" i="3"/>
  <c r="EP205" i="3"/>
  <c r="EL205" i="3"/>
  <c r="EI205" i="3"/>
  <c r="EE205" i="3"/>
  <c r="DZ205" i="3"/>
  <c r="DU205" i="3"/>
  <c r="DY205" i="3"/>
  <c r="EF205" i="3"/>
  <c r="EO205" i="3"/>
  <c r="EU205" i="3"/>
  <c r="EZ205" i="3"/>
  <c r="FD205" i="3"/>
  <c r="FI205" i="3"/>
  <c r="FS205" i="3"/>
  <c r="FX205" i="3"/>
  <c r="GB205" i="3"/>
  <c r="GM205" i="3"/>
  <c r="GW205" i="3"/>
  <c r="HC205" i="3"/>
  <c r="HH205" i="3"/>
  <c r="HM205" i="3"/>
  <c r="HS205" i="3"/>
  <c r="HX205" i="3"/>
  <c r="IB205" i="3"/>
  <c r="IG205" i="3"/>
  <c r="IM205" i="3"/>
  <c r="IR205" i="3"/>
  <c r="IW205" i="3"/>
  <c r="DU206" i="3"/>
  <c r="EB206" i="3"/>
  <c r="EG206" i="3"/>
  <c r="EL206" i="3"/>
  <c r="EQ206" i="3"/>
  <c r="EV206" i="3"/>
  <c r="FF206" i="3"/>
  <c r="FP206" i="3"/>
  <c r="GD206" i="3"/>
  <c r="GH206" i="3"/>
  <c r="GL206" i="3"/>
  <c r="GP206" i="3"/>
  <c r="GU206" i="3"/>
  <c r="GZ206" i="3"/>
  <c r="HF206" i="3"/>
  <c r="HK206" i="3"/>
  <c r="HV206" i="3"/>
  <c r="IA206" i="3"/>
  <c r="II206" i="3"/>
  <c r="IQ206" i="3"/>
  <c r="IY206" i="3"/>
  <c r="DY209" i="3"/>
  <c r="EH209" i="3"/>
  <c r="EO209" i="3"/>
  <c r="EW209" i="3"/>
  <c r="FD209" i="3"/>
  <c r="FP209" i="3"/>
  <c r="GB209" i="3"/>
  <c r="GJ209" i="3"/>
  <c r="GZ209" i="3"/>
  <c r="HH209" i="3"/>
  <c r="HX209" i="3"/>
  <c r="IC209" i="3"/>
  <c r="DQ210" i="3"/>
  <c r="EB210" i="3"/>
  <c r="EQ210" i="3"/>
  <c r="EY210" i="3"/>
  <c r="FD210" i="3"/>
  <c r="FP210" i="3"/>
  <c r="GB210" i="3"/>
  <c r="GM210" i="3"/>
  <c r="GZ210" i="3"/>
  <c r="HH210" i="3"/>
  <c r="HX210" i="3"/>
  <c r="IM210" i="3"/>
  <c r="ID211" i="3"/>
  <c r="DT213" i="3"/>
  <c r="ED213" i="3"/>
  <c r="EK213" i="3"/>
  <c r="ES213" i="3"/>
  <c r="FA213" i="3"/>
  <c r="FM213" i="3"/>
  <c r="FY213" i="3"/>
  <c r="GF213" i="3"/>
  <c r="GN213" i="3"/>
  <c r="GV213" i="3"/>
  <c r="HD213" i="3"/>
  <c r="HL213" i="3"/>
  <c r="HT213" i="3"/>
  <c r="IF213" i="3"/>
  <c r="IN213" i="3"/>
  <c r="IV213" i="3"/>
  <c r="DV214" i="3"/>
  <c r="EF214" i="3"/>
  <c r="EM214" i="3"/>
  <c r="EU214" i="3"/>
  <c r="FG214" i="3"/>
  <c r="FS214" i="3"/>
  <c r="GE214" i="3"/>
  <c r="GJ214" i="3"/>
  <c r="GV214" i="3"/>
  <c r="HD214" i="3"/>
  <c r="HL214" i="3"/>
  <c r="HT214" i="3"/>
  <c r="IA214" i="3"/>
  <c r="II214" i="3"/>
  <c r="IQ214" i="3"/>
  <c r="IY214" i="3"/>
  <c r="DY217" i="3"/>
  <c r="EH217" i="3"/>
  <c r="EO217" i="3"/>
  <c r="EW217" i="3"/>
  <c r="FD217" i="3"/>
  <c r="FP217" i="3"/>
  <c r="GB217" i="3"/>
  <c r="GJ217" i="3"/>
  <c r="GZ217" i="3"/>
  <c r="HH217" i="3"/>
  <c r="HX217" i="3"/>
  <c r="IC217" i="3"/>
  <c r="DQ218" i="3"/>
  <c r="EB218" i="3"/>
  <c r="EQ218" i="3"/>
  <c r="EY218" i="3"/>
  <c r="FD218" i="3"/>
  <c r="FP218" i="3"/>
  <c r="GB218" i="3"/>
  <c r="GM218" i="3"/>
  <c r="GZ218" i="3"/>
  <c r="HH218" i="3"/>
  <c r="HX218" i="3"/>
  <c r="IM218" i="3"/>
  <c r="ID219" i="3"/>
  <c r="DT221" i="3"/>
  <c r="ED221" i="3"/>
  <c r="EK221" i="3"/>
  <c r="ES221" i="3"/>
  <c r="FA221" i="3"/>
  <c r="FM221" i="3"/>
  <c r="FY221" i="3"/>
  <c r="GF221" i="3"/>
  <c r="GN221" i="3"/>
  <c r="GV221" i="3"/>
  <c r="HD221" i="3"/>
  <c r="HL221" i="3"/>
  <c r="HT221" i="3"/>
  <c r="IF221" i="3"/>
  <c r="IN221" i="3"/>
  <c r="IV221" i="3"/>
  <c r="DV222" i="3"/>
  <c r="EF222" i="3"/>
  <c r="EM222" i="3"/>
  <c r="EU222" i="3"/>
  <c r="FG222" i="3"/>
  <c r="FS222" i="3"/>
  <c r="GE222" i="3"/>
  <c r="GJ222" i="3"/>
  <c r="GV222" i="3"/>
  <c r="HD222" i="3"/>
  <c r="HL222" i="3"/>
  <c r="HT222" i="3"/>
  <c r="IA222" i="3"/>
  <c r="II222" i="3"/>
  <c r="IQ222" i="3"/>
  <c r="IY222" i="3"/>
  <c r="DY225" i="3"/>
  <c r="EH225" i="3"/>
  <c r="EO225" i="3"/>
  <c r="EW225" i="3"/>
  <c r="FD225" i="3"/>
  <c r="FP225" i="3"/>
  <c r="GB225" i="3"/>
  <c r="GJ225" i="3"/>
  <c r="GZ225" i="3"/>
  <c r="HH225" i="3"/>
  <c r="HX225" i="3"/>
  <c r="IC225" i="3"/>
  <c r="DQ226" i="3"/>
  <c r="EB226" i="3"/>
  <c r="EQ226" i="3"/>
  <c r="EY226" i="3"/>
  <c r="FD226" i="3"/>
  <c r="FP226" i="3"/>
  <c r="GB226" i="3"/>
  <c r="GM226" i="3"/>
  <c r="GZ226" i="3"/>
  <c r="HH226" i="3"/>
  <c r="HX226" i="3"/>
  <c r="IM226" i="3"/>
  <c r="ID227" i="3"/>
  <c r="DT229" i="3"/>
  <c r="ED229" i="3"/>
  <c r="EK229" i="3"/>
  <c r="ES229" i="3"/>
  <c r="FA229" i="3"/>
  <c r="FM229" i="3"/>
  <c r="FY229" i="3"/>
  <c r="GF229" i="3"/>
  <c r="GN229" i="3"/>
  <c r="GV229" i="3"/>
  <c r="HD229" i="3"/>
  <c r="HL229" i="3"/>
  <c r="HT229" i="3"/>
  <c r="IF229" i="3"/>
  <c r="IN229" i="3"/>
  <c r="IV229" i="3"/>
  <c r="DV230" i="3"/>
  <c r="EF230" i="3"/>
  <c r="EM230" i="3"/>
  <c r="EU230" i="3"/>
  <c r="FG230" i="3"/>
  <c r="FS230" i="3"/>
  <c r="GE230" i="3"/>
  <c r="GJ230" i="3"/>
  <c r="GV230" i="3"/>
  <c r="HD230" i="3"/>
  <c r="HL230" i="3"/>
  <c r="HT230" i="3"/>
  <c r="IA230" i="3"/>
  <c r="II230" i="3"/>
  <c r="IQ230" i="3"/>
  <c r="IY230" i="3"/>
  <c r="DY233" i="3"/>
  <c r="EH233" i="3"/>
  <c r="EO233" i="3"/>
  <c r="EW233" i="3"/>
  <c r="FD233" i="3"/>
  <c r="FP233" i="3"/>
  <c r="GB233" i="3"/>
  <c r="GJ233" i="3"/>
  <c r="GZ233" i="3"/>
  <c r="HH233" i="3"/>
  <c r="HX233" i="3"/>
  <c r="IC233" i="3"/>
  <c r="DQ234" i="3"/>
  <c r="EB234" i="3"/>
  <c r="EQ234" i="3"/>
  <c r="EY234" i="3"/>
  <c r="FD234" i="3"/>
  <c r="FP234" i="3"/>
  <c r="GB234" i="3"/>
  <c r="GM234" i="3"/>
  <c r="GZ234" i="3"/>
  <c r="HH234" i="3"/>
  <c r="HX234" i="3"/>
  <c r="IM234" i="3"/>
  <c r="ID235" i="3"/>
  <c r="DT237" i="3"/>
  <c r="ED237" i="3"/>
  <c r="EK237" i="3"/>
  <c r="ES237" i="3"/>
  <c r="FA237" i="3"/>
  <c r="FM237" i="3"/>
  <c r="FY237" i="3"/>
  <c r="GF237" i="3"/>
  <c r="GN237" i="3"/>
  <c r="GV237" i="3"/>
  <c r="HD237" i="3"/>
  <c r="HL237" i="3"/>
  <c r="HT237" i="3"/>
  <c r="IF237" i="3"/>
  <c r="IN237" i="3"/>
  <c r="IV237" i="3"/>
  <c r="DV238" i="3"/>
  <c r="EF238" i="3"/>
  <c r="EM238" i="3"/>
  <c r="EU238" i="3"/>
  <c r="FG238" i="3"/>
  <c r="FS238" i="3"/>
  <c r="GE238" i="3"/>
  <c r="GJ238" i="3"/>
  <c r="GV238" i="3"/>
  <c r="HD238" i="3"/>
  <c r="HL238" i="3"/>
  <c r="HT238" i="3"/>
  <c r="IA238" i="3"/>
  <c r="II238" i="3"/>
  <c r="IQ238" i="3"/>
  <c r="IY238" i="3"/>
  <c r="DY241" i="3"/>
  <c r="EH241" i="3"/>
  <c r="EO241" i="3"/>
  <c r="EW241" i="3"/>
  <c r="FD241" i="3"/>
  <c r="FP241" i="3"/>
  <c r="GB241" i="3"/>
  <c r="GJ241" i="3"/>
  <c r="GZ241" i="3"/>
  <c r="HH241" i="3"/>
  <c r="HX241" i="3"/>
  <c r="IC241" i="3"/>
  <c r="DQ242" i="3"/>
  <c r="EB242" i="3"/>
  <c r="EQ242" i="3"/>
  <c r="EY242" i="3"/>
  <c r="FD242" i="3"/>
  <c r="FP242" i="3"/>
  <c r="GB242" i="3"/>
  <c r="GM242" i="3"/>
  <c r="GZ242" i="3"/>
  <c r="HH242" i="3"/>
  <c r="HX242" i="3"/>
  <c r="IM242" i="3"/>
  <c r="ID243" i="3"/>
  <c r="DT245" i="3"/>
  <c r="ED245" i="3"/>
  <c r="EK245" i="3"/>
  <c r="ES245" i="3"/>
  <c r="FA245" i="3"/>
  <c r="FM245" i="3"/>
  <c r="FY245" i="3"/>
  <c r="GF245" i="3"/>
  <c r="GN245" i="3"/>
  <c r="GV245" i="3"/>
  <c r="HD245" i="3"/>
  <c r="HL245" i="3"/>
  <c r="HT245" i="3"/>
  <c r="IF245" i="3"/>
  <c r="IN245" i="3"/>
  <c r="IV245" i="3"/>
  <c r="DV246" i="3"/>
  <c r="EF246" i="3"/>
  <c r="EM246" i="3"/>
  <c r="EU246" i="3"/>
  <c r="FG246" i="3"/>
  <c r="FS246" i="3"/>
  <c r="GE246" i="3"/>
  <c r="GJ246" i="3"/>
  <c r="GV246" i="3"/>
  <c r="HD246" i="3"/>
  <c r="HL246" i="3"/>
  <c r="HT246" i="3"/>
  <c r="IA246" i="3"/>
  <c r="II246" i="3"/>
  <c r="IQ246" i="3"/>
  <c r="IY246" i="3"/>
  <c r="DY249" i="3"/>
  <c r="EH249" i="3"/>
  <c r="EO249" i="3"/>
  <c r="EW249" i="3"/>
  <c r="FD249" i="3"/>
  <c r="FP249" i="3"/>
  <c r="GB249" i="3"/>
  <c r="GJ249" i="3"/>
  <c r="GZ249" i="3"/>
  <c r="HH249" i="3"/>
  <c r="HX249" i="3"/>
  <c r="IC249" i="3"/>
  <c r="DQ250" i="3"/>
  <c r="EB250" i="3"/>
  <c r="EQ250" i="3"/>
  <c r="EY250" i="3"/>
  <c r="FD250" i="3"/>
  <c r="FP250" i="3"/>
  <c r="GB250" i="3"/>
  <c r="GM250" i="3"/>
  <c r="GZ250" i="3"/>
  <c r="HH250" i="3"/>
  <c r="HX250" i="3"/>
  <c r="IM250" i="3"/>
  <c r="ID251" i="3"/>
  <c r="DT253" i="3"/>
  <c r="ED253" i="3"/>
  <c r="EK253" i="3"/>
  <c r="ES253" i="3"/>
  <c r="FA253" i="3"/>
  <c r="FM253" i="3"/>
  <c r="FY253" i="3"/>
  <c r="GF253" i="3"/>
  <c r="GN253" i="3"/>
  <c r="GV253" i="3"/>
  <c r="HD253" i="3"/>
  <c r="HL253" i="3"/>
  <c r="HT253" i="3"/>
  <c r="IF253" i="3"/>
  <c r="IN253" i="3"/>
  <c r="IV253" i="3"/>
  <c r="DV254" i="3"/>
  <c r="EF254" i="3"/>
  <c r="EM254" i="3"/>
  <c r="EU254" i="3"/>
  <c r="FG254" i="3"/>
  <c r="FS254" i="3"/>
  <c r="GE254" i="3"/>
  <c r="GJ254" i="3"/>
  <c r="GV254" i="3"/>
  <c r="HD254" i="3"/>
  <c r="HL254" i="3"/>
  <c r="HT254" i="3"/>
  <c r="IA254" i="3"/>
  <c r="II254" i="3"/>
  <c r="IQ254" i="3"/>
  <c r="IY254" i="3"/>
  <c r="DY257" i="3"/>
  <c r="EH257" i="3"/>
  <c r="EO257" i="3"/>
  <c r="EW257" i="3"/>
  <c r="FD257" i="3"/>
  <c r="FP257" i="3"/>
  <c r="GB257" i="3"/>
  <c r="GJ257" i="3"/>
  <c r="GZ257" i="3"/>
  <c r="HH257" i="3"/>
  <c r="HX257" i="3"/>
  <c r="IC257" i="3"/>
  <c r="GB258" i="3"/>
  <c r="GM258" i="3"/>
  <c r="GZ258" i="3"/>
  <c r="HH258" i="3"/>
  <c r="HX258" i="3"/>
  <c r="IF258" i="3"/>
  <c r="EC262" i="3"/>
  <c r="FD262" i="3"/>
  <c r="FL262" i="3"/>
  <c r="GB262" i="3"/>
  <c r="GJ262" i="3"/>
  <c r="HH262" i="3"/>
  <c r="HX262" i="3"/>
  <c r="IF262" i="3"/>
  <c r="IV262" i="3"/>
  <c r="IY266" i="3"/>
  <c r="IU266" i="3"/>
  <c r="IQ266" i="3"/>
  <c r="IM266" i="3"/>
  <c r="II266" i="3"/>
  <c r="IA266" i="3"/>
  <c r="HW266" i="3"/>
  <c r="HS266" i="3"/>
  <c r="HO266" i="3"/>
  <c r="HK266" i="3"/>
  <c r="HG266" i="3"/>
  <c r="HC266" i="3"/>
  <c r="GY266" i="3"/>
  <c r="GU266" i="3"/>
  <c r="GQ266" i="3"/>
  <c r="GM266" i="3"/>
  <c r="GI266" i="3"/>
  <c r="GE266" i="3"/>
  <c r="GA266" i="3"/>
  <c r="FS266" i="3"/>
  <c r="FO266" i="3"/>
  <c r="FG266" i="3"/>
  <c r="FC266" i="3"/>
  <c r="EY266" i="3"/>
  <c r="EU266" i="3"/>
  <c r="EQ266" i="3"/>
  <c r="EM266" i="3"/>
  <c r="EF266" i="3"/>
  <c r="EB266" i="3"/>
  <c r="DV266" i="3"/>
  <c r="DQ266" i="3"/>
  <c r="IX266" i="3"/>
  <c r="IT266" i="3"/>
  <c r="IP266" i="3"/>
  <c r="IL266" i="3"/>
  <c r="IH266" i="3"/>
  <c r="ID266" i="3"/>
  <c r="HV266" i="3"/>
  <c r="HR266" i="3"/>
  <c r="HN266" i="3"/>
  <c r="HJ266" i="3"/>
  <c r="HF266" i="3"/>
  <c r="HB266" i="3"/>
  <c r="GX266" i="3"/>
  <c r="GT266" i="3"/>
  <c r="GP266" i="3"/>
  <c r="GL266" i="3"/>
  <c r="GH266" i="3"/>
  <c r="GD266" i="3"/>
  <c r="FV266" i="3"/>
  <c r="FR266" i="3"/>
  <c r="FJ266" i="3"/>
  <c r="FF266" i="3"/>
  <c r="EX266" i="3"/>
  <c r="ET266" i="3"/>
  <c r="EP266" i="3"/>
  <c r="EL266" i="3"/>
  <c r="EI266" i="3"/>
  <c r="EE266" i="3"/>
  <c r="DZ266" i="3"/>
  <c r="DU266" i="3"/>
  <c r="IW266" i="3"/>
  <c r="IS266" i="3"/>
  <c r="IO266" i="3"/>
  <c r="IK266" i="3"/>
  <c r="IG266" i="3"/>
  <c r="IC266" i="3"/>
  <c r="HY266" i="3"/>
  <c r="HU266" i="3"/>
  <c r="HQ266" i="3"/>
  <c r="HM266" i="3"/>
  <c r="HI266" i="3"/>
  <c r="HE266" i="3"/>
  <c r="HA266" i="3"/>
  <c r="GW266" i="3"/>
  <c r="GS266" i="3"/>
  <c r="FY266" i="3"/>
  <c r="FU266" i="3"/>
  <c r="FM266" i="3"/>
  <c r="FI266" i="3"/>
  <c r="FA266" i="3"/>
  <c r="EW266" i="3"/>
  <c r="ES266" i="3"/>
  <c r="EO266" i="3"/>
  <c r="EK266" i="3"/>
  <c r="EH266" i="3"/>
  <c r="ED266" i="3"/>
  <c r="DY266" i="3"/>
  <c r="DT266" i="3"/>
  <c r="EZ266" i="3"/>
  <c r="FP266" i="3"/>
  <c r="FX266" i="3"/>
  <c r="GF266" i="3"/>
  <c r="GN266" i="3"/>
  <c r="GZ266" i="3"/>
  <c r="IB266" i="3"/>
  <c r="IN266" i="3"/>
  <c r="GE148" i="3"/>
  <c r="GI148" i="3"/>
  <c r="GM148" i="3"/>
  <c r="GQ148" i="3"/>
  <c r="GU148" i="3"/>
  <c r="GY148" i="3"/>
  <c r="HC148" i="3"/>
  <c r="HG148" i="3"/>
  <c r="HK148" i="3"/>
  <c r="HO148" i="3"/>
  <c r="HS148" i="3"/>
  <c r="HW148" i="3"/>
  <c r="IA148" i="3"/>
  <c r="II148" i="3"/>
  <c r="IM148" i="3"/>
  <c r="IQ148" i="3"/>
  <c r="IU148" i="3"/>
  <c r="IY148" i="3"/>
  <c r="DU149" i="3"/>
  <c r="DZ149" i="3"/>
  <c r="EE149" i="3"/>
  <c r="EI149" i="3"/>
  <c r="EL149" i="3"/>
  <c r="EP149" i="3"/>
  <c r="ET149" i="3"/>
  <c r="EX149" i="3"/>
  <c r="FF149" i="3"/>
  <c r="FJ149" i="3"/>
  <c r="FR149" i="3"/>
  <c r="FV149" i="3"/>
  <c r="GD149" i="3"/>
  <c r="GH149" i="3"/>
  <c r="GL149" i="3"/>
  <c r="GP149" i="3"/>
  <c r="GT149" i="3"/>
  <c r="GX149" i="3"/>
  <c r="HB149" i="3"/>
  <c r="HF149" i="3"/>
  <c r="HJ149" i="3"/>
  <c r="HN149" i="3"/>
  <c r="HR149" i="3"/>
  <c r="HV149" i="3"/>
  <c r="ID149" i="3"/>
  <c r="IH149" i="3"/>
  <c r="IL149" i="3"/>
  <c r="IP149" i="3"/>
  <c r="IT149" i="3"/>
  <c r="IX149" i="3"/>
  <c r="IC150" i="3"/>
  <c r="DW151" i="3"/>
  <c r="EC151" i="3"/>
  <c r="EG151" i="3"/>
  <c r="EN151" i="3"/>
  <c r="EV151" i="3"/>
  <c r="EZ151" i="3"/>
  <c r="FD151" i="3"/>
  <c r="FL151" i="3"/>
  <c r="FP151" i="3"/>
  <c r="FX151" i="3"/>
  <c r="GB151" i="3"/>
  <c r="GF151" i="3"/>
  <c r="GJ151" i="3"/>
  <c r="GN151" i="3"/>
  <c r="GV151" i="3"/>
  <c r="GZ151" i="3"/>
  <c r="HD151" i="3"/>
  <c r="HH151" i="3"/>
  <c r="HL151" i="3"/>
  <c r="HT151" i="3"/>
  <c r="HX151" i="3"/>
  <c r="IB151" i="3"/>
  <c r="IF151" i="3"/>
  <c r="IN151" i="3"/>
  <c r="IR151" i="3"/>
  <c r="DQ152" i="3"/>
  <c r="DV152" i="3"/>
  <c r="EB152" i="3"/>
  <c r="EF152" i="3"/>
  <c r="EM152" i="3"/>
  <c r="EQ152" i="3"/>
  <c r="EU152" i="3"/>
  <c r="EY152" i="3"/>
  <c r="FC152" i="3"/>
  <c r="FG152" i="3"/>
  <c r="FO152" i="3"/>
  <c r="FS152" i="3"/>
  <c r="GA152" i="3"/>
  <c r="GE152" i="3"/>
  <c r="GI152" i="3"/>
  <c r="GM152" i="3"/>
  <c r="GQ152" i="3"/>
  <c r="GU152" i="3"/>
  <c r="GY152" i="3"/>
  <c r="HC152" i="3"/>
  <c r="HG152" i="3"/>
  <c r="HK152" i="3"/>
  <c r="HO152" i="3"/>
  <c r="HS152" i="3"/>
  <c r="HW152" i="3"/>
  <c r="IA152" i="3"/>
  <c r="II152" i="3"/>
  <c r="IM152" i="3"/>
  <c r="IQ152" i="3"/>
  <c r="IU152" i="3"/>
  <c r="IY152" i="3"/>
  <c r="DU153" i="3"/>
  <c r="DZ153" i="3"/>
  <c r="EE153" i="3"/>
  <c r="EI153" i="3"/>
  <c r="EL153" i="3"/>
  <c r="EP153" i="3"/>
  <c r="ET153" i="3"/>
  <c r="EX153" i="3"/>
  <c r="FF153" i="3"/>
  <c r="FJ153" i="3"/>
  <c r="FR153" i="3"/>
  <c r="FV153" i="3"/>
  <c r="GD153" i="3"/>
  <c r="GH153" i="3"/>
  <c r="GL153" i="3"/>
  <c r="GP153" i="3"/>
  <c r="GT153" i="3"/>
  <c r="GX153" i="3"/>
  <c r="HB153" i="3"/>
  <c r="HF153" i="3"/>
  <c r="HJ153" i="3"/>
  <c r="HN153" i="3"/>
  <c r="HR153" i="3"/>
  <c r="HV153" i="3"/>
  <c r="ID153" i="3"/>
  <c r="IH153" i="3"/>
  <c r="IL153" i="3"/>
  <c r="IP153" i="3"/>
  <c r="IT153" i="3"/>
  <c r="IX153" i="3"/>
  <c r="IC154" i="3"/>
  <c r="DW155" i="3"/>
  <c r="EC155" i="3"/>
  <c r="EG155" i="3"/>
  <c r="EN155" i="3"/>
  <c r="EV155" i="3"/>
  <c r="EZ155" i="3"/>
  <c r="FD155" i="3"/>
  <c r="FL155" i="3"/>
  <c r="FP155" i="3"/>
  <c r="FX155" i="3"/>
  <c r="GB155" i="3"/>
  <c r="GF155" i="3"/>
  <c r="GJ155" i="3"/>
  <c r="GN155" i="3"/>
  <c r="GV155" i="3"/>
  <c r="GZ155" i="3"/>
  <c r="HD155" i="3"/>
  <c r="HH155" i="3"/>
  <c r="HL155" i="3"/>
  <c r="HT155" i="3"/>
  <c r="HX155" i="3"/>
  <c r="IB155" i="3"/>
  <c r="IF155" i="3"/>
  <c r="IN155" i="3"/>
  <c r="IR155" i="3"/>
  <c r="DQ156" i="3"/>
  <c r="DV156" i="3"/>
  <c r="EB156" i="3"/>
  <c r="EF156" i="3"/>
  <c r="EM156" i="3"/>
  <c r="EQ156" i="3"/>
  <c r="EU156" i="3"/>
  <c r="EY156" i="3"/>
  <c r="FC156" i="3"/>
  <c r="FG156" i="3"/>
  <c r="FO156" i="3"/>
  <c r="FS156" i="3"/>
  <c r="GA156" i="3"/>
  <c r="GE156" i="3"/>
  <c r="GI156" i="3"/>
  <c r="GM156" i="3"/>
  <c r="GQ156" i="3"/>
  <c r="GU156" i="3"/>
  <c r="GY156" i="3"/>
  <c r="HC156" i="3"/>
  <c r="HG156" i="3"/>
  <c r="HK156" i="3"/>
  <c r="HO156" i="3"/>
  <c r="HS156" i="3"/>
  <c r="HW156" i="3"/>
  <c r="IA156" i="3"/>
  <c r="II156" i="3"/>
  <c r="IM156" i="3"/>
  <c r="IQ156" i="3"/>
  <c r="IU156" i="3"/>
  <c r="IY156" i="3"/>
  <c r="DU157" i="3"/>
  <c r="DZ157" i="3"/>
  <c r="EE157" i="3"/>
  <c r="EI157" i="3"/>
  <c r="EL157" i="3"/>
  <c r="EP157" i="3"/>
  <c r="ET157" i="3"/>
  <c r="EX157" i="3"/>
  <c r="FF157" i="3"/>
  <c r="FJ157" i="3"/>
  <c r="FR157" i="3"/>
  <c r="FV157" i="3"/>
  <c r="GD157" i="3"/>
  <c r="GH157" i="3"/>
  <c r="GL157" i="3"/>
  <c r="GP157" i="3"/>
  <c r="GT157" i="3"/>
  <c r="GX157" i="3"/>
  <c r="HB157" i="3"/>
  <c r="HF157" i="3"/>
  <c r="HJ157" i="3"/>
  <c r="HN157" i="3"/>
  <c r="HR157" i="3"/>
  <c r="HV157" i="3"/>
  <c r="ID157" i="3"/>
  <c r="IH157" i="3"/>
  <c r="IL157" i="3"/>
  <c r="IP157" i="3"/>
  <c r="IT157" i="3"/>
  <c r="IX157" i="3"/>
  <c r="IC158" i="3"/>
  <c r="DW159" i="3"/>
  <c r="EC159" i="3"/>
  <c r="EG159" i="3"/>
  <c r="EN159" i="3"/>
  <c r="EV159" i="3"/>
  <c r="EZ159" i="3"/>
  <c r="FD159" i="3"/>
  <c r="FL159" i="3"/>
  <c r="FP159" i="3"/>
  <c r="FX159" i="3"/>
  <c r="GB159" i="3"/>
  <c r="GF159" i="3"/>
  <c r="GJ159" i="3"/>
  <c r="GN159" i="3"/>
  <c r="GV159" i="3"/>
  <c r="GZ159" i="3"/>
  <c r="HD159" i="3"/>
  <c r="HH159" i="3"/>
  <c r="HL159" i="3"/>
  <c r="HT159" i="3"/>
  <c r="HX159" i="3"/>
  <c r="IB159" i="3"/>
  <c r="IF159" i="3"/>
  <c r="IN159" i="3"/>
  <c r="IR159" i="3"/>
  <c r="DQ160" i="3"/>
  <c r="DV160" i="3"/>
  <c r="EB160" i="3"/>
  <c r="EF160" i="3"/>
  <c r="EM160" i="3"/>
  <c r="EQ160" i="3"/>
  <c r="EU160" i="3"/>
  <c r="EY160" i="3"/>
  <c r="FC160" i="3"/>
  <c r="FG160" i="3"/>
  <c r="FO160" i="3"/>
  <c r="FS160" i="3"/>
  <c r="GA160" i="3"/>
  <c r="GE160" i="3"/>
  <c r="GI160" i="3"/>
  <c r="GM160" i="3"/>
  <c r="GQ160" i="3"/>
  <c r="GU160" i="3"/>
  <c r="GY160" i="3"/>
  <c r="HC160" i="3"/>
  <c r="HG160" i="3"/>
  <c r="HK160" i="3"/>
  <c r="HO160" i="3"/>
  <c r="HS160" i="3"/>
  <c r="HW160" i="3"/>
  <c r="IA160" i="3"/>
  <c r="II160" i="3"/>
  <c r="IM160" i="3"/>
  <c r="IQ160" i="3"/>
  <c r="IU160" i="3"/>
  <c r="IY160" i="3"/>
  <c r="DU161" i="3"/>
  <c r="DZ161" i="3"/>
  <c r="EE161" i="3"/>
  <c r="EI161" i="3"/>
  <c r="EL161" i="3"/>
  <c r="EP161" i="3"/>
  <c r="ET161" i="3"/>
  <c r="EX161" i="3"/>
  <c r="FF161" i="3"/>
  <c r="FJ161" i="3"/>
  <c r="FR161" i="3"/>
  <c r="FV161" i="3"/>
  <c r="GD161" i="3"/>
  <c r="GH161" i="3"/>
  <c r="GL161" i="3"/>
  <c r="GP161" i="3"/>
  <c r="GT161" i="3"/>
  <c r="GX161" i="3"/>
  <c r="HB161" i="3"/>
  <c r="HF161" i="3"/>
  <c r="HJ161" i="3"/>
  <c r="HN161" i="3"/>
  <c r="HR161" i="3"/>
  <c r="HV161" i="3"/>
  <c r="ID161" i="3"/>
  <c r="IH161" i="3"/>
  <c r="IL161" i="3"/>
  <c r="IP161" i="3"/>
  <c r="IT161" i="3"/>
  <c r="IX161" i="3"/>
  <c r="IC162" i="3"/>
  <c r="DW163" i="3"/>
  <c r="EC163" i="3"/>
  <c r="EG163" i="3"/>
  <c r="EN163" i="3"/>
  <c r="EV163" i="3"/>
  <c r="EZ163" i="3"/>
  <c r="FD163" i="3"/>
  <c r="FL163" i="3"/>
  <c r="FP163" i="3"/>
  <c r="FX163" i="3"/>
  <c r="GB163" i="3"/>
  <c r="GF163" i="3"/>
  <c r="GJ163" i="3"/>
  <c r="GN163" i="3"/>
  <c r="GV163" i="3"/>
  <c r="GZ163" i="3"/>
  <c r="HD163" i="3"/>
  <c r="HH163" i="3"/>
  <c r="HL163" i="3"/>
  <c r="HT163" i="3"/>
  <c r="HX163" i="3"/>
  <c r="IB163" i="3"/>
  <c r="IF163" i="3"/>
  <c r="IN163" i="3"/>
  <c r="IR163" i="3"/>
  <c r="DQ164" i="3"/>
  <c r="DV164" i="3"/>
  <c r="EB164" i="3"/>
  <c r="EF164" i="3"/>
  <c r="EM164" i="3"/>
  <c r="EQ164" i="3"/>
  <c r="EU164" i="3"/>
  <c r="EY164" i="3"/>
  <c r="FC164" i="3"/>
  <c r="FG164" i="3"/>
  <c r="FO164" i="3"/>
  <c r="FS164" i="3"/>
  <c r="GA164" i="3"/>
  <c r="GE164" i="3"/>
  <c r="GI164" i="3"/>
  <c r="GM164" i="3"/>
  <c r="GQ164" i="3"/>
  <c r="GU164" i="3"/>
  <c r="GY164" i="3"/>
  <c r="HC164" i="3"/>
  <c r="HG164" i="3"/>
  <c r="HK164" i="3"/>
  <c r="HO164" i="3"/>
  <c r="HS164" i="3"/>
  <c r="HW164" i="3"/>
  <c r="IA164" i="3"/>
  <c r="II164" i="3"/>
  <c r="IM164" i="3"/>
  <c r="IQ164" i="3"/>
  <c r="IU164" i="3"/>
  <c r="IY164" i="3"/>
  <c r="DU165" i="3"/>
  <c r="DZ165" i="3"/>
  <c r="EE165" i="3"/>
  <c r="EI165" i="3"/>
  <c r="EL165" i="3"/>
  <c r="EP165" i="3"/>
  <c r="ET165" i="3"/>
  <c r="EX165" i="3"/>
  <c r="FF165" i="3"/>
  <c r="FJ165" i="3"/>
  <c r="FR165" i="3"/>
  <c r="FV165" i="3"/>
  <c r="GD165" i="3"/>
  <c r="GH165" i="3"/>
  <c r="GL165" i="3"/>
  <c r="GP165" i="3"/>
  <c r="GT165" i="3"/>
  <c r="GX165" i="3"/>
  <c r="HB165" i="3"/>
  <c r="HF165" i="3"/>
  <c r="HJ165" i="3"/>
  <c r="HN165" i="3"/>
  <c r="HR165" i="3"/>
  <c r="HV165" i="3"/>
  <c r="ID165" i="3"/>
  <c r="IH165" i="3"/>
  <c r="IL165" i="3"/>
  <c r="IP165" i="3"/>
  <c r="IT165" i="3"/>
  <c r="IX165" i="3"/>
  <c r="IC166" i="3"/>
  <c r="DW167" i="3"/>
  <c r="EC167" i="3"/>
  <c r="EG167" i="3"/>
  <c r="EN167" i="3"/>
  <c r="EV167" i="3"/>
  <c r="EZ167" i="3"/>
  <c r="FD167" i="3"/>
  <c r="FL167" i="3"/>
  <c r="FP167" i="3"/>
  <c r="FX167" i="3"/>
  <c r="GB167" i="3"/>
  <c r="GF167" i="3"/>
  <c r="GJ167" i="3"/>
  <c r="GN167" i="3"/>
  <c r="GV167" i="3"/>
  <c r="GZ167" i="3"/>
  <c r="HD167" i="3"/>
  <c r="HH167" i="3"/>
  <c r="HL167" i="3"/>
  <c r="HT167" i="3"/>
  <c r="HX167" i="3"/>
  <c r="IB167" i="3"/>
  <c r="IF167" i="3"/>
  <c r="IN167" i="3"/>
  <c r="IR167" i="3"/>
  <c r="DQ168" i="3"/>
  <c r="DV168" i="3"/>
  <c r="EB168" i="3"/>
  <c r="EF168" i="3"/>
  <c r="EM168" i="3"/>
  <c r="EQ168" i="3"/>
  <c r="EU168" i="3"/>
  <c r="EY168" i="3"/>
  <c r="FC168" i="3"/>
  <c r="FG168" i="3"/>
  <c r="FO168" i="3"/>
  <c r="FS168" i="3"/>
  <c r="GA168" i="3"/>
  <c r="GE168" i="3"/>
  <c r="GI168" i="3"/>
  <c r="GM168" i="3"/>
  <c r="GQ168" i="3"/>
  <c r="GU168" i="3"/>
  <c r="GY168" i="3"/>
  <c r="HC168" i="3"/>
  <c r="HG168" i="3"/>
  <c r="HK168" i="3"/>
  <c r="HO168" i="3"/>
  <c r="HS168" i="3"/>
  <c r="HW168" i="3"/>
  <c r="IA168" i="3"/>
  <c r="II168" i="3"/>
  <c r="IM168" i="3"/>
  <c r="IQ168" i="3"/>
  <c r="IU168" i="3"/>
  <c r="IY168" i="3"/>
  <c r="DU169" i="3"/>
  <c r="DZ169" i="3"/>
  <c r="EE169" i="3"/>
  <c r="EI169" i="3"/>
  <c r="EL169" i="3"/>
  <c r="EP169" i="3"/>
  <c r="ET169" i="3"/>
  <c r="EX169" i="3"/>
  <c r="FF169" i="3"/>
  <c r="FJ169" i="3"/>
  <c r="FR169" i="3"/>
  <c r="FV169" i="3"/>
  <c r="GD169" i="3"/>
  <c r="GH169" i="3"/>
  <c r="GL169" i="3"/>
  <c r="GP169" i="3"/>
  <c r="GT169" i="3"/>
  <c r="GX169" i="3"/>
  <c r="HB169" i="3"/>
  <c r="HF169" i="3"/>
  <c r="HJ169" i="3"/>
  <c r="HN169" i="3"/>
  <c r="HR169" i="3"/>
  <c r="HV169" i="3"/>
  <c r="ID169" i="3"/>
  <c r="IH169" i="3"/>
  <c r="IL169" i="3"/>
  <c r="IP169" i="3"/>
  <c r="IT169" i="3"/>
  <c r="IX169" i="3"/>
  <c r="IC170" i="3"/>
  <c r="DW171" i="3"/>
  <c r="EC171" i="3"/>
  <c r="EG171" i="3"/>
  <c r="EN171" i="3"/>
  <c r="EV171" i="3"/>
  <c r="EZ171" i="3"/>
  <c r="FD171" i="3"/>
  <c r="FL171" i="3"/>
  <c r="FP171" i="3"/>
  <c r="FX171" i="3"/>
  <c r="GB171" i="3"/>
  <c r="GF171" i="3"/>
  <c r="GJ171" i="3"/>
  <c r="GN171" i="3"/>
  <c r="GV171" i="3"/>
  <c r="GZ171" i="3"/>
  <c r="HD171" i="3"/>
  <c r="HH171" i="3"/>
  <c r="HL171" i="3"/>
  <c r="HT171" i="3"/>
  <c r="HX171" i="3"/>
  <c r="IB171" i="3"/>
  <c r="IF171" i="3"/>
  <c r="IN171" i="3"/>
  <c r="IR171" i="3"/>
  <c r="DQ172" i="3"/>
  <c r="DV172" i="3"/>
  <c r="EB172" i="3"/>
  <c r="EF172" i="3"/>
  <c r="EM172" i="3"/>
  <c r="EQ172" i="3"/>
  <c r="EU172" i="3"/>
  <c r="EY172" i="3"/>
  <c r="FC172" i="3"/>
  <c r="FG172" i="3"/>
  <c r="FO172" i="3"/>
  <c r="FS172" i="3"/>
  <c r="GA172" i="3"/>
  <c r="GE172" i="3"/>
  <c r="GI172" i="3"/>
  <c r="GM172" i="3"/>
  <c r="GQ172" i="3"/>
  <c r="GU172" i="3"/>
  <c r="GY172" i="3"/>
  <c r="HC172" i="3"/>
  <c r="HG172" i="3"/>
  <c r="HK172" i="3"/>
  <c r="HO172" i="3"/>
  <c r="HS172" i="3"/>
  <c r="HW172" i="3"/>
  <c r="IA172" i="3"/>
  <c r="II172" i="3"/>
  <c r="IM172" i="3"/>
  <c r="IQ172" i="3"/>
  <c r="IU172" i="3"/>
  <c r="IY172" i="3"/>
  <c r="DU173" i="3"/>
  <c r="DZ173" i="3"/>
  <c r="EE173" i="3"/>
  <c r="EI173" i="3"/>
  <c r="EL173" i="3"/>
  <c r="EP173" i="3"/>
  <c r="ET173" i="3"/>
  <c r="EX173" i="3"/>
  <c r="FF173" i="3"/>
  <c r="FJ173" i="3"/>
  <c r="FR173" i="3"/>
  <c r="FV173" i="3"/>
  <c r="GD173" i="3"/>
  <c r="GH173" i="3"/>
  <c r="GL173" i="3"/>
  <c r="GP173" i="3"/>
  <c r="GT173" i="3"/>
  <c r="GX173" i="3"/>
  <c r="HB173" i="3"/>
  <c r="HF173" i="3"/>
  <c r="HJ173" i="3"/>
  <c r="HN173" i="3"/>
  <c r="HR173" i="3"/>
  <c r="HV173" i="3"/>
  <c r="ID173" i="3"/>
  <c r="IH173" i="3"/>
  <c r="IL173" i="3"/>
  <c r="IP173" i="3"/>
  <c r="IT173" i="3"/>
  <c r="IX173" i="3"/>
  <c r="IC174" i="3"/>
  <c r="DW175" i="3"/>
  <c r="EC175" i="3"/>
  <c r="EG175" i="3"/>
  <c r="EN175" i="3"/>
  <c r="EV175" i="3"/>
  <c r="EZ175" i="3"/>
  <c r="FD175" i="3"/>
  <c r="FL175" i="3"/>
  <c r="FP175" i="3"/>
  <c r="FX175" i="3"/>
  <c r="GB175" i="3"/>
  <c r="GF175" i="3"/>
  <c r="GJ175" i="3"/>
  <c r="GN175" i="3"/>
  <c r="GV175" i="3"/>
  <c r="GZ175" i="3"/>
  <c r="HD175" i="3"/>
  <c r="HH175" i="3"/>
  <c r="HL175" i="3"/>
  <c r="HT175" i="3"/>
  <c r="HX175" i="3"/>
  <c r="IB175" i="3"/>
  <c r="IF175" i="3"/>
  <c r="IN175" i="3"/>
  <c r="IR175" i="3"/>
  <c r="DQ176" i="3"/>
  <c r="DV176" i="3"/>
  <c r="EB176" i="3"/>
  <c r="EF176" i="3"/>
  <c r="EM176" i="3"/>
  <c r="EQ176" i="3"/>
  <c r="EU176" i="3"/>
  <c r="EY176" i="3"/>
  <c r="FC176" i="3"/>
  <c r="FG176" i="3"/>
  <c r="FO176" i="3"/>
  <c r="FS176" i="3"/>
  <c r="GA176" i="3"/>
  <c r="GE176" i="3"/>
  <c r="GI176" i="3"/>
  <c r="GM176" i="3"/>
  <c r="GQ176" i="3"/>
  <c r="GU176" i="3"/>
  <c r="GY176" i="3"/>
  <c r="HC176" i="3"/>
  <c r="HG176" i="3"/>
  <c r="HK176" i="3"/>
  <c r="HO176" i="3"/>
  <c r="HS176" i="3"/>
  <c r="HW176" i="3"/>
  <c r="IA176" i="3"/>
  <c r="II176" i="3"/>
  <c r="IM176" i="3"/>
  <c r="IQ176" i="3"/>
  <c r="IU176" i="3"/>
  <c r="IY176" i="3"/>
  <c r="DU177" i="3"/>
  <c r="DZ177" i="3"/>
  <c r="EE177" i="3"/>
  <c r="EI177" i="3"/>
  <c r="EL177" i="3"/>
  <c r="EP177" i="3"/>
  <c r="ET177" i="3"/>
  <c r="EX177" i="3"/>
  <c r="FF177" i="3"/>
  <c r="FJ177" i="3"/>
  <c r="FR177" i="3"/>
  <c r="FV177" i="3"/>
  <c r="GD177" i="3"/>
  <c r="GH177" i="3"/>
  <c r="GL177" i="3"/>
  <c r="GP177" i="3"/>
  <c r="GT177" i="3"/>
  <c r="GX177" i="3"/>
  <c r="HB177" i="3"/>
  <c r="HF177" i="3"/>
  <c r="HJ177" i="3"/>
  <c r="HN177" i="3"/>
  <c r="HR177" i="3"/>
  <c r="HV177" i="3"/>
  <c r="ID177" i="3"/>
  <c r="IH177" i="3"/>
  <c r="IL177" i="3"/>
  <c r="IP177" i="3"/>
  <c r="IT177" i="3"/>
  <c r="IX177" i="3"/>
  <c r="IC178" i="3"/>
  <c r="DW179" i="3"/>
  <c r="EC179" i="3"/>
  <c r="EG179" i="3"/>
  <c r="EN179" i="3"/>
  <c r="EV179" i="3"/>
  <c r="EZ179" i="3"/>
  <c r="FD179" i="3"/>
  <c r="FL179" i="3"/>
  <c r="FP179" i="3"/>
  <c r="FX179" i="3"/>
  <c r="GB179" i="3"/>
  <c r="GF179" i="3"/>
  <c r="GJ179" i="3"/>
  <c r="GN179" i="3"/>
  <c r="GV179" i="3"/>
  <c r="GZ179" i="3"/>
  <c r="HD179" i="3"/>
  <c r="HH179" i="3"/>
  <c r="HL179" i="3"/>
  <c r="HT179" i="3"/>
  <c r="HX179" i="3"/>
  <c r="IB179" i="3"/>
  <c r="IF179" i="3"/>
  <c r="IN179" i="3"/>
  <c r="IR179" i="3"/>
  <c r="DQ180" i="3"/>
  <c r="DV180" i="3"/>
  <c r="EB180" i="3"/>
  <c r="EF180" i="3"/>
  <c r="EM180" i="3"/>
  <c r="EQ180" i="3"/>
  <c r="EU180" i="3"/>
  <c r="EY180" i="3"/>
  <c r="FC180" i="3"/>
  <c r="FG180" i="3"/>
  <c r="FO180" i="3"/>
  <c r="FS180" i="3"/>
  <c r="GA180" i="3"/>
  <c r="GE180" i="3"/>
  <c r="GI180" i="3"/>
  <c r="GM180" i="3"/>
  <c r="GQ180" i="3"/>
  <c r="GU180" i="3"/>
  <c r="GY180" i="3"/>
  <c r="HC180" i="3"/>
  <c r="HG180" i="3"/>
  <c r="HK180" i="3"/>
  <c r="HO180" i="3"/>
  <c r="HS180" i="3"/>
  <c r="HW180" i="3"/>
  <c r="IA180" i="3"/>
  <c r="II180" i="3"/>
  <c r="IM180" i="3"/>
  <c r="IQ180" i="3"/>
  <c r="IU180" i="3"/>
  <c r="IY180" i="3"/>
  <c r="DU181" i="3"/>
  <c r="DZ181" i="3"/>
  <c r="EE181" i="3"/>
  <c r="EI181" i="3"/>
  <c r="EL181" i="3"/>
  <c r="EP181" i="3"/>
  <c r="ET181" i="3"/>
  <c r="EX181" i="3"/>
  <c r="FF181" i="3"/>
  <c r="FJ181" i="3"/>
  <c r="FR181" i="3"/>
  <c r="FV181" i="3"/>
  <c r="GD181" i="3"/>
  <c r="GH181" i="3"/>
  <c r="GL181" i="3"/>
  <c r="GP181" i="3"/>
  <c r="GT181" i="3"/>
  <c r="GX181" i="3"/>
  <c r="HB181" i="3"/>
  <c r="HF181" i="3"/>
  <c r="HJ181" i="3"/>
  <c r="HN181" i="3"/>
  <c r="HR181" i="3"/>
  <c r="HV181" i="3"/>
  <c r="ID181" i="3"/>
  <c r="IH181" i="3"/>
  <c r="IL181" i="3"/>
  <c r="IP181" i="3"/>
  <c r="IT181" i="3"/>
  <c r="IX181" i="3"/>
  <c r="IC182" i="3"/>
  <c r="DW183" i="3"/>
  <c r="EC183" i="3"/>
  <c r="EG183" i="3"/>
  <c r="EN183" i="3"/>
  <c r="EV183" i="3"/>
  <c r="EZ183" i="3"/>
  <c r="FD183" i="3"/>
  <c r="FL183" i="3"/>
  <c r="FP183" i="3"/>
  <c r="FX183" i="3"/>
  <c r="GB183" i="3"/>
  <c r="GF183" i="3"/>
  <c r="GJ183" i="3"/>
  <c r="GN183" i="3"/>
  <c r="GV183" i="3"/>
  <c r="GZ183" i="3"/>
  <c r="HD183" i="3"/>
  <c r="HH183" i="3"/>
  <c r="HL183" i="3"/>
  <c r="HT183" i="3"/>
  <c r="HX183" i="3"/>
  <c r="IB183" i="3"/>
  <c r="IF183" i="3"/>
  <c r="IN183" i="3"/>
  <c r="IR183" i="3"/>
  <c r="DQ184" i="3"/>
  <c r="DV184" i="3"/>
  <c r="EB184" i="3"/>
  <c r="EF184" i="3"/>
  <c r="EM184" i="3"/>
  <c r="EQ184" i="3"/>
  <c r="EU184" i="3"/>
  <c r="EY184" i="3"/>
  <c r="FC184" i="3"/>
  <c r="FG184" i="3"/>
  <c r="FO184" i="3"/>
  <c r="FS184" i="3"/>
  <c r="GA184" i="3"/>
  <c r="GE184" i="3"/>
  <c r="GI184" i="3"/>
  <c r="GM184" i="3"/>
  <c r="GQ184" i="3"/>
  <c r="GU184" i="3"/>
  <c r="GY184" i="3"/>
  <c r="HC184" i="3"/>
  <c r="HG184" i="3"/>
  <c r="HK184" i="3"/>
  <c r="HO184" i="3"/>
  <c r="HS184" i="3"/>
  <c r="HW184" i="3"/>
  <c r="IA184" i="3"/>
  <c r="II184" i="3"/>
  <c r="IM184" i="3"/>
  <c r="IQ184" i="3"/>
  <c r="IU184" i="3"/>
  <c r="IY184" i="3"/>
  <c r="DU185" i="3"/>
  <c r="DZ185" i="3"/>
  <c r="EE185" i="3"/>
  <c r="EI185" i="3"/>
  <c r="EL185" i="3"/>
  <c r="EP185" i="3"/>
  <c r="ET185" i="3"/>
  <c r="EX185" i="3"/>
  <c r="FF185" i="3"/>
  <c r="FJ185" i="3"/>
  <c r="FS185" i="3"/>
  <c r="FX185" i="3"/>
  <c r="GB185" i="3"/>
  <c r="GM185" i="3"/>
  <c r="GW185" i="3"/>
  <c r="HC185" i="3"/>
  <c r="HH185" i="3"/>
  <c r="HM185" i="3"/>
  <c r="HS185" i="3"/>
  <c r="HX185" i="3"/>
  <c r="IB185" i="3"/>
  <c r="IG185" i="3"/>
  <c r="IM185" i="3"/>
  <c r="IR185" i="3"/>
  <c r="IW185" i="3"/>
  <c r="DW188" i="3"/>
  <c r="ED188" i="3"/>
  <c r="EI188" i="3"/>
  <c r="EN188" i="3"/>
  <c r="ES188" i="3"/>
  <c r="EX188" i="3"/>
  <c r="FD188" i="3"/>
  <c r="FI188" i="3"/>
  <c r="FM188" i="3"/>
  <c r="FR188" i="3"/>
  <c r="GB188" i="3"/>
  <c r="GL188" i="3"/>
  <c r="GW188" i="3"/>
  <c r="HB188" i="3"/>
  <c r="HH188" i="3"/>
  <c r="HM188" i="3"/>
  <c r="HR188" i="3"/>
  <c r="HX188" i="3"/>
  <c r="IC188" i="3"/>
  <c r="IG188" i="3"/>
  <c r="IL188" i="3"/>
  <c r="IR188" i="3"/>
  <c r="DV190" i="3"/>
  <c r="EC190" i="3"/>
  <c r="EI190" i="3"/>
  <c r="EM190" i="3"/>
  <c r="EX190" i="3"/>
  <c r="FC190" i="3"/>
  <c r="FG190" i="3"/>
  <c r="FL190" i="3"/>
  <c r="FV190" i="3"/>
  <c r="GA190" i="3"/>
  <c r="GE190" i="3"/>
  <c r="GI190" i="3"/>
  <c r="GM190" i="3"/>
  <c r="GQ190" i="3"/>
  <c r="GV190" i="3"/>
  <c r="HB190" i="3"/>
  <c r="HG190" i="3"/>
  <c r="HL190" i="3"/>
  <c r="HR190" i="3"/>
  <c r="HW190" i="3"/>
  <c r="IB190" i="3"/>
  <c r="IH190" i="3"/>
  <c r="IM190" i="3"/>
  <c r="IR190" i="3"/>
  <c r="IX190" i="3"/>
  <c r="IY192" i="3"/>
  <c r="IU192" i="3"/>
  <c r="IQ192" i="3"/>
  <c r="IM192" i="3"/>
  <c r="II192" i="3"/>
  <c r="IA192" i="3"/>
  <c r="HW192" i="3"/>
  <c r="HS192" i="3"/>
  <c r="HO192" i="3"/>
  <c r="HK192" i="3"/>
  <c r="HG192" i="3"/>
  <c r="HC192" i="3"/>
  <c r="GY192" i="3"/>
  <c r="GU192" i="3"/>
  <c r="GQ192" i="3"/>
  <c r="GM192" i="3"/>
  <c r="GI192" i="3"/>
  <c r="GE192" i="3"/>
  <c r="GA192" i="3"/>
  <c r="FS192" i="3"/>
  <c r="FO192" i="3"/>
  <c r="FG192" i="3"/>
  <c r="FC192" i="3"/>
  <c r="EY192" i="3"/>
  <c r="EU192" i="3"/>
  <c r="EQ192" i="3"/>
  <c r="EM192" i="3"/>
  <c r="EF192" i="3"/>
  <c r="EB192" i="3"/>
  <c r="DV192" i="3"/>
  <c r="DQ192" i="3"/>
  <c r="DY192" i="3"/>
  <c r="EE192" i="3"/>
  <c r="EO192" i="3"/>
  <c r="ET192" i="3"/>
  <c r="EZ192" i="3"/>
  <c r="FJ192" i="3"/>
  <c r="FX192" i="3"/>
  <c r="GH192" i="3"/>
  <c r="GN192" i="3"/>
  <c r="GS192" i="3"/>
  <c r="GX192" i="3"/>
  <c r="HD192" i="3"/>
  <c r="HI192" i="3"/>
  <c r="HN192" i="3"/>
  <c r="HT192" i="3"/>
  <c r="HY192" i="3"/>
  <c r="ID192" i="3"/>
  <c r="IH192" i="3"/>
  <c r="IN192" i="3"/>
  <c r="IS192" i="3"/>
  <c r="IX192" i="3"/>
  <c r="DV193" i="3"/>
  <c r="EC193" i="3"/>
  <c r="EH193" i="3"/>
  <c r="EM193" i="3"/>
  <c r="EW193" i="3"/>
  <c r="FG193" i="3"/>
  <c r="FL193" i="3"/>
  <c r="FP193" i="3"/>
  <c r="FU193" i="3"/>
  <c r="GE193" i="3"/>
  <c r="GJ193" i="3"/>
  <c r="GU193" i="3"/>
  <c r="GZ193" i="3"/>
  <c r="HE193" i="3"/>
  <c r="HK193" i="3"/>
  <c r="HU193" i="3"/>
  <c r="IO193" i="3"/>
  <c r="IU193" i="3"/>
  <c r="DQ194" i="3"/>
  <c r="DW194" i="3"/>
  <c r="EE194" i="3"/>
  <c r="EN194" i="3"/>
  <c r="ET194" i="3"/>
  <c r="EY194" i="3"/>
  <c r="FD194" i="3"/>
  <c r="FR194" i="3"/>
  <c r="GB194" i="3"/>
  <c r="GF194" i="3"/>
  <c r="GJ194" i="3"/>
  <c r="GN194" i="3"/>
  <c r="GX194" i="3"/>
  <c r="HC194" i="3"/>
  <c r="HH194" i="3"/>
  <c r="HN194" i="3"/>
  <c r="HS194" i="3"/>
  <c r="HX194" i="3"/>
  <c r="ID194" i="3"/>
  <c r="II194" i="3"/>
  <c r="IN194" i="3"/>
  <c r="IT194" i="3"/>
  <c r="IC195" i="3"/>
  <c r="DQ197" i="3"/>
  <c r="DW197" i="3"/>
  <c r="ED197" i="3"/>
  <c r="EN197" i="3"/>
  <c r="ES197" i="3"/>
  <c r="EY197" i="3"/>
  <c r="FC197" i="3"/>
  <c r="FM197" i="3"/>
  <c r="GA197" i="3"/>
  <c r="GF197" i="3"/>
  <c r="GQ197" i="3"/>
  <c r="GV197" i="3"/>
  <c r="HA197" i="3"/>
  <c r="HG197" i="3"/>
  <c r="HL197" i="3"/>
  <c r="HQ197" i="3"/>
  <c r="HW197" i="3"/>
  <c r="IA197" i="3"/>
  <c r="IF197" i="3"/>
  <c r="IK197" i="3"/>
  <c r="IQ197" i="3"/>
  <c r="IW198" i="3"/>
  <c r="IS198" i="3"/>
  <c r="IO198" i="3"/>
  <c r="IK198" i="3"/>
  <c r="IG198" i="3"/>
  <c r="IC198" i="3"/>
  <c r="HY198" i="3"/>
  <c r="HU198" i="3"/>
  <c r="HQ198" i="3"/>
  <c r="HM198" i="3"/>
  <c r="HI198" i="3"/>
  <c r="HE198" i="3"/>
  <c r="HA198" i="3"/>
  <c r="GW198" i="3"/>
  <c r="GS198" i="3"/>
  <c r="FY198" i="3"/>
  <c r="FU198" i="3"/>
  <c r="FM198" i="3"/>
  <c r="FI198" i="3"/>
  <c r="FA198" i="3"/>
  <c r="EW198" i="3"/>
  <c r="ES198" i="3"/>
  <c r="EO198" i="3"/>
  <c r="EK198" i="3"/>
  <c r="EH198" i="3"/>
  <c r="ED198" i="3"/>
  <c r="DY198" i="3"/>
  <c r="DT198" i="3"/>
  <c r="DZ198" i="3"/>
  <c r="EF198" i="3"/>
  <c r="EP198" i="3"/>
  <c r="EU198" i="3"/>
  <c r="EZ198" i="3"/>
  <c r="FJ198" i="3"/>
  <c r="FO198" i="3"/>
  <c r="FS198" i="3"/>
  <c r="FX198" i="3"/>
  <c r="GT198" i="3"/>
  <c r="GY198" i="3"/>
  <c r="HD198" i="3"/>
  <c r="HJ198" i="3"/>
  <c r="HO198" i="3"/>
  <c r="HT198" i="3"/>
  <c r="IP198" i="3"/>
  <c r="IU198" i="3"/>
  <c r="DU200" i="3"/>
  <c r="EC200" i="3"/>
  <c r="EH200" i="3"/>
  <c r="EL200" i="3"/>
  <c r="EW200" i="3"/>
  <c r="FL200" i="3"/>
  <c r="FV200" i="3"/>
  <c r="GF200" i="3"/>
  <c r="GP200" i="3"/>
  <c r="GV200" i="3"/>
  <c r="HA200" i="3"/>
  <c r="HF200" i="3"/>
  <c r="HL200" i="3"/>
  <c r="HQ200" i="3"/>
  <c r="HV200" i="3"/>
  <c r="IB200" i="3"/>
  <c r="IF200" i="3"/>
  <c r="IK200" i="3"/>
  <c r="IP200" i="3"/>
  <c r="IV200" i="3"/>
  <c r="IX201" i="3"/>
  <c r="IT201" i="3"/>
  <c r="IP201" i="3"/>
  <c r="IL201" i="3"/>
  <c r="IH201" i="3"/>
  <c r="ID201" i="3"/>
  <c r="HV201" i="3"/>
  <c r="HR201" i="3"/>
  <c r="HN201" i="3"/>
  <c r="HJ201" i="3"/>
  <c r="HF201" i="3"/>
  <c r="HB201" i="3"/>
  <c r="GX201" i="3"/>
  <c r="GT201" i="3"/>
  <c r="GP201" i="3"/>
  <c r="GL201" i="3"/>
  <c r="GH201" i="3"/>
  <c r="GD201" i="3"/>
  <c r="FV201" i="3"/>
  <c r="FR201" i="3"/>
  <c r="FJ201" i="3"/>
  <c r="FF201" i="3"/>
  <c r="EX201" i="3"/>
  <c r="ET201" i="3"/>
  <c r="EP201" i="3"/>
  <c r="EL201" i="3"/>
  <c r="EI201" i="3"/>
  <c r="EE201" i="3"/>
  <c r="DZ201" i="3"/>
  <c r="DU201" i="3"/>
  <c r="DY201" i="3"/>
  <c r="EF201" i="3"/>
  <c r="EO201" i="3"/>
  <c r="EU201" i="3"/>
  <c r="EZ201" i="3"/>
  <c r="FD201" i="3"/>
  <c r="FI201" i="3"/>
  <c r="FS201" i="3"/>
  <c r="FX201" i="3"/>
  <c r="GB201" i="3"/>
  <c r="GM201" i="3"/>
  <c r="GW201" i="3"/>
  <c r="HC201" i="3"/>
  <c r="HH201" i="3"/>
  <c r="HM201" i="3"/>
  <c r="HS201" i="3"/>
  <c r="HX201" i="3"/>
  <c r="IB201" i="3"/>
  <c r="IG201" i="3"/>
  <c r="IM201" i="3"/>
  <c r="IR201" i="3"/>
  <c r="IW201" i="3"/>
  <c r="DW204" i="3"/>
  <c r="ED204" i="3"/>
  <c r="EI204" i="3"/>
  <c r="EN204" i="3"/>
  <c r="ES204" i="3"/>
  <c r="EX204" i="3"/>
  <c r="FD204" i="3"/>
  <c r="FI204" i="3"/>
  <c r="FM204" i="3"/>
  <c r="FR204" i="3"/>
  <c r="GB204" i="3"/>
  <c r="GL204" i="3"/>
  <c r="GW204" i="3"/>
  <c r="HB204" i="3"/>
  <c r="HH204" i="3"/>
  <c r="HM204" i="3"/>
  <c r="HR204" i="3"/>
  <c r="HX204" i="3"/>
  <c r="IC204" i="3"/>
  <c r="IG204" i="3"/>
  <c r="IL204" i="3"/>
  <c r="IR204" i="3"/>
  <c r="DV206" i="3"/>
  <c r="EC206" i="3"/>
  <c r="EI206" i="3"/>
  <c r="EM206" i="3"/>
  <c r="EX206" i="3"/>
  <c r="FC206" i="3"/>
  <c r="FG206" i="3"/>
  <c r="FL206" i="3"/>
  <c r="FV206" i="3"/>
  <c r="GA206" i="3"/>
  <c r="GE206" i="3"/>
  <c r="GI206" i="3"/>
  <c r="GM206" i="3"/>
  <c r="GQ206" i="3"/>
  <c r="GV206" i="3"/>
  <c r="HB206" i="3"/>
  <c r="HG206" i="3"/>
  <c r="HL206" i="3"/>
  <c r="HR206" i="3"/>
  <c r="HW206" i="3"/>
  <c r="IB206" i="3"/>
  <c r="IR206" i="3"/>
  <c r="IY209" i="3"/>
  <c r="IU209" i="3"/>
  <c r="IQ209" i="3"/>
  <c r="IM209" i="3"/>
  <c r="II209" i="3"/>
  <c r="IA209" i="3"/>
  <c r="HW209" i="3"/>
  <c r="HS209" i="3"/>
  <c r="HO209" i="3"/>
  <c r="HK209" i="3"/>
  <c r="HG209" i="3"/>
  <c r="HC209" i="3"/>
  <c r="GY209" i="3"/>
  <c r="GU209" i="3"/>
  <c r="GQ209" i="3"/>
  <c r="GM209" i="3"/>
  <c r="GI209" i="3"/>
  <c r="GE209" i="3"/>
  <c r="GA209" i="3"/>
  <c r="FS209" i="3"/>
  <c r="FO209" i="3"/>
  <c r="FG209" i="3"/>
  <c r="FC209" i="3"/>
  <c r="EY209" i="3"/>
  <c r="EU209" i="3"/>
  <c r="EQ209" i="3"/>
  <c r="EM209" i="3"/>
  <c r="EF209" i="3"/>
  <c r="EB209" i="3"/>
  <c r="DV209" i="3"/>
  <c r="DQ209" i="3"/>
  <c r="IX209" i="3"/>
  <c r="IT209" i="3"/>
  <c r="IP209" i="3"/>
  <c r="IL209" i="3"/>
  <c r="IH209" i="3"/>
  <c r="ID209" i="3"/>
  <c r="HV209" i="3"/>
  <c r="HR209" i="3"/>
  <c r="HN209" i="3"/>
  <c r="HJ209" i="3"/>
  <c r="HF209" i="3"/>
  <c r="HB209" i="3"/>
  <c r="GX209" i="3"/>
  <c r="GT209" i="3"/>
  <c r="GP209" i="3"/>
  <c r="GL209" i="3"/>
  <c r="GH209" i="3"/>
  <c r="GD209" i="3"/>
  <c r="FV209" i="3"/>
  <c r="FR209" i="3"/>
  <c r="FJ209" i="3"/>
  <c r="FF209" i="3"/>
  <c r="EX209" i="3"/>
  <c r="ET209" i="3"/>
  <c r="EP209" i="3"/>
  <c r="EL209" i="3"/>
  <c r="EI209" i="3"/>
  <c r="EE209" i="3"/>
  <c r="DZ209" i="3"/>
  <c r="DU209" i="3"/>
  <c r="EC209" i="3"/>
  <c r="EZ209" i="3"/>
  <c r="FL209" i="3"/>
  <c r="FX209" i="3"/>
  <c r="GS209" i="3"/>
  <c r="HA209" i="3"/>
  <c r="HI209" i="3"/>
  <c r="HQ209" i="3"/>
  <c r="HY209" i="3"/>
  <c r="IK209" i="3"/>
  <c r="IS209" i="3"/>
  <c r="IX210" i="3"/>
  <c r="IT210" i="3"/>
  <c r="IP210" i="3"/>
  <c r="IL210" i="3"/>
  <c r="IH210" i="3"/>
  <c r="ID210" i="3"/>
  <c r="HV210" i="3"/>
  <c r="HR210" i="3"/>
  <c r="HN210" i="3"/>
  <c r="HJ210" i="3"/>
  <c r="HF210" i="3"/>
  <c r="HB210" i="3"/>
  <c r="GX210" i="3"/>
  <c r="GT210" i="3"/>
  <c r="GP210" i="3"/>
  <c r="GL210" i="3"/>
  <c r="GH210" i="3"/>
  <c r="GD210" i="3"/>
  <c r="FV210" i="3"/>
  <c r="FR210" i="3"/>
  <c r="FJ210" i="3"/>
  <c r="FF210" i="3"/>
  <c r="EX210" i="3"/>
  <c r="ET210" i="3"/>
  <c r="EP210" i="3"/>
  <c r="EL210" i="3"/>
  <c r="EI210" i="3"/>
  <c r="EE210" i="3"/>
  <c r="DZ210" i="3"/>
  <c r="DU210" i="3"/>
  <c r="IW210" i="3"/>
  <c r="IS210" i="3"/>
  <c r="IO210" i="3"/>
  <c r="IK210" i="3"/>
  <c r="IG210" i="3"/>
  <c r="IC210" i="3"/>
  <c r="HY210" i="3"/>
  <c r="HU210" i="3"/>
  <c r="HQ210" i="3"/>
  <c r="HM210" i="3"/>
  <c r="HI210" i="3"/>
  <c r="HE210" i="3"/>
  <c r="HA210" i="3"/>
  <c r="GW210" i="3"/>
  <c r="GS210" i="3"/>
  <c r="FY210" i="3"/>
  <c r="FU210" i="3"/>
  <c r="FM210" i="3"/>
  <c r="FI210" i="3"/>
  <c r="FA210" i="3"/>
  <c r="EW210" i="3"/>
  <c r="ES210" i="3"/>
  <c r="EO210" i="3"/>
  <c r="EK210" i="3"/>
  <c r="EH210" i="3"/>
  <c r="ED210" i="3"/>
  <c r="DY210" i="3"/>
  <c r="DT210" i="3"/>
  <c r="EC210" i="3"/>
  <c r="EZ210" i="3"/>
  <c r="FL210" i="3"/>
  <c r="FX210" i="3"/>
  <c r="GI210" i="3"/>
  <c r="GN210" i="3"/>
  <c r="GU210" i="3"/>
  <c r="HC210" i="3"/>
  <c r="HK210" i="3"/>
  <c r="HS210" i="3"/>
  <c r="IF210" i="3"/>
  <c r="IN210" i="3"/>
  <c r="IV210" i="3"/>
  <c r="DW213" i="3"/>
  <c r="EG213" i="3"/>
  <c r="EN213" i="3"/>
  <c r="EV213" i="3"/>
  <c r="FI213" i="3"/>
  <c r="FU213" i="3"/>
  <c r="GW213" i="3"/>
  <c r="HE213" i="3"/>
  <c r="HM213" i="3"/>
  <c r="HU213" i="3"/>
  <c r="IB213" i="3"/>
  <c r="IG213" i="3"/>
  <c r="IO213" i="3"/>
  <c r="IW213" i="3"/>
  <c r="DW214" i="3"/>
  <c r="EG214" i="3"/>
  <c r="EN214" i="3"/>
  <c r="EV214" i="3"/>
  <c r="FC214" i="3"/>
  <c r="FO214" i="3"/>
  <c r="GA214" i="3"/>
  <c r="GF214" i="3"/>
  <c r="GQ214" i="3"/>
  <c r="GY214" i="3"/>
  <c r="HG214" i="3"/>
  <c r="HO214" i="3"/>
  <c r="HW214" i="3"/>
  <c r="IB214" i="3"/>
  <c r="IR214" i="3"/>
  <c r="IY217" i="3"/>
  <c r="IU217" i="3"/>
  <c r="IQ217" i="3"/>
  <c r="IM217" i="3"/>
  <c r="II217" i="3"/>
  <c r="IA217" i="3"/>
  <c r="HW217" i="3"/>
  <c r="HS217" i="3"/>
  <c r="HO217" i="3"/>
  <c r="HK217" i="3"/>
  <c r="HG217" i="3"/>
  <c r="HC217" i="3"/>
  <c r="GY217" i="3"/>
  <c r="GU217" i="3"/>
  <c r="GQ217" i="3"/>
  <c r="GM217" i="3"/>
  <c r="GI217" i="3"/>
  <c r="GE217" i="3"/>
  <c r="GA217" i="3"/>
  <c r="FS217" i="3"/>
  <c r="FO217" i="3"/>
  <c r="FG217" i="3"/>
  <c r="FC217" i="3"/>
  <c r="EY217" i="3"/>
  <c r="EU217" i="3"/>
  <c r="EQ217" i="3"/>
  <c r="EM217" i="3"/>
  <c r="EF217" i="3"/>
  <c r="EB217" i="3"/>
  <c r="DV217" i="3"/>
  <c r="DQ217" i="3"/>
  <c r="IX217" i="3"/>
  <c r="IT217" i="3"/>
  <c r="IP217" i="3"/>
  <c r="IL217" i="3"/>
  <c r="IH217" i="3"/>
  <c r="ID217" i="3"/>
  <c r="HV217" i="3"/>
  <c r="HR217" i="3"/>
  <c r="HN217" i="3"/>
  <c r="HJ217" i="3"/>
  <c r="HF217" i="3"/>
  <c r="HB217" i="3"/>
  <c r="GX217" i="3"/>
  <c r="GT217" i="3"/>
  <c r="GP217" i="3"/>
  <c r="GL217" i="3"/>
  <c r="GH217" i="3"/>
  <c r="GD217" i="3"/>
  <c r="FV217" i="3"/>
  <c r="FR217" i="3"/>
  <c r="FJ217" i="3"/>
  <c r="FF217" i="3"/>
  <c r="EX217" i="3"/>
  <c r="ET217" i="3"/>
  <c r="EP217" i="3"/>
  <c r="EL217" i="3"/>
  <c r="EI217" i="3"/>
  <c r="EE217" i="3"/>
  <c r="DZ217" i="3"/>
  <c r="DU217" i="3"/>
  <c r="EC217" i="3"/>
  <c r="EZ217" i="3"/>
  <c r="FL217" i="3"/>
  <c r="FX217" i="3"/>
  <c r="GS217" i="3"/>
  <c r="HA217" i="3"/>
  <c r="HI217" i="3"/>
  <c r="HQ217" i="3"/>
  <c r="HY217" i="3"/>
  <c r="IK217" i="3"/>
  <c r="IS217" i="3"/>
  <c r="IX218" i="3"/>
  <c r="IT218" i="3"/>
  <c r="IP218" i="3"/>
  <c r="IL218" i="3"/>
  <c r="IH218" i="3"/>
  <c r="ID218" i="3"/>
  <c r="HV218" i="3"/>
  <c r="HR218" i="3"/>
  <c r="HN218" i="3"/>
  <c r="HJ218" i="3"/>
  <c r="HF218" i="3"/>
  <c r="HB218" i="3"/>
  <c r="GX218" i="3"/>
  <c r="GT218" i="3"/>
  <c r="GP218" i="3"/>
  <c r="GL218" i="3"/>
  <c r="GH218" i="3"/>
  <c r="GD218" i="3"/>
  <c r="FV218" i="3"/>
  <c r="FR218" i="3"/>
  <c r="FJ218" i="3"/>
  <c r="FF218" i="3"/>
  <c r="EX218" i="3"/>
  <c r="ET218" i="3"/>
  <c r="EP218" i="3"/>
  <c r="EL218" i="3"/>
  <c r="EI218" i="3"/>
  <c r="EE218" i="3"/>
  <c r="DZ218" i="3"/>
  <c r="DU218" i="3"/>
  <c r="IW218" i="3"/>
  <c r="IS218" i="3"/>
  <c r="IO218" i="3"/>
  <c r="IK218" i="3"/>
  <c r="IG218" i="3"/>
  <c r="IC218" i="3"/>
  <c r="HY218" i="3"/>
  <c r="HU218" i="3"/>
  <c r="HQ218" i="3"/>
  <c r="HM218" i="3"/>
  <c r="HI218" i="3"/>
  <c r="HE218" i="3"/>
  <c r="HA218" i="3"/>
  <c r="GW218" i="3"/>
  <c r="GS218" i="3"/>
  <c r="FY218" i="3"/>
  <c r="FU218" i="3"/>
  <c r="FM218" i="3"/>
  <c r="FI218" i="3"/>
  <c r="FA218" i="3"/>
  <c r="EW218" i="3"/>
  <c r="ES218" i="3"/>
  <c r="EO218" i="3"/>
  <c r="EK218" i="3"/>
  <c r="EH218" i="3"/>
  <c r="ED218" i="3"/>
  <c r="DY218" i="3"/>
  <c r="DT218" i="3"/>
  <c r="EC218" i="3"/>
  <c r="EZ218" i="3"/>
  <c r="FL218" i="3"/>
  <c r="FX218" i="3"/>
  <c r="GI218" i="3"/>
  <c r="GN218" i="3"/>
  <c r="GU218" i="3"/>
  <c r="HC218" i="3"/>
  <c r="HK218" i="3"/>
  <c r="HS218" i="3"/>
  <c r="IF218" i="3"/>
  <c r="IN218" i="3"/>
  <c r="IV218" i="3"/>
  <c r="DW221" i="3"/>
  <c r="EG221" i="3"/>
  <c r="EN221" i="3"/>
  <c r="EV221" i="3"/>
  <c r="FI221" i="3"/>
  <c r="FU221" i="3"/>
  <c r="GW221" i="3"/>
  <c r="HE221" i="3"/>
  <c r="HM221" i="3"/>
  <c r="HU221" i="3"/>
  <c r="IB221" i="3"/>
  <c r="IG221" i="3"/>
  <c r="IO221" i="3"/>
  <c r="IW221" i="3"/>
  <c r="DW222" i="3"/>
  <c r="EG222" i="3"/>
  <c r="EN222" i="3"/>
  <c r="EV222" i="3"/>
  <c r="FC222" i="3"/>
  <c r="FO222" i="3"/>
  <c r="GA222" i="3"/>
  <c r="GF222" i="3"/>
  <c r="GQ222" i="3"/>
  <c r="GY222" i="3"/>
  <c r="HG222" i="3"/>
  <c r="HO222" i="3"/>
  <c r="HW222" i="3"/>
  <c r="IB222" i="3"/>
  <c r="IR222" i="3"/>
  <c r="IY225" i="3"/>
  <c r="IU225" i="3"/>
  <c r="IQ225" i="3"/>
  <c r="IM225" i="3"/>
  <c r="II225" i="3"/>
  <c r="IA225" i="3"/>
  <c r="HW225" i="3"/>
  <c r="HS225" i="3"/>
  <c r="HO225" i="3"/>
  <c r="HK225" i="3"/>
  <c r="HG225" i="3"/>
  <c r="HC225" i="3"/>
  <c r="GY225" i="3"/>
  <c r="GU225" i="3"/>
  <c r="GQ225" i="3"/>
  <c r="GM225" i="3"/>
  <c r="GI225" i="3"/>
  <c r="GE225" i="3"/>
  <c r="GA225" i="3"/>
  <c r="FS225" i="3"/>
  <c r="FO225" i="3"/>
  <c r="FG225" i="3"/>
  <c r="FC225" i="3"/>
  <c r="EY225" i="3"/>
  <c r="EU225" i="3"/>
  <c r="EQ225" i="3"/>
  <c r="EM225" i="3"/>
  <c r="EF225" i="3"/>
  <c r="EB225" i="3"/>
  <c r="DV225" i="3"/>
  <c r="DQ225" i="3"/>
  <c r="IX225" i="3"/>
  <c r="IT225" i="3"/>
  <c r="IP225" i="3"/>
  <c r="IL225" i="3"/>
  <c r="IH225" i="3"/>
  <c r="ID225" i="3"/>
  <c r="HV225" i="3"/>
  <c r="HR225" i="3"/>
  <c r="HN225" i="3"/>
  <c r="HJ225" i="3"/>
  <c r="HF225" i="3"/>
  <c r="HB225" i="3"/>
  <c r="GX225" i="3"/>
  <c r="GT225" i="3"/>
  <c r="GP225" i="3"/>
  <c r="GL225" i="3"/>
  <c r="GH225" i="3"/>
  <c r="GD225" i="3"/>
  <c r="FV225" i="3"/>
  <c r="FR225" i="3"/>
  <c r="FJ225" i="3"/>
  <c r="FF225" i="3"/>
  <c r="EX225" i="3"/>
  <c r="ET225" i="3"/>
  <c r="EP225" i="3"/>
  <c r="EL225" i="3"/>
  <c r="EI225" i="3"/>
  <c r="EE225" i="3"/>
  <c r="DZ225" i="3"/>
  <c r="DU225" i="3"/>
  <c r="EC225" i="3"/>
  <c r="EZ225" i="3"/>
  <c r="FL225" i="3"/>
  <c r="FX225" i="3"/>
  <c r="GS225" i="3"/>
  <c r="HA225" i="3"/>
  <c r="HI225" i="3"/>
  <c r="HQ225" i="3"/>
  <c r="HY225" i="3"/>
  <c r="IK225" i="3"/>
  <c r="IS225" i="3"/>
  <c r="IX226" i="3"/>
  <c r="IT226" i="3"/>
  <c r="IP226" i="3"/>
  <c r="IL226" i="3"/>
  <c r="IH226" i="3"/>
  <c r="ID226" i="3"/>
  <c r="HV226" i="3"/>
  <c r="HR226" i="3"/>
  <c r="HN226" i="3"/>
  <c r="HJ226" i="3"/>
  <c r="HF226" i="3"/>
  <c r="HB226" i="3"/>
  <c r="GX226" i="3"/>
  <c r="GT226" i="3"/>
  <c r="GP226" i="3"/>
  <c r="GL226" i="3"/>
  <c r="GH226" i="3"/>
  <c r="GD226" i="3"/>
  <c r="FV226" i="3"/>
  <c r="FR226" i="3"/>
  <c r="FJ226" i="3"/>
  <c r="FF226" i="3"/>
  <c r="EX226" i="3"/>
  <c r="ET226" i="3"/>
  <c r="EP226" i="3"/>
  <c r="EL226" i="3"/>
  <c r="EI226" i="3"/>
  <c r="EE226" i="3"/>
  <c r="DZ226" i="3"/>
  <c r="DU226" i="3"/>
  <c r="IW226" i="3"/>
  <c r="IS226" i="3"/>
  <c r="IO226" i="3"/>
  <c r="IK226" i="3"/>
  <c r="IG226" i="3"/>
  <c r="IC226" i="3"/>
  <c r="HY226" i="3"/>
  <c r="HU226" i="3"/>
  <c r="HQ226" i="3"/>
  <c r="HM226" i="3"/>
  <c r="HI226" i="3"/>
  <c r="HE226" i="3"/>
  <c r="HA226" i="3"/>
  <c r="GW226" i="3"/>
  <c r="GS226" i="3"/>
  <c r="FY226" i="3"/>
  <c r="FU226" i="3"/>
  <c r="FM226" i="3"/>
  <c r="FI226" i="3"/>
  <c r="FA226" i="3"/>
  <c r="EW226" i="3"/>
  <c r="ES226" i="3"/>
  <c r="EO226" i="3"/>
  <c r="EK226" i="3"/>
  <c r="EH226" i="3"/>
  <c r="ED226" i="3"/>
  <c r="DY226" i="3"/>
  <c r="DT226" i="3"/>
  <c r="EC226" i="3"/>
  <c r="EZ226" i="3"/>
  <c r="FL226" i="3"/>
  <c r="FX226" i="3"/>
  <c r="GI226" i="3"/>
  <c r="GN226" i="3"/>
  <c r="GU226" i="3"/>
  <c r="HC226" i="3"/>
  <c r="HK226" i="3"/>
  <c r="HS226" i="3"/>
  <c r="IF226" i="3"/>
  <c r="IN226" i="3"/>
  <c r="IV226" i="3"/>
  <c r="DW229" i="3"/>
  <c r="EG229" i="3"/>
  <c r="EN229" i="3"/>
  <c r="EV229" i="3"/>
  <c r="FI229" i="3"/>
  <c r="FU229" i="3"/>
  <c r="GW229" i="3"/>
  <c r="HE229" i="3"/>
  <c r="HM229" i="3"/>
  <c r="HU229" i="3"/>
  <c r="IB229" i="3"/>
  <c r="IG229" i="3"/>
  <c r="IO229" i="3"/>
  <c r="IW229" i="3"/>
  <c r="DW230" i="3"/>
  <c r="EG230" i="3"/>
  <c r="EN230" i="3"/>
  <c r="EV230" i="3"/>
  <c r="FC230" i="3"/>
  <c r="FO230" i="3"/>
  <c r="GA230" i="3"/>
  <c r="GF230" i="3"/>
  <c r="GQ230" i="3"/>
  <c r="GY230" i="3"/>
  <c r="HG230" i="3"/>
  <c r="HO230" i="3"/>
  <c r="HW230" i="3"/>
  <c r="IB230" i="3"/>
  <c r="IR230" i="3"/>
  <c r="IY233" i="3"/>
  <c r="IU233" i="3"/>
  <c r="IQ233" i="3"/>
  <c r="IM233" i="3"/>
  <c r="II233" i="3"/>
  <c r="IA233" i="3"/>
  <c r="HW233" i="3"/>
  <c r="HS233" i="3"/>
  <c r="HO233" i="3"/>
  <c r="HK233" i="3"/>
  <c r="HG233" i="3"/>
  <c r="HC233" i="3"/>
  <c r="GY233" i="3"/>
  <c r="GU233" i="3"/>
  <c r="GQ233" i="3"/>
  <c r="GM233" i="3"/>
  <c r="GI233" i="3"/>
  <c r="GE233" i="3"/>
  <c r="GA233" i="3"/>
  <c r="FS233" i="3"/>
  <c r="FO233" i="3"/>
  <c r="FG233" i="3"/>
  <c r="FC233" i="3"/>
  <c r="EY233" i="3"/>
  <c r="EU233" i="3"/>
  <c r="EQ233" i="3"/>
  <c r="EM233" i="3"/>
  <c r="EF233" i="3"/>
  <c r="EB233" i="3"/>
  <c r="DV233" i="3"/>
  <c r="DQ233" i="3"/>
  <c r="IX233" i="3"/>
  <c r="IT233" i="3"/>
  <c r="IP233" i="3"/>
  <c r="IL233" i="3"/>
  <c r="IH233" i="3"/>
  <c r="ID233" i="3"/>
  <c r="HV233" i="3"/>
  <c r="HR233" i="3"/>
  <c r="HN233" i="3"/>
  <c r="HJ233" i="3"/>
  <c r="HF233" i="3"/>
  <c r="HB233" i="3"/>
  <c r="GX233" i="3"/>
  <c r="GT233" i="3"/>
  <c r="GP233" i="3"/>
  <c r="GL233" i="3"/>
  <c r="GH233" i="3"/>
  <c r="GD233" i="3"/>
  <c r="FV233" i="3"/>
  <c r="FR233" i="3"/>
  <c r="FJ233" i="3"/>
  <c r="FF233" i="3"/>
  <c r="EX233" i="3"/>
  <c r="ET233" i="3"/>
  <c r="EP233" i="3"/>
  <c r="EL233" i="3"/>
  <c r="EI233" i="3"/>
  <c r="EE233" i="3"/>
  <c r="DZ233" i="3"/>
  <c r="DU233" i="3"/>
  <c r="EC233" i="3"/>
  <c r="EZ233" i="3"/>
  <c r="FL233" i="3"/>
  <c r="FX233" i="3"/>
  <c r="GS233" i="3"/>
  <c r="HA233" i="3"/>
  <c r="HI233" i="3"/>
  <c r="HQ233" i="3"/>
  <c r="HY233" i="3"/>
  <c r="IK233" i="3"/>
  <c r="IS233" i="3"/>
  <c r="IX234" i="3"/>
  <c r="IT234" i="3"/>
  <c r="IP234" i="3"/>
  <c r="IL234" i="3"/>
  <c r="IH234" i="3"/>
  <c r="ID234" i="3"/>
  <c r="HV234" i="3"/>
  <c r="HR234" i="3"/>
  <c r="HN234" i="3"/>
  <c r="HJ234" i="3"/>
  <c r="HF234" i="3"/>
  <c r="HB234" i="3"/>
  <c r="GX234" i="3"/>
  <c r="GT234" i="3"/>
  <c r="GP234" i="3"/>
  <c r="GL234" i="3"/>
  <c r="GH234" i="3"/>
  <c r="GD234" i="3"/>
  <c r="FV234" i="3"/>
  <c r="FR234" i="3"/>
  <c r="FJ234" i="3"/>
  <c r="FF234" i="3"/>
  <c r="EX234" i="3"/>
  <c r="ET234" i="3"/>
  <c r="EP234" i="3"/>
  <c r="EL234" i="3"/>
  <c r="EI234" i="3"/>
  <c r="EE234" i="3"/>
  <c r="DZ234" i="3"/>
  <c r="DU234" i="3"/>
  <c r="IW234" i="3"/>
  <c r="IS234" i="3"/>
  <c r="IO234" i="3"/>
  <c r="IK234" i="3"/>
  <c r="IG234" i="3"/>
  <c r="IC234" i="3"/>
  <c r="HY234" i="3"/>
  <c r="HU234" i="3"/>
  <c r="HQ234" i="3"/>
  <c r="HM234" i="3"/>
  <c r="HI234" i="3"/>
  <c r="HE234" i="3"/>
  <c r="HA234" i="3"/>
  <c r="GW234" i="3"/>
  <c r="GS234" i="3"/>
  <c r="FY234" i="3"/>
  <c r="FU234" i="3"/>
  <c r="FM234" i="3"/>
  <c r="FI234" i="3"/>
  <c r="FA234" i="3"/>
  <c r="EW234" i="3"/>
  <c r="ES234" i="3"/>
  <c r="EO234" i="3"/>
  <c r="EK234" i="3"/>
  <c r="EH234" i="3"/>
  <c r="ED234" i="3"/>
  <c r="DY234" i="3"/>
  <c r="DT234" i="3"/>
  <c r="EC234" i="3"/>
  <c r="EZ234" i="3"/>
  <c r="FL234" i="3"/>
  <c r="FX234" i="3"/>
  <c r="GI234" i="3"/>
  <c r="GN234" i="3"/>
  <c r="GU234" i="3"/>
  <c r="HC234" i="3"/>
  <c r="HK234" i="3"/>
  <c r="HS234" i="3"/>
  <c r="IF234" i="3"/>
  <c r="IN234" i="3"/>
  <c r="IV234" i="3"/>
  <c r="DW237" i="3"/>
  <c r="EG237" i="3"/>
  <c r="EN237" i="3"/>
  <c r="EV237" i="3"/>
  <c r="FI237" i="3"/>
  <c r="FU237" i="3"/>
  <c r="GW237" i="3"/>
  <c r="HE237" i="3"/>
  <c r="HM237" i="3"/>
  <c r="HU237" i="3"/>
  <c r="IB237" i="3"/>
  <c r="IG237" i="3"/>
  <c r="IO237" i="3"/>
  <c r="IW237" i="3"/>
  <c r="DW238" i="3"/>
  <c r="EG238" i="3"/>
  <c r="EN238" i="3"/>
  <c r="EV238" i="3"/>
  <c r="FC238" i="3"/>
  <c r="FO238" i="3"/>
  <c r="GA238" i="3"/>
  <c r="GF238" i="3"/>
  <c r="GQ238" i="3"/>
  <c r="GY238" i="3"/>
  <c r="HG238" i="3"/>
  <c r="HO238" i="3"/>
  <c r="HW238" i="3"/>
  <c r="IB238" i="3"/>
  <c r="IR238" i="3"/>
  <c r="IY241" i="3"/>
  <c r="IU241" i="3"/>
  <c r="IQ241" i="3"/>
  <c r="IM241" i="3"/>
  <c r="II241" i="3"/>
  <c r="IA241" i="3"/>
  <c r="HW241" i="3"/>
  <c r="HS241" i="3"/>
  <c r="HO241" i="3"/>
  <c r="HK241" i="3"/>
  <c r="HG241" i="3"/>
  <c r="HC241" i="3"/>
  <c r="GY241" i="3"/>
  <c r="GU241" i="3"/>
  <c r="GQ241" i="3"/>
  <c r="GM241" i="3"/>
  <c r="GI241" i="3"/>
  <c r="GE241" i="3"/>
  <c r="GA241" i="3"/>
  <c r="FS241" i="3"/>
  <c r="FO241" i="3"/>
  <c r="FG241" i="3"/>
  <c r="FC241" i="3"/>
  <c r="EY241" i="3"/>
  <c r="EU241" i="3"/>
  <c r="EQ241" i="3"/>
  <c r="EM241" i="3"/>
  <c r="EF241" i="3"/>
  <c r="EB241" i="3"/>
  <c r="DV241" i="3"/>
  <c r="DQ241" i="3"/>
  <c r="IX241" i="3"/>
  <c r="IT241" i="3"/>
  <c r="IP241" i="3"/>
  <c r="IL241" i="3"/>
  <c r="IH241" i="3"/>
  <c r="ID241" i="3"/>
  <c r="HV241" i="3"/>
  <c r="HR241" i="3"/>
  <c r="HN241" i="3"/>
  <c r="HJ241" i="3"/>
  <c r="HF241" i="3"/>
  <c r="HB241" i="3"/>
  <c r="GX241" i="3"/>
  <c r="GT241" i="3"/>
  <c r="GP241" i="3"/>
  <c r="GL241" i="3"/>
  <c r="GH241" i="3"/>
  <c r="GD241" i="3"/>
  <c r="FV241" i="3"/>
  <c r="FR241" i="3"/>
  <c r="FJ241" i="3"/>
  <c r="FF241" i="3"/>
  <c r="EX241" i="3"/>
  <c r="ET241" i="3"/>
  <c r="EP241" i="3"/>
  <c r="EL241" i="3"/>
  <c r="EI241" i="3"/>
  <c r="EE241" i="3"/>
  <c r="DZ241" i="3"/>
  <c r="DU241" i="3"/>
  <c r="EC241" i="3"/>
  <c r="EZ241" i="3"/>
  <c r="FL241" i="3"/>
  <c r="FX241" i="3"/>
  <c r="GS241" i="3"/>
  <c r="HA241" i="3"/>
  <c r="HI241" i="3"/>
  <c r="HQ241" i="3"/>
  <c r="HY241" i="3"/>
  <c r="IK241" i="3"/>
  <c r="IS241" i="3"/>
  <c r="IX242" i="3"/>
  <c r="IT242" i="3"/>
  <c r="IP242" i="3"/>
  <c r="IL242" i="3"/>
  <c r="IH242" i="3"/>
  <c r="ID242" i="3"/>
  <c r="HV242" i="3"/>
  <c r="HR242" i="3"/>
  <c r="HN242" i="3"/>
  <c r="HJ242" i="3"/>
  <c r="HF242" i="3"/>
  <c r="HB242" i="3"/>
  <c r="GX242" i="3"/>
  <c r="GT242" i="3"/>
  <c r="GP242" i="3"/>
  <c r="GL242" i="3"/>
  <c r="GH242" i="3"/>
  <c r="GD242" i="3"/>
  <c r="FV242" i="3"/>
  <c r="FR242" i="3"/>
  <c r="FJ242" i="3"/>
  <c r="FF242" i="3"/>
  <c r="EX242" i="3"/>
  <c r="ET242" i="3"/>
  <c r="EP242" i="3"/>
  <c r="EL242" i="3"/>
  <c r="EI242" i="3"/>
  <c r="EE242" i="3"/>
  <c r="DZ242" i="3"/>
  <c r="DU242" i="3"/>
  <c r="IW242" i="3"/>
  <c r="IS242" i="3"/>
  <c r="IO242" i="3"/>
  <c r="IK242" i="3"/>
  <c r="IG242" i="3"/>
  <c r="IC242" i="3"/>
  <c r="HY242" i="3"/>
  <c r="HU242" i="3"/>
  <c r="HQ242" i="3"/>
  <c r="HM242" i="3"/>
  <c r="HI242" i="3"/>
  <c r="HE242" i="3"/>
  <c r="HA242" i="3"/>
  <c r="GW242" i="3"/>
  <c r="GS242" i="3"/>
  <c r="FY242" i="3"/>
  <c r="FU242" i="3"/>
  <c r="FM242" i="3"/>
  <c r="FI242" i="3"/>
  <c r="FA242" i="3"/>
  <c r="EW242" i="3"/>
  <c r="ES242" i="3"/>
  <c r="EO242" i="3"/>
  <c r="EK242" i="3"/>
  <c r="EH242" i="3"/>
  <c r="ED242" i="3"/>
  <c r="DY242" i="3"/>
  <c r="DT242" i="3"/>
  <c r="EC242" i="3"/>
  <c r="EZ242" i="3"/>
  <c r="FL242" i="3"/>
  <c r="FX242" i="3"/>
  <c r="GI242" i="3"/>
  <c r="GN242" i="3"/>
  <c r="GU242" i="3"/>
  <c r="HC242" i="3"/>
  <c r="HK242" i="3"/>
  <c r="HS242" i="3"/>
  <c r="IF242" i="3"/>
  <c r="IN242" i="3"/>
  <c r="IV242" i="3"/>
  <c r="DW245" i="3"/>
  <c r="EG245" i="3"/>
  <c r="EN245" i="3"/>
  <c r="EV245" i="3"/>
  <c r="FI245" i="3"/>
  <c r="FU245" i="3"/>
  <c r="GW245" i="3"/>
  <c r="HE245" i="3"/>
  <c r="HM245" i="3"/>
  <c r="HU245" i="3"/>
  <c r="IB245" i="3"/>
  <c r="IG245" i="3"/>
  <c r="IO245" i="3"/>
  <c r="IW245" i="3"/>
  <c r="DW246" i="3"/>
  <c r="EG246" i="3"/>
  <c r="EN246" i="3"/>
  <c r="EV246" i="3"/>
  <c r="FC246" i="3"/>
  <c r="FO246" i="3"/>
  <c r="GA246" i="3"/>
  <c r="GF246" i="3"/>
  <c r="GQ246" i="3"/>
  <c r="GY246" i="3"/>
  <c r="HG246" i="3"/>
  <c r="HO246" i="3"/>
  <c r="HW246" i="3"/>
  <c r="IB246" i="3"/>
  <c r="IR246" i="3"/>
  <c r="IY249" i="3"/>
  <c r="IU249" i="3"/>
  <c r="IQ249" i="3"/>
  <c r="IM249" i="3"/>
  <c r="II249" i="3"/>
  <c r="IA249" i="3"/>
  <c r="HW249" i="3"/>
  <c r="HS249" i="3"/>
  <c r="HO249" i="3"/>
  <c r="HK249" i="3"/>
  <c r="HG249" i="3"/>
  <c r="HC249" i="3"/>
  <c r="GY249" i="3"/>
  <c r="GU249" i="3"/>
  <c r="GQ249" i="3"/>
  <c r="GM249" i="3"/>
  <c r="GI249" i="3"/>
  <c r="GE249" i="3"/>
  <c r="GA249" i="3"/>
  <c r="FS249" i="3"/>
  <c r="FO249" i="3"/>
  <c r="FG249" i="3"/>
  <c r="FC249" i="3"/>
  <c r="EY249" i="3"/>
  <c r="EU249" i="3"/>
  <c r="EQ249" i="3"/>
  <c r="EM249" i="3"/>
  <c r="EF249" i="3"/>
  <c r="EB249" i="3"/>
  <c r="DV249" i="3"/>
  <c r="DQ249" i="3"/>
  <c r="IX249" i="3"/>
  <c r="IT249" i="3"/>
  <c r="IP249" i="3"/>
  <c r="IL249" i="3"/>
  <c r="IH249" i="3"/>
  <c r="ID249" i="3"/>
  <c r="HV249" i="3"/>
  <c r="HR249" i="3"/>
  <c r="HN249" i="3"/>
  <c r="HJ249" i="3"/>
  <c r="HF249" i="3"/>
  <c r="HB249" i="3"/>
  <c r="GX249" i="3"/>
  <c r="GT249" i="3"/>
  <c r="GP249" i="3"/>
  <c r="GL249" i="3"/>
  <c r="GH249" i="3"/>
  <c r="GD249" i="3"/>
  <c r="FV249" i="3"/>
  <c r="FR249" i="3"/>
  <c r="FJ249" i="3"/>
  <c r="FF249" i="3"/>
  <c r="EX249" i="3"/>
  <c r="ET249" i="3"/>
  <c r="EP249" i="3"/>
  <c r="EL249" i="3"/>
  <c r="EI249" i="3"/>
  <c r="EE249" i="3"/>
  <c r="DZ249" i="3"/>
  <c r="DU249" i="3"/>
  <c r="EC249" i="3"/>
  <c r="EZ249" i="3"/>
  <c r="FL249" i="3"/>
  <c r="FX249" i="3"/>
  <c r="GS249" i="3"/>
  <c r="HA249" i="3"/>
  <c r="HI249" i="3"/>
  <c r="HQ249" i="3"/>
  <c r="HY249" i="3"/>
  <c r="IK249" i="3"/>
  <c r="IS249" i="3"/>
  <c r="IX250" i="3"/>
  <c r="IT250" i="3"/>
  <c r="IP250" i="3"/>
  <c r="IL250" i="3"/>
  <c r="IH250" i="3"/>
  <c r="ID250" i="3"/>
  <c r="HV250" i="3"/>
  <c r="HR250" i="3"/>
  <c r="HN250" i="3"/>
  <c r="HJ250" i="3"/>
  <c r="HF250" i="3"/>
  <c r="HB250" i="3"/>
  <c r="GX250" i="3"/>
  <c r="GT250" i="3"/>
  <c r="GP250" i="3"/>
  <c r="GL250" i="3"/>
  <c r="GH250" i="3"/>
  <c r="GD250" i="3"/>
  <c r="FV250" i="3"/>
  <c r="FR250" i="3"/>
  <c r="FJ250" i="3"/>
  <c r="FF250" i="3"/>
  <c r="EX250" i="3"/>
  <c r="ET250" i="3"/>
  <c r="EP250" i="3"/>
  <c r="EL250" i="3"/>
  <c r="EI250" i="3"/>
  <c r="EE250" i="3"/>
  <c r="DZ250" i="3"/>
  <c r="DU250" i="3"/>
  <c r="IW250" i="3"/>
  <c r="IS250" i="3"/>
  <c r="IO250" i="3"/>
  <c r="IK250" i="3"/>
  <c r="IG250" i="3"/>
  <c r="IC250" i="3"/>
  <c r="HY250" i="3"/>
  <c r="HU250" i="3"/>
  <c r="HQ250" i="3"/>
  <c r="HM250" i="3"/>
  <c r="HI250" i="3"/>
  <c r="HE250" i="3"/>
  <c r="HA250" i="3"/>
  <c r="GW250" i="3"/>
  <c r="GS250" i="3"/>
  <c r="FY250" i="3"/>
  <c r="FU250" i="3"/>
  <c r="FM250" i="3"/>
  <c r="FI250" i="3"/>
  <c r="FA250" i="3"/>
  <c r="EW250" i="3"/>
  <c r="ES250" i="3"/>
  <c r="EO250" i="3"/>
  <c r="EK250" i="3"/>
  <c r="EH250" i="3"/>
  <c r="ED250" i="3"/>
  <c r="DY250" i="3"/>
  <c r="DT250" i="3"/>
  <c r="EC250" i="3"/>
  <c r="EZ250" i="3"/>
  <c r="FL250" i="3"/>
  <c r="FX250" i="3"/>
  <c r="GI250" i="3"/>
  <c r="GN250" i="3"/>
  <c r="GU250" i="3"/>
  <c r="HC250" i="3"/>
  <c r="HK250" i="3"/>
  <c r="HS250" i="3"/>
  <c r="IF250" i="3"/>
  <c r="IN250" i="3"/>
  <c r="IV250" i="3"/>
  <c r="DW253" i="3"/>
  <c r="EG253" i="3"/>
  <c r="EN253" i="3"/>
  <c r="EV253" i="3"/>
  <c r="FI253" i="3"/>
  <c r="FU253" i="3"/>
  <c r="GW253" i="3"/>
  <c r="HE253" i="3"/>
  <c r="HM253" i="3"/>
  <c r="HU253" i="3"/>
  <c r="IB253" i="3"/>
  <c r="IG253" i="3"/>
  <c r="IO253" i="3"/>
  <c r="IW253" i="3"/>
  <c r="DW254" i="3"/>
  <c r="EG254" i="3"/>
  <c r="EN254" i="3"/>
  <c r="EV254" i="3"/>
  <c r="FC254" i="3"/>
  <c r="FO254" i="3"/>
  <c r="GA254" i="3"/>
  <c r="GF254" i="3"/>
  <c r="GQ254" i="3"/>
  <c r="GY254" i="3"/>
  <c r="HG254" i="3"/>
  <c r="HO254" i="3"/>
  <c r="HW254" i="3"/>
  <c r="IB254" i="3"/>
  <c r="IR254" i="3"/>
  <c r="IY257" i="3"/>
  <c r="IU257" i="3"/>
  <c r="IQ257" i="3"/>
  <c r="IM257" i="3"/>
  <c r="II257" i="3"/>
  <c r="IA257" i="3"/>
  <c r="HW257" i="3"/>
  <c r="HS257" i="3"/>
  <c r="HO257" i="3"/>
  <c r="HK257" i="3"/>
  <c r="HG257" i="3"/>
  <c r="HC257" i="3"/>
  <c r="GY257" i="3"/>
  <c r="GU257" i="3"/>
  <c r="GQ257" i="3"/>
  <c r="GM257" i="3"/>
  <c r="GI257" i="3"/>
  <c r="GE257" i="3"/>
  <c r="GA257" i="3"/>
  <c r="FS257" i="3"/>
  <c r="FO257" i="3"/>
  <c r="FG257" i="3"/>
  <c r="FC257" i="3"/>
  <c r="EY257" i="3"/>
  <c r="EU257" i="3"/>
  <c r="EQ257" i="3"/>
  <c r="EM257" i="3"/>
  <c r="EF257" i="3"/>
  <c r="EB257" i="3"/>
  <c r="DV257" i="3"/>
  <c r="DQ257" i="3"/>
  <c r="IX257" i="3"/>
  <c r="IT257" i="3"/>
  <c r="IP257" i="3"/>
  <c r="IL257" i="3"/>
  <c r="IH257" i="3"/>
  <c r="ID257" i="3"/>
  <c r="HV257" i="3"/>
  <c r="HR257" i="3"/>
  <c r="HN257" i="3"/>
  <c r="HJ257" i="3"/>
  <c r="HF257" i="3"/>
  <c r="HB257" i="3"/>
  <c r="GX257" i="3"/>
  <c r="GT257" i="3"/>
  <c r="GP257" i="3"/>
  <c r="GL257" i="3"/>
  <c r="GH257" i="3"/>
  <c r="GD257" i="3"/>
  <c r="FV257" i="3"/>
  <c r="FR257" i="3"/>
  <c r="FJ257" i="3"/>
  <c r="FF257" i="3"/>
  <c r="EX257" i="3"/>
  <c r="ET257" i="3"/>
  <c r="EP257" i="3"/>
  <c r="EL257" i="3"/>
  <c r="EI257" i="3"/>
  <c r="EE257" i="3"/>
  <c r="DZ257" i="3"/>
  <c r="DU257" i="3"/>
  <c r="EC257" i="3"/>
  <c r="EZ257" i="3"/>
  <c r="FL257" i="3"/>
  <c r="FX257" i="3"/>
  <c r="GS257" i="3"/>
  <c r="HA257" i="3"/>
  <c r="HI257" i="3"/>
  <c r="HQ257" i="3"/>
  <c r="HY257" i="3"/>
  <c r="IK257" i="3"/>
  <c r="IS257" i="3"/>
  <c r="IY258" i="3"/>
  <c r="IU258" i="3"/>
  <c r="IQ258" i="3"/>
  <c r="IM258" i="3"/>
  <c r="II258" i="3"/>
  <c r="IA258" i="3"/>
  <c r="IX258" i="3"/>
  <c r="IT258" i="3"/>
  <c r="IP258" i="3"/>
  <c r="IL258" i="3"/>
  <c r="IH258" i="3"/>
  <c r="ID258" i="3"/>
  <c r="HV258" i="3"/>
  <c r="HR258" i="3"/>
  <c r="HN258" i="3"/>
  <c r="HJ258" i="3"/>
  <c r="HF258" i="3"/>
  <c r="HB258" i="3"/>
  <c r="GX258" i="3"/>
  <c r="GT258" i="3"/>
  <c r="GP258" i="3"/>
  <c r="GL258" i="3"/>
  <c r="GH258" i="3"/>
  <c r="GD258" i="3"/>
  <c r="FV258" i="3"/>
  <c r="FR258" i="3"/>
  <c r="FJ258" i="3"/>
  <c r="FF258" i="3"/>
  <c r="EX258" i="3"/>
  <c r="ET258" i="3"/>
  <c r="EP258" i="3"/>
  <c r="EL258" i="3"/>
  <c r="EI258" i="3"/>
  <c r="EE258" i="3"/>
  <c r="DZ258" i="3"/>
  <c r="DU258" i="3"/>
  <c r="IW258" i="3"/>
  <c r="IS258" i="3"/>
  <c r="IO258" i="3"/>
  <c r="IK258" i="3"/>
  <c r="IG258" i="3"/>
  <c r="IC258" i="3"/>
  <c r="HY258" i="3"/>
  <c r="HU258" i="3"/>
  <c r="HQ258" i="3"/>
  <c r="HM258" i="3"/>
  <c r="HI258" i="3"/>
  <c r="HE258" i="3"/>
  <c r="HA258" i="3"/>
  <c r="GW258" i="3"/>
  <c r="GS258" i="3"/>
  <c r="FY258" i="3"/>
  <c r="FU258" i="3"/>
  <c r="FM258" i="3"/>
  <c r="FI258" i="3"/>
  <c r="FA258" i="3"/>
  <c r="EW258" i="3"/>
  <c r="ES258" i="3"/>
  <c r="EO258" i="3"/>
  <c r="EK258" i="3"/>
  <c r="EH258" i="3"/>
  <c r="ED258" i="3"/>
  <c r="DY258" i="3"/>
  <c r="DT258" i="3"/>
  <c r="EC258" i="3"/>
  <c r="EZ258" i="3"/>
  <c r="FL258" i="3"/>
  <c r="FX258" i="3"/>
  <c r="GI258" i="3"/>
  <c r="GN258" i="3"/>
  <c r="GU258" i="3"/>
  <c r="HC258" i="3"/>
  <c r="HK258" i="3"/>
  <c r="HS258" i="3"/>
  <c r="EG262" i="3"/>
  <c r="EV262" i="3"/>
  <c r="GV262" i="3"/>
  <c r="DW266" i="3"/>
  <c r="EN266" i="3"/>
  <c r="HD266" i="3"/>
  <c r="HT266" i="3"/>
  <c r="IR266" i="3"/>
  <c r="DW136" i="3"/>
  <c r="EC136" i="3"/>
  <c r="EG136" i="3"/>
  <c r="EN136" i="3"/>
  <c r="EV136" i="3"/>
  <c r="EZ136" i="3"/>
  <c r="FD136" i="3"/>
  <c r="FL136" i="3"/>
  <c r="FP136" i="3"/>
  <c r="FX136" i="3"/>
  <c r="GB136" i="3"/>
  <c r="GF136" i="3"/>
  <c r="GJ136" i="3"/>
  <c r="GN136" i="3"/>
  <c r="GV136" i="3"/>
  <c r="GZ136" i="3"/>
  <c r="HD136" i="3"/>
  <c r="HH136" i="3"/>
  <c r="HL136" i="3"/>
  <c r="HT136" i="3"/>
  <c r="HX136" i="3"/>
  <c r="IB136" i="3"/>
  <c r="IF136" i="3"/>
  <c r="IN136" i="3"/>
  <c r="IR136" i="3"/>
  <c r="DW140" i="3"/>
  <c r="EC140" i="3"/>
  <c r="EG140" i="3"/>
  <c r="EN140" i="3"/>
  <c r="EV140" i="3"/>
  <c r="EZ140" i="3"/>
  <c r="FD140" i="3"/>
  <c r="FL140" i="3"/>
  <c r="FP140" i="3"/>
  <c r="FX140" i="3"/>
  <c r="GB140" i="3"/>
  <c r="GF140" i="3"/>
  <c r="GJ140" i="3"/>
  <c r="GN140" i="3"/>
  <c r="GV140" i="3"/>
  <c r="GZ140" i="3"/>
  <c r="HD140" i="3"/>
  <c r="HH140" i="3"/>
  <c r="HL140" i="3"/>
  <c r="HT140" i="3"/>
  <c r="HX140" i="3"/>
  <c r="IB140" i="3"/>
  <c r="IF140" i="3"/>
  <c r="IN140" i="3"/>
  <c r="IR140" i="3"/>
  <c r="DQ141" i="3"/>
  <c r="DV141" i="3"/>
  <c r="EB141" i="3"/>
  <c r="EF141" i="3"/>
  <c r="EM141" i="3"/>
  <c r="EQ141" i="3"/>
  <c r="EU141" i="3"/>
  <c r="EY141" i="3"/>
  <c r="FC141" i="3"/>
  <c r="FG141" i="3"/>
  <c r="FO141" i="3"/>
  <c r="FS141" i="3"/>
  <c r="GA141" i="3"/>
  <c r="GE141" i="3"/>
  <c r="GI141" i="3"/>
  <c r="GM141" i="3"/>
  <c r="GQ141" i="3"/>
  <c r="GU141" i="3"/>
  <c r="GY141" i="3"/>
  <c r="HC141" i="3"/>
  <c r="HG141" i="3"/>
  <c r="HK141" i="3"/>
  <c r="HO141" i="3"/>
  <c r="HS141" i="3"/>
  <c r="HW141" i="3"/>
  <c r="IA141" i="3"/>
  <c r="II141" i="3"/>
  <c r="IM141" i="3"/>
  <c r="IQ141" i="3"/>
  <c r="IU141" i="3"/>
  <c r="DW144" i="3"/>
  <c r="EC144" i="3"/>
  <c r="EG144" i="3"/>
  <c r="EN144" i="3"/>
  <c r="EV144" i="3"/>
  <c r="EZ144" i="3"/>
  <c r="FD144" i="3"/>
  <c r="FL144" i="3"/>
  <c r="FP144" i="3"/>
  <c r="FX144" i="3"/>
  <c r="GB144" i="3"/>
  <c r="GF144" i="3"/>
  <c r="GJ144" i="3"/>
  <c r="GN144" i="3"/>
  <c r="GV144" i="3"/>
  <c r="GZ144" i="3"/>
  <c r="HD144" i="3"/>
  <c r="HH144" i="3"/>
  <c r="HL144" i="3"/>
  <c r="HT144" i="3"/>
  <c r="HX144" i="3"/>
  <c r="IB144" i="3"/>
  <c r="IF144" i="3"/>
  <c r="IN144" i="3"/>
  <c r="IR144" i="3"/>
  <c r="DQ145" i="3"/>
  <c r="DV145" i="3"/>
  <c r="EB145" i="3"/>
  <c r="EF145" i="3"/>
  <c r="EM145" i="3"/>
  <c r="EQ145" i="3"/>
  <c r="EU145" i="3"/>
  <c r="EY145" i="3"/>
  <c r="FC145" i="3"/>
  <c r="FG145" i="3"/>
  <c r="FO145" i="3"/>
  <c r="FS145" i="3"/>
  <c r="GA145" i="3"/>
  <c r="GE145" i="3"/>
  <c r="GI145" i="3"/>
  <c r="GM145" i="3"/>
  <c r="GQ145" i="3"/>
  <c r="GU145" i="3"/>
  <c r="GY145" i="3"/>
  <c r="HC145" i="3"/>
  <c r="HG145" i="3"/>
  <c r="HK145" i="3"/>
  <c r="HO145" i="3"/>
  <c r="HS145" i="3"/>
  <c r="HW145" i="3"/>
  <c r="IA145" i="3"/>
  <c r="II145" i="3"/>
  <c r="IM145" i="3"/>
  <c r="IQ145" i="3"/>
  <c r="IU145" i="3"/>
  <c r="DW148" i="3"/>
  <c r="EC148" i="3"/>
  <c r="EG148" i="3"/>
  <c r="EN148" i="3"/>
  <c r="EV148" i="3"/>
  <c r="EZ148" i="3"/>
  <c r="FD148" i="3"/>
  <c r="FL148" i="3"/>
  <c r="FP148" i="3"/>
  <c r="FX148" i="3"/>
  <c r="GB148" i="3"/>
  <c r="GF148" i="3"/>
  <c r="GJ148" i="3"/>
  <c r="GN148" i="3"/>
  <c r="GV148" i="3"/>
  <c r="GZ148" i="3"/>
  <c r="HD148" i="3"/>
  <c r="HH148" i="3"/>
  <c r="HL148" i="3"/>
  <c r="HT148" i="3"/>
  <c r="HX148" i="3"/>
  <c r="IB148" i="3"/>
  <c r="IF148" i="3"/>
  <c r="IN148" i="3"/>
  <c r="IR148" i="3"/>
  <c r="DQ149" i="3"/>
  <c r="DV149" i="3"/>
  <c r="EB149" i="3"/>
  <c r="EF149" i="3"/>
  <c r="EM149" i="3"/>
  <c r="EQ149" i="3"/>
  <c r="EU149" i="3"/>
  <c r="EY149" i="3"/>
  <c r="FC149" i="3"/>
  <c r="FG149" i="3"/>
  <c r="FO149" i="3"/>
  <c r="FS149" i="3"/>
  <c r="GA149" i="3"/>
  <c r="GE149" i="3"/>
  <c r="GI149" i="3"/>
  <c r="GM149" i="3"/>
  <c r="GQ149" i="3"/>
  <c r="GU149" i="3"/>
  <c r="GY149" i="3"/>
  <c r="HC149" i="3"/>
  <c r="HG149" i="3"/>
  <c r="HK149" i="3"/>
  <c r="HO149" i="3"/>
  <c r="HS149" i="3"/>
  <c r="HW149" i="3"/>
  <c r="IA149" i="3"/>
  <c r="II149" i="3"/>
  <c r="IM149" i="3"/>
  <c r="IQ149" i="3"/>
  <c r="IU149" i="3"/>
  <c r="DW152" i="3"/>
  <c r="EC152" i="3"/>
  <c r="EG152" i="3"/>
  <c r="EN152" i="3"/>
  <c r="EV152" i="3"/>
  <c r="EZ152" i="3"/>
  <c r="FD152" i="3"/>
  <c r="FL152" i="3"/>
  <c r="FP152" i="3"/>
  <c r="FX152" i="3"/>
  <c r="GB152" i="3"/>
  <c r="GF152" i="3"/>
  <c r="GJ152" i="3"/>
  <c r="GN152" i="3"/>
  <c r="GV152" i="3"/>
  <c r="GZ152" i="3"/>
  <c r="HD152" i="3"/>
  <c r="HH152" i="3"/>
  <c r="HL152" i="3"/>
  <c r="HT152" i="3"/>
  <c r="HX152" i="3"/>
  <c r="IB152" i="3"/>
  <c r="IF152" i="3"/>
  <c r="IN152" i="3"/>
  <c r="IR152" i="3"/>
  <c r="DQ153" i="3"/>
  <c r="DV153" i="3"/>
  <c r="EB153" i="3"/>
  <c r="EF153" i="3"/>
  <c r="EM153" i="3"/>
  <c r="EQ153" i="3"/>
  <c r="EU153" i="3"/>
  <c r="EY153" i="3"/>
  <c r="FC153" i="3"/>
  <c r="FG153" i="3"/>
  <c r="FO153" i="3"/>
  <c r="FS153" i="3"/>
  <c r="GA153" i="3"/>
  <c r="GE153" i="3"/>
  <c r="GI153" i="3"/>
  <c r="GM153" i="3"/>
  <c r="GQ153" i="3"/>
  <c r="GU153" i="3"/>
  <c r="GY153" i="3"/>
  <c r="HC153" i="3"/>
  <c r="HG153" i="3"/>
  <c r="HK153" i="3"/>
  <c r="HO153" i="3"/>
  <c r="HS153" i="3"/>
  <c r="HW153" i="3"/>
  <c r="IA153" i="3"/>
  <c r="II153" i="3"/>
  <c r="IM153" i="3"/>
  <c r="IQ153" i="3"/>
  <c r="IU153" i="3"/>
  <c r="DW156" i="3"/>
  <c r="EC156" i="3"/>
  <c r="EG156" i="3"/>
  <c r="EN156" i="3"/>
  <c r="EV156" i="3"/>
  <c r="EZ156" i="3"/>
  <c r="FD156" i="3"/>
  <c r="FL156" i="3"/>
  <c r="FP156" i="3"/>
  <c r="FX156" i="3"/>
  <c r="GB156" i="3"/>
  <c r="GF156" i="3"/>
  <c r="GJ156" i="3"/>
  <c r="GN156" i="3"/>
  <c r="GV156" i="3"/>
  <c r="GZ156" i="3"/>
  <c r="HD156" i="3"/>
  <c r="HH156" i="3"/>
  <c r="HL156" i="3"/>
  <c r="HT156" i="3"/>
  <c r="HX156" i="3"/>
  <c r="IB156" i="3"/>
  <c r="IF156" i="3"/>
  <c r="IN156" i="3"/>
  <c r="IR156" i="3"/>
  <c r="DQ157" i="3"/>
  <c r="DV157" i="3"/>
  <c r="EB157" i="3"/>
  <c r="EF157" i="3"/>
  <c r="EM157" i="3"/>
  <c r="EQ157" i="3"/>
  <c r="EU157" i="3"/>
  <c r="EY157" i="3"/>
  <c r="FC157" i="3"/>
  <c r="FG157" i="3"/>
  <c r="FO157" i="3"/>
  <c r="FS157" i="3"/>
  <c r="GA157" i="3"/>
  <c r="GE157" i="3"/>
  <c r="GI157" i="3"/>
  <c r="GM157" i="3"/>
  <c r="GQ157" i="3"/>
  <c r="GU157" i="3"/>
  <c r="GY157" i="3"/>
  <c r="HC157" i="3"/>
  <c r="HG157" i="3"/>
  <c r="HK157" i="3"/>
  <c r="HO157" i="3"/>
  <c r="HS157" i="3"/>
  <c r="HW157" i="3"/>
  <c r="IA157" i="3"/>
  <c r="II157" i="3"/>
  <c r="IM157" i="3"/>
  <c r="IQ157" i="3"/>
  <c r="IU157" i="3"/>
  <c r="DW160" i="3"/>
  <c r="EC160" i="3"/>
  <c r="EG160" i="3"/>
  <c r="EN160" i="3"/>
  <c r="EV160" i="3"/>
  <c r="EZ160" i="3"/>
  <c r="FD160" i="3"/>
  <c r="FL160" i="3"/>
  <c r="FP160" i="3"/>
  <c r="FX160" i="3"/>
  <c r="GB160" i="3"/>
  <c r="GF160" i="3"/>
  <c r="GJ160" i="3"/>
  <c r="GN160" i="3"/>
  <c r="GV160" i="3"/>
  <c r="GZ160" i="3"/>
  <c r="HD160" i="3"/>
  <c r="HH160" i="3"/>
  <c r="HL160" i="3"/>
  <c r="HT160" i="3"/>
  <c r="HX160" i="3"/>
  <c r="IB160" i="3"/>
  <c r="IF160" i="3"/>
  <c r="IN160" i="3"/>
  <c r="IR160" i="3"/>
  <c r="DQ161" i="3"/>
  <c r="DV161" i="3"/>
  <c r="EB161" i="3"/>
  <c r="EF161" i="3"/>
  <c r="EM161" i="3"/>
  <c r="EQ161" i="3"/>
  <c r="EU161" i="3"/>
  <c r="EY161" i="3"/>
  <c r="FC161" i="3"/>
  <c r="FG161" i="3"/>
  <c r="FO161" i="3"/>
  <c r="FS161" i="3"/>
  <c r="GA161" i="3"/>
  <c r="GE161" i="3"/>
  <c r="GI161" i="3"/>
  <c r="GM161" i="3"/>
  <c r="GQ161" i="3"/>
  <c r="GU161" i="3"/>
  <c r="GY161" i="3"/>
  <c r="HC161" i="3"/>
  <c r="HG161" i="3"/>
  <c r="HK161" i="3"/>
  <c r="HO161" i="3"/>
  <c r="HS161" i="3"/>
  <c r="HW161" i="3"/>
  <c r="IA161" i="3"/>
  <c r="II161" i="3"/>
  <c r="IM161" i="3"/>
  <c r="IQ161" i="3"/>
  <c r="IU161" i="3"/>
  <c r="DW164" i="3"/>
  <c r="EC164" i="3"/>
  <c r="EG164" i="3"/>
  <c r="EN164" i="3"/>
  <c r="EV164" i="3"/>
  <c r="EZ164" i="3"/>
  <c r="FD164" i="3"/>
  <c r="FL164" i="3"/>
  <c r="FP164" i="3"/>
  <c r="FX164" i="3"/>
  <c r="GB164" i="3"/>
  <c r="GF164" i="3"/>
  <c r="GJ164" i="3"/>
  <c r="GN164" i="3"/>
  <c r="GV164" i="3"/>
  <c r="GZ164" i="3"/>
  <c r="HD164" i="3"/>
  <c r="HH164" i="3"/>
  <c r="HL164" i="3"/>
  <c r="HT164" i="3"/>
  <c r="HX164" i="3"/>
  <c r="IB164" i="3"/>
  <c r="IF164" i="3"/>
  <c r="IN164" i="3"/>
  <c r="IR164" i="3"/>
  <c r="DQ165" i="3"/>
  <c r="DV165" i="3"/>
  <c r="EB165" i="3"/>
  <c r="EF165" i="3"/>
  <c r="EM165" i="3"/>
  <c r="EQ165" i="3"/>
  <c r="EU165" i="3"/>
  <c r="EY165" i="3"/>
  <c r="FC165" i="3"/>
  <c r="FG165" i="3"/>
  <c r="FO165" i="3"/>
  <c r="FS165" i="3"/>
  <c r="GA165" i="3"/>
  <c r="GE165" i="3"/>
  <c r="GI165" i="3"/>
  <c r="GM165" i="3"/>
  <c r="GQ165" i="3"/>
  <c r="GU165" i="3"/>
  <c r="GY165" i="3"/>
  <c r="HC165" i="3"/>
  <c r="HG165" i="3"/>
  <c r="HK165" i="3"/>
  <c r="HO165" i="3"/>
  <c r="HS165" i="3"/>
  <c r="HW165" i="3"/>
  <c r="IA165" i="3"/>
  <c r="II165" i="3"/>
  <c r="IM165" i="3"/>
  <c r="IQ165" i="3"/>
  <c r="IU165" i="3"/>
  <c r="DW168" i="3"/>
  <c r="EC168" i="3"/>
  <c r="EG168" i="3"/>
  <c r="EN168" i="3"/>
  <c r="EV168" i="3"/>
  <c r="EZ168" i="3"/>
  <c r="FD168" i="3"/>
  <c r="FL168" i="3"/>
  <c r="FP168" i="3"/>
  <c r="FX168" i="3"/>
  <c r="GB168" i="3"/>
  <c r="GF168" i="3"/>
  <c r="GJ168" i="3"/>
  <c r="GN168" i="3"/>
  <c r="GV168" i="3"/>
  <c r="GZ168" i="3"/>
  <c r="HD168" i="3"/>
  <c r="HH168" i="3"/>
  <c r="HL168" i="3"/>
  <c r="HT168" i="3"/>
  <c r="HX168" i="3"/>
  <c r="IB168" i="3"/>
  <c r="IF168" i="3"/>
  <c r="IN168" i="3"/>
  <c r="IR168" i="3"/>
  <c r="DQ169" i="3"/>
  <c r="DV169" i="3"/>
  <c r="EB169" i="3"/>
  <c r="EF169" i="3"/>
  <c r="EM169" i="3"/>
  <c r="EQ169" i="3"/>
  <c r="EU169" i="3"/>
  <c r="EY169" i="3"/>
  <c r="FC169" i="3"/>
  <c r="FG169" i="3"/>
  <c r="FO169" i="3"/>
  <c r="FS169" i="3"/>
  <c r="GA169" i="3"/>
  <c r="GE169" i="3"/>
  <c r="GI169" i="3"/>
  <c r="GM169" i="3"/>
  <c r="GQ169" i="3"/>
  <c r="GU169" i="3"/>
  <c r="GY169" i="3"/>
  <c r="HC169" i="3"/>
  <c r="HG169" i="3"/>
  <c r="HK169" i="3"/>
  <c r="HO169" i="3"/>
  <c r="HS169" i="3"/>
  <c r="HW169" i="3"/>
  <c r="IA169" i="3"/>
  <c r="II169" i="3"/>
  <c r="IM169" i="3"/>
  <c r="IQ169" i="3"/>
  <c r="IU169" i="3"/>
  <c r="DW172" i="3"/>
  <c r="EC172" i="3"/>
  <c r="EG172" i="3"/>
  <c r="EN172" i="3"/>
  <c r="EV172" i="3"/>
  <c r="EZ172" i="3"/>
  <c r="FD172" i="3"/>
  <c r="FL172" i="3"/>
  <c r="FP172" i="3"/>
  <c r="FX172" i="3"/>
  <c r="GB172" i="3"/>
  <c r="GF172" i="3"/>
  <c r="GJ172" i="3"/>
  <c r="GN172" i="3"/>
  <c r="GV172" i="3"/>
  <c r="GZ172" i="3"/>
  <c r="HD172" i="3"/>
  <c r="HH172" i="3"/>
  <c r="HL172" i="3"/>
  <c r="HT172" i="3"/>
  <c r="HX172" i="3"/>
  <c r="IB172" i="3"/>
  <c r="IF172" i="3"/>
  <c r="IN172" i="3"/>
  <c r="IR172" i="3"/>
  <c r="DQ173" i="3"/>
  <c r="DV173" i="3"/>
  <c r="EB173" i="3"/>
  <c r="EF173" i="3"/>
  <c r="EM173" i="3"/>
  <c r="EQ173" i="3"/>
  <c r="EU173" i="3"/>
  <c r="EY173" i="3"/>
  <c r="FC173" i="3"/>
  <c r="FG173" i="3"/>
  <c r="FO173" i="3"/>
  <c r="FS173" i="3"/>
  <c r="GA173" i="3"/>
  <c r="GE173" i="3"/>
  <c r="GI173" i="3"/>
  <c r="GM173" i="3"/>
  <c r="GQ173" i="3"/>
  <c r="GU173" i="3"/>
  <c r="GY173" i="3"/>
  <c r="HC173" i="3"/>
  <c r="HG173" i="3"/>
  <c r="HK173" i="3"/>
  <c r="HO173" i="3"/>
  <c r="HS173" i="3"/>
  <c r="HW173" i="3"/>
  <c r="IA173" i="3"/>
  <c r="II173" i="3"/>
  <c r="IM173" i="3"/>
  <c r="IQ173" i="3"/>
  <c r="IU173" i="3"/>
  <c r="DW176" i="3"/>
  <c r="EC176" i="3"/>
  <c r="EG176" i="3"/>
  <c r="EN176" i="3"/>
  <c r="EV176" i="3"/>
  <c r="EZ176" i="3"/>
  <c r="FD176" i="3"/>
  <c r="FL176" i="3"/>
  <c r="FP176" i="3"/>
  <c r="FX176" i="3"/>
  <c r="GB176" i="3"/>
  <c r="GF176" i="3"/>
  <c r="GJ176" i="3"/>
  <c r="GN176" i="3"/>
  <c r="GV176" i="3"/>
  <c r="GZ176" i="3"/>
  <c r="HD176" i="3"/>
  <c r="HH176" i="3"/>
  <c r="HL176" i="3"/>
  <c r="HT176" i="3"/>
  <c r="HX176" i="3"/>
  <c r="IB176" i="3"/>
  <c r="IF176" i="3"/>
  <c r="IN176" i="3"/>
  <c r="IR176" i="3"/>
  <c r="DQ177" i="3"/>
  <c r="DV177" i="3"/>
  <c r="EB177" i="3"/>
  <c r="EF177" i="3"/>
  <c r="EM177" i="3"/>
  <c r="EQ177" i="3"/>
  <c r="EU177" i="3"/>
  <c r="EY177" i="3"/>
  <c r="FC177" i="3"/>
  <c r="FG177" i="3"/>
  <c r="FO177" i="3"/>
  <c r="FS177" i="3"/>
  <c r="GA177" i="3"/>
  <c r="GE177" i="3"/>
  <c r="GI177" i="3"/>
  <c r="GM177" i="3"/>
  <c r="GQ177" i="3"/>
  <c r="GU177" i="3"/>
  <c r="GY177" i="3"/>
  <c r="HC177" i="3"/>
  <c r="HG177" i="3"/>
  <c r="HK177" i="3"/>
  <c r="HO177" i="3"/>
  <c r="HS177" i="3"/>
  <c r="HW177" i="3"/>
  <c r="IA177" i="3"/>
  <c r="II177" i="3"/>
  <c r="IM177" i="3"/>
  <c r="IQ177" i="3"/>
  <c r="IU177" i="3"/>
  <c r="DW180" i="3"/>
  <c r="EC180" i="3"/>
  <c r="EG180" i="3"/>
  <c r="EN180" i="3"/>
  <c r="EV180" i="3"/>
  <c r="EZ180" i="3"/>
  <c r="FD180" i="3"/>
  <c r="FL180" i="3"/>
  <c r="FP180" i="3"/>
  <c r="FX180" i="3"/>
  <c r="GB180" i="3"/>
  <c r="GF180" i="3"/>
  <c r="GJ180" i="3"/>
  <c r="GN180" i="3"/>
  <c r="GV180" i="3"/>
  <c r="GZ180" i="3"/>
  <c r="HD180" i="3"/>
  <c r="HH180" i="3"/>
  <c r="HL180" i="3"/>
  <c r="HT180" i="3"/>
  <c r="HX180" i="3"/>
  <c r="IB180" i="3"/>
  <c r="IF180" i="3"/>
  <c r="IN180" i="3"/>
  <c r="IR180" i="3"/>
  <c r="DQ181" i="3"/>
  <c r="DV181" i="3"/>
  <c r="EB181" i="3"/>
  <c r="EF181" i="3"/>
  <c r="EM181" i="3"/>
  <c r="EQ181" i="3"/>
  <c r="EU181" i="3"/>
  <c r="EY181" i="3"/>
  <c r="FC181" i="3"/>
  <c r="FG181" i="3"/>
  <c r="FO181" i="3"/>
  <c r="FS181" i="3"/>
  <c r="GA181" i="3"/>
  <c r="GE181" i="3"/>
  <c r="GI181" i="3"/>
  <c r="GM181" i="3"/>
  <c r="GQ181" i="3"/>
  <c r="GU181" i="3"/>
  <c r="GY181" i="3"/>
  <c r="HC181" i="3"/>
  <c r="HG181" i="3"/>
  <c r="HK181" i="3"/>
  <c r="HO181" i="3"/>
  <c r="HS181" i="3"/>
  <c r="HW181" i="3"/>
  <c r="IA181" i="3"/>
  <c r="II181" i="3"/>
  <c r="IM181" i="3"/>
  <c r="IQ181" i="3"/>
  <c r="IU181" i="3"/>
  <c r="DW184" i="3"/>
  <c r="EC184" i="3"/>
  <c r="EG184" i="3"/>
  <c r="EN184" i="3"/>
  <c r="EV184" i="3"/>
  <c r="EZ184" i="3"/>
  <c r="FD184" i="3"/>
  <c r="FL184" i="3"/>
  <c r="FP184" i="3"/>
  <c r="FX184" i="3"/>
  <c r="GB184" i="3"/>
  <c r="GF184" i="3"/>
  <c r="GJ184" i="3"/>
  <c r="GN184" i="3"/>
  <c r="GV184" i="3"/>
  <c r="GZ184" i="3"/>
  <c r="HD184" i="3"/>
  <c r="HH184" i="3"/>
  <c r="HL184" i="3"/>
  <c r="HT184" i="3"/>
  <c r="HX184" i="3"/>
  <c r="IB184" i="3"/>
  <c r="IF184" i="3"/>
  <c r="IN184" i="3"/>
  <c r="IR184" i="3"/>
  <c r="DQ185" i="3"/>
  <c r="DV185" i="3"/>
  <c r="EB185" i="3"/>
  <c r="EF185" i="3"/>
  <c r="EM185" i="3"/>
  <c r="EQ185" i="3"/>
  <c r="EU185" i="3"/>
  <c r="EY185" i="3"/>
  <c r="FC185" i="3"/>
  <c r="FG185" i="3"/>
  <c r="FO185" i="3"/>
  <c r="FY185" i="3"/>
  <c r="GI185" i="3"/>
  <c r="GN185" i="3"/>
  <c r="GS185" i="3"/>
  <c r="GY185" i="3"/>
  <c r="HD185" i="3"/>
  <c r="HI185" i="3"/>
  <c r="HO185" i="3"/>
  <c r="HT185" i="3"/>
  <c r="HY185" i="3"/>
  <c r="IC185" i="3"/>
  <c r="II185" i="3"/>
  <c r="IN185" i="3"/>
  <c r="IS185" i="3"/>
  <c r="IY185" i="3"/>
  <c r="IY188" i="3"/>
  <c r="IU188" i="3"/>
  <c r="IQ188" i="3"/>
  <c r="IM188" i="3"/>
  <c r="II188" i="3"/>
  <c r="IA188" i="3"/>
  <c r="HW188" i="3"/>
  <c r="HS188" i="3"/>
  <c r="HO188" i="3"/>
  <c r="HK188" i="3"/>
  <c r="HG188" i="3"/>
  <c r="HC188" i="3"/>
  <c r="GY188" i="3"/>
  <c r="GU188" i="3"/>
  <c r="GQ188" i="3"/>
  <c r="GM188" i="3"/>
  <c r="GI188" i="3"/>
  <c r="GE188" i="3"/>
  <c r="GA188" i="3"/>
  <c r="FS188" i="3"/>
  <c r="FO188" i="3"/>
  <c r="FG188" i="3"/>
  <c r="FC188" i="3"/>
  <c r="EY188" i="3"/>
  <c r="EU188" i="3"/>
  <c r="EQ188" i="3"/>
  <c r="EM188" i="3"/>
  <c r="EF188" i="3"/>
  <c r="EB188" i="3"/>
  <c r="DV188" i="3"/>
  <c r="DQ188" i="3"/>
  <c r="DY188" i="3"/>
  <c r="EE188" i="3"/>
  <c r="EO188" i="3"/>
  <c r="ET188" i="3"/>
  <c r="EZ188" i="3"/>
  <c r="FJ188" i="3"/>
  <c r="FX188" i="3"/>
  <c r="GH188" i="3"/>
  <c r="GN188" i="3"/>
  <c r="GS188" i="3"/>
  <c r="GX188" i="3"/>
  <c r="HD188" i="3"/>
  <c r="HI188" i="3"/>
  <c r="HN188" i="3"/>
  <c r="HT188" i="3"/>
  <c r="HY188" i="3"/>
  <c r="ID188" i="3"/>
  <c r="IH188" i="3"/>
  <c r="IN188" i="3"/>
  <c r="IS188" i="3"/>
  <c r="IX188" i="3"/>
  <c r="DQ190" i="3"/>
  <c r="DW190" i="3"/>
  <c r="EE190" i="3"/>
  <c r="EN190" i="3"/>
  <c r="ET190" i="3"/>
  <c r="EY190" i="3"/>
  <c r="FD190" i="3"/>
  <c r="FR190" i="3"/>
  <c r="GB190" i="3"/>
  <c r="GF190" i="3"/>
  <c r="GJ190" i="3"/>
  <c r="GN190" i="3"/>
  <c r="GX190" i="3"/>
  <c r="HC190" i="3"/>
  <c r="HH190" i="3"/>
  <c r="HN190" i="3"/>
  <c r="HS190" i="3"/>
  <c r="HX190" i="3"/>
  <c r="ID190" i="3"/>
  <c r="II190" i="3"/>
  <c r="IN190" i="3"/>
  <c r="IT190" i="3"/>
  <c r="IY190" i="3"/>
  <c r="DQ193" i="3"/>
  <c r="DW193" i="3"/>
  <c r="ED193" i="3"/>
  <c r="EN193" i="3"/>
  <c r="ES193" i="3"/>
  <c r="EY193" i="3"/>
  <c r="FC193" i="3"/>
  <c r="FM193" i="3"/>
  <c r="GA193" i="3"/>
  <c r="GF193" i="3"/>
  <c r="GQ193" i="3"/>
  <c r="GV193" i="3"/>
  <c r="HA193" i="3"/>
  <c r="HG193" i="3"/>
  <c r="HL193" i="3"/>
  <c r="HQ193" i="3"/>
  <c r="HW193" i="3"/>
  <c r="IA193" i="3"/>
  <c r="IF193" i="3"/>
  <c r="IK193" i="3"/>
  <c r="IQ193" i="3"/>
  <c r="IV193" i="3"/>
  <c r="IW194" i="3"/>
  <c r="IS194" i="3"/>
  <c r="IO194" i="3"/>
  <c r="IK194" i="3"/>
  <c r="IG194" i="3"/>
  <c r="IC194" i="3"/>
  <c r="HY194" i="3"/>
  <c r="HU194" i="3"/>
  <c r="HQ194" i="3"/>
  <c r="HM194" i="3"/>
  <c r="HI194" i="3"/>
  <c r="HE194" i="3"/>
  <c r="HA194" i="3"/>
  <c r="GW194" i="3"/>
  <c r="GS194" i="3"/>
  <c r="FY194" i="3"/>
  <c r="FU194" i="3"/>
  <c r="FM194" i="3"/>
  <c r="FI194" i="3"/>
  <c r="FA194" i="3"/>
  <c r="EW194" i="3"/>
  <c r="ES194" i="3"/>
  <c r="EO194" i="3"/>
  <c r="EK194" i="3"/>
  <c r="EH194" i="3"/>
  <c r="ED194" i="3"/>
  <c r="DY194" i="3"/>
  <c r="DT194" i="3"/>
  <c r="DZ194" i="3"/>
  <c r="EF194" i="3"/>
  <c r="EP194" i="3"/>
  <c r="EU194" i="3"/>
  <c r="EZ194" i="3"/>
  <c r="FJ194" i="3"/>
  <c r="FO194" i="3"/>
  <c r="FS194" i="3"/>
  <c r="FX194" i="3"/>
  <c r="GT194" i="3"/>
  <c r="GY194" i="3"/>
  <c r="HD194" i="3"/>
  <c r="HJ194" i="3"/>
  <c r="HO194" i="3"/>
  <c r="HT194" i="3"/>
  <c r="IP194" i="3"/>
  <c r="IU194" i="3"/>
  <c r="IX197" i="3"/>
  <c r="IT197" i="3"/>
  <c r="IP197" i="3"/>
  <c r="IL197" i="3"/>
  <c r="IH197" i="3"/>
  <c r="ID197" i="3"/>
  <c r="HV197" i="3"/>
  <c r="HR197" i="3"/>
  <c r="HN197" i="3"/>
  <c r="HJ197" i="3"/>
  <c r="HF197" i="3"/>
  <c r="HB197" i="3"/>
  <c r="GX197" i="3"/>
  <c r="GT197" i="3"/>
  <c r="GP197" i="3"/>
  <c r="GL197" i="3"/>
  <c r="GH197" i="3"/>
  <c r="GD197" i="3"/>
  <c r="FV197" i="3"/>
  <c r="FR197" i="3"/>
  <c r="FJ197" i="3"/>
  <c r="FF197" i="3"/>
  <c r="EX197" i="3"/>
  <c r="ET197" i="3"/>
  <c r="EP197" i="3"/>
  <c r="EL197" i="3"/>
  <c r="EI197" i="3"/>
  <c r="EE197" i="3"/>
  <c r="DZ197" i="3"/>
  <c r="DU197" i="3"/>
  <c r="DY197" i="3"/>
  <c r="EF197" i="3"/>
  <c r="EO197" i="3"/>
  <c r="EU197" i="3"/>
  <c r="EZ197" i="3"/>
  <c r="FD197" i="3"/>
  <c r="FI197" i="3"/>
  <c r="FS197" i="3"/>
  <c r="FX197" i="3"/>
  <c r="GB197" i="3"/>
  <c r="GM197" i="3"/>
  <c r="GW197" i="3"/>
  <c r="HC197" i="3"/>
  <c r="HH197" i="3"/>
  <c r="HM197" i="3"/>
  <c r="HS197" i="3"/>
  <c r="HX197" i="3"/>
  <c r="IB197" i="3"/>
  <c r="IG197" i="3"/>
  <c r="IM197" i="3"/>
  <c r="IR197" i="3"/>
  <c r="IW197" i="3"/>
  <c r="DW200" i="3"/>
  <c r="ED200" i="3"/>
  <c r="EI200" i="3"/>
  <c r="EN200" i="3"/>
  <c r="ES200" i="3"/>
  <c r="EX200" i="3"/>
  <c r="FD200" i="3"/>
  <c r="FI200" i="3"/>
  <c r="FM200" i="3"/>
  <c r="FR200" i="3"/>
  <c r="GB200" i="3"/>
  <c r="GL200" i="3"/>
  <c r="GW200" i="3"/>
  <c r="HB200" i="3"/>
  <c r="HH200" i="3"/>
  <c r="HM200" i="3"/>
  <c r="HR200" i="3"/>
  <c r="HX200" i="3"/>
  <c r="IC200" i="3"/>
  <c r="IG200" i="3"/>
  <c r="IL200" i="3"/>
  <c r="IR200" i="3"/>
  <c r="IW200" i="3"/>
  <c r="IY204" i="3"/>
  <c r="IU204" i="3"/>
  <c r="IQ204" i="3"/>
  <c r="IM204" i="3"/>
  <c r="II204" i="3"/>
  <c r="IA204" i="3"/>
  <c r="HW204" i="3"/>
  <c r="HS204" i="3"/>
  <c r="HO204" i="3"/>
  <c r="HK204" i="3"/>
  <c r="HG204" i="3"/>
  <c r="HC204" i="3"/>
  <c r="GY204" i="3"/>
  <c r="GU204" i="3"/>
  <c r="GQ204" i="3"/>
  <c r="GM204" i="3"/>
  <c r="GI204" i="3"/>
  <c r="GE204" i="3"/>
  <c r="GA204" i="3"/>
  <c r="FS204" i="3"/>
  <c r="FO204" i="3"/>
  <c r="FG204" i="3"/>
  <c r="FC204" i="3"/>
  <c r="EY204" i="3"/>
  <c r="EU204" i="3"/>
  <c r="EQ204" i="3"/>
  <c r="EM204" i="3"/>
  <c r="EF204" i="3"/>
  <c r="EB204" i="3"/>
  <c r="DV204" i="3"/>
  <c r="DQ204" i="3"/>
  <c r="DY204" i="3"/>
  <c r="EE204" i="3"/>
  <c r="EO204" i="3"/>
  <c r="ET204" i="3"/>
  <c r="EZ204" i="3"/>
  <c r="FJ204" i="3"/>
  <c r="FX204" i="3"/>
  <c r="GH204" i="3"/>
  <c r="GN204" i="3"/>
  <c r="GS204" i="3"/>
  <c r="GX204" i="3"/>
  <c r="HD204" i="3"/>
  <c r="HI204" i="3"/>
  <c r="HN204" i="3"/>
  <c r="HT204" i="3"/>
  <c r="HY204" i="3"/>
  <c r="ID204" i="3"/>
  <c r="IH204" i="3"/>
  <c r="IN204" i="3"/>
  <c r="IS204" i="3"/>
  <c r="IX204" i="3"/>
  <c r="DQ206" i="3"/>
  <c r="DW206" i="3"/>
  <c r="EE206" i="3"/>
  <c r="EN206" i="3"/>
  <c r="ET206" i="3"/>
  <c r="EY206" i="3"/>
  <c r="FD206" i="3"/>
  <c r="FR206" i="3"/>
  <c r="GB206" i="3"/>
  <c r="GF206" i="3"/>
  <c r="GJ206" i="3"/>
  <c r="GN206" i="3"/>
  <c r="GX206" i="3"/>
  <c r="HC206" i="3"/>
  <c r="HH206" i="3"/>
  <c r="HN206" i="3"/>
  <c r="HS206" i="3"/>
  <c r="HX206" i="3"/>
  <c r="IM206" i="3"/>
  <c r="IU206" i="3"/>
  <c r="DY213" i="3"/>
  <c r="EH213" i="3"/>
  <c r="EO213" i="3"/>
  <c r="EW213" i="3"/>
  <c r="FD213" i="3"/>
  <c r="FP213" i="3"/>
  <c r="GB213" i="3"/>
  <c r="GJ213" i="3"/>
  <c r="GZ213" i="3"/>
  <c r="HH213" i="3"/>
  <c r="HX213" i="3"/>
  <c r="IC213" i="3"/>
  <c r="IR213" i="3"/>
  <c r="DQ214" i="3"/>
  <c r="EB214" i="3"/>
  <c r="EQ214" i="3"/>
  <c r="EY214" i="3"/>
  <c r="FD214" i="3"/>
  <c r="FP214" i="3"/>
  <c r="GB214" i="3"/>
  <c r="GM214" i="3"/>
  <c r="GZ214" i="3"/>
  <c r="HH214" i="3"/>
  <c r="HX214" i="3"/>
  <c r="IM214" i="3"/>
  <c r="IU214" i="3"/>
  <c r="DY221" i="3"/>
  <c r="EH221" i="3"/>
  <c r="EO221" i="3"/>
  <c r="EW221" i="3"/>
  <c r="FD221" i="3"/>
  <c r="FP221" i="3"/>
  <c r="GB221" i="3"/>
  <c r="GJ221" i="3"/>
  <c r="GZ221" i="3"/>
  <c r="HH221" i="3"/>
  <c r="HX221" i="3"/>
  <c r="IC221" i="3"/>
  <c r="IR221" i="3"/>
  <c r="DQ222" i="3"/>
  <c r="EB222" i="3"/>
  <c r="EQ222" i="3"/>
  <c r="EY222" i="3"/>
  <c r="FD222" i="3"/>
  <c r="FP222" i="3"/>
  <c r="GB222" i="3"/>
  <c r="GM222" i="3"/>
  <c r="GZ222" i="3"/>
  <c r="HH222" i="3"/>
  <c r="HX222" i="3"/>
  <c r="IM222" i="3"/>
  <c r="IU222" i="3"/>
  <c r="DY229" i="3"/>
  <c r="EH229" i="3"/>
  <c r="EO229" i="3"/>
  <c r="EW229" i="3"/>
  <c r="FD229" i="3"/>
  <c r="FP229" i="3"/>
  <c r="GB229" i="3"/>
  <c r="GJ229" i="3"/>
  <c r="GZ229" i="3"/>
  <c r="HH229" i="3"/>
  <c r="HX229" i="3"/>
  <c r="IC229" i="3"/>
  <c r="IR229" i="3"/>
  <c r="DQ230" i="3"/>
  <c r="EB230" i="3"/>
  <c r="EQ230" i="3"/>
  <c r="EY230" i="3"/>
  <c r="FD230" i="3"/>
  <c r="FP230" i="3"/>
  <c r="GB230" i="3"/>
  <c r="GM230" i="3"/>
  <c r="GZ230" i="3"/>
  <c r="HH230" i="3"/>
  <c r="HX230" i="3"/>
  <c r="IM230" i="3"/>
  <c r="IU230" i="3"/>
  <c r="DY237" i="3"/>
  <c r="EH237" i="3"/>
  <c r="EO237" i="3"/>
  <c r="EW237" i="3"/>
  <c r="FD237" i="3"/>
  <c r="FP237" i="3"/>
  <c r="GB237" i="3"/>
  <c r="GJ237" i="3"/>
  <c r="GZ237" i="3"/>
  <c r="HH237" i="3"/>
  <c r="HX237" i="3"/>
  <c r="IC237" i="3"/>
  <c r="IR237" i="3"/>
  <c r="DQ238" i="3"/>
  <c r="EB238" i="3"/>
  <c r="EQ238" i="3"/>
  <c r="EY238" i="3"/>
  <c r="FD238" i="3"/>
  <c r="FP238" i="3"/>
  <c r="GB238" i="3"/>
  <c r="GM238" i="3"/>
  <c r="GZ238" i="3"/>
  <c r="HH238" i="3"/>
  <c r="HX238" i="3"/>
  <c r="IM238" i="3"/>
  <c r="IU238" i="3"/>
  <c r="DY245" i="3"/>
  <c r="EH245" i="3"/>
  <c r="EO245" i="3"/>
  <c r="EW245" i="3"/>
  <c r="FD245" i="3"/>
  <c r="FP245" i="3"/>
  <c r="GB245" i="3"/>
  <c r="GJ245" i="3"/>
  <c r="GZ245" i="3"/>
  <c r="HH245" i="3"/>
  <c r="HX245" i="3"/>
  <c r="IC245" i="3"/>
  <c r="IR245" i="3"/>
  <c r="DQ246" i="3"/>
  <c r="EB246" i="3"/>
  <c r="EQ246" i="3"/>
  <c r="EY246" i="3"/>
  <c r="FD246" i="3"/>
  <c r="FP246" i="3"/>
  <c r="GB246" i="3"/>
  <c r="GM246" i="3"/>
  <c r="GZ246" i="3"/>
  <c r="HH246" i="3"/>
  <c r="HX246" i="3"/>
  <c r="IM246" i="3"/>
  <c r="IU246" i="3"/>
  <c r="DY253" i="3"/>
  <c r="EH253" i="3"/>
  <c r="EO253" i="3"/>
  <c r="EW253" i="3"/>
  <c r="FD253" i="3"/>
  <c r="FP253" i="3"/>
  <c r="GB253" i="3"/>
  <c r="GJ253" i="3"/>
  <c r="GZ253" i="3"/>
  <c r="HH253" i="3"/>
  <c r="HX253" i="3"/>
  <c r="IC253" i="3"/>
  <c r="IR253" i="3"/>
  <c r="DQ254" i="3"/>
  <c r="EB254" i="3"/>
  <c r="EQ254" i="3"/>
  <c r="EY254" i="3"/>
  <c r="FD254" i="3"/>
  <c r="FP254" i="3"/>
  <c r="GB254" i="3"/>
  <c r="GM254" i="3"/>
  <c r="GZ254" i="3"/>
  <c r="HH254" i="3"/>
  <c r="HX254" i="3"/>
  <c r="IM254" i="3"/>
  <c r="IU254" i="3"/>
  <c r="IY262" i="3"/>
  <c r="IU262" i="3"/>
  <c r="IQ262" i="3"/>
  <c r="IM262" i="3"/>
  <c r="II262" i="3"/>
  <c r="IA262" i="3"/>
  <c r="HW262" i="3"/>
  <c r="HS262" i="3"/>
  <c r="HO262" i="3"/>
  <c r="HK262" i="3"/>
  <c r="HG262" i="3"/>
  <c r="HC262" i="3"/>
  <c r="GY262" i="3"/>
  <c r="GU262" i="3"/>
  <c r="GQ262" i="3"/>
  <c r="GM262" i="3"/>
  <c r="GI262" i="3"/>
  <c r="GE262" i="3"/>
  <c r="GA262" i="3"/>
  <c r="FS262" i="3"/>
  <c r="FO262" i="3"/>
  <c r="FG262" i="3"/>
  <c r="FC262" i="3"/>
  <c r="EY262" i="3"/>
  <c r="EU262" i="3"/>
  <c r="EQ262" i="3"/>
  <c r="EM262" i="3"/>
  <c r="EF262" i="3"/>
  <c r="EB262" i="3"/>
  <c r="DV262" i="3"/>
  <c r="DQ262" i="3"/>
  <c r="IX262" i="3"/>
  <c r="IT262" i="3"/>
  <c r="IP262" i="3"/>
  <c r="IL262" i="3"/>
  <c r="IH262" i="3"/>
  <c r="ID262" i="3"/>
  <c r="HV262" i="3"/>
  <c r="HR262" i="3"/>
  <c r="HN262" i="3"/>
  <c r="HJ262" i="3"/>
  <c r="HF262" i="3"/>
  <c r="HB262" i="3"/>
  <c r="GX262" i="3"/>
  <c r="GT262" i="3"/>
  <c r="GP262" i="3"/>
  <c r="GL262" i="3"/>
  <c r="GH262" i="3"/>
  <c r="GD262" i="3"/>
  <c r="FV262" i="3"/>
  <c r="FR262" i="3"/>
  <c r="FJ262" i="3"/>
  <c r="FF262" i="3"/>
  <c r="EX262" i="3"/>
  <c r="ET262" i="3"/>
  <c r="EP262" i="3"/>
  <c r="EL262" i="3"/>
  <c r="EI262" i="3"/>
  <c r="EE262" i="3"/>
  <c r="DZ262" i="3"/>
  <c r="DU262" i="3"/>
  <c r="IW262" i="3"/>
  <c r="IS262" i="3"/>
  <c r="IO262" i="3"/>
  <c r="IK262" i="3"/>
  <c r="IG262" i="3"/>
  <c r="IC262" i="3"/>
  <c r="HY262" i="3"/>
  <c r="HU262" i="3"/>
  <c r="HQ262" i="3"/>
  <c r="HM262" i="3"/>
  <c r="HI262" i="3"/>
  <c r="HE262" i="3"/>
  <c r="HA262" i="3"/>
  <c r="GW262" i="3"/>
  <c r="GS262" i="3"/>
  <c r="FY262" i="3"/>
  <c r="FU262" i="3"/>
  <c r="FM262" i="3"/>
  <c r="FI262" i="3"/>
  <c r="FA262" i="3"/>
  <c r="EW262" i="3"/>
  <c r="ES262" i="3"/>
  <c r="EO262" i="3"/>
  <c r="EK262" i="3"/>
  <c r="EH262" i="3"/>
  <c r="ED262" i="3"/>
  <c r="DY262" i="3"/>
  <c r="DT262" i="3"/>
  <c r="EZ262" i="3"/>
  <c r="FP262" i="3"/>
  <c r="FX262" i="3"/>
  <c r="GF262" i="3"/>
  <c r="GN262" i="3"/>
  <c r="GZ262" i="3"/>
  <c r="IB262" i="3"/>
  <c r="IN262" i="3"/>
  <c r="FG265" i="3"/>
  <c r="FF265" i="3"/>
  <c r="FS265" i="3"/>
  <c r="FR265" i="3"/>
  <c r="GE265" i="3"/>
  <c r="GD265" i="3"/>
  <c r="EC266" i="3"/>
  <c r="FD266" i="3"/>
  <c r="FL266" i="3"/>
  <c r="GB266" i="3"/>
  <c r="GJ266" i="3"/>
  <c r="HH266" i="3"/>
  <c r="HX266" i="3"/>
  <c r="IF266" i="3"/>
  <c r="IV266" i="3"/>
  <c r="IY273" i="3"/>
  <c r="IU273" i="3"/>
  <c r="IQ273" i="3"/>
  <c r="IM273" i="3"/>
  <c r="II273" i="3"/>
  <c r="IA273" i="3"/>
  <c r="HW273" i="3"/>
  <c r="HS273" i="3"/>
  <c r="HO273" i="3"/>
  <c r="HK273" i="3"/>
  <c r="HG273" i="3"/>
  <c r="HC273" i="3"/>
  <c r="GY273" i="3"/>
  <c r="GU273" i="3"/>
  <c r="GQ273" i="3"/>
  <c r="GM273" i="3"/>
  <c r="GI273" i="3"/>
  <c r="GE273" i="3"/>
  <c r="GA273" i="3"/>
  <c r="FS273" i="3"/>
  <c r="FO273" i="3"/>
  <c r="FG273" i="3"/>
  <c r="FC273" i="3"/>
  <c r="EY273" i="3"/>
  <c r="EU273" i="3"/>
  <c r="EQ273" i="3"/>
  <c r="EM273" i="3"/>
  <c r="EF273" i="3"/>
  <c r="EB273" i="3"/>
  <c r="DV273" i="3"/>
  <c r="DQ273" i="3"/>
  <c r="DY273" i="3"/>
  <c r="EE273" i="3"/>
  <c r="EO273" i="3"/>
  <c r="ET273" i="3"/>
  <c r="EZ273" i="3"/>
  <c r="FJ273" i="3"/>
  <c r="FX273" i="3"/>
  <c r="GH273" i="3"/>
  <c r="GN273" i="3"/>
  <c r="GS273" i="3"/>
  <c r="GX273" i="3"/>
  <c r="HD273" i="3"/>
  <c r="HI273" i="3"/>
  <c r="HN273" i="3"/>
  <c r="HT273" i="3"/>
  <c r="HY273" i="3"/>
  <c r="ID273" i="3"/>
  <c r="IH273" i="3"/>
  <c r="IN273" i="3"/>
  <c r="IS273" i="3"/>
  <c r="IX273" i="3"/>
  <c r="IW279" i="3"/>
  <c r="IS279" i="3"/>
  <c r="IO279" i="3"/>
  <c r="IK279" i="3"/>
  <c r="IG279" i="3"/>
  <c r="IC279" i="3"/>
  <c r="HY279" i="3"/>
  <c r="HU279" i="3"/>
  <c r="HQ279" i="3"/>
  <c r="HM279" i="3"/>
  <c r="HI279" i="3"/>
  <c r="HE279" i="3"/>
  <c r="HA279" i="3"/>
  <c r="GW279" i="3"/>
  <c r="GS279" i="3"/>
  <c r="FY279" i="3"/>
  <c r="FU279" i="3"/>
  <c r="FM279" i="3"/>
  <c r="FI279" i="3"/>
  <c r="FA279" i="3"/>
  <c r="EW279" i="3"/>
  <c r="ES279" i="3"/>
  <c r="EO279" i="3"/>
  <c r="EK279" i="3"/>
  <c r="EH279" i="3"/>
  <c r="ED279" i="3"/>
  <c r="DY279" i="3"/>
  <c r="DT279" i="3"/>
  <c r="DZ279" i="3"/>
  <c r="EF279" i="3"/>
  <c r="EP279" i="3"/>
  <c r="EU279" i="3"/>
  <c r="EZ279" i="3"/>
  <c r="FJ279" i="3"/>
  <c r="FO279" i="3"/>
  <c r="FS279" i="3"/>
  <c r="FX279" i="3"/>
  <c r="GT279" i="3"/>
  <c r="GY279" i="3"/>
  <c r="HD279" i="3"/>
  <c r="HJ279" i="3"/>
  <c r="HO279" i="3"/>
  <c r="HT279" i="3"/>
  <c r="IP279" i="3"/>
  <c r="IU279" i="3"/>
  <c r="IY283" i="3"/>
  <c r="IU283" i="3"/>
  <c r="IQ283" i="3"/>
  <c r="IM283" i="3"/>
  <c r="II283" i="3"/>
  <c r="IA283" i="3"/>
  <c r="HW283" i="3"/>
  <c r="HS283" i="3"/>
  <c r="HO283" i="3"/>
  <c r="HK283" i="3"/>
  <c r="HG283" i="3"/>
  <c r="HC283" i="3"/>
  <c r="GY283" i="3"/>
  <c r="GU283" i="3"/>
  <c r="GQ283" i="3"/>
  <c r="GM283" i="3"/>
  <c r="GI283" i="3"/>
  <c r="GE283" i="3"/>
  <c r="GA283" i="3"/>
  <c r="FS283" i="3"/>
  <c r="FO283" i="3"/>
  <c r="FG283" i="3"/>
  <c r="FC283" i="3"/>
  <c r="EY283" i="3"/>
  <c r="EU283" i="3"/>
  <c r="EQ283" i="3"/>
  <c r="EM283" i="3"/>
  <c r="EF283" i="3"/>
  <c r="EB283" i="3"/>
  <c r="DV283" i="3"/>
  <c r="DQ283" i="3"/>
  <c r="IW283" i="3"/>
  <c r="IS283" i="3"/>
  <c r="IO283" i="3"/>
  <c r="IK283" i="3"/>
  <c r="IG283" i="3"/>
  <c r="IC283" i="3"/>
  <c r="HY283" i="3"/>
  <c r="HU283" i="3"/>
  <c r="HQ283" i="3"/>
  <c r="HM283" i="3"/>
  <c r="HI283" i="3"/>
  <c r="HE283" i="3"/>
  <c r="HA283" i="3"/>
  <c r="GW283" i="3"/>
  <c r="GS283" i="3"/>
  <c r="FY283" i="3"/>
  <c r="FU283" i="3"/>
  <c r="FM283" i="3"/>
  <c r="FI283" i="3"/>
  <c r="FA283" i="3"/>
  <c r="EW283" i="3"/>
  <c r="ES283" i="3"/>
  <c r="EO283" i="3"/>
  <c r="EK283" i="3"/>
  <c r="EH283" i="3"/>
  <c r="ED283" i="3"/>
  <c r="DY283" i="3"/>
  <c r="DT283" i="3"/>
  <c r="EC283" i="3"/>
  <c r="EZ283" i="3"/>
  <c r="FF283" i="3"/>
  <c r="FL283" i="3"/>
  <c r="FR283" i="3"/>
  <c r="FX283" i="3"/>
  <c r="GD283" i="3"/>
  <c r="GJ283" i="3"/>
  <c r="GV283" i="3"/>
  <c r="HD283" i="3"/>
  <c r="HL283" i="3"/>
  <c r="HT283" i="3"/>
  <c r="IB283" i="3"/>
  <c r="IH283" i="3"/>
  <c r="IP283" i="3"/>
  <c r="IX283" i="3"/>
  <c r="IW285" i="3"/>
  <c r="IS285" i="3"/>
  <c r="IO285" i="3"/>
  <c r="IK285" i="3"/>
  <c r="IG285" i="3"/>
  <c r="IC285" i="3"/>
  <c r="HY285" i="3"/>
  <c r="HU285" i="3"/>
  <c r="HQ285" i="3"/>
  <c r="HM285" i="3"/>
  <c r="HI285" i="3"/>
  <c r="HE285" i="3"/>
  <c r="HA285" i="3"/>
  <c r="GW285" i="3"/>
  <c r="GS285" i="3"/>
  <c r="FY285" i="3"/>
  <c r="FU285" i="3"/>
  <c r="FM285" i="3"/>
  <c r="FI285" i="3"/>
  <c r="FA285" i="3"/>
  <c r="EW285" i="3"/>
  <c r="ES285" i="3"/>
  <c r="EO285" i="3"/>
  <c r="EK285" i="3"/>
  <c r="EH285" i="3"/>
  <c r="ED285" i="3"/>
  <c r="DY285" i="3"/>
  <c r="DT285" i="3"/>
  <c r="IY285" i="3"/>
  <c r="IU285" i="3"/>
  <c r="IQ285" i="3"/>
  <c r="IM285" i="3"/>
  <c r="II285" i="3"/>
  <c r="IA285" i="3"/>
  <c r="HW285" i="3"/>
  <c r="HS285" i="3"/>
  <c r="HO285" i="3"/>
  <c r="HK285" i="3"/>
  <c r="HG285" i="3"/>
  <c r="HC285" i="3"/>
  <c r="GY285" i="3"/>
  <c r="GU285" i="3"/>
  <c r="GQ285" i="3"/>
  <c r="GM285" i="3"/>
  <c r="GI285" i="3"/>
  <c r="GE285" i="3"/>
  <c r="GA285" i="3"/>
  <c r="FS285" i="3"/>
  <c r="FO285" i="3"/>
  <c r="FG285" i="3"/>
  <c r="FC285" i="3"/>
  <c r="EY285" i="3"/>
  <c r="EU285" i="3"/>
  <c r="EQ285" i="3"/>
  <c r="EM285" i="3"/>
  <c r="EF285" i="3"/>
  <c r="EB285" i="3"/>
  <c r="DV285" i="3"/>
  <c r="DQ285" i="3"/>
  <c r="EC285" i="3"/>
  <c r="EZ285" i="3"/>
  <c r="FF285" i="3"/>
  <c r="FL285" i="3"/>
  <c r="FR285" i="3"/>
  <c r="FX285" i="3"/>
  <c r="GD285" i="3"/>
  <c r="GJ285" i="3"/>
  <c r="GV285" i="3"/>
  <c r="HD285" i="3"/>
  <c r="HL285" i="3"/>
  <c r="HT285" i="3"/>
  <c r="IB285" i="3"/>
  <c r="IH285" i="3"/>
  <c r="IP285" i="3"/>
  <c r="IX285" i="3"/>
  <c r="IY287" i="3"/>
  <c r="IU287" i="3"/>
  <c r="IQ287" i="3"/>
  <c r="IM287" i="3"/>
  <c r="II287" i="3"/>
  <c r="IA287" i="3"/>
  <c r="HW287" i="3"/>
  <c r="HS287" i="3"/>
  <c r="HO287" i="3"/>
  <c r="HK287" i="3"/>
  <c r="HG287" i="3"/>
  <c r="HC287" i="3"/>
  <c r="GY287" i="3"/>
  <c r="GU287" i="3"/>
  <c r="GQ287" i="3"/>
  <c r="GM287" i="3"/>
  <c r="GI287" i="3"/>
  <c r="GE287" i="3"/>
  <c r="GA287" i="3"/>
  <c r="FS287" i="3"/>
  <c r="FO287" i="3"/>
  <c r="FG287" i="3"/>
  <c r="FC287" i="3"/>
  <c r="EY287" i="3"/>
  <c r="EU287" i="3"/>
  <c r="EQ287" i="3"/>
  <c r="EM287" i="3"/>
  <c r="EF287" i="3"/>
  <c r="EB287" i="3"/>
  <c r="DV287" i="3"/>
  <c r="DQ287" i="3"/>
  <c r="IW287" i="3"/>
  <c r="IS287" i="3"/>
  <c r="IO287" i="3"/>
  <c r="IK287" i="3"/>
  <c r="IG287" i="3"/>
  <c r="IC287" i="3"/>
  <c r="HY287" i="3"/>
  <c r="HU287" i="3"/>
  <c r="HQ287" i="3"/>
  <c r="HM287" i="3"/>
  <c r="HI287" i="3"/>
  <c r="HE287" i="3"/>
  <c r="HA287" i="3"/>
  <c r="GW287" i="3"/>
  <c r="GS287" i="3"/>
  <c r="FY287" i="3"/>
  <c r="FU287" i="3"/>
  <c r="FM287" i="3"/>
  <c r="FI287" i="3"/>
  <c r="FA287" i="3"/>
  <c r="EW287" i="3"/>
  <c r="ES287" i="3"/>
  <c r="EO287" i="3"/>
  <c r="EK287" i="3"/>
  <c r="EH287" i="3"/>
  <c r="ED287" i="3"/>
  <c r="DY287" i="3"/>
  <c r="DT287" i="3"/>
  <c r="EC287" i="3"/>
  <c r="EZ287" i="3"/>
  <c r="FF287" i="3"/>
  <c r="FL287" i="3"/>
  <c r="FR287" i="3"/>
  <c r="FX287" i="3"/>
  <c r="GD287" i="3"/>
  <c r="GJ287" i="3"/>
  <c r="GV287" i="3"/>
  <c r="HD287" i="3"/>
  <c r="HL287" i="3"/>
  <c r="HT287" i="3"/>
  <c r="IB287" i="3"/>
  <c r="IH287" i="3"/>
  <c r="IP287" i="3"/>
  <c r="IX287" i="3"/>
  <c r="GI290" i="3"/>
  <c r="GH290" i="3"/>
  <c r="GM294" i="3"/>
  <c r="GL294" i="3"/>
  <c r="IY307" i="3"/>
  <c r="IU307" i="3"/>
  <c r="IQ307" i="3"/>
  <c r="IM307" i="3"/>
  <c r="II307" i="3"/>
  <c r="IA307" i="3"/>
  <c r="HW307" i="3"/>
  <c r="HS307" i="3"/>
  <c r="HO307" i="3"/>
  <c r="HK307" i="3"/>
  <c r="HG307" i="3"/>
  <c r="HC307" i="3"/>
  <c r="GY307" i="3"/>
  <c r="GU307" i="3"/>
  <c r="GQ307" i="3"/>
  <c r="GM307" i="3"/>
  <c r="GI307" i="3"/>
  <c r="GE307" i="3"/>
  <c r="GA307" i="3"/>
  <c r="FS307" i="3"/>
  <c r="FO307" i="3"/>
  <c r="FG307" i="3"/>
  <c r="FC307" i="3"/>
  <c r="EY307" i="3"/>
  <c r="EU307" i="3"/>
  <c r="EQ307" i="3"/>
  <c r="EM307" i="3"/>
  <c r="EF307" i="3"/>
  <c r="EB307" i="3"/>
  <c r="DV307" i="3"/>
  <c r="DQ307" i="3"/>
  <c r="IX307" i="3"/>
  <c r="IT307" i="3"/>
  <c r="IP307" i="3"/>
  <c r="IL307" i="3"/>
  <c r="IH307" i="3"/>
  <c r="ID307" i="3"/>
  <c r="HV307" i="3"/>
  <c r="HR307" i="3"/>
  <c r="HN307" i="3"/>
  <c r="HJ307" i="3"/>
  <c r="HF307" i="3"/>
  <c r="HB307" i="3"/>
  <c r="GX307" i="3"/>
  <c r="GT307" i="3"/>
  <c r="GP307" i="3"/>
  <c r="GL307" i="3"/>
  <c r="GH307" i="3"/>
  <c r="GD307" i="3"/>
  <c r="FV307" i="3"/>
  <c r="FR307" i="3"/>
  <c r="FJ307" i="3"/>
  <c r="FF307" i="3"/>
  <c r="EX307" i="3"/>
  <c r="ET307" i="3"/>
  <c r="EP307" i="3"/>
  <c r="EL307" i="3"/>
  <c r="EI307" i="3"/>
  <c r="EE307" i="3"/>
  <c r="DZ307" i="3"/>
  <c r="DU307" i="3"/>
  <c r="IW307" i="3"/>
  <c r="IS307" i="3"/>
  <c r="IO307" i="3"/>
  <c r="IK307" i="3"/>
  <c r="IG307" i="3"/>
  <c r="IC307" i="3"/>
  <c r="HY307" i="3"/>
  <c r="HU307" i="3"/>
  <c r="HQ307" i="3"/>
  <c r="HM307" i="3"/>
  <c r="HI307" i="3"/>
  <c r="HE307" i="3"/>
  <c r="HA307" i="3"/>
  <c r="GW307" i="3"/>
  <c r="GS307" i="3"/>
  <c r="FY307" i="3"/>
  <c r="FU307" i="3"/>
  <c r="FM307" i="3"/>
  <c r="FI307" i="3"/>
  <c r="FA307" i="3"/>
  <c r="EW307" i="3"/>
  <c r="ES307" i="3"/>
  <c r="EO307" i="3"/>
  <c r="EK307" i="3"/>
  <c r="EH307" i="3"/>
  <c r="ED307" i="3"/>
  <c r="DY307" i="3"/>
  <c r="DT307" i="3"/>
  <c r="EZ307" i="3"/>
  <c r="FP307" i="3"/>
  <c r="FX307" i="3"/>
  <c r="GF307" i="3"/>
  <c r="GN307" i="3"/>
  <c r="GZ307" i="3"/>
  <c r="IB307" i="3"/>
  <c r="IN307" i="3"/>
  <c r="IY311" i="3"/>
  <c r="IU311" i="3"/>
  <c r="IQ311" i="3"/>
  <c r="IM311" i="3"/>
  <c r="II311" i="3"/>
  <c r="IA311" i="3"/>
  <c r="HW311" i="3"/>
  <c r="HS311" i="3"/>
  <c r="HO311" i="3"/>
  <c r="HK311" i="3"/>
  <c r="HG311" i="3"/>
  <c r="HC311" i="3"/>
  <c r="GY311" i="3"/>
  <c r="GU311" i="3"/>
  <c r="GQ311" i="3"/>
  <c r="GM311" i="3"/>
  <c r="GI311" i="3"/>
  <c r="GE311" i="3"/>
  <c r="GA311" i="3"/>
  <c r="FS311" i="3"/>
  <c r="FO311" i="3"/>
  <c r="FG311" i="3"/>
  <c r="FC311" i="3"/>
  <c r="EY311" i="3"/>
  <c r="EU311" i="3"/>
  <c r="EQ311" i="3"/>
  <c r="EM311" i="3"/>
  <c r="EF311" i="3"/>
  <c r="EB311" i="3"/>
  <c r="DV311" i="3"/>
  <c r="DQ311" i="3"/>
  <c r="IX311" i="3"/>
  <c r="IT311" i="3"/>
  <c r="IP311" i="3"/>
  <c r="IL311" i="3"/>
  <c r="IH311" i="3"/>
  <c r="ID311" i="3"/>
  <c r="HV311" i="3"/>
  <c r="HR311" i="3"/>
  <c r="HN311" i="3"/>
  <c r="HJ311" i="3"/>
  <c r="HF311" i="3"/>
  <c r="HB311" i="3"/>
  <c r="GX311" i="3"/>
  <c r="GT311" i="3"/>
  <c r="GP311" i="3"/>
  <c r="GL311" i="3"/>
  <c r="GH311" i="3"/>
  <c r="GD311" i="3"/>
  <c r="FV311" i="3"/>
  <c r="FR311" i="3"/>
  <c r="FJ311" i="3"/>
  <c r="FF311" i="3"/>
  <c r="EX311" i="3"/>
  <c r="ET311" i="3"/>
  <c r="EP311" i="3"/>
  <c r="EL311" i="3"/>
  <c r="EI311" i="3"/>
  <c r="EE311" i="3"/>
  <c r="DZ311" i="3"/>
  <c r="DU311" i="3"/>
  <c r="IR311" i="3"/>
  <c r="IC311" i="3"/>
  <c r="HX311" i="3"/>
  <c r="HH311" i="3"/>
  <c r="GZ311" i="3"/>
  <c r="GJ311" i="3"/>
  <c r="GB311" i="3"/>
  <c r="FP311" i="3"/>
  <c r="FD311" i="3"/>
  <c r="EW311" i="3"/>
  <c r="EO311" i="3"/>
  <c r="EH311" i="3"/>
  <c r="DY311" i="3"/>
  <c r="IW311" i="3"/>
  <c r="IO311" i="3"/>
  <c r="IG311" i="3"/>
  <c r="IB311" i="3"/>
  <c r="HU311" i="3"/>
  <c r="HM311" i="3"/>
  <c r="HE311" i="3"/>
  <c r="GW311" i="3"/>
  <c r="FU311" i="3"/>
  <c r="FI311" i="3"/>
  <c r="EV311" i="3"/>
  <c r="EN311" i="3"/>
  <c r="EG311" i="3"/>
  <c r="DW311" i="3"/>
  <c r="IV311" i="3"/>
  <c r="IN311" i="3"/>
  <c r="IF311" i="3"/>
  <c r="HT311" i="3"/>
  <c r="HL311" i="3"/>
  <c r="HD311" i="3"/>
  <c r="GV311" i="3"/>
  <c r="GN311" i="3"/>
  <c r="GF311" i="3"/>
  <c r="FY311" i="3"/>
  <c r="FM311" i="3"/>
  <c r="FA311" i="3"/>
  <c r="ES311" i="3"/>
  <c r="EK311" i="3"/>
  <c r="ED311" i="3"/>
  <c r="DT311" i="3"/>
  <c r="EZ311" i="3"/>
  <c r="IX312" i="3"/>
  <c r="IT312" i="3"/>
  <c r="IP312" i="3"/>
  <c r="IL312" i="3"/>
  <c r="IH312" i="3"/>
  <c r="ID312" i="3"/>
  <c r="HV312" i="3"/>
  <c r="HR312" i="3"/>
  <c r="HN312" i="3"/>
  <c r="HJ312" i="3"/>
  <c r="HF312" i="3"/>
  <c r="HB312" i="3"/>
  <c r="GX312" i="3"/>
  <c r="GT312" i="3"/>
  <c r="GP312" i="3"/>
  <c r="GL312" i="3"/>
  <c r="GH312" i="3"/>
  <c r="GD312" i="3"/>
  <c r="FV312" i="3"/>
  <c r="FR312" i="3"/>
  <c r="FJ312" i="3"/>
  <c r="FF312" i="3"/>
  <c r="EX312" i="3"/>
  <c r="ET312" i="3"/>
  <c r="EP312" i="3"/>
  <c r="EL312" i="3"/>
  <c r="EI312" i="3"/>
  <c r="EE312" i="3"/>
  <c r="DZ312" i="3"/>
  <c r="DU312" i="3"/>
  <c r="IW312" i="3"/>
  <c r="IS312" i="3"/>
  <c r="IO312" i="3"/>
  <c r="IK312" i="3"/>
  <c r="IG312" i="3"/>
  <c r="IC312" i="3"/>
  <c r="HY312" i="3"/>
  <c r="HU312" i="3"/>
  <c r="HQ312" i="3"/>
  <c r="HM312" i="3"/>
  <c r="HI312" i="3"/>
  <c r="HE312" i="3"/>
  <c r="HA312" i="3"/>
  <c r="GW312" i="3"/>
  <c r="GS312" i="3"/>
  <c r="FY312" i="3"/>
  <c r="FU312" i="3"/>
  <c r="FM312" i="3"/>
  <c r="FI312" i="3"/>
  <c r="FA312" i="3"/>
  <c r="EW312" i="3"/>
  <c r="ES312" i="3"/>
  <c r="EO312" i="3"/>
  <c r="EK312" i="3"/>
  <c r="EH312" i="3"/>
  <c r="ED312" i="3"/>
  <c r="DY312" i="3"/>
  <c r="DT312" i="3"/>
  <c r="IU312" i="3"/>
  <c r="IM312" i="3"/>
  <c r="HX312" i="3"/>
  <c r="HH312" i="3"/>
  <c r="GZ312" i="3"/>
  <c r="GM312" i="3"/>
  <c r="GB312" i="3"/>
  <c r="FP312" i="3"/>
  <c r="FD312" i="3"/>
  <c r="EY312" i="3"/>
  <c r="EQ312" i="3"/>
  <c r="EB312" i="3"/>
  <c r="DQ312" i="3"/>
  <c r="IR312" i="3"/>
  <c r="IB312" i="3"/>
  <c r="HW312" i="3"/>
  <c r="HO312" i="3"/>
  <c r="HG312" i="3"/>
  <c r="GY312" i="3"/>
  <c r="GQ312" i="3"/>
  <c r="GF312" i="3"/>
  <c r="GA312" i="3"/>
  <c r="FO312" i="3"/>
  <c r="FC312" i="3"/>
  <c r="EV312" i="3"/>
  <c r="EN312" i="3"/>
  <c r="EG312" i="3"/>
  <c r="DW312" i="3"/>
  <c r="IY312" i="3"/>
  <c r="IQ312" i="3"/>
  <c r="II312" i="3"/>
  <c r="IA312" i="3"/>
  <c r="HT312" i="3"/>
  <c r="HL312" i="3"/>
  <c r="HD312" i="3"/>
  <c r="GV312" i="3"/>
  <c r="GJ312" i="3"/>
  <c r="GE312" i="3"/>
  <c r="FS312" i="3"/>
  <c r="FG312" i="3"/>
  <c r="EU312" i="3"/>
  <c r="EM312" i="3"/>
  <c r="EF312" i="3"/>
  <c r="DV312" i="3"/>
  <c r="EZ312" i="3"/>
  <c r="GN312" i="3"/>
  <c r="HC312" i="3"/>
  <c r="IN312" i="3"/>
  <c r="IA325" i="3"/>
  <c r="ID325" i="3"/>
  <c r="IC337" i="3"/>
  <c r="IA337" i="3"/>
  <c r="ID337" i="3"/>
  <c r="IY368" i="3"/>
  <c r="IU368" i="3"/>
  <c r="IQ368" i="3"/>
  <c r="IM368" i="3"/>
  <c r="II368" i="3"/>
  <c r="IA368" i="3"/>
  <c r="HW368" i="3"/>
  <c r="HS368" i="3"/>
  <c r="HO368" i="3"/>
  <c r="HK368" i="3"/>
  <c r="HG368" i="3"/>
  <c r="HC368" i="3"/>
  <c r="GY368" i="3"/>
  <c r="GU368" i="3"/>
  <c r="GQ368" i="3"/>
  <c r="GM368" i="3"/>
  <c r="GI368" i="3"/>
  <c r="GE368" i="3"/>
  <c r="GA368" i="3"/>
  <c r="FS368" i="3"/>
  <c r="FO368" i="3"/>
  <c r="FG368" i="3"/>
  <c r="FC368" i="3"/>
  <c r="EY368" i="3"/>
  <c r="EU368" i="3"/>
  <c r="EQ368" i="3"/>
  <c r="EM368" i="3"/>
  <c r="EF368" i="3"/>
  <c r="EB368" i="3"/>
  <c r="DV368" i="3"/>
  <c r="DQ368" i="3"/>
  <c r="IX368" i="3"/>
  <c r="IT368" i="3"/>
  <c r="IP368" i="3"/>
  <c r="IL368" i="3"/>
  <c r="IH368" i="3"/>
  <c r="ID368" i="3"/>
  <c r="HV368" i="3"/>
  <c r="HR368" i="3"/>
  <c r="HN368" i="3"/>
  <c r="HJ368" i="3"/>
  <c r="HF368" i="3"/>
  <c r="HB368" i="3"/>
  <c r="GX368" i="3"/>
  <c r="GT368" i="3"/>
  <c r="GP368" i="3"/>
  <c r="GL368" i="3"/>
  <c r="GH368" i="3"/>
  <c r="GD368" i="3"/>
  <c r="FV368" i="3"/>
  <c r="FR368" i="3"/>
  <c r="FJ368" i="3"/>
  <c r="FF368" i="3"/>
  <c r="EX368" i="3"/>
  <c r="ET368" i="3"/>
  <c r="EP368" i="3"/>
  <c r="EL368" i="3"/>
  <c r="EI368" i="3"/>
  <c r="EE368" i="3"/>
  <c r="DZ368" i="3"/>
  <c r="DU368" i="3"/>
  <c r="IW368" i="3"/>
  <c r="IS368" i="3"/>
  <c r="IO368" i="3"/>
  <c r="IK368" i="3"/>
  <c r="IG368" i="3"/>
  <c r="IC368" i="3"/>
  <c r="HY368" i="3"/>
  <c r="HU368" i="3"/>
  <c r="HQ368" i="3"/>
  <c r="HM368" i="3"/>
  <c r="HI368" i="3"/>
  <c r="HE368" i="3"/>
  <c r="HA368" i="3"/>
  <c r="GW368" i="3"/>
  <c r="GS368" i="3"/>
  <c r="FY368" i="3"/>
  <c r="FU368" i="3"/>
  <c r="FM368" i="3"/>
  <c r="FI368" i="3"/>
  <c r="FA368" i="3"/>
  <c r="EW368" i="3"/>
  <c r="ES368" i="3"/>
  <c r="EO368" i="3"/>
  <c r="EK368" i="3"/>
  <c r="EH368" i="3"/>
  <c r="ED368" i="3"/>
  <c r="DY368" i="3"/>
  <c r="DT368" i="3"/>
  <c r="HL368" i="3"/>
  <c r="GV368" i="3"/>
  <c r="EV368" i="3"/>
  <c r="EG368" i="3"/>
  <c r="IV368" i="3"/>
  <c r="IF368" i="3"/>
  <c r="HX368" i="3"/>
  <c r="HH368" i="3"/>
  <c r="GJ368" i="3"/>
  <c r="GB368" i="3"/>
  <c r="FL368" i="3"/>
  <c r="FD368" i="3"/>
  <c r="EC368" i="3"/>
  <c r="IR368" i="3"/>
  <c r="HT368" i="3"/>
  <c r="HD368" i="3"/>
  <c r="EN368" i="3"/>
  <c r="DW368" i="3"/>
  <c r="GN368" i="3"/>
  <c r="EZ368" i="3"/>
  <c r="GZ368" i="3"/>
  <c r="IB368" i="3"/>
  <c r="FX368" i="3"/>
  <c r="FP368" i="3"/>
  <c r="GF368" i="3"/>
  <c r="DW187" i="3"/>
  <c r="EC187" i="3"/>
  <c r="EG187" i="3"/>
  <c r="EN187" i="3"/>
  <c r="EV187" i="3"/>
  <c r="EZ187" i="3"/>
  <c r="FD187" i="3"/>
  <c r="FL187" i="3"/>
  <c r="FP187" i="3"/>
  <c r="FX187" i="3"/>
  <c r="GB187" i="3"/>
  <c r="GF187" i="3"/>
  <c r="GJ187" i="3"/>
  <c r="GN187" i="3"/>
  <c r="GV187" i="3"/>
  <c r="GZ187" i="3"/>
  <c r="HD187" i="3"/>
  <c r="HH187" i="3"/>
  <c r="HL187" i="3"/>
  <c r="HT187" i="3"/>
  <c r="HX187" i="3"/>
  <c r="IB187" i="3"/>
  <c r="IF187" i="3"/>
  <c r="IN187" i="3"/>
  <c r="IR187" i="3"/>
  <c r="DW191" i="3"/>
  <c r="EC191" i="3"/>
  <c r="EG191" i="3"/>
  <c r="EN191" i="3"/>
  <c r="EV191" i="3"/>
  <c r="EZ191" i="3"/>
  <c r="FD191" i="3"/>
  <c r="FL191" i="3"/>
  <c r="FP191" i="3"/>
  <c r="FX191" i="3"/>
  <c r="GB191" i="3"/>
  <c r="GF191" i="3"/>
  <c r="GJ191" i="3"/>
  <c r="GN191" i="3"/>
  <c r="GV191" i="3"/>
  <c r="GZ191" i="3"/>
  <c r="HD191" i="3"/>
  <c r="HH191" i="3"/>
  <c r="HL191" i="3"/>
  <c r="HT191" i="3"/>
  <c r="HX191" i="3"/>
  <c r="IB191" i="3"/>
  <c r="IF191" i="3"/>
  <c r="IN191" i="3"/>
  <c r="IR191" i="3"/>
  <c r="DW195" i="3"/>
  <c r="EC195" i="3"/>
  <c r="EG195" i="3"/>
  <c r="EN195" i="3"/>
  <c r="EV195" i="3"/>
  <c r="EZ195" i="3"/>
  <c r="FD195" i="3"/>
  <c r="FL195" i="3"/>
  <c r="FP195" i="3"/>
  <c r="FX195" i="3"/>
  <c r="GB195" i="3"/>
  <c r="GF195" i="3"/>
  <c r="GJ195" i="3"/>
  <c r="GN195" i="3"/>
  <c r="GV195" i="3"/>
  <c r="GZ195" i="3"/>
  <c r="HD195" i="3"/>
  <c r="HH195" i="3"/>
  <c r="HL195" i="3"/>
  <c r="HT195" i="3"/>
  <c r="HX195" i="3"/>
  <c r="IB195" i="3"/>
  <c r="IF195" i="3"/>
  <c r="IN195" i="3"/>
  <c r="IR195" i="3"/>
  <c r="DW199" i="3"/>
  <c r="EC199" i="3"/>
  <c r="EG199" i="3"/>
  <c r="EN199" i="3"/>
  <c r="EV199" i="3"/>
  <c r="EZ199" i="3"/>
  <c r="FD199" i="3"/>
  <c r="FL199" i="3"/>
  <c r="FP199" i="3"/>
  <c r="FX199" i="3"/>
  <c r="GB199" i="3"/>
  <c r="GF199" i="3"/>
  <c r="GJ199" i="3"/>
  <c r="GN199" i="3"/>
  <c r="GV199" i="3"/>
  <c r="GZ199" i="3"/>
  <c r="HD199" i="3"/>
  <c r="HH199" i="3"/>
  <c r="HL199" i="3"/>
  <c r="HT199" i="3"/>
  <c r="HX199" i="3"/>
  <c r="IB199" i="3"/>
  <c r="IF199" i="3"/>
  <c r="IN199" i="3"/>
  <c r="IR199" i="3"/>
  <c r="DW203" i="3"/>
  <c r="EC203" i="3"/>
  <c r="EG203" i="3"/>
  <c r="EN203" i="3"/>
  <c r="EV203" i="3"/>
  <c r="EZ203" i="3"/>
  <c r="FD203" i="3"/>
  <c r="FL203" i="3"/>
  <c r="FP203" i="3"/>
  <c r="FX203" i="3"/>
  <c r="GB203" i="3"/>
  <c r="GF203" i="3"/>
  <c r="GJ203" i="3"/>
  <c r="GN203" i="3"/>
  <c r="GV203" i="3"/>
  <c r="GZ203" i="3"/>
  <c r="HD203" i="3"/>
  <c r="HH203" i="3"/>
  <c r="HL203" i="3"/>
  <c r="HT203" i="3"/>
  <c r="HX203" i="3"/>
  <c r="IB203" i="3"/>
  <c r="IF203" i="3"/>
  <c r="IN203" i="3"/>
  <c r="IR203" i="3"/>
  <c r="DW207" i="3"/>
  <c r="EC207" i="3"/>
  <c r="EG207" i="3"/>
  <c r="EN207" i="3"/>
  <c r="EV207" i="3"/>
  <c r="EZ207" i="3"/>
  <c r="FD207" i="3"/>
  <c r="FL207" i="3"/>
  <c r="FP207" i="3"/>
  <c r="FX207" i="3"/>
  <c r="GB207" i="3"/>
  <c r="GF207" i="3"/>
  <c r="GJ207" i="3"/>
  <c r="GN207" i="3"/>
  <c r="GV207" i="3"/>
  <c r="GZ207" i="3"/>
  <c r="HD207" i="3"/>
  <c r="HH207" i="3"/>
  <c r="HL207" i="3"/>
  <c r="HT207" i="3"/>
  <c r="HX207" i="3"/>
  <c r="IB207" i="3"/>
  <c r="IF207" i="3"/>
  <c r="IN207" i="3"/>
  <c r="IR207" i="3"/>
  <c r="DQ208" i="3"/>
  <c r="DV208" i="3"/>
  <c r="EB208" i="3"/>
  <c r="EF208" i="3"/>
  <c r="EM208" i="3"/>
  <c r="EQ208" i="3"/>
  <c r="EU208" i="3"/>
  <c r="EY208" i="3"/>
  <c r="FC208" i="3"/>
  <c r="FG208" i="3"/>
  <c r="FO208" i="3"/>
  <c r="FS208" i="3"/>
  <c r="GA208" i="3"/>
  <c r="GE208" i="3"/>
  <c r="GI208" i="3"/>
  <c r="GM208" i="3"/>
  <c r="GQ208" i="3"/>
  <c r="GU208" i="3"/>
  <c r="GY208" i="3"/>
  <c r="HC208" i="3"/>
  <c r="HG208" i="3"/>
  <c r="HK208" i="3"/>
  <c r="HO208" i="3"/>
  <c r="HS208" i="3"/>
  <c r="HW208" i="3"/>
  <c r="IA208" i="3"/>
  <c r="II208" i="3"/>
  <c r="IM208" i="3"/>
  <c r="IQ208" i="3"/>
  <c r="IU208" i="3"/>
  <c r="IY208" i="3"/>
  <c r="DW211" i="3"/>
  <c r="EC211" i="3"/>
  <c r="EG211" i="3"/>
  <c r="EN211" i="3"/>
  <c r="EV211" i="3"/>
  <c r="EZ211" i="3"/>
  <c r="FD211" i="3"/>
  <c r="FL211" i="3"/>
  <c r="FP211" i="3"/>
  <c r="FX211" i="3"/>
  <c r="GB211" i="3"/>
  <c r="GF211" i="3"/>
  <c r="GJ211" i="3"/>
  <c r="GN211" i="3"/>
  <c r="GV211" i="3"/>
  <c r="GZ211" i="3"/>
  <c r="HD211" i="3"/>
  <c r="HH211" i="3"/>
  <c r="HL211" i="3"/>
  <c r="HT211" i="3"/>
  <c r="HX211" i="3"/>
  <c r="IB211" i="3"/>
  <c r="IF211" i="3"/>
  <c r="IN211" i="3"/>
  <c r="IR211" i="3"/>
  <c r="DQ212" i="3"/>
  <c r="DV212" i="3"/>
  <c r="EB212" i="3"/>
  <c r="EF212" i="3"/>
  <c r="EM212" i="3"/>
  <c r="EQ212" i="3"/>
  <c r="EU212" i="3"/>
  <c r="EY212" i="3"/>
  <c r="FC212" i="3"/>
  <c r="FG212" i="3"/>
  <c r="FO212" i="3"/>
  <c r="FS212" i="3"/>
  <c r="GA212" i="3"/>
  <c r="GE212" i="3"/>
  <c r="GI212" i="3"/>
  <c r="GM212" i="3"/>
  <c r="GQ212" i="3"/>
  <c r="GU212" i="3"/>
  <c r="GY212" i="3"/>
  <c r="HC212" i="3"/>
  <c r="HG212" i="3"/>
  <c r="HK212" i="3"/>
  <c r="HO212" i="3"/>
  <c r="HS212" i="3"/>
  <c r="HW212" i="3"/>
  <c r="IA212" i="3"/>
  <c r="II212" i="3"/>
  <c r="IM212" i="3"/>
  <c r="IQ212" i="3"/>
  <c r="IU212" i="3"/>
  <c r="IY212" i="3"/>
  <c r="DW215" i="3"/>
  <c r="EC215" i="3"/>
  <c r="EG215" i="3"/>
  <c r="EN215" i="3"/>
  <c r="EV215" i="3"/>
  <c r="EZ215" i="3"/>
  <c r="FD215" i="3"/>
  <c r="FL215" i="3"/>
  <c r="FP215" i="3"/>
  <c r="FX215" i="3"/>
  <c r="GB215" i="3"/>
  <c r="GF215" i="3"/>
  <c r="GJ215" i="3"/>
  <c r="GN215" i="3"/>
  <c r="GV215" i="3"/>
  <c r="GZ215" i="3"/>
  <c r="HD215" i="3"/>
  <c r="HH215" i="3"/>
  <c r="HL215" i="3"/>
  <c r="HT215" i="3"/>
  <c r="HX215" i="3"/>
  <c r="IB215" i="3"/>
  <c r="IF215" i="3"/>
  <c r="IN215" i="3"/>
  <c r="IR215" i="3"/>
  <c r="DQ216" i="3"/>
  <c r="DV216" i="3"/>
  <c r="EB216" i="3"/>
  <c r="EF216" i="3"/>
  <c r="EM216" i="3"/>
  <c r="EQ216" i="3"/>
  <c r="EU216" i="3"/>
  <c r="EY216" i="3"/>
  <c r="FC216" i="3"/>
  <c r="FG216" i="3"/>
  <c r="FO216" i="3"/>
  <c r="FS216" i="3"/>
  <c r="GA216" i="3"/>
  <c r="GE216" i="3"/>
  <c r="GI216" i="3"/>
  <c r="GM216" i="3"/>
  <c r="GQ216" i="3"/>
  <c r="GU216" i="3"/>
  <c r="GY216" i="3"/>
  <c r="HC216" i="3"/>
  <c r="HG216" i="3"/>
  <c r="HK216" i="3"/>
  <c r="HO216" i="3"/>
  <c r="HS216" i="3"/>
  <c r="HW216" i="3"/>
  <c r="IA216" i="3"/>
  <c r="II216" i="3"/>
  <c r="IM216" i="3"/>
  <c r="IQ216" i="3"/>
  <c r="IU216" i="3"/>
  <c r="IY216" i="3"/>
  <c r="DW219" i="3"/>
  <c r="EC219" i="3"/>
  <c r="EG219" i="3"/>
  <c r="EN219" i="3"/>
  <c r="EV219" i="3"/>
  <c r="EZ219" i="3"/>
  <c r="FD219" i="3"/>
  <c r="FL219" i="3"/>
  <c r="FP219" i="3"/>
  <c r="FX219" i="3"/>
  <c r="GB219" i="3"/>
  <c r="GF219" i="3"/>
  <c r="GJ219" i="3"/>
  <c r="GN219" i="3"/>
  <c r="GV219" i="3"/>
  <c r="GZ219" i="3"/>
  <c r="HD219" i="3"/>
  <c r="HH219" i="3"/>
  <c r="HL219" i="3"/>
  <c r="HT219" i="3"/>
  <c r="HX219" i="3"/>
  <c r="IB219" i="3"/>
  <c r="IF219" i="3"/>
  <c r="IN219" i="3"/>
  <c r="IR219" i="3"/>
  <c r="DQ220" i="3"/>
  <c r="DV220" i="3"/>
  <c r="EB220" i="3"/>
  <c r="EF220" i="3"/>
  <c r="EM220" i="3"/>
  <c r="EQ220" i="3"/>
  <c r="EU220" i="3"/>
  <c r="EY220" i="3"/>
  <c r="FC220" i="3"/>
  <c r="FG220" i="3"/>
  <c r="FO220" i="3"/>
  <c r="FS220" i="3"/>
  <c r="GA220" i="3"/>
  <c r="GE220" i="3"/>
  <c r="GI220" i="3"/>
  <c r="GM220" i="3"/>
  <c r="GQ220" i="3"/>
  <c r="GU220" i="3"/>
  <c r="GY220" i="3"/>
  <c r="HC220" i="3"/>
  <c r="HG220" i="3"/>
  <c r="HK220" i="3"/>
  <c r="HO220" i="3"/>
  <c r="HS220" i="3"/>
  <c r="HW220" i="3"/>
  <c r="IA220" i="3"/>
  <c r="II220" i="3"/>
  <c r="IM220" i="3"/>
  <c r="IQ220" i="3"/>
  <c r="IU220" i="3"/>
  <c r="IY220" i="3"/>
  <c r="DW223" i="3"/>
  <c r="EC223" i="3"/>
  <c r="EG223" i="3"/>
  <c r="EN223" i="3"/>
  <c r="EV223" i="3"/>
  <c r="EZ223" i="3"/>
  <c r="FD223" i="3"/>
  <c r="FL223" i="3"/>
  <c r="FP223" i="3"/>
  <c r="FX223" i="3"/>
  <c r="GB223" i="3"/>
  <c r="GF223" i="3"/>
  <c r="GJ223" i="3"/>
  <c r="GN223" i="3"/>
  <c r="GV223" i="3"/>
  <c r="GZ223" i="3"/>
  <c r="HD223" i="3"/>
  <c r="HH223" i="3"/>
  <c r="HL223" i="3"/>
  <c r="HT223" i="3"/>
  <c r="HX223" i="3"/>
  <c r="IB223" i="3"/>
  <c r="IF223" i="3"/>
  <c r="IN223" i="3"/>
  <c r="IR223" i="3"/>
  <c r="DQ224" i="3"/>
  <c r="DV224" i="3"/>
  <c r="EB224" i="3"/>
  <c r="EF224" i="3"/>
  <c r="EM224" i="3"/>
  <c r="EQ224" i="3"/>
  <c r="EU224" i="3"/>
  <c r="EY224" i="3"/>
  <c r="FC224" i="3"/>
  <c r="FG224" i="3"/>
  <c r="FO224" i="3"/>
  <c r="FS224" i="3"/>
  <c r="GA224" i="3"/>
  <c r="GE224" i="3"/>
  <c r="GI224" i="3"/>
  <c r="GM224" i="3"/>
  <c r="GQ224" i="3"/>
  <c r="GU224" i="3"/>
  <c r="GY224" i="3"/>
  <c r="HC224" i="3"/>
  <c r="HG224" i="3"/>
  <c r="HK224" i="3"/>
  <c r="HO224" i="3"/>
  <c r="HS224" i="3"/>
  <c r="HW224" i="3"/>
  <c r="IA224" i="3"/>
  <c r="II224" i="3"/>
  <c r="IM224" i="3"/>
  <c r="IQ224" i="3"/>
  <c r="IU224" i="3"/>
  <c r="IY224" i="3"/>
  <c r="DW227" i="3"/>
  <c r="EC227" i="3"/>
  <c r="EG227" i="3"/>
  <c r="EN227" i="3"/>
  <c r="EV227" i="3"/>
  <c r="EZ227" i="3"/>
  <c r="FD227" i="3"/>
  <c r="FL227" i="3"/>
  <c r="FP227" i="3"/>
  <c r="FX227" i="3"/>
  <c r="GB227" i="3"/>
  <c r="GF227" i="3"/>
  <c r="GJ227" i="3"/>
  <c r="GN227" i="3"/>
  <c r="GV227" i="3"/>
  <c r="GZ227" i="3"/>
  <c r="HD227" i="3"/>
  <c r="HH227" i="3"/>
  <c r="HL227" i="3"/>
  <c r="HT227" i="3"/>
  <c r="HX227" i="3"/>
  <c r="IB227" i="3"/>
  <c r="IF227" i="3"/>
  <c r="IN227" i="3"/>
  <c r="IR227" i="3"/>
  <c r="DQ228" i="3"/>
  <c r="DV228" i="3"/>
  <c r="EB228" i="3"/>
  <c r="EF228" i="3"/>
  <c r="EM228" i="3"/>
  <c r="EQ228" i="3"/>
  <c r="EU228" i="3"/>
  <c r="EY228" i="3"/>
  <c r="FC228" i="3"/>
  <c r="FG228" i="3"/>
  <c r="FO228" i="3"/>
  <c r="FS228" i="3"/>
  <c r="GA228" i="3"/>
  <c r="GE228" i="3"/>
  <c r="GI228" i="3"/>
  <c r="GM228" i="3"/>
  <c r="GQ228" i="3"/>
  <c r="GU228" i="3"/>
  <c r="GY228" i="3"/>
  <c r="HC228" i="3"/>
  <c r="HG228" i="3"/>
  <c r="HK228" i="3"/>
  <c r="HO228" i="3"/>
  <c r="HS228" i="3"/>
  <c r="HW228" i="3"/>
  <c r="IA228" i="3"/>
  <c r="II228" i="3"/>
  <c r="IM228" i="3"/>
  <c r="IQ228" i="3"/>
  <c r="IU228" i="3"/>
  <c r="IY228" i="3"/>
  <c r="DW231" i="3"/>
  <c r="EC231" i="3"/>
  <c r="EG231" i="3"/>
  <c r="EN231" i="3"/>
  <c r="EV231" i="3"/>
  <c r="EZ231" i="3"/>
  <c r="FD231" i="3"/>
  <c r="FL231" i="3"/>
  <c r="FP231" i="3"/>
  <c r="FX231" i="3"/>
  <c r="GB231" i="3"/>
  <c r="GF231" i="3"/>
  <c r="GJ231" i="3"/>
  <c r="GN231" i="3"/>
  <c r="GV231" i="3"/>
  <c r="GZ231" i="3"/>
  <c r="HD231" i="3"/>
  <c r="HH231" i="3"/>
  <c r="HL231" i="3"/>
  <c r="HT231" i="3"/>
  <c r="HX231" i="3"/>
  <c r="IB231" i="3"/>
  <c r="IF231" i="3"/>
  <c r="IN231" i="3"/>
  <c r="IR231" i="3"/>
  <c r="DQ232" i="3"/>
  <c r="DV232" i="3"/>
  <c r="EB232" i="3"/>
  <c r="EF232" i="3"/>
  <c r="EM232" i="3"/>
  <c r="EQ232" i="3"/>
  <c r="EU232" i="3"/>
  <c r="EY232" i="3"/>
  <c r="FC232" i="3"/>
  <c r="FG232" i="3"/>
  <c r="FO232" i="3"/>
  <c r="FS232" i="3"/>
  <c r="GA232" i="3"/>
  <c r="GE232" i="3"/>
  <c r="GI232" i="3"/>
  <c r="GM232" i="3"/>
  <c r="GQ232" i="3"/>
  <c r="GU232" i="3"/>
  <c r="GY232" i="3"/>
  <c r="HC232" i="3"/>
  <c r="HG232" i="3"/>
  <c r="HK232" i="3"/>
  <c r="HO232" i="3"/>
  <c r="HS232" i="3"/>
  <c r="HW232" i="3"/>
  <c r="IA232" i="3"/>
  <c r="II232" i="3"/>
  <c r="IM232" i="3"/>
  <c r="IQ232" i="3"/>
  <c r="IU232" i="3"/>
  <c r="IY232" i="3"/>
  <c r="DW235" i="3"/>
  <c r="EC235" i="3"/>
  <c r="EG235" i="3"/>
  <c r="EN235" i="3"/>
  <c r="EV235" i="3"/>
  <c r="EZ235" i="3"/>
  <c r="FD235" i="3"/>
  <c r="FL235" i="3"/>
  <c r="FP235" i="3"/>
  <c r="FX235" i="3"/>
  <c r="GB235" i="3"/>
  <c r="GF235" i="3"/>
  <c r="GJ235" i="3"/>
  <c r="GN235" i="3"/>
  <c r="GV235" i="3"/>
  <c r="GZ235" i="3"/>
  <c r="HD235" i="3"/>
  <c r="HH235" i="3"/>
  <c r="HL235" i="3"/>
  <c r="HT235" i="3"/>
  <c r="HX235" i="3"/>
  <c r="IB235" i="3"/>
  <c r="IF235" i="3"/>
  <c r="IN235" i="3"/>
  <c r="IR235" i="3"/>
  <c r="DQ236" i="3"/>
  <c r="DV236" i="3"/>
  <c r="EB236" i="3"/>
  <c r="EF236" i="3"/>
  <c r="EM236" i="3"/>
  <c r="EQ236" i="3"/>
  <c r="EU236" i="3"/>
  <c r="EY236" i="3"/>
  <c r="FC236" i="3"/>
  <c r="FG236" i="3"/>
  <c r="FO236" i="3"/>
  <c r="FS236" i="3"/>
  <c r="GA236" i="3"/>
  <c r="GE236" i="3"/>
  <c r="GI236" i="3"/>
  <c r="GM236" i="3"/>
  <c r="GQ236" i="3"/>
  <c r="GU236" i="3"/>
  <c r="GY236" i="3"/>
  <c r="HC236" i="3"/>
  <c r="HG236" i="3"/>
  <c r="HK236" i="3"/>
  <c r="HO236" i="3"/>
  <c r="HS236" i="3"/>
  <c r="HW236" i="3"/>
  <c r="IA236" i="3"/>
  <c r="II236" i="3"/>
  <c r="IM236" i="3"/>
  <c r="IQ236" i="3"/>
  <c r="IU236" i="3"/>
  <c r="IY236" i="3"/>
  <c r="DW239" i="3"/>
  <c r="EC239" i="3"/>
  <c r="EG239" i="3"/>
  <c r="EN239" i="3"/>
  <c r="EV239" i="3"/>
  <c r="EZ239" i="3"/>
  <c r="FD239" i="3"/>
  <c r="FL239" i="3"/>
  <c r="FP239" i="3"/>
  <c r="FX239" i="3"/>
  <c r="GB239" i="3"/>
  <c r="GF239" i="3"/>
  <c r="GJ239" i="3"/>
  <c r="GN239" i="3"/>
  <c r="GV239" i="3"/>
  <c r="GZ239" i="3"/>
  <c r="HD239" i="3"/>
  <c r="HH239" i="3"/>
  <c r="HL239" i="3"/>
  <c r="HT239" i="3"/>
  <c r="HX239" i="3"/>
  <c r="IB239" i="3"/>
  <c r="IF239" i="3"/>
  <c r="IN239" i="3"/>
  <c r="IR239" i="3"/>
  <c r="DQ240" i="3"/>
  <c r="DV240" i="3"/>
  <c r="EB240" i="3"/>
  <c r="EF240" i="3"/>
  <c r="EM240" i="3"/>
  <c r="EQ240" i="3"/>
  <c r="EU240" i="3"/>
  <c r="EY240" i="3"/>
  <c r="FC240" i="3"/>
  <c r="FG240" i="3"/>
  <c r="FO240" i="3"/>
  <c r="FS240" i="3"/>
  <c r="GA240" i="3"/>
  <c r="GE240" i="3"/>
  <c r="GI240" i="3"/>
  <c r="GM240" i="3"/>
  <c r="GQ240" i="3"/>
  <c r="GU240" i="3"/>
  <c r="GY240" i="3"/>
  <c r="HC240" i="3"/>
  <c r="HG240" i="3"/>
  <c r="HK240" i="3"/>
  <c r="HO240" i="3"/>
  <c r="HS240" i="3"/>
  <c r="HW240" i="3"/>
  <c r="IA240" i="3"/>
  <c r="II240" i="3"/>
  <c r="IM240" i="3"/>
  <c r="IQ240" i="3"/>
  <c r="IU240" i="3"/>
  <c r="IY240" i="3"/>
  <c r="DW243" i="3"/>
  <c r="EC243" i="3"/>
  <c r="EG243" i="3"/>
  <c r="EN243" i="3"/>
  <c r="EV243" i="3"/>
  <c r="EZ243" i="3"/>
  <c r="FD243" i="3"/>
  <c r="FL243" i="3"/>
  <c r="FP243" i="3"/>
  <c r="FX243" i="3"/>
  <c r="GB243" i="3"/>
  <c r="GF243" i="3"/>
  <c r="GJ243" i="3"/>
  <c r="GN243" i="3"/>
  <c r="GV243" i="3"/>
  <c r="GZ243" i="3"/>
  <c r="HD243" i="3"/>
  <c r="HH243" i="3"/>
  <c r="HL243" i="3"/>
  <c r="HT243" i="3"/>
  <c r="HX243" i="3"/>
  <c r="IB243" i="3"/>
  <c r="IF243" i="3"/>
  <c r="IN243" i="3"/>
  <c r="IR243" i="3"/>
  <c r="DQ244" i="3"/>
  <c r="DV244" i="3"/>
  <c r="EB244" i="3"/>
  <c r="EF244" i="3"/>
  <c r="EM244" i="3"/>
  <c r="EQ244" i="3"/>
  <c r="EU244" i="3"/>
  <c r="EY244" i="3"/>
  <c r="FC244" i="3"/>
  <c r="FG244" i="3"/>
  <c r="FO244" i="3"/>
  <c r="FS244" i="3"/>
  <c r="GA244" i="3"/>
  <c r="GE244" i="3"/>
  <c r="GI244" i="3"/>
  <c r="GM244" i="3"/>
  <c r="GQ244" i="3"/>
  <c r="GU244" i="3"/>
  <c r="GY244" i="3"/>
  <c r="HC244" i="3"/>
  <c r="HG244" i="3"/>
  <c r="HK244" i="3"/>
  <c r="HO244" i="3"/>
  <c r="HS244" i="3"/>
  <c r="HW244" i="3"/>
  <c r="IA244" i="3"/>
  <c r="II244" i="3"/>
  <c r="IM244" i="3"/>
  <c r="IQ244" i="3"/>
  <c r="IU244" i="3"/>
  <c r="IY244" i="3"/>
  <c r="DW247" i="3"/>
  <c r="EC247" i="3"/>
  <c r="EG247" i="3"/>
  <c r="EN247" i="3"/>
  <c r="EV247" i="3"/>
  <c r="EZ247" i="3"/>
  <c r="FD247" i="3"/>
  <c r="FL247" i="3"/>
  <c r="FP247" i="3"/>
  <c r="FX247" i="3"/>
  <c r="GB247" i="3"/>
  <c r="GF247" i="3"/>
  <c r="GJ247" i="3"/>
  <c r="GN247" i="3"/>
  <c r="GV247" i="3"/>
  <c r="GZ247" i="3"/>
  <c r="HD247" i="3"/>
  <c r="HH247" i="3"/>
  <c r="HL247" i="3"/>
  <c r="HT247" i="3"/>
  <c r="HX247" i="3"/>
  <c r="IB247" i="3"/>
  <c r="IF247" i="3"/>
  <c r="IN247" i="3"/>
  <c r="IR247" i="3"/>
  <c r="DQ248" i="3"/>
  <c r="DV248" i="3"/>
  <c r="EB248" i="3"/>
  <c r="EF248" i="3"/>
  <c r="EM248" i="3"/>
  <c r="EQ248" i="3"/>
  <c r="EU248" i="3"/>
  <c r="EY248" i="3"/>
  <c r="FC248" i="3"/>
  <c r="FG248" i="3"/>
  <c r="FO248" i="3"/>
  <c r="FS248" i="3"/>
  <c r="GA248" i="3"/>
  <c r="GE248" i="3"/>
  <c r="GI248" i="3"/>
  <c r="GM248" i="3"/>
  <c r="GQ248" i="3"/>
  <c r="GU248" i="3"/>
  <c r="GY248" i="3"/>
  <c r="HC248" i="3"/>
  <c r="HG248" i="3"/>
  <c r="HK248" i="3"/>
  <c r="HO248" i="3"/>
  <c r="HS248" i="3"/>
  <c r="HW248" i="3"/>
  <c r="IA248" i="3"/>
  <c r="II248" i="3"/>
  <c r="IM248" i="3"/>
  <c r="IQ248" i="3"/>
  <c r="IU248" i="3"/>
  <c r="IY248" i="3"/>
  <c r="DW251" i="3"/>
  <c r="EC251" i="3"/>
  <c r="EG251" i="3"/>
  <c r="EN251" i="3"/>
  <c r="EV251" i="3"/>
  <c r="EZ251" i="3"/>
  <c r="FD251" i="3"/>
  <c r="FL251" i="3"/>
  <c r="FP251" i="3"/>
  <c r="FX251" i="3"/>
  <c r="GB251" i="3"/>
  <c r="GF251" i="3"/>
  <c r="GJ251" i="3"/>
  <c r="GN251" i="3"/>
  <c r="GV251" i="3"/>
  <c r="GZ251" i="3"/>
  <c r="HD251" i="3"/>
  <c r="HH251" i="3"/>
  <c r="HL251" i="3"/>
  <c r="HT251" i="3"/>
  <c r="HX251" i="3"/>
  <c r="IB251" i="3"/>
  <c r="IF251" i="3"/>
  <c r="IN251" i="3"/>
  <c r="IR251" i="3"/>
  <c r="DQ252" i="3"/>
  <c r="DV252" i="3"/>
  <c r="EB252" i="3"/>
  <c r="EF252" i="3"/>
  <c r="EM252" i="3"/>
  <c r="EQ252" i="3"/>
  <c r="EU252" i="3"/>
  <c r="EY252" i="3"/>
  <c r="FC252" i="3"/>
  <c r="FG252" i="3"/>
  <c r="FO252" i="3"/>
  <c r="FS252" i="3"/>
  <c r="GA252" i="3"/>
  <c r="GE252" i="3"/>
  <c r="GI252" i="3"/>
  <c r="GM252" i="3"/>
  <c r="GQ252" i="3"/>
  <c r="GU252" i="3"/>
  <c r="GY252" i="3"/>
  <c r="HC252" i="3"/>
  <c r="HG252" i="3"/>
  <c r="HK252" i="3"/>
  <c r="HO252" i="3"/>
  <c r="HS252" i="3"/>
  <c r="HW252" i="3"/>
  <c r="IA252" i="3"/>
  <c r="II252" i="3"/>
  <c r="IM252" i="3"/>
  <c r="IQ252" i="3"/>
  <c r="IU252" i="3"/>
  <c r="IY252" i="3"/>
  <c r="DW255" i="3"/>
  <c r="EC255" i="3"/>
  <c r="EG255" i="3"/>
  <c r="EN255" i="3"/>
  <c r="EV255" i="3"/>
  <c r="EZ255" i="3"/>
  <c r="FD255" i="3"/>
  <c r="FL255" i="3"/>
  <c r="FP255" i="3"/>
  <c r="FX255" i="3"/>
  <c r="GB255" i="3"/>
  <c r="GF255" i="3"/>
  <c r="GJ255" i="3"/>
  <c r="GN255" i="3"/>
  <c r="GV255" i="3"/>
  <c r="GZ255" i="3"/>
  <c r="HD255" i="3"/>
  <c r="HH255" i="3"/>
  <c r="HL255" i="3"/>
  <c r="HT255" i="3"/>
  <c r="HX255" i="3"/>
  <c r="IB255" i="3"/>
  <c r="IF255" i="3"/>
  <c r="IN255" i="3"/>
  <c r="IR255" i="3"/>
  <c r="DQ256" i="3"/>
  <c r="DV256" i="3"/>
  <c r="EB256" i="3"/>
  <c r="EF256" i="3"/>
  <c r="EM256" i="3"/>
  <c r="EQ256" i="3"/>
  <c r="EU256" i="3"/>
  <c r="EY256" i="3"/>
  <c r="FC256" i="3"/>
  <c r="FG256" i="3"/>
  <c r="FO256" i="3"/>
  <c r="FS256" i="3"/>
  <c r="GA256" i="3"/>
  <c r="GE256" i="3"/>
  <c r="GI256" i="3"/>
  <c r="GM256" i="3"/>
  <c r="GQ256" i="3"/>
  <c r="GU256" i="3"/>
  <c r="GY256" i="3"/>
  <c r="HC256" i="3"/>
  <c r="HG256" i="3"/>
  <c r="HK256" i="3"/>
  <c r="HO256" i="3"/>
  <c r="HS256" i="3"/>
  <c r="HW256" i="3"/>
  <c r="IA256" i="3"/>
  <c r="II256" i="3"/>
  <c r="IM256" i="3"/>
  <c r="IQ256" i="3"/>
  <c r="IU256" i="3"/>
  <c r="IY256" i="3"/>
  <c r="DW259" i="3"/>
  <c r="EC259" i="3"/>
  <c r="EG259" i="3"/>
  <c r="EN259" i="3"/>
  <c r="EV259" i="3"/>
  <c r="EZ259" i="3"/>
  <c r="FD259" i="3"/>
  <c r="FL259" i="3"/>
  <c r="FP259" i="3"/>
  <c r="FX259" i="3"/>
  <c r="GB259" i="3"/>
  <c r="GF259" i="3"/>
  <c r="GJ259" i="3"/>
  <c r="GN259" i="3"/>
  <c r="GV259" i="3"/>
  <c r="GZ259" i="3"/>
  <c r="HD259" i="3"/>
  <c r="HH259" i="3"/>
  <c r="HL259" i="3"/>
  <c r="HT259" i="3"/>
  <c r="HX259" i="3"/>
  <c r="IB259" i="3"/>
  <c r="IF259" i="3"/>
  <c r="IN259" i="3"/>
  <c r="IR259" i="3"/>
  <c r="IV259" i="3"/>
  <c r="DQ260" i="3"/>
  <c r="DV260" i="3"/>
  <c r="EB260" i="3"/>
  <c r="EF260" i="3"/>
  <c r="EM260" i="3"/>
  <c r="EQ260" i="3"/>
  <c r="EU260" i="3"/>
  <c r="EY260" i="3"/>
  <c r="FC260" i="3"/>
  <c r="FG260" i="3"/>
  <c r="FO260" i="3"/>
  <c r="FS260" i="3"/>
  <c r="GA260" i="3"/>
  <c r="GE260" i="3"/>
  <c r="GI260" i="3"/>
  <c r="GM260" i="3"/>
  <c r="GQ260" i="3"/>
  <c r="GU260" i="3"/>
  <c r="GY260" i="3"/>
  <c r="HC260" i="3"/>
  <c r="HG260" i="3"/>
  <c r="HK260" i="3"/>
  <c r="HO260" i="3"/>
  <c r="HS260" i="3"/>
  <c r="HW260" i="3"/>
  <c r="IA260" i="3"/>
  <c r="II260" i="3"/>
  <c r="IM260" i="3"/>
  <c r="IQ260" i="3"/>
  <c r="IU260" i="3"/>
  <c r="IY260" i="3"/>
  <c r="FF261" i="3"/>
  <c r="FJ261" i="3"/>
  <c r="FR261" i="3"/>
  <c r="FV261" i="3"/>
  <c r="GD261" i="3"/>
  <c r="GH261" i="3"/>
  <c r="GL261" i="3"/>
  <c r="GP261" i="3"/>
  <c r="GT261" i="3"/>
  <c r="GX261" i="3"/>
  <c r="HB261" i="3"/>
  <c r="HF261" i="3"/>
  <c r="HJ261" i="3"/>
  <c r="HN261" i="3"/>
  <c r="HR261" i="3"/>
  <c r="HV261" i="3"/>
  <c r="ID261" i="3"/>
  <c r="IH261" i="3"/>
  <c r="IL261" i="3"/>
  <c r="IP261" i="3"/>
  <c r="IT261" i="3"/>
  <c r="IX261" i="3"/>
  <c r="DW263" i="3"/>
  <c r="EC263" i="3"/>
  <c r="EG263" i="3"/>
  <c r="EN263" i="3"/>
  <c r="EV263" i="3"/>
  <c r="EZ263" i="3"/>
  <c r="FD263" i="3"/>
  <c r="FL263" i="3"/>
  <c r="FP263" i="3"/>
  <c r="FX263" i="3"/>
  <c r="GB263" i="3"/>
  <c r="GF263" i="3"/>
  <c r="GJ263" i="3"/>
  <c r="GN263" i="3"/>
  <c r="GV263" i="3"/>
  <c r="GZ263" i="3"/>
  <c r="HD263" i="3"/>
  <c r="HH263" i="3"/>
  <c r="HL263" i="3"/>
  <c r="HT263" i="3"/>
  <c r="HX263" i="3"/>
  <c r="IB263" i="3"/>
  <c r="IF263" i="3"/>
  <c r="IN263" i="3"/>
  <c r="IR263" i="3"/>
  <c r="IV263" i="3"/>
  <c r="DQ264" i="3"/>
  <c r="DV264" i="3"/>
  <c r="EB264" i="3"/>
  <c r="EF264" i="3"/>
  <c r="EM264" i="3"/>
  <c r="EQ264" i="3"/>
  <c r="EU264" i="3"/>
  <c r="EY264" i="3"/>
  <c r="FC264" i="3"/>
  <c r="FG264" i="3"/>
  <c r="FO264" i="3"/>
  <c r="FS264" i="3"/>
  <c r="GA264" i="3"/>
  <c r="GE264" i="3"/>
  <c r="GI264" i="3"/>
  <c r="GM264" i="3"/>
  <c r="GQ264" i="3"/>
  <c r="GU264" i="3"/>
  <c r="GY264" i="3"/>
  <c r="HC264" i="3"/>
  <c r="HG264" i="3"/>
  <c r="HK264" i="3"/>
  <c r="HO264" i="3"/>
  <c r="HS264" i="3"/>
  <c r="HW264" i="3"/>
  <c r="IA264" i="3"/>
  <c r="II264" i="3"/>
  <c r="IM264" i="3"/>
  <c r="IQ264" i="3"/>
  <c r="IU264" i="3"/>
  <c r="IY264" i="3"/>
  <c r="GH265" i="3"/>
  <c r="GL265" i="3"/>
  <c r="GP265" i="3"/>
  <c r="GT265" i="3"/>
  <c r="GX265" i="3"/>
  <c r="HB265" i="3"/>
  <c r="HF265" i="3"/>
  <c r="HJ265" i="3"/>
  <c r="HN265" i="3"/>
  <c r="HR265" i="3"/>
  <c r="HV265" i="3"/>
  <c r="ID265" i="3"/>
  <c r="IH265" i="3"/>
  <c r="IL265" i="3"/>
  <c r="IP265" i="3"/>
  <c r="IT265" i="3"/>
  <c r="IX265" i="3"/>
  <c r="DW267" i="3"/>
  <c r="EC267" i="3"/>
  <c r="EG267" i="3"/>
  <c r="EN267" i="3"/>
  <c r="EV267" i="3"/>
  <c r="EZ267" i="3"/>
  <c r="FD267" i="3"/>
  <c r="FL267" i="3"/>
  <c r="FP267" i="3"/>
  <c r="FX267" i="3"/>
  <c r="GB267" i="3"/>
  <c r="GF267" i="3"/>
  <c r="GJ267" i="3"/>
  <c r="GN267" i="3"/>
  <c r="GV267" i="3"/>
  <c r="GZ267" i="3"/>
  <c r="HD267" i="3"/>
  <c r="HH267" i="3"/>
  <c r="HL267" i="3"/>
  <c r="HT267" i="3"/>
  <c r="HX267" i="3"/>
  <c r="IB267" i="3"/>
  <c r="IF267" i="3"/>
  <c r="IN267" i="3"/>
  <c r="IR267" i="3"/>
  <c r="IV267" i="3"/>
  <c r="DQ268" i="3"/>
  <c r="DV268" i="3"/>
  <c r="EB268" i="3"/>
  <c r="EF268" i="3"/>
  <c r="EM268" i="3"/>
  <c r="EQ268" i="3"/>
  <c r="EU268" i="3"/>
  <c r="EY268" i="3"/>
  <c r="FC268" i="3"/>
  <c r="FG268" i="3"/>
  <c r="FO268" i="3"/>
  <c r="FS268" i="3"/>
  <c r="GH268" i="3"/>
  <c r="GM268" i="3"/>
  <c r="GW268" i="3"/>
  <c r="HB268" i="3"/>
  <c r="HG268" i="3"/>
  <c r="HM268" i="3"/>
  <c r="HQ268" i="3"/>
  <c r="HV268" i="3"/>
  <c r="IA268" i="3"/>
  <c r="IG268" i="3"/>
  <c r="IK268" i="3"/>
  <c r="IP268" i="3"/>
  <c r="IY269" i="3"/>
  <c r="IU269" i="3"/>
  <c r="IQ269" i="3"/>
  <c r="IM269" i="3"/>
  <c r="II269" i="3"/>
  <c r="IA269" i="3"/>
  <c r="HW269" i="3"/>
  <c r="HS269" i="3"/>
  <c r="HO269" i="3"/>
  <c r="HK269" i="3"/>
  <c r="HG269" i="3"/>
  <c r="HC269" i="3"/>
  <c r="GY269" i="3"/>
  <c r="GU269" i="3"/>
  <c r="GQ269" i="3"/>
  <c r="GM269" i="3"/>
  <c r="GI269" i="3"/>
  <c r="GE269" i="3"/>
  <c r="GA269" i="3"/>
  <c r="FS269" i="3"/>
  <c r="FO269" i="3"/>
  <c r="FG269" i="3"/>
  <c r="FC269" i="3"/>
  <c r="EY269" i="3"/>
  <c r="EU269" i="3"/>
  <c r="EQ269" i="3"/>
  <c r="EM269" i="3"/>
  <c r="EF269" i="3"/>
  <c r="EB269" i="3"/>
  <c r="DV269" i="3"/>
  <c r="DQ269" i="3"/>
  <c r="DY269" i="3"/>
  <c r="EE269" i="3"/>
  <c r="EO269" i="3"/>
  <c r="ET269" i="3"/>
  <c r="EZ269" i="3"/>
  <c r="FJ269" i="3"/>
  <c r="FX269" i="3"/>
  <c r="GH269" i="3"/>
  <c r="GN269" i="3"/>
  <c r="GS269" i="3"/>
  <c r="GX269" i="3"/>
  <c r="HD269" i="3"/>
  <c r="HI269" i="3"/>
  <c r="HN269" i="3"/>
  <c r="HT269" i="3"/>
  <c r="HY269" i="3"/>
  <c r="ID269" i="3"/>
  <c r="IH269" i="3"/>
  <c r="IN269" i="3"/>
  <c r="IS269" i="3"/>
  <c r="IX269" i="3"/>
  <c r="DV270" i="3"/>
  <c r="EC270" i="3"/>
  <c r="EH270" i="3"/>
  <c r="EM270" i="3"/>
  <c r="EW270" i="3"/>
  <c r="FG270" i="3"/>
  <c r="FL270" i="3"/>
  <c r="FP270" i="3"/>
  <c r="FU270" i="3"/>
  <c r="GE270" i="3"/>
  <c r="GJ270" i="3"/>
  <c r="GU270" i="3"/>
  <c r="GZ270" i="3"/>
  <c r="HE270" i="3"/>
  <c r="HK270" i="3"/>
  <c r="HU270" i="3"/>
  <c r="IO270" i="3"/>
  <c r="DQ271" i="3"/>
  <c r="DW271" i="3"/>
  <c r="EE271" i="3"/>
  <c r="EN271" i="3"/>
  <c r="ET271" i="3"/>
  <c r="EY271" i="3"/>
  <c r="FD271" i="3"/>
  <c r="FR271" i="3"/>
  <c r="GB271" i="3"/>
  <c r="GF271" i="3"/>
  <c r="GJ271" i="3"/>
  <c r="GN271" i="3"/>
  <c r="GX271" i="3"/>
  <c r="HC271" i="3"/>
  <c r="HH271" i="3"/>
  <c r="HN271" i="3"/>
  <c r="HS271" i="3"/>
  <c r="HX271" i="3"/>
  <c r="ID271" i="3"/>
  <c r="II271" i="3"/>
  <c r="IN271" i="3"/>
  <c r="IT271" i="3"/>
  <c r="FF272" i="3"/>
  <c r="GD272" i="3"/>
  <c r="DT273" i="3"/>
  <c r="DZ273" i="3"/>
  <c r="EG273" i="3"/>
  <c r="EK273" i="3"/>
  <c r="EP273" i="3"/>
  <c r="EV273" i="3"/>
  <c r="FA273" i="3"/>
  <c r="FF273" i="3"/>
  <c r="FP273" i="3"/>
  <c r="FU273" i="3"/>
  <c r="FY273" i="3"/>
  <c r="GD273" i="3"/>
  <c r="GJ273" i="3"/>
  <c r="GT273" i="3"/>
  <c r="GZ273" i="3"/>
  <c r="HE273" i="3"/>
  <c r="HJ273" i="3"/>
  <c r="HU273" i="3"/>
  <c r="IO273" i="3"/>
  <c r="IT273" i="3"/>
  <c r="DQ274" i="3"/>
  <c r="DW274" i="3"/>
  <c r="ED274" i="3"/>
  <c r="EN274" i="3"/>
  <c r="ES274" i="3"/>
  <c r="EY274" i="3"/>
  <c r="FC274" i="3"/>
  <c r="FM274" i="3"/>
  <c r="GA274" i="3"/>
  <c r="GF274" i="3"/>
  <c r="GQ274" i="3"/>
  <c r="GV274" i="3"/>
  <c r="HA274" i="3"/>
  <c r="HG274" i="3"/>
  <c r="HL274" i="3"/>
  <c r="HQ274" i="3"/>
  <c r="HW274" i="3"/>
  <c r="IA274" i="3"/>
  <c r="IF274" i="3"/>
  <c r="IK274" i="3"/>
  <c r="IQ274" i="3"/>
  <c r="IW275" i="3"/>
  <c r="IS275" i="3"/>
  <c r="IO275" i="3"/>
  <c r="IK275" i="3"/>
  <c r="IG275" i="3"/>
  <c r="IC275" i="3"/>
  <c r="HY275" i="3"/>
  <c r="HU275" i="3"/>
  <c r="HQ275" i="3"/>
  <c r="HM275" i="3"/>
  <c r="HI275" i="3"/>
  <c r="HE275" i="3"/>
  <c r="HA275" i="3"/>
  <c r="GW275" i="3"/>
  <c r="GS275" i="3"/>
  <c r="FY275" i="3"/>
  <c r="FU275" i="3"/>
  <c r="FM275" i="3"/>
  <c r="FI275" i="3"/>
  <c r="FA275" i="3"/>
  <c r="EW275" i="3"/>
  <c r="ES275" i="3"/>
  <c r="EO275" i="3"/>
  <c r="EK275" i="3"/>
  <c r="EH275" i="3"/>
  <c r="ED275" i="3"/>
  <c r="DY275" i="3"/>
  <c r="DT275" i="3"/>
  <c r="DZ275" i="3"/>
  <c r="EF275" i="3"/>
  <c r="EP275" i="3"/>
  <c r="EU275" i="3"/>
  <c r="EZ275" i="3"/>
  <c r="FJ275" i="3"/>
  <c r="FO275" i="3"/>
  <c r="FS275" i="3"/>
  <c r="FX275" i="3"/>
  <c r="GT275" i="3"/>
  <c r="GY275" i="3"/>
  <c r="HD275" i="3"/>
  <c r="HJ275" i="3"/>
  <c r="HO275" i="3"/>
  <c r="HT275" i="3"/>
  <c r="IP275" i="3"/>
  <c r="IU275" i="3"/>
  <c r="GP276" i="3"/>
  <c r="ID276" i="3"/>
  <c r="EW277" i="3"/>
  <c r="FL277" i="3"/>
  <c r="FV277" i="3"/>
  <c r="GF277" i="3"/>
  <c r="GP277" i="3"/>
  <c r="GV277" i="3"/>
  <c r="HA277" i="3"/>
  <c r="HF277" i="3"/>
  <c r="HL277" i="3"/>
  <c r="HQ277" i="3"/>
  <c r="HV277" i="3"/>
  <c r="IB277" i="3"/>
  <c r="IF277" i="3"/>
  <c r="IK277" i="3"/>
  <c r="IP277" i="3"/>
  <c r="IX278" i="3"/>
  <c r="IT278" i="3"/>
  <c r="IP278" i="3"/>
  <c r="IL278" i="3"/>
  <c r="IH278" i="3"/>
  <c r="ID278" i="3"/>
  <c r="HV278" i="3"/>
  <c r="HR278" i="3"/>
  <c r="HN278" i="3"/>
  <c r="HJ278" i="3"/>
  <c r="HF278" i="3"/>
  <c r="HB278" i="3"/>
  <c r="GX278" i="3"/>
  <c r="GT278" i="3"/>
  <c r="GP278" i="3"/>
  <c r="GL278" i="3"/>
  <c r="GH278" i="3"/>
  <c r="GD278" i="3"/>
  <c r="FV278" i="3"/>
  <c r="FR278" i="3"/>
  <c r="FJ278" i="3"/>
  <c r="FF278" i="3"/>
  <c r="EX278" i="3"/>
  <c r="ET278" i="3"/>
  <c r="EP278" i="3"/>
  <c r="EL278" i="3"/>
  <c r="EI278" i="3"/>
  <c r="EE278" i="3"/>
  <c r="DZ278" i="3"/>
  <c r="DU278" i="3"/>
  <c r="DY278" i="3"/>
  <c r="EF278" i="3"/>
  <c r="EO278" i="3"/>
  <c r="EU278" i="3"/>
  <c r="EZ278" i="3"/>
  <c r="FD278" i="3"/>
  <c r="FI278" i="3"/>
  <c r="FS278" i="3"/>
  <c r="FX278" i="3"/>
  <c r="GB278" i="3"/>
  <c r="GM278" i="3"/>
  <c r="GW278" i="3"/>
  <c r="HC278" i="3"/>
  <c r="HH278" i="3"/>
  <c r="HM278" i="3"/>
  <c r="HS278" i="3"/>
  <c r="HX278" i="3"/>
  <c r="IB278" i="3"/>
  <c r="IG278" i="3"/>
  <c r="IM278" i="3"/>
  <c r="IR278" i="3"/>
  <c r="IW278" i="3"/>
  <c r="DU279" i="3"/>
  <c r="EB279" i="3"/>
  <c r="EG279" i="3"/>
  <c r="EL279" i="3"/>
  <c r="EQ279" i="3"/>
  <c r="EV279" i="3"/>
  <c r="FF279" i="3"/>
  <c r="FP279" i="3"/>
  <c r="GD279" i="3"/>
  <c r="GH279" i="3"/>
  <c r="GL279" i="3"/>
  <c r="GP279" i="3"/>
  <c r="GU279" i="3"/>
  <c r="GZ279" i="3"/>
  <c r="HF279" i="3"/>
  <c r="HK279" i="3"/>
  <c r="HV279" i="3"/>
  <c r="IA279" i="3"/>
  <c r="IF279" i="3"/>
  <c r="IL279" i="3"/>
  <c r="IQ279" i="3"/>
  <c r="IV279" i="3"/>
  <c r="FR280" i="3"/>
  <c r="GL280" i="3"/>
  <c r="DW281" i="3"/>
  <c r="ED281" i="3"/>
  <c r="EI281" i="3"/>
  <c r="EN281" i="3"/>
  <c r="ES281" i="3"/>
  <c r="EX281" i="3"/>
  <c r="FD281" i="3"/>
  <c r="FI281" i="3"/>
  <c r="FM281" i="3"/>
  <c r="FR281" i="3"/>
  <c r="GB281" i="3"/>
  <c r="GL281" i="3"/>
  <c r="GW281" i="3"/>
  <c r="HB281" i="3"/>
  <c r="HH281" i="3"/>
  <c r="HX281" i="3"/>
  <c r="IL281" i="3"/>
  <c r="DU283" i="3"/>
  <c r="EE283" i="3"/>
  <c r="EL283" i="3"/>
  <c r="ET283" i="3"/>
  <c r="GF283" i="3"/>
  <c r="GP283" i="3"/>
  <c r="GX283" i="3"/>
  <c r="HF283" i="3"/>
  <c r="HN283" i="3"/>
  <c r="HV283" i="3"/>
  <c r="ID283" i="3"/>
  <c r="IR283" i="3"/>
  <c r="FS284" i="3"/>
  <c r="DU285" i="3"/>
  <c r="EE285" i="3"/>
  <c r="EL285" i="3"/>
  <c r="ET285" i="3"/>
  <c r="GF285" i="3"/>
  <c r="GP285" i="3"/>
  <c r="GX285" i="3"/>
  <c r="HF285" i="3"/>
  <c r="HN285" i="3"/>
  <c r="HV285" i="3"/>
  <c r="ID285" i="3"/>
  <c r="IR285" i="3"/>
  <c r="FS286" i="3"/>
  <c r="DU287" i="3"/>
  <c r="EE287" i="3"/>
  <c r="EL287" i="3"/>
  <c r="ET287" i="3"/>
  <c r="GF287" i="3"/>
  <c r="GP287" i="3"/>
  <c r="GX287" i="3"/>
  <c r="HF287" i="3"/>
  <c r="HN287" i="3"/>
  <c r="HV287" i="3"/>
  <c r="ID287" i="3"/>
  <c r="IR287" i="3"/>
  <c r="IW289" i="3"/>
  <c r="IS289" i="3"/>
  <c r="IO289" i="3"/>
  <c r="IK289" i="3"/>
  <c r="IG289" i="3"/>
  <c r="IC289" i="3"/>
  <c r="HY289" i="3"/>
  <c r="HU289" i="3"/>
  <c r="HQ289" i="3"/>
  <c r="HM289" i="3"/>
  <c r="HI289" i="3"/>
  <c r="HE289" i="3"/>
  <c r="HA289" i="3"/>
  <c r="GW289" i="3"/>
  <c r="GS289" i="3"/>
  <c r="FY289" i="3"/>
  <c r="FU289" i="3"/>
  <c r="FM289" i="3"/>
  <c r="FI289" i="3"/>
  <c r="FA289" i="3"/>
  <c r="EW289" i="3"/>
  <c r="ES289" i="3"/>
  <c r="EO289" i="3"/>
  <c r="EK289" i="3"/>
  <c r="EH289" i="3"/>
  <c r="ED289" i="3"/>
  <c r="DY289" i="3"/>
  <c r="DT289" i="3"/>
  <c r="IV289" i="3"/>
  <c r="IR289" i="3"/>
  <c r="IN289" i="3"/>
  <c r="IF289" i="3"/>
  <c r="IB289" i="3"/>
  <c r="HX289" i="3"/>
  <c r="HT289" i="3"/>
  <c r="HL289" i="3"/>
  <c r="HH289" i="3"/>
  <c r="HD289" i="3"/>
  <c r="GZ289" i="3"/>
  <c r="GV289" i="3"/>
  <c r="GN289" i="3"/>
  <c r="GJ289" i="3"/>
  <c r="GF289" i="3"/>
  <c r="GB289" i="3"/>
  <c r="FX289" i="3"/>
  <c r="FP289" i="3"/>
  <c r="FL289" i="3"/>
  <c r="FD289" i="3"/>
  <c r="EZ289" i="3"/>
  <c r="EV289" i="3"/>
  <c r="EN289" i="3"/>
  <c r="EG289" i="3"/>
  <c r="IY289" i="3"/>
  <c r="IU289" i="3"/>
  <c r="IQ289" i="3"/>
  <c r="IM289" i="3"/>
  <c r="II289" i="3"/>
  <c r="IA289" i="3"/>
  <c r="HW289" i="3"/>
  <c r="HS289" i="3"/>
  <c r="HO289" i="3"/>
  <c r="HK289" i="3"/>
  <c r="HG289" i="3"/>
  <c r="HC289" i="3"/>
  <c r="GY289" i="3"/>
  <c r="GU289" i="3"/>
  <c r="GQ289" i="3"/>
  <c r="GM289" i="3"/>
  <c r="GI289" i="3"/>
  <c r="GE289" i="3"/>
  <c r="GA289" i="3"/>
  <c r="FS289" i="3"/>
  <c r="FO289" i="3"/>
  <c r="FG289" i="3"/>
  <c r="FC289" i="3"/>
  <c r="EY289" i="3"/>
  <c r="EU289" i="3"/>
  <c r="EQ289" i="3"/>
  <c r="EM289" i="3"/>
  <c r="EF289" i="3"/>
  <c r="EB289" i="3"/>
  <c r="DV289" i="3"/>
  <c r="DQ289" i="3"/>
  <c r="EC289" i="3"/>
  <c r="EP289" i="3"/>
  <c r="FJ289" i="3"/>
  <c r="FR289" i="3"/>
  <c r="GH289" i="3"/>
  <c r="GP289" i="3"/>
  <c r="HB289" i="3"/>
  <c r="ID289" i="3"/>
  <c r="IL289" i="3"/>
  <c r="GM290" i="3"/>
  <c r="GL290" i="3"/>
  <c r="EG291" i="3"/>
  <c r="EV291" i="3"/>
  <c r="GV291" i="3"/>
  <c r="GQ294" i="3"/>
  <c r="GP294" i="3"/>
  <c r="EG295" i="3"/>
  <c r="EV295" i="3"/>
  <c r="GV295" i="3"/>
  <c r="EG299" i="3"/>
  <c r="EV299" i="3"/>
  <c r="GV299" i="3"/>
  <c r="EG303" i="3"/>
  <c r="EV303" i="3"/>
  <c r="GV303" i="3"/>
  <c r="DW307" i="3"/>
  <c r="EN307" i="3"/>
  <c r="HD307" i="3"/>
  <c r="HT307" i="3"/>
  <c r="IR307" i="3"/>
  <c r="EC311" i="3"/>
  <c r="FL311" i="3"/>
  <c r="GS311" i="3"/>
  <c r="HQ311" i="3"/>
  <c r="EC312" i="3"/>
  <c r="FL312" i="3"/>
  <c r="HK312" i="3"/>
  <c r="IV312" i="3"/>
  <c r="IY319" i="3"/>
  <c r="IU319" i="3"/>
  <c r="IQ319" i="3"/>
  <c r="IM319" i="3"/>
  <c r="II319" i="3"/>
  <c r="IA319" i="3"/>
  <c r="HW319" i="3"/>
  <c r="HS319" i="3"/>
  <c r="HO319" i="3"/>
  <c r="HK319" i="3"/>
  <c r="HG319" i="3"/>
  <c r="HC319" i="3"/>
  <c r="GY319" i="3"/>
  <c r="GU319" i="3"/>
  <c r="GQ319" i="3"/>
  <c r="GM319" i="3"/>
  <c r="GI319" i="3"/>
  <c r="GE319" i="3"/>
  <c r="GA319" i="3"/>
  <c r="FS319" i="3"/>
  <c r="FO319" i="3"/>
  <c r="FG319" i="3"/>
  <c r="FC319" i="3"/>
  <c r="EY319" i="3"/>
  <c r="EU319" i="3"/>
  <c r="EQ319" i="3"/>
  <c r="EM319" i="3"/>
  <c r="EF319" i="3"/>
  <c r="EB319" i="3"/>
  <c r="DV319" i="3"/>
  <c r="DQ319" i="3"/>
  <c r="IX319" i="3"/>
  <c r="IT319" i="3"/>
  <c r="IP319" i="3"/>
  <c r="IL319" i="3"/>
  <c r="IH319" i="3"/>
  <c r="ID319" i="3"/>
  <c r="HV319" i="3"/>
  <c r="HR319" i="3"/>
  <c r="HN319" i="3"/>
  <c r="HJ319" i="3"/>
  <c r="HF319" i="3"/>
  <c r="HB319" i="3"/>
  <c r="GX319" i="3"/>
  <c r="GT319" i="3"/>
  <c r="GP319" i="3"/>
  <c r="GL319" i="3"/>
  <c r="GH319" i="3"/>
  <c r="GD319" i="3"/>
  <c r="FV319" i="3"/>
  <c r="FR319" i="3"/>
  <c r="FJ319" i="3"/>
  <c r="FF319" i="3"/>
  <c r="EX319" i="3"/>
  <c r="ET319" i="3"/>
  <c r="EP319" i="3"/>
  <c r="EL319" i="3"/>
  <c r="EI319" i="3"/>
  <c r="EE319" i="3"/>
  <c r="DZ319" i="3"/>
  <c r="DU319" i="3"/>
  <c r="IR319" i="3"/>
  <c r="IC319" i="3"/>
  <c r="HX319" i="3"/>
  <c r="HH319" i="3"/>
  <c r="GZ319" i="3"/>
  <c r="GJ319" i="3"/>
  <c r="GB319" i="3"/>
  <c r="FP319" i="3"/>
  <c r="FD319" i="3"/>
  <c r="EW319" i="3"/>
  <c r="EO319" i="3"/>
  <c r="EH319" i="3"/>
  <c r="DY319" i="3"/>
  <c r="IW319" i="3"/>
  <c r="IO319" i="3"/>
  <c r="IG319" i="3"/>
  <c r="IB319" i="3"/>
  <c r="HU319" i="3"/>
  <c r="HM319" i="3"/>
  <c r="HE319" i="3"/>
  <c r="GW319" i="3"/>
  <c r="FU319" i="3"/>
  <c r="FI319" i="3"/>
  <c r="EV319" i="3"/>
  <c r="EN319" i="3"/>
  <c r="EG319" i="3"/>
  <c r="DW319" i="3"/>
  <c r="IV319" i="3"/>
  <c r="IN319" i="3"/>
  <c r="IF319" i="3"/>
  <c r="HT319" i="3"/>
  <c r="HL319" i="3"/>
  <c r="HD319" i="3"/>
  <c r="GV319" i="3"/>
  <c r="GN319" i="3"/>
  <c r="GF319" i="3"/>
  <c r="FY319" i="3"/>
  <c r="FM319" i="3"/>
  <c r="FA319" i="3"/>
  <c r="ES319" i="3"/>
  <c r="EK319" i="3"/>
  <c r="ED319" i="3"/>
  <c r="DT319" i="3"/>
  <c r="EZ319" i="3"/>
  <c r="IX320" i="3"/>
  <c r="IT320" i="3"/>
  <c r="IP320" i="3"/>
  <c r="IL320" i="3"/>
  <c r="IH320" i="3"/>
  <c r="ID320" i="3"/>
  <c r="HV320" i="3"/>
  <c r="HR320" i="3"/>
  <c r="HN320" i="3"/>
  <c r="HJ320" i="3"/>
  <c r="HF320" i="3"/>
  <c r="HB320" i="3"/>
  <c r="GX320" i="3"/>
  <c r="GT320" i="3"/>
  <c r="GP320" i="3"/>
  <c r="GL320" i="3"/>
  <c r="GH320" i="3"/>
  <c r="GD320" i="3"/>
  <c r="FV320" i="3"/>
  <c r="FR320" i="3"/>
  <c r="FJ320" i="3"/>
  <c r="FF320" i="3"/>
  <c r="EX320" i="3"/>
  <c r="ET320" i="3"/>
  <c r="EP320" i="3"/>
  <c r="EL320" i="3"/>
  <c r="EI320" i="3"/>
  <c r="EE320" i="3"/>
  <c r="DZ320" i="3"/>
  <c r="DU320" i="3"/>
  <c r="IW320" i="3"/>
  <c r="IS320" i="3"/>
  <c r="IO320" i="3"/>
  <c r="IK320" i="3"/>
  <c r="IG320" i="3"/>
  <c r="IC320" i="3"/>
  <c r="HY320" i="3"/>
  <c r="HU320" i="3"/>
  <c r="HQ320" i="3"/>
  <c r="HM320" i="3"/>
  <c r="HI320" i="3"/>
  <c r="HE320" i="3"/>
  <c r="HA320" i="3"/>
  <c r="GW320" i="3"/>
  <c r="GS320" i="3"/>
  <c r="FY320" i="3"/>
  <c r="FU320" i="3"/>
  <c r="FM320" i="3"/>
  <c r="FI320" i="3"/>
  <c r="FA320" i="3"/>
  <c r="EW320" i="3"/>
  <c r="ES320" i="3"/>
  <c r="EO320" i="3"/>
  <c r="EK320" i="3"/>
  <c r="EH320" i="3"/>
  <c r="ED320" i="3"/>
  <c r="DY320" i="3"/>
  <c r="DT320" i="3"/>
  <c r="IU320" i="3"/>
  <c r="IM320" i="3"/>
  <c r="HX320" i="3"/>
  <c r="HH320" i="3"/>
  <c r="GZ320" i="3"/>
  <c r="GM320" i="3"/>
  <c r="GB320" i="3"/>
  <c r="FP320" i="3"/>
  <c r="FD320" i="3"/>
  <c r="EY320" i="3"/>
  <c r="EQ320" i="3"/>
  <c r="EB320" i="3"/>
  <c r="DQ320" i="3"/>
  <c r="IR320" i="3"/>
  <c r="IB320" i="3"/>
  <c r="HW320" i="3"/>
  <c r="HO320" i="3"/>
  <c r="HG320" i="3"/>
  <c r="GY320" i="3"/>
  <c r="GQ320" i="3"/>
  <c r="GF320" i="3"/>
  <c r="GA320" i="3"/>
  <c r="FO320" i="3"/>
  <c r="FC320" i="3"/>
  <c r="EV320" i="3"/>
  <c r="EN320" i="3"/>
  <c r="EG320" i="3"/>
  <c r="DW320" i="3"/>
  <c r="IY320" i="3"/>
  <c r="IQ320" i="3"/>
  <c r="II320" i="3"/>
  <c r="IA320" i="3"/>
  <c r="HT320" i="3"/>
  <c r="HL320" i="3"/>
  <c r="HD320" i="3"/>
  <c r="GV320" i="3"/>
  <c r="GJ320" i="3"/>
  <c r="GE320" i="3"/>
  <c r="FS320" i="3"/>
  <c r="FG320" i="3"/>
  <c r="EU320" i="3"/>
  <c r="EM320" i="3"/>
  <c r="EF320" i="3"/>
  <c r="DV320" i="3"/>
  <c r="EZ320" i="3"/>
  <c r="GN320" i="3"/>
  <c r="HC320" i="3"/>
  <c r="IN320" i="3"/>
  <c r="IC341" i="3"/>
  <c r="IA341" i="3"/>
  <c r="ID341" i="3"/>
  <c r="IN368" i="3"/>
  <c r="DW208" i="3"/>
  <c r="EC208" i="3"/>
  <c r="EG208" i="3"/>
  <c r="EN208" i="3"/>
  <c r="EV208" i="3"/>
  <c r="EZ208" i="3"/>
  <c r="FD208" i="3"/>
  <c r="FL208" i="3"/>
  <c r="FP208" i="3"/>
  <c r="FX208" i="3"/>
  <c r="GB208" i="3"/>
  <c r="GF208" i="3"/>
  <c r="GJ208" i="3"/>
  <c r="GN208" i="3"/>
  <c r="GV208" i="3"/>
  <c r="GZ208" i="3"/>
  <c r="HD208" i="3"/>
  <c r="HH208" i="3"/>
  <c r="HL208" i="3"/>
  <c r="HT208" i="3"/>
  <c r="HX208" i="3"/>
  <c r="IB208" i="3"/>
  <c r="IF208" i="3"/>
  <c r="IN208" i="3"/>
  <c r="IR208" i="3"/>
  <c r="DW212" i="3"/>
  <c r="EC212" i="3"/>
  <c r="EG212" i="3"/>
  <c r="EN212" i="3"/>
  <c r="EV212" i="3"/>
  <c r="EZ212" i="3"/>
  <c r="FD212" i="3"/>
  <c r="FL212" i="3"/>
  <c r="FP212" i="3"/>
  <c r="FX212" i="3"/>
  <c r="GB212" i="3"/>
  <c r="GF212" i="3"/>
  <c r="GJ212" i="3"/>
  <c r="GN212" i="3"/>
  <c r="GV212" i="3"/>
  <c r="GZ212" i="3"/>
  <c r="HD212" i="3"/>
  <c r="HH212" i="3"/>
  <c r="HL212" i="3"/>
  <c r="HT212" i="3"/>
  <c r="HX212" i="3"/>
  <c r="IB212" i="3"/>
  <c r="IF212" i="3"/>
  <c r="IN212" i="3"/>
  <c r="IR212" i="3"/>
  <c r="DW216" i="3"/>
  <c r="EC216" i="3"/>
  <c r="EG216" i="3"/>
  <c r="EN216" i="3"/>
  <c r="EV216" i="3"/>
  <c r="EZ216" i="3"/>
  <c r="FD216" i="3"/>
  <c r="FL216" i="3"/>
  <c r="FP216" i="3"/>
  <c r="FX216" i="3"/>
  <c r="GB216" i="3"/>
  <c r="GF216" i="3"/>
  <c r="GJ216" i="3"/>
  <c r="GN216" i="3"/>
  <c r="GV216" i="3"/>
  <c r="GZ216" i="3"/>
  <c r="HD216" i="3"/>
  <c r="HH216" i="3"/>
  <c r="HL216" i="3"/>
  <c r="HT216" i="3"/>
  <c r="HX216" i="3"/>
  <c r="IB216" i="3"/>
  <c r="IF216" i="3"/>
  <c r="IN216" i="3"/>
  <c r="IR216" i="3"/>
  <c r="DW220" i="3"/>
  <c r="EC220" i="3"/>
  <c r="EG220" i="3"/>
  <c r="EN220" i="3"/>
  <c r="EV220" i="3"/>
  <c r="EZ220" i="3"/>
  <c r="FD220" i="3"/>
  <c r="FL220" i="3"/>
  <c r="FP220" i="3"/>
  <c r="FX220" i="3"/>
  <c r="GB220" i="3"/>
  <c r="GF220" i="3"/>
  <c r="GJ220" i="3"/>
  <c r="GN220" i="3"/>
  <c r="GV220" i="3"/>
  <c r="GZ220" i="3"/>
  <c r="HD220" i="3"/>
  <c r="HH220" i="3"/>
  <c r="HL220" i="3"/>
  <c r="HT220" i="3"/>
  <c r="HX220" i="3"/>
  <c r="IB220" i="3"/>
  <c r="IF220" i="3"/>
  <c r="IN220" i="3"/>
  <c r="IR220" i="3"/>
  <c r="DW224" i="3"/>
  <c r="EC224" i="3"/>
  <c r="EG224" i="3"/>
  <c r="EN224" i="3"/>
  <c r="EV224" i="3"/>
  <c r="EZ224" i="3"/>
  <c r="FD224" i="3"/>
  <c r="FL224" i="3"/>
  <c r="FP224" i="3"/>
  <c r="FX224" i="3"/>
  <c r="GB224" i="3"/>
  <c r="GF224" i="3"/>
  <c r="GJ224" i="3"/>
  <c r="GN224" i="3"/>
  <c r="GV224" i="3"/>
  <c r="GZ224" i="3"/>
  <c r="HD224" i="3"/>
  <c r="HH224" i="3"/>
  <c r="HL224" i="3"/>
  <c r="HT224" i="3"/>
  <c r="HX224" i="3"/>
  <c r="IB224" i="3"/>
  <c r="IF224" i="3"/>
  <c r="IN224" i="3"/>
  <c r="IR224" i="3"/>
  <c r="DW228" i="3"/>
  <c r="EC228" i="3"/>
  <c r="EG228" i="3"/>
  <c r="EN228" i="3"/>
  <c r="EV228" i="3"/>
  <c r="EZ228" i="3"/>
  <c r="FD228" i="3"/>
  <c r="FL228" i="3"/>
  <c r="FP228" i="3"/>
  <c r="FX228" i="3"/>
  <c r="GB228" i="3"/>
  <c r="GF228" i="3"/>
  <c r="GJ228" i="3"/>
  <c r="GN228" i="3"/>
  <c r="GV228" i="3"/>
  <c r="GZ228" i="3"/>
  <c r="HD228" i="3"/>
  <c r="HH228" i="3"/>
  <c r="HL228" i="3"/>
  <c r="HT228" i="3"/>
  <c r="HX228" i="3"/>
  <c r="IB228" i="3"/>
  <c r="IF228" i="3"/>
  <c r="IN228" i="3"/>
  <c r="IR228" i="3"/>
  <c r="DW232" i="3"/>
  <c r="EC232" i="3"/>
  <c r="EG232" i="3"/>
  <c r="EN232" i="3"/>
  <c r="EV232" i="3"/>
  <c r="EZ232" i="3"/>
  <c r="FD232" i="3"/>
  <c r="FL232" i="3"/>
  <c r="FP232" i="3"/>
  <c r="FX232" i="3"/>
  <c r="GB232" i="3"/>
  <c r="GF232" i="3"/>
  <c r="GJ232" i="3"/>
  <c r="GN232" i="3"/>
  <c r="GV232" i="3"/>
  <c r="GZ232" i="3"/>
  <c r="HD232" i="3"/>
  <c r="HH232" i="3"/>
  <c r="HL232" i="3"/>
  <c r="HT232" i="3"/>
  <c r="HX232" i="3"/>
  <c r="IB232" i="3"/>
  <c r="IF232" i="3"/>
  <c r="IN232" i="3"/>
  <c r="IR232" i="3"/>
  <c r="DW236" i="3"/>
  <c r="EC236" i="3"/>
  <c r="EG236" i="3"/>
  <c r="EN236" i="3"/>
  <c r="EV236" i="3"/>
  <c r="EZ236" i="3"/>
  <c r="FD236" i="3"/>
  <c r="FL236" i="3"/>
  <c r="FP236" i="3"/>
  <c r="FX236" i="3"/>
  <c r="GB236" i="3"/>
  <c r="GF236" i="3"/>
  <c r="GJ236" i="3"/>
  <c r="GN236" i="3"/>
  <c r="GV236" i="3"/>
  <c r="GZ236" i="3"/>
  <c r="HD236" i="3"/>
  <c r="HH236" i="3"/>
  <c r="HL236" i="3"/>
  <c r="HT236" i="3"/>
  <c r="HX236" i="3"/>
  <c r="IB236" i="3"/>
  <c r="IF236" i="3"/>
  <c r="IN236" i="3"/>
  <c r="IR236" i="3"/>
  <c r="DW240" i="3"/>
  <c r="EC240" i="3"/>
  <c r="EG240" i="3"/>
  <c r="EN240" i="3"/>
  <c r="EV240" i="3"/>
  <c r="EZ240" i="3"/>
  <c r="FD240" i="3"/>
  <c r="FL240" i="3"/>
  <c r="FP240" i="3"/>
  <c r="FX240" i="3"/>
  <c r="GB240" i="3"/>
  <c r="GF240" i="3"/>
  <c r="GJ240" i="3"/>
  <c r="GN240" i="3"/>
  <c r="GV240" i="3"/>
  <c r="GZ240" i="3"/>
  <c r="HD240" i="3"/>
  <c r="HH240" i="3"/>
  <c r="HL240" i="3"/>
  <c r="HT240" i="3"/>
  <c r="HX240" i="3"/>
  <c r="IB240" i="3"/>
  <c r="IF240" i="3"/>
  <c r="IN240" i="3"/>
  <c r="IR240" i="3"/>
  <c r="DW244" i="3"/>
  <c r="EC244" i="3"/>
  <c r="EG244" i="3"/>
  <c r="EN244" i="3"/>
  <c r="EV244" i="3"/>
  <c r="EZ244" i="3"/>
  <c r="FD244" i="3"/>
  <c r="FL244" i="3"/>
  <c r="FP244" i="3"/>
  <c r="FX244" i="3"/>
  <c r="GB244" i="3"/>
  <c r="GF244" i="3"/>
  <c r="GJ244" i="3"/>
  <c r="GN244" i="3"/>
  <c r="GV244" i="3"/>
  <c r="GZ244" i="3"/>
  <c r="HD244" i="3"/>
  <c r="HH244" i="3"/>
  <c r="HL244" i="3"/>
  <c r="HT244" i="3"/>
  <c r="HX244" i="3"/>
  <c r="IB244" i="3"/>
  <c r="IF244" i="3"/>
  <c r="IN244" i="3"/>
  <c r="IR244" i="3"/>
  <c r="DW248" i="3"/>
  <c r="EC248" i="3"/>
  <c r="EG248" i="3"/>
  <c r="EN248" i="3"/>
  <c r="EV248" i="3"/>
  <c r="EZ248" i="3"/>
  <c r="FD248" i="3"/>
  <c r="FL248" i="3"/>
  <c r="FP248" i="3"/>
  <c r="FX248" i="3"/>
  <c r="GB248" i="3"/>
  <c r="GF248" i="3"/>
  <c r="GJ248" i="3"/>
  <c r="GN248" i="3"/>
  <c r="GV248" i="3"/>
  <c r="GZ248" i="3"/>
  <c r="HD248" i="3"/>
  <c r="HH248" i="3"/>
  <c r="HL248" i="3"/>
  <c r="HT248" i="3"/>
  <c r="HX248" i="3"/>
  <c r="IB248" i="3"/>
  <c r="IF248" i="3"/>
  <c r="IN248" i="3"/>
  <c r="IR248" i="3"/>
  <c r="DW252" i="3"/>
  <c r="EC252" i="3"/>
  <c r="EG252" i="3"/>
  <c r="EN252" i="3"/>
  <c r="EV252" i="3"/>
  <c r="EZ252" i="3"/>
  <c r="FD252" i="3"/>
  <c r="FL252" i="3"/>
  <c r="FP252" i="3"/>
  <c r="FX252" i="3"/>
  <c r="GB252" i="3"/>
  <c r="GF252" i="3"/>
  <c r="GJ252" i="3"/>
  <c r="GN252" i="3"/>
  <c r="GV252" i="3"/>
  <c r="GZ252" i="3"/>
  <c r="HD252" i="3"/>
  <c r="HH252" i="3"/>
  <c r="HL252" i="3"/>
  <c r="HT252" i="3"/>
  <c r="HX252" i="3"/>
  <c r="IB252" i="3"/>
  <c r="IF252" i="3"/>
  <c r="IN252" i="3"/>
  <c r="IR252" i="3"/>
  <c r="DW256" i="3"/>
  <c r="EC256" i="3"/>
  <c r="EG256" i="3"/>
  <c r="EN256" i="3"/>
  <c r="EV256" i="3"/>
  <c r="EZ256" i="3"/>
  <c r="FD256" i="3"/>
  <c r="FL256" i="3"/>
  <c r="FP256" i="3"/>
  <c r="FX256" i="3"/>
  <c r="GB256" i="3"/>
  <c r="GF256" i="3"/>
  <c r="GJ256" i="3"/>
  <c r="GN256" i="3"/>
  <c r="GV256" i="3"/>
  <c r="GZ256" i="3"/>
  <c r="HD256" i="3"/>
  <c r="HH256" i="3"/>
  <c r="HL256" i="3"/>
  <c r="HT256" i="3"/>
  <c r="HX256" i="3"/>
  <c r="IB256" i="3"/>
  <c r="IF256" i="3"/>
  <c r="IN256" i="3"/>
  <c r="IR256" i="3"/>
  <c r="DW260" i="3"/>
  <c r="EC260" i="3"/>
  <c r="EG260" i="3"/>
  <c r="EN260" i="3"/>
  <c r="EV260" i="3"/>
  <c r="EZ260" i="3"/>
  <c r="FD260" i="3"/>
  <c r="FL260" i="3"/>
  <c r="FP260" i="3"/>
  <c r="FX260" i="3"/>
  <c r="GB260" i="3"/>
  <c r="GF260" i="3"/>
  <c r="GJ260" i="3"/>
  <c r="GN260" i="3"/>
  <c r="GV260" i="3"/>
  <c r="GZ260" i="3"/>
  <c r="HD260" i="3"/>
  <c r="HH260" i="3"/>
  <c r="HL260" i="3"/>
  <c r="HT260" i="3"/>
  <c r="HX260" i="3"/>
  <c r="IB260" i="3"/>
  <c r="IF260" i="3"/>
  <c r="IN260" i="3"/>
  <c r="IR260" i="3"/>
  <c r="IV260" i="3"/>
  <c r="DW264" i="3"/>
  <c r="EC264" i="3"/>
  <c r="EG264" i="3"/>
  <c r="EN264" i="3"/>
  <c r="EV264" i="3"/>
  <c r="EZ264" i="3"/>
  <c r="FD264" i="3"/>
  <c r="FL264" i="3"/>
  <c r="FP264" i="3"/>
  <c r="FX264" i="3"/>
  <c r="GB264" i="3"/>
  <c r="GF264" i="3"/>
  <c r="GJ264" i="3"/>
  <c r="GN264" i="3"/>
  <c r="GV264" i="3"/>
  <c r="GZ264" i="3"/>
  <c r="HD264" i="3"/>
  <c r="HH264" i="3"/>
  <c r="HL264" i="3"/>
  <c r="HT264" i="3"/>
  <c r="HX264" i="3"/>
  <c r="IB264" i="3"/>
  <c r="IF264" i="3"/>
  <c r="IN264" i="3"/>
  <c r="IR264" i="3"/>
  <c r="IV264" i="3"/>
  <c r="IV268" i="3"/>
  <c r="IR268" i="3"/>
  <c r="IN268" i="3"/>
  <c r="IF268" i="3"/>
  <c r="IB268" i="3"/>
  <c r="HX268" i="3"/>
  <c r="HT268" i="3"/>
  <c r="HL268" i="3"/>
  <c r="HH268" i="3"/>
  <c r="HD268" i="3"/>
  <c r="GZ268" i="3"/>
  <c r="GV268" i="3"/>
  <c r="GN268" i="3"/>
  <c r="GJ268" i="3"/>
  <c r="GF268" i="3"/>
  <c r="GB268" i="3"/>
  <c r="FX268" i="3"/>
  <c r="DW268" i="3"/>
  <c r="EC268" i="3"/>
  <c r="EG268" i="3"/>
  <c r="EN268" i="3"/>
  <c r="EV268" i="3"/>
  <c r="EZ268" i="3"/>
  <c r="FD268" i="3"/>
  <c r="FL268" i="3"/>
  <c r="FP268" i="3"/>
  <c r="FY268" i="3"/>
  <c r="GD268" i="3"/>
  <c r="GI268" i="3"/>
  <c r="GS268" i="3"/>
  <c r="GX268" i="3"/>
  <c r="HC268" i="3"/>
  <c r="HI268" i="3"/>
  <c r="HN268" i="3"/>
  <c r="HR268" i="3"/>
  <c r="HW268" i="3"/>
  <c r="IC268" i="3"/>
  <c r="IH268" i="3"/>
  <c r="IL268" i="3"/>
  <c r="IQ268" i="3"/>
  <c r="IW268" i="3"/>
  <c r="IW271" i="3"/>
  <c r="IS271" i="3"/>
  <c r="IO271" i="3"/>
  <c r="IK271" i="3"/>
  <c r="IG271" i="3"/>
  <c r="IC271" i="3"/>
  <c r="HY271" i="3"/>
  <c r="HU271" i="3"/>
  <c r="HQ271" i="3"/>
  <c r="HM271" i="3"/>
  <c r="HI271" i="3"/>
  <c r="HE271" i="3"/>
  <c r="HA271" i="3"/>
  <c r="GW271" i="3"/>
  <c r="GS271" i="3"/>
  <c r="FY271" i="3"/>
  <c r="FU271" i="3"/>
  <c r="FM271" i="3"/>
  <c r="FI271" i="3"/>
  <c r="FA271" i="3"/>
  <c r="EW271" i="3"/>
  <c r="ES271" i="3"/>
  <c r="EO271" i="3"/>
  <c r="EK271" i="3"/>
  <c r="EH271" i="3"/>
  <c r="ED271" i="3"/>
  <c r="DY271" i="3"/>
  <c r="DT271" i="3"/>
  <c r="DZ271" i="3"/>
  <c r="EF271" i="3"/>
  <c r="EP271" i="3"/>
  <c r="EU271" i="3"/>
  <c r="EZ271" i="3"/>
  <c r="FJ271" i="3"/>
  <c r="FO271" i="3"/>
  <c r="FS271" i="3"/>
  <c r="FX271" i="3"/>
  <c r="GT271" i="3"/>
  <c r="GY271" i="3"/>
  <c r="HD271" i="3"/>
  <c r="HJ271" i="3"/>
  <c r="HO271" i="3"/>
  <c r="HT271" i="3"/>
  <c r="IP271" i="3"/>
  <c r="IU271" i="3"/>
  <c r="DU273" i="3"/>
  <c r="EC273" i="3"/>
  <c r="EH273" i="3"/>
  <c r="EL273" i="3"/>
  <c r="EW273" i="3"/>
  <c r="FL273" i="3"/>
  <c r="FV273" i="3"/>
  <c r="GF273" i="3"/>
  <c r="GP273" i="3"/>
  <c r="GV273" i="3"/>
  <c r="HA273" i="3"/>
  <c r="HF273" i="3"/>
  <c r="HL273" i="3"/>
  <c r="HQ273" i="3"/>
  <c r="HV273" i="3"/>
  <c r="IB273" i="3"/>
  <c r="IF273" i="3"/>
  <c r="IK273" i="3"/>
  <c r="IP273" i="3"/>
  <c r="IV273" i="3"/>
  <c r="IX274" i="3"/>
  <c r="IT274" i="3"/>
  <c r="IP274" i="3"/>
  <c r="IL274" i="3"/>
  <c r="IH274" i="3"/>
  <c r="ID274" i="3"/>
  <c r="HV274" i="3"/>
  <c r="HR274" i="3"/>
  <c r="HN274" i="3"/>
  <c r="HJ274" i="3"/>
  <c r="HF274" i="3"/>
  <c r="HB274" i="3"/>
  <c r="GX274" i="3"/>
  <c r="GT274" i="3"/>
  <c r="GP274" i="3"/>
  <c r="GL274" i="3"/>
  <c r="GH274" i="3"/>
  <c r="GD274" i="3"/>
  <c r="FV274" i="3"/>
  <c r="FR274" i="3"/>
  <c r="FJ274" i="3"/>
  <c r="FF274" i="3"/>
  <c r="EX274" i="3"/>
  <c r="ET274" i="3"/>
  <c r="EP274" i="3"/>
  <c r="EL274" i="3"/>
  <c r="EI274" i="3"/>
  <c r="EE274" i="3"/>
  <c r="DZ274" i="3"/>
  <c r="DU274" i="3"/>
  <c r="DY274" i="3"/>
  <c r="EF274" i="3"/>
  <c r="EO274" i="3"/>
  <c r="EU274" i="3"/>
  <c r="EZ274" i="3"/>
  <c r="FD274" i="3"/>
  <c r="FI274" i="3"/>
  <c r="FS274" i="3"/>
  <c r="FX274" i="3"/>
  <c r="GB274" i="3"/>
  <c r="GM274" i="3"/>
  <c r="GW274" i="3"/>
  <c r="HC274" i="3"/>
  <c r="HH274" i="3"/>
  <c r="HM274" i="3"/>
  <c r="HS274" i="3"/>
  <c r="HX274" i="3"/>
  <c r="IB274" i="3"/>
  <c r="IG274" i="3"/>
  <c r="IM274" i="3"/>
  <c r="IR274" i="3"/>
  <c r="IW274" i="3"/>
  <c r="DV279" i="3"/>
  <c r="EC279" i="3"/>
  <c r="EI279" i="3"/>
  <c r="EM279" i="3"/>
  <c r="EX279" i="3"/>
  <c r="FC279" i="3"/>
  <c r="FG279" i="3"/>
  <c r="FL279" i="3"/>
  <c r="FV279" i="3"/>
  <c r="GA279" i="3"/>
  <c r="GE279" i="3"/>
  <c r="GI279" i="3"/>
  <c r="GM279" i="3"/>
  <c r="GQ279" i="3"/>
  <c r="GV279" i="3"/>
  <c r="HB279" i="3"/>
  <c r="HG279" i="3"/>
  <c r="HL279" i="3"/>
  <c r="HR279" i="3"/>
  <c r="HW279" i="3"/>
  <c r="IB279" i="3"/>
  <c r="IH279" i="3"/>
  <c r="IM279" i="3"/>
  <c r="IR279" i="3"/>
  <c r="IX279" i="3"/>
  <c r="IW281" i="3"/>
  <c r="IS281" i="3"/>
  <c r="IO281" i="3"/>
  <c r="IK281" i="3"/>
  <c r="IG281" i="3"/>
  <c r="IC281" i="3"/>
  <c r="HY281" i="3"/>
  <c r="HU281" i="3"/>
  <c r="HQ281" i="3"/>
  <c r="HM281" i="3"/>
  <c r="HI281" i="3"/>
  <c r="IY281" i="3"/>
  <c r="IU281" i="3"/>
  <c r="IQ281" i="3"/>
  <c r="IM281" i="3"/>
  <c r="II281" i="3"/>
  <c r="IA281" i="3"/>
  <c r="HW281" i="3"/>
  <c r="HS281" i="3"/>
  <c r="HO281" i="3"/>
  <c r="HK281" i="3"/>
  <c r="HG281" i="3"/>
  <c r="HC281" i="3"/>
  <c r="GY281" i="3"/>
  <c r="GU281" i="3"/>
  <c r="GQ281" i="3"/>
  <c r="GM281" i="3"/>
  <c r="GI281" i="3"/>
  <c r="GE281" i="3"/>
  <c r="GA281" i="3"/>
  <c r="FS281" i="3"/>
  <c r="FO281" i="3"/>
  <c r="FG281" i="3"/>
  <c r="FC281" i="3"/>
  <c r="EY281" i="3"/>
  <c r="EU281" i="3"/>
  <c r="EQ281" i="3"/>
  <c r="EM281" i="3"/>
  <c r="EF281" i="3"/>
  <c r="EB281" i="3"/>
  <c r="DV281" i="3"/>
  <c r="DQ281" i="3"/>
  <c r="DY281" i="3"/>
  <c r="EE281" i="3"/>
  <c r="EO281" i="3"/>
  <c r="ET281" i="3"/>
  <c r="EZ281" i="3"/>
  <c r="FJ281" i="3"/>
  <c r="FX281" i="3"/>
  <c r="GH281" i="3"/>
  <c r="GN281" i="3"/>
  <c r="GS281" i="3"/>
  <c r="GX281" i="3"/>
  <c r="HD281" i="3"/>
  <c r="HJ281" i="3"/>
  <c r="HR281" i="3"/>
  <c r="IF281" i="3"/>
  <c r="IN281" i="3"/>
  <c r="IV281" i="3"/>
  <c r="DW283" i="3"/>
  <c r="EG283" i="3"/>
  <c r="EN283" i="3"/>
  <c r="EV283" i="3"/>
  <c r="FD283" i="3"/>
  <c r="FJ283" i="3"/>
  <c r="FP283" i="3"/>
  <c r="FV283" i="3"/>
  <c r="GB283" i="3"/>
  <c r="GL283" i="3"/>
  <c r="GZ283" i="3"/>
  <c r="HH283" i="3"/>
  <c r="HX283" i="3"/>
  <c r="IL283" i="3"/>
  <c r="IT283" i="3"/>
  <c r="DW285" i="3"/>
  <c r="EG285" i="3"/>
  <c r="EN285" i="3"/>
  <c r="EV285" i="3"/>
  <c r="FD285" i="3"/>
  <c r="FJ285" i="3"/>
  <c r="FP285" i="3"/>
  <c r="FV285" i="3"/>
  <c r="GB285" i="3"/>
  <c r="GL285" i="3"/>
  <c r="GZ285" i="3"/>
  <c r="HH285" i="3"/>
  <c r="HX285" i="3"/>
  <c r="IL285" i="3"/>
  <c r="IT285" i="3"/>
  <c r="DW287" i="3"/>
  <c r="EG287" i="3"/>
  <c r="EN287" i="3"/>
  <c r="EV287" i="3"/>
  <c r="FD287" i="3"/>
  <c r="FJ287" i="3"/>
  <c r="FP287" i="3"/>
  <c r="FV287" i="3"/>
  <c r="GB287" i="3"/>
  <c r="GL287" i="3"/>
  <c r="GZ287" i="3"/>
  <c r="HH287" i="3"/>
  <c r="HX287" i="3"/>
  <c r="IL287" i="3"/>
  <c r="IT287" i="3"/>
  <c r="GQ290" i="3"/>
  <c r="GP290" i="3"/>
  <c r="IY291" i="3"/>
  <c r="IU291" i="3"/>
  <c r="IQ291" i="3"/>
  <c r="IM291" i="3"/>
  <c r="II291" i="3"/>
  <c r="IA291" i="3"/>
  <c r="HW291" i="3"/>
  <c r="HS291" i="3"/>
  <c r="HO291" i="3"/>
  <c r="HK291" i="3"/>
  <c r="HG291" i="3"/>
  <c r="HC291" i="3"/>
  <c r="GY291" i="3"/>
  <c r="GU291" i="3"/>
  <c r="GQ291" i="3"/>
  <c r="GM291" i="3"/>
  <c r="GI291" i="3"/>
  <c r="GE291" i="3"/>
  <c r="GA291" i="3"/>
  <c r="FS291" i="3"/>
  <c r="FO291" i="3"/>
  <c r="FG291" i="3"/>
  <c r="FC291" i="3"/>
  <c r="EY291" i="3"/>
  <c r="EU291" i="3"/>
  <c r="EQ291" i="3"/>
  <c r="EM291" i="3"/>
  <c r="EF291" i="3"/>
  <c r="EB291" i="3"/>
  <c r="DV291" i="3"/>
  <c r="DQ291" i="3"/>
  <c r="IX291" i="3"/>
  <c r="IT291" i="3"/>
  <c r="IP291" i="3"/>
  <c r="IL291" i="3"/>
  <c r="IH291" i="3"/>
  <c r="ID291" i="3"/>
  <c r="HV291" i="3"/>
  <c r="HR291" i="3"/>
  <c r="HN291" i="3"/>
  <c r="HJ291" i="3"/>
  <c r="HF291" i="3"/>
  <c r="HB291" i="3"/>
  <c r="GX291" i="3"/>
  <c r="GT291" i="3"/>
  <c r="GP291" i="3"/>
  <c r="GL291" i="3"/>
  <c r="GH291" i="3"/>
  <c r="GD291" i="3"/>
  <c r="FV291" i="3"/>
  <c r="FR291" i="3"/>
  <c r="FJ291" i="3"/>
  <c r="FF291" i="3"/>
  <c r="EX291" i="3"/>
  <c r="ET291" i="3"/>
  <c r="EP291" i="3"/>
  <c r="EL291" i="3"/>
  <c r="EI291" i="3"/>
  <c r="EE291" i="3"/>
  <c r="DZ291" i="3"/>
  <c r="DU291" i="3"/>
  <c r="IW291" i="3"/>
  <c r="IS291" i="3"/>
  <c r="IO291" i="3"/>
  <c r="IK291" i="3"/>
  <c r="IG291" i="3"/>
  <c r="IC291" i="3"/>
  <c r="HY291" i="3"/>
  <c r="HU291" i="3"/>
  <c r="HQ291" i="3"/>
  <c r="HM291" i="3"/>
  <c r="HI291" i="3"/>
  <c r="HE291" i="3"/>
  <c r="HA291" i="3"/>
  <c r="GW291" i="3"/>
  <c r="GS291" i="3"/>
  <c r="FY291" i="3"/>
  <c r="FU291" i="3"/>
  <c r="FM291" i="3"/>
  <c r="FI291" i="3"/>
  <c r="FA291" i="3"/>
  <c r="EW291" i="3"/>
  <c r="ES291" i="3"/>
  <c r="EO291" i="3"/>
  <c r="EK291" i="3"/>
  <c r="EH291" i="3"/>
  <c r="ED291" i="3"/>
  <c r="DY291" i="3"/>
  <c r="DT291" i="3"/>
  <c r="EZ291" i="3"/>
  <c r="FP291" i="3"/>
  <c r="FX291" i="3"/>
  <c r="GF291" i="3"/>
  <c r="GN291" i="3"/>
  <c r="GZ291" i="3"/>
  <c r="IB291" i="3"/>
  <c r="IN291" i="3"/>
  <c r="FG294" i="3"/>
  <c r="FF294" i="3"/>
  <c r="FS294" i="3"/>
  <c r="FR294" i="3"/>
  <c r="GE294" i="3"/>
  <c r="GD294" i="3"/>
  <c r="IY295" i="3"/>
  <c r="IU295" i="3"/>
  <c r="IQ295" i="3"/>
  <c r="IM295" i="3"/>
  <c r="II295" i="3"/>
  <c r="IA295" i="3"/>
  <c r="HW295" i="3"/>
  <c r="HS295" i="3"/>
  <c r="HO295" i="3"/>
  <c r="HK295" i="3"/>
  <c r="HG295" i="3"/>
  <c r="HC295" i="3"/>
  <c r="GY295" i="3"/>
  <c r="GU295" i="3"/>
  <c r="GQ295" i="3"/>
  <c r="GM295" i="3"/>
  <c r="GI295" i="3"/>
  <c r="GE295" i="3"/>
  <c r="GA295" i="3"/>
  <c r="FS295" i="3"/>
  <c r="FO295" i="3"/>
  <c r="FG295" i="3"/>
  <c r="FC295" i="3"/>
  <c r="EY295" i="3"/>
  <c r="EU295" i="3"/>
  <c r="EQ295" i="3"/>
  <c r="EM295" i="3"/>
  <c r="EF295" i="3"/>
  <c r="EB295" i="3"/>
  <c r="DV295" i="3"/>
  <c r="DQ295" i="3"/>
  <c r="IX295" i="3"/>
  <c r="IT295" i="3"/>
  <c r="IP295" i="3"/>
  <c r="IL295" i="3"/>
  <c r="IH295" i="3"/>
  <c r="ID295" i="3"/>
  <c r="HV295" i="3"/>
  <c r="HR295" i="3"/>
  <c r="HN295" i="3"/>
  <c r="HJ295" i="3"/>
  <c r="HF295" i="3"/>
  <c r="HB295" i="3"/>
  <c r="GX295" i="3"/>
  <c r="GT295" i="3"/>
  <c r="GP295" i="3"/>
  <c r="GL295" i="3"/>
  <c r="GH295" i="3"/>
  <c r="GD295" i="3"/>
  <c r="FV295" i="3"/>
  <c r="FR295" i="3"/>
  <c r="FJ295" i="3"/>
  <c r="FF295" i="3"/>
  <c r="EX295" i="3"/>
  <c r="ET295" i="3"/>
  <c r="EP295" i="3"/>
  <c r="EL295" i="3"/>
  <c r="EI295" i="3"/>
  <c r="EE295" i="3"/>
  <c r="DZ295" i="3"/>
  <c r="DU295" i="3"/>
  <c r="IW295" i="3"/>
  <c r="IS295" i="3"/>
  <c r="IO295" i="3"/>
  <c r="IK295" i="3"/>
  <c r="IG295" i="3"/>
  <c r="IC295" i="3"/>
  <c r="HY295" i="3"/>
  <c r="HU295" i="3"/>
  <c r="HQ295" i="3"/>
  <c r="HM295" i="3"/>
  <c r="HI295" i="3"/>
  <c r="HE295" i="3"/>
  <c r="HA295" i="3"/>
  <c r="GW295" i="3"/>
  <c r="GS295" i="3"/>
  <c r="FY295" i="3"/>
  <c r="FU295" i="3"/>
  <c r="FM295" i="3"/>
  <c r="FI295" i="3"/>
  <c r="FA295" i="3"/>
  <c r="EW295" i="3"/>
  <c r="ES295" i="3"/>
  <c r="EO295" i="3"/>
  <c r="EK295" i="3"/>
  <c r="EH295" i="3"/>
  <c r="ED295" i="3"/>
  <c r="DY295" i="3"/>
  <c r="DT295" i="3"/>
  <c r="EZ295" i="3"/>
  <c r="FP295" i="3"/>
  <c r="FX295" i="3"/>
  <c r="GF295" i="3"/>
  <c r="GN295" i="3"/>
  <c r="GZ295" i="3"/>
  <c r="IB295" i="3"/>
  <c r="IN295" i="3"/>
  <c r="IY299" i="3"/>
  <c r="IU299" i="3"/>
  <c r="IQ299" i="3"/>
  <c r="IM299" i="3"/>
  <c r="II299" i="3"/>
  <c r="IA299" i="3"/>
  <c r="HW299" i="3"/>
  <c r="HS299" i="3"/>
  <c r="HO299" i="3"/>
  <c r="HK299" i="3"/>
  <c r="HG299" i="3"/>
  <c r="HC299" i="3"/>
  <c r="GY299" i="3"/>
  <c r="GU299" i="3"/>
  <c r="GQ299" i="3"/>
  <c r="GM299" i="3"/>
  <c r="GI299" i="3"/>
  <c r="GE299" i="3"/>
  <c r="GA299" i="3"/>
  <c r="FS299" i="3"/>
  <c r="FO299" i="3"/>
  <c r="FG299" i="3"/>
  <c r="FC299" i="3"/>
  <c r="EY299" i="3"/>
  <c r="EU299" i="3"/>
  <c r="EQ299" i="3"/>
  <c r="EM299" i="3"/>
  <c r="EF299" i="3"/>
  <c r="EB299" i="3"/>
  <c r="DV299" i="3"/>
  <c r="DQ299" i="3"/>
  <c r="IX299" i="3"/>
  <c r="IT299" i="3"/>
  <c r="IP299" i="3"/>
  <c r="IL299" i="3"/>
  <c r="IH299" i="3"/>
  <c r="ID299" i="3"/>
  <c r="HV299" i="3"/>
  <c r="HR299" i="3"/>
  <c r="HN299" i="3"/>
  <c r="HJ299" i="3"/>
  <c r="HF299" i="3"/>
  <c r="HB299" i="3"/>
  <c r="GX299" i="3"/>
  <c r="GT299" i="3"/>
  <c r="GP299" i="3"/>
  <c r="GL299" i="3"/>
  <c r="GH299" i="3"/>
  <c r="GD299" i="3"/>
  <c r="FV299" i="3"/>
  <c r="FR299" i="3"/>
  <c r="FJ299" i="3"/>
  <c r="FF299" i="3"/>
  <c r="EX299" i="3"/>
  <c r="ET299" i="3"/>
  <c r="EP299" i="3"/>
  <c r="EL299" i="3"/>
  <c r="EI299" i="3"/>
  <c r="EE299" i="3"/>
  <c r="DZ299" i="3"/>
  <c r="DU299" i="3"/>
  <c r="IW299" i="3"/>
  <c r="IS299" i="3"/>
  <c r="IO299" i="3"/>
  <c r="IK299" i="3"/>
  <c r="IG299" i="3"/>
  <c r="IC299" i="3"/>
  <c r="HY299" i="3"/>
  <c r="HU299" i="3"/>
  <c r="HQ299" i="3"/>
  <c r="HM299" i="3"/>
  <c r="HI299" i="3"/>
  <c r="HE299" i="3"/>
  <c r="HA299" i="3"/>
  <c r="GW299" i="3"/>
  <c r="GS299" i="3"/>
  <c r="FY299" i="3"/>
  <c r="FU299" i="3"/>
  <c r="FM299" i="3"/>
  <c r="FI299" i="3"/>
  <c r="FA299" i="3"/>
  <c r="EW299" i="3"/>
  <c r="ES299" i="3"/>
  <c r="EO299" i="3"/>
  <c r="EK299" i="3"/>
  <c r="EH299" i="3"/>
  <c r="ED299" i="3"/>
  <c r="DY299" i="3"/>
  <c r="DT299" i="3"/>
  <c r="EZ299" i="3"/>
  <c r="FP299" i="3"/>
  <c r="FX299" i="3"/>
  <c r="GF299" i="3"/>
  <c r="GN299" i="3"/>
  <c r="GZ299" i="3"/>
  <c r="IB299" i="3"/>
  <c r="IN299" i="3"/>
  <c r="IY303" i="3"/>
  <c r="IU303" i="3"/>
  <c r="IQ303" i="3"/>
  <c r="IM303" i="3"/>
  <c r="II303" i="3"/>
  <c r="IA303" i="3"/>
  <c r="HW303" i="3"/>
  <c r="HS303" i="3"/>
  <c r="HO303" i="3"/>
  <c r="HK303" i="3"/>
  <c r="HG303" i="3"/>
  <c r="HC303" i="3"/>
  <c r="GY303" i="3"/>
  <c r="GU303" i="3"/>
  <c r="GQ303" i="3"/>
  <c r="GM303" i="3"/>
  <c r="GI303" i="3"/>
  <c r="GE303" i="3"/>
  <c r="GA303" i="3"/>
  <c r="FS303" i="3"/>
  <c r="FO303" i="3"/>
  <c r="FG303" i="3"/>
  <c r="FC303" i="3"/>
  <c r="EY303" i="3"/>
  <c r="EU303" i="3"/>
  <c r="EQ303" i="3"/>
  <c r="EM303" i="3"/>
  <c r="EF303" i="3"/>
  <c r="EB303" i="3"/>
  <c r="DV303" i="3"/>
  <c r="DQ303" i="3"/>
  <c r="IX303" i="3"/>
  <c r="IT303" i="3"/>
  <c r="IP303" i="3"/>
  <c r="IL303" i="3"/>
  <c r="IH303" i="3"/>
  <c r="ID303" i="3"/>
  <c r="HV303" i="3"/>
  <c r="HR303" i="3"/>
  <c r="HN303" i="3"/>
  <c r="HJ303" i="3"/>
  <c r="HF303" i="3"/>
  <c r="HB303" i="3"/>
  <c r="GX303" i="3"/>
  <c r="GT303" i="3"/>
  <c r="GP303" i="3"/>
  <c r="GL303" i="3"/>
  <c r="GH303" i="3"/>
  <c r="GD303" i="3"/>
  <c r="FV303" i="3"/>
  <c r="FR303" i="3"/>
  <c r="FJ303" i="3"/>
  <c r="FF303" i="3"/>
  <c r="EX303" i="3"/>
  <c r="ET303" i="3"/>
  <c r="EP303" i="3"/>
  <c r="EL303" i="3"/>
  <c r="EI303" i="3"/>
  <c r="EE303" i="3"/>
  <c r="DZ303" i="3"/>
  <c r="DU303" i="3"/>
  <c r="IW303" i="3"/>
  <c r="IS303" i="3"/>
  <c r="IO303" i="3"/>
  <c r="IK303" i="3"/>
  <c r="IG303" i="3"/>
  <c r="IC303" i="3"/>
  <c r="HY303" i="3"/>
  <c r="HU303" i="3"/>
  <c r="HQ303" i="3"/>
  <c r="HM303" i="3"/>
  <c r="HI303" i="3"/>
  <c r="HE303" i="3"/>
  <c r="HA303" i="3"/>
  <c r="GW303" i="3"/>
  <c r="GS303" i="3"/>
  <c r="FY303" i="3"/>
  <c r="FU303" i="3"/>
  <c r="FM303" i="3"/>
  <c r="FI303" i="3"/>
  <c r="FA303" i="3"/>
  <c r="EW303" i="3"/>
  <c r="ES303" i="3"/>
  <c r="EO303" i="3"/>
  <c r="EK303" i="3"/>
  <c r="EH303" i="3"/>
  <c r="ED303" i="3"/>
  <c r="DY303" i="3"/>
  <c r="DT303" i="3"/>
  <c r="EZ303" i="3"/>
  <c r="FP303" i="3"/>
  <c r="FX303" i="3"/>
  <c r="GF303" i="3"/>
  <c r="GN303" i="3"/>
  <c r="GZ303" i="3"/>
  <c r="IB303" i="3"/>
  <c r="IN303" i="3"/>
  <c r="EC307" i="3"/>
  <c r="FD307" i="3"/>
  <c r="FL307" i="3"/>
  <c r="GB307" i="3"/>
  <c r="GJ307" i="3"/>
  <c r="HH307" i="3"/>
  <c r="HX307" i="3"/>
  <c r="IF307" i="3"/>
  <c r="IV307" i="3"/>
  <c r="FX311" i="3"/>
  <c r="HA311" i="3"/>
  <c r="HY311" i="3"/>
  <c r="IK311" i="3"/>
  <c r="FX312" i="3"/>
  <c r="GI312" i="3"/>
  <c r="IF312" i="3"/>
  <c r="EC319" i="3"/>
  <c r="FL319" i="3"/>
  <c r="GS319" i="3"/>
  <c r="HQ319" i="3"/>
  <c r="EC320" i="3"/>
  <c r="FL320" i="3"/>
  <c r="HK320" i="3"/>
  <c r="IV320" i="3"/>
  <c r="IC329" i="3"/>
  <c r="IA329" i="3"/>
  <c r="ID329" i="3"/>
  <c r="IC345" i="3"/>
  <c r="IA345" i="3"/>
  <c r="ID345" i="3"/>
  <c r="DU259" i="3"/>
  <c r="DZ259" i="3"/>
  <c r="EE259" i="3"/>
  <c r="EI259" i="3"/>
  <c r="EL259" i="3"/>
  <c r="EP259" i="3"/>
  <c r="ET259" i="3"/>
  <c r="EX259" i="3"/>
  <c r="FF259" i="3"/>
  <c r="FJ259" i="3"/>
  <c r="FR259" i="3"/>
  <c r="FV259" i="3"/>
  <c r="GD259" i="3"/>
  <c r="GH259" i="3"/>
  <c r="GL259" i="3"/>
  <c r="GP259" i="3"/>
  <c r="GT259" i="3"/>
  <c r="GX259" i="3"/>
  <c r="HB259" i="3"/>
  <c r="HF259" i="3"/>
  <c r="HJ259" i="3"/>
  <c r="HN259" i="3"/>
  <c r="HR259" i="3"/>
  <c r="HV259" i="3"/>
  <c r="ID259" i="3"/>
  <c r="IH259" i="3"/>
  <c r="IL259" i="3"/>
  <c r="IP259" i="3"/>
  <c r="IT259" i="3"/>
  <c r="DT260" i="3"/>
  <c r="DY260" i="3"/>
  <c r="ED260" i="3"/>
  <c r="EH260" i="3"/>
  <c r="EK260" i="3"/>
  <c r="EO260" i="3"/>
  <c r="ES260" i="3"/>
  <c r="EW260" i="3"/>
  <c r="FA260" i="3"/>
  <c r="FI260" i="3"/>
  <c r="FM260" i="3"/>
  <c r="FU260" i="3"/>
  <c r="FY260" i="3"/>
  <c r="GS260" i="3"/>
  <c r="GW260" i="3"/>
  <c r="HA260" i="3"/>
  <c r="HE260" i="3"/>
  <c r="HI260" i="3"/>
  <c r="HM260" i="3"/>
  <c r="HQ260" i="3"/>
  <c r="HU260" i="3"/>
  <c r="HY260" i="3"/>
  <c r="IC260" i="3"/>
  <c r="IG260" i="3"/>
  <c r="IK260" i="3"/>
  <c r="IO260" i="3"/>
  <c r="IS260" i="3"/>
  <c r="DW261" i="3"/>
  <c r="EC261" i="3"/>
  <c r="EG261" i="3"/>
  <c r="EN261" i="3"/>
  <c r="EV261" i="3"/>
  <c r="EZ261" i="3"/>
  <c r="FD261" i="3"/>
  <c r="FL261" i="3"/>
  <c r="FP261" i="3"/>
  <c r="FX261" i="3"/>
  <c r="GB261" i="3"/>
  <c r="GF261" i="3"/>
  <c r="GJ261" i="3"/>
  <c r="GN261" i="3"/>
  <c r="GV261" i="3"/>
  <c r="GZ261" i="3"/>
  <c r="HD261" i="3"/>
  <c r="HH261" i="3"/>
  <c r="HL261" i="3"/>
  <c r="HT261" i="3"/>
  <c r="HX261" i="3"/>
  <c r="IB261" i="3"/>
  <c r="IF261" i="3"/>
  <c r="IN261" i="3"/>
  <c r="IR261" i="3"/>
  <c r="DU263" i="3"/>
  <c r="DZ263" i="3"/>
  <c r="EE263" i="3"/>
  <c r="EI263" i="3"/>
  <c r="EL263" i="3"/>
  <c r="EP263" i="3"/>
  <c r="ET263" i="3"/>
  <c r="EX263" i="3"/>
  <c r="FF263" i="3"/>
  <c r="FJ263" i="3"/>
  <c r="FR263" i="3"/>
  <c r="FV263" i="3"/>
  <c r="GD263" i="3"/>
  <c r="GH263" i="3"/>
  <c r="GL263" i="3"/>
  <c r="GP263" i="3"/>
  <c r="GT263" i="3"/>
  <c r="GX263" i="3"/>
  <c r="HB263" i="3"/>
  <c r="HF263" i="3"/>
  <c r="HJ263" i="3"/>
  <c r="HN263" i="3"/>
  <c r="HR263" i="3"/>
  <c r="HV263" i="3"/>
  <c r="ID263" i="3"/>
  <c r="IH263" i="3"/>
  <c r="IL263" i="3"/>
  <c r="IP263" i="3"/>
  <c r="IT263" i="3"/>
  <c r="DT264" i="3"/>
  <c r="DY264" i="3"/>
  <c r="ED264" i="3"/>
  <c r="EH264" i="3"/>
  <c r="EK264" i="3"/>
  <c r="EO264" i="3"/>
  <c r="ES264" i="3"/>
  <c r="EW264" i="3"/>
  <c r="FA264" i="3"/>
  <c r="FI264" i="3"/>
  <c r="FM264" i="3"/>
  <c r="FU264" i="3"/>
  <c r="FY264" i="3"/>
  <c r="GS264" i="3"/>
  <c r="GW264" i="3"/>
  <c r="HA264" i="3"/>
  <c r="HE264" i="3"/>
  <c r="HI264" i="3"/>
  <c r="HM264" i="3"/>
  <c r="HQ264" i="3"/>
  <c r="HU264" i="3"/>
  <c r="HY264" i="3"/>
  <c r="IC264" i="3"/>
  <c r="IG264" i="3"/>
  <c r="IK264" i="3"/>
  <c r="IO264" i="3"/>
  <c r="IS264" i="3"/>
  <c r="DW265" i="3"/>
  <c r="EC265" i="3"/>
  <c r="EG265" i="3"/>
  <c r="EN265" i="3"/>
  <c r="EV265" i="3"/>
  <c r="EZ265" i="3"/>
  <c r="FD265" i="3"/>
  <c r="FL265" i="3"/>
  <c r="FP265" i="3"/>
  <c r="FX265" i="3"/>
  <c r="GB265" i="3"/>
  <c r="GF265" i="3"/>
  <c r="GJ265" i="3"/>
  <c r="GN265" i="3"/>
  <c r="GV265" i="3"/>
  <c r="GZ265" i="3"/>
  <c r="HD265" i="3"/>
  <c r="HH265" i="3"/>
  <c r="HL265" i="3"/>
  <c r="HT265" i="3"/>
  <c r="HX265" i="3"/>
  <c r="IB265" i="3"/>
  <c r="IF265" i="3"/>
  <c r="IN265" i="3"/>
  <c r="IR265" i="3"/>
  <c r="DU267" i="3"/>
  <c r="DZ267" i="3"/>
  <c r="EE267" i="3"/>
  <c r="EI267" i="3"/>
  <c r="EL267" i="3"/>
  <c r="EP267" i="3"/>
  <c r="ET267" i="3"/>
  <c r="EX267" i="3"/>
  <c r="FF267" i="3"/>
  <c r="FJ267" i="3"/>
  <c r="FR267" i="3"/>
  <c r="FV267" i="3"/>
  <c r="GD267" i="3"/>
  <c r="GH267" i="3"/>
  <c r="GL267" i="3"/>
  <c r="GP267" i="3"/>
  <c r="GT267" i="3"/>
  <c r="GX267" i="3"/>
  <c r="HB267" i="3"/>
  <c r="HF267" i="3"/>
  <c r="HJ267" i="3"/>
  <c r="HN267" i="3"/>
  <c r="HR267" i="3"/>
  <c r="HV267" i="3"/>
  <c r="ID267" i="3"/>
  <c r="IH267" i="3"/>
  <c r="IL267" i="3"/>
  <c r="IP267" i="3"/>
  <c r="IT267" i="3"/>
  <c r="DT268" i="3"/>
  <c r="DY268" i="3"/>
  <c r="ED268" i="3"/>
  <c r="EH268" i="3"/>
  <c r="EK268" i="3"/>
  <c r="EO268" i="3"/>
  <c r="ES268" i="3"/>
  <c r="EW268" i="3"/>
  <c r="FA268" i="3"/>
  <c r="FI268" i="3"/>
  <c r="FM268" i="3"/>
  <c r="FU268" i="3"/>
  <c r="GE268" i="3"/>
  <c r="GP268" i="3"/>
  <c r="GT268" i="3"/>
  <c r="GY268" i="3"/>
  <c r="HE268" i="3"/>
  <c r="HJ268" i="3"/>
  <c r="HO268" i="3"/>
  <c r="HS268" i="3"/>
  <c r="HY268" i="3"/>
  <c r="ID268" i="3"/>
  <c r="II268" i="3"/>
  <c r="IM268" i="3"/>
  <c r="IS268" i="3"/>
  <c r="IX268" i="3"/>
  <c r="DU269" i="3"/>
  <c r="EC269" i="3"/>
  <c r="EH269" i="3"/>
  <c r="EL269" i="3"/>
  <c r="EW269" i="3"/>
  <c r="FL269" i="3"/>
  <c r="FV269" i="3"/>
  <c r="GF269" i="3"/>
  <c r="GP269" i="3"/>
  <c r="GV269" i="3"/>
  <c r="HA269" i="3"/>
  <c r="HF269" i="3"/>
  <c r="HL269" i="3"/>
  <c r="HQ269" i="3"/>
  <c r="HV269" i="3"/>
  <c r="IB269" i="3"/>
  <c r="IF269" i="3"/>
  <c r="IK269" i="3"/>
  <c r="IP269" i="3"/>
  <c r="IV269" i="3"/>
  <c r="IX270" i="3"/>
  <c r="IT270" i="3"/>
  <c r="IP270" i="3"/>
  <c r="IL270" i="3"/>
  <c r="IH270" i="3"/>
  <c r="ID270" i="3"/>
  <c r="HV270" i="3"/>
  <c r="HR270" i="3"/>
  <c r="HN270" i="3"/>
  <c r="HJ270" i="3"/>
  <c r="HF270" i="3"/>
  <c r="HB270" i="3"/>
  <c r="GX270" i="3"/>
  <c r="GT270" i="3"/>
  <c r="GP270" i="3"/>
  <c r="GL270" i="3"/>
  <c r="GH270" i="3"/>
  <c r="GD270" i="3"/>
  <c r="FV270" i="3"/>
  <c r="FR270" i="3"/>
  <c r="FJ270" i="3"/>
  <c r="FF270" i="3"/>
  <c r="EX270" i="3"/>
  <c r="ET270" i="3"/>
  <c r="EP270" i="3"/>
  <c r="EL270" i="3"/>
  <c r="EI270" i="3"/>
  <c r="EE270" i="3"/>
  <c r="DZ270" i="3"/>
  <c r="DU270" i="3"/>
  <c r="DY270" i="3"/>
  <c r="EF270" i="3"/>
  <c r="EO270" i="3"/>
  <c r="EU270" i="3"/>
  <c r="EZ270" i="3"/>
  <c r="FD270" i="3"/>
  <c r="FI270" i="3"/>
  <c r="FS270" i="3"/>
  <c r="FX270" i="3"/>
  <c r="GB270" i="3"/>
  <c r="GM270" i="3"/>
  <c r="GW270" i="3"/>
  <c r="HC270" i="3"/>
  <c r="HH270" i="3"/>
  <c r="HM270" i="3"/>
  <c r="HS270" i="3"/>
  <c r="HX270" i="3"/>
  <c r="IB270" i="3"/>
  <c r="IG270" i="3"/>
  <c r="IM270" i="3"/>
  <c r="IR270" i="3"/>
  <c r="IW270" i="3"/>
  <c r="DU271" i="3"/>
  <c r="EB271" i="3"/>
  <c r="EG271" i="3"/>
  <c r="EL271" i="3"/>
  <c r="EQ271" i="3"/>
  <c r="EV271" i="3"/>
  <c r="FF271" i="3"/>
  <c r="FP271" i="3"/>
  <c r="GD271" i="3"/>
  <c r="GH271" i="3"/>
  <c r="GL271" i="3"/>
  <c r="GP271" i="3"/>
  <c r="GU271" i="3"/>
  <c r="GZ271" i="3"/>
  <c r="HF271" i="3"/>
  <c r="HK271" i="3"/>
  <c r="HV271" i="3"/>
  <c r="IA271" i="3"/>
  <c r="IF271" i="3"/>
  <c r="IL271" i="3"/>
  <c r="IQ271" i="3"/>
  <c r="IV271" i="3"/>
  <c r="DW273" i="3"/>
  <c r="ED273" i="3"/>
  <c r="EI273" i="3"/>
  <c r="EN273" i="3"/>
  <c r="ES273" i="3"/>
  <c r="EX273" i="3"/>
  <c r="FD273" i="3"/>
  <c r="FI273" i="3"/>
  <c r="FM273" i="3"/>
  <c r="FR273" i="3"/>
  <c r="GB273" i="3"/>
  <c r="GL273" i="3"/>
  <c r="GW273" i="3"/>
  <c r="HB273" i="3"/>
  <c r="HH273" i="3"/>
  <c r="HM273" i="3"/>
  <c r="HR273" i="3"/>
  <c r="HX273" i="3"/>
  <c r="IC273" i="3"/>
  <c r="IG273" i="3"/>
  <c r="IL273" i="3"/>
  <c r="IR273" i="3"/>
  <c r="IW273" i="3"/>
  <c r="DT274" i="3"/>
  <c r="EB274" i="3"/>
  <c r="EG274" i="3"/>
  <c r="EK274" i="3"/>
  <c r="EQ274" i="3"/>
  <c r="EV274" i="3"/>
  <c r="FA274" i="3"/>
  <c r="FO274" i="3"/>
  <c r="FY274" i="3"/>
  <c r="GI274" i="3"/>
  <c r="GN274" i="3"/>
  <c r="GS274" i="3"/>
  <c r="GY274" i="3"/>
  <c r="HD274" i="3"/>
  <c r="HI274" i="3"/>
  <c r="HO274" i="3"/>
  <c r="HT274" i="3"/>
  <c r="HY274" i="3"/>
  <c r="IC274" i="3"/>
  <c r="II274" i="3"/>
  <c r="IN274" i="3"/>
  <c r="IS274" i="3"/>
  <c r="IY274" i="3"/>
  <c r="DV275" i="3"/>
  <c r="EC275" i="3"/>
  <c r="EI275" i="3"/>
  <c r="EM275" i="3"/>
  <c r="EX275" i="3"/>
  <c r="FC275" i="3"/>
  <c r="FG275" i="3"/>
  <c r="FL275" i="3"/>
  <c r="FV275" i="3"/>
  <c r="GA275" i="3"/>
  <c r="GE275" i="3"/>
  <c r="GI275" i="3"/>
  <c r="GM275" i="3"/>
  <c r="GQ275" i="3"/>
  <c r="GV275" i="3"/>
  <c r="HB275" i="3"/>
  <c r="HG275" i="3"/>
  <c r="HL275" i="3"/>
  <c r="HR275" i="3"/>
  <c r="HW275" i="3"/>
  <c r="IB275" i="3"/>
  <c r="IH275" i="3"/>
  <c r="IM275" i="3"/>
  <c r="IR275" i="3"/>
  <c r="IX275" i="3"/>
  <c r="IY277" i="3"/>
  <c r="IU277" i="3"/>
  <c r="IQ277" i="3"/>
  <c r="IM277" i="3"/>
  <c r="II277" i="3"/>
  <c r="IA277" i="3"/>
  <c r="HW277" i="3"/>
  <c r="HS277" i="3"/>
  <c r="HO277" i="3"/>
  <c r="HK277" i="3"/>
  <c r="HG277" i="3"/>
  <c r="HC277" i="3"/>
  <c r="GY277" i="3"/>
  <c r="GU277" i="3"/>
  <c r="GQ277" i="3"/>
  <c r="GM277" i="3"/>
  <c r="GI277" i="3"/>
  <c r="GE277" i="3"/>
  <c r="GA277" i="3"/>
  <c r="FS277" i="3"/>
  <c r="FO277" i="3"/>
  <c r="FG277" i="3"/>
  <c r="FC277" i="3"/>
  <c r="EY277" i="3"/>
  <c r="EU277" i="3"/>
  <c r="EQ277" i="3"/>
  <c r="EM277" i="3"/>
  <c r="EF277" i="3"/>
  <c r="EB277" i="3"/>
  <c r="DV277" i="3"/>
  <c r="DQ277" i="3"/>
  <c r="DY277" i="3"/>
  <c r="EE277" i="3"/>
  <c r="EO277" i="3"/>
  <c r="ET277" i="3"/>
  <c r="EZ277" i="3"/>
  <c r="FJ277" i="3"/>
  <c r="FX277" i="3"/>
  <c r="GH277" i="3"/>
  <c r="GN277" i="3"/>
  <c r="GS277" i="3"/>
  <c r="GX277" i="3"/>
  <c r="HD277" i="3"/>
  <c r="HI277" i="3"/>
  <c r="HN277" i="3"/>
  <c r="HT277" i="3"/>
  <c r="HY277" i="3"/>
  <c r="ID277" i="3"/>
  <c r="IH277" i="3"/>
  <c r="IN277" i="3"/>
  <c r="IS277" i="3"/>
  <c r="IX277" i="3"/>
  <c r="DV278" i="3"/>
  <c r="EC278" i="3"/>
  <c r="EH278" i="3"/>
  <c r="EM278" i="3"/>
  <c r="EW278" i="3"/>
  <c r="FG278" i="3"/>
  <c r="FL278" i="3"/>
  <c r="FP278" i="3"/>
  <c r="FU278" i="3"/>
  <c r="GE278" i="3"/>
  <c r="GJ278" i="3"/>
  <c r="GU278" i="3"/>
  <c r="GZ278" i="3"/>
  <c r="HE278" i="3"/>
  <c r="HK278" i="3"/>
  <c r="HU278" i="3"/>
  <c r="IO278" i="3"/>
  <c r="IU278" i="3"/>
  <c r="DQ279" i="3"/>
  <c r="DW279" i="3"/>
  <c r="EE279" i="3"/>
  <c r="EN279" i="3"/>
  <c r="ET279" i="3"/>
  <c r="EY279" i="3"/>
  <c r="FD279" i="3"/>
  <c r="FR279" i="3"/>
  <c r="GB279" i="3"/>
  <c r="GF279" i="3"/>
  <c r="GJ279" i="3"/>
  <c r="GN279" i="3"/>
  <c r="GX279" i="3"/>
  <c r="HC279" i="3"/>
  <c r="HH279" i="3"/>
  <c r="HN279" i="3"/>
  <c r="HS279" i="3"/>
  <c r="HX279" i="3"/>
  <c r="ID279" i="3"/>
  <c r="II279" i="3"/>
  <c r="IN279" i="3"/>
  <c r="IT279" i="3"/>
  <c r="IY279" i="3"/>
  <c r="DT281" i="3"/>
  <c r="DZ281" i="3"/>
  <c r="EG281" i="3"/>
  <c r="EK281" i="3"/>
  <c r="EP281" i="3"/>
  <c r="EV281" i="3"/>
  <c r="FA281" i="3"/>
  <c r="FF281" i="3"/>
  <c r="FP281" i="3"/>
  <c r="FU281" i="3"/>
  <c r="FY281" i="3"/>
  <c r="GD281" i="3"/>
  <c r="GJ281" i="3"/>
  <c r="GT281" i="3"/>
  <c r="GZ281" i="3"/>
  <c r="HE281" i="3"/>
  <c r="HL281" i="3"/>
  <c r="HT281" i="3"/>
  <c r="IB281" i="3"/>
  <c r="IH281" i="3"/>
  <c r="IP281" i="3"/>
  <c r="IX281" i="3"/>
  <c r="DZ283" i="3"/>
  <c r="EI283" i="3"/>
  <c r="EP283" i="3"/>
  <c r="EX283" i="3"/>
  <c r="GH283" i="3"/>
  <c r="GN283" i="3"/>
  <c r="GT283" i="3"/>
  <c r="HB283" i="3"/>
  <c r="HJ283" i="3"/>
  <c r="HR283" i="3"/>
  <c r="IF283" i="3"/>
  <c r="IN283" i="3"/>
  <c r="IV283" i="3"/>
  <c r="DZ285" i="3"/>
  <c r="EI285" i="3"/>
  <c r="EP285" i="3"/>
  <c r="EX285" i="3"/>
  <c r="GH285" i="3"/>
  <c r="GN285" i="3"/>
  <c r="GT285" i="3"/>
  <c r="HB285" i="3"/>
  <c r="HJ285" i="3"/>
  <c r="HR285" i="3"/>
  <c r="IF285" i="3"/>
  <c r="IN285" i="3"/>
  <c r="IV285" i="3"/>
  <c r="DZ287" i="3"/>
  <c r="EI287" i="3"/>
  <c r="EP287" i="3"/>
  <c r="EX287" i="3"/>
  <c r="GH287" i="3"/>
  <c r="GN287" i="3"/>
  <c r="GT287" i="3"/>
  <c r="HB287" i="3"/>
  <c r="HJ287" i="3"/>
  <c r="HR287" i="3"/>
  <c r="IF287" i="3"/>
  <c r="IN287" i="3"/>
  <c r="IV287" i="3"/>
  <c r="DW289" i="3"/>
  <c r="EI289" i="3"/>
  <c r="ET289" i="3"/>
  <c r="FF289" i="3"/>
  <c r="FV289" i="3"/>
  <c r="GD289" i="3"/>
  <c r="GL289" i="3"/>
  <c r="GT289" i="3"/>
  <c r="HJ289" i="3"/>
  <c r="HV289" i="3"/>
  <c r="IH289" i="3"/>
  <c r="IT289" i="3"/>
  <c r="FG290" i="3"/>
  <c r="FF290" i="3"/>
  <c r="FS290" i="3"/>
  <c r="FR290" i="3"/>
  <c r="GE290" i="3"/>
  <c r="GD290" i="3"/>
  <c r="DW291" i="3"/>
  <c r="EN291" i="3"/>
  <c r="HD291" i="3"/>
  <c r="HT291" i="3"/>
  <c r="IR291" i="3"/>
  <c r="GI294" i="3"/>
  <c r="GH294" i="3"/>
  <c r="DW295" i="3"/>
  <c r="EN295" i="3"/>
  <c r="HD295" i="3"/>
  <c r="HT295" i="3"/>
  <c r="IR295" i="3"/>
  <c r="DW299" i="3"/>
  <c r="EN299" i="3"/>
  <c r="HD299" i="3"/>
  <c r="HT299" i="3"/>
  <c r="IR299" i="3"/>
  <c r="DW303" i="3"/>
  <c r="EN303" i="3"/>
  <c r="HD303" i="3"/>
  <c r="HT303" i="3"/>
  <c r="IR303" i="3"/>
  <c r="EG307" i="3"/>
  <c r="EV307" i="3"/>
  <c r="GV307" i="3"/>
  <c r="HL307" i="3"/>
  <c r="HI311" i="3"/>
  <c r="IS311" i="3"/>
  <c r="GU312" i="3"/>
  <c r="HS312" i="3"/>
  <c r="FX319" i="3"/>
  <c r="HA319" i="3"/>
  <c r="HY319" i="3"/>
  <c r="IK319" i="3"/>
  <c r="FX320" i="3"/>
  <c r="GI320" i="3"/>
  <c r="IF320" i="3"/>
  <c r="IC333" i="3"/>
  <c r="IA333" i="3"/>
  <c r="ID333" i="3"/>
  <c r="IC349" i="3"/>
  <c r="IA349" i="3"/>
  <c r="ID349" i="3"/>
  <c r="DW272" i="3"/>
  <c r="EC272" i="3"/>
  <c r="EG272" i="3"/>
  <c r="EN272" i="3"/>
  <c r="EV272" i="3"/>
  <c r="EZ272" i="3"/>
  <c r="FD272" i="3"/>
  <c r="FL272" i="3"/>
  <c r="FP272" i="3"/>
  <c r="FX272" i="3"/>
  <c r="GB272" i="3"/>
  <c r="GF272" i="3"/>
  <c r="GJ272" i="3"/>
  <c r="GN272" i="3"/>
  <c r="GV272" i="3"/>
  <c r="GZ272" i="3"/>
  <c r="HD272" i="3"/>
  <c r="HH272" i="3"/>
  <c r="HL272" i="3"/>
  <c r="HT272" i="3"/>
  <c r="HX272" i="3"/>
  <c r="IB272" i="3"/>
  <c r="IF272" i="3"/>
  <c r="IN272" i="3"/>
  <c r="IR272" i="3"/>
  <c r="DW276" i="3"/>
  <c r="EC276" i="3"/>
  <c r="EG276" i="3"/>
  <c r="EN276" i="3"/>
  <c r="EV276" i="3"/>
  <c r="EZ276" i="3"/>
  <c r="FD276" i="3"/>
  <c r="FL276" i="3"/>
  <c r="FP276" i="3"/>
  <c r="FX276" i="3"/>
  <c r="GB276" i="3"/>
  <c r="GF276" i="3"/>
  <c r="GJ276" i="3"/>
  <c r="GN276" i="3"/>
  <c r="GV276" i="3"/>
  <c r="GZ276" i="3"/>
  <c r="HD276" i="3"/>
  <c r="HH276" i="3"/>
  <c r="HL276" i="3"/>
  <c r="HT276" i="3"/>
  <c r="HX276" i="3"/>
  <c r="IB276" i="3"/>
  <c r="IF276" i="3"/>
  <c r="IN276" i="3"/>
  <c r="IR276" i="3"/>
  <c r="DW280" i="3"/>
  <c r="EC280" i="3"/>
  <c r="EG280" i="3"/>
  <c r="EN280" i="3"/>
  <c r="EV280" i="3"/>
  <c r="EZ280" i="3"/>
  <c r="FD280" i="3"/>
  <c r="FL280" i="3"/>
  <c r="FP280" i="3"/>
  <c r="FX280" i="3"/>
  <c r="GB280" i="3"/>
  <c r="GF280" i="3"/>
  <c r="GJ280" i="3"/>
  <c r="GN280" i="3"/>
  <c r="GV280" i="3"/>
  <c r="GZ280" i="3"/>
  <c r="HD280" i="3"/>
  <c r="HH280" i="3"/>
  <c r="HL280" i="3"/>
  <c r="HT280" i="3"/>
  <c r="HX280" i="3"/>
  <c r="IB280" i="3"/>
  <c r="IF280" i="3"/>
  <c r="IN280" i="3"/>
  <c r="IR280" i="3"/>
  <c r="DU282" i="3"/>
  <c r="DZ282" i="3"/>
  <c r="EE282" i="3"/>
  <c r="EI282" i="3"/>
  <c r="EL282" i="3"/>
  <c r="EP282" i="3"/>
  <c r="ET282" i="3"/>
  <c r="EX282" i="3"/>
  <c r="FF282" i="3"/>
  <c r="FJ282" i="3"/>
  <c r="FR282" i="3"/>
  <c r="FV282" i="3"/>
  <c r="GD282" i="3"/>
  <c r="GH282" i="3"/>
  <c r="GL282" i="3"/>
  <c r="GP282" i="3"/>
  <c r="GT282" i="3"/>
  <c r="GX282" i="3"/>
  <c r="HB282" i="3"/>
  <c r="HF282" i="3"/>
  <c r="HJ282" i="3"/>
  <c r="HN282" i="3"/>
  <c r="HR282" i="3"/>
  <c r="HV282" i="3"/>
  <c r="ID282" i="3"/>
  <c r="IH282" i="3"/>
  <c r="IL282" i="3"/>
  <c r="IP282" i="3"/>
  <c r="IT282" i="3"/>
  <c r="IX282" i="3"/>
  <c r="DW284" i="3"/>
  <c r="EC284" i="3"/>
  <c r="EG284" i="3"/>
  <c r="EN284" i="3"/>
  <c r="EV284" i="3"/>
  <c r="EZ284" i="3"/>
  <c r="FD284" i="3"/>
  <c r="FL284" i="3"/>
  <c r="FP284" i="3"/>
  <c r="FX284" i="3"/>
  <c r="GB284" i="3"/>
  <c r="GF284" i="3"/>
  <c r="GJ284" i="3"/>
  <c r="GN284" i="3"/>
  <c r="GV284" i="3"/>
  <c r="GZ284" i="3"/>
  <c r="HD284" i="3"/>
  <c r="HH284" i="3"/>
  <c r="HL284" i="3"/>
  <c r="HT284" i="3"/>
  <c r="HX284" i="3"/>
  <c r="IB284" i="3"/>
  <c r="IF284" i="3"/>
  <c r="IN284" i="3"/>
  <c r="IR284" i="3"/>
  <c r="DW288" i="3"/>
  <c r="EC288" i="3"/>
  <c r="EG288" i="3"/>
  <c r="EN288" i="3"/>
  <c r="EV288" i="3"/>
  <c r="EZ288" i="3"/>
  <c r="FD288" i="3"/>
  <c r="FL288" i="3"/>
  <c r="FP288" i="3"/>
  <c r="FX288" i="3"/>
  <c r="GB288" i="3"/>
  <c r="GF288" i="3"/>
  <c r="GJ288" i="3"/>
  <c r="GN288" i="3"/>
  <c r="GV288" i="3"/>
  <c r="GZ288" i="3"/>
  <c r="HD288" i="3"/>
  <c r="HH288" i="3"/>
  <c r="HL288" i="3"/>
  <c r="HT288" i="3"/>
  <c r="HX288" i="3"/>
  <c r="IB288" i="3"/>
  <c r="IF288" i="3"/>
  <c r="IN288" i="3"/>
  <c r="IR288" i="3"/>
  <c r="IV288" i="3"/>
  <c r="DW292" i="3"/>
  <c r="EC292" i="3"/>
  <c r="EG292" i="3"/>
  <c r="EN292" i="3"/>
  <c r="EV292" i="3"/>
  <c r="EZ292" i="3"/>
  <c r="FD292" i="3"/>
  <c r="FL292" i="3"/>
  <c r="FP292" i="3"/>
  <c r="FX292" i="3"/>
  <c r="GB292" i="3"/>
  <c r="GF292" i="3"/>
  <c r="GJ292" i="3"/>
  <c r="GN292" i="3"/>
  <c r="GV292" i="3"/>
  <c r="GZ292" i="3"/>
  <c r="HD292" i="3"/>
  <c r="HH292" i="3"/>
  <c r="HL292" i="3"/>
  <c r="HT292" i="3"/>
  <c r="HX292" i="3"/>
  <c r="IB292" i="3"/>
  <c r="IF292" i="3"/>
  <c r="IN292" i="3"/>
  <c r="IR292" i="3"/>
  <c r="IV292" i="3"/>
  <c r="DQ293" i="3"/>
  <c r="DV293" i="3"/>
  <c r="EB293" i="3"/>
  <c r="EF293" i="3"/>
  <c r="EM293" i="3"/>
  <c r="EQ293" i="3"/>
  <c r="EU293" i="3"/>
  <c r="EY293" i="3"/>
  <c r="FC293" i="3"/>
  <c r="FG293" i="3"/>
  <c r="FO293" i="3"/>
  <c r="FS293" i="3"/>
  <c r="GA293" i="3"/>
  <c r="GE293" i="3"/>
  <c r="GI293" i="3"/>
  <c r="GM293" i="3"/>
  <c r="GQ293" i="3"/>
  <c r="GU293" i="3"/>
  <c r="GY293" i="3"/>
  <c r="HC293" i="3"/>
  <c r="HG293" i="3"/>
  <c r="HK293" i="3"/>
  <c r="HO293" i="3"/>
  <c r="HS293" i="3"/>
  <c r="HW293" i="3"/>
  <c r="IA293" i="3"/>
  <c r="II293" i="3"/>
  <c r="IM293" i="3"/>
  <c r="IQ293" i="3"/>
  <c r="IU293" i="3"/>
  <c r="IY293" i="3"/>
  <c r="IP294" i="3"/>
  <c r="IT294" i="3"/>
  <c r="IX294" i="3"/>
  <c r="DW296" i="3"/>
  <c r="EC296" i="3"/>
  <c r="EG296" i="3"/>
  <c r="EN296" i="3"/>
  <c r="EV296" i="3"/>
  <c r="EZ296" i="3"/>
  <c r="FD296" i="3"/>
  <c r="FL296" i="3"/>
  <c r="FP296" i="3"/>
  <c r="FX296" i="3"/>
  <c r="GB296" i="3"/>
  <c r="GF296" i="3"/>
  <c r="GJ296" i="3"/>
  <c r="GN296" i="3"/>
  <c r="GV296" i="3"/>
  <c r="GZ296" i="3"/>
  <c r="HD296" i="3"/>
  <c r="HH296" i="3"/>
  <c r="HL296" i="3"/>
  <c r="HT296" i="3"/>
  <c r="HX296" i="3"/>
  <c r="IB296" i="3"/>
  <c r="IF296" i="3"/>
  <c r="IN296" i="3"/>
  <c r="IR296" i="3"/>
  <c r="IV296" i="3"/>
  <c r="DQ297" i="3"/>
  <c r="DV297" i="3"/>
  <c r="EB297" i="3"/>
  <c r="EF297" i="3"/>
  <c r="EM297" i="3"/>
  <c r="EQ297" i="3"/>
  <c r="EU297" i="3"/>
  <c r="EY297" i="3"/>
  <c r="FC297" i="3"/>
  <c r="FG297" i="3"/>
  <c r="FO297" i="3"/>
  <c r="FS297" i="3"/>
  <c r="GA297" i="3"/>
  <c r="GE297" i="3"/>
  <c r="GI297" i="3"/>
  <c r="GM297" i="3"/>
  <c r="GQ297" i="3"/>
  <c r="GU297" i="3"/>
  <c r="GY297" i="3"/>
  <c r="HC297" i="3"/>
  <c r="HG297" i="3"/>
  <c r="HK297" i="3"/>
  <c r="HO297" i="3"/>
  <c r="HS297" i="3"/>
  <c r="HW297" i="3"/>
  <c r="IA297" i="3"/>
  <c r="II297" i="3"/>
  <c r="IM297" i="3"/>
  <c r="IQ297" i="3"/>
  <c r="IU297" i="3"/>
  <c r="IY297" i="3"/>
  <c r="DU298" i="3"/>
  <c r="DZ298" i="3"/>
  <c r="EE298" i="3"/>
  <c r="EI298" i="3"/>
  <c r="EL298" i="3"/>
  <c r="EP298" i="3"/>
  <c r="ET298" i="3"/>
  <c r="EX298" i="3"/>
  <c r="FF298" i="3"/>
  <c r="FJ298" i="3"/>
  <c r="FR298" i="3"/>
  <c r="FV298" i="3"/>
  <c r="GD298" i="3"/>
  <c r="GH298" i="3"/>
  <c r="GL298" i="3"/>
  <c r="GP298" i="3"/>
  <c r="GT298" i="3"/>
  <c r="GX298" i="3"/>
  <c r="HB298" i="3"/>
  <c r="HF298" i="3"/>
  <c r="HJ298" i="3"/>
  <c r="HN298" i="3"/>
  <c r="HR298" i="3"/>
  <c r="HV298" i="3"/>
  <c r="ID298" i="3"/>
  <c r="IH298" i="3"/>
  <c r="IL298" i="3"/>
  <c r="IP298" i="3"/>
  <c r="IT298" i="3"/>
  <c r="IX298" i="3"/>
  <c r="DW300" i="3"/>
  <c r="EC300" i="3"/>
  <c r="EG300" i="3"/>
  <c r="EN300" i="3"/>
  <c r="EV300" i="3"/>
  <c r="EZ300" i="3"/>
  <c r="FD300" i="3"/>
  <c r="FL300" i="3"/>
  <c r="FP300" i="3"/>
  <c r="FX300" i="3"/>
  <c r="GB300" i="3"/>
  <c r="GF300" i="3"/>
  <c r="GJ300" i="3"/>
  <c r="GN300" i="3"/>
  <c r="GV300" i="3"/>
  <c r="GZ300" i="3"/>
  <c r="HD300" i="3"/>
  <c r="HH300" i="3"/>
  <c r="HL300" i="3"/>
  <c r="HT300" i="3"/>
  <c r="HX300" i="3"/>
  <c r="IB300" i="3"/>
  <c r="IF300" i="3"/>
  <c r="IN300" i="3"/>
  <c r="IR300" i="3"/>
  <c r="IV300" i="3"/>
  <c r="DQ301" i="3"/>
  <c r="DV301" i="3"/>
  <c r="EB301" i="3"/>
  <c r="EF301" i="3"/>
  <c r="EM301" i="3"/>
  <c r="EQ301" i="3"/>
  <c r="EU301" i="3"/>
  <c r="EY301" i="3"/>
  <c r="FC301" i="3"/>
  <c r="FG301" i="3"/>
  <c r="FO301" i="3"/>
  <c r="FS301" i="3"/>
  <c r="GA301" i="3"/>
  <c r="GE301" i="3"/>
  <c r="GI301" i="3"/>
  <c r="GM301" i="3"/>
  <c r="GQ301" i="3"/>
  <c r="GU301" i="3"/>
  <c r="GY301" i="3"/>
  <c r="HC301" i="3"/>
  <c r="HG301" i="3"/>
  <c r="HK301" i="3"/>
  <c r="HO301" i="3"/>
  <c r="HS301" i="3"/>
  <c r="HW301" i="3"/>
  <c r="IA301" i="3"/>
  <c r="II301" i="3"/>
  <c r="IM301" i="3"/>
  <c r="IQ301" i="3"/>
  <c r="IU301" i="3"/>
  <c r="IY301" i="3"/>
  <c r="DU302" i="3"/>
  <c r="DZ302" i="3"/>
  <c r="EE302" i="3"/>
  <c r="EI302" i="3"/>
  <c r="EL302" i="3"/>
  <c r="EP302" i="3"/>
  <c r="ET302" i="3"/>
  <c r="EX302" i="3"/>
  <c r="FF302" i="3"/>
  <c r="FJ302" i="3"/>
  <c r="FR302" i="3"/>
  <c r="FV302" i="3"/>
  <c r="GD302" i="3"/>
  <c r="GH302" i="3"/>
  <c r="GL302" i="3"/>
  <c r="GP302" i="3"/>
  <c r="GT302" i="3"/>
  <c r="GX302" i="3"/>
  <c r="HB302" i="3"/>
  <c r="HF302" i="3"/>
  <c r="HJ302" i="3"/>
  <c r="HN302" i="3"/>
  <c r="HR302" i="3"/>
  <c r="HV302" i="3"/>
  <c r="ID302" i="3"/>
  <c r="IH302" i="3"/>
  <c r="IL302" i="3"/>
  <c r="IP302" i="3"/>
  <c r="IT302" i="3"/>
  <c r="IX302" i="3"/>
  <c r="DW304" i="3"/>
  <c r="EC304" i="3"/>
  <c r="EG304" i="3"/>
  <c r="EN304" i="3"/>
  <c r="EV304" i="3"/>
  <c r="EZ304" i="3"/>
  <c r="FD304" i="3"/>
  <c r="FL304" i="3"/>
  <c r="FP304" i="3"/>
  <c r="FX304" i="3"/>
  <c r="GB304" i="3"/>
  <c r="GF304" i="3"/>
  <c r="GJ304" i="3"/>
  <c r="GN304" i="3"/>
  <c r="GV304" i="3"/>
  <c r="GZ304" i="3"/>
  <c r="HD304" i="3"/>
  <c r="HH304" i="3"/>
  <c r="HL304" i="3"/>
  <c r="HT304" i="3"/>
  <c r="HX304" i="3"/>
  <c r="IB304" i="3"/>
  <c r="IF304" i="3"/>
  <c r="IN304" i="3"/>
  <c r="IR304" i="3"/>
  <c r="IV304" i="3"/>
  <c r="DQ305" i="3"/>
  <c r="DV305" i="3"/>
  <c r="EB305" i="3"/>
  <c r="EF305" i="3"/>
  <c r="EM305" i="3"/>
  <c r="EQ305" i="3"/>
  <c r="EU305" i="3"/>
  <c r="EY305" i="3"/>
  <c r="FC305" i="3"/>
  <c r="FG305" i="3"/>
  <c r="FO305" i="3"/>
  <c r="FS305" i="3"/>
  <c r="GA305" i="3"/>
  <c r="GE305" i="3"/>
  <c r="GI305" i="3"/>
  <c r="GM305" i="3"/>
  <c r="GQ305" i="3"/>
  <c r="GU305" i="3"/>
  <c r="GY305" i="3"/>
  <c r="HC305" i="3"/>
  <c r="HG305" i="3"/>
  <c r="HK305" i="3"/>
  <c r="HO305" i="3"/>
  <c r="HS305" i="3"/>
  <c r="HW305" i="3"/>
  <c r="IA305" i="3"/>
  <c r="II305" i="3"/>
  <c r="IM305" i="3"/>
  <c r="IQ305" i="3"/>
  <c r="IU305" i="3"/>
  <c r="IY305" i="3"/>
  <c r="DU306" i="3"/>
  <c r="DZ306" i="3"/>
  <c r="EE306" i="3"/>
  <c r="EI306" i="3"/>
  <c r="EL306" i="3"/>
  <c r="EP306" i="3"/>
  <c r="ET306" i="3"/>
  <c r="EX306" i="3"/>
  <c r="FF306" i="3"/>
  <c r="FJ306" i="3"/>
  <c r="FR306" i="3"/>
  <c r="FV306" i="3"/>
  <c r="GD306" i="3"/>
  <c r="GH306" i="3"/>
  <c r="GL306" i="3"/>
  <c r="GP306" i="3"/>
  <c r="GT306" i="3"/>
  <c r="GX306" i="3"/>
  <c r="HB306" i="3"/>
  <c r="HF306" i="3"/>
  <c r="HJ306" i="3"/>
  <c r="HN306" i="3"/>
  <c r="HR306" i="3"/>
  <c r="HV306" i="3"/>
  <c r="ID306" i="3"/>
  <c r="IH306" i="3"/>
  <c r="IL306" i="3"/>
  <c r="IP306" i="3"/>
  <c r="IT306" i="3"/>
  <c r="IX306" i="3"/>
  <c r="DW308" i="3"/>
  <c r="EC308" i="3"/>
  <c r="EG308" i="3"/>
  <c r="EN308" i="3"/>
  <c r="EV308" i="3"/>
  <c r="EZ308" i="3"/>
  <c r="FD308" i="3"/>
  <c r="FL308" i="3"/>
  <c r="FP308" i="3"/>
  <c r="FX308" i="3"/>
  <c r="GB308" i="3"/>
  <c r="GF308" i="3"/>
  <c r="GJ308" i="3"/>
  <c r="GN308" i="3"/>
  <c r="GV308" i="3"/>
  <c r="GZ308" i="3"/>
  <c r="HD308" i="3"/>
  <c r="HH308" i="3"/>
  <c r="HL308" i="3"/>
  <c r="HT308" i="3"/>
  <c r="HX308" i="3"/>
  <c r="IB308" i="3"/>
  <c r="IF308" i="3"/>
  <c r="IN308" i="3"/>
  <c r="IR308" i="3"/>
  <c r="DQ309" i="3"/>
  <c r="DV309" i="3"/>
  <c r="EB309" i="3"/>
  <c r="EF309" i="3"/>
  <c r="EM309" i="3"/>
  <c r="EQ309" i="3"/>
  <c r="EU309" i="3"/>
  <c r="EY309" i="3"/>
  <c r="FC309" i="3"/>
  <c r="FG309" i="3"/>
  <c r="FO309" i="3"/>
  <c r="FS309" i="3"/>
  <c r="GA309" i="3"/>
  <c r="GE309" i="3"/>
  <c r="GI309" i="3"/>
  <c r="GM309" i="3"/>
  <c r="GQ309" i="3"/>
  <c r="GU309" i="3"/>
  <c r="GY309" i="3"/>
  <c r="HC309" i="3"/>
  <c r="HG309" i="3"/>
  <c r="HK309" i="3"/>
  <c r="HO309" i="3"/>
  <c r="HS309" i="3"/>
  <c r="HW309" i="3"/>
  <c r="IA309" i="3"/>
  <c r="IO309" i="3"/>
  <c r="IT309" i="3"/>
  <c r="DY315" i="3"/>
  <c r="EH315" i="3"/>
  <c r="EO315" i="3"/>
  <c r="EW315" i="3"/>
  <c r="FD315" i="3"/>
  <c r="FP315" i="3"/>
  <c r="GB315" i="3"/>
  <c r="GJ315" i="3"/>
  <c r="GZ315" i="3"/>
  <c r="HH315" i="3"/>
  <c r="HX315" i="3"/>
  <c r="IC315" i="3"/>
  <c r="DQ316" i="3"/>
  <c r="EB316" i="3"/>
  <c r="EQ316" i="3"/>
  <c r="EY316" i="3"/>
  <c r="FD316" i="3"/>
  <c r="FP316" i="3"/>
  <c r="GB316" i="3"/>
  <c r="GM316" i="3"/>
  <c r="GZ316" i="3"/>
  <c r="HH316" i="3"/>
  <c r="HX316" i="3"/>
  <c r="IM316" i="3"/>
  <c r="DY323" i="3"/>
  <c r="EH323" i="3"/>
  <c r="EO323" i="3"/>
  <c r="EW323" i="3"/>
  <c r="FD323" i="3"/>
  <c r="FP323" i="3"/>
  <c r="GB323" i="3"/>
  <c r="GJ323" i="3"/>
  <c r="GZ323" i="3"/>
  <c r="HH323" i="3"/>
  <c r="HX323" i="3"/>
  <c r="IC323" i="3"/>
  <c r="DQ324" i="3"/>
  <c r="EB324" i="3"/>
  <c r="EQ324" i="3"/>
  <c r="EY324" i="3"/>
  <c r="FD324" i="3"/>
  <c r="FP324" i="3"/>
  <c r="GB324" i="3"/>
  <c r="GM324" i="3"/>
  <c r="GZ324" i="3"/>
  <c r="HH324" i="3"/>
  <c r="HX324" i="3"/>
  <c r="IM324" i="3"/>
  <c r="IY327" i="3"/>
  <c r="IU327" i="3"/>
  <c r="IQ327" i="3"/>
  <c r="IM327" i="3"/>
  <c r="II327" i="3"/>
  <c r="IA327" i="3"/>
  <c r="HW327" i="3"/>
  <c r="HS327" i="3"/>
  <c r="HO327" i="3"/>
  <c r="HK327" i="3"/>
  <c r="HG327" i="3"/>
  <c r="HC327" i="3"/>
  <c r="GY327" i="3"/>
  <c r="GU327" i="3"/>
  <c r="GQ327" i="3"/>
  <c r="GM327" i="3"/>
  <c r="GI327" i="3"/>
  <c r="GE327" i="3"/>
  <c r="GA327" i="3"/>
  <c r="FS327" i="3"/>
  <c r="FO327" i="3"/>
  <c r="FG327" i="3"/>
  <c r="FC327" i="3"/>
  <c r="EY327" i="3"/>
  <c r="EU327" i="3"/>
  <c r="EQ327" i="3"/>
  <c r="EM327" i="3"/>
  <c r="EF327" i="3"/>
  <c r="EB327" i="3"/>
  <c r="DV327" i="3"/>
  <c r="DQ327" i="3"/>
  <c r="IX327" i="3"/>
  <c r="IT327" i="3"/>
  <c r="IP327" i="3"/>
  <c r="IL327" i="3"/>
  <c r="IH327" i="3"/>
  <c r="ID327" i="3"/>
  <c r="HV327" i="3"/>
  <c r="HR327" i="3"/>
  <c r="HN327" i="3"/>
  <c r="HJ327" i="3"/>
  <c r="HF327" i="3"/>
  <c r="HB327" i="3"/>
  <c r="GX327" i="3"/>
  <c r="GT327" i="3"/>
  <c r="GP327" i="3"/>
  <c r="GL327" i="3"/>
  <c r="GH327" i="3"/>
  <c r="GD327" i="3"/>
  <c r="FV327" i="3"/>
  <c r="FR327" i="3"/>
  <c r="FJ327" i="3"/>
  <c r="FF327" i="3"/>
  <c r="EX327" i="3"/>
  <c r="ET327" i="3"/>
  <c r="EP327" i="3"/>
  <c r="EL327" i="3"/>
  <c r="EI327" i="3"/>
  <c r="EE327" i="3"/>
  <c r="DZ327" i="3"/>
  <c r="DU327" i="3"/>
  <c r="IW327" i="3"/>
  <c r="IS327" i="3"/>
  <c r="IO327" i="3"/>
  <c r="IK327" i="3"/>
  <c r="IG327" i="3"/>
  <c r="IC327" i="3"/>
  <c r="HY327" i="3"/>
  <c r="HU327" i="3"/>
  <c r="HQ327" i="3"/>
  <c r="HM327" i="3"/>
  <c r="HI327" i="3"/>
  <c r="HE327" i="3"/>
  <c r="HA327" i="3"/>
  <c r="GW327" i="3"/>
  <c r="GS327" i="3"/>
  <c r="FY327" i="3"/>
  <c r="FU327" i="3"/>
  <c r="FM327" i="3"/>
  <c r="FI327" i="3"/>
  <c r="FA327" i="3"/>
  <c r="EW327" i="3"/>
  <c r="ES327" i="3"/>
  <c r="EO327" i="3"/>
  <c r="EK327" i="3"/>
  <c r="EH327" i="3"/>
  <c r="ED327" i="3"/>
  <c r="DY327" i="3"/>
  <c r="DT327" i="3"/>
  <c r="EZ327" i="3"/>
  <c r="FP327" i="3"/>
  <c r="FX327" i="3"/>
  <c r="GF327" i="3"/>
  <c r="GN327" i="3"/>
  <c r="GZ327" i="3"/>
  <c r="IB327" i="3"/>
  <c r="IN327" i="3"/>
  <c r="IY331" i="3"/>
  <c r="IU331" i="3"/>
  <c r="IQ331" i="3"/>
  <c r="IM331" i="3"/>
  <c r="II331" i="3"/>
  <c r="IA331" i="3"/>
  <c r="HW331" i="3"/>
  <c r="HS331" i="3"/>
  <c r="HO331" i="3"/>
  <c r="HK331" i="3"/>
  <c r="HG331" i="3"/>
  <c r="HC331" i="3"/>
  <c r="GY331" i="3"/>
  <c r="GU331" i="3"/>
  <c r="GQ331" i="3"/>
  <c r="GM331" i="3"/>
  <c r="GI331" i="3"/>
  <c r="GE331" i="3"/>
  <c r="GA331" i="3"/>
  <c r="FS331" i="3"/>
  <c r="FO331" i="3"/>
  <c r="FG331" i="3"/>
  <c r="FC331" i="3"/>
  <c r="EY331" i="3"/>
  <c r="EU331" i="3"/>
  <c r="EQ331" i="3"/>
  <c r="EM331" i="3"/>
  <c r="EF331" i="3"/>
  <c r="EB331" i="3"/>
  <c r="DV331" i="3"/>
  <c r="DQ331" i="3"/>
  <c r="IX331" i="3"/>
  <c r="IT331" i="3"/>
  <c r="IP331" i="3"/>
  <c r="IL331" i="3"/>
  <c r="IH331" i="3"/>
  <c r="ID331" i="3"/>
  <c r="HV331" i="3"/>
  <c r="HR331" i="3"/>
  <c r="HN331" i="3"/>
  <c r="HJ331" i="3"/>
  <c r="HF331" i="3"/>
  <c r="HB331" i="3"/>
  <c r="GX331" i="3"/>
  <c r="GT331" i="3"/>
  <c r="GP331" i="3"/>
  <c r="GL331" i="3"/>
  <c r="GH331" i="3"/>
  <c r="GD331" i="3"/>
  <c r="FV331" i="3"/>
  <c r="FR331" i="3"/>
  <c r="FJ331" i="3"/>
  <c r="FF331" i="3"/>
  <c r="EX331" i="3"/>
  <c r="ET331" i="3"/>
  <c r="EP331" i="3"/>
  <c r="EL331" i="3"/>
  <c r="EI331" i="3"/>
  <c r="EE331" i="3"/>
  <c r="DZ331" i="3"/>
  <c r="DU331" i="3"/>
  <c r="IW331" i="3"/>
  <c r="IS331" i="3"/>
  <c r="IO331" i="3"/>
  <c r="IK331" i="3"/>
  <c r="IG331" i="3"/>
  <c r="IC331" i="3"/>
  <c r="HY331" i="3"/>
  <c r="HU331" i="3"/>
  <c r="HQ331" i="3"/>
  <c r="HM331" i="3"/>
  <c r="HI331" i="3"/>
  <c r="HE331" i="3"/>
  <c r="HA331" i="3"/>
  <c r="GW331" i="3"/>
  <c r="GS331" i="3"/>
  <c r="FY331" i="3"/>
  <c r="FU331" i="3"/>
  <c r="FM331" i="3"/>
  <c r="FI331" i="3"/>
  <c r="FA331" i="3"/>
  <c r="EW331" i="3"/>
  <c r="ES331" i="3"/>
  <c r="EO331" i="3"/>
  <c r="EK331" i="3"/>
  <c r="EH331" i="3"/>
  <c r="ED331" i="3"/>
  <c r="DY331" i="3"/>
  <c r="DT331" i="3"/>
  <c r="EZ331" i="3"/>
  <c r="FP331" i="3"/>
  <c r="FX331" i="3"/>
  <c r="GF331" i="3"/>
  <c r="GN331" i="3"/>
  <c r="GZ331" i="3"/>
  <c r="IB331" i="3"/>
  <c r="IN331" i="3"/>
  <c r="IY335" i="3"/>
  <c r="IU335" i="3"/>
  <c r="IQ335" i="3"/>
  <c r="IM335" i="3"/>
  <c r="II335" i="3"/>
  <c r="IA335" i="3"/>
  <c r="HW335" i="3"/>
  <c r="HS335" i="3"/>
  <c r="HO335" i="3"/>
  <c r="HK335" i="3"/>
  <c r="HG335" i="3"/>
  <c r="HC335" i="3"/>
  <c r="GY335" i="3"/>
  <c r="GU335" i="3"/>
  <c r="GQ335" i="3"/>
  <c r="GM335" i="3"/>
  <c r="GI335" i="3"/>
  <c r="GE335" i="3"/>
  <c r="GA335" i="3"/>
  <c r="FS335" i="3"/>
  <c r="FO335" i="3"/>
  <c r="FG335" i="3"/>
  <c r="FC335" i="3"/>
  <c r="EY335" i="3"/>
  <c r="EU335" i="3"/>
  <c r="EQ335" i="3"/>
  <c r="EM335" i="3"/>
  <c r="EF335" i="3"/>
  <c r="EB335" i="3"/>
  <c r="DV335" i="3"/>
  <c r="DQ335" i="3"/>
  <c r="IX335" i="3"/>
  <c r="IT335" i="3"/>
  <c r="IP335" i="3"/>
  <c r="IL335" i="3"/>
  <c r="IH335" i="3"/>
  <c r="ID335" i="3"/>
  <c r="HV335" i="3"/>
  <c r="HR335" i="3"/>
  <c r="HN335" i="3"/>
  <c r="HJ335" i="3"/>
  <c r="HF335" i="3"/>
  <c r="HB335" i="3"/>
  <c r="GX335" i="3"/>
  <c r="GT335" i="3"/>
  <c r="GP335" i="3"/>
  <c r="GL335" i="3"/>
  <c r="GH335" i="3"/>
  <c r="GD335" i="3"/>
  <c r="FV335" i="3"/>
  <c r="FR335" i="3"/>
  <c r="FJ335" i="3"/>
  <c r="FF335" i="3"/>
  <c r="EX335" i="3"/>
  <c r="ET335" i="3"/>
  <c r="EP335" i="3"/>
  <c r="EL335" i="3"/>
  <c r="EI335" i="3"/>
  <c r="EE335" i="3"/>
  <c r="DZ335" i="3"/>
  <c r="DU335" i="3"/>
  <c r="IW335" i="3"/>
  <c r="IS335" i="3"/>
  <c r="IO335" i="3"/>
  <c r="IK335" i="3"/>
  <c r="IG335" i="3"/>
  <c r="IC335" i="3"/>
  <c r="HY335" i="3"/>
  <c r="HU335" i="3"/>
  <c r="HQ335" i="3"/>
  <c r="HM335" i="3"/>
  <c r="HI335" i="3"/>
  <c r="HE335" i="3"/>
  <c r="HA335" i="3"/>
  <c r="GW335" i="3"/>
  <c r="GS335" i="3"/>
  <c r="FY335" i="3"/>
  <c r="FU335" i="3"/>
  <c r="FM335" i="3"/>
  <c r="FI335" i="3"/>
  <c r="FA335" i="3"/>
  <c r="EW335" i="3"/>
  <c r="ES335" i="3"/>
  <c r="EO335" i="3"/>
  <c r="EK335" i="3"/>
  <c r="EH335" i="3"/>
  <c r="ED335" i="3"/>
  <c r="DY335" i="3"/>
  <c r="DT335" i="3"/>
  <c r="EZ335" i="3"/>
  <c r="FP335" i="3"/>
  <c r="FX335" i="3"/>
  <c r="GF335" i="3"/>
  <c r="GN335" i="3"/>
  <c r="GZ335" i="3"/>
  <c r="IB335" i="3"/>
  <c r="IN335" i="3"/>
  <c r="IY339" i="3"/>
  <c r="IU339" i="3"/>
  <c r="IQ339" i="3"/>
  <c r="IM339" i="3"/>
  <c r="II339" i="3"/>
  <c r="IA339" i="3"/>
  <c r="HW339" i="3"/>
  <c r="HS339" i="3"/>
  <c r="HO339" i="3"/>
  <c r="HK339" i="3"/>
  <c r="HG339" i="3"/>
  <c r="HC339" i="3"/>
  <c r="GY339" i="3"/>
  <c r="GU339" i="3"/>
  <c r="GQ339" i="3"/>
  <c r="GM339" i="3"/>
  <c r="GI339" i="3"/>
  <c r="GE339" i="3"/>
  <c r="GA339" i="3"/>
  <c r="FS339" i="3"/>
  <c r="FO339" i="3"/>
  <c r="FG339" i="3"/>
  <c r="FC339" i="3"/>
  <c r="EY339" i="3"/>
  <c r="EU339" i="3"/>
  <c r="EQ339" i="3"/>
  <c r="EM339" i="3"/>
  <c r="EF339" i="3"/>
  <c r="EB339" i="3"/>
  <c r="DV339" i="3"/>
  <c r="DQ339" i="3"/>
  <c r="IX339" i="3"/>
  <c r="IT339" i="3"/>
  <c r="IP339" i="3"/>
  <c r="IL339" i="3"/>
  <c r="IH339" i="3"/>
  <c r="ID339" i="3"/>
  <c r="HV339" i="3"/>
  <c r="HR339" i="3"/>
  <c r="HN339" i="3"/>
  <c r="HJ339" i="3"/>
  <c r="HF339" i="3"/>
  <c r="HB339" i="3"/>
  <c r="GX339" i="3"/>
  <c r="GT339" i="3"/>
  <c r="GP339" i="3"/>
  <c r="GL339" i="3"/>
  <c r="GH339" i="3"/>
  <c r="GD339" i="3"/>
  <c r="FV339" i="3"/>
  <c r="FR339" i="3"/>
  <c r="FJ339" i="3"/>
  <c r="FF339" i="3"/>
  <c r="EX339" i="3"/>
  <c r="ET339" i="3"/>
  <c r="EP339" i="3"/>
  <c r="EL339" i="3"/>
  <c r="EI339" i="3"/>
  <c r="EE339" i="3"/>
  <c r="DZ339" i="3"/>
  <c r="DU339" i="3"/>
  <c r="IW339" i="3"/>
  <c r="IS339" i="3"/>
  <c r="IO339" i="3"/>
  <c r="IK339" i="3"/>
  <c r="IG339" i="3"/>
  <c r="IC339" i="3"/>
  <c r="HY339" i="3"/>
  <c r="HU339" i="3"/>
  <c r="HQ339" i="3"/>
  <c r="HM339" i="3"/>
  <c r="HI339" i="3"/>
  <c r="HE339" i="3"/>
  <c r="HA339" i="3"/>
  <c r="GW339" i="3"/>
  <c r="GS339" i="3"/>
  <c r="FY339" i="3"/>
  <c r="FU339" i="3"/>
  <c r="FM339" i="3"/>
  <c r="FI339" i="3"/>
  <c r="FA339" i="3"/>
  <c r="EW339" i="3"/>
  <c r="ES339" i="3"/>
  <c r="EO339" i="3"/>
  <c r="EK339" i="3"/>
  <c r="EH339" i="3"/>
  <c r="ED339" i="3"/>
  <c r="DY339" i="3"/>
  <c r="DT339" i="3"/>
  <c r="EZ339" i="3"/>
  <c r="FP339" i="3"/>
  <c r="FX339" i="3"/>
  <c r="GF339" i="3"/>
  <c r="GN339" i="3"/>
  <c r="GZ339" i="3"/>
  <c r="IB339" i="3"/>
  <c r="IN339" i="3"/>
  <c r="IY343" i="3"/>
  <c r="IU343" i="3"/>
  <c r="IQ343" i="3"/>
  <c r="IM343" i="3"/>
  <c r="II343" i="3"/>
  <c r="IA343" i="3"/>
  <c r="HW343" i="3"/>
  <c r="HS343" i="3"/>
  <c r="HO343" i="3"/>
  <c r="HK343" i="3"/>
  <c r="HG343" i="3"/>
  <c r="HC343" i="3"/>
  <c r="GY343" i="3"/>
  <c r="GU343" i="3"/>
  <c r="GQ343" i="3"/>
  <c r="GM343" i="3"/>
  <c r="GI343" i="3"/>
  <c r="GE343" i="3"/>
  <c r="GA343" i="3"/>
  <c r="FS343" i="3"/>
  <c r="FO343" i="3"/>
  <c r="FG343" i="3"/>
  <c r="FC343" i="3"/>
  <c r="EY343" i="3"/>
  <c r="EU343" i="3"/>
  <c r="EQ343" i="3"/>
  <c r="EM343" i="3"/>
  <c r="EF343" i="3"/>
  <c r="EB343" i="3"/>
  <c r="DV343" i="3"/>
  <c r="DQ343" i="3"/>
  <c r="IX343" i="3"/>
  <c r="IT343" i="3"/>
  <c r="IP343" i="3"/>
  <c r="IL343" i="3"/>
  <c r="IH343" i="3"/>
  <c r="ID343" i="3"/>
  <c r="HV343" i="3"/>
  <c r="HR343" i="3"/>
  <c r="HN343" i="3"/>
  <c r="HJ343" i="3"/>
  <c r="HF343" i="3"/>
  <c r="HB343" i="3"/>
  <c r="GX343" i="3"/>
  <c r="GT343" i="3"/>
  <c r="GP343" i="3"/>
  <c r="GL343" i="3"/>
  <c r="GH343" i="3"/>
  <c r="GD343" i="3"/>
  <c r="FV343" i="3"/>
  <c r="FR343" i="3"/>
  <c r="FJ343" i="3"/>
  <c r="FF343" i="3"/>
  <c r="EX343" i="3"/>
  <c r="ET343" i="3"/>
  <c r="EP343" i="3"/>
  <c r="EL343" i="3"/>
  <c r="EI343" i="3"/>
  <c r="EE343" i="3"/>
  <c r="DZ343" i="3"/>
  <c r="DU343" i="3"/>
  <c r="IW343" i="3"/>
  <c r="IS343" i="3"/>
  <c r="IO343" i="3"/>
  <c r="IK343" i="3"/>
  <c r="IG343" i="3"/>
  <c r="IC343" i="3"/>
  <c r="HY343" i="3"/>
  <c r="HU343" i="3"/>
  <c r="HQ343" i="3"/>
  <c r="HM343" i="3"/>
  <c r="HI343" i="3"/>
  <c r="HE343" i="3"/>
  <c r="HA343" i="3"/>
  <c r="GW343" i="3"/>
  <c r="GS343" i="3"/>
  <c r="FY343" i="3"/>
  <c r="FU343" i="3"/>
  <c r="FM343" i="3"/>
  <c r="FI343" i="3"/>
  <c r="FA343" i="3"/>
  <c r="EW343" i="3"/>
  <c r="ES343" i="3"/>
  <c r="EO343" i="3"/>
  <c r="EK343" i="3"/>
  <c r="EH343" i="3"/>
  <c r="ED343" i="3"/>
  <c r="DY343" i="3"/>
  <c r="DT343" i="3"/>
  <c r="EZ343" i="3"/>
  <c r="FP343" i="3"/>
  <c r="FX343" i="3"/>
  <c r="GF343" i="3"/>
  <c r="GN343" i="3"/>
  <c r="GZ343" i="3"/>
  <c r="IB343" i="3"/>
  <c r="IN343" i="3"/>
  <c r="IY347" i="3"/>
  <c r="IU347" i="3"/>
  <c r="IQ347" i="3"/>
  <c r="IM347" i="3"/>
  <c r="II347" i="3"/>
  <c r="IA347" i="3"/>
  <c r="HW347" i="3"/>
  <c r="HS347" i="3"/>
  <c r="HO347" i="3"/>
  <c r="HK347" i="3"/>
  <c r="HG347" i="3"/>
  <c r="HC347" i="3"/>
  <c r="GY347" i="3"/>
  <c r="GU347" i="3"/>
  <c r="GQ347" i="3"/>
  <c r="GM347" i="3"/>
  <c r="GI347" i="3"/>
  <c r="GE347" i="3"/>
  <c r="GA347" i="3"/>
  <c r="FS347" i="3"/>
  <c r="FO347" i="3"/>
  <c r="FG347" i="3"/>
  <c r="FC347" i="3"/>
  <c r="EY347" i="3"/>
  <c r="EU347" i="3"/>
  <c r="EQ347" i="3"/>
  <c r="EM347" i="3"/>
  <c r="EF347" i="3"/>
  <c r="EB347" i="3"/>
  <c r="DV347" i="3"/>
  <c r="DQ347" i="3"/>
  <c r="IX347" i="3"/>
  <c r="IT347" i="3"/>
  <c r="IP347" i="3"/>
  <c r="IL347" i="3"/>
  <c r="IH347" i="3"/>
  <c r="ID347" i="3"/>
  <c r="HV347" i="3"/>
  <c r="HR347" i="3"/>
  <c r="HN347" i="3"/>
  <c r="HJ347" i="3"/>
  <c r="HF347" i="3"/>
  <c r="HB347" i="3"/>
  <c r="GX347" i="3"/>
  <c r="GT347" i="3"/>
  <c r="GP347" i="3"/>
  <c r="GL347" i="3"/>
  <c r="GH347" i="3"/>
  <c r="GD347" i="3"/>
  <c r="FV347" i="3"/>
  <c r="FR347" i="3"/>
  <c r="FJ347" i="3"/>
  <c r="FF347" i="3"/>
  <c r="EX347" i="3"/>
  <c r="ET347" i="3"/>
  <c r="EP347" i="3"/>
  <c r="EL347" i="3"/>
  <c r="EI347" i="3"/>
  <c r="EE347" i="3"/>
  <c r="DZ347" i="3"/>
  <c r="DU347" i="3"/>
  <c r="IW347" i="3"/>
  <c r="IS347" i="3"/>
  <c r="IO347" i="3"/>
  <c r="IK347" i="3"/>
  <c r="IG347" i="3"/>
  <c r="IC347" i="3"/>
  <c r="HY347" i="3"/>
  <c r="HU347" i="3"/>
  <c r="HQ347" i="3"/>
  <c r="HM347" i="3"/>
  <c r="HI347" i="3"/>
  <c r="HE347" i="3"/>
  <c r="HA347" i="3"/>
  <c r="GW347" i="3"/>
  <c r="GS347" i="3"/>
  <c r="FY347" i="3"/>
  <c r="FU347" i="3"/>
  <c r="FM347" i="3"/>
  <c r="FI347" i="3"/>
  <c r="FA347" i="3"/>
  <c r="EW347" i="3"/>
  <c r="ES347" i="3"/>
  <c r="EO347" i="3"/>
  <c r="EK347" i="3"/>
  <c r="EH347" i="3"/>
  <c r="ED347" i="3"/>
  <c r="DY347" i="3"/>
  <c r="DT347" i="3"/>
  <c r="EZ347" i="3"/>
  <c r="FP347" i="3"/>
  <c r="FX347" i="3"/>
  <c r="GF347" i="3"/>
  <c r="GN347" i="3"/>
  <c r="GZ347" i="3"/>
  <c r="IB347" i="3"/>
  <c r="IN347" i="3"/>
  <c r="IY351" i="3"/>
  <c r="IU351" i="3"/>
  <c r="IQ351" i="3"/>
  <c r="IM351" i="3"/>
  <c r="II351" i="3"/>
  <c r="IX351" i="3"/>
  <c r="IT351" i="3"/>
  <c r="IP351" i="3"/>
  <c r="IL351" i="3"/>
  <c r="IH351" i="3"/>
  <c r="IS351" i="3"/>
  <c r="IK351" i="3"/>
  <c r="IA351" i="3"/>
  <c r="HW351" i="3"/>
  <c r="HS351" i="3"/>
  <c r="HO351" i="3"/>
  <c r="HK351" i="3"/>
  <c r="HG351" i="3"/>
  <c r="HC351" i="3"/>
  <c r="GY351" i="3"/>
  <c r="GU351" i="3"/>
  <c r="GQ351" i="3"/>
  <c r="GM351" i="3"/>
  <c r="GI351" i="3"/>
  <c r="GE351" i="3"/>
  <c r="GA351" i="3"/>
  <c r="FS351" i="3"/>
  <c r="FO351" i="3"/>
  <c r="FG351" i="3"/>
  <c r="FC351" i="3"/>
  <c r="EY351" i="3"/>
  <c r="EU351" i="3"/>
  <c r="EQ351" i="3"/>
  <c r="EM351" i="3"/>
  <c r="EF351" i="3"/>
  <c r="EB351" i="3"/>
  <c r="DV351" i="3"/>
  <c r="DQ351" i="3"/>
  <c r="IR351" i="3"/>
  <c r="ID351" i="3"/>
  <c r="HV351" i="3"/>
  <c r="HR351" i="3"/>
  <c r="HN351" i="3"/>
  <c r="HJ351" i="3"/>
  <c r="HF351" i="3"/>
  <c r="HB351" i="3"/>
  <c r="GX351" i="3"/>
  <c r="GT351" i="3"/>
  <c r="GP351" i="3"/>
  <c r="GL351" i="3"/>
  <c r="GH351" i="3"/>
  <c r="GD351" i="3"/>
  <c r="FV351" i="3"/>
  <c r="FR351" i="3"/>
  <c r="FJ351" i="3"/>
  <c r="FF351" i="3"/>
  <c r="EX351" i="3"/>
  <c r="ET351" i="3"/>
  <c r="EP351" i="3"/>
  <c r="EL351" i="3"/>
  <c r="EI351" i="3"/>
  <c r="EE351" i="3"/>
  <c r="DZ351" i="3"/>
  <c r="DU351" i="3"/>
  <c r="IW351" i="3"/>
  <c r="IO351" i="3"/>
  <c r="IG351" i="3"/>
  <c r="IC351" i="3"/>
  <c r="HY351" i="3"/>
  <c r="HU351" i="3"/>
  <c r="HQ351" i="3"/>
  <c r="HM351" i="3"/>
  <c r="HI351" i="3"/>
  <c r="HE351" i="3"/>
  <c r="HA351" i="3"/>
  <c r="GW351" i="3"/>
  <c r="GS351" i="3"/>
  <c r="FY351" i="3"/>
  <c r="FU351" i="3"/>
  <c r="FM351" i="3"/>
  <c r="FI351" i="3"/>
  <c r="FA351" i="3"/>
  <c r="EW351" i="3"/>
  <c r="ES351" i="3"/>
  <c r="EO351" i="3"/>
  <c r="EK351" i="3"/>
  <c r="EH351" i="3"/>
  <c r="ED351" i="3"/>
  <c r="DY351" i="3"/>
  <c r="DT351" i="3"/>
  <c r="EZ351" i="3"/>
  <c r="FP351" i="3"/>
  <c r="FX351" i="3"/>
  <c r="GF351" i="3"/>
  <c r="GN351" i="3"/>
  <c r="GZ351" i="3"/>
  <c r="IB351" i="3"/>
  <c r="IN351" i="3"/>
  <c r="HI363" i="3"/>
  <c r="GU364" i="3"/>
  <c r="DW293" i="3"/>
  <c r="EC293" i="3"/>
  <c r="EG293" i="3"/>
  <c r="EN293" i="3"/>
  <c r="EV293" i="3"/>
  <c r="EZ293" i="3"/>
  <c r="FD293" i="3"/>
  <c r="FL293" i="3"/>
  <c r="FP293" i="3"/>
  <c r="FX293" i="3"/>
  <c r="GB293" i="3"/>
  <c r="GF293" i="3"/>
  <c r="GJ293" i="3"/>
  <c r="GN293" i="3"/>
  <c r="GV293" i="3"/>
  <c r="GZ293" i="3"/>
  <c r="HD293" i="3"/>
  <c r="HH293" i="3"/>
  <c r="HL293" i="3"/>
  <c r="HT293" i="3"/>
  <c r="HX293" i="3"/>
  <c r="IB293" i="3"/>
  <c r="IF293" i="3"/>
  <c r="IN293" i="3"/>
  <c r="IR293" i="3"/>
  <c r="IV293" i="3"/>
  <c r="DW297" i="3"/>
  <c r="EC297" i="3"/>
  <c r="EG297" i="3"/>
  <c r="EN297" i="3"/>
  <c r="EV297" i="3"/>
  <c r="EZ297" i="3"/>
  <c r="FD297" i="3"/>
  <c r="FL297" i="3"/>
  <c r="FP297" i="3"/>
  <c r="FX297" i="3"/>
  <c r="GB297" i="3"/>
  <c r="GF297" i="3"/>
  <c r="GJ297" i="3"/>
  <c r="GN297" i="3"/>
  <c r="GV297" i="3"/>
  <c r="GZ297" i="3"/>
  <c r="HD297" i="3"/>
  <c r="HH297" i="3"/>
  <c r="HL297" i="3"/>
  <c r="HT297" i="3"/>
  <c r="HX297" i="3"/>
  <c r="IB297" i="3"/>
  <c r="IF297" i="3"/>
  <c r="IN297" i="3"/>
  <c r="IR297" i="3"/>
  <c r="IV297" i="3"/>
  <c r="DW301" i="3"/>
  <c r="EC301" i="3"/>
  <c r="EG301" i="3"/>
  <c r="EN301" i="3"/>
  <c r="EV301" i="3"/>
  <c r="EZ301" i="3"/>
  <c r="FD301" i="3"/>
  <c r="FL301" i="3"/>
  <c r="FP301" i="3"/>
  <c r="FX301" i="3"/>
  <c r="GB301" i="3"/>
  <c r="GF301" i="3"/>
  <c r="GJ301" i="3"/>
  <c r="GN301" i="3"/>
  <c r="GV301" i="3"/>
  <c r="GZ301" i="3"/>
  <c r="HD301" i="3"/>
  <c r="HH301" i="3"/>
  <c r="HL301" i="3"/>
  <c r="HT301" i="3"/>
  <c r="HX301" i="3"/>
  <c r="IB301" i="3"/>
  <c r="IF301" i="3"/>
  <c r="IN301" i="3"/>
  <c r="IR301" i="3"/>
  <c r="IV301" i="3"/>
  <c r="DW305" i="3"/>
  <c r="EC305" i="3"/>
  <c r="EG305" i="3"/>
  <c r="EN305" i="3"/>
  <c r="EV305" i="3"/>
  <c r="EZ305" i="3"/>
  <c r="FD305" i="3"/>
  <c r="FL305" i="3"/>
  <c r="FP305" i="3"/>
  <c r="FX305" i="3"/>
  <c r="GB305" i="3"/>
  <c r="GF305" i="3"/>
  <c r="GJ305" i="3"/>
  <c r="GN305" i="3"/>
  <c r="GV305" i="3"/>
  <c r="GZ305" i="3"/>
  <c r="HD305" i="3"/>
  <c r="HH305" i="3"/>
  <c r="HL305" i="3"/>
  <c r="HT305" i="3"/>
  <c r="HX305" i="3"/>
  <c r="IB305" i="3"/>
  <c r="IF305" i="3"/>
  <c r="IN305" i="3"/>
  <c r="IR305" i="3"/>
  <c r="IV305" i="3"/>
  <c r="IV309" i="3"/>
  <c r="IR309" i="3"/>
  <c r="IN309" i="3"/>
  <c r="IF309" i="3"/>
  <c r="DW309" i="3"/>
  <c r="EC309" i="3"/>
  <c r="EG309" i="3"/>
  <c r="EN309" i="3"/>
  <c r="EV309" i="3"/>
  <c r="EZ309" i="3"/>
  <c r="FD309" i="3"/>
  <c r="FL309" i="3"/>
  <c r="FP309" i="3"/>
  <c r="FX309" i="3"/>
  <c r="GB309" i="3"/>
  <c r="GF309" i="3"/>
  <c r="GJ309" i="3"/>
  <c r="GN309" i="3"/>
  <c r="GV309" i="3"/>
  <c r="GZ309" i="3"/>
  <c r="HD309" i="3"/>
  <c r="HH309" i="3"/>
  <c r="HL309" i="3"/>
  <c r="HT309" i="3"/>
  <c r="HX309" i="3"/>
  <c r="IB309" i="3"/>
  <c r="IG309" i="3"/>
  <c r="IK309" i="3"/>
  <c r="IP309" i="3"/>
  <c r="IU309" i="3"/>
  <c r="IY315" i="3"/>
  <c r="IU315" i="3"/>
  <c r="IQ315" i="3"/>
  <c r="IM315" i="3"/>
  <c r="II315" i="3"/>
  <c r="IA315" i="3"/>
  <c r="HW315" i="3"/>
  <c r="HS315" i="3"/>
  <c r="HO315" i="3"/>
  <c r="HK315" i="3"/>
  <c r="HG315" i="3"/>
  <c r="HC315" i="3"/>
  <c r="GY315" i="3"/>
  <c r="GU315" i="3"/>
  <c r="GQ315" i="3"/>
  <c r="GM315" i="3"/>
  <c r="GI315" i="3"/>
  <c r="GE315" i="3"/>
  <c r="GA315" i="3"/>
  <c r="FS315" i="3"/>
  <c r="FO315" i="3"/>
  <c r="FG315" i="3"/>
  <c r="FC315" i="3"/>
  <c r="EY315" i="3"/>
  <c r="EU315" i="3"/>
  <c r="EQ315" i="3"/>
  <c r="EM315" i="3"/>
  <c r="EF315" i="3"/>
  <c r="EB315" i="3"/>
  <c r="DV315" i="3"/>
  <c r="DQ315" i="3"/>
  <c r="IX315" i="3"/>
  <c r="IT315" i="3"/>
  <c r="IP315" i="3"/>
  <c r="IL315" i="3"/>
  <c r="IH315" i="3"/>
  <c r="ID315" i="3"/>
  <c r="HV315" i="3"/>
  <c r="HR315" i="3"/>
  <c r="HN315" i="3"/>
  <c r="HJ315" i="3"/>
  <c r="HF315" i="3"/>
  <c r="HB315" i="3"/>
  <c r="GX315" i="3"/>
  <c r="GT315" i="3"/>
  <c r="GP315" i="3"/>
  <c r="GL315" i="3"/>
  <c r="GH315" i="3"/>
  <c r="GD315" i="3"/>
  <c r="FV315" i="3"/>
  <c r="FR315" i="3"/>
  <c r="FJ315" i="3"/>
  <c r="FF315" i="3"/>
  <c r="EX315" i="3"/>
  <c r="ET315" i="3"/>
  <c r="EP315" i="3"/>
  <c r="EL315" i="3"/>
  <c r="EI315" i="3"/>
  <c r="EE315" i="3"/>
  <c r="DZ315" i="3"/>
  <c r="DU315" i="3"/>
  <c r="EC315" i="3"/>
  <c r="EZ315" i="3"/>
  <c r="FL315" i="3"/>
  <c r="FX315" i="3"/>
  <c r="GS315" i="3"/>
  <c r="HA315" i="3"/>
  <c r="HI315" i="3"/>
  <c r="HQ315" i="3"/>
  <c r="HY315" i="3"/>
  <c r="IK315" i="3"/>
  <c r="IS315" i="3"/>
  <c r="IX316" i="3"/>
  <c r="IT316" i="3"/>
  <c r="IP316" i="3"/>
  <c r="IL316" i="3"/>
  <c r="IH316" i="3"/>
  <c r="ID316" i="3"/>
  <c r="HV316" i="3"/>
  <c r="HR316" i="3"/>
  <c r="HN316" i="3"/>
  <c r="HJ316" i="3"/>
  <c r="HF316" i="3"/>
  <c r="HB316" i="3"/>
  <c r="GX316" i="3"/>
  <c r="GT316" i="3"/>
  <c r="GP316" i="3"/>
  <c r="GL316" i="3"/>
  <c r="GH316" i="3"/>
  <c r="GD316" i="3"/>
  <c r="FV316" i="3"/>
  <c r="FR316" i="3"/>
  <c r="FJ316" i="3"/>
  <c r="FF316" i="3"/>
  <c r="EX316" i="3"/>
  <c r="ET316" i="3"/>
  <c r="EP316" i="3"/>
  <c r="EL316" i="3"/>
  <c r="EI316" i="3"/>
  <c r="EE316" i="3"/>
  <c r="DZ316" i="3"/>
  <c r="DU316" i="3"/>
  <c r="IW316" i="3"/>
  <c r="IS316" i="3"/>
  <c r="IO316" i="3"/>
  <c r="IK316" i="3"/>
  <c r="IG316" i="3"/>
  <c r="IC316" i="3"/>
  <c r="HY316" i="3"/>
  <c r="HU316" i="3"/>
  <c r="HQ316" i="3"/>
  <c r="HM316" i="3"/>
  <c r="HI316" i="3"/>
  <c r="HE316" i="3"/>
  <c r="HA316" i="3"/>
  <c r="GW316" i="3"/>
  <c r="GS316" i="3"/>
  <c r="FY316" i="3"/>
  <c r="FU316" i="3"/>
  <c r="FM316" i="3"/>
  <c r="FI316" i="3"/>
  <c r="FA316" i="3"/>
  <c r="EW316" i="3"/>
  <c r="ES316" i="3"/>
  <c r="EO316" i="3"/>
  <c r="EK316" i="3"/>
  <c r="EH316" i="3"/>
  <c r="ED316" i="3"/>
  <c r="DY316" i="3"/>
  <c r="DT316" i="3"/>
  <c r="EC316" i="3"/>
  <c r="EZ316" i="3"/>
  <c r="FL316" i="3"/>
  <c r="FX316" i="3"/>
  <c r="GI316" i="3"/>
  <c r="GN316" i="3"/>
  <c r="GU316" i="3"/>
  <c r="HC316" i="3"/>
  <c r="HK316" i="3"/>
  <c r="HS316" i="3"/>
  <c r="IF316" i="3"/>
  <c r="IN316" i="3"/>
  <c r="IV316" i="3"/>
  <c r="IY323" i="3"/>
  <c r="IU323" i="3"/>
  <c r="IQ323" i="3"/>
  <c r="IM323" i="3"/>
  <c r="II323" i="3"/>
  <c r="IA323" i="3"/>
  <c r="HW323" i="3"/>
  <c r="HS323" i="3"/>
  <c r="HO323" i="3"/>
  <c r="HK323" i="3"/>
  <c r="HG323" i="3"/>
  <c r="HC323" i="3"/>
  <c r="GY323" i="3"/>
  <c r="GU323" i="3"/>
  <c r="GQ323" i="3"/>
  <c r="GM323" i="3"/>
  <c r="GI323" i="3"/>
  <c r="GE323" i="3"/>
  <c r="GA323" i="3"/>
  <c r="FS323" i="3"/>
  <c r="FO323" i="3"/>
  <c r="FG323" i="3"/>
  <c r="FC323" i="3"/>
  <c r="EY323" i="3"/>
  <c r="EU323" i="3"/>
  <c r="EQ323" i="3"/>
  <c r="EM323" i="3"/>
  <c r="EF323" i="3"/>
  <c r="EB323" i="3"/>
  <c r="DV323" i="3"/>
  <c r="DQ323" i="3"/>
  <c r="IX323" i="3"/>
  <c r="IT323" i="3"/>
  <c r="IP323" i="3"/>
  <c r="IL323" i="3"/>
  <c r="IH323" i="3"/>
  <c r="ID323" i="3"/>
  <c r="HV323" i="3"/>
  <c r="HR323" i="3"/>
  <c r="HN323" i="3"/>
  <c r="HJ323" i="3"/>
  <c r="HF323" i="3"/>
  <c r="HB323" i="3"/>
  <c r="GX323" i="3"/>
  <c r="GT323" i="3"/>
  <c r="GP323" i="3"/>
  <c r="GL323" i="3"/>
  <c r="GH323" i="3"/>
  <c r="GD323" i="3"/>
  <c r="FV323" i="3"/>
  <c r="FR323" i="3"/>
  <c r="FJ323" i="3"/>
  <c r="FF323" i="3"/>
  <c r="EX323" i="3"/>
  <c r="ET323" i="3"/>
  <c r="EP323" i="3"/>
  <c r="EL323" i="3"/>
  <c r="EI323" i="3"/>
  <c r="EE323" i="3"/>
  <c r="DZ323" i="3"/>
  <c r="DU323" i="3"/>
  <c r="EC323" i="3"/>
  <c r="EZ323" i="3"/>
  <c r="FL323" i="3"/>
  <c r="FX323" i="3"/>
  <c r="GS323" i="3"/>
  <c r="HA323" i="3"/>
  <c r="HI323" i="3"/>
  <c r="HQ323" i="3"/>
  <c r="HY323" i="3"/>
  <c r="IK323" i="3"/>
  <c r="IS323" i="3"/>
  <c r="IX324" i="3"/>
  <c r="IT324" i="3"/>
  <c r="IP324" i="3"/>
  <c r="IL324" i="3"/>
  <c r="IH324" i="3"/>
  <c r="ID324" i="3"/>
  <c r="HV324" i="3"/>
  <c r="HR324" i="3"/>
  <c r="HN324" i="3"/>
  <c r="HJ324" i="3"/>
  <c r="HF324" i="3"/>
  <c r="HB324" i="3"/>
  <c r="GX324" i="3"/>
  <c r="GT324" i="3"/>
  <c r="GP324" i="3"/>
  <c r="GL324" i="3"/>
  <c r="GH324" i="3"/>
  <c r="GD324" i="3"/>
  <c r="FV324" i="3"/>
  <c r="FR324" i="3"/>
  <c r="FJ324" i="3"/>
  <c r="FF324" i="3"/>
  <c r="EX324" i="3"/>
  <c r="ET324" i="3"/>
  <c r="EP324" i="3"/>
  <c r="EL324" i="3"/>
  <c r="EI324" i="3"/>
  <c r="EE324" i="3"/>
  <c r="DZ324" i="3"/>
  <c r="DU324" i="3"/>
  <c r="IW324" i="3"/>
  <c r="IS324" i="3"/>
  <c r="IO324" i="3"/>
  <c r="IK324" i="3"/>
  <c r="IG324" i="3"/>
  <c r="IC324" i="3"/>
  <c r="HY324" i="3"/>
  <c r="HU324" i="3"/>
  <c r="HQ324" i="3"/>
  <c r="HM324" i="3"/>
  <c r="HI324" i="3"/>
  <c r="HE324" i="3"/>
  <c r="HA324" i="3"/>
  <c r="GW324" i="3"/>
  <c r="GS324" i="3"/>
  <c r="FY324" i="3"/>
  <c r="FU324" i="3"/>
  <c r="FM324" i="3"/>
  <c r="FI324" i="3"/>
  <c r="FA324" i="3"/>
  <c r="EW324" i="3"/>
  <c r="ES324" i="3"/>
  <c r="EO324" i="3"/>
  <c r="EK324" i="3"/>
  <c r="EH324" i="3"/>
  <c r="ED324" i="3"/>
  <c r="DY324" i="3"/>
  <c r="DT324" i="3"/>
  <c r="EC324" i="3"/>
  <c r="EZ324" i="3"/>
  <c r="FL324" i="3"/>
  <c r="FX324" i="3"/>
  <c r="GI324" i="3"/>
  <c r="GN324" i="3"/>
  <c r="GU324" i="3"/>
  <c r="HC324" i="3"/>
  <c r="HK324" i="3"/>
  <c r="HS324" i="3"/>
  <c r="IF324" i="3"/>
  <c r="IN324" i="3"/>
  <c r="IV324" i="3"/>
  <c r="ID353" i="3"/>
  <c r="IA353" i="3"/>
  <c r="IY363" i="3"/>
  <c r="IU363" i="3"/>
  <c r="IQ363" i="3"/>
  <c r="IM363" i="3"/>
  <c r="II363" i="3"/>
  <c r="IA363" i="3"/>
  <c r="HW363" i="3"/>
  <c r="HS363" i="3"/>
  <c r="HO363" i="3"/>
  <c r="HK363" i="3"/>
  <c r="HG363" i="3"/>
  <c r="HC363" i="3"/>
  <c r="GY363" i="3"/>
  <c r="GU363" i="3"/>
  <c r="GQ363" i="3"/>
  <c r="GM363" i="3"/>
  <c r="GI363" i="3"/>
  <c r="GE363" i="3"/>
  <c r="GA363" i="3"/>
  <c r="FS363" i="3"/>
  <c r="FO363" i="3"/>
  <c r="FG363" i="3"/>
  <c r="FC363" i="3"/>
  <c r="EY363" i="3"/>
  <c r="EU363" i="3"/>
  <c r="EQ363" i="3"/>
  <c r="EM363" i="3"/>
  <c r="EF363" i="3"/>
  <c r="EB363" i="3"/>
  <c r="DV363" i="3"/>
  <c r="DQ363" i="3"/>
  <c r="IX363" i="3"/>
  <c r="IT363" i="3"/>
  <c r="IP363" i="3"/>
  <c r="IL363" i="3"/>
  <c r="IH363" i="3"/>
  <c r="ID363" i="3"/>
  <c r="HV363" i="3"/>
  <c r="HR363" i="3"/>
  <c r="HN363" i="3"/>
  <c r="HJ363" i="3"/>
  <c r="HF363" i="3"/>
  <c r="HB363" i="3"/>
  <c r="GX363" i="3"/>
  <c r="GT363" i="3"/>
  <c r="GP363" i="3"/>
  <c r="GL363" i="3"/>
  <c r="GH363" i="3"/>
  <c r="GD363" i="3"/>
  <c r="FV363" i="3"/>
  <c r="FR363" i="3"/>
  <c r="FJ363" i="3"/>
  <c r="FF363" i="3"/>
  <c r="EX363" i="3"/>
  <c r="ET363" i="3"/>
  <c r="EP363" i="3"/>
  <c r="EL363" i="3"/>
  <c r="EI363" i="3"/>
  <c r="EE363" i="3"/>
  <c r="DZ363" i="3"/>
  <c r="DU363" i="3"/>
  <c r="IR363" i="3"/>
  <c r="IC363" i="3"/>
  <c r="HX363" i="3"/>
  <c r="HH363" i="3"/>
  <c r="GZ363" i="3"/>
  <c r="GJ363" i="3"/>
  <c r="GB363" i="3"/>
  <c r="FP363" i="3"/>
  <c r="FD363" i="3"/>
  <c r="EW363" i="3"/>
  <c r="EO363" i="3"/>
  <c r="EH363" i="3"/>
  <c r="DY363" i="3"/>
  <c r="IW363" i="3"/>
  <c r="IO363" i="3"/>
  <c r="IG363" i="3"/>
  <c r="IB363" i="3"/>
  <c r="HU363" i="3"/>
  <c r="HM363" i="3"/>
  <c r="HE363" i="3"/>
  <c r="GW363" i="3"/>
  <c r="FU363" i="3"/>
  <c r="FI363" i="3"/>
  <c r="EV363" i="3"/>
  <c r="EN363" i="3"/>
  <c r="EG363" i="3"/>
  <c r="DW363" i="3"/>
  <c r="IV363" i="3"/>
  <c r="IN363" i="3"/>
  <c r="IF363" i="3"/>
  <c r="HT363" i="3"/>
  <c r="HL363" i="3"/>
  <c r="HD363" i="3"/>
  <c r="GV363" i="3"/>
  <c r="GN363" i="3"/>
  <c r="GF363" i="3"/>
  <c r="FY363" i="3"/>
  <c r="FM363" i="3"/>
  <c r="FA363" i="3"/>
  <c r="ES363" i="3"/>
  <c r="EK363" i="3"/>
  <c r="ED363" i="3"/>
  <c r="DT363" i="3"/>
  <c r="EZ363" i="3"/>
  <c r="IX364" i="3"/>
  <c r="IT364" i="3"/>
  <c r="IP364" i="3"/>
  <c r="IL364" i="3"/>
  <c r="IH364" i="3"/>
  <c r="ID364" i="3"/>
  <c r="HV364" i="3"/>
  <c r="HR364" i="3"/>
  <c r="HN364" i="3"/>
  <c r="HJ364" i="3"/>
  <c r="HF364" i="3"/>
  <c r="HB364" i="3"/>
  <c r="GX364" i="3"/>
  <c r="GT364" i="3"/>
  <c r="GP364" i="3"/>
  <c r="GL364" i="3"/>
  <c r="GH364" i="3"/>
  <c r="GD364" i="3"/>
  <c r="FV364" i="3"/>
  <c r="FR364" i="3"/>
  <c r="FJ364" i="3"/>
  <c r="FF364" i="3"/>
  <c r="EX364" i="3"/>
  <c r="ET364" i="3"/>
  <c r="EP364" i="3"/>
  <c r="EL364" i="3"/>
  <c r="EI364" i="3"/>
  <c r="EE364" i="3"/>
  <c r="DZ364" i="3"/>
  <c r="DU364" i="3"/>
  <c r="IW364" i="3"/>
  <c r="IS364" i="3"/>
  <c r="IO364" i="3"/>
  <c r="IK364" i="3"/>
  <c r="IG364" i="3"/>
  <c r="IC364" i="3"/>
  <c r="HY364" i="3"/>
  <c r="HU364" i="3"/>
  <c r="HQ364" i="3"/>
  <c r="HM364" i="3"/>
  <c r="HI364" i="3"/>
  <c r="HE364" i="3"/>
  <c r="HA364" i="3"/>
  <c r="GW364" i="3"/>
  <c r="GS364" i="3"/>
  <c r="FY364" i="3"/>
  <c r="FU364" i="3"/>
  <c r="FM364" i="3"/>
  <c r="FI364" i="3"/>
  <c r="FA364" i="3"/>
  <c r="EW364" i="3"/>
  <c r="ES364" i="3"/>
  <c r="EO364" i="3"/>
  <c r="EK364" i="3"/>
  <c r="EH364" i="3"/>
  <c r="ED364" i="3"/>
  <c r="DY364" i="3"/>
  <c r="DT364" i="3"/>
  <c r="IU364" i="3"/>
  <c r="IM364" i="3"/>
  <c r="HX364" i="3"/>
  <c r="HH364" i="3"/>
  <c r="GZ364" i="3"/>
  <c r="GM364" i="3"/>
  <c r="GB364" i="3"/>
  <c r="FP364" i="3"/>
  <c r="FD364" i="3"/>
  <c r="EY364" i="3"/>
  <c r="EQ364" i="3"/>
  <c r="EB364" i="3"/>
  <c r="DQ364" i="3"/>
  <c r="IR364" i="3"/>
  <c r="IB364" i="3"/>
  <c r="HW364" i="3"/>
  <c r="HO364" i="3"/>
  <c r="HG364" i="3"/>
  <c r="GY364" i="3"/>
  <c r="GQ364" i="3"/>
  <c r="GF364" i="3"/>
  <c r="GA364" i="3"/>
  <c r="FO364" i="3"/>
  <c r="FC364" i="3"/>
  <c r="EV364" i="3"/>
  <c r="EN364" i="3"/>
  <c r="EG364" i="3"/>
  <c r="DW364" i="3"/>
  <c r="IY364" i="3"/>
  <c r="IQ364" i="3"/>
  <c r="II364" i="3"/>
  <c r="IA364" i="3"/>
  <c r="HT364" i="3"/>
  <c r="HL364" i="3"/>
  <c r="HD364" i="3"/>
  <c r="GV364" i="3"/>
  <c r="GJ364" i="3"/>
  <c r="GE364" i="3"/>
  <c r="FS364" i="3"/>
  <c r="FG364" i="3"/>
  <c r="EU364" i="3"/>
  <c r="EM364" i="3"/>
  <c r="EF364" i="3"/>
  <c r="DV364" i="3"/>
  <c r="EZ364" i="3"/>
  <c r="GN364" i="3"/>
  <c r="HC364" i="3"/>
  <c r="IN364" i="3"/>
  <c r="DW282" i="3"/>
  <c r="EC282" i="3"/>
  <c r="EG282" i="3"/>
  <c r="EN282" i="3"/>
  <c r="EV282" i="3"/>
  <c r="EZ282" i="3"/>
  <c r="FD282" i="3"/>
  <c r="FL282" i="3"/>
  <c r="FP282" i="3"/>
  <c r="FX282" i="3"/>
  <c r="GB282" i="3"/>
  <c r="GF282" i="3"/>
  <c r="GJ282" i="3"/>
  <c r="GN282" i="3"/>
  <c r="GV282" i="3"/>
  <c r="GZ282" i="3"/>
  <c r="HD282" i="3"/>
  <c r="HH282" i="3"/>
  <c r="HL282" i="3"/>
  <c r="HT282" i="3"/>
  <c r="HX282" i="3"/>
  <c r="IB282" i="3"/>
  <c r="IF282" i="3"/>
  <c r="IN282" i="3"/>
  <c r="IR282" i="3"/>
  <c r="DW286" i="3"/>
  <c r="EC286" i="3"/>
  <c r="EG286" i="3"/>
  <c r="EN286" i="3"/>
  <c r="EV286" i="3"/>
  <c r="EZ286" i="3"/>
  <c r="FD286" i="3"/>
  <c r="FL286" i="3"/>
  <c r="FP286" i="3"/>
  <c r="FX286" i="3"/>
  <c r="GB286" i="3"/>
  <c r="GF286" i="3"/>
  <c r="GJ286" i="3"/>
  <c r="GN286" i="3"/>
  <c r="GV286" i="3"/>
  <c r="GZ286" i="3"/>
  <c r="HD286" i="3"/>
  <c r="HH286" i="3"/>
  <c r="HL286" i="3"/>
  <c r="HT286" i="3"/>
  <c r="HX286" i="3"/>
  <c r="IB286" i="3"/>
  <c r="IF286" i="3"/>
  <c r="IN286" i="3"/>
  <c r="IR286" i="3"/>
  <c r="DU288" i="3"/>
  <c r="DZ288" i="3"/>
  <c r="EE288" i="3"/>
  <c r="EI288" i="3"/>
  <c r="EL288" i="3"/>
  <c r="EP288" i="3"/>
  <c r="ET288" i="3"/>
  <c r="EX288" i="3"/>
  <c r="FF288" i="3"/>
  <c r="FJ288" i="3"/>
  <c r="FR288" i="3"/>
  <c r="FV288" i="3"/>
  <c r="GD288" i="3"/>
  <c r="GH288" i="3"/>
  <c r="GL288" i="3"/>
  <c r="GP288" i="3"/>
  <c r="GT288" i="3"/>
  <c r="GX288" i="3"/>
  <c r="HB288" i="3"/>
  <c r="HF288" i="3"/>
  <c r="HJ288" i="3"/>
  <c r="HN288" i="3"/>
  <c r="HR288" i="3"/>
  <c r="HV288" i="3"/>
  <c r="ID288" i="3"/>
  <c r="IH288" i="3"/>
  <c r="IL288" i="3"/>
  <c r="IP288" i="3"/>
  <c r="IT288" i="3"/>
  <c r="DW290" i="3"/>
  <c r="EC290" i="3"/>
  <c r="EG290" i="3"/>
  <c r="EN290" i="3"/>
  <c r="EV290" i="3"/>
  <c r="EZ290" i="3"/>
  <c r="FD290" i="3"/>
  <c r="FL290" i="3"/>
  <c r="FP290" i="3"/>
  <c r="FX290" i="3"/>
  <c r="GB290" i="3"/>
  <c r="GF290" i="3"/>
  <c r="GJ290" i="3"/>
  <c r="GN290" i="3"/>
  <c r="GV290" i="3"/>
  <c r="GZ290" i="3"/>
  <c r="HD290" i="3"/>
  <c r="HH290" i="3"/>
  <c r="HL290" i="3"/>
  <c r="HT290" i="3"/>
  <c r="HX290" i="3"/>
  <c r="IB290" i="3"/>
  <c r="IF290" i="3"/>
  <c r="IN290" i="3"/>
  <c r="IR290" i="3"/>
  <c r="DU292" i="3"/>
  <c r="DZ292" i="3"/>
  <c r="EE292" i="3"/>
  <c r="EI292" i="3"/>
  <c r="EL292" i="3"/>
  <c r="EP292" i="3"/>
  <c r="ET292" i="3"/>
  <c r="EX292" i="3"/>
  <c r="FF292" i="3"/>
  <c r="FJ292" i="3"/>
  <c r="FR292" i="3"/>
  <c r="FV292" i="3"/>
  <c r="GD292" i="3"/>
  <c r="GH292" i="3"/>
  <c r="GL292" i="3"/>
  <c r="GP292" i="3"/>
  <c r="GT292" i="3"/>
  <c r="GX292" i="3"/>
  <c r="HB292" i="3"/>
  <c r="HF292" i="3"/>
  <c r="HJ292" i="3"/>
  <c r="HN292" i="3"/>
  <c r="HR292" i="3"/>
  <c r="HV292" i="3"/>
  <c r="ID292" i="3"/>
  <c r="IH292" i="3"/>
  <c r="IL292" i="3"/>
  <c r="IP292" i="3"/>
  <c r="IT292" i="3"/>
  <c r="DT293" i="3"/>
  <c r="DY293" i="3"/>
  <c r="ED293" i="3"/>
  <c r="EH293" i="3"/>
  <c r="EK293" i="3"/>
  <c r="EO293" i="3"/>
  <c r="ES293" i="3"/>
  <c r="EW293" i="3"/>
  <c r="FA293" i="3"/>
  <c r="FI293" i="3"/>
  <c r="FM293" i="3"/>
  <c r="FU293" i="3"/>
  <c r="FY293" i="3"/>
  <c r="GS293" i="3"/>
  <c r="GW293" i="3"/>
  <c r="HA293" i="3"/>
  <c r="HE293" i="3"/>
  <c r="HI293" i="3"/>
  <c r="HM293" i="3"/>
  <c r="HQ293" i="3"/>
  <c r="HU293" i="3"/>
  <c r="HY293" i="3"/>
  <c r="IC293" i="3"/>
  <c r="IG293" i="3"/>
  <c r="IK293" i="3"/>
  <c r="IO293" i="3"/>
  <c r="IS293" i="3"/>
  <c r="DW294" i="3"/>
  <c r="EC294" i="3"/>
  <c r="EG294" i="3"/>
  <c r="EN294" i="3"/>
  <c r="EV294" i="3"/>
  <c r="EZ294" i="3"/>
  <c r="FD294" i="3"/>
  <c r="FL294" i="3"/>
  <c r="FP294" i="3"/>
  <c r="FX294" i="3"/>
  <c r="GB294" i="3"/>
  <c r="GF294" i="3"/>
  <c r="GJ294" i="3"/>
  <c r="GN294" i="3"/>
  <c r="GV294" i="3"/>
  <c r="GZ294" i="3"/>
  <c r="HD294" i="3"/>
  <c r="HH294" i="3"/>
  <c r="HL294" i="3"/>
  <c r="HT294" i="3"/>
  <c r="HX294" i="3"/>
  <c r="IB294" i="3"/>
  <c r="IF294" i="3"/>
  <c r="IN294" i="3"/>
  <c r="IR294" i="3"/>
  <c r="DU296" i="3"/>
  <c r="DZ296" i="3"/>
  <c r="EE296" i="3"/>
  <c r="EI296" i="3"/>
  <c r="EL296" i="3"/>
  <c r="EP296" i="3"/>
  <c r="ET296" i="3"/>
  <c r="EX296" i="3"/>
  <c r="FF296" i="3"/>
  <c r="FJ296" i="3"/>
  <c r="FR296" i="3"/>
  <c r="FV296" i="3"/>
  <c r="GD296" i="3"/>
  <c r="GH296" i="3"/>
  <c r="GL296" i="3"/>
  <c r="GP296" i="3"/>
  <c r="GT296" i="3"/>
  <c r="GX296" i="3"/>
  <c r="HB296" i="3"/>
  <c r="HF296" i="3"/>
  <c r="HJ296" i="3"/>
  <c r="HN296" i="3"/>
  <c r="HR296" i="3"/>
  <c r="HV296" i="3"/>
  <c r="ID296" i="3"/>
  <c r="IH296" i="3"/>
  <c r="IL296" i="3"/>
  <c r="IP296" i="3"/>
  <c r="IT296" i="3"/>
  <c r="DT297" i="3"/>
  <c r="DY297" i="3"/>
  <c r="ED297" i="3"/>
  <c r="EH297" i="3"/>
  <c r="EK297" i="3"/>
  <c r="EO297" i="3"/>
  <c r="ES297" i="3"/>
  <c r="EW297" i="3"/>
  <c r="FA297" i="3"/>
  <c r="FI297" i="3"/>
  <c r="FM297" i="3"/>
  <c r="FU297" i="3"/>
  <c r="FY297" i="3"/>
  <c r="GS297" i="3"/>
  <c r="GW297" i="3"/>
  <c r="HA297" i="3"/>
  <c r="HE297" i="3"/>
  <c r="HI297" i="3"/>
  <c r="HM297" i="3"/>
  <c r="HQ297" i="3"/>
  <c r="HU297" i="3"/>
  <c r="HY297" i="3"/>
  <c r="IC297" i="3"/>
  <c r="IG297" i="3"/>
  <c r="IK297" i="3"/>
  <c r="IO297" i="3"/>
  <c r="IS297" i="3"/>
  <c r="DW298" i="3"/>
  <c r="EC298" i="3"/>
  <c r="EG298" i="3"/>
  <c r="EN298" i="3"/>
  <c r="EV298" i="3"/>
  <c r="EZ298" i="3"/>
  <c r="FD298" i="3"/>
  <c r="FL298" i="3"/>
  <c r="FP298" i="3"/>
  <c r="FX298" i="3"/>
  <c r="GB298" i="3"/>
  <c r="GF298" i="3"/>
  <c r="GJ298" i="3"/>
  <c r="GN298" i="3"/>
  <c r="GV298" i="3"/>
  <c r="GZ298" i="3"/>
  <c r="HD298" i="3"/>
  <c r="HH298" i="3"/>
  <c r="HL298" i="3"/>
  <c r="HT298" i="3"/>
  <c r="HX298" i="3"/>
  <c r="IB298" i="3"/>
  <c r="IF298" i="3"/>
  <c r="IN298" i="3"/>
  <c r="IR298" i="3"/>
  <c r="DU300" i="3"/>
  <c r="DZ300" i="3"/>
  <c r="EE300" i="3"/>
  <c r="EI300" i="3"/>
  <c r="EL300" i="3"/>
  <c r="EP300" i="3"/>
  <c r="ET300" i="3"/>
  <c r="EX300" i="3"/>
  <c r="FF300" i="3"/>
  <c r="FJ300" i="3"/>
  <c r="FR300" i="3"/>
  <c r="FV300" i="3"/>
  <c r="GD300" i="3"/>
  <c r="GH300" i="3"/>
  <c r="GL300" i="3"/>
  <c r="GP300" i="3"/>
  <c r="GT300" i="3"/>
  <c r="GX300" i="3"/>
  <c r="HB300" i="3"/>
  <c r="HF300" i="3"/>
  <c r="HJ300" i="3"/>
  <c r="HN300" i="3"/>
  <c r="HR300" i="3"/>
  <c r="HV300" i="3"/>
  <c r="ID300" i="3"/>
  <c r="IH300" i="3"/>
  <c r="IL300" i="3"/>
  <c r="IP300" i="3"/>
  <c r="IT300" i="3"/>
  <c r="DT301" i="3"/>
  <c r="DY301" i="3"/>
  <c r="ED301" i="3"/>
  <c r="EH301" i="3"/>
  <c r="EK301" i="3"/>
  <c r="EO301" i="3"/>
  <c r="ES301" i="3"/>
  <c r="EW301" i="3"/>
  <c r="FA301" i="3"/>
  <c r="FI301" i="3"/>
  <c r="FM301" i="3"/>
  <c r="FU301" i="3"/>
  <c r="FY301" i="3"/>
  <c r="GS301" i="3"/>
  <c r="GW301" i="3"/>
  <c r="HA301" i="3"/>
  <c r="HE301" i="3"/>
  <c r="HI301" i="3"/>
  <c r="HM301" i="3"/>
  <c r="HQ301" i="3"/>
  <c r="HU301" i="3"/>
  <c r="HY301" i="3"/>
  <c r="IC301" i="3"/>
  <c r="IG301" i="3"/>
  <c r="IK301" i="3"/>
  <c r="IO301" i="3"/>
  <c r="IS301" i="3"/>
  <c r="DW302" i="3"/>
  <c r="EC302" i="3"/>
  <c r="EG302" i="3"/>
  <c r="EN302" i="3"/>
  <c r="EV302" i="3"/>
  <c r="EZ302" i="3"/>
  <c r="FD302" i="3"/>
  <c r="FL302" i="3"/>
  <c r="FP302" i="3"/>
  <c r="FX302" i="3"/>
  <c r="GB302" i="3"/>
  <c r="GF302" i="3"/>
  <c r="GJ302" i="3"/>
  <c r="GN302" i="3"/>
  <c r="GV302" i="3"/>
  <c r="GZ302" i="3"/>
  <c r="HD302" i="3"/>
  <c r="HH302" i="3"/>
  <c r="HL302" i="3"/>
  <c r="HT302" i="3"/>
  <c r="HX302" i="3"/>
  <c r="IB302" i="3"/>
  <c r="IF302" i="3"/>
  <c r="IN302" i="3"/>
  <c r="IR302" i="3"/>
  <c r="ID304" i="3"/>
  <c r="IH304" i="3"/>
  <c r="IL304" i="3"/>
  <c r="IP304" i="3"/>
  <c r="IT304" i="3"/>
  <c r="DT305" i="3"/>
  <c r="DY305" i="3"/>
  <c r="ED305" i="3"/>
  <c r="EH305" i="3"/>
  <c r="EK305" i="3"/>
  <c r="EO305" i="3"/>
  <c r="ES305" i="3"/>
  <c r="EW305" i="3"/>
  <c r="FA305" i="3"/>
  <c r="FI305" i="3"/>
  <c r="FM305" i="3"/>
  <c r="FU305" i="3"/>
  <c r="FY305" i="3"/>
  <c r="GS305" i="3"/>
  <c r="GW305" i="3"/>
  <c r="HA305" i="3"/>
  <c r="HE305" i="3"/>
  <c r="HI305" i="3"/>
  <c r="HM305" i="3"/>
  <c r="HQ305" i="3"/>
  <c r="HU305" i="3"/>
  <c r="HY305" i="3"/>
  <c r="IC305" i="3"/>
  <c r="IG305" i="3"/>
  <c r="IK305" i="3"/>
  <c r="IO305" i="3"/>
  <c r="IS305" i="3"/>
  <c r="DW306" i="3"/>
  <c r="EC306" i="3"/>
  <c r="EG306" i="3"/>
  <c r="EN306" i="3"/>
  <c r="EV306" i="3"/>
  <c r="EZ306" i="3"/>
  <c r="FD306" i="3"/>
  <c r="FL306" i="3"/>
  <c r="FP306" i="3"/>
  <c r="FX306" i="3"/>
  <c r="GB306" i="3"/>
  <c r="GF306" i="3"/>
  <c r="GJ306" i="3"/>
  <c r="GN306" i="3"/>
  <c r="GV306" i="3"/>
  <c r="GZ306" i="3"/>
  <c r="HD306" i="3"/>
  <c r="HH306" i="3"/>
  <c r="HL306" i="3"/>
  <c r="HT306" i="3"/>
  <c r="HX306" i="3"/>
  <c r="IB306" i="3"/>
  <c r="IF306" i="3"/>
  <c r="IN306" i="3"/>
  <c r="IR306" i="3"/>
  <c r="DT309" i="3"/>
  <c r="DY309" i="3"/>
  <c r="ED309" i="3"/>
  <c r="EH309" i="3"/>
  <c r="EK309" i="3"/>
  <c r="EO309" i="3"/>
  <c r="ES309" i="3"/>
  <c r="EW309" i="3"/>
  <c r="FA309" i="3"/>
  <c r="FI309" i="3"/>
  <c r="FM309" i="3"/>
  <c r="FU309" i="3"/>
  <c r="FY309" i="3"/>
  <c r="GS309" i="3"/>
  <c r="GW309" i="3"/>
  <c r="HA309" i="3"/>
  <c r="HE309" i="3"/>
  <c r="HI309" i="3"/>
  <c r="HM309" i="3"/>
  <c r="HQ309" i="3"/>
  <c r="HU309" i="3"/>
  <c r="HY309" i="3"/>
  <c r="IC309" i="3"/>
  <c r="IH309" i="3"/>
  <c r="IL309" i="3"/>
  <c r="IQ309" i="3"/>
  <c r="IW309" i="3"/>
  <c r="DT315" i="3"/>
  <c r="ED315" i="3"/>
  <c r="EK315" i="3"/>
  <c r="ES315" i="3"/>
  <c r="FA315" i="3"/>
  <c r="FM315" i="3"/>
  <c r="FY315" i="3"/>
  <c r="GF315" i="3"/>
  <c r="GN315" i="3"/>
  <c r="GV315" i="3"/>
  <c r="HD315" i="3"/>
  <c r="HL315" i="3"/>
  <c r="HT315" i="3"/>
  <c r="IF315" i="3"/>
  <c r="IN315" i="3"/>
  <c r="IV315" i="3"/>
  <c r="DV316" i="3"/>
  <c r="EF316" i="3"/>
  <c r="EM316" i="3"/>
  <c r="EU316" i="3"/>
  <c r="FG316" i="3"/>
  <c r="FS316" i="3"/>
  <c r="GE316" i="3"/>
  <c r="GJ316" i="3"/>
  <c r="GV316" i="3"/>
  <c r="HD316" i="3"/>
  <c r="HL316" i="3"/>
  <c r="HT316" i="3"/>
  <c r="IA316" i="3"/>
  <c r="II316" i="3"/>
  <c r="IQ316" i="3"/>
  <c r="IY316" i="3"/>
  <c r="DT323" i="3"/>
  <c r="ED323" i="3"/>
  <c r="EK323" i="3"/>
  <c r="ES323" i="3"/>
  <c r="FA323" i="3"/>
  <c r="FM323" i="3"/>
  <c r="FY323" i="3"/>
  <c r="GF323" i="3"/>
  <c r="GN323" i="3"/>
  <c r="GV323" i="3"/>
  <c r="HD323" i="3"/>
  <c r="HL323" i="3"/>
  <c r="HT323" i="3"/>
  <c r="IF323" i="3"/>
  <c r="IN323" i="3"/>
  <c r="IV323" i="3"/>
  <c r="DV324" i="3"/>
  <c r="EF324" i="3"/>
  <c r="EM324" i="3"/>
  <c r="EU324" i="3"/>
  <c r="FG324" i="3"/>
  <c r="FS324" i="3"/>
  <c r="GE324" i="3"/>
  <c r="GJ324" i="3"/>
  <c r="GV324" i="3"/>
  <c r="HD324" i="3"/>
  <c r="HL324" i="3"/>
  <c r="HT324" i="3"/>
  <c r="IA324" i="3"/>
  <c r="II324" i="3"/>
  <c r="IQ324" i="3"/>
  <c r="IY324" i="3"/>
  <c r="EC331" i="3"/>
  <c r="FD331" i="3"/>
  <c r="FL331" i="3"/>
  <c r="GB331" i="3"/>
  <c r="GJ331" i="3"/>
  <c r="HH331" i="3"/>
  <c r="HX331" i="3"/>
  <c r="IF331" i="3"/>
  <c r="IV331" i="3"/>
  <c r="EC335" i="3"/>
  <c r="FD335" i="3"/>
  <c r="FL335" i="3"/>
  <c r="GB335" i="3"/>
  <c r="GJ335" i="3"/>
  <c r="HH335" i="3"/>
  <c r="HX335" i="3"/>
  <c r="IF335" i="3"/>
  <c r="IV335" i="3"/>
  <c r="EC339" i="3"/>
  <c r="FD339" i="3"/>
  <c r="FL339" i="3"/>
  <c r="GB339" i="3"/>
  <c r="GJ339" i="3"/>
  <c r="HH339" i="3"/>
  <c r="HX339" i="3"/>
  <c r="IF339" i="3"/>
  <c r="IV339" i="3"/>
  <c r="EC343" i="3"/>
  <c r="FD343" i="3"/>
  <c r="FL343" i="3"/>
  <c r="GB343" i="3"/>
  <c r="GJ343" i="3"/>
  <c r="HH343" i="3"/>
  <c r="HX343" i="3"/>
  <c r="IF343" i="3"/>
  <c r="IV343" i="3"/>
  <c r="EC347" i="3"/>
  <c r="FD347" i="3"/>
  <c r="FL347" i="3"/>
  <c r="GB347" i="3"/>
  <c r="GJ347" i="3"/>
  <c r="HH347" i="3"/>
  <c r="HX347" i="3"/>
  <c r="IF347" i="3"/>
  <c r="IV347" i="3"/>
  <c r="EC351" i="3"/>
  <c r="FD351" i="3"/>
  <c r="FL351" i="3"/>
  <c r="GB351" i="3"/>
  <c r="GJ351" i="3"/>
  <c r="HH351" i="3"/>
  <c r="HX351" i="3"/>
  <c r="IF351" i="3"/>
  <c r="ID358" i="3"/>
  <c r="IC358" i="3"/>
  <c r="EC363" i="3"/>
  <c r="FL363" i="3"/>
  <c r="GS363" i="3"/>
  <c r="HQ363" i="3"/>
  <c r="EC364" i="3"/>
  <c r="FL364" i="3"/>
  <c r="HK364" i="3"/>
  <c r="IV364" i="3"/>
  <c r="DW328" i="3"/>
  <c r="EC328" i="3"/>
  <c r="EG328" i="3"/>
  <c r="EN328" i="3"/>
  <c r="EV328" i="3"/>
  <c r="EZ328" i="3"/>
  <c r="FD328" i="3"/>
  <c r="FL328" i="3"/>
  <c r="FP328" i="3"/>
  <c r="FX328" i="3"/>
  <c r="GB328" i="3"/>
  <c r="GF328" i="3"/>
  <c r="GJ328" i="3"/>
  <c r="GN328" i="3"/>
  <c r="GV328" i="3"/>
  <c r="GZ328" i="3"/>
  <c r="HD328" i="3"/>
  <c r="HH328" i="3"/>
  <c r="HL328" i="3"/>
  <c r="HT328" i="3"/>
  <c r="HX328" i="3"/>
  <c r="IB328" i="3"/>
  <c r="IF328" i="3"/>
  <c r="IN328" i="3"/>
  <c r="IR328" i="3"/>
  <c r="IV328" i="3"/>
  <c r="DW332" i="3"/>
  <c r="EC332" i="3"/>
  <c r="EG332" i="3"/>
  <c r="EN332" i="3"/>
  <c r="EV332" i="3"/>
  <c r="EZ332" i="3"/>
  <c r="FD332" i="3"/>
  <c r="FL332" i="3"/>
  <c r="FP332" i="3"/>
  <c r="FX332" i="3"/>
  <c r="GB332" i="3"/>
  <c r="GF332" i="3"/>
  <c r="GJ332" i="3"/>
  <c r="GN332" i="3"/>
  <c r="GV332" i="3"/>
  <c r="GZ332" i="3"/>
  <c r="HD332" i="3"/>
  <c r="HH332" i="3"/>
  <c r="HL332" i="3"/>
  <c r="HT332" i="3"/>
  <c r="HX332" i="3"/>
  <c r="IB332" i="3"/>
  <c r="IF332" i="3"/>
  <c r="IN332" i="3"/>
  <c r="IR332" i="3"/>
  <c r="IV332" i="3"/>
  <c r="DW336" i="3"/>
  <c r="EC336" i="3"/>
  <c r="EG336" i="3"/>
  <c r="EN336" i="3"/>
  <c r="EV336" i="3"/>
  <c r="EZ336" i="3"/>
  <c r="FD336" i="3"/>
  <c r="FL336" i="3"/>
  <c r="FP336" i="3"/>
  <c r="FX336" i="3"/>
  <c r="GB336" i="3"/>
  <c r="GF336" i="3"/>
  <c r="GJ336" i="3"/>
  <c r="GN336" i="3"/>
  <c r="GV336" i="3"/>
  <c r="GZ336" i="3"/>
  <c r="HD336" i="3"/>
  <c r="HH336" i="3"/>
  <c r="HL336" i="3"/>
  <c r="HT336" i="3"/>
  <c r="HX336" i="3"/>
  <c r="IB336" i="3"/>
  <c r="IF336" i="3"/>
  <c r="IN336" i="3"/>
  <c r="IR336" i="3"/>
  <c r="IV336" i="3"/>
  <c r="DW340" i="3"/>
  <c r="EC340" i="3"/>
  <c r="EG340" i="3"/>
  <c r="EN340" i="3"/>
  <c r="EV340" i="3"/>
  <c r="EZ340" i="3"/>
  <c r="FD340" i="3"/>
  <c r="FL340" i="3"/>
  <c r="FP340" i="3"/>
  <c r="FX340" i="3"/>
  <c r="GB340" i="3"/>
  <c r="GF340" i="3"/>
  <c r="GJ340" i="3"/>
  <c r="GN340" i="3"/>
  <c r="GV340" i="3"/>
  <c r="GZ340" i="3"/>
  <c r="HD340" i="3"/>
  <c r="HH340" i="3"/>
  <c r="HL340" i="3"/>
  <c r="HT340" i="3"/>
  <c r="HX340" i="3"/>
  <c r="IB340" i="3"/>
  <c r="IF340" i="3"/>
  <c r="IN340" i="3"/>
  <c r="IR340" i="3"/>
  <c r="IV340" i="3"/>
  <c r="DW344" i="3"/>
  <c r="EC344" i="3"/>
  <c r="EG344" i="3"/>
  <c r="EN344" i="3"/>
  <c r="EV344" i="3"/>
  <c r="EZ344" i="3"/>
  <c r="FD344" i="3"/>
  <c r="FL344" i="3"/>
  <c r="FP344" i="3"/>
  <c r="FX344" i="3"/>
  <c r="GB344" i="3"/>
  <c r="GF344" i="3"/>
  <c r="GJ344" i="3"/>
  <c r="GN344" i="3"/>
  <c r="GV344" i="3"/>
  <c r="GZ344" i="3"/>
  <c r="HD344" i="3"/>
  <c r="HH344" i="3"/>
  <c r="HL344" i="3"/>
  <c r="HT344" i="3"/>
  <c r="HX344" i="3"/>
  <c r="IB344" i="3"/>
  <c r="IF344" i="3"/>
  <c r="IN344" i="3"/>
  <c r="IR344" i="3"/>
  <c r="IV344" i="3"/>
  <c r="DW348" i="3"/>
  <c r="EC348" i="3"/>
  <c r="EG348" i="3"/>
  <c r="EN348" i="3"/>
  <c r="EV348" i="3"/>
  <c r="EZ348" i="3"/>
  <c r="FD348" i="3"/>
  <c r="FL348" i="3"/>
  <c r="FP348" i="3"/>
  <c r="FX348" i="3"/>
  <c r="GB348" i="3"/>
  <c r="GF348" i="3"/>
  <c r="GJ348" i="3"/>
  <c r="GN348" i="3"/>
  <c r="GV348" i="3"/>
  <c r="GZ348" i="3"/>
  <c r="HD348" i="3"/>
  <c r="HH348" i="3"/>
  <c r="HL348" i="3"/>
  <c r="HT348" i="3"/>
  <c r="HX348" i="3"/>
  <c r="IB348" i="3"/>
  <c r="IF348" i="3"/>
  <c r="IN348" i="3"/>
  <c r="IR348" i="3"/>
  <c r="IV348" i="3"/>
  <c r="IY355" i="3"/>
  <c r="IU355" i="3"/>
  <c r="IQ355" i="3"/>
  <c r="IM355" i="3"/>
  <c r="II355" i="3"/>
  <c r="IA355" i="3"/>
  <c r="HW355" i="3"/>
  <c r="HS355" i="3"/>
  <c r="HO355" i="3"/>
  <c r="HK355" i="3"/>
  <c r="HG355" i="3"/>
  <c r="HC355" i="3"/>
  <c r="GY355" i="3"/>
  <c r="GU355" i="3"/>
  <c r="GQ355" i="3"/>
  <c r="GM355" i="3"/>
  <c r="GI355" i="3"/>
  <c r="GE355" i="3"/>
  <c r="GA355" i="3"/>
  <c r="FS355" i="3"/>
  <c r="FO355" i="3"/>
  <c r="FG355" i="3"/>
  <c r="FC355" i="3"/>
  <c r="EY355" i="3"/>
  <c r="EU355" i="3"/>
  <c r="EQ355" i="3"/>
  <c r="EM355" i="3"/>
  <c r="EF355" i="3"/>
  <c r="EB355" i="3"/>
  <c r="DV355" i="3"/>
  <c r="DQ355" i="3"/>
  <c r="IX355" i="3"/>
  <c r="IT355" i="3"/>
  <c r="IP355" i="3"/>
  <c r="IL355" i="3"/>
  <c r="IH355" i="3"/>
  <c r="ID355" i="3"/>
  <c r="HV355" i="3"/>
  <c r="HR355" i="3"/>
  <c r="HN355" i="3"/>
  <c r="HJ355" i="3"/>
  <c r="HF355" i="3"/>
  <c r="HB355" i="3"/>
  <c r="GX355" i="3"/>
  <c r="GT355" i="3"/>
  <c r="GP355" i="3"/>
  <c r="GL355" i="3"/>
  <c r="GH355" i="3"/>
  <c r="GD355" i="3"/>
  <c r="FV355" i="3"/>
  <c r="FR355" i="3"/>
  <c r="FJ355" i="3"/>
  <c r="FF355" i="3"/>
  <c r="EX355" i="3"/>
  <c r="ET355" i="3"/>
  <c r="EP355" i="3"/>
  <c r="EL355" i="3"/>
  <c r="EI355" i="3"/>
  <c r="EE355" i="3"/>
  <c r="DZ355" i="3"/>
  <c r="DU355" i="3"/>
  <c r="EC355" i="3"/>
  <c r="EZ355" i="3"/>
  <c r="FL355" i="3"/>
  <c r="FX355" i="3"/>
  <c r="GS355" i="3"/>
  <c r="HA355" i="3"/>
  <c r="HI355" i="3"/>
  <c r="HQ355" i="3"/>
  <c r="HY355" i="3"/>
  <c r="IK355" i="3"/>
  <c r="IS355" i="3"/>
  <c r="IX356" i="3"/>
  <c r="IT356" i="3"/>
  <c r="IP356" i="3"/>
  <c r="IL356" i="3"/>
  <c r="IH356" i="3"/>
  <c r="ID356" i="3"/>
  <c r="HV356" i="3"/>
  <c r="HR356" i="3"/>
  <c r="HN356" i="3"/>
  <c r="HJ356" i="3"/>
  <c r="HF356" i="3"/>
  <c r="HB356" i="3"/>
  <c r="GX356" i="3"/>
  <c r="GT356" i="3"/>
  <c r="GP356" i="3"/>
  <c r="GL356" i="3"/>
  <c r="GH356" i="3"/>
  <c r="GD356" i="3"/>
  <c r="FV356" i="3"/>
  <c r="FR356" i="3"/>
  <c r="FJ356" i="3"/>
  <c r="FF356" i="3"/>
  <c r="EX356" i="3"/>
  <c r="ET356" i="3"/>
  <c r="EP356" i="3"/>
  <c r="EL356" i="3"/>
  <c r="EI356" i="3"/>
  <c r="EE356" i="3"/>
  <c r="DZ356" i="3"/>
  <c r="DU356" i="3"/>
  <c r="IW356" i="3"/>
  <c r="IS356" i="3"/>
  <c r="IO356" i="3"/>
  <c r="IK356" i="3"/>
  <c r="IG356" i="3"/>
  <c r="IC356" i="3"/>
  <c r="HY356" i="3"/>
  <c r="HU356" i="3"/>
  <c r="HQ356" i="3"/>
  <c r="HM356" i="3"/>
  <c r="HI356" i="3"/>
  <c r="HE356" i="3"/>
  <c r="HA356" i="3"/>
  <c r="GW356" i="3"/>
  <c r="GS356" i="3"/>
  <c r="FY356" i="3"/>
  <c r="FU356" i="3"/>
  <c r="FM356" i="3"/>
  <c r="FI356" i="3"/>
  <c r="FA356" i="3"/>
  <c r="EW356" i="3"/>
  <c r="ES356" i="3"/>
  <c r="EO356" i="3"/>
  <c r="EK356" i="3"/>
  <c r="EH356" i="3"/>
  <c r="ED356" i="3"/>
  <c r="DY356" i="3"/>
  <c r="DT356" i="3"/>
  <c r="EC356" i="3"/>
  <c r="EZ356" i="3"/>
  <c r="FL356" i="3"/>
  <c r="FX356" i="3"/>
  <c r="GI356" i="3"/>
  <c r="GN356" i="3"/>
  <c r="GU356" i="3"/>
  <c r="HC356" i="3"/>
  <c r="HK356" i="3"/>
  <c r="HS356" i="3"/>
  <c r="IF356" i="3"/>
  <c r="IN356" i="3"/>
  <c r="IV356" i="3"/>
  <c r="IX372" i="3"/>
  <c r="IT372" i="3"/>
  <c r="IP372" i="3"/>
  <c r="IL372" i="3"/>
  <c r="IH372" i="3"/>
  <c r="IU372" i="3"/>
  <c r="IO372" i="3"/>
  <c r="IA372" i="3"/>
  <c r="HW372" i="3"/>
  <c r="HS372" i="3"/>
  <c r="HO372" i="3"/>
  <c r="HK372" i="3"/>
  <c r="HG372" i="3"/>
  <c r="HC372" i="3"/>
  <c r="GY372" i="3"/>
  <c r="GU372" i="3"/>
  <c r="GQ372" i="3"/>
  <c r="GM372" i="3"/>
  <c r="GI372" i="3"/>
  <c r="GE372" i="3"/>
  <c r="GA372" i="3"/>
  <c r="FS372" i="3"/>
  <c r="FO372" i="3"/>
  <c r="FG372" i="3"/>
  <c r="FC372" i="3"/>
  <c r="EY372" i="3"/>
  <c r="EU372" i="3"/>
  <c r="EQ372" i="3"/>
  <c r="EM372" i="3"/>
  <c r="EF372" i="3"/>
  <c r="EB372" i="3"/>
  <c r="DV372" i="3"/>
  <c r="DQ372" i="3"/>
  <c r="IY372" i="3"/>
  <c r="IS372" i="3"/>
  <c r="IN372" i="3"/>
  <c r="II372" i="3"/>
  <c r="ID372" i="3"/>
  <c r="HV372" i="3"/>
  <c r="HR372" i="3"/>
  <c r="HN372" i="3"/>
  <c r="HJ372" i="3"/>
  <c r="HF372" i="3"/>
  <c r="HB372" i="3"/>
  <c r="GX372" i="3"/>
  <c r="GT372" i="3"/>
  <c r="GP372" i="3"/>
  <c r="GL372" i="3"/>
  <c r="GH372" i="3"/>
  <c r="GD372" i="3"/>
  <c r="FV372" i="3"/>
  <c r="FR372" i="3"/>
  <c r="FJ372" i="3"/>
  <c r="FF372" i="3"/>
  <c r="EX372" i="3"/>
  <c r="ET372" i="3"/>
  <c r="EP372" i="3"/>
  <c r="EL372" i="3"/>
  <c r="EI372" i="3"/>
  <c r="EE372" i="3"/>
  <c r="DZ372" i="3"/>
  <c r="DU372" i="3"/>
  <c r="IW372" i="3"/>
  <c r="IR372" i="3"/>
  <c r="IM372" i="3"/>
  <c r="IG372" i="3"/>
  <c r="IC372" i="3"/>
  <c r="HY372" i="3"/>
  <c r="HU372" i="3"/>
  <c r="HQ372" i="3"/>
  <c r="HM372" i="3"/>
  <c r="HI372" i="3"/>
  <c r="HE372" i="3"/>
  <c r="HA372" i="3"/>
  <c r="GW372" i="3"/>
  <c r="GS372" i="3"/>
  <c r="FY372" i="3"/>
  <c r="FU372" i="3"/>
  <c r="FM372" i="3"/>
  <c r="FI372" i="3"/>
  <c r="FA372" i="3"/>
  <c r="EW372" i="3"/>
  <c r="ES372" i="3"/>
  <c r="EO372" i="3"/>
  <c r="EK372" i="3"/>
  <c r="EH372" i="3"/>
  <c r="ED372" i="3"/>
  <c r="DY372" i="3"/>
  <c r="DT372" i="3"/>
  <c r="EZ372" i="3"/>
  <c r="FP372" i="3"/>
  <c r="FX372" i="3"/>
  <c r="GF372" i="3"/>
  <c r="GN372" i="3"/>
  <c r="GZ372" i="3"/>
  <c r="IB372" i="3"/>
  <c r="IK372" i="3"/>
  <c r="ID374" i="3"/>
  <c r="IC374" i="3"/>
  <c r="IY395" i="3"/>
  <c r="IU395" i="3"/>
  <c r="IQ395" i="3"/>
  <c r="IM395" i="3"/>
  <c r="II395" i="3"/>
  <c r="IA395" i="3"/>
  <c r="HW395" i="3"/>
  <c r="HS395" i="3"/>
  <c r="HO395" i="3"/>
  <c r="HK395" i="3"/>
  <c r="HG395" i="3"/>
  <c r="HC395" i="3"/>
  <c r="GY395" i="3"/>
  <c r="GU395" i="3"/>
  <c r="GQ395" i="3"/>
  <c r="GM395" i="3"/>
  <c r="GI395" i="3"/>
  <c r="GE395" i="3"/>
  <c r="GA395" i="3"/>
  <c r="FS395" i="3"/>
  <c r="FO395" i="3"/>
  <c r="FG395" i="3"/>
  <c r="FC395" i="3"/>
  <c r="EY395" i="3"/>
  <c r="EU395" i="3"/>
  <c r="EQ395" i="3"/>
  <c r="EM395" i="3"/>
  <c r="EF395" i="3"/>
  <c r="EB395" i="3"/>
  <c r="DV395" i="3"/>
  <c r="DQ395" i="3"/>
  <c r="IX395" i="3"/>
  <c r="IT395" i="3"/>
  <c r="IP395" i="3"/>
  <c r="IL395" i="3"/>
  <c r="IH395" i="3"/>
  <c r="ID395" i="3"/>
  <c r="HV395" i="3"/>
  <c r="HR395" i="3"/>
  <c r="HN395" i="3"/>
  <c r="HJ395" i="3"/>
  <c r="HF395" i="3"/>
  <c r="HB395" i="3"/>
  <c r="GX395" i="3"/>
  <c r="GT395" i="3"/>
  <c r="GP395" i="3"/>
  <c r="GL395" i="3"/>
  <c r="GH395" i="3"/>
  <c r="GD395" i="3"/>
  <c r="FV395" i="3"/>
  <c r="FR395" i="3"/>
  <c r="FJ395" i="3"/>
  <c r="FF395" i="3"/>
  <c r="EX395" i="3"/>
  <c r="ET395" i="3"/>
  <c r="EP395" i="3"/>
  <c r="EL395" i="3"/>
  <c r="EI395" i="3"/>
  <c r="EE395" i="3"/>
  <c r="DZ395" i="3"/>
  <c r="DU395" i="3"/>
  <c r="IW395" i="3"/>
  <c r="IS395" i="3"/>
  <c r="IO395" i="3"/>
  <c r="IK395" i="3"/>
  <c r="IG395" i="3"/>
  <c r="IC395" i="3"/>
  <c r="HY395" i="3"/>
  <c r="HU395" i="3"/>
  <c r="HQ395" i="3"/>
  <c r="HM395" i="3"/>
  <c r="HI395" i="3"/>
  <c r="HE395" i="3"/>
  <c r="HA395" i="3"/>
  <c r="GW395" i="3"/>
  <c r="GS395" i="3"/>
  <c r="FY395" i="3"/>
  <c r="FU395" i="3"/>
  <c r="FM395" i="3"/>
  <c r="FI395" i="3"/>
  <c r="FA395" i="3"/>
  <c r="EW395" i="3"/>
  <c r="ES395" i="3"/>
  <c r="EO395" i="3"/>
  <c r="EK395" i="3"/>
  <c r="EH395" i="3"/>
  <c r="ED395" i="3"/>
  <c r="DY395" i="3"/>
  <c r="DT395" i="3"/>
  <c r="HL395" i="3"/>
  <c r="GV395" i="3"/>
  <c r="EV395" i="3"/>
  <c r="EG395" i="3"/>
  <c r="IV395" i="3"/>
  <c r="IF395" i="3"/>
  <c r="HX395" i="3"/>
  <c r="HH395" i="3"/>
  <c r="GJ395" i="3"/>
  <c r="GB395" i="3"/>
  <c r="FL395" i="3"/>
  <c r="FD395" i="3"/>
  <c r="EC395" i="3"/>
  <c r="IR395" i="3"/>
  <c r="HT395" i="3"/>
  <c r="HD395" i="3"/>
  <c r="EN395" i="3"/>
  <c r="DW395" i="3"/>
  <c r="GF395" i="3"/>
  <c r="IN395" i="3"/>
  <c r="DQ310" i="3"/>
  <c r="DV310" i="3"/>
  <c r="EB310" i="3"/>
  <c r="EF310" i="3"/>
  <c r="EM310" i="3"/>
  <c r="EQ310" i="3"/>
  <c r="EU310" i="3"/>
  <c r="EY310" i="3"/>
  <c r="FC310" i="3"/>
  <c r="FG310" i="3"/>
  <c r="FO310" i="3"/>
  <c r="FS310" i="3"/>
  <c r="GA310" i="3"/>
  <c r="GE310" i="3"/>
  <c r="GI310" i="3"/>
  <c r="GM310" i="3"/>
  <c r="GQ310" i="3"/>
  <c r="GU310" i="3"/>
  <c r="GY310" i="3"/>
  <c r="HC310" i="3"/>
  <c r="HG310" i="3"/>
  <c r="HK310" i="3"/>
  <c r="HO310" i="3"/>
  <c r="HS310" i="3"/>
  <c r="HW310" i="3"/>
  <c r="IA310" i="3"/>
  <c r="II310" i="3"/>
  <c r="IM310" i="3"/>
  <c r="IQ310" i="3"/>
  <c r="IU310" i="3"/>
  <c r="IY310" i="3"/>
  <c r="DW313" i="3"/>
  <c r="EC313" i="3"/>
  <c r="EG313" i="3"/>
  <c r="EN313" i="3"/>
  <c r="EV313" i="3"/>
  <c r="EZ313" i="3"/>
  <c r="FD313" i="3"/>
  <c r="FL313" i="3"/>
  <c r="FP313" i="3"/>
  <c r="FX313" i="3"/>
  <c r="GB313" i="3"/>
  <c r="GF313" i="3"/>
  <c r="GJ313" i="3"/>
  <c r="GN313" i="3"/>
  <c r="GV313" i="3"/>
  <c r="GZ313" i="3"/>
  <c r="HD313" i="3"/>
  <c r="HH313" i="3"/>
  <c r="HL313" i="3"/>
  <c r="HT313" i="3"/>
  <c r="HX313" i="3"/>
  <c r="IB313" i="3"/>
  <c r="IF313" i="3"/>
  <c r="IN313" i="3"/>
  <c r="IR313" i="3"/>
  <c r="IV313" i="3"/>
  <c r="DQ314" i="3"/>
  <c r="DV314" i="3"/>
  <c r="EB314" i="3"/>
  <c r="EF314" i="3"/>
  <c r="EM314" i="3"/>
  <c r="EQ314" i="3"/>
  <c r="EU314" i="3"/>
  <c r="EY314" i="3"/>
  <c r="FC314" i="3"/>
  <c r="FG314" i="3"/>
  <c r="FO314" i="3"/>
  <c r="FS314" i="3"/>
  <c r="GA314" i="3"/>
  <c r="GE314" i="3"/>
  <c r="GI314" i="3"/>
  <c r="GM314" i="3"/>
  <c r="GQ314" i="3"/>
  <c r="GU314" i="3"/>
  <c r="GY314" i="3"/>
  <c r="HC314" i="3"/>
  <c r="HG314" i="3"/>
  <c r="HK314" i="3"/>
  <c r="HO314" i="3"/>
  <c r="HS314" i="3"/>
  <c r="HW314" i="3"/>
  <c r="IA314" i="3"/>
  <c r="II314" i="3"/>
  <c r="IM314" i="3"/>
  <c r="IQ314" i="3"/>
  <c r="IU314" i="3"/>
  <c r="IY314" i="3"/>
  <c r="DW317" i="3"/>
  <c r="EC317" i="3"/>
  <c r="EG317" i="3"/>
  <c r="EN317" i="3"/>
  <c r="EV317" i="3"/>
  <c r="EZ317" i="3"/>
  <c r="FD317" i="3"/>
  <c r="FL317" i="3"/>
  <c r="FP317" i="3"/>
  <c r="FX317" i="3"/>
  <c r="GB317" i="3"/>
  <c r="GF317" i="3"/>
  <c r="GJ317" i="3"/>
  <c r="GN317" i="3"/>
  <c r="GV317" i="3"/>
  <c r="GZ317" i="3"/>
  <c r="HD317" i="3"/>
  <c r="HH317" i="3"/>
  <c r="HL317" i="3"/>
  <c r="HT317" i="3"/>
  <c r="HX317" i="3"/>
  <c r="IB317" i="3"/>
  <c r="IF317" i="3"/>
  <c r="IN317" i="3"/>
  <c r="IR317" i="3"/>
  <c r="IV317" i="3"/>
  <c r="DQ318" i="3"/>
  <c r="DV318" i="3"/>
  <c r="EB318" i="3"/>
  <c r="EF318" i="3"/>
  <c r="EM318" i="3"/>
  <c r="EQ318" i="3"/>
  <c r="EU318" i="3"/>
  <c r="EY318" i="3"/>
  <c r="FC318" i="3"/>
  <c r="FG318" i="3"/>
  <c r="FO318" i="3"/>
  <c r="FS318" i="3"/>
  <c r="GA318" i="3"/>
  <c r="GE318" i="3"/>
  <c r="GI318" i="3"/>
  <c r="GM318" i="3"/>
  <c r="GQ318" i="3"/>
  <c r="GU318" i="3"/>
  <c r="GY318" i="3"/>
  <c r="HC318" i="3"/>
  <c r="HG318" i="3"/>
  <c r="HK318" i="3"/>
  <c r="HO318" i="3"/>
  <c r="HS318" i="3"/>
  <c r="HW318" i="3"/>
  <c r="IA318" i="3"/>
  <c r="II318" i="3"/>
  <c r="IM318" i="3"/>
  <c r="IQ318" i="3"/>
  <c r="IU318" i="3"/>
  <c r="IY318" i="3"/>
  <c r="DW321" i="3"/>
  <c r="EC321" i="3"/>
  <c r="EG321" i="3"/>
  <c r="EN321" i="3"/>
  <c r="EV321" i="3"/>
  <c r="EZ321" i="3"/>
  <c r="FD321" i="3"/>
  <c r="FL321" i="3"/>
  <c r="FP321" i="3"/>
  <c r="FX321" i="3"/>
  <c r="GB321" i="3"/>
  <c r="GF321" i="3"/>
  <c r="GJ321" i="3"/>
  <c r="GN321" i="3"/>
  <c r="GV321" i="3"/>
  <c r="GZ321" i="3"/>
  <c r="HD321" i="3"/>
  <c r="HH321" i="3"/>
  <c r="HL321" i="3"/>
  <c r="HT321" i="3"/>
  <c r="HX321" i="3"/>
  <c r="IB321" i="3"/>
  <c r="IF321" i="3"/>
  <c r="IN321" i="3"/>
  <c r="IR321" i="3"/>
  <c r="IV321" i="3"/>
  <c r="DQ322" i="3"/>
  <c r="DV322" i="3"/>
  <c r="EB322" i="3"/>
  <c r="EF322" i="3"/>
  <c r="EM322" i="3"/>
  <c r="EQ322" i="3"/>
  <c r="EU322" i="3"/>
  <c r="EY322" i="3"/>
  <c r="FC322" i="3"/>
  <c r="FG322" i="3"/>
  <c r="FO322" i="3"/>
  <c r="FS322" i="3"/>
  <c r="GA322" i="3"/>
  <c r="GE322" i="3"/>
  <c r="GI322" i="3"/>
  <c r="GM322" i="3"/>
  <c r="GQ322" i="3"/>
  <c r="GU322" i="3"/>
  <c r="GY322" i="3"/>
  <c r="HC322" i="3"/>
  <c r="HG322" i="3"/>
  <c r="HK322" i="3"/>
  <c r="HO322" i="3"/>
  <c r="HS322" i="3"/>
  <c r="HW322" i="3"/>
  <c r="IA322" i="3"/>
  <c r="II322" i="3"/>
  <c r="IM322" i="3"/>
  <c r="IQ322" i="3"/>
  <c r="IU322" i="3"/>
  <c r="IY322" i="3"/>
  <c r="DW325" i="3"/>
  <c r="EC325" i="3"/>
  <c r="EG325" i="3"/>
  <c r="EN325" i="3"/>
  <c r="EV325" i="3"/>
  <c r="EZ325" i="3"/>
  <c r="FD325" i="3"/>
  <c r="FL325" i="3"/>
  <c r="FP325" i="3"/>
  <c r="FX325" i="3"/>
  <c r="GB325" i="3"/>
  <c r="GF325" i="3"/>
  <c r="GJ325" i="3"/>
  <c r="GN325" i="3"/>
  <c r="GV325" i="3"/>
  <c r="GZ325" i="3"/>
  <c r="HD325" i="3"/>
  <c r="HH325" i="3"/>
  <c r="HL325" i="3"/>
  <c r="HT325" i="3"/>
  <c r="HX325" i="3"/>
  <c r="IB325" i="3"/>
  <c r="IF325" i="3"/>
  <c r="IN325" i="3"/>
  <c r="IR325" i="3"/>
  <c r="IV325" i="3"/>
  <c r="DQ326" i="3"/>
  <c r="DV326" i="3"/>
  <c r="EB326" i="3"/>
  <c r="EF326" i="3"/>
  <c r="EM326" i="3"/>
  <c r="EQ326" i="3"/>
  <c r="EU326" i="3"/>
  <c r="EY326" i="3"/>
  <c r="FC326" i="3"/>
  <c r="FG326" i="3"/>
  <c r="FO326" i="3"/>
  <c r="FS326" i="3"/>
  <c r="GA326" i="3"/>
  <c r="GE326" i="3"/>
  <c r="GI326" i="3"/>
  <c r="GM326" i="3"/>
  <c r="GQ326" i="3"/>
  <c r="GU326" i="3"/>
  <c r="GY326" i="3"/>
  <c r="HC326" i="3"/>
  <c r="HG326" i="3"/>
  <c r="HK326" i="3"/>
  <c r="HO326" i="3"/>
  <c r="HS326" i="3"/>
  <c r="HW326" i="3"/>
  <c r="IA326" i="3"/>
  <c r="II326" i="3"/>
  <c r="IM326" i="3"/>
  <c r="IQ326" i="3"/>
  <c r="IU326" i="3"/>
  <c r="IY326" i="3"/>
  <c r="DT328" i="3"/>
  <c r="DY328" i="3"/>
  <c r="ED328" i="3"/>
  <c r="EH328" i="3"/>
  <c r="EK328" i="3"/>
  <c r="EO328" i="3"/>
  <c r="ES328" i="3"/>
  <c r="EW328" i="3"/>
  <c r="FA328" i="3"/>
  <c r="FI328" i="3"/>
  <c r="FM328" i="3"/>
  <c r="FU328" i="3"/>
  <c r="FY328" i="3"/>
  <c r="GS328" i="3"/>
  <c r="GW328" i="3"/>
  <c r="HA328" i="3"/>
  <c r="HE328" i="3"/>
  <c r="HI328" i="3"/>
  <c r="HM328" i="3"/>
  <c r="HQ328" i="3"/>
  <c r="HU328" i="3"/>
  <c r="HY328" i="3"/>
  <c r="IC328" i="3"/>
  <c r="IG328" i="3"/>
  <c r="IK328" i="3"/>
  <c r="IO328" i="3"/>
  <c r="IS328" i="3"/>
  <c r="IW328" i="3"/>
  <c r="DW329" i="3"/>
  <c r="EC329" i="3"/>
  <c r="EG329" i="3"/>
  <c r="EN329" i="3"/>
  <c r="EV329" i="3"/>
  <c r="EZ329" i="3"/>
  <c r="FD329" i="3"/>
  <c r="FL329" i="3"/>
  <c r="FP329" i="3"/>
  <c r="FX329" i="3"/>
  <c r="GB329" i="3"/>
  <c r="GF329" i="3"/>
  <c r="GJ329" i="3"/>
  <c r="GN329" i="3"/>
  <c r="GV329" i="3"/>
  <c r="GZ329" i="3"/>
  <c r="HD329" i="3"/>
  <c r="HH329" i="3"/>
  <c r="HL329" i="3"/>
  <c r="HT329" i="3"/>
  <c r="HX329" i="3"/>
  <c r="IB329" i="3"/>
  <c r="IF329" i="3"/>
  <c r="IN329" i="3"/>
  <c r="IR329" i="3"/>
  <c r="IV329" i="3"/>
  <c r="DQ330" i="3"/>
  <c r="DV330" i="3"/>
  <c r="EB330" i="3"/>
  <c r="EF330" i="3"/>
  <c r="EM330" i="3"/>
  <c r="EQ330" i="3"/>
  <c r="EU330" i="3"/>
  <c r="EY330" i="3"/>
  <c r="FC330" i="3"/>
  <c r="FG330" i="3"/>
  <c r="FO330" i="3"/>
  <c r="FS330" i="3"/>
  <c r="GA330" i="3"/>
  <c r="GE330" i="3"/>
  <c r="GI330" i="3"/>
  <c r="GM330" i="3"/>
  <c r="GQ330" i="3"/>
  <c r="GU330" i="3"/>
  <c r="GY330" i="3"/>
  <c r="HC330" i="3"/>
  <c r="HG330" i="3"/>
  <c r="HK330" i="3"/>
  <c r="HO330" i="3"/>
  <c r="HS330" i="3"/>
  <c r="HW330" i="3"/>
  <c r="IA330" i="3"/>
  <c r="II330" i="3"/>
  <c r="IM330" i="3"/>
  <c r="IQ330" i="3"/>
  <c r="IU330" i="3"/>
  <c r="IY330" i="3"/>
  <c r="DT332" i="3"/>
  <c r="DY332" i="3"/>
  <c r="ED332" i="3"/>
  <c r="EH332" i="3"/>
  <c r="EK332" i="3"/>
  <c r="EO332" i="3"/>
  <c r="ES332" i="3"/>
  <c r="EW332" i="3"/>
  <c r="FA332" i="3"/>
  <c r="FI332" i="3"/>
  <c r="FM332" i="3"/>
  <c r="FU332" i="3"/>
  <c r="FY332" i="3"/>
  <c r="GS332" i="3"/>
  <c r="GW332" i="3"/>
  <c r="HA332" i="3"/>
  <c r="HE332" i="3"/>
  <c r="HI332" i="3"/>
  <c r="HM332" i="3"/>
  <c r="HQ332" i="3"/>
  <c r="HU332" i="3"/>
  <c r="HY332" i="3"/>
  <c r="IC332" i="3"/>
  <c r="IG332" i="3"/>
  <c r="IK332" i="3"/>
  <c r="IO332" i="3"/>
  <c r="IS332" i="3"/>
  <c r="IW332" i="3"/>
  <c r="DW333" i="3"/>
  <c r="EC333" i="3"/>
  <c r="EG333" i="3"/>
  <c r="EN333" i="3"/>
  <c r="EV333" i="3"/>
  <c r="EZ333" i="3"/>
  <c r="FD333" i="3"/>
  <c r="FL333" i="3"/>
  <c r="FP333" i="3"/>
  <c r="FX333" i="3"/>
  <c r="GB333" i="3"/>
  <c r="GF333" i="3"/>
  <c r="GJ333" i="3"/>
  <c r="GN333" i="3"/>
  <c r="GV333" i="3"/>
  <c r="GZ333" i="3"/>
  <c r="HD333" i="3"/>
  <c r="HH333" i="3"/>
  <c r="HL333" i="3"/>
  <c r="HT333" i="3"/>
  <c r="HX333" i="3"/>
  <c r="IB333" i="3"/>
  <c r="IF333" i="3"/>
  <c r="IN333" i="3"/>
  <c r="IR333" i="3"/>
  <c r="DQ334" i="3"/>
  <c r="DV334" i="3"/>
  <c r="EB334" i="3"/>
  <c r="EF334" i="3"/>
  <c r="EM334" i="3"/>
  <c r="EQ334" i="3"/>
  <c r="EU334" i="3"/>
  <c r="EY334" i="3"/>
  <c r="FC334" i="3"/>
  <c r="FG334" i="3"/>
  <c r="FO334" i="3"/>
  <c r="FS334" i="3"/>
  <c r="GA334" i="3"/>
  <c r="GE334" i="3"/>
  <c r="GI334" i="3"/>
  <c r="GM334" i="3"/>
  <c r="GQ334" i="3"/>
  <c r="GU334" i="3"/>
  <c r="GY334" i="3"/>
  <c r="HC334" i="3"/>
  <c r="HG334" i="3"/>
  <c r="HK334" i="3"/>
  <c r="HO334" i="3"/>
  <c r="HS334" i="3"/>
  <c r="HW334" i="3"/>
  <c r="IA334" i="3"/>
  <c r="II334" i="3"/>
  <c r="IM334" i="3"/>
  <c r="IQ334" i="3"/>
  <c r="IU334" i="3"/>
  <c r="IY334" i="3"/>
  <c r="DT336" i="3"/>
  <c r="DY336" i="3"/>
  <c r="ED336" i="3"/>
  <c r="EH336" i="3"/>
  <c r="EK336" i="3"/>
  <c r="EO336" i="3"/>
  <c r="ES336" i="3"/>
  <c r="EW336" i="3"/>
  <c r="FA336" i="3"/>
  <c r="FI336" i="3"/>
  <c r="FM336" i="3"/>
  <c r="FU336" i="3"/>
  <c r="FY336" i="3"/>
  <c r="GS336" i="3"/>
  <c r="GW336" i="3"/>
  <c r="HA336" i="3"/>
  <c r="HE336" i="3"/>
  <c r="HI336" i="3"/>
  <c r="HM336" i="3"/>
  <c r="HQ336" i="3"/>
  <c r="HU336" i="3"/>
  <c r="HY336" i="3"/>
  <c r="IC336" i="3"/>
  <c r="IG336" i="3"/>
  <c r="IK336" i="3"/>
  <c r="IO336" i="3"/>
  <c r="IS336" i="3"/>
  <c r="IW336" i="3"/>
  <c r="DW337" i="3"/>
  <c r="EC337" i="3"/>
  <c r="EG337" i="3"/>
  <c r="EN337" i="3"/>
  <c r="EV337" i="3"/>
  <c r="EZ337" i="3"/>
  <c r="FD337" i="3"/>
  <c r="FL337" i="3"/>
  <c r="FP337" i="3"/>
  <c r="FX337" i="3"/>
  <c r="GB337" i="3"/>
  <c r="GF337" i="3"/>
  <c r="GJ337" i="3"/>
  <c r="GN337" i="3"/>
  <c r="GV337" i="3"/>
  <c r="GZ337" i="3"/>
  <c r="HD337" i="3"/>
  <c r="HH337" i="3"/>
  <c r="HL337" i="3"/>
  <c r="HT337" i="3"/>
  <c r="HX337" i="3"/>
  <c r="IB337" i="3"/>
  <c r="IF337" i="3"/>
  <c r="IN337" i="3"/>
  <c r="IR337" i="3"/>
  <c r="DQ338" i="3"/>
  <c r="DV338" i="3"/>
  <c r="EB338" i="3"/>
  <c r="EF338" i="3"/>
  <c r="EM338" i="3"/>
  <c r="EQ338" i="3"/>
  <c r="EU338" i="3"/>
  <c r="EY338" i="3"/>
  <c r="FC338" i="3"/>
  <c r="FG338" i="3"/>
  <c r="FO338" i="3"/>
  <c r="FS338" i="3"/>
  <c r="GA338" i="3"/>
  <c r="GE338" i="3"/>
  <c r="GI338" i="3"/>
  <c r="GM338" i="3"/>
  <c r="GQ338" i="3"/>
  <c r="GU338" i="3"/>
  <c r="GY338" i="3"/>
  <c r="HC338" i="3"/>
  <c r="HG338" i="3"/>
  <c r="HK338" i="3"/>
  <c r="HO338" i="3"/>
  <c r="HS338" i="3"/>
  <c r="HW338" i="3"/>
  <c r="IA338" i="3"/>
  <c r="II338" i="3"/>
  <c r="IM338" i="3"/>
  <c r="IQ338" i="3"/>
  <c r="IU338" i="3"/>
  <c r="IY338" i="3"/>
  <c r="DT340" i="3"/>
  <c r="DY340" i="3"/>
  <c r="ED340" i="3"/>
  <c r="EH340" i="3"/>
  <c r="EK340" i="3"/>
  <c r="EO340" i="3"/>
  <c r="ES340" i="3"/>
  <c r="EW340" i="3"/>
  <c r="FA340" i="3"/>
  <c r="FI340" i="3"/>
  <c r="FM340" i="3"/>
  <c r="FU340" i="3"/>
  <c r="FY340" i="3"/>
  <c r="GS340" i="3"/>
  <c r="GW340" i="3"/>
  <c r="HA340" i="3"/>
  <c r="HE340" i="3"/>
  <c r="HI340" i="3"/>
  <c r="HM340" i="3"/>
  <c r="HQ340" i="3"/>
  <c r="HU340" i="3"/>
  <c r="HY340" i="3"/>
  <c r="IC340" i="3"/>
  <c r="IG340" i="3"/>
  <c r="IK340" i="3"/>
  <c r="IO340" i="3"/>
  <c r="IS340" i="3"/>
  <c r="IW340" i="3"/>
  <c r="DW341" i="3"/>
  <c r="EC341" i="3"/>
  <c r="EG341" i="3"/>
  <c r="EN341" i="3"/>
  <c r="EV341" i="3"/>
  <c r="EZ341" i="3"/>
  <c r="FD341" i="3"/>
  <c r="FL341" i="3"/>
  <c r="FP341" i="3"/>
  <c r="FX341" i="3"/>
  <c r="GB341" i="3"/>
  <c r="GF341" i="3"/>
  <c r="GJ341" i="3"/>
  <c r="GN341" i="3"/>
  <c r="GV341" i="3"/>
  <c r="GZ341" i="3"/>
  <c r="HD341" i="3"/>
  <c r="HH341" i="3"/>
  <c r="HL341" i="3"/>
  <c r="HT341" i="3"/>
  <c r="HX341" i="3"/>
  <c r="IB341" i="3"/>
  <c r="IF341" i="3"/>
  <c r="IN341" i="3"/>
  <c r="IR341" i="3"/>
  <c r="DQ342" i="3"/>
  <c r="DV342" i="3"/>
  <c r="EB342" i="3"/>
  <c r="EF342" i="3"/>
  <c r="EM342" i="3"/>
  <c r="EQ342" i="3"/>
  <c r="EU342" i="3"/>
  <c r="EY342" i="3"/>
  <c r="FC342" i="3"/>
  <c r="FG342" i="3"/>
  <c r="FO342" i="3"/>
  <c r="FS342" i="3"/>
  <c r="GA342" i="3"/>
  <c r="GE342" i="3"/>
  <c r="GI342" i="3"/>
  <c r="GM342" i="3"/>
  <c r="GQ342" i="3"/>
  <c r="GU342" i="3"/>
  <c r="GY342" i="3"/>
  <c r="HC342" i="3"/>
  <c r="HG342" i="3"/>
  <c r="HK342" i="3"/>
  <c r="HO342" i="3"/>
  <c r="HS342" i="3"/>
  <c r="HW342" i="3"/>
  <c r="IA342" i="3"/>
  <c r="II342" i="3"/>
  <c r="IM342" i="3"/>
  <c r="IQ342" i="3"/>
  <c r="IU342" i="3"/>
  <c r="IY342" i="3"/>
  <c r="DT344" i="3"/>
  <c r="DY344" i="3"/>
  <c r="ED344" i="3"/>
  <c r="EH344" i="3"/>
  <c r="EK344" i="3"/>
  <c r="EO344" i="3"/>
  <c r="ES344" i="3"/>
  <c r="EW344" i="3"/>
  <c r="FA344" i="3"/>
  <c r="FI344" i="3"/>
  <c r="FM344" i="3"/>
  <c r="FU344" i="3"/>
  <c r="FY344" i="3"/>
  <c r="GS344" i="3"/>
  <c r="GW344" i="3"/>
  <c r="HA344" i="3"/>
  <c r="HE344" i="3"/>
  <c r="HI344" i="3"/>
  <c r="HM344" i="3"/>
  <c r="HQ344" i="3"/>
  <c r="HU344" i="3"/>
  <c r="HY344" i="3"/>
  <c r="IC344" i="3"/>
  <c r="IG344" i="3"/>
  <c r="IK344" i="3"/>
  <c r="IO344" i="3"/>
  <c r="IS344" i="3"/>
  <c r="IW344" i="3"/>
  <c r="DW345" i="3"/>
  <c r="EC345" i="3"/>
  <c r="EG345" i="3"/>
  <c r="EN345" i="3"/>
  <c r="EV345" i="3"/>
  <c r="EZ345" i="3"/>
  <c r="FD345" i="3"/>
  <c r="FL345" i="3"/>
  <c r="FP345" i="3"/>
  <c r="FX345" i="3"/>
  <c r="GB345" i="3"/>
  <c r="GF345" i="3"/>
  <c r="GJ345" i="3"/>
  <c r="GN345" i="3"/>
  <c r="GV345" i="3"/>
  <c r="GZ345" i="3"/>
  <c r="HD345" i="3"/>
  <c r="HH345" i="3"/>
  <c r="HL345" i="3"/>
  <c r="HT345" i="3"/>
  <c r="HX345" i="3"/>
  <c r="IB345" i="3"/>
  <c r="IF345" i="3"/>
  <c r="IN345" i="3"/>
  <c r="IR345" i="3"/>
  <c r="DQ346" i="3"/>
  <c r="DV346" i="3"/>
  <c r="EB346" i="3"/>
  <c r="EF346" i="3"/>
  <c r="EM346" i="3"/>
  <c r="EQ346" i="3"/>
  <c r="EU346" i="3"/>
  <c r="EY346" i="3"/>
  <c r="FC346" i="3"/>
  <c r="FG346" i="3"/>
  <c r="FO346" i="3"/>
  <c r="FS346" i="3"/>
  <c r="GA346" i="3"/>
  <c r="GE346" i="3"/>
  <c r="GI346" i="3"/>
  <c r="GM346" i="3"/>
  <c r="GQ346" i="3"/>
  <c r="GU346" i="3"/>
  <c r="GY346" i="3"/>
  <c r="HC346" i="3"/>
  <c r="HG346" i="3"/>
  <c r="HK346" i="3"/>
  <c r="HO346" i="3"/>
  <c r="HS346" i="3"/>
  <c r="HW346" i="3"/>
  <c r="IA346" i="3"/>
  <c r="II346" i="3"/>
  <c r="IM346" i="3"/>
  <c r="IQ346" i="3"/>
  <c r="IU346" i="3"/>
  <c r="IY346" i="3"/>
  <c r="DT348" i="3"/>
  <c r="DY348" i="3"/>
  <c r="ED348" i="3"/>
  <c r="EH348" i="3"/>
  <c r="EK348" i="3"/>
  <c r="EO348" i="3"/>
  <c r="ES348" i="3"/>
  <c r="EW348" i="3"/>
  <c r="FA348" i="3"/>
  <c r="FI348" i="3"/>
  <c r="FM348" i="3"/>
  <c r="FU348" i="3"/>
  <c r="FY348" i="3"/>
  <c r="GS348" i="3"/>
  <c r="GW348" i="3"/>
  <c r="HA348" i="3"/>
  <c r="HE348" i="3"/>
  <c r="HI348" i="3"/>
  <c r="HM348" i="3"/>
  <c r="HQ348" i="3"/>
  <c r="HU348" i="3"/>
  <c r="HY348" i="3"/>
  <c r="IC348" i="3"/>
  <c r="IG348" i="3"/>
  <c r="IK348" i="3"/>
  <c r="IO348" i="3"/>
  <c r="IS348" i="3"/>
  <c r="IW348" i="3"/>
  <c r="DW349" i="3"/>
  <c r="EC349" i="3"/>
  <c r="EG349" i="3"/>
  <c r="EN349" i="3"/>
  <c r="EV349" i="3"/>
  <c r="EZ349" i="3"/>
  <c r="FD349" i="3"/>
  <c r="FL349" i="3"/>
  <c r="FP349" i="3"/>
  <c r="FX349" i="3"/>
  <c r="GB349" i="3"/>
  <c r="GF349" i="3"/>
  <c r="GJ349" i="3"/>
  <c r="GN349" i="3"/>
  <c r="GV349" i="3"/>
  <c r="GZ349" i="3"/>
  <c r="HD349" i="3"/>
  <c r="HH349" i="3"/>
  <c r="HL349" i="3"/>
  <c r="HT349" i="3"/>
  <c r="HX349" i="3"/>
  <c r="IB349" i="3"/>
  <c r="IF349" i="3"/>
  <c r="IN349" i="3"/>
  <c r="IR349" i="3"/>
  <c r="DQ350" i="3"/>
  <c r="DV350" i="3"/>
  <c r="EB350" i="3"/>
  <c r="EF350" i="3"/>
  <c r="EM350" i="3"/>
  <c r="EQ350" i="3"/>
  <c r="EU350" i="3"/>
  <c r="EY350" i="3"/>
  <c r="FC350" i="3"/>
  <c r="FG350" i="3"/>
  <c r="FO350" i="3"/>
  <c r="FS350" i="3"/>
  <c r="GA350" i="3"/>
  <c r="GE350" i="3"/>
  <c r="GI350" i="3"/>
  <c r="GM350" i="3"/>
  <c r="GQ350" i="3"/>
  <c r="GU350" i="3"/>
  <c r="GY350" i="3"/>
  <c r="HC350" i="3"/>
  <c r="HG350" i="3"/>
  <c r="HK350" i="3"/>
  <c r="HO350" i="3"/>
  <c r="HS350" i="3"/>
  <c r="HW350" i="3"/>
  <c r="IA350" i="3"/>
  <c r="II350" i="3"/>
  <c r="IM350" i="3"/>
  <c r="IQ350" i="3"/>
  <c r="IU350" i="3"/>
  <c r="IY350" i="3"/>
  <c r="DQ352" i="3"/>
  <c r="EB352" i="3"/>
  <c r="EQ352" i="3"/>
  <c r="EY352" i="3"/>
  <c r="FD352" i="3"/>
  <c r="FP352" i="3"/>
  <c r="GB352" i="3"/>
  <c r="GM352" i="3"/>
  <c r="GZ352" i="3"/>
  <c r="HH352" i="3"/>
  <c r="HX352" i="3"/>
  <c r="IM352" i="3"/>
  <c r="DT355" i="3"/>
  <c r="ED355" i="3"/>
  <c r="EK355" i="3"/>
  <c r="ES355" i="3"/>
  <c r="FA355" i="3"/>
  <c r="FM355" i="3"/>
  <c r="FY355" i="3"/>
  <c r="GF355" i="3"/>
  <c r="GN355" i="3"/>
  <c r="GV355" i="3"/>
  <c r="HD355" i="3"/>
  <c r="HL355" i="3"/>
  <c r="HT355" i="3"/>
  <c r="IF355" i="3"/>
  <c r="IN355" i="3"/>
  <c r="IV355" i="3"/>
  <c r="DV356" i="3"/>
  <c r="EF356" i="3"/>
  <c r="EM356" i="3"/>
  <c r="EU356" i="3"/>
  <c r="FG356" i="3"/>
  <c r="FS356" i="3"/>
  <c r="GE356" i="3"/>
  <c r="GJ356" i="3"/>
  <c r="GV356" i="3"/>
  <c r="HD356" i="3"/>
  <c r="HL356" i="3"/>
  <c r="HT356" i="3"/>
  <c r="IA356" i="3"/>
  <c r="II356" i="3"/>
  <c r="IQ356" i="3"/>
  <c r="IY356" i="3"/>
  <c r="DY359" i="3"/>
  <c r="EH359" i="3"/>
  <c r="EO359" i="3"/>
  <c r="EW359" i="3"/>
  <c r="FD359" i="3"/>
  <c r="FP359" i="3"/>
  <c r="GB359" i="3"/>
  <c r="GJ359" i="3"/>
  <c r="GZ359" i="3"/>
  <c r="HH359" i="3"/>
  <c r="HX359" i="3"/>
  <c r="IC359" i="3"/>
  <c r="DQ360" i="3"/>
  <c r="EB360" i="3"/>
  <c r="EQ360" i="3"/>
  <c r="EY360" i="3"/>
  <c r="FD360" i="3"/>
  <c r="FP360" i="3"/>
  <c r="GB360" i="3"/>
  <c r="GM360" i="3"/>
  <c r="GZ360" i="3"/>
  <c r="HH360" i="3"/>
  <c r="HX360" i="3"/>
  <c r="IM360" i="3"/>
  <c r="IC362" i="3"/>
  <c r="DW372" i="3"/>
  <c r="EN372" i="3"/>
  <c r="HD372" i="3"/>
  <c r="HT372" i="3"/>
  <c r="IQ372" i="3"/>
  <c r="EZ391" i="3"/>
  <c r="FP395" i="3"/>
  <c r="FX395" i="3"/>
  <c r="IB395" i="3"/>
  <c r="DW310" i="3"/>
  <c r="EC310" i="3"/>
  <c r="EG310" i="3"/>
  <c r="EN310" i="3"/>
  <c r="EV310" i="3"/>
  <c r="EZ310" i="3"/>
  <c r="FD310" i="3"/>
  <c r="FL310" i="3"/>
  <c r="FP310" i="3"/>
  <c r="FX310" i="3"/>
  <c r="GB310" i="3"/>
  <c r="GF310" i="3"/>
  <c r="GJ310" i="3"/>
  <c r="GN310" i="3"/>
  <c r="GV310" i="3"/>
  <c r="GZ310" i="3"/>
  <c r="HD310" i="3"/>
  <c r="HH310" i="3"/>
  <c r="HL310" i="3"/>
  <c r="HT310" i="3"/>
  <c r="HX310" i="3"/>
  <c r="IB310" i="3"/>
  <c r="IF310" i="3"/>
  <c r="IN310" i="3"/>
  <c r="IR310" i="3"/>
  <c r="DT313" i="3"/>
  <c r="DY313" i="3"/>
  <c r="ED313" i="3"/>
  <c r="EH313" i="3"/>
  <c r="EK313" i="3"/>
  <c r="EO313" i="3"/>
  <c r="ES313" i="3"/>
  <c r="EW313" i="3"/>
  <c r="FA313" i="3"/>
  <c r="FI313" i="3"/>
  <c r="FM313" i="3"/>
  <c r="FU313" i="3"/>
  <c r="FY313" i="3"/>
  <c r="GS313" i="3"/>
  <c r="GW313" i="3"/>
  <c r="HA313" i="3"/>
  <c r="HE313" i="3"/>
  <c r="HI313" i="3"/>
  <c r="HM313" i="3"/>
  <c r="HQ313" i="3"/>
  <c r="HU313" i="3"/>
  <c r="HY313" i="3"/>
  <c r="IC313" i="3"/>
  <c r="IG313" i="3"/>
  <c r="IK313" i="3"/>
  <c r="IO313" i="3"/>
  <c r="IS313" i="3"/>
  <c r="DW314" i="3"/>
  <c r="EC314" i="3"/>
  <c r="EG314" i="3"/>
  <c r="EN314" i="3"/>
  <c r="EV314" i="3"/>
  <c r="EZ314" i="3"/>
  <c r="FD314" i="3"/>
  <c r="FL314" i="3"/>
  <c r="FP314" i="3"/>
  <c r="FX314" i="3"/>
  <c r="GB314" i="3"/>
  <c r="GF314" i="3"/>
  <c r="GJ314" i="3"/>
  <c r="GN314" i="3"/>
  <c r="GV314" i="3"/>
  <c r="GZ314" i="3"/>
  <c r="HD314" i="3"/>
  <c r="HH314" i="3"/>
  <c r="HL314" i="3"/>
  <c r="HT314" i="3"/>
  <c r="HX314" i="3"/>
  <c r="IB314" i="3"/>
  <c r="IF314" i="3"/>
  <c r="IN314" i="3"/>
  <c r="IR314" i="3"/>
  <c r="DT317" i="3"/>
  <c r="DY317" i="3"/>
  <c r="ED317" i="3"/>
  <c r="EH317" i="3"/>
  <c r="EK317" i="3"/>
  <c r="EO317" i="3"/>
  <c r="ES317" i="3"/>
  <c r="EW317" i="3"/>
  <c r="FA317" i="3"/>
  <c r="FI317" i="3"/>
  <c r="FM317" i="3"/>
  <c r="FU317" i="3"/>
  <c r="FY317" i="3"/>
  <c r="GS317" i="3"/>
  <c r="GW317" i="3"/>
  <c r="HA317" i="3"/>
  <c r="HE317" i="3"/>
  <c r="HI317" i="3"/>
  <c r="HM317" i="3"/>
  <c r="HQ317" i="3"/>
  <c r="HU317" i="3"/>
  <c r="HY317" i="3"/>
  <c r="IC317" i="3"/>
  <c r="IG317" i="3"/>
  <c r="IK317" i="3"/>
  <c r="IO317" i="3"/>
  <c r="IS317" i="3"/>
  <c r="DW318" i="3"/>
  <c r="EC318" i="3"/>
  <c r="EG318" i="3"/>
  <c r="EN318" i="3"/>
  <c r="EV318" i="3"/>
  <c r="EZ318" i="3"/>
  <c r="FD318" i="3"/>
  <c r="FL318" i="3"/>
  <c r="FP318" i="3"/>
  <c r="FX318" i="3"/>
  <c r="GB318" i="3"/>
  <c r="GF318" i="3"/>
  <c r="GJ318" i="3"/>
  <c r="GN318" i="3"/>
  <c r="GV318" i="3"/>
  <c r="GZ318" i="3"/>
  <c r="HD318" i="3"/>
  <c r="HH318" i="3"/>
  <c r="HL318" i="3"/>
  <c r="HT318" i="3"/>
  <c r="HX318" i="3"/>
  <c r="IB318" i="3"/>
  <c r="IF318" i="3"/>
  <c r="IN318" i="3"/>
  <c r="IR318" i="3"/>
  <c r="DT321" i="3"/>
  <c r="DY321" i="3"/>
  <c r="ED321" i="3"/>
  <c r="EH321" i="3"/>
  <c r="EK321" i="3"/>
  <c r="EO321" i="3"/>
  <c r="ES321" i="3"/>
  <c r="EW321" i="3"/>
  <c r="FA321" i="3"/>
  <c r="FI321" i="3"/>
  <c r="FM321" i="3"/>
  <c r="FU321" i="3"/>
  <c r="FY321" i="3"/>
  <c r="GS321" i="3"/>
  <c r="GW321" i="3"/>
  <c r="HA321" i="3"/>
  <c r="HE321" i="3"/>
  <c r="HI321" i="3"/>
  <c r="HM321" i="3"/>
  <c r="HQ321" i="3"/>
  <c r="HU321" i="3"/>
  <c r="HY321" i="3"/>
  <c r="IC321" i="3"/>
  <c r="IG321" i="3"/>
  <c r="IK321" i="3"/>
  <c r="IO321" i="3"/>
  <c r="IS321" i="3"/>
  <c r="DW322" i="3"/>
  <c r="EC322" i="3"/>
  <c r="EG322" i="3"/>
  <c r="EN322" i="3"/>
  <c r="EV322" i="3"/>
  <c r="EZ322" i="3"/>
  <c r="FD322" i="3"/>
  <c r="FL322" i="3"/>
  <c r="FP322" i="3"/>
  <c r="FX322" i="3"/>
  <c r="GB322" i="3"/>
  <c r="GF322" i="3"/>
  <c r="GJ322" i="3"/>
  <c r="GN322" i="3"/>
  <c r="GV322" i="3"/>
  <c r="GZ322" i="3"/>
  <c r="HD322" i="3"/>
  <c r="HH322" i="3"/>
  <c r="HL322" i="3"/>
  <c r="HT322" i="3"/>
  <c r="HX322" i="3"/>
  <c r="IB322" i="3"/>
  <c r="IF322" i="3"/>
  <c r="IN322" i="3"/>
  <c r="IR322" i="3"/>
  <c r="FU325" i="3"/>
  <c r="FY325" i="3"/>
  <c r="GS325" i="3"/>
  <c r="GW325" i="3"/>
  <c r="HA325" i="3"/>
  <c r="HE325" i="3"/>
  <c r="HI325" i="3"/>
  <c r="HM325" i="3"/>
  <c r="HQ325" i="3"/>
  <c r="HU325" i="3"/>
  <c r="HY325" i="3"/>
  <c r="IC325" i="3"/>
  <c r="IG325" i="3"/>
  <c r="IK325" i="3"/>
  <c r="IO325" i="3"/>
  <c r="IS325" i="3"/>
  <c r="DW326" i="3"/>
  <c r="EC326" i="3"/>
  <c r="EG326" i="3"/>
  <c r="EN326" i="3"/>
  <c r="EV326" i="3"/>
  <c r="EZ326" i="3"/>
  <c r="FD326" i="3"/>
  <c r="FL326" i="3"/>
  <c r="FP326" i="3"/>
  <c r="FX326" i="3"/>
  <c r="GB326" i="3"/>
  <c r="GF326" i="3"/>
  <c r="GJ326" i="3"/>
  <c r="GN326" i="3"/>
  <c r="GV326" i="3"/>
  <c r="GZ326" i="3"/>
  <c r="HD326" i="3"/>
  <c r="HH326" i="3"/>
  <c r="HL326" i="3"/>
  <c r="HT326" i="3"/>
  <c r="HX326" i="3"/>
  <c r="IB326" i="3"/>
  <c r="IF326" i="3"/>
  <c r="IN326" i="3"/>
  <c r="IR326" i="3"/>
  <c r="DU328" i="3"/>
  <c r="DZ328" i="3"/>
  <c r="EE328" i="3"/>
  <c r="EI328" i="3"/>
  <c r="EL328" i="3"/>
  <c r="EP328" i="3"/>
  <c r="ET328" i="3"/>
  <c r="EX328" i="3"/>
  <c r="FF328" i="3"/>
  <c r="FJ328" i="3"/>
  <c r="FR328" i="3"/>
  <c r="FV328" i="3"/>
  <c r="GD328" i="3"/>
  <c r="GH328" i="3"/>
  <c r="GL328" i="3"/>
  <c r="GP328" i="3"/>
  <c r="GT328" i="3"/>
  <c r="GX328" i="3"/>
  <c r="HB328" i="3"/>
  <c r="HF328" i="3"/>
  <c r="HJ328" i="3"/>
  <c r="HN328" i="3"/>
  <c r="HR328" i="3"/>
  <c r="HV328" i="3"/>
  <c r="ID328" i="3"/>
  <c r="IH328" i="3"/>
  <c r="IL328" i="3"/>
  <c r="IP328" i="3"/>
  <c r="IT328" i="3"/>
  <c r="IG329" i="3"/>
  <c r="IK329" i="3"/>
  <c r="IO329" i="3"/>
  <c r="IS329" i="3"/>
  <c r="DW330" i="3"/>
  <c r="EC330" i="3"/>
  <c r="EG330" i="3"/>
  <c r="EN330" i="3"/>
  <c r="EV330" i="3"/>
  <c r="EZ330" i="3"/>
  <c r="FD330" i="3"/>
  <c r="FL330" i="3"/>
  <c r="FP330" i="3"/>
  <c r="FX330" i="3"/>
  <c r="GB330" i="3"/>
  <c r="GF330" i="3"/>
  <c r="GJ330" i="3"/>
  <c r="GN330" i="3"/>
  <c r="GV330" i="3"/>
  <c r="GZ330" i="3"/>
  <c r="HD330" i="3"/>
  <c r="HH330" i="3"/>
  <c r="HL330" i="3"/>
  <c r="HT330" i="3"/>
  <c r="HX330" i="3"/>
  <c r="IB330" i="3"/>
  <c r="IF330" i="3"/>
  <c r="IN330" i="3"/>
  <c r="IR330" i="3"/>
  <c r="DU332" i="3"/>
  <c r="DZ332" i="3"/>
  <c r="EE332" i="3"/>
  <c r="EI332" i="3"/>
  <c r="EL332" i="3"/>
  <c r="EP332" i="3"/>
  <c r="ET332" i="3"/>
  <c r="EX332" i="3"/>
  <c r="FF332" i="3"/>
  <c r="FJ332" i="3"/>
  <c r="FR332" i="3"/>
  <c r="FV332" i="3"/>
  <c r="GD332" i="3"/>
  <c r="GH332" i="3"/>
  <c r="GL332" i="3"/>
  <c r="GP332" i="3"/>
  <c r="GT332" i="3"/>
  <c r="GX332" i="3"/>
  <c r="HB332" i="3"/>
  <c r="HF332" i="3"/>
  <c r="HJ332" i="3"/>
  <c r="HN332" i="3"/>
  <c r="HR332" i="3"/>
  <c r="HV332" i="3"/>
  <c r="ID332" i="3"/>
  <c r="IH332" i="3"/>
  <c r="IL332" i="3"/>
  <c r="IP332" i="3"/>
  <c r="IT332" i="3"/>
  <c r="DW334" i="3"/>
  <c r="EC334" i="3"/>
  <c r="EG334" i="3"/>
  <c r="EN334" i="3"/>
  <c r="EV334" i="3"/>
  <c r="EZ334" i="3"/>
  <c r="FD334" i="3"/>
  <c r="FL334" i="3"/>
  <c r="FP334" i="3"/>
  <c r="FX334" i="3"/>
  <c r="GB334" i="3"/>
  <c r="GF334" i="3"/>
  <c r="GJ334" i="3"/>
  <c r="GN334" i="3"/>
  <c r="GV334" i="3"/>
  <c r="GZ334" i="3"/>
  <c r="HD334" i="3"/>
  <c r="HH334" i="3"/>
  <c r="HL334" i="3"/>
  <c r="HT334" i="3"/>
  <c r="HX334" i="3"/>
  <c r="IB334" i="3"/>
  <c r="IF334" i="3"/>
  <c r="IN334" i="3"/>
  <c r="IR334" i="3"/>
  <c r="DU336" i="3"/>
  <c r="DZ336" i="3"/>
  <c r="EE336" i="3"/>
  <c r="EI336" i="3"/>
  <c r="EL336" i="3"/>
  <c r="EP336" i="3"/>
  <c r="ET336" i="3"/>
  <c r="EX336" i="3"/>
  <c r="FF336" i="3"/>
  <c r="FJ336" i="3"/>
  <c r="FR336" i="3"/>
  <c r="FV336" i="3"/>
  <c r="GD336" i="3"/>
  <c r="GH336" i="3"/>
  <c r="GL336" i="3"/>
  <c r="GP336" i="3"/>
  <c r="GT336" i="3"/>
  <c r="GX336" i="3"/>
  <c r="HB336" i="3"/>
  <c r="HF336" i="3"/>
  <c r="HJ336" i="3"/>
  <c r="HN336" i="3"/>
  <c r="HR336" i="3"/>
  <c r="HV336" i="3"/>
  <c r="ID336" i="3"/>
  <c r="IH336" i="3"/>
  <c r="IL336" i="3"/>
  <c r="IP336" i="3"/>
  <c r="IT336" i="3"/>
  <c r="DW338" i="3"/>
  <c r="EC338" i="3"/>
  <c r="EG338" i="3"/>
  <c r="EN338" i="3"/>
  <c r="EV338" i="3"/>
  <c r="EZ338" i="3"/>
  <c r="FD338" i="3"/>
  <c r="FL338" i="3"/>
  <c r="FP338" i="3"/>
  <c r="FX338" i="3"/>
  <c r="GB338" i="3"/>
  <c r="GF338" i="3"/>
  <c r="GJ338" i="3"/>
  <c r="GN338" i="3"/>
  <c r="GV338" i="3"/>
  <c r="GZ338" i="3"/>
  <c r="HD338" i="3"/>
  <c r="HH338" i="3"/>
  <c r="HL338" i="3"/>
  <c r="HT338" i="3"/>
  <c r="HX338" i="3"/>
  <c r="IB338" i="3"/>
  <c r="IF338" i="3"/>
  <c r="IN338" i="3"/>
  <c r="IR338" i="3"/>
  <c r="DU340" i="3"/>
  <c r="DZ340" i="3"/>
  <c r="EE340" i="3"/>
  <c r="EI340" i="3"/>
  <c r="EL340" i="3"/>
  <c r="EP340" i="3"/>
  <c r="ET340" i="3"/>
  <c r="EX340" i="3"/>
  <c r="FF340" i="3"/>
  <c r="FJ340" i="3"/>
  <c r="FR340" i="3"/>
  <c r="FV340" i="3"/>
  <c r="GD340" i="3"/>
  <c r="GH340" i="3"/>
  <c r="GL340" i="3"/>
  <c r="GP340" i="3"/>
  <c r="GT340" i="3"/>
  <c r="GX340" i="3"/>
  <c r="HB340" i="3"/>
  <c r="HF340" i="3"/>
  <c r="HJ340" i="3"/>
  <c r="HN340" i="3"/>
  <c r="HR340" i="3"/>
  <c r="HV340" i="3"/>
  <c r="ID340" i="3"/>
  <c r="IH340" i="3"/>
  <c r="IL340" i="3"/>
  <c r="IP340" i="3"/>
  <c r="IT340" i="3"/>
  <c r="DW342" i="3"/>
  <c r="EC342" i="3"/>
  <c r="EG342" i="3"/>
  <c r="EN342" i="3"/>
  <c r="EV342" i="3"/>
  <c r="EZ342" i="3"/>
  <c r="FD342" i="3"/>
  <c r="FL342" i="3"/>
  <c r="FP342" i="3"/>
  <c r="FX342" i="3"/>
  <c r="GB342" i="3"/>
  <c r="GF342" i="3"/>
  <c r="GJ342" i="3"/>
  <c r="GN342" i="3"/>
  <c r="GV342" i="3"/>
  <c r="GZ342" i="3"/>
  <c r="HD342" i="3"/>
  <c r="HH342" i="3"/>
  <c r="HL342" i="3"/>
  <c r="HT342" i="3"/>
  <c r="HX342" i="3"/>
  <c r="IB342" i="3"/>
  <c r="IF342" i="3"/>
  <c r="IN342" i="3"/>
  <c r="IR342" i="3"/>
  <c r="DU344" i="3"/>
  <c r="DZ344" i="3"/>
  <c r="EE344" i="3"/>
  <c r="EI344" i="3"/>
  <c r="EL344" i="3"/>
  <c r="EP344" i="3"/>
  <c r="ET344" i="3"/>
  <c r="EX344" i="3"/>
  <c r="FF344" i="3"/>
  <c r="FJ344" i="3"/>
  <c r="FR344" i="3"/>
  <c r="FV344" i="3"/>
  <c r="GD344" i="3"/>
  <c r="GH344" i="3"/>
  <c r="GL344" i="3"/>
  <c r="GP344" i="3"/>
  <c r="GT344" i="3"/>
  <c r="GX344" i="3"/>
  <c r="HB344" i="3"/>
  <c r="HF344" i="3"/>
  <c r="HJ344" i="3"/>
  <c r="HN344" i="3"/>
  <c r="HR344" i="3"/>
  <c r="HV344" i="3"/>
  <c r="ID344" i="3"/>
  <c r="IH344" i="3"/>
  <c r="IL344" i="3"/>
  <c r="IP344" i="3"/>
  <c r="IT344" i="3"/>
  <c r="DW346" i="3"/>
  <c r="EC346" i="3"/>
  <c r="EG346" i="3"/>
  <c r="EN346" i="3"/>
  <c r="EV346" i="3"/>
  <c r="EZ346" i="3"/>
  <c r="FD346" i="3"/>
  <c r="FL346" i="3"/>
  <c r="FP346" i="3"/>
  <c r="FX346" i="3"/>
  <c r="GB346" i="3"/>
  <c r="GF346" i="3"/>
  <c r="GJ346" i="3"/>
  <c r="GN346" i="3"/>
  <c r="GV346" i="3"/>
  <c r="GZ346" i="3"/>
  <c r="HD346" i="3"/>
  <c r="HH346" i="3"/>
  <c r="HL346" i="3"/>
  <c r="HT346" i="3"/>
  <c r="HX346" i="3"/>
  <c r="IB346" i="3"/>
  <c r="IF346" i="3"/>
  <c r="IN346" i="3"/>
  <c r="IR346" i="3"/>
  <c r="DU348" i="3"/>
  <c r="DZ348" i="3"/>
  <c r="EE348" i="3"/>
  <c r="EI348" i="3"/>
  <c r="EL348" i="3"/>
  <c r="EP348" i="3"/>
  <c r="ET348" i="3"/>
  <c r="EX348" i="3"/>
  <c r="FF348" i="3"/>
  <c r="FJ348" i="3"/>
  <c r="FR348" i="3"/>
  <c r="FV348" i="3"/>
  <c r="GD348" i="3"/>
  <c r="GH348" i="3"/>
  <c r="GL348" i="3"/>
  <c r="GP348" i="3"/>
  <c r="GT348" i="3"/>
  <c r="GX348" i="3"/>
  <c r="HB348" i="3"/>
  <c r="HF348" i="3"/>
  <c r="HJ348" i="3"/>
  <c r="HN348" i="3"/>
  <c r="HR348" i="3"/>
  <c r="HV348" i="3"/>
  <c r="ID348" i="3"/>
  <c r="IH348" i="3"/>
  <c r="IL348" i="3"/>
  <c r="IP348" i="3"/>
  <c r="IT348" i="3"/>
  <c r="DW350" i="3"/>
  <c r="EC350" i="3"/>
  <c r="EG350" i="3"/>
  <c r="EN350" i="3"/>
  <c r="EV350" i="3"/>
  <c r="EZ350" i="3"/>
  <c r="FD350" i="3"/>
  <c r="FL350" i="3"/>
  <c r="FP350" i="3"/>
  <c r="FX350" i="3"/>
  <c r="GB350" i="3"/>
  <c r="GF350" i="3"/>
  <c r="GJ350" i="3"/>
  <c r="GN350" i="3"/>
  <c r="GV350" i="3"/>
  <c r="GZ350" i="3"/>
  <c r="HD350" i="3"/>
  <c r="HH350" i="3"/>
  <c r="HL350" i="3"/>
  <c r="HT350" i="3"/>
  <c r="HX350" i="3"/>
  <c r="IB350" i="3"/>
  <c r="IF350" i="3"/>
  <c r="IN350" i="3"/>
  <c r="IR350" i="3"/>
  <c r="IX352" i="3"/>
  <c r="IT352" i="3"/>
  <c r="IP352" i="3"/>
  <c r="IL352" i="3"/>
  <c r="IH352" i="3"/>
  <c r="ID352" i="3"/>
  <c r="HV352" i="3"/>
  <c r="HR352" i="3"/>
  <c r="HN352" i="3"/>
  <c r="HJ352" i="3"/>
  <c r="HF352" i="3"/>
  <c r="HB352" i="3"/>
  <c r="GX352" i="3"/>
  <c r="GT352" i="3"/>
  <c r="GP352" i="3"/>
  <c r="GL352" i="3"/>
  <c r="GH352" i="3"/>
  <c r="GD352" i="3"/>
  <c r="FV352" i="3"/>
  <c r="FR352" i="3"/>
  <c r="FJ352" i="3"/>
  <c r="FF352" i="3"/>
  <c r="EX352" i="3"/>
  <c r="ET352" i="3"/>
  <c r="EP352" i="3"/>
  <c r="EL352" i="3"/>
  <c r="EI352" i="3"/>
  <c r="EE352" i="3"/>
  <c r="DZ352" i="3"/>
  <c r="DU352" i="3"/>
  <c r="IW352" i="3"/>
  <c r="IS352" i="3"/>
  <c r="IO352" i="3"/>
  <c r="IK352" i="3"/>
  <c r="IG352" i="3"/>
  <c r="IC352" i="3"/>
  <c r="HY352" i="3"/>
  <c r="HU352" i="3"/>
  <c r="HQ352" i="3"/>
  <c r="HM352" i="3"/>
  <c r="HI352" i="3"/>
  <c r="HE352" i="3"/>
  <c r="HA352" i="3"/>
  <c r="GW352" i="3"/>
  <c r="GS352" i="3"/>
  <c r="FY352" i="3"/>
  <c r="FU352" i="3"/>
  <c r="FM352" i="3"/>
  <c r="FI352" i="3"/>
  <c r="FA352" i="3"/>
  <c r="EW352" i="3"/>
  <c r="ES352" i="3"/>
  <c r="EO352" i="3"/>
  <c r="EK352" i="3"/>
  <c r="EH352" i="3"/>
  <c r="ED352" i="3"/>
  <c r="DY352" i="3"/>
  <c r="DT352" i="3"/>
  <c r="EC352" i="3"/>
  <c r="EZ352" i="3"/>
  <c r="FL352" i="3"/>
  <c r="FX352" i="3"/>
  <c r="GI352" i="3"/>
  <c r="GN352" i="3"/>
  <c r="GU352" i="3"/>
  <c r="HC352" i="3"/>
  <c r="HK352" i="3"/>
  <c r="HS352" i="3"/>
  <c r="IF352" i="3"/>
  <c r="IN352" i="3"/>
  <c r="IV352" i="3"/>
  <c r="DW355" i="3"/>
  <c r="EG355" i="3"/>
  <c r="EN355" i="3"/>
  <c r="EV355" i="3"/>
  <c r="FI355" i="3"/>
  <c r="FU355" i="3"/>
  <c r="GW355" i="3"/>
  <c r="HE355" i="3"/>
  <c r="HM355" i="3"/>
  <c r="HU355" i="3"/>
  <c r="IB355" i="3"/>
  <c r="IG355" i="3"/>
  <c r="IO355" i="3"/>
  <c r="IW355" i="3"/>
  <c r="DW356" i="3"/>
  <c r="EG356" i="3"/>
  <c r="EN356" i="3"/>
  <c r="EV356" i="3"/>
  <c r="FC356" i="3"/>
  <c r="FO356" i="3"/>
  <c r="GA356" i="3"/>
  <c r="GF356" i="3"/>
  <c r="GQ356" i="3"/>
  <c r="GY356" i="3"/>
  <c r="HG356" i="3"/>
  <c r="HO356" i="3"/>
  <c r="HW356" i="3"/>
  <c r="IB356" i="3"/>
  <c r="IR356" i="3"/>
  <c r="IY359" i="3"/>
  <c r="IU359" i="3"/>
  <c r="IQ359" i="3"/>
  <c r="IM359" i="3"/>
  <c r="II359" i="3"/>
  <c r="IA359" i="3"/>
  <c r="HW359" i="3"/>
  <c r="HS359" i="3"/>
  <c r="HO359" i="3"/>
  <c r="HK359" i="3"/>
  <c r="HG359" i="3"/>
  <c r="HC359" i="3"/>
  <c r="GY359" i="3"/>
  <c r="GU359" i="3"/>
  <c r="GQ359" i="3"/>
  <c r="GM359" i="3"/>
  <c r="GI359" i="3"/>
  <c r="GE359" i="3"/>
  <c r="GA359" i="3"/>
  <c r="FS359" i="3"/>
  <c r="FO359" i="3"/>
  <c r="FG359" i="3"/>
  <c r="FC359" i="3"/>
  <c r="EY359" i="3"/>
  <c r="EU359" i="3"/>
  <c r="EQ359" i="3"/>
  <c r="EM359" i="3"/>
  <c r="EF359" i="3"/>
  <c r="EB359" i="3"/>
  <c r="DV359" i="3"/>
  <c r="DQ359" i="3"/>
  <c r="IX359" i="3"/>
  <c r="IT359" i="3"/>
  <c r="IP359" i="3"/>
  <c r="IL359" i="3"/>
  <c r="IH359" i="3"/>
  <c r="ID359" i="3"/>
  <c r="HV359" i="3"/>
  <c r="HR359" i="3"/>
  <c r="HN359" i="3"/>
  <c r="HJ359" i="3"/>
  <c r="HF359" i="3"/>
  <c r="HB359" i="3"/>
  <c r="GX359" i="3"/>
  <c r="GT359" i="3"/>
  <c r="GP359" i="3"/>
  <c r="GL359" i="3"/>
  <c r="GH359" i="3"/>
  <c r="GD359" i="3"/>
  <c r="FV359" i="3"/>
  <c r="FR359" i="3"/>
  <c r="FJ359" i="3"/>
  <c r="FF359" i="3"/>
  <c r="EX359" i="3"/>
  <c r="ET359" i="3"/>
  <c r="EP359" i="3"/>
  <c r="EL359" i="3"/>
  <c r="EI359" i="3"/>
  <c r="EE359" i="3"/>
  <c r="DZ359" i="3"/>
  <c r="DU359" i="3"/>
  <c r="EC359" i="3"/>
  <c r="EZ359" i="3"/>
  <c r="FL359" i="3"/>
  <c r="FX359" i="3"/>
  <c r="GS359" i="3"/>
  <c r="HA359" i="3"/>
  <c r="HI359" i="3"/>
  <c r="HQ359" i="3"/>
  <c r="HY359" i="3"/>
  <c r="IK359" i="3"/>
  <c r="IS359" i="3"/>
  <c r="IX360" i="3"/>
  <c r="IT360" i="3"/>
  <c r="IP360" i="3"/>
  <c r="IL360" i="3"/>
  <c r="IH360" i="3"/>
  <c r="ID360" i="3"/>
  <c r="HV360" i="3"/>
  <c r="HR360" i="3"/>
  <c r="HN360" i="3"/>
  <c r="HJ360" i="3"/>
  <c r="HF360" i="3"/>
  <c r="HB360" i="3"/>
  <c r="GX360" i="3"/>
  <c r="GT360" i="3"/>
  <c r="GP360" i="3"/>
  <c r="GL360" i="3"/>
  <c r="GH360" i="3"/>
  <c r="GD360" i="3"/>
  <c r="FV360" i="3"/>
  <c r="FR360" i="3"/>
  <c r="FJ360" i="3"/>
  <c r="FF360" i="3"/>
  <c r="EX360" i="3"/>
  <c r="ET360" i="3"/>
  <c r="EP360" i="3"/>
  <c r="EL360" i="3"/>
  <c r="EI360" i="3"/>
  <c r="EE360" i="3"/>
  <c r="DZ360" i="3"/>
  <c r="DU360" i="3"/>
  <c r="IW360" i="3"/>
  <c r="IS360" i="3"/>
  <c r="IO360" i="3"/>
  <c r="IK360" i="3"/>
  <c r="IG360" i="3"/>
  <c r="IC360" i="3"/>
  <c r="HY360" i="3"/>
  <c r="HU360" i="3"/>
  <c r="HQ360" i="3"/>
  <c r="HM360" i="3"/>
  <c r="HI360" i="3"/>
  <c r="HE360" i="3"/>
  <c r="HA360" i="3"/>
  <c r="GW360" i="3"/>
  <c r="GS360" i="3"/>
  <c r="FY360" i="3"/>
  <c r="FU360" i="3"/>
  <c r="FM360" i="3"/>
  <c r="FI360" i="3"/>
  <c r="FA360" i="3"/>
  <c r="EW360" i="3"/>
  <c r="ES360" i="3"/>
  <c r="EO360" i="3"/>
  <c r="EK360" i="3"/>
  <c r="EH360" i="3"/>
  <c r="ED360" i="3"/>
  <c r="DY360" i="3"/>
  <c r="DT360" i="3"/>
  <c r="EC360" i="3"/>
  <c r="EZ360" i="3"/>
  <c r="FL360" i="3"/>
  <c r="FX360" i="3"/>
  <c r="GI360" i="3"/>
  <c r="GN360" i="3"/>
  <c r="GU360" i="3"/>
  <c r="HC360" i="3"/>
  <c r="HK360" i="3"/>
  <c r="HS360" i="3"/>
  <c r="IF360" i="3"/>
  <c r="IN360" i="3"/>
  <c r="IV360" i="3"/>
  <c r="EC372" i="3"/>
  <c r="FD372" i="3"/>
  <c r="FL372" i="3"/>
  <c r="GB372" i="3"/>
  <c r="GJ372" i="3"/>
  <c r="HH372" i="3"/>
  <c r="HX372" i="3"/>
  <c r="IF372" i="3"/>
  <c r="IV372" i="3"/>
  <c r="IY391" i="3"/>
  <c r="IU391" i="3"/>
  <c r="IQ391" i="3"/>
  <c r="IM391" i="3"/>
  <c r="II391" i="3"/>
  <c r="IA391" i="3"/>
  <c r="HW391" i="3"/>
  <c r="HS391" i="3"/>
  <c r="HO391" i="3"/>
  <c r="HK391" i="3"/>
  <c r="HG391" i="3"/>
  <c r="HC391" i="3"/>
  <c r="GY391" i="3"/>
  <c r="GU391" i="3"/>
  <c r="GQ391" i="3"/>
  <c r="GM391" i="3"/>
  <c r="GI391" i="3"/>
  <c r="GE391" i="3"/>
  <c r="GA391" i="3"/>
  <c r="FS391" i="3"/>
  <c r="FO391" i="3"/>
  <c r="FG391" i="3"/>
  <c r="FC391" i="3"/>
  <c r="EY391" i="3"/>
  <c r="EU391" i="3"/>
  <c r="EQ391" i="3"/>
  <c r="EM391" i="3"/>
  <c r="EF391" i="3"/>
  <c r="EB391" i="3"/>
  <c r="DV391" i="3"/>
  <c r="DQ391" i="3"/>
  <c r="IX391" i="3"/>
  <c r="IT391" i="3"/>
  <c r="IP391" i="3"/>
  <c r="IL391" i="3"/>
  <c r="IH391" i="3"/>
  <c r="ID391" i="3"/>
  <c r="HV391" i="3"/>
  <c r="HR391" i="3"/>
  <c r="HN391" i="3"/>
  <c r="HJ391" i="3"/>
  <c r="HF391" i="3"/>
  <c r="HB391" i="3"/>
  <c r="GX391" i="3"/>
  <c r="GT391" i="3"/>
  <c r="GP391" i="3"/>
  <c r="GL391" i="3"/>
  <c r="GH391" i="3"/>
  <c r="GD391" i="3"/>
  <c r="FV391" i="3"/>
  <c r="FR391" i="3"/>
  <c r="FJ391" i="3"/>
  <c r="FF391" i="3"/>
  <c r="EX391" i="3"/>
  <c r="ET391" i="3"/>
  <c r="EP391" i="3"/>
  <c r="EL391" i="3"/>
  <c r="EI391" i="3"/>
  <c r="EE391" i="3"/>
  <c r="DZ391" i="3"/>
  <c r="DU391" i="3"/>
  <c r="IW391" i="3"/>
  <c r="IS391" i="3"/>
  <c r="IO391" i="3"/>
  <c r="IK391" i="3"/>
  <c r="IG391" i="3"/>
  <c r="IC391" i="3"/>
  <c r="HY391" i="3"/>
  <c r="HU391" i="3"/>
  <c r="HQ391" i="3"/>
  <c r="HM391" i="3"/>
  <c r="HI391" i="3"/>
  <c r="HE391" i="3"/>
  <c r="HA391" i="3"/>
  <c r="GW391" i="3"/>
  <c r="GS391" i="3"/>
  <c r="FY391" i="3"/>
  <c r="FU391" i="3"/>
  <c r="FM391" i="3"/>
  <c r="FI391" i="3"/>
  <c r="FA391" i="3"/>
  <c r="EW391" i="3"/>
  <c r="ES391" i="3"/>
  <c r="EO391" i="3"/>
  <c r="EK391" i="3"/>
  <c r="EH391" i="3"/>
  <c r="ED391" i="3"/>
  <c r="DY391" i="3"/>
  <c r="DT391" i="3"/>
  <c r="HL391" i="3"/>
  <c r="GV391" i="3"/>
  <c r="EV391" i="3"/>
  <c r="EG391" i="3"/>
  <c r="IV391" i="3"/>
  <c r="IF391" i="3"/>
  <c r="HX391" i="3"/>
  <c r="HH391" i="3"/>
  <c r="GJ391" i="3"/>
  <c r="GB391" i="3"/>
  <c r="FL391" i="3"/>
  <c r="FD391" i="3"/>
  <c r="EC391" i="3"/>
  <c r="IR391" i="3"/>
  <c r="HT391" i="3"/>
  <c r="HD391" i="3"/>
  <c r="EN391" i="3"/>
  <c r="DW391" i="3"/>
  <c r="GF391" i="3"/>
  <c r="IN391" i="3"/>
  <c r="ID399" i="3"/>
  <c r="IC399" i="3"/>
  <c r="DW353" i="3"/>
  <c r="EC353" i="3"/>
  <c r="EG353" i="3"/>
  <c r="EN353" i="3"/>
  <c r="EV353" i="3"/>
  <c r="EZ353" i="3"/>
  <c r="FD353" i="3"/>
  <c r="FL353" i="3"/>
  <c r="FP353" i="3"/>
  <c r="FX353" i="3"/>
  <c r="GB353" i="3"/>
  <c r="GF353" i="3"/>
  <c r="GJ353" i="3"/>
  <c r="GN353" i="3"/>
  <c r="GV353" i="3"/>
  <c r="GZ353" i="3"/>
  <c r="HD353" i="3"/>
  <c r="HH353" i="3"/>
  <c r="HL353" i="3"/>
  <c r="HT353" i="3"/>
  <c r="HX353" i="3"/>
  <c r="IB353" i="3"/>
  <c r="IF353" i="3"/>
  <c r="IN353" i="3"/>
  <c r="IR353" i="3"/>
  <c r="IV353" i="3"/>
  <c r="DQ354" i="3"/>
  <c r="DV354" i="3"/>
  <c r="EB354" i="3"/>
  <c r="EF354" i="3"/>
  <c r="EM354" i="3"/>
  <c r="EQ354" i="3"/>
  <c r="EU354" i="3"/>
  <c r="EY354" i="3"/>
  <c r="FC354" i="3"/>
  <c r="FG354" i="3"/>
  <c r="FO354" i="3"/>
  <c r="FS354" i="3"/>
  <c r="GA354" i="3"/>
  <c r="GE354" i="3"/>
  <c r="GI354" i="3"/>
  <c r="GM354" i="3"/>
  <c r="GQ354" i="3"/>
  <c r="GU354" i="3"/>
  <c r="GY354" i="3"/>
  <c r="HC354" i="3"/>
  <c r="HG354" i="3"/>
  <c r="HK354" i="3"/>
  <c r="HO354" i="3"/>
  <c r="HS354" i="3"/>
  <c r="HW354" i="3"/>
  <c r="IA354" i="3"/>
  <c r="II354" i="3"/>
  <c r="IM354" i="3"/>
  <c r="IQ354" i="3"/>
  <c r="IU354" i="3"/>
  <c r="IY354" i="3"/>
  <c r="DW357" i="3"/>
  <c r="EC357" i="3"/>
  <c r="EG357" i="3"/>
  <c r="EN357" i="3"/>
  <c r="EV357" i="3"/>
  <c r="EZ357" i="3"/>
  <c r="FD357" i="3"/>
  <c r="FL357" i="3"/>
  <c r="FP357" i="3"/>
  <c r="FX357" i="3"/>
  <c r="GB357" i="3"/>
  <c r="GF357" i="3"/>
  <c r="GJ357" i="3"/>
  <c r="GN357" i="3"/>
  <c r="GV357" i="3"/>
  <c r="GZ357" i="3"/>
  <c r="HD357" i="3"/>
  <c r="HH357" i="3"/>
  <c r="HL357" i="3"/>
  <c r="HT357" i="3"/>
  <c r="HX357" i="3"/>
  <c r="IB357" i="3"/>
  <c r="IF357" i="3"/>
  <c r="IN357" i="3"/>
  <c r="IR357" i="3"/>
  <c r="IV357" i="3"/>
  <c r="DQ358" i="3"/>
  <c r="DV358" i="3"/>
  <c r="EB358" i="3"/>
  <c r="EF358" i="3"/>
  <c r="EM358" i="3"/>
  <c r="EQ358" i="3"/>
  <c r="EU358" i="3"/>
  <c r="EY358" i="3"/>
  <c r="FC358" i="3"/>
  <c r="FG358" i="3"/>
  <c r="FO358" i="3"/>
  <c r="FS358" i="3"/>
  <c r="GA358" i="3"/>
  <c r="GE358" i="3"/>
  <c r="GI358" i="3"/>
  <c r="GM358" i="3"/>
  <c r="GQ358" i="3"/>
  <c r="GU358" i="3"/>
  <c r="GY358" i="3"/>
  <c r="HC358" i="3"/>
  <c r="HG358" i="3"/>
  <c r="HK358" i="3"/>
  <c r="HO358" i="3"/>
  <c r="HS358" i="3"/>
  <c r="HW358" i="3"/>
  <c r="IA358" i="3"/>
  <c r="II358" i="3"/>
  <c r="IM358" i="3"/>
  <c r="IQ358" i="3"/>
  <c r="IU358" i="3"/>
  <c r="IY358" i="3"/>
  <c r="DW361" i="3"/>
  <c r="EC361" i="3"/>
  <c r="EG361" i="3"/>
  <c r="EN361" i="3"/>
  <c r="EV361" i="3"/>
  <c r="EZ361" i="3"/>
  <c r="FD361" i="3"/>
  <c r="FL361" i="3"/>
  <c r="FP361" i="3"/>
  <c r="FX361" i="3"/>
  <c r="GB361" i="3"/>
  <c r="GF361" i="3"/>
  <c r="GJ361" i="3"/>
  <c r="GN361" i="3"/>
  <c r="GV361" i="3"/>
  <c r="GZ361" i="3"/>
  <c r="HD361" i="3"/>
  <c r="HH361" i="3"/>
  <c r="HL361" i="3"/>
  <c r="HT361" i="3"/>
  <c r="HX361" i="3"/>
  <c r="IB361" i="3"/>
  <c r="IF361" i="3"/>
  <c r="IN361" i="3"/>
  <c r="IR361" i="3"/>
  <c r="IV361" i="3"/>
  <c r="DQ362" i="3"/>
  <c r="DV362" i="3"/>
  <c r="EB362" i="3"/>
  <c r="EF362" i="3"/>
  <c r="EM362" i="3"/>
  <c r="EQ362" i="3"/>
  <c r="EU362" i="3"/>
  <c r="EY362" i="3"/>
  <c r="FC362" i="3"/>
  <c r="FG362" i="3"/>
  <c r="FO362" i="3"/>
  <c r="FS362" i="3"/>
  <c r="GA362" i="3"/>
  <c r="GE362" i="3"/>
  <c r="GI362" i="3"/>
  <c r="GM362" i="3"/>
  <c r="GQ362" i="3"/>
  <c r="GU362" i="3"/>
  <c r="GY362" i="3"/>
  <c r="HC362" i="3"/>
  <c r="HG362" i="3"/>
  <c r="HK362" i="3"/>
  <c r="HO362" i="3"/>
  <c r="HS362" i="3"/>
  <c r="HW362" i="3"/>
  <c r="IA362" i="3"/>
  <c r="II362" i="3"/>
  <c r="IM362" i="3"/>
  <c r="IQ362" i="3"/>
  <c r="IU362" i="3"/>
  <c r="IY362" i="3"/>
  <c r="DW365" i="3"/>
  <c r="EC365" i="3"/>
  <c r="EG365" i="3"/>
  <c r="EN365" i="3"/>
  <c r="EV365" i="3"/>
  <c r="EZ365" i="3"/>
  <c r="FD365" i="3"/>
  <c r="FL365" i="3"/>
  <c r="FP365" i="3"/>
  <c r="FX365" i="3"/>
  <c r="GB365" i="3"/>
  <c r="GF365" i="3"/>
  <c r="GJ365" i="3"/>
  <c r="GN365" i="3"/>
  <c r="GV365" i="3"/>
  <c r="GZ365" i="3"/>
  <c r="HD365" i="3"/>
  <c r="HH365" i="3"/>
  <c r="HL365" i="3"/>
  <c r="HT365" i="3"/>
  <c r="HX365" i="3"/>
  <c r="IB365" i="3"/>
  <c r="IF365" i="3"/>
  <c r="IN365" i="3"/>
  <c r="IR365" i="3"/>
  <c r="IV365" i="3"/>
  <c r="DQ366" i="3"/>
  <c r="DV366" i="3"/>
  <c r="EB366" i="3"/>
  <c r="EF366" i="3"/>
  <c r="EM366" i="3"/>
  <c r="EQ366" i="3"/>
  <c r="EU366" i="3"/>
  <c r="EY366" i="3"/>
  <c r="FC366" i="3"/>
  <c r="FG366" i="3"/>
  <c r="FO366" i="3"/>
  <c r="FS366" i="3"/>
  <c r="GA366" i="3"/>
  <c r="GE366" i="3"/>
  <c r="GI366" i="3"/>
  <c r="GM366" i="3"/>
  <c r="GQ366" i="3"/>
  <c r="GU366" i="3"/>
  <c r="GY366" i="3"/>
  <c r="HC366" i="3"/>
  <c r="HG366" i="3"/>
  <c r="HK366" i="3"/>
  <c r="HO366" i="3"/>
  <c r="HS366" i="3"/>
  <c r="HW366" i="3"/>
  <c r="IA366" i="3"/>
  <c r="II366" i="3"/>
  <c r="IM366" i="3"/>
  <c r="IQ366" i="3"/>
  <c r="IU366" i="3"/>
  <c r="IY366" i="3"/>
  <c r="DU367" i="3"/>
  <c r="DZ367" i="3"/>
  <c r="EE367" i="3"/>
  <c r="EI367" i="3"/>
  <c r="EL367" i="3"/>
  <c r="EP367" i="3"/>
  <c r="ET367" i="3"/>
  <c r="EX367" i="3"/>
  <c r="FF367" i="3"/>
  <c r="FJ367" i="3"/>
  <c r="FR367" i="3"/>
  <c r="FV367" i="3"/>
  <c r="GD367" i="3"/>
  <c r="GH367" i="3"/>
  <c r="GL367" i="3"/>
  <c r="GP367" i="3"/>
  <c r="GT367" i="3"/>
  <c r="GX367" i="3"/>
  <c r="HB367" i="3"/>
  <c r="HF367" i="3"/>
  <c r="HJ367" i="3"/>
  <c r="HN367" i="3"/>
  <c r="HR367" i="3"/>
  <c r="HV367" i="3"/>
  <c r="ID367" i="3"/>
  <c r="IH367" i="3"/>
  <c r="IL367" i="3"/>
  <c r="IP367" i="3"/>
  <c r="IT367" i="3"/>
  <c r="IX367" i="3"/>
  <c r="DW369" i="3"/>
  <c r="EC369" i="3"/>
  <c r="EG369" i="3"/>
  <c r="EN369" i="3"/>
  <c r="EV369" i="3"/>
  <c r="EZ369" i="3"/>
  <c r="FD369" i="3"/>
  <c r="FL369" i="3"/>
  <c r="FP369" i="3"/>
  <c r="FX369" i="3"/>
  <c r="GB369" i="3"/>
  <c r="GF369" i="3"/>
  <c r="GJ369" i="3"/>
  <c r="GN369" i="3"/>
  <c r="GV369" i="3"/>
  <c r="GZ369" i="3"/>
  <c r="HD369" i="3"/>
  <c r="HH369" i="3"/>
  <c r="HL369" i="3"/>
  <c r="HT369" i="3"/>
  <c r="HX369" i="3"/>
  <c r="IB369" i="3"/>
  <c r="IF369" i="3"/>
  <c r="IN369" i="3"/>
  <c r="IR369" i="3"/>
  <c r="IV369" i="3"/>
  <c r="DQ370" i="3"/>
  <c r="DV370" i="3"/>
  <c r="EB370" i="3"/>
  <c r="EF370" i="3"/>
  <c r="EM370" i="3"/>
  <c r="EQ370" i="3"/>
  <c r="EU370" i="3"/>
  <c r="EY370" i="3"/>
  <c r="FC370" i="3"/>
  <c r="FG370" i="3"/>
  <c r="FO370" i="3"/>
  <c r="FS370" i="3"/>
  <c r="GA370" i="3"/>
  <c r="GE370" i="3"/>
  <c r="GI370" i="3"/>
  <c r="GM370" i="3"/>
  <c r="GQ370" i="3"/>
  <c r="GU370" i="3"/>
  <c r="GY370" i="3"/>
  <c r="HC370" i="3"/>
  <c r="HG370" i="3"/>
  <c r="HK370" i="3"/>
  <c r="HO370" i="3"/>
  <c r="HS370" i="3"/>
  <c r="HW370" i="3"/>
  <c r="IA370" i="3"/>
  <c r="II370" i="3"/>
  <c r="IM370" i="3"/>
  <c r="IQ370" i="3"/>
  <c r="IU370" i="3"/>
  <c r="IY370" i="3"/>
  <c r="DU371" i="3"/>
  <c r="DZ371" i="3"/>
  <c r="EE371" i="3"/>
  <c r="EI371" i="3"/>
  <c r="EL371" i="3"/>
  <c r="EP371" i="3"/>
  <c r="ET371" i="3"/>
  <c r="EX371" i="3"/>
  <c r="FF371" i="3"/>
  <c r="FJ371" i="3"/>
  <c r="FR371" i="3"/>
  <c r="FV371" i="3"/>
  <c r="GD371" i="3"/>
  <c r="GH371" i="3"/>
  <c r="GL371" i="3"/>
  <c r="GP371" i="3"/>
  <c r="GT371" i="3"/>
  <c r="GX371" i="3"/>
  <c r="HB371" i="3"/>
  <c r="HF371" i="3"/>
  <c r="HJ371" i="3"/>
  <c r="HN371" i="3"/>
  <c r="HR371" i="3"/>
  <c r="HV371" i="3"/>
  <c r="ID371" i="3"/>
  <c r="IH371" i="3"/>
  <c r="IL371" i="3"/>
  <c r="IP371" i="3"/>
  <c r="IT371" i="3"/>
  <c r="IX371" i="3"/>
  <c r="DW375" i="3"/>
  <c r="EG375" i="3"/>
  <c r="EN375" i="3"/>
  <c r="EV375" i="3"/>
  <c r="FI375" i="3"/>
  <c r="FU375" i="3"/>
  <c r="GW375" i="3"/>
  <c r="HE375" i="3"/>
  <c r="HM375" i="3"/>
  <c r="HU375" i="3"/>
  <c r="IB375" i="3"/>
  <c r="IG375" i="3"/>
  <c r="IO375" i="3"/>
  <c r="IW375" i="3"/>
  <c r="DW376" i="3"/>
  <c r="EG376" i="3"/>
  <c r="EN376" i="3"/>
  <c r="EV376" i="3"/>
  <c r="FC376" i="3"/>
  <c r="FO376" i="3"/>
  <c r="GA376" i="3"/>
  <c r="GF376" i="3"/>
  <c r="GQ376" i="3"/>
  <c r="GY376" i="3"/>
  <c r="HG376" i="3"/>
  <c r="HO376" i="3"/>
  <c r="HW376" i="3"/>
  <c r="IB376" i="3"/>
  <c r="IR376" i="3"/>
  <c r="EC379" i="3"/>
  <c r="FD379" i="3"/>
  <c r="FL379" i="3"/>
  <c r="GB379" i="3"/>
  <c r="GJ379" i="3"/>
  <c r="HH379" i="3"/>
  <c r="HX379" i="3"/>
  <c r="IF379" i="3"/>
  <c r="IV379" i="3"/>
  <c r="IC385" i="3"/>
  <c r="IA385" i="3"/>
  <c r="EF396" i="3"/>
  <c r="EU396" i="3"/>
  <c r="FP396" i="3"/>
  <c r="GJ396" i="3"/>
  <c r="GZ396" i="3"/>
  <c r="IR396" i="3"/>
  <c r="ID402" i="3"/>
  <c r="IA402" i="3"/>
  <c r="GZ404" i="3"/>
  <c r="IY408" i="3"/>
  <c r="IU408" i="3"/>
  <c r="IQ408" i="3"/>
  <c r="IM408" i="3"/>
  <c r="II408" i="3"/>
  <c r="IA408" i="3"/>
  <c r="HW408" i="3"/>
  <c r="HS408" i="3"/>
  <c r="HO408" i="3"/>
  <c r="HK408" i="3"/>
  <c r="HG408" i="3"/>
  <c r="HC408" i="3"/>
  <c r="GY408" i="3"/>
  <c r="GU408" i="3"/>
  <c r="GQ408" i="3"/>
  <c r="GM408" i="3"/>
  <c r="GI408" i="3"/>
  <c r="GE408" i="3"/>
  <c r="GA408" i="3"/>
  <c r="FS408" i="3"/>
  <c r="FO408" i="3"/>
  <c r="FG408" i="3"/>
  <c r="FC408" i="3"/>
  <c r="EY408" i="3"/>
  <c r="EU408" i="3"/>
  <c r="EQ408" i="3"/>
  <c r="EM408" i="3"/>
  <c r="EF408" i="3"/>
  <c r="EB408" i="3"/>
  <c r="DV408" i="3"/>
  <c r="DQ408" i="3"/>
  <c r="IX408" i="3"/>
  <c r="IT408" i="3"/>
  <c r="IP408" i="3"/>
  <c r="IL408" i="3"/>
  <c r="IH408" i="3"/>
  <c r="ID408" i="3"/>
  <c r="HV408" i="3"/>
  <c r="HR408" i="3"/>
  <c r="HN408" i="3"/>
  <c r="HJ408" i="3"/>
  <c r="HF408" i="3"/>
  <c r="HB408" i="3"/>
  <c r="GX408" i="3"/>
  <c r="GT408" i="3"/>
  <c r="GP408" i="3"/>
  <c r="GL408" i="3"/>
  <c r="GH408" i="3"/>
  <c r="GD408" i="3"/>
  <c r="FV408" i="3"/>
  <c r="FR408" i="3"/>
  <c r="FJ408" i="3"/>
  <c r="FF408" i="3"/>
  <c r="EX408" i="3"/>
  <c r="ET408" i="3"/>
  <c r="EP408" i="3"/>
  <c r="EL408" i="3"/>
  <c r="EI408" i="3"/>
  <c r="EE408" i="3"/>
  <c r="DZ408" i="3"/>
  <c r="DU408" i="3"/>
  <c r="IW408" i="3"/>
  <c r="IS408" i="3"/>
  <c r="IO408" i="3"/>
  <c r="IK408" i="3"/>
  <c r="IG408" i="3"/>
  <c r="IC408" i="3"/>
  <c r="HY408" i="3"/>
  <c r="HU408" i="3"/>
  <c r="HQ408" i="3"/>
  <c r="HM408" i="3"/>
  <c r="HI408" i="3"/>
  <c r="HE408" i="3"/>
  <c r="HA408" i="3"/>
  <c r="GW408" i="3"/>
  <c r="GS408" i="3"/>
  <c r="FY408" i="3"/>
  <c r="FU408" i="3"/>
  <c r="FM408" i="3"/>
  <c r="FI408" i="3"/>
  <c r="FA408" i="3"/>
  <c r="EW408" i="3"/>
  <c r="ES408" i="3"/>
  <c r="EO408" i="3"/>
  <c r="EK408" i="3"/>
  <c r="EH408" i="3"/>
  <c r="ED408" i="3"/>
  <c r="DY408" i="3"/>
  <c r="DT408" i="3"/>
  <c r="HL408" i="3"/>
  <c r="GV408" i="3"/>
  <c r="EV408" i="3"/>
  <c r="EG408" i="3"/>
  <c r="IV408" i="3"/>
  <c r="IF408" i="3"/>
  <c r="HX408" i="3"/>
  <c r="HH408" i="3"/>
  <c r="GJ408" i="3"/>
  <c r="GB408" i="3"/>
  <c r="FL408" i="3"/>
  <c r="FD408" i="3"/>
  <c r="EC408" i="3"/>
  <c r="IR408" i="3"/>
  <c r="HT408" i="3"/>
  <c r="HD408" i="3"/>
  <c r="EN408" i="3"/>
  <c r="DW408" i="3"/>
  <c r="GF408" i="3"/>
  <c r="IN408" i="3"/>
  <c r="GZ412" i="3"/>
  <c r="IY416" i="3"/>
  <c r="IU416" i="3"/>
  <c r="IQ416" i="3"/>
  <c r="IM416" i="3"/>
  <c r="II416" i="3"/>
  <c r="IA416" i="3"/>
  <c r="HW416" i="3"/>
  <c r="HS416" i="3"/>
  <c r="HO416" i="3"/>
  <c r="HK416" i="3"/>
  <c r="HG416" i="3"/>
  <c r="HC416" i="3"/>
  <c r="GY416" i="3"/>
  <c r="GU416" i="3"/>
  <c r="GQ416" i="3"/>
  <c r="GM416" i="3"/>
  <c r="GI416" i="3"/>
  <c r="GE416" i="3"/>
  <c r="GA416" i="3"/>
  <c r="FS416" i="3"/>
  <c r="FO416" i="3"/>
  <c r="FG416" i="3"/>
  <c r="FC416" i="3"/>
  <c r="EY416" i="3"/>
  <c r="EU416" i="3"/>
  <c r="EQ416" i="3"/>
  <c r="EM416" i="3"/>
  <c r="EF416" i="3"/>
  <c r="EB416" i="3"/>
  <c r="DV416" i="3"/>
  <c r="DQ416" i="3"/>
  <c r="IX416" i="3"/>
  <c r="IT416" i="3"/>
  <c r="IP416" i="3"/>
  <c r="IL416" i="3"/>
  <c r="IH416" i="3"/>
  <c r="ID416" i="3"/>
  <c r="HV416" i="3"/>
  <c r="HR416" i="3"/>
  <c r="HN416" i="3"/>
  <c r="HJ416" i="3"/>
  <c r="HF416" i="3"/>
  <c r="HB416" i="3"/>
  <c r="GX416" i="3"/>
  <c r="GT416" i="3"/>
  <c r="GP416" i="3"/>
  <c r="GL416" i="3"/>
  <c r="GH416" i="3"/>
  <c r="GD416" i="3"/>
  <c r="FV416" i="3"/>
  <c r="FR416" i="3"/>
  <c r="FJ416" i="3"/>
  <c r="FF416" i="3"/>
  <c r="EX416" i="3"/>
  <c r="ET416" i="3"/>
  <c r="EP416" i="3"/>
  <c r="EL416" i="3"/>
  <c r="EI416" i="3"/>
  <c r="EE416" i="3"/>
  <c r="DZ416" i="3"/>
  <c r="DU416" i="3"/>
  <c r="IW416" i="3"/>
  <c r="IS416" i="3"/>
  <c r="IO416" i="3"/>
  <c r="IK416" i="3"/>
  <c r="IG416" i="3"/>
  <c r="IC416" i="3"/>
  <c r="HY416" i="3"/>
  <c r="HU416" i="3"/>
  <c r="HQ416" i="3"/>
  <c r="HM416" i="3"/>
  <c r="HI416" i="3"/>
  <c r="HE416" i="3"/>
  <c r="HA416" i="3"/>
  <c r="GW416" i="3"/>
  <c r="GS416" i="3"/>
  <c r="FY416" i="3"/>
  <c r="FU416" i="3"/>
  <c r="FM416" i="3"/>
  <c r="FI416" i="3"/>
  <c r="FA416" i="3"/>
  <c r="EW416" i="3"/>
  <c r="ES416" i="3"/>
  <c r="EO416" i="3"/>
  <c r="EK416" i="3"/>
  <c r="EH416" i="3"/>
  <c r="ED416" i="3"/>
  <c r="DY416" i="3"/>
  <c r="DT416" i="3"/>
  <c r="HL416" i="3"/>
  <c r="GV416" i="3"/>
  <c r="EV416" i="3"/>
  <c r="EG416" i="3"/>
  <c r="IV416" i="3"/>
  <c r="IF416" i="3"/>
  <c r="HX416" i="3"/>
  <c r="HH416" i="3"/>
  <c r="GJ416" i="3"/>
  <c r="GB416" i="3"/>
  <c r="FL416" i="3"/>
  <c r="FD416" i="3"/>
  <c r="EC416" i="3"/>
  <c r="IR416" i="3"/>
  <c r="HT416" i="3"/>
  <c r="HD416" i="3"/>
  <c r="EN416" i="3"/>
  <c r="DW416" i="3"/>
  <c r="GF416" i="3"/>
  <c r="IN416" i="3"/>
  <c r="DT353" i="3"/>
  <c r="DY353" i="3"/>
  <c r="ED353" i="3"/>
  <c r="EH353" i="3"/>
  <c r="EK353" i="3"/>
  <c r="EO353" i="3"/>
  <c r="ES353" i="3"/>
  <c r="EW353" i="3"/>
  <c r="FA353" i="3"/>
  <c r="FI353" i="3"/>
  <c r="FM353" i="3"/>
  <c r="FU353" i="3"/>
  <c r="FY353" i="3"/>
  <c r="GS353" i="3"/>
  <c r="GW353" i="3"/>
  <c r="HA353" i="3"/>
  <c r="HE353" i="3"/>
  <c r="HI353" i="3"/>
  <c r="HM353" i="3"/>
  <c r="HQ353" i="3"/>
  <c r="HU353" i="3"/>
  <c r="HY353" i="3"/>
  <c r="IC353" i="3"/>
  <c r="IG353" i="3"/>
  <c r="IK353" i="3"/>
  <c r="IO353" i="3"/>
  <c r="IS353" i="3"/>
  <c r="DW354" i="3"/>
  <c r="EC354" i="3"/>
  <c r="EG354" i="3"/>
  <c r="EN354" i="3"/>
  <c r="EV354" i="3"/>
  <c r="EZ354" i="3"/>
  <c r="FD354" i="3"/>
  <c r="FL354" i="3"/>
  <c r="FP354" i="3"/>
  <c r="FX354" i="3"/>
  <c r="GB354" i="3"/>
  <c r="GF354" i="3"/>
  <c r="GJ354" i="3"/>
  <c r="GN354" i="3"/>
  <c r="GV354" i="3"/>
  <c r="GZ354" i="3"/>
  <c r="HD354" i="3"/>
  <c r="HH354" i="3"/>
  <c r="HL354" i="3"/>
  <c r="HT354" i="3"/>
  <c r="HX354" i="3"/>
  <c r="IB354" i="3"/>
  <c r="IF354" i="3"/>
  <c r="IN354" i="3"/>
  <c r="IR354" i="3"/>
  <c r="DT357" i="3"/>
  <c r="DY357" i="3"/>
  <c r="ED357" i="3"/>
  <c r="EH357" i="3"/>
  <c r="EK357" i="3"/>
  <c r="EO357" i="3"/>
  <c r="ES357" i="3"/>
  <c r="EW357" i="3"/>
  <c r="FA357" i="3"/>
  <c r="FI357" i="3"/>
  <c r="FM357" i="3"/>
  <c r="FU357" i="3"/>
  <c r="FY357" i="3"/>
  <c r="GS357" i="3"/>
  <c r="GW357" i="3"/>
  <c r="HA357" i="3"/>
  <c r="HE357" i="3"/>
  <c r="HI357" i="3"/>
  <c r="HM357" i="3"/>
  <c r="HQ357" i="3"/>
  <c r="HU357" i="3"/>
  <c r="HY357" i="3"/>
  <c r="IC357" i="3"/>
  <c r="IG357" i="3"/>
  <c r="IK357" i="3"/>
  <c r="IO357" i="3"/>
  <c r="IS357" i="3"/>
  <c r="DW358" i="3"/>
  <c r="EC358" i="3"/>
  <c r="EG358" i="3"/>
  <c r="EN358" i="3"/>
  <c r="EV358" i="3"/>
  <c r="EZ358" i="3"/>
  <c r="FD358" i="3"/>
  <c r="FL358" i="3"/>
  <c r="FP358" i="3"/>
  <c r="FX358" i="3"/>
  <c r="GB358" i="3"/>
  <c r="GF358" i="3"/>
  <c r="GJ358" i="3"/>
  <c r="GN358" i="3"/>
  <c r="GV358" i="3"/>
  <c r="GZ358" i="3"/>
  <c r="HD358" i="3"/>
  <c r="HH358" i="3"/>
  <c r="HL358" i="3"/>
  <c r="HT358" i="3"/>
  <c r="HX358" i="3"/>
  <c r="IB358" i="3"/>
  <c r="IF358" i="3"/>
  <c r="IN358" i="3"/>
  <c r="IR358" i="3"/>
  <c r="EW361" i="3"/>
  <c r="FA361" i="3"/>
  <c r="FI361" i="3"/>
  <c r="FM361" i="3"/>
  <c r="FU361" i="3"/>
  <c r="FY361" i="3"/>
  <c r="GS361" i="3"/>
  <c r="GW361" i="3"/>
  <c r="HA361" i="3"/>
  <c r="HE361" i="3"/>
  <c r="HI361" i="3"/>
  <c r="HM361" i="3"/>
  <c r="HQ361" i="3"/>
  <c r="HU361" i="3"/>
  <c r="HY361" i="3"/>
  <c r="IC361" i="3"/>
  <c r="IG361" i="3"/>
  <c r="IK361" i="3"/>
  <c r="IO361" i="3"/>
  <c r="IS361" i="3"/>
  <c r="DW362" i="3"/>
  <c r="EC362" i="3"/>
  <c r="EG362" i="3"/>
  <c r="EN362" i="3"/>
  <c r="EV362" i="3"/>
  <c r="EZ362" i="3"/>
  <c r="FD362" i="3"/>
  <c r="FL362" i="3"/>
  <c r="FP362" i="3"/>
  <c r="FX362" i="3"/>
  <c r="GB362" i="3"/>
  <c r="GF362" i="3"/>
  <c r="GJ362" i="3"/>
  <c r="GN362" i="3"/>
  <c r="GV362" i="3"/>
  <c r="GZ362" i="3"/>
  <c r="HD362" i="3"/>
  <c r="HH362" i="3"/>
  <c r="HL362" i="3"/>
  <c r="HT362" i="3"/>
  <c r="HX362" i="3"/>
  <c r="IB362" i="3"/>
  <c r="IF362" i="3"/>
  <c r="IN362" i="3"/>
  <c r="IR362" i="3"/>
  <c r="DT365" i="3"/>
  <c r="DY365" i="3"/>
  <c r="ED365" i="3"/>
  <c r="EH365" i="3"/>
  <c r="EK365" i="3"/>
  <c r="EO365" i="3"/>
  <c r="ES365" i="3"/>
  <c r="EW365" i="3"/>
  <c r="FA365" i="3"/>
  <c r="FI365" i="3"/>
  <c r="FM365" i="3"/>
  <c r="FU365" i="3"/>
  <c r="FY365" i="3"/>
  <c r="GS365" i="3"/>
  <c r="GW365" i="3"/>
  <c r="HA365" i="3"/>
  <c r="HE365" i="3"/>
  <c r="HI365" i="3"/>
  <c r="HM365" i="3"/>
  <c r="HQ365" i="3"/>
  <c r="HU365" i="3"/>
  <c r="HY365" i="3"/>
  <c r="IC365" i="3"/>
  <c r="IG365" i="3"/>
  <c r="IK365" i="3"/>
  <c r="IO365" i="3"/>
  <c r="IS365" i="3"/>
  <c r="DW366" i="3"/>
  <c r="EC366" i="3"/>
  <c r="EG366" i="3"/>
  <c r="EN366" i="3"/>
  <c r="EV366" i="3"/>
  <c r="EZ366" i="3"/>
  <c r="FD366" i="3"/>
  <c r="FL366" i="3"/>
  <c r="FP366" i="3"/>
  <c r="FX366" i="3"/>
  <c r="GB366" i="3"/>
  <c r="GF366" i="3"/>
  <c r="GJ366" i="3"/>
  <c r="GN366" i="3"/>
  <c r="GV366" i="3"/>
  <c r="GZ366" i="3"/>
  <c r="HD366" i="3"/>
  <c r="HH366" i="3"/>
  <c r="HL366" i="3"/>
  <c r="HT366" i="3"/>
  <c r="HX366" i="3"/>
  <c r="IB366" i="3"/>
  <c r="IF366" i="3"/>
  <c r="IN366" i="3"/>
  <c r="IR366" i="3"/>
  <c r="DQ367" i="3"/>
  <c r="DV367" i="3"/>
  <c r="EB367" i="3"/>
  <c r="EF367" i="3"/>
  <c r="EM367" i="3"/>
  <c r="EQ367" i="3"/>
  <c r="EU367" i="3"/>
  <c r="EY367" i="3"/>
  <c r="FC367" i="3"/>
  <c r="FG367" i="3"/>
  <c r="FO367" i="3"/>
  <c r="FS367" i="3"/>
  <c r="GA367" i="3"/>
  <c r="GE367" i="3"/>
  <c r="GI367" i="3"/>
  <c r="GM367" i="3"/>
  <c r="GQ367" i="3"/>
  <c r="GU367" i="3"/>
  <c r="GY367" i="3"/>
  <c r="HC367" i="3"/>
  <c r="HG367" i="3"/>
  <c r="HK367" i="3"/>
  <c r="HO367" i="3"/>
  <c r="HS367" i="3"/>
  <c r="HW367" i="3"/>
  <c r="IA367" i="3"/>
  <c r="II367" i="3"/>
  <c r="IM367" i="3"/>
  <c r="IQ367" i="3"/>
  <c r="IU367" i="3"/>
  <c r="IY367" i="3"/>
  <c r="DT369" i="3"/>
  <c r="DY369" i="3"/>
  <c r="ED369" i="3"/>
  <c r="EH369" i="3"/>
  <c r="EK369" i="3"/>
  <c r="EO369" i="3"/>
  <c r="ES369" i="3"/>
  <c r="EW369" i="3"/>
  <c r="FA369" i="3"/>
  <c r="FI369" i="3"/>
  <c r="FM369" i="3"/>
  <c r="FU369" i="3"/>
  <c r="FY369" i="3"/>
  <c r="GS369" i="3"/>
  <c r="GW369" i="3"/>
  <c r="HA369" i="3"/>
  <c r="HE369" i="3"/>
  <c r="HI369" i="3"/>
  <c r="HM369" i="3"/>
  <c r="HQ369" i="3"/>
  <c r="HU369" i="3"/>
  <c r="HY369" i="3"/>
  <c r="IC369" i="3"/>
  <c r="IG369" i="3"/>
  <c r="IK369" i="3"/>
  <c r="IO369" i="3"/>
  <c r="IS369" i="3"/>
  <c r="DW370" i="3"/>
  <c r="EC370" i="3"/>
  <c r="EG370" i="3"/>
  <c r="EN370" i="3"/>
  <c r="EV370" i="3"/>
  <c r="EZ370" i="3"/>
  <c r="FD370" i="3"/>
  <c r="FL370" i="3"/>
  <c r="FP370" i="3"/>
  <c r="FX370" i="3"/>
  <c r="GB370" i="3"/>
  <c r="GF370" i="3"/>
  <c r="GJ370" i="3"/>
  <c r="GN370" i="3"/>
  <c r="GV370" i="3"/>
  <c r="GZ370" i="3"/>
  <c r="HD370" i="3"/>
  <c r="HH370" i="3"/>
  <c r="HL370" i="3"/>
  <c r="HT370" i="3"/>
  <c r="HX370" i="3"/>
  <c r="IB370" i="3"/>
  <c r="IF370" i="3"/>
  <c r="IN370" i="3"/>
  <c r="IR370" i="3"/>
  <c r="DQ371" i="3"/>
  <c r="DV371" i="3"/>
  <c r="EB371" i="3"/>
  <c r="EF371" i="3"/>
  <c r="EM371" i="3"/>
  <c r="EQ371" i="3"/>
  <c r="EU371" i="3"/>
  <c r="EY371" i="3"/>
  <c r="FC371" i="3"/>
  <c r="FG371" i="3"/>
  <c r="FO371" i="3"/>
  <c r="FS371" i="3"/>
  <c r="GA371" i="3"/>
  <c r="GE371" i="3"/>
  <c r="GI371" i="3"/>
  <c r="GM371" i="3"/>
  <c r="GQ371" i="3"/>
  <c r="GU371" i="3"/>
  <c r="GY371" i="3"/>
  <c r="HC371" i="3"/>
  <c r="HG371" i="3"/>
  <c r="HK371" i="3"/>
  <c r="HO371" i="3"/>
  <c r="HS371" i="3"/>
  <c r="HW371" i="3"/>
  <c r="IA371" i="3"/>
  <c r="II371" i="3"/>
  <c r="IM371" i="3"/>
  <c r="IQ371" i="3"/>
  <c r="IU371" i="3"/>
  <c r="IY371" i="3"/>
  <c r="DY375" i="3"/>
  <c r="EH375" i="3"/>
  <c r="EO375" i="3"/>
  <c r="EW375" i="3"/>
  <c r="FD375" i="3"/>
  <c r="FP375" i="3"/>
  <c r="GB375" i="3"/>
  <c r="GJ375" i="3"/>
  <c r="GZ375" i="3"/>
  <c r="HH375" i="3"/>
  <c r="HX375" i="3"/>
  <c r="IC375" i="3"/>
  <c r="DQ376" i="3"/>
  <c r="EB376" i="3"/>
  <c r="EQ376" i="3"/>
  <c r="EY376" i="3"/>
  <c r="FD376" i="3"/>
  <c r="FP376" i="3"/>
  <c r="GB376" i="3"/>
  <c r="GM376" i="3"/>
  <c r="GZ376" i="3"/>
  <c r="HH376" i="3"/>
  <c r="HX376" i="3"/>
  <c r="IM376" i="3"/>
  <c r="IC378" i="3"/>
  <c r="EG379" i="3"/>
  <c r="EV379" i="3"/>
  <c r="GV379" i="3"/>
  <c r="ID381" i="3"/>
  <c r="IY383" i="3"/>
  <c r="IU383" i="3"/>
  <c r="IQ383" i="3"/>
  <c r="IM383" i="3"/>
  <c r="II383" i="3"/>
  <c r="IA383" i="3"/>
  <c r="HW383" i="3"/>
  <c r="HS383" i="3"/>
  <c r="HO383" i="3"/>
  <c r="HK383" i="3"/>
  <c r="HG383" i="3"/>
  <c r="HC383" i="3"/>
  <c r="GY383" i="3"/>
  <c r="GU383" i="3"/>
  <c r="GQ383" i="3"/>
  <c r="GM383" i="3"/>
  <c r="GI383" i="3"/>
  <c r="GE383" i="3"/>
  <c r="GA383" i="3"/>
  <c r="FS383" i="3"/>
  <c r="FO383" i="3"/>
  <c r="FG383" i="3"/>
  <c r="FC383" i="3"/>
  <c r="EY383" i="3"/>
  <c r="EU383" i="3"/>
  <c r="EQ383" i="3"/>
  <c r="EM383" i="3"/>
  <c r="EF383" i="3"/>
  <c r="EB383" i="3"/>
  <c r="DV383" i="3"/>
  <c r="DQ383" i="3"/>
  <c r="IX383" i="3"/>
  <c r="IT383" i="3"/>
  <c r="IP383" i="3"/>
  <c r="IL383" i="3"/>
  <c r="IH383" i="3"/>
  <c r="ID383" i="3"/>
  <c r="HV383" i="3"/>
  <c r="HR383" i="3"/>
  <c r="HN383" i="3"/>
  <c r="HJ383" i="3"/>
  <c r="HF383" i="3"/>
  <c r="HB383" i="3"/>
  <c r="GX383" i="3"/>
  <c r="GT383" i="3"/>
  <c r="GP383" i="3"/>
  <c r="GL383" i="3"/>
  <c r="GH383" i="3"/>
  <c r="GD383" i="3"/>
  <c r="FV383" i="3"/>
  <c r="FR383" i="3"/>
  <c r="FJ383" i="3"/>
  <c r="FF383" i="3"/>
  <c r="EX383" i="3"/>
  <c r="ET383" i="3"/>
  <c r="EP383" i="3"/>
  <c r="EL383" i="3"/>
  <c r="EI383" i="3"/>
  <c r="EE383" i="3"/>
  <c r="DZ383" i="3"/>
  <c r="DU383" i="3"/>
  <c r="IW383" i="3"/>
  <c r="IS383" i="3"/>
  <c r="IO383" i="3"/>
  <c r="IK383" i="3"/>
  <c r="IG383" i="3"/>
  <c r="IC383" i="3"/>
  <c r="HY383" i="3"/>
  <c r="HU383" i="3"/>
  <c r="HQ383" i="3"/>
  <c r="HM383" i="3"/>
  <c r="HI383" i="3"/>
  <c r="HE383" i="3"/>
  <c r="HA383" i="3"/>
  <c r="GW383" i="3"/>
  <c r="GS383" i="3"/>
  <c r="FY383" i="3"/>
  <c r="FU383" i="3"/>
  <c r="FM383" i="3"/>
  <c r="FI383" i="3"/>
  <c r="FA383" i="3"/>
  <c r="EW383" i="3"/>
  <c r="ES383" i="3"/>
  <c r="EO383" i="3"/>
  <c r="EK383" i="3"/>
  <c r="EH383" i="3"/>
  <c r="ED383" i="3"/>
  <c r="DY383" i="3"/>
  <c r="DT383" i="3"/>
  <c r="EZ383" i="3"/>
  <c r="FP383" i="3"/>
  <c r="FX383" i="3"/>
  <c r="GF383" i="3"/>
  <c r="GN383" i="3"/>
  <c r="GZ383" i="3"/>
  <c r="IB383" i="3"/>
  <c r="IN383" i="3"/>
  <c r="ID385" i="3"/>
  <c r="IY387" i="3"/>
  <c r="IU387" i="3"/>
  <c r="IQ387" i="3"/>
  <c r="IM387" i="3"/>
  <c r="II387" i="3"/>
  <c r="IA387" i="3"/>
  <c r="HW387" i="3"/>
  <c r="HS387" i="3"/>
  <c r="HO387" i="3"/>
  <c r="HK387" i="3"/>
  <c r="HG387" i="3"/>
  <c r="HC387" i="3"/>
  <c r="GY387" i="3"/>
  <c r="GU387" i="3"/>
  <c r="GQ387" i="3"/>
  <c r="GM387" i="3"/>
  <c r="GI387" i="3"/>
  <c r="GE387" i="3"/>
  <c r="GA387" i="3"/>
  <c r="FS387" i="3"/>
  <c r="FO387" i="3"/>
  <c r="FG387" i="3"/>
  <c r="FC387" i="3"/>
  <c r="EY387" i="3"/>
  <c r="EU387" i="3"/>
  <c r="EQ387" i="3"/>
  <c r="EM387" i="3"/>
  <c r="EF387" i="3"/>
  <c r="EB387" i="3"/>
  <c r="DV387" i="3"/>
  <c r="DQ387" i="3"/>
  <c r="IX387" i="3"/>
  <c r="IT387" i="3"/>
  <c r="IP387" i="3"/>
  <c r="IL387" i="3"/>
  <c r="IH387" i="3"/>
  <c r="ID387" i="3"/>
  <c r="HV387" i="3"/>
  <c r="HR387" i="3"/>
  <c r="HN387" i="3"/>
  <c r="HJ387" i="3"/>
  <c r="HF387" i="3"/>
  <c r="HB387" i="3"/>
  <c r="GX387" i="3"/>
  <c r="GT387" i="3"/>
  <c r="GP387" i="3"/>
  <c r="GL387" i="3"/>
  <c r="GH387" i="3"/>
  <c r="GD387" i="3"/>
  <c r="FV387" i="3"/>
  <c r="FR387" i="3"/>
  <c r="FJ387" i="3"/>
  <c r="FF387" i="3"/>
  <c r="EX387" i="3"/>
  <c r="ET387" i="3"/>
  <c r="EP387" i="3"/>
  <c r="EL387" i="3"/>
  <c r="EI387" i="3"/>
  <c r="EE387" i="3"/>
  <c r="DZ387" i="3"/>
  <c r="DU387" i="3"/>
  <c r="IW387" i="3"/>
  <c r="IS387" i="3"/>
  <c r="IO387" i="3"/>
  <c r="IK387" i="3"/>
  <c r="IG387" i="3"/>
  <c r="IC387" i="3"/>
  <c r="HY387" i="3"/>
  <c r="HU387" i="3"/>
  <c r="HQ387" i="3"/>
  <c r="HM387" i="3"/>
  <c r="HI387" i="3"/>
  <c r="HE387" i="3"/>
  <c r="HA387" i="3"/>
  <c r="GW387" i="3"/>
  <c r="GS387" i="3"/>
  <c r="FY387" i="3"/>
  <c r="FU387" i="3"/>
  <c r="FM387" i="3"/>
  <c r="FI387" i="3"/>
  <c r="FA387" i="3"/>
  <c r="EW387" i="3"/>
  <c r="ES387" i="3"/>
  <c r="EO387" i="3"/>
  <c r="EK387" i="3"/>
  <c r="EH387" i="3"/>
  <c r="ED387" i="3"/>
  <c r="DY387" i="3"/>
  <c r="DT387" i="3"/>
  <c r="EZ387" i="3"/>
  <c r="FP387" i="3"/>
  <c r="FX387" i="3"/>
  <c r="GF387" i="3"/>
  <c r="GN387" i="3"/>
  <c r="GZ387" i="3"/>
  <c r="IB387" i="3"/>
  <c r="IN387" i="3"/>
  <c r="EZ396" i="3"/>
  <c r="GB396" i="3"/>
  <c r="HH396" i="3"/>
  <c r="EZ404" i="3"/>
  <c r="FP408" i="3"/>
  <c r="FX408" i="3"/>
  <c r="IB408" i="3"/>
  <c r="EZ412" i="3"/>
  <c r="FP416" i="3"/>
  <c r="FX416" i="3"/>
  <c r="IB416" i="3"/>
  <c r="DW367" i="3"/>
  <c r="EC367" i="3"/>
  <c r="EG367" i="3"/>
  <c r="EN367" i="3"/>
  <c r="EV367" i="3"/>
  <c r="EZ367" i="3"/>
  <c r="FD367" i="3"/>
  <c r="FL367" i="3"/>
  <c r="FP367" i="3"/>
  <c r="FX367" i="3"/>
  <c r="GB367" i="3"/>
  <c r="GF367" i="3"/>
  <c r="GJ367" i="3"/>
  <c r="GN367" i="3"/>
  <c r="GV367" i="3"/>
  <c r="GZ367" i="3"/>
  <c r="HD367" i="3"/>
  <c r="HH367" i="3"/>
  <c r="HL367" i="3"/>
  <c r="HT367" i="3"/>
  <c r="HX367" i="3"/>
  <c r="IB367" i="3"/>
  <c r="IF367" i="3"/>
  <c r="IN367" i="3"/>
  <c r="IR367" i="3"/>
  <c r="DW371" i="3"/>
  <c r="EC371" i="3"/>
  <c r="EG371" i="3"/>
  <c r="EN371" i="3"/>
  <c r="EV371" i="3"/>
  <c r="EZ371" i="3"/>
  <c r="FD371" i="3"/>
  <c r="FL371" i="3"/>
  <c r="FP371" i="3"/>
  <c r="FX371" i="3"/>
  <c r="GB371" i="3"/>
  <c r="GF371" i="3"/>
  <c r="GJ371" i="3"/>
  <c r="GN371" i="3"/>
  <c r="GV371" i="3"/>
  <c r="GZ371" i="3"/>
  <c r="HD371" i="3"/>
  <c r="HH371" i="3"/>
  <c r="HL371" i="3"/>
  <c r="HT371" i="3"/>
  <c r="HX371" i="3"/>
  <c r="IB371" i="3"/>
  <c r="IF371" i="3"/>
  <c r="IN371" i="3"/>
  <c r="IR371" i="3"/>
  <c r="IY375" i="3"/>
  <c r="IU375" i="3"/>
  <c r="IQ375" i="3"/>
  <c r="IM375" i="3"/>
  <c r="II375" i="3"/>
  <c r="IA375" i="3"/>
  <c r="HW375" i="3"/>
  <c r="HS375" i="3"/>
  <c r="HO375" i="3"/>
  <c r="HK375" i="3"/>
  <c r="HG375" i="3"/>
  <c r="HC375" i="3"/>
  <c r="GY375" i="3"/>
  <c r="GU375" i="3"/>
  <c r="GQ375" i="3"/>
  <c r="GM375" i="3"/>
  <c r="GI375" i="3"/>
  <c r="GE375" i="3"/>
  <c r="GA375" i="3"/>
  <c r="FS375" i="3"/>
  <c r="FO375" i="3"/>
  <c r="FG375" i="3"/>
  <c r="FC375" i="3"/>
  <c r="EY375" i="3"/>
  <c r="EU375" i="3"/>
  <c r="EQ375" i="3"/>
  <c r="EM375" i="3"/>
  <c r="EF375" i="3"/>
  <c r="EB375" i="3"/>
  <c r="DV375" i="3"/>
  <c r="DQ375" i="3"/>
  <c r="IX375" i="3"/>
  <c r="IT375" i="3"/>
  <c r="IP375" i="3"/>
  <c r="IL375" i="3"/>
  <c r="IH375" i="3"/>
  <c r="ID375" i="3"/>
  <c r="HV375" i="3"/>
  <c r="HR375" i="3"/>
  <c r="HN375" i="3"/>
  <c r="HJ375" i="3"/>
  <c r="HF375" i="3"/>
  <c r="HB375" i="3"/>
  <c r="GX375" i="3"/>
  <c r="GT375" i="3"/>
  <c r="GP375" i="3"/>
  <c r="GL375" i="3"/>
  <c r="GH375" i="3"/>
  <c r="GD375" i="3"/>
  <c r="FV375" i="3"/>
  <c r="FR375" i="3"/>
  <c r="FJ375" i="3"/>
  <c r="FF375" i="3"/>
  <c r="EX375" i="3"/>
  <c r="ET375" i="3"/>
  <c r="EP375" i="3"/>
  <c r="EL375" i="3"/>
  <c r="EI375" i="3"/>
  <c r="EE375" i="3"/>
  <c r="DZ375" i="3"/>
  <c r="DU375" i="3"/>
  <c r="EC375" i="3"/>
  <c r="EZ375" i="3"/>
  <c r="FL375" i="3"/>
  <c r="FX375" i="3"/>
  <c r="GS375" i="3"/>
  <c r="HA375" i="3"/>
  <c r="HI375" i="3"/>
  <c r="HQ375" i="3"/>
  <c r="HY375" i="3"/>
  <c r="IK375" i="3"/>
  <c r="IS375" i="3"/>
  <c r="IX376" i="3"/>
  <c r="IT376" i="3"/>
  <c r="IP376" i="3"/>
  <c r="IL376" i="3"/>
  <c r="IH376" i="3"/>
  <c r="ID376" i="3"/>
  <c r="HV376" i="3"/>
  <c r="HR376" i="3"/>
  <c r="HN376" i="3"/>
  <c r="HJ376" i="3"/>
  <c r="HF376" i="3"/>
  <c r="HB376" i="3"/>
  <c r="GX376" i="3"/>
  <c r="GT376" i="3"/>
  <c r="GP376" i="3"/>
  <c r="GL376" i="3"/>
  <c r="GH376" i="3"/>
  <c r="GD376" i="3"/>
  <c r="FV376" i="3"/>
  <c r="FR376" i="3"/>
  <c r="FJ376" i="3"/>
  <c r="FF376" i="3"/>
  <c r="EX376" i="3"/>
  <c r="ET376" i="3"/>
  <c r="EP376" i="3"/>
  <c r="EL376" i="3"/>
  <c r="EI376" i="3"/>
  <c r="EE376" i="3"/>
  <c r="DZ376" i="3"/>
  <c r="DU376" i="3"/>
  <c r="IW376" i="3"/>
  <c r="IS376" i="3"/>
  <c r="IO376" i="3"/>
  <c r="IK376" i="3"/>
  <c r="IG376" i="3"/>
  <c r="IC376" i="3"/>
  <c r="HY376" i="3"/>
  <c r="HU376" i="3"/>
  <c r="HQ376" i="3"/>
  <c r="HM376" i="3"/>
  <c r="HI376" i="3"/>
  <c r="HE376" i="3"/>
  <c r="HA376" i="3"/>
  <c r="GW376" i="3"/>
  <c r="GS376" i="3"/>
  <c r="FY376" i="3"/>
  <c r="FU376" i="3"/>
  <c r="FM376" i="3"/>
  <c r="FI376" i="3"/>
  <c r="FA376" i="3"/>
  <c r="EW376" i="3"/>
  <c r="ES376" i="3"/>
  <c r="EO376" i="3"/>
  <c r="EK376" i="3"/>
  <c r="EH376" i="3"/>
  <c r="ED376" i="3"/>
  <c r="DY376" i="3"/>
  <c r="DT376" i="3"/>
  <c r="EC376" i="3"/>
  <c r="EZ376" i="3"/>
  <c r="FL376" i="3"/>
  <c r="FX376" i="3"/>
  <c r="GI376" i="3"/>
  <c r="GN376" i="3"/>
  <c r="GU376" i="3"/>
  <c r="HC376" i="3"/>
  <c r="HK376" i="3"/>
  <c r="HS376" i="3"/>
  <c r="IF376" i="3"/>
  <c r="IN376" i="3"/>
  <c r="IV376" i="3"/>
  <c r="IY379" i="3"/>
  <c r="IU379" i="3"/>
  <c r="IQ379" i="3"/>
  <c r="IM379" i="3"/>
  <c r="II379" i="3"/>
  <c r="IA379" i="3"/>
  <c r="HW379" i="3"/>
  <c r="HS379" i="3"/>
  <c r="HO379" i="3"/>
  <c r="HK379" i="3"/>
  <c r="HG379" i="3"/>
  <c r="HC379" i="3"/>
  <c r="GY379" i="3"/>
  <c r="GU379" i="3"/>
  <c r="GQ379" i="3"/>
  <c r="GM379" i="3"/>
  <c r="GI379" i="3"/>
  <c r="GE379" i="3"/>
  <c r="GA379" i="3"/>
  <c r="FS379" i="3"/>
  <c r="FO379" i="3"/>
  <c r="FG379" i="3"/>
  <c r="FC379" i="3"/>
  <c r="EY379" i="3"/>
  <c r="EU379" i="3"/>
  <c r="EQ379" i="3"/>
  <c r="EM379" i="3"/>
  <c r="EF379" i="3"/>
  <c r="EB379" i="3"/>
  <c r="DV379" i="3"/>
  <c r="DQ379" i="3"/>
  <c r="IX379" i="3"/>
  <c r="IT379" i="3"/>
  <c r="IP379" i="3"/>
  <c r="IL379" i="3"/>
  <c r="IH379" i="3"/>
  <c r="ID379" i="3"/>
  <c r="HV379" i="3"/>
  <c r="HR379" i="3"/>
  <c r="HN379" i="3"/>
  <c r="HJ379" i="3"/>
  <c r="HF379" i="3"/>
  <c r="HB379" i="3"/>
  <c r="GX379" i="3"/>
  <c r="GT379" i="3"/>
  <c r="GP379" i="3"/>
  <c r="GL379" i="3"/>
  <c r="GH379" i="3"/>
  <c r="GD379" i="3"/>
  <c r="FV379" i="3"/>
  <c r="FR379" i="3"/>
  <c r="FJ379" i="3"/>
  <c r="FF379" i="3"/>
  <c r="EX379" i="3"/>
  <c r="ET379" i="3"/>
  <c r="EP379" i="3"/>
  <c r="EL379" i="3"/>
  <c r="EI379" i="3"/>
  <c r="EE379" i="3"/>
  <c r="DZ379" i="3"/>
  <c r="DU379" i="3"/>
  <c r="IW379" i="3"/>
  <c r="IS379" i="3"/>
  <c r="IO379" i="3"/>
  <c r="IK379" i="3"/>
  <c r="IG379" i="3"/>
  <c r="IC379" i="3"/>
  <c r="HY379" i="3"/>
  <c r="HU379" i="3"/>
  <c r="HQ379" i="3"/>
  <c r="HM379" i="3"/>
  <c r="HI379" i="3"/>
  <c r="HE379" i="3"/>
  <c r="HA379" i="3"/>
  <c r="GW379" i="3"/>
  <c r="GS379" i="3"/>
  <c r="FY379" i="3"/>
  <c r="FU379" i="3"/>
  <c r="FM379" i="3"/>
  <c r="FI379" i="3"/>
  <c r="FA379" i="3"/>
  <c r="EW379" i="3"/>
  <c r="ES379" i="3"/>
  <c r="EO379" i="3"/>
  <c r="EK379" i="3"/>
  <c r="EH379" i="3"/>
  <c r="ED379" i="3"/>
  <c r="DY379" i="3"/>
  <c r="DT379" i="3"/>
  <c r="EZ379" i="3"/>
  <c r="FP379" i="3"/>
  <c r="FX379" i="3"/>
  <c r="GF379" i="3"/>
  <c r="GN379" i="3"/>
  <c r="GZ379" i="3"/>
  <c r="IB379" i="3"/>
  <c r="IN379" i="3"/>
  <c r="IY396" i="3"/>
  <c r="IU396" i="3"/>
  <c r="IQ396" i="3"/>
  <c r="IM396" i="3"/>
  <c r="II396" i="3"/>
  <c r="IA396" i="3"/>
  <c r="HW396" i="3"/>
  <c r="HS396" i="3"/>
  <c r="HO396" i="3"/>
  <c r="HK396" i="3"/>
  <c r="HG396" i="3"/>
  <c r="HC396" i="3"/>
  <c r="GY396" i="3"/>
  <c r="GU396" i="3"/>
  <c r="GQ396" i="3"/>
  <c r="GM396" i="3"/>
  <c r="GI396" i="3"/>
  <c r="GE396" i="3"/>
  <c r="GA396" i="3"/>
  <c r="FS396" i="3"/>
  <c r="FO396" i="3"/>
  <c r="FG396" i="3"/>
  <c r="IX396" i="3"/>
  <c r="IT396" i="3"/>
  <c r="IP396" i="3"/>
  <c r="IL396" i="3"/>
  <c r="IH396" i="3"/>
  <c r="ID396" i="3"/>
  <c r="HV396" i="3"/>
  <c r="HR396" i="3"/>
  <c r="HN396" i="3"/>
  <c r="HJ396" i="3"/>
  <c r="HF396" i="3"/>
  <c r="HB396" i="3"/>
  <c r="GX396" i="3"/>
  <c r="GT396" i="3"/>
  <c r="GP396" i="3"/>
  <c r="GL396" i="3"/>
  <c r="GH396" i="3"/>
  <c r="GD396" i="3"/>
  <c r="FV396" i="3"/>
  <c r="FR396" i="3"/>
  <c r="FJ396" i="3"/>
  <c r="FF396" i="3"/>
  <c r="EX396" i="3"/>
  <c r="ET396" i="3"/>
  <c r="EP396" i="3"/>
  <c r="EL396" i="3"/>
  <c r="EI396" i="3"/>
  <c r="EE396" i="3"/>
  <c r="DZ396" i="3"/>
  <c r="DU396" i="3"/>
  <c r="IW396" i="3"/>
  <c r="IO396" i="3"/>
  <c r="IG396" i="3"/>
  <c r="IB396" i="3"/>
  <c r="HU396" i="3"/>
  <c r="HM396" i="3"/>
  <c r="HE396" i="3"/>
  <c r="GW396" i="3"/>
  <c r="FU396" i="3"/>
  <c r="FI396" i="3"/>
  <c r="FC396" i="3"/>
  <c r="EY396" i="3"/>
  <c r="ES396" i="3"/>
  <c r="EN396" i="3"/>
  <c r="ED396" i="3"/>
  <c r="DW396" i="3"/>
  <c r="DQ396" i="3"/>
  <c r="IV396" i="3"/>
  <c r="IN396" i="3"/>
  <c r="IF396" i="3"/>
  <c r="HT396" i="3"/>
  <c r="HL396" i="3"/>
  <c r="HD396" i="3"/>
  <c r="GV396" i="3"/>
  <c r="GN396" i="3"/>
  <c r="GF396" i="3"/>
  <c r="FY396" i="3"/>
  <c r="FM396" i="3"/>
  <c r="EW396" i="3"/>
  <c r="EM396" i="3"/>
  <c r="EH396" i="3"/>
  <c r="EC396" i="3"/>
  <c r="DV396" i="3"/>
  <c r="IS396" i="3"/>
  <c r="IK396" i="3"/>
  <c r="HY396" i="3"/>
  <c r="HQ396" i="3"/>
  <c r="HI396" i="3"/>
  <c r="HA396" i="3"/>
  <c r="GS396" i="3"/>
  <c r="FX396" i="3"/>
  <c r="FL396" i="3"/>
  <c r="FA396" i="3"/>
  <c r="EV396" i="3"/>
  <c r="EQ396" i="3"/>
  <c r="EK396" i="3"/>
  <c r="EG396" i="3"/>
  <c r="EB396" i="3"/>
  <c r="DT396" i="3"/>
  <c r="EO396" i="3"/>
  <c r="IY404" i="3"/>
  <c r="IU404" i="3"/>
  <c r="IQ404" i="3"/>
  <c r="IM404" i="3"/>
  <c r="II404" i="3"/>
  <c r="IA404" i="3"/>
  <c r="HW404" i="3"/>
  <c r="HS404" i="3"/>
  <c r="HO404" i="3"/>
  <c r="HK404" i="3"/>
  <c r="HG404" i="3"/>
  <c r="HC404" i="3"/>
  <c r="GY404" i="3"/>
  <c r="GU404" i="3"/>
  <c r="GQ404" i="3"/>
  <c r="GM404" i="3"/>
  <c r="GI404" i="3"/>
  <c r="GE404" i="3"/>
  <c r="GA404" i="3"/>
  <c r="FS404" i="3"/>
  <c r="FO404" i="3"/>
  <c r="FG404" i="3"/>
  <c r="FC404" i="3"/>
  <c r="EY404" i="3"/>
  <c r="EU404" i="3"/>
  <c r="EQ404" i="3"/>
  <c r="EM404" i="3"/>
  <c r="EF404" i="3"/>
  <c r="EB404" i="3"/>
  <c r="DV404" i="3"/>
  <c r="DQ404" i="3"/>
  <c r="IX404" i="3"/>
  <c r="IT404" i="3"/>
  <c r="IP404" i="3"/>
  <c r="IL404" i="3"/>
  <c r="IH404" i="3"/>
  <c r="ID404" i="3"/>
  <c r="HV404" i="3"/>
  <c r="HR404" i="3"/>
  <c r="HN404" i="3"/>
  <c r="HJ404" i="3"/>
  <c r="HF404" i="3"/>
  <c r="HB404" i="3"/>
  <c r="GX404" i="3"/>
  <c r="GT404" i="3"/>
  <c r="GP404" i="3"/>
  <c r="GL404" i="3"/>
  <c r="GH404" i="3"/>
  <c r="GD404" i="3"/>
  <c r="FV404" i="3"/>
  <c r="FR404" i="3"/>
  <c r="FJ404" i="3"/>
  <c r="FF404" i="3"/>
  <c r="EX404" i="3"/>
  <c r="ET404" i="3"/>
  <c r="EP404" i="3"/>
  <c r="EL404" i="3"/>
  <c r="EI404" i="3"/>
  <c r="EE404" i="3"/>
  <c r="DZ404" i="3"/>
  <c r="DU404" i="3"/>
  <c r="IW404" i="3"/>
  <c r="IS404" i="3"/>
  <c r="IO404" i="3"/>
  <c r="IK404" i="3"/>
  <c r="IG404" i="3"/>
  <c r="IC404" i="3"/>
  <c r="HY404" i="3"/>
  <c r="HU404" i="3"/>
  <c r="HQ404" i="3"/>
  <c r="HM404" i="3"/>
  <c r="HI404" i="3"/>
  <c r="HE404" i="3"/>
  <c r="HA404" i="3"/>
  <c r="GW404" i="3"/>
  <c r="GS404" i="3"/>
  <c r="FY404" i="3"/>
  <c r="FU404" i="3"/>
  <c r="FM404" i="3"/>
  <c r="FI404" i="3"/>
  <c r="FA404" i="3"/>
  <c r="EW404" i="3"/>
  <c r="ES404" i="3"/>
  <c r="EO404" i="3"/>
  <c r="EK404" i="3"/>
  <c r="EH404" i="3"/>
  <c r="ED404" i="3"/>
  <c r="DY404" i="3"/>
  <c r="DT404" i="3"/>
  <c r="HL404" i="3"/>
  <c r="GV404" i="3"/>
  <c r="EV404" i="3"/>
  <c r="EG404" i="3"/>
  <c r="IV404" i="3"/>
  <c r="IF404" i="3"/>
  <c r="HX404" i="3"/>
  <c r="HH404" i="3"/>
  <c r="GJ404" i="3"/>
  <c r="GB404" i="3"/>
  <c r="FL404" i="3"/>
  <c r="FD404" i="3"/>
  <c r="EC404" i="3"/>
  <c r="IR404" i="3"/>
  <c r="HT404" i="3"/>
  <c r="HD404" i="3"/>
  <c r="EN404" i="3"/>
  <c r="DW404" i="3"/>
  <c r="GF404" i="3"/>
  <c r="IN404" i="3"/>
  <c r="IY412" i="3"/>
  <c r="IU412" i="3"/>
  <c r="IQ412" i="3"/>
  <c r="IM412" i="3"/>
  <c r="II412" i="3"/>
  <c r="IA412" i="3"/>
  <c r="HW412" i="3"/>
  <c r="HS412" i="3"/>
  <c r="HO412" i="3"/>
  <c r="HK412" i="3"/>
  <c r="HG412" i="3"/>
  <c r="HC412" i="3"/>
  <c r="GY412" i="3"/>
  <c r="GU412" i="3"/>
  <c r="GQ412" i="3"/>
  <c r="GM412" i="3"/>
  <c r="GI412" i="3"/>
  <c r="GE412" i="3"/>
  <c r="GA412" i="3"/>
  <c r="FS412" i="3"/>
  <c r="FO412" i="3"/>
  <c r="FG412" i="3"/>
  <c r="FC412" i="3"/>
  <c r="EY412" i="3"/>
  <c r="EU412" i="3"/>
  <c r="EQ412" i="3"/>
  <c r="EM412" i="3"/>
  <c r="EF412" i="3"/>
  <c r="EB412" i="3"/>
  <c r="DV412" i="3"/>
  <c r="DQ412" i="3"/>
  <c r="IX412" i="3"/>
  <c r="IT412" i="3"/>
  <c r="IP412" i="3"/>
  <c r="IL412" i="3"/>
  <c r="IH412" i="3"/>
  <c r="ID412" i="3"/>
  <c r="HV412" i="3"/>
  <c r="HR412" i="3"/>
  <c r="HN412" i="3"/>
  <c r="HJ412" i="3"/>
  <c r="HF412" i="3"/>
  <c r="HB412" i="3"/>
  <c r="GX412" i="3"/>
  <c r="GT412" i="3"/>
  <c r="GP412" i="3"/>
  <c r="GL412" i="3"/>
  <c r="GH412" i="3"/>
  <c r="GD412" i="3"/>
  <c r="FV412" i="3"/>
  <c r="FR412" i="3"/>
  <c r="FJ412" i="3"/>
  <c r="FF412" i="3"/>
  <c r="EX412" i="3"/>
  <c r="ET412" i="3"/>
  <c r="EP412" i="3"/>
  <c r="EL412" i="3"/>
  <c r="EI412" i="3"/>
  <c r="EE412" i="3"/>
  <c r="DZ412" i="3"/>
  <c r="DU412" i="3"/>
  <c r="IW412" i="3"/>
  <c r="IS412" i="3"/>
  <c r="IO412" i="3"/>
  <c r="IK412" i="3"/>
  <c r="IG412" i="3"/>
  <c r="IC412" i="3"/>
  <c r="HY412" i="3"/>
  <c r="HU412" i="3"/>
  <c r="HQ412" i="3"/>
  <c r="HM412" i="3"/>
  <c r="HI412" i="3"/>
  <c r="HE412" i="3"/>
  <c r="HA412" i="3"/>
  <c r="GW412" i="3"/>
  <c r="GS412" i="3"/>
  <c r="FY412" i="3"/>
  <c r="FU412" i="3"/>
  <c r="FM412" i="3"/>
  <c r="FI412" i="3"/>
  <c r="FA412" i="3"/>
  <c r="EW412" i="3"/>
  <c r="ES412" i="3"/>
  <c r="EO412" i="3"/>
  <c r="EK412" i="3"/>
  <c r="EH412" i="3"/>
  <c r="ED412" i="3"/>
  <c r="DY412" i="3"/>
  <c r="DT412" i="3"/>
  <c r="HL412" i="3"/>
  <c r="GV412" i="3"/>
  <c r="EV412" i="3"/>
  <c r="EG412" i="3"/>
  <c r="IV412" i="3"/>
  <c r="IF412" i="3"/>
  <c r="HX412" i="3"/>
  <c r="HH412" i="3"/>
  <c r="GJ412" i="3"/>
  <c r="GB412" i="3"/>
  <c r="FL412" i="3"/>
  <c r="FD412" i="3"/>
  <c r="EC412" i="3"/>
  <c r="IR412" i="3"/>
  <c r="HT412" i="3"/>
  <c r="HD412" i="3"/>
  <c r="EN412" i="3"/>
  <c r="DW412" i="3"/>
  <c r="GF412" i="3"/>
  <c r="IN412" i="3"/>
  <c r="IY420" i="3"/>
  <c r="IU420" i="3"/>
  <c r="IQ420" i="3"/>
  <c r="IM420" i="3"/>
  <c r="II420" i="3"/>
  <c r="IA420" i="3"/>
  <c r="HW420" i="3"/>
  <c r="HS420" i="3"/>
  <c r="HO420" i="3"/>
  <c r="HK420" i="3"/>
  <c r="HG420" i="3"/>
  <c r="HC420" i="3"/>
  <c r="GY420" i="3"/>
  <c r="GU420" i="3"/>
  <c r="GQ420" i="3"/>
  <c r="GM420" i="3"/>
  <c r="GI420" i="3"/>
  <c r="GE420" i="3"/>
  <c r="GA420" i="3"/>
  <c r="FS420" i="3"/>
  <c r="FO420" i="3"/>
  <c r="FG420" i="3"/>
  <c r="FC420" i="3"/>
  <c r="EY420" i="3"/>
  <c r="EU420" i="3"/>
  <c r="EQ420" i="3"/>
  <c r="EM420" i="3"/>
  <c r="EF420" i="3"/>
  <c r="EB420" i="3"/>
  <c r="DV420" i="3"/>
  <c r="DQ420" i="3"/>
  <c r="IX420" i="3"/>
  <c r="IT420" i="3"/>
  <c r="IP420" i="3"/>
  <c r="IL420" i="3"/>
  <c r="IH420" i="3"/>
  <c r="ID420" i="3"/>
  <c r="HV420" i="3"/>
  <c r="HR420" i="3"/>
  <c r="HN420" i="3"/>
  <c r="HJ420" i="3"/>
  <c r="HF420" i="3"/>
  <c r="HB420" i="3"/>
  <c r="GX420" i="3"/>
  <c r="GT420" i="3"/>
  <c r="GP420" i="3"/>
  <c r="GL420" i="3"/>
  <c r="GH420" i="3"/>
  <c r="GD420" i="3"/>
  <c r="FV420" i="3"/>
  <c r="FR420" i="3"/>
  <c r="FJ420" i="3"/>
  <c r="FF420" i="3"/>
  <c r="EX420" i="3"/>
  <c r="ET420" i="3"/>
  <c r="EP420" i="3"/>
  <c r="EL420" i="3"/>
  <c r="EI420" i="3"/>
  <c r="EE420" i="3"/>
  <c r="DZ420" i="3"/>
  <c r="DU420" i="3"/>
  <c r="IW420" i="3"/>
  <c r="IS420" i="3"/>
  <c r="IO420" i="3"/>
  <c r="IK420" i="3"/>
  <c r="IG420" i="3"/>
  <c r="IC420" i="3"/>
  <c r="HY420" i="3"/>
  <c r="HU420" i="3"/>
  <c r="HQ420" i="3"/>
  <c r="HM420" i="3"/>
  <c r="HI420" i="3"/>
  <c r="HE420" i="3"/>
  <c r="HA420" i="3"/>
  <c r="GW420" i="3"/>
  <c r="GS420" i="3"/>
  <c r="FY420" i="3"/>
  <c r="FU420" i="3"/>
  <c r="FM420" i="3"/>
  <c r="FI420" i="3"/>
  <c r="FA420" i="3"/>
  <c r="EW420" i="3"/>
  <c r="ES420" i="3"/>
  <c r="EO420" i="3"/>
  <c r="EK420" i="3"/>
  <c r="EH420" i="3"/>
  <c r="ED420" i="3"/>
  <c r="DY420" i="3"/>
  <c r="DT420" i="3"/>
  <c r="HL420" i="3"/>
  <c r="GV420" i="3"/>
  <c r="EV420" i="3"/>
  <c r="EG420" i="3"/>
  <c r="IV420" i="3"/>
  <c r="IF420" i="3"/>
  <c r="HX420" i="3"/>
  <c r="HH420" i="3"/>
  <c r="GJ420" i="3"/>
  <c r="GB420" i="3"/>
  <c r="FL420" i="3"/>
  <c r="FD420" i="3"/>
  <c r="EC420" i="3"/>
  <c r="IR420" i="3"/>
  <c r="HT420" i="3"/>
  <c r="HD420" i="3"/>
  <c r="EN420" i="3"/>
  <c r="DW420" i="3"/>
  <c r="GN420" i="3"/>
  <c r="EZ420" i="3"/>
  <c r="GZ420" i="3"/>
  <c r="IB420" i="3"/>
  <c r="FX420" i="3"/>
  <c r="FP420" i="3"/>
  <c r="GF420" i="3"/>
  <c r="DW380" i="3"/>
  <c r="EC380" i="3"/>
  <c r="EG380" i="3"/>
  <c r="EN380" i="3"/>
  <c r="EV380" i="3"/>
  <c r="EZ380" i="3"/>
  <c r="FD380" i="3"/>
  <c r="FL380" i="3"/>
  <c r="FP380" i="3"/>
  <c r="FX380" i="3"/>
  <c r="GB380" i="3"/>
  <c r="GF380" i="3"/>
  <c r="GJ380" i="3"/>
  <c r="GN380" i="3"/>
  <c r="GV380" i="3"/>
  <c r="GZ380" i="3"/>
  <c r="HD380" i="3"/>
  <c r="HH380" i="3"/>
  <c r="HL380" i="3"/>
  <c r="HT380" i="3"/>
  <c r="HX380" i="3"/>
  <c r="IB380" i="3"/>
  <c r="IF380" i="3"/>
  <c r="IN380" i="3"/>
  <c r="IR380" i="3"/>
  <c r="IV380" i="3"/>
  <c r="DW384" i="3"/>
  <c r="EC384" i="3"/>
  <c r="EG384" i="3"/>
  <c r="EN384" i="3"/>
  <c r="EV384" i="3"/>
  <c r="EZ384" i="3"/>
  <c r="FD384" i="3"/>
  <c r="FL384" i="3"/>
  <c r="FP384" i="3"/>
  <c r="FX384" i="3"/>
  <c r="GB384" i="3"/>
  <c r="GF384" i="3"/>
  <c r="GJ384" i="3"/>
  <c r="GN384" i="3"/>
  <c r="GV384" i="3"/>
  <c r="GZ384" i="3"/>
  <c r="HD384" i="3"/>
  <c r="HH384" i="3"/>
  <c r="HL384" i="3"/>
  <c r="HT384" i="3"/>
  <c r="HX384" i="3"/>
  <c r="IB384" i="3"/>
  <c r="IF384" i="3"/>
  <c r="IN384" i="3"/>
  <c r="IR384" i="3"/>
  <c r="IV384" i="3"/>
  <c r="DW388" i="3"/>
  <c r="EC388" i="3"/>
  <c r="EG388" i="3"/>
  <c r="EN388" i="3"/>
  <c r="EV388" i="3"/>
  <c r="EZ388" i="3"/>
  <c r="FD388" i="3"/>
  <c r="FL388" i="3"/>
  <c r="FP388" i="3"/>
  <c r="FX388" i="3"/>
  <c r="GB388" i="3"/>
  <c r="GF388" i="3"/>
  <c r="GJ388" i="3"/>
  <c r="GN388" i="3"/>
  <c r="GV388" i="3"/>
  <c r="GZ388" i="3"/>
  <c r="HD388" i="3"/>
  <c r="HH388" i="3"/>
  <c r="HL388" i="3"/>
  <c r="HT388" i="3"/>
  <c r="HX388" i="3"/>
  <c r="IB388" i="3"/>
  <c r="IF388" i="3"/>
  <c r="IN388" i="3"/>
  <c r="IR388" i="3"/>
  <c r="IV388" i="3"/>
  <c r="DW392" i="3"/>
  <c r="EC392" i="3"/>
  <c r="EG392" i="3"/>
  <c r="EN392" i="3"/>
  <c r="EV392" i="3"/>
  <c r="EZ392" i="3"/>
  <c r="FD392" i="3"/>
  <c r="FL392" i="3"/>
  <c r="FP392" i="3"/>
  <c r="FX392" i="3"/>
  <c r="GB392" i="3"/>
  <c r="GF392" i="3"/>
  <c r="GJ392" i="3"/>
  <c r="GN392" i="3"/>
  <c r="GV392" i="3"/>
  <c r="GZ392" i="3"/>
  <c r="HD392" i="3"/>
  <c r="HH392" i="3"/>
  <c r="HL392" i="3"/>
  <c r="HT392" i="3"/>
  <c r="HX392" i="3"/>
  <c r="IB392" i="3"/>
  <c r="IF392" i="3"/>
  <c r="IN392" i="3"/>
  <c r="IR392" i="3"/>
  <c r="IV392" i="3"/>
  <c r="II393" i="3"/>
  <c r="IM393" i="3"/>
  <c r="IQ393" i="3"/>
  <c r="IU393" i="3"/>
  <c r="IY393" i="3"/>
  <c r="EP394" i="3"/>
  <c r="ET394" i="3"/>
  <c r="EX394" i="3"/>
  <c r="FF394" i="3"/>
  <c r="FJ394" i="3"/>
  <c r="FR394" i="3"/>
  <c r="FV394" i="3"/>
  <c r="GD394" i="3"/>
  <c r="GH394" i="3"/>
  <c r="GL394" i="3"/>
  <c r="GP394" i="3"/>
  <c r="GT394" i="3"/>
  <c r="GX394" i="3"/>
  <c r="HB394" i="3"/>
  <c r="HF394" i="3"/>
  <c r="HJ394" i="3"/>
  <c r="HN394" i="3"/>
  <c r="HR394" i="3"/>
  <c r="HV394" i="3"/>
  <c r="ID394" i="3"/>
  <c r="IH394" i="3"/>
  <c r="IL394" i="3"/>
  <c r="IP394" i="3"/>
  <c r="IT394" i="3"/>
  <c r="IX394" i="3"/>
  <c r="IX397" i="3"/>
  <c r="IT397" i="3"/>
  <c r="IP397" i="3"/>
  <c r="IL397" i="3"/>
  <c r="IH397" i="3"/>
  <c r="ID397" i="3"/>
  <c r="HV397" i="3"/>
  <c r="HR397" i="3"/>
  <c r="HN397" i="3"/>
  <c r="HJ397" i="3"/>
  <c r="HF397" i="3"/>
  <c r="HB397" i="3"/>
  <c r="GX397" i="3"/>
  <c r="GT397" i="3"/>
  <c r="GP397" i="3"/>
  <c r="GL397" i="3"/>
  <c r="GH397" i="3"/>
  <c r="GD397" i="3"/>
  <c r="FV397" i="3"/>
  <c r="FR397" i="3"/>
  <c r="FJ397" i="3"/>
  <c r="FF397" i="3"/>
  <c r="EX397" i="3"/>
  <c r="ET397" i="3"/>
  <c r="EP397" i="3"/>
  <c r="EL397" i="3"/>
  <c r="EI397" i="3"/>
  <c r="EE397" i="3"/>
  <c r="DZ397" i="3"/>
  <c r="DU397" i="3"/>
  <c r="IW397" i="3"/>
  <c r="IS397" i="3"/>
  <c r="IO397" i="3"/>
  <c r="IK397" i="3"/>
  <c r="IG397" i="3"/>
  <c r="IC397" i="3"/>
  <c r="HY397" i="3"/>
  <c r="HU397" i="3"/>
  <c r="HQ397" i="3"/>
  <c r="HM397" i="3"/>
  <c r="HI397" i="3"/>
  <c r="HE397" i="3"/>
  <c r="HA397" i="3"/>
  <c r="GW397" i="3"/>
  <c r="GS397" i="3"/>
  <c r="FY397" i="3"/>
  <c r="FU397" i="3"/>
  <c r="FM397" i="3"/>
  <c r="FI397" i="3"/>
  <c r="FA397" i="3"/>
  <c r="EW397" i="3"/>
  <c r="ES397" i="3"/>
  <c r="EO397" i="3"/>
  <c r="EK397" i="3"/>
  <c r="EH397" i="3"/>
  <c r="ED397" i="3"/>
  <c r="DY397" i="3"/>
  <c r="DT397" i="3"/>
  <c r="EC397" i="3"/>
  <c r="EZ397" i="3"/>
  <c r="FL397" i="3"/>
  <c r="FX397" i="3"/>
  <c r="GI397" i="3"/>
  <c r="GN397" i="3"/>
  <c r="GU397" i="3"/>
  <c r="HC397" i="3"/>
  <c r="HK397" i="3"/>
  <c r="HS397" i="3"/>
  <c r="IF397" i="3"/>
  <c r="IN397" i="3"/>
  <c r="IV397" i="3"/>
  <c r="DW400" i="3"/>
  <c r="EG400" i="3"/>
  <c r="EN400" i="3"/>
  <c r="EV400" i="3"/>
  <c r="FI400" i="3"/>
  <c r="FU400" i="3"/>
  <c r="GW400" i="3"/>
  <c r="HE400" i="3"/>
  <c r="HM400" i="3"/>
  <c r="HU400" i="3"/>
  <c r="IB400" i="3"/>
  <c r="IG400" i="3"/>
  <c r="IO400" i="3"/>
  <c r="IW400" i="3"/>
  <c r="DW401" i="3"/>
  <c r="EG401" i="3"/>
  <c r="EN401" i="3"/>
  <c r="EV401" i="3"/>
  <c r="FC401" i="3"/>
  <c r="FO401" i="3"/>
  <c r="GA401" i="3"/>
  <c r="GF401" i="3"/>
  <c r="GQ401" i="3"/>
  <c r="GY401" i="3"/>
  <c r="HG401" i="3"/>
  <c r="HO401" i="3"/>
  <c r="HW401" i="3"/>
  <c r="IB401" i="3"/>
  <c r="IR401" i="3"/>
  <c r="GE423" i="3"/>
  <c r="GD423" i="3"/>
  <c r="DW373" i="3"/>
  <c r="EC373" i="3"/>
  <c r="EG373" i="3"/>
  <c r="EN373" i="3"/>
  <c r="EV373" i="3"/>
  <c r="EZ373" i="3"/>
  <c r="FD373" i="3"/>
  <c r="FL373" i="3"/>
  <c r="FP373" i="3"/>
  <c r="FX373" i="3"/>
  <c r="GB373" i="3"/>
  <c r="GF373" i="3"/>
  <c r="GJ373" i="3"/>
  <c r="GN373" i="3"/>
  <c r="GV373" i="3"/>
  <c r="GZ373" i="3"/>
  <c r="HD373" i="3"/>
  <c r="HH373" i="3"/>
  <c r="HL373" i="3"/>
  <c r="HT373" i="3"/>
  <c r="HX373" i="3"/>
  <c r="IB373" i="3"/>
  <c r="IF373" i="3"/>
  <c r="IN373" i="3"/>
  <c r="IR373" i="3"/>
  <c r="IV373" i="3"/>
  <c r="DQ374" i="3"/>
  <c r="DV374" i="3"/>
  <c r="EB374" i="3"/>
  <c r="EF374" i="3"/>
  <c r="EM374" i="3"/>
  <c r="EQ374" i="3"/>
  <c r="EU374" i="3"/>
  <c r="EY374" i="3"/>
  <c r="FC374" i="3"/>
  <c r="FG374" i="3"/>
  <c r="FO374" i="3"/>
  <c r="FS374" i="3"/>
  <c r="GA374" i="3"/>
  <c r="GE374" i="3"/>
  <c r="GI374" i="3"/>
  <c r="GM374" i="3"/>
  <c r="GQ374" i="3"/>
  <c r="GU374" i="3"/>
  <c r="GY374" i="3"/>
  <c r="HC374" i="3"/>
  <c r="HG374" i="3"/>
  <c r="HK374" i="3"/>
  <c r="HO374" i="3"/>
  <c r="HS374" i="3"/>
  <c r="HW374" i="3"/>
  <c r="IA374" i="3"/>
  <c r="II374" i="3"/>
  <c r="IM374" i="3"/>
  <c r="IQ374" i="3"/>
  <c r="IU374" i="3"/>
  <c r="IY374" i="3"/>
  <c r="DW377" i="3"/>
  <c r="EC377" i="3"/>
  <c r="EG377" i="3"/>
  <c r="EN377" i="3"/>
  <c r="EV377" i="3"/>
  <c r="EZ377" i="3"/>
  <c r="FD377" i="3"/>
  <c r="FL377" i="3"/>
  <c r="FP377" i="3"/>
  <c r="FX377" i="3"/>
  <c r="GB377" i="3"/>
  <c r="GF377" i="3"/>
  <c r="GJ377" i="3"/>
  <c r="GN377" i="3"/>
  <c r="GV377" i="3"/>
  <c r="GZ377" i="3"/>
  <c r="HD377" i="3"/>
  <c r="HH377" i="3"/>
  <c r="HL377" i="3"/>
  <c r="HT377" i="3"/>
  <c r="HX377" i="3"/>
  <c r="IB377" i="3"/>
  <c r="IF377" i="3"/>
  <c r="IN377" i="3"/>
  <c r="IR377" i="3"/>
  <c r="IV377" i="3"/>
  <c r="DQ378" i="3"/>
  <c r="DV378" i="3"/>
  <c r="EB378" i="3"/>
  <c r="EF378" i="3"/>
  <c r="EM378" i="3"/>
  <c r="EQ378" i="3"/>
  <c r="EU378" i="3"/>
  <c r="EY378" i="3"/>
  <c r="FC378" i="3"/>
  <c r="FG378" i="3"/>
  <c r="FO378" i="3"/>
  <c r="FS378" i="3"/>
  <c r="GA378" i="3"/>
  <c r="GE378" i="3"/>
  <c r="GI378" i="3"/>
  <c r="GM378" i="3"/>
  <c r="GQ378" i="3"/>
  <c r="GU378" i="3"/>
  <c r="GY378" i="3"/>
  <c r="HC378" i="3"/>
  <c r="HG378" i="3"/>
  <c r="HK378" i="3"/>
  <c r="HO378" i="3"/>
  <c r="HS378" i="3"/>
  <c r="HW378" i="3"/>
  <c r="IA378" i="3"/>
  <c r="II378" i="3"/>
  <c r="IM378" i="3"/>
  <c r="IQ378" i="3"/>
  <c r="IU378" i="3"/>
  <c r="IY378" i="3"/>
  <c r="DT380" i="3"/>
  <c r="DY380" i="3"/>
  <c r="ED380" i="3"/>
  <c r="EH380" i="3"/>
  <c r="EK380" i="3"/>
  <c r="EO380" i="3"/>
  <c r="ES380" i="3"/>
  <c r="EW380" i="3"/>
  <c r="FA380" i="3"/>
  <c r="FI380" i="3"/>
  <c r="FM380" i="3"/>
  <c r="FU380" i="3"/>
  <c r="FY380" i="3"/>
  <c r="GS380" i="3"/>
  <c r="GW380" i="3"/>
  <c r="HA380" i="3"/>
  <c r="HE380" i="3"/>
  <c r="HI380" i="3"/>
  <c r="HM380" i="3"/>
  <c r="HQ380" i="3"/>
  <c r="HU380" i="3"/>
  <c r="HY380" i="3"/>
  <c r="IC380" i="3"/>
  <c r="IG380" i="3"/>
  <c r="IK380" i="3"/>
  <c r="IO380" i="3"/>
  <c r="IS380" i="3"/>
  <c r="IW380" i="3"/>
  <c r="DW381" i="3"/>
  <c r="EC381" i="3"/>
  <c r="EG381" i="3"/>
  <c r="EN381" i="3"/>
  <c r="EV381" i="3"/>
  <c r="EZ381" i="3"/>
  <c r="FD381" i="3"/>
  <c r="FL381" i="3"/>
  <c r="FP381" i="3"/>
  <c r="FX381" i="3"/>
  <c r="GB381" i="3"/>
  <c r="GF381" i="3"/>
  <c r="GJ381" i="3"/>
  <c r="GN381" i="3"/>
  <c r="GV381" i="3"/>
  <c r="GZ381" i="3"/>
  <c r="HD381" i="3"/>
  <c r="HH381" i="3"/>
  <c r="HL381" i="3"/>
  <c r="HT381" i="3"/>
  <c r="HX381" i="3"/>
  <c r="IB381" i="3"/>
  <c r="IF381" i="3"/>
  <c r="IN381" i="3"/>
  <c r="IR381" i="3"/>
  <c r="IV381" i="3"/>
  <c r="DQ382" i="3"/>
  <c r="DV382" i="3"/>
  <c r="EB382" i="3"/>
  <c r="EF382" i="3"/>
  <c r="EM382" i="3"/>
  <c r="EQ382" i="3"/>
  <c r="EU382" i="3"/>
  <c r="EY382" i="3"/>
  <c r="FC382" i="3"/>
  <c r="FG382" i="3"/>
  <c r="FO382" i="3"/>
  <c r="FS382" i="3"/>
  <c r="GA382" i="3"/>
  <c r="GE382" i="3"/>
  <c r="GI382" i="3"/>
  <c r="GM382" i="3"/>
  <c r="GQ382" i="3"/>
  <c r="GU382" i="3"/>
  <c r="GY382" i="3"/>
  <c r="HC382" i="3"/>
  <c r="HG382" i="3"/>
  <c r="HK382" i="3"/>
  <c r="HO382" i="3"/>
  <c r="HS382" i="3"/>
  <c r="HW382" i="3"/>
  <c r="IA382" i="3"/>
  <c r="II382" i="3"/>
  <c r="IM382" i="3"/>
  <c r="IQ382" i="3"/>
  <c r="IU382" i="3"/>
  <c r="IY382" i="3"/>
  <c r="DT384" i="3"/>
  <c r="DY384" i="3"/>
  <c r="ED384" i="3"/>
  <c r="EH384" i="3"/>
  <c r="EK384" i="3"/>
  <c r="EO384" i="3"/>
  <c r="ES384" i="3"/>
  <c r="EW384" i="3"/>
  <c r="FA384" i="3"/>
  <c r="FI384" i="3"/>
  <c r="FM384" i="3"/>
  <c r="FU384" i="3"/>
  <c r="FY384" i="3"/>
  <c r="GS384" i="3"/>
  <c r="GW384" i="3"/>
  <c r="HA384" i="3"/>
  <c r="HE384" i="3"/>
  <c r="HI384" i="3"/>
  <c r="HM384" i="3"/>
  <c r="HQ384" i="3"/>
  <c r="HU384" i="3"/>
  <c r="HY384" i="3"/>
  <c r="IC384" i="3"/>
  <c r="IG384" i="3"/>
  <c r="IK384" i="3"/>
  <c r="IO384" i="3"/>
  <c r="IS384" i="3"/>
  <c r="IW384" i="3"/>
  <c r="DW385" i="3"/>
  <c r="EC385" i="3"/>
  <c r="EG385" i="3"/>
  <c r="EN385" i="3"/>
  <c r="EV385" i="3"/>
  <c r="EZ385" i="3"/>
  <c r="FD385" i="3"/>
  <c r="FL385" i="3"/>
  <c r="FP385" i="3"/>
  <c r="FX385" i="3"/>
  <c r="GB385" i="3"/>
  <c r="GF385" i="3"/>
  <c r="GJ385" i="3"/>
  <c r="GN385" i="3"/>
  <c r="GV385" i="3"/>
  <c r="GZ385" i="3"/>
  <c r="HD385" i="3"/>
  <c r="HH385" i="3"/>
  <c r="HL385" i="3"/>
  <c r="HT385" i="3"/>
  <c r="HX385" i="3"/>
  <c r="IB385" i="3"/>
  <c r="IF385" i="3"/>
  <c r="IN385" i="3"/>
  <c r="IR385" i="3"/>
  <c r="IV385" i="3"/>
  <c r="DQ386" i="3"/>
  <c r="DV386" i="3"/>
  <c r="EB386" i="3"/>
  <c r="EF386" i="3"/>
  <c r="EM386" i="3"/>
  <c r="EQ386" i="3"/>
  <c r="EU386" i="3"/>
  <c r="EY386" i="3"/>
  <c r="FC386" i="3"/>
  <c r="FG386" i="3"/>
  <c r="FO386" i="3"/>
  <c r="FS386" i="3"/>
  <c r="GA386" i="3"/>
  <c r="GE386" i="3"/>
  <c r="GI386" i="3"/>
  <c r="GM386" i="3"/>
  <c r="GQ386" i="3"/>
  <c r="GU386" i="3"/>
  <c r="GY386" i="3"/>
  <c r="HC386" i="3"/>
  <c r="HG386" i="3"/>
  <c r="HK386" i="3"/>
  <c r="HO386" i="3"/>
  <c r="HS386" i="3"/>
  <c r="HW386" i="3"/>
  <c r="IA386" i="3"/>
  <c r="II386" i="3"/>
  <c r="IM386" i="3"/>
  <c r="IQ386" i="3"/>
  <c r="IU386" i="3"/>
  <c r="IY386" i="3"/>
  <c r="DT388" i="3"/>
  <c r="DY388" i="3"/>
  <c r="ED388" i="3"/>
  <c r="EH388" i="3"/>
  <c r="EK388" i="3"/>
  <c r="EO388" i="3"/>
  <c r="ES388" i="3"/>
  <c r="EW388" i="3"/>
  <c r="FA388" i="3"/>
  <c r="FI388" i="3"/>
  <c r="FM388" i="3"/>
  <c r="FU388" i="3"/>
  <c r="FY388" i="3"/>
  <c r="GS388" i="3"/>
  <c r="GW388" i="3"/>
  <c r="HA388" i="3"/>
  <c r="HE388" i="3"/>
  <c r="HI388" i="3"/>
  <c r="HM388" i="3"/>
  <c r="HQ388" i="3"/>
  <c r="HU388" i="3"/>
  <c r="HY388" i="3"/>
  <c r="IC388" i="3"/>
  <c r="IG388" i="3"/>
  <c r="IK388" i="3"/>
  <c r="IO388" i="3"/>
  <c r="IS388" i="3"/>
  <c r="IW388" i="3"/>
  <c r="DW389" i="3"/>
  <c r="EC389" i="3"/>
  <c r="EG389" i="3"/>
  <c r="EN389" i="3"/>
  <c r="EV389" i="3"/>
  <c r="EZ389" i="3"/>
  <c r="FD389" i="3"/>
  <c r="FL389" i="3"/>
  <c r="FP389" i="3"/>
  <c r="FX389" i="3"/>
  <c r="GB389" i="3"/>
  <c r="GF389" i="3"/>
  <c r="GJ389" i="3"/>
  <c r="GN389" i="3"/>
  <c r="GV389" i="3"/>
  <c r="GZ389" i="3"/>
  <c r="HD389" i="3"/>
  <c r="HH389" i="3"/>
  <c r="HL389" i="3"/>
  <c r="HT389" i="3"/>
  <c r="HX389" i="3"/>
  <c r="IB389" i="3"/>
  <c r="IF389" i="3"/>
  <c r="IN389" i="3"/>
  <c r="IR389" i="3"/>
  <c r="IV389" i="3"/>
  <c r="DQ390" i="3"/>
  <c r="DV390" i="3"/>
  <c r="EB390" i="3"/>
  <c r="EF390" i="3"/>
  <c r="EM390" i="3"/>
  <c r="EQ390" i="3"/>
  <c r="EU390" i="3"/>
  <c r="EY390" i="3"/>
  <c r="FC390" i="3"/>
  <c r="FG390" i="3"/>
  <c r="FO390" i="3"/>
  <c r="FS390" i="3"/>
  <c r="GA390" i="3"/>
  <c r="GE390" i="3"/>
  <c r="GI390" i="3"/>
  <c r="GM390" i="3"/>
  <c r="GQ390" i="3"/>
  <c r="GU390" i="3"/>
  <c r="GY390" i="3"/>
  <c r="HC390" i="3"/>
  <c r="HG390" i="3"/>
  <c r="HK390" i="3"/>
  <c r="HO390" i="3"/>
  <c r="HS390" i="3"/>
  <c r="HW390" i="3"/>
  <c r="IA390" i="3"/>
  <c r="II390" i="3"/>
  <c r="IM390" i="3"/>
  <c r="IQ390" i="3"/>
  <c r="IU390" i="3"/>
  <c r="IY390" i="3"/>
  <c r="DT392" i="3"/>
  <c r="DY392" i="3"/>
  <c r="ED392" i="3"/>
  <c r="EH392" i="3"/>
  <c r="EK392" i="3"/>
  <c r="EO392" i="3"/>
  <c r="ES392" i="3"/>
  <c r="EW392" i="3"/>
  <c r="FA392" i="3"/>
  <c r="FI392" i="3"/>
  <c r="FM392" i="3"/>
  <c r="FU392" i="3"/>
  <c r="FY392" i="3"/>
  <c r="GS392" i="3"/>
  <c r="GW392" i="3"/>
  <c r="HA392" i="3"/>
  <c r="HE392" i="3"/>
  <c r="HI392" i="3"/>
  <c r="HM392" i="3"/>
  <c r="HQ392" i="3"/>
  <c r="HU392" i="3"/>
  <c r="HY392" i="3"/>
  <c r="IC392" i="3"/>
  <c r="IG392" i="3"/>
  <c r="IK392" i="3"/>
  <c r="IO392" i="3"/>
  <c r="IS392" i="3"/>
  <c r="IW392" i="3"/>
  <c r="DW393" i="3"/>
  <c r="EC393" i="3"/>
  <c r="EG393" i="3"/>
  <c r="EN393" i="3"/>
  <c r="EV393" i="3"/>
  <c r="EZ393" i="3"/>
  <c r="FD393" i="3"/>
  <c r="FL393" i="3"/>
  <c r="FP393" i="3"/>
  <c r="FX393" i="3"/>
  <c r="GB393" i="3"/>
  <c r="GF393" i="3"/>
  <c r="GJ393" i="3"/>
  <c r="GN393" i="3"/>
  <c r="GV393" i="3"/>
  <c r="GZ393" i="3"/>
  <c r="HD393" i="3"/>
  <c r="HH393" i="3"/>
  <c r="HL393" i="3"/>
  <c r="HT393" i="3"/>
  <c r="HX393" i="3"/>
  <c r="IB393" i="3"/>
  <c r="IF393" i="3"/>
  <c r="IN393" i="3"/>
  <c r="IR393" i="3"/>
  <c r="IV393" i="3"/>
  <c r="DQ394" i="3"/>
  <c r="DV394" i="3"/>
  <c r="EB394" i="3"/>
  <c r="EF394" i="3"/>
  <c r="EM394" i="3"/>
  <c r="EQ394" i="3"/>
  <c r="EU394" i="3"/>
  <c r="EY394" i="3"/>
  <c r="FC394" i="3"/>
  <c r="FG394" i="3"/>
  <c r="FO394" i="3"/>
  <c r="FS394" i="3"/>
  <c r="GA394" i="3"/>
  <c r="GE394" i="3"/>
  <c r="GI394" i="3"/>
  <c r="GM394" i="3"/>
  <c r="GQ394" i="3"/>
  <c r="GU394" i="3"/>
  <c r="GY394" i="3"/>
  <c r="HC394" i="3"/>
  <c r="HG394" i="3"/>
  <c r="HK394" i="3"/>
  <c r="HO394" i="3"/>
  <c r="HS394" i="3"/>
  <c r="HW394" i="3"/>
  <c r="IA394" i="3"/>
  <c r="II394" i="3"/>
  <c r="IM394" i="3"/>
  <c r="IQ394" i="3"/>
  <c r="IU394" i="3"/>
  <c r="IY394" i="3"/>
  <c r="DV397" i="3"/>
  <c r="EF397" i="3"/>
  <c r="EM397" i="3"/>
  <c r="EU397" i="3"/>
  <c r="FG397" i="3"/>
  <c r="FS397" i="3"/>
  <c r="GE397" i="3"/>
  <c r="GJ397" i="3"/>
  <c r="GV397" i="3"/>
  <c r="HD397" i="3"/>
  <c r="HL397" i="3"/>
  <c r="HT397" i="3"/>
  <c r="IA397" i="3"/>
  <c r="II397" i="3"/>
  <c r="IQ397" i="3"/>
  <c r="IY397" i="3"/>
  <c r="DY400" i="3"/>
  <c r="EH400" i="3"/>
  <c r="EO400" i="3"/>
  <c r="EW400" i="3"/>
  <c r="FD400" i="3"/>
  <c r="FP400" i="3"/>
  <c r="GB400" i="3"/>
  <c r="GJ400" i="3"/>
  <c r="GZ400" i="3"/>
  <c r="HH400" i="3"/>
  <c r="HX400" i="3"/>
  <c r="IC400" i="3"/>
  <c r="DQ401" i="3"/>
  <c r="EB401" i="3"/>
  <c r="EQ401" i="3"/>
  <c r="EY401" i="3"/>
  <c r="FD401" i="3"/>
  <c r="FP401" i="3"/>
  <c r="GB401" i="3"/>
  <c r="GM401" i="3"/>
  <c r="GZ401" i="3"/>
  <c r="HH401" i="3"/>
  <c r="HX401" i="3"/>
  <c r="IM401" i="3"/>
  <c r="DT373" i="3"/>
  <c r="DY373" i="3"/>
  <c r="ED373" i="3"/>
  <c r="EH373" i="3"/>
  <c r="EK373" i="3"/>
  <c r="EO373" i="3"/>
  <c r="ES373" i="3"/>
  <c r="EW373" i="3"/>
  <c r="FA373" i="3"/>
  <c r="FI373" i="3"/>
  <c r="FM373" i="3"/>
  <c r="FU373" i="3"/>
  <c r="FY373" i="3"/>
  <c r="GS373" i="3"/>
  <c r="GW373" i="3"/>
  <c r="HA373" i="3"/>
  <c r="HE373" i="3"/>
  <c r="HI373" i="3"/>
  <c r="HM373" i="3"/>
  <c r="HQ373" i="3"/>
  <c r="HU373" i="3"/>
  <c r="HY373" i="3"/>
  <c r="IC373" i="3"/>
  <c r="IG373" i="3"/>
  <c r="IK373" i="3"/>
  <c r="IO373" i="3"/>
  <c r="IS373" i="3"/>
  <c r="DW374" i="3"/>
  <c r="EC374" i="3"/>
  <c r="EG374" i="3"/>
  <c r="EN374" i="3"/>
  <c r="EV374" i="3"/>
  <c r="EZ374" i="3"/>
  <c r="FD374" i="3"/>
  <c r="FL374" i="3"/>
  <c r="FP374" i="3"/>
  <c r="FX374" i="3"/>
  <c r="GB374" i="3"/>
  <c r="GF374" i="3"/>
  <c r="GJ374" i="3"/>
  <c r="GN374" i="3"/>
  <c r="GV374" i="3"/>
  <c r="GZ374" i="3"/>
  <c r="HD374" i="3"/>
  <c r="HH374" i="3"/>
  <c r="HL374" i="3"/>
  <c r="HT374" i="3"/>
  <c r="HX374" i="3"/>
  <c r="IB374" i="3"/>
  <c r="IF374" i="3"/>
  <c r="IN374" i="3"/>
  <c r="IR374" i="3"/>
  <c r="EW377" i="3"/>
  <c r="FA377" i="3"/>
  <c r="FI377" i="3"/>
  <c r="FM377" i="3"/>
  <c r="FU377" i="3"/>
  <c r="FY377" i="3"/>
  <c r="GS377" i="3"/>
  <c r="GW377" i="3"/>
  <c r="HA377" i="3"/>
  <c r="HE377" i="3"/>
  <c r="HI377" i="3"/>
  <c r="HM377" i="3"/>
  <c r="HQ377" i="3"/>
  <c r="HU377" i="3"/>
  <c r="HY377" i="3"/>
  <c r="IC377" i="3"/>
  <c r="IG377" i="3"/>
  <c r="IK377" i="3"/>
  <c r="IO377" i="3"/>
  <c r="IS377" i="3"/>
  <c r="DW378" i="3"/>
  <c r="EC378" i="3"/>
  <c r="EG378" i="3"/>
  <c r="EN378" i="3"/>
  <c r="EV378" i="3"/>
  <c r="EZ378" i="3"/>
  <c r="FD378" i="3"/>
  <c r="FL378" i="3"/>
  <c r="FP378" i="3"/>
  <c r="FX378" i="3"/>
  <c r="GB378" i="3"/>
  <c r="GF378" i="3"/>
  <c r="GJ378" i="3"/>
  <c r="GN378" i="3"/>
  <c r="GV378" i="3"/>
  <c r="GZ378" i="3"/>
  <c r="HD378" i="3"/>
  <c r="HH378" i="3"/>
  <c r="HL378" i="3"/>
  <c r="HT378" i="3"/>
  <c r="HX378" i="3"/>
  <c r="IB378" i="3"/>
  <c r="IF378" i="3"/>
  <c r="IN378" i="3"/>
  <c r="IR378" i="3"/>
  <c r="DU380" i="3"/>
  <c r="DZ380" i="3"/>
  <c r="EE380" i="3"/>
  <c r="EI380" i="3"/>
  <c r="EL380" i="3"/>
  <c r="EP380" i="3"/>
  <c r="ET380" i="3"/>
  <c r="EX380" i="3"/>
  <c r="FF380" i="3"/>
  <c r="FJ380" i="3"/>
  <c r="FR380" i="3"/>
  <c r="FV380" i="3"/>
  <c r="GD380" i="3"/>
  <c r="GH380" i="3"/>
  <c r="GL380" i="3"/>
  <c r="GP380" i="3"/>
  <c r="GT380" i="3"/>
  <c r="GX380" i="3"/>
  <c r="HB380" i="3"/>
  <c r="HF380" i="3"/>
  <c r="HJ380" i="3"/>
  <c r="HN380" i="3"/>
  <c r="HR380" i="3"/>
  <c r="HV380" i="3"/>
  <c r="ID380" i="3"/>
  <c r="IH380" i="3"/>
  <c r="IL380" i="3"/>
  <c r="IP380" i="3"/>
  <c r="IT380" i="3"/>
  <c r="GS381" i="3"/>
  <c r="GW381" i="3"/>
  <c r="HA381" i="3"/>
  <c r="HE381" i="3"/>
  <c r="HI381" i="3"/>
  <c r="HM381" i="3"/>
  <c r="HQ381" i="3"/>
  <c r="HU381" i="3"/>
  <c r="HY381" i="3"/>
  <c r="IC381" i="3"/>
  <c r="IG381" i="3"/>
  <c r="IK381" i="3"/>
  <c r="IO381" i="3"/>
  <c r="IS381" i="3"/>
  <c r="DW382" i="3"/>
  <c r="EC382" i="3"/>
  <c r="EG382" i="3"/>
  <c r="EN382" i="3"/>
  <c r="EV382" i="3"/>
  <c r="EZ382" i="3"/>
  <c r="FD382" i="3"/>
  <c r="FL382" i="3"/>
  <c r="FP382" i="3"/>
  <c r="FX382" i="3"/>
  <c r="GB382" i="3"/>
  <c r="GF382" i="3"/>
  <c r="GJ382" i="3"/>
  <c r="GN382" i="3"/>
  <c r="GV382" i="3"/>
  <c r="GZ382" i="3"/>
  <c r="HD382" i="3"/>
  <c r="HH382" i="3"/>
  <c r="HL382" i="3"/>
  <c r="HT382" i="3"/>
  <c r="HX382" i="3"/>
  <c r="IB382" i="3"/>
  <c r="IF382" i="3"/>
  <c r="IN382" i="3"/>
  <c r="IR382" i="3"/>
  <c r="DU384" i="3"/>
  <c r="DZ384" i="3"/>
  <c r="EE384" i="3"/>
  <c r="EI384" i="3"/>
  <c r="EL384" i="3"/>
  <c r="EP384" i="3"/>
  <c r="ET384" i="3"/>
  <c r="EX384" i="3"/>
  <c r="FF384" i="3"/>
  <c r="FJ384" i="3"/>
  <c r="FR384" i="3"/>
  <c r="FV384" i="3"/>
  <c r="GD384" i="3"/>
  <c r="GH384" i="3"/>
  <c r="GL384" i="3"/>
  <c r="GP384" i="3"/>
  <c r="GT384" i="3"/>
  <c r="GX384" i="3"/>
  <c r="HB384" i="3"/>
  <c r="HF384" i="3"/>
  <c r="HJ384" i="3"/>
  <c r="HN384" i="3"/>
  <c r="HR384" i="3"/>
  <c r="HV384" i="3"/>
  <c r="ID384" i="3"/>
  <c r="IH384" i="3"/>
  <c r="IL384" i="3"/>
  <c r="IP384" i="3"/>
  <c r="IT384" i="3"/>
  <c r="IG385" i="3"/>
  <c r="IK385" i="3"/>
  <c r="IO385" i="3"/>
  <c r="IS385" i="3"/>
  <c r="DW386" i="3"/>
  <c r="EC386" i="3"/>
  <c r="EG386" i="3"/>
  <c r="EN386" i="3"/>
  <c r="EV386" i="3"/>
  <c r="EZ386" i="3"/>
  <c r="FD386" i="3"/>
  <c r="FL386" i="3"/>
  <c r="FP386" i="3"/>
  <c r="FX386" i="3"/>
  <c r="GB386" i="3"/>
  <c r="GF386" i="3"/>
  <c r="GJ386" i="3"/>
  <c r="GN386" i="3"/>
  <c r="GV386" i="3"/>
  <c r="GZ386" i="3"/>
  <c r="HD386" i="3"/>
  <c r="HH386" i="3"/>
  <c r="HL386" i="3"/>
  <c r="HT386" i="3"/>
  <c r="HX386" i="3"/>
  <c r="IB386" i="3"/>
  <c r="IF386" i="3"/>
  <c r="IN386" i="3"/>
  <c r="IR386" i="3"/>
  <c r="DU388" i="3"/>
  <c r="DZ388" i="3"/>
  <c r="EE388" i="3"/>
  <c r="EI388" i="3"/>
  <c r="EL388" i="3"/>
  <c r="EP388" i="3"/>
  <c r="ET388" i="3"/>
  <c r="EX388" i="3"/>
  <c r="FF388" i="3"/>
  <c r="FJ388" i="3"/>
  <c r="FR388" i="3"/>
  <c r="FV388" i="3"/>
  <c r="GD388" i="3"/>
  <c r="GH388" i="3"/>
  <c r="GL388" i="3"/>
  <c r="GP388" i="3"/>
  <c r="GT388" i="3"/>
  <c r="GX388" i="3"/>
  <c r="HB388" i="3"/>
  <c r="HF388" i="3"/>
  <c r="HJ388" i="3"/>
  <c r="HN388" i="3"/>
  <c r="HR388" i="3"/>
  <c r="HV388" i="3"/>
  <c r="ID388" i="3"/>
  <c r="IH388" i="3"/>
  <c r="IL388" i="3"/>
  <c r="IP388" i="3"/>
  <c r="IT388" i="3"/>
  <c r="HU389" i="3"/>
  <c r="HY389" i="3"/>
  <c r="IC389" i="3"/>
  <c r="IG389" i="3"/>
  <c r="IK389" i="3"/>
  <c r="IO389" i="3"/>
  <c r="IS389" i="3"/>
  <c r="DW390" i="3"/>
  <c r="EC390" i="3"/>
  <c r="EG390" i="3"/>
  <c r="EN390" i="3"/>
  <c r="EV390" i="3"/>
  <c r="EZ390" i="3"/>
  <c r="FD390" i="3"/>
  <c r="FL390" i="3"/>
  <c r="FP390" i="3"/>
  <c r="FX390" i="3"/>
  <c r="GB390" i="3"/>
  <c r="GF390" i="3"/>
  <c r="GJ390" i="3"/>
  <c r="GN390" i="3"/>
  <c r="GV390" i="3"/>
  <c r="GZ390" i="3"/>
  <c r="HD390" i="3"/>
  <c r="HH390" i="3"/>
  <c r="HL390" i="3"/>
  <c r="HT390" i="3"/>
  <c r="HX390" i="3"/>
  <c r="IB390" i="3"/>
  <c r="IF390" i="3"/>
  <c r="IN390" i="3"/>
  <c r="IR390" i="3"/>
  <c r="DU392" i="3"/>
  <c r="DZ392" i="3"/>
  <c r="EE392" i="3"/>
  <c r="EI392" i="3"/>
  <c r="EL392" i="3"/>
  <c r="EP392" i="3"/>
  <c r="ET392" i="3"/>
  <c r="EX392" i="3"/>
  <c r="FF392" i="3"/>
  <c r="FJ392" i="3"/>
  <c r="FR392" i="3"/>
  <c r="FV392" i="3"/>
  <c r="GD392" i="3"/>
  <c r="GH392" i="3"/>
  <c r="GL392" i="3"/>
  <c r="GP392" i="3"/>
  <c r="GT392" i="3"/>
  <c r="GX392" i="3"/>
  <c r="HB392" i="3"/>
  <c r="HF392" i="3"/>
  <c r="HJ392" i="3"/>
  <c r="HN392" i="3"/>
  <c r="HR392" i="3"/>
  <c r="HV392" i="3"/>
  <c r="ID392" i="3"/>
  <c r="IH392" i="3"/>
  <c r="IL392" i="3"/>
  <c r="IP392" i="3"/>
  <c r="IT392" i="3"/>
  <c r="HI393" i="3"/>
  <c r="HM393" i="3"/>
  <c r="HQ393" i="3"/>
  <c r="HU393" i="3"/>
  <c r="HY393" i="3"/>
  <c r="IC393" i="3"/>
  <c r="IG393" i="3"/>
  <c r="IK393" i="3"/>
  <c r="IO393" i="3"/>
  <c r="IS393" i="3"/>
  <c r="DW394" i="3"/>
  <c r="EC394" i="3"/>
  <c r="EG394" i="3"/>
  <c r="EN394" i="3"/>
  <c r="EV394" i="3"/>
  <c r="EZ394" i="3"/>
  <c r="FD394" i="3"/>
  <c r="FL394" i="3"/>
  <c r="FP394" i="3"/>
  <c r="FX394" i="3"/>
  <c r="GB394" i="3"/>
  <c r="GF394" i="3"/>
  <c r="GJ394" i="3"/>
  <c r="GN394" i="3"/>
  <c r="GV394" i="3"/>
  <c r="GZ394" i="3"/>
  <c r="HD394" i="3"/>
  <c r="HH394" i="3"/>
  <c r="HL394" i="3"/>
  <c r="HT394" i="3"/>
  <c r="HX394" i="3"/>
  <c r="IB394" i="3"/>
  <c r="IF394" i="3"/>
  <c r="IN394" i="3"/>
  <c r="IR394" i="3"/>
  <c r="DW397" i="3"/>
  <c r="EG397" i="3"/>
  <c r="EN397" i="3"/>
  <c r="EV397" i="3"/>
  <c r="FC397" i="3"/>
  <c r="FO397" i="3"/>
  <c r="GA397" i="3"/>
  <c r="GF397" i="3"/>
  <c r="GQ397" i="3"/>
  <c r="GY397" i="3"/>
  <c r="HG397" i="3"/>
  <c r="HO397" i="3"/>
  <c r="HW397" i="3"/>
  <c r="IB397" i="3"/>
  <c r="IR397" i="3"/>
  <c r="IY400" i="3"/>
  <c r="IU400" i="3"/>
  <c r="IQ400" i="3"/>
  <c r="IM400" i="3"/>
  <c r="II400" i="3"/>
  <c r="IA400" i="3"/>
  <c r="HW400" i="3"/>
  <c r="HS400" i="3"/>
  <c r="HO400" i="3"/>
  <c r="HK400" i="3"/>
  <c r="HG400" i="3"/>
  <c r="HC400" i="3"/>
  <c r="GY400" i="3"/>
  <c r="GU400" i="3"/>
  <c r="GQ400" i="3"/>
  <c r="GM400" i="3"/>
  <c r="GI400" i="3"/>
  <c r="GE400" i="3"/>
  <c r="GA400" i="3"/>
  <c r="FS400" i="3"/>
  <c r="FO400" i="3"/>
  <c r="FG400" i="3"/>
  <c r="FC400" i="3"/>
  <c r="EY400" i="3"/>
  <c r="EU400" i="3"/>
  <c r="EQ400" i="3"/>
  <c r="EM400" i="3"/>
  <c r="EF400" i="3"/>
  <c r="EB400" i="3"/>
  <c r="DV400" i="3"/>
  <c r="DQ400" i="3"/>
  <c r="IX400" i="3"/>
  <c r="IT400" i="3"/>
  <c r="IP400" i="3"/>
  <c r="IL400" i="3"/>
  <c r="IH400" i="3"/>
  <c r="ID400" i="3"/>
  <c r="HV400" i="3"/>
  <c r="HR400" i="3"/>
  <c r="HN400" i="3"/>
  <c r="HJ400" i="3"/>
  <c r="HF400" i="3"/>
  <c r="HB400" i="3"/>
  <c r="GX400" i="3"/>
  <c r="GT400" i="3"/>
  <c r="GP400" i="3"/>
  <c r="GL400" i="3"/>
  <c r="GH400" i="3"/>
  <c r="GD400" i="3"/>
  <c r="FV400" i="3"/>
  <c r="FR400" i="3"/>
  <c r="FJ400" i="3"/>
  <c r="FF400" i="3"/>
  <c r="EX400" i="3"/>
  <c r="ET400" i="3"/>
  <c r="EP400" i="3"/>
  <c r="EL400" i="3"/>
  <c r="EI400" i="3"/>
  <c r="EE400" i="3"/>
  <c r="DZ400" i="3"/>
  <c r="DU400" i="3"/>
  <c r="EC400" i="3"/>
  <c r="EZ400" i="3"/>
  <c r="FL400" i="3"/>
  <c r="FX400" i="3"/>
  <c r="GS400" i="3"/>
  <c r="HA400" i="3"/>
  <c r="HI400" i="3"/>
  <c r="HQ400" i="3"/>
  <c r="HY400" i="3"/>
  <c r="IK400" i="3"/>
  <c r="IS400" i="3"/>
  <c r="IX401" i="3"/>
  <c r="IT401" i="3"/>
  <c r="IP401" i="3"/>
  <c r="IL401" i="3"/>
  <c r="IH401" i="3"/>
  <c r="ID401" i="3"/>
  <c r="HV401" i="3"/>
  <c r="HR401" i="3"/>
  <c r="HN401" i="3"/>
  <c r="HJ401" i="3"/>
  <c r="HF401" i="3"/>
  <c r="HB401" i="3"/>
  <c r="GX401" i="3"/>
  <c r="GT401" i="3"/>
  <c r="GP401" i="3"/>
  <c r="GL401" i="3"/>
  <c r="GH401" i="3"/>
  <c r="GD401" i="3"/>
  <c r="FV401" i="3"/>
  <c r="FR401" i="3"/>
  <c r="FJ401" i="3"/>
  <c r="FF401" i="3"/>
  <c r="EX401" i="3"/>
  <c r="ET401" i="3"/>
  <c r="EP401" i="3"/>
  <c r="EL401" i="3"/>
  <c r="EI401" i="3"/>
  <c r="EE401" i="3"/>
  <c r="DZ401" i="3"/>
  <c r="DU401" i="3"/>
  <c r="IW401" i="3"/>
  <c r="IS401" i="3"/>
  <c r="IO401" i="3"/>
  <c r="IK401" i="3"/>
  <c r="IG401" i="3"/>
  <c r="IC401" i="3"/>
  <c r="HY401" i="3"/>
  <c r="HU401" i="3"/>
  <c r="HQ401" i="3"/>
  <c r="HM401" i="3"/>
  <c r="HI401" i="3"/>
  <c r="HE401" i="3"/>
  <c r="HA401" i="3"/>
  <c r="GW401" i="3"/>
  <c r="GS401" i="3"/>
  <c r="FY401" i="3"/>
  <c r="FU401" i="3"/>
  <c r="FM401" i="3"/>
  <c r="FI401" i="3"/>
  <c r="FA401" i="3"/>
  <c r="EW401" i="3"/>
  <c r="ES401" i="3"/>
  <c r="EO401" i="3"/>
  <c r="EK401" i="3"/>
  <c r="EH401" i="3"/>
  <c r="ED401" i="3"/>
  <c r="DY401" i="3"/>
  <c r="DT401" i="3"/>
  <c r="EC401" i="3"/>
  <c r="EZ401" i="3"/>
  <c r="FL401" i="3"/>
  <c r="FX401" i="3"/>
  <c r="GI401" i="3"/>
  <c r="GN401" i="3"/>
  <c r="GU401" i="3"/>
  <c r="HC401" i="3"/>
  <c r="HK401" i="3"/>
  <c r="HS401" i="3"/>
  <c r="IF401" i="3"/>
  <c r="IN401" i="3"/>
  <c r="IV401" i="3"/>
  <c r="DW405" i="3"/>
  <c r="EC405" i="3"/>
  <c r="EG405" i="3"/>
  <c r="EN405" i="3"/>
  <c r="EV405" i="3"/>
  <c r="EZ405" i="3"/>
  <c r="FD405" i="3"/>
  <c r="FL405" i="3"/>
  <c r="FP405" i="3"/>
  <c r="FX405" i="3"/>
  <c r="GB405" i="3"/>
  <c r="GF405" i="3"/>
  <c r="GJ405" i="3"/>
  <c r="GN405" i="3"/>
  <c r="GV405" i="3"/>
  <c r="GZ405" i="3"/>
  <c r="HD405" i="3"/>
  <c r="HH405" i="3"/>
  <c r="HL405" i="3"/>
  <c r="HT405" i="3"/>
  <c r="HX405" i="3"/>
  <c r="IB405" i="3"/>
  <c r="IF405" i="3"/>
  <c r="IN405" i="3"/>
  <c r="IR405" i="3"/>
  <c r="IV405" i="3"/>
  <c r="DW409" i="3"/>
  <c r="EC409" i="3"/>
  <c r="EG409" i="3"/>
  <c r="EN409" i="3"/>
  <c r="EV409" i="3"/>
  <c r="EZ409" i="3"/>
  <c r="FD409" i="3"/>
  <c r="FL409" i="3"/>
  <c r="FP409" i="3"/>
  <c r="FX409" i="3"/>
  <c r="GB409" i="3"/>
  <c r="GF409" i="3"/>
  <c r="GJ409" i="3"/>
  <c r="GN409" i="3"/>
  <c r="GV409" i="3"/>
  <c r="GZ409" i="3"/>
  <c r="HD409" i="3"/>
  <c r="HH409" i="3"/>
  <c r="HL409" i="3"/>
  <c r="HT409" i="3"/>
  <c r="HX409" i="3"/>
  <c r="IB409" i="3"/>
  <c r="IF409" i="3"/>
  <c r="IN409" i="3"/>
  <c r="IR409" i="3"/>
  <c r="IV409" i="3"/>
  <c r="DW413" i="3"/>
  <c r="EC413" i="3"/>
  <c r="EG413" i="3"/>
  <c r="EN413" i="3"/>
  <c r="EV413" i="3"/>
  <c r="EZ413" i="3"/>
  <c r="FD413" i="3"/>
  <c r="FL413" i="3"/>
  <c r="FP413" i="3"/>
  <c r="FX413" i="3"/>
  <c r="GB413" i="3"/>
  <c r="GF413" i="3"/>
  <c r="GJ413" i="3"/>
  <c r="GN413" i="3"/>
  <c r="GV413" i="3"/>
  <c r="GZ413" i="3"/>
  <c r="HD413" i="3"/>
  <c r="HH413" i="3"/>
  <c r="HL413" i="3"/>
  <c r="HT413" i="3"/>
  <c r="HX413" i="3"/>
  <c r="IB413" i="3"/>
  <c r="IF413" i="3"/>
  <c r="IN413" i="3"/>
  <c r="IR413" i="3"/>
  <c r="IV413" i="3"/>
  <c r="DW417" i="3"/>
  <c r="EC417" i="3"/>
  <c r="EG417" i="3"/>
  <c r="EN417" i="3"/>
  <c r="EV417" i="3"/>
  <c r="EZ417" i="3"/>
  <c r="FD417" i="3"/>
  <c r="FL417" i="3"/>
  <c r="FP417" i="3"/>
  <c r="FX417" i="3"/>
  <c r="GB417" i="3"/>
  <c r="GF417" i="3"/>
  <c r="GJ417" i="3"/>
  <c r="GN417" i="3"/>
  <c r="GV417" i="3"/>
  <c r="GZ417" i="3"/>
  <c r="HD417" i="3"/>
  <c r="HH417" i="3"/>
  <c r="HL417" i="3"/>
  <c r="HT417" i="3"/>
  <c r="HX417" i="3"/>
  <c r="IB417" i="3"/>
  <c r="IF417" i="3"/>
  <c r="IN417" i="3"/>
  <c r="IR417" i="3"/>
  <c r="IV417" i="3"/>
  <c r="FS423" i="3"/>
  <c r="FR423" i="3"/>
  <c r="IY424" i="3"/>
  <c r="IU424" i="3"/>
  <c r="IQ424" i="3"/>
  <c r="IM424" i="3"/>
  <c r="II424" i="3"/>
  <c r="IA424" i="3"/>
  <c r="HW424" i="3"/>
  <c r="HS424" i="3"/>
  <c r="HO424" i="3"/>
  <c r="HK424" i="3"/>
  <c r="HG424" i="3"/>
  <c r="HC424" i="3"/>
  <c r="GY424" i="3"/>
  <c r="GU424" i="3"/>
  <c r="GQ424" i="3"/>
  <c r="GM424" i="3"/>
  <c r="GI424" i="3"/>
  <c r="GE424" i="3"/>
  <c r="GA424" i="3"/>
  <c r="FS424" i="3"/>
  <c r="FO424" i="3"/>
  <c r="FG424" i="3"/>
  <c r="FC424" i="3"/>
  <c r="EY424" i="3"/>
  <c r="EU424" i="3"/>
  <c r="EQ424" i="3"/>
  <c r="EM424" i="3"/>
  <c r="EF424" i="3"/>
  <c r="EB424" i="3"/>
  <c r="DV424" i="3"/>
  <c r="DQ424" i="3"/>
  <c r="IX424" i="3"/>
  <c r="IT424" i="3"/>
  <c r="IP424" i="3"/>
  <c r="IL424" i="3"/>
  <c r="IH424" i="3"/>
  <c r="ID424" i="3"/>
  <c r="HV424" i="3"/>
  <c r="HR424" i="3"/>
  <c r="HN424" i="3"/>
  <c r="HJ424" i="3"/>
  <c r="HF424" i="3"/>
  <c r="HB424" i="3"/>
  <c r="GX424" i="3"/>
  <c r="GT424" i="3"/>
  <c r="GP424" i="3"/>
  <c r="GL424" i="3"/>
  <c r="GH424" i="3"/>
  <c r="GD424" i="3"/>
  <c r="FV424" i="3"/>
  <c r="FR424" i="3"/>
  <c r="FJ424" i="3"/>
  <c r="FF424" i="3"/>
  <c r="EX424" i="3"/>
  <c r="ET424" i="3"/>
  <c r="EP424" i="3"/>
  <c r="EL424" i="3"/>
  <c r="EI424" i="3"/>
  <c r="EE424" i="3"/>
  <c r="DZ424" i="3"/>
  <c r="DU424" i="3"/>
  <c r="IW424" i="3"/>
  <c r="IS424" i="3"/>
  <c r="IO424" i="3"/>
  <c r="IK424" i="3"/>
  <c r="IG424" i="3"/>
  <c r="IC424" i="3"/>
  <c r="HY424" i="3"/>
  <c r="HU424" i="3"/>
  <c r="HQ424" i="3"/>
  <c r="HM424" i="3"/>
  <c r="HI424" i="3"/>
  <c r="HE424" i="3"/>
  <c r="HA424" i="3"/>
  <c r="GW424" i="3"/>
  <c r="GS424" i="3"/>
  <c r="FY424" i="3"/>
  <c r="FU424" i="3"/>
  <c r="FM424" i="3"/>
  <c r="FI424" i="3"/>
  <c r="FA424" i="3"/>
  <c r="EW424" i="3"/>
  <c r="ES424" i="3"/>
  <c r="EO424" i="3"/>
  <c r="EK424" i="3"/>
  <c r="EH424" i="3"/>
  <c r="ED424" i="3"/>
  <c r="DY424" i="3"/>
  <c r="DT424" i="3"/>
  <c r="IV424" i="3"/>
  <c r="IR424" i="3"/>
  <c r="IN424" i="3"/>
  <c r="IF424" i="3"/>
  <c r="IB424" i="3"/>
  <c r="HX424" i="3"/>
  <c r="HT424" i="3"/>
  <c r="HL424" i="3"/>
  <c r="HH424" i="3"/>
  <c r="HD424" i="3"/>
  <c r="GZ424" i="3"/>
  <c r="GV424" i="3"/>
  <c r="EZ424" i="3"/>
  <c r="FP424" i="3"/>
  <c r="FX424" i="3"/>
  <c r="GF424" i="3"/>
  <c r="GN424" i="3"/>
  <c r="DW398" i="3"/>
  <c r="EC398" i="3"/>
  <c r="EG398" i="3"/>
  <c r="EN398" i="3"/>
  <c r="EV398" i="3"/>
  <c r="EZ398" i="3"/>
  <c r="FD398" i="3"/>
  <c r="FL398" i="3"/>
  <c r="FP398" i="3"/>
  <c r="FX398" i="3"/>
  <c r="GB398" i="3"/>
  <c r="GF398" i="3"/>
  <c r="GJ398" i="3"/>
  <c r="GN398" i="3"/>
  <c r="GV398" i="3"/>
  <c r="GZ398" i="3"/>
  <c r="HD398" i="3"/>
  <c r="HH398" i="3"/>
  <c r="HL398" i="3"/>
  <c r="HT398" i="3"/>
  <c r="HX398" i="3"/>
  <c r="IB398" i="3"/>
  <c r="IF398" i="3"/>
  <c r="IN398" i="3"/>
  <c r="IR398" i="3"/>
  <c r="IV398" i="3"/>
  <c r="DQ399" i="3"/>
  <c r="DV399" i="3"/>
  <c r="EB399" i="3"/>
  <c r="EF399" i="3"/>
  <c r="EM399" i="3"/>
  <c r="EQ399" i="3"/>
  <c r="EU399" i="3"/>
  <c r="EY399" i="3"/>
  <c r="FC399" i="3"/>
  <c r="FG399" i="3"/>
  <c r="FO399" i="3"/>
  <c r="FS399" i="3"/>
  <c r="GA399" i="3"/>
  <c r="GE399" i="3"/>
  <c r="GI399" i="3"/>
  <c r="GM399" i="3"/>
  <c r="GQ399" i="3"/>
  <c r="GU399" i="3"/>
  <c r="GY399" i="3"/>
  <c r="HC399" i="3"/>
  <c r="HG399" i="3"/>
  <c r="HK399" i="3"/>
  <c r="HO399" i="3"/>
  <c r="HS399" i="3"/>
  <c r="HW399" i="3"/>
  <c r="IA399" i="3"/>
  <c r="II399" i="3"/>
  <c r="IM399" i="3"/>
  <c r="IQ399" i="3"/>
  <c r="IU399" i="3"/>
  <c r="IY399" i="3"/>
  <c r="DW402" i="3"/>
  <c r="EC402" i="3"/>
  <c r="EG402" i="3"/>
  <c r="EN402" i="3"/>
  <c r="EV402" i="3"/>
  <c r="EZ402" i="3"/>
  <c r="FD402" i="3"/>
  <c r="FL402" i="3"/>
  <c r="FP402" i="3"/>
  <c r="FX402" i="3"/>
  <c r="GB402" i="3"/>
  <c r="GF402" i="3"/>
  <c r="GJ402" i="3"/>
  <c r="GN402" i="3"/>
  <c r="GV402" i="3"/>
  <c r="GZ402" i="3"/>
  <c r="HD402" i="3"/>
  <c r="HH402" i="3"/>
  <c r="HL402" i="3"/>
  <c r="HT402" i="3"/>
  <c r="HX402" i="3"/>
  <c r="IB402" i="3"/>
  <c r="IF402" i="3"/>
  <c r="IN402" i="3"/>
  <c r="IR402" i="3"/>
  <c r="IV402" i="3"/>
  <c r="DQ403" i="3"/>
  <c r="DV403" i="3"/>
  <c r="EB403" i="3"/>
  <c r="EF403" i="3"/>
  <c r="EM403" i="3"/>
  <c r="EQ403" i="3"/>
  <c r="EU403" i="3"/>
  <c r="EY403" i="3"/>
  <c r="FC403" i="3"/>
  <c r="FG403" i="3"/>
  <c r="FO403" i="3"/>
  <c r="FS403" i="3"/>
  <c r="GA403" i="3"/>
  <c r="GE403" i="3"/>
  <c r="GI403" i="3"/>
  <c r="GM403" i="3"/>
  <c r="GQ403" i="3"/>
  <c r="GU403" i="3"/>
  <c r="GY403" i="3"/>
  <c r="HC403" i="3"/>
  <c r="HG403" i="3"/>
  <c r="HK403" i="3"/>
  <c r="HO403" i="3"/>
  <c r="HS403" i="3"/>
  <c r="HW403" i="3"/>
  <c r="IA403" i="3"/>
  <c r="II403" i="3"/>
  <c r="IM403" i="3"/>
  <c r="IQ403" i="3"/>
  <c r="IU403" i="3"/>
  <c r="IY403" i="3"/>
  <c r="DT405" i="3"/>
  <c r="DY405" i="3"/>
  <c r="ED405" i="3"/>
  <c r="EH405" i="3"/>
  <c r="EK405" i="3"/>
  <c r="EO405" i="3"/>
  <c r="ES405" i="3"/>
  <c r="EW405" i="3"/>
  <c r="FA405" i="3"/>
  <c r="FI405" i="3"/>
  <c r="FM405" i="3"/>
  <c r="FU405" i="3"/>
  <c r="FY405" i="3"/>
  <c r="GS405" i="3"/>
  <c r="GW405" i="3"/>
  <c r="HA405" i="3"/>
  <c r="HE405" i="3"/>
  <c r="HI405" i="3"/>
  <c r="HM405" i="3"/>
  <c r="HQ405" i="3"/>
  <c r="HU405" i="3"/>
  <c r="HY405" i="3"/>
  <c r="IC405" i="3"/>
  <c r="IG405" i="3"/>
  <c r="IK405" i="3"/>
  <c r="IO405" i="3"/>
  <c r="IS405" i="3"/>
  <c r="IW405" i="3"/>
  <c r="DW406" i="3"/>
  <c r="EC406" i="3"/>
  <c r="EG406" i="3"/>
  <c r="EN406" i="3"/>
  <c r="EV406" i="3"/>
  <c r="EZ406" i="3"/>
  <c r="FD406" i="3"/>
  <c r="FL406" i="3"/>
  <c r="FP406" i="3"/>
  <c r="FX406" i="3"/>
  <c r="GB406" i="3"/>
  <c r="GF406" i="3"/>
  <c r="GJ406" i="3"/>
  <c r="GN406" i="3"/>
  <c r="GV406" i="3"/>
  <c r="GZ406" i="3"/>
  <c r="HD406" i="3"/>
  <c r="HH406" i="3"/>
  <c r="HL406" i="3"/>
  <c r="HT406" i="3"/>
  <c r="HX406" i="3"/>
  <c r="IB406" i="3"/>
  <c r="IF406" i="3"/>
  <c r="IN406" i="3"/>
  <c r="IR406" i="3"/>
  <c r="IV406" i="3"/>
  <c r="DQ407" i="3"/>
  <c r="DV407" i="3"/>
  <c r="EB407" i="3"/>
  <c r="EF407" i="3"/>
  <c r="EM407" i="3"/>
  <c r="EQ407" i="3"/>
  <c r="EU407" i="3"/>
  <c r="EY407" i="3"/>
  <c r="FC407" i="3"/>
  <c r="FG407" i="3"/>
  <c r="FO407" i="3"/>
  <c r="FS407" i="3"/>
  <c r="GA407" i="3"/>
  <c r="GE407" i="3"/>
  <c r="GI407" i="3"/>
  <c r="GM407" i="3"/>
  <c r="GQ407" i="3"/>
  <c r="GU407" i="3"/>
  <c r="GY407" i="3"/>
  <c r="HC407" i="3"/>
  <c r="HG407" i="3"/>
  <c r="HK407" i="3"/>
  <c r="HO407" i="3"/>
  <c r="HS407" i="3"/>
  <c r="HW407" i="3"/>
  <c r="IA407" i="3"/>
  <c r="II407" i="3"/>
  <c r="IM407" i="3"/>
  <c r="IQ407" i="3"/>
  <c r="IU407" i="3"/>
  <c r="IY407" i="3"/>
  <c r="DT409" i="3"/>
  <c r="DY409" i="3"/>
  <c r="ED409" i="3"/>
  <c r="EH409" i="3"/>
  <c r="EK409" i="3"/>
  <c r="EO409" i="3"/>
  <c r="ES409" i="3"/>
  <c r="EW409" i="3"/>
  <c r="FA409" i="3"/>
  <c r="FI409" i="3"/>
  <c r="FM409" i="3"/>
  <c r="FU409" i="3"/>
  <c r="FY409" i="3"/>
  <c r="GS409" i="3"/>
  <c r="GW409" i="3"/>
  <c r="HA409" i="3"/>
  <c r="HE409" i="3"/>
  <c r="HI409" i="3"/>
  <c r="HM409" i="3"/>
  <c r="HQ409" i="3"/>
  <c r="HU409" i="3"/>
  <c r="HY409" i="3"/>
  <c r="IC409" i="3"/>
  <c r="IG409" i="3"/>
  <c r="IK409" i="3"/>
  <c r="IO409" i="3"/>
  <c r="IS409" i="3"/>
  <c r="IW409" i="3"/>
  <c r="DW410" i="3"/>
  <c r="EC410" i="3"/>
  <c r="EG410" i="3"/>
  <c r="EN410" i="3"/>
  <c r="EV410" i="3"/>
  <c r="EZ410" i="3"/>
  <c r="FD410" i="3"/>
  <c r="FL410" i="3"/>
  <c r="FP410" i="3"/>
  <c r="FX410" i="3"/>
  <c r="GB410" i="3"/>
  <c r="GF410" i="3"/>
  <c r="GJ410" i="3"/>
  <c r="GN410" i="3"/>
  <c r="GV410" i="3"/>
  <c r="GZ410" i="3"/>
  <c r="HD410" i="3"/>
  <c r="HH410" i="3"/>
  <c r="HL410" i="3"/>
  <c r="HT410" i="3"/>
  <c r="HX410" i="3"/>
  <c r="IB410" i="3"/>
  <c r="IF410" i="3"/>
  <c r="IN410" i="3"/>
  <c r="IR410" i="3"/>
  <c r="IV410" i="3"/>
  <c r="DQ411" i="3"/>
  <c r="DV411" i="3"/>
  <c r="EB411" i="3"/>
  <c r="EF411" i="3"/>
  <c r="EM411" i="3"/>
  <c r="EQ411" i="3"/>
  <c r="EU411" i="3"/>
  <c r="EY411" i="3"/>
  <c r="FC411" i="3"/>
  <c r="FG411" i="3"/>
  <c r="FO411" i="3"/>
  <c r="FS411" i="3"/>
  <c r="GA411" i="3"/>
  <c r="GE411" i="3"/>
  <c r="GI411" i="3"/>
  <c r="GM411" i="3"/>
  <c r="GQ411" i="3"/>
  <c r="GU411" i="3"/>
  <c r="GY411" i="3"/>
  <c r="HC411" i="3"/>
  <c r="HG411" i="3"/>
  <c r="HK411" i="3"/>
  <c r="HO411" i="3"/>
  <c r="HS411" i="3"/>
  <c r="HW411" i="3"/>
  <c r="IA411" i="3"/>
  <c r="II411" i="3"/>
  <c r="IM411" i="3"/>
  <c r="IQ411" i="3"/>
  <c r="IU411" i="3"/>
  <c r="IY411" i="3"/>
  <c r="DT413" i="3"/>
  <c r="DY413" i="3"/>
  <c r="ED413" i="3"/>
  <c r="EH413" i="3"/>
  <c r="EK413" i="3"/>
  <c r="EO413" i="3"/>
  <c r="ES413" i="3"/>
  <c r="EW413" i="3"/>
  <c r="FA413" i="3"/>
  <c r="FI413" i="3"/>
  <c r="FM413" i="3"/>
  <c r="FU413" i="3"/>
  <c r="FY413" i="3"/>
  <c r="GS413" i="3"/>
  <c r="GW413" i="3"/>
  <c r="HA413" i="3"/>
  <c r="HE413" i="3"/>
  <c r="HI413" i="3"/>
  <c r="HM413" i="3"/>
  <c r="HQ413" i="3"/>
  <c r="HU413" i="3"/>
  <c r="HY413" i="3"/>
  <c r="IC413" i="3"/>
  <c r="IG413" i="3"/>
  <c r="IK413" i="3"/>
  <c r="IO413" i="3"/>
  <c r="IS413" i="3"/>
  <c r="IW413" i="3"/>
  <c r="DW414" i="3"/>
  <c r="EC414" i="3"/>
  <c r="EG414" i="3"/>
  <c r="EN414" i="3"/>
  <c r="EV414" i="3"/>
  <c r="EZ414" i="3"/>
  <c r="FD414" i="3"/>
  <c r="FL414" i="3"/>
  <c r="FP414" i="3"/>
  <c r="FX414" i="3"/>
  <c r="GB414" i="3"/>
  <c r="GF414" i="3"/>
  <c r="GJ414" i="3"/>
  <c r="GN414" i="3"/>
  <c r="GV414" i="3"/>
  <c r="GZ414" i="3"/>
  <c r="HD414" i="3"/>
  <c r="HH414" i="3"/>
  <c r="HL414" i="3"/>
  <c r="HT414" i="3"/>
  <c r="HX414" i="3"/>
  <c r="IB414" i="3"/>
  <c r="IF414" i="3"/>
  <c r="IN414" i="3"/>
  <c r="IR414" i="3"/>
  <c r="IV414" i="3"/>
  <c r="DQ415" i="3"/>
  <c r="DV415" i="3"/>
  <c r="EB415" i="3"/>
  <c r="EF415" i="3"/>
  <c r="EM415" i="3"/>
  <c r="EQ415" i="3"/>
  <c r="EU415" i="3"/>
  <c r="EY415" i="3"/>
  <c r="FC415" i="3"/>
  <c r="FG415" i="3"/>
  <c r="FO415" i="3"/>
  <c r="FS415" i="3"/>
  <c r="GA415" i="3"/>
  <c r="GE415" i="3"/>
  <c r="GI415" i="3"/>
  <c r="GM415" i="3"/>
  <c r="GQ415" i="3"/>
  <c r="GU415" i="3"/>
  <c r="GY415" i="3"/>
  <c r="HC415" i="3"/>
  <c r="HG415" i="3"/>
  <c r="HK415" i="3"/>
  <c r="HO415" i="3"/>
  <c r="HS415" i="3"/>
  <c r="HW415" i="3"/>
  <c r="IA415" i="3"/>
  <c r="II415" i="3"/>
  <c r="IM415" i="3"/>
  <c r="IQ415" i="3"/>
  <c r="IU415" i="3"/>
  <c r="IY415" i="3"/>
  <c r="DT417" i="3"/>
  <c r="DY417" i="3"/>
  <c r="ED417" i="3"/>
  <c r="EH417" i="3"/>
  <c r="EK417" i="3"/>
  <c r="EO417" i="3"/>
  <c r="ES417" i="3"/>
  <c r="EW417" i="3"/>
  <c r="FA417" i="3"/>
  <c r="FI417" i="3"/>
  <c r="FM417" i="3"/>
  <c r="FU417" i="3"/>
  <c r="FY417" i="3"/>
  <c r="GS417" i="3"/>
  <c r="GW417" i="3"/>
  <c r="HA417" i="3"/>
  <c r="HE417" i="3"/>
  <c r="HI417" i="3"/>
  <c r="HM417" i="3"/>
  <c r="HQ417" i="3"/>
  <c r="HU417" i="3"/>
  <c r="HY417" i="3"/>
  <c r="IC417" i="3"/>
  <c r="IG417" i="3"/>
  <c r="IK417" i="3"/>
  <c r="IO417" i="3"/>
  <c r="IS417" i="3"/>
  <c r="IW417" i="3"/>
  <c r="IV418" i="3"/>
  <c r="IR418" i="3"/>
  <c r="IN418" i="3"/>
  <c r="IF418" i="3"/>
  <c r="IB418" i="3"/>
  <c r="HX418" i="3"/>
  <c r="HT418" i="3"/>
  <c r="HL418" i="3"/>
  <c r="DW418" i="3"/>
  <c r="EC418" i="3"/>
  <c r="EG418" i="3"/>
  <c r="EN418" i="3"/>
  <c r="EV418" i="3"/>
  <c r="EZ418" i="3"/>
  <c r="FD418" i="3"/>
  <c r="FL418" i="3"/>
  <c r="FP418" i="3"/>
  <c r="FX418" i="3"/>
  <c r="GB418" i="3"/>
  <c r="GF418" i="3"/>
  <c r="GJ418" i="3"/>
  <c r="GN418" i="3"/>
  <c r="GV418" i="3"/>
  <c r="GZ418" i="3"/>
  <c r="HD418" i="3"/>
  <c r="HH418" i="3"/>
  <c r="HM418" i="3"/>
  <c r="HQ418" i="3"/>
  <c r="HV418" i="3"/>
  <c r="IA418" i="3"/>
  <c r="IG418" i="3"/>
  <c r="IK418" i="3"/>
  <c r="IP418" i="3"/>
  <c r="IU418" i="3"/>
  <c r="FG423" i="3"/>
  <c r="FF423" i="3"/>
  <c r="DW424" i="3"/>
  <c r="EN424" i="3"/>
  <c r="DT398" i="3"/>
  <c r="DY398" i="3"/>
  <c r="ED398" i="3"/>
  <c r="EH398" i="3"/>
  <c r="EK398" i="3"/>
  <c r="EO398" i="3"/>
  <c r="ES398" i="3"/>
  <c r="EW398" i="3"/>
  <c r="FA398" i="3"/>
  <c r="FI398" i="3"/>
  <c r="FM398" i="3"/>
  <c r="FU398" i="3"/>
  <c r="FY398" i="3"/>
  <c r="GS398" i="3"/>
  <c r="GW398" i="3"/>
  <c r="HA398" i="3"/>
  <c r="HE398" i="3"/>
  <c r="HI398" i="3"/>
  <c r="HM398" i="3"/>
  <c r="HQ398" i="3"/>
  <c r="HU398" i="3"/>
  <c r="HY398" i="3"/>
  <c r="IC398" i="3"/>
  <c r="IG398" i="3"/>
  <c r="IK398" i="3"/>
  <c r="IO398" i="3"/>
  <c r="IS398" i="3"/>
  <c r="DW399" i="3"/>
  <c r="EC399" i="3"/>
  <c r="EG399" i="3"/>
  <c r="EN399" i="3"/>
  <c r="EV399" i="3"/>
  <c r="EZ399" i="3"/>
  <c r="FD399" i="3"/>
  <c r="FL399" i="3"/>
  <c r="FP399" i="3"/>
  <c r="FX399" i="3"/>
  <c r="GB399" i="3"/>
  <c r="GF399" i="3"/>
  <c r="GJ399" i="3"/>
  <c r="GN399" i="3"/>
  <c r="GV399" i="3"/>
  <c r="GZ399" i="3"/>
  <c r="HD399" i="3"/>
  <c r="HH399" i="3"/>
  <c r="HL399" i="3"/>
  <c r="HT399" i="3"/>
  <c r="HX399" i="3"/>
  <c r="IB399" i="3"/>
  <c r="IF399" i="3"/>
  <c r="IN399" i="3"/>
  <c r="IR399" i="3"/>
  <c r="DT402" i="3"/>
  <c r="DY402" i="3"/>
  <c r="ED402" i="3"/>
  <c r="EH402" i="3"/>
  <c r="EK402" i="3"/>
  <c r="EO402" i="3"/>
  <c r="ES402" i="3"/>
  <c r="EW402" i="3"/>
  <c r="FA402" i="3"/>
  <c r="FI402" i="3"/>
  <c r="FM402" i="3"/>
  <c r="FU402" i="3"/>
  <c r="FY402" i="3"/>
  <c r="GS402" i="3"/>
  <c r="GW402" i="3"/>
  <c r="HA402" i="3"/>
  <c r="HE402" i="3"/>
  <c r="HI402" i="3"/>
  <c r="HM402" i="3"/>
  <c r="HQ402" i="3"/>
  <c r="HU402" i="3"/>
  <c r="HY402" i="3"/>
  <c r="IC402" i="3"/>
  <c r="IG402" i="3"/>
  <c r="IK402" i="3"/>
  <c r="IO402" i="3"/>
  <c r="IS402" i="3"/>
  <c r="DW403" i="3"/>
  <c r="EC403" i="3"/>
  <c r="EG403" i="3"/>
  <c r="EN403" i="3"/>
  <c r="EV403" i="3"/>
  <c r="EZ403" i="3"/>
  <c r="FD403" i="3"/>
  <c r="FL403" i="3"/>
  <c r="FP403" i="3"/>
  <c r="FX403" i="3"/>
  <c r="GB403" i="3"/>
  <c r="GF403" i="3"/>
  <c r="GJ403" i="3"/>
  <c r="GN403" i="3"/>
  <c r="GV403" i="3"/>
  <c r="GZ403" i="3"/>
  <c r="HD403" i="3"/>
  <c r="HH403" i="3"/>
  <c r="HL403" i="3"/>
  <c r="HT403" i="3"/>
  <c r="HX403" i="3"/>
  <c r="IB403" i="3"/>
  <c r="IF403" i="3"/>
  <c r="IN403" i="3"/>
  <c r="IR403" i="3"/>
  <c r="DU405" i="3"/>
  <c r="DZ405" i="3"/>
  <c r="EE405" i="3"/>
  <c r="EI405" i="3"/>
  <c r="EL405" i="3"/>
  <c r="EP405" i="3"/>
  <c r="ET405" i="3"/>
  <c r="EX405" i="3"/>
  <c r="FF405" i="3"/>
  <c r="FJ405" i="3"/>
  <c r="FR405" i="3"/>
  <c r="FV405" i="3"/>
  <c r="GD405" i="3"/>
  <c r="GH405" i="3"/>
  <c r="GL405" i="3"/>
  <c r="GP405" i="3"/>
  <c r="GT405" i="3"/>
  <c r="GX405" i="3"/>
  <c r="HB405" i="3"/>
  <c r="HF405" i="3"/>
  <c r="HJ405" i="3"/>
  <c r="HN405" i="3"/>
  <c r="HR405" i="3"/>
  <c r="HV405" i="3"/>
  <c r="ID405" i="3"/>
  <c r="IH405" i="3"/>
  <c r="IL405" i="3"/>
  <c r="IP405" i="3"/>
  <c r="IT405" i="3"/>
  <c r="DT406" i="3"/>
  <c r="DY406" i="3"/>
  <c r="ED406" i="3"/>
  <c r="EH406" i="3"/>
  <c r="EK406" i="3"/>
  <c r="EO406" i="3"/>
  <c r="ES406" i="3"/>
  <c r="EW406" i="3"/>
  <c r="FA406" i="3"/>
  <c r="FI406" i="3"/>
  <c r="FM406" i="3"/>
  <c r="FU406" i="3"/>
  <c r="FY406" i="3"/>
  <c r="GS406" i="3"/>
  <c r="GW406" i="3"/>
  <c r="HA406" i="3"/>
  <c r="HE406" i="3"/>
  <c r="HI406" i="3"/>
  <c r="HM406" i="3"/>
  <c r="HQ406" i="3"/>
  <c r="HU406" i="3"/>
  <c r="HY406" i="3"/>
  <c r="IC406" i="3"/>
  <c r="IG406" i="3"/>
  <c r="IK406" i="3"/>
  <c r="IO406" i="3"/>
  <c r="IS406" i="3"/>
  <c r="DW407" i="3"/>
  <c r="EC407" i="3"/>
  <c r="EG407" i="3"/>
  <c r="EN407" i="3"/>
  <c r="EV407" i="3"/>
  <c r="EZ407" i="3"/>
  <c r="FD407" i="3"/>
  <c r="FL407" i="3"/>
  <c r="FP407" i="3"/>
  <c r="FX407" i="3"/>
  <c r="GB407" i="3"/>
  <c r="GF407" i="3"/>
  <c r="GJ407" i="3"/>
  <c r="GN407" i="3"/>
  <c r="GV407" i="3"/>
  <c r="GZ407" i="3"/>
  <c r="HD407" i="3"/>
  <c r="HH407" i="3"/>
  <c r="HL407" i="3"/>
  <c r="HT407" i="3"/>
  <c r="HX407" i="3"/>
  <c r="IB407" i="3"/>
  <c r="IF407" i="3"/>
  <c r="IN407" i="3"/>
  <c r="IR407" i="3"/>
  <c r="DU409" i="3"/>
  <c r="DZ409" i="3"/>
  <c r="EE409" i="3"/>
  <c r="EI409" i="3"/>
  <c r="EL409" i="3"/>
  <c r="EP409" i="3"/>
  <c r="ET409" i="3"/>
  <c r="EX409" i="3"/>
  <c r="FF409" i="3"/>
  <c r="FJ409" i="3"/>
  <c r="FR409" i="3"/>
  <c r="FV409" i="3"/>
  <c r="GD409" i="3"/>
  <c r="GH409" i="3"/>
  <c r="GL409" i="3"/>
  <c r="GP409" i="3"/>
  <c r="GT409" i="3"/>
  <c r="GX409" i="3"/>
  <c r="HB409" i="3"/>
  <c r="HF409" i="3"/>
  <c r="HJ409" i="3"/>
  <c r="HN409" i="3"/>
  <c r="HR409" i="3"/>
  <c r="HV409" i="3"/>
  <c r="ID409" i="3"/>
  <c r="IH409" i="3"/>
  <c r="IL409" i="3"/>
  <c r="IP409" i="3"/>
  <c r="IT409" i="3"/>
  <c r="DT410" i="3"/>
  <c r="DY410" i="3"/>
  <c r="ED410" i="3"/>
  <c r="EH410" i="3"/>
  <c r="EK410" i="3"/>
  <c r="EO410" i="3"/>
  <c r="ES410" i="3"/>
  <c r="EW410" i="3"/>
  <c r="FA410" i="3"/>
  <c r="FI410" i="3"/>
  <c r="FM410" i="3"/>
  <c r="FU410" i="3"/>
  <c r="FY410" i="3"/>
  <c r="GS410" i="3"/>
  <c r="GW410" i="3"/>
  <c r="HA410" i="3"/>
  <c r="HE410" i="3"/>
  <c r="HI410" i="3"/>
  <c r="HM410" i="3"/>
  <c r="HQ410" i="3"/>
  <c r="HU410" i="3"/>
  <c r="HY410" i="3"/>
  <c r="IC410" i="3"/>
  <c r="IG410" i="3"/>
  <c r="IK410" i="3"/>
  <c r="IO410" i="3"/>
  <c r="IS410" i="3"/>
  <c r="DW411" i="3"/>
  <c r="EC411" i="3"/>
  <c r="EG411" i="3"/>
  <c r="EN411" i="3"/>
  <c r="EV411" i="3"/>
  <c r="EZ411" i="3"/>
  <c r="FD411" i="3"/>
  <c r="FL411" i="3"/>
  <c r="FP411" i="3"/>
  <c r="FX411" i="3"/>
  <c r="GB411" i="3"/>
  <c r="GF411" i="3"/>
  <c r="GJ411" i="3"/>
  <c r="GN411" i="3"/>
  <c r="GV411" i="3"/>
  <c r="GZ411" i="3"/>
  <c r="HD411" i="3"/>
  <c r="HH411" i="3"/>
  <c r="HL411" i="3"/>
  <c r="HT411" i="3"/>
  <c r="HX411" i="3"/>
  <c r="IB411" i="3"/>
  <c r="IF411" i="3"/>
  <c r="IN411" i="3"/>
  <c r="IR411" i="3"/>
  <c r="DU413" i="3"/>
  <c r="DZ413" i="3"/>
  <c r="EE413" i="3"/>
  <c r="EI413" i="3"/>
  <c r="EL413" i="3"/>
  <c r="EP413" i="3"/>
  <c r="ET413" i="3"/>
  <c r="EX413" i="3"/>
  <c r="FF413" i="3"/>
  <c r="FJ413" i="3"/>
  <c r="FR413" i="3"/>
  <c r="FV413" i="3"/>
  <c r="GD413" i="3"/>
  <c r="GH413" i="3"/>
  <c r="GL413" i="3"/>
  <c r="GP413" i="3"/>
  <c r="GT413" i="3"/>
  <c r="GX413" i="3"/>
  <c r="HB413" i="3"/>
  <c r="HF413" i="3"/>
  <c r="HJ413" i="3"/>
  <c r="HN413" i="3"/>
  <c r="HR413" i="3"/>
  <c r="HV413" i="3"/>
  <c r="ID413" i="3"/>
  <c r="IH413" i="3"/>
  <c r="IL413" i="3"/>
  <c r="IP413" i="3"/>
  <c r="IT413" i="3"/>
  <c r="DT414" i="3"/>
  <c r="DY414" i="3"/>
  <c r="ED414" i="3"/>
  <c r="EH414" i="3"/>
  <c r="EK414" i="3"/>
  <c r="EO414" i="3"/>
  <c r="ES414" i="3"/>
  <c r="EW414" i="3"/>
  <c r="FA414" i="3"/>
  <c r="FI414" i="3"/>
  <c r="FM414" i="3"/>
  <c r="FU414" i="3"/>
  <c r="FY414" i="3"/>
  <c r="GS414" i="3"/>
  <c r="GW414" i="3"/>
  <c r="HA414" i="3"/>
  <c r="HE414" i="3"/>
  <c r="HI414" i="3"/>
  <c r="HM414" i="3"/>
  <c r="HQ414" i="3"/>
  <c r="HU414" i="3"/>
  <c r="HY414" i="3"/>
  <c r="IC414" i="3"/>
  <c r="IG414" i="3"/>
  <c r="IK414" i="3"/>
  <c r="IO414" i="3"/>
  <c r="IS414" i="3"/>
  <c r="DW415" i="3"/>
  <c r="EC415" i="3"/>
  <c r="EG415" i="3"/>
  <c r="EN415" i="3"/>
  <c r="EV415" i="3"/>
  <c r="EZ415" i="3"/>
  <c r="FD415" i="3"/>
  <c r="FL415" i="3"/>
  <c r="FP415" i="3"/>
  <c r="FX415" i="3"/>
  <c r="GB415" i="3"/>
  <c r="GF415" i="3"/>
  <c r="GJ415" i="3"/>
  <c r="GN415" i="3"/>
  <c r="GV415" i="3"/>
  <c r="GZ415" i="3"/>
  <c r="HD415" i="3"/>
  <c r="HH415" i="3"/>
  <c r="HL415" i="3"/>
  <c r="HT415" i="3"/>
  <c r="HX415" i="3"/>
  <c r="IB415" i="3"/>
  <c r="IF415" i="3"/>
  <c r="IN415" i="3"/>
  <c r="IR415" i="3"/>
  <c r="DU417" i="3"/>
  <c r="DZ417" i="3"/>
  <c r="EE417" i="3"/>
  <c r="EI417" i="3"/>
  <c r="EL417" i="3"/>
  <c r="EP417" i="3"/>
  <c r="ET417" i="3"/>
  <c r="EX417" i="3"/>
  <c r="FF417" i="3"/>
  <c r="FJ417" i="3"/>
  <c r="FR417" i="3"/>
  <c r="FV417" i="3"/>
  <c r="GD417" i="3"/>
  <c r="GH417" i="3"/>
  <c r="GL417" i="3"/>
  <c r="GP417" i="3"/>
  <c r="GT417" i="3"/>
  <c r="GX417" i="3"/>
  <c r="HB417" i="3"/>
  <c r="HF417" i="3"/>
  <c r="HJ417" i="3"/>
  <c r="HN417" i="3"/>
  <c r="HR417" i="3"/>
  <c r="HV417" i="3"/>
  <c r="ID417" i="3"/>
  <c r="IH417" i="3"/>
  <c r="IL417" i="3"/>
  <c r="IP417" i="3"/>
  <c r="IT417" i="3"/>
  <c r="DT418" i="3"/>
  <c r="DY418" i="3"/>
  <c r="ED418" i="3"/>
  <c r="EH418" i="3"/>
  <c r="EK418" i="3"/>
  <c r="EO418" i="3"/>
  <c r="ES418" i="3"/>
  <c r="EW418" i="3"/>
  <c r="FA418" i="3"/>
  <c r="FI418" i="3"/>
  <c r="FM418" i="3"/>
  <c r="FU418" i="3"/>
  <c r="FY418" i="3"/>
  <c r="GS418" i="3"/>
  <c r="GW418" i="3"/>
  <c r="HA418" i="3"/>
  <c r="HE418" i="3"/>
  <c r="HI418" i="3"/>
  <c r="HN418" i="3"/>
  <c r="HR418" i="3"/>
  <c r="HW418" i="3"/>
  <c r="IC418" i="3"/>
  <c r="IH418" i="3"/>
  <c r="IL418" i="3"/>
  <c r="IQ418" i="3"/>
  <c r="IW418" i="3"/>
  <c r="EC424" i="3"/>
  <c r="FD424" i="3"/>
  <c r="FL424" i="3"/>
  <c r="GB424" i="3"/>
  <c r="GJ424" i="3"/>
  <c r="HG425" i="3"/>
  <c r="HK425" i="3"/>
  <c r="HO425" i="3"/>
  <c r="HS425" i="3"/>
  <c r="HW425" i="3"/>
  <c r="IA425" i="3"/>
  <c r="II425" i="3"/>
  <c r="IM425" i="3"/>
  <c r="IQ425" i="3"/>
  <c r="IU425" i="3"/>
  <c r="IY425" i="3"/>
  <c r="ID426" i="3"/>
  <c r="IH426" i="3"/>
  <c r="IL426" i="3"/>
  <c r="IP426" i="3"/>
  <c r="IT426" i="3"/>
  <c r="IX426" i="3"/>
  <c r="DW428" i="3"/>
  <c r="EC428" i="3"/>
  <c r="EG428" i="3"/>
  <c r="EN428" i="3"/>
  <c r="EV428" i="3"/>
  <c r="EZ428" i="3"/>
  <c r="FD428" i="3"/>
  <c r="FL428" i="3"/>
  <c r="FP428" i="3"/>
  <c r="FX428" i="3"/>
  <c r="GB428" i="3"/>
  <c r="GF428" i="3"/>
  <c r="GJ428" i="3"/>
  <c r="GN428" i="3"/>
  <c r="GV428" i="3"/>
  <c r="GZ428" i="3"/>
  <c r="HD428" i="3"/>
  <c r="HH428" i="3"/>
  <c r="HL428" i="3"/>
  <c r="HT428" i="3"/>
  <c r="HX428" i="3"/>
  <c r="IB428" i="3"/>
  <c r="IF428" i="3"/>
  <c r="IN428" i="3"/>
  <c r="IR428" i="3"/>
  <c r="IV428" i="3"/>
  <c r="EM429" i="3"/>
  <c r="EQ429" i="3"/>
  <c r="EU429" i="3"/>
  <c r="EY429" i="3"/>
  <c r="FC429" i="3"/>
  <c r="FG429" i="3"/>
  <c r="FO429" i="3"/>
  <c r="FS429" i="3"/>
  <c r="GA429" i="3"/>
  <c r="GE429" i="3"/>
  <c r="GI429" i="3"/>
  <c r="GM429" i="3"/>
  <c r="GQ429" i="3"/>
  <c r="GU429" i="3"/>
  <c r="GY429" i="3"/>
  <c r="HC429" i="3"/>
  <c r="HG429" i="3"/>
  <c r="HK429" i="3"/>
  <c r="HO429" i="3"/>
  <c r="HS429" i="3"/>
  <c r="HW429" i="3"/>
  <c r="IA429" i="3"/>
  <c r="II429" i="3"/>
  <c r="IM429" i="3"/>
  <c r="IQ429" i="3"/>
  <c r="IU429" i="3"/>
  <c r="IY429" i="3"/>
  <c r="FX430" i="3"/>
  <c r="GH430" i="3"/>
  <c r="GN430" i="3"/>
  <c r="GS430" i="3"/>
  <c r="GX430" i="3"/>
  <c r="HD430" i="3"/>
  <c r="HJ430" i="3"/>
  <c r="HQ430" i="3"/>
  <c r="HY430" i="3"/>
  <c r="IK430" i="3"/>
  <c r="IS430" i="3"/>
  <c r="IW431" i="3"/>
  <c r="IS431" i="3"/>
  <c r="IO431" i="3"/>
  <c r="IK431" i="3"/>
  <c r="IG431" i="3"/>
  <c r="IC431" i="3"/>
  <c r="HY431" i="3"/>
  <c r="HU431" i="3"/>
  <c r="HQ431" i="3"/>
  <c r="HM431" i="3"/>
  <c r="HI431" i="3"/>
  <c r="HE431" i="3"/>
  <c r="HA431" i="3"/>
  <c r="GW431" i="3"/>
  <c r="GS431" i="3"/>
  <c r="IY431" i="3"/>
  <c r="IU431" i="3"/>
  <c r="IQ431" i="3"/>
  <c r="IM431" i="3"/>
  <c r="II431" i="3"/>
  <c r="IA431" i="3"/>
  <c r="HW431" i="3"/>
  <c r="HS431" i="3"/>
  <c r="HO431" i="3"/>
  <c r="HK431" i="3"/>
  <c r="HG431" i="3"/>
  <c r="HC431" i="3"/>
  <c r="GY431" i="3"/>
  <c r="GU431" i="3"/>
  <c r="GQ431" i="3"/>
  <c r="GM431" i="3"/>
  <c r="GI431" i="3"/>
  <c r="GE431" i="3"/>
  <c r="GA431" i="3"/>
  <c r="FS431" i="3"/>
  <c r="FO431" i="3"/>
  <c r="FG431" i="3"/>
  <c r="FC431" i="3"/>
  <c r="EY431" i="3"/>
  <c r="EU431" i="3"/>
  <c r="EQ431" i="3"/>
  <c r="EM431" i="3"/>
  <c r="EF431" i="3"/>
  <c r="EB431" i="3"/>
  <c r="DV431" i="3"/>
  <c r="DQ431" i="3"/>
  <c r="IX431" i="3"/>
  <c r="IT431" i="3"/>
  <c r="IP431" i="3"/>
  <c r="IL431" i="3"/>
  <c r="IH431" i="3"/>
  <c r="ID431" i="3"/>
  <c r="HV431" i="3"/>
  <c r="HR431" i="3"/>
  <c r="HN431" i="3"/>
  <c r="HJ431" i="3"/>
  <c r="HF431" i="3"/>
  <c r="HB431" i="3"/>
  <c r="GX431" i="3"/>
  <c r="GT431" i="3"/>
  <c r="GP431" i="3"/>
  <c r="GL431" i="3"/>
  <c r="GH431" i="3"/>
  <c r="GD431" i="3"/>
  <c r="FV431" i="3"/>
  <c r="FR431" i="3"/>
  <c r="FJ431" i="3"/>
  <c r="FF431" i="3"/>
  <c r="EX431" i="3"/>
  <c r="ET431" i="3"/>
  <c r="EP431" i="3"/>
  <c r="EL431" i="3"/>
  <c r="EI431" i="3"/>
  <c r="EE431" i="3"/>
  <c r="DZ431" i="3"/>
  <c r="DU431" i="3"/>
  <c r="EC431" i="3"/>
  <c r="EZ431" i="3"/>
  <c r="FL431" i="3"/>
  <c r="FX431" i="3"/>
  <c r="GV431" i="3"/>
  <c r="HL431" i="3"/>
  <c r="HB419" i="3"/>
  <c r="HF419" i="3"/>
  <c r="HJ419" i="3"/>
  <c r="HN419" i="3"/>
  <c r="HR419" i="3"/>
  <c r="HV419" i="3"/>
  <c r="ID419" i="3"/>
  <c r="IH419" i="3"/>
  <c r="IL419" i="3"/>
  <c r="IP419" i="3"/>
  <c r="IT419" i="3"/>
  <c r="IX419" i="3"/>
  <c r="DW421" i="3"/>
  <c r="EC421" i="3"/>
  <c r="EG421" i="3"/>
  <c r="EN421" i="3"/>
  <c r="EV421" i="3"/>
  <c r="EZ421" i="3"/>
  <c r="FD421" i="3"/>
  <c r="FL421" i="3"/>
  <c r="FP421" i="3"/>
  <c r="FX421" i="3"/>
  <c r="GB421" i="3"/>
  <c r="GF421" i="3"/>
  <c r="GJ421" i="3"/>
  <c r="GN421" i="3"/>
  <c r="GV421" i="3"/>
  <c r="GZ421" i="3"/>
  <c r="HD421" i="3"/>
  <c r="HH421" i="3"/>
  <c r="HL421" i="3"/>
  <c r="HT421" i="3"/>
  <c r="HX421" i="3"/>
  <c r="IB421" i="3"/>
  <c r="IF421" i="3"/>
  <c r="IN421" i="3"/>
  <c r="IR421" i="3"/>
  <c r="IV421" i="3"/>
  <c r="DQ422" i="3"/>
  <c r="DV422" i="3"/>
  <c r="EB422" i="3"/>
  <c r="EF422" i="3"/>
  <c r="EM422" i="3"/>
  <c r="EQ422" i="3"/>
  <c r="EU422" i="3"/>
  <c r="EY422" i="3"/>
  <c r="FC422" i="3"/>
  <c r="FG422" i="3"/>
  <c r="FO422" i="3"/>
  <c r="FS422" i="3"/>
  <c r="GA422" i="3"/>
  <c r="GE422" i="3"/>
  <c r="GI422" i="3"/>
  <c r="GM422" i="3"/>
  <c r="GQ422" i="3"/>
  <c r="GU422" i="3"/>
  <c r="GY422" i="3"/>
  <c r="HC422" i="3"/>
  <c r="HG422" i="3"/>
  <c r="HK422" i="3"/>
  <c r="HO422" i="3"/>
  <c r="HS422" i="3"/>
  <c r="HW422" i="3"/>
  <c r="IA422" i="3"/>
  <c r="II422" i="3"/>
  <c r="IM422" i="3"/>
  <c r="IQ422" i="3"/>
  <c r="IU422" i="3"/>
  <c r="IY422" i="3"/>
  <c r="DW425" i="3"/>
  <c r="EC425" i="3"/>
  <c r="EG425" i="3"/>
  <c r="EN425" i="3"/>
  <c r="EV425" i="3"/>
  <c r="EZ425" i="3"/>
  <c r="FD425" i="3"/>
  <c r="FL425" i="3"/>
  <c r="FP425" i="3"/>
  <c r="FX425" i="3"/>
  <c r="GB425" i="3"/>
  <c r="GF425" i="3"/>
  <c r="GJ425" i="3"/>
  <c r="GN425" i="3"/>
  <c r="GV425" i="3"/>
  <c r="GZ425" i="3"/>
  <c r="HD425" i="3"/>
  <c r="HH425" i="3"/>
  <c r="HL425" i="3"/>
  <c r="HT425" i="3"/>
  <c r="HX425" i="3"/>
  <c r="IB425" i="3"/>
  <c r="IF425" i="3"/>
  <c r="IN425" i="3"/>
  <c r="IR425" i="3"/>
  <c r="IV425" i="3"/>
  <c r="DQ426" i="3"/>
  <c r="DV426" i="3"/>
  <c r="EB426" i="3"/>
  <c r="EF426" i="3"/>
  <c r="EM426" i="3"/>
  <c r="EQ426" i="3"/>
  <c r="EU426" i="3"/>
  <c r="EY426" i="3"/>
  <c r="FC426" i="3"/>
  <c r="FG426" i="3"/>
  <c r="FO426" i="3"/>
  <c r="FS426" i="3"/>
  <c r="GA426" i="3"/>
  <c r="GE426" i="3"/>
  <c r="GI426" i="3"/>
  <c r="GM426" i="3"/>
  <c r="GQ426" i="3"/>
  <c r="GU426" i="3"/>
  <c r="GY426" i="3"/>
  <c r="HC426" i="3"/>
  <c r="HG426" i="3"/>
  <c r="HK426" i="3"/>
  <c r="HO426" i="3"/>
  <c r="HS426" i="3"/>
  <c r="HW426" i="3"/>
  <c r="IA426" i="3"/>
  <c r="II426" i="3"/>
  <c r="IM426" i="3"/>
  <c r="IQ426" i="3"/>
  <c r="IU426" i="3"/>
  <c r="IY426" i="3"/>
  <c r="FF427" i="3"/>
  <c r="FR427" i="3"/>
  <c r="ID427" i="3"/>
  <c r="IH427" i="3"/>
  <c r="IL427" i="3"/>
  <c r="IP427" i="3"/>
  <c r="IT427" i="3"/>
  <c r="IX427" i="3"/>
  <c r="DT428" i="3"/>
  <c r="DY428" i="3"/>
  <c r="ED428" i="3"/>
  <c r="EH428" i="3"/>
  <c r="EK428" i="3"/>
  <c r="EO428" i="3"/>
  <c r="ES428" i="3"/>
  <c r="EW428" i="3"/>
  <c r="FA428" i="3"/>
  <c r="FI428" i="3"/>
  <c r="FM428" i="3"/>
  <c r="FU428" i="3"/>
  <c r="FY428" i="3"/>
  <c r="GS428" i="3"/>
  <c r="GW428" i="3"/>
  <c r="HA428" i="3"/>
  <c r="HE428" i="3"/>
  <c r="HI428" i="3"/>
  <c r="HM428" i="3"/>
  <c r="HQ428" i="3"/>
  <c r="HU428" i="3"/>
  <c r="HY428" i="3"/>
  <c r="IC428" i="3"/>
  <c r="IG428" i="3"/>
  <c r="IK428" i="3"/>
  <c r="IO428" i="3"/>
  <c r="IS428" i="3"/>
  <c r="IW428" i="3"/>
  <c r="DW429" i="3"/>
  <c r="EC429" i="3"/>
  <c r="EG429" i="3"/>
  <c r="EN429" i="3"/>
  <c r="EV429" i="3"/>
  <c r="EZ429" i="3"/>
  <c r="FD429" i="3"/>
  <c r="FL429" i="3"/>
  <c r="FP429" i="3"/>
  <c r="FX429" i="3"/>
  <c r="GB429" i="3"/>
  <c r="GF429" i="3"/>
  <c r="GJ429" i="3"/>
  <c r="GN429" i="3"/>
  <c r="GV429" i="3"/>
  <c r="GZ429" i="3"/>
  <c r="HD429" i="3"/>
  <c r="HH429" i="3"/>
  <c r="HL429" i="3"/>
  <c r="HT429" i="3"/>
  <c r="HX429" i="3"/>
  <c r="IB429" i="3"/>
  <c r="IF429" i="3"/>
  <c r="IN429" i="3"/>
  <c r="IR429" i="3"/>
  <c r="IV429" i="3"/>
  <c r="DQ430" i="3"/>
  <c r="DV430" i="3"/>
  <c r="EB430" i="3"/>
  <c r="EG430" i="3"/>
  <c r="EK430" i="3"/>
  <c r="EP430" i="3"/>
  <c r="EV430" i="3"/>
  <c r="FA430" i="3"/>
  <c r="FF430" i="3"/>
  <c r="FP430" i="3"/>
  <c r="FU430" i="3"/>
  <c r="FY430" i="3"/>
  <c r="GD430" i="3"/>
  <c r="GJ430" i="3"/>
  <c r="GT430" i="3"/>
  <c r="GZ430" i="3"/>
  <c r="HE430" i="3"/>
  <c r="HM430" i="3"/>
  <c r="HR430" i="3"/>
  <c r="IG430" i="3"/>
  <c r="IL430" i="3"/>
  <c r="DT431" i="3"/>
  <c r="ED431" i="3"/>
  <c r="EK431" i="3"/>
  <c r="ES431" i="3"/>
  <c r="FA431" i="3"/>
  <c r="FM431" i="3"/>
  <c r="FY431" i="3"/>
  <c r="GF431" i="3"/>
  <c r="GN431" i="3"/>
  <c r="GZ431" i="3"/>
  <c r="IB431" i="3"/>
  <c r="IN431" i="3"/>
  <c r="DQ419" i="3"/>
  <c r="DV419" i="3"/>
  <c r="EB419" i="3"/>
  <c r="EF419" i="3"/>
  <c r="EM419" i="3"/>
  <c r="EQ419" i="3"/>
  <c r="EU419" i="3"/>
  <c r="EY419" i="3"/>
  <c r="FC419" i="3"/>
  <c r="FG419" i="3"/>
  <c r="FO419" i="3"/>
  <c r="FS419" i="3"/>
  <c r="GA419" i="3"/>
  <c r="GE419" i="3"/>
  <c r="GI419" i="3"/>
  <c r="GM419" i="3"/>
  <c r="GQ419" i="3"/>
  <c r="GU419" i="3"/>
  <c r="GY419" i="3"/>
  <c r="HC419" i="3"/>
  <c r="HG419" i="3"/>
  <c r="HK419" i="3"/>
  <c r="HO419" i="3"/>
  <c r="HS419" i="3"/>
  <c r="HW419" i="3"/>
  <c r="IA419" i="3"/>
  <c r="II419" i="3"/>
  <c r="IM419" i="3"/>
  <c r="IQ419" i="3"/>
  <c r="IU419" i="3"/>
  <c r="IY419" i="3"/>
  <c r="DT421" i="3"/>
  <c r="DY421" i="3"/>
  <c r="ED421" i="3"/>
  <c r="EH421" i="3"/>
  <c r="EK421" i="3"/>
  <c r="EO421" i="3"/>
  <c r="ES421" i="3"/>
  <c r="EW421" i="3"/>
  <c r="FA421" i="3"/>
  <c r="FI421" i="3"/>
  <c r="FM421" i="3"/>
  <c r="FU421" i="3"/>
  <c r="FY421" i="3"/>
  <c r="GS421" i="3"/>
  <c r="GW421" i="3"/>
  <c r="HA421" i="3"/>
  <c r="HE421" i="3"/>
  <c r="HI421" i="3"/>
  <c r="HM421" i="3"/>
  <c r="HQ421" i="3"/>
  <c r="HU421" i="3"/>
  <c r="HY421" i="3"/>
  <c r="IC421" i="3"/>
  <c r="IG421" i="3"/>
  <c r="IK421" i="3"/>
  <c r="IO421" i="3"/>
  <c r="IS421" i="3"/>
  <c r="IW421" i="3"/>
  <c r="DW422" i="3"/>
  <c r="EC422" i="3"/>
  <c r="EG422" i="3"/>
  <c r="EN422" i="3"/>
  <c r="EV422" i="3"/>
  <c r="EZ422" i="3"/>
  <c r="FD422" i="3"/>
  <c r="FL422" i="3"/>
  <c r="FP422" i="3"/>
  <c r="FX422" i="3"/>
  <c r="GB422" i="3"/>
  <c r="GF422" i="3"/>
  <c r="GJ422" i="3"/>
  <c r="GN422" i="3"/>
  <c r="GV422" i="3"/>
  <c r="GZ422" i="3"/>
  <c r="HD422" i="3"/>
  <c r="HH422" i="3"/>
  <c r="HL422" i="3"/>
  <c r="HT422" i="3"/>
  <c r="HX422" i="3"/>
  <c r="IB422" i="3"/>
  <c r="IF422" i="3"/>
  <c r="IN422" i="3"/>
  <c r="IR422" i="3"/>
  <c r="IV422" i="3"/>
  <c r="GI423" i="3"/>
  <c r="GM423" i="3"/>
  <c r="GQ423" i="3"/>
  <c r="GU423" i="3"/>
  <c r="GY423" i="3"/>
  <c r="HC423" i="3"/>
  <c r="HG423" i="3"/>
  <c r="HK423" i="3"/>
  <c r="HO423" i="3"/>
  <c r="HS423" i="3"/>
  <c r="HW423" i="3"/>
  <c r="IA423" i="3"/>
  <c r="II423" i="3"/>
  <c r="IM423" i="3"/>
  <c r="IQ423" i="3"/>
  <c r="IU423" i="3"/>
  <c r="IY423" i="3"/>
  <c r="DT425" i="3"/>
  <c r="DY425" i="3"/>
  <c r="ED425" i="3"/>
  <c r="EH425" i="3"/>
  <c r="EK425" i="3"/>
  <c r="EO425" i="3"/>
  <c r="ES425" i="3"/>
  <c r="EW425" i="3"/>
  <c r="FA425" i="3"/>
  <c r="FI425" i="3"/>
  <c r="FM425" i="3"/>
  <c r="FU425" i="3"/>
  <c r="FY425" i="3"/>
  <c r="GS425" i="3"/>
  <c r="GW425" i="3"/>
  <c r="HA425" i="3"/>
  <c r="HE425" i="3"/>
  <c r="HI425" i="3"/>
  <c r="HM425" i="3"/>
  <c r="HQ425" i="3"/>
  <c r="HU425" i="3"/>
  <c r="HY425" i="3"/>
  <c r="IC425" i="3"/>
  <c r="IG425" i="3"/>
  <c r="IK425" i="3"/>
  <c r="IO425" i="3"/>
  <c r="IS425" i="3"/>
  <c r="IW425" i="3"/>
  <c r="DW426" i="3"/>
  <c r="EC426" i="3"/>
  <c r="EG426" i="3"/>
  <c r="EN426" i="3"/>
  <c r="EV426" i="3"/>
  <c r="EZ426" i="3"/>
  <c r="FD426" i="3"/>
  <c r="FL426" i="3"/>
  <c r="FP426" i="3"/>
  <c r="FX426" i="3"/>
  <c r="GB426" i="3"/>
  <c r="GF426" i="3"/>
  <c r="GJ426" i="3"/>
  <c r="GN426" i="3"/>
  <c r="GV426" i="3"/>
  <c r="GZ426" i="3"/>
  <c r="HD426" i="3"/>
  <c r="HH426" i="3"/>
  <c r="HL426" i="3"/>
  <c r="HT426" i="3"/>
  <c r="HX426" i="3"/>
  <c r="IB426" i="3"/>
  <c r="IF426" i="3"/>
  <c r="IN426" i="3"/>
  <c r="IR426" i="3"/>
  <c r="IV426" i="3"/>
  <c r="GA427" i="3"/>
  <c r="GE427" i="3"/>
  <c r="GI427" i="3"/>
  <c r="GM427" i="3"/>
  <c r="GQ427" i="3"/>
  <c r="GU427" i="3"/>
  <c r="GY427" i="3"/>
  <c r="HC427" i="3"/>
  <c r="HG427" i="3"/>
  <c r="HK427" i="3"/>
  <c r="HO427" i="3"/>
  <c r="HS427" i="3"/>
  <c r="HW427" i="3"/>
  <c r="IA427" i="3"/>
  <c r="II427" i="3"/>
  <c r="IM427" i="3"/>
  <c r="IQ427" i="3"/>
  <c r="IU427" i="3"/>
  <c r="IY427" i="3"/>
  <c r="DU428" i="3"/>
  <c r="DZ428" i="3"/>
  <c r="EE428" i="3"/>
  <c r="EI428" i="3"/>
  <c r="EL428" i="3"/>
  <c r="EP428" i="3"/>
  <c r="ET428" i="3"/>
  <c r="EX428" i="3"/>
  <c r="FF428" i="3"/>
  <c r="FJ428" i="3"/>
  <c r="FR428" i="3"/>
  <c r="FV428" i="3"/>
  <c r="GD428" i="3"/>
  <c r="GH428" i="3"/>
  <c r="GL428" i="3"/>
  <c r="GP428" i="3"/>
  <c r="GT428" i="3"/>
  <c r="GX428" i="3"/>
  <c r="HB428" i="3"/>
  <c r="HF428" i="3"/>
  <c r="HJ428" i="3"/>
  <c r="HN428" i="3"/>
  <c r="HR428" i="3"/>
  <c r="HV428" i="3"/>
  <c r="ID428" i="3"/>
  <c r="IH428" i="3"/>
  <c r="IL428" i="3"/>
  <c r="IP428" i="3"/>
  <c r="IT428" i="3"/>
  <c r="IX428" i="3"/>
  <c r="DT429" i="3"/>
  <c r="DY429" i="3"/>
  <c r="ED429" i="3"/>
  <c r="EH429" i="3"/>
  <c r="EK429" i="3"/>
  <c r="EO429" i="3"/>
  <c r="ES429" i="3"/>
  <c r="EW429" i="3"/>
  <c r="FA429" i="3"/>
  <c r="FI429" i="3"/>
  <c r="FM429" i="3"/>
  <c r="FU429" i="3"/>
  <c r="FY429" i="3"/>
  <c r="GS429" i="3"/>
  <c r="GW429" i="3"/>
  <c r="HA429" i="3"/>
  <c r="HE429" i="3"/>
  <c r="HI429" i="3"/>
  <c r="HM429" i="3"/>
  <c r="HQ429" i="3"/>
  <c r="HU429" i="3"/>
  <c r="HY429" i="3"/>
  <c r="IC429" i="3"/>
  <c r="IG429" i="3"/>
  <c r="IK429" i="3"/>
  <c r="IO429" i="3"/>
  <c r="IS429" i="3"/>
  <c r="IW429" i="3"/>
  <c r="IV430" i="3"/>
  <c r="IR430" i="3"/>
  <c r="IN430" i="3"/>
  <c r="IF430" i="3"/>
  <c r="IB430" i="3"/>
  <c r="HX430" i="3"/>
  <c r="HT430" i="3"/>
  <c r="HL430" i="3"/>
  <c r="HH430" i="3"/>
  <c r="IY430" i="3"/>
  <c r="IU430" i="3"/>
  <c r="IQ430" i="3"/>
  <c r="IM430" i="3"/>
  <c r="II430" i="3"/>
  <c r="IA430" i="3"/>
  <c r="HW430" i="3"/>
  <c r="HS430" i="3"/>
  <c r="HO430" i="3"/>
  <c r="HK430" i="3"/>
  <c r="HG430" i="3"/>
  <c r="HC430" i="3"/>
  <c r="GY430" i="3"/>
  <c r="GU430" i="3"/>
  <c r="GQ430" i="3"/>
  <c r="GM430" i="3"/>
  <c r="GI430" i="3"/>
  <c r="GE430" i="3"/>
  <c r="GA430" i="3"/>
  <c r="FS430" i="3"/>
  <c r="FO430" i="3"/>
  <c r="FG430" i="3"/>
  <c r="FC430" i="3"/>
  <c r="EY430" i="3"/>
  <c r="EU430" i="3"/>
  <c r="EQ430" i="3"/>
  <c r="EM430" i="3"/>
  <c r="EF430" i="3"/>
  <c r="DW430" i="3"/>
  <c r="EC430" i="3"/>
  <c r="EH430" i="3"/>
  <c r="EL430" i="3"/>
  <c r="EW430" i="3"/>
  <c r="FL430" i="3"/>
  <c r="FV430" i="3"/>
  <c r="GF430" i="3"/>
  <c r="GP430" i="3"/>
  <c r="GV430" i="3"/>
  <c r="HA430" i="3"/>
  <c r="HF430" i="3"/>
  <c r="HN430" i="3"/>
  <c r="HU430" i="3"/>
  <c r="IC430" i="3"/>
  <c r="IH430" i="3"/>
  <c r="IO430" i="3"/>
  <c r="IW430" i="3"/>
  <c r="DW431" i="3"/>
  <c r="EG431" i="3"/>
  <c r="EN431" i="3"/>
  <c r="EV431" i="3"/>
  <c r="FI431" i="3"/>
  <c r="FU431" i="3"/>
  <c r="HD431" i="3"/>
  <c r="HT431" i="3"/>
  <c r="IR431" i="3"/>
  <c r="DW419" i="3"/>
  <c r="EC419" i="3"/>
  <c r="EG419" i="3"/>
  <c r="EN419" i="3"/>
  <c r="EV419" i="3"/>
  <c r="EZ419" i="3"/>
  <c r="FD419" i="3"/>
  <c r="FL419" i="3"/>
  <c r="FP419" i="3"/>
  <c r="FX419" i="3"/>
  <c r="GB419" i="3"/>
  <c r="GF419" i="3"/>
  <c r="GJ419" i="3"/>
  <c r="GN419" i="3"/>
  <c r="GV419" i="3"/>
  <c r="GZ419" i="3"/>
  <c r="HD419" i="3"/>
  <c r="HH419" i="3"/>
  <c r="HL419" i="3"/>
  <c r="HT419" i="3"/>
  <c r="HX419" i="3"/>
  <c r="IB419" i="3"/>
  <c r="IF419" i="3"/>
  <c r="IN419" i="3"/>
  <c r="IR419" i="3"/>
  <c r="DU421" i="3"/>
  <c r="DZ421" i="3"/>
  <c r="EE421" i="3"/>
  <c r="EI421" i="3"/>
  <c r="EL421" i="3"/>
  <c r="EP421" i="3"/>
  <c r="ET421" i="3"/>
  <c r="EX421" i="3"/>
  <c r="FF421" i="3"/>
  <c r="FJ421" i="3"/>
  <c r="FR421" i="3"/>
  <c r="FV421" i="3"/>
  <c r="GD421" i="3"/>
  <c r="GH421" i="3"/>
  <c r="GL421" i="3"/>
  <c r="GP421" i="3"/>
  <c r="GT421" i="3"/>
  <c r="GX421" i="3"/>
  <c r="HB421" i="3"/>
  <c r="HF421" i="3"/>
  <c r="HJ421" i="3"/>
  <c r="HN421" i="3"/>
  <c r="HR421" i="3"/>
  <c r="HV421" i="3"/>
  <c r="ID421" i="3"/>
  <c r="IH421" i="3"/>
  <c r="IL421" i="3"/>
  <c r="IP421" i="3"/>
  <c r="IT421" i="3"/>
  <c r="DT422" i="3"/>
  <c r="DY422" i="3"/>
  <c r="ED422" i="3"/>
  <c r="EH422" i="3"/>
  <c r="EK422" i="3"/>
  <c r="EO422" i="3"/>
  <c r="ES422" i="3"/>
  <c r="EW422" i="3"/>
  <c r="FA422" i="3"/>
  <c r="FI422" i="3"/>
  <c r="FM422" i="3"/>
  <c r="FU422" i="3"/>
  <c r="FY422" i="3"/>
  <c r="GS422" i="3"/>
  <c r="GW422" i="3"/>
  <c r="HA422" i="3"/>
  <c r="HE422" i="3"/>
  <c r="HI422" i="3"/>
  <c r="HM422" i="3"/>
  <c r="HQ422" i="3"/>
  <c r="HU422" i="3"/>
  <c r="HY422" i="3"/>
  <c r="IC422" i="3"/>
  <c r="IG422" i="3"/>
  <c r="IK422" i="3"/>
  <c r="IO422" i="3"/>
  <c r="IS422" i="3"/>
  <c r="DW423" i="3"/>
  <c r="EC423" i="3"/>
  <c r="EG423" i="3"/>
  <c r="EN423" i="3"/>
  <c r="EV423" i="3"/>
  <c r="EZ423" i="3"/>
  <c r="FD423" i="3"/>
  <c r="FL423" i="3"/>
  <c r="FP423" i="3"/>
  <c r="FX423" i="3"/>
  <c r="GB423" i="3"/>
  <c r="GF423" i="3"/>
  <c r="GJ423" i="3"/>
  <c r="GN423" i="3"/>
  <c r="GV423" i="3"/>
  <c r="GZ423" i="3"/>
  <c r="HD423" i="3"/>
  <c r="HH423" i="3"/>
  <c r="HL423" i="3"/>
  <c r="HT423" i="3"/>
  <c r="HX423" i="3"/>
  <c r="IB423" i="3"/>
  <c r="IF423" i="3"/>
  <c r="IN423" i="3"/>
  <c r="IR423" i="3"/>
  <c r="DU425" i="3"/>
  <c r="DZ425" i="3"/>
  <c r="EE425" i="3"/>
  <c r="EI425" i="3"/>
  <c r="EL425" i="3"/>
  <c r="EP425" i="3"/>
  <c r="ET425" i="3"/>
  <c r="EX425" i="3"/>
  <c r="FF425" i="3"/>
  <c r="FJ425" i="3"/>
  <c r="FR425" i="3"/>
  <c r="FV425" i="3"/>
  <c r="GD425" i="3"/>
  <c r="GH425" i="3"/>
  <c r="GL425" i="3"/>
  <c r="GP425" i="3"/>
  <c r="GT425" i="3"/>
  <c r="GX425" i="3"/>
  <c r="HB425" i="3"/>
  <c r="HF425" i="3"/>
  <c r="HJ425" i="3"/>
  <c r="HN425" i="3"/>
  <c r="HR425" i="3"/>
  <c r="HV425" i="3"/>
  <c r="ID425" i="3"/>
  <c r="IH425" i="3"/>
  <c r="IL425" i="3"/>
  <c r="IP425" i="3"/>
  <c r="IT425" i="3"/>
  <c r="DT426" i="3"/>
  <c r="DY426" i="3"/>
  <c r="ED426" i="3"/>
  <c r="EH426" i="3"/>
  <c r="EK426" i="3"/>
  <c r="EO426" i="3"/>
  <c r="ES426" i="3"/>
  <c r="EW426" i="3"/>
  <c r="FA426" i="3"/>
  <c r="FI426" i="3"/>
  <c r="FM426" i="3"/>
  <c r="FU426" i="3"/>
  <c r="FY426" i="3"/>
  <c r="GS426" i="3"/>
  <c r="GW426" i="3"/>
  <c r="HA426" i="3"/>
  <c r="HE426" i="3"/>
  <c r="HI426" i="3"/>
  <c r="HM426" i="3"/>
  <c r="HQ426" i="3"/>
  <c r="HU426" i="3"/>
  <c r="HY426" i="3"/>
  <c r="IC426" i="3"/>
  <c r="IG426" i="3"/>
  <c r="IK426" i="3"/>
  <c r="IO426" i="3"/>
  <c r="IS426" i="3"/>
  <c r="DW427" i="3"/>
  <c r="EC427" i="3"/>
  <c r="EG427" i="3"/>
  <c r="EN427" i="3"/>
  <c r="EV427" i="3"/>
  <c r="EZ427" i="3"/>
  <c r="FD427" i="3"/>
  <c r="FL427" i="3"/>
  <c r="FP427" i="3"/>
  <c r="FX427" i="3"/>
  <c r="GB427" i="3"/>
  <c r="GF427" i="3"/>
  <c r="GJ427" i="3"/>
  <c r="GN427" i="3"/>
  <c r="GV427" i="3"/>
  <c r="GZ427" i="3"/>
  <c r="HD427" i="3"/>
  <c r="HH427" i="3"/>
  <c r="HL427" i="3"/>
  <c r="HT427" i="3"/>
  <c r="HX427" i="3"/>
  <c r="IB427" i="3"/>
  <c r="IF427" i="3"/>
  <c r="IN427" i="3"/>
  <c r="IR427" i="3"/>
  <c r="DQ428" i="3"/>
  <c r="DV428" i="3"/>
  <c r="EB428" i="3"/>
  <c r="EF428" i="3"/>
  <c r="EM428" i="3"/>
  <c r="EQ428" i="3"/>
  <c r="EU428" i="3"/>
  <c r="EY428" i="3"/>
  <c r="FC428" i="3"/>
  <c r="FG428" i="3"/>
  <c r="FO428" i="3"/>
  <c r="FS428" i="3"/>
  <c r="GA428" i="3"/>
  <c r="GE428" i="3"/>
  <c r="GI428" i="3"/>
  <c r="GM428" i="3"/>
  <c r="GQ428" i="3"/>
  <c r="GU428" i="3"/>
  <c r="GY428" i="3"/>
  <c r="HC428" i="3"/>
  <c r="HG428" i="3"/>
  <c r="HK428" i="3"/>
  <c r="HO428" i="3"/>
  <c r="HS428" i="3"/>
  <c r="HW428" i="3"/>
  <c r="IA428" i="3"/>
  <c r="II428" i="3"/>
  <c r="IM428" i="3"/>
  <c r="IQ428" i="3"/>
  <c r="IU428" i="3"/>
  <c r="DU429" i="3"/>
  <c r="DZ429" i="3"/>
  <c r="EE429" i="3"/>
  <c r="EI429" i="3"/>
  <c r="EL429" i="3"/>
  <c r="EP429" i="3"/>
  <c r="ET429" i="3"/>
  <c r="EX429" i="3"/>
  <c r="FF429" i="3"/>
  <c r="FJ429" i="3"/>
  <c r="FR429" i="3"/>
  <c r="FV429" i="3"/>
  <c r="GD429" i="3"/>
  <c r="GH429" i="3"/>
  <c r="GL429" i="3"/>
  <c r="GP429" i="3"/>
  <c r="GT429" i="3"/>
  <c r="GX429" i="3"/>
  <c r="HB429" i="3"/>
  <c r="HF429" i="3"/>
  <c r="HJ429" i="3"/>
  <c r="HN429" i="3"/>
  <c r="HR429" i="3"/>
  <c r="HV429" i="3"/>
  <c r="ID429" i="3"/>
  <c r="IH429" i="3"/>
  <c r="IL429" i="3"/>
  <c r="IP429" i="3"/>
  <c r="IT429" i="3"/>
  <c r="DT430" i="3"/>
  <c r="DY430" i="3"/>
  <c r="ED430" i="3"/>
  <c r="EI430" i="3"/>
  <c r="EN430" i="3"/>
  <c r="ES430" i="3"/>
  <c r="EX430" i="3"/>
  <c r="FD430" i="3"/>
  <c r="FI430" i="3"/>
  <c r="FM430" i="3"/>
  <c r="FR430" i="3"/>
  <c r="GB430" i="3"/>
  <c r="GL430" i="3"/>
  <c r="GW430" i="3"/>
  <c r="HB430" i="3"/>
  <c r="HI430" i="3"/>
  <c r="HV430" i="3"/>
  <c r="ID430" i="3"/>
  <c r="IP430" i="3"/>
  <c r="IX430" i="3"/>
  <c r="DY431" i="3"/>
  <c r="EH431" i="3"/>
  <c r="EO431" i="3"/>
  <c r="EW431" i="3"/>
  <c r="FD431" i="3"/>
  <c r="FP431" i="3"/>
  <c r="GB431" i="3"/>
  <c r="GJ431" i="3"/>
  <c r="HH431" i="3"/>
  <c r="HX431" i="3"/>
  <c r="IF431" i="3"/>
  <c r="IV431" i="3"/>
  <c r="DT432" i="3"/>
  <c r="DY432" i="3"/>
  <c r="ED432" i="3"/>
  <c r="EH432" i="3"/>
  <c r="EK432" i="3"/>
  <c r="EO432" i="3"/>
  <c r="ES432" i="3"/>
  <c r="EW432" i="3"/>
  <c r="FA432" i="3"/>
  <c r="FI432" i="3"/>
  <c r="FM432" i="3"/>
  <c r="FU432" i="3"/>
  <c r="FY432" i="3"/>
  <c r="GS432" i="3"/>
  <c r="GW432" i="3"/>
  <c r="HA432" i="3"/>
  <c r="HE432" i="3"/>
  <c r="HI432" i="3"/>
  <c r="HM432" i="3"/>
  <c r="HQ432" i="3"/>
  <c r="HU432" i="3"/>
  <c r="HY432" i="3"/>
  <c r="IC432" i="3"/>
  <c r="IG432" i="3"/>
  <c r="IK432" i="3"/>
  <c r="IO432" i="3"/>
  <c r="IS432" i="3"/>
  <c r="IW432" i="3"/>
  <c r="DW433" i="3"/>
  <c r="EC433" i="3"/>
  <c r="EG433" i="3"/>
  <c r="EN433" i="3"/>
  <c r="EV433" i="3"/>
  <c r="EZ433" i="3"/>
  <c r="FD433" i="3"/>
  <c r="FL433" i="3"/>
  <c r="FP433" i="3"/>
  <c r="FX433" i="3"/>
  <c r="GB433" i="3"/>
  <c r="GF433" i="3"/>
  <c r="GJ433" i="3"/>
  <c r="GN433" i="3"/>
  <c r="GV433" i="3"/>
  <c r="GZ433" i="3"/>
  <c r="HD433" i="3"/>
  <c r="HH433" i="3"/>
  <c r="HL433" i="3"/>
  <c r="HT433" i="3"/>
  <c r="HX433" i="3"/>
  <c r="IB433" i="3"/>
  <c r="IF433" i="3"/>
  <c r="IN433" i="3"/>
  <c r="IR433" i="3"/>
  <c r="IV433" i="3"/>
  <c r="DQ434" i="3"/>
  <c r="DV434" i="3"/>
  <c r="EB434" i="3"/>
  <c r="EF434" i="3"/>
  <c r="EM434" i="3"/>
  <c r="EQ434" i="3"/>
  <c r="EU434" i="3"/>
  <c r="EY434" i="3"/>
  <c r="FC434" i="3"/>
  <c r="FG434" i="3"/>
  <c r="FO434" i="3"/>
  <c r="FS434" i="3"/>
  <c r="GA434" i="3"/>
  <c r="GE434" i="3"/>
  <c r="GI434" i="3"/>
  <c r="GM434" i="3"/>
  <c r="GQ434" i="3"/>
  <c r="GU434" i="3"/>
  <c r="GY434" i="3"/>
  <c r="HC434" i="3"/>
  <c r="HG434" i="3"/>
  <c r="HK434" i="3"/>
  <c r="HO434" i="3"/>
  <c r="HS434" i="3"/>
  <c r="HW434" i="3"/>
  <c r="IA434" i="3"/>
  <c r="II434" i="3"/>
  <c r="IM434" i="3"/>
  <c r="IQ434" i="3"/>
  <c r="IU434" i="3"/>
  <c r="IY434" i="3"/>
  <c r="DU435" i="3"/>
  <c r="DZ435" i="3"/>
  <c r="EE435" i="3"/>
  <c r="EI435" i="3"/>
  <c r="EL435" i="3"/>
  <c r="EP435" i="3"/>
  <c r="ET435" i="3"/>
  <c r="EX435" i="3"/>
  <c r="FF435" i="3"/>
  <c r="FJ435" i="3"/>
  <c r="FR435" i="3"/>
  <c r="FV435" i="3"/>
  <c r="GD435" i="3"/>
  <c r="GH435" i="3"/>
  <c r="GL435" i="3"/>
  <c r="GP435" i="3"/>
  <c r="GT435" i="3"/>
  <c r="GX435" i="3"/>
  <c r="HB435" i="3"/>
  <c r="HF435" i="3"/>
  <c r="HJ435" i="3"/>
  <c r="HN435" i="3"/>
  <c r="HR435" i="3"/>
  <c r="HV435" i="3"/>
  <c r="ID435" i="3"/>
  <c r="IH435" i="3"/>
  <c r="IL435" i="3"/>
  <c r="IP435" i="3"/>
  <c r="IT435" i="3"/>
  <c r="IX435" i="3"/>
  <c r="DT436" i="3"/>
  <c r="DY436" i="3"/>
  <c r="ED436" i="3"/>
  <c r="EH436" i="3"/>
  <c r="EK436" i="3"/>
  <c r="EO436" i="3"/>
  <c r="ES436" i="3"/>
  <c r="EW436" i="3"/>
  <c r="FA436" i="3"/>
  <c r="FI436" i="3"/>
  <c r="FM436" i="3"/>
  <c r="FU436" i="3"/>
  <c r="FY436" i="3"/>
  <c r="GS436" i="3"/>
  <c r="GW436" i="3"/>
  <c r="HA436" i="3"/>
  <c r="HE436" i="3"/>
  <c r="HI436" i="3"/>
  <c r="HM436" i="3"/>
  <c r="HQ436" i="3"/>
  <c r="HU436" i="3"/>
  <c r="HY436" i="3"/>
  <c r="IC436" i="3"/>
  <c r="IG436" i="3"/>
  <c r="IK436" i="3"/>
  <c r="IO436" i="3"/>
  <c r="IS436" i="3"/>
  <c r="IW436" i="3"/>
  <c r="DW437" i="3"/>
  <c r="EC437" i="3"/>
  <c r="EG437" i="3"/>
  <c r="EN437" i="3"/>
  <c r="EV437" i="3"/>
  <c r="EZ437" i="3"/>
  <c r="FD437" i="3"/>
  <c r="FL437" i="3"/>
  <c r="FP437" i="3"/>
  <c r="FX437" i="3"/>
  <c r="GB437" i="3"/>
  <c r="GF437" i="3"/>
  <c r="GJ437" i="3"/>
  <c r="GN437" i="3"/>
  <c r="GV437" i="3"/>
  <c r="GZ437" i="3"/>
  <c r="HD437" i="3"/>
  <c r="HH437" i="3"/>
  <c r="HL437" i="3"/>
  <c r="HT437" i="3"/>
  <c r="HX437" i="3"/>
  <c r="IB437" i="3"/>
  <c r="IF437" i="3"/>
  <c r="IN437" i="3"/>
  <c r="IR437" i="3"/>
  <c r="IV437" i="3"/>
  <c r="DQ438" i="3"/>
  <c r="DV438" i="3"/>
  <c r="EB438" i="3"/>
  <c r="EF438" i="3"/>
  <c r="EM438" i="3"/>
  <c r="EQ438" i="3"/>
  <c r="EU438" i="3"/>
  <c r="EY438" i="3"/>
  <c r="FC438" i="3"/>
  <c r="FG438" i="3"/>
  <c r="FO438" i="3"/>
  <c r="FS438" i="3"/>
  <c r="GA438" i="3"/>
  <c r="GE438" i="3"/>
  <c r="GI438" i="3"/>
  <c r="GM438" i="3"/>
  <c r="GQ438" i="3"/>
  <c r="GU438" i="3"/>
  <c r="GY438" i="3"/>
  <c r="HC438" i="3"/>
  <c r="HG438" i="3"/>
  <c r="HK438" i="3"/>
  <c r="HO438" i="3"/>
  <c r="HS438" i="3"/>
  <c r="HW438" i="3"/>
  <c r="IA438" i="3"/>
  <c r="II438" i="3"/>
  <c r="IM438" i="3"/>
  <c r="IQ438" i="3"/>
  <c r="IU438" i="3"/>
  <c r="IY438" i="3"/>
  <c r="DU439" i="3"/>
  <c r="DZ439" i="3"/>
  <c r="EE439" i="3"/>
  <c r="EI439" i="3"/>
  <c r="EL439" i="3"/>
  <c r="EP439" i="3"/>
  <c r="ET439" i="3"/>
  <c r="EX439" i="3"/>
  <c r="FF439" i="3"/>
  <c r="FJ439" i="3"/>
  <c r="FR439" i="3"/>
  <c r="FV439" i="3"/>
  <c r="GD439" i="3"/>
  <c r="GH439" i="3"/>
  <c r="GL439" i="3"/>
  <c r="GP439" i="3"/>
  <c r="GT439" i="3"/>
  <c r="GX439" i="3"/>
  <c r="HB439" i="3"/>
  <c r="HF439" i="3"/>
  <c r="HJ439" i="3"/>
  <c r="HN439" i="3"/>
  <c r="HR439" i="3"/>
  <c r="HV439" i="3"/>
  <c r="ID439" i="3"/>
  <c r="IH439" i="3"/>
  <c r="IL439" i="3"/>
  <c r="IP439" i="3"/>
  <c r="IT439" i="3"/>
  <c r="IX439" i="3"/>
  <c r="DT440" i="3"/>
  <c r="DY440" i="3"/>
  <c r="ED440" i="3"/>
  <c r="EH440" i="3"/>
  <c r="EK440" i="3"/>
  <c r="EO440" i="3"/>
  <c r="ES440" i="3"/>
  <c r="EW440" i="3"/>
  <c r="FA440" i="3"/>
  <c r="FI440" i="3"/>
  <c r="FM440" i="3"/>
  <c r="FU440" i="3"/>
  <c r="FY440" i="3"/>
  <c r="GS440" i="3"/>
  <c r="GW440" i="3"/>
  <c r="HA440" i="3"/>
  <c r="HE440" i="3"/>
  <c r="HI440" i="3"/>
  <c r="HM440" i="3"/>
  <c r="HQ440" i="3"/>
  <c r="HU440" i="3"/>
  <c r="HY440" i="3"/>
  <c r="IC440" i="3"/>
  <c r="IG440" i="3"/>
  <c r="IK440" i="3"/>
  <c r="IO440" i="3"/>
  <c r="IS440" i="3"/>
  <c r="IW440" i="3"/>
  <c r="FR441" i="3"/>
  <c r="GL441" i="3"/>
  <c r="GQ441" i="3"/>
  <c r="DW442" i="3"/>
  <c r="EG442" i="3"/>
  <c r="EN442" i="3"/>
  <c r="EV442" i="3"/>
  <c r="FI442" i="3"/>
  <c r="FU442" i="3"/>
  <c r="GW442" i="3"/>
  <c r="HE442" i="3"/>
  <c r="HM442" i="3"/>
  <c r="HU442" i="3"/>
  <c r="IB442" i="3"/>
  <c r="IG442" i="3"/>
  <c r="IO442" i="3"/>
  <c r="IW442" i="3"/>
  <c r="DU432" i="3"/>
  <c r="DZ432" i="3"/>
  <c r="EE432" i="3"/>
  <c r="EI432" i="3"/>
  <c r="EL432" i="3"/>
  <c r="EP432" i="3"/>
  <c r="ET432" i="3"/>
  <c r="EX432" i="3"/>
  <c r="FF432" i="3"/>
  <c r="FJ432" i="3"/>
  <c r="FR432" i="3"/>
  <c r="FV432" i="3"/>
  <c r="GD432" i="3"/>
  <c r="GH432" i="3"/>
  <c r="GL432" i="3"/>
  <c r="GP432" i="3"/>
  <c r="GT432" i="3"/>
  <c r="GX432" i="3"/>
  <c r="HB432" i="3"/>
  <c r="HF432" i="3"/>
  <c r="HJ432" i="3"/>
  <c r="HN432" i="3"/>
  <c r="HR432" i="3"/>
  <c r="HV432" i="3"/>
  <c r="ID432" i="3"/>
  <c r="IH432" i="3"/>
  <c r="IL432" i="3"/>
  <c r="IP432" i="3"/>
  <c r="IT432" i="3"/>
  <c r="IX432" i="3"/>
  <c r="GS433" i="3"/>
  <c r="GW433" i="3"/>
  <c r="HA433" i="3"/>
  <c r="HE433" i="3"/>
  <c r="HI433" i="3"/>
  <c r="HM433" i="3"/>
  <c r="HQ433" i="3"/>
  <c r="HU433" i="3"/>
  <c r="HY433" i="3"/>
  <c r="IC433" i="3"/>
  <c r="IG433" i="3"/>
  <c r="IK433" i="3"/>
  <c r="IO433" i="3"/>
  <c r="IS433" i="3"/>
  <c r="IW433" i="3"/>
  <c r="DW434" i="3"/>
  <c r="EC434" i="3"/>
  <c r="EG434" i="3"/>
  <c r="EN434" i="3"/>
  <c r="EV434" i="3"/>
  <c r="EZ434" i="3"/>
  <c r="FD434" i="3"/>
  <c r="FL434" i="3"/>
  <c r="FP434" i="3"/>
  <c r="FX434" i="3"/>
  <c r="GB434" i="3"/>
  <c r="GF434" i="3"/>
  <c r="GJ434" i="3"/>
  <c r="GN434" i="3"/>
  <c r="GV434" i="3"/>
  <c r="GZ434" i="3"/>
  <c r="HD434" i="3"/>
  <c r="HH434" i="3"/>
  <c r="HL434" i="3"/>
  <c r="HT434" i="3"/>
  <c r="HX434" i="3"/>
  <c r="IB434" i="3"/>
  <c r="IF434" i="3"/>
  <c r="IN434" i="3"/>
  <c r="IR434" i="3"/>
  <c r="IV434" i="3"/>
  <c r="DQ435" i="3"/>
  <c r="DV435" i="3"/>
  <c r="EB435" i="3"/>
  <c r="EF435" i="3"/>
  <c r="EM435" i="3"/>
  <c r="EQ435" i="3"/>
  <c r="EU435" i="3"/>
  <c r="EY435" i="3"/>
  <c r="FC435" i="3"/>
  <c r="FG435" i="3"/>
  <c r="FO435" i="3"/>
  <c r="FS435" i="3"/>
  <c r="GA435" i="3"/>
  <c r="GE435" i="3"/>
  <c r="GI435" i="3"/>
  <c r="GM435" i="3"/>
  <c r="GQ435" i="3"/>
  <c r="GU435" i="3"/>
  <c r="GY435" i="3"/>
  <c r="HC435" i="3"/>
  <c r="HG435" i="3"/>
  <c r="HK435" i="3"/>
  <c r="HO435" i="3"/>
  <c r="HS435" i="3"/>
  <c r="HW435" i="3"/>
  <c r="IA435" i="3"/>
  <c r="II435" i="3"/>
  <c r="IM435" i="3"/>
  <c r="IQ435" i="3"/>
  <c r="IU435" i="3"/>
  <c r="IY435" i="3"/>
  <c r="DU436" i="3"/>
  <c r="DZ436" i="3"/>
  <c r="EE436" i="3"/>
  <c r="EI436" i="3"/>
  <c r="EL436" i="3"/>
  <c r="EP436" i="3"/>
  <c r="ET436" i="3"/>
  <c r="EX436" i="3"/>
  <c r="FF436" i="3"/>
  <c r="FJ436" i="3"/>
  <c r="FR436" i="3"/>
  <c r="FV436" i="3"/>
  <c r="GD436" i="3"/>
  <c r="GH436" i="3"/>
  <c r="GL436" i="3"/>
  <c r="GP436" i="3"/>
  <c r="GT436" i="3"/>
  <c r="GX436" i="3"/>
  <c r="HB436" i="3"/>
  <c r="HF436" i="3"/>
  <c r="HJ436" i="3"/>
  <c r="HN436" i="3"/>
  <c r="HR436" i="3"/>
  <c r="HV436" i="3"/>
  <c r="ID436" i="3"/>
  <c r="IH436" i="3"/>
  <c r="IL436" i="3"/>
  <c r="IP436" i="3"/>
  <c r="IT436" i="3"/>
  <c r="IX436" i="3"/>
  <c r="GS437" i="3"/>
  <c r="GW437" i="3"/>
  <c r="HA437" i="3"/>
  <c r="HE437" i="3"/>
  <c r="HI437" i="3"/>
  <c r="HM437" i="3"/>
  <c r="HQ437" i="3"/>
  <c r="HU437" i="3"/>
  <c r="HY437" i="3"/>
  <c r="IC437" i="3"/>
  <c r="IG437" i="3"/>
  <c r="IK437" i="3"/>
  <c r="IO437" i="3"/>
  <c r="IS437" i="3"/>
  <c r="IW437" i="3"/>
  <c r="DW438" i="3"/>
  <c r="EC438" i="3"/>
  <c r="EG438" i="3"/>
  <c r="EN438" i="3"/>
  <c r="EV438" i="3"/>
  <c r="EZ438" i="3"/>
  <c r="FD438" i="3"/>
  <c r="FL438" i="3"/>
  <c r="FP438" i="3"/>
  <c r="FX438" i="3"/>
  <c r="GB438" i="3"/>
  <c r="GF438" i="3"/>
  <c r="GJ438" i="3"/>
  <c r="GN438" i="3"/>
  <c r="GV438" i="3"/>
  <c r="GZ438" i="3"/>
  <c r="HD438" i="3"/>
  <c r="HH438" i="3"/>
  <c r="HL438" i="3"/>
  <c r="HT438" i="3"/>
  <c r="HX438" i="3"/>
  <c r="IB438" i="3"/>
  <c r="IF438" i="3"/>
  <c r="IN438" i="3"/>
  <c r="IR438" i="3"/>
  <c r="IV438" i="3"/>
  <c r="DQ439" i="3"/>
  <c r="DV439" i="3"/>
  <c r="EB439" i="3"/>
  <c r="EF439" i="3"/>
  <c r="EM439" i="3"/>
  <c r="EQ439" i="3"/>
  <c r="EU439" i="3"/>
  <c r="EY439" i="3"/>
  <c r="FC439" i="3"/>
  <c r="FG439" i="3"/>
  <c r="FO439" i="3"/>
  <c r="FS439" i="3"/>
  <c r="GA439" i="3"/>
  <c r="GE439" i="3"/>
  <c r="GI439" i="3"/>
  <c r="GM439" i="3"/>
  <c r="GQ439" i="3"/>
  <c r="GU439" i="3"/>
  <c r="GY439" i="3"/>
  <c r="HC439" i="3"/>
  <c r="HG439" i="3"/>
  <c r="HK439" i="3"/>
  <c r="HO439" i="3"/>
  <c r="HS439" i="3"/>
  <c r="HW439" i="3"/>
  <c r="IA439" i="3"/>
  <c r="II439" i="3"/>
  <c r="IM439" i="3"/>
  <c r="IQ439" i="3"/>
  <c r="IU439" i="3"/>
  <c r="IY439" i="3"/>
  <c r="DU440" i="3"/>
  <c r="DZ440" i="3"/>
  <c r="EE440" i="3"/>
  <c r="EI440" i="3"/>
  <c r="EL440" i="3"/>
  <c r="EP440" i="3"/>
  <c r="ET440" i="3"/>
  <c r="EX440" i="3"/>
  <c r="FF440" i="3"/>
  <c r="FJ440" i="3"/>
  <c r="FR440" i="3"/>
  <c r="FV440" i="3"/>
  <c r="GD440" i="3"/>
  <c r="GH440" i="3"/>
  <c r="GL440" i="3"/>
  <c r="GP440" i="3"/>
  <c r="GT440" i="3"/>
  <c r="GX440" i="3"/>
  <c r="HB440" i="3"/>
  <c r="HF440" i="3"/>
  <c r="HJ440" i="3"/>
  <c r="HN440" i="3"/>
  <c r="HR440" i="3"/>
  <c r="HV440" i="3"/>
  <c r="ID440" i="3"/>
  <c r="IH440" i="3"/>
  <c r="IL440" i="3"/>
  <c r="IP440" i="3"/>
  <c r="IT440" i="3"/>
  <c r="IX440" i="3"/>
  <c r="DY442" i="3"/>
  <c r="EH442" i="3"/>
  <c r="EO442" i="3"/>
  <c r="EW442" i="3"/>
  <c r="FD442" i="3"/>
  <c r="FP442" i="3"/>
  <c r="GB442" i="3"/>
  <c r="GJ442" i="3"/>
  <c r="GZ442" i="3"/>
  <c r="HH442" i="3"/>
  <c r="HX442" i="3"/>
  <c r="IC442" i="3"/>
  <c r="DW435" i="3"/>
  <c r="EC435" i="3"/>
  <c r="EG435" i="3"/>
  <c r="EN435" i="3"/>
  <c r="EV435" i="3"/>
  <c r="EZ435" i="3"/>
  <c r="FD435" i="3"/>
  <c r="FL435" i="3"/>
  <c r="FP435" i="3"/>
  <c r="FX435" i="3"/>
  <c r="GB435" i="3"/>
  <c r="GF435" i="3"/>
  <c r="GJ435" i="3"/>
  <c r="GN435" i="3"/>
  <c r="GV435" i="3"/>
  <c r="GZ435" i="3"/>
  <c r="HD435" i="3"/>
  <c r="HH435" i="3"/>
  <c r="HL435" i="3"/>
  <c r="HT435" i="3"/>
  <c r="HX435" i="3"/>
  <c r="IB435" i="3"/>
  <c r="IF435" i="3"/>
  <c r="IN435" i="3"/>
  <c r="IR435" i="3"/>
  <c r="IV435" i="3"/>
  <c r="GY436" i="3"/>
  <c r="HC436" i="3"/>
  <c r="HG436" i="3"/>
  <c r="HK436" i="3"/>
  <c r="HO436" i="3"/>
  <c r="HS436" i="3"/>
  <c r="HW436" i="3"/>
  <c r="IA436" i="3"/>
  <c r="II436" i="3"/>
  <c r="IM436" i="3"/>
  <c r="IQ436" i="3"/>
  <c r="IU436" i="3"/>
  <c r="IY436" i="3"/>
  <c r="IK438" i="3"/>
  <c r="IO438" i="3"/>
  <c r="IS438" i="3"/>
  <c r="IW438" i="3"/>
  <c r="DW439" i="3"/>
  <c r="EC439" i="3"/>
  <c r="EG439" i="3"/>
  <c r="EN439" i="3"/>
  <c r="EV439" i="3"/>
  <c r="EZ439" i="3"/>
  <c r="FD439" i="3"/>
  <c r="FL439" i="3"/>
  <c r="FP439" i="3"/>
  <c r="FX439" i="3"/>
  <c r="GB439" i="3"/>
  <c r="GF439" i="3"/>
  <c r="GJ439" i="3"/>
  <c r="GN439" i="3"/>
  <c r="GV439" i="3"/>
  <c r="GZ439" i="3"/>
  <c r="HD439" i="3"/>
  <c r="HH439" i="3"/>
  <c r="HL439" i="3"/>
  <c r="HT439" i="3"/>
  <c r="HX439" i="3"/>
  <c r="IB439" i="3"/>
  <c r="IF439" i="3"/>
  <c r="IN439" i="3"/>
  <c r="IR439" i="3"/>
  <c r="IV439" i="3"/>
  <c r="DQ440" i="3"/>
  <c r="DV440" i="3"/>
  <c r="EB440" i="3"/>
  <c r="EF440" i="3"/>
  <c r="EM440" i="3"/>
  <c r="EQ440" i="3"/>
  <c r="EU440" i="3"/>
  <c r="EY440" i="3"/>
  <c r="FC440" i="3"/>
  <c r="FG440" i="3"/>
  <c r="FO440" i="3"/>
  <c r="FS440" i="3"/>
  <c r="GA440" i="3"/>
  <c r="GE440" i="3"/>
  <c r="GI440" i="3"/>
  <c r="GM440" i="3"/>
  <c r="GQ440" i="3"/>
  <c r="GU440" i="3"/>
  <c r="GY440" i="3"/>
  <c r="HC440" i="3"/>
  <c r="HG440" i="3"/>
  <c r="HK440" i="3"/>
  <c r="HO440" i="3"/>
  <c r="HS440" i="3"/>
  <c r="HW440" i="3"/>
  <c r="IA440" i="3"/>
  <c r="II440" i="3"/>
  <c r="IM440" i="3"/>
  <c r="IQ440" i="3"/>
  <c r="IU440" i="3"/>
  <c r="IY440" i="3"/>
  <c r="IY442" i="3"/>
  <c r="IU442" i="3"/>
  <c r="IQ442" i="3"/>
  <c r="IM442" i="3"/>
  <c r="II442" i="3"/>
  <c r="IA442" i="3"/>
  <c r="HW442" i="3"/>
  <c r="HS442" i="3"/>
  <c r="HO442" i="3"/>
  <c r="HK442" i="3"/>
  <c r="HG442" i="3"/>
  <c r="HC442" i="3"/>
  <c r="GY442" i="3"/>
  <c r="GU442" i="3"/>
  <c r="GQ442" i="3"/>
  <c r="GM442" i="3"/>
  <c r="GI442" i="3"/>
  <c r="GE442" i="3"/>
  <c r="GA442" i="3"/>
  <c r="FS442" i="3"/>
  <c r="FO442" i="3"/>
  <c r="FG442" i="3"/>
  <c r="FC442" i="3"/>
  <c r="EY442" i="3"/>
  <c r="EU442" i="3"/>
  <c r="EQ442" i="3"/>
  <c r="EM442" i="3"/>
  <c r="EF442" i="3"/>
  <c r="EB442" i="3"/>
  <c r="DV442" i="3"/>
  <c r="DQ442" i="3"/>
  <c r="IX442" i="3"/>
  <c r="IT442" i="3"/>
  <c r="IP442" i="3"/>
  <c r="IL442" i="3"/>
  <c r="IH442" i="3"/>
  <c r="ID442" i="3"/>
  <c r="HV442" i="3"/>
  <c r="HR442" i="3"/>
  <c r="HN442" i="3"/>
  <c r="HJ442" i="3"/>
  <c r="HF442" i="3"/>
  <c r="HB442" i="3"/>
  <c r="GX442" i="3"/>
  <c r="GT442" i="3"/>
  <c r="GP442" i="3"/>
  <c r="GL442" i="3"/>
  <c r="GH442" i="3"/>
  <c r="GD442" i="3"/>
  <c r="FV442" i="3"/>
  <c r="FR442" i="3"/>
  <c r="FJ442" i="3"/>
  <c r="FF442" i="3"/>
  <c r="EX442" i="3"/>
  <c r="ET442" i="3"/>
  <c r="EP442" i="3"/>
  <c r="EL442" i="3"/>
  <c r="EI442" i="3"/>
  <c r="EE442" i="3"/>
  <c r="DZ442" i="3"/>
  <c r="DU442" i="3"/>
  <c r="EC442" i="3"/>
  <c r="EZ442" i="3"/>
  <c r="FL442" i="3"/>
  <c r="FX442" i="3"/>
  <c r="GS442" i="3"/>
  <c r="HA442" i="3"/>
  <c r="HI442" i="3"/>
  <c r="HQ442" i="3"/>
  <c r="HY442" i="3"/>
  <c r="IK442" i="3"/>
  <c r="IS442" i="3"/>
  <c r="DW432" i="3"/>
  <c r="EC432" i="3"/>
  <c r="EG432" i="3"/>
  <c r="EN432" i="3"/>
  <c r="EV432" i="3"/>
  <c r="EZ432" i="3"/>
  <c r="FD432" i="3"/>
  <c r="FL432" i="3"/>
  <c r="FP432" i="3"/>
  <c r="FX432" i="3"/>
  <c r="GB432" i="3"/>
  <c r="GF432" i="3"/>
  <c r="GJ432" i="3"/>
  <c r="GN432" i="3"/>
  <c r="GV432" i="3"/>
  <c r="GZ432" i="3"/>
  <c r="HD432" i="3"/>
  <c r="HH432" i="3"/>
  <c r="HL432" i="3"/>
  <c r="HT432" i="3"/>
  <c r="HX432" i="3"/>
  <c r="IB432" i="3"/>
  <c r="IF432" i="3"/>
  <c r="IN432" i="3"/>
  <c r="IR432" i="3"/>
  <c r="GI433" i="3"/>
  <c r="GM433" i="3"/>
  <c r="GQ433" i="3"/>
  <c r="GU433" i="3"/>
  <c r="GY433" i="3"/>
  <c r="HC433" i="3"/>
  <c r="HG433" i="3"/>
  <c r="HK433" i="3"/>
  <c r="HO433" i="3"/>
  <c r="HS433" i="3"/>
  <c r="HW433" i="3"/>
  <c r="IA433" i="3"/>
  <c r="II433" i="3"/>
  <c r="IM433" i="3"/>
  <c r="IQ433" i="3"/>
  <c r="IU433" i="3"/>
  <c r="DU434" i="3"/>
  <c r="DZ434" i="3"/>
  <c r="EE434" i="3"/>
  <c r="EI434" i="3"/>
  <c r="EL434" i="3"/>
  <c r="EP434" i="3"/>
  <c r="ET434" i="3"/>
  <c r="EX434" i="3"/>
  <c r="FF434" i="3"/>
  <c r="FJ434" i="3"/>
  <c r="FR434" i="3"/>
  <c r="FV434" i="3"/>
  <c r="GD434" i="3"/>
  <c r="GH434" i="3"/>
  <c r="GL434" i="3"/>
  <c r="GP434" i="3"/>
  <c r="GT434" i="3"/>
  <c r="GX434" i="3"/>
  <c r="HB434" i="3"/>
  <c r="HF434" i="3"/>
  <c r="HJ434" i="3"/>
  <c r="HN434" i="3"/>
  <c r="HR434" i="3"/>
  <c r="HV434" i="3"/>
  <c r="ID434" i="3"/>
  <c r="IH434" i="3"/>
  <c r="IL434" i="3"/>
  <c r="IP434" i="3"/>
  <c r="IT434" i="3"/>
  <c r="DT435" i="3"/>
  <c r="DY435" i="3"/>
  <c r="ED435" i="3"/>
  <c r="EH435" i="3"/>
  <c r="EK435" i="3"/>
  <c r="EO435" i="3"/>
  <c r="ES435" i="3"/>
  <c r="EW435" i="3"/>
  <c r="FA435" i="3"/>
  <c r="FI435" i="3"/>
  <c r="FM435" i="3"/>
  <c r="FU435" i="3"/>
  <c r="FY435" i="3"/>
  <c r="GS435" i="3"/>
  <c r="GW435" i="3"/>
  <c r="HA435" i="3"/>
  <c r="HE435" i="3"/>
  <c r="HI435" i="3"/>
  <c r="HM435" i="3"/>
  <c r="HQ435" i="3"/>
  <c r="HU435" i="3"/>
  <c r="HY435" i="3"/>
  <c r="IC435" i="3"/>
  <c r="IG435" i="3"/>
  <c r="IK435" i="3"/>
  <c r="IO435" i="3"/>
  <c r="IS435" i="3"/>
  <c r="DW436" i="3"/>
  <c r="EC436" i="3"/>
  <c r="EG436" i="3"/>
  <c r="EN436" i="3"/>
  <c r="EV436" i="3"/>
  <c r="EZ436" i="3"/>
  <c r="FD436" i="3"/>
  <c r="FL436" i="3"/>
  <c r="FP436" i="3"/>
  <c r="FX436" i="3"/>
  <c r="GB436" i="3"/>
  <c r="GF436" i="3"/>
  <c r="GJ436" i="3"/>
  <c r="GN436" i="3"/>
  <c r="GV436" i="3"/>
  <c r="GZ436" i="3"/>
  <c r="HD436" i="3"/>
  <c r="HH436" i="3"/>
  <c r="HL436" i="3"/>
  <c r="HT436" i="3"/>
  <c r="HX436" i="3"/>
  <c r="IB436" i="3"/>
  <c r="IF436" i="3"/>
  <c r="IN436" i="3"/>
  <c r="IR436" i="3"/>
  <c r="GI437" i="3"/>
  <c r="GM437" i="3"/>
  <c r="GQ437" i="3"/>
  <c r="GU437" i="3"/>
  <c r="GY437" i="3"/>
  <c r="HC437" i="3"/>
  <c r="HG437" i="3"/>
  <c r="HK437" i="3"/>
  <c r="HO437" i="3"/>
  <c r="HS437" i="3"/>
  <c r="HW437" i="3"/>
  <c r="IA437" i="3"/>
  <c r="II437" i="3"/>
  <c r="IM437" i="3"/>
  <c r="IQ437" i="3"/>
  <c r="IU437" i="3"/>
  <c r="DU438" i="3"/>
  <c r="DZ438" i="3"/>
  <c r="EE438" i="3"/>
  <c r="EI438" i="3"/>
  <c r="EL438" i="3"/>
  <c r="EP438" i="3"/>
  <c r="ET438" i="3"/>
  <c r="EX438" i="3"/>
  <c r="FF438" i="3"/>
  <c r="FJ438" i="3"/>
  <c r="FR438" i="3"/>
  <c r="FV438" i="3"/>
  <c r="GD438" i="3"/>
  <c r="GH438" i="3"/>
  <c r="GL438" i="3"/>
  <c r="GP438" i="3"/>
  <c r="GT438" i="3"/>
  <c r="GX438" i="3"/>
  <c r="HB438" i="3"/>
  <c r="HF438" i="3"/>
  <c r="HJ438" i="3"/>
  <c r="HN438" i="3"/>
  <c r="HR438" i="3"/>
  <c r="HV438" i="3"/>
  <c r="ID438" i="3"/>
  <c r="IH438" i="3"/>
  <c r="IL438" i="3"/>
  <c r="IP438" i="3"/>
  <c r="IT438" i="3"/>
  <c r="DT439" i="3"/>
  <c r="DY439" i="3"/>
  <c r="ED439" i="3"/>
  <c r="EH439" i="3"/>
  <c r="EK439" i="3"/>
  <c r="EO439" i="3"/>
  <c r="ES439" i="3"/>
  <c r="EW439" i="3"/>
  <c r="FA439" i="3"/>
  <c r="FI439" i="3"/>
  <c r="FM439" i="3"/>
  <c r="FU439" i="3"/>
  <c r="FY439" i="3"/>
  <c r="GS439" i="3"/>
  <c r="GW439" i="3"/>
  <c r="HA439" i="3"/>
  <c r="HE439" i="3"/>
  <c r="HI439" i="3"/>
  <c r="HM439" i="3"/>
  <c r="HQ439" i="3"/>
  <c r="HU439" i="3"/>
  <c r="HY439" i="3"/>
  <c r="IC439" i="3"/>
  <c r="IG439" i="3"/>
  <c r="IK439" i="3"/>
  <c r="IO439" i="3"/>
  <c r="IS439" i="3"/>
  <c r="DW440" i="3"/>
  <c r="EC440" i="3"/>
  <c r="EG440" i="3"/>
  <c r="EN440" i="3"/>
  <c r="EV440" i="3"/>
  <c r="EZ440" i="3"/>
  <c r="FD440" i="3"/>
  <c r="FL440" i="3"/>
  <c r="FP440" i="3"/>
  <c r="FX440" i="3"/>
  <c r="GB440" i="3"/>
  <c r="GF440" i="3"/>
  <c r="GJ440" i="3"/>
  <c r="GN440" i="3"/>
  <c r="GV440" i="3"/>
  <c r="GZ440" i="3"/>
  <c r="HD440" i="3"/>
  <c r="HH440" i="3"/>
  <c r="HL440" i="3"/>
  <c r="HT440" i="3"/>
  <c r="HX440" i="3"/>
  <c r="IB440" i="3"/>
  <c r="IF440" i="3"/>
  <c r="IN440" i="3"/>
  <c r="IR440" i="3"/>
  <c r="DT442" i="3"/>
  <c r="ED442" i="3"/>
  <c r="EK442" i="3"/>
  <c r="ES442" i="3"/>
  <c r="FA442" i="3"/>
  <c r="FM442" i="3"/>
  <c r="FY442" i="3"/>
  <c r="GF442" i="3"/>
  <c r="GN442" i="3"/>
  <c r="GV442" i="3"/>
  <c r="HD442" i="3"/>
  <c r="HL442" i="3"/>
  <c r="HT442" i="3"/>
  <c r="IF442" i="3"/>
  <c r="IN442" i="3"/>
  <c r="IV442" i="3"/>
  <c r="FG443" i="3"/>
  <c r="FO443" i="3"/>
  <c r="FS443" i="3"/>
  <c r="GA443" i="3"/>
  <c r="GE443" i="3"/>
  <c r="GI443" i="3"/>
  <c r="GM443" i="3"/>
  <c r="GQ443" i="3"/>
  <c r="GU443" i="3"/>
  <c r="GY443" i="3"/>
  <c r="HC443" i="3"/>
  <c r="HG443" i="3"/>
  <c r="HK443" i="3"/>
  <c r="HO443" i="3"/>
  <c r="HS443" i="3"/>
  <c r="HW443" i="3"/>
  <c r="IA443" i="3"/>
  <c r="II443" i="3"/>
  <c r="IM443" i="3"/>
  <c r="IQ443" i="3"/>
  <c r="IU443" i="3"/>
  <c r="IY443" i="3"/>
  <c r="IH444" i="3"/>
  <c r="IL444" i="3"/>
  <c r="IP444" i="3"/>
  <c r="IT444" i="3"/>
  <c r="IX444" i="3"/>
  <c r="DW446" i="3"/>
  <c r="EC446" i="3"/>
  <c r="EG446" i="3"/>
  <c r="EN446" i="3"/>
  <c r="EV446" i="3"/>
  <c r="EZ446" i="3"/>
  <c r="FD446" i="3"/>
  <c r="FL446" i="3"/>
  <c r="FP446" i="3"/>
  <c r="FX446" i="3"/>
  <c r="GB446" i="3"/>
  <c r="GF446" i="3"/>
  <c r="GJ446" i="3"/>
  <c r="GN446" i="3"/>
  <c r="GV446" i="3"/>
  <c r="GZ446" i="3"/>
  <c r="HD446" i="3"/>
  <c r="HH446" i="3"/>
  <c r="HL446" i="3"/>
  <c r="HT446" i="3"/>
  <c r="HX446" i="3"/>
  <c r="IB446" i="3"/>
  <c r="IF446" i="3"/>
  <c r="IN446" i="3"/>
  <c r="IR446" i="3"/>
  <c r="IV446" i="3"/>
  <c r="DQ447" i="3"/>
  <c r="DV447" i="3"/>
  <c r="EB447" i="3"/>
  <c r="EF447" i="3"/>
  <c r="EM447" i="3"/>
  <c r="EQ447" i="3"/>
  <c r="EU447" i="3"/>
  <c r="EY447" i="3"/>
  <c r="FC447" i="3"/>
  <c r="FG447" i="3"/>
  <c r="FO447" i="3"/>
  <c r="FS447" i="3"/>
  <c r="GA447" i="3"/>
  <c r="GE447" i="3"/>
  <c r="GI447" i="3"/>
  <c r="GM447" i="3"/>
  <c r="GQ447" i="3"/>
  <c r="GU447" i="3"/>
  <c r="GY447" i="3"/>
  <c r="HC447" i="3"/>
  <c r="HG447" i="3"/>
  <c r="HK447" i="3"/>
  <c r="HO447" i="3"/>
  <c r="HS447" i="3"/>
  <c r="HW447" i="3"/>
  <c r="IA447" i="3"/>
  <c r="II447" i="3"/>
  <c r="IM447" i="3"/>
  <c r="IQ447" i="3"/>
  <c r="IU447" i="3"/>
  <c r="IY447" i="3"/>
  <c r="GD448" i="3"/>
  <c r="GH448" i="3"/>
  <c r="GL448" i="3"/>
  <c r="GP448" i="3"/>
  <c r="GT448" i="3"/>
  <c r="GX448" i="3"/>
  <c r="HB448" i="3"/>
  <c r="HF448" i="3"/>
  <c r="HJ448" i="3"/>
  <c r="HN448" i="3"/>
  <c r="HR448" i="3"/>
  <c r="HV448" i="3"/>
  <c r="ID448" i="3"/>
  <c r="IH448" i="3"/>
  <c r="IL448" i="3"/>
  <c r="IP448" i="3"/>
  <c r="IT448" i="3"/>
  <c r="IX448" i="3"/>
  <c r="IY450" i="3"/>
  <c r="IU450" i="3"/>
  <c r="IQ450" i="3"/>
  <c r="IM450" i="3"/>
  <c r="II450" i="3"/>
  <c r="IA450" i="3"/>
  <c r="HW450" i="3"/>
  <c r="HS450" i="3"/>
  <c r="HO450" i="3"/>
  <c r="HK450" i="3"/>
  <c r="HG450" i="3"/>
  <c r="HC450" i="3"/>
  <c r="GY450" i="3"/>
  <c r="GU450" i="3"/>
  <c r="GQ450" i="3"/>
  <c r="GM450" i="3"/>
  <c r="GI450" i="3"/>
  <c r="GE450" i="3"/>
  <c r="GA450" i="3"/>
  <c r="FS450" i="3"/>
  <c r="FO450" i="3"/>
  <c r="IW450" i="3"/>
  <c r="IS450" i="3"/>
  <c r="IO450" i="3"/>
  <c r="IK450" i="3"/>
  <c r="IG450" i="3"/>
  <c r="IC450" i="3"/>
  <c r="HY450" i="3"/>
  <c r="HU450" i="3"/>
  <c r="HQ450" i="3"/>
  <c r="HM450" i="3"/>
  <c r="HI450" i="3"/>
  <c r="HE450" i="3"/>
  <c r="HA450" i="3"/>
  <c r="GW450" i="3"/>
  <c r="GS450" i="3"/>
  <c r="DW450" i="3"/>
  <c r="EC450" i="3"/>
  <c r="EG450" i="3"/>
  <c r="EN450" i="3"/>
  <c r="EV450" i="3"/>
  <c r="EZ450" i="3"/>
  <c r="FD450" i="3"/>
  <c r="FL450" i="3"/>
  <c r="FV450" i="3"/>
  <c r="GF450" i="3"/>
  <c r="GP450" i="3"/>
  <c r="GX450" i="3"/>
  <c r="HF450" i="3"/>
  <c r="HN450" i="3"/>
  <c r="HV450" i="3"/>
  <c r="ID450" i="3"/>
  <c r="IR450" i="3"/>
  <c r="IW452" i="3"/>
  <c r="IS452" i="3"/>
  <c r="IO452" i="3"/>
  <c r="IK452" i="3"/>
  <c r="IG452" i="3"/>
  <c r="IC452" i="3"/>
  <c r="HY452" i="3"/>
  <c r="HU452" i="3"/>
  <c r="HQ452" i="3"/>
  <c r="HM452" i="3"/>
  <c r="HI452" i="3"/>
  <c r="HE452" i="3"/>
  <c r="HA452" i="3"/>
  <c r="GW452" i="3"/>
  <c r="GS452" i="3"/>
  <c r="FY452" i="3"/>
  <c r="FU452" i="3"/>
  <c r="FM452" i="3"/>
  <c r="FI452" i="3"/>
  <c r="FA452" i="3"/>
  <c r="EW452" i="3"/>
  <c r="ES452" i="3"/>
  <c r="EO452" i="3"/>
  <c r="EK452" i="3"/>
  <c r="EH452" i="3"/>
  <c r="ED452" i="3"/>
  <c r="DY452" i="3"/>
  <c r="DT452" i="3"/>
  <c r="IY452" i="3"/>
  <c r="IU452" i="3"/>
  <c r="IQ452" i="3"/>
  <c r="IM452" i="3"/>
  <c r="II452" i="3"/>
  <c r="IA452" i="3"/>
  <c r="HW452" i="3"/>
  <c r="HS452" i="3"/>
  <c r="HO452" i="3"/>
  <c r="HK452" i="3"/>
  <c r="HG452" i="3"/>
  <c r="HC452" i="3"/>
  <c r="GY452" i="3"/>
  <c r="GU452" i="3"/>
  <c r="GQ452" i="3"/>
  <c r="GM452" i="3"/>
  <c r="GI452" i="3"/>
  <c r="GE452" i="3"/>
  <c r="GA452" i="3"/>
  <c r="FS452" i="3"/>
  <c r="FO452" i="3"/>
  <c r="FG452" i="3"/>
  <c r="FC452" i="3"/>
  <c r="EY452" i="3"/>
  <c r="EU452" i="3"/>
  <c r="EQ452" i="3"/>
  <c r="EM452" i="3"/>
  <c r="EF452" i="3"/>
  <c r="EB452" i="3"/>
  <c r="DV452" i="3"/>
  <c r="DQ452" i="3"/>
  <c r="EC452" i="3"/>
  <c r="EZ452" i="3"/>
  <c r="FF452" i="3"/>
  <c r="FL452" i="3"/>
  <c r="FR452" i="3"/>
  <c r="FX452" i="3"/>
  <c r="GD452" i="3"/>
  <c r="GJ452" i="3"/>
  <c r="GV452" i="3"/>
  <c r="HD452" i="3"/>
  <c r="HL452" i="3"/>
  <c r="HT452" i="3"/>
  <c r="IB452" i="3"/>
  <c r="IH452" i="3"/>
  <c r="IP452" i="3"/>
  <c r="IX452" i="3"/>
  <c r="DZ454" i="3"/>
  <c r="EI454" i="3"/>
  <c r="EP454" i="3"/>
  <c r="EX454" i="3"/>
  <c r="GH454" i="3"/>
  <c r="GN454" i="3"/>
  <c r="GT454" i="3"/>
  <c r="HB454" i="3"/>
  <c r="HJ454" i="3"/>
  <c r="HR454" i="3"/>
  <c r="IF454" i="3"/>
  <c r="IN454" i="3"/>
  <c r="DW456" i="3"/>
  <c r="EG456" i="3"/>
  <c r="EN456" i="3"/>
  <c r="EV456" i="3"/>
  <c r="FD456" i="3"/>
  <c r="FJ456" i="3"/>
  <c r="FP456" i="3"/>
  <c r="FV456" i="3"/>
  <c r="GB456" i="3"/>
  <c r="GL456" i="3"/>
  <c r="GZ456" i="3"/>
  <c r="HH456" i="3"/>
  <c r="HX456" i="3"/>
  <c r="IL456" i="3"/>
  <c r="IT456" i="3"/>
  <c r="EG458" i="3"/>
  <c r="DW443" i="3"/>
  <c r="EC443" i="3"/>
  <c r="EG443" i="3"/>
  <c r="EN443" i="3"/>
  <c r="EV443" i="3"/>
  <c r="EZ443" i="3"/>
  <c r="FD443" i="3"/>
  <c r="FL443" i="3"/>
  <c r="FP443" i="3"/>
  <c r="FX443" i="3"/>
  <c r="GB443" i="3"/>
  <c r="GF443" i="3"/>
  <c r="GJ443" i="3"/>
  <c r="GN443" i="3"/>
  <c r="GV443" i="3"/>
  <c r="GZ443" i="3"/>
  <c r="HD443" i="3"/>
  <c r="HH443" i="3"/>
  <c r="HL443" i="3"/>
  <c r="HT443" i="3"/>
  <c r="HX443" i="3"/>
  <c r="IB443" i="3"/>
  <c r="IF443" i="3"/>
  <c r="IN443" i="3"/>
  <c r="IR443" i="3"/>
  <c r="IV443" i="3"/>
  <c r="FS444" i="3"/>
  <c r="GA444" i="3"/>
  <c r="GE444" i="3"/>
  <c r="GI444" i="3"/>
  <c r="GM444" i="3"/>
  <c r="GQ444" i="3"/>
  <c r="GU444" i="3"/>
  <c r="GY444" i="3"/>
  <c r="HC444" i="3"/>
  <c r="HG444" i="3"/>
  <c r="HK444" i="3"/>
  <c r="HO444" i="3"/>
  <c r="HS444" i="3"/>
  <c r="HW444" i="3"/>
  <c r="IA444" i="3"/>
  <c r="II444" i="3"/>
  <c r="IM444" i="3"/>
  <c r="IQ444" i="3"/>
  <c r="IU444" i="3"/>
  <c r="IY444" i="3"/>
  <c r="FF445" i="3"/>
  <c r="FR445" i="3"/>
  <c r="GD445" i="3"/>
  <c r="GH445" i="3"/>
  <c r="GL445" i="3"/>
  <c r="GP445" i="3"/>
  <c r="DT446" i="3"/>
  <c r="DY446" i="3"/>
  <c r="ED446" i="3"/>
  <c r="EH446" i="3"/>
  <c r="EK446" i="3"/>
  <c r="EO446" i="3"/>
  <c r="ES446" i="3"/>
  <c r="EW446" i="3"/>
  <c r="FA446" i="3"/>
  <c r="FI446" i="3"/>
  <c r="FM446" i="3"/>
  <c r="FU446" i="3"/>
  <c r="FY446" i="3"/>
  <c r="GS446" i="3"/>
  <c r="GW446" i="3"/>
  <c r="HA446" i="3"/>
  <c r="HE446" i="3"/>
  <c r="HI446" i="3"/>
  <c r="HM446" i="3"/>
  <c r="HQ446" i="3"/>
  <c r="HU446" i="3"/>
  <c r="HY446" i="3"/>
  <c r="IC446" i="3"/>
  <c r="IG446" i="3"/>
  <c r="IK446" i="3"/>
  <c r="IO446" i="3"/>
  <c r="IS446" i="3"/>
  <c r="IW446" i="3"/>
  <c r="DW447" i="3"/>
  <c r="EC447" i="3"/>
  <c r="EG447" i="3"/>
  <c r="EN447" i="3"/>
  <c r="EV447" i="3"/>
  <c r="EZ447" i="3"/>
  <c r="FD447" i="3"/>
  <c r="FL447" i="3"/>
  <c r="FP447" i="3"/>
  <c r="FX447" i="3"/>
  <c r="GB447" i="3"/>
  <c r="GF447" i="3"/>
  <c r="GJ447" i="3"/>
  <c r="GN447" i="3"/>
  <c r="GV447" i="3"/>
  <c r="GZ447" i="3"/>
  <c r="HD447" i="3"/>
  <c r="HH447" i="3"/>
  <c r="HL447" i="3"/>
  <c r="HT447" i="3"/>
  <c r="HX447" i="3"/>
  <c r="IB447" i="3"/>
  <c r="IF447" i="3"/>
  <c r="IN447" i="3"/>
  <c r="IR447" i="3"/>
  <c r="IV447" i="3"/>
  <c r="EB448" i="3"/>
  <c r="EF448" i="3"/>
  <c r="EM448" i="3"/>
  <c r="EQ448" i="3"/>
  <c r="EU448" i="3"/>
  <c r="EY448" i="3"/>
  <c r="FC448" i="3"/>
  <c r="FG448" i="3"/>
  <c r="FO448" i="3"/>
  <c r="FS448" i="3"/>
  <c r="GA448" i="3"/>
  <c r="GE448" i="3"/>
  <c r="GI448" i="3"/>
  <c r="GM448" i="3"/>
  <c r="GQ448" i="3"/>
  <c r="GU448" i="3"/>
  <c r="GY448" i="3"/>
  <c r="HC448" i="3"/>
  <c r="HG448" i="3"/>
  <c r="HK448" i="3"/>
  <c r="HO448" i="3"/>
  <c r="HS448" i="3"/>
  <c r="HW448" i="3"/>
  <c r="IA448" i="3"/>
  <c r="II448" i="3"/>
  <c r="IM448" i="3"/>
  <c r="IQ448" i="3"/>
  <c r="IU448" i="3"/>
  <c r="IY448" i="3"/>
  <c r="FF449" i="3"/>
  <c r="FR449" i="3"/>
  <c r="DT450" i="3"/>
  <c r="DY450" i="3"/>
  <c r="ED450" i="3"/>
  <c r="EH450" i="3"/>
  <c r="EK450" i="3"/>
  <c r="EO450" i="3"/>
  <c r="ES450" i="3"/>
  <c r="EW450" i="3"/>
  <c r="FA450" i="3"/>
  <c r="FI450" i="3"/>
  <c r="FM450" i="3"/>
  <c r="FR450" i="3"/>
  <c r="GB450" i="3"/>
  <c r="GL450" i="3"/>
  <c r="GZ450" i="3"/>
  <c r="HH450" i="3"/>
  <c r="HX450" i="3"/>
  <c r="IL450" i="3"/>
  <c r="IT450" i="3"/>
  <c r="HV452" i="3"/>
  <c r="ID452" i="3"/>
  <c r="IR452" i="3"/>
  <c r="IY454" i="3"/>
  <c r="IU454" i="3"/>
  <c r="IQ454" i="3"/>
  <c r="IM454" i="3"/>
  <c r="II454" i="3"/>
  <c r="IA454" i="3"/>
  <c r="HW454" i="3"/>
  <c r="HS454" i="3"/>
  <c r="HO454" i="3"/>
  <c r="HK454" i="3"/>
  <c r="HG454" i="3"/>
  <c r="HC454" i="3"/>
  <c r="GY454" i="3"/>
  <c r="GU454" i="3"/>
  <c r="GQ454" i="3"/>
  <c r="GM454" i="3"/>
  <c r="GI454" i="3"/>
  <c r="GE454" i="3"/>
  <c r="GA454" i="3"/>
  <c r="FS454" i="3"/>
  <c r="FO454" i="3"/>
  <c r="FG454" i="3"/>
  <c r="FC454" i="3"/>
  <c r="EY454" i="3"/>
  <c r="EU454" i="3"/>
  <c r="EQ454" i="3"/>
  <c r="EM454" i="3"/>
  <c r="EF454" i="3"/>
  <c r="EB454" i="3"/>
  <c r="DV454" i="3"/>
  <c r="DQ454" i="3"/>
  <c r="IW454" i="3"/>
  <c r="IS454" i="3"/>
  <c r="IO454" i="3"/>
  <c r="IK454" i="3"/>
  <c r="IG454" i="3"/>
  <c r="IC454" i="3"/>
  <c r="HY454" i="3"/>
  <c r="HU454" i="3"/>
  <c r="HQ454" i="3"/>
  <c r="HM454" i="3"/>
  <c r="HI454" i="3"/>
  <c r="HE454" i="3"/>
  <c r="HA454" i="3"/>
  <c r="GW454" i="3"/>
  <c r="GS454" i="3"/>
  <c r="FY454" i="3"/>
  <c r="FU454" i="3"/>
  <c r="FM454" i="3"/>
  <c r="FI454" i="3"/>
  <c r="FA454" i="3"/>
  <c r="EW454" i="3"/>
  <c r="ES454" i="3"/>
  <c r="EO454" i="3"/>
  <c r="EK454" i="3"/>
  <c r="EH454" i="3"/>
  <c r="ED454" i="3"/>
  <c r="DY454" i="3"/>
  <c r="DT454" i="3"/>
  <c r="EC454" i="3"/>
  <c r="EZ454" i="3"/>
  <c r="FF454" i="3"/>
  <c r="FL454" i="3"/>
  <c r="FR454" i="3"/>
  <c r="FX454" i="3"/>
  <c r="GD454" i="3"/>
  <c r="GJ454" i="3"/>
  <c r="GV454" i="3"/>
  <c r="HD454" i="3"/>
  <c r="HL454" i="3"/>
  <c r="HT454" i="3"/>
  <c r="IB454" i="3"/>
  <c r="IH454" i="3"/>
  <c r="IP454" i="3"/>
  <c r="IX454" i="3"/>
  <c r="DZ456" i="3"/>
  <c r="EI456" i="3"/>
  <c r="EP456" i="3"/>
  <c r="EX456" i="3"/>
  <c r="GH456" i="3"/>
  <c r="GN456" i="3"/>
  <c r="GT456" i="3"/>
  <c r="HB456" i="3"/>
  <c r="HJ456" i="3"/>
  <c r="HR456" i="3"/>
  <c r="IF456" i="3"/>
  <c r="IN456" i="3"/>
  <c r="IY458" i="3"/>
  <c r="IU458" i="3"/>
  <c r="IQ458" i="3"/>
  <c r="IM458" i="3"/>
  <c r="II458" i="3"/>
  <c r="IA458" i="3"/>
  <c r="HW458" i="3"/>
  <c r="HS458" i="3"/>
  <c r="HO458" i="3"/>
  <c r="HK458" i="3"/>
  <c r="HG458" i="3"/>
  <c r="HC458" i="3"/>
  <c r="GY458" i="3"/>
  <c r="GU458" i="3"/>
  <c r="GQ458" i="3"/>
  <c r="GM458" i="3"/>
  <c r="GI458" i="3"/>
  <c r="GE458" i="3"/>
  <c r="GA458" i="3"/>
  <c r="FS458" i="3"/>
  <c r="FO458" i="3"/>
  <c r="FG458" i="3"/>
  <c r="FC458" i="3"/>
  <c r="EY458" i="3"/>
  <c r="EU458" i="3"/>
  <c r="EQ458" i="3"/>
  <c r="EM458" i="3"/>
  <c r="EF458" i="3"/>
  <c r="EB458" i="3"/>
  <c r="DV458" i="3"/>
  <c r="DQ458" i="3"/>
  <c r="IX458" i="3"/>
  <c r="IT458" i="3"/>
  <c r="IP458" i="3"/>
  <c r="IL458" i="3"/>
  <c r="IH458" i="3"/>
  <c r="ID458" i="3"/>
  <c r="HV458" i="3"/>
  <c r="HR458" i="3"/>
  <c r="HN458" i="3"/>
  <c r="HJ458" i="3"/>
  <c r="HF458" i="3"/>
  <c r="HB458" i="3"/>
  <c r="GX458" i="3"/>
  <c r="GT458" i="3"/>
  <c r="GP458" i="3"/>
  <c r="GL458" i="3"/>
  <c r="GH458" i="3"/>
  <c r="GD458" i="3"/>
  <c r="FV458" i="3"/>
  <c r="FR458" i="3"/>
  <c r="FJ458" i="3"/>
  <c r="FF458" i="3"/>
  <c r="EX458" i="3"/>
  <c r="ET458" i="3"/>
  <c r="EP458" i="3"/>
  <c r="EL458" i="3"/>
  <c r="EI458" i="3"/>
  <c r="EE458" i="3"/>
  <c r="DZ458" i="3"/>
  <c r="DU458" i="3"/>
  <c r="IW458" i="3"/>
  <c r="IS458" i="3"/>
  <c r="IO458" i="3"/>
  <c r="IK458" i="3"/>
  <c r="IG458" i="3"/>
  <c r="IC458" i="3"/>
  <c r="HY458" i="3"/>
  <c r="HU458" i="3"/>
  <c r="HQ458" i="3"/>
  <c r="HM458" i="3"/>
  <c r="HI458" i="3"/>
  <c r="HE458" i="3"/>
  <c r="HA458" i="3"/>
  <c r="GW458" i="3"/>
  <c r="GS458" i="3"/>
  <c r="FY458" i="3"/>
  <c r="FU458" i="3"/>
  <c r="FM458" i="3"/>
  <c r="FI458" i="3"/>
  <c r="FA458" i="3"/>
  <c r="EW458" i="3"/>
  <c r="ES458" i="3"/>
  <c r="EO458" i="3"/>
  <c r="EK458" i="3"/>
  <c r="EH458" i="3"/>
  <c r="ED458" i="3"/>
  <c r="DY458" i="3"/>
  <c r="DT458" i="3"/>
  <c r="IV458" i="3"/>
  <c r="IR458" i="3"/>
  <c r="IN458" i="3"/>
  <c r="IF458" i="3"/>
  <c r="IB458" i="3"/>
  <c r="HX458" i="3"/>
  <c r="HT458" i="3"/>
  <c r="HL458" i="3"/>
  <c r="HH458" i="3"/>
  <c r="HD458" i="3"/>
  <c r="GZ458" i="3"/>
  <c r="GV458" i="3"/>
  <c r="GN458" i="3"/>
  <c r="GJ458" i="3"/>
  <c r="GF458" i="3"/>
  <c r="GB458" i="3"/>
  <c r="FX458" i="3"/>
  <c r="FP458" i="3"/>
  <c r="EZ458" i="3"/>
  <c r="IQ441" i="3"/>
  <c r="IU441" i="3"/>
  <c r="IY441" i="3"/>
  <c r="DT443" i="3"/>
  <c r="DY443" i="3"/>
  <c r="ED443" i="3"/>
  <c r="EH443" i="3"/>
  <c r="EK443" i="3"/>
  <c r="EO443" i="3"/>
  <c r="ES443" i="3"/>
  <c r="EW443" i="3"/>
  <c r="FA443" i="3"/>
  <c r="FI443" i="3"/>
  <c r="FM443" i="3"/>
  <c r="FU443" i="3"/>
  <c r="FY443" i="3"/>
  <c r="GS443" i="3"/>
  <c r="GW443" i="3"/>
  <c r="HA443" i="3"/>
  <c r="HE443" i="3"/>
  <c r="HI443" i="3"/>
  <c r="HM443" i="3"/>
  <c r="HQ443" i="3"/>
  <c r="HU443" i="3"/>
  <c r="HY443" i="3"/>
  <c r="IC443" i="3"/>
  <c r="IG443" i="3"/>
  <c r="IK443" i="3"/>
  <c r="IO443" i="3"/>
  <c r="IS443" i="3"/>
  <c r="IW443" i="3"/>
  <c r="DW444" i="3"/>
  <c r="EC444" i="3"/>
  <c r="EG444" i="3"/>
  <c r="EN444" i="3"/>
  <c r="EV444" i="3"/>
  <c r="EZ444" i="3"/>
  <c r="FD444" i="3"/>
  <c r="FL444" i="3"/>
  <c r="FP444" i="3"/>
  <c r="FX444" i="3"/>
  <c r="GB444" i="3"/>
  <c r="GF444" i="3"/>
  <c r="GJ444" i="3"/>
  <c r="GN444" i="3"/>
  <c r="GV444" i="3"/>
  <c r="GZ444" i="3"/>
  <c r="HD444" i="3"/>
  <c r="HH444" i="3"/>
  <c r="HL444" i="3"/>
  <c r="HT444" i="3"/>
  <c r="HX444" i="3"/>
  <c r="IB444" i="3"/>
  <c r="IF444" i="3"/>
  <c r="IN444" i="3"/>
  <c r="IR444" i="3"/>
  <c r="IV444" i="3"/>
  <c r="GU445" i="3"/>
  <c r="GY445" i="3"/>
  <c r="HC445" i="3"/>
  <c r="HG445" i="3"/>
  <c r="HK445" i="3"/>
  <c r="HO445" i="3"/>
  <c r="HS445" i="3"/>
  <c r="HW445" i="3"/>
  <c r="IA445" i="3"/>
  <c r="II445" i="3"/>
  <c r="IM445" i="3"/>
  <c r="IQ445" i="3"/>
  <c r="IU445" i="3"/>
  <c r="IY445" i="3"/>
  <c r="DU446" i="3"/>
  <c r="DZ446" i="3"/>
  <c r="EE446" i="3"/>
  <c r="EI446" i="3"/>
  <c r="EL446" i="3"/>
  <c r="EP446" i="3"/>
  <c r="ET446" i="3"/>
  <c r="EX446" i="3"/>
  <c r="FF446" i="3"/>
  <c r="FJ446" i="3"/>
  <c r="FR446" i="3"/>
  <c r="FV446" i="3"/>
  <c r="GD446" i="3"/>
  <c r="GH446" i="3"/>
  <c r="GL446" i="3"/>
  <c r="GP446" i="3"/>
  <c r="GT446" i="3"/>
  <c r="GX446" i="3"/>
  <c r="HB446" i="3"/>
  <c r="HF446" i="3"/>
  <c r="HJ446" i="3"/>
  <c r="HN446" i="3"/>
  <c r="HR446" i="3"/>
  <c r="HV446" i="3"/>
  <c r="ID446" i="3"/>
  <c r="IH446" i="3"/>
  <c r="IL446" i="3"/>
  <c r="IP446" i="3"/>
  <c r="IT446" i="3"/>
  <c r="IX446" i="3"/>
  <c r="DT447" i="3"/>
  <c r="DY447" i="3"/>
  <c r="ED447" i="3"/>
  <c r="EH447" i="3"/>
  <c r="EK447" i="3"/>
  <c r="EO447" i="3"/>
  <c r="ES447" i="3"/>
  <c r="EW447" i="3"/>
  <c r="FA447" i="3"/>
  <c r="FI447" i="3"/>
  <c r="FM447" i="3"/>
  <c r="FU447" i="3"/>
  <c r="FY447" i="3"/>
  <c r="GS447" i="3"/>
  <c r="GW447" i="3"/>
  <c r="HA447" i="3"/>
  <c r="HE447" i="3"/>
  <c r="HI447" i="3"/>
  <c r="HM447" i="3"/>
  <c r="HQ447" i="3"/>
  <c r="HU447" i="3"/>
  <c r="HY447" i="3"/>
  <c r="IC447" i="3"/>
  <c r="IG447" i="3"/>
  <c r="IK447" i="3"/>
  <c r="IO447" i="3"/>
  <c r="IS447" i="3"/>
  <c r="IW447" i="3"/>
  <c r="DW448" i="3"/>
  <c r="EC448" i="3"/>
  <c r="EG448" i="3"/>
  <c r="EN448" i="3"/>
  <c r="EV448" i="3"/>
  <c r="EZ448" i="3"/>
  <c r="FD448" i="3"/>
  <c r="FL448" i="3"/>
  <c r="FP448" i="3"/>
  <c r="FX448" i="3"/>
  <c r="GB448" i="3"/>
  <c r="GF448" i="3"/>
  <c r="GJ448" i="3"/>
  <c r="GN448" i="3"/>
  <c r="GV448" i="3"/>
  <c r="GZ448" i="3"/>
  <c r="HD448" i="3"/>
  <c r="HH448" i="3"/>
  <c r="HL448" i="3"/>
  <c r="HT448" i="3"/>
  <c r="HX448" i="3"/>
  <c r="IB448" i="3"/>
  <c r="IF448" i="3"/>
  <c r="IN448" i="3"/>
  <c r="IR448" i="3"/>
  <c r="IV448" i="3"/>
  <c r="GA449" i="3"/>
  <c r="GE449" i="3"/>
  <c r="GI449" i="3"/>
  <c r="GM449" i="3"/>
  <c r="GQ449" i="3"/>
  <c r="GU449" i="3"/>
  <c r="GY449" i="3"/>
  <c r="HC449" i="3"/>
  <c r="HG449" i="3"/>
  <c r="HK449" i="3"/>
  <c r="HO449" i="3"/>
  <c r="HS449" i="3"/>
  <c r="HW449" i="3"/>
  <c r="IA449" i="3"/>
  <c r="II449" i="3"/>
  <c r="IM449" i="3"/>
  <c r="IQ449" i="3"/>
  <c r="IU449" i="3"/>
  <c r="IY449" i="3"/>
  <c r="DU450" i="3"/>
  <c r="DZ450" i="3"/>
  <c r="EE450" i="3"/>
  <c r="EI450" i="3"/>
  <c r="EL450" i="3"/>
  <c r="EP450" i="3"/>
  <c r="ET450" i="3"/>
  <c r="EX450" i="3"/>
  <c r="FF450" i="3"/>
  <c r="FJ450" i="3"/>
  <c r="FX450" i="3"/>
  <c r="GH450" i="3"/>
  <c r="GN450" i="3"/>
  <c r="GT450" i="3"/>
  <c r="HB450" i="3"/>
  <c r="HJ450" i="3"/>
  <c r="HR450" i="3"/>
  <c r="IF450" i="3"/>
  <c r="IN450" i="3"/>
  <c r="IV450" i="3"/>
  <c r="DW452" i="3"/>
  <c r="EG452" i="3"/>
  <c r="EN452" i="3"/>
  <c r="EV452" i="3"/>
  <c r="FD452" i="3"/>
  <c r="FJ452" i="3"/>
  <c r="FP452" i="3"/>
  <c r="FV452" i="3"/>
  <c r="GB452" i="3"/>
  <c r="GL452" i="3"/>
  <c r="GZ452" i="3"/>
  <c r="HH452" i="3"/>
  <c r="HX452" i="3"/>
  <c r="IL452" i="3"/>
  <c r="IT452" i="3"/>
  <c r="DU454" i="3"/>
  <c r="EE454" i="3"/>
  <c r="EL454" i="3"/>
  <c r="ET454" i="3"/>
  <c r="GF454" i="3"/>
  <c r="GP454" i="3"/>
  <c r="GX454" i="3"/>
  <c r="HF454" i="3"/>
  <c r="HN454" i="3"/>
  <c r="HV454" i="3"/>
  <c r="ID454" i="3"/>
  <c r="IR454" i="3"/>
  <c r="IW456" i="3"/>
  <c r="IS456" i="3"/>
  <c r="IO456" i="3"/>
  <c r="IK456" i="3"/>
  <c r="IG456" i="3"/>
  <c r="IC456" i="3"/>
  <c r="HY456" i="3"/>
  <c r="HU456" i="3"/>
  <c r="HQ456" i="3"/>
  <c r="HM456" i="3"/>
  <c r="HI456" i="3"/>
  <c r="HE456" i="3"/>
  <c r="HA456" i="3"/>
  <c r="GW456" i="3"/>
  <c r="GS456" i="3"/>
  <c r="FY456" i="3"/>
  <c r="FU456" i="3"/>
  <c r="FM456" i="3"/>
  <c r="FI456" i="3"/>
  <c r="FA456" i="3"/>
  <c r="EW456" i="3"/>
  <c r="ES456" i="3"/>
  <c r="EO456" i="3"/>
  <c r="EK456" i="3"/>
  <c r="EH456" i="3"/>
  <c r="ED456" i="3"/>
  <c r="DY456" i="3"/>
  <c r="DT456" i="3"/>
  <c r="IY456" i="3"/>
  <c r="IU456" i="3"/>
  <c r="IQ456" i="3"/>
  <c r="IM456" i="3"/>
  <c r="II456" i="3"/>
  <c r="IA456" i="3"/>
  <c r="HW456" i="3"/>
  <c r="HS456" i="3"/>
  <c r="HO456" i="3"/>
  <c r="HK456" i="3"/>
  <c r="HG456" i="3"/>
  <c r="HC456" i="3"/>
  <c r="GY456" i="3"/>
  <c r="GU456" i="3"/>
  <c r="GQ456" i="3"/>
  <c r="GM456" i="3"/>
  <c r="GI456" i="3"/>
  <c r="GE456" i="3"/>
  <c r="GA456" i="3"/>
  <c r="FS456" i="3"/>
  <c r="FO456" i="3"/>
  <c r="FG456" i="3"/>
  <c r="FC456" i="3"/>
  <c r="EY456" i="3"/>
  <c r="EU456" i="3"/>
  <c r="EQ456" i="3"/>
  <c r="EM456" i="3"/>
  <c r="EF456" i="3"/>
  <c r="EB456" i="3"/>
  <c r="DV456" i="3"/>
  <c r="DQ456" i="3"/>
  <c r="EC456" i="3"/>
  <c r="EZ456" i="3"/>
  <c r="FF456" i="3"/>
  <c r="FL456" i="3"/>
  <c r="FR456" i="3"/>
  <c r="FX456" i="3"/>
  <c r="GD456" i="3"/>
  <c r="GJ456" i="3"/>
  <c r="GV456" i="3"/>
  <c r="HD456" i="3"/>
  <c r="HL456" i="3"/>
  <c r="HT456" i="3"/>
  <c r="IB456" i="3"/>
  <c r="IH456" i="3"/>
  <c r="IP456" i="3"/>
  <c r="IX456" i="3"/>
  <c r="DW458" i="3"/>
  <c r="EN458" i="3"/>
  <c r="DW441" i="3"/>
  <c r="EC441" i="3"/>
  <c r="EG441" i="3"/>
  <c r="EN441" i="3"/>
  <c r="EV441" i="3"/>
  <c r="EZ441" i="3"/>
  <c r="FD441" i="3"/>
  <c r="FL441" i="3"/>
  <c r="FP441" i="3"/>
  <c r="FX441" i="3"/>
  <c r="GB441" i="3"/>
  <c r="GF441" i="3"/>
  <c r="GJ441" i="3"/>
  <c r="GN441" i="3"/>
  <c r="GV441" i="3"/>
  <c r="GZ441" i="3"/>
  <c r="HD441" i="3"/>
  <c r="HH441" i="3"/>
  <c r="HL441" i="3"/>
  <c r="HT441" i="3"/>
  <c r="HX441" i="3"/>
  <c r="IB441" i="3"/>
  <c r="IF441" i="3"/>
  <c r="IN441" i="3"/>
  <c r="IR441" i="3"/>
  <c r="DU443" i="3"/>
  <c r="DZ443" i="3"/>
  <c r="EE443" i="3"/>
  <c r="EI443" i="3"/>
  <c r="EL443" i="3"/>
  <c r="EP443" i="3"/>
  <c r="ET443" i="3"/>
  <c r="EX443" i="3"/>
  <c r="FF443" i="3"/>
  <c r="FJ443" i="3"/>
  <c r="FR443" i="3"/>
  <c r="FV443" i="3"/>
  <c r="GD443" i="3"/>
  <c r="GH443" i="3"/>
  <c r="GL443" i="3"/>
  <c r="GP443" i="3"/>
  <c r="GT443" i="3"/>
  <c r="GX443" i="3"/>
  <c r="HB443" i="3"/>
  <c r="HF443" i="3"/>
  <c r="HJ443" i="3"/>
  <c r="HN443" i="3"/>
  <c r="HR443" i="3"/>
  <c r="HV443" i="3"/>
  <c r="ID443" i="3"/>
  <c r="IH443" i="3"/>
  <c r="IL443" i="3"/>
  <c r="IP443" i="3"/>
  <c r="IT443" i="3"/>
  <c r="DT444" i="3"/>
  <c r="DY444" i="3"/>
  <c r="ED444" i="3"/>
  <c r="EH444" i="3"/>
  <c r="EK444" i="3"/>
  <c r="EO444" i="3"/>
  <c r="ES444" i="3"/>
  <c r="EW444" i="3"/>
  <c r="FA444" i="3"/>
  <c r="FI444" i="3"/>
  <c r="FM444" i="3"/>
  <c r="FU444" i="3"/>
  <c r="FY444" i="3"/>
  <c r="GS444" i="3"/>
  <c r="GW444" i="3"/>
  <c r="HA444" i="3"/>
  <c r="HE444" i="3"/>
  <c r="HI444" i="3"/>
  <c r="HM444" i="3"/>
  <c r="HQ444" i="3"/>
  <c r="HU444" i="3"/>
  <c r="HY444" i="3"/>
  <c r="IC444" i="3"/>
  <c r="IG444" i="3"/>
  <c r="IK444" i="3"/>
  <c r="IO444" i="3"/>
  <c r="IS444" i="3"/>
  <c r="DW445" i="3"/>
  <c r="EC445" i="3"/>
  <c r="EG445" i="3"/>
  <c r="EN445" i="3"/>
  <c r="EV445" i="3"/>
  <c r="EZ445" i="3"/>
  <c r="FD445" i="3"/>
  <c r="FL445" i="3"/>
  <c r="FP445" i="3"/>
  <c r="FX445" i="3"/>
  <c r="GB445" i="3"/>
  <c r="GF445" i="3"/>
  <c r="GJ445" i="3"/>
  <c r="GN445" i="3"/>
  <c r="GV445" i="3"/>
  <c r="GZ445" i="3"/>
  <c r="HD445" i="3"/>
  <c r="HH445" i="3"/>
  <c r="HL445" i="3"/>
  <c r="HT445" i="3"/>
  <c r="HX445" i="3"/>
  <c r="IB445" i="3"/>
  <c r="IF445" i="3"/>
  <c r="IN445" i="3"/>
  <c r="IR445" i="3"/>
  <c r="DQ446" i="3"/>
  <c r="DV446" i="3"/>
  <c r="EB446" i="3"/>
  <c r="EF446" i="3"/>
  <c r="EM446" i="3"/>
  <c r="EQ446" i="3"/>
  <c r="EU446" i="3"/>
  <c r="EY446" i="3"/>
  <c r="FC446" i="3"/>
  <c r="FG446" i="3"/>
  <c r="FO446" i="3"/>
  <c r="FS446" i="3"/>
  <c r="GA446" i="3"/>
  <c r="GE446" i="3"/>
  <c r="GI446" i="3"/>
  <c r="GM446" i="3"/>
  <c r="GQ446" i="3"/>
  <c r="GU446" i="3"/>
  <c r="GY446" i="3"/>
  <c r="HC446" i="3"/>
  <c r="HG446" i="3"/>
  <c r="HK446" i="3"/>
  <c r="HO446" i="3"/>
  <c r="HS446" i="3"/>
  <c r="HW446" i="3"/>
  <c r="IA446" i="3"/>
  <c r="II446" i="3"/>
  <c r="IM446" i="3"/>
  <c r="IQ446" i="3"/>
  <c r="IU446" i="3"/>
  <c r="DU447" i="3"/>
  <c r="DZ447" i="3"/>
  <c r="EE447" i="3"/>
  <c r="EI447" i="3"/>
  <c r="EL447" i="3"/>
  <c r="EP447" i="3"/>
  <c r="ET447" i="3"/>
  <c r="EX447" i="3"/>
  <c r="FF447" i="3"/>
  <c r="FJ447" i="3"/>
  <c r="FR447" i="3"/>
  <c r="FV447" i="3"/>
  <c r="GD447" i="3"/>
  <c r="GH447" i="3"/>
  <c r="GL447" i="3"/>
  <c r="GP447" i="3"/>
  <c r="GT447" i="3"/>
  <c r="GX447" i="3"/>
  <c r="HB447" i="3"/>
  <c r="HF447" i="3"/>
  <c r="HJ447" i="3"/>
  <c r="HN447" i="3"/>
  <c r="HR447" i="3"/>
  <c r="HV447" i="3"/>
  <c r="ID447" i="3"/>
  <c r="IH447" i="3"/>
  <c r="IL447" i="3"/>
  <c r="IP447" i="3"/>
  <c r="IT447" i="3"/>
  <c r="DT448" i="3"/>
  <c r="DY448" i="3"/>
  <c r="ED448" i="3"/>
  <c r="EH448" i="3"/>
  <c r="EK448" i="3"/>
  <c r="EO448" i="3"/>
  <c r="ES448" i="3"/>
  <c r="EW448" i="3"/>
  <c r="FA448" i="3"/>
  <c r="FI448" i="3"/>
  <c r="FM448" i="3"/>
  <c r="FU448" i="3"/>
  <c r="FY448" i="3"/>
  <c r="GS448" i="3"/>
  <c r="GW448" i="3"/>
  <c r="HA448" i="3"/>
  <c r="HE448" i="3"/>
  <c r="HI448" i="3"/>
  <c r="HM448" i="3"/>
  <c r="HQ448" i="3"/>
  <c r="HU448" i="3"/>
  <c r="HY448" i="3"/>
  <c r="IC448" i="3"/>
  <c r="IG448" i="3"/>
  <c r="IK448" i="3"/>
  <c r="IO448" i="3"/>
  <c r="IS448" i="3"/>
  <c r="DW449" i="3"/>
  <c r="EC449" i="3"/>
  <c r="EG449" i="3"/>
  <c r="EN449" i="3"/>
  <c r="EV449" i="3"/>
  <c r="EZ449" i="3"/>
  <c r="FD449" i="3"/>
  <c r="FL449" i="3"/>
  <c r="FP449" i="3"/>
  <c r="FX449" i="3"/>
  <c r="GB449" i="3"/>
  <c r="GF449" i="3"/>
  <c r="GJ449" i="3"/>
  <c r="GN449" i="3"/>
  <c r="GV449" i="3"/>
  <c r="GZ449" i="3"/>
  <c r="HD449" i="3"/>
  <c r="HH449" i="3"/>
  <c r="HL449" i="3"/>
  <c r="HT449" i="3"/>
  <c r="HX449" i="3"/>
  <c r="IB449" i="3"/>
  <c r="IF449" i="3"/>
  <c r="IN449" i="3"/>
  <c r="IR449" i="3"/>
  <c r="DQ450" i="3"/>
  <c r="DV450" i="3"/>
  <c r="EB450" i="3"/>
  <c r="EF450" i="3"/>
  <c r="EM450" i="3"/>
  <c r="EQ450" i="3"/>
  <c r="EU450" i="3"/>
  <c r="EY450" i="3"/>
  <c r="FC450" i="3"/>
  <c r="FG450" i="3"/>
  <c r="FP450" i="3"/>
  <c r="FU450" i="3"/>
  <c r="FY450" i="3"/>
  <c r="GD450" i="3"/>
  <c r="GJ450" i="3"/>
  <c r="GV450" i="3"/>
  <c r="HD450" i="3"/>
  <c r="HL450" i="3"/>
  <c r="HT450" i="3"/>
  <c r="IB450" i="3"/>
  <c r="IH450" i="3"/>
  <c r="IP450" i="3"/>
  <c r="IX450" i="3"/>
  <c r="DZ452" i="3"/>
  <c r="EI452" i="3"/>
  <c r="EP452" i="3"/>
  <c r="EX452" i="3"/>
  <c r="GH452" i="3"/>
  <c r="GN452" i="3"/>
  <c r="GT452" i="3"/>
  <c r="HB452" i="3"/>
  <c r="HJ452" i="3"/>
  <c r="HR452" i="3"/>
  <c r="IF452" i="3"/>
  <c r="IN452" i="3"/>
  <c r="IV452" i="3"/>
  <c r="DW454" i="3"/>
  <c r="EG454" i="3"/>
  <c r="EN454" i="3"/>
  <c r="EV454" i="3"/>
  <c r="FD454" i="3"/>
  <c r="FJ454" i="3"/>
  <c r="FP454" i="3"/>
  <c r="FV454" i="3"/>
  <c r="GB454" i="3"/>
  <c r="GL454" i="3"/>
  <c r="GZ454" i="3"/>
  <c r="HH454" i="3"/>
  <c r="HX454" i="3"/>
  <c r="IL454" i="3"/>
  <c r="IT454" i="3"/>
  <c r="DU456" i="3"/>
  <c r="EE456" i="3"/>
  <c r="EL456" i="3"/>
  <c r="ET456" i="3"/>
  <c r="GF456" i="3"/>
  <c r="GP456" i="3"/>
  <c r="GX456" i="3"/>
  <c r="HF456" i="3"/>
  <c r="HN456" i="3"/>
  <c r="HV456" i="3"/>
  <c r="ID456" i="3"/>
  <c r="IR456" i="3"/>
  <c r="EC458" i="3"/>
  <c r="FD458" i="3"/>
  <c r="FL458" i="3"/>
  <c r="ID460" i="3"/>
  <c r="IH460" i="3"/>
  <c r="IL460" i="3"/>
  <c r="IP460" i="3"/>
  <c r="IT460" i="3"/>
  <c r="IX460" i="3"/>
  <c r="DW462" i="3"/>
  <c r="EC462" i="3"/>
  <c r="EG462" i="3"/>
  <c r="EN462" i="3"/>
  <c r="EV462" i="3"/>
  <c r="EZ462" i="3"/>
  <c r="FD462" i="3"/>
  <c r="FL462" i="3"/>
  <c r="FP462" i="3"/>
  <c r="FX462" i="3"/>
  <c r="GB462" i="3"/>
  <c r="GF462" i="3"/>
  <c r="GJ462" i="3"/>
  <c r="GN462" i="3"/>
  <c r="GV462" i="3"/>
  <c r="GZ462" i="3"/>
  <c r="HD462" i="3"/>
  <c r="HH462" i="3"/>
  <c r="HL462" i="3"/>
  <c r="HT462" i="3"/>
  <c r="HX462" i="3"/>
  <c r="IB462" i="3"/>
  <c r="IF462" i="3"/>
  <c r="IN462" i="3"/>
  <c r="IR462" i="3"/>
  <c r="IV462" i="3"/>
  <c r="HN464" i="3"/>
  <c r="HR464" i="3"/>
  <c r="HV464" i="3"/>
  <c r="ID464" i="3"/>
  <c r="IH464" i="3"/>
  <c r="IL464" i="3"/>
  <c r="IP464" i="3"/>
  <c r="IT464" i="3"/>
  <c r="IX464" i="3"/>
  <c r="IY466" i="3"/>
  <c r="IU466" i="3"/>
  <c r="IQ466" i="3"/>
  <c r="IM466" i="3"/>
  <c r="II466" i="3"/>
  <c r="IA466" i="3"/>
  <c r="HW466" i="3"/>
  <c r="HS466" i="3"/>
  <c r="HO466" i="3"/>
  <c r="HK466" i="3"/>
  <c r="HG466" i="3"/>
  <c r="HC466" i="3"/>
  <c r="GY466" i="3"/>
  <c r="GU466" i="3"/>
  <c r="GQ466" i="3"/>
  <c r="GM466" i="3"/>
  <c r="GI466" i="3"/>
  <c r="GE466" i="3"/>
  <c r="GA466" i="3"/>
  <c r="FS466" i="3"/>
  <c r="FO466" i="3"/>
  <c r="FG466" i="3"/>
  <c r="FC466" i="3"/>
  <c r="EY466" i="3"/>
  <c r="EU466" i="3"/>
  <c r="EQ466" i="3"/>
  <c r="EM466" i="3"/>
  <c r="EF466" i="3"/>
  <c r="EB466" i="3"/>
  <c r="DV466" i="3"/>
  <c r="DQ466" i="3"/>
  <c r="DY466" i="3"/>
  <c r="EE466" i="3"/>
  <c r="EO466" i="3"/>
  <c r="ET466" i="3"/>
  <c r="EZ466" i="3"/>
  <c r="FJ466" i="3"/>
  <c r="FX466" i="3"/>
  <c r="GH466" i="3"/>
  <c r="GN466" i="3"/>
  <c r="GS466" i="3"/>
  <c r="GX466" i="3"/>
  <c r="HD466" i="3"/>
  <c r="HI466" i="3"/>
  <c r="HN466" i="3"/>
  <c r="HT466" i="3"/>
  <c r="HY466" i="3"/>
  <c r="ID466" i="3"/>
  <c r="IH466" i="3"/>
  <c r="IN466" i="3"/>
  <c r="IS466" i="3"/>
  <c r="IX466" i="3"/>
  <c r="IY484" i="3"/>
  <c r="IU484" i="3"/>
  <c r="IQ484" i="3"/>
  <c r="IM484" i="3"/>
  <c r="II484" i="3"/>
  <c r="IA484" i="3"/>
  <c r="HW484" i="3"/>
  <c r="HS484" i="3"/>
  <c r="HO484" i="3"/>
  <c r="HK484" i="3"/>
  <c r="HG484" i="3"/>
  <c r="HC484" i="3"/>
  <c r="GY484" i="3"/>
  <c r="GU484" i="3"/>
  <c r="GQ484" i="3"/>
  <c r="GM484" i="3"/>
  <c r="GI484" i="3"/>
  <c r="GE484" i="3"/>
  <c r="GA484" i="3"/>
  <c r="FS484" i="3"/>
  <c r="FO484" i="3"/>
  <c r="FG484" i="3"/>
  <c r="FC484" i="3"/>
  <c r="EY484" i="3"/>
  <c r="EU484" i="3"/>
  <c r="EQ484" i="3"/>
  <c r="EM484" i="3"/>
  <c r="EF484" i="3"/>
  <c r="EB484" i="3"/>
  <c r="DV484" i="3"/>
  <c r="DQ484" i="3"/>
  <c r="IX484" i="3"/>
  <c r="IT484" i="3"/>
  <c r="IP484" i="3"/>
  <c r="IL484" i="3"/>
  <c r="IH484" i="3"/>
  <c r="ID484" i="3"/>
  <c r="HV484" i="3"/>
  <c r="HR484" i="3"/>
  <c r="HN484" i="3"/>
  <c r="HJ484" i="3"/>
  <c r="HF484" i="3"/>
  <c r="HB484" i="3"/>
  <c r="GX484" i="3"/>
  <c r="GT484" i="3"/>
  <c r="GP484" i="3"/>
  <c r="GL484" i="3"/>
  <c r="GH484" i="3"/>
  <c r="GD484" i="3"/>
  <c r="FV484" i="3"/>
  <c r="FR484" i="3"/>
  <c r="FJ484" i="3"/>
  <c r="FF484" i="3"/>
  <c r="EX484" i="3"/>
  <c r="ET484" i="3"/>
  <c r="EP484" i="3"/>
  <c r="EL484" i="3"/>
  <c r="EI484" i="3"/>
  <c r="EE484" i="3"/>
  <c r="DZ484" i="3"/>
  <c r="DU484" i="3"/>
  <c r="IW484" i="3"/>
  <c r="IS484" i="3"/>
  <c r="IO484" i="3"/>
  <c r="IK484" i="3"/>
  <c r="IG484" i="3"/>
  <c r="IC484" i="3"/>
  <c r="HY484" i="3"/>
  <c r="HU484" i="3"/>
  <c r="HQ484" i="3"/>
  <c r="HM484" i="3"/>
  <c r="HI484" i="3"/>
  <c r="HE484" i="3"/>
  <c r="HA484" i="3"/>
  <c r="GW484" i="3"/>
  <c r="GS484" i="3"/>
  <c r="FY484" i="3"/>
  <c r="FU484" i="3"/>
  <c r="FM484" i="3"/>
  <c r="FI484" i="3"/>
  <c r="FA484" i="3"/>
  <c r="EW484" i="3"/>
  <c r="ES484" i="3"/>
  <c r="EO484" i="3"/>
  <c r="EK484" i="3"/>
  <c r="EH484" i="3"/>
  <c r="ED484" i="3"/>
  <c r="DY484" i="3"/>
  <c r="DT484" i="3"/>
  <c r="HL484" i="3"/>
  <c r="GV484" i="3"/>
  <c r="EV484" i="3"/>
  <c r="EG484" i="3"/>
  <c r="IV484" i="3"/>
  <c r="IF484" i="3"/>
  <c r="HX484" i="3"/>
  <c r="HH484" i="3"/>
  <c r="GJ484" i="3"/>
  <c r="GB484" i="3"/>
  <c r="FL484" i="3"/>
  <c r="FD484" i="3"/>
  <c r="EC484" i="3"/>
  <c r="IR484" i="3"/>
  <c r="HT484" i="3"/>
  <c r="HD484" i="3"/>
  <c r="EN484" i="3"/>
  <c r="DW484" i="3"/>
  <c r="GF484" i="3"/>
  <c r="IN484" i="3"/>
  <c r="FR503" i="3"/>
  <c r="FS503" i="3"/>
  <c r="DW451" i="3"/>
  <c r="EC451" i="3"/>
  <c r="EG451" i="3"/>
  <c r="EN451" i="3"/>
  <c r="EV451" i="3"/>
  <c r="EZ451" i="3"/>
  <c r="FD451" i="3"/>
  <c r="FL451" i="3"/>
  <c r="FP451" i="3"/>
  <c r="FX451" i="3"/>
  <c r="GB451" i="3"/>
  <c r="GF451" i="3"/>
  <c r="GJ451" i="3"/>
  <c r="GN451" i="3"/>
  <c r="GV451" i="3"/>
  <c r="GZ451" i="3"/>
  <c r="HD451" i="3"/>
  <c r="HH451" i="3"/>
  <c r="HL451" i="3"/>
  <c r="HT451" i="3"/>
  <c r="HX451" i="3"/>
  <c r="IB451" i="3"/>
  <c r="IF451" i="3"/>
  <c r="IN451" i="3"/>
  <c r="IR451" i="3"/>
  <c r="IV451" i="3"/>
  <c r="DU453" i="3"/>
  <c r="DZ453" i="3"/>
  <c r="EE453" i="3"/>
  <c r="EI453" i="3"/>
  <c r="EL453" i="3"/>
  <c r="EP453" i="3"/>
  <c r="ET453" i="3"/>
  <c r="EX453" i="3"/>
  <c r="FF453" i="3"/>
  <c r="FJ453" i="3"/>
  <c r="FR453" i="3"/>
  <c r="FV453" i="3"/>
  <c r="GD453" i="3"/>
  <c r="GH453" i="3"/>
  <c r="GL453" i="3"/>
  <c r="GP453" i="3"/>
  <c r="GT453" i="3"/>
  <c r="GX453" i="3"/>
  <c r="HB453" i="3"/>
  <c r="HF453" i="3"/>
  <c r="HJ453" i="3"/>
  <c r="HN453" i="3"/>
  <c r="HR453" i="3"/>
  <c r="HV453" i="3"/>
  <c r="ID453" i="3"/>
  <c r="IH453" i="3"/>
  <c r="IL453" i="3"/>
  <c r="IP453" i="3"/>
  <c r="IT453" i="3"/>
  <c r="IX453" i="3"/>
  <c r="DW455" i="3"/>
  <c r="EC455" i="3"/>
  <c r="EG455" i="3"/>
  <c r="EN455" i="3"/>
  <c r="EV455" i="3"/>
  <c r="EZ455" i="3"/>
  <c r="FD455" i="3"/>
  <c r="FL455" i="3"/>
  <c r="FP455" i="3"/>
  <c r="FX455" i="3"/>
  <c r="GB455" i="3"/>
  <c r="GF455" i="3"/>
  <c r="GJ455" i="3"/>
  <c r="GN455" i="3"/>
  <c r="GV455" i="3"/>
  <c r="GZ455" i="3"/>
  <c r="HD455" i="3"/>
  <c r="HH455" i="3"/>
  <c r="HL455" i="3"/>
  <c r="HT455" i="3"/>
  <c r="HX455" i="3"/>
  <c r="IB455" i="3"/>
  <c r="IF455" i="3"/>
  <c r="IN455" i="3"/>
  <c r="IR455" i="3"/>
  <c r="IV455" i="3"/>
  <c r="DU457" i="3"/>
  <c r="DZ457" i="3"/>
  <c r="EE457" i="3"/>
  <c r="EI457" i="3"/>
  <c r="EL457" i="3"/>
  <c r="EP457" i="3"/>
  <c r="ET457" i="3"/>
  <c r="EX457" i="3"/>
  <c r="FF457" i="3"/>
  <c r="FJ457" i="3"/>
  <c r="FR457" i="3"/>
  <c r="FV457" i="3"/>
  <c r="GD457" i="3"/>
  <c r="GH457" i="3"/>
  <c r="GL457" i="3"/>
  <c r="GP457" i="3"/>
  <c r="GT457" i="3"/>
  <c r="GX457" i="3"/>
  <c r="HB457" i="3"/>
  <c r="HF457" i="3"/>
  <c r="HJ457" i="3"/>
  <c r="HN457" i="3"/>
  <c r="HR457" i="3"/>
  <c r="HV457" i="3"/>
  <c r="ID457" i="3"/>
  <c r="IH457" i="3"/>
  <c r="IL457" i="3"/>
  <c r="IP457" i="3"/>
  <c r="IT457" i="3"/>
  <c r="IX457" i="3"/>
  <c r="DW459" i="3"/>
  <c r="EC459" i="3"/>
  <c r="EG459" i="3"/>
  <c r="EN459" i="3"/>
  <c r="EV459" i="3"/>
  <c r="EZ459" i="3"/>
  <c r="FD459" i="3"/>
  <c r="FL459" i="3"/>
  <c r="FP459" i="3"/>
  <c r="FX459" i="3"/>
  <c r="GB459" i="3"/>
  <c r="GF459" i="3"/>
  <c r="GJ459" i="3"/>
  <c r="GN459" i="3"/>
  <c r="GV459" i="3"/>
  <c r="GZ459" i="3"/>
  <c r="HD459" i="3"/>
  <c r="HH459" i="3"/>
  <c r="HL459" i="3"/>
  <c r="HT459" i="3"/>
  <c r="HX459" i="3"/>
  <c r="IB459" i="3"/>
  <c r="IF459" i="3"/>
  <c r="IN459" i="3"/>
  <c r="IR459" i="3"/>
  <c r="IV459" i="3"/>
  <c r="DQ460" i="3"/>
  <c r="DV460" i="3"/>
  <c r="EB460" i="3"/>
  <c r="EF460" i="3"/>
  <c r="EM460" i="3"/>
  <c r="EQ460" i="3"/>
  <c r="EU460" i="3"/>
  <c r="EY460" i="3"/>
  <c r="FC460" i="3"/>
  <c r="FG460" i="3"/>
  <c r="FO460" i="3"/>
  <c r="FS460" i="3"/>
  <c r="GA460" i="3"/>
  <c r="GE460" i="3"/>
  <c r="GI460" i="3"/>
  <c r="GM460" i="3"/>
  <c r="GQ460" i="3"/>
  <c r="GU460" i="3"/>
  <c r="GY460" i="3"/>
  <c r="HC460" i="3"/>
  <c r="HG460" i="3"/>
  <c r="HK460" i="3"/>
  <c r="HO460" i="3"/>
  <c r="HS460" i="3"/>
  <c r="HW460" i="3"/>
  <c r="IA460" i="3"/>
  <c r="II460" i="3"/>
  <c r="IM460" i="3"/>
  <c r="IQ460" i="3"/>
  <c r="IU460" i="3"/>
  <c r="IY460" i="3"/>
  <c r="DU461" i="3"/>
  <c r="DZ461" i="3"/>
  <c r="EE461" i="3"/>
  <c r="EI461" i="3"/>
  <c r="EL461" i="3"/>
  <c r="EP461" i="3"/>
  <c r="ET461" i="3"/>
  <c r="EX461" i="3"/>
  <c r="FF461" i="3"/>
  <c r="FJ461" i="3"/>
  <c r="FR461" i="3"/>
  <c r="FV461" i="3"/>
  <c r="GD461" i="3"/>
  <c r="GH461" i="3"/>
  <c r="GL461" i="3"/>
  <c r="GP461" i="3"/>
  <c r="GT461" i="3"/>
  <c r="GX461" i="3"/>
  <c r="HB461" i="3"/>
  <c r="HF461" i="3"/>
  <c r="HJ461" i="3"/>
  <c r="HN461" i="3"/>
  <c r="HR461" i="3"/>
  <c r="HV461" i="3"/>
  <c r="ID461" i="3"/>
  <c r="IH461" i="3"/>
  <c r="IL461" i="3"/>
  <c r="IP461" i="3"/>
  <c r="IT461" i="3"/>
  <c r="IX461" i="3"/>
  <c r="DT462" i="3"/>
  <c r="DY462" i="3"/>
  <c r="ED462" i="3"/>
  <c r="EH462" i="3"/>
  <c r="EK462" i="3"/>
  <c r="EO462" i="3"/>
  <c r="ES462" i="3"/>
  <c r="EW462" i="3"/>
  <c r="FA462" i="3"/>
  <c r="FI462" i="3"/>
  <c r="FM462" i="3"/>
  <c r="FU462" i="3"/>
  <c r="FY462" i="3"/>
  <c r="GS462" i="3"/>
  <c r="GW462" i="3"/>
  <c r="HA462" i="3"/>
  <c r="HE462" i="3"/>
  <c r="HI462" i="3"/>
  <c r="HM462" i="3"/>
  <c r="HQ462" i="3"/>
  <c r="HU462" i="3"/>
  <c r="HY462" i="3"/>
  <c r="IC462" i="3"/>
  <c r="IG462" i="3"/>
  <c r="IK462" i="3"/>
  <c r="IO462" i="3"/>
  <c r="IS462" i="3"/>
  <c r="IW462" i="3"/>
  <c r="DW463" i="3"/>
  <c r="EC463" i="3"/>
  <c r="EG463" i="3"/>
  <c r="EN463" i="3"/>
  <c r="EV463" i="3"/>
  <c r="EZ463" i="3"/>
  <c r="FD463" i="3"/>
  <c r="FL463" i="3"/>
  <c r="FP463" i="3"/>
  <c r="FX463" i="3"/>
  <c r="GB463" i="3"/>
  <c r="GF463" i="3"/>
  <c r="GJ463" i="3"/>
  <c r="GN463" i="3"/>
  <c r="GV463" i="3"/>
  <c r="GZ463" i="3"/>
  <c r="HD463" i="3"/>
  <c r="HH463" i="3"/>
  <c r="HL463" i="3"/>
  <c r="HT463" i="3"/>
  <c r="HX463" i="3"/>
  <c r="IB463" i="3"/>
  <c r="IF463" i="3"/>
  <c r="IN463" i="3"/>
  <c r="IR463" i="3"/>
  <c r="IV463" i="3"/>
  <c r="DQ464" i="3"/>
  <c r="DV464" i="3"/>
  <c r="EB464" i="3"/>
  <c r="EF464" i="3"/>
  <c r="EM464" i="3"/>
  <c r="EQ464" i="3"/>
  <c r="EU464" i="3"/>
  <c r="EY464" i="3"/>
  <c r="FC464" i="3"/>
  <c r="FG464" i="3"/>
  <c r="FO464" i="3"/>
  <c r="FS464" i="3"/>
  <c r="GA464" i="3"/>
  <c r="GE464" i="3"/>
  <c r="GI464" i="3"/>
  <c r="GM464" i="3"/>
  <c r="GQ464" i="3"/>
  <c r="GU464" i="3"/>
  <c r="GY464" i="3"/>
  <c r="HC464" i="3"/>
  <c r="HG464" i="3"/>
  <c r="HK464" i="3"/>
  <c r="HO464" i="3"/>
  <c r="HS464" i="3"/>
  <c r="HW464" i="3"/>
  <c r="IA464" i="3"/>
  <c r="II464" i="3"/>
  <c r="IM464" i="3"/>
  <c r="IQ464" i="3"/>
  <c r="IU464" i="3"/>
  <c r="IY464" i="3"/>
  <c r="FF465" i="3"/>
  <c r="GD465" i="3"/>
  <c r="DT466" i="3"/>
  <c r="DZ466" i="3"/>
  <c r="EG466" i="3"/>
  <c r="EK466" i="3"/>
  <c r="EP466" i="3"/>
  <c r="EV466" i="3"/>
  <c r="FA466" i="3"/>
  <c r="FF466" i="3"/>
  <c r="FP466" i="3"/>
  <c r="FU466" i="3"/>
  <c r="FY466" i="3"/>
  <c r="GD466" i="3"/>
  <c r="GJ466" i="3"/>
  <c r="GT466" i="3"/>
  <c r="GZ466" i="3"/>
  <c r="HE466" i="3"/>
  <c r="HJ466" i="3"/>
  <c r="HU466" i="3"/>
  <c r="IO466" i="3"/>
  <c r="IT466" i="3"/>
  <c r="DQ467" i="3"/>
  <c r="DW467" i="3"/>
  <c r="EG467" i="3"/>
  <c r="EN467" i="3"/>
  <c r="EV467" i="3"/>
  <c r="FI467" i="3"/>
  <c r="FU467" i="3"/>
  <c r="GW467" i="3"/>
  <c r="HE467" i="3"/>
  <c r="EG468" i="3"/>
  <c r="EV468" i="3"/>
  <c r="GV468" i="3"/>
  <c r="IY472" i="3"/>
  <c r="IU472" i="3"/>
  <c r="IQ472" i="3"/>
  <c r="IM472" i="3"/>
  <c r="II472" i="3"/>
  <c r="IA472" i="3"/>
  <c r="HW472" i="3"/>
  <c r="HS472" i="3"/>
  <c r="HO472" i="3"/>
  <c r="HK472" i="3"/>
  <c r="HG472" i="3"/>
  <c r="HC472" i="3"/>
  <c r="GY472" i="3"/>
  <c r="GU472" i="3"/>
  <c r="GQ472" i="3"/>
  <c r="GM472" i="3"/>
  <c r="GI472" i="3"/>
  <c r="GE472" i="3"/>
  <c r="GA472" i="3"/>
  <c r="FS472" i="3"/>
  <c r="FO472" i="3"/>
  <c r="FG472" i="3"/>
  <c r="FC472" i="3"/>
  <c r="EY472" i="3"/>
  <c r="EU472" i="3"/>
  <c r="EQ472" i="3"/>
  <c r="EM472" i="3"/>
  <c r="EF472" i="3"/>
  <c r="EB472" i="3"/>
  <c r="DV472" i="3"/>
  <c r="DQ472" i="3"/>
  <c r="IX472" i="3"/>
  <c r="IT472" i="3"/>
  <c r="IP472" i="3"/>
  <c r="IL472" i="3"/>
  <c r="IH472" i="3"/>
  <c r="ID472" i="3"/>
  <c r="HV472" i="3"/>
  <c r="HR472" i="3"/>
  <c r="HN472" i="3"/>
  <c r="HJ472" i="3"/>
  <c r="HF472" i="3"/>
  <c r="HB472" i="3"/>
  <c r="GX472" i="3"/>
  <c r="GT472" i="3"/>
  <c r="GP472" i="3"/>
  <c r="GL472" i="3"/>
  <c r="GH472" i="3"/>
  <c r="GD472" i="3"/>
  <c r="FV472" i="3"/>
  <c r="FR472" i="3"/>
  <c r="FJ472" i="3"/>
  <c r="FF472" i="3"/>
  <c r="EX472" i="3"/>
  <c r="ET472" i="3"/>
  <c r="EP472" i="3"/>
  <c r="EL472" i="3"/>
  <c r="EI472" i="3"/>
  <c r="EE472" i="3"/>
  <c r="DZ472" i="3"/>
  <c r="DU472" i="3"/>
  <c r="IW472" i="3"/>
  <c r="IS472" i="3"/>
  <c r="IO472" i="3"/>
  <c r="IK472" i="3"/>
  <c r="IG472" i="3"/>
  <c r="IC472" i="3"/>
  <c r="HY472" i="3"/>
  <c r="HU472" i="3"/>
  <c r="HQ472" i="3"/>
  <c r="HM472" i="3"/>
  <c r="HI472" i="3"/>
  <c r="HE472" i="3"/>
  <c r="HA472" i="3"/>
  <c r="GW472" i="3"/>
  <c r="GS472" i="3"/>
  <c r="FY472" i="3"/>
  <c r="FU472" i="3"/>
  <c r="FM472" i="3"/>
  <c r="FI472" i="3"/>
  <c r="FA472" i="3"/>
  <c r="EW472" i="3"/>
  <c r="ES472" i="3"/>
  <c r="EO472" i="3"/>
  <c r="EK472" i="3"/>
  <c r="EH472" i="3"/>
  <c r="ED472" i="3"/>
  <c r="DY472" i="3"/>
  <c r="DT472" i="3"/>
  <c r="EZ472" i="3"/>
  <c r="FP472" i="3"/>
  <c r="FX472" i="3"/>
  <c r="GF472" i="3"/>
  <c r="GN472" i="3"/>
  <c r="GZ472" i="3"/>
  <c r="IB472" i="3"/>
  <c r="IN472" i="3"/>
  <c r="EG476" i="3"/>
  <c r="EV476" i="3"/>
  <c r="GV476" i="3"/>
  <c r="EG480" i="3"/>
  <c r="EV480" i="3"/>
  <c r="GV480" i="3"/>
  <c r="FP484" i="3"/>
  <c r="FX484" i="3"/>
  <c r="IB484" i="3"/>
  <c r="DW460" i="3"/>
  <c r="EC460" i="3"/>
  <c r="EG460" i="3"/>
  <c r="EN460" i="3"/>
  <c r="EV460" i="3"/>
  <c r="EZ460" i="3"/>
  <c r="FD460" i="3"/>
  <c r="FL460" i="3"/>
  <c r="FP460" i="3"/>
  <c r="FX460" i="3"/>
  <c r="GB460" i="3"/>
  <c r="GF460" i="3"/>
  <c r="GJ460" i="3"/>
  <c r="GN460" i="3"/>
  <c r="GV460" i="3"/>
  <c r="GZ460" i="3"/>
  <c r="HD460" i="3"/>
  <c r="HH460" i="3"/>
  <c r="HL460" i="3"/>
  <c r="HT460" i="3"/>
  <c r="HX460" i="3"/>
  <c r="IB460" i="3"/>
  <c r="IF460" i="3"/>
  <c r="IN460" i="3"/>
  <c r="IR460" i="3"/>
  <c r="IV460" i="3"/>
  <c r="DU462" i="3"/>
  <c r="DZ462" i="3"/>
  <c r="EE462" i="3"/>
  <c r="EI462" i="3"/>
  <c r="EL462" i="3"/>
  <c r="EP462" i="3"/>
  <c r="ET462" i="3"/>
  <c r="EX462" i="3"/>
  <c r="FF462" i="3"/>
  <c r="FJ462" i="3"/>
  <c r="FR462" i="3"/>
  <c r="FV462" i="3"/>
  <c r="GD462" i="3"/>
  <c r="GH462" i="3"/>
  <c r="GL462" i="3"/>
  <c r="GP462" i="3"/>
  <c r="GT462" i="3"/>
  <c r="GX462" i="3"/>
  <c r="HB462" i="3"/>
  <c r="HF462" i="3"/>
  <c r="HJ462" i="3"/>
  <c r="HN462" i="3"/>
  <c r="HR462" i="3"/>
  <c r="HV462" i="3"/>
  <c r="ID462" i="3"/>
  <c r="IH462" i="3"/>
  <c r="IL462" i="3"/>
  <c r="IP462" i="3"/>
  <c r="IT462" i="3"/>
  <c r="IX462" i="3"/>
  <c r="DW464" i="3"/>
  <c r="EC464" i="3"/>
  <c r="EG464" i="3"/>
  <c r="EN464" i="3"/>
  <c r="EV464" i="3"/>
  <c r="EZ464" i="3"/>
  <c r="FD464" i="3"/>
  <c r="FL464" i="3"/>
  <c r="FP464" i="3"/>
  <c r="FX464" i="3"/>
  <c r="GB464" i="3"/>
  <c r="GF464" i="3"/>
  <c r="GJ464" i="3"/>
  <c r="GN464" i="3"/>
  <c r="GV464" i="3"/>
  <c r="GZ464" i="3"/>
  <c r="HD464" i="3"/>
  <c r="HH464" i="3"/>
  <c r="HL464" i="3"/>
  <c r="HT464" i="3"/>
  <c r="HX464" i="3"/>
  <c r="IB464" i="3"/>
  <c r="IF464" i="3"/>
  <c r="IN464" i="3"/>
  <c r="IR464" i="3"/>
  <c r="IV464" i="3"/>
  <c r="DU466" i="3"/>
  <c r="EC466" i="3"/>
  <c r="EH466" i="3"/>
  <c r="EL466" i="3"/>
  <c r="EW466" i="3"/>
  <c r="FL466" i="3"/>
  <c r="FV466" i="3"/>
  <c r="GF466" i="3"/>
  <c r="GP466" i="3"/>
  <c r="GV466" i="3"/>
  <c r="HA466" i="3"/>
  <c r="HF466" i="3"/>
  <c r="HL466" i="3"/>
  <c r="HQ466" i="3"/>
  <c r="HV466" i="3"/>
  <c r="IB466" i="3"/>
  <c r="IF466" i="3"/>
  <c r="IK466" i="3"/>
  <c r="IP466" i="3"/>
  <c r="IV466" i="3"/>
  <c r="IV467" i="3"/>
  <c r="IR467" i="3"/>
  <c r="IN467" i="3"/>
  <c r="IF467" i="3"/>
  <c r="IB467" i="3"/>
  <c r="HX467" i="3"/>
  <c r="HT467" i="3"/>
  <c r="HL467" i="3"/>
  <c r="IY467" i="3"/>
  <c r="IU467" i="3"/>
  <c r="IQ467" i="3"/>
  <c r="IM467" i="3"/>
  <c r="II467" i="3"/>
  <c r="IA467" i="3"/>
  <c r="HW467" i="3"/>
  <c r="HS467" i="3"/>
  <c r="HO467" i="3"/>
  <c r="HK467" i="3"/>
  <c r="HG467" i="3"/>
  <c r="HC467" i="3"/>
  <c r="GY467" i="3"/>
  <c r="GU467" i="3"/>
  <c r="GQ467" i="3"/>
  <c r="GM467" i="3"/>
  <c r="GI467" i="3"/>
  <c r="GE467" i="3"/>
  <c r="GA467" i="3"/>
  <c r="FS467" i="3"/>
  <c r="FO467" i="3"/>
  <c r="FG467" i="3"/>
  <c r="FC467" i="3"/>
  <c r="EY467" i="3"/>
  <c r="EU467" i="3"/>
  <c r="EQ467" i="3"/>
  <c r="EM467" i="3"/>
  <c r="EF467" i="3"/>
  <c r="EB467" i="3"/>
  <c r="IX467" i="3"/>
  <c r="IT467" i="3"/>
  <c r="IP467" i="3"/>
  <c r="IL467" i="3"/>
  <c r="IH467" i="3"/>
  <c r="ID467" i="3"/>
  <c r="HV467" i="3"/>
  <c r="HR467" i="3"/>
  <c r="HN467" i="3"/>
  <c r="HJ467" i="3"/>
  <c r="HF467" i="3"/>
  <c r="HB467" i="3"/>
  <c r="GX467" i="3"/>
  <c r="GT467" i="3"/>
  <c r="GP467" i="3"/>
  <c r="GL467" i="3"/>
  <c r="GH467" i="3"/>
  <c r="GD467" i="3"/>
  <c r="FV467" i="3"/>
  <c r="FR467" i="3"/>
  <c r="FJ467" i="3"/>
  <c r="FF467" i="3"/>
  <c r="EX467" i="3"/>
  <c r="ET467" i="3"/>
  <c r="EP467" i="3"/>
  <c r="EL467" i="3"/>
  <c r="EI467" i="3"/>
  <c r="EE467" i="3"/>
  <c r="DZ467" i="3"/>
  <c r="DU467" i="3"/>
  <c r="DY467" i="3"/>
  <c r="EH467" i="3"/>
  <c r="EO467" i="3"/>
  <c r="EW467" i="3"/>
  <c r="FD467" i="3"/>
  <c r="FP467" i="3"/>
  <c r="GB467" i="3"/>
  <c r="GJ467" i="3"/>
  <c r="GZ467" i="3"/>
  <c r="HH467" i="3"/>
  <c r="HQ467" i="3"/>
  <c r="IC467" i="3"/>
  <c r="IK467" i="3"/>
  <c r="IY468" i="3"/>
  <c r="IU468" i="3"/>
  <c r="IQ468" i="3"/>
  <c r="IM468" i="3"/>
  <c r="II468" i="3"/>
  <c r="IA468" i="3"/>
  <c r="HW468" i="3"/>
  <c r="HS468" i="3"/>
  <c r="HO468" i="3"/>
  <c r="HK468" i="3"/>
  <c r="HG468" i="3"/>
  <c r="HC468" i="3"/>
  <c r="GY468" i="3"/>
  <c r="GU468" i="3"/>
  <c r="GQ468" i="3"/>
  <c r="GM468" i="3"/>
  <c r="GI468" i="3"/>
  <c r="GE468" i="3"/>
  <c r="GA468" i="3"/>
  <c r="FS468" i="3"/>
  <c r="FO468" i="3"/>
  <c r="FG468" i="3"/>
  <c r="FC468" i="3"/>
  <c r="EY468" i="3"/>
  <c r="EU468" i="3"/>
  <c r="EQ468" i="3"/>
  <c r="EM468" i="3"/>
  <c r="EF468" i="3"/>
  <c r="EB468" i="3"/>
  <c r="DV468" i="3"/>
  <c r="DQ468" i="3"/>
  <c r="IX468" i="3"/>
  <c r="IT468" i="3"/>
  <c r="IP468" i="3"/>
  <c r="IL468" i="3"/>
  <c r="IH468" i="3"/>
  <c r="ID468" i="3"/>
  <c r="HV468" i="3"/>
  <c r="HR468" i="3"/>
  <c r="HN468" i="3"/>
  <c r="HJ468" i="3"/>
  <c r="HF468" i="3"/>
  <c r="HB468" i="3"/>
  <c r="GX468" i="3"/>
  <c r="GT468" i="3"/>
  <c r="GP468" i="3"/>
  <c r="GL468" i="3"/>
  <c r="GH468" i="3"/>
  <c r="GD468" i="3"/>
  <c r="FV468" i="3"/>
  <c r="FR468" i="3"/>
  <c r="FJ468" i="3"/>
  <c r="FF468" i="3"/>
  <c r="EX468" i="3"/>
  <c r="ET468" i="3"/>
  <c r="EP468" i="3"/>
  <c r="EL468" i="3"/>
  <c r="EI468" i="3"/>
  <c r="EE468" i="3"/>
  <c r="DZ468" i="3"/>
  <c r="DU468" i="3"/>
  <c r="IW468" i="3"/>
  <c r="IS468" i="3"/>
  <c r="IO468" i="3"/>
  <c r="IK468" i="3"/>
  <c r="IG468" i="3"/>
  <c r="IC468" i="3"/>
  <c r="HY468" i="3"/>
  <c r="HU468" i="3"/>
  <c r="HQ468" i="3"/>
  <c r="HM468" i="3"/>
  <c r="HI468" i="3"/>
  <c r="HE468" i="3"/>
  <c r="HA468" i="3"/>
  <c r="GW468" i="3"/>
  <c r="GS468" i="3"/>
  <c r="FY468" i="3"/>
  <c r="FU468" i="3"/>
  <c r="FM468" i="3"/>
  <c r="FI468" i="3"/>
  <c r="FA468" i="3"/>
  <c r="EW468" i="3"/>
  <c r="ES468" i="3"/>
  <c r="EO468" i="3"/>
  <c r="EK468" i="3"/>
  <c r="EH468" i="3"/>
  <c r="ED468" i="3"/>
  <c r="DY468" i="3"/>
  <c r="DT468" i="3"/>
  <c r="EZ468" i="3"/>
  <c r="FP468" i="3"/>
  <c r="FX468" i="3"/>
  <c r="GF468" i="3"/>
  <c r="GN468" i="3"/>
  <c r="GZ468" i="3"/>
  <c r="IB468" i="3"/>
  <c r="IN468" i="3"/>
  <c r="IY476" i="3"/>
  <c r="IU476" i="3"/>
  <c r="IQ476" i="3"/>
  <c r="IM476" i="3"/>
  <c r="II476" i="3"/>
  <c r="IA476" i="3"/>
  <c r="HW476" i="3"/>
  <c r="HS476" i="3"/>
  <c r="HO476" i="3"/>
  <c r="HK476" i="3"/>
  <c r="HG476" i="3"/>
  <c r="HC476" i="3"/>
  <c r="GY476" i="3"/>
  <c r="GU476" i="3"/>
  <c r="GQ476" i="3"/>
  <c r="GM476" i="3"/>
  <c r="GI476" i="3"/>
  <c r="GE476" i="3"/>
  <c r="GA476" i="3"/>
  <c r="FS476" i="3"/>
  <c r="FO476" i="3"/>
  <c r="FG476" i="3"/>
  <c r="FC476" i="3"/>
  <c r="EY476" i="3"/>
  <c r="EU476" i="3"/>
  <c r="EQ476" i="3"/>
  <c r="EM476" i="3"/>
  <c r="EF476" i="3"/>
  <c r="EB476" i="3"/>
  <c r="DV476" i="3"/>
  <c r="DQ476" i="3"/>
  <c r="IX476" i="3"/>
  <c r="IT476" i="3"/>
  <c r="IP476" i="3"/>
  <c r="IL476" i="3"/>
  <c r="IH476" i="3"/>
  <c r="ID476" i="3"/>
  <c r="HV476" i="3"/>
  <c r="HR476" i="3"/>
  <c r="HN476" i="3"/>
  <c r="HJ476" i="3"/>
  <c r="HF476" i="3"/>
  <c r="HB476" i="3"/>
  <c r="GX476" i="3"/>
  <c r="GT476" i="3"/>
  <c r="GP476" i="3"/>
  <c r="GL476" i="3"/>
  <c r="GH476" i="3"/>
  <c r="GD476" i="3"/>
  <c r="FV476" i="3"/>
  <c r="FR476" i="3"/>
  <c r="FJ476" i="3"/>
  <c r="FF476" i="3"/>
  <c r="EX476" i="3"/>
  <c r="ET476" i="3"/>
  <c r="EP476" i="3"/>
  <c r="EL476" i="3"/>
  <c r="EI476" i="3"/>
  <c r="EE476" i="3"/>
  <c r="DZ476" i="3"/>
  <c r="DU476" i="3"/>
  <c r="IW476" i="3"/>
  <c r="IS476" i="3"/>
  <c r="IO476" i="3"/>
  <c r="IK476" i="3"/>
  <c r="IG476" i="3"/>
  <c r="IC476" i="3"/>
  <c r="HY476" i="3"/>
  <c r="HU476" i="3"/>
  <c r="HQ476" i="3"/>
  <c r="HM476" i="3"/>
  <c r="HI476" i="3"/>
  <c r="HE476" i="3"/>
  <c r="HA476" i="3"/>
  <c r="GW476" i="3"/>
  <c r="GS476" i="3"/>
  <c r="FY476" i="3"/>
  <c r="FU476" i="3"/>
  <c r="FM476" i="3"/>
  <c r="FI476" i="3"/>
  <c r="FA476" i="3"/>
  <c r="EW476" i="3"/>
  <c r="ES476" i="3"/>
  <c r="EO476" i="3"/>
  <c r="EK476" i="3"/>
  <c r="EH476" i="3"/>
  <c r="ED476" i="3"/>
  <c r="DY476" i="3"/>
  <c r="DT476" i="3"/>
  <c r="EZ476" i="3"/>
  <c r="FP476" i="3"/>
  <c r="FX476" i="3"/>
  <c r="GF476" i="3"/>
  <c r="GN476" i="3"/>
  <c r="GZ476" i="3"/>
  <c r="IB476" i="3"/>
  <c r="IN476" i="3"/>
  <c r="IW480" i="3"/>
  <c r="IS480" i="3"/>
  <c r="IO480" i="3"/>
  <c r="IK480" i="3"/>
  <c r="IG480" i="3"/>
  <c r="IC480" i="3"/>
  <c r="HY480" i="3"/>
  <c r="HU480" i="3"/>
  <c r="HQ480" i="3"/>
  <c r="HM480" i="3"/>
  <c r="IV480" i="3"/>
  <c r="IQ480" i="3"/>
  <c r="IL480" i="3"/>
  <c r="IF480" i="3"/>
  <c r="IA480" i="3"/>
  <c r="HV480" i="3"/>
  <c r="HK480" i="3"/>
  <c r="HG480" i="3"/>
  <c r="HC480" i="3"/>
  <c r="GY480" i="3"/>
  <c r="GU480" i="3"/>
  <c r="GQ480" i="3"/>
  <c r="GM480" i="3"/>
  <c r="GI480" i="3"/>
  <c r="GE480" i="3"/>
  <c r="GA480" i="3"/>
  <c r="FS480" i="3"/>
  <c r="FO480" i="3"/>
  <c r="FG480" i="3"/>
  <c r="FC480" i="3"/>
  <c r="EY480" i="3"/>
  <c r="EU480" i="3"/>
  <c r="EQ480" i="3"/>
  <c r="EM480" i="3"/>
  <c r="EF480" i="3"/>
  <c r="EB480" i="3"/>
  <c r="DV480" i="3"/>
  <c r="DQ480" i="3"/>
  <c r="IU480" i="3"/>
  <c r="IP480" i="3"/>
  <c r="HT480" i="3"/>
  <c r="HO480" i="3"/>
  <c r="HJ480" i="3"/>
  <c r="HF480" i="3"/>
  <c r="HB480" i="3"/>
  <c r="GX480" i="3"/>
  <c r="GT480" i="3"/>
  <c r="GP480" i="3"/>
  <c r="GL480" i="3"/>
  <c r="GH480" i="3"/>
  <c r="GD480" i="3"/>
  <c r="FV480" i="3"/>
  <c r="FR480" i="3"/>
  <c r="FJ480" i="3"/>
  <c r="FF480" i="3"/>
  <c r="EX480" i="3"/>
  <c r="ET480" i="3"/>
  <c r="EP480" i="3"/>
  <c r="EL480" i="3"/>
  <c r="EI480" i="3"/>
  <c r="EE480" i="3"/>
  <c r="DZ480" i="3"/>
  <c r="DU480" i="3"/>
  <c r="IY480" i="3"/>
  <c r="IT480" i="3"/>
  <c r="IN480" i="3"/>
  <c r="II480" i="3"/>
  <c r="ID480" i="3"/>
  <c r="HX480" i="3"/>
  <c r="HS480" i="3"/>
  <c r="HN480" i="3"/>
  <c r="HI480" i="3"/>
  <c r="HE480" i="3"/>
  <c r="HA480" i="3"/>
  <c r="GW480" i="3"/>
  <c r="GS480" i="3"/>
  <c r="FY480" i="3"/>
  <c r="FU480" i="3"/>
  <c r="FM480" i="3"/>
  <c r="FI480" i="3"/>
  <c r="FA480" i="3"/>
  <c r="EW480" i="3"/>
  <c r="ES480" i="3"/>
  <c r="EO480" i="3"/>
  <c r="EK480" i="3"/>
  <c r="EH480" i="3"/>
  <c r="ED480" i="3"/>
  <c r="DY480" i="3"/>
  <c r="DT480" i="3"/>
  <c r="EZ480" i="3"/>
  <c r="FP480" i="3"/>
  <c r="FX480" i="3"/>
  <c r="GF480" i="3"/>
  <c r="GN480" i="3"/>
  <c r="GZ480" i="3"/>
  <c r="IB480" i="3"/>
  <c r="IM480" i="3"/>
  <c r="FG481" i="3"/>
  <c r="FF481" i="3"/>
  <c r="GZ484" i="3"/>
  <c r="DU451" i="3"/>
  <c r="DZ451" i="3"/>
  <c r="EE451" i="3"/>
  <c r="EI451" i="3"/>
  <c r="EL451" i="3"/>
  <c r="EP451" i="3"/>
  <c r="ET451" i="3"/>
  <c r="EX451" i="3"/>
  <c r="FF451" i="3"/>
  <c r="FJ451" i="3"/>
  <c r="FR451" i="3"/>
  <c r="FV451" i="3"/>
  <c r="GD451" i="3"/>
  <c r="GH451" i="3"/>
  <c r="GL451" i="3"/>
  <c r="GP451" i="3"/>
  <c r="GT451" i="3"/>
  <c r="GX451" i="3"/>
  <c r="HB451" i="3"/>
  <c r="HF451" i="3"/>
  <c r="HJ451" i="3"/>
  <c r="HN451" i="3"/>
  <c r="HR451" i="3"/>
  <c r="HV451" i="3"/>
  <c r="ID451" i="3"/>
  <c r="IH451" i="3"/>
  <c r="IL451" i="3"/>
  <c r="IP451" i="3"/>
  <c r="IT451" i="3"/>
  <c r="DW453" i="3"/>
  <c r="EC453" i="3"/>
  <c r="EG453" i="3"/>
  <c r="EN453" i="3"/>
  <c r="EV453" i="3"/>
  <c r="EZ453" i="3"/>
  <c r="FD453" i="3"/>
  <c r="FL453" i="3"/>
  <c r="FP453" i="3"/>
  <c r="FX453" i="3"/>
  <c r="GB453" i="3"/>
  <c r="GF453" i="3"/>
  <c r="GJ453" i="3"/>
  <c r="GN453" i="3"/>
  <c r="GV453" i="3"/>
  <c r="GZ453" i="3"/>
  <c r="HD453" i="3"/>
  <c r="HH453" i="3"/>
  <c r="HL453" i="3"/>
  <c r="HT453" i="3"/>
  <c r="HX453" i="3"/>
  <c r="IB453" i="3"/>
  <c r="IF453" i="3"/>
  <c r="IN453" i="3"/>
  <c r="IR453" i="3"/>
  <c r="DU455" i="3"/>
  <c r="DZ455" i="3"/>
  <c r="EE455" i="3"/>
  <c r="EI455" i="3"/>
  <c r="EL455" i="3"/>
  <c r="EP455" i="3"/>
  <c r="ET455" i="3"/>
  <c r="EX455" i="3"/>
  <c r="FF455" i="3"/>
  <c r="FJ455" i="3"/>
  <c r="FR455" i="3"/>
  <c r="FV455" i="3"/>
  <c r="GD455" i="3"/>
  <c r="GH455" i="3"/>
  <c r="GL455" i="3"/>
  <c r="GP455" i="3"/>
  <c r="GT455" i="3"/>
  <c r="GX455" i="3"/>
  <c r="HB455" i="3"/>
  <c r="HF455" i="3"/>
  <c r="HJ455" i="3"/>
  <c r="HN455" i="3"/>
  <c r="HR455" i="3"/>
  <c r="HV455" i="3"/>
  <c r="ID455" i="3"/>
  <c r="IH455" i="3"/>
  <c r="IL455" i="3"/>
  <c r="IP455" i="3"/>
  <c r="IT455" i="3"/>
  <c r="DW457" i="3"/>
  <c r="EC457" i="3"/>
  <c r="EG457" i="3"/>
  <c r="EN457" i="3"/>
  <c r="EV457" i="3"/>
  <c r="EZ457" i="3"/>
  <c r="FD457" i="3"/>
  <c r="FL457" i="3"/>
  <c r="FP457" i="3"/>
  <c r="FX457" i="3"/>
  <c r="GB457" i="3"/>
  <c r="GF457" i="3"/>
  <c r="GJ457" i="3"/>
  <c r="GN457" i="3"/>
  <c r="GV457" i="3"/>
  <c r="GZ457" i="3"/>
  <c r="HD457" i="3"/>
  <c r="HH457" i="3"/>
  <c r="HL457" i="3"/>
  <c r="HT457" i="3"/>
  <c r="HX457" i="3"/>
  <c r="IB457" i="3"/>
  <c r="IF457" i="3"/>
  <c r="IN457" i="3"/>
  <c r="IR457" i="3"/>
  <c r="DU459" i="3"/>
  <c r="DZ459" i="3"/>
  <c r="EE459" i="3"/>
  <c r="EI459" i="3"/>
  <c r="EL459" i="3"/>
  <c r="EP459" i="3"/>
  <c r="ET459" i="3"/>
  <c r="EX459" i="3"/>
  <c r="FF459" i="3"/>
  <c r="FJ459" i="3"/>
  <c r="FR459" i="3"/>
  <c r="FV459" i="3"/>
  <c r="GD459" i="3"/>
  <c r="GH459" i="3"/>
  <c r="GL459" i="3"/>
  <c r="GP459" i="3"/>
  <c r="GT459" i="3"/>
  <c r="GX459" i="3"/>
  <c r="HB459" i="3"/>
  <c r="HF459" i="3"/>
  <c r="HJ459" i="3"/>
  <c r="HN459" i="3"/>
  <c r="HR459" i="3"/>
  <c r="HV459" i="3"/>
  <c r="ID459" i="3"/>
  <c r="IH459" i="3"/>
  <c r="IL459" i="3"/>
  <c r="IP459" i="3"/>
  <c r="IT459" i="3"/>
  <c r="DT460" i="3"/>
  <c r="DY460" i="3"/>
  <c r="ED460" i="3"/>
  <c r="EH460" i="3"/>
  <c r="EK460" i="3"/>
  <c r="EO460" i="3"/>
  <c r="ES460" i="3"/>
  <c r="EW460" i="3"/>
  <c r="FA460" i="3"/>
  <c r="FI460" i="3"/>
  <c r="FM460" i="3"/>
  <c r="FU460" i="3"/>
  <c r="FY460" i="3"/>
  <c r="GS460" i="3"/>
  <c r="GW460" i="3"/>
  <c r="HA460" i="3"/>
  <c r="HE460" i="3"/>
  <c r="HI460" i="3"/>
  <c r="HM460" i="3"/>
  <c r="HQ460" i="3"/>
  <c r="HU460" i="3"/>
  <c r="HY460" i="3"/>
  <c r="IC460" i="3"/>
  <c r="IG460" i="3"/>
  <c r="IK460" i="3"/>
  <c r="IO460" i="3"/>
  <c r="IS460" i="3"/>
  <c r="DW461" i="3"/>
  <c r="EC461" i="3"/>
  <c r="EG461" i="3"/>
  <c r="EN461" i="3"/>
  <c r="EV461" i="3"/>
  <c r="EZ461" i="3"/>
  <c r="FD461" i="3"/>
  <c r="FL461" i="3"/>
  <c r="FP461" i="3"/>
  <c r="FX461" i="3"/>
  <c r="GB461" i="3"/>
  <c r="GF461" i="3"/>
  <c r="GJ461" i="3"/>
  <c r="GN461" i="3"/>
  <c r="GV461" i="3"/>
  <c r="GZ461" i="3"/>
  <c r="HD461" i="3"/>
  <c r="HH461" i="3"/>
  <c r="HL461" i="3"/>
  <c r="HT461" i="3"/>
  <c r="HX461" i="3"/>
  <c r="IB461" i="3"/>
  <c r="IF461" i="3"/>
  <c r="IN461" i="3"/>
  <c r="IR461" i="3"/>
  <c r="DQ462" i="3"/>
  <c r="DV462" i="3"/>
  <c r="EB462" i="3"/>
  <c r="EF462" i="3"/>
  <c r="EM462" i="3"/>
  <c r="EQ462" i="3"/>
  <c r="EU462" i="3"/>
  <c r="EY462" i="3"/>
  <c r="FC462" i="3"/>
  <c r="FG462" i="3"/>
  <c r="FO462" i="3"/>
  <c r="FS462" i="3"/>
  <c r="GA462" i="3"/>
  <c r="GE462" i="3"/>
  <c r="GI462" i="3"/>
  <c r="GM462" i="3"/>
  <c r="GQ462" i="3"/>
  <c r="GU462" i="3"/>
  <c r="GY462" i="3"/>
  <c r="HC462" i="3"/>
  <c r="HG462" i="3"/>
  <c r="HK462" i="3"/>
  <c r="HO462" i="3"/>
  <c r="HS462" i="3"/>
  <c r="HW462" i="3"/>
  <c r="IA462" i="3"/>
  <c r="II462" i="3"/>
  <c r="IM462" i="3"/>
  <c r="IQ462" i="3"/>
  <c r="IU462" i="3"/>
  <c r="DU463" i="3"/>
  <c r="DZ463" i="3"/>
  <c r="EE463" i="3"/>
  <c r="EI463" i="3"/>
  <c r="EL463" i="3"/>
  <c r="EP463" i="3"/>
  <c r="ET463" i="3"/>
  <c r="EX463" i="3"/>
  <c r="FF463" i="3"/>
  <c r="FJ463" i="3"/>
  <c r="FR463" i="3"/>
  <c r="FV463" i="3"/>
  <c r="GD463" i="3"/>
  <c r="GH463" i="3"/>
  <c r="GL463" i="3"/>
  <c r="GP463" i="3"/>
  <c r="GT463" i="3"/>
  <c r="GX463" i="3"/>
  <c r="HB463" i="3"/>
  <c r="HF463" i="3"/>
  <c r="HJ463" i="3"/>
  <c r="HN463" i="3"/>
  <c r="HR463" i="3"/>
  <c r="HV463" i="3"/>
  <c r="ID463" i="3"/>
  <c r="IH463" i="3"/>
  <c r="IL463" i="3"/>
  <c r="IP463" i="3"/>
  <c r="IT463" i="3"/>
  <c r="DT464" i="3"/>
  <c r="DY464" i="3"/>
  <c r="ED464" i="3"/>
  <c r="EH464" i="3"/>
  <c r="EK464" i="3"/>
  <c r="EO464" i="3"/>
  <c r="ES464" i="3"/>
  <c r="EW464" i="3"/>
  <c r="FA464" i="3"/>
  <c r="FI464" i="3"/>
  <c r="FM464" i="3"/>
  <c r="FU464" i="3"/>
  <c r="FY464" i="3"/>
  <c r="GS464" i="3"/>
  <c r="GW464" i="3"/>
  <c r="HA464" i="3"/>
  <c r="HE464" i="3"/>
  <c r="HI464" i="3"/>
  <c r="HM464" i="3"/>
  <c r="HQ464" i="3"/>
  <c r="HU464" i="3"/>
  <c r="HY464" i="3"/>
  <c r="IC464" i="3"/>
  <c r="IG464" i="3"/>
  <c r="IK464" i="3"/>
  <c r="IO464" i="3"/>
  <c r="IS464" i="3"/>
  <c r="DW466" i="3"/>
  <c r="ED466" i="3"/>
  <c r="EI466" i="3"/>
  <c r="EN466" i="3"/>
  <c r="ES466" i="3"/>
  <c r="EX466" i="3"/>
  <c r="FD466" i="3"/>
  <c r="FI466" i="3"/>
  <c r="FM466" i="3"/>
  <c r="FR466" i="3"/>
  <c r="GB466" i="3"/>
  <c r="GL466" i="3"/>
  <c r="GW466" i="3"/>
  <c r="HB466" i="3"/>
  <c r="HH466" i="3"/>
  <c r="HM466" i="3"/>
  <c r="HR466" i="3"/>
  <c r="HX466" i="3"/>
  <c r="IC466" i="3"/>
  <c r="IG466" i="3"/>
  <c r="IL466" i="3"/>
  <c r="IR466" i="3"/>
  <c r="IW466" i="3"/>
  <c r="DT467" i="3"/>
  <c r="EC467" i="3"/>
  <c r="EZ467" i="3"/>
  <c r="FL467" i="3"/>
  <c r="FX467" i="3"/>
  <c r="GS467" i="3"/>
  <c r="HA467" i="3"/>
  <c r="HI467" i="3"/>
  <c r="HU467" i="3"/>
  <c r="IO467" i="3"/>
  <c r="DW468" i="3"/>
  <c r="EN468" i="3"/>
  <c r="HD468" i="3"/>
  <c r="HT468" i="3"/>
  <c r="IR468" i="3"/>
  <c r="EC472" i="3"/>
  <c r="FD472" i="3"/>
  <c r="FL472" i="3"/>
  <c r="GB472" i="3"/>
  <c r="GJ472" i="3"/>
  <c r="HH472" i="3"/>
  <c r="HX472" i="3"/>
  <c r="IF472" i="3"/>
  <c r="IV472" i="3"/>
  <c r="DW476" i="3"/>
  <c r="EN476" i="3"/>
  <c r="HD476" i="3"/>
  <c r="HT476" i="3"/>
  <c r="IR476" i="3"/>
  <c r="DW480" i="3"/>
  <c r="EN480" i="3"/>
  <c r="HD480" i="3"/>
  <c r="HR480" i="3"/>
  <c r="IR480" i="3"/>
  <c r="EZ484" i="3"/>
  <c r="GN484" i="3"/>
  <c r="IV511" i="3"/>
  <c r="IR511" i="3"/>
  <c r="IN511" i="3"/>
  <c r="IF511" i="3"/>
  <c r="IB511" i="3"/>
  <c r="HX511" i="3"/>
  <c r="HT511" i="3"/>
  <c r="HL511" i="3"/>
  <c r="HH511" i="3"/>
  <c r="HD511" i="3"/>
  <c r="GZ511" i="3"/>
  <c r="GV511" i="3"/>
  <c r="GN511" i="3"/>
  <c r="GJ511" i="3"/>
  <c r="GF511" i="3"/>
  <c r="GB511" i="3"/>
  <c r="FX511" i="3"/>
  <c r="FP511" i="3"/>
  <c r="FL511" i="3"/>
  <c r="FD511" i="3"/>
  <c r="EZ511" i="3"/>
  <c r="EV511" i="3"/>
  <c r="IY511" i="3"/>
  <c r="IU511" i="3"/>
  <c r="IQ511" i="3"/>
  <c r="IM511" i="3"/>
  <c r="II511" i="3"/>
  <c r="IA511" i="3"/>
  <c r="HW511" i="3"/>
  <c r="HS511" i="3"/>
  <c r="HO511" i="3"/>
  <c r="HK511" i="3"/>
  <c r="HG511" i="3"/>
  <c r="HC511" i="3"/>
  <c r="GY511" i="3"/>
  <c r="GU511" i="3"/>
  <c r="GQ511" i="3"/>
  <c r="GM511" i="3"/>
  <c r="GI511" i="3"/>
  <c r="GE511" i="3"/>
  <c r="GA511" i="3"/>
  <c r="FS511" i="3"/>
  <c r="FO511" i="3"/>
  <c r="FG511" i="3"/>
  <c r="FC511" i="3"/>
  <c r="EY511" i="3"/>
  <c r="EU511" i="3"/>
  <c r="EQ511" i="3"/>
  <c r="EM511" i="3"/>
  <c r="EF511" i="3"/>
  <c r="EB511" i="3"/>
  <c r="DV511" i="3"/>
  <c r="DQ511" i="3"/>
  <c r="IX511" i="3"/>
  <c r="IT511" i="3"/>
  <c r="IP511" i="3"/>
  <c r="IL511" i="3"/>
  <c r="IH511" i="3"/>
  <c r="ID511" i="3"/>
  <c r="HV511" i="3"/>
  <c r="HR511" i="3"/>
  <c r="HN511" i="3"/>
  <c r="HJ511" i="3"/>
  <c r="HF511" i="3"/>
  <c r="HB511" i="3"/>
  <c r="GX511" i="3"/>
  <c r="GT511" i="3"/>
  <c r="GP511" i="3"/>
  <c r="GL511" i="3"/>
  <c r="GH511" i="3"/>
  <c r="GD511" i="3"/>
  <c r="FV511" i="3"/>
  <c r="FR511" i="3"/>
  <c r="FJ511" i="3"/>
  <c r="FF511" i="3"/>
  <c r="EX511" i="3"/>
  <c r="ET511" i="3"/>
  <c r="EP511" i="3"/>
  <c r="EL511" i="3"/>
  <c r="EI511" i="3"/>
  <c r="EE511" i="3"/>
  <c r="DZ511" i="3"/>
  <c r="DU511" i="3"/>
  <c r="IS511" i="3"/>
  <c r="IG511" i="3"/>
  <c r="HY511" i="3"/>
  <c r="HM511" i="3"/>
  <c r="GW511" i="3"/>
  <c r="FY511" i="3"/>
  <c r="FI511" i="3"/>
  <c r="FA511" i="3"/>
  <c r="EO511" i="3"/>
  <c r="EH511" i="3"/>
  <c r="DY511" i="3"/>
  <c r="IO511" i="3"/>
  <c r="HU511" i="3"/>
  <c r="HI511" i="3"/>
  <c r="GS511" i="3"/>
  <c r="EW511" i="3"/>
  <c r="EN511" i="3"/>
  <c r="EG511" i="3"/>
  <c r="DW511" i="3"/>
  <c r="IK511" i="3"/>
  <c r="IC511" i="3"/>
  <c r="HQ511" i="3"/>
  <c r="HE511" i="3"/>
  <c r="FU511" i="3"/>
  <c r="FM511" i="3"/>
  <c r="ES511" i="3"/>
  <c r="EK511" i="3"/>
  <c r="ED511" i="3"/>
  <c r="DT511" i="3"/>
  <c r="IW511" i="3"/>
  <c r="HA511" i="3"/>
  <c r="EC511" i="3"/>
  <c r="DW465" i="3"/>
  <c r="EC465" i="3"/>
  <c r="EG465" i="3"/>
  <c r="EN465" i="3"/>
  <c r="EV465" i="3"/>
  <c r="EZ465" i="3"/>
  <c r="FD465" i="3"/>
  <c r="FL465" i="3"/>
  <c r="FP465" i="3"/>
  <c r="FX465" i="3"/>
  <c r="GB465" i="3"/>
  <c r="GF465" i="3"/>
  <c r="GJ465" i="3"/>
  <c r="GN465" i="3"/>
  <c r="GV465" i="3"/>
  <c r="GZ465" i="3"/>
  <c r="HD465" i="3"/>
  <c r="HH465" i="3"/>
  <c r="HL465" i="3"/>
  <c r="HT465" i="3"/>
  <c r="HX465" i="3"/>
  <c r="IB465" i="3"/>
  <c r="IF465" i="3"/>
  <c r="IN465" i="3"/>
  <c r="IR465" i="3"/>
  <c r="DW469" i="3"/>
  <c r="EC469" i="3"/>
  <c r="EG469" i="3"/>
  <c r="EN469" i="3"/>
  <c r="EV469" i="3"/>
  <c r="EZ469" i="3"/>
  <c r="FD469" i="3"/>
  <c r="FL469" i="3"/>
  <c r="FP469" i="3"/>
  <c r="FX469" i="3"/>
  <c r="GB469" i="3"/>
  <c r="GF469" i="3"/>
  <c r="GJ469" i="3"/>
  <c r="GN469" i="3"/>
  <c r="GV469" i="3"/>
  <c r="GZ469" i="3"/>
  <c r="HD469" i="3"/>
  <c r="HH469" i="3"/>
  <c r="HL469" i="3"/>
  <c r="HT469" i="3"/>
  <c r="HX469" i="3"/>
  <c r="IB469" i="3"/>
  <c r="IF469" i="3"/>
  <c r="IN469" i="3"/>
  <c r="IR469" i="3"/>
  <c r="DQ470" i="3"/>
  <c r="DV470" i="3"/>
  <c r="EB470" i="3"/>
  <c r="EF470" i="3"/>
  <c r="EM470" i="3"/>
  <c r="EQ470" i="3"/>
  <c r="EU470" i="3"/>
  <c r="EY470" i="3"/>
  <c r="FC470" i="3"/>
  <c r="FG470" i="3"/>
  <c r="FO470" i="3"/>
  <c r="FS470" i="3"/>
  <c r="GA470" i="3"/>
  <c r="GE470" i="3"/>
  <c r="GI470" i="3"/>
  <c r="GM470" i="3"/>
  <c r="GQ470" i="3"/>
  <c r="GU470" i="3"/>
  <c r="GY470" i="3"/>
  <c r="HC470" i="3"/>
  <c r="HG470" i="3"/>
  <c r="HK470" i="3"/>
  <c r="HO470" i="3"/>
  <c r="HS470" i="3"/>
  <c r="HW470" i="3"/>
  <c r="IA470" i="3"/>
  <c r="II470" i="3"/>
  <c r="IM470" i="3"/>
  <c r="IQ470" i="3"/>
  <c r="IU470" i="3"/>
  <c r="IY470" i="3"/>
  <c r="DU471" i="3"/>
  <c r="DZ471" i="3"/>
  <c r="EE471" i="3"/>
  <c r="EI471" i="3"/>
  <c r="EL471" i="3"/>
  <c r="EP471" i="3"/>
  <c r="ET471" i="3"/>
  <c r="EX471" i="3"/>
  <c r="FF471" i="3"/>
  <c r="FJ471" i="3"/>
  <c r="FR471" i="3"/>
  <c r="FV471" i="3"/>
  <c r="GD471" i="3"/>
  <c r="GH471" i="3"/>
  <c r="GL471" i="3"/>
  <c r="GP471" i="3"/>
  <c r="GT471" i="3"/>
  <c r="GX471" i="3"/>
  <c r="HB471" i="3"/>
  <c r="HF471" i="3"/>
  <c r="HJ471" i="3"/>
  <c r="HN471" i="3"/>
  <c r="HR471" i="3"/>
  <c r="HV471" i="3"/>
  <c r="ID471" i="3"/>
  <c r="IH471" i="3"/>
  <c r="IL471" i="3"/>
  <c r="IP471" i="3"/>
  <c r="IT471" i="3"/>
  <c r="IX471" i="3"/>
  <c r="DW473" i="3"/>
  <c r="EC473" i="3"/>
  <c r="EG473" i="3"/>
  <c r="EN473" i="3"/>
  <c r="EV473" i="3"/>
  <c r="EZ473" i="3"/>
  <c r="FD473" i="3"/>
  <c r="FL473" i="3"/>
  <c r="FP473" i="3"/>
  <c r="FX473" i="3"/>
  <c r="GB473" i="3"/>
  <c r="GF473" i="3"/>
  <c r="GJ473" i="3"/>
  <c r="GN473" i="3"/>
  <c r="GV473" i="3"/>
  <c r="GZ473" i="3"/>
  <c r="HD473" i="3"/>
  <c r="HH473" i="3"/>
  <c r="HL473" i="3"/>
  <c r="HT473" i="3"/>
  <c r="HX473" i="3"/>
  <c r="IB473" i="3"/>
  <c r="IF473" i="3"/>
  <c r="IN473" i="3"/>
  <c r="IR473" i="3"/>
  <c r="DQ474" i="3"/>
  <c r="DV474" i="3"/>
  <c r="EB474" i="3"/>
  <c r="EF474" i="3"/>
  <c r="EM474" i="3"/>
  <c r="EQ474" i="3"/>
  <c r="EU474" i="3"/>
  <c r="EY474" i="3"/>
  <c r="FC474" i="3"/>
  <c r="FG474" i="3"/>
  <c r="FO474" i="3"/>
  <c r="FS474" i="3"/>
  <c r="GA474" i="3"/>
  <c r="GE474" i="3"/>
  <c r="GI474" i="3"/>
  <c r="GM474" i="3"/>
  <c r="GQ474" i="3"/>
  <c r="GU474" i="3"/>
  <c r="GY474" i="3"/>
  <c r="HC474" i="3"/>
  <c r="HG474" i="3"/>
  <c r="HK474" i="3"/>
  <c r="HO474" i="3"/>
  <c r="HS474" i="3"/>
  <c r="HW474" i="3"/>
  <c r="IA474" i="3"/>
  <c r="II474" i="3"/>
  <c r="IM474" i="3"/>
  <c r="IQ474" i="3"/>
  <c r="IU474" i="3"/>
  <c r="IY474" i="3"/>
  <c r="DU475" i="3"/>
  <c r="DZ475" i="3"/>
  <c r="EE475" i="3"/>
  <c r="EI475" i="3"/>
  <c r="EL475" i="3"/>
  <c r="EP475" i="3"/>
  <c r="ET475" i="3"/>
  <c r="EX475" i="3"/>
  <c r="FF475" i="3"/>
  <c r="FJ475" i="3"/>
  <c r="FR475" i="3"/>
  <c r="FV475" i="3"/>
  <c r="GD475" i="3"/>
  <c r="GH475" i="3"/>
  <c r="GL475" i="3"/>
  <c r="GP475" i="3"/>
  <c r="GT475" i="3"/>
  <c r="GX475" i="3"/>
  <c r="HB475" i="3"/>
  <c r="HF475" i="3"/>
  <c r="HJ475" i="3"/>
  <c r="HN475" i="3"/>
  <c r="HR475" i="3"/>
  <c r="HV475" i="3"/>
  <c r="ID475" i="3"/>
  <c r="IH475" i="3"/>
  <c r="IL475" i="3"/>
  <c r="IP475" i="3"/>
  <c r="IT475" i="3"/>
  <c r="IX475" i="3"/>
  <c r="DW477" i="3"/>
  <c r="EC477" i="3"/>
  <c r="EG477" i="3"/>
  <c r="EN477" i="3"/>
  <c r="EV477" i="3"/>
  <c r="EZ477" i="3"/>
  <c r="FD477" i="3"/>
  <c r="FL477" i="3"/>
  <c r="FP477" i="3"/>
  <c r="FX477" i="3"/>
  <c r="GB477" i="3"/>
  <c r="GF477" i="3"/>
  <c r="GJ477" i="3"/>
  <c r="GN477" i="3"/>
  <c r="GV477" i="3"/>
  <c r="GZ477" i="3"/>
  <c r="HD477" i="3"/>
  <c r="HH477" i="3"/>
  <c r="HL477" i="3"/>
  <c r="HT477" i="3"/>
  <c r="HX477" i="3"/>
  <c r="IB477" i="3"/>
  <c r="IF477" i="3"/>
  <c r="IN477" i="3"/>
  <c r="IR477" i="3"/>
  <c r="IV477" i="3"/>
  <c r="DQ478" i="3"/>
  <c r="DV478" i="3"/>
  <c r="EB478" i="3"/>
  <c r="EF478" i="3"/>
  <c r="EM478" i="3"/>
  <c r="EQ478" i="3"/>
  <c r="EU478" i="3"/>
  <c r="EY478" i="3"/>
  <c r="FC478" i="3"/>
  <c r="FG478" i="3"/>
  <c r="FO478" i="3"/>
  <c r="FS478" i="3"/>
  <c r="GA478" i="3"/>
  <c r="GE478" i="3"/>
  <c r="GI478" i="3"/>
  <c r="GM478" i="3"/>
  <c r="GQ478" i="3"/>
  <c r="GU478" i="3"/>
  <c r="GY478" i="3"/>
  <c r="HC478" i="3"/>
  <c r="HG478" i="3"/>
  <c r="HK478" i="3"/>
  <c r="HO478" i="3"/>
  <c r="HS478" i="3"/>
  <c r="HW478" i="3"/>
  <c r="IA478" i="3"/>
  <c r="II478" i="3"/>
  <c r="IM478" i="3"/>
  <c r="IQ478" i="3"/>
  <c r="IU478" i="3"/>
  <c r="IY478" i="3"/>
  <c r="DU479" i="3"/>
  <c r="DZ479" i="3"/>
  <c r="EE479" i="3"/>
  <c r="EI479" i="3"/>
  <c r="EL479" i="3"/>
  <c r="EP479" i="3"/>
  <c r="ET479" i="3"/>
  <c r="EX479" i="3"/>
  <c r="FF479" i="3"/>
  <c r="FJ479" i="3"/>
  <c r="FR479" i="3"/>
  <c r="FV479" i="3"/>
  <c r="GD479" i="3"/>
  <c r="GH479" i="3"/>
  <c r="GL479" i="3"/>
  <c r="GP479" i="3"/>
  <c r="GT479" i="3"/>
  <c r="GX479" i="3"/>
  <c r="HB479" i="3"/>
  <c r="HF479" i="3"/>
  <c r="HJ479" i="3"/>
  <c r="HN479" i="3"/>
  <c r="HR479" i="3"/>
  <c r="HV479" i="3"/>
  <c r="ID479" i="3"/>
  <c r="IH479" i="3"/>
  <c r="IL479" i="3"/>
  <c r="IP479" i="3"/>
  <c r="IT479" i="3"/>
  <c r="IX479" i="3"/>
  <c r="IW482" i="3"/>
  <c r="IS482" i="3"/>
  <c r="IO482" i="3"/>
  <c r="IK482" i="3"/>
  <c r="IG482" i="3"/>
  <c r="IC482" i="3"/>
  <c r="HY482" i="3"/>
  <c r="HU482" i="3"/>
  <c r="HQ482" i="3"/>
  <c r="HM482" i="3"/>
  <c r="HI482" i="3"/>
  <c r="HE482" i="3"/>
  <c r="HA482" i="3"/>
  <c r="GW482" i="3"/>
  <c r="GS482" i="3"/>
  <c r="FY482" i="3"/>
  <c r="FU482" i="3"/>
  <c r="FM482" i="3"/>
  <c r="FI482" i="3"/>
  <c r="FA482" i="3"/>
  <c r="EW482" i="3"/>
  <c r="ES482" i="3"/>
  <c r="EO482" i="3"/>
  <c r="EK482" i="3"/>
  <c r="EH482" i="3"/>
  <c r="ED482" i="3"/>
  <c r="DY482" i="3"/>
  <c r="DT482" i="3"/>
  <c r="IV482" i="3"/>
  <c r="IR482" i="3"/>
  <c r="IN482" i="3"/>
  <c r="IF482" i="3"/>
  <c r="IB482" i="3"/>
  <c r="HX482" i="3"/>
  <c r="HT482" i="3"/>
  <c r="HL482" i="3"/>
  <c r="HH482" i="3"/>
  <c r="HD482" i="3"/>
  <c r="GZ482" i="3"/>
  <c r="GV482" i="3"/>
  <c r="GN482" i="3"/>
  <c r="GJ482" i="3"/>
  <c r="GF482" i="3"/>
  <c r="GB482" i="3"/>
  <c r="FX482" i="3"/>
  <c r="FP482" i="3"/>
  <c r="FL482" i="3"/>
  <c r="FD482" i="3"/>
  <c r="EZ482" i="3"/>
  <c r="EV482" i="3"/>
  <c r="EN482" i="3"/>
  <c r="EG482" i="3"/>
  <c r="EC482" i="3"/>
  <c r="IY482" i="3"/>
  <c r="IU482" i="3"/>
  <c r="IQ482" i="3"/>
  <c r="IM482" i="3"/>
  <c r="II482" i="3"/>
  <c r="IA482" i="3"/>
  <c r="HW482" i="3"/>
  <c r="HS482" i="3"/>
  <c r="HO482" i="3"/>
  <c r="HK482" i="3"/>
  <c r="HG482" i="3"/>
  <c r="HC482" i="3"/>
  <c r="GY482" i="3"/>
  <c r="GU482" i="3"/>
  <c r="GQ482" i="3"/>
  <c r="GM482" i="3"/>
  <c r="GI482" i="3"/>
  <c r="GE482" i="3"/>
  <c r="GA482" i="3"/>
  <c r="FS482" i="3"/>
  <c r="FO482" i="3"/>
  <c r="FG482" i="3"/>
  <c r="FC482" i="3"/>
  <c r="EY482" i="3"/>
  <c r="EU482" i="3"/>
  <c r="EQ482" i="3"/>
  <c r="EM482" i="3"/>
  <c r="EF482" i="3"/>
  <c r="EB482" i="3"/>
  <c r="DV482" i="3"/>
  <c r="DQ482" i="3"/>
  <c r="EE482" i="3"/>
  <c r="HF482" i="3"/>
  <c r="HR482" i="3"/>
  <c r="IP482" i="3"/>
  <c r="EG488" i="3"/>
  <c r="EV488" i="3"/>
  <c r="GV488" i="3"/>
  <c r="IC469" i="3"/>
  <c r="DW470" i="3"/>
  <c r="EC470" i="3"/>
  <c r="EG470" i="3"/>
  <c r="EN470" i="3"/>
  <c r="EV470" i="3"/>
  <c r="EZ470" i="3"/>
  <c r="FD470" i="3"/>
  <c r="FL470" i="3"/>
  <c r="FP470" i="3"/>
  <c r="FX470" i="3"/>
  <c r="GB470" i="3"/>
  <c r="GF470" i="3"/>
  <c r="GJ470" i="3"/>
  <c r="GN470" i="3"/>
  <c r="GV470" i="3"/>
  <c r="GZ470" i="3"/>
  <c r="HD470" i="3"/>
  <c r="HH470" i="3"/>
  <c r="HL470" i="3"/>
  <c r="HT470" i="3"/>
  <c r="HX470" i="3"/>
  <c r="IB470" i="3"/>
  <c r="IF470" i="3"/>
  <c r="IN470" i="3"/>
  <c r="IR470" i="3"/>
  <c r="IV470" i="3"/>
  <c r="DQ471" i="3"/>
  <c r="DV471" i="3"/>
  <c r="EB471" i="3"/>
  <c r="EF471" i="3"/>
  <c r="EM471" i="3"/>
  <c r="EQ471" i="3"/>
  <c r="EU471" i="3"/>
  <c r="EY471" i="3"/>
  <c r="FC471" i="3"/>
  <c r="FG471" i="3"/>
  <c r="FO471" i="3"/>
  <c r="FS471" i="3"/>
  <c r="GA471" i="3"/>
  <c r="GE471" i="3"/>
  <c r="GI471" i="3"/>
  <c r="GM471" i="3"/>
  <c r="GQ471" i="3"/>
  <c r="GU471" i="3"/>
  <c r="GY471" i="3"/>
  <c r="HC471" i="3"/>
  <c r="HG471" i="3"/>
  <c r="HK471" i="3"/>
  <c r="HO471" i="3"/>
  <c r="HS471" i="3"/>
  <c r="HW471" i="3"/>
  <c r="IA471" i="3"/>
  <c r="II471" i="3"/>
  <c r="IM471" i="3"/>
  <c r="IQ471" i="3"/>
  <c r="IU471" i="3"/>
  <c r="IY471" i="3"/>
  <c r="DW474" i="3"/>
  <c r="EC474" i="3"/>
  <c r="EG474" i="3"/>
  <c r="EN474" i="3"/>
  <c r="EV474" i="3"/>
  <c r="EZ474" i="3"/>
  <c r="FD474" i="3"/>
  <c r="FL474" i="3"/>
  <c r="FP474" i="3"/>
  <c r="FX474" i="3"/>
  <c r="GB474" i="3"/>
  <c r="GF474" i="3"/>
  <c r="GJ474" i="3"/>
  <c r="GN474" i="3"/>
  <c r="GV474" i="3"/>
  <c r="GZ474" i="3"/>
  <c r="HD474" i="3"/>
  <c r="HH474" i="3"/>
  <c r="HL474" i="3"/>
  <c r="HT474" i="3"/>
  <c r="HX474" i="3"/>
  <c r="IB474" i="3"/>
  <c r="IF474" i="3"/>
  <c r="IN474" i="3"/>
  <c r="IR474" i="3"/>
  <c r="IV474" i="3"/>
  <c r="EY475" i="3"/>
  <c r="FC475" i="3"/>
  <c r="FG475" i="3"/>
  <c r="FO475" i="3"/>
  <c r="FS475" i="3"/>
  <c r="GA475" i="3"/>
  <c r="GE475" i="3"/>
  <c r="GI475" i="3"/>
  <c r="GM475" i="3"/>
  <c r="GQ475" i="3"/>
  <c r="GU475" i="3"/>
  <c r="GY475" i="3"/>
  <c r="HC475" i="3"/>
  <c r="HG475" i="3"/>
  <c r="HK475" i="3"/>
  <c r="HO475" i="3"/>
  <c r="HS475" i="3"/>
  <c r="HW475" i="3"/>
  <c r="IA475" i="3"/>
  <c r="II475" i="3"/>
  <c r="IM475" i="3"/>
  <c r="IQ475" i="3"/>
  <c r="IU475" i="3"/>
  <c r="IY475" i="3"/>
  <c r="DW478" i="3"/>
  <c r="EC478" i="3"/>
  <c r="EG478" i="3"/>
  <c r="EN478" i="3"/>
  <c r="EV478" i="3"/>
  <c r="EZ478" i="3"/>
  <c r="FD478" i="3"/>
  <c r="FL478" i="3"/>
  <c r="FP478" i="3"/>
  <c r="FX478" i="3"/>
  <c r="GB478" i="3"/>
  <c r="GF478" i="3"/>
  <c r="GJ478" i="3"/>
  <c r="GN478" i="3"/>
  <c r="GV478" i="3"/>
  <c r="GZ478" i="3"/>
  <c r="HD478" i="3"/>
  <c r="HH478" i="3"/>
  <c r="HL478" i="3"/>
  <c r="HT478" i="3"/>
  <c r="HX478" i="3"/>
  <c r="IB478" i="3"/>
  <c r="IF478" i="3"/>
  <c r="IN478" i="3"/>
  <c r="IR478" i="3"/>
  <c r="IV478" i="3"/>
  <c r="IY488" i="3"/>
  <c r="IU488" i="3"/>
  <c r="IQ488" i="3"/>
  <c r="IM488" i="3"/>
  <c r="II488" i="3"/>
  <c r="IA488" i="3"/>
  <c r="HW488" i="3"/>
  <c r="HS488" i="3"/>
  <c r="HO488" i="3"/>
  <c r="HK488" i="3"/>
  <c r="HG488" i="3"/>
  <c r="HC488" i="3"/>
  <c r="GY488" i="3"/>
  <c r="GU488" i="3"/>
  <c r="GQ488" i="3"/>
  <c r="GM488" i="3"/>
  <c r="GI488" i="3"/>
  <c r="GE488" i="3"/>
  <c r="GA488" i="3"/>
  <c r="FS488" i="3"/>
  <c r="FO488" i="3"/>
  <c r="FG488" i="3"/>
  <c r="FC488" i="3"/>
  <c r="EY488" i="3"/>
  <c r="EU488" i="3"/>
  <c r="EQ488" i="3"/>
  <c r="EM488" i="3"/>
  <c r="EF488" i="3"/>
  <c r="EB488" i="3"/>
  <c r="DV488" i="3"/>
  <c r="DQ488" i="3"/>
  <c r="IX488" i="3"/>
  <c r="IT488" i="3"/>
  <c r="IP488" i="3"/>
  <c r="IL488" i="3"/>
  <c r="IH488" i="3"/>
  <c r="ID488" i="3"/>
  <c r="HV488" i="3"/>
  <c r="HR488" i="3"/>
  <c r="HN488" i="3"/>
  <c r="HJ488" i="3"/>
  <c r="HF488" i="3"/>
  <c r="HB488" i="3"/>
  <c r="GX488" i="3"/>
  <c r="GT488" i="3"/>
  <c r="GP488" i="3"/>
  <c r="GL488" i="3"/>
  <c r="GH488" i="3"/>
  <c r="GD488" i="3"/>
  <c r="FV488" i="3"/>
  <c r="FR488" i="3"/>
  <c r="FJ488" i="3"/>
  <c r="FF488" i="3"/>
  <c r="EX488" i="3"/>
  <c r="ET488" i="3"/>
  <c r="EP488" i="3"/>
  <c r="EL488" i="3"/>
  <c r="EI488" i="3"/>
  <c r="EE488" i="3"/>
  <c r="DZ488" i="3"/>
  <c r="DU488" i="3"/>
  <c r="IW488" i="3"/>
  <c r="IS488" i="3"/>
  <c r="IO488" i="3"/>
  <c r="IK488" i="3"/>
  <c r="IG488" i="3"/>
  <c r="IC488" i="3"/>
  <c r="HY488" i="3"/>
  <c r="HU488" i="3"/>
  <c r="HQ488" i="3"/>
  <c r="HM488" i="3"/>
  <c r="HI488" i="3"/>
  <c r="HE488" i="3"/>
  <c r="HA488" i="3"/>
  <c r="GW488" i="3"/>
  <c r="GS488" i="3"/>
  <c r="FY488" i="3"/>
  <c r="FU488" i="3"/>
  <c r="FM488" i="3"/>
  <c r="FI488" i="3"/>
  <c r="FA488" i="3"/>
  <c r="EW488" i="3"/>
  <c r="ES488" i="3"/>
  <c r="EO488" i="3"/>
  <c r="EK488" i="3"/>
  <c r="EH488" i="3"/>
  <c r="ED488" i="3"/>
  <c r="DY488" i="3"/>
  <c r="DT488" i="3"/>
  <c r="EZ488" i="3"/>
  <c r="FP488" i="3"/>
  <c r="FX488" i="3"/>
  <c r="GF488" i="3"/>
  <c r="GN488" i="3"/>
  <c r="GZ488" i="3"/>
  <c r="IB488" i="3"/>
  <c r="IN488" i="3"/>
  <c r="FI470" i="3"/>
  <c r="FM470" i="3"/>
  <c r="FU470" i="3"/>
  <c r="FY470" i="3"/>
  <c r="GS470" i="3"/>
  <c r="GW470" i="3"/>
  <c r="HA470" i="3"/>
  <c r="HE470" i="3"/>
  <c r="HI470" i="3"/>
  <c r="HM470" i="3"/>
  <c r="HQ470" i="3"/>
  <c r="HU470" i="3"/>
  <c r="HY470" i="3"/>
  <c r="IC470" i="3"/>
  <c r="IG470" i="3"/>
  <c r="IK470" i="3"/>
  <c r="IO470" i="3"/>
  <c r="IS470" i="3"/>
  <c r="DW471" i="3"/>
  <c r="EC471" i="3"/>
  <c r="EG471" i="3"/>
  <c r="EN471" i="3"/>
  <c r="EV471" i="3"/>
  <c r="EZ471" i="3"/>
  <c r="FD471" i="3"/>
  <c r="FL471" i="3"/>
  <c r="FP471" i="3"/>
  <c r="FX471" i="3"/>
  <c r="GB471" i="3"/>
  <c r="GF471" i="3"/>
  <c r="GJ471" i="3"/>
  <c r="GN471" i="3"/>
  <c r="GV471" i="3"/>
  <c r="GZ471" i="3"/>
  <c r="HD471" i="3"/>
  <c r="HH471" i="3"/>
  <c r="HL471" i="3"/>
  <c r="HT471" i="3"/>
  <c r="HX471" i="3"/>
  <c r="IB471" i="3"/>
  <c r="IF471" i="3"/>
  <c r="IN471" i="3"/>
  <c r="IR471" i="3"/>
  <c r="DT474" i="3"/>
  <c r="DY474" i="3"/>
  <c r="ED474" i="3"/>
  <c r="EH474" i="3"/>
  <c r="EK474" i="3"/>
  <c r="EO474" i="3"/>
  <c r="ES474" i="3"/>
  <c r="EW474" i="3"/>
  <c r="FA474" i="3"/>
  <c r="FI474" i="3"/>
  <c r="FM474" i="3"/>
  <c r="FU474" i="3"/>
  <c r="FY474" i="3"/>
  <c r="GS474" i="3"/>
  <c r="GW474" i="3"/>
  <c r="HA474" i="3"/>
  <c r="HE474" i="3"/>
  <c r="HI474" i="3"/>
  <c r="HM474" i="3"/>
  <c r="HQ474" i="3"/>
  <c r="HU474" i="3"/>
  <c r="HY474" i="3"/>
  <c r="IC474" i="3"/>
  <c r="IG474" i="3"/>
  <c r="IK474" i="3"/>
  <c r="IO474" i="3"/>
  <c r="IS474" i="3"/>
  <c r="DW475" i="3"/>
  <c r="EC475" i="3"/>
  <c r="EG475" i="3"/>
  <c r="EN475" i="3"/>
  <c r="EV475" i="3"/>
  <c r="EZ475" i="3"/>
  <c r="FD475" i="3"/>
  <c r="FL475" i="3"/>
  <c r="FP475" i="3"/>
  <c r="FX475" i="3"/>
  <c r="GB475" i="3"/>
  <c r="GF475" i="3"/>
  <c r="GJ475" i="3"/>
  <c r="GN475" i="3"/>
  <c r="GV475" i="3"/>
  <c r="GZ475" i="3"/>
  <c r="HD475" i="3"/>
  <c r="HH475" i="3"/>
  <c r="HL475" i="3"/>
  <c r="HT475" i="3"/>
  <c r="HX475" i="3"/>
  <c r="IB475" i="3"/>
  <c r="IF475" i="3"/>
  <c r="IN475" i="3"/>
  <c r="IR475" i="3"/>
  <c r="EL477" i="3"/>
  <c r="EP477" i="3"/>
  <c r="ET477" i="3"/>
  <c r="EX477" i="3"/>
  <c r="FF477" i="3"/>
  <c r="FJ477" i="3"/>
  <c r="FR477" i="3"/>
  <c r="FV477" i="3"/>
  <c r="GD477" i="3"/>
  <c r="GH477" i="3"/>
  <c r="GL477" i="3"/>
  <c r="GP477" i="3"/>
  <c r="GT477" i="3"/>
  <c r="GX477" i="3"/>
  <c r="HB477" i="3"/>
  <c r="HF477" i="3"/>
  <c r="HJ477" i="3"/>
  <c r="HN477" i="3"/>
  <c r="HR477" i="3"/>
  <c r="HV477" i="3"/>
  <c r="ID477" i="3"/>
  <c r="IH477" i="3"/>
  <c r="IL477" i="3"/>
  <c r="IP477" i="3"/>
  <c r="IT477" i="3"/>
  <c r="DT478" i="3"/>
  <c r="DY478" i="3"/>
  <c r="ED478" i="3"/>
  <c r="EH478" i="3"/>
  <c r="EK478" i="3"/>
  <c r="EO478" i="3"/>
  <c r="ES478" i="3"/>
  <c r="EW478" i="3"/>
  <c r="FA478" i="3"/>
  <c r="FI478" i="3"/>
  <c r="FM478" i="3"/>
  <c r="FU478" i="3"/>
  <c r="FY478" i="3"/>
  <c r="GS478" i="3"/>
  <c r="GW478" i="3"/>
  <c r="HA478" i="3"/>
  <c r="HE478" i="3"/>
  <c r="HI478" i="3"/>
  <c r="HM478" i="3"/>
  <c r="HQ478" i="3"/>
  <c r="HU478" i="3"/>
  <c r="HY478" i="3"/>
  <c r="IC478" i="3"/>
  <c r="IG478" i="3"/>
  <c r="IK478" i="3"/>
  <c r="IO478" i="3"/>
  <c r="IS478" i="3"/>
  <c r="DW479" i="3"/>
  <c r="EC479" i="3"/>
  <c r="EG479" i="3"/>
  <c r="EN479" i="3"/>
  <c r="EV479" i="3"/>
  <c r="EZ479" i="3"/>
  <c r="FD479" i="3"/>
  <c r="FL479" i="3"/>
  <c r="FP479" i="3"/>
  <c r="FX479" i="3"/>
  <c r="GB479" i="3"/>
  <c r="GF479" i="3"/>
  <c r="GJ479" i="3"/>
  <c r="GN479" i="3"/>
  <c r="GV479" i="3"/>
  <c r="GZ479" i="3"/>
  <c r="HD479" i="3"/>
  <c r="HH479" i="3"/>
  <c r="HL479" i="3"/>
  <c r="HT479" i="3"/>
  <c r="HX479" i="3"/>
  <c r="IB479" i="3"/>
  <c r="IF479" i="3"/>
  <c r="IN479" i="3"/>
  <c r="IR479" i="3"/>
  <c r="FS481" i="3"/>
  <c r="DW482" i="3"/>
  <c r="EL482" i="3"/>
  <c r="EX482" i="3"/>
  <c r="GX482" i="3"/>
  <c r="HN482" i="3"/>
  <c r="IX482" i="3"/>
  <c r="DW488" i="3"/>
  <c r="EN488" i="3"/>
  <c r="HD488" i="3"/>
  <c r="HT488" i="3"/>
  <c r="IR488" i="3"/>
  <c r="DW481" i="3"/>
  <c r="EC481" i="3"/>
  <c r="EG481" i="3"/>
  <c r="EN481" i="3"/>
  <c r="EV481" i="3"/>
  <c r="EZ481" i="3"/>
  <c r="FD481" i="3"/>
  <c r="FL481" i="3"/>
  <c r="FP481" i="3"/>
  <c r="FX481" i="3"/>
  <c r="GB481" i="3"/>
  <c r="GF481" i="3"/>
  <c r="GJ481" i="3"/>
  <c r="GN481" i="3"/>
  <c r="GV481" i="3"/>
  <c r="GZ481" i="3"/>
  <c r="HD481" i="3"/>
  <c r="HH481" i="3"/>
  <c r="HL481" i="3"/>
  <c r="HT481" i="3"/>
  <c r="HX481" i="3"/>
  <c r="IB481" i="3"/>
  <c r="IF481" i="3"/>
  <c r="IN481" i="3"/>
  <c r="IR481" i="3"/>
  <c r="IV481" i="3"/>
  <c r="DU483" i="3"/>
  <c r="DZ483" i="3"/>
  <c r="EE483" i="3"/>
  <c r="EI483" i="3"/>
  <c r="EL483" i="3"/>
  <c r="EP483" i="3"/>
  <c r="ET483" i="3"/>
  <c r="EX483" i="3"/>
  <c r="FF483" i="3"/>
  <c r="FJ483" i="3"/>
  <c r="FR483" i="3"/>
  <c r="FV483" i="3"/>
  <c r="GD483" i="3"/>
  <c r="GH483" i="3"/>
  <c r="GL483" i="3"/>
  <c r="GP483" i="3"/>
  <c r="GT483" i="3"/>
  <c r="GX483" i="3"/>
  <c r="HB483" i="3"/>
  <c r="HF483" i="3"/>
  <c r="HJ483" i="3"/>
  <c r="HN483" i="3"/>
  <c r="HR483" i="3"/>
  <c r="HV483" i="3"/>
  <c r="ID483" i="3"/>
  <c r="IH483" i="3"/>
  <c r="IL483" i="3"/>
  <c r="IP483" i="3"/>
  <c r="IT483" i="3"/>
  <c r="IX483" i="3"/>
  <c r="DW485" i="3"/>
  <c r="EC485" i="3"/>
  <c r="EG485" i="3"/>
  <c r="EN485" i="3"/>
  <c r="EV485" i="3"/>
  <c r="EZ485" i="3"/>
  <c r="FD485" i="3"/>
  <c r="FL485" i="3"/>
  <c r="FP485" i="3"/>
  <c r="FX485" i="3"/>
  <c r="GB485" i="3"/>
  <c r="GF485" i="3"/>
  <c r="GJ485" i="3"/>
  <c r="GN485" i="3"/>
  <c r="GV485" i="3"/>
  <c r="GZ485" i="3"/>
  <c r="HD485" i="3"/>
  <c r="HH485" i="3"/>
  <c r="HL485" i="3"/>
  <c r="HT485" i="3"/>
  <c r="HX485" i="3"/>
  <c r="IB485" i="3"/>
  <c r="IF485" i="3"/>
  <c r="IN485" i="3"/>
  <c r="IR485" i="3"/>
  <c r="IV485" i="3"/>
  <c r="DQ486" i="3"/>
  <c r="DV486" i="3"/>
  <c r="EB486" i="3"/>
  <c r="EF486" i="3"/>
  <c r="EM486" i="3"/>
  <c r="EQ486" i="3"/>
  <c r="EU486" i="3"/>
  <c r="EY486" i="3"/>
  <c r="FC486" i="3"/>
  <c r="FG486" i="3"/>
  <c r="FO486" i="3"/>
  <c r="FS486" i="3"/>
  <c r="GA486" i="3"/>
  <c r="GE486" i="3"/>
  <c r="GI486" i="3"/>
  <c r="GM486" i="3"/>
  <c r="GQ486" i="3"/>
  <c r="GU486" i="3"/>
  <c r="GY486" i="3"/>
  <c r="HC486" i="3"/>
  <c r="HG486" i="3"/>
  <c r="HK486" i="3"/>
  <c r="HO486" i="3"/>
  <c r="HS486" i="3"/>
  <c r="HW486" i="3"/>
  <c r="IA486" i="3"/>
  <c r="II486" i="3"/>
  <c r="IM486" i="3"/>
  <c r="IQ486" i="3"/>
  <c r="IU486" i="3"/>
  <c r="IY486" i="3"/>
  <c r="DU487" i="3"/>
  <c r="DZ487" i="3"/>
  <c r="EE487" i="3"/>
  <c r="EI487" i="3"/>
  <c r="EL487" i="3"/>
  <c r="EP487" i="3"/>
  <c r="ET487" i="3"/>
  <c r="EX487" i="3"/>
  <c r="FF487" i="3"/>
  <c r="FJ487" i="3"/>
  <c r="FR487" i="3"/>
  <c r="FV487" i="3"/>
  <c r="GD487" i="3"/>
  <c r="GH487" i="3"/>
  <c r="GL487" i="3"/>
  <c r="GP487" i="3"/>
  <c r="GT487" i="3"/>
  <c r="GX487" i="3"/>
  <c r="HB487" i="3"/>
  <c r="HF487" i="3"/>
  <c r="HJ487" i="3"/>
  <c r="HN487" i="3"/>
  <c r="HR487" i="3"/>
  <c r="HV487" i="3"/>
  <c r="ID487" i="3"/>
  <c r="IH487" i="3"/>
  <c r="IL487" i="3"/>
  <c r="IP487" i="3"/>
  <c r="IT487" i="3"/>
  <c r="IX487" i="3"/>
  <c r="DW489" i="3"/>
  <c r="EC489" i="3"/>
  <c r="EG489" i="3"/>
  <c r="EN489" i="3"/>
  <c r="EV489" i="3"/>
  <c r="EZ489" i="3"/>
  <c r="FD489" i="3"/>
  <c r="FL489" i="3"/>
  <c r="FP489" i="3"/>
  <c r="FX489" i="3"/>
  <c r="GB489" i="3"/>
  <c r="GF489" i="3"/>
  <c r="GJ489" i="3"/>
  <c r="GN489" i="3"/>
  <c r="GV489" i="3"/>
  <c r="GZ489" i="3"/>
  <c r="HD489" i="3"/>
  <c r="HH489" i="3"/>
  <c r="HL489" i="3"/>
  <c r="HT489" i="3"/>
  <c r="HX489" i="3"/>
  <c r="IB489" i="3"/>
  <c r="IF489" i="3"/>
  <c r="IN489" i="3"/>
  <c r="IR489" i="3"/>
  <c r="IV489" i="3"/>
  <c r="DQ490" i="3"/>
  <c r="DV490" i="3"/>
  <c r="EB490" i="3"/>
  <c r="EF490" i="3"/>
  <c r="EM490" i="3"/>
  <c r="EQ490" i="3"/>
  <c r="EU490" i="3"/>
  <c r="EY490" i="3"/>
  <c r="FC490" i="3"/>
  <c r="FG490" i="3"/>
  <c r="FO490" i="3"/>
  <c r="FS490" i="3"/>
  <c r="GA490" i="3"/>
  <c r="GE490" i="3"/>
  <c r="GI490" i="3"/>
  <c r="GM490" i="3"/>
  <c r="GQ490" i="3"/>
  <c r="GU490" i="3"/>
  <c r="GY490" i="3"/>
  <c r="HC490" i="3"/>
  <c r="HG490" i="3"/>
  <c r="HK490" i="3"/>
  <c r="HO490" i="3"/>
  <c r="HS490" i="3"/>
  <c r="HW490" i="3"/>
  <c r="IA490" i="3"/>
  <c r="II490" i="3"/>
  <c r="IM490" i="3"/>
  <c r="IQ490" i="3"/>
  <c r="IU490" i="3"/>
  <c r="IY490" i="3"/>
  <c r="DU491" i="3"/>
  <c r="DZ491" i="3"/>
  <c r="EE491" i="3"/>
  <c r="EI491" i="3"/>
  <c r="EL491" i="3"/>
  <c r="EP491" i="3"/>
  <c r="ET491" i="3"/>
  <c r="EX491" i="3"/>
  <c r="FF491" i="3"/>
  <c r="FJ491" i="3"/>
  <c r="FR491" i="3"/>
  <c r="FV491" i="3"/>
  <c r="GA491" i="3"/>
  <c r="GL491" i="3"/>
  <c r="GQ491" i="3"/>
  <c r="GU491" i="3"/>
  <c r="HA491" i="3"/>
  <c r="HF491" i="3"/>
  <c r="HK491" i="3"/>
  <c r="HU491" i="3"/>
  <c r="IO491" i="3"/>
  <c r="IT491" i="3"/>
  <c r="IY491" i="3"/>
  <c r="DW492" i="3"/>
  <c r="ED492" i="3"/>
  <c r="EI492" i="3"/>
  <c r="EN492" i="3"/>
  <c r="ES492" i="3"/>
  <c r="EX492" i="3"/>
  <c r="FD492" i="3"/>
  <c r="FI492" i="3"/>
  <c r="FM492" i="3"/>
  <c r="HA492" i="3"/>
  <c r="EG493" i="3"/>
  <c r="EV493" i="3"/>
  <c r="GV493" i="3"/>
  <c r="ID497" i="3"/>
  <c r="IA497" i="3"/>
  <c r="GU483" i="3"/>
  <c r="GY483" i="3"/>
  <c r="HC483" i="3"/>
  <c r="HG483" i="3"/>
  <c r="HK483" i="3"/>
  <c r="HO483" i="3"/>
  <c r="HS483" i="3"/>
  <c r="HW483" i="3"/>
  <c r="IA483" i="3"/>
  <c r="II483" i="3"/>
  <c r="IM483" i="3"/>
  <c r="IQ483" i="3"/>
  <c r="IU483" i="3"/>
  <c r="IY483" i="3"/>
  <c r="DW486" i="3"/>
  <c r="EC486" i="3"/>
  <c r="EG486" i="3"/>
  <c r="EN486" i="3"/>
  <c r="EV486" i="3"/>
  <c r="EZ486" i="3"/>
  <c r="FD486" i="3"/>
  <c r="FL486" i="3"/>
  <c r="FP486" i="3"/>
  <c r="FX486" i="3"/>
  <c r="GB486" i="3"/>
  <c r="GF486" i="3"/>
  <c r="GJ486" i="3"/>
  <c r="GN486" i="3"/>
  <c r="GV486" i="3"/>
  <c r="GZ486" i="3"/>
  <c r="HD486" i="3"/>
  <c r="HH486" i="3"/>
  <c r="HL486" i="3"/>
  <c r="HT486" i="3"/>
  <c r="HX486" i="3"/>
  <c r="IB486" i="3"/>
  <c r="IF486" i="3"/>
  <c r="IN486" i="3"/>
  <c r="IR486" i="3"/>
  <c r="IV486" i="3"/>
  <c r="GI487" i="3"/>
  <c r="GM487" i="3"/>
  <c r="GQ487" i="3"/>
  <c r="GU487" i="3"/>
  <c r="GY487" i="3"/>
  <c r="HC487" i="3"/>
  <c r="HG487" i="3"/>
  <c r="HK487" i="3"/>
  <c r="HO487" i="3"/>
  <c r="HS487" i="3"/>
  <c r="HW487" i="3"/>
  <c r="IA487" i="3"/>
  <c r="II487" i="3"/>
  <c r="IM487" i="3"/>
  <c r="IQ487" i="3"/>
  <c r="IU487" i="3"/>
  <c r="IY487" i="3"/>
  <c r="DW490" i="3"/>
  <c r="EC490" i="3"/>
  <c r="EG490" i="3"/>
  <c r="EN490" i="3"/>
  <c r="EV490" i="3"/>
  <c r="EZ490" i="3"/>
  <c r="FD490" i="3"/>
  <c r="FL490" i="3"/>
  <c r="FP490" i="3"/>
  <c r="FX490" i="3"/>
  <c r="GB490" i="3"/>
  <c r="GF490" i="3"/>
  <c r="GJ490" i="3"/>
  <c r="GN490" i="3"/>
  <c r="GV490" i="3"/>
  <c r="GZ490" i="3"/>
  <c r="HD490" i="3"/>
  <c r="HH490" i="3"/>
  <c r="HL490" i="3"/>
  <c r="HT490" i="3"/>
  <c r="HX490" i="3"/>
  <c r="IB490" i="3"/>
  <c r="IF490" i="3"/>
  <c r="IN490" i="3"/>
  <c r="IR490" i="3"/>
  <c r="IV490" i="3"/>
  <c r="FO491" i="3"/>
  <c r="FS491" i="3"/>
  <c r="GH491" i="3"/>
  <c r="GM491" i="3"/>
  <c r="GW491" i="3"/>
  <c r="HB491" i="3"/>
  <c r="HG491" i="3"/>
  <c r="HM491" i="3"/>
  <c r="HQ491" i="3"/>
  <c r="HV491" i="3"/>
  <c r="IA491" i="3"/>
  <c r="IG491" i="3"/>
  <c r="IK491" i="3"/>
  <c r="IP491" i="3"/>
  <c r="IV492" i="3"/>
  <c r="IR492" i="3"/>
  <c r="IN492" i="3"/>
  <c r="IF492" i="3"/>
  <c r="IB492" i="3"/>
  <c r="HX492" i="3"/>
  <c r="HT492" i="3"/>
  <c r="HL492" i="3"/>
  <c r="HH492" i="3"/>
  <c r="HD492" i="3"/>
  <c r="GZ492" i="3"/>
  <c r="GV492" i="3"/>
  <c r="GN492" i="3"/>
  <c r="GJ492" i="3"/>
  <c r="GF492" i="3"/>
  <c r="GB492" i="3"/>
  <c r="FX492" i="3"/>
  <c r="IY492" i="3"/>
  <c r="IU492" i="3"/>
  <c r="IQ492" i="3"/>
  <c r="IM492" i="3"/>
  <c r="II492" i="3"/>
  <c r="IA492" i="3"/>
  <c r="HW492" i="3"/>
  <c r="HS492" i="3"/>
  <c r="HO492" i="3"/>
  <c r="HK492" i="3"/>
  <c r="HG492" i="3"/>
  <c r="HC492" i="3"/>
  <c r="GY492" i="3"/>
  <c r="GU492" i="3"/>
  <c r="GQ492" i="3"/>
  <c r="GM492" i="3"/>
  <c r="GI492" i="3"/>
  <c r="GE492" i="3"/>
  <c r="GA492" i="3"/>
  <c r="FS492" i="3"/>
  <c r="FO492" i="3"/>
  <c r="FG492" i="3"/>
  <c r="FC492" i="3"/>
  <c r="EY492" i="3"/>
  <c r="EU492" i="3"/>
  <c r="EQ492" i="3"/>
  <c r="EM492" i="3"/>
  <c r="EF492" i="3"/>
  <c r="EB492" i="3"/>
  <c r="DV492" i="3"/>
  <c r="DQ492" i="3"/>
  <c r="IX492" i="3"/>
  <c r="IT492" i="3"/>
  <c r="IP492" i="3"/>
  <c r="IL492" i="3"/>
  <c r="IH492" i="3"/>
  <c r="ID492" i="3"/>
  <c r="HV492" i="3"/>
  <c r="HR492" i="3"/>
  <c r="HN492" i="3"/>
  <c r="HJ492" i="3"/>
  <c r="HF492" i="3"/>
  <c r="HB492" i="3"/>
  <c r="GX492" i="3"/>
  <c r="GT492" i="3"/>
  <c r="GP492" i="3"/>
  <c r="GL492" i="3"/>
  <c r="GH492" i="3"/>
  <c r="GD492" i="3"/>
  <c r="FV492" i="3"/>
  <c r="FR492" i="3"/>
  <c r="DY492" i="3"/>
  <c r="EE492" i="3"/>
  <c r="EO492" i="3"/>
  <c r="ET492" i="3"/>
  <c r="EZ492" i="3"/>
  <c r="FJ492" i="3"/>
  <c r="FU492" i="3"/>
  <c r="HE492" i="3"/>
  <c r="HQ492" i="3"/>
  <c r="IC492" i="3"/>
  <c r="IK492" i="3"/>
  <c r="IY493" i="3"/>
  <c r="IU493" i="3"/>
  <c r="IQ493" i="3"/>
  <c r="IM493" i="3"/>
  <c r="II493" i="3"/>
  <c r="IA493" i="3"/>
  <c r="HW493" i="3"/>
  <c r="HS493" i="3"/>
  <c r="HO493" i="3"/>
  <c r="HK493" i="3"/>
  <c r="HG493" i="3"/>
  <c r="HC493" i="3"/>
  <c r="GY493" i="3"/>
  <c r="GU493" i="3"/>
  <c r="GQ493" i="3"/>
  <c r="GM493" i="3"/>
  <c r="GI493" i="3"/>
  <c r="GE493" i="3"/>
  <c r="GA493" i="3"/>
  <c r="FS493" i="3"/>
  <c r="FO493" i="3"/>
  <c r="FG493" i="3"/>
  <c r="FC493" i="3"/>
  <c r="EY493" i="3"/>
  <c r="EU493" i="3"/>
  <c r="EQ493" i="3"/>
  <c r="EM493" i="3"/>
  <c r="EF493" i="3"/>
  <c r="EB493" i="3"/>
  <c r="DV493" i="3"/>
  <c r="DQ493" i="3"/>
  <c r="IX493" i="3"/>
  <c r="IT493" i="3"/>
  <c r="IP493" i="3"/>
  <c r="IL493" i="3"/>
  <c r="IH493" i="3"/>
  <c r="ID493" i="3"/>
  <c r="HV493" i="3"/>
  <c r="HR493" i="3"/>
  <c r="HN493" i="3"/>
  <c r="HJ493" i="3"/>
  <c r="HF493" i="3"/>
  <c r="HB493" i="3"/>
  <c r="GX493" i="3"/>
  <c r="GT493" i="3"/>
  <c r="GP493" i="3"/>
  <c r="GL493" i="3"/>
  <c r="GH493" i="3"/>
  <c r="GD493" i="3"/>
  <c r="FV493" i="3"/>
  <c r="FR493" i="3"/>
  <c r="FJ493" i="3"/>
  <c r="FF493" i="3"/>
  <c r="EX493" i="3"/>
  <c r="ET493" i="3"/>
  <c r="EP493" i="3"/>
  <c r="EL493" i="3"/>
  <c r="EI493" i="3"/>
  <c r="EE493" i="3"/>
  <c r="DZ493" i="3"/>
  <c r="DU493" i="3"/>
  <c r="IW493" i="3"/>
  <c r="IS493" i="3"/>
  <c r="IO493" i="3"/>
  <c r="IK493" i="3"/>
  <c r="IG493" i="3"/>
  <c r="IC493" i="3"/>
  <c r="HY493" i="3"/>
  <c r="HU493" i="3"/>
  <c r="HQ493" i="3"/>
  <c r="HM493" i="3"/>
  <c r="HI493" i="3"/>
  <c r="HE493" i="3"/>
  <c r="HA493" i="3"/>
  <c r="GW493" i="3"/>
  <c r="GS493" i="3"/>
  <c r="FY493" i="3"/>
  <c r="FU493" i="3"/>
  <c r="FM493" i="3"/>
  <c r="FI493" i="3"/>
  <c r="FA493" i="3"/>
  <c r="EW493" i="3"/>
  <c r="ES493" i="3"/>
  <c r="EO493" i="3"/>
  <c r="EK493" i="3"/>
  <c r="EH493" i="3"/>
  <c r="ED493" i="3"/>
  <c r="DY493" i="3"/>
  <c r="DT493" i="3"/>
  <c r="EZ493" i="3"/>
  <c r="FP493" i="3"/>
  <c r="FX493" i="3"/>
  <c r="GF493" i="3"/>
  <c r="GN493" i="3"/>
  <c r="GZ493" i="3"/>
  <c r="IB493" i="3"/>
  <c r="IN493" i="3"/>
  <c r="GD481" i="3"/>
  <c r="GH481" i="3"/>
  <c r="GL481" i="3"/>
  <c r="GP481" i="3"/>
  <c r="GT481" i="3"/>
  <c r="GX481" i="3"/>
  <c r="HB481" i="3"/>
  <c r="HF481" i="3"/>
  <c r="HJ481" i="3"/>
  <c r="HN481" i="3"/>
  <c r="HR481" i="3"/>
  <c r="HV481" i="3"/>
  <c r="ID481" i="3"/>
  <c r="IH481" i="3"/>
  <c r="IL481" i="3"/>
  <c r="IP481" i="3"/>
  <c r="IT481" i="3"/>
  <c r="DW483" i="3"/>
  <c r="EC483" i="3"/>
  <c r="EG483" i="3"/>
  <c r="EN483" i="3"/>
  <c r="EV483" i="3"/>
  <c r="EZ483" i="3"/>
  <c r="FD483" i="3"/>
  <c r="FL483" i="3"/>
  <c r="FP483" i="3"/>
  <c r="FX483" i="3"/>
  <c r="GB483" i="3"/>
  <c r="GF483" i="3"/>
  <c r="GJ483" i="3"/>
  <c r="GN483" i="3"/>
  <c r="GV483" i="3"/>
  <c r="GZ483" i="3"/>
  <c r="HD483" i="3"/>
  <c r="HH483" i="3"/>
  <c r="HL483" i="3"/>
  <c r="HT483" i="3"/>
  <c r="HX483" i="3"/>
  <c r="IB483" i="3"/>
  <c r="IF483" i="3"/>
  <c r="IN483" i="3"/>
  <c r="IR483" i="3"/>
  <c r="EL485" i="3"/>
  <c r="EP485" i="3"/>
  <c r="ET485" i="3"/>
  <c r="EX485" i="3"/>
  <c r="FF485" i="3"/>
  <c r="FJ485" i="3"/>
  <c r="FR485" i="3"/>
  <c r="FV485" i="3"/>
  <c r="GD485" i="3"/>
  <c r="GH485" i="3"/>
  <c r="GL485" i="3"/>
  <c r="GP485" i="3"/>
  <c r="GT485" i="3"/>
  <c r="GX485" i="3"/>
  <c r="HB485" i="3"/>
  <c r="HF485" i="3"/>
  <c r="HJ485" i="3"/>
  <c r="HN485" i="3"/>
  <c r="HR485" i="3"/>
  <c r="HV485" i="3"/>
  <c r="ID485" i="3"/>
  <c r="IH485" i="3"/>
  <c r="IL485" i="3"/>
  <c r="IP485" i="3"/>
  <c r="IT485" i="3"/>
  <c r="DT486" i="3"/>
  <c r="DY486" i="3"/>
  <c r="ED486" i="3"/>
  <c r="EH486" i="3"/>
  <c r="EK486" i="3"/>
  <c r="EO486" i="3"/>
  <c r="ES486" i="3"/>
  <c r="EW486" i="3"/>
  <c r="FA486" i="3"/>
  <c r="FI486" i="3"/>
  <c r="FM486" i="3"/>
  <c r="FU486" i="3"/>
  <c r="FY486" i="3"/>
  <c r="GS486" i="3"/>
  <c r="GW486" i="3"/>
  <c r="HA486" i="3"/>
  <c r="HE486" i="3"/>
  <c r="HI486" i="3"/>
  <c r="HM486" i="3"/>
  <c r="HQ486" i="3"/>
  <c r="HU486" i="3"/>
  <c r="HY486" i="3"/>
  <c r="IC486" i="3"/>
  <c r="IG486" i="3"/>
  <c r="IK486" i="3"/>
  <c r="IO486" i="3"/>
  <c r="IS486" i="3"/>
  <c r="DW487" i="3"/>
  <c r="EC487" i="3"/>
  <c r="EG487" i="3"/>
  <c r="EN487" i="3"/>
  <c r="EV487" i="3"/>
  <c r="EZ487" i="3"/>
  <c r="FD487" i="3"/>
  <c r="FL487" i="3"/>
  <c r="FP487" i="3"/>
  <c r="FX487" i="3"/>
  <c r="GB487" i="3"/>
  <c r="GF487" i="3"/>
  <c r="GJ487" i="3"/>
  <c r="GN487" i="3"/>
  <c r="GV487" i="3"/>
  <c r="GZ487" i="3"/>
  <c r="HD487" i="3"/>
  <c r="HH487" i="3"/>
  <c r="HL487" i="3"/>
  <c r="HT487" i="3"/>
  <c r="HX487" i="3"/>
  <c r="IB487" i="3"/>
  <c r="IF487" i="3"/>
  <c r="IN487" i="3"/>
  <c r="IR487" i="3"/>
  <c r="DU489" i="3"/>
  <c r="DZ489" i="3"/>
  <c r="EE489" i="3"/>
  <c r="EI489" i="3"/>
  <c r="EL489" i="3"/>
  <c r="EP489" i="3"/>
  <c r="ET489" i="3"/>
  <c r="EX489" i="3"/>
  <c r="FF489" i="3"/>
  <c r="FJ489" i="3"/>
  <c r="FR489" i="3"/>
  <c r="FV489" i="3"/>
  <c r="GD489" i="3"/>
  <c r="GH489" i="3"/>
  <c r="GL489" i="3"/>
  <c r="GP489" i="3"/>
  <c r="GT489" i="3"/>
  <c r="GX489" i="3"/>
  <c r="HB489" i="3"/>
  <c r="HF489" i="3"/>
  <c r="HJ489" i="3"/>
  <c r="HN489" i="3"/>
  <c r="HR489" i="3"/>
  <c r="HV489" i="3"/>
  <c r="ID489" i="3"/>
  <c r="IH489" i="3"/>
  <c r="IL489" i="3"/>
  <c r="IP489" i="3"/>
  <c r="IT489" i="3"/>
  <c r="DT490" i="3"/>
  <c r="DY490" i="3"/>
  <c r="ED490" i="3"/>
  <c r="EH490" i="3"/>
  <c r="EK490" i="3"/>
  <c r="EO490" i="3"/>
  <c r="ES490" i="3"/>
  <c r="EW490" i="3"/>
  <c r="FA490" i="3"/>
  <c r="FI490" i="3"/>
  <c r="FM490" i="3"/>
  <c r="FU490" i="3"/>
  <c r="FY490" i="3"/>
  <c r="GS490" i="3"/>
  <c r="GW490" i="3"/>
  <c r="HA490" i="3"/>
  <c r="HE490" i="3"/>
  <c r="HI490" i="3"/>
  <c r="HM490" i="3"/>
  <c r="HQ490" i="3"/>
  <c r="HU490" i="3"/>
  <c r="HY490" i="3"/>
  <c r="IC490" i="3"/>
  <c r="IG490" i="3"/>
  <c r="IK490" i="3"/>
  <c r="IO490" i="3"/>
  <c r="IS490" i="3"/>
  <c r="IV491" i="3"/>
  <c r="IR491" i="3"/>
  <c r="IN491" i="3"/>
  <c r="IF491" i="3"/>
  <c r="IB491" i="3"/>
  <c r="HX491" i="3"/>
  <c r="HT491" i="3"/>
  <c r="HL491" i="3"/>
  <c r="HH491" i="3"/>
  <c r="HD491" i="3"/>
  <c r="GZ491" i="3"/>
  <c r="GV491" i="3"/>
  <c r="GN491" i="3"/>
  <c r="GJ491" i="3"/>
  <c r="GF491" i="3"/>
  <c r="GB491" i="3"/>
  <c r="FX491" i="3"/>
  <c r="DW491" i="3"/>
  <c r="EC491" i="3"/>
  <c r="EG491" i="3"/>
  <c r="EN491" i="3"/>
  <c r="EV491" i="3"/>
  <c r="EZ491" i="3"/>
  <c r="FD491" i="3"/>
  <c r="FL491" i="3"/>
  <c r="FP491" i="3"/>
  <c r="FY491" i="3"/>
  <c r="GD491" i="3"/>
  <c r="GI491" i="3"/>
  <c r="GS491" i="3"/>
  <c r="GX491" i="3"/>
  <c r="HC491" i="3"/>
  <c r="HI491" i="3"/>
  <c r="HN491" i="3"/>
  <c r="HR491" i="3"/>
  <c r="HW491" i="3"/>
  <c r="IC491" i="3"/>
  <c r="IH491" i="3"/>
  <c r="IL491" i="3"/>
  <c r="IQ491" i="3"/>
  <c r="IW491" i="3"/>
  <c r="DT492" i="3"/>
  <c r="DZ492" i="3"/>
  <c r="EG492" i="3"/>
  <c r="EK492" i="3"/>
  <c r="EP492" i="3"/>
  <c r="EV492" i="3"/>
  <c r="FA492" i="3"/>
  <c r="FF492" i="3"/>
  <c r="FP492" i="3"/>
  <c r="GS492" i="3"/>
  <c r="HI492" i="3"/>
  <c r="HU492" i="3"/>
  <c r="IO492" i="3"/>
  <c r="DW493" i="3"/>
  <c r="EN493" i="3"/>
  <c r="HD493" i="3"/>
  <c r="HT493" i="3"/>
  <c r="IR493" i="3"/>
  <c r="DW494" i="3"/>
  <c r="EC494" i="3"/>
  <c r="EG494" i="3"/>
  <c r="EN494" i="3"/>
  <c r="EV494" i="3"/>
  <c r="EZ494" i="3"/>
  <c r="FD494" i="3"/>
  <c r="FL494" i="3"/>
  <c r="FP494" i="3"/>
  <c r="FX494" i="3"/>
  <c r="GB494" i="3"/>
  <c r="GF494" i="3"/>
  <c r="GJ494" i="3"/>
  <c r="GN494" i="3"/>
  <c r="GV494" i="3"/>
  <c r="GZ494" i="3"/>
  <c r="HD494" i="3"/>
  <c r="HH494" i="3"/>
  <c r="HL494" i="3"/>
  <c r="HT494" i="3"/>
  <c r="HX494" i="3"/>
  <c r="IB494" i="3"/>
  <c r="IF494" i="3"/>
  <c r="IN494" i="3"/>
  <c r="IR494" i="3"/>
  <c r="IV494" i="3"/>
  <c r="DQ495" i="3"/>
  <c r="DV495" i="3"/>
  <c r="EB495" i="3"/>
  <c r="EF495" i="3"/>
  <c r="EM495" i="3"/>
  <c r="EQ495" i="3"/>
  <c r="EU495" i="3"/>
  <c r="EY495" i="3"/>
  <c r="FC495" i="3"/>
  <c r="FG495" i="3"/>
  <c r="FO495" i="3"/>
  <c r="FS495" i="3"/>
  <c r="GA495" i="3"/>
  <c r="GE495" i="3"/>
  <c r="GI495" i="3"/>
  <c r="GM495" i="3"/>
  <c r="GQ495" i="3"/>
  <c r="GU495" i="3"/>
  <c r="GY495" i="3"/>
  <c r="HC495" i="3"/>
  <c r="HG495" i="3"/>
  <c r="HK495" i="3"/>
  <c r="HO495" i="3"/>
  <c r="HS495" i="3"/>
  <c r="HW495" i="3"/>
  <c r="IA495" i="3"/>
  <c r="II495" i="3"/>
  <c r="IM495" i="3"/>
  <c r="IQ495" i="3"/>
  <c r="IU495" i="3"/>
  <c r="IY495" i="3"/>
  <c r="DU496" i="3"/>
  <c r="DZ496" i="3"/>
  <c r="EE496" i="3"/>
  <c r="EI496" i="3"/>
  <c r="EL496" i="3"/>
  <c r="EP496" i="3"/>
  <c r="ET496" i="3"/>
  <c r="EX496" i="3"/>
  <c r="FF496" i="3"/>
  <c r="FJ496" i="3"/>
  <c r="FR496" i="3"/>
  <c r="FV496" i="3"/>
  <c r="GD496" i="3"/>
  <c r="GH496" i="3"/>
  <c r="GL496" i="3"/>
  <c r="GP496" i="3"/>
  <c r="GT496" i="3"/>
  <c r="GX496" i="3"/>
  <c r="HB496" i="3"/>
  <c r="HF496" i="3"/>
  <c r="HK496" i="3"/>
  <c r="HU496" i="3"/>
  <c r="IO496" i="3"/>
  <c r="IU496" i="3"/>
  <c r="IY499" i="3"/>
  <c r="IU499" i="3"/>
  <c r="IQ499" i="3"/>
  <c r="IM499" i="3"/>
  <c r="II499" i="3"/>
  <c r="IA499" i="3"/>
  <c r="HW499" i="3"/>
  <c r="HS499" i="3"/>
  <c r="HO499" i="3"/>
  <c r="HK499" i="3"/>
  <c r="HG499" i="3"/>
  <c r="HC499" i="3"/>
  <c r="GY499" i="3"/>
  <c r="GU499" i="3"/>
  <c r="GQ499" i="3"/>
  <c r="GM499" i="3"/>
  <c r="GI499" i="3"/>
  <c r="GE499" i="3"/>
  <c r="GA499" i="3"/>
  <c r="FS499" i="3"/>
  <c r="FO499" i="3"/>
  <c r="FG499" i="3"/>
  <c r="FC499" i="3"/>
  <c r="EY499" i="3"/>
  <c r="EU499" i="3"/>
  <c r="EQ499" i="3"/>
  <c r="EM499" i="3"/>
  <c r="EF499" i="3"/>
  <c r="EB499" i="3"/>
  <c r="DV499" i="3"/>
  <c r="DQ499" i="3"/>
  <c r="IX499" i="3"/>
  <c r="IT499" i="3"/>
  <c r="IP499" i="3"/>
  <c r="IL499" i="3"/>
  <c r="IH499" i="3"/>
  <c r="ID499" i="3"/>
  <c r="HV499" i="3"/>
  <c r="HR499" i="3"/>
  <c r="HN499" i="3"/>
  <c r="HJ499" i="3"/>
  <c r="HF499" i="3"/>
  <c r="HB499" i="3"/>
  <c r="GX499" i="3"/>
  <c r="GT499" i="3"/>
  <c r="GP499" i="3"/>
  <c r="GL499" i="3"/>
  <c r="GH499" i="3"/>
  <c r="GD499" i="3"/>
  <c r="FV499" i="3"/>
  <c r="FR499" i="3"/>
  <c r="FJ499" i="3"/>
  <c r="FF499" i="3"/>
  <c r="EX499" i="3"/>
  <c r="ET499" i="3"/>
  <c r="EP499" i="3"/>
  <c r="EL499" i="3"/>
  <c r="EI499" i="3"/>
  <c r="EE499" i="3"/>
  <c r="DZ499" i="3"/>
  <c r="DU499" i="3"/>
  <c r="IW499" i="3"/>
  <c r="IS499" i="3"/>
  <c r="IO499" i="3"/>
  <c r="IK499" i="3"/>
  <c r="IG499" i="3"/>
  <c r="IC499" i="3"/>
  <c r="HY499" i="3"/>
  <c r="HU499" i="3"/>
  <c r="HQ499" i="3"/>
  <c r="HM499" i="3"/>
  <c r="HI499" i="3"/>
  <c r="HE499" i="3"/>
  <c r="HA499" i="3"/>
  <c r="GW499" i="3"/>
  <c r="GS499" i="3"/>
  <c r="FY499" i="3"/>
  <c r="FU499" i="3"/>
  <c r="FM499" i="3"/>
  <c r="FI499" i="3"/>
  <c r="FA499" i="3"/>
  <c r="EW499" i="3"/>
  <c r="ES499" i="3"/>
  <c r="EO499" i="3"/>
  <c r="EK499" i="3"/>
  <c r="EH499" i="3"/>
  <c r="ED499" i="3"/>
  <c r="DY499" i="3"/>
  <c r="DT499" i="3"/>
  <c r="EZ499" i="3"/>
  <c r="FP499" i="3"/>
  <c r="FX499" i="3"/>
  <c r="GF499" i="3"/>
  <c r="GN499" i="3"/>
  <c r="GZ499" i="3"/>
  <c r="IB499" i="3"/>
  <c r="IN499" i="3"/>
  <c r="DT494" i="3"/>
  <c r="DY494" i="3"/>
  <c r="ED494" i="3"/>
  <c r="EH494" i="3"/>
  <c r="EK494" i="3"/>
  <c r="EO494" i="3"/>
  <c r="ES494" i="3"/>
  <c r="EW494" i="3"/>
  <c r="FA494" i="3"/>
  <c r="FI494" i="3"/>
  <c r="FM494" i="3"/>
  <c r="FU494" i="3"/>
  <c r="FY494" i="3"/>
  <c r="GS494" i="3"/>
  <c r="GW494" i="3"/>
  <c r="HA494" i="3"/>
  <c r="HE494" i="3"/>
  <c r="HI494" i="3"/>
  <c r="HM494" i="3"/>
  <c r="HQ494" i="3"/>
  <c r="HU494" i="3"/>
  <c r="HY494" i="3"/>
  <c r="IC494" i="3"/>
  <c r="IG494" i="3"/>
  <c r="IK494" i="3"/>
  <c r="IO494" i="3"/>
  <c r="IS494" i="3"/>
  <c r="IW494" i="3"/>
  <c r="DW495" i="3"/>
  <c r="EC495" i="3"/>
  <c r="EG495" i="3"/>
  <c r="EN495" i="3"/>
  <c r="EV495" i="3"/>
  <c r="EZ495" i="3"/>
  <c r="FD495" i="3"/>
  <c r="FL495" i="3"/>
  <c r="FP495" i="3"/>
  <c r="FX495" i="3"/>
  <c r="GB495" i="3"/>
  <c r="GF495" i="3"/>
  <c r="GJ495" i="3"/>
  <c r="GN495" i="3"/>
  <c r="GV495" i="3"/>
  <c r="GZ495" i="3"/>
  <c r="HD495" i="3"/>
  <c r="HH495" i="3"/>
  <c r="HL495" i="3"/>
  <c r="HT495" i="3"/>
  <c r="HX495" i="3"/>
  <c r="IB495" i="3"/>
  <c r="IF495" i="3"/>
  <c r="IN495" i="3"/>
  <c r="IR495" i="3"/>
  <c r="IV495" i="3"/>
  <c r="DQ496" i="3"/>
  <c r="DV496" i="3"/>
  <c r="EB496" i="3"/>
  <c r="EF496" i="3"/>
  <c r="EM496" i="3"/>
  <c r="EQ496" i="3"/>
  <c r="EU496" i="3"/>
  <c r="EY496" i="3"/>
  <c r="FC496" i="3"/>
  <c r="FG496" i="3"/>
  <c r="FO496" i="3"/>
  <c r="FS496" i="3"/>
  <c r="GA496" i="3"/>
  <c r="GE496" i="3"/>
  <c r="GI496" i="3"/>
  <c r="GM496" i="3"/>
  <c r="GQ496" i="3"/>
  <c r="GU496" i="3"/>
  <c r="GY496" i="3"/>
  <c r="HC496" i="3"/>
  <c r="HG496" i="3"/>
  <c r="HL496" i="3"/>
  <c r="HQ496" i="3"/>
  <c r="HW496" i="3"/>
  <c r="IA496" i="3"/>
  <c r="IF496" i="3"/>
  <c r="IK496" i="3"/>
  <c r="IQ496" i="3"/>
  <c r="DW499" i="3"/>
  <c r="EN499" i="3"/>
  <c r="HD499" i="3"/>
  <c r="HT499" i="3"/>
  <c r="IR499" i="3"/>
  <c r="EI494" i="3"/>
  <c r="EL494" i="3"/>
  <c r="EP494" i="3"/>
  <c r="ET494" i="3"/>
  <c r="EX494" i="3"/>
  <c r="FF494" i="3"/>
  <c r="FJ494" i="3"/>
  <c r="FR494" i="3"/>
  <c r="FV494" i="3"/>
  <c r="GD494" i="3"/>
  <c r="GH494" i="3"/>
  <c r="GL494" i="3"/>
  <c r="GP494" i="3"/>
  <c r="GT494" i="3"/>
  <c r="GX494" i="3"/>
  <c r="HB494" i="3"/>
  <c r="HF494" i="3"/>
  <c r="HJ494" i="3"/>
  <c r="HN494" i="3"/>
  <c r="HR494" i="3"/>
  <c r="HV494" i="3"/>
  <c r="ID494" i="3"/>
  <c r="IH494" i="3"/>
  <c r="IL494" i="3"/>
  <c r="IP494" i="3"/>
  <c r="IT494" i="3"/>
  <c r="GS495" i="3"/>
  <c r="GW495" i="3"/>
  <c r="HA495" i="3"/>
  <c r="HE495" i="3"/>
  <c r="HI495" i="3"/>
  <c r="HM495" i="3"/>
  <c r="HQ495" i="3"/>
  <c r="HU495" i="3"/>
  <c r="HY495" i="3"/>
  <c r="IC495" i="3"/>
  <c r="IG495" i="3"/>
  <c r="IK495" i="3"/>
  <c r="IO495" i="3"/>
  <c r="IS495" i="3"/>
  <c r="IX496" i="3"/>
  <c r="IT496" i="3"/>
  <c r="IP496" i="3"/>
  <c r="IL496" i="3"/>
  <c r="IH496" i="3"/>
  <c r="ID496" i="3"/>
  <c r="HV496" i="3"/>
  <c r="HR496" i="3"/>
  <c r="HN496" i="3"/>
  <c r="HJ496" i="3"/>
  <c r="DW496" i="3"/>
  <c r="EC496" i="3"/>
  <c r="EG496" i="3"/>
  <c r="EN496" i="3"/>
  <c r="EV496" i="3"/>
  <c r="EZ496" i="3"/>
  <c r="FD496" i="3"/>
  <c r="FL496" i="3"/>
  <c r="FP496" i="3"/>
  <c r="FX496" i="3"/>
  <c r="GB496" i="3"/>
  <c r="GF496" i="3"/>
  <c r="GJ496" i="3"/>
  <c r="GN496" i="3"/>
  <c r="GV496" i="3"/>
  <c r="GZ496" i="3"/>
  <c r="HD496" i="3"/>
  <c r="HH496" i="3"/>
  <c r="HM496" i="3"/>
  <c r="HS496" i="3"/>
  <c r="HX496" i="3"/>
  <c r="IB496" i="3"/>
  <c r="IG496" i="3"/>
  <c r="IM496" i="3"/>
  <c r="IR496" i="3"/>
  <c r="IW496" i="3"/>
  <c r="EC499" i="3"/>
  <c r="FD499" i="3"/>
  <c r="FL499" i="3"/>
  <c r="GB499" i="3"/>
  <c r="GJ499" i="3"/>
  <c r="HH499" i="3"/>
  <c r="HX499" i="3"/>
  <c r="IF499" i="3"/>
  <c r="IV499" i="3"/>
  <c r="II497" i="3"/>
  <c r="IM497" i="3"/>
  <c r="IQ497" i="3"/>
  <c r="IU497" i="3"/>
  <c r="IY497" i="3"/>
  <c r="IX498" i="3"/>
  <c r="DW500" i="3"/>
  <c r="EC500" i="3"/>
  <c r="EG500" i="3"/>
  <c r="EN500" i="3"/>
  <c r="EV500" i="3"/>
  <c r="EZ500" i="3"/>
  <c r="FD500" i="3"/>
  <c r="FL500" i="3"/>
  <c r="FP500" i="3"/>
  <c r="FX500" i="3"/>
  <c r="GB500" i="3"/>
  <c r="GF500" i="3"/>
  <c r="GJ500" i="3"/>
  <c r="GN500" i="3"/>
  <c r="GV500" i="3"/>
  <c r="GZ500" i="3"/>
  <c r="HD500" i="3"/>
  <c r="HH500" i="3"/>
  <c r="HL500" i="3"/>
  <c r="HT500" i="3"/>
  <c r="HX500" i="3"/>
  <c r="IB500" i="3"/>
  <c r="IF500" i="3"/>
  <c r="IN500" i="3"/>
  <c r="IR500" i="3"/>
  <c r="IV500" i="3"/>
  <c r="EM501" i="3"/>
  <c r="EQ501" i="3"/>
  <c r="EU501" i="3"/>
  <c r="EY501" i="3"/>
  <c r="FC501" i="3"/>
  <c r="FG501" i="3"/>
  <c r="FO501" i="3"/>
  <c r="FS501" i="3"/>
  <c r="GA501" i="3"/>
  <c r="GE501" i="3"/>
  <c r="GI501" i="3"/>
  <c r="GM501" i="3"/>
  <c r="GQ501" i="3"/>
  <c r="GU501" i="3"/>
  <c r="GY501" i="3"/>
  <c r="HC501" i="3"/>
  <c r="HG501" i="3"/>
  <c r="HK501" i="3"/>
  <c r="HU501" i="3"/>
  <c r="IO501" i="3"/>
  <c r="IV506" i="3"/>
  <c r="IR506" i="3"/>
  <c r="IN506" i="3"/>
  <c r="IF506" i="3"/>
  <c r="IB506" i="3"/>
  <c r="HX506" i="3"/>
  <c r="HT506" i="3"/>
  <c r="HL506" i="3"/>
  <c r="HH506" i="3"/>
  <c r="HD506" i="3"/>
  <c r="GZ506" i="3"/>
  <c r="GV506" i="3"/>
  <c r="GN506" i="3"/>
  <c r="GJ506" i="3"/>
  <c r="GF506" i="3"/>
  <c r="GB506" i="3"/>
  <c r="FX506" i="3"/>
  <c r="IY506" i="3"/>
  <c r="IU506" i="3"/>
  <c r="IQ506" i="3"/>
  <c r="IM506" i="3"/>
  <c r="II506" i="3"/>
  <c r="IA506" i="3"/>
  <c r="HW506" i="3"/>
  <c r="HS506" i="3"/>
  <c r="HO506" i="3"/>
  <c r="HK506" i="3"/>
  <c r="HG506" i="3"/>
  <c r="HC506" i="3"/>
  <c r="GY506" i="3"/>
  <c r="GU506" i="3"/>
  <c r="GQ506" i="3"/>
  <c r="GM506" i="3"/>
  <c r="GI506" i="3"/>
  <c r="GE506" i="3"/>
  <c r="GA506" i="3"/>
  <c r="FS506" i="3"/>
  <c r="FO506" i="3"/>
  <c r="IT506" i="3"/>
  <c r="IL506" i="3"/>
  <c r="IG506" i="3"/>
  <c r="HR506" i="3"/>
  <c r="HM506" i="3"/>
  <c r="HE506" i="3"/>
  <c r="GW506" i="3"/>
  <c r="GP506" i="3"/>
  <c r="GH506" i="3"/>
  <c r="FU506" i="3"/>
  <c r="FP506" i="3"/>
  <c r="FG506" i="3"/>
  <c r="FC506" i="3"/>
  <c r="EY506" i="3"/>
  <c r="EU506" i="3"/>
  <c r="EQ506" i="3"/>
  <c r="EM506" i="3"/>
  <c r="EF506" i="3"/>
  <c r="EB506" i="3"/>
  <c r="DV506" i="3"/>
  <c r="DQ506" i="3"/>
  <c r="IS506" i="3"/>
  <c r="IK506" i="3"/>
  <c r="HY506" i="3"/>
  <c r="HQ506" i="3"/>
  <c r="HJ506" i="3"/>
  <c r="HB506" i="3"/>
  <c r="GT506" i="3"/>
  <c r="FY506" i="3"/>
  <c r="FJ506" i="3"/>
  <c r="FF506" i="3"/>
  <c r="EX506" i="3"/>
  <c r="ET506" i="3"/>
  <c r="EP506" i="3"/>
  <c r="EL506" i="3"/>
  <c r="EI506" i="3"/>
  <c r="EE506" i="3"/>
  <c r="DZ506" i="3"/>
  <c r="DU506" i="3"/>
  <c r="IX506" i="3"/>
  <c r="IP506" i="3"/>
  <c r="ID506" i="3"/>
  <c r="HV506" i="3"/>
  <c r="HI506" i="3"/>
  <c r="HA506" i="3"/>
  <c r="GS506" i="3"/>
  <c r="GL506" i="3"/>
  <c r="GD506" i="3"/>
  <c r="FR506" i="3"/>
  <c r="FM506" i="3"/>
  <c r="FI506" i="3"/>
  <c r="FA506" i="3"/>
  <c r="EW506" i="3"/>
  <c r="ES506" i="3"/>
  <c r="EO506" i="3"/>
  <c r="EK506" i="3"/>
  <c r="EH506" i="3"/>
  <c r="ED506" i="3"/>
  <c r="DY506" i="3"/>
  <c r="DT506" i="3"/>
  <c r="EZ506" i="3"/>
  <c r="HN506" i="3"/>
  <c r="IC506" i="3"/>
  <c r="IO506" i="3"/>
  <c r="DW497" i="3"/>
  <c r="EC497" i="3"/>
  <c r="EG497" i="3"/>
  <c r="EN497" i="3"/>
  <c r="EV497" i="3"/>
  <c r="EZ497" i="3"/>
  <c r="FD497" i="3"/>
  <c r="FL497" i="3"/>
  <c r="FP497" i="3"/>
  <c r="FX497" i="3"/>
  <c r="GB497" i="3"/>
  <c r="GF497" i="3"/>
  <c r="GJ497" i="3"/>
  <c r="GN497" i="3"/>
  <c r="GV497" i="3"/>
  <c r="GZ497" i="3"/>
  <c r="HD497" i="3"/>
  <c r="HH497" i="3"/>
  <c r="HL497" i="3"/>
  <c r="HT497" i="3"/>
  <c r="HX497" i="3"/>
  <c r="IB497" i="3"/>
  <c r="IF497" i="3"/>
  <c r="IN497" i="3"/>
  <c r="IR497" i="3"/>
  <c r="IV497" i="3"/>
  <c r="DV498" i="3"/>
  <c r="EB498" i="3"/>
  <c r="EF498" i="3"/>
  <c r="EM498" i="3"/>
  <c r="EQ498" i="3"/>
  <c r="EU498" i="3"/>
  <c r="EY498" i="3"/>
  <c r="FC498" i="3"/>
  <c r="FG498" i="3"/>
  <c r="FO498" i="3"/>
  <c r="FS498" i="3"/>
  <c r="GA498" i="3"/>
  <c r="GE498" i="3"/>
  <c r="GI498" i="3"/>
  <c r="GM498" i="3"/>
  <c r="GQ498" i="3"/>
  <c r="GU498" i="3"/>
  <c r="GY498" i="3"/>
  <c r="HC498" i="3"/>
  <c r="HG498" i="3"/>
  <c r="HK498" i="3"/>
  <c r="HO498" i="3"/>
  <c r="HS498" i="3"/>
  <c r="HW498" i="3"/>
  <c r="IA498" i="3"/>
  <c r="II498" i="3"/>
  <c r="IM498" i="3"/>
  <c r="IQ498" i="3"/>
  <c r="IU498" i="3"/>
  <c r="IY498" i="3"/>
  <c r="DT500" i="3"/>
  <c r="DY500" i="3"/>
  <c r="ED500" i="3"/>
  <c r="EH500" i="3"/>
  <c r="EK500" i="3"/>
  <c r="EO500" i="3"/>
  <c r="ES500" i="3"/>
  <c r="EW500" i="3"/>
  <c r="FA500" i="3"/>
  <c r="FI500" i="3"/>
  <c r="FM500" i="3"/>
  <c r="FU500" i="3"/>
  <c r="FY500" i="3"/>
  <c r="GS500" i="3"/>
  <c r="GW500" i="3"/>
  <c r="HA500" i="3"/>
  <c r="HE500" i="3"/>
  <c r="HI500" i="3"/>
  <c r="HM500" i="3"/>
  <c r="HQ500" i="3"/>
  <c r="HU500" i="3"/>
  <c r="HY500" i="3"/>
  <c r="IC500" i="3"/>
  <c r="IG500" i="3"/>
  <c r="IK500" i="3"/>
  <c r="IO500" i="3"/>
  <c r="IS500" i="3"/>
  <c r="IW500" i="3"/>
  <c r="IX501" i="3"/>
  <c r="IT501" i="3"/>
  <c r="IP501" i="3"/>
  <c r="IL501" i="3"/>
  <c r="IH501" i="3"/>
  <c r="ID501" i="3"/>
  <c r="HV501" i="3"/>
  <c r="HR501" i="3"/>
  <c r="HN501" i="3"/>
  <c r="DW501" i="3"/>
  <c r="EC501" i="3"/>
  <c r="EG501" i="3"/>
  <c r="EN501" i="3"/>
  <c r="EV501" i="3"/>
  <c r="EZ501" i="3"/>
  <c r="FD501" i="3"/>
  <c r="FL501" i="3"/>
  <c r="FP501" i="3"/>
  <c r="FX501" i="3"/>
  <c r="GB501" i="3"/>
  <c r="GF501" i="3"/>
  <c r="GJ501" i="3"/>
  <c r="GN501" i="3"/>
  <c r="GV501" i="3"/>
  <c r="GZ501" i="3"/>
  <c r="HD501" i="3"/>
  <c r="HH501" i="3"/>
  <c r="HL501" i="3"/>
  <c r="HQ501" i="3"/>
  <c r="HW501" i="3"/>
  <c r="IA501" i="3"/>
  <c r="IF501" i="3"/>
  <c r="IK501" i="3"/>
  <c r="IQ501" i="3"/>
  <c r="IV501" i="3"/>
  <c r="IY502" i="3"/>
  <c r="IU502" i="3"/>
  <c r="IQ502" i="3"/>
  <c r="IM502" i="3"/>
  <c r="II502" i="3"/>
  <c r="IA502" i="3"/>
  <c r="HW502" i="3"/>
  <c r="HS502" i="3"/>
  <c r="HO502" i="3"/>
  <c r="HK502" i="3"/>
  <c r="HG502" i="3"/>
  <c r="HC502" i="3"/>
  <c r="GY502" i="3"/>
  <c r="GU502" i="3"/>
  <c r="GQ502" i="3"/>
  <c r="GM502" i="3"/>
  <c r="GI502" i="3"/>
  <c r="GE502" i="3"/>
  <c r="GA502" i="3"/>
  <c r="FS502" i="3"/>
  <c r="FO502" i="3"/>
  <c r="IW502" i="3"/>
  <c r="IS502" i="3"/>
  <c r="IO502" i="3"/>
  <c r="IK502" i="3"/>
  <c r="IG502" i="3"/>
  <c r="IC502" i="3"/>
  <c r="HY502" i="3"/>
  <c r="HU502" i="3"/>
  <c r="HQ502" i="3"/>
  <c r="HM502" i="3"/>
  <c r="HI502" i="3"/>
  <c r="HE502" i="3"/>
  <c r="HA502" i="3"/>
  <c r="GW502" i="3"/>
  <c r="GS502" i="3"/>
  <c r="FY502" i="3"/>
  <c r="FU502" i="3"/>
  <c r="FM502" i="3"/>
  <c r="FI502" i="3"/>
  <c r="FA502" i="3"/>
  <c r="EW502" i="3"/>
  <c r="ES502" i="3"/>
  <c r="EO502" i="3"/>
  <c r="EK502" i="3"/>
  <c r="EH502" i="3"/>
  <c r="ED502" i="3"/>
  <c r="DY502" i="3"/>
  <c r="DT502" i="3"/>
  <c r="DZ502" i="3"/>
  <c r="EF502" i="3"/>
  <c r="EP502" i="3"/>
  <c r="EU502" i="3"/>
  <c r="EZ502" i="3"/>
  <c r="FJ502" i="3"/>
  <c r="FP502" i="3"/>
  <c r="FV502" i="3"/>
  <c r="GB502" i="3"/>
  <c r="GL502" i="3"/>
  <c r="GZ502" i="3"/>
  <c r="HH502" i="3"/>
  <c r="HX502" i="3"/>
  <c r="IL502" i="3"/>
  <c r="IT502" i="3"/>
  <c r="DW506" i="3"/>
  <c r="EN506" i="3"/>
  <c r="IW506" i="3"/>
  <c r="DT497" i="3"/>
  <c r="DY497" i="3"/>
  <c r="ED497" i="3"/>
  <c r="EH497" i="3"/>
  <c r="EK497" i="3"/>
  <c r="EO497" i="3"/>
  <c r="ES497" i="3"/>
  <c r="EW497" i="3"/>
  <c r="FA497" i="3"/>
  <c r="FI497" i="3"/>
  <c r="FM497" i="3"/>
  <c r="FU497" i="3"/>
  <c r="FY497" i="3"/>
  <c r="GS497" i="3"/>
  <c r="GW497" i="3"/>
  <c r="HA497" i="3"/>
  <c r="HE497" i="3"/>
  <c r="HI497" i="3"/>
  <c r="HM497" i="3"/>
  <c r="HQ497" i="3"/>
  <c r="HU497" i="3"/>
  <c r="HY497" i="3"/>
  <c r="IC497" i="3"/>
  <c r="IG497" i="3"/>
  <c r="IK497" i="3"/>
  <c r="IO497" i="3"/>
  <c r="IS497" i="3"/>
  <c r="DW498" i="3"/>
  <c r="EC498" i="3"/>
  <c r="EG498" i="3"/>
  <c r="EN498" i="3"/>
  <c r="EV498" i="3"/>
  <c r="EZ498" i="3"/>
  <c r="FD498" i="3"/>
  <c r="FL498" i="3"/>
  <c r="FP498" i="3"/>
  <c r="FX498" i="3"/>
  <c r="GB498" i="3"/>
  <c r="GF498" i="3"/>
  <c r="GJ498" i="3"/>
  <c r="GN498" i="3"/>
  <c r="GV498" i="3"/>
  <c r="GZ498" i="3"/>
  <c r="HD498" i="3"/>
  <c r="HH498" i="3"/>
  <c r="HL498" i="3"/>
  <c r="HT498" i="3"/>
  <c r="HX498" i="3"/>
  <c r="IB498" i="3"/>
  <c r="IF498" i="3"/>
  <c r="IN498" i="3"/>
  <c r="IR498" i="3"/>
  <c r="DU500" i="3"/>
  <c r="DZ500" i="3"/>
  <c r="EE500" i="3"/>
  <c r="EI500" i="3"/>
  <c r="EL500" i="3"/>
  <c r="EP500" i="3"/>
  <c r="ET500" i="3"/>
  <c r="EX500" i="3"/>
  <c r="FF500" i="3"/>
  <c r="FJ500" i="3"/>
  <c r="FR500" i="3"/>
  <c r="FV500" i="3"/>
  <c r="GD500" i="3"/>
  <c r="GH500" i="3"/>
  <c r="GL500" i="3"/>
  <c r="GP500" i="3"/>
  <c r="GT500" i="3"/>
  <c r="GX500" i="3"/>
  <c r="HB500" i="3"/>
  <c r="HF500" i="3"/>
  <c r="HJ500" i="3"/>
  <c r="HN500" i="3"/>
  <c r="HR500" i="3"/>
  <c r="HV500" i="3"/>
  <c r="ID500" i="3"/>
  <c r="IH500" i="3"/>
  <c r="IL500" i="3"/>
  <c r="IP500" i="3"/>
  <c r="IT500" i="3"/>
  <c r="DT501" i="3"/>
  <c r="DY501" i="3"/>
  <c r="ED501" i="3"/>
  <c r="EH501" i="3"/>
  <c r="EK501" i="3"/>
  <c r="EO501" i="3"/>
  <c r="ES501" i="3"/>
  <c r="EW501" i="3"/>
  <c r="FA501" i="3"/>
  <c r="FI501" i="3"/>
  <c r="FM501" i="3"/>
  <c r="FU501" i="3"/>
  <c r="FY501" i="3"/>
  <c r="GS501" i="3"/>
  <c r="GW501" i="3"/>
  <c r="HA501" i="3"/>
  <c r="HE501" i="3"/>
  <c r="HI501" i="3"/>
  <c r="HM501" i="3"/>
  <c r="HS501" i="3"/>
  <c r="HX501" i="3"/>
  <c r="IB501" i="3"/>
  <c r="IG501" i="3"/>
  <c r="IM501" i="3"/>
  <c r="IR501" i="3"/>
  <c r="IW501" i="3"/>
  <c r="FF502" i="3"/>
  <c r="GH502" i="3"/>
  <c r="GN502" i="3"/>
  <c r="GT502" i="3"/>
  <c r="HB502" i="3"/>
  <c r="HJ502" i="3"/>
  <c r="HR502" i="3"/>
  <c r="IF502" i="3"/>
  <c r="IN502" i="3"/>
  <c r="IV502" i="3"/>
  <c r="EC506" i="3"/>
  <c r="FD506" i="3"/>
  <c r="FL506" i="3"/>
  <c r="FV506" i="3"/>
  <c r="GX506" i="3"/>
  <c r="HU506" i="3"/>
  <c r="IH506" i="3"/>
  <c r="DW503" i="3"/>
  <c r="EC503" i="3"/>
  <c r="EG503" i="3"/>
  <c r="EN503" i="3"/>
  <c r="EV503" i="3"/>
  <c r="EZ503" i="3"/>
  <c r="FD503" i="3"/>
  <c r="FL503" i="3"/>
  <c r="FP503" i="3"/>
  <c r="FX503" i="3"/>
  <c r="GB503" i="3"/>
  <c r="GF503" i="3"/>
  <c r="GJ503" i="3"/>
  <c r="GN503" i="3"/>
  <c r="GV503" i="3"/>
  <c r="GZ503" i="3"/>
  <c r="HD503" i="3"/>
  <c r="HH503" i="3"/>
  <c r="HL503" i="3"/>
  <c r="HT503" i="3"/>
  <c r="HX503" i="3"/>
  <c r="IB503" i="3"/>
  <c r="IF503" i="3"/>
  <c r="IN503" i="3"/>
  <c r="IR503" i="3"/>
  <c r="IV503" i="3"/>
  <c r="DQ504" i="3"/>
  <c r="DV504" i="3"/>
  <c r="EB504" i="3"/>
  <c r="EF504" i="3"/>
  <c r="EM504" i="3"/>
  <c r="EQ504" i="3"/>
  <c r="EU504" i="3"/>
  <c r="EY504" i="3"/>
  <c r="FC504" i="3"/>
  <c r="FG504" i="3"/>
  <c r="FO504" i="3"/>
  <c r="FS504" i="3"/>
  <c r="GA504" i="3"/>
  <c r="GE504" i="3"/>
  <c r="GI504" i="3"/>
  <c r="GM504" i="3"/>
  <c r="GQ504" i="3"/>
  <c r="GU504" i="3"/>
  <c r="GY504" i="3"/>
  <c r="HC504" i="3"/>
  <c r="HG504" i="3"/>
  <c r="HK504" i="3"/>
  <c r="HO504" i="3"/>
  <c r="HS504" i="3"/>
  <c r="HW504" i="3"/>
  <c r="IA504" i="3"/>
  <c r="II504" i="3"/>
  <c r="IM504" i="3"/>
  <c r="IQ504" i="3"/>
  <c r="IU504" i="3"/>
  <c r="IY504" i="3"/>
  <c r="DU505" i="3"/>
  <c r="DZ505" i="3"/>
  <c r="EE505" i="3"/>
  <c r="EI505" i="3"/>
  <c r="EL505" i="3"/>
  <c r="EP505" i="3"/>
  <c r="ET505" i="3"/>
  <c r="EX505" i="3"/>
  <c r="FF505" i="3"/>
  <c r="FJ505" i="3"/>
  <c r="FR505" i="3"/>
  <c r="FV505" i="3"/>
  <c r="GD505" i="3"/>
  <c r="GH505" i="3"/>
  <c r="GL505" i="3"/>
  <c r="GP505" i="3"/>
  <c r="GT505" i="3"/>
  <c r="GX505" i="3"/>
  <c r="HB505" i="3"/>
  <c r="HF505" i="3"/>
  <c r="HJ505" i="3"/>
  <c r="HN505" i="3"/>
  <c r="HR505" i="3"/>
  <c r="HV505" i="3"/>
  <c r="ID505" i="3"/>
  <c r="IH505" i="3"/>
  <c r="IL505" i="3"/>
  <c r="IP505" i="3"/>
  <c r="IT505" i="3"/>
  <c r="IX505" i="3"/>
  <c r="DY507" i="3"/>
  <c r="EH507" i="3"/>
  <c r="EO507" i="3"/>
  <c r="EW507" i="3"/>
  <c r="FD507" i="3"/>
  <c r="FP507" i="3"/>
  <c r="GB507" i="3"/>
  <c r="GJ507" i="3"/>
  <c r="GZ507" i="3"/>
  <c r="HH507" i="3"/>
  <c r="HX507" i="3"/>
  <c r="IC507" i="3"/>
  <c r="DQ508" i="3"/>
  <c r="EB508" i="3"/>
  <c r="EQ508" i="3"/>
  <c r="EY508" i="3"/>
  <c r="FD508" i="3"/>
  <c r="FY508" i="3"/>
  <c r="HJ508" i="3"/>
  <c r="ID508" i="3"/>
  <c r="DW504" i="3"/>
  <c r="EC504" i="3"/>
  <c r="EG504" i="3"/>
  <c r="EN504" i="3"/>
  <c r="EV504" i="3"/>
  <c r="EZ504" i="3"/>
  <c r="FD504" i="3"/>
  <c r="FL504" i="3"/>
  <c r="FP504" i="3"/>
  <c r="FX504" i="3"/>
  <c r="GB504" i="3"/>
  <c r="GF504" i="3"/>
  <c r="GJ504" i="3"/>
  <c r="GN504" i="3"/>
  <c r="GV504" i="3"/>
  <c r="GZ504" i="3"/>
  <c r="HD504" i="3"/>
  <c r="HH504" i="3"/>
  <c r="HL504" i="3"/>
  <c r="HT504" i="3"/>
  <c r="HX504" i="3"/>
  <c r="IB504" i="3"/>
  <c r="IF504" i="3"/>
  <c r="IN504" i="3"/>
  <c r="IR504" i="3"/>
  <c r="IV504" i="3"/>
  <c r="IA505" i="3"/>
  <c r="II505" i="3"/>
  <c r="IM505" i="3"/>
  <c r="IQ505" i="3"/>
  <c r="IU505" i="3"/>
  <c r="IY505" i="3"/>
  <c r="IY507" i="3"/>
  <c r="IU507" i="3"/>
  <c r="IQ507" i="3"/>
  <c r="IM507" i="3"/>
  <c r="II507" i="3"/>
  <c r="IA507" i="3"/>
  <c r="HW507" i="3"/>
  <c r="HS507" i="3"/>
  <c r="HO507" i="3"/>
  <c r="HK507" i="3"/>
  <c r="HG507" i="3"/>
  <c r="HC507" i="3"/>
  <c r="GY507" i="3"/>
  <c r="GU507" i="3"/>
  <c r="GQ507" i="3"/>
  <c r="GM507" i="3"/>
  <c r="GI507" i="3"/>
  <c r="GE507" i="3"/>
  <c r="GA507" i="3"/>
  <c r="FS507" i="3"/>
  <c r="FO507" i="3"/>
  <c r="FG507" i="3"/>
  <c r="FC507" i="3"/>
  <c r="EY507" i="3"/>
  <c r="EU507" i="3"/>
  <c r="EQ507" i="3"/>
  <c r="EM507" i="3"/>
  <c r="EF507" i="3"/>
  <c r="EB507" i="3"/>
  <c r="DV507" i="3"/>
  <c r="DQ507" i="3"/>
  <c r="IX507" i="3"/>
  <c r="IT507" i="3"/>
  <c r="IP507" i="3"/>
  <c r="IL507" i="3"/>
  <c r="IH507" i="3"/>
  <c r="ID507" i="3"/>
  <c r="HV507" i="3"/>
  <c r="HR507" i="3"/>
  <c r="HN507" i="3"/>
  <c r="HJ507" i="3"/>
  <c r="HF507" i="3"/>
  <c r="HB507" i="3"/>
  <c r="GX507" i="3"/>
  <c r="GT507" i="3"/>
  <c r="GP507" i="3"/>
  <c r="GL507" i="3"/>
  <c r="GH507" i="3"/>
  <c r="GD507" i="3"/>
  <c r="FV507" i="3"/>
  <c r="FR507" i="3"/>
  <c r="FJ507" i="3"/>
  <c r="FF507" i="3"/>
  <c r="EX507" i="3"/>
  <c r="ET507" i="3"/>
  <c r="EP507" i="3"/>
  <c r="EL507" i="3"/>
  <c r="EI507" i="3"/>
  <c r="EE507" i="3"/>
  <c r="DZ507" i="3"/>
  <c r="DU507" i="3"/>
  <c r="EC507" i="3"/>
  <c r="EZ507" i="3"/>
  <c r="FL507" i="3"/>
  <c r="FX507" i="3"/>
  <c r="GS507" i="3"/>
  <c r="HA507" i="3"/>
  <c r="HI507" i="3"/>
  <c r="HQ507" i="3"/>
  <c r="HY507" i="3"/>
  <c r="IK507" i="3"/>
  <c r="IS507" i="3"/>
  <c r="IV508" i="3"/>
  <c r="IR508" i="3"/>
  <c r="IN508" i="3"/>
  <c r="IF508" i="3"/>
  <c r="IB508" i="3"/>
  <c r="HX508" i="3"/>
  <c r="HT508" i="3"/>
  <c r="IY508" i="3"/>
  <c r="IU508" i="3"/>
  <c r="IQ508" i="3"/>
  <c r="IM508" i="3"/>
  <c r="II508" i="3"/>
  <c r="IA508" i="3"/>
  <c r="HW508" i="3"/>
  <c r="HS508" i="3"/>
  <c r="HO508" i="3"/>
  <c r="HK508" i="3"/>
  <c r="HG508" i="3"/>
  <c r="HC508" i="3"/>
  <c r="GY508" i="3"/>
  <c r="GU508" i="3"/>
  <c r="GQ508" i="3"/>
  <c r="GM508" i="3"/>
  <c r="GI508" i="3"/>
  <c r="GE508" i="3"/>
  <c r="GA508" i="3"/>
  <c r="FS508" i="3"/>
  <c r="FO508" i="3"/>
  <c r="IW508" i="3"/>
  <c r="IO508" i="3"/>
  <c r="IH508" i="3"/>
  <c r="IC508" i="3"/>
  <c r="HU508" i="3"/>
  <c r="HN508" i="3"/>
  <c r="HI508" i="3"/>
  <c r="HD508" i="3"/>
  <c r="GX508" i="3"/>
  <c r="GS508" i="3"/>
  <c r="GN508" i="3"/>
  <c r="GH508" i="3"/>
  <c r="FX508" i="3"/>
  <c r="FJ508" i="3"/>
  <c r="FF508" i="3"/>
  <c r="EX508" i="3"/>
  <c r="ET508" i="3"/>
  <c r="EP508" i="3"/>
  <c r="EL508" i="3"/>
  <c r="EI508" i="3"/>
  <c r="EE508" i="3"/>
  <c r="DZ508" i="3"/>
  <c r="DU508" i="3"/>
  <c r="IT508" i="3"/>
  <c r="IL508" i="3"/>
  <c r="IG508" i="3"/>
  <c r="HR508" i="3"/>
  <c r="HM508" i="3"/>
  <c r="HH508" i="3"/>
  <c r="HB508" i="3"/>
  <c r="GW508" i="3"/>
  <c r="GL508" i="3"/>
  <c r="GB508" i="3"/>
  <c r="FR508" i="3"/>
  <c r="FM508" i="3"/>
  <c r="FI508" i="3"/>
  <c r="FA508" i="3"/>
  <c r="EW508" i="3"/>
  <c r="ES508" i="3"/>
  <c r="EO508" i="3"/>
  <c r="EK508" i="3"/>
  <c r="EH508" i="3"/>
  <c r="ED508" i="3"/>
  <c r="DY508" i="3"/>
  <c r="DT508" i="3"/>
  <c r="IS508" i="3"/>
  <c r="IK508" i="3"/>
  <c r="HY508" i="3"/>
  <c r="HQ508" i="3"/>
  <c r="HL508" i="3"/>
  <c r="HF508" i="3"/>
  <c r="HA508" i="3"/>
  <c r="GV508" i="3"/>
  <c r="GP508" i="3"/>
  <c r="GF508" i="3"/>
  <c r="FV508" i="3"/>
  <c r="EC508" i="3"/>
  <c r="EZ508" i="3"/>
  <c r="FL508" i="3"/>
  <c r="GJ508" i="3"/>
  <c r="GT508" i="3"/>
  <c r="GD503" i="3"/>
  <c r="GH503" i="3"/>
  <c r="GL503" i="3"/>
  <c r="GP503" i="3"/>
  <c r="GT503" i="3"/>
  <c r="GX503" i="3"/>
  <c r="HB503" i="3"/>
  <c r="HF503" i="3"/>
  <c r="HJ503" i="3"/>
  <c r="HN503" i="3"/>
  <c r="HR503" i="3"/>
  <c r="HV503" i="3"/>
  <c r="ID503" i="3"/>
  <c r="IH503" i="3"/>
  <c r="IL503" i="3"/>
  <c r="IP503" i="3"/>
  <c r="IT503" i="3"/>
  <c r="DT504" i="3"/>
  <c r="DY504" i="3"/>
  <c r="ED504" i="3"/>
  <c r="EH504" i="3"/>
  <c r="EK504" i="3"/>
  <c r="EO504" i="3"/>
  <c r="ES504" i="3"/>
  <c r="EW504" i="3"/>
  <c r="FA504" i="3"/>
  <c r="FI504" i="3"/>
  <c r="FM504" i="3"/>
  <c r="FU504" i="3"/>
  <c r="FY504" i="3"/>
  <c r="GS504" i="3"/>
  <c r="GW504" i="3"/>
  <c r="HA504" i="3"/>
  <c r="HE504" i="3"/>
  <c r="HI504" i="3"/>
  <c r="HM504" i="3"/>
  <c r="HQ504" i="3"/>
  <c r="HU504" i="3"/>
  <c r="HY504" i="3"/>
  <c r="IC504" i="3"/>
  <c r="IG504" i="3"/>
  <c r="IK504" i="3"/>
  <c r="IO504" i="3"/>
  <c r="IS504" i="3"/>
  <c r="DW505" i="3"/>
  <c r="EC505" i="3"/>
  <c r="EG505" i="3"/>
  <c r="EN505" i="3"/>
  <c r="EV505" i="3"/>
  <c r="EZ505" i="3"/>
  <c r="FD505" i="3"/>
  <c r="FL505" i="3"/>
  <c r="FP505" i="3"/>
  <c r="FX505" i="3"/>
  <c r="GB505" i="3"/>
  <c r="GF505" i="3"/>
  <c r="GJ505" i="3"/>
  <c r="GN505" i="3"/>
  <c r="GV505" i="3"/>
  <c r="GZ505" i="3"/>
  <c r="HD505" i="3"/>
  <c r="HH505" i="3"/>
  <c r="HL505" i="3"/>
  <c r="HT505" i="3"/>
  <c r="HX505" i="3"/>
  <c r="IB505" i="3"/>
  <c r="IF505" i="3"/>
  <c r="IN505" i="3"/>
  <c r="IR505" i="3"/>
  <c r="DT507" i="3"/>
  <c r="ED507" i="3"/>
  <c r="EK507" i="3"/>
  <c r="ES507" i="3"/>
  <c r="FA507" i="3"/>
  <c r="FM507" i="3"/>
  <c r="FY507" i="3"/>
  <c r="GF507" i="3"/>
  <c r="GN507" i="3"/>
  <c r="GV507" i="3"/>
  <c r="HD507" i="3"/>
  <c r="HL507" i="3"/>
  <c r="HT507" i="3"/>
  <c r="IF507" i="3"/>
  <c r="IN507" i="3"/>
  <c r="IV507" i="3"/>
  <c r="DV508" i="3"/>
  <c r="EF508" i="3"/>
  <c r="EM508" i="3"/>
  <c r="EU508" i="3"/>
  <c r="FG508" i="3"/>
  <c r="FU508" i="3"/>
  <c r="GZ508" i="3"/>
  <c r="HV508" i="3"/>
  <c r="IY509" i="3"/>
  <c r="IU509" i="3"/>
  <c r="IQ509" i="3"/>
  <c r="IM509" i="3"/>
  <c r="II509" i="3"/>
  <c r="IA509" i="3"/>
  <c r="HW509" i="3"/>
  <c r="HS509" i="3"/>
  <c r="HO509" i="3"/>
  <c r="HK509" i="3"/>
  <c r="HG509" i="3"/>
  <c r="HC509" i="3"/>
  <c r="GY509" i="3"/>
  <c r="GU509" i="3"/>
  <c r="GQ509" i="3"/>
  <c r="GM509" i="3"/>
  <c r="GI509" i="3"/>
  <c r="GE509" i="3"/>
  <c r="GA509" i="3"/>
  <c r="FS509" i="3"/>
  <c r="FO509" i="3"/>
  <c r="FG509" i="3"/>
  <c r="FC509" i="3"/>
  <c r="EY509" i="3"/>
  <c r="EU509" i="3"/>
  <c r="EQ509" i="3"/>
  <c r="EM509" i="3"/>
  <c r="EF509" i="3"/>
  <c r="EB509" i="3"/>
  <c r="DV509" i="3"/>
  <c r="DQ509" i="3"/>
  <c r="IX509" i="3"/>
  <c r="IT509" i="3"/>
  <c r="IP509" i="3"/>
  <c r="IL509" i="3"/>
  <c r="IH509" i="3"/>
  <c r="ID509" i="3"/>
  <c r="HV509" i="3"/>
  <c r="HR509" i="3"/>
  <c r="HN509" i="3"/>
  <c r="HJ509" i="3"/>
  <c r="HF509" i="3"/>
  <c r="HB509" i="3"/>
  <c r="GX509" i="3"/>
  <c r="GT509" i="3"/>
  <c r="GP509" i="3"/>
  <c r="GL509" i="3"/>
  <c r="GH509" i="3"/>
  <c r="GD509" i="3"/>
  <c r="FV509" i="3"/>
  <c r="FR509" i="3"/>
  <c r="FJ509" i="3"/>
  <c r="FF509" i="3"/>
  <c r="EX509" i="3"/>
  <c r="ET509" i="3"/>
  <c r="EP509" i="3"/>
  <c r="EL509" i="3"/>
  <c r="EI509" i="3"/>
  <c r="EE509" i="3"/>
  <c r="DZ509" i="3"/>
  <c r="DU509" i="3"/>
  <c r="IW509" i="3"/>
  <c r="IS509" i="3"/>
  <c r="IO509" i="3"/>
  <c r="IK509" i="3"/>
  <c r="IG509" i="3"/>
  <c r="IC509" i="3"/>
  <c r="HY509" i="3"/>
  <c r="HU509" i="3"/>
  <c r="EC509" i="3"/>
  <c r="EZ509" i="3"/>
  <c r="FL509" i="3"/>
  <c r="FX509" i="3"/>
  <c r="GS509" i="3"/>
  <c r="HA509" i="3"/>
  <c r="HI509" i="3"/>
  <c r="HQ509" i="3"/>
  <c r="IB509" i="3"/>
  <c r="IN509" i="3"/>
  <c r="DT509" i="3"/>
  <c r="ED509" i="3"/>
  <c r="EK509" i="3"/>
  <c r="ES509" i="3"/>
  <c r="FA509" i="3"/>
  <c r="FM509" i="3"/>
  <c r="FY509" i="3"/>
  <c r="GF509" i="3"/>
  <c r="GN509" i="3"/>
  <c r="GV509" i="3"/>
  <c r="HD509" i="3"/>
  <c r="HL509" i="3"/>
  <c r="HT509" i="3"/>
  <c r="IR509" i="3"/>
  <c r="DW509" i="3"/>
  <c r="EG509" i="3"/>
  <c r="EN509" i="3"/>
  <c r="EV509" i="3"/>
  <c r="FI509" i="3"/>
  <c r="FU509" i="3"/>
  <c r="GW509" i="3"/>
  <c r="HE509" i="3"/>
  <c r="HM509" i="3"/>
  <c r="HX509" i="3"/>
  <c r="IF509" i="3"/>
  <c r="IV509" i="3"/>
  <c r="IV510" i="3"/>
  <c r="IR510" i="3"/>
  <c r="IN510" i="3"/>
  <c r="IF510" i="3"/>
  <c r="IB510" i="3"/>
  <c r="HX510" i="3"/>
  <c r="HT510" i="3"/>
  <c r="HL510" i="3"/>
  <c r="HH510" i="3"/>
  <c r="HD510" i="3"/>
  <c r="GZ510" i="3"/>
  <c r="GV510" i="3"/>
  <c r="GN510" i="3"/>
  <c r="GJ510" i="3"/>
  <c r="IY510" i="3"/>
  <c r="IU510" i="3"/>
  <c r="IQ510" i="3"/>
  <c r="IM510" i="3"/>
  <c r="II510" i="3"/>
  <c r="IA510" i="3"/>
  <c r="HW510" i="3"/>
  <c r="HS510" i="3"/>
  <c r="HO510" i="3"/>
  <c r="HK510" i="3"/>
  <c r="HG510" i="3"/>
  <c r="HC510" i="3"/>
  <c r="GY510" i="3"/>
  <c r="GU510" i="3"/>
  <c r="GQ510" i="3"/>
  <c r="GM510" i="3"/>
  <c r="GI510" i="3"/>
  <c r="GE510" i="3"/>
  <c r="GA510" i="3"/>
  <c r="FS510" i="3"/>
  <c r="FO510" i="3"/>
  <c r="FG510" i="3"/>
  <c r="FC510" i="3"/>
  <c r="EY510" i="3"/>
  <c r="EU510" i="3"/>
  <c r="EQ510" i="3"/>
  <c r="EM510" i="3"/>
  <c r="DW510" i="3"/>
  <c r="EC510" i="3"/>
  <c r="EG510" i="3"/>
  <c r="EO510" i="3"/>
  <c r="ET510" i="3"/>
  <c r="EZ510" i="3"/>
  <c r="FJ510" i="3"/>
  <c r="FX510" i="3"/>
  <c r="GH510" i="3"/>
  <c r="GP510" i="3"/>
  <c r="GW510" i="3"/>
  <c r="HE510" i="3"/>
  <c r="HM510" i="3"/>
  <c r="HR510" i="3"/>
  <c r="IG510" i="3"/>
  <c r="IL510" i="3"/>
  <c r="IT510" i="3"/>
  <c r="IY512" i="3"/>
  <c r="IU512" i="3"/>
  <c r="IQ512" i="3"/>
  <c r="IM512" i="3"/>
  <c r="II512" i="3"/>
  <c r="IA512" i="3"/>
  <c r="HW512" i="3"/>
  <c r="HS512" i="3"/>
  <c r="HO512" i="3"/>
  <c r="HK512" i="3"/>
  <c r="HG512" i="3"/>
  <c r="HC512" i="3"/>
  <c r="GY512" i="3"/>
  <c r="GU512" i="3"/>
  <c r="GQ512" i="3"/>
  <c r="GM512" i="3"/>
  <c r="GI512" i="3"/>
  <c r="GE512" i="3"/>
  <c r="GA512" i="3"/>
  <c r="FS512" i="3"/>
  <c r="FO512" i="3"/>
  <c r="FG512" i="3"/>
  <c r="FC512" i="3"/>
  <c r="EY512" i="3"/>
  <c r="EU512" i="3"/>
  <c r="EQ512" i="3"/>
  <c r="EM512" i="3"/>
  <c r="EF512" i="3"/>
  <c r="EB512" i="3"/>
  <c r="DV512" i="3"/>
  <c r="DQ512" i="3"/>
  <c r="IX512" i="3"/>
  <c r="IT512" i="3"/>
  <c r="IP512" i="3"/>
  <c r="IL512" i="3"/>
  <c r="IH512" i="3"/>
  <c r="ID512" i="3"/>
  <c r="HV512" i="3"/>
  <c r="HR512" i="3"/>
  <c r="HN512" i="3"/>
  <c r="HJ512" i="3"/>
  <c r="HF512" i="3"/>
  <c r="HB512" i="3"/>
  <c r="GX512" i="3"/>
  <c r="GT512" i="3"/>
  <c r="GP512" i="3"/>
  <c r="GL512" i="3"/>
  <c r="GH512" i="3"/>
  <c r="GD512" i="3"/>
  <c r="FV512" i="3"/>
  <c r="FR512" i="3"/>
  <c r="FJ512" i="3"/>
  <c r="FF512" i="3"/>
  <c r="EX512" i="3"/>
  <c r="ET512" i="3"/>
  <c r="EP512" i="3"/>
  <c r="EL512" i="3"/>
  <c r="EI512" i="3"/>
  <c r="EE512" i="3"/>
  <c r="DZ512" i="3"/>
  <c r="DU512" i="3"/>
  <c r="IW512" i="3"/>
  <c r="IS512" i="3"/>
  <c r="IO512" i="3"/>
  <c r="IK512" i="3"/>
  <c r="IG512" i="3"/>
  <c r="IC512" i="3"/>
  <c r="HY512" i="3"/>
  <c r="HU512" i="3"/>
  <c r="HQ512" i="3"/>
  <c r="HM512" i="3"/>
  <c r="HI512" i="3"/>
  <c r="HE512" i="3"/>
  <c r="HA512" i="3"/>
  <c r="GW512" i="3"/>
  <c r="GS512" i="3"/>
  <c r="FY512" i="3"/>
  <c r="FU512" i="3"/>
  <c r="FM512" i="3"/>
  <c r="FI512" i="3"/>
  <c r="FA512" i="3"/>
  <c r="EW512" i="3"/>
  <c r="ES512" i="3"/>
  <c r="EO512" i="3"/>
  <c r="EK512" i="3"/>
  <c r="EH512" i="3"/>
  <c r="ED512" i="3"/>
  <c r="DY512" i="3"/>
  <c r="DT512" i="3"/>
  <c r="EZ512" i="3"/>
  <c r="FP512" i="3"/>
  <c r="FX512" i="3"/>
  <c r="GF512" i="3"/>
  <c r="GN512" i="3"/>
  <c r="GZ512" i="3"/>
  <c r="IB512" i="3"/>
  <c r="IN512" i="3"/>
  <c r="DT510" i="3"/>
  <c r="DY510" i="3"/>
  <c r="ED510" i="3"/>
  <c r="EH510" i="3"/>
  <c r="EK510" i="3"/>
  <c r="EP510" i="3"/>
  <c r="EV510" i="3"/>
  <c r="FA510" i="3"/>
  <c r="FF510" i="3"/>
  <c r="FP510" i="3"/>
  <c r="FU510" i="3"/>
  <c r="FY510" i="3"/>
  <c r="GD510" i="3"/>
  <c r="GX510" i="3"/>
  <c r="HF510" i="3"/>
  <c r="HN510" i="3"/>
  <c r="HU510" i="3"/>
  <c r="IC510" i="3"/>
  <c r="IH510" i="3"/>
  <c r="IO510" i="3"/>
  <c r="IW510" i="3"/>
  <c r="DW512" i="3"/>
  <c r="EN512" i="3"/>
  <c r="HD512" i="3"/>
  <c r="HT512" i="3"/>
  <c r="IR512" i="3"/>
  <c r="DU510" i="3"/>
  <c r="DZ510" i="3"/>
  <c r="EE510" i="3"/>
  <c r="EI510" i="3"/>
  <c r="EL510" i="3"/>
  <c r="EW510" i="3"/>
  <c r="FL510" i="3"/>
  <c r="FV510" i="3"/>
  <c r="GF510" i="3"/>
  <c r="GL510" i="3"/>
  <c r="GS510" i="3"/>
  <c r="HA510" i="3"/>
  <c r="HI510" i="3"/>
  <c r="HV510" i="3"/>
  <c r="ID510" i="3"/>
  <c r="IP510" i="3"/>
  <c r="IX510" i="3"/>
  <c r="EC512" i="3"/>
  <c r="FD512" i="3"/>
  <c r="FL512" i="3"/>
  <c r="GB512" i="3"/>
  <c r="GJ512" i="3"/>
  <c r="HH512" i="3"/>
  <c r="HX512" i="3"/>
  <c r="IF512" i="3"/>
  <c r="IV512" i="3"/>
  <c r="C511" i="3"/>
  <c r="C500" i="4" s="1"/>
  <c r="C509" i="3"/>
  <c r="C498" i="4" s="1"/>
  <c r="C505" i="3"/>
  <c r="C494" i="4" s="1"/>
  <c r="C503" i="3"/>
  <c r="C492" i="4" s="1"/>
  <c r="C500" i="3"/>
  <c r="C489" i="4" s="1"/>
  <c r="C497" i="3"/>
  <c r="C486" i="4" s="1"/>
  <c r="C495" i="3"/>
  <c r="C484" i="4" s="1"/>
  <c r="C493" i="3"/>
  <c r="C482" i="4" s="1"/>
  <c r="C491" i="3"/>
  <c r="C480" i="4" s="1"/>
  <c r="C487" i="3"/>
  <c r="C476" i="4" s="1"/>
  <c r="C485" i="3"/>
  <c r="C474" i="4"/>
  <c r="C477" i="3"/>
  <c r="C466" i="4" s="1"/>
  <c r="C475" i="3"/>
  <c r="C464" i="4" s="1"/>
  <c r="C473" i="3"/>
  <c r="C462" i="4" s="1"/>
  <c r="C471" i="3"/>
  <c r="C460" i="4" s="1"/>
  <c r="C469" i="3"/>
  <c r="C458" i="4" s="1"/>
  <c r="C467" i="3"/>
  <c r="C456" i="4" s="1"/>
  <c r="C465" i="3"/>
  <c r="C454" i="4" s="1"/>
  <c r="C445" i="3"/>
  <c r="C434" i="4" s="1"/>
  <c r="C443" i="3"/>
  <c r="C432" i="4" s="1"/>
  <c r="C441" i="3"/>
  <c r="C430" i="4" s="1"/>
  <c r="C438" i="3"/>
  <c r="C427" i="4" s="1"/>
  <c r="C436" i="3"/>
  <c r="C425" i="4" s="1"/>
  <c r="C435" i="3"/>
  <c r="C424" i="4" s="1"/>
  <c r="C433" i="3"/>
  <c r="C422" i="4" s="1"/>
  <c r="C431" i="3"/>
  <c r="C420" i="4" s="1"/>
  <c r="C429" i="3"/>
  <c r="C418" i="4" s="1"/>
  <c r="C427" i="3"/>
  <c r="C416" i="4" s="1"/>
  <c r="C425" i="3"/>
  <c r="C414" i="4" s="1"/>
  <c r="C423" i="3"/>
  <c r="C412" i="4" s="1"/>
  <c r="C421" i="3"/>
  <c r="C410" i="4" s="1"/>
  <c r="DB410" i="4" s="1"/>
  <c r="C419" i="3"/>
  <c r="C408" i="4" s="1"/>
  <c r="C417" i="3"/>
  <c r="C406" i="4" s="1"/>
  <c r="C415" i="3"/>
  <c r="C404" i="4" s="1"/>
  <c r="C413" i="3"/>
  <c r="C402" i="4" s="1"/>
  <c r="DP402" i="4" s="1"/>
  <c r="C410" i="3"/>
  <c r="C399" i="4" s="1"/>
  <c r="C407" i="3"/>
  <c r="C396" i="4" s="1"/>
  <c r="C405" i="3"/>
  <c r="C394" i="4" s="1"/>
  <c r="C403" i="3"/>
  <c r="C392" i="4" s="1"/>
  <c r="CH392" i="4" s="1"/>
  <c r="C401" i="3"/>
  <c r="C390" i="4" s="1"/>
  <c r="C399" i="3"/>
  <c r="C388" i="4" s="1"/>
  <c r="C397" i="3"/>
  <c r="C386" i="4" s="1"/>
  <c r="C395" i="3"/>
  <c r="C384" i="4" s="1"/>
  <c r="DS384" i="4" s="1"/>
  <c r="C393" i="3"/>
  <c r="C382" i="4" s="1"/>
  <c r="C391" i="3"/>
  <c r="C380" i="4" s="1"/>
  <c r="C390" i="3"/>
  <c r="C379" i="4" s="1"/>
  <c r="C388" i="3"/>
  <c r="C377" i="4" s="1"/>
  <c r="C386" i="3"/>
  <c r="C375" i="4" s="1"/>
  <c r="C384" i="3"/>
  <c r="C373" i="4" s="1"/>
  <c r="C382" i="3"/>
  <c r="C371" i="4" s="1"/>
  <c r="C380" i="3"/>
  <c r="C369" i="4" s="1"/>
  <c r="C377" i="3"/>
  <c r="C366" i="4" s="1"/>
  <c r="C375" i="3"/>
  <c r="C364" i="4" s="1"/>
  <c r="C373" i="3"/>
  <c r="C362" i="4" s="1"/>
  <c r="C359" i="3"/>
  <c r="C348" i="4" s="1"/>
  <c r="C357" i="3"/>
  <c r="C346" i="4" s="1"/>
  <c r="C355" i="3"/>
  <c r="C344" i="4" s="1"/>
  <c r="C353" i="3"/>
  <c r="C342" i="4" s="1"/>
  <c r="C352" i="3"/>
  <c r="C341" i="4" s="1"/>
  <c r="C351" i="3"/>
  <c r="C340" i="4" s="1"/>
  <c r="C350" i="3"/>
  <c r="C339" i="4" s="1"/>
  <c r="C348" i="3"/>
  <c r="C337" i="4" s="1"/>
  <c r="C346" i="3"/>
  <c r="C335" i="4" s="1"/>
  <c r="C344" i="3"/>
  <c r="C333" i="4" s="1"/>
  <c r="C342" i="3"/>
  <c r="C331" i="4" s="1"/>
  <c r="C340" i="3"/>
  <c r="C329" i="4" s="1"/>
  <c r="C338" i="3"/>
  <c r="C327" i="4" s="1"/>
  <c r="C336" i="3"/>
  <c r="C325" i="4" s="1"/>
  <c r="C334" i="3"/>
  <c r="C323" i="4" s="1"/>
  <c r="C332" i="3"/>
  <c r="C321" i="4" s="1"/>
  <c r="C330" i="3"/>
  <c r="C319" i="4" s="1"/>
  <c r="C328" i="3"/>
  <c r="C317" i="4" s="1"/>
  <c r="C326" i="3"/>
  <c r="C315" i="4" s="1"/>
  <c r="C324" i="3"/>
  <c r="C313" i="4" s="1"/>
  <c r="C322" i="3"/>
  <c r="C311" i="4" s="1"/>
  <c r="C320" i="3"/>
  <c r="C309" i="4" s="1"/>
  <c r="C318" i="3"/>
  <c r="C307" i="4" s="1"/>
  <c r="C317" i="3"/>
  <c r="C306" i="4" s="1"/>
  <c r="C315" i="3"/>
  <c r="C304" i="4" s="1"/>
  <c r="CU304" i="4" s="1"/>
  <c r="C313" i="3"/>
  <c r="C302" i="4" s="1"/>
  <c r="C311" i="3"/>
  <c r="C300" i="4" s="1"/>
  <c r="C309" i="3"/>
  <c r="C298" i="4" s="1"/>
  <c r="C307" i="3"/>
  <c r="C296" i="4" s="1"/>
  <c r="C305" i="3"/>
  <c r="C294" i="4" s="1"/>
  <c r="C303" i="3"/>
  <c r="C292" i="4" s="1"/>
  <c r="C301" i="3"/>
  <c r="C290" i="4" s="1"/>
  <c r="C299" i="3"/>
  <c r="C288" i="4" s="1"/>
  <c r="C298" i="3"/>
  <c r="C287" i="4" s="1"/>
  <c r="C297" i="3"/>
  <c r="C286" i="4" s="1"/>
  <c r="C296" i="3"/>
  <c r="C285" i="4" s="1"/>
  <c r="C295" i="3"/>
  <c r="C284" i="4" s="1"/>
  <c r="C290" i="3"/>
  <c r="C279" i="4" s="1"/>
  <c r="C288" i="3"/>
  <c r="C277" i="4" s="1"/>
  <c r="C286" i="3"/>
  <c r="C275" i="4" s="1"/>
  <c r="C284" i="3"/>
  <c r="C273" i="4" s="1"/>
  <c r="C282" i="3"/>
  <c r="C271" i="4" s="1"/>
  <c r="C280" i="3"/>
  <c r="C269" i="4" s="1"/>
  <c r="C278" i="3"/>
  <c r="C267" i="4" s="1"/>
  <c r="C276" i="3"/>
  <c r="C265" i="4" s="1"/>
  <c r="C274" i="3"/>
  <c r="C263" i="4" s="1"/>
  <c r="C272" i="3"/>
  <c r="C261" i="4" s="1"/>
  <c r="C270" i="3"/>
  <c r="C259" i="4" s="1"/>
  <c r="C268" i="3"/>
  <c r="C257" i="4" s="1"/>
  <c r="C266" i="3"/>
  <c r="C255" i="4" s="1"/>
  <c r="C264" i="3"/>
  <c r="C253" i="4" s="1"/>
  <c r="C262" i="3"/>
  <c r="C251" i="4" s="1"/>
  <c r="C260" i="3"/>
  <c r="C249" i="4" s="1"/>
  <c r="C258" i="3"/>
  <c r="C247" i="4" s="1"/>
  <c r="C256" i="3"/>
  <c r="C245" i="4" s="1"/>
  <c r="C254" i="3"/>
  <c r="C243" i="4" s="1"/>
  <c r="C252" i="3"/>
  <c r="C241" i="4" s="1"/>
  <c r="C250" i="3"/>
  <c r="C239" i="4" s="1"/>
  <c r="C248" i="3"/>
  <c r="C237" i="4" s="1"/>
  <c r="C246" i="3"/>
  <c r="C235" i="4" s="1"/>
  <c r="C244" i="3"/>
  <c r="C233" i="4" s="1"/>
  <c r="C242" i="3"/>
  <c r="C231" i="4" s="1"/>
  <c r="C240" i="3"/>
  <c r="C229" i="4" s="1"/>
  <c r="CU229" i="4" s="1"/>
  <c r="C238" i="3"/>
  <c r="C227" i="4" s="1"/>
  <c r="C236" i="3"/>
  <c r="C225" i="4" s="1"/>
  <c r="C234" i="3"/>
  <c r="C223" i="4" s="1"/>
  <c r="C232" i="3"/>
  <c r="C221" i="4" s="1"/>
  <c r="C230" i="3"/>
  <c r="C219" i="4" s="1"/>
  <c r="C228" i="3"/>
  <c r="C217" i="4" s="1"/>
  <c r="C226" i="3"/>
  <c r="C215" i="4" s="1"/>
  <c r="C224" i="3"/>
  <c r="C213" i="4" s="1"/>
  <c r="C221" i="3"/>
  <c r="C210" i="4" s="1"/>
  <c r="C219" i="3"/>
  <c r="C208" i="4" s="1"/>
  <c r="C217" i="3"/>
  <c r="C206" i="4" s="1"/>
  <c r="C215" i="3"/>
  <c r="C204" i="4" s="1"/>
  <c r="C213" i="3"/>
  <c r="C202" i="4" s="1"/>
  <c r="C211" i="3"/>
  <c r="C200" i="4" s="1"/>
  <c r="C209" i="3"/>
  <c r="C198" i="4" s="1"/>
  <c r="C207" i="3"/>
  <c r="C196" i="4" s="1"/>
  <c r="C205" i="3"/>
  <c r="C194" i="4" s="1"/>
  <c r="C203" i="3"/>
  <c r="C192" i="4" s="1"/>
  <c r="C201" i="3"/>
  <c r="C190" i="4" s="1"/>
  <c r="C199" i="3"/>
  <c r="C188" i="4" s="1"/>
  <c r="C197" i="3"/>
  <c r="C186" i="4" s="1"/>
  <c r="C195" i="3"/>
  <c r="C184" i="4" s="1"/>
  <c r="C193" i="3"/>
  <c r="C182" i="4" s="1"/>
  <c r="C191" i="3"/>
  <c r="C180" i="4" s="1"/>
  <c r="C189" i="3"/>
  <c r="C178" i="4" s="1"/>
  <c r="C187" i="3"/>
  <c r="C176" i="4" s="1"/>
  <c r="C185" i="3"/>
  <c r="C174" i="4" s="1"/>
  <c r="C183" i="3"/>
  <c r="C172" i="4" s="1"/>
  <c r="C181" i="3"/>
  <c r="C170" i="4" s="1"/>
  <c r="C179" i="3"/>
  <c r="C168" i="4" s="1"/>
  <c r="C170" i="3"/>
  <c r="C159" i="4" s="1"/>
  <c r="C169" i="3"/>
  <c r="C158" i="4" s="1"/>
  <c r="C168" i="3"/>
  <c r="C157" i="4" s="1"/>
  <c r="C167" i="3"/>
  <c r="C156" i="4" s="1"/>
  <c r="C166" i="3"/>
  <c r="C155" i="4" s="1"/>
  <c r="C164" i="3"/>
  <c r="C153" i="4" s="1"/>
  <c r="C162" i="3"/>
  <c r="C151" i="4" s="1"/>
  <c r="C160" i="3"/>
  <c r="C149" i="4" s="1"/>
  <c r="DO149" i="4" s="1"/>
  <c r="C158" i="3"/>
  <c r="C147" i="4" s="1"/>
  <c r="C156" i="3"/>
  <c r="C145" i="4" s="1"/>
  <c r="C154" i="3"/>
  <c r="C143" i="4" s="1"/>
  <c r="C152" i="3"/>
  <c r="C141" i="4" s="1"/>
  <c r="DO141" i="4" s="1"/>
  <c r="C150" i="3"/>
  <c r="C139" i="4" s="1"/>
  <c r="C148" i="3"/>
  <c r="C137" i="4" s="1"/>
  <c r="DS137" i="4" s="1"/>
  <c r="C146" i="3"/>
  <c r="C135" i="4" s="1"/>
  <c r="C144" i="3"/>
  <c r="C133" i="4" s="1"/>
  <c r="C142" i="3"/>
  <c r="C131" i="4" s="1"/>
  <c r="C140" i="3"/>
  <c r="C129" i="4" s="1"/>
  <c r="C138" i="3"/>
  <c r="C127" i="4" s="1"/>
  <c r="C136" i="3"/>
  <c r="C125" i="4" s="1"/>
  <c r="DS125" i="4" s="1"/>
  <c r="C134" i="3"/>
  <c r="C123" i="4" s="1"/>
  <c r="C132" i="3"/>
  <c r="C121" i="4" s="1"/>
  <c r="C130" i="3"/>
  <c r="C119" i="4" s="1"/>
  <c r="DO119" i="4" s="1"/>
  <c r="C128" i="3"/>
  <c r="C117" i="4" s="1"/>
  <c r="C126" i="3"/>
  <c r="C115" i="4" s="1"/>
  <c r="C124" i="3"/>
  <c r="C113" i="4" s="1"/>
  <c r="C122" i="3"/>
  <c r="C111" i="4" s="1"/>
  <c r="DO111" i="4" s="1"/>
  <c r="C120" i="3"/>
  <c r="C109" i="4" s="1"/>
  <c r="C118" i="3"/>
  <c r="C107" i="4" s="1"/>
  <c r="C116" i="3"/>
  <c r="C105" i="4" s="1"/>
  <c r="DM105" i="4" s="1"/>
  <c r="C114" i="3"/>
  <c r="C103" i="4" s="1"/>
  <c r="C112" i="3"/>
  <c r="C101" i="4" s="1"/>
  <c r="C110" i="3"/>
  <c r="C99" i="4" s="1"/>
  <c r="C108" i="3"/>
  <c r="C97" i="4" s="1"/>
  <c r="C106" i="3"/>
  <c r="C95" i="4" s="1"/>
  <c r="C104" i="3"/>
  <c r="C93" i="4" s="1"/>
  <c r="C102" i="3"/>
  <c r="C91" i="4" s="1"/>
  <c r="C100" i="3"/>
  <c r="C89" i="4" s="1"/>
  <c r="DS89" i="4" s="1"/>
  <c r="C98" i="3"/>
  <c r="C87" i="4" s="1"/>
  <c r="C96" i="3"/>
  <c r="C85" i="4" s="1"/>
  <c r="C94" i="3"/>
  <c r="C83" i="4" s="1"/>
  <c r="C92" i="3"/>
  <c r="C81" i="4" s="1"/>
  <c r="C90" i="3"/>
  <c r="C79" i="4" s="1"/>
  <c r="C88" i="3"/>
  <c r="C77" i="4" s="1"/>
  <c r="C86" i="3"/>
  <c r="C75" i="4" s="1"/>
  <c r="U75" i="4" s="1"/>
  <c r="C84" i="3"/>
  <c r="C73" i="4" s="1"/>
  <c r="C82" i="3"/>
  <c r="C71" i="4" s="1"/>
  <c r="C80" i="3"/>
  <c r="C69" i="4" s="1"/>
  <c r="C78" i="3"/>
  <c r="C67" i="4" s="1"/>
  <c r="DS67" i="4" s="1"/>
  <c r="C76" i="3"/>
  <c r="C65" i="4" s="1"/>
  <c r="F65" i="4" s="1"/>
  <c r="C73" i="3"/>
  <c r="C62" i="4" s="1"/>
  <c r="DR62" i="4" s="1"/>
  <c r="C71" i="3"/>
  <c r="C60" i="4" s="1"/>
  <c r="C69" i="3"/>
  <c r="C58" i="4" s="1"/>
  <c r="C67" i="3"/>
  <c r="C56" i="4" s="1"/>
  <c r="C65" i="3"/>
  <c r="C54" i="4" s="1"/>
  <c r="DR54" i="4" s="1"/>
  <c r="C63" i="3"/>
  <c r="C52" i="4" s="1"/>
  <c r="C61" i="3"/>
  <c r="C50" i="4" s="1"/>
  <c r="DR50" i="4" s="1"/>
  <c r="C59" i="3"/>
  <c r="C48" i="4" s="1"/>
  <c r="C57" i="3"/>
  <c r="C46" i="4" s="1"/>
  <c r="C54" i="3"/>
  <c r="C43" i="4" s="1"/>
  <c r="C52" i="3"/>
  <c r="C41" i="4" s="1"/>
  <c r="C50" i="3"/>
  <c r="C39" i="4" s="1"/>
  <c r="C48" i="3"/>
  <c r="C37" i="4" s="1"/>
  <c r="C46" i="3"/>
  <c r="C35" i="4" s="1"/>
  <c r="C44" i="3"/>
  <c r="C33" i="4" s="1"/>
  <c r="C40" i="3"/>
  <c r="C29" i="4" s="1"/>
  <c r="C36" i="3"/>
  <c r="C25" i="4" s="1"/>
  <c r="C32" i="3"/>
  <c r="C21" i="4" s="1"/>
  <c r="C28" i="3"/>
  <c r="C17" i="4" s="1"/>
  <c r="C20" i="3"/>
  <c r="C9" i="4" s="1"/>
  <c r="IJ13" i="3"/>
  <c r="IE13" i="3"/>
  <c r="HZ13" i="3"/>
  <c r="HP13" i="3"/>
  <c r="GR13" i="3"/>
  <c r="GO13" i="3"/>
  <c r="GK13" i="3"/>
  <c r="GG13" i="3"/>
  <c r="GC13" i="3"/>
  <c r="FZ13" i="3"/>
  <c r="FW13" i="3"/>
  <c r="FT13" i="3"/>
  <c r="FQ13" i="3"/>
  <c r="FN13" i="3"/>
  <c r="FK13" i="3"/>
  <c r="FH13" i="3"/>
  <c r="FE13" i="3"/>
  <c r="FB13" i="3"/>
  <c r="W12" i="3"/>
  <c r="CP37" i="4"/>
  <c r="DD71" i="4"/>
  <c r="CH71" i="4"/>
  <c r="AP71" i="4"/>
  <c r="CJ71" i="4"/>
  <c r="CX71" i="4"/>
  <c r="N71" i="4"/>
  <c r="AH71" i="4"/>
  <c r="BH29" i="4"/>
  <c r="CB65" i="4"/>
  <c r="P65" i="4"/>
  <c r="CD73" i="4"/>
  <c r="CT73" i="4"/>
  <c r="P87" i="4"/>
  <c r="AF87" i="4"/>
  <c r="CM87" i="4"/>
  <c r="AQ87" i="4"/>
  <c r="CK151" i="4"/>
  <c r="AK151" i="4"/>
  <c r="CN178" i="4"/>
  <c r="AR178" i="4"/>
  <c r="DM178" i="4"/>
  <c r="CB178" i="4"/>
  <c r="AF178" i="4"/>
  <c r="DL178" i="4"/>
  <c r="BP178" i="4"/>
  <c r="AD178" i="4"/>
  <c r="CZ178" i="4"/>
  <c r="BN178" i="4"/>
  <c r="R178" i="4"/>
  <c r="CR202" i="4"/>
  <c r="X202" i="4"/>
  <c r="CG202" i="4"/>
  <c r="M202" i="4"/>
  <c r="BX202" i="4"/>
  <c r="D202" i="4"/>
  <c r="BU202" i="4"/>
  <c r="DP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F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E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DS251" i="4"/>
  <c r="DN251" i="4"/>
  <c r="DI251" i="4"/>
  <c r="DD251" i="4"/>
  <c r="CX251" i="4"/>
  <c r="CS251" i="4"/>
  <c r="CN251" i="4"/>
  <c r="CH251" i="4"/>
  <c r="CC251" i="4"/>
  <c r="BX251" i="4"/>
  <c r="BR251" i="4"/>
  <c r="BM251" i="4"/>
  <c r="BH251" i="4"/>
  <c r="BB251" i="4"/>
  <c r="AW251" i="4"/>
  <c r="AR251" i="4"/>
  <c r="AL251" i="4"/>
  <c r="AG251" i="4"/>
  <c r="AB251" i="4"/>
  <c r="V251" i="4"/>
  <c r="Q251" i="4"/>
  <c r="L251" i="4"/>
  <c r="F251" i="4"/>
  <c r="DR251" i="4"/>
  <c r="DM251" i="4"/>
  <c r="DH251" i="4"/>
  <c r="DB251" i="4"/>
  <c r="CW251" i="4"/>
  <c r="CR251" i="4"/>
  <c r="CL251" i="4"/>
  <c r="CG251" i="4"/>
  <c r="CB251" i="4"/>
  <c r="BV251" i="4"/>
  <c r="BQ251" i="4"/>
  <c r="BL251" i="4"/>
  <c r="BF251" i="4"/>
  <c r="BA251" i="4"/>
  <c r="AV251" i="4"/>
  <c r="AP251" i="4"/>
  <c r="AK251" i="4"/>
  <c r="AF251" i="4"/>
  <c r="Z251" i="4"/>
  <c r="U251" i="4"/>
  <c r="P251" i="4"/>
  <c r="J251" i="4"/>
  <c r="E251" i="4"/>
  <c r="DQ251" i="4"/>
  <c r="DL251" i="4"/>
  <c r="DF251" i="4"/>
  <c r="DA251" i="4"/>
  <c r="CV251" i="4"/>
  <c r="CP251" i="4"/>
  <c r="CK251" i="4"/>
  <c r="CF251" i="4"/>
  <c r="BZ251" i="4"/>
  <c r="BU251" i="4"/>
  <c r="BP251" i="4"/>
  <c r="BJ251" i="4"/>
  <c r="BE251" i="4"/>
  <c r="AZ251" i="4"/>
  <c r="AT251" i="4"/>
  <c r="AO251" i="4"/>
  <c r="AJ251" i="4"/>
  <c r="AD251" i="4"/>
  <c r="Y251" i="4"/>
  <c r="T251" i="4"/>
  <c r="N251" i="4"/>
  <c r="I251" i="4"/>
  <c r="D251" i="4"/>
  <c r="DP251" i="4"/>
  <c r="DJ251" i="4"/>
  <c r="DE251" i="4"/>
  <c r="CZ251" i="4"/>
  <c r="CT251" i="4"/>
  <c r="CO251" i="4"/>
  <c r="CJ251" i="4"/>
  <c r="CD251" i="4"/>
  <c r="BY251" i="4"/>
  <c r="BT251" i="4"/>
  <c r="BN251" i="4"/>
  <c r="BI251" i="4"/>
  <c r="BD251" i="4"/>
  <c r="AX251" i="4"/>
  <c r="AS251" i="4"/>
  <c r="AN251" i="4"/>
  <c r="AH251" i="4"/>
  <c r="AC251" i="4"/>
  <c r="X251" i="4"/>
  <c r="R251" i="4"/>
  <c r="M251" i="4"/>
  <c r="H251" i="4"/>
  <c r="DS267" i="4"/>
  <c r="DN267" i="4"/>
  <c r="DI267" i="4"/>
  <c r="DD267" i="4"/>
  <c r="CX267" i="4"/>
  <c r="CS267" i="4"/>
  <c r="CN267" i="4"/>
  <c r="CH267" i="4"/>
  <c r="CC267" i="4"/>
  <c r="BX267" i="4"/>
  <c r="BR267" i="4"/>
  <c r="BM267" i="4"/>
  <c r="BH267" i="4"/>
  <c r="BB267" i="4"/>
  <c r="AW267" i="4"/>
  <c r="AR267" i="4"/>
  <c r="AL267" i="4"/>
  <c r="AG267" i="4"/>
  <c r="AB267" i="4"/>
  <c r="V267" i="4"/>
  <c r="Q267" i="4"/>
  <c r="L267" i="4"/>
  <c r="F267" i="4"/>
  <c r="DR267" i="4"/>
  <c r="DM267" i="4"/>
  <c r="DH267" i="4"/>
  <c r="DB267" i="4"/>
  <c r="CW267" i="4"/>
  <c r="CR267" i="4"/>
  <c r="CL267" i="4"/>
  <c r="CG267" i="4"/>
  <c r="CB267" i="4"/>
  <c r="BV267" i="4"/>
  <c r="BQ267" i="4"/>
  <c r="BL267" i="4"/>
  <c r="BF267" i="4"/>
  <c r="BA267" i="4"/>
  <c r="AV267" i="4"/>
  <c r="AP267" i="4"/>
  <c r="AK267" i="4"/>
  <c r="AF267" i="4"/>
  <c r="Z267" i="4"/>
  <c r="U267" i="4"/>
  <c r="P267" i="4"/>
  <c r="J267" i="4"/>
  <c r="E267" i="4"/>
  <c r="DQ267" i="4"/>
  <c r="DL267" i="4"/>
  <c r="DF267" i="4"/>
  <c r="DA267" i="4"/>
  <c r="CV267" i="4"/>
  <c r="CP267" i="4"/>
  <c r="CK267" i="4"/>
  <c r="CF267" i="4"/>
  <c r="BZ267" i="4"/>
  <c r="BU267" i="4"/>
  <c r="BP267" i="4"/>
  <c r="BJ267" i="4"/>
  <c r="BE267" i="4"/>
  <c r="AZ267" i="4"/>
  <c r="AT267" i="4"/>
  <c r="AO267" i="4"/>
  <c r="AJ267" i="4"/>
  <c r="AD267" i="4"/>
  <c r="Y267" i="4"/>
  <c r="T267" i="4"/>
  <c r="N267" i="4"/>
  <c r="I267" i="4"/>
  <c r="D267" i="4"/>
  <c r="DP267" i="4"/>
  <c r="DJ267" i="4"/>
  <c r="DE267" i="4"/>
  <c r="CZ267" i="4"/>
  <c r="CT267" i="4"/>
  <c r="CO267" i="4"/>
  <c r="CJ267" i="4"/>
  <c r="CD267" i="4"/>
  <c r="BY267" i="4"/>
  <c r="BT267" i="4"/>
  <c r="BN267" i="4"/>
  <c r="BI267" i="4"/>
  <c r="BD267" i="4"/>
  <c r="AX267" i="4"/>
  <c r="AS267" i="4"/>
  <c r="AN267" i="4"/>
  <c r="AH267" i="4"/>
  <c r="AC267" i="4"/>
  <c r="X267" i="4"/>
  <c r="R267" i="4"/>
  <c r="M267" i="4"/>
  <c r="H267" i="4"/>
  <c r="CW290" i="4"/>
  <c r="BQ290" i="4"/>
  <c r="AK290" i="4"/>
  <c r="E290" i="4"/>
  <c r="CN290" i="4"/>
  <c r="BH290" i="4"/>
  <c r="AB290" i="4"/>
  <c r="DQ290" i="4"/>
  <c r="CK290" i="4"/>
  <c r="BE290" i="4"/>
  <c r="Y290" i="4"/>
  <c r="DH290" i="4"/>
  <c r="CB290" i="4"/>
  <c r="AV290" i="4"/>
  <c r="P290" i="4"/>
  <c r="DD313" i="4"/>
  <c r="CB313" i="4"/>
  <c r="AZ313" i="4"/>
  <c r="W313" i="4"/>
  <c r="DJ313" i="4"/>
  <c r="CH313" i="4"/>
  <c r="BF313" i="4"/>
  <c r="AB313" i="4"/>
  <c r="DO313" i="4"/>
  <c r="CM313" i="4"/>
  <c r="BK313" i="4"/>
  <c r="AH313" i="4"/>
  <c r="F313" i="4"/>
  <c r="CR313" i="4"/>
  <c r="BP313" i="4"/>
  <c r="AM313" i="4"/>
  <c r="K313" i="4"/>
  <c r="CX337" i="4"/>
  <c r="AL337" i="4"/>
  <c r="CQ337" i="4"/>
  <c r="AE337" i="4"/>
  <c r="BZ337" i="4"/>
  <c r="N337" i="4"/>
  <c r="BS337" i="4"/>
  <c r="G337" i="4"/>
  <c r="CE362" i="4"/>
  <c r="AB362" i="4"/>
  <c r="DN454" i="4"/>
  <c r="DC454" i="4"/>
  <c r="CS454" i="4"/>
  <c r="CH454" i="4"/>
  <c r="BW454" i="4"/>
  <c r="BM454" i="4"/>
  <c r="BB454" i="4"/>
  <c r="AQ454" i="4"/>
  <c r="AG454" i="4"/>
  <c r="V454" i="4"/>
  <c r="K454" i="4"/>
  <c r="DJ454" i="4"/>
  <c r="CY454" i="4"/>
  <c r="CO454" i="4"/>
  <c r="CD454" i="4"/>
  <c r="BS454" i="4"/>
  <c r="BI454" i="4"/>
  <c r="AX454" i="4"/>
  <c r="AM454" i="4"/>
  <c r="AC454" i="4"/>
  <c r="R454" i="4"/>
  <c r="G454" i="4"/>
  <c r="DS454" i="4"/>
  <c r="DI454" i="4"/>
  <c r="CX454" i="4"/>
  <c r="CM454" i="4"/>
  <c r="CC454" i="4"/>
  <c r="BR454" i="4"/>
  <c r="BG454" i="4"/>
  <c r="AW454" i="4"/>
  <c r="AL454" i="4"/>
  <c r="AA454" i="4"/>
  <c r="Q454" i="4"/>
  <c r="F454" i="4"/>
  <c r="DO454" i="4"/>
  <c r="DE454" i="4"/>
  <c r="CT454" i="4"/>
  <c r="CI454" i="4"/>
  <c r="BY454" i="4"/>
  <c r="BN454" i="4"/>
  <c r="BC454" i="4"/>
  <c r="AS454" i="4"/>
  <c r="AH454" i="4"/>
  <c r="W454" i="4"/>
  <c r="M454" i="4"/>
  <c r="CY486" i="4"/>
  <c r="CO486" i="4"/>
  <c r="BI486" i="4"/>
  <c r="AX486" i="4"/>
  <c r="R486" i="4"/>
  <c r="G486" i="4"/>
  <c r="CA486" i="4"/>
  <c r="BQ486" i="4"/>
  <c r="AK486" i="4"/>
  <c r="Z486" i="4"/>
  <c r="DM486" i="4"/>
  <c r="CT486" i="4"/>
  <c r="BN486" i="4"/>
  <c r="BC486" i="4"/>
  <c r="W486" i="4"/>
  <c r="M486" i="4"/>
  <c r="CG486" i="4"/>
  <c r="BV486" i="4"/>
  <c r="AP486" i="4"/>
  <c r="AE486" i="4"/>
  <c r="M67" i="4"/>
  <c r="X67" i="4"/>
  <c r="AN67" i="4"/>
  <c r="AX67" i="4"/>
  <c r="BI67" i="4"/>
  <c r="BY67" i="4"/>
  <c r="CO67" i="4"/>
  <c r="CZ67" i="4"/>
  <c r="DJ67" i="4"/>
  <c r="DL81" i="4"/>
  <c r="DJ81" i="4"/>
  <c r="BG129" i="4"/>
  <c r="DC129" i="4"/>
  <c r="BW129" i="4"/>
  <c r="K129" i="4"/>
  <c r="BW145" i="4"/>
  <c r="K145" i="4"/>
  <c r="DC145" i="4"/>
  <c r="AQ145" i="4"/>
  <c r="DG153" i="4"/>
  <c r="BW153" i="4"/>
  <c r="BG153" i="4"/>
  <c r="DC153" i="4"/>
  <c r="AA153" i="4"/>
  <c r="DS158" i="4"/>
  <c r="DB158" i="4"/>
  <c r="CT158" i="4"/>
  <c r="BV158" i="4"/>
  <c r="BN158" i="4"/>
  <c r="AP158" i="4"/>
  <c r="AH158" i="4"/>
  <c r="J158" i="4"/>
  <c r="DP158" i="4"/>
  <c r="CR158" i="4"/>
  <c r="CJ158" i="4"/>
  <c r="BL158" i="4"/>
  <c r="BD158" i="4"/>
  <c r="AF158" i="4"/>
  <c r="X158" i="4"/>
  <c r="DN158" i="4"/>
  <c r="DF158" i="4"/>
  <c r="CH158" i="4"/>
  <c r="BZ158" i="4"/>
  <c r="BB158" i="4"/>
  <c r="AT158" i="4"/>
  <c r="V158" i="4"/>
  <c r="N158" i="4"/>
  <c r="DD158" i="4"/>
  <c r="CV158" i="4"/>
  <c r="BX158" i="4"/>
  <c r="BP158" i="4"/>
  <c r="AR158" i="4"/>
  <c r="AJ158" i="4"/>
  <c r="L158" i="4"/>
  <c r="D158" i="4"/>
  <c r="CH172" i="4"/>
  <c r="BL172" i="4"/>
  <c r="DS172" i="4"/>
  <c r="CX172" i="4"/>
  <c r="AL172" i="4"/>
  <c r="P172" i="4"/>
  <c r="BW172" i="4"/>
  <c r="BB172" i="4"/>
  <c r="DH172" i="4"/>
  <c r="CM172" i="4"/>
  <c r="AA172" i="4"/>
  <c r="F172" i="4"/>
  <c r="DS180" i="4"/>
  <c r="DL180" i="4"/>
  <c r="DD180" i="4"/>
  <c r="CX180" i="4"/>
  <c r="CQ180" i="4"/>
  <c r="CI180" i="4"/>
  <c r="CB180" i="4"/>
  <c r="BV180" i="4"/>
  <c r="BN180" i="4"/>
  <c r="BG180" i="4"/>
  <c r="AZ180" i="4"/>
  <c r="AR180" i="4"/>
  <c r="AL180" i="4"/>
  <c r="AE180" i="4"/>
  <c r="W180" i="4"/>
  <c r="P180" i="4"/>
  <c r="J180" i="4"/>
  <c r="DR180" i="4"/>
  <c r="DJ180" i="4"/>
  <c r="DC180" i="4"/>
  <c r="CV180" i="4"/>
  <c r="CN180" i="4"/>
  <c r="CH180" i="4"/>
  <c r="CA180" i="4"/>
  <c r="BS180" i="4"/>
  <c r="BL180" i="4"/>
  <c r="BF180" i="4"/>
  <c r="AX180" i="4"/>
  <c r="AQ180" i="4"/>
  <c r="AJ180" i="4"/>
  <c r="AB180" i="4"/>
  <c r="V180" i="4"/>
  <c r="O180" i="4"/>
  <c r="G180" i="4"/>
  <c r="DO180" i="4"/>
  <c r="DH180" i="4"/>
  <c r="DB180" i="4"/>
  <c r="CT180" i="4"/>
  <c r="CM180" i="4"/>
  <c r="CF180" i="4"/>
  <c r="BX180" i="4"/>
  <c r="BR180" i="4"/>
  <c r="BK180" i="4"/>
  <c r="BC180" i="4"/>
  <c r="AV180" i="4"/>
  <c r="AP180" i="4"/>
  <c r="AH180" i="4"/>
  <c r="AA180" i="4"/>
  <c r="T180" i="4"/>
  <c r="L180" i="4"/>
  <c r="F180" i="4"/>
  <c r="DN180" i="4"/>
  <c r="DG180" i="4"/>
  <c r="CY180" i="4"/>
  <c r="CR180" i="4"/>
  <c r="CL180" i="4"/>
  <c r="CD180" i="4"/>
  <c r="BW180" i="4"/>
  <c r="BP180" i="4"/>
  <c r="BH180" i="4"/>
  <c r="BB180" i="4"/>
  <c r="AU180" i="4"/>
  <c r="AM180" i="4"/>
  <c r="AF180" i="4"/>
  <c r="Z180" i="4"/>
  <c r="R180" i="4"/>
  <c r="K180" i="4"/>
  <c r="D180" i="4"/>
  <c r="DO237" i="4"/>
  <c r="CE237" i="4"/>
  <c r="AN237" i="4"/>
  <c r="DK237" i="4"/>
  <c r="BT237" i="4"/>
  <c r="AD237" i="4"/>
  <c r="CZ237" i="4"/>
  <c r="BJ237" i="4"/>
  <c r="S237" i="4"/>
  <c r="CP237" i="4"/>
  <c r="AY237" i="4"/>
  <c r="H237" i="4"/>
  <c r="DO245" i="4"/>
  <c r="CZ245" i="4"/>
  <c r="BJ245" i="4"/>
  <c r="S245" i="4"/>
  <c r="CP245" i="4"/>
  <c r="AY245" i="4"/>
  <c r="H245" i="4"/>
  <c r="CE245" i="4"/>
  <c r="AN245" i="4"/>
  <c r="DK245" i="4"/>
  <c r="BT245" i="4"/>
  <c r="AD245" i="4"/>
  <c r="DO253" i="4"/>
  <c r="CE253" i="4"/>
  <c r="AN253" i="4"/>
  <c r="DK253" i="4"/>
  <c r="BT253" i="4"/>
  <c r="AD253" i="4"/>
  <c r="CZ253" i="4"/>
  <c r="BJ253" i="4"/>
  <c r="S253" i="4"/>
  <c r="CP253" i="4"/>
  <c r="AY253" i="4"/>
  <c r="H253" i="4"/>
  <c r="DO261" i="4"/>
  <c r="CZ261" i="4"/>
  <c r="BJ261" i="4"/>
  <c r="S261" i="4"/>
  <c r="CP261" i="4"/>
  <c r="AY261" i="4"/>
  <c r="H261" i="4"/>
  <c r="CE261" i="4"/>
  <c r="AN261" i="4"/>
  <c r="DK261" i="4"/>
  <c r="BT261" i="4"/>
  <c r="AD261" i="4"/>
  <c r="DO269" i="4"/>
  <c r="CE269" i="4"/>
  <c r="AN269" i="4"/>
  <c r="DK269" i="4"/>
  <c r="BT269" i="4"/>
  <c r="AD269" i="4"/>
  <c r="CZ269" i="4"/>
  <c r="BJ269" i="4"/>
  <c r="S269" i="4"/>
  <c r="CP269" i="4"/>
  <c r="AY269" i="4"/>
  <c r="H269" i="4"/>
  <c r="DC277" i="4"/>
  <c r="CJ277" i="4"/>
  <c r="BL277" i="4"/>
  <c r="AQ277" i="4"/>
  <c r="X277" i="4"/>
  <c r="DS277" i="4"/>
  <c r="CZ277" i="4"/>
  <c r="CB277" i="4"/>
  <c r="BG277" i="4"/>
  <c r="AN277" i="4"/>
  <c r="P277" i="4"/>
  <c r="DP277" i="4"/>
  <c r="CR277" i="4"/>
  <c r="BW277" i="4"/>
  <c r="BD277" i="4"/>
  <c r="AF277" i="4"/>
  <c r="K277" i="4"/>
  <c r="DH277" i="4"/>
  <c r="CM277" i="4"/>
  <c r="BT277" i="4"/>
  <c r="AV277" i="4"/>
  <c r="AA277" i="4"/>
  <c r="H277" i="4"/>
  <c r="DS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D286" i="4"/>
  <c r="DQ286" i="4"/>
  <c r="DI286" i="4"/>
  <c r="DA286" i="4"/>
  <c r="CS286" i="4"/>
  <c r="CK286" i="4"/>
  <c r="CC286" i="4"/>
  <c r="BU286" i="4"/>
  <c r="BM286" i="4"/>
  <c r="BE286" i="4"/>
  <c r="AW286" i="4"/>
  <c r="AO286" i="4"/>
  <c r="AG286" i="4"/>
  <c r="Y286" i="4"/>
  <c r="Q286" i="4"/>
  <c r="I286" i="4"/>
  <c r="DP286" i="4"/>
  <c r="DH286" i="4"/>
  <c r="CZ286" i="4"/>
  <c r="CR286" i="4"/>
  <c r="CJ286" i="4"/>
  <c r="CB286" i="4"/>
  <c r="BT286" i="4"/>
  <c r="BL286" i="4"/>
  <c r="BD286" i="4"/>
  <c r="AV286" i="4"/>
  <c r="AN286" i="4"/>
  <c r="AF286" i="4"/>
  <c r="X286" i="4"/>
  <c r="P286" i="4"/>
  <c r="H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E286" i="4"/>
  <c r="BS388" i="4"/>
  <c r="AW388" i="4"/>
  <c r="AB388" i="4"/>
  <c r="BX388" i="4"/>
  <c r="BL388" i="4"/>
  <c r="BA388" i="4"/>
  <c r="AF388" i="4"/>
  <c r="DN388" i="4"/>
  <c r="CY388" i="4"/>
  <c r="BW388" i="4"/>
  <c r="BJ388" i="4"/>
  <c r="AZ388" i="4"/>
  <c r="AD388" i="4"/>
  <c r="T388" i="4"/>
  <c r="DS388" i="4"/>
  <c r="DD388" i="4"/>
  <c r="CX388" i="4"/>
  <c r="CQ388" i="4"/>
  <c r="CB388" i="4"/>
  <c r="BV388" i="4"/>
  <c r="BN388" i="4"/>
  <c r="BD388" i="4"/>
  <c r="AX388" i="4"/>
  <c r="AS388" i="4"/>
  <c r="AH388" i="4"/>
  <c r="AC388" i="4"/>
  <c r="X388" i="4"/>
  <c r="J388" i="4"/>
  <c r="E388" i="4"/>
  <c r="U388" i="4"/>
  <c r="I388" i="4"/>
  <c r="D388" i="4"/>
  <c r="R388" i="4"/>
  <c r="H388" i="4"/>
  <c r="Q388" i="4"/>
  <c r="L388" i="4"/>
  <c r="DR396" i="4"/>
  <c r="DJ396" i="4"/>
  <c r="DC396" i="4"/>
  <c r="CN396" i="4"/>
  <c r="CH396" i="4"/>
  <c r="CA396" i="4"/>
  <c r="BL396" i="4"/>
  <c r="BF396" i="4"/>
  <c r="AX396" i="4"/>
  <c r="AJ396" i="4"/>
  <c r="AB396" i="4"/>
  <c r="V396" i="4"/>
  <c r="G396" i="4"/>
  <c r="DO396" i="4"/>
  <c r="DH396" i="4"/>
  <c r="CT396" i="4"/>
  <c r="CM396" i="4"/>
  <c r="CF396" i="4"/>
  <c r="BR396" i="4"/>
  <c r="BK396" i="4"/>
  <c r="BC396" i="4"/>
  <c r="AV396" i="4"/>
  <c r="AP396" i="4"/>
  <c r="AH396" i="4"/>
  <c r="AA396" i="4"/>
  <c r="T396" i="4"/>
  <c r="L396" i="4"/>
  <c r="F396" i="4"/>
  <c r="DN396" i="4"/>
  <c r="DG396" i="4"/>
  <c r="CY396" i="4"/>
  <c r="CR396" i="4"/>
  <c r="CL396" i="4"/>
  <c r="CD396" i="4"/>
  <c r="BW396" i="4"/>
  <c r="BP396" i="4"/>
  <c r="BH396" i="4"/>
  <c r="BB396" i="4"/>
  <c r="AU396" i="4"/>
  <c r="AM396" i="4"/>
  <c r="AF396" i="4"/>
  <c r="Z396" i="4"/>
  <c r="R396" i="4"/>
  <c r="K396" i="4"/>
  <c r="D396" i="4"/>
  <c r="DS396" i="4"/>
  <c r="DL396" i="4"/>
  <c r="DD396" i="4"/>
  <c r="CX396" i="4"/>
  <c r="CQ396" i="4"/>
  <c r="CI396" i="4"/>
  <c r="CB396" i="4"/>
  <c r="BV396" i="4"/>
  <c r="BN396" i="4"/>
  <c r="BG396" i="4"/>
  <c r="AZ396" i="4"/>
  <c r="AR396" i="4"/>
  <c r="AL396" i="4"/>
  <c r="AE396" i="4"/>
  <c r="W396" i="4"/>
  <c r="P396" i="4"/>
  <c r="J396" i="4"/>
  <c r="DS406" i="4"/>
  <c r="DP406" i="4"/>
  <c r="DJ406" i="4"/>
  <c r="DE406" i="4"/>
  <c r="CZ406" i="4"/>
  <c r="CT406" i="4"/>
  <c r="CO406" i="4"/>
  <c r="CJ406" i="4"/>
  <c r="CD406" i="4"/>
  <c r="BY406" i="4"/>
  <c r="BT406" i="4"/>
  <c r="BN406" i="4"/>
  <c r="BI406" i="4"/>
  <c r="BD406" i="4"/>
  <c r="AX406" i="4"/>
  <c r="AS406" i="4"/>
  <c r="AN406" i="4"/>
  <c r="AH406" i="4"/>
  <c r="AC406" i="4"/>
  <c r="X406" i="4"/>
  <c r="R406" i="4"/>
  <c r="M406" i="4"/>
  <c r="H406" i="4"/>
  <c r="DN406" i="4"/>
  <c r="DI406" i="4"/>
  <c r="DD406" i="4"/>
  <c r="CX406" i="4"/>
  <c r="CS406" i="4"/>
  <c r="CN406" i="4"/>
  <c r="CH406" i="4"/>
  <c r="CC406" i="4"/>
  <c r="BX406" i="4"/>
  <c r="BR406" i="4"/>
  <c r="BM406" i="4"/>
  <c r="BH406" i="4"/>
  <c r="BB406" i="4"/>
  <c r="AW406" i="4"/>
  <c r="AR406" i="4"/>
  <c r="AL406" i="4"/>
  <c r="AG406" i="4"/>
  <c r="AB406" i="4"/>
  <c r="V406" i="4"/>
  <c r="Q406" i="4"/>
  <c r="L406" i="4"/>
  <c r="F406" i="4"/>
  <c r="DR406" i="4"/>
  <c r="DM406" i="4"/>
  <c r="DH406" i="4"/>
  <c r="DB406" i="4"/>
  <c r="CW406" i="4"/>
  <c r="CR406" i="4"/>
  <c r="CL406" i="4"/>
  <c r="CG406" i="4"/>
  <c r="CB406" i="4"/>
  <c r="BV406" i="4"/>
  <c r="BQ406" i="4"/>
  <c r="BL406" i="4"/>
  <c r="BF406" i="4"/>
  <c r="BA406" i="4"/>
  <c r="AV406" i="4"/>
  <c r="AP406" i="4"/>
  <c r="AK406" i="4"/>
  <c r="AF406" i="4"/>
  <c r="Z406" i="4"/>
  <c r="U406" i="4"/>
  <c r="P406" i="4"/>
  <c r="J406" i="4"/>
  <c r="E406" i="4"/>
  <c r="DQ406" i="4"/>
  <c r="DL406" i="4"/>
  <c r="DF406" i="4"/>
  <c r="DA406" i="4"/>
  <c r="CV406" i="4"/>
  <c r="CP406" i="4"/>
  <c r="CK406" i="4"/>
  <c r="CF406" i="4"/>
  <c r="BZ406" i="4"/>
  <c r="BU406" i="4"/>
  <c r="BP406" i="4"/>
  <c r="BJ406" i="4"/>
  <c r="BE406" i="4"/>
  <c r="AZ406" i="4"/>
  <c r="AT406" i="4"/>
  <c r="AO406" i="4"/>
  <c r="AJ406" i="4"/>
  <c r="AD406" i="4"/>
  <c r="Y406" i="4"/>
  <c r="T406" i="4"/>
  <c r="N406" i="4"/>
  <c r="I406" i="4"/>
  <c r="D406" i="4"/>
  <c r="DS414" i="4"/>
  <c r="DQ414" i="4"/>
  <c r="DL414" i="4"/>
  <c r="DF414" i="4"/>
  <c r="DA414" i="4"/>
  <c r="CV414" i="4"/>
  <c r="CP414" i="4"/>
  <c r="CK414" i="4"/>
  <c r="CF414" i="4"/>
  <c r="BZ414" i="4"/>
  <c r="BU414" i="4"/>
  <c r="BP414" i="4"/>
  <c r="BJ414" i="4"/>
  <c r="BE414" i="4"/>
  <c r="AZ414" i="4"/>
  <c r="AT414" i="4"/>
  <c r="DP414" i="4"/>
  <c r="DJ414" i="4"/>
  <c r="DE414" i="4"/>
  <c r="CZ414" i="4"/>
  <c r="CT414" i="4"/>
  <c r="CO414" i="4"/>
  <c r="CJ414" i="4"/>
  <c r="CD414" i="4"/>
  <c r="BY414" i="4"/>
  <c r="BT414" i="4"/>
  <c r="BN414" i="4"/>
  <c r="BI414" i="4"/>
  <c r="BD414" i="4"/>
  <c r="AX414" i="4"/>
  <c r="AS414" i="4"/>
  <c r="DN414" i="4"/>
  <c r="DI414" i="4"/>
  <c r="DD414" i="4"/>
  <c r="CX414" i="4"/>
  <c r="CS414" i="4"/>
  <c r="CN414" i="4"/>
  <c r="CH414" i="4"/>
  <c r="CC414" i="4"/>
  <c r="BX414" i="4"/>
  <c r="BR414" i="4"/>
  <c r="BM414" i="4"/>
  <c r="BH414" i="4"/>
  <c r="BB414" i="4"/>
  <c r="AW414" i="4"/>
  <c r="AR414" i="4"/>
  <c r="DR414" i="4"/>
  <c r="DM414" i="4"/>
  <c r="DH414" i="4"/>
  <c r="DB414" i="4"/>
  <c r="CW414" i="4"/>
  <c r="CR414" i="4"/>
  <c r="CL414" i="4"/>
  <c r="CG414" i="4"/>
  <c r="CB414" i="4"/>
  <c r="BV414" i="4"/>
  <c r="BQ414" i="4"/>
  <c r="BL414" i="4"/>
  <c r="BF414" i="4"/>
  <c r="BA414" i="4"/>
  <c r="AV414" i="4"/>
  <c r="AP414" i="4"/>
  <c r="AK414" i="4"/>
  <c r="AF414" i="4"/>
  <c r="Z414" i="4"/>
  <c r="U414" i="4"/>
  <c r="P414" i="4"/>
  <c r="J414" i="4"/>
  <c r="E414" i="4"/>
  <c r="AO414" i="4"/>
  <c r="AJ414" i="4"/>
  <c r="AD414" i="4"/>
  <c r="Y414" i="4"/>
  <c r="T414" i="4"/>
  <c r="N414" i="4"/>
  <c r="I414" i="4"/>
  <c r="D414" i="4"/>
  <c r="AN414" i="4"/>
  <c r="AH414" i="4"/>
  <c r="AC414" i="4"/>
  <c r="X414" i="4"/>
  <c r="R414" i="4"/>
  <c r="M414" i="4"/>
  <c r="H414" i="4"/>
  <c r="AL414" i="4"/>
  <c r="AG414" i="4"/>
  <c r="AB414" i="4"/>
  <c r="V414" i="4"/>
  <c r="Q414" i="4"/>
  <c r="L414" i="4"/>
  <c r="F414" i="4"/>
  <c r="DS422" i="4"/>
  <c r="DQ422" i="4"/>
  <c r="DL422" i="4"/>
  <c r="DF422" i="4"/>
  <c r="DA422" i="4"/>
  <c r="CV422" i="4"/>
  <c r="CP422" i="4"/>
  <c r="CK422" i="4"/>
  <c r="CF422" i="4"/>
  <c r="BZ422" i="4"/>
  <c r="BU422" i="4"/>
  <c r="BP422" i="4"/>
  <c r="BJ422" i="4"/>
  <c r="BE422" i="4"/>
  <c r="AZ422" i="4"/>
  <c r="AT422" i="4"/>
  <c r="AO422" i="4"/>
  <c r="AJ422" i="4"/>
  <c r="AD422" i="4"/>
  <c r="Y422" i="4"/>
  <c r="T422" i="4"/>
  <c r="N422" i="4"/>
  <c r="I422" i="4"/>
  <c r="D422" i="4"/>
  <c r="DP422" i="4"/>
  <c r="DJ422" i="4"/>
  <c r="DE422" i="4"/>
  <c r="CZ422" i="4"/>
  <c r="CT422" i="4"/>
  <c r="CO422" i="4"/>
  <c r="CJ422" i="4"/>
  <c r="CD422" i="4"/>
  <c r="BY422" i="4"/>
  <c r="BT422" i="4"/>
  <c r="BN422" i="4"/>
  <c r="BI422" i="4"/>
  <c r="BD422" i="4"/>
  <c r="AX422" i="4"/>
  <c r="AS422" i="4"/>
  <c r="AN422" i="4"/>
  <c r="AH422" i="4"/>
  <c r="AC422" i="4"/>
  <c r="X422" i="4"/>
  <c r="R422" i="4"/>
  <c r="M422" i="4"/>
  <c r="H422" i="4"/>
  <c r="DN422" i="4"/>
  <c r="DI422" i="4"/>
  <c r="DD422" i="4"/>
  <c r="CX422" i="4"/>
  <c r="CS422" i="4"/>
  <c r="CN422" i="4"/>
  <c r="CH422" i="4"/>
  <c r="CC422" i="4"/>
  <c r="BX422" i="4"/>
  <c r="BR422" i="4"/>
  <c r="BM422" i="4"/>
  <c r="BH422" i="4"/>
  <c r="BB422" i="4"/>
  <c r="AW422" i="4"/>
  <c r="AR422" i="4"/>
  <c r="AL422" i="4"/>
  <c r="AG422" i="4"/>
  <c r="AB422" i="4"/>
  <c r="V422" i="4"/>
  <c r="Q422" i="4"/>
  <c r="L422" i="4"/>
  <c r="F422" i="4"/>
  <c r="DR422" i="4"/>
  <c r="DM422" i="4"/>
  <c r="DH422" i="4"/>
  <c r="DB422" i="4"/>
  <c r="CW422" i="4"/>
  <c r="CR422" i="4"/>
  <c r="CL422" i="4"/>
  <c r="CG422" i="4"/>
  <c r="CB422" i="4"/>
  <c r="BV422" i="4"/>
  <c r="BQ422" i="4"/>
  <c r="BL422" i="4"/>
  <c r="BF422" i="4"/>
  <c r="BA422" i="4"/>
  <c r="AV422" i="4"/>
  <c r="AP422" i="4"/>
  <c r="AK422" i="4"/>
  <c r="AF422" i="4"/>
  <c r="Z422" i="4"/>
  <c r="U422" i="4"/>
  <c r="P422" i="4"/>
  <c r="J422" i="4"/>
  <c r="E422" i="4"/>
  <c r="DK430" i="4"/>
  <c r="CE430" i="4"/>
  <c r="BD430" i="4"/>
  <c r="AD430" i="4"/>
  <c r="CZ430" i="4"/>
  <c r="BZ430" i="4"/>
  <c r="AY430" i="4"/>
  <c r="S430" i="4"/>
  <c r="CU430" i="4"/>
  <c r="BT430" i="4"/>
  <c r="AN430" i="4"/>
  <c r="N430" i="4"/>
  <c r="DP430" i="4"/>
  <c r="CP430" i="4"/>
  <c r="BJ430" i="4"/>
  <c r="AI430" i="4"/>
  <c r="H430" i="4"/>
  <c r="DM456" i="4"/>
  <c r="DQ456" i="4"/>
  <c r="CK456" i="4"/>
  <c r="BE456" i="4"/>
  <c r="Y456" i="4"/>
  <c r="DI456" i="4"/>
  <c r="CC456" i="4"/>
  <c r="AW456" i="4"/>
  <c r="Q456" i="4"/>
  <c r="DA456" i="4"/>
  <c r="BU456" i="4"/>
  <c r="AO456" i="4"/>
  <c r="I456" i="4"/>
  <c r="CS456" i="4"/>
  <c r="BM456" i="4"/>
  <c r="AG456" i="4"/>
  <c r="D456" i="4"/>
  <c r="DP464" i="4"/>
  <c r="DE464" i="4"/>
  <c r="CO464" i="4"/>
  <c r="BY464" i="4"/>
  <c r="BI464" i="4"/>
  <c r="AS464" i="4"/>
  <c r="AC464" i="4"/>
  <c r="M464" i="4"/>
  <c r="DQ464" i="4"/>
  <c r="DA464" i="4"/>
  <c r="CK464" i="4"/>
  <c r="BU464" i="4"/>
  <c r="BE464" i="4"/>
  <c r="AO464" i="4"/>
  <c r="Y464" i="4"/>
  <c r="I464" i="4"/>
  <c r="DM464" i="4"/>
  <c r="CW464" i="4"/>
  <c r="CG464" i="4"/>
  <c r="BQ464" i="4"/>
  <c r="BA464" i="4"/>
  <c r="AK464" i="4"/>
  <c r="U464" i="4"/>
  <c r="E464" i="4"/>
  <c r="DI464" i="4"/>
  <c r="CS464" i="4"/>
  <c r="CC464" i="4"/>
  <c r="BM464" i="4"/>
  <c r="AW464" i="4"/>
  <c r="AG464" i="4"/>
  <c r="Q464" i="4"/>
  <c r="DS480" i="4"/>
  <c r="DN480" i="4"/>
  <c r="DF480" i="4"/>
  <c r="CX480" i="4"/>
  <c r="CP480" i="4"/>
  <c r="CH480" i="4"/>
  <c r="BZ480" i="4"/>
  <c r="BR480" i="4"/>
  <c r="BJ480" i="4"/>
  <c r="BB480" i="4"/>
  <c r="AT480" i="4"/>
  <c r="AL480" i="4"/>
  <c r="AD480" i="4"/>
  <c r="V480" i="4"/>
  <c r="N480" i="4"/>
  <c r="F480" i="4"/>
  <c r="DL480" i="4"/>
  <c r="DD480" i="4"/>
  <c r="CV480" i="4"/>
  <c r="CN480" i="4"/>
  <c r="CF480" i="4"/>
  <c r="BX480" i="4"/>
  <c r="BP480" i="4"/>
  <c r="BH480" i="4"/>
  <c r="AZ480" i="4"/>
  <c r="AR480" i="4"/>
  <c r="AJ480" i="4"/>
  <c r="AB480" i="4"/>
  <c r="T480" i="4"/>
  <c r="L480" i="4"/>
  <c r="D480" i="4"/>
  <c r="DR480" i="4"/>
  <c r="DJ480" i="4"/>
  <c r="DB480" i="4"/>
  <c r="CT480" i="4"/>
  <c r="CL480" i="4"/>
  <c r="CD480" i="4"/>
  <c r="BV480" i="4"/>
  <c r="BN480" i="4"/>
  <c r="BF480" i="4"/>
  <c r="AX480" i="4"/>
  <c r="AP480" i="4"/>
  <c r="AH480" i="4"/>
  <c r="Z480" i="4"/>
  <c r="R480" i="4"/>
  <c r="J480" i="4"/>
  <c r="DP480" i="4"/>
  <c r="DH480" i="4"/>
  <c r="CZ480" i="4"/>
  <c r="CR480" i="4"/>
  <c r="CJ480" i="4"/>
  <c r="CB480" i="4"/>
  <c r="BT480" i="4"/>
  <c r="BL480" i="4"/>
  <c r="BD480" i="4"/>
  <c r="AV480" i="4"/>
  <c r="AN480" i="4"/>
  <c r="AF480" i="4"/>
  <c r="X480" i="4"/>
  <c r="P480" i="4"/>
  <c r="H480" i="4"/>
  <c r="DN489" i="4"/>
  <c r="DB489" i="4"/>
  <c r="CQ489" i="4"/>
  <c r="CH489" i="4"/>
  <c r="BV489" i="4"/>
  <c r="BK489" i="4"/>
  <c r="DJ489" i="4"/>
  <c r="CY489" i="4"/>
  <c r="CP489" i="4"/>
  <c r="CD489" i="4"/>
  <c r="BS489" i="4"/>
  <c r="DR489" i="4"/>
  <c r="DG489" i="4"/>
  <c r="CX489" i="4"/>
  <c r="CL489" i="4"/>
  <c r="CA489" i="4"/>
  <c r="BR489" i="4"/>
  <c r="DO489" i="4"/>
  <c r="DF489" i="4"/>
  <c r="CT489" i="4"/>
  <c r="CI489" i="4"/>
  <c r="BZ489" i="4"/>
  <c r="BN489" i="4"/>
  <c r="BB489" i="4"/>
  <c r="AQ489" i="4"/>
  <c r="AK489" i="4"/>
  <c r="AF489" i="4"/>
  <c r="Z489" i="4"/>
  <c r="U489" i="4"/>
  <c r="P489" i="4"/>
  <c r="J489" i="4"/>
  <c r="E489" i="4"/>
  <c r="BJ489" i="4"/>
  <c r="AX489" i="4"/>
  <c r="AP489" i="4"/>
  <c r="AJ489" i="4"/>
  <c r="AD489" i="4"/>
  <c r="Y489" i="4"/>
  <c r="T489" i="4"/>
  <c r="N489" i="4"/>
  <c r="I489" i="4"/>
  <c r="D489" i="4"/>
  <c r="BF489" i="4"/>
  <c r="AU489" i="4"/>
  <c r="AO489" i="4"/>
  <c r="AH489" i="4"/>
  <c r="AC489" i="4"/>
  <c r="X489" i="4"/>
  <c r="R489" i="4"/>
  <c r="M489" i="4"/>
  <c r="H489" i="4"/>
  <c r="BC489" i="4"/>
  <c r="AT489" i="4"/>
  <c r="AL489" i="4"/>
  <c r="AG489" i="4"/>
  <c r="AB489" i="4"/>
  <c r="V489" i="4"/>
  <c r="Q489" i="4"/>
  <c r="L489" i="4"/>
  <c r="F489" i="4"/>
  <c r="DK500" i="4"/>
  <c r="CU500" i="4"/>
  <c r="CE500" i="4"/>
  <c r="AI500" i="4"/>
  <c r="S500" i="4"/>
  <c r="D39" i="4"/>
  <c r="I39" i="4"/>
  <c r="N39" i="4"/>
  <c r="Y39" i="4"/>
  <c r="AD39" i="4"/>
  <c r="AJ39" i="4"/>
  <c r="AT39" i="4"/>
  <c r="AZ39" i="4"/>
  <c r="BE39" i="4"/>
  <c r="BP39" i="4"/>
  <c r="BU39" i="4"/>
  <c r="BZ39" i="4"/>
  <c r="CK39" i="4"/>
  <c r="CP39" i="4"/>
  <c r="CV39" i="4"/>
  <c r="DF39" i="4"/>
  <c r="DL39" i="4"/>
  <c r="DQ39" i="4"/>
  <c r="D67" i="4"/>
  <c r="I67" i="4"/>
  <c r="N67" i="4"/>
  <c r="T67" i="4"/>
  <c r="Y67" i="4"/>
  <c r="AD67" i="4"/>
  <c r="AJ67" i="4"/>
  <c r="AO67" i="4"/>
  <c r="AT67" i="4"/>
  <c r="AZ67" i="4"/>
  <c r="BE67" i="4"/>
  <c r="BJ67" i="4"/>
  <c r="BP67" i="4"/>
  <c r="BU67" i="4"/>
  <c r="BZ67" i="4"/>
  <c r="CF67" i="4"/>
  <c r="CK67" i="4"/>
  <c r="CP67" i="4"/>
  <c r="CV67" i="4"/>
  <c r="DA67" i="4"/>
  <c r="DF67" i="4"/>
  <c r="DL67" i="4"/>
  <c r="DQ67" i="4"/>
  <c r="E75" i="4"/>
  <c r="Z75" i="4"/>
  <c r="AV75" i="4"/>
  <c r="BQ75" i="4"/>
  <c r="CL75" i="4"/>
  <c r="DN79" i="4"/>
  <c r="DD79" i="4"/>
  <c r="CS79" i="4"/>
  <c r="CN79" i="4"/>
  <c r="BX79" i="4"/>
  <c r="BR79" i="4"/>
  <c r="BM79" i="4"/>
  <c r="AW79" i="4"/>
  <c r="AR79" i="4"/>
  <c r="AG79" i="4"/>
  <c r="V79" i="4"/>
  <c r="L79" i="4"/>
  <c r="F79" i="4"/>
  <c r="DH79" i="4"/>
  <c r="DB79" i="4"/>
  <c r="CW79" i="4"/>
  <c r="CG79" i="4"/>
  <c r="CB79" i="4"/>
  <c r="BQ79" i="4"/>
  <c r="BF79" i="4"/>
  <c r="AV79" i="4"/>
  <c r="AP79" i="4"/>
  <c r="Z79" i="4"/>
  <c r="U79" i="4"/>
  <c r="P79" i="4"/>
  <c r="DQ79" i="4"/>
  <c r="DL79" i="4"/>
  <c r="DF79" i="4"/>
  <c r="CV79" i="4"/>
  <c r="CP79" i="4"/>
  <c r="CK79" i="4"/>
  <c r="BZ79" i="4"/>
  <c r="BU79" i="4"/>
  <c r="BP79" i="4"/>
  <c r="BE79" i="4"/>
  <c r="AZ79" i="4"/>
  <c r="AT79" i="4"/>
  <c r="AJ79" i="4"/>
  <c r="AD79" i="4"/>
  <c r="Y79" i="4"/>
  <c r="N79" i="4"/>
  <c r="I79" i="4"/>
  <c r="D79" i="4"/>
  <c r="DJ79" i="4"/>
  <c r="DE79" i="4"/>
  <c r="CZ79" i="4"/>
  <c r="CO79" i="4"/>
  <c r="CJ79" i="4"/>
  <c r="CD79" i="4"/>
  <c r="BT79" i="4"/>
  <c r="BN79" i="4"/>
  <c r="BI79" i="4"/>
  <c r="AX79" i="4"/>
  <c r="AS79" i="4"/>
  <c r="AN79" i="4"/>
  <c r="AC79" i="4"/>
  <c r="X79" i="4"/>
  <c r="R79" i="4"/>
  <c r="H79" i="4"/>
  <c r="DO95" i="4"/>
  <c r="DS95" i="4"/>
  <c r="CB95" i="4"/>
  <c r="BG95" i="4"/>
  <c r="AK95" i="4"/>
  <c r="DM95" i="4"/>
  <c r="CR95" i="4"/>
  <c r="BW95" i="4"/>
  <c r="AF95" i="4"/>
  <c r="K95" i="4"/>
  <c r="DH95" i="4"/>
  <c r="BQ95" i="4"/>
  <c r="AV95" i="4"/>
  <c r="AA95" i="4"/>
  <c r="DC95" i="4"/>
  <c r="CG95" i="4"/>
  <c r="BL95" i="4"/>
  <c r="U95" i="4"/>
  <c r="DP143" i="4"/>
  <c r="DE143" i="4"/>
  <c r="BY143" i="4"/>
  <c r="BI143" i="4"/>
  <c r="AS143" i="4"/>
  <c r="M143" i="4"/>
  <c r="DQ143" i="4"/>
  <c r="DA143" i="4"/>
  <c r="BU143" i="4"/>
  <c r="BE143" i="4"/>
  <c r="AO143" i="4"/>
  <c r="I143" i="4"/>
  <c r="DM143" i="4"/>
  <c r="CW143" i="4"/>
  <c r="BQ143" i="4"/>
  <c r="BA143" i="4"/>
  <c r="AK143" i="4"/>
  <c r="E143" i="4"/>
  <c r="DI143" i="4"/>
  <c r="CS143" i="4"/>
  <c r="BM143" i="4"/>
  <c r="AW143" i="4"/>
  <c r="AG143" i="4"/>
  <c r="DS170" i="4"/>
  <c r="DP170" i="4"/>
  <c r="DJ170" i="4"/>
  <c r="CZ170" i="4"/>
  <c r="CT170" i="4"/>
  <c r="CO170" i="4"/>
  <c r="CD170" i="4"/>
  <c r="BY170" i="4"/>
  <c r="BT170" i="4"/>
  <c r="BI170" i="4"/>
  <c r="BD170" i="4"/>
  <c r="AX170" i="4"/>
  <c r="AN170" i="4"/>
  <c r="AH170" i="4"/>
  <c r="AC170" i="4"/>
  <c r="R170" i="4"/>
  <c r="M170" i="4"/>
  <c r="H170" i="4"/>
  <c r="DI170" i="4"/>
  <c r="DD170" i="4"/>
  <c r="CX170" i="4"/>
  <c r="CN170" i="4"/>
  <c r="CH170" i="4"/>
  <c r="CC170" i="4"/>
  <c r="BR170" i="4"/>
  <c r="BM170" i="4"/>
  <c r="BH170" i="4"/>
  <c r="AW170" i="4"/>
  <c r="AR170" i="4"/>
  <c r="AL170" i="4"/>
  <c r="AB170" i="4"/>
  <c r="V170" i="4"/>
  <c r="Q170" i="4"/>
  <c r="F170" i="4"/>
  <c r="DR170" i="4"/>
  <c r="DM170" i="4"/>
  <c r="DB170" i="4"/>
  <c r="CW170" i="4"/>
  <c r="CR170" i="4"/>
  <c r="CG170" i="4"/>
  <c r="CB170" i="4"/>
  <c r="BV170" i="4"/>
  <c r="BL170" i="4"/>
  <c r="BF170" i="4"/>
  <c r="BA170" i="4"/>
  <c r="AP170" i="4"/>
  <c r="AK170" i="4"/>
  <c r="AF170" i="4"/>
  <c r="U170" i="4"/>
  <c r="P170" i="4"/>
  <c r="J170" i="4"/>
  <c r="DQ170" i="4"/>
  <c r="DL170" i="4"/>
  <c r="DF170" i="4"/>
  <c r="CV170" i="4"/>
  <c r="CP170" i="4"/>
  <c r="CK170" i="4"/>
  <c r="BZ170" i="4"/>
  <c r="BU170" i="4"/>
  <c r="BP170" i="4"/>
  <c r="BE170" i="4"/>
  <c r="AZ170" i="4"/>
  <c r="AT170" i="4"/>
  <c r="AJ170" i="4"/>
  <c r="AD170" i="4"/>
  <c r="Y170" i="4"/>
  <c r="N170" i="4"/>
  <c r="I170" i="4"/>
  <c r="D170" i="4"/>
  <c r="DQ194" i="4"/>
  <c r="DI194" i="4"/>
  <c r="DA194" i="4"/>
  <c r="CK194" i="4"/>
  <c r="CC194" i="4"/>
  <c r="BU194" i="4"/>
  <c r="BE194" i="4"/>
  <c r="AW194" i="4"/>
  <c r="AO194" i="4"/>
  <c r="AD194" i="4"/>
  <c r="Y194" i="4"/>
  <c r="T194" i="4"/>
  <c r="I194" i="4"/>
  <c r="D194" i="4"/>
  <c r="DP194" i="4"/>
  <c r="CZ194" i="4"/>
  <c r="CR194" i="4"/>
  <c r="CJ194" i="4"/>
  <c r="BT194" i="4"/>
  <c r="BL194" i="4"/>
  <c r="BD194" i="4"/>
  <c r="AN194" i="4"/>
  <c r="AH194" i="4"/>
  <c r="AC194" i="4"/>
  <c r="R194" i="4"/>
  <c r="M194" i="4"/>
  <c r="H194" i="4"/>
  <c r="DE194" i="4"/>
  <c r="CW194" i="4"/>
  <c r="CO194" i="4"/>
  <c r="CG194" i="4"/>
  <c r="BY194" i="4"/>
  <c r="BQ194" i="4"/>
  <c r="BI194" i="4"/>
  <c r="BA194" i="4"/>
  <c r="AS194" i="4"/>
  <c r="AL194" i="4"/>
  <c r="AG194" i="4"/>
  <c r="AB194" i="4"/>
  <c r="V194" i="4"/>
  <c r="Q194" i="4"/>
  <c r="L194" i="4"/>
  <c r="F194" i="4"/>
  <c r="DL194" i="4"/>
  <c r="DD194" i="4"/>
  <c r="CV194" i="4"/>
  <c r="CN194" i="4"/>
  <c r="CF194" i="4"/>
  <c r="BX194" i="4"/>
  <c r="BP194" i="4"/>
  <c r="BH194" i="4"/>
  <c r="AZ194" i="4"/>
  <c r="AR194" i="4"/>
  <c r="AK194" i="4"/>
  <c r="AF194" i="4"/>
  <c r="Z194" i="4"/>
  <c r="U194" i="4"/>
  <c r="P194" i="4"/>
  <c r="J194" i="4"/>
  <c r="E194" i="4"/>
  <c r="DP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T219" i="4"/>
  <c r="N219" i="4"/>
  <c r="I219" i="4"/>
  <c r="D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X219" i="4"/>
  <c r="R219" i="4"/>
  <c r="M219" i="4"/>
  <c r="H219" i="4"/>
  <c r="DM219" i="4"/>
  <c r="DE219" i="4"/>
  <c r="CW219" i="4"/>
  <c r="CO219" i="4"/>
  <c r="CG219" i="4"/>
  <c r="BY219" i="4"/>
  <c r="BQ219" i="4"/>
  <c r="BI219" i="4"/>
  <c r="BA219" i="4"/>
  <c r="AS219" i="4"/>
  <c r="AK219" i="4"/>
  <c r="AC219" i="4"/>
  <c r="V219" i="4"/>
  <c r="Q219" i="4"/>
  <c r="L219" i="4"/>
  <c r="F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U219" i="4"/>
  <c r="P219" i="4"/>
  <c r="J219" i="4"/>
  <c r="E219" i="4"/>
  <c r="DS235" i="4"/>
  <c r="DN235" i="4"/>
  <c r="DI235" i="4"/>
  <c r="DD235" i="4"/>
  <c r="CX235" i="4"/>
  <c r="CS235" i="4"/>
  <c r="CN235" i="4"/>
  <c r="CH235" i="4"/>
  <c r="CC235" i="4"/>
  <c r="BX235" i="4"/>
  <c r="BR235" i="4"/>
  <c r="BM235" i="4"/>
  <c r="BH235" i="4"/>
  <c r="BB235" i="4"/>
  <c r="AW235" i="4"/>
  <c r="AR235" i="4"/>
  <c r="AL235" i="4"/>
  <c r="AG235" i="4"/>
  <c r="AB235" i="4"/>
  <c r="V235" i="4"/>
  <c r="Q235" i="4"/>
  <c r="L235" i="4"/>
  <c r="F235" i="4"/>
  <c r="DR235" i="4"/>
  <c r="DM235" i="4"/>
  <c r="DH235" i="4"/>
  <c r="DB235" i="4"/>
  <c r="CW235" i="4"/>
  <c r="CR235" i="4"/>
  <c r="CL235" i="4"/>
  <c r="CG235" i="4"/>
  <c r="CB235" i="4"/>
  <c r="BV235" i="4"/>
  <c r="BQ235" i="4"/>
  <c r="BL235" i="4"/>
  <c r="BF235" i="4"/>
  <c r="BA235" i="4"/>
  <c r="AV235" i="4"/>
  <c r="AP235" i="4"/>
  <c r="AK235" i="4"/>
  <c r="AF235" i="4"/>
  <c r="Z235" i="4"/>
  <c r="U235" i="4"/>
  <c r="P235" i="4"/>
  <c r="J235" i="4"/>
  <c r="E235" i="4"/>
  <c r="DQ235" i="4"/>
  <c r="DL235" i="4"/>
  <c r="DF235" i="4"/>
  <c r="DA235" i="4"/>
  <c r="CV235" i="4"/>
  <c r="CP235" i="4"/>
  <c r="CK235" i="4"/>
  <c r="CF235" i="4"/>
  <c r="BZ235" i="4"/>
  <c r="BU235" i="4"/>
  <c r="BP235" i="4"/>
  <c r="BJ235" i="4"/>
  <c r="BE235" i="4"/>
  <c r="AZ235" i="4"/>
  <c r="AT235" i="4"/>
  <c r="AO235" i="4"/>
  <c r="AJ235" i="4"/>
  <c r="AD235" i="4"/>
  <c r="Y235" i="4"/>
  <c r="T235" i="4"/>
  <c r="N235" i="4"/>
  <c r="I235" i="4"/>
  <c r="D235" i="4"/>
  <c r="DP235" i="4"/>
  <c r="DJ235" i="4"/>
  <c r="DE235" i="4"/>
  <c r="CZ235" i="4"/>
  <c r="CT235" i="4"/>
  <c r="CO235" i="4"/>
  <c r="CJ235" i="4"/>
  <c r="CD235" i="4"/>
  <c r="BY235" i="4"/>
  <c r="BT235" i="4"/>
  <c r="BN235" i="4"/>
  <c r="BI235" i="4"/>
  <c r="BD235" i="4"/>
  <c r="AX235" i="4"/>
  <c r="AS235" i="4"/>
  <c r="AN235" i="4"/>
  <c r="AH235" i="4"/>
  <c r="AC235" i="4"/>
  <c r="X235" i="4"/>
  <c r="R235" i="4"/>
  <c r="M235" i="4"/>
  <c r="H235" i="4"/>
  <c r="DS259" i="4"/>
  <c r="DQ259" i="4"/>
  <c r="DL259" i="4"/>
  <c r="DF259" i="4"/>
  <c r="DA259" i="4"/>
  <c r="CV259" i="4"/>
  <c r="CP259" i="4"/>
  <c r="CK259" i="4"/>
  <c r="CF259" i="4"/>
  <c r="BZ259" i="4"/>
  <c r="BU259" i="4"/>
  <c r="BP259" i="4"/>
  <c r="BJ259" i="4"/>
  <c r="BE259" i="4"/>
  <c r="AZ259" i="4"/>
  <c r="AT259" i="4"/>
  <c r="AO259" i="4"/>
  <c r="AJ259" i="4"/>
  <c r="AD259" i="4"/>
  <c r="Y259" i="4"/>
  <c r="T259" i="4"/>
  <c r="N259" i="4"/>
  <c r="I259" i="4"/>
  <c r="D259" i="4"/>
  <c r="DP259" i="4"/>
  <c r="DJ259" i="4"/>
  <c r="DE259" i="4"/>
  <c r="CZ259" i="4"/>
  <c r="CT259" i="4"/>
  <c r="CO259" i="4"/>
  <c r="CJ259" i="4"/>
  <c r="CD259" i="4"/>
  <c r="BY259" i="4"/>
  <c r="BT259" i="4"/>
  <c r="BN259" i="4"/>
  <c r="BI259" i="4"/>
  <c r="BD259" i="4"/>
  <c r="AX259" i="4"/>
  <c r="AS259" i="4"/>
  <c r="AN259" i="4"/>
  <c r="AH259" i="4"/>
  <c r="AC259" i="4"/>
  <c r="X259" i="4"/>
  <c r="R259" i="4"/>
  <c r="M259" i="4"/>
  <c r="H259" i="4"/>
  <c r="DN259" i="4"/>
  <c r="DI259" i="4"/>
  <c r="DD259" i="4"/>
  <c r="CX259" i="4"/>
  <c r="CS259" i="4"/>
  <c r="CN259" i="4"/>
  <c r="CH259" i="4"/>
  <c r="CC259" i="4"/>
  <c r="BX259" i="4"/>
  <c r="BR259" i="4"/>
  <c r="BM259" i="4"/>
  <c r="BH259" i="4"/>
  <c r="BB259" i="4"/>
  <c r="AW259" i="4"/>
  <c r="AR259" i="4"/>
  <c r="AL259" i="4"/>
  <c r="AG259" i="4"/>
  <c r="AB259" i="4"/>
  <c r="V259" i="4"/>
  <c r="Q259" i="4"/>
  <c r="L259" i="4"/>
  <c r="F259" i="4"/>
  <c r="DR259" i="4"/>
  <c r="DM259" i="4"/>
  <c r="DH259" i="4"/>
  <c r="DB259" i="4"/>
  <c r="CW259" i="4"/>
  <c r="CR259" i="4"/>
  <c r="CL259" i="4"/>
  <c r="CG259" i="4"/>
  <c r="CB259" i="4"/>
  <c r="BV259" i="4"/>
  <c r="BQ259" i="4"/>
  <c r="BL259" i="4"/>
  <c r="BF259" i="4"/>
  <c r="BA259" i="4"/>
  <c r="AV259" i="4"/>
  <c r="AP259" i="4"/>
  <c r="AK259" i="4"/>
  <c r="AF259" i="4"/>
  <c r="Z259" i="4"/>
  <c r="U259" i="4"/>
  <c r="P259" i="4"/>
  <c r="J259" i="4"/>
  <c r="E259" i="4"/>
  <c r="CZ285" i="4"/>
  <c r="BT285" i="4"/>
  <c r="AN285" i="4"/>
  <c r="H285" i="4"/>
  <c r="CR285" i="4"/>
  <c r="BL285" i="4"/>
  <c r="AF285" i="4"/>
  <c r="DP285" i="4"/>
  <c r="CJ285" i="4"/>
  <c r="BD285" i="4"/>
  <c r="X285" i="4"/>
  <c r="DH285" i="4"/>
  <c r="CB285" i="4"/>
  <c r="AV285" i="4"/>
  <c r="P285" i="4"/>
  <c r="DS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DM298" i="4"/>
  <c r="DE298" i="4"/>
  <c r="CW298" i="4"/>
  <c r="CO298" i="4"/>
  <c r="CG298" i="4"/>
  <c r="BY298" i="4"/>
  <c r="BQ298" i="4"/>
  <c r="BI298" i="4"/>
  <c r="BA298" i="4"/>
  <c r="AS298" i="4"/>
  <c r="AK298" i="4"/>
  <c r="AC298" i="4"/>
  <c r="U298" i="4"/>
  <c r="M298" i="4"/>
  <c r="E298" i="4"/>
  <c r="DL298" i="4"/>
  <c r="DD298" i="4"/>
  <c r="CV298" i="4"/>
  <c r="CN298" i="4"/>
  <c r="CF298" i="4"/>
  <c r="BX298" i="4"/>
  <c r="BP298" i="4"/>
  <c r="BH298" i="4"/>
  <c r="AZ298" i="4"/>
  <c r="AR298" i="4"/>
  <c r="AJ298" i="4"/>
  <c r="AB298" i="4"/>
  <c r="T298" i="4"/>
  <c r="L298" i="4"/>
  <c r="D298" i="4"/>
  <c r="DR321" i="4"/>
  <c r="DN321" i="4"/>
  <c r="CX321" i="4"/>
  <c r="CH321" i="4"/>
  <c r="BR321" i="4"/>
  <c r="BB321" i="4"/>
  <c r="AL321" i="4"/>
  <c r="V321" i="4"/>
  <c r="F321" i="4"/>
  <c r="DG321" i="4"/>
  <c r="CQ321" i="4"/>
  <c r="CA321" i="4"/>
  <c r="BK321" i="4"/>
  <c r="AU321" i="4"/>
  <c r="AE321" i="4"/>
  <c r="O321" i="4"/>
  <c r="DF321" i="4"/>
  <c r="CP321" i="4"/>
  <c r="BZ321" i="4"/>
  <c r="BJ321" i="4"/>
  <c r="AT321" i="4"/>
  <c r="AD321" i="4"/>
  <c r="N321" i="4"/>
  <c r="DO321" i="4"/>
  <c r="CY321" i="4"/>
  <c r="CI321" i="4"/>
  <c r="BS321" i="4"/>
  <c r="BC321" i="4"/>
  <c r="AM321" i="4"/>
  <c r="W321" i="4"/>
  <c r="G321" i="4"/>
  <c r="DL342" i="4"/>
  <c r="CZ342" i="4"/>
  <c r="CE342" i="4"/>
  <c r="BJ342" i="4"/>
  <c r="AN342" i="4"/>
  <c r="S342" i="4"/>
  <c r="DR342" i="4"/>
  <c r="CV342" i="4"/>
  <c r="CA342" i="4"/>
  <c r="BF342" i="4"/>
  <c r="AJ342" i="4"/>
  <c r="O342" i="4"/>
  <c r="DK342" i="4"/>
  <c r="CP342" i="4"/>
  <c r="BT342" i="4"/>
  <c r="AY342" i="4"/>
  <c r="AD342" i="4"/>
  <c r="H342" i="4"/>
  <c r="DG342" i="4"/>
  <c r="CL342" i="4"/>
  <c r="BP342" i="4"/>
  <c r="AU342" i="4"/>
  <c r="Z342" i="4"/>
  <c r="D342" i="4"/>
  <c r="DO379" i="4"/>
  <c r="DQ379" i="4"/>
  <c r="DG379" i="4"/>
  <c r="CV379" i="4"/>
  <c r="CK379" i="4"/>
  <c r="CA379" i="4"/>
  <c r="BP379" i="4"/>
  <c r="BE379" i="4"/>
  <c r="AU379" i="4"/>
  <c r="AJ379" i="4"/>
  <c r="Y379" i="4"/>
  <c r="O379" i="4"/>
  <c r="D379" i="4"/>
  <c r="DM379" i="4"/>
  <c r="DC379" i="4"/>
  <c r="CR379" i="4"/>
  <c r="CG379" i="4"/>
  <c r="BW379" i="4"/>
  <c r="BL379" i="4"/>
  <c r="BA379" i="4"/>
  <c r="AQ379" i="4"/>
  <c r="AF379" i="4"/>
  <c r="U379" i="4"/>
  <c r="K379" i="4"/>
  <c r="DL379" i="4"/>
  <c r="DA379" i="4"/>
  <c r="CQ379" i="4"/>
  <c r="CF379" i="4"/>
  <c r="BU379" i="4"/>
  <c r="BK379" i="4"/>
  <c r="AZ379" i="4"/>
  <c r="AO379" i="4"/>
  <c r="AE379" i="4"/>
  <c r="T379" i="4"/>
  <c r="I379" i="4"/>
  <c r="DS379" i="4"/>
  <c r="DH379" i="4"/>
  <c r="CW379" i="4"/>
  <c r="CM379" i="4"/>
  <c r="CB379" i="4"/>
  <c r="BQ379" i="4"/>
  <c r="BG379" i="4"/>
  <c r="AV379" i="4"/>
  <c r="AK379" i="4"/>
  <c r="AA379" i="4"/>
  <c r="P379" i="4"/>
  <c r="E379" i="4"/>
  <c r="DS420" i="4"/>
  <c r="DL420" i="4"/>
  <c r="CV420" i="4"/>
  <c r="CF420" i="4"/>
  <c r="BP420" i="4"/>
  <c r="AZ420" i="4"/>
  <c r="AJ420" i="4"/>
  <c r="T420" i="4"/>
  <c r="D420" i="4"/>
  <c r="DH420" i="4"/>
  <c r="CR420" i="4"/>
  <c r="CB420" i="4"/>
  <c r="BL420" i="4"/>
  <c r="AV420" i="4"/>
  <c r="AF420" i="4"/>
  <c r="P420" i="4"/>
  <c r="DD420" i="4"/>
  <c r="CN420" i="4"/>
  <c r="BX420" i="4"/>
  <c r="BH420" i="4"/>
  <c r="AR420" i="4"/>
  <c r="AB420" i="4"/>
  <c r="L420" i="4"/>
  <c r="DP420" i="4"/>
  <c r="CZ420" i="4"/>
  <c r="CJ420" i="4"/>
  <c r="BT420" i="4"/>
  <c r="BD420" i="4"/>
  <c r="AN420" i="4"/>
  <c r="X420" i="4"/>
  <c r="H420" i="4"/>
  <c r="DG462" i="4"/>
  <c r="BS462" i="4"/>
  <c r="G462" i="4"/>
  <c r="DO462" i="4"/>
  <c r="BC462" i="4"/>
  <c r="CY462" i="4"/>
  <c r="AM462" i="4"/>
  <c r="CI462" i="4"/>
  <c r="W462" i="4"/>
  <c r="DS498" i="4"/>
  <c r="DP498" i="4"/>
  <c r="CZ498" i="4"/>
  <c r="CJ498" i="4"/>
  <c r="BT498" i="4"/>
  <c r="BD498" i="4"/>
  <c r="AN498" i="4"/>
  <c r="X498" i="4"/>
  <c r="L498" i="4"/>
  <c r="D498" i="4"/>
  <c r="DL498" i="4"/>
  <c r="CV498" i="4"/>
  <c r="CF498" i="4"/>
  <c r="BP498" i="4"/>
  <c r="AZ498" i="4"/>
  <c r="AJ498" i="4"/>
  <c r="T498" i="4"/>
  <c r="I498" i="4"/>
  <c r="DH498" i="4"/>
  <c r="CR498" i="4"/>
  <c r="CB498" i="4"/>
  <c r="BL498" i="4"/>
  <c r="AV498" i="4"/>
  <c r="AF498" i="4"/>
  <c r="P498" i="4"/>
  <c r="H498" i="4"/>
  <c r="DD498" i="4"/>
  <c r="CN498" i="4"/>
  <c r="BX498" i="4"/>
  <c r="BH498" i="4"/>
  <c r="AR498" i="4"/>
  <c r="AB498" i="4"/>
  <c r="M498" i="4"/>
  <c r="E498" i="4"/>
  <c r="H39" i="4"/>
  <c r="X39" i="4"/>
  <c r="AN39" i="4"/>
  <c r="BD39" i="4"/>
  <c r="BN39" i="4"/>
  <c r="CZ39" i="4"/>
  <c r="R67" i="4"/>
  <c r="AH67" i="4"/>
  <c r="BD67" i="4"/>
  <c r="BT67" i="4"/>
  <c r="CJ67" i="4"/>
  <c r="DE67" i="4"/>
  <c r="DP67" i="4"/>
  <c r="DS75" i="4"/>
  <c r="DN75" i="4"/>
  <c r="DI75" i="4"/>
  <c r="DD75" i="4"/>
  <c r="CX75" i="4"/>
  <c r="CS75" i="4"/>
  <c r="CN75" i="4"/>
  <c r="CH75" i="4"/>
  <c r="CC75" i="4"/>
  <c r="BX75" i="4"/>
  <c r="BR75" i="4"/>
  <c r="BM75" i="4"/>
  <c r="BH75" i="4"/>
  <c r="BB75" i="4"/>
  <c r="AW75" i="4"/>
  <c r="AR75" i="4"/>
  <c r="AL75" i="4"/>
  <c r="AG75" i="4"/>
  <c r="AB75" i="4"/>
  <c r="V75" i="4"/>
  <c r="Q75" i="4"/>
  <c r="L75" i="4"/>
  <c r="F75" i="4"/>
  <c r="DR75" i="4"/>
  <c r="DQ75" i="4"/>
  <c r="DL75" i="4"/>
  <c r="DF75" i="4"/>
  <c r="DA75" i="4"/>
  <c r="CV75" i="4"/>
  <c r="CP75" i="4"/>
  <c r="CK75" i="4"/>
  <c r="CF75" i="4"/>
  <c r="BZ75" i="4"/>
  <c r="BU75" i="4"/>
  <c r="BP75" i="4"/>
  <c r="BJ75" i="4"/>
  <c r="BE75" i="4"/>
  <c r="AZ75" i="4"/>
  <c r="AT75" i="4"/>
  <c r="AO75" i="4"/>
  <c r="AJ75" i="4"/>
  <c r="AD75" i="4"/>
  <c r="Y75" i="4"/>
  <c r="T75" i="4"/>
  <c r="N75" i="4"/>
  <c r="I75" i="4"/>
  <c r="D75" i="4"/>
  <c r="DP75" i="4"/>
  <c r="DJ75" i="4"/>
  <c r="DE75" i="4"/>
  <c r="CZ75" i="4"/>
  <c r="CT75" i="4"/>
  <c r="CO75" i="4"/>
  <c r="CJ75" i="4"/>
  <c r="CD75" i="4"/>
  <c r="BY75" i="4"/>
  <c r="BT75" i="4"/>
  <c r="BN75" i="4"/>
  <c r="BI75" i="4"/>
  <c r="BD75" i="4"/>
  <c r="AX75" i="4"/>
  <c r="AS75" i="4"/>
  <c r="AN75" i="4"/>
  <c r="AH75" i="4"/>
  <c r="AC75" i="4"/>
  <c r="X75" i="4"/>
  <c r="R75" i="4"/>
  <c r="M75" i="4"/>
  <c r="H75" i="4"/>
  <c r="DS83" i="4"/>
  <c r="DN83" i="4"/>
  <c r="DF83" i="4"/>
  <c r="CX83" i="4"/>
  <c r="CP83" i="4"/>
  <c r="CH83" i="4"/>
  <c r="BZ83" i="4"/>
  <c r="BR83" i="4"/>
  <c r="BM83" i="4"/>
  <c r="BH83" i="4"/>
  <c r="BB83" i="4"/>
  <c r="AW83" i="4"/>
  <c r="AR83" i="4"/>
  <c r="AL83" i="4"/>
  <c r="AG83" i="4"/>
  <c r="AB83" i="4"/>
  <c r="V83" i="4"/>
  <c r="Q83" i="4"/>
  <c r="L83" i="4"/>
  <c r="F83" i="4"/>
  <c r="DL83" i="4"/>
  <c r="DD83" i="4"/>
  <c r="CV83" i="4"/>
  <c r="CN83" i="4"/>
  <c r="CF83" i="4"/>
  <c r="BX83" i="4"/>
  <c r="BQ83" i="4"/>
  <c r="BL83" i="4"/>
  <c r="BF83" i="4"/>
  <c r="BA83" i="4"/>
  <c r="AV83" i="4"/>
  <c r="AP83" i="4"/>
  <c r="AK83" i="4"/>
  <c r="AF83" i="4"/>
  <c r="Z83" i="4"/>
  <c r="U83" i="4"/>
  <c r="P83" i="4"/>
  <c r="J83" i="4"/>
  <c r="E83" i="4"/>
  <c r="DR83" i="4"/>
  <c r="DJ83" i="4"/>
  <c r="DB83" i="4"/>
  <c r="CT83" i="4"/>
  <c r="CL83" i="4"/>
  <c r="CD83" i="4"/>
  <c r="BV83" i="4"/>
  <c r="BP83" i="4"/>
  <c r="BJ83" i="4"/>
  <c r="BE83" i="4"/>
  <c r="AZ83" i="4"/>
  <c r="AT83" i="4"/>
  <c r="AO83" i="4"/>
  <c r="AJ83" i="4"/>
  <c r="AD83" i="4"/>
  <c r="Y83" i="4"/>
  <c r="T83" i="4"/>
  <c r="N83" i="4"/>
  <c r="I83" i="4"/>
  <c r="D83" i="4"/>
  <c r="DP83" i="4"/>
  <c r="DH83" i="4"/>
  <c r="CZ83" i="4"/>
  <c r="CR83" i="4"/>
  <c r="CJ83" i="4"/>
  <c r="CB83" i="4"/>
  <c r="BT83" i="4"/>
  <c r="BN83" i="4"/>
  <c r="BI83" i="4"/>
  <c r="BD83" i="4"/>
  <c r="AX83" i="4"/>
  <c r="AS83" i="4"/>
  <c r="AN83" i="4"/>
  <c r="AH83" i="4"/>
  <c r="AC83" i="4"/>
  <c r="X83" i="4"/>
  <c r="R83" i="4"/>
  <c r="M83" i="4"/>
  <c r="H83" i="4"/>
  <c r="DO91" i="4"/>
  <c r="DH91" i="4"/>
  <c r="CM91" i="4"/>
  <c r="BQ91" i="4"/>
  <c r="AV91" i="4"/>
  <c r="AA91" i="4"/>
  <c r="E91" i="4"/>
  <c r="DC91" i="4"/>
  <c r="CG91" i="4"/>
  <c r="BL91" i="4"/>
  <c r="AQ91" i="4"/>
  <c r="U91" i="4"/>
  <c r="DS91" i="4"/>
  <c r="CW91" i="4"/>
  <c r="CB91" i="4"/>
  <c r="BG91" i="4"/>
  <c r="AK91" i="4"/>
  <c r="P91" i="4"/>
  <c r="DM91" i="4"/>
  <c r="CR91" i="4"/>
  <c r="BW91" i="4"/>
  <c r="BA91" i="4"/>
  <c r="AF91" i="4"/>
  <c r="K91" i="4"/>
  <c r="DO99" i="4"/>
  <c r="DH99" i="4"/>
  <c r="CM99" i="4"/>
  <c r="BQ99" i="4"/>
  <c r="AV99" i="4"/>
  <c r="AA99" i="4"/>
  <c r="E99" i="4"/>
  <c r="DC99" i="4"/>
  <c r="CG99" i="4"/>
  <c r="BL99" i="4"/>
  <c r="AQ99" i="4"/>
  <c r="U99" i="4"/>
  <c r="DS99" i="4"/>
  <c r="CW99" i="4"/>
  <c r="CB99" i="4"/>
  <c r="BG99" i="4"/>
  <c r="AK99" i="4"/>
  <c r="P99" i="4"/>
  <c r="DM99" i="4"/>
  <c r="CR99" i="4"/>
  <c r="BW99" i="4"/>
  <c r="BA99" i="4"/>
  <c r="AF99" i="4"/>
  <c r="K99" i="4"/>
  <c r="DQ115" i="4"/>
  <c r="CQ115" i="4"/>
  <c r="BK115" i="4"/>
  <c r="AE115" i="4"/>
  <c r="DO115" i="4"/>
  <c r="CI115" i="4"/>
  <c r="BC115" i="4"/>
  <c r="W115" i="4"/>
  <c r="DG115" i="4"/>
  <c r="CA115" i="4"/>
  <c r="AU115" i="4"/>
  <c r="O115" i="4"/>
  <c r="CY115" i="4"/>
  <c r="BS115" i="4"/>
  <c r="AM115" i="4"/>
  <c r="G115" i="4"/>
  <c r="DP123" i="4"/>
  <c r="DQ123" i="4"/>
  <c r="DA123" i="4"/>
  <c r="CK123" i="4"/>
  <c r="BU123" i="4"/>
  <c r="BE123" i="4"/>
  <c r="AO123" i="4"/>
  <c r="Y123" i="4"/>
  <c r="I123" i="4"/>
  <c r="DM123" i="4"/>
  <c r="CW123" i="4"/>
  <c r="CG123" i="4"/>
  <c r="BQ123" i="4"/>
  <c r="BA123" i="4"/>
  <c r="AK123" i="4"/>
  <c r="U123" i="4"/>
  <c r="E123" i="4"/>
  <c r="DI123" i="4"/>
  <c r="CS123" i="4"/>
  <c r="CC123" i="4"/>
  <c r="BM123" i="4"/>
  <c r="AW123" i="4"/>
  <c r="AG123" i="4"/>
  <c r="Q123" i="4"/>
  <c r="DE123" i="4"/>
  <c r="CO123" i="4"/>
  <c r="BY123" i="4"/>
  <c r="BI123" i="4"/>
  <c r="AS123" i="4"/>
  <c r="AC123" i="4"/>
  <c r="M123" i="4"/>
  <c r="DP131" i="4"/>
  <c r="DQ131" i="4"/>
  <c r="DA131" i="4"/>
  <c r="CK131" i="4"/>
  <c r="BU131" i="4"/>
  <c r="BE131" i="4"/>
  <c r="AO131" i="4"/>
  <c r="Y131" i="4"/>
  <c r="I131" i="4"/>
  <c r="DM131" i="4"/>
  <c r="CW131" i="4"/>
  <c r="CG131" i="4"/>
  <c r="BQ131" i="4"/>
  <c r="BA131" i="4"/>
  <c r="AK131" i="4"/>
  <c r="U131" i="4"/>
  <c r="E131" i="4"/>
  <c r="DI131" i="4"/>
  <c r="CS131" i="4"/>
  <c r="CC131" i="4"/>
  <c r="BM131" i="4"/>
  <c r="AW131" i="4"/>
  <c r="AG131" i="4"/>
  <c r="Q131" i="4"/>
  <c r="DE131" i="4"/>
  <c r="CO131" i="4"/>
  <c r="BY131" i="4"/>
  <c r="BI131" i="4"/>
  <c r="AS131" i="4"/>
  <c r="AC131" i="4"/>
  <c r="M131" i="4"/>
  <c r="DS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E198" i="4"/>
  <c r="DL198" i="4"/>
  <c r="DD198" i="4"/>
  <c r="CV198" i="4"/>
  <c r="CN198" i="4"/>
  <c r="CF198" i="4"/>
  <c r="BX198" i="4"/>
  <c r="BP198" i="4"/>
  <c r="BH198" i="4"/>
  <c r="AZ198" i="4"/>
  <c r="AR198" i="4"/>
  <c r="AJ198" i="4"/>
  <c r="AB198" i="4"/>
  <c r="T198" i="4"/>
  <c r="L198" i="4"/>
  <c r="D198" i="4"/>
  <c r="DS206" i="4"/>
  <c r="DM206" i="4"/>
  <c r="DE206" i="4"/>
  <c r="CW206" i="4"/>
  <c r="CO206" i="4"/>
  <c r="CG206" i="4"/>
  <c r="BY206" i="4"/>
  <c r="BQ206" i="4"/>
  <c r="BI206" i="4"/>
  <c r="BA206" i="4"/>
  <c r="AS206" i="4"/>
  <c r="AK206" i="4"/>
  <c r="AC206" i="4"/>
  <c r="U206" i="4"/>
  <c r="M206" i="4"/>
  <c r="E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D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DP206" i="4"/>
  <c r="DH206" i="4"/>
  <c r="CZ206" i="4"/>
  <c r="CR206" i="4"/>
  <c r="CJ206" i="4"/>
  <c r="CB206" i="4"/>
  <c r="BT206" i="4"/>
  <c r="BL206" i="4"/>
  <c r="BD206" i="4"/>
  <c r="AV206" i="4"/>
  <c r="AN206" i="4"/>
  <c r="AF206" i="4"/>
  <c r="X206" i="4"/>
  <c r="P206" i="4"/>
  <c r="H206" i="4"/>
  <c r="DP215" i="4"/>
  <c r="DM215" i="4"/>
  <c r="DE215" i="4"/>
  <c r="CW215" i="4"/>
  <c r="CO215" i="4"/>
  <c r="CG215" i="4"/>
  <c r="BY215" i="4"/>
  <c r="BQ215" i="4"/>
  <c r="BI215" i="4"/>
  <c r="BA215" i="4"/>
  <c r="AS215" i="4"/>
  <c r="AK215" i="4"/>
  <c r="AC215" i="4"/>
  <c r="U215" i="4"/>
  <c r="M215" i="4"/>
  <c r="E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F215" i="4"/>
  <c r="DP223" i="4"/>
  <c r="DR223" i="4"/>
  <c r="DJ223" i="4"/>
  <c r="DB223" i="4"/>
  <c r="CT223" i="4"/>
  <c r="CL223" i="4"/>
  <c r="CD223" i="4"/>
  <c r="BV223" i="4"/>
  <c r="BN223" i="4"/>
  <c r="BF223" i="4"/>
  <c r="AX223" i="4"/>
  <c r="AP223" i="4"/>
  <c r="AH223" i="4"/>
  <c r="Z223" i="4"/>
  <c r="T223" i="4"/>
  <c r="N223" i="4"/>
  <c r="I223" i="4"/>
  <c r="D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R223" i="4"/>
  <c r="M223" i="4"/>
  <c r="H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Q223" i="4"/>
  <c r="L223" i="4"/>
  <c r="F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P223" i="4"/>
  <c r="J223" i="4"/>
  <c r="E223" i="4"/>
  <c r="DP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F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E231" i="4"/>
  <c r="DS294" i="4"/>
  <c r="DM294" i="4"/>
  <c r="DE294" i="4"/>
  <c r="CW294" i="4"/>
  <c r="CO294" i="4"/>
  <c r="CG294" i="4"/>
  <c r="BY294" i="4"/>
  <c r="BQ294" i="4"/>
  <c r="BI294" i="4"/>
  <c r="BA294" i="4"/>
  <c r="AS294" i="4"/>
  <c r="AK294" i="4"/>
  <c r="AC294" i="4"/>
  <c r="U294" i="4"/>
  <c r="M294" i="4"/>
  <c r="E294" i="4"/>
  <c r="DL294" i="4"/>
  <c r="DD294" i="4"/>
  <c r="CV294" i="4"/>
  <c r="CN294" i="4"/>
  <c r="CF294" i="4"/>
  <c r="BX294" i="4"/>
  <c r="BP294" i="4"/>
  <c r="BH294" i="4"/>
  <c r="AZ294" i="4"/>
  <c r="AR294" i="4"/>
  <c r="AJ294" i="4"/>
  <c r="AB294" i="4"/>
  <c r="T294" i="4"/>
  <c r="L294" i="4"/>
  <c r="D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DS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D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DP302" i="4"/>
  <c r="DH302" i="4"/>
  <c r="CZ302" i="4"/>
  <c r="CR302" i="4"/>
  <c r="CJ302" i="4"/>
  <c r="CB302" i="4"/>
  <c r="BT302" i="4"/>
  <c r="BL302" i="4"/>
  <c r="BD302" i="4"/>
  <c r="AV302" i="4"/>
  <c r="AN302" i="4"/>
  <c r="AF302" i="4"/>
  <c r="X302" i="4"/>
  <c r="P302" i="4"/>
  <c r="H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E302" i="4"/>
  <c r="CD309" i="4"/>
  <c r="AM309" i="4"/>
  <c r="DJ309" i="4"/>
  <c r="BS309" i="4"/>
  <c r="AB309" i="4"/>
  <c r="CY309" i="4"/>
  <c r="BH309" i="4"/>
  <c r="R309" i="4"/>
  <c r="CN309" i="4"/>
  <c r="AX309" i="4"/>
  <c r="H309" i="4"/>
  <c r="DR317" i="4"/>
  <c r="DG317" i="4"/>
  <c r="CU317" i="4"/>
  <c r="CL317" i="4"/>
  <c r="CA317" i="4"/>
  <c r="BO317" i="4"/>
  <c r="BF317" i="4"/>
  <c r="AU317" i="4"/>
  <c r="AM317" i="4"/>
  <c r="AF317" i="4"/>
  <c r="Z317" i="4"/>
  <c r="R317" i="4"/>
  <c r="K317" i="4"/>
  <c r="D317" i="4"/>
  <c r="DO317" i="4"/>
  <c r="DC317" i="4"/>
  <c r="CT317" i="4"/>
  <c r="CI317" i="4"/>
  <c r="BW317" i="4"/>
  <c r="BN317" i="4"/>
  <c r="BC317" i="4"/>
  <c r="AR317" i="4"/>
  <c r="AL317" i="4"/>
  <c r="AE317" i="4"/>
  <c r="W317" i="4"/>
  <c r="P317" i="4"/>
  <c r="J317" i="4"/>
  <c r="DK317" i="4"/>
  <c r="DB317" i="4"/>
  <c r="CQ317" i="4"/>
  <c r="CE317" i="4"/>
  <c r="BV317" i="4"/>
  <c r="BK317" i="4"/>
  <c r="AY317" i="4"/>
  <c r="AQ317" i="4"/>
  <c r="AJ317" i="4"/>
  <c r="AB317" i="4"/>
  <c r="V317" i="4"/>
  <c r="O317" i="4"/>
  <c r="G317" i="4"/>
  <c r="DS317" i="4"/>
  <c r="DJ317" i="4"/>
  <c r="CY317" i="4"/>
  <c r="CM317" i="4"/>
  <c r="CD317" i="4"/>
  <c r="BS317" i="4"/>
  <c r="BG317" i="4"/>
  <c r="AX317" i="4"/>
  <c r="AP317" i="4"/>
  <c r="AH317" i="4"/>
  <c r="AA317" i="4"/>
  <c r="T317" i="4"/>
  <c r="L317" i="4"/>
  <c r="F317" i="4"/>
  <c r="CT325" i="4"/>
  <c r="BN325" i="4"/>
  <c r="AH325" i="4"/>
  <c r="DS325" i="4"/>
  <c r="CM325" i="4"/>
  <c r="BG325" i="4"/>
  <c r="AA325" i="4"/>
  <c r="DJ325" i="4"/>
  <c r="CD325" i="4"/>
  <c r="AX325" i="4"/>
  <c r="R325" i="4"/>
  <c r="DC325" i="4"/>
  <c r="BW325" i="4"/>
  <c r="AQ325" i="4"/>
  <c r="K325" i="4"/>
  <c r="DJ333" i="4"/>
  <c r="AX333" i="4"/>
  <c r="CT333" i="4"/>
  <c r="AH333" i="4"/>
  <c r="CD333" i="4"/>
  <c r="R333" i="4"/>
  <c r="BN333" i="4"/>
  <c r="DS340" i="4"/>
  <c r="DP340" i="4"/>
  <c r="DJ340" i="4"/>
  <c r="DE340" i="4"/>
  <c r="CZ340" i="4"/>
  <c r="CT340" i="4"/>
  <c r="CO340" i="4"/>
  <c r="CJ340" i="4"/>
  <c r="CD340" i="4"/>
  <c r="BY340" i="4"/>
  <c r="BT340" i="4"/>
  <c r="BN340" i="4"/>
  <c r="BI340" i="4"/>
  <c r="BD340" i="4"/>
  <c r="AX340" i="4"/>
  <c r="AS340" i="4"/>
  <c r="AN340" i="4"/>
  <c r="AH340" i="4"/>
  <c r="AC340" i="4"/>
  <c r="X340" i="4"/>
  <c r="R340" i="4"/>
  <c r="M340" i="4"/>
  <c r="H340" i="4"/>
  <c r="DN340" i="4"/>
  <c r="DI340" i="4"/>
  <c r="DD340" i="4"/>
  <c r="CX340" i="4"/>
  <c r="CS340" i="4"/>
  <c r="CN340" i="4"/>
  <c r="CH340" i="4"/>
  <c r="CC340" i="4"/>
  <c r="BX340" i="4"/>
  <c r="BR340" i="4"/>
  <c r="BM340" i="4"/>
  <c r="BH340" i="4"/>
  <c r="BB340" i="4"/>
  <c r="AW340" i="4"/>
  <c r="AR340" i="4"/>
  <c r="AL340" i="4"/>
  <c r="AG340" i="4"/>
  <c r="AB340" i="4"/>
  <c r="V340" i="4"/>
  <c r="Q340" i="4"/>
  <c r="L340" i="4"/>
  <c r="F340" i="4"/>
  <c r="DR340" i="4"/>
  <c r="DM340" i="4"/>
  <c r="DH340" i="4"/>
  <c r="DB340" i="4"/>
  <c r="CW340" i="4"/>
  <c r="CR340" i="4"/>
  <c r="CL340" i="4"/>
  <c r="CG340" i="4"/>
  <c r="CB340" i="4"/>
  <c r="BV340" i="4"/>
  <c r="BQ340" i="4"/>
  <c r="BL340" i="4"/>
  <c r="BF340" i="4"/>
  <c r="BA340" i="4"/>
  <c r="AV340" i="4"/>
  <c r="AP340" i="4"/>
  <c r="AK340" i="4"/>
  <c r="AF340" i="4"/>
  <c r="Z340" i="4"/>
  <c r="U340" i="4"/>
  <c r="P340" i="4"/>
  <c r="J340" i="4"/>
  <c r="E340" i="4"/>
  <c r="DQ340" i="4"/>
  <c r="DL340" i="4"/>
  <c r="DF340" i="4"/>
  <c r="DA340" i="4"/>
  <c r="CV340" i="4"/>
  <c r="CP340" i="4"/>
  <c r="CK340" i="4"/>
  <c r="CF340" i="4"/>
  <c r="BZ340" i="4"/>
  <c r="BU340" i="4"/>
  <c r="BP340" i="4"/>
  <c r="BJ340" i="4"/>
  <c r="BE340" i="4"/>
  <c r="AZ340" i="4"/>
  <c r="AT340" i="4"/>
  <c r="AO340" i="4"/>
  <c r="AJ340" i="4"/>
  <c r="AD340" i="4"/>
  <c r="Y340" i="4"/>
  <c r="T340" i="4"/>
  <c r="N340" i="4"/>
  <c r="I340" i="4"/>
  <c r="D340" i="4"/>
  <c r="DL346" i="4"/>
  <c r="CZ346" i="4"/>
  <c r="CL346" i="4"/>
  <c r="BV346" i="4"/>
  <c r="BJ346" i="4"/>
  <c r="AU346" i="4"/>
  <c r="AE346" i="4"/>
  <c r="S346" i="4"/>
  <c r="D346" i="4"/>
  <c r="DK346" i="4"/>
  <c r="CV346" i="4"/>
  <c r="CF346" i="4"/>
  <c r="BT346" i="4"/>
  <c r="BF346" i="4"/>
  <c r="AP346" i="4"/>
  <c r="AD346" i="4"/>
  <c r="O346" i="4"/>
  <c r="DG346" i="4"/>
  <c r="CQ346" i="4"/>
  <c r="CE346" i="4"/>
  <c r="BP346" i="4"/>
  <c r="AZ346" i="4"/>
  <c r="AN346" i="4"/>
  <c r="Z346" i="4"/>
  <c r="J346" i="4"/>
  <c r="DR346" i="4"/>
  <c r="DB346" i="4"/>
  <c r="CP346" i="4"/>
  <c r="CA346" i="4"/>
  <c r="BK346" i="4"/>
  <c r="AY346" i="4"/>
  <c r="AJ346" i="4"/>
  <c r="T346" i="4"/>
  <c r="H346" i="4"/>
  <c r="DG366" i="4"/>
  <c r="CQ366" i="4"/>
  <c r="CA366" i="4"/>
  <c r="BK366" i="4"/>
  <c r="AU366" i="4"/>
  <c r="AE366" i="4"/>
  <c r="O366" i="4"/>
  <c r="DP366" i="4"/>
  <c r="CZ366" i="4"/>
  <c r="CJ366" i="4"/>
  <c r="BT366" i="4"/>
  <c r="BD366" i="4"/>
  <c r="AN366" i="4"/>
  <c r="X366" i="4"/>
  <c r="H366" i="4"/>
  <c r="DO366" i="4"/>
  <c r="CY366" i="4"/>
  <c r="CI366" i="4"/>
  <c r="BS366" i="4"/>
  <c r="BC366" i="4"/>
  <c r="AM366" i="4"/>
  <c r="W366" i="4"/>
  <c r="G366" i="4"/>
  <c r="DH366" i="4"/>
  <c r="CR366" i="4"/>
  <c r="CB366" i="4"/>
  <c r="BL366" i="4"/>
  <c r="AV366" i="4"/>
  <c r="AF366" i="4"/>
  <c r="P366" i="4"/>
  <c r="DS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E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D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DP375" i="4"/>
  <c r="DH375" i="4"/>
  <c r="CZ375" i="4"/>
  <c r="CR375" i="4"/>
  <c r="CJ375" i="4"/>
  <c r="CB375" i="4"/>
  <c r="BT375" i="4"/>
  <c r="BL375" i="4"/>
  <c r="BD375" i="4"/>
  <c r="AV375" i="4"/>
  <c r="AN375" i="4"/>
  <c r="AF375" i="4"/>
  <c r="X375" i="4"/>
  <c r="P375" i="4"/>
  <c r="H375" i="4"/>
  <c r="DN382" i="4"/>
  <c r="DG382" i="4"/>
  <c r="CY382" i="4"/>
  <c r="CR382" i="4"/>
  <c r="CL382" i="4"/>
  <c r="CD382" i="4"/>
  <c r="BW382" i="4"/>
  <c r="BP382" i="4"/>
  <c r="BH382" i="4"/>
  <c r="BB382" i="4"/>
  <c r="AU382" i="4"/>
  <c r="AM382" i="4"/>
  <c r="AF382" i="4"/>
  <c r="Z382" i="4"/>
  <c r="R382" i="4"/>
  <c r="K382" i="4"/>
  <c r="D382" i="4"/>
  <c r="DS382" i="4"/>
  <c r="DL382" i="4"/>
  <c r="DD382" i="4"/>
  <c r="CX382" i="4"/>
  <c r="CQ382" i="4"/>
  <c r="CI382" i="4"/>
  <c r="CB382" i="4"/>
  <c r="BV382" i="4"/>
  <c r="BN382" i="4"/>
  <c r="BG382" i="4"/>
  <c r="AZ382" i="4"/>
  <c r="AR382" i="4"/>
  <c r="AL382" i="4"/>
  <c r="AE382" i="4"/>
  <c r="W382" i="4"/>
  <c r="P382" i="4"/>
  <c r="J382" i="4"/>
  <c r="DR382" i="4"/>
  <c r="DJ382" i="4"/>
  <c r="DC382" i="4"/>
  <c r="CV382" i="4"/>
  <c r="CN382" i="4"/>
  <c r="CH382" i="4"/>
  <c r="CA382" i="4"/>
  <c r="BS382" i="4"/>
  <c r="BL382" i="4"/>
  <c r="BF382" i="4"/>
  <c r="AX382" i="4"/>
  <c r="AQ382" i="4"/>
  <c r="AJ382" i="4"/>
  <c r="AB382" i="4"/>
  <c r="V382" i="4"/>
  <c r="O382" i="4"/>
  <c r="G382" i="4"/>
  <c r="DO382" i="4"/>
  <c r="DH382" i="4"/>
  <c r="DB382" i="4"/>
  <c r="CT382" i="4"/>
  <c r="CM382" i="4"/>
  <c r="CF382" i="4"/>
  <c r="BX382" i="4"/>
  <c r="BR382" i="4"/>
  <c r="BK382" i="4"/>
  <c r="BC382" i="4"/>
  <c r="AV382" i="4"/>
  <c r="AP382" i="4"/>
  <c r="AH382" i="4"/>
  <c r="AA382" i="4"/>
  <c r="T382" i="4"/>
  <c r="L382" i="4"/>
  <c r="F382" i="4"/>
  <c r="DS390" i="4"/>
  <c r="DP390" i="4"/>
  <c r="DJ390" i="4"/>
  <c r="DE390" i="4"/>
  <c r="CZ390" i="4"/>
  <c r="CT390" i="4"/>
  <c r="CO390" i="4"/>
  <c r="CJ390" i="4"/>
  <c r="CD390" i="4"/>
  <c r="BY390" i="4"/>
  <c r="BT390" i="4"/>
  <c r="BN390" i="4"/>
  <c r="BI390" i="4"/>
  <c r="BD390" i="4"/>
  <c r="AX390" i="4"/>
  <c r="AS390" i="4"/>
  <c r="AN390" i="4"/>
  <c r="AH390" i="4"/>
  <c r="AC390" i="4"/>
  <c r="X390" i="4"/>
  <c r="R390" i="4"/>
  <c r="M390" i="4"/>
  <c r="H390" i="4"/>
  <c r="DN390" i="4"/>
  <c r="DI390" i="4"/>
  <c r="DD390" i="4"/>
  <c r="CX390" i="4"/>
  <c r="CS390" i="4"/>
  <c r="CN390" i="4"/>
  <c r="CH390" i="4"/>
  <c r="CC390" i="4"/>
  <c r="BX390" i="4"/>
  <c r="BR390" i="4"/>
  <c r="BM390" i="4"/>
  <c r="BH390" i="4"/>
  <c r="BB390" i="4"/>
  <c r="AW390" i="4"/>
  <c r="AR390" i="4"/>
  <c r="AL390" i="4"/>
  <c r="AG390" i="4"/>
  <c r="AB390" i="4"/>
  <c r="V390" i="4"/>
  <c r="Q390" i="4"/>
  <c r="L390" i="4"/>
  <c r="F390" i="4"/>
  <c r="DR390" i="4"/>
  <c r="DM390" i="4"/>
  <c r="DH390" i="4"/>
  <c r="DB390" i="4"/>
  <c r="CW390" i="4"/>
  <c r="CR390" i="4"/>
  <c r="CL390" i="4"/>
  <c r="CG390" i="4"/>
  <c r="CB390" i="4"/>
  <c r="BV390" i="4"/>
  <c r="BQ390" i="4"/>
  <c r="BL390" i="4"/>
  <c r="BF390" i="4"/>
  <c r="BA390" i="4"/>
  <c r="AV390" i="4"/>
  <c r="AP390" i="4"/>
  <c r="AK390" i="4"/>
  <c r="AF390" i="4"/>
  <c r="Z390" i="4"/>
  <c r="U390" i="4"/>
  <c r="P390" i="4"/>
  <c r="J390" i="4"/>
  <c r="E390" i="4"/>
  <c r="DQ390" i="4"/>
  <c r="DL390" i="4"/>
  <c r="DF390" i="4"/>
  <c r="DA390" i="4"/>
  <c r="CV390" i="4"/>
  <c r="CP390" i="4"/>
  <c r="CK390" i="4"/>
  <c r="CF390" i="4"/>
  <c r="BZ390" i="4"/>
  <c r="BU390" i="4"/>
  <c r="BP390" i="4"/>
  <c r="BJ390" i="4"/>
  <c r="BE390" i="4"/>
  <c r="AZ390" i="4"/>
  <c r="AT390" i="4"/>
  <c r="AO390" i="4"/>
  <c r="AJ390" i="4"/>
  <c r="AD390" i="4"/>
  <c r="Y390" i="4"/>
  <c r="T390" i="4"/>
  <c r="N390" i="4"/>
  <c r="I390" i="4"/>
  <c r="D390" i="4"/>
  <c r="DN399" i="4"/>
  <c r="DC399" i="4"/>
  <c r="CS399" i="4"/>
  <c r="CH399" i="4"/>
  <c r="BW399" i="4"/>
  <c r="BM399" i="4"/>
  <c r="BB399" i="4"/>
  <c r="AQ399" i="4"/>
  <c r="AG399" i="4"/>
  <c r="V399" i="4"/>
  <c r="K399" i="4"/>
  <c r="DJ399" i="4"/>
  <c r="CY399" i="4"/>
  <c r="CO399" i="4"/>
  <c r="CD399" i="4"/>
  <c r="BS399" i="4"/>
  <c r="BI399" i="4"/>
  <c r="AX399" i="4"/>
  <c r="AM399" i="4"/>
  <c r="AC399" i="4"/>
  <c r="R399" i="4"/>
  <c r="G399" i="4"/>
  <c r="DS399" i="4"/>
  <c r="DI399" i="4"/>
  <c r="CX399" i="4"/>
  <c r="CM399" i="4"/>
  <c r="CC399" i="4"/>
  <c r="BR399" i="4"/>
  <c r="BG399" i="4"/>
  <c r="AW399" i="4"/>
  <c r="AL399" i="4"/>
  <c r="AA399" i="4"/>
  <c r="Q399" i="4"/>
  <c r="F399" i="4"/>
  <c r="DO399" i="4"/>
  <c r="DE399" i="4"/>
  <c r="CT399" i="4"/>
  <c r="CI399" i="4"/>
  <c r="BY399" i="4"/>
  <c r="BN399" i="4"/>
  <c r="BC399" i="4"/>
  <c r="AS399" i="4"/>
  <c r="AH399" i="4"/>
  <c r="W399" i="4"/>
  <c r="M399" i="4"/>
  <c r="DP408" i="4"/>
  <c r="DG408" i="4"/>
  <c r="CV408" i="4"/>
  <c r="CJ408" i="4"/>
  <c r="CA408" i="4"/>
  <c r="BP408" i="4"/>
  <c r="BD408" i="4"/>
  <c r="AU408" i="4"/>
  <c r="AJ408" i="4"/>
  <c r="X408" i="4"/>
  <c r="O408" i="4"/>
  <c r="D408" i="4"/>
  <c r="DO408" i="4"/>
  <c r="DD408" i="4"/>
  <c r="CR408" i="4"/>
  <c r="CI408" i="4"/>
  <c r="BX408" i="4"/>
  <c r="BL408" i="4"/>
  <c r="BC408" i="4"/>
  <c r="AR408" i="4"/>
  <c r="AF408" i="4"/>
  <c r="W408" i="4"/>
  <c r="L408" i="4"/>
  <c r="DL408" i="4"/>
  <c r="CZ408" i="4"/>
  <c r="CQ408" i="4"/>
  <c r="CF408" i="4"/>
  <c r="BT408" i="4"/>
  <c r="BK408" i="4"/>
  <c r="AZ408" i="4"/>
  <c r="AN408" i="4"/>
  <c r="AE408" i="4"/>
  <c r="T408" i="4"/>
  <c r="H408" i="4"/>
  <c r="DH408" i="4"/>
  <c r="CY408" i="4"/>
  <c r="CN408" i="4"/>
  <c r="CB408" i="4"/>
  <c r="BS408" i="4"/>
  <c r="BH408" i="4"/>
  <c r="AV408" i="4"/>
  <c r="AM408" i="4"/>
  <c r="AB408" i="4"/>
  <c r="P408" i="4"/>
  <c r="G408" i="4"/>
  <c r="DS416" i="4"/>
  <c r="DP416" i="4"/>
  <c r="CZ416" i="4"/>
  <c r="CJ416" i="4"/>
  <c r="BT416" i="4"/>
  <c r="BD416" i="4"/>
  <c r="AN416" i="4"/>
  <c r="X416" i="4"/>
  <c r="H416" i="4"/>
  <c r="DL416" i="4"/>
  <c r="CV416" i="4"/>
  <c r="CF416" i="4"/>
  <c r="BP416" i="4"/>
  <c r="AZ416" i="4"/>
  <c r="AJ416" i="4"/>
  <c r="T416" i="4"/>
  <c r="D416" i="4"/>
  <c r="DH416" i="4"/>
  <c r="CR416" i="4"/>
  <c r="CB416" i="4"/>
  <c r="BL416" i="4"/>
  <c r="AV416" i="4"/>
  <c r="AF416" i="4"/>
  <c r="P416" i="4"/>
  <c r="DD416" i="4"/>
  <c r="CN416" i="4"/>
  <c r="BX416" i="4"/>
  <c r="BH416" i="4"/>
  <c r="AR416" i="4"/>
  <c r="AB416" i="4"/>
  <c r="L416" i="4"/>
  <c r="DS424" i="4"/>
  <c r="DN424" i="4"/>
  <c r="DI424" i="4"/>
  <c r="DD424" i="4"/>
  <c r="CX424" i="4"/>
  <c r="CS424" i="4"/>
  <c r="CN424" i="4"/>
  <c r="CH424" i="4"/>
  <c r="CC424" i="4"/>
  <c r="BX424" i="4"/>
  <c r="BR424" i="4"/>
  <c r="BM424" i="4"/>
  <c r="BH424" i="4"/>
  <c r="BB424" i="4"/>
  <c r="AW424" i="4"/>
  <c r="AR424" i="4"/>
  <c r="AL424" i="4"/>
  <c r="AG424" i="4"/>
  <c r="AB424" i="4"/>
  <c r="V424" i="4"/>
  <c r="Q424" i="4"/>
  <c r="L424" i="4"/>
  <c r="F424" i="4"/>
  <c r="DR424" i="4"/>
  <c r="DM424" i="4"/>
  <c r="DH424" i="4"/>
  <c r="DB424" i="4"/>
  <c r="CW424" i="4"/>
  <c r="CR424" i="4"/>
  <c r="CL424" i="4"/>
  <c r="CG424" i="4"/>
  <c r="CB424" i="4"/>
  <c r="BV424" i="4"/>
  <c r="BQ424" i="4"/>
  <c r="BL424" i="4"/>
  <c r="BF424" i="4"/>
  <c r="BA424" i="4"/>
  <c r="AV424" i="4"/>
  <c r="AP424" i="4"/>
  <c r="AK424" i="4"/>
  <c r="AF424" i="4"/>
  <c r="Z424" i="4"/>
  <c r="U424" i="4"/>
  <c r="P424" i="4"/>
  <c r="J424" i="4"/>
  <c r="E424" i="4"/>
  <c r="DQ424" i="4"/>
  <c r="DL424" i="4"/>
  <c r="DF424" i="4"/>
  <c r="DA424" i="4"/>
  <c r="CV424" i="4"/>
  <c r="CP424" i="4"/>
  <c r="CK424" i="4"/>
  <c r="CF424" i="4"/>
  <c r="BZ424" i="4"/>
  <c r="BU424" i="4"/>
  <c r="BP424" i="4"/>
  <c r="BJ424" i="4"/>
  <c r="BE424" i="4"/>
  <c r="AZ424" i="4"/>
  <c r="AT424" i="4"/>
  <c r="AO424" i="4"/>
  <c r="AJ424" i="4"/>
  <c r="AD424" i="4"/>
  <c r="Y424" i="4"/>
  <c r="T424" i="4"/>
  <c r="N424" i="4"/>
  <c r="I424" i="4"/>
  <c r="D424" i="4"/>
  <c r="DP424" i="4"/>
  <c r="DJ424" i="4"/>
  <c r="DE424" i="4"/>
  <c r="CZ424" i="4"/>
  <c r="CT424" i="4"/>
  <c r="CO424" i="4"/>
  <c r="CJ424" i="4"/>
  <c r="CD424" i="4"/>
  <c r="BY424" i="4"/>
  <c r="BT424" i="4"/>
  <c r="BN424" i="4"/>
  <c r="BI424" i="4"/>
  <c r="BD424" i="4"/>
  <c r="AX424" i="4"/>
  <c r="AS424" i="4"/>
  <c r="AN424" i="4"/>
  <c r="AH424" i="4"/>
  <c r="AC424" i="4"/>
  <c r="X424" i="4"/>
  <c r="R424" i="4"/>
  <c r="M424" i="4"/>
  <c r="H424" i="4"/>
  <c r="DS432" i="4"/>
  <c r="DQ432" i="4"/>
  <c r="DL432" i="4"/>
  <c r="DF432" i="4"/>
  <c r="DA432" i="4"/>
  <c r="CV432" i="4"/>
  <c r="CP432" i="4"/>
  <c r="CK432" i="4"/>
  <c r="CF432" i="4"/>
  <c r="BZ432" i="4"/>
  <c r="BU432" i="4"/>
  <c r="BP432" i="4"/>
  <c r="BJ432" i="4"/>
  <c r="BE432" i="4"/>
  <c r="AZ432" i="4"/>
  <c r="AT432" i="4"/>
  <c r="AO432" i="4"/>
  <c r="AJ432" i="4"/>
  <c r="AD432" i="4"/>
  <c r="Y432" i="4"/>
  <c r="T432" i="4"/>
  <c r="N432" i="4"/>
  <c r="I432" i="4"/>
  <c r="D432" i="4"/>
  <c r="DP432" i="4"/>
  <c r="DJ432" i="4"/>
  <c r="DE432" i="4"/>
  <c r="CZ432" i="4"/>
  <c r="CT432" i="4"/>
  <c r="CO432" i="4"/>
  <c r="CJ432" i="4"/>
  <c r="CD432" i="4"/>
  <c r="BY432" i="4"/>
  <c r="BT432" i="4"/>
  <c r="BN432" i="4"/>
  <c r="BI432" i="4"/>
  <c r="BD432" i="4"/>
  <c r="AX432" i="4"/>
  <c r="AS432" i="4"/>
  <c r="AN432" i="4"/>
  <c r="AH432" i="4"/>
  <c r="AC432" i="4"/>
  <c r="X432" i="4"/>
  <c r="R432" i="4"/>
  <c r="M432" i="4"/>
  <c r="H432" i="4"/>
  <c r="DN432" i="4"/>
  <c r="DI432" i="4"/>
  <c r="DD432" i="4"/>
  <c r="CX432" i="4"/>
  <c r="CS432" i="4"/>
  <c r="CN432" i="4"/>
  <c r="CH432" i="4"/>
  <c r="CC432" i="4"/>
  <c r="BX432" i="4"/>
  <c r="BR432" i="4"/>
  <c r="BM432" i="4"/>
  <c r="BH432" i="4"/>
  <c r="BB432" i="4"/>
  <c r="AW432" i="4"/>
  <c r="AR432" i="4"/>
  <c r="AL432" i="4"/>
  <c r="AG432" i="4"/>
  <c r="AB432" i="4"/>
  <c r="V432" i="4"/>
  <c r="Q432" i="4"/>
  <c r="L432" i="4"/>
  <c r="F432" i="4"/>
  <c r="DR432" i="4"/>
  <c r="DM432" i="4"/>
  <c r="DH432" i="4"/>
  <c r="DB432" i="4"/>
  <c r="CW432" i="4"/>
  <c r="CR432" i="4"/>
  <c r="CL432" i="4"/>
  <c r="CG432" i="4"/>
  <c r="CB432" i="4"/>
  <c r="BV432" i="4"/>
  <c r="BQ432" i="4"/>
  <c r="BL432" i="4"/>
  <c r="BF432" i="4"/>
  <c r="BA432" i="4"/>
  <c r="AV432" i="4"/>
  <c r="AP432" i="4"/>
  <c r="AK432" i="4"/>
  <c r="AF432" i="4"/>
  <c r="Z432" i="4"/>
  <c r="U432" i="4"/>
  <c r="P432" i="4"/>
  <c r="J432" i="4"/>
  <c r="E432" i="4"/>
  <c r="CQ458" i="4"/>
  <c r="BK458" i="4"/>
  <c r="AE458" i="4"/>
  <c r="DS458" i="4"/>
  <c r="CM458" i="4"/>
  <c r="BG458" i="4"/>
  <c r="AA458" i="4"/>
  <c r="DG458" i="4"/>
  <c r="CA458" i="4"/>
  <c r="AU458" i="4"/>
  <c r="O458" i="4"/>
  <c r="DC458" i="4"/>
  <c r="BW458" i="4"/>
  <c r="AQ458" i="4"/>
  <c r="K458" i="4"/>
  <c r="CU466" i="4"/>
  <c r="BD466" i="4"/>
  <c r="N466" i="4"/>
  <c r="CE466" i="4"/>
  <c r="AN466" i="4"/>
  <c r="DP466" i="4"/>
  <c r="BZ466" i="4"/>
  <c r="AI466" i="4"/>
  <c r="CZ466" i="4"/>
  <c r="BJ466" i="4"/>
  <c r="S466" i="4"/>
  <c r="E39" i="4"/>
  <c r="J39" i="4"/>
  <c r="P39" i="4"/>
  <c r="U39" i="4"/>
  <c r="Z39" i="4"/>
  <c r="AF39" i="4"/>
  <c r="AK39" i="4"/>
  <c r="AP39" i="4"/>
  <c r="AV39" i="4"/>
  <c r="BA39" i="4"/>
  <c r="BF39" i="4"/>
  <c r="BL39" i="4"/>
  <c r="BQ39" i="4"/>
  <c r="BV39" i="4"/>
  <c r="CB39" i="4"/>
  <c r="CG39" i="4"/>
  <c r="CL39" i="4"/>
  <c r="CR39" i="4"/>
  <c r="CW39" i="4"/>
  <c r="DB39" i="4"/>
  <c r="DH39" i="4"/>
  <c r="DM39" i="4"/>
  <c r="DR39" i="4"/>
  <c r="E67" i="4"/>
  <c r="J67" i="4"/>
  <c r="P67" i="4"/>
  <c r="U67" i="4"/>
  <c r="Z67" i="4"/>
  <c r="AF67" i="4"/>
  <c r="AK67" i="4"/>
  <c r="AP67" i="4"/>
  <c r="AV67" i="4"/>
  <c r="BA67" i="4"/>
  <c r="BF67" i="4"/>
  <c r="BL67" i="4"/>
  <c r="BQ67" i="4"/>
  <c r="BV67" i="4"/>
  <c r="CB67" i="4"/>
  <c r="CG67" i="4"/>
  <c r="CL67" i="4"/>
  <c r="CR67" i="4"/>
  <c r="CW67" i="4"/>
  <c r="DB67" i="4"/>
  <c r="DH67" i="4"/>
  <c r="DM67" i="4"/>
  <c r="DR67" i="4"/>
  <c r="J75" i="4"/>
  <c r="AF75" i="4"/>
  <c r="BA75" i="4"/>
  <c r="BV75" i="4"/>
  <c r="CR75" i="4"/>
  <c r="DM75" i="4"/>
  <c r="DS186" i="4"/>
  <c r="DP186" i="4"/>
  <c r="DJ186" i="4"/>
  <c r="DE186" i="4"/>
  <c r="CZ186" i="4"/>
  <c r="CT186" i="4"/>
  <c r="CO186" i="4"/>
  <c r="CJ186" i="4"/>
  <c r="CD186" i="4"/>
  <c r="BY186" i="4"/>
  <c r="BT186" i="4"/>
  <c r="BN186" i="4"/>
  <c r="BI186" i="4"/>
  <c r="BD186" i="4"/>
  <c r="AX186" i="4"/>
  <c r="AS186" i="4"/>
  <c r="AN186" i="4"/>
  <c r="AH186" i="4"/>
  <c r="AC186" i="4"/>
  <c r="X186" i="4"/>
  <c r="R186" i="4"/>
  <c r="M186" i="4"/>
  <c r="H186" i="4"/>
  <c r="DN186" i="4"/>
  <c r="DI186" i="4"/>
  <c r="DD186" i="4"/>
  <c r="CX186" i="4"/>
  <c r="CS186" i="4"/>
  <c r="CN186" i="4"/>
  <c r="CH186" i="4"/>
  <c r="CC186" i="4"/>
  <c r="BX186" i="4"/>
  <c r="BR186" i="4"/>
  <c r="BM186" i="4"/>
  <c r="BH186" i="4"/>
  <c r="BB186" i="4"/>
  <c r="AW186" i="4"/>
  <c r="AR186" i="4"/>
  <c r="AL186" i="4"/>
  <c r="AG186" i="4"/>
  <c r="AB186" i="4"/>
  <c r="V186" i="4"/>
  <c r="Q186" i="4"/>
  <c r="L186" i="4"/>
  <c r="F186" i="4"/>
  <c r="DR186" i="4"/>
  <c r="DM186" i="4"/>
  <c r="DH186" i="4"/>
  <c r="DB186" i="4"/>
  <c r="CW186" i="4"/>
  <c r="CR186" i="4"/>
  <c r="CL186" i="4"/>
  <c r="CG186" i="4"/>
  <c r="CB186" i="4"/>
  <c r="BV186" i="4"/>
  <c r="BQ186" i="4"/>
  <c r="BL186" i="4"/>
  <c r="BF186" i="4"/>
  <c r="BA186" i="4"/>
  <c r="AV186" i="4"/>
  <c r="AP186" i="4"/>
  <c r="AK186" i="4"/>
  <c r="AF186" i="4"/>
  <c r="Z186" i="4"/>
  <c r="U186" i="4"/>
  <c r="P186" i="4"/>
  <c r="J186" i="4"/>
  <c r="E186" i="4"/>
  <c r="DQ186" i="4"/>
  <c r="DL186" i="4"/>
  <c r="DF186" i="4"/>
  <c r="DA186" i="4"/>
  <c r="CV186" i="4"/>
  <c r="CP186" i="4"/>
  <c r="CK186" i="4"/>
  <c r="CF186" i="4"/>
  <c r="BZ186" i="4"/>
  <c r="BU186" i="4"/>
  <c r="BP186" i="4"/>
  <c r="BJ186" i="4"/>
  <c r="BE186" i="4"/>
  <c r="AZ186" i="4"/>
  <c r="AT186" i="4"/>
  <c r="AO186" i="4"/>
  <c r="AJ186" i="4"/>
  <c r="AD186" i="4"/>
  <c r="Y186" i="4"/>
  <c r="T186" i="4"/>
  <c r="N186" i="4"/>
  <c r="I186" i="4"/>
  <c r="D186" i="4"/>
  <c r="BP210" i="4"/>
  <c r="DS243" i="4"/>
  <c r="DQ243" i="4"/>
  <c r="DL243" i="4"/>
  <c r="DF243" i="4"/>
  <c r="DA243" i="4"/>
  <c r="CV243" i="4"/>
  <c r="CP243" i="4"/>
  <c r="CK243" i="4"/>
  <c r="CF243" i="4"/>
  <c r="BZ243" i="4"/>
  <c r="BU243" i="4"/>
  <c r="BP243" i="4"/>
  <c r="BJ243" i="4"/>
  <c r="BE243" i="4"/>
  <c r="AZ243" i="4"/>
  <c r="AT243" i="4"/>
  <c r="AO243" i="4"/>
  <c r="AJ243" i="4"/>
  <c r="AD243" i="4"/>
  <c r="Y243" i="4"/>
  <c r="T243" i="4"/>
  <c r="N243" i="4"/>
  <c r="I243" i="4"/>
  <c r="D243" i="4"/>
  <c r="DP243" i="4"/>
  <c r="DJ243" i="4"/>
  <c r="DE243" i="4"/>
  <c r="CZ243" i="4"/>
  <c r="CT243" i="4"/>
  <c r="CO243" i="4"/>
  <c r="CJ243" i="4"/>
  <c r="CD243" i="4"/>
  <c r="BY243" i="4"/>
  <c r="BT243" i="4"/>
  <c r="BN243" i="4"/>
  <c r="BI243" i="4"/>
  <c r="BD243" i="4"/>
  <c r="AX243" i="4"/>
  <c r="AS243" i="4"/>
  <c r="AN243" i="4"/>
  <c r="AH243" i="4"/>
  <c r="AC243" i="4"/>
  <c r="X243" i="4"/>
  <c r="R243" i="4"/>
  <c r="M243" i="4"/>
  <c r="H243" i="4"/>
  <c r="DN243" i="4"/>
  <c r="DI243" i="4"/>
  <c r="DD243" i="4"/>
  <c r="CX243" i="4"/>
  <c r="CS243" i="4"/>
  <c r="CN243" i="4"/>
  <c r="CH243" i="4"/>
  <c r="CC243" i="4"/>
  <c r="BX243" i="4"/>
  <c r="BR243" i="4"/>
  <c r="BM243" i="4"/>
  <c r="BH243" i="4"/>
  <c r="BB243" i="4"/>
  <c r="AW243" i="4"/>
  <c r="AR243" i="4"/>
  <c r="AL243" i="4"/>
  <c r="AG243" i="4"/>
  <c r="AB243" i="4"/>
  <c r="V243" i="4"/>
  <c r="Q243" i="4"/>
  <c r="L243" i="4"/>
  <c r="F243" i="4"/>
  <c r="DR243" i="4"/>
  <c r="DM243" i="4"/>
  <c r="DH243" i="4"/>
  <c r="DB243" i="4"/>
  <c r="CW243" i="4"/>
  <c r="CR243" i="4"/>
  <c r="CL243" i="4"/>
  <c r="CG243" i="4"/>
  <c r="CB243" i="4"/>
  <c r="BV243" i="4"/>
  <c r="BQ243" i="4"/>
  <c r="BL243" i="4"/>
  <c r="BF243" i="4"/>
  <c r="BA243" i="4"/>
  <c r="AV243" i="4"/>
  <c r="AP243" i="4"/>
  <c r="AK243" i="4"/>
  <c r="AF243" i="4"/>
  <c r="Z243" i="4"/>
  <c r="U243" i="4"/>
  <c r="P243" i="4"/>
  <c r="J243" i="4"/>
  <c r="E243" i="4"/>
  <c r="DS275" i="4"/>
  <c r="DR275" i="4"/>
  <c r="DM275" i="4"/>
  <c r="DH275" i="4"/>
  <c r="DB275" i="4"/>
  <c r="CW275" i="4"/>
  <c r="CR275" i="4"/>
  <c r="CL275" i="4"/>
  <c r="CG275" i="4"/>
  <c r="CB275" i="4"/>
  <c r="BV275" i="4"/>
  <c r="BQ275" i="4"/>
  <c r="BL275" i="4"/>
  <c r="BF275" i="4"/>
  <c r="BA275" i="4"/>
  <c r="AV275" i="4"/>
  <c r="AP275" i="4"/>
  <c r="AK275" i="4"/>
  <c r="AF275" i="4"/>
  <c r="Z275" i="4"/>
  <c r="U275" i="4"/>
  <c r="P275" i="4"/>
  <c r="J275" i="4"/>
  <c r="E275" i="4"/>
  <c r="DQ275" i="4"/>
  <c r="DL275" i="4"/>
  <c r="DF275" i="4"/>
  <c r="DA275" i="4"/>
  <c r="CV275" i="4"/>
  <c r="CP275" i="4"/>
  <c r="CK275" i="4"/>
  <c r="CF275" i="4"/>
  <c r="BZ275" i="4"/>
  <c r="BU275" i="4"/>
  <c r="BP275" i="4"/>
  <c r="BJ275" i="4"/>
  <c r="BE275" i="4"/>
  <c r="AZ275" i="4"/>
  <c r="AT275" i="4"/>
  <c r="AO275" i="4"/>
  <c r="AJ275" i="4"/>
  <c r="AD275" i="4"/>
  <c r="Y275" i="4"/>
  <c r="T275" i="4"/>
  <c r="N275" i="4"/>
  <c r="I275" i="4"/>
  <c r="D275" i="4"/>
  <c r="DP275" i="4"/>
  <c r="DJ275" i="4"/>
  <c r="DE275" i="4"/>
  <c r="CZ275" i="4"/>
  <c r="CT275" i="4"/>
  <c r="CO275" i="4"/>
  <c r="CJ275" i="4"/>
  <c r="CD275" i="4"/>
  <c r="BY275" i="4"/>
  <c r="BT275" i="4"/>
  <c r="BN275" i="4"/>
  <c r="BI275" i="4"/>
  <c r="BD275" i="4"/>
  <c r="AX275" i="4"/>
  <c r="AS275" i="4"/>
  <c r="AN275" i="4"/>
  <c r="AH275" i="4"/>
  <c r="AC275" i="4"/>
  <c r="X275" i="4"/>
  <c r="R275" i="4"/>
  <c r="M275" i="4"/>
  <c r="H275" i="4"/>
  <c r="DN275" i="4"/>
  <c r="DI275" i="4"/>
  <c r="DD275" i="4"/>
  <c r="CX275" i="4"/>
  <c r="CS275" i="4"/>
  <c r="CN275" i="4"/>
  <c r="CH275" i="4"/>
  <c r="CC275" i="4"/>
  <c r="BX275" i="4"/>
  <c r="BR275" i="4"/>
  <c r="BM275" i="4"/>
  <c r="BH275" i="4"/>
  <c r="BB275" i="4"/>
  <c r="AW275" i="4"/>
  <c r="AR275" i="4"/>
  <c r="AL275" i="4"/>
  <c r="AG275" i="4"/>
  <c r="AB275" i="4"/>
  <c r="V275" i="4"/>
  <c r="Q275" i="4"/>
  <c r="L275" i="4"/>
  <c r="F275" i="4"/>
  <c r="DS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D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DP306" i="4"/>
  <c r="DH306" i="4"/>
  <c r="CZ306" i="4"/>
  <c r="CR306" i="4"/>
  <c r="CJ306" i="4"/>
  <c r="CB306" i="4"/>
  <c r="BT306" i="4"/>
  <c r="BL306" i="4"/>
  <c r="BD306" i="4"/>
  <c r="AV306" i="4"/>
  <c r="AN306" i="4"/>
  <c r="AF306" i="4"/>
  <c r="X306" i="4"/>
  <c r="P306" i="4"/>
  <c r="H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E306" i="4"/>
  <c r="DR329" i="4"/>
  <c r="DG329" i="4"/>
  <c r="CQ329" i="4"/>
  <c r="CA329" i="4"/>
  <c r="BK329" i="4"/>
  <c r="AU329" i="4"/>
  <c r="AE329" i="4"/>
  <c r="O329" i="4"/>
  <c r="DF329" i="4"/>
  <c r="CP329" i="4"/>
  <c r="BZ329" i="4"/>
  <c r="BJ329" i="4"/>
  <c r="AT329" i="4"/>
  <c r="AD329" i="4"/>
  <c r="N329" i="4"/>
  <c r="DO329" i="4"/>
  <c r="CY329" i="4"/>
  <c r="CI329" i="4"/>
  <c r="BS329" i="4"/>
  <c r="BC329" i="4"/>
  <c r="AM329" i="4"/>
  <c r="W329" i="4"/>
  <c r="G329" i="4"/>
  <c r="DN329" i="4"/>
  <c r="CX329" i="4"/>
  <c r="CH329" i="4"/>
  <c r="BR329" i="4"/>
  <c r="BB329" i="4"/>
  <c r="AL329" i="4"/>
  <c r="V329" i="4"/>
  <c r="F329" i="4"/>
  <c r="DS371" i="4"/>
  <c r="DP371" i="4"/>
  <c r="DH371" i="4"/>
  <c r="CZ371" i="4"/>
  <c r="CR371" i="4"/>
  <c r="CJ371" i="4"/>
  <c r="CB371" i="4"/>
  <c r="BT371" i="4"/>
  <c r="BL371" i="4"/>
  <c r="BD371" i="4"/>
  <c r="AV371" i="4"/>
  <c r="AN371" i="4"/>
  <c r="AF371" i="4"/>
  <c r="X371" i="4"/>
  <c r="P371" i="4"/>
  <c r="H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E371" i="4"/>
  <c r="DL371" i="4"/>
  <c r="DD371" i="4"/>
  <c r="CV371" i="4"/>
  <c r="CN371" i="4"/>
  <c r="CF371" i="4"/>
  <c r="BX371" i="4"/>
  <c r="BP371" i="4"/>
  <c r="BH371" i="4"/>
  <c r="AZ371" i="4"/>
  <c r="AR371" i="4"/>
  <c r="AJ371" i="4"/>
  <c r="AB371" i="4"/>
  <c r="T371" i="4"/>
  <c r="L371" i="4"/>
  <c r="D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DO427" i="4"/>
  <c r="DH427" i="4"/>
  <c r="DA427" i="4"/>
  <c r="CS427" i="4"/>
  <c r="CM427" i="4"/>
  <c r="CF427" i="4"/>
  <c r="BX427" i="4"/>
  <c r="BQ427" i="4"/>
  <c r="BK427" i="4"/>
  <c r="BC427" i="4"/>
  <c r="AV427" i="4"/>
  <c r="AO427" i="4"/>
  <c r="AG427" i="4"/>
  <c r="AA427" i="4"/>
  <c r="T427" i="4"/>
  <c r="L427" i="4"/>
  <c r="E427" i="4"/>
  <c r="DM427" i="4"/>
  <c r="DG427" i="4"/>
  <c r="CY427" i="4"/>
  <c r="CR427" i="4"/>
  <c r="CK427" i="4"/>
  <c r="CC427" i="4"/>
  <c r="BW427" i="4"/>
  <c r="BP427" i="4"/>
  <c r="BH427" i="4"/>
  <c r="BA427" i="4"/>
  <c r="AU427" i="4"/>
  <c r="AM427" i="4"/>
  <c r="AF427" i="4"/>
  <c r="Y427" i="4"/>
  <c r="Q427" i="4"/>
  <c r="K427" i="4"/>
  <c r="D427" i="4"/>
  <c r="DS427" i="4"/>
  <c r="DL427" i="4"/>
  <c r="DD427" i="4"/>
  <c r="CW427" i="4"/>
  <c r="CQ427" i="4"/>
  <c r="CI427" i="4"/>
  <c r="CB427" i="4"/>
  <c r="BU427" i="4"/>
  <c r="BM427" i="4"/>
  <c r="BG427" i="4"/>
  <c r="AZ427" i="4"/>
  <c r="AR427" i="4"/>
  <c r="AK427" i="4"/>
  <c r="AE427" i="4"/>
  <c r="W427" i="4"/>
  <c r="P427" i="4"/>
  <c r="I427" i="4"/>
  <c r="DQ427" i="4"/>
  <c r="DI427" i="4"/>
  <c r="DC427" i="4"/>
  <c r="CV427" i="4"/>
  <c r="CN427" i="4"/>
  <c r="CG427" i="4"/>
  <c r="CA427" i="4"/>
  <c r="BS427" i="4"/>
  <c r="BL427" i="4"/>
  <c r="BE427" i="4"/>
  <c r="AW427" i="4"/>
  <c r="AQ427" i="4"/>
  <c r="AJ427" i="4"/>
  <c r="AB427" i="4"/>
  <c r="U427" i="4"/>
  <c r="O427" i="4"/>
  <c r="G427" i="4"/>
  <c r="DL476" i="4"/>
  <c r="DB476" i="4"/>
  <c r="CR476" i="4"/>
  <c r="CF476" i="4"/>
  <c r="BV476" i="4"/>
  <c r="BL476" i="4"/>
  <c r="AZ476" i="4"/>
  <c r="AP476" i="4"/>
  <c r="AF476" i="4"/>
  <c r="W476" i="4"/>
  <c r="P476" i="4"/>
  <c r="J476" i="4"/>
  <c r="DJ476" i="4"/>
  <c r="CZ476" i="4"/>
  <c r="CN476" i="4"/>
  <c r="CD476" i="4"/>
  <c r="BT476" i="4"/>
  <c r="BH476" i="4"/>
  <c r="AX476" i="4"/>
  <c r="AN476" i="4"/>
  <c r="AB476" i="4"/>
  <c r="V476" i="4"/>
  <c r="O476" i="4"/>
  <c r="G476" i="4"/>
  <c r="DR476" i="4"/>
  <c r="DH476" i="4"/>
  <c r="CV476" i="4"/>
  <c r="CL476" i="4"/>
  <c r="CB476" i="4"/>
  <c r="BP476" i="4"/>
  <c r="BF476" i="4"/>
  <c r="AV476" i="4"/>
  <c r="AJ476" i="4"/>
  <c r="AA476" i="4"/>
  <c r="T476" i="4"/>
  <c r="L476" i="4"/>
  <c r="F476" i="4"/>
  <c r="DP476" i="4"/>
  <c r="DD476" i="4"/>
  <c r="CT476" i="4"/>
  <c r="CJ476" i="4"/>
  <c r="BX476" i="4"/>
  <c r="BN476" i="4"/>
  <c r="BD476" i="4"/>
  <c r="AR476" i="4"/>
  <c r="AH476" i="4"/>
  <c r="Z476" i="4"/>
  <c r="R476" i="4"/>
  <c r="K476" i="4"/>
  <c r="D476" i="4"/>
  <c r="R39" i="4"/>
  <c r="AH39" i="4"/>
  <c r="AX39" i="4"/>
  <c r="BI39" i="4"/>
  <c r="BY39" i="4"/>
  <c r="CJ39" i="4"/>
  <c r="CT39" i="4"/>
  <c r="DJ39" i="4"/>
  <c r="H67" i="4"/>
  <c r="AC67" i="4"/>
  <c r="AS67" i="4"/>
  <c r="BN67" i="4"/>
  <c r="CD67" i="4"/>
  <c r="CT67" i="4"/>
  <c r="P77" i="4"/>
  <c r="DQ109" i="4"/>
  <c r="DO109" i="4"/>
  <c r="CI109" i="4"/>
  <c r="BC109" i="4"/>
  <c r="W109" i="4"/>
  <c r="DG109" i="4"/>
  <c r="CA109" i="4"/>
  <c r="AU109" i="4"/>
  <c r="O109" i="4"/>
  <c r="CY109" i="4"/>
  <c r="BS109" i="4"/>
  <c r="AM109" i="4"/>
  <c r="G109" i="4"/>
  <c r="CQ109" i="4"/>
  <c r="BK109" i="4"/>
  <c r="AE109" i="4"/>
  <c r="DQ117" i="4"/>
  <c r="CY117" i="4"/>
  <c r="BS117" i="4"/>
  <c r="AM117" i="4"/>
  <c r="G117" i="4"/>
  <c r="CQ117" i="4"/>
  <c r="BK117" i="4"/>
  <c r="AE117" i="4"/>
  <c r="DO117" i="4"/>
  <c r="CI117" i="4"/>
  <c r="BC117" i="4"/>
  <c r="W117" i="4"/>
  <c r="DG117" i="4"/>
  <c r="CA117" i="4"/>
  <c r="AU117" i="4"/>
  <c r="O117" i="4"/>
  <c r="DS156" i="4"/>
  <c r="DP156" i="4"/>
  <c r="DJ156" i="4"/>
  <c r="DE156" i="4"/>
  <c r="CZ156" i="4"/>
  <c r="CT156" i="4"/>
  <c r="CO156" i="4"/>
  <c r="CJ156" i="4"/>
  <c r="CD156" i="4"/>
  <c r="BY156" i="4"/>
  <c r="BT156" i="4"/>
  <c r="BN156" i="4"/>
  <c r="BI156" i="4"/>
  <c r="BD156" i="4"/>
  <c r="AX156" i="4"/>
  <c r="AS156" i="4"/>
  <c r="AN156" i="4"/>
  <c r="AH156" i="4"/>
  <c r="AC156" i="4"/>
  <c r="X156" i="4"/>
  <c r="R156" i="4"/>
  <c r="M156" i="4"/>
  <c r="H156" i="4"/>
  <c r="DN156" i="4"/>
  <c r="DI156" i="4"/>
  <c r="DD156" i="4"/>
  <c r="CX156" i="4"/>
  <c r="CS156" i="4"/>
  <c r="CN156" i="4"/>
  <c r="CH156" i="4"/>
  <c r="CC156" i="4"/>
  <c r="BX156" i="4"/>
  <c r="BR156" i="4"/>
  <c r="BM156" i="4"/>
  <c r="BH156" i="4"/>
  <c r="BB156" i="4"/>
  <c r="AW156" i="4"/>
  <c r="AR156" i="4"/>
  <c r="AL156" i="4"/>
  <c r="AG156" i="4"/>
  <c r="AB156" i="4"/>
  <c r="V156" i="4"/>
  <c r="Q156" i="4"/>
  <c r="L156" i="4"/>
  <c r="F156" i="4"/>
  <c r="DR156" i="4"/>
  <c r="DM156" i="4"/>
  <c r="DH156" i="4"/>
  <c r="DB156" i="4"/>
  <c r="CW156" i="4"/>
  <c r="CR156" i="4"/>
  <c r="CL156" i="4"/>
  <c r="CG156" i="4"/>
  <c r="CB156" i="4"/>
  <c r="BV156" i="4"/>
  <c r="BQ156" i="4"/>
  <c r="BL156" i="4"/>
  <c r="BF156" i="4"/>
  <c r="BA156" i="4"/>
  <c r="AV156" i="4"/>
  <c r="AP156" i="4"/>
  <c r="AK156" i="4"/>
  <c r="AF156" i="4"/>
  <c r="Z156" i="4"/>
  <c r="U156" i="4"/>
  <c r="P156" i="4"/>
  <c r="J156" i="4"/>
  <c r="E156" i="4"/>
  <c r="DQ156" i="4"/>
  <c r="DL156" i="4"/>
  <c r="DF156" i="4"/>
  <c r="DA156" i="4"/>
  <c r="CV156" i="4"/>
  <c r="CP156" i="4"/>
  <c r="CK156" i="4"/>
  <c r="CF156" i="4"/>
  <c r="BZ156" i="4"/>
  <c r="BU156" i="4"/>
  <c r="BP156" i="4"/>
  <c r="BJ156" i="4"/>
  <c r="BE156" i="4"/>
  <c r="AZ156" i="4"/>
  <c r="AT156" i="4"/>
  <c r="AO156" i="4"/>
  <c r="AJ156" i="4"/>
  <c r="AD156" i="4"/>
  <c r="Y156" i="4"/>
  <c r="T156" i="4"/>
  <c r="N156" i="4"/>
  <c r="I156" i="4"/>
  <c r="D156" i="4"/>
  <c r="DO168" i="4"/>
  <c r="DN168" i="4"/>
  <c r="CR168" i="4"/>
  <c r="BW168" i="4"/>
  <c r="BB168" i="4"/>
  <c r="AF168" i="4"/>
  <c r="K168" i="4"/>
  <c r="DH168" i="4"/>
  <c r="CM168" i="4"/>
  <c r="BR168" i="4"/>
  <c r="AV168" i="4"/>
  <c r="AA168" i="4"/>
  <c r="F168" i="4"/>
  <c r="DC168" i="4"/>
  <c r="CH168" i="4"/>
  <c r="BL168" i="4"/>
  <c r="AQ168" i="4"/>
  <c r="V168" i="4"/>
  <c r="DS168" i="4"/>
  <c r="CX168" i="4"/>
  <c r="CB168" i="4"/>
  <c r="BG168" i="4"/>
  <c r="AL168" i="4"/>
  <c r="P168" i="4"/>
  <c r="DR176" i="4"/>
  <c r="DO176" i="4"/>
  <c r="CM176" i="4"/>
  <c r="BK176" i="4"/>
  <c r="AH176" i="4"/>
  <c r="K176" i="4"/>
  <c r="DH176" i="4"/>
  <c r="CF176" i="4"/>
  <c r="BC176" i="4"/>
  <c r="AA176" i="4"/>
  <c r="F176" i="4"/>
  <c r="DB176" i="4"/>
  <c r="BX176" i="4"/>
  <c r="AV176" i="4"/>
  <c r="V176" i="4"/>
  <c r="CT176" i="4"/>
  <c r="BR176" i="4"/>
  <c r="AP176" i="4"/>
  <c r="P176" i="4"/>
  <c r="DS184" i="4"/>
  <c r="DL184" i="4"/>
  <c r="DD184" i="4"/>
  <c r="CX184" i="4"/>
  <c r="CQ184" i="4"/>
  <c r="CI184" i="4"/>
  <c r="CB184" i="4"/>
  <c r="BV184" i="4"/>
  <c r="BN184" i="4"/>
  <c r="BG184" i="4"/>
  <c r="AZ184" i="4"/>
  <c r="AR184" i="4"/>
  <c r="AL184" i="4"/>
  <c r="AE184" i="4"/>
  <c r="W184" i="4"/>
  <c r="P184" i="4"/>
  <c r="J184" i="4"/>
  <c r="DR184" i="4"/>
  <c r="DJ184" i="4"/>
  <c r="DC184" i="4"/>
  <c r="CV184" i="4"/>
  <c r="CN184" i="4"/>
  <c r="CH184" i="4"/>
  <c r="CA184" i="4"/>
  <c r="BS184" i="4"/>
  <c r="BL184" i="4"/>
  <c r="BF184" i="4"/>
  <c r="AX184" i="4"/>
  <c r="AQ184" i="4"/>
  <c r="AJ184" i="4"/>
  <c r="AB184" i="4"/>
  <c r="V184" i="4"/>
  <c r="O184" i="4"/>
  <c r="G184" i="4"/>
  <c r="DO184" i="4"/>
  <c r="DH184" i="4"/>
  <c r="DB184" i="4"/>
  <c r="CT184" i="4"/>
  <c r="CM184" i="4"/>
  <c r="CF184" i="4"/>
  <c r="BX184" i="4"/>
  <c r="BR184" i="4"/>
  <c r="BK184" i="4"/>
  <c r="BC184" i="4"/>
  <c r="AV184" i="4"/>
  <c r="AP184" i="4"/>
  <c r="AH184" i="4"/>
  <c r="AA184" i="4"/>
  <c r="T184" i="4"/>
  <c r="L184" i="4"/>
  <c r="F184" i="4"/>
  <c r="DN184" i="4"/>
  <c r="DG184" i="4"/>
  <c r="CY184" i="4"/>
  <c r="CR184" i="4"/>
  <c r="CL184" i="4"/>
  <c r="CD184" i="4"/>
  <c r="BW184" i="4"/>
  <c r="BP184" i="4"/>
  <c r="BH184" i="4"/>
  <c r="BB184" i="4"/>
  <c r="AU184" i="4"/>
  <c r="AM184" i="4"/>
  <c r="AF184" i="4"/>
  <c r="Z184" i="4"/>
  <c r="R184" i="4"/>
  <c r="K184" i="4"/>
  <c r="D184" i="4"/>
  <c r="DR192" i="4"/>
  <c r="DJ192" i="4"/>
  <c r="DC192" i="4"/>
  <c r="CV192" i="4"/>
  <c r="CN192" i="4"/>
  <c r="CH192" i="4"/>
  <c r="CA192" i="4"/>
  <c r="BS192" i="4"/>
  <c r="BL192" i="4"/>
  <c r="BF192" i="4"/>
  <c r="AX192" i="4"/>
  <c r="AQ192" i="4"/>
  <c r="AJ192" i="4"/>
  <c r="AB192" i="4"/>
  <c r="V192" i="4"/>
  <c r="O192" i="4"/>
  <c r="G192" i="4"/>
  <c r="DO192" i="4"/>
  <c r="DH192" i="4"/>
  <c r="DB192" i="4"/>
  <c r="CT192" i="4"/>
  <c r="CM192" i="4"/>
  <c r="CF192" i="4"/>
  <c r="BX192" i="4"/>
  <c r="BR192" i="4"/>
  <c r="BK192" i="4"/>
  <c r="BC192" i="4"/>
  <c r="AV192" i="4"/>
  <c r="AP192" i="4"/>
  <c r="AH192" i="4"/>
  <c r="AA192" i="4"/>
  <c r="T192" i="4"/>
  <c r="L192" i="4"/>
  <c r="F192" i="4"/>
  <c r="DN192" i="4"/>
  <c r="DG192" i="4"/>
  <c r="CY192" i="4"/>
  <c r="CR192" i="4"/>
  <c r="CL192" i="4"/>
  <c r="CD192" i="4"/>
  <c r="BW192" i="4"/>
  <c r="BP192" i="4"/>
  <c r="BH192" i="4"/>
  <c r="BB192" i="4"/>
  <c r="AU192" i="4"/>
  <c r="AM192" i="4"/>
  <c r="AF192" i="4"/>
  <c r="Z192" i="4"/>
  <c r="R192" i="4"/>
  <c r="K192" i="4"/>
  <c r="D192" i="4"/>
  <c r="DS192" i="4"/>
  <c r="DL192" i="4"/>
  <c r="DD192" i="4"/>
  <c r="CX192" i="4"/>
  <c r="CQ192" i="4"/>
  <c r="CI192" i="4"/>
  <c r="CB192" i="4"/>
  <c r="BV192" i="4"/>
  <c r="BN192" i="4"/>
  <c r="BG192" i="4"/>
  <c r="AZ192" i="4"/>
  <c r="AR192" i="4"/>
  <c r="AL192" i="4"/>
  <c r="AE192" i="4"/>
  <c r="W192" i="4"/>
  <c r="P192" i="4"/>
  <c r="J192" i="4"/>
  <c r="DK200" i="4"/>
  <c r="AI200" i="4"/>
  <c r="S200" i="4"/>
  <c r="CU200" i="4"/>
  <c r="CE200" i="4"/>
  <c r="DR208" i="4"/>
  <c r="CQ208" i="4"/>
  <c r="BK208" i="4"/>
  <c r="CI208" i="4"/>
  <c r="BC208" i="4"/>
  <c r="DG208" i="4"/>
  <c r="AU208" i="4"/>
  <c r="CY208" i="4"/>
  <c r="BS208" i="4"/>
  <c r="H233" i="4"/>
  <c r="DO241" i="4"/>
  <c r="DK241" i="4"/>
  <c r="CZ241" i="4"/>
  <c r="BJ241" i="4"/>
  <c r="CP241" i="4"/>
  <c r="H241" i="4"/>
  <c r="AN241" i="4"/>
  <c r="DO249" i="4"/>
  <c r="H249" i="4"/>
  <c r="CE249" i="4"/>
  <c r="AN249" i="4"/>
  <c r="AD249" i="4"/>
  <c r="CZ249" i="4"/>
  <c r="S249" i="4"/>
  <c r="DK257" i="4"/>
  <c r="AD257" i="4"/>
  <c r="CZ257" i="4"/>
  <c r="CP257" i="4"/>
  <c r="AY257" i="4"/>
  <c r="H257" i="4"/>
  <c r="DO265" i="4"/>
  <c r="CP265" i="4"/>
  <c r="H265" i="4"/>
  <c r="AN265" i="4"/>
  <c r="BT265" i="4"/>
  <c r="AD265" i="4"/>
  <c r="S265" i="4"/>
  <c r="DP273" i="4"/>
  <c r="DO273" i="4"/>
  <c r="BS273" i="4"/>
  <c r="BC273" i="4"/>
  <c r="W273" i="4"/>
  <c r="DL273" i="4"/>
  <c r="CF273" i="4"/>
  <c r="BP273" i="4"/>
  <c r="T273" i="4"/>
  <c r="D273" i="4"/>
  <c r="DG273" i="4"/>
  <c r="BK273" i="4"/>
  <c r="AU273" i="4"/>
  <c r="O273" i="4"/>
  <c r="CN273" i="4"/>
  <c r="BH273" i="4"/>
  <c r="AR273" i="4"/>
  <c r="DJ284" i="4"/>
  <c r="CT284" i="4"/>
  <c r="CD284" i="4"/>
  <c r="AH284" i="4"/>
  <c r="R284" i="4"/>
  <c r="CQ284" i="4"/>
  <c r="BK284" i="4"/>
  <c r="AE284" i="4"/>
  <c r="O284" i="4"/>
  <c r="CL284" i="4"/>
  <c r="BV284" i="4"/>
  <c r="BF284" i="4"/>
  <c r="J284" i="4"/>
  <c r="DO284" i="4"/>
  <c r="CI284" i="4"/>
  <c r="BC284" i="4"/>
  <c r="W284" i="4"/>
  <c r="G284" i="4"/>
  <c r="K288" i="4"/>
  <c r="DS288" i="4"/>
  <c r="BG288" i="4"/>
  <c r="CM288" i="4"/>
  <c r="AA288" i="4"/>
  <c r="BZ296" i="4"/>
  <c r="N296" i="4"/>
  <c r="BR296" i="4"/>
  <c r="AL296" i="4"/>
  <c r="BJ296" i="4"/>
  <c r="AD296" i="4"/>
  <c r="DN296" i="4"/>
  <c r="V296" i="4"/>
  <c r="DS311" i="4"/>
  <c r="DL311" i="4"/>
  <c r="DA311" i="4"/>
  <c r="CP311" i="4"/>
  <c r="CK311" i="4"/>
  <c r="BU311" i="4"/>
  <c r="BP311" i="4"/>
  <c r="BJ311" i="4"/>
  <c r="AT311" i="4"/>
  <c r="AO311" i="4"/>
  <c r="AD311" i="4"/>
  <c r="T311" i="4"/>
  <c r="I311" i="4"/>
  <c r="D311" i="4"/>
  <c r="DE311" i="4"/>
  <c r="CZ311" i="4"/>
  <c r="CT311" i="4"/>
  <c r="CD311" i="4"/>
  <c r="BY311" i="4"/>
  <c r="BN311" i="4"/>
  <c r="BD311" i="4"/>
  <c r="AS311" i="4"/>
  <c r="AN311" i="4"/>
  <c r="X311" i="4"/>
  <c r="R311" i="4"/>
  <c r="M311" i="4"/>
  <c r="DI311" i="4"/>
  <c r="DD311" i="4"/>
  <c r="CS311" i="4"/>
  <c r="CH311" i="4"/>
  <c r="BX311" i="4"/>
  <c r="BR311" i="4"/>
  <c r="BB311" i="4"/>
  <c r="AW311" i="4"/>
  <c r="AR311" i="4"/>
  <c r="AB311" i="4"/>
  <c r="V311" i="4"/>
  <c r="L311" i="4"/>
  <c r="DR311" i="4"/>
  <c r="DH311" i="4"/>
  <c r="DB311" i="4"/>
  <c r="CL311" i="4"/>
  <c r="CG311" i="4"/>
  <c r="CB311" i="4"/>
  <c r="BL311" i="4"/>
  <c r="BF311" i="4"/>
  <c r="AV311" i="4"/>
  <c r="AK311" i="4"/>
  <c r="Z311" i="4"/>
  <c r="U311" i="4"/>
  <c r="E311" i="4"/>
  <c r="DS319" i="4"/>
  <c r="DQ319" i="4"/>
  <c r="DA319" i="4"/>
  <c r="CV319" i="4"/>
  <c r="CK319" i="4"/>
  <c r="BZ319" i="4"/>
  <c r="BP319" i="4"/>
  <c r="BJ319" i="4"/>
  <c r="AT319" i="4"/>
  <c r="AO319" i="4"/>
  <c r="AJ319" i="4"/>
  <c r="T319" i="4"/>
  <c r="N319" i="4"/>
  <c r="D319" i="4"/>
  <c r="DJ319" i="4"/>
  <c r="CZ319" i="4"/>
  <c r="CT319" i="4"/>
  <c r="CD319" i="4"/>
  <c r="BY319" i="4"/>
  <c r="BT319" i="4"/>
  <c r="BD319" i="4"/>
  <c r="AX319" i="4"/>
  <c r="AN319" i="4"/>
  <c r="AC319" i="4"/>
  <c r="R319" i="4"/>
  <c r="M319" i="4"/>
  <c r="DI319" i="4"/>
  <c r="DD319" i="4"/>
  <c r="CX319" i="4"/>
  <c r="CH319" i="4"/>
  <c r="CC319" i="4"/>
  <c r="BR319" i="4"/>
  <c r="BH319" i="4"/>
  <c r="AW319" i="4"/>
  <c r="AR319" i="4"/>
  <c r="AB319" i="4"/>
  <c r="V319" i="4"/>
  <c r="Q319" i="4"/>
  <c r="DR319" i="4"/>
  <c r="DM319" i="4"/>
  <c r="DB319" i="4"/>
  <c r="CR319" i="4"/>
  <c r="CG319" i="4"/>
  <c r="CB319" i="4"/>
  <c r="BL319" i="4"/>
  <c r="BF319" i="4"/>
  <c r="BA319" i="4"/>
  <c r="AK319" i="4"/>
  <c r="AF319" i="4"/>
  <c r="U319" i="4"/>
  <c r="J319" i="4"/>
  <c r="DS327" i="4"/>
  <c r="DP327" i="4"/>
  <c r="CZ327" i="4"/>
  <c r="CT327" i="4"/>
  <c r="CO327" i="4"/>
  <c r="BY327" i="4"/>
  <c r="BT327" i="4"/>
  <c r="BI327" i="4"/>
  <c r="AX327" i="4"/>
  <c r="AN327" i="4"/>
  <c r="AH327" i="4"/>
  <c r="R327" i="4"/>
  <c r="M327" i="4"/>
  <c r="H327" i="4"/>
  <c r="DD327" i="4"/>
  <c r="CX327" i="4"/>
  <c r="CN327" i="4"/>
  <c r="CC327" i="4"/>
  <c r="BR327" i="4"/>
  <c r="BM327" i="4"/>
  <c r="AW327" i="4"/>
  <c r="AR327" i="4"/>
  <c r="AL327" i="4"/>
  <c r="V327" i="4"/>
  <c r="Q327" i="4"/>
  <c r="F327" i="4"/>
  <c r="DM327" i="4"/>
  <c r="DB327" i="4"/>
  <c r="CW327" i="4"/>
  <c r="CG327" i="4"/>
  <c r="CB327" i="4"/>
  <c r="BV327" i="4"/>
  <c r="BF327" i="4"/>
  <c r="BA327" i="4"/>
  <c r="AP327" i="4"/>
  <c r="AF327" i="4"/>
  <c r="U327" i="4"/>
  <c r="P327" i="4"/>
  <c r="DQ327" i="4"/>
  <c r="DL327" i="4"/>
  <c r="DF327" i="4"/>
  <c r="CP327" i="4"/>
  <c r="CK327" i="4"/>
  <c r="BZ327" i="4"/>
  <c r="BP327" i="4"/>
  <c r="BE327" i="4"/>
  <c r="AZ327" i="4"/>
  <c r="AJ327" i="4"/>
  <c r="AD327" i="4"/>
  <c r="Y327" i="4"/>
  <c r="I327" i="4"/>
  <c r="D327" i="4"/>
  <c r="DN335" i="4"/>
  <c r="DD335" i="4"/>
  <c r="CS335" i="4"/>
  <c r="CN335" i="4"/>
  <c r="BX335" i="4"/>
  <c r="BR335" i="4"/>
  <c r="BM335" i="4"/>
  <c r="AW335" i="4"/>
  <c r="AR335" i="4"/>
  <c r="AG335" i="4"/>
  <c r="V335" i="4"/>
  <c r="L335" i="4"/>
  <c r="F335" i="4"/>
  <c r="DH335" i="4"/>
  <c r="DB335" i="4"/>
  <c r="CW335" i="4"/>
  <c r="CG335" i="4"/>
  <c r="CB335" i="4"/>
  <c r="BQ335" i="4"/>
  <c r="BF335" i="4"/>
  <c r="AV335" i="4"/>
  <c r="AP335" i="4"/>
  <c r="Z335" i="4"/>
  <c r="U335" i="4"/>
  <c r="P335" i="4"/>
  <c r="DQ335" i="4"/>
  <c r="DL335" i="4"/>
  <c r="DA335" i="4"/>
  <c r="CP335" i="4"/>
  <c r="CF335" i="4"/>
  <c r="BZ335" i="4"/>
  <c r="BJ335" i="4"/>
  <c r="BE335" i="4"/>
  <c r="AZ335" i="4"/>
  <c r="AJ335" i="4"/>
  <c r="AD335" i="4"/>
  <c r="T335" i="4"/>
  <c r="I335" i="4"/>
  <c r="DP335" i="4"/>
  <c r="DJ335" i="4"/>
  <c r="CT335" i="4"/>
  <c r="CO335" i="4"/>
  <c r="CJ335" i="4"/>
  <c r="BT335" i="4"/>
  <c r="BN335" i="4"/>
  <c r="BD335" i="4"/>
  <c r="AS335" i="4"/>
  <c r="AH335" i="4"/>
  <c r="AC335" i="4"/>
  <c r="M335" i="4"/>
  <c r="H335" i="4"/>
  <c r="DN341" i="4"/>
  <c r="CS341" i="4"/>
  <c r="CL341" i="4"/>
  <c r="BW341" i="4"/>
  <c r="BI341" i="4"/>
  <c r="AU341" i="4"/>
  <c r="AM341" i="4"/>
  <c r="R341" i="4"/>
  <c r="K341" i="4"/>
  <c r="E341" i="4"/>
  <c r="DE341" i="4"/>
  <c r="CX341" i="4"/>
  <c r="CI341" i="4"/>
  <c r="BV341" i="4"/>
  <c r="BG341" i="4"/>
  <c r="BA341" i="4"/>
  <c r="AE341" i="4"/>
  <c r="W341" i="4"/>
  <c r="Q341" i="4"/>
  <c r="DJ341" i="4"/>
  <c r="DC341" i="4"/>
  <c r="CO341" i="4"/>
  <c r="CA341" i="4"/>
  <c r="BM341" i="4"/>
  <c r="BF341" i="4"/>
  <c r="AK341" i="4"/>
  <c r="AC341" i="4"/>
  <c r="V341" i="4"/>
  <c r="DO341" i="4"/>
  <c r="DI341" i="4"/>
  <c r="CT341" i="4"/>
  <c r="CG341" i="4"/>
  <c r="BR341" i="4"/>
  <c r="BK341" i="4"/>
  <c r="AP341" i="4"/>
  <c r="AH341" i="4"/>
  <c r="AA341" i="4"/>
  <c r="F341" i="4"/>
  <c r="DS348" i="4"/>
  <c r="DJ348" i="4"/>
  <c r="CZ348" i="4"/>
  <c r="CO348" i="4"/>
  <c r="CJ348" i="4"/>
  <c r="BT348" i="4"/>
  <c r="BN348" i="4"/>
  <c r="BI348" i="4"/>
  <c r="AS348" i="4"/>
  <c r="AN348" i="4"/>
  <c r="AC348" i="4"/>
  <c r="R348" i="4"/>
  <c r="H348" i="4"/>
  <c r="DN348" i="4"/>
  <c r="CX348" i="4"/>
  <c r="CS348" i="4"/>
  <c r="CN348" i="4"/>
  <c r="BX348" i="4"/>
  <c r="BR348" i="4"/>
  <c r="BH348" i="4"/>
  <c r="AW348" i="4"/>
  <c r="AL348" i="4"/>
  <c r="AG348" i="4"/>
  <c r="Q348" i="4"/>
  <c r="L348" i="4"/>
  <c r="F348" i="4"/>
  <c r="DH348" i="4"/>
  <c r="DB348" i="4"/>
  <c r="CR348" i="4"/>
  <c r="CG348" i="4"/>
  <c r="BV348" i="4"/>
  <c r="BQ348" i="4"/>
  <c r="BA348" i="4"/>
  <c r="AV348" i="4"/>
  <c r="AP348" i="4"/>
  <c r="Z348" i="4"/>
  <c r="U348" i="4"/>
  <c r="J348" i="4"/>
  <c r="DQ348" i="4"/>
  <c r="DF348" i="4"/>
  <c r="DA348" i="4"/>
  <c r="CK348" i="4"/>
  <c r="CF348" i="4"/>
  <c r="BZ348" i="4"/>
  <c r="BJ348" i="4"/>
  <c r="BE348" i="4"/>
  <c r="AZ348" i="4"/>
  <c r="AO348" i="4"/>
  <c r="AJ348" i="4"/>
  <c r="AD348" i="4"/>
  <c r="Y348" i="4"/>
  <c r="T348" i="4"/>
  <c r="N348" i="4"/>
  <c r="I348" i="4"/>
  <c r="D348" i="4"/>
  <c r="DC369" i="4"/>
  <c r="CL369" i="4"/>
  <c r="BN369" i="4"/>
  <c r="AQ369" i="4"/>
  <c r="Z369" i="4"/>
  <c r="DS369" i="4"/>
  <c r="DB369" i="4"/>
  <c r="CD369" i="4"/>
  <c r="BG369" i="4"/>
  <c r="AP369" i="4"/>
  <c r="R369" i="4"/>
  <c r="DR369" i="4"/>
  <c r="CT369" i="4"/>
  <c r="BW369" i="4"/>
  <c r="BF369" i="4"/>
  <c r="AH369" i="4"/>
  <c r="K369" i="4"/>
  <c r="DJ369" i="4"/>
  <c r="CM369" i="4"/>
  <c r="BV369" i="4"/>
  <c r="AX369" i="4"/>
  <c r="AA369" i="4"/>
  <c r="J369" i="4"/>
  <c r="CY377" i="4"/>
  <c r="BI377" i="4"/>
  <c r="R377" i="4"/>
  <c r="CP377" i="4"/>
  <c r="AY377" i="4"/>
  <c r="K377" i="4"/>
  <c r="CD377" i="4"/>
  <c r="AM377" i="4"/>
  <c r="DK377" i="4"/>
  <c r="BU377" i="4"/>
  <c r="AD377" i="4"/>
  <c r="CP384" i="4"/>
  <c r="AZ384" i="4"/>
  <c r="I384" i="4"/>
  <c r="CJ384" i="4"/>
  <c r="AS384" i="4"/>
  <c r="DN384" i="4"/>
  <c r="BX384" i="4"/>
  <c r="AG384" i="4"/>
  <c r="DH384" i="4"/>
  <c r="BQ384" i="4"/>
  <c r="Z384" i="4"/>
  <c r="CV392" i="4"/>
  <c r="AQ392" i="4"/>
  <c r="DB392" i="4"/>
  <c r="AV392" i="4"/>
  <c r="DG392" i="4"/>
  <c r="BB392" i="4"/>
  <c r="DS392" i="4"/>
  <c r="BN392" i="4"/>
  <c r="J392" i="4"/>
  <c r="CJ402" i="4"/>
  <c r="AS402" i="4"/>
  <c r="DN402" i="4"/>
  <c r="CC402" i="4"/>
  <c r="BB402" i="4"/>
  <c r="V402" i="4"/>
  <c r="DM402" i="4"/>
  <c r="CL402" i="4"/>
  <c r="BF402" i="4"/>
  <c r="AF402" i="4"/>
  <c r="E402" i="4"/>
  <c r="CP402" i="4"/>
  <c r="BP402" i="4"/>
  <c r="AO402" i="4"/>
  <c r="I402" i="4"/>
  <c r="DH410" i="4"/>
  <c r="CG410" i="4"/>
  <c r="BA410" i="4"/>
  <c r="Z410" i="4"/>
  <c r="DQ410" i="4"/>
  <c r="CK410" i="4"/>
  <c r="BJ410" i="4"/>
  <c r="AJ410" i="4"/>
  <c r="D410" i="4"/>
  <c r="CT410" i="4"/>
  <c r="BT410" i="4"/>
  <c r="AN410" i="4"/>
  <c r="R410" i="4"/>
  <c r="DI410" i="4"/>
  <c r="CN410" i="4"/>
  <c r="BR410" i="4"/>
  <c r="AW410" i="4"/>
  <c r="AB410" i="4"/>
  <c r="F410" i="4"/>
  <c r="DS484" i="4"/>
  <c r="DL484" i="4"/>
  <c r="DA484" i="4"/>
  <c r="CR484" i="4"/>
  <c r="CJ484" i="4"/>
  <c r="CB484" i="4"/>
  <c r="BT484" i="4"/>
  <c r="BL484" i="4"/>
  <c r="BD484" i="4"/>
  <c r="AV484" i="4"/>
  <c r="AN484" i="4"/>
  <c r="AF484" i="4"/>
  <c r="X484" i="4"/>
  <c r="P484" i="4"/>
  <c r="H484" i="4"/>
  <c r="DI484" i="4"/>
  <c r="CY484" i="4"/>
  <c r="CP484" i="4"/>
  <c r="CH484" i="4"/>
  <c r="BZ484" i="4"/>
  <c r="BR484" i="4"/>
  <c r="BJ484" i="4"/>
  <c r="BB484" i="4"/>
  <c r="AT484" i="4"/>
  <c r="AL484" i="4"/>
  <c r="AD484" i="4"/>
  <c r="V484" i="4"/>
  <c r="N484" i="4"/>
  <c r="F484" i="4"/>
  <c r="DQ484" i="4"/>
  <c r="DG484" i="4"/>
  <c r="CV484" i="4"/>
  <c r="CN484" i="4"/>
  <c r="CF484" i="4"/>
  <c r="BX484" i="4"/>
  <c r="BP484" i="4"/>
  <c r="BH484" i="4"/>
  <c r="AZ484" i="4"/>
  <c r="AR484" i="4"/>
  <c r="AJ484" i="4"/>
  <c r="AB484" i="4"/>
  <c r="T484" i="4"/>
  <c r="L484" i="4"/>
  <c r="D484" i="4"/>
  <c r="DO484" i="4"/>
  <c r="DD484" i="4"/>
  <c r="CT484" i="4"/>
  <c r="CL484" i="4"/>
  <c r="CD484" i="4"/>
  <c r="BV484" i="4"/>
  <c r="BN484" i="4"/>
  <c r="BF484" i="4"/>
  <c r="AX484" i="4"/>
  <c r="AP484" i="4"/>
  <c r="AH484" i="4"/>
  <c r="Z484" i="4"/>
  <c r="R484" i="4"/>
  <c r="J484" i="4"/>
  <c r="DL494" i="4"/>
  <c r="DH494" i="4"/>
  <c r="CB494" i="4"/>
  <c r="BA494" i="4"/>
  <c r="AJ494" i="4"/>
  <c r="T494" i="4"/>
  <c r="D494" i="4"/>
  <c r="CZ494" i="4"/>
  <c r="BT494" i="4"/>
  <c r="AV494" i="4"/>
  <c r="AF494" i="4"/>
  <c r="P494" i="4"/>
  <c r="CR494" i="4"/>
  <c r="BL494" i="4"/>
  <c r="AR494" i="4"/>
  <c r="AB494" i="4"/>
  <c r="L494" i="4"/>
  <c r="DP494" i="4"/>
  <c r="CJ494" i="4"/>
  <c r="BG494" i="4"/>
  <c r="AN494" i="4"/>
  <c r="X494" i="4"/>
  <c r="H494" i="4"/>
  <c r="F39" i="4"/>
  <c r="L39" i="4"/>
  <c r="Q39" i="4"/>
  <c r="V39" i="4"/>
  <c r="AB39" i="4"/>
  <c r="AG39" i="4"/>
  <c r="AL39" i="4"/>
  <c r="AR39" i="4"/>
  <c r="AW39" i="4"/>
  <c r="BB39" i="4"/>
  <c r="BH39" i="4"/>
  <c r="BM39" i="4"/>
  <c r="BR39" i="4"/>
  <c r="BX39" i="4"/>
  <c r="CC39" i="4"/>
  <c r="CH39" i="4"/>
  <c r="CN39" i="4"/>
  <c r="CS39" i="4"/>
  <c r="CX39" i="4"/>
  <c r="DD39" i="4"/>
  <c r="DI39" i="4"/>
  <c r="DN39" i="4"/>
  <c r="F67" i="4"/>
  <c r="L67" i="4"/>
  <c r="Q67" i="4"/>
  <c r="V67" i="4"/>
  <c r="AB67" i="4"/>
  <c r="AG67" i="4"/>
  <c r="AL67" i="4"/>
  <c r="AR67" i="4"/>
  <c r="AW67" i="4"/>
  <c r="BB67" i="4"/>
  <c r="BH67" i="4"/>
  <c r="BM67" i="4"/>
  <c r="BR67" i="4"/>
  <c r="BX67" i="4"/>
  <c r="CC67" i="4"/>
  <c r="CH67" i="4"/>
  <c r="CN67" i="4"/>
  <c r="CS67" i="4"/>
  <c r="CX67" i="4"/>
  <c r="DD67" i="4"/>
  <c r="DI67" i="4"/>
  <c r="DN67" i="4"/>
  <c r="P75" i="4"/>
  <c r="AK75" i="4"/>
  <c r="BF75" i="4"/>
  <c r="CB75" i="4"/>
  <c r="CW75" i="4"/>
  <c r="S50" i="4"/>
  <c r="AE50" i="4"/>
  <c r="AM50" i="4"/>
  <c r="AY50" i="4"/>
  <c r="BO50" i="4"/>
  <c r="CA50" i="4"/>
  <c r="CM50" i="4"/>
  <c r="DC50" i="4"/>
  <c r="DO50" i="4"/>
  <c r="S54" i="4"/>
  <c r="AI54" i="4"/>
  <c r="AU54" i="4"/>
  <c r="BK54" i="4"/>
  <c r="CA54" i="4"/>
  <c r="CM54" i="4"/>
  <c r="CY54" i="4"/>
  <c r="DG54" i="4"/>
  <c r="DS54" i="4"/>
  <c r="G62" i="4"/>
  <c r="S62" i="4"/>
  <c r="AE62" i="4"/>
  <c r="AQ62" i="4"/>
  <c r="BC62" i="4"/>
  <c r="BW62" i="4"/>
  <c r="CI62" i="4"/>
  <c r="CU62" i="4"/>
  <c r="DO62" i="4"/>
  <c r="I89" i="4"/>
  <c r="AI89" i="4"/>
  <c r="AY89" i="4"/>
  <c r="CK89" i="4"/>
  <c r="DP97" i="4"/>
  <c r="DL97" i="4"/>
  <c r="DH97" i="4"/>
  <c r="DD97" i="4"/>
  <c r="CZ97" i="4"/>
  <c r="CV97" i="4"/>
  <c r="CR97" i="4"/>
  <c r="CN97" i="4"/>
  <c r="CJ97" i="4"/>
  <c r="CF97" i="4"/>
  <c r="CB97" i="4"/>
  <c r="BX97" i="4"/>
  <c r="BT97" i="4"/>
  <c r="BP97" i="4"/>
  <c r="BL97" i="4"/>
  <c r="BH97" i="4"/>
  <c r="BD97" i="4"/>
  <c r="AZ97" i="4"/>
  <c r="AV97" i="4"/>
  <c r="AR97" i="4"/>
  <c r="AN97" i="4"/>
  <c r="AJ97" i="4"/>
  <c r="AF97" i="4"/>
  <c r="AB97" i="4"/>
  <c r="X97" i="4"/>
  <c r="T97" i="4"/>
  <c r="P97" i="4"/>
  <c r="L97" i="4"/>
  <c r="H97" i="4"/>
  <c r="D97" i="4"/>
  <c r="AD97" i="4"/>
  <c r="BE97" i="4"/>
  <c r="CE97" i="4"/>
  <c r="DF97" i="4"/>
  <c r="K105" i="4"/>
  <c r="AI105" i="4"/>
  <c r="BG105" i="4"/>
  <c r="CE105" i="4"/>
  <c r="DK105" i="4"/>
  <c r="DC119" i="4"/>
  <c r="BO125" i="4"/>
  <c r="AY141" i="4"/>
  <c r="S149" i="4"/>
  <c r="BO149" i="4"/>
  <c r="DK149" i="4"/>
  <c r="DR157" i="4"/>
  <c r="DN157" i="4"/>
  <c r="DJ157" i="4"/>
  <c r="DF157" i="4"/>
  <c r="DB157" i="4"/>
  <c r="CX157" i="4"/>
  <c r="CT157" i="4"/>
  <c r="CP157" i="4"/>
  <c r="CL157" i="4"/>
  <c r="CH157" i="4"/>
  <c r="CD157" i="4"/>
  <c r="BZ157" i="4"/>
  <c r="BV157" i="4"/>
  <c r="BR157" i="4"/>
  <c r="BN157" i="4"/>
  <c r="BJ157" i="4"/>
  <c r="BF157" i="4"/>
  <c r="BB157" i="4"/>
  <c r="AX157" i="4"/>
  <c r="AT157" i="4"/>
  <c r="AP157" i="4"/>
  <c r="AL157" i="4"/>
  <c r="AH157" i="4"/>
  <c r="AD157" i="4"/>
  <c r="Z157" i="4"/>
  <c r="V157" i="4"/>
  <c r="R157" i="4"/>
  <c r="N157" i="4"/>
  <c r="J157" i="4"/>
  <c r="F157" i="4"/>
  <c r="DQ157" i="4"/>
  <c r="DM157" i="4"/>
  <c r="DI157" i="4"/>
  <c r="DE157" i="4"/>
  <c r="DA157" i="4"/>
  <c r="CW157" i="4"/>
  <c r="CS157" i="4"/>
  <c r="CO157" i="4"/>
  <c r="CK157" i="4"/>
  <c r="CG157" i="4"/>
  <c r="CC157" i="4"/>
  <c r="BY157" i="4"/>
  <c r="BU157" i="4"/>
  <c r="BQ157" i="4"/>
  <c r="BM157" i="4"/>
  <c r="BI157" i="4"/>
  <c r="BE157" i="4"/>
  <c r="BA157" i="4"/>
  <c r="AW157" i="4"/>
  <c r="AS157" i="4"/>
  <c r="AO157" i="4"/>
  <c r="AK157" i="4"/>
  <c r="AG157" i="4"/>
  <c r="AC157" i="4"/>
  <c r="Y157" i="4"/>
  <c r="U157" i="4"/>
  <c r="Q157" i="4"/>
  <c r="M157" i="4"/>
  <c r="I157" i="4"/>
  <c r="E157" i="4"/>
  <c r="DP157" i="4"/>
  <c r="DL157" i="4"/>
  <c r="DH157" i="4"/>
  <c r="DD157" i="4"/>
  <c r="CZ157" i="4"/>
  <c r="CV157" i="4"/>
  <c r="CR157" i="4"/>
  <c r="CN157" i="4"/>
  <c r="CJ157" i="4"/>
  <c r="CF157" i="4"/>
  <c r="CB157" i="4"/>
  <c r="BX157" i="4"/>
  <c r="BT157" i="4"/>
  <c r="BP157" i="4"/>
  <c r="BL157" i="4"/>
  <c r="BH157" i="4"/>
  <c r="BD157" i="4"/>
  <c r="AZ157" i="4"/>
  <c r="AV157" i="4"/>
  <c r="AR157" i="4"/>
  <c r="AN157" i="4"/>
  <c r="AJ157" i="4"/>
  <c r="AF157" i="4"/>
  <c r="AB157" i="4"/>
  <c r="X157" i="4"/>
  <c r="T157" i="4"/>
  <c r="P157" i="4"/>
  <c r="L157" i="4"/>
  <c r="H157" i="4"/>
  <c r="D157" i="4"/>
  <c r="AY157" i="4"/>
  <c r="CE15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BW9" i="4"/>
  <c r="CA9" i="4"/>
  <c r="CE9" i="4"/>
  <c r="CI9" i="4"/>
  <c r="CM9" i="4"/>
  <c r="CQ9" i="4"/>
  <c r="CU9" i="4"/>
  <c r="CY9" i="4"/>
  <c r="DC9" i="4"/>
  <c r="DG9" i="4"/>
  <c r="DK9" i="4"/>
  <c r="DO9" i="4"/>
  <c r="DS9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BW17" i="4"/>
  <c r="CA17" i="4"/>
  <c r="CE17" i="4"/>
  <c r="CI17" i="4"/>
  <c r="CM17" i="4"/>
  <c r="CQ17" i="4"/>
  <c r="CU17" i="4"/>
  <c r="CY17" i="4"/>
  <c r="DC17" i="4"/>
  <c r="DG17" i="4"/>
  <c r="DK17" i="4"/>
  <c r="DO17" i="4"/>
  <c r="DS17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BW25" i="4"/>
  <c r="CA25" i="4"/>
  <c r="CE25" i="4"/>
  <c r="CI25" i="4"/>
  <c r="CM25" i="4"/>
  <c r="CQ25" i="4"/>
  <c r="CU25" i="4"/>
  <c r="CY25" i="4"/>
  <c r="DC25" i="4"/>
  <c r="DG25" i="4"/>
  <c r="DK25" i="4"/>
  <c r="DO25" i="4"/>
  <c r="DS25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BW29" i="4"/>
  <c r="CA29" i="4"/>
  <c r="CE29" i="4"/>
  <c r="CI29" i="4"/>
  <c r="CM29" i="4"/>
  <c r="CQ29" i="4"/>
  <c r="CU29" i="4"/>
  <c r="CY29" i="4"/>
  <c r="DC29" i="4"/>
  <c r="DG29" i="4"/>
  <c r="DK29" i="4"/>
  <c r="DO29" i="4"/>
  <c r="DS29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BW37" i="4"/>
  <c r="CA37" i="4"/>
  <c r="CE37" i="4"/>
  <c r="CI37" i="4"/>
  <c r="CM37" i="4"/>
  <c r="CQ37" i="4"/>
  <c r="CU37" i="4"/>
  <c r="CY37" i="4"/>
  <c r="DC37" i="4"/>
  <c r="DG37" i="4"/>
  <c r="DK37" i="4"/>
  <c r="DO37" i="4"/>
  <c r="DS37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BW41" i="4"/>
  <c r="CA41" i="4"/>
  <c r="CE41" i="4"/>
  <c r="CI41" i="4"/>
  <c r="CM41" i="4"/>
  <c r="CQ41" i="4"/>
  <c r="CU41" i="4"/>
  <c r="CY41" i="4"/>
  <c r="DC41" i="4"/>
  <c r="DG41" i="4"/>
  <c r="DK41" i="4"/>
  <c r="DO41" i="4"/>
  <c r="DS41" i="4"/>
  <c r="BX46" i="4"/>
  <c r="CF46" i="4"/>
  <c r="CJ46" i="4"/>
  <c r="CN46" i="4"/>
  <c r="CR46" i="4"/>
  <c r="CV46" i="4"/>
  <c r="CZ46" i="4"/>
  <c r="DD46" i="4"/>
  <c r="DH46" i="4"/>
  <c r="DL46" i="4"/>
  <c r="DP46" i="4"/>
  <c r="F48" i="4"/>
  <c r="J48" i="4"/>
  <c r="N48" i="4"/>
  <c r="R48" i="4"/>
  <c r="V48" i="4"/>
  <c r="Z48" i="4"/>
  <c r="AD48" i="4"/>
  <c r="AH48" i="4"/>
  <c r="AL48" i="4"/>
  <c r="AP48" i="4"/>
  <c r="AT48" i="4"/>
  <c r="AX48" i="4"/>
  <c r="BB48" i="4"/>
  <c r="BF48" i="4"/>
  <c r="BJ48" i="4"/>
  <c r="BN48" i="4"/>
  <c r="BR48" i="4"/>
  <c r="BV48" i="4"/>
  <c r="BZ48" i="4"/>
  <c r="CD48" i="4"/>
  <c r="CH48" i="4"/>
  <c r="CL48" i="4"/>
  <c r="CP48" i="4"/>
  <c r="CT48" i="4"/>
  <c r="CX48" i="4"/>
  <c r="DB48" i="4"/>
  <c r="DF48" i="4"/>
  <c r="DJ48" i="4"/>
  <c r="DN48" i="4"/>
  <c r="DR48" i="4"/>
  <c r="D50" i="4"/>
  <c r="H50" i="4"/>
  <c r="L50" i="4"/>
  <c r="P50" i="4"/>
  <c r="T50" i="4"/>
  <c r="X50" i="4"/>
  <c r="AB50" i="4"/>
  <c r="AF50" i="4"/>
  <c r="AJ50" i="4"/>
  <c r="AN50" i="4"/>
  <c r="AR50" i="4"/>
  <c r="AV50" i="4"/>
  <c r="AZ50" i="4"/>
  <c r="BD50" i="4"/>
  <c r="BH50" i="4"/>
  <c r="BL50" i="4"/>
  <c r="BP50" i="4"/>
  <c r="BT50" i="4"/>
  <c r="BX50" i="4"/>
  <c r="CB50" i="4"/>
  <c r="CF50" i="4"/>
  <c r="CJ50" i="4"/>
  <c r="CN50" i="4"/>
  <c r="CR50" i="4"/>
  <c r="CV50" i="4"/>
  <c r="CZ50" i="4"/>
  <c r="DD50" i="4"/>
  <c r="DH50" i="4"/>
  <c r="DL50" i="4"/>
  <c r="DP50" i="4"/>
  <c r="D54" i="4"/>
  <c r="H54" i="4"/>
  <c r="L54" i="4"/>
  <c r="P54" i="4"/>
  <c r="T54" i="4"/>
  <c r="X54" i="4"/>
  <c r="AB54" i="4"/>
  <c r="AF54" i="4"/>
  <c r="AJ54" i="4"/>
  <c r="AN54" i="4"/>
  <c r="AR54" i="4"/>
  <c r="AV54" i="4"/>
  <c r="AZ54" i="4"/>
  <c r="BD54" i="4"/>
  <c r="BH54" i="4"/>
  <c r="BL54" i="4"/>
  <c r="BP54" i="4"/>
  <c r="BT54" i="4"/>
  <c r="BX54" i="4"/>
  <c r="CB54" i="4"/>
  <c r="CF54" i="4"/>
  <c r="CJ54" i="4"/>
  <c r="CN54" i="4"/>
  <c r="CR54" i="4"/>
  <c r="CV54" i="4"/>
  <c r="CZ54" i="4"/>
  <c r="DD54" i="4"/>
  <c r="DH54" i="4"/>
  <c r="DL54" i="4"/>
  <c r="DP54" i="4"/>
  <c r="N56" i="4"/>
  <c r="AD56" i="4"/>
  <c r="AT56" i="4"/>
  <c r="BJ56" i="4"/>
  <c r="BZ56" i="4"/>
  <c r="CP56" i="4"/>
  <c r="DF56" i="4"/>
  <c r="D58" i="4"/>
  <c r="H58" i="4"/>
  <c r="L58" i="4"/>
  <c r="P58" i="4"/>
  <c r="T58" i="4"/>
  <c r="X58" i="4"/>
  <c r="AB58" i="4"/>
  <c r="AF58" i="4"/>
  <c r="AJ58" i="4"/>
  <c r="AN58" i="4"/>
  <c r="AR58" i="4"/>
  <c r="AV58" i="4"/>
  <c r="AZ58" i="4"/>
  <c r="BD58" i="4"/>
  <c r="BH58" i="4"/>
  <c r="BL58" i="4"/>
  <c r="BP58" i="4"/>
  <c r="BT58" i="4"/>
  <c r="BX58" i="4"/>
  <c r="CB58" i="4"/>
  <c r="CF58" i="4"/>
  <c r="CJ58" i="4"/>
  <c r="CN58" i="4"/>
  <c r="CR58" i="4"/>
  <c r="CV58" i="4"/>
  <c r="CZ58" i="4"/>
  <c r="DD58" i="4"/>
  <c r="DH58" i="4"/>
  <c r="DL58" i="4"/>
  <c r="DP58" i="4"/>
  <c r="D62" i="4"/>
  <c r="H62" i="4"/>
  <c r="L62" i="4"/>
  <c r="P62" i="4"/>
  <c r="T62" i="4"/>
  <c r="X62" i="4"/>
  <c r="AB62" i="4"/>
  <c r="AF62" i="4"/>
  <c r="AJ62" i="4"/>
  <c r="AN62" i="4"/>
  <c r="AR62" i="4"/>
  <c r="AV62" i="4"/>
  <c r="AZ62" i="4"/>
  <c r="BD62" i="4"/>
  <c r="BH62" i="4"/>
  <c r="BL62" i="4"/>
  <c r="BP62" i="4"/>
  <c r="BT62" i="4"/>
  <c r="BX62" i="4"/>
  <c r="CB62" i="4"/>
  <c r="CF62" i="4"/>
  <c r="CJ62" i="4"/>
  <c r="CN62" i="4"/>
  <c r="CR62" i="4"/>
  <c r="CV62" i="4"/>
  <c r="CZ62" i="4"/>
  <c r="DD62" i="4"/>
  <c r="DH62" i="4"/>
  <c r="DL62" i="4"/>
  <c r="DP62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BW65" i="4"/>
  <c r="CA65" i="4"/>
  <c r="CE65" i="4"/>
  <c r="CI65" i="4"/>
  <c r="CM65" i="4"/>
  <c r="CQ65" i="4"/>
  <c r="CU65" i="4"/>
  <c r="CY65" i="4"/>
  <c r="DC65" i="4"/>
  <c r="DG65" i="4"/>
  <c r="DK65" i="4"/>
  <c r="DO65" i="4"/>
  <c r="DS65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BW73" i="4"/>
  <c r="CA73" i="4"/>
  <c r="CE73" i="4"/>
  <c r="CI73" i="4"/>
  <c r="CM73" i="4"/>
  <c r="CQ73" i="4"/>
  <c r="CU73" i="4"/>
  <c r="CY73" i="4"/>
  <c r="DC73" i="4"/>
  <c r="DG73" i="4"/>
  <c r="DK73" i="4"/>
  <c r="DO73" i="4"/>
  <c r="DS73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BW81" i="4"/>
  <c r="CA81" i="4"/>
  <c r="CE81" i="4"/>
  <c r="CI81" i="4"/>
  <c r="CM81" i="4"/>
  <c r="CQ81" i="4"/>
  <c r="CU81" i="4"/>
  <c r="CY81" i="4"/>
  <c r="DC81" i="4"/>
  <c r="DG81" i="4"/>
  <c r="DK81" i="4"/>
  <c r="DO81" i="4"/>
  <c r="DS81" i="4"/>
  <c r="BU83" i="4"/>
  <c r="BY83" i="4"/>
  <c r="CC83" i="4"/>
  <c r="CG83" i="4"/>
  <c r="CK83" i="4"/>
  <c r="CO83" i="4"/>
  <c r="CS83" i="4"/>
  <c r="CW83" i="4"/>
  <c r="DA83" i="4"/>
  <c r="DE83" i="4"/>
  <c r="DI83" i="4"/>
  <c r="DM83" i="4"/>
  <c r="DQ83" i="4"/>
  <c r="G87" i="4"/>
  <c r="L87" i="4"/>
  <c r="Q87" i="4"/>
  <c r="W87" i="4"/>
  <c r="AB87" i="4"/>
  <c r="AG87" i="4"/>
  <c r="AM87" i="4"/>
  <c r="AR87" i="4"/>
  <c r="AW87" i="4"/>
  <c r="BC87" i="4"/>
  <c r="BH87" i="4"/>
  <c r="BM87" i="4"/>
  <c r="BS87" i="4"/>
  <c r="BX87" i="4"/>
  <c r="CC87" i="4"/>
  <c r="CI87" i="4"/>
  <c r="CN87" i="4"/>
  <c r="CS87" i="4"/>
  <c r="CY87" i="4"/>
  <c r="DD87" i="4"/>
  <c r="DI87" i="4"/>
  <c r="E89" i="4"/>
  <c r="J89" i="4"/>
  <c r="O89" i="4"/>
  <c r="U89" i="4"/>
  <c r="Z89" i="4"/>
  <c r="AE89" i="4"/>
  <c r="AK89" i="4"/>
  <c r="AP89" i="4"/>
  <c r="AU89" i="4"/>
  <c r="BA89" i="4"/>
  <c r="BF89" i="4"/>
  <c r="BK89" i="4"/>
  <c r="BQ89" i="4"/>
  <c r="BV89" i="4"/>
  <c r="CA89" i="4"/>
  <c r="CG89" i="4"/>
  <c r="CL89" i="4"/>
  <c r="CQ89" i="4"/>
  <c r="CW89" i="4"/>
  <c r="DB89" i="4"/>
  <c r="DG89" i="4"/>
  <c r="DM89" i="4"/>
  <c r="DR89" i="4"/>
  <c r="G91" i="4"/>
  <c r="L91" i="4"/>
  <c r="Q91" i="4"/>
  <c r="W91" i="4"/>
  <c r="AB91" i="4"/>
  <c r="AG91" i="4"/>
  <c r="AM91" i="4"/>
  <c r="AR91" i="4"/>
  <c r="AW91" i="4"/>
  <c r="BC91" i="4"/>
  <c r="BH91" i="4"/>
  <c r="BM91" i="4"/>
  <c r="BS91" i="4"/>
  <c r="BX91" i="4"/>
  <c r="CC91" i="4"/>
  <c r="CI91" i="4"/>
  <c r="CN91" i="4"/>
  <c r="CS91" i="4"/>
  <c r="CY91" i="4"/>
  <c r="DD91" i="4"/>
  <c r="DI91" i="4"/>
  <c r="G95" i="4"/>
  <c r="L95" i="4"/>
  <c r="Q95" i="4"/>
  <c r="W95" i="4"/>
  <c r="AB95" i="4"/>
  <c r="AG95" i="4"/>
  <c r="AM95" i="4"/>
  <c r="AR95" i="4"/>
  <c r="AW95" i="4"/>
  <c r="BC95" i="4"/>
  <c r="BH95" i="4"/>
  <c r="BM95" i="4"/>
  <c r="BS95" i="4"/>
  <c r="BX95" i="4"/>
  <c r="CC95" i="4"/>
  <c r="CI95" i="4"/>
  <c r="CN95" i="4"/>
  <c r="CS95" i="4"/>
  <c r="CY95" i="4"/>
  <c r="DD95" i="4"/>
  <c r="DI95" i="4"/>
  <c r="E97" i="4"/>
  <c r="J97" i="4"/>
  <c r="O97" i="4"/>
  <c r="U97" i="4"/>
  <c r="Z97" i="4"/>
  <c r="AE97" i="4"/>
  <c r="AK97" i="4"/>
  <c r="AP97" i="4"/>
  <c r="AU97" i="4"/>
  <c r="BA97" i="4"/>
  <c r="BF97" i="4"/>
  <c r="BK97" i="4"/>
  <c r="BQ97" i="4"/>
  <c r="BV97" i="4"/>
  <c r="CA97" i="4"/>
  <c r="CG97" i="4"/>
  <c r="CL97" i="4"/>
  <c r="CQ97" i="4"/>
  <c r="CW97" i="4"/>
  <c r="DB97" i="4"/>
  <c r="DG97" i="4"/>
  <c r="DM97" i="4"/>
  <c r="DR97" i="4"/>
  <c r="G99" i="4"/>
  <c r="L99" i="4"/>
  <c r="Q99" i="4"/>
  <c r="W99" i="4"/>
  <c r="AB99" i="4"/>
  <c r="AG99" i="4"/>
  <c r="AM99" i="4"/>
  <c r="AR99" i="4"/>
  <c r="AW99" i="4"/>
  <c r="BC99" i="4"/>
  <c r="BH99" i="4"/>
  <c r="BM99" i="4"/>
  <c r="BS99" i="4"/>
  <c r="BX99" i="4"/>
  <c r="CC99" i="4"/>
  <c r="CI99" i="4"/>
  <c r="CN99" i="4"/>
  <c r="CS99" i="4"/>
  <c r="CY99" i="4"/>
  <c r="DD99" i="4"/>
  <c r="DI99" i="4"/>
  <c r="E105" i="4"/>
  <c r="M105" i="4"/>
  <c r="U105" i="4"/>
  <c r="AC105" i="4"/>
  <c r="AK105" i="4"/>
  <c r="AS105" i="4"/>
  <c r="BA105" i="4"/>
  <c r="BI105" i="4"/>
  <c r="BQ105" i="4"/>
  <c r="BY105" i="4"/>
  <c r="CG105" i="4"/>
  <c r="CO105" i="4"/>
  <c r="CW105" i="4"/>
  <c r="DE105" i="4"/>
  <c r="I109" i="4"/>
  <c r="Q109" i="4"/>
  <c r="Y109" i="4"/>
  <c r="AG109" i="4"/>
  <c r="AO109" i="4"/>
  <c r="AW109" i="4"/>
  <c r="BE109" i="4"/>
  <c r="BM109" i="4"/>
  <c r="BU109" i="4"/>
  <c r="CC109" i="4"/>
  <c r="CK109" i="4"/>
  <c r="CS109" i="4"/>
  <c r="DA109" i="4"/>
  <c r="DI109" i="4"/>
  <c r="M111" i="4"/>
  <c r="AS111" i="4"/>
  <c r="BY111" i="4"/>
  <c r="DE111" i="4"/>
  <c r="I115" i="4"/>
  <c r="Q115" i="4"/>
  <c r="Y115" i="4"/>
  <c r="AG115" i="4"/>
  <c r="AO115" i="4"/>
  <c r="AW115" i="4"/>
  <c r="BE115" i="4"/>
  <c r="BM115" i="4"/>
  <c r="BU115" i="4"/>
  <c r="CC115" i="4"/>
  <c r="CK115" i="4"/>
  <c r="CS115" i="4"/>
  <c r="DA115" i="4"/>
  <c r="DI115" i="4"/>
  <c r="I117" i="4"/>
  <c r="Q117" i="4"/>
  <c r="Y117" i="4"/>
  <c r="AG117" i="4"/>
  <c r="AO117" i="4"/>
  <c r="AW117" i="4"/>
  <c r="BE117" i="4"/>
  <c r="BM117" i="4"/>
  <c r="BU117" i="4"/>
  <c r="CC117" i="4"/>
  <c r="CK117" i="4"/>
  <c r="CS117" i="4"/>
  <c r="DA117" i="4"/>
  <c r="DI117" i="4"/>
  <c r="U119" i="4"/>
  <c r="BA119" i="4"/>
  <c r="CG119" i="4"/>
  <c r="DM119" i="4"/>
  <c r="G125" i="4"/>
  <c r="W125" i="4"/>
  <c r="AM125" i="4"/>
  <c r="BC125" i="4"/>
  <c r="BS125" i="4"/>
  <c r="CI125" i="4"/>
  <c r="CY125" i="4"/>
  <c r="DO125" i="4"/>
  <c r="O129" i="4"/>
  <c r="AE129" i="4"/>
  <c r="AU129" i="4"/>
  <c r="BK129" i="4"/>
  <c r="CA129" i="4"/>
  <c r="CQ129" i="4"/>
  <c r="O137" i="4"/>
  <c r="AE137" i="4"/>
  <c r="AU137" i="4"/>
  <c r="BK137" i="4"/>
  <c r="CA137" i="4"/>
  <c r="CQ137" i="4"/>
  <c r="G141" i="4"/>
  <c r="W141" i="4"/>
  <c r="AM141" i="4"/>
  <c r="BC141" i="4"/>
  <c r="BS141" i="4"/>
  <c r="CI141" i="4"/>
  <c r="CY141" i="4"/>
  <c r="O145" i="4"/>
  <c r="AE145" i="4"/>
  <c r="AU145" i="4"/>
  <c r="BK145" i="4"/>
  <c r="CA145" i="4"/>
  <c r="CQ145" i="4"/>
  <c r="G149" i="4"/>
  <c r="W149" i="4"/>
  <c r="AM149" i="4"/>
  <c r="BC149" i="4"/>
  <c r="BS149" i="4"/>
  <c r="CI149" i="4"/>
  <c r="CY149" i="4"/>
  <c r="O153" i="4"/>
  <c r="AE153" i="4"/>
  <c r="AU153" i="4"/>
  <c r="BK153" i="4"/>
  <c r="CA153" i="4"/>
  <c r="CQ153" i="4"/>
  <c r="G157" i="4"/>
  <c r="W157" i="4"/>
  <c r="AM157" i="4"/>
  <c r="BC157" i="4"/>
  <c r="BS157" i="4"/>
  <c r="CI157" i="4"/>
  <c r="CY157" i="4"/>
  <c r="DO157" i="4"/>
  <c r="DR229" i="4"/>
  <c r="DN229" i="4"/>
  <c r="DJ229" i="4"/>
  <c r="DF229" i="4"/>
  <c r="DB229" i="4"/>
  <c r="CX229" i="4"/>
  <c r="CT229" i="4"/>
  <c r="CP229" i="4"/>
  <c r="CL229" i="4"/>
  <c r="CH229" i="4"/>
  <c r="CD229" i="4"/>
  <c r="BZ229" i="4"/>
  <c r="BV229" i="4"/>
  <c r="BR229" i="4"/>
  <c r="BN229" i="4"/>
  <c r="BJ229" i="4"/>
  <c r="BF229" i="4"/>
  <c r="BB229" i="4"/>
  <c r="AX229" i="4"/>
  <c r="AT229" i="4"/>
  <c r="AP229" i="4"/>
  <c r="AL229" i="4"/>
  <c r="AH229" i="4"/>
  <c r="AD229" i="4"/>
  <c r="Z229" i="4"/>
  <c r="V229" i="4"/>
  <c r="R229" i="4"/>
  <c r="N229" i="4"/>
  <c r="J229" i="4"/>
  <c r="F229" i="4"/>
  <c r="DQ229" i="4"/>
  <c r="DM229" i="4"/>
  <c r="DI229" i="4"/>
  <c r="DE229" i="4"/>
  <c r="DA229" i="4"/>
  <c r="CW229" i="4"/>
  <c r="CS229" i="4"/>
  <c r="CO229" i="4"/>
  <c r="CK229" i="4"/>
  <c r="CG229" i="4"/>
  <c r="CC229" i="4"/>
  <c r="BY229" i="4"/>
  <c r="BU229" i="4"/>
  <c r="BQ229" i="4"/>
  <c r="BM229" i="4"/>
  <c r="BI229" i="4"/>
  <c r="BE229" i="4"/>
  <c r="BA229" i="4"/>
  <c r="AW229" i="4"/>
  <c r="AS229" i="4"/>
  <c r="AO229" i="4"/>
  <c r="AK229" i="4"/>
  <c r="AG229" i="4"/>
  <c r="AC229" i="4"/>
  <c r="Y229" i="4"/>
  <c r="U229" i="4"/>
  <c r="Q229" i="4"/>
  <c r="M229" i="4"/>
  <c r="I229" i="4"/>
  <c r="E229" i="4"/>
  <c r="DP229" i="4"/>
  <c r="DH229" i="4"/>
  <c r="CZ229" i="4"/>
  <c r="CR229" i="4"/>
  <c r="CJ229" i="4"/>
  <c r="CB229" i="4"/>
  <c r="BT229" i="4"/>
  <c r="BL229" i="4"/>
  <c r="BD229" i="4"/>
  <c r="AV229" i="4"/>
  <c r="AN229" i="4"/>
  <c r="AF229" i="4"/>
  <c r="X229" i="4"/>
  <c r="P229" i="4"/>
  <c r="H229" i="4"/>
  <c r="DO229" i="4"/>
  <c r="DG229" i="4"/>
  <c r="CY229" i="4"/>
  <c r="CQ229" i="4"/>
  <c r="CI229" i="4"/>
  <c r="CA229" i="4"/>
  <c r="BS229" i="4"/>
  <c r="BK229" i="4"/>
  <c r="BC229" i="4"/>
  <c r="AU229" i="4"/>
  <c r="AM229" i="4"/>
  <c r="AE229" i="4"/>
  <c r="W229" i="4"/>
  <c r="O229" i="4"/>
  <c r="G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D229" i="4"/>
  <c r="DS229" i="4"/>
  <c r="CM229" i="4"/>
  <c r="BG229" i="4"/>
  <c r="AA229" i="4"/>
  <c r="DK229" i="4"/>
  <c r="CE229" i="4"/>
  <c r="AY229" i="4"/>
  <c r="S229" i="4"/>
  <c r="DC229" i="4"/>
  <c r="BW229" i="4"/>
  <c r="AQ229" i="4"/>
  <c r="K229" i="4"/>
  <c r="K46" i="4"/>
  <c r="W46" i="4"/>
  <c r="AI46" i="4"/>
  <c r="AU46" i="4"/>
  <c r="BC46" i="4"/>
  <c r="BK46" i="4"/>
  <c r="BW46" i="4"/>
  <c r="CM46" i="4"/>
  <c r="CY46" i="4"/>
  <c r="DC46" i="4"/>
  <c r="DO46" i="4"/>
  <c r="DS46" i="4"/>
  <c r="G50" i="4"/>
  <c r="O50" i="4"/>
  <c r="AA50" i="4"/>
  <c r="AQ50" i="4"/>
  <c r="BC50" i="4"/>
  <c r="BK50" i="4"/>
  <c r="BW50" i="4"/>
  <c r="CI50" i="4"/>
  <c r="CU50" i="4"/>
  <c r="DG50" i="4"/>
  <c r="G54" i="4"/>
  <c r="O54" i="4"/>
  <c r="AA54" i="4"/>
  <c r="AE54" i="4"/>
  <c r="AQ54" i="4"/>
  <c r="BC54" i="4"/>
  <c r="BO54" i="4"/>
  <c r="BW54" i="4"/>
  <c r="CI54" i="4"/>
  <c r="CU54" i="4"/>
  <c r="DK54" i="4"/>
  <c r="G58" i="4"/>
  <c r="S58" i="4"/>
  <c r="AE58" i="4"/>
  <c r="AQ58" i="4"/>
  <c r="AU58" i="4"/>
  <c r="BG58" i="4"/>
  <c r="BS58" i="4"/>
  <c r="CI58" i="4"/>
  <c r="CU58" i="4"/>
  <c r="DC58" i="4"/>
  <c r="DS58" i="4"/>
  <c r="O62" i="4"/>
  <c r="AA62" i="4"/>
  <c r="AI62" i="4"/>
  <c r="AU62" i="4"/>
  <c r="BG62" i="4"/>
  <c r="BO62" i="4"/>
  <c r="CA62" i="4"/>
  <c r="CM62" i="4"/>
  <c r="CY62" i="4"/>
  <c r="DG62" i="4"/>
  <c r="DS62" i="4"/>
  <c r="S89" i="4"/>
  <c r="Y89" i="4"/>
  <c r="AO89" i="4"/>
  <c r="BE89" i="4"/>
  <c r="BO89" i="4"/>
  <c r="BZ89" i="4"/>
  <c r="CP89" i="4"/>
  <c r="DA89" i="4"/>
  <c r="DK89" i="4"/>
  <c r="N97" i="4"/>
  <c r="S97" i="4"/>
  <c r="AI97" i="4"/>
  <c r="AT97" i="4"/>
  <c r="BJ97" i="4"/>
  <c r="BZ97" i="4"/>
  <c r="CP97" i="4"/>
  <c r="DR105" i="4"/>
  <c r="DN105" i="4"/>
  <c r="DJ105" i="4"/>
  <c r="DF105" i="4"/>
  <c r="DB105" i="4"/>
  <c r="CX105" i="4"/>
  <c r="CT105" i="4"/>
  <c r="CP105" i="4"/>
  <c r="CL105" i="4"/>
  <c r="CH105" i="4"/>
  <c r="CD105" i="4"/>
  <c r="BZ105" i="4"/>
  <c r="BV105" i="4"/>
  <c r="BR105" i="4"/>
  <c r="BN105" i="4"/>
  <c r="BJ105" i="4"/>
  <c r="BF105" i="4"/>
  <c r="BB105" i="4"/>
  <c r="AX105" i="4"/>
  <c r="AT105" i="4"/>
  <c r="AP105" i="4"/>
  <c r="AL105" i="4"/>
  <c r="AH105" i="4"/>
  <c r="AD105" i="4"/>
  <c r="Z105" i="4"/>
  <c r="V105" i="4"/>
  <c r="R105" i="4"/>
  <c r="N105" i="4"/>
  <c r="J105" i="4"/>
  <c r="F105" i="4"/>
  <c r="DP105" i="4"/>
  <c r="DL105" i="4"/>
  <c r="DH105" i="4"/>
  <c r="DD105" i="4"/>
  <c r="CZ105" i="4"/>
  <c r="CV105" i="4"/>
  <c r="CR105" i="4"/>
  <c r="CN105" i="4"/>
  <c r="CJ105" i="4"/>
  <c r="CF105" i="4"/>
  <c r="CB105" i="4"/>
  <c r="BX105" i="4"/>
  <c r="BT105" i="4"/>
  <c r="BP105" i="4"/>
  <c r="BL105" i="4"/>
  <c r="BH105" i="4"/>
  <c r="BD105" i="4"/>
  <c r="AZ105" i="4"/>
  <c r="AV105" i="4"/>
  <c r="AR105" i="4"/>
  <c r="AN105" i="4"/>
  <c r="AJ105" i="4"/>
  <c r="AF105" i="4"/>
  <c r="AB105" i="4"/>
  <c r="X105" i="4"/>
  <c r="T105" i="4"/>
  <c r="P105" i="4"/>
  <c r="L105" i="4"/>
  <c r="H105" i="4"/>
  <c r="D105" i="4"/>
  <c r="AA105" i="4"/>
  <c r="AY105" i="4"/>
  <c r="BO105" i="4"/>
  <c r="CM105" i="4"/>
  <c r="CU105" i="4"/>
  <c r="DS105" i="4"/>
  <c r="CM111" i="4"/>
  <c r="AA119" i="4"/>
  <c r="CU119" i="4"/>
  <c r="S125" i="4"/>
  <c r="AY125" i="4"/>
  <c r="CU125" i="4"/>
  <c r="DR133" i="4"/>
  <c r="DB133" i="4"/>
  <c r="CT133" i="4"/>
  <c r="CL133" i="4"/>
  <c r="CD133" i="4"/>
  <c r="BZ133" i="4"/>
  <c r="BV133" i="4"/>
  <c r="BR133" i="4"/>
  <c r="BN133" i="4"/>
  <c r="BJ133" i="4"/>
  <c r="BF133" i="4"/>
  <c r="BB133" i="4"/>
  <c r="AX133" i="4"/>
  <c r="AT133" i="4"/>
  <c r="AP133" i="4"/>
  <c r="AL133" i="4"/>
  <c r="AH133" i="4"/>
  <c r="AD133" i="4"/>
  <c r="Z133" i="4"/>
  <c r="V133" i="4"/>
  <c r="R133" i="4"/>
  <c r="N133" i="4"/>
  <c r="J133" i="4"/>
  <c r="F133" i="4"/>
  <c r="DQ133" i="4"/>
  <c r="DM133" i="4"/>
  <c r="DI133" i="4"/>
  <c r="DE133" i="4"/>
  <c r="DA133" i="4"/>
  <c r="CW133" i="4"/>
  <c r="CS133" i="4"/>
  <c r="CO133" i="4"/>
  <c r="CK133" i="4"/>
  <c r="CG133" i="4"/>
  <c r="CC133" i="4"/>
  <c r="BY133" i="4"/>
  <c r="BU133" i="4"/>
  <c r="BQ133" i="4"/>
  <c r="BM133" i="4"/>
  <c r="BI133" i="4"/>
  <c r="BE133" i="4"/>
  <c r="BA133" i="4"/>
  <c r="AW133" i="4"/>
  <c r="AS133" i="4"/>
  <c r="AO133" i="4"/>
  <c r="AK133" i="4"/>
  <c r="AG133" i="4"/>
  <c r="AC133" i="4"/>
  <c r="Y133" i="4"/>
  <c r="U133" i="4"/>
  <c r="Q133" i="4"/>
  <c r="M133" i="4"/>
  <c r="I133" i="4"/>
  <c r="E133" i="4"/>
  <c r="DP133" i="4"/>
  <c r="DL133" i="4"/>
  <c r="DH133" i="4"/>
  <c r="DD133" i="4"/>
  <c r="CZ133" i="4"/>
  <c r="CV133" i="4"/>
  <c r="CR133" i="4"/>
  <c r="CN133" i="4"/>
  <c r="CJ133" i="4"/>
  <c r="CF133" i="4"/>
  <c r="CB133" i="4"/>
  <c r="BX133" i="4"/>
  <c r="BT133" i="4"/>
  <c r="BP133" i="4"/>
  <c r="BL133" i="4"/>
  <c r="BH133" i="4"/>
  <c r="BD133" i="4"/>
  <c r="AZ133" i="4"/>
  <c r="AV133" i="4"/>
  <c r="AR133" i="4"/>
  <c r="AN133" i="4"/>
  <c r="AJ133" i="4"/>
  <c r="AF133" i="4"/>
  <c r="AB133" i="4"/>
  <c r="X133" i="4"/>
  <c r="T133" i="4"/>
  <c r="P133" i="4"/>
  <c r="L133" i="4"/>
  <c r="H133" i="4"/>
  <c r="D133" i="4"/>
  <c r="AY133" i="4"/>
  <c r="CE133" i="4"/>
  <c r="DR141" i="4"/>
  <c r="DN141" i="4"/>
  <c r="DJ141" i="4"/>
  <c r="DF141" i="4"/>
  <c r="DB141" i="4"/>
  <c r="CX141" i="4"/>
  <c r="CT141" i="4"/>
  <c r="CP141" i="4"/>
  <c r="CL141" i="4"/>
  <c r="CH141" i="4"/>
  <c r="CD141" i="4"/>
  <c r="BZ141" i="4"/>
  <c r="BV141" i="4"/>
  <c r="BR141" i="4"/>
  <c r="BN141" i="4"/>
  <c r="BJ141" i="4"/>
  <c r="BF141" i="4"/>
  <c r="BB141" i="4"/>
  <c r="AX141" i="4"/>
  <c r="AT141" i="4"/>
  <c r="AP141" i="4"/>
  <c r="AL141" i="4"/>
  <c r="AH141" i="4"/>
  <c r="AD141" i="4"/>
  <c r="Z141" i="4"/>
  <c r="V141" i="4"/>
  <c r="R141" i="4"/>
  <c r="N141" i="4"/>
  <c r="J141" i="4"/>
  <c r="F141" i="4"/>
  <c r="DQ141" i="4"/>
  <c r="DM141" i="4"/>
  <c r="DI141" i="4"/>
  <c r="DE141" i="4"/>
  <c r="DA141" i="4"/>
  <c r="CW141" i="4"/>
  <c r="CS141" i="4"/>
  <c r="CO141" i="4"/>
  <c r="CK141" i="4"/>
  <c r="CG141" i="4"/>
  <c r="CC141" i="4"/>
  <c r="BY141" i="4"/>
  <c r="BU141" i="4"/>
  <c r="BQ141" i="4"/>
  <c r="BM141" i="4"/>
  <c r="BI141" i="4"/>
  <c r="BE141" i="4"/>
  <c r="BA141" i="4"/>
  <c r="AW141" i="4"/>
  <c r="AS141" i="4"/>
  <c r="AO141" i="4"/>
  <c r="AK141" i="4"/>
  <c r="AG141" i="4"/>
  <c r="AC141" i="4"/>
  <c r="Y141" i="4"/>
  <c r="U141" i="4"/>
  <c r="Q141" i="4"/>
  <c r="M141" i="4"/>
  <c r="I141" i="4"/>
  <c r="E141" i="4"/>
  <c r="DP141" i="4"/>
  <c r="DL141" i="4"/>
  <c r="DH141" i="4"/>
  <c r="DD141" i="4"/>
  <c r="CZ141" i="4"/>
  <c r="CV141" i="4"/>
  <c r="CR141" i="4"/>
  <c r="CN141" i="4"/>
  <c r="CJ141" i="4"/>
  <c r="CF141" i="4"/>
  <c r="CB141" i="4"/>
  <c r="BX141" i="4"/>
  <c r="BT141" i="4"/>
  <c r="BP141" i="4"/>
  <c r="BL141" i="4"/>
  <c r="BH141" i="4"/>
  <c r="BD141" i="4"/>
  <c r="AZ141" i="4"/>
  <c r="AV141" i="4"/>
  <c r="AR141" i="4"/>
  <c r="AN141" i="4"/>
  <c r="AJ141" i="4"/>
  <c r="AF141" i="4"/>
  <c r="AB141" i="4"/>
  <c r="X141" i="4"/>
  <c r="T141" i="4"/>
  <c r="P141" i="4"/>
  <c r="L141" i="4"/>
  <c r="H141" i="4"/>
  <c r="D141" i="4"/>
  <c r="AI141" i="4"/>
  <c r="CE141" i="4"/>
  <c r="DK141" i="4"/>
  <c r="DR149" i="4"/>
  <c r="DN149" i="4"/>
  <c r="DJ149" i="4"/>
  <c r="DF149" i="4"/>
  <c r="DB149" i="4"/>
  <c r="CX149" i="4"/>
  <c r="CT149" i="4"/>
  <c r="CP149" i="4"/>
  <c r="CL149" i="4"/>
  <c r="CH149" i="4"/>
  <c r="CD149" i="4"/>
  <c r="BZ149" i="4"/>
  <c r="BV149" i="4"/>
  <c r="BR149" i="4"/>
  <c r="BN149" i="4"/>
  <c r="BJ149" i="4"/>
  <c r="BF149" i="4"/>
  <c r="BB149" i="4"/>
  <c r="AX149" i="4"/>
  <c r="AT149" i="4"/>
  <c r="AP149" i="4"/>
  <c r="AL149" i="4"/>
  <c r="AH149" i="4"/>
  <c r="AD149" i="4"/>
  <c r="Z149" i="4"/>
  <c r="V149" i="4"/>
  <c r="R149" i="4"/>
  <c r="N149" i="4"/>
  <c r="J149" i="4"/>
  <c r="F149" i="4"/>
  <c r="DQ149" i="4"/>
  <c r="DM149" i="4"/>
  <c r="DI149" i="4"/>
  <c r="DE149" i="4"/>
  <c r="DA149" i="4"/>
  <c r="CW149" i="4"/>
  <c r="CS149" i="4"/>
  <c r="CO149" i="4"/>
  <c r="CK149" i="4"/>
  <c r="CG149" i="4"/>
  <c r="CC149" i="4"/>
  <c r="BY149" i="4"/>
  <c r="BU149" i="4"/>
  <c r="BQ149" i="4"/>
  <c r="BM149" i="4"/>
  <c r="BI149" i="4"/>
  <c r="BE149" i="4"/>
  <c r="BA149" i="4"/>
  <c r="AW149" i="4"/>
  <c r="AS149" i="4"/>
  <c r="AO149" i="4"/>
  <c r="AK149" i="4"/>
  <c r="AG149" i="4"/>
  <c r="AC149" i="4"/>
  <c r="Y149" i="4"/>
  <c r="U149" i="4"/>
  <c r="Q149" i="4"/>
  <c r="M149" i="4"/>
  <c r="I149" i="4"/>
  <c r="E149" i="4"/>
  <c r="DP149" i="4"/>
  <c r="DL149" i="4"/>
  <c r="DH149" i="4"/>
  <c r="DD149" i="4"/>
  <c r="CZ149" i="4"/>
  <c r="CV149" i="4"/>
  <c r="CR149" i="4"/>
  <c r="CN149" i="4"/>
  <c r="CJ149" i="4"/>
  <c r="CF149" i="4"/>
  <c r="CB149" i="4"/>
  <c r="BX149" i="4"/>
  <c r="BT149" i="4"/>
  <c r="BP149" i="4"/>
  <c r="BL149" i="4"/>
  <c r="BH149" i="4"/>
  <c r="BD149" i="4"/>
  <c r="AZ149" i="4"/>
  <c r="AV149" i="4"/>
  <c r="AR149" i="4"/>
  <c r="AN149" i="4"/>
  <c r="AJ149" i="4"/>
  <c r="AF149" i="4"/>
  <c r="AB149" i="4"/>
  <c r="X149" i="4"/>
  <c r="T149" i="4"/>
  <c r="P149" i="4"/>
  <c r="L149" i="4"/>
  <c r="H149" i="4"/>
  <c r="D149" i="4"/>
  <c r="AY149" i="4"/>
  <c r="CU149" i="4"/>
  <c r="S157" i="4"/>
  <c r="BO157" i="4"/>
  <c r="DK157" i="4"/>
  <c r="E46" i="4"/>
  <c r="I46" i="4"/>
  <c r="M46" i="4"/>
  <c r="Q46" i="4"/>
  <c r="U46" i="4"/>
  <c r="Y46" i="4"/>
  <c r="AC46" i="4"/>
  <c r="AG46" i="4"/>
  <c r="AK46" i="4"/>
  <c r="AO46" i="4"/>
  <c r="AS46" i="4"/>
  <c r="AW46" i="4"/>
  <c r="BA46" i="4"/>
  <c r="BE46" i="4"/>
  <c r="BI46" i="4"/>
  <c r="BM46" i="4"/>
  <c r="BQ46" i="4"/>
  <c r="BU46" i="4"/>
  <c r="BY46" i="4"/>
  <c r="CC46" i="4"/>
  <c r="CG46" i="4"/>
  <c r="CK46" i="4"/>
  <c r="CO46" i="4"/>
  <c r="CS46" i="4"/>
  <c r="CW46" i="4"/>
  <c r="DA46" i="4"/>
  <c r="DE46" i="4"/>
  <c r="DI46" i="4"/>
  <c r="DM46" i="4"/>
  <c r="DQ46" i="4"/>
  <c r="G48" i="4"/>
  <c r="K48" i="4"/>
  <c r="O48" i="4"/>
  <c r="S48" i="4"/>
  <c r="W48" i="4"/>
  <c r="AA48" i="4"/>
  <c r="AE48" i="4"/>
  <c r="AI48" i="4"/>
  <c r="AM48" i="4"/>
  <c r="AQ48" i="4"/>
  <c r="AU48" i="4"/>
  <c r="AY48" i="4"/>
  <c r="BC48" i="4"/>
  <c r="BG48" i="4"/>
  <c r="BK48" i="4"/>
  <c r="BO48" i="4"/>
  <c r="BS48" i="4"/>
  <c r="BW48" i="4"/>
  <c r="CA48" i="4"/>
  <c r="CE48" i="4"/>
  <c r="CI48" i="4"/>
  <c r="CM48" i="4"/>
  <c r="CQ48" i="4"/>
  <c r="CU48" i="4"/>
  <c r="CY48" i="4"/>
  <c r="DC48" i="4"/>
  <c r="DG48" i="4"/>
  <c r="DK48" i="4"/>
  <c r="DO48" i="4"/>
  <c r="DS48" i="4"/>
  <c r="E50" i="4"/>
  <c r="I50" i="4"/>
  <c r="M50" i="4"/>
  <c r="Q50" i="4"/>
  <c r="U50" i="4"/>
  <c r="Y50" i="4"/>
  <c r="AC50" i="4"/>
  <c r="AG50" i="4"/>
  <c r="AK50" i="4"/>
  <c r="AO50" i="4"/>
  <c r="AS50" i="4"/>
  <c r="AW50" i="4"/>
  <c r="BA50" i="4"/>
  <c r="BE50" i="4"/>
  <c r="BI50" i="4"/>
  <c r="BM50" i="4"/>
  <c r="BQ50" i="4"/>
  <c r="BU50" i="4"/>
  <c r="BY50" i="4"/>
  <c r="CC50" i="4"/>
  <c r="CG50" i="4"/>
  <c r="CK50" i="4"/>
  <c r="CO50" i="4"/>
  <c r="CS50" i="4"/>
  <c r="CW50" i="4"/>
  <c r="DA50" i="4"/>
  <c r="DE50" i="4"/>
  <c r="DI50" i="4"/>
  <c r="DM50" i="4"/>
  <c r="DQ50" i="4"/>
  <c r="E54" i="4"/>
  <c r="I54" i="4"/>
  <c r="M54" i="4"/>
  <c r="Q54" i="4"/>
  <c r="U54" i="4"/>
  <c r="Y54" i="4"/>
  <c r="AC54" i="4"/>
  <c r="AG54" i="4"/>
  <c r="AK54" i="4"/>
  <c r="AO54" i="4"/>
  <c r="AS54" i="4"/>
  <c r="AW54" i="4"/>
  <c r="BA54" i="4"/>
  <c r="BE54" i="4"/>
  <c r="BI54" i="4"/>
  <c r="BM54" i="4"/>
  <c r="BQ54" i="4"/>
  <c r="BU54" i="4"/>
  <c r="BY54" i="4"/>
  <c r="CC54" i="4"/>
  <c r="CG54" i="4"/>
  <c r="CK54" i="4"/>
  <c r="CO54" i="4"/>
  <c r="CS54" i="4"/>
  <c r="CW54" i="4"/>
  <c r="DA54" i="4"/>
  <c r="DE54" i="4"/>
  <c r="DI54" i="4"/>
  <c r="DM54" i="4"/>
  <c r="DQ54" i="4"/>
  <c r="O56" i="4"/>
  <c r="AE56" i="4"/>
  <c r="AU56" i="4"/>
  <c r="BK56" i="4"/>
  <c r="CA56" i="4"/>
  <c r="CQ56" i="4"/>
  <c r="DG56" i="4"/>
  <c r="E58" i="4"/>
  <c r="I58" i="4"/>
  <c r="M58" i="4"/>
  <c r="Q58" i="4"/>
  <c r="U58" i="4"/>
  <c r="Y58" i="4"/>
  <c r="AC58" i="4"/>
  <c r="AG58" i="4"/>
  <c r="AK58" i="4"/>
  <c r="AO58" i="4"/>
  <c r="AS58" i="4"/>
  <c r="AW58" i="4"/>
  <c r="BA58" i="4"/>
  <c r="BE58" i="4"/>
  <c r="BI58" i="4"/>
  <c r="BM58" i="4"/>
  <c r="BQ58" i="4"/>
  <c r="BU58" i="4"/>
  <c r="BY58" i="4"/>
  <c r="CC58" i="4"/>
  <c r="CG58" i="4"/>
  <c r="CK58" i="4"/>
  <c r="CO58" i="4"/>
  <c r="CS58" i="4"/>
  <c r="CW58" i="4"/>
  <c r="DA58" i="4"/>
  <c r="DE58" i="4"/>
  <c r="DI58" i="4"/>
  <c r="DM58" i="4"/>
  <c r="DQ58" i="4"/>
  <c r="E62" i="4"/>
  <c r="I62" i="4"/>
  <c r="M62" i="4"/>
  <c r="Q62" i="4"/>
  <c r="U62" i="4"/>
  <c r="Y62" i="4"/>
  <c r="AC62" i="4"/>
  <c r="AG62" i="4"/>
  <c r="AK62" i="4"/>
  <c r="AO62" i="4"/>
  <c r="AS62" i="4"/>
  <c r="AW62" i="4"/>
  <c r="BA62" i="4"/>
  <c r="BE62" i="4"/>
  <c r="BI62" i="4"/>
  <c r="BM62" i="4"/>
  <c r="BQ62" i="4"/>
  <c r="BU62" i="4"/>
  <c r="BY62" i="4"/>
  <c r="CC62" i="4"/>
  <c r="CG62" i="4"/>
  <c r="CK62" i="4"/>
  <c r="CO62" i="4"/>
  <c r="CS62" i="4"/>
  <c r="CW62" i="4"/>
  <c r="DA62" i="4"/>
  <c r="DE62" i="4"/>
  <c r="DI62" i="4"/>
  <c r="DM62" i="4"/>
  <c r="DQ62" i="4"/>
  <c r="DR87" i="4"/>
  <c r="DN87" i="4"/>
  <c r="DJ87" i="4"/>
  <c r="DF87" i="4"/>
  <c r="DB87" i="4"/>
  <c r="CX87" i="4"/>
  <c r="CT87" i="4"/>
  <c r="CP87" i="4"/>
  <c r="CL87" i="4"/>
  <c r="CH87" i="4"/>
  <c r="CD87" i="4"/>
  <c r="BZ87" i="4"/>
  <c r="BV87" i="4"/>
  <c r="BR87" i="4"/>
  <c r="BN87" i="4"/>
  <c r="BJ87" i="4"/>
  <c r="BF87" i="4"/>
  <c r="BB87" i="4"/>
  <c r="AX87" i="4"/>
  <c r="AT87" i="4"/>
  <c r="AP87" i="4"/>
  <c r="AL87" i="4"/>
  <c r="AH87" i="4"/>
  <c r="AD87" i="4"/>
  <c r="Z87" i="4"/>
  <c r="V87" i="4"/>
  <c r="R87" i="4"/>
  <c r="N87" i="4"/>
  <c r="J87" i="4"/>
  <c r="F87" i="4"/>
  <c r="H87" i="4"/>
  <c r="M87" i="4"/>
  <c r="S87" i="4"/>
  <c r="X87" i="4"/>
  <c r="AC87" i="4"/>
  <c r="AI87" i="4"/>
  <c r="AN87" i="4"/>
  <c r="AS87" i="4"/>
  <c r="AY87" i="4"/>
  <c r="BD87" i="4"/>
  <c r="BI87" i="4"/>
  <c r="BO87" i="4"/>
  <c r="BT87" i="4"/>
  <c r="BY87" i="4"/>
  <c r="CE87" i="4"/>
  <c r="CJ87" i="4"/>
  <c r="CO87" i="4"/>
  <c r="CU87" i="4"/>
  <c r="CZ87" i="4"/>
  <c r="DE87" i="4"/>
  <c r="DK87" i="4"/>
  <c r="DP87" i="4"/>
  <c r="F89" i="4"/>
  <c r="K89" i="4"/>
  <c r="Q89" i="4"/>
  <c r="V89" i="4"/>
  <c r="AA89" i="4"/>
  <c r="AG89" i="4"/>
  <c r="AL89" i="4"/>
  <c r="AQ89" i="4"/>
  <c r="AW89" i="4"/>
  <c r="BB89" i="4"/>
  <c r="BG89" i="4"/>
  <c r="BM89" i="4"/>
  <c r="BR89" i="4"/>
  <c r="BW89" i="4"/>
  <c r="CC89" i="4"/>
  <c r="CH89" i="4"/>
  <c r="CM89" i="4"/>
  <c r="CS89" i="4"/>
  <c r="CX89" i="4"/>
  <c r="DC89" i="4"/>
  <c r="DI89" i="4"/>
  <c r="DN89" i="4"/>
  <c r="DR91" i="4"/>
  <c r="DN91" i="4"/>
  <c r="DJ91" i="4"/>
  <c r="DF91" i="4"/>
  <c r="DB91" i="4"/>
  <c r="CX91" i="4"/>
  <c r="CT91" i="4"/>
  <c r="CP91" i="4"/>
  <c r="CL91" i="4"/>
  <c r="CH91" i="4"/>
  <c r="CD91" i="4"/>
  <c r="BZ91" i="4"/>
  <c r="BV91" i="4"/>
  <c r="BR91" i="4"/>
  <c r="BN91" i="4"/>
  <c r="BJ91" i="4"/>
  <c r="BF91" i="4"/>
  <c r="BB91" i="4"/>
  <c r="AX91" i="4"/>
  <c r="AT91" i="4"/>
  <c r="AP91" i="4"/>
  <c r="AL91" i="4"/>
  <c r="AH91" i="4"/>
  <c r="AD91" i="4"/>
  <c r="Z91" i="4"/>
  <c r="V91" i="4"/>
  <c r="R91" i="4"/>
  <c r="N91" i="4"/>
  <c r="J91" i="4"/>
  <c r="F91" i="4"/>
  <c r="H91" i="4"/>
  <c r="M91" i="4"/>
  <c r="S91" i="4"/>
  <c r="X91" i="4"/>
  <c r="AC91" i="4"/>
  <c r="AI91" i="4"/>
  <c r="AN91" i="4"/>
  <c r="AS91" i="4"/>
  <c r="AY91" i="4"/>
  <c r="BD91" i="4"/>
  <c r="BI91" i="4"/>
  <c r="BO91" i="4"/>
  <c r="BT91" i="4"/>
  <c r="BY91" i="4"/>
  <c r="CE91" i="4"/>
  <c r="CJ91" i="4"/>
  <c r="CO91" i="4"/>
  <c r="CU91" i="4"/>
  <c r="CZ91" i="4"/>
  <c r="DE91" i="4"/>
  <c r="DK91" i="4"/>
  <c r="DP91" i="4"/>
  <c r="DR95" i="4"/>
  <c r="DN95" i="4"/>
  <c r="DJ95" i="4"/>
  <c r="DF95" i="4"/>
  <c r="DB95" i="4"/>
  <c r="CX95" i="4"/>
  <c r="CT95" i="4"/>
  <c r="CP95" i="4"/>
  <c r="CL95" i="4"/>
  <c r="CH95" i="4"/>
  <c r="CD95" i="4"/>
  <c r="BZ95" i="4"/>
  <c r="BV95" i="4"/>
  <c r="BR95" i="4"/>
  <c r="BN95" i="4"/>
  <c r="BJ95" i="4"/>
  <c r="BF95" i="4"/>
  <c r="BB95" i="4"/>
  <c r="AX95" i="4"/>
  <c r="AT95" i="4"/>
  <c r="AP95" i="4"/>
  <c r="AL95" i="4"/>
  <c r="AH95" i="4"/>
  <c r="AD95" i="4"/>
  <c r="Z95" i="4"/>
  <c r="V95" i="4"/>
  <c r="R95" i="4"/>
  <c r="N95" i="4"/>
  <c r="J95" i="4"/>
  <c r="F95" i="4"/>
  <c r="H95" i="4"/>
  <c r="M95" i="4"/>
  <c r="S95" i="4"/>
  <c r="X95" i="4"/>
  <c r="AC95" i="4"/>
  <c r="AI95" i="4"/>
  <c r="AN95" i="4"/>
  <c r="AS95" i="4"/>
  <c r="AY95" i="4"/>
  <c r="BD95" i="4"/>
  <c r="BI95" i="4"/>
  <c r="BO95" i="4"/>
  <c r="BT95" i="4"/>
  <c r="BY95" i="4"/>
  <c r="CE95" i="4"/>
  <c r="CJ95" i="4"/>
  <c r="CO95" i="4"/>
  <c r="CU95" i="4"/>
  <c r="CZ95" i="4"/>
  <c r="DE95" i="4"/>
  <c r="DK95" i="4"/>
  <c r="DP95" i="4"/>
  <c r="F97" i="4"/>
  <c r="K97" i="4"/>
  <c r="Q97" i="4"/>
  <c r="V97" i="4"/>
  <c r="AA97" i="4"/>
  <c r="AG97" i="4"/>
  <c r="AL97" i="4"/>
  <c r="AQ97" i="4"/>
  <c r="AW97" i="4"/>
  <c r="BB97" i="4"/>
  <c r="BG97" i="4"/>
  <c r="BM97" i="4"/>
  <c r="BR97" i="4"/>
  <c r="BW97" i="4"/>
  <c r="CC97" i="4"/>
  <c r="CH97" i="4"/>
  <c r="CM97" i="4"/>
  <c r="CS97" i="4"/>
  <c r="CX97" i="4"/>
  <c r="DC97" i="4"/>
  <c r="DI97" i="4"/>
  <c r="DN97" i="4"/>
  <c r="DS97" i="4"/>
  <c r="DR99" i="4"/>
  <c r="DN99" i="4"/>
  <c r="DJ99" i="4"/>
  <c r="DF99" i="4"/>
  <c r="DB99" i="4"/>
  <c r="CX99" i="4"/>
  <c r="CT99" i="4"/>
  <c r="CP99" i="4"/>
  <c r="CL99" i="4"/>
  <c r="CH99" i="4"/>
  <c r="CD99" i="4"/>
  <c r="BZ99" i="4"/>
  <c r="BV99" i="4"/>
  <c r="BR99" i="4"/>
  <c r="BN99" i="4"/>
  <c r="BJ99" i="4"/>
  <c r="BF99" i="4"/>
  <c r="BB99" i="4"/>
  <c r="AX99" i="4"/>
  <c r="AT99" i="4"/>
  <c r="AP99" i="4"/>
  <c r="AL99" i="4"/>
  <c r="AH99" i="4"/>
  <c r="AD99" i="4"/>
  <c r="Z99" i="4"/>
  <c r="V99" i="4"/>
  <c r="R99" i="4"/>
  <c r="N99" i="4"/>
  <c r="J99" i="4"/>
  <c r="F99" i="4"/>
  <c r="H99" i="4"/>
  <c r="M99" i="4"/>
  <c r="S99" i="4"/>
  <c r="X99" i="4"/>
  <c r="AC99" i="4"/>
  <c r="AI99" i="4"/>
  <c r="AN99" i="4"/>
  <c r="AS99" i="4"/>
  <c r="AY99" i="4"/>
  <c r="BD99" i="4"/>
  <c r="BI99" i="4"/>
  <c r="BO99" i="4"/>
  <c r="BT99" i="4"/>
  <c r="BY99" i="4"/>
  <c r="CE99" i="4"/>
  <c r="CJ99" i="4"/>
  <c r="CO99" i="4"/>
  <c r="CU99" i="4"/>
  <c r="CZ99" i="4"/>
  <c r="DE99" i="4"/>
  <c r="DK99" i="4"/>
  <c r="DP99" i="4"/>
  <c r="G103" i="4"/>
  <c r="O103" i="4"/>
  <c r="W103" i="4"/>
  <c r="AE103" i="4"/>
  <c r="AM103" i="4"/>
  <c r="AU103" i="4"/>
  <c r="BC103" i="4"/>
  <c r="BK103" i="4"/>
  <c r="BS103" i="4"/>
  <c r="CA103" i="4"/>
  <c r="CI103" i="4"/>
  <c r="CQ103" i="4"/>
  <c r="CY103" i="4"/>
  <c r="DG103" i="4"/>
  <c r="G105" i="4"/>
  <c r="O105" i="4"/>
  <c r="W105" i="4"/>
  <c r="AE105" i="4"/>
  <c r="AM105" i="4"/>
  <c r="AU105" i="4"/>
  <c r="BC105" i="4"/>
  <c r="BK105" i="4"/>
  <c r="BS105" i="4"/>
  <c r="CA105" i="4"/>
  <c r="CI105" i="4"/>
  <c r="CQ105" i="4"/>
  <c r="CY105" i="4"/>
  <c r="DG105" i="4"/>
  <c r="DO105" i="4"/>
  <c r="DR109" i="4"/>
  <c r="DN109" i="4"/>
  <c r="DJ109" i="4"/>
  <c r="DF109" i="4"/>
  <c r="DB109" i="4"/>
  <c r="CX109" i="4"/>
  <c r="CT109" i="4"/>
  <c r="CP109" i="4"/>
  <c r="CL109" i="4"/>
  <c r="CH109" i="4"/>
  <c r="CD109" i="4"/>
  <c r="BZ109" i="4"/>
  <c r="BV109" i="4"/>
  <c r="BR109" i="4"/>
  <c r="BN109" i="4"/>
  <c r="BJ109" i="4"/>
  <c r="BF109" i="4"/>
  <c r="BB109" i="4"/>
  <c r="AX109" i="4"/>
  <c r="AT109" i="4"/>
  <c r="AP109" i="4"/>
  <c r="AL109" i="4"/>
  <c r="AH109" i="4"/>
  <c r="AD109" i="4"/>
  <c r="Z109" i="4"/>
  <c r="V109" i="4"/>
  <c r="R109" i="4"/>
  <c r="N109" i="4"/>
  <c r="J109" i="4"/>
  <c r="F109" i="4"/>
  <c r="DP109" i="4"/>
  <c r="DL109" i="4"/>
  <c r="DH109" i="4"/>
  <c r="DD109" i="4"/>
  <c r="CZ109" i="4"/>
  <c r="CV109" i="4"/>
  <c r="CR109" i="4"/>
  <c r="CN109" i="4"/>
  <c r="CJ109" i="4"/>
  <c r="CF109" i="4"/>
  <c r="CB109" i="4"/>
  <c r="BX109" i="4"/>
  <c r="BT109" i="4"/>
  <c r="BP109" i="4"/>
  <c r="BL109" i="4"/>
  <c r="BH109" i="4"/>
  <c r="BD109" i="4"/>
  <c r="AZ109" i="4"/>
  <c r="AV109" i="4"/>
  <c r="AR109" i="4"/>
  <c r="AN109" i="4"/>
  <c r="AJ109" i="4"/>
  <c r="AF109" i="4"/>
  <c r="AB109" i="4"/>
  <c r="X109" i="4"/>
  <c r="T109" i="4"/>
  <c r="P109" i="4"/>
  <c r="L109" i="4"/>
  <c r="H109" i="4"/>
  <c r="D109" i="4"/>
  <c r="K109" i="4"/>
  <c r="S109" i="4"/>
  <c r="AA109" i="4"/>
  <c r="AI109" i="4"/>
  <c r="AQ109" i="4"/>
  <c r="AY109" i="4"/>
  <c r="BG109" i="4"/>
  <c r="BO109" i="4"/>
  <c r="BW109" i="4"/>
  <c r="CE109" i="4"/>
  <c r="CM109" i="4"/>
  <c r="CU109" i="4"/>
  <c r="DC109" i="4"/>
  <c r="DK109" i="4"/>
  <c r="DS109" i="4"/>
  <c r="O111" i="4"/>
  <c r="AU111" i="4"/>
  <c r="CA111" i="4"/>
  <c r="DG111" i="4"/>
  <c r="DP115" i="4"/>
  <c r="DL115" i="4"/>
  <c r="DH115" i="4"/>
  <c r="DD115" i="4"/>
  <c r="CZ115" i="4"/>
  <c r="CV115" i="4"/>
  <c r="CR115" i="4"/>
  <c r="CN115" i="4"/>
  <c r="CJ115" i="4"/>
  <c r="CF115" i="4"/>
  <c r="CB115" i="4"/>
  <c r="BX115" i="4"/>
  <c r="BT115" i="4"/>
  <c r="BP115" i="4"/>
  <c r="BL115" i="4"/>
  <c r="BH115" i="4"/>
  <c r="BD115" i="4"/>
  <c r="AZ115" i="4"/>
  <c r="AV115" i="4"/>
  <c r="AR115" i="4"/>
  <c r="AN115" i="4"/>
  <c r="AJ115" i="4"/>
  <c r="AF115" i="4"/>
  <c r="AB115" i="4"/>
  <c r="X115" i="4"/>
  <c r="T115" i="4"/>
  <c r="P115" i="4"/>
  <c r="L115" i="4"/>
  <c r="H115" i="4"/>
  <c r="D115" i="4"/>
  <c r="DR115" i="4"/>
  <c r="DN115" i="4"/>
  <c r="DJ115" i="4"/>
  <c r="DF115" i="4"/>
  <c r="DB115" i="4"/>
  <c r="CX115" i="4"/>
  <c r="CT115" i="4"/>
  <c r="CP115" i="4"/>
  <c r="CL115" i="4"/>
  <c r="CH115" i="4"/>
  <c r="CD115" i="4"/>
  <c r="BZ115" i="4"/>
  <c r="BV115" i="4"/>
  <c r="BR115" i="4"/>
  <c r="BN115" i="4"/>
  <c r="BJ115" i="4"/>
  <c r="BF115" i="4"/>
  <c r="BB115" i="4"/>
  <c r="AX115" i="4"/>
  <c r="AT115" i="4"/>
  <c r="AP115" i="4"/>
  <c r="AL115" i="4"/>
  <c r="AH115" i="4"/>
  <c r="AD115" i="4"/>
  <c r="Z115" i="4"/>
  <c r="V115" i="4"/>
  <c r="R115" i="4"/>
  <c r="N115" i="4"/>
  <c r="J115" i="4"/>
  <c r="F115" i="4"/>
  <c r="K115" i="4"/>
  <c r="S115" i="4"/>
  <c r="AA115" i="4"/>
  <c r="AI115" i="4"/>
  <c r="AQ115" i="4"/>
  <c r="AY115" i="4"/>
  <c r="BG115" i="4"/>
  <c r="BO115" i="4"/>
  <c r="BW115" i="4"/>
  <c r="CE115" i="4"/>
  <c r="CM115" i="4"/>
  <c r="CU115" i="4"/>
  <c r="DC115" i="4"/>
  <c r="DK115" i="4"/>
  <c r="DS115" i="4"/>
  <c r="DR117" i="4"/>
  <c r="DN117" i="4"/>
  <c r="DJ117" i="4"/>
  <c r="DF117" i="4"/>
  <c r="DB117" i="4"/>
  <c r="CX117" i="4"/>
  <c r="CT117" i="4"/>
  <c r="CP117" i="4"/>
  <c r="CL117" i="4"/>
  <c r="CH117" i="4"/>
  <c r="CD117" i="4"/>
  <c r="BZ117" i="4"/>
  <c r="BV117" i="4"/>
  <c r="BR117" i="4"/>
  <c r="BN117" i="4"/>
  <c r="BJ117" i="4"/>
  <c r="BF117" i="4"/>
  <c r="BB117" i="4"/>
  <c r="AX117" i="4"/>
  <c r="AT117" i="4"/>
  <c r="AP117" i="4"/>
  <c r="AL117" i="4"/>
  <c r="AH117" i="4"/>
  <c r="AD117" i="4"/>
  <c r="Z117" i="4"/>
  <c r="V117" i="4"/>
  <c r="R117" i="4"/>
  <c r="N117" i="4"/>
  <c r="J117" i="4"/>
  <c r="F117" i="4"/>
  <c r="DP117" i="4"/>
  <c r="DL117" i="4"/>
  <c r="DH117" i="4"/>
  <c r="DD117" i="4"/>
  <c r="CZ117" i="4"/>
  <c r="CV117" i="4"/>
  <c r="CR117" i="4"/>
  <c r="CN117" i="4"/>
  <c r="CJ117" i="4"/>
  <c r="CF117" i="4"/>
  <c r="CB117" i="4"/>
  <c r="BX117" i="4"/>
  <c r="BT117" i="4"/>
  <c r="BP117" i="4"/>
  <c r="BL117" i="4"/>
  <c r="BH117" i="4"/>
  <c r="BD117" i="4"/>
  <c r="AZ117" i="4"/>
  <c r="AV117" i="4"/>
  <c r="AR117" i="4"/>
  <c r="AN117" i="4"/>
  <c r="AJ117" i="4"/>
  <c r="AF117" i="4"/>
  <c r="AB117" i="4"/>
  <c r="X117" i="4"/>
  <c r="T117" i="4"/>
  <c r="P117" i="4"/>
  <c r="L117" i="4"/>
  <c r="H117" i="4"/>
  <c r="D117" i="4"/>
  <c r="K117" i="4"/>
  <c r="S117" i="4"/>
  <c r="AA117" i="4"/>
  <c r="AI117" i="4"/>
  <c r="AQ117" i="4"/>
  <c r="AY117" i="4"/>
  <c r="BG117" i="4"/>
  <c r="BO117" i="4"/>
  <c r="BW117" i="4"/>
  <c r="CE117" i="4"/>
  <c r="CM117" i="4"/>
  <c r="CU117" i="4"/>
  <c r="DC117" i="4"/>
  <c r="DK117" i="4"/>
  <c r="DS117" i="4"/>
  <c r="O119" i="4"/>
  <c r="AU119" i="4"/>
  <c r="CA119" i="4"/>
  <c r="DG119" i="4"/>
  <c r="K125" i="4"/>
  <c r="AA125" i="4"/>
  <c r="AQ125" i="4"/>
  <c r="BG125" i="4"/>
  <c r="BW125" i="4"/>
  <c r="CM125" i="4"/>
  <c r="DC125" i="4"/>
  <c r="DR129" i="4"/>
  <c r="DN129" i="4"/>
  <c r="DJ129" i="4"/>
  <c r="DF129" i="4"/>
  <c r="DB129" i="4"/>
  <c r="CX129" i="4"/>
  <c r="CT129" i="4"/>
  <c r="CP129" i="4"/>
  <c r="CL129" i="4"/>
  <c r="CH129" i="4"/>
  <c r="CD129" i="4"/>
  <c r="BZ129" i="4"/>
  <c r="BV129" i="4"/>
  <c r="BR129" i="4"/>
  <c r="BN129" i="4"/>
  <c r="BJ129" i="4"/>
  <c r="BF129" i="4"/>
  <c r="BB129" i="4"/>
  <c r="AX129" i="4"/>
  <c r="AT129" i="4"/>
  <c r="AP129" i="4"/>
  <c r="AL129" i="4"/>
  <c r="AH129" i="4"/>
  <c r="AD129" i="4"/>
  <c r="Z129" i="4"/>
  <c r="V129" i="4"/>
  <c r="R129" i="4"/>
  <c r="N129" i="4"/>
  <c r="J129" i="4"/>
  <c r="F129" i="4"/>
  <c r="DQ129" i="4"/>
  <c r="DM129" i="4"/>
  <c r="DI129" i="4"/>
  <c r="DE129" i="4"/>
  <c r="DA129" i="4"/>
  <c r="CW129" i="4"/>
  <c r="CS129" i="4"/>
  <c r="CO129" i="4"/>
  <c r="CK129" i="4"/>
  <c r="CG129" i="4"/>
  <c r="CC129" i="4"/>
  <c r="BY129" i="4"/>
  <c r="BU129" i="4"/>
  <c r="BQ129" i="4"/>
  <c r="BM129" i="4"/>
  <c r="BI129" i="4"/>
  <c r="BE129" i="4"/>
  <c r="BA129" i="4"/>
  <c r="AW129" i="4"/>
  <c r="AS129" i="4"/>
  <c r="AO129" i="4"/>
  <c r="AK129" i="4"/>
  <c r="AG129" i="4"/>
  <c r="AC129" i="4"/>
  <c r="Y129" i="4"/>
  <c r="U129" i="4"/>
  <c r="Q129" i="4"/>
  <c r="M129" i="4"/>
  <c r="I129" i="4"/>
  <c r="E129" i="4"/>
  <c r="DP129" i="4"/>
  <c r="DL129" i="4"/>
  <c r="DH129" i="4"/>
  <c r="DD129" i="4"/>
  <c r="CZ129" i="4"/>
  <c r="CV129" i="4"/>
  <c r="CR129" i="4"/>
  <c r="CN129" i="4"/>
  <c r="CJ129" i="4"/>
  <c r="CF129" i="4"/>
  <c r="CB129" i="4"/>
  <c r="BX129" i="4"/>
  <c r="BT129" i="4"/>
  <c r="BP129" i="4"/>
  <c r="BL129" i="4"/>
  <c r="BH129" i="4"/>
  <c r="BD129" i="4"/>
  <c r="AZ129" i="4"/>
  <c r="AV129" i="4"/>
  <c r="AR129" i="4"/>
  <c r="AN129" i="4"/>
  <c r="AJ129" i="4"/>
  <c r="AF129" i="4"/>
  <c r="AB129" i="4"/>
  <c r="X129" i="4"/>
  <c r="T129" i="4"/>
  <c r="P129" i="4"/>
  <c r="L129" i="4"/>
  <c r="H129" i="4"/>
  <c r="D129" i="4"/>
  <c r="S129" i="4"/>
  <c r="AI129" i="4"/>
  <c r="AY129" i="4"/>
  <c r="BO129" i="4"/>
  <c r="CE129" i="4"/>
  <c r="CU129" i="4"/>
  <c r="DK129" i="4"/>
  <c r="K133" i="4"/>
  <c r="AA133" i="4"/>
  <c r="AQ133" i="4"/>
  <c r="BG133" i="4"/>
  <c r="BW133" i="4"/>
  <c r="CM133" i="4"/>
  <c r="DC133" i="4"/>
  <c r="DS133" i="4"/>
  <c r="DR137" i="4"/>
  <c r="DN137" i="4"/>
  <c r="DJ137" i="4"/>
  <c r="DF137" i="4"/>
  <c r="DB137" i="4"/>
  <c r="CX137" i="4"/>
  <c r="CT137" i="4"/>
  <c r="CP137" i="4"/>
  <c r="CL137" i="4"/>
  <c r="CH137" i="4"/>
  <c r="CD137" i="4"/>
  <c r="BZ137" i="4"/>
  <c r="BV137" i="4"/>
  <c r="BR137" i="4"/>
  <c r="BN137" i="4"/>
  <c r="BJ137" i="4"/>
  <c r="BF137" i="4"/>
  <c r="BB137" i="4"/>
  <c r="AX137" i="4"/>
  <c r="AT137" i="4"/>
  <c r="AP137" i="4"/>
  <c r="AL137" i="4"/>
  <c r="AH137" i="4"/>
  <c r="AD137" i="4"/>
  <c r="Z137" i="4"/>
  <c r="V137" i="4"/>
  <c r="R137" i="4"/>
  <c r="N137" i="4"/>
  <c r="J137" i="4"/>
  <c r="F137" i="4"/>
  <c r="DQ137" i="4"/>
  <c r="DM137" i="4"/>
  <c r="DI137" i="4"/>
  <c r="DE137" i="4"/>
  <c r="DA137" i="4"/>
  <c r="CW137" i="4"/>
  <c r="CS137" i="4"/>
  <c r="CO137" i="4"/>
  <c r="CK137" i="4"/>
  <c r="CG137" i="4"/>
  <c r="CC137" i="4"/>
  <c r="BY137" i="4"/>
  <c r="BU137" i="4"/>
  <c r="BQ137" i="4"/>
  <c r="BM137" i="4"/>
  <c r="BI137" i="4"/>
  <c r="BE137" i="4"/>
  <c r="BA137" i="4"/>
  <c r="AW137" i="4"/>
  <c r="AS137" i="4"/>
  <c r="AO137" i="4"/>
  <c r="AK137" i="4"/>
  <c r="AG137" i="4"/>
  <c r="AC137" i="4"/>
  <c r="Y137" i="4"/>
  <c r="U137" i="4"/>
  <c r="Q137" i="4"/>
  <c r="M137" i="4"/>
  <c r="I137" i="4"/>
  <c r="E137" i="4"/>
  <c r="DP137" i="4"/>
  <c r="DL137" i="4"/>
  <c r="DH137" i="4"/>
  <c r="DD137" i="4"/>
  <c r="CZ137" i="4"/>
  <c r="CV137" i="4"/>
  <c r="CR137" i="4"/>
  <c r="CN137" i="4"/>
  <c r="CJ137" i="4"/>
  <c r="CF137" i="4"/>
  <c r="CB137" i="4"/>
  <c r="BX137" i="4"/>
  <c r="BT137" i="4"/>
  <c r="BP137" i="4"/>
  <c r="BL137" i="4"/>
  <c r="BH137" i="4"/>
  <c r="BD137" i="4"/>
  <c r="AZ137" i="4"/>
  <c r="AV137" i="4"/>
  <c r="AR137" i="4"/>
  <c r="AN137" i="4"/>
  <c r="AJ137" i="4"/>
  <c r="AF137" i="4"/>
  <c r="AB137" i="4"/>
  <c r="X137" i="4"/>
  <c r="T137" i="4"/>
  <c r="P137" i="4"/>
  <c r="L137" i="4"/>
  <c r="H137" i="4"/>
  <c r="D137" i="4"/>
  <c r="S137" i="4"/>
  <c r="AI137" i="4"/>
  <c r="AY137" i="4"/>
  <c r="BO137" i="4"/>
  <c r="CE137" i="4"/>
  <c r="CU137" i="4"/>
  <c r="DK137" i="4"/>
  <c r="K141" i="4"/>
  <c r="AA141" i="4"/>
  <c r="AQ141" i="4"/>
  <c r="BG141" i="4"/>
  <c r="BW141" i="4"/>
  <c r="CM141" i="4"/>
  <c r="DC141" i="4"/>
  <c r="DS141" i="4"/>
  <c r="DR145" i="4"/>
  <c r="DN145" i="4"/>
  <c r="DJ145" i="4"/>
  <c r="DF145" i="4"/>
  <c r="DB145" i="4"/>
  <c r="CX145" i="4"/>
  <c r="CT145" i="4"/>
  <c r="CP145" i="4"/>
  <c r="CL145" i="4"/>
  <c r="CH145" i="4"/>
  <c r="CD145" i="4"/>
  <c r="BZ145" i="4"/>
  <c r="BV145" i="4"/>
  <c r="BR145" i="4"/>
  <c r="BN145" i="4"/>
  <c r="BJ145" i="4"/>
  <c r="BF145" i="4"/>
  <c r="BB145" i="4"/>
  <c r="AX145" i="4"/>
  <c r="AT145" i="4"/>
  <c r="AP145" i="4"/>
  <c r="AL145" i="4"/>
  <c r="AH145" i="4"/>
  <c r="AD145" i="4"/>
  <c r="Z145" i="4"/>
  <c r="V145" i="4"/>
  <c r="R145" i="4"/>
  <c r="N145" i="4"/>
  <c r="J145" i="4"/>
  <c r="F145" i="4"/>
  <c r="DQ145" i="4"/>
  <c r="DM145" i="4"/>
  <c r="DI145" i="4"/>
  <c r="DE145" i="4"/>
  <c r="DA145" i="4"/>
  <c r="CW145" i="4"/>
  <c r="CS145" i="4"/>
  <c r="CO145" i="4"/>
  <c r="CK145" i="4"/>
  <c r="CG145" i="4"/>
  <c r="CC145" i="4"/>
  <c r="BY145" i="4"/>
  <c r="BU145" i="4"/>
  <c r="BQ145" i="4"/>
  <c r="BM145" i="4"/>
  <c r="BI145" i="4"/>
  <c r="BE145" i="4"/>
  <c r="BA145" i="4"/>
  <c r="AW145" i="4"/>
  <c r="AS145" i="4"/>
  <c r="AO145" i="4"/>
  <c r="AK145" i="4"/>
  <c r="AG145" i="4"/>
  <c r="AC145" i="4"/>
  <c r="Y145" i="4"/>
  <c r="U145" i="4"/>
  <c r="Q145" i="4"/>
  <c r="M145" i="4"/>
  <c r="I145" i="4"/>
  <c r="E145" i="4"/>
  <c r="DP145" i="4"/>
  <c r="DL145" i="4"/>
  <c r="DH145" i="4"/>
  <c r="DD145" i="4"/>
  <c r="CZ145" i="4"/>
  <c r="CV145" i="4"/>
  <c r="CR145" i="4"/>
  <c r="CN145" i="4"/>
  <c r="CJ145" i="4"/>
  <c r="CF145" i="4"/>
  <c r="CB145" i="4"/>
  <c r="BX145" i="4"/>
  <c r="BT145" i="4"/>
  <c r="BP145" i="4"/>
  <c r="BL145" i="4"/>
  <c r="BH145" i="4"/>
  <c r="BD145" i="4"/>
  <c r="AZ145" i="4"/>
  <c r="AV145" i="4"/>
  <c r="AR145" i="4"/>
  <c r="AN145" i="4"/>
  <c r="AJ145" i="4"/>
  <c r="AF145" i="4"/>
  <c r="AB145" i="4"/>
  <c r="X145" i="4"/>
  <c r="T145" i="4"/>
  <c r="P145" i="4"/>
  <c r="L145" i="4"/>
  <c r="H145" i="4"/>
  <c r="D145" i="4"/>
  <c r="S145" i="4"/>
  <c r="AI145" i="4"/>
  <c r="AY145" i="4"/>
  <c r="BO145" i="4"/>
  <c r="CE145" i="4"/>
  <c r="CU145" i="4"/>
  <c r="DK145" i="4"/>
  <c r="K149" i="4"/>
  <c r="AA149" i="4"/>
  <c r="AQ149" i="4"/>
  <c r="BG149" i="4"/>
  <c r="BW149" i="4"/>
  <c r="CM149" i="4"/>
  <c r="DC149" i="4"/>
  <c r="DS149" i="4"/>
  <c r="DR153" i="4"/>
  <c r="DN153" i="4"/>
  <c r="DJ153" i="4"/>
  <c r="DF153" i="4"/>
  <c r="DB153" i="4"/>
  <c r="CX153" i="4"/>
  <c r="CT153" i="4"/>
  <c r="CP153" i="4"/>
  <c r="CL153" i="4"/>
  <c r="CH153" i="4"/>
  <c r="CD153" i="4"/>
  <c r="BZ153" i="4"/>
  <c r="BV153" i="4"/>
  <c r="BR153" i="4"/>
  <c r="BN153" i="4"/>
  <c r="BJ153" i="4"/>
  <c r="BF153" i="4"/>
  <c r="BB153" i="4"/>
  <c r="AX153" i="4"/>
  <c r="AT153" i="4"/>
  <c r="AP153" i="4"/>
  <c r="AL153" i="4"/>
  <c r="AH153" i="4"/>
  <c r="AD153" i="4"/>
  <c r="Z153" i="4"/>
  <c r="V153" i="4"/>
  <c r="R153" i="4"/>
  <c r="N153" i="4"/>
  <c r="J153" i="4"/>
  <c r="F153" i="4"/>
  <c r="DQ153" i="4"/>
  <c r="DM153" i="4"/>
  <c r="DI153" i="4"/>
  <c r="DE153" i="4"/>
  <c r="DA153" i="4"/>
  <c r="CW153" i="4"/>
  <c r="CS153" i="4"/>
  <c r="CO153" i="4"/>
  <c r="CK153" i="4"/>
  <c r="CG153" i="4"/>
  <c r="CC153" i="4"/>
  <c r="BY153" i="4"/>
  <c r="BU153" i="4"/>
  <c r="BQ153" i="4"/>
  <c r="BM153" i="4"/>
  <c r="BI153" i="4"/>
  <c r="BE153" i="4"/>
  <c r="BA153" i="4"/>
  <c r="AW153" i="4"/>
  <c r="AS153" i="4"/>
  <c r="AO153" i="4"/>
  <c r="AK153" i="4"/>
  <c r="AG153" i="4"/>
  <c r="AC153" i="4"/>
  <c r="Y153" i="4"/>
  <c r="U153" i="4"/>
  <c r="Q153" i="4"/>
  <c r="M153" i="4"/>
  <c r="I153" i="4"/>
  <c r="E153" i="4"/>
  <c r="DP153" i="4"/>
  <c r="DL153" i="4"/>
  <c r="DH153" i="4"/>
  <c r="DD153" i="4"/>
  <c r="CZ153" i="4"/>
  <c r="CV153" i="4"/>
  <c r="CR153" i="4"/>
  <c r="CN153" i="4"/>
  <c r="CJ153" i="4"/>
  <c r="CF153" i="4"/>
  <c r="CB153" i="4"/>
  <c r="BX153" i="4"/>
  <c r="BT153" i="4"/>
  <c r="BP153" i="4"/>
  <c r="BL153" i="4"/>
  <c r="BH153" i="4"/>
  <c r="BD153" i="4"/>
  <c r="AZ153" i="4"/>
  <c r="AV153" i="4"/>
  <c r="AR153" i="4"/>
  <c r="AN153" i="4"/>
  <c r="AJ153" i="4"/>
  <c r="AF153" i="4"/>
  <c r="AB153" i="4"/>
  <c r="X153" i="4"/>
  <c r="T153" i="4"/>
  <c r="P153" i="4"/>
  <c r="L153" i="4"/>
  <c r="H153" i="4"/>
  <c r="D153" i="4"/>
  <c r="S153" i="4"/>
  <c r="AI153" i="4"/>
  <c r="AY153" i="4"/>
  <c r="BO153" i="4"/>
  <c r="CE153" i="4"/>
  <c r="CU153" i="4"/>
  <c r="DK153" i="4"/>
  <c r="K157" i="4"/>
  <c r="AA157" i="4"/>
  <c r="AQ157" i="4"/>
  <c r="BG157" i="4"/>
  <c r="BW157" i="4"/>
  <c r="CM157" i="4"/>
  <c r="DC157" i="4"/>
  <c r="DS157" i="4"/>
  <c r="AY200" i="4"/>
  <c r="AI229" i="4"/>
  <c r="G46" i="4"/>
  <c r="S46" i="4"/>
  <c r="AE46" i="4"/>
  <c r="AM46" i="4"/>
  <c r="AY46" i="4"/>
  <c r="BO46" i="4"/>
  <c r="CA46" i="4"/>
  <c r="CI46" i="4"/>
  <c r="CU46" i="4"/>
  <c r="DG46" i="4"/>
  <c r="K50" i="4"/>
  <c r="W50" i="4"/>
  <c r="AI50" i="4"/>
  <c r="AU50" i="4"/>
  <c r="BG50" i="4"/>
  <c r="BS50" i="4"/>
  <c r="CE50" i="4"/>
  <c r="CQ50" i="4"/>
  <c r="CY50" i="4"/>
  <c r="DK50" i="4"/>
  <c r="DS50" i="4"/>
  <c r="K54" i="4"/>
  <c r="W54" i="4"/>
  <c r="AM54" i="4"/>
  <c r="AY54" i="4"/>
  <c r="BG54" i="4"/>
  <c r="BS54" i="4"/>
  <c r="CE54" i="4"/>
  <c r="CQ54" i="4"/>
  <c r="DC54" i="4"/>
  <c r="DO54" i="4"/>
  <c r="K58" i="4"/>
  <c r="W58" i="4"/>
  <c r="AM58" i="4"/>
  <c r="BC58" i="4"/>
  <c r="BK58" i="4"/>
  <c r="BW58" i="4"/>
  <c r="CE58" i="4"/>
  <c r="CQ58" i="4"/>
  <c r="DG58" i="4"/>
  <c r="DK58" i="4"/>
  <c r="K62" i="4"/>
  <c r="W62" i="4"/>
  <c r="AM62" i="4"/>
  <c r="AY62" i="4"/>
  <c r="BK62" i="4"/>
  <c r="BS62" i="4"/>
  <c r="CE62" i="4"/>
  <c r="CQ62" i="4"/>
  <c r="DC62" i="4"/>
  <c r="DK62" i="4"/>
  <c r="DP89" i="4"/>
  <c r="DL89" i="4"/>
  <c r="DH89" i="4"/>
  <c r="DD89" i="4"/>
  <c r="CZ89" i="4"/>
  <c r="CV89" i="4"/>
  <c r="CR89" i="4"/>
  <c r="CN89" i="4"/>
  <c r="CJ89" i="4"/>
  <c r="CF89" i="4"/>
  <c r="CB89" i="4"/>
  <c r="BX89" i="4"/>
  <c r="BT89" i="4"/>
  <c r="BP89" i="4"/>
  <c r="BL89" i="4"/>
  <c r="BH89" i="4"/>
  <c r="BD89" i="4"/>
  <c r="AZ89" i="4"/>
  <c r="AV89" i="4"/>
  <c r="AR89" i="4"/>
  <c r="AN89" i="4"/>
  <c r="AJ89" i="4"/>
  <c r="AF89" i="4"/>
  <c r="AB89" i="4"/>
  <c r="X89" i="4"/>
  <c r="T89" i="4"/>
  <c r="P89" i="4"/>
  <c r="L89" i="4"/>
  <c r="H89" i="4"/>
  <c r="D89" i="4"/>
  <c r="N89" i="4"/>
  <c r="AD89" i="4"/>
  <c r="AT89" i="4"/>
  <c r="BJ89" i="4"/>
  <c r="BU89" i="4"/>
  <c r="CE89" i="4"/>
  <c r="CU89" i="4"/>
  <c r="DF89" i="4"/>
  <c r="DQ89" i="4"/>
  <c r="I97" i="4"/>
  <c r="Y97" i="4"/>
  <c r="AO97" i="4"/>
  <c r="AY97" i="4"/>
  <c r="BO97" i="4"/>
  <c r="BU97" i="4"/>
  <c r="CK97" i="4"/>
  <c r="CU97" i="4"/>
  <c r="DA97" i="4"/>
  <c r="DK97" i="4"/>
  <c r="DQ97" i="4"/>
  <c r="DP103" i="4"/>
  <c r="DL103" i="4"/>
  <c r="DH103" i="4"/>
  <c r="DD103" i="4"/>
  <c r="CZ103" i="4"/>
  <c r="CV103" i="4"/>
  <c r="CR103" i="4"/>
  <c r="CN103" i="4"/>
  <c r="CJ103" i="4"/>
  <c r="CF103" i="4"/>
  <c r="CB103" i="4"/>
  <c r="BX103" i="4"/>
  <c r="BT103" i="4"/>
  <c r="BP103" i="4"/>
  <c r="BL103" i="4"/>
  <c r="BH103" i="4"/>
  <c r="BD103" i="4"/>
  <c r="AZ103" i="4"/>
  <c r="AV103" i="4"/>
  <c r="AR103" i="4"/>
  <c r="AN103" i="4"/>
  <c r="AJ103" i="4"/>
  <c r="AF103" i="4"/>
  <c r="AB103" i="4"/>
  <c r="X103" i="4"/>
  <c r="T103" i="4"/>
  <c r="P103" i="4"/>
  <c r="L103" i="4"/>
  <c r="H103" i="4"/>
  <c r="D103" i="4"/>
  <c r="DR103" i="4"/>
  <c r="DN103" i="4"/>
  <c r="DJ103" i="4"/>
  <c r="DF103" i="4"/>
  <c r="DB103" i="4"/>
  <c r="CX103" i="4"/>
  <c r="CT103" i="4"/>
  <c r="CP103" i="4"/>
  <c r="CL103" i="4"/>
  <c r="CH103" i="4"/>
  <c r="CD103" i="4"/>
  <c r="BZ103" i="4"/>
  <c r="BV103" i="4"/>
  <c r="BR103" i="4"/>
  <c r="BN103" i="4"/>
  <c r="BJ103" i="4"/>
  <c r="BF103" i="4"/>
  <c r="BB103" i="4"/>
  <c r="AX103" i="4"/>
  <c r="AT103" i="4"/>
  <c r="AP103" i="4"/>
  <c r="AL103" i="4"/>
  <c r="AH103" i="4"/>
  <c r="AD103" i="4"/>
  <c r="Z103" i="4"/>
  <c r="V103" i="4"/>
  <c r="R103" i="4"/>
  <c r="N103" i="4"/>
  <c r="J103" i="4"/>
  <c r="F103" i="4"/>
  <c r="AA103" i="4"/>
  <c r="AY103" i="4"/>
  <c r="BO103" i="4"/>
  <c r="CU103" i="4"/>
  <c r="S105" i="4"/>
  <c r="AQ105" i="4"/>
  <c r="BW105" i="4"/>
  <c r="DC105" i="4"/>
  <c r="DL111" i="4"/>
  <c r="CV111" i="4"/>
  <c r="CF111" i="4"/>
  <c r="BP111" i="4"/>
  <c r="AZ111" i="4"/>
  <c r="AJ111" i="4"/>
  <c r="T111" i="4"/>
  <c r="D111" i="4"/>
  <c r="DF111" i="4"/>
  <c r="CP111" i="4"/>
  <c r="BZ111" i="4"/>
  <c r="BJ111" i="4"/>
  <c r="AT111" i="4"/>
  <c r="AD111" i="4"/>
  <c r="N111" i="4"/>
  <c r="AI111" i="4"/>
  <c r="CE111" i="4"/>
  <c r="DL119" i="4"/>
  <c r="CV119" i="4"/>
  <c r="CF119" i="4"/>
  <c r="BP119" i="4"/>
  <c r="AZ119" i="4"/>
  <c r="AJ119" i="4"/>
  <c r="T119" i="4"/>
  <c r="D119" i="4"/>
  <c r="DF119" i="4"/>
  <c r="CP119" i="4"/>
  <c r="BZ119" i="4"/>
  <c r="BJ119" i="4"/>
  <c r="AT119" i="4"/>
  <c r="AD119" i="4"/>
  <c r="N119" i="4"/>
  <c r="AY119" i="4"/>
  <c r="DR125" i="4"/>
  <c r="DN125" i="4"/>
  <c r="DJ125" i="4"/>
  <c r="DF125" i="4"/>
  <c r="DB125" i="4"/>
  <c r="CX125" i="4"/>
  <c r="CT125" i="4"/>
  <c r="CP125" i="4"/>
  <c r="CL125" i="4"/>
  <c r="CH125" i="4"/>
  <c r="CD125" i="4"/>
  <c r="BZ125" i="4"/>
  <c r="BV125" i="4"/>
  <c r="BR125" i="4"/>
  <c r="BN125" i="4"/>
  <c r="BJ125" i="4"/>
  <c r="BF125" i="4"/>
  <c r="BB125" i="4"/>
  <c r="AX125" i="4"/>
  <c r="AT125" i="4"/>
  <c r="AP125" i="4"/>
  <c r="AL125" i="4"/>
  <c r="AH125" i="4"/>
  <c r="AD125" i="4"/>
  <c r="Z125" i="4"/>
  <c r="V125" i="4"/>
  <c r="R125" i="4"/>
  <c r="N125" i="4"/>
  <c r="J125" i="4"/>
  <c r="F125" i="4"/>
  <c r="DQ125" i="4"/>
  <c r="DM125" i="4"/>
  <c r="DI125" i="4"/>
  <c r="DE125" i="4"/>
  <c r="DA125" i="4"/>
  <c r="CW125" i="4"/>
  <c r="CS125" i="4"/>
  <c r="CO125" i="4"/>
  <c r="CK125" i="4"/>
  <c r="CG125" i="4"/>
  <c r="CC125" i="4"/>
  <c r="BY125" i="4"/>
  <c r="BU125" i="4"/>
  <c r="BQ125" i="4"/>
  <c r="BM125" i="4"/>
  <c r="BI125" i="4"/>
  <c r="BE125" i="4"/>
  <c r="BA125" i="4"/>
  <c r="AW125" i="4"/>
  <c r="AS125" i="4"/>
  <c r="AO125" i="4"/>
  <c r="AK125" i="4"/>
  <c r="AG125" i="4"/>
  <c r="AC125" i="4"/>
  <c r="Y125" i="4"/>
  <c r="U125" i="4"/>
  <c r="Q125" i="4"/>
  <c r="M125" i="4"/>
  <c r="I125" i="4"/>
  <c r="E125" i="4"/>
  <c r="DP125" i="4"/>
  <c r="DL125" i="4"/>
  <c r="DH125" i="4"/>
  <c r="DD125" i="4"/>
  <c r="CZ125" i="4"/>
  <c r="CV125" i="4"/>
  <c r="CR125" i="4"/>
  <c r="CN125" i="4"/>
  <c r="CJ125" i="4"/>
  <c r="CF125" i="4"/>
  <c r="CB125" i="4"/>
  <c r="BX125" i="4"/>
  <c r="BT125" i="4"/>
  <c r="BP125" i="4"/>
  <c r="BL125" i="4"/>
  <c r="BH125" i="4"/>
  <c r="BD125" i="4"/>
  <c r="AZ125" i="4"/>
  <c r="AV125" i="4"/>
  <c r="AR125" i="4"/>
  <c r="AN125" i="4"/>
  <c r="AJ125" i="4"/>
  <c r="AF125" i="4"/>
  <c r="AB125" i="4"/>
  <c r="X125" i="4"/>
  <c r="T125" i="4"/>
  <c r="P125" i="4"/>
  <c r="L125" i="4"/>
  <c r="H125" i="4"/>
  <c r="D125" i="4"/>
  <c r="AI125" i="4"/>
  <c r="CE125" i="4"/>
  <c r="DK125" i="4"/>
  <c r="AI133" i="4"/>
  <c r="DK133" i="4"/>
  <c r="S141" i="4"/>
  <c r="BO141" i="4"/>
  <c r="CU141" i="4"/>
  <c r="AI149" i="4"/>
  <c r="CE149" i="4"/>
  <c r="AI157" i="4"/>
  <c r="CU157" i="4"/>
  <c r="E9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BU9" i="4"/>
  <c r="BY9" i="4"/>
  <c r="CC9" i="4"/>
  <c r="CG9" i="4"/>
  <c r="CK9" i="4"/>
  <c r="CO9" i="4"/>
  <c r="CS9" i="4"/>
  <c r="CW9" i="4"/>
  <c r="DA9" i="4"/>
  <c r="DE9" i="4"/>
  <c r="DI9" i="4"/>
  <c r="DM9" i="4"/>
  <c r="E17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BU17" i="4"/>
  <c r="BY17" i="4"/>
  <c r="CC17" i="4"/>
  <c r="CG17" i="4"/>
  <c r="CK17" i="4"/>
  <c r="CO17" i="4"/>
  <c r="CS17" i="4"/>
  <c r="CW17" i="4"/>
  <c r="DA17" i="4"/>
  <c r="DE17" i="4"/>
  <c r="DI17" i="4"/>
  <c r="DM17" i="4"/>
  <c r="E25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BU25" i="4"/>
  <c r="BY25" i="4"/>
  <c r="CC25" i="4"/>
  <c r="CG25" i="4"/>
  <c r="CK25" i="4"/>
  <c r="CO25" i="4"/>
  <c r="CS25" i="4"/>
  <c r="CW25" i="4"/>
  <c r="DA25" i="4"/>
  <c r="DE25" i="4"/>
  <c r="DI25" i="4"/>
  <c r="DM25" i="4"/>
  <c r="E29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BU29" i="4"/>
  <c r="BY29" i="4"/>
  <c r="CC29" i="4"/>
  <c r="CG29" i="4"/>
  <c r="CK29" i="4"/>
  <c r="CO29" i="4"/>
  <c r="CS29" i="4"/>
  <c r="CW29" i="4"/>
  <c r="DA29" i="4"/>
  <c r="DE29" i="4"/>
  <c r="DI29" i="4"/>
  <c r="DM29" i="4"/>
  <c r="E33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BU33" i="4"/>
  <c r="BY33" i="4"/>
  <c r="CC33" i="4"/>
  <c r="CG33" i="4"/>
  <c r="CK33" i="4"/>
  <c r="CO33" i="4"/>
  <c r="CS33" i="4"/>
  <c r="CW33" i="4"/>
  <c r="DA33" i="4"/>
  <c r="DE33" i="4"/>
  <c r="DI33" i="4"/>
  <c r="DM33" i="4"/>
  <c r="E37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BU37" i="4"/>
  <c r="BY37" i="4"/>
  <c r="CC37" i="4"/>
  <c r="CG37" i="4"/>
  <c r="CK37" i="4"/>
  <c r="CO37" i="4"/>
  <c r="CS37" i="4"/>
  <c r="CW37" i="4"/>
  <c r="DA37" i="4"/>
  <c r="DE37" i="4"/>
  <c r="DI37" i="4"/>
  <c r="DM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BW39" i="4"/>
  <c r="CA39" i="4"/>
  <c r="CE39" i="4"/>
  <c r="CI39" i="4"/>
  <c r="CM39" i="4"/>
  <c r="CQ39" i="4"/>
  <c r="CU39" i="4"/>
  <c r="CY39" i="4"/>
  <c r="DC39" i="4"/>
  <c r="DG39" i="4"/>
  <c r="DK39" i="4"/>
  <c r="DO39" i="4"/>
  <c r="E41" i="4"/>
  <c r="I41" i="4"/>
  <c r="M41" i="4"/>
  <c r="Q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BQ41" i="4"/>
  <c r="BU41" i="4"/>
  <c r="BY41" i="4"/>
  <c r="CC41" i="4"/>
  <c r="CG41" i="4"/>
  <c r="CK41" i="4"/>
  <c r="CO41" i="4"/>
  <c r="CS41" i="4"/>
  <c r="CW41" i="4"/>
  <c r="DA41" i="4"/>
  <c r="DE41" i="4"/>
  <c r="DI41" i="4"/>
  <c r="DM41" i="4"/>
  <c r="F46" i="4"/>
  <c r="J46" i="4"/>
  <c r="N46" i="4"/>
  <c r="R46" i="4"/>
  <c r="V46" i="4"/>
  <c r="Z46" i="4"/>
  <c r="AD46" i="4"/>
  <c r="AH46" i="4"/>
  <c r="AL46" i="4"/>
  <c r="AP46" i="4"/>
  <c r="AT46" i="4"/>
  <c r="AX46" i="4"/>
  <c r="BB46" i="4"/>
  <c r="BF46" i="4"/>
  <c r="BJ46" i="4"/>
  <c r="BN46" i="4"/>
  <c r="BR46" i="4"/>
  <c r="BV46" i="4"/>
  <c r="BZ46" i="4"/>
  <c r="CD46" i="4"/>
  <c r="CH46" i="4"/>
  <c r="CL46" i="4"/>
  <c r="CP46" i="4"/>
  <c r="CT46" i="4"/>
  <c r="CX46" i="4"/>
  <c r="DB46" i="4"/>
  <c r="DF46" i="4"/>
  <c r="DJ46" i="4"/>
  <c r="DN46" i="4"/>
  <c r="D48" i="4"/>
  <c r="H48" i="4"/>
  <c r="L48" i="4"/>
  <c r="P48" i="4"/>
  <c r="T48" i="4"/>
  <c r="X48" i="4"/>
  <c r="AB48" i="4"/>
  <c r="AF48" i="4"/>
  <c r="AJ48" i="4"/>
  <c r="AN48" i="4"/>
  <c r="AR48" i="4"/>
  <c r="AV48" i="4"/>
  <c r="AZ48" i="4"/>
  <c r="BD48" i="4"/>
  <c r="BH48" i="4"/>
  <c r="BL48" i="4"/>
  <c r="BP48" i="4"/>
  <c r="BT48" i="4"/>
  <c r="BX48" i="4"/>
  <c r="CB48" i="4"/>
  <c r="CF48" i="4"/>
  <c r="CJ48" i="4"/>
  <c r="CN48" i="4"/>
  <c r="CR48" i="4"/>
  <c r="CV48" i="4"/>
  <c r="CZ48" i="4"/>
  <c r="DD48" i="4"/>
  <c r="DH48" i="4"/>
  <c r="DL48" i="4"/>
  <c r="F50" i="4"/>
  <c r="J50" i="4"/>
  <c r="N50" i="4"/>
  <c r="R50" i="4"/>
  <c r="V50" i="4"/>
  <c r="Z50" i="4"/>
  <c r="AD50" i="4"/>
  <c r="AH50" i="4"/>
  <c r="AL50" i="4"/>
  <c r="AP50" i="4"/>
  <c r="AT50" i="4"/>
  <c r="AX50" i="4"/>
  <c r="BB50" i="4"/>
  <c r="BF50" i="4"/>
  <c r="BJ50" i="4"/>
  <c r="BN50" i="4"/>
  <c r="BR50" i="4"/>
  <c r="BV50" i="4"/>
  <c r="BZ50" i="4"/>
  <c r="CD50" i="4"/>
  <c r="CH50" i="4"/>
  <c r="CL50" i="4"/>
  <c r="CP50" i="4"/>
  <c r="CT50" i="4"/>
  <c r="CX50" i="4"/>
  <c r="DB50" i="4"/>
  <c r="DF50" i="4"/>
  <c r="DJ50" i="4"/>
  <c r="DN50" i="4"/>
  <c r="F54" i="4"/>
  <c r="J54" i="4"/>
  <c r="N54" i="4"/>
  <c r="R54" i="4"/>
  <c r="V54" i="4"/>
  <c r="Z54" i="4"/>
  <c r="AD54" i="4"/>
  <c r="AH54" i="4"/>
  <c r="AL54" i="4"/>
  <c r="AP54" i="4"/>
  <c r="AT54" i="4"/>
  <c r="AX54" i="4"/>
  <c r="BB54" i="4"/>
  <c r="BF54" i="4"/>
  <c r="BJ54" i="4"/>
  <c r="BN54" i="4"/>
  <c r="BR54" i="4"/>
  <c r="BV54" i="4"/>
  <c r="BZ54" i="4"/>
  <c r="CD54" i="4"/>
  <c r="CH54" i="4"/>
  <c r="CL54" i="4"/>
  <c r="CP54" i="4"/>
  <c r="CT54" i="4"/>
  <c r="CX54" i="4"/>
  <c r="DB54" i="4"/>
  <c r="DF54" i="4"/>
  <c r="DJ54" i="4"/>
  <c r="DN54" i="4"/>
  <c r="D56" i="4"/>
  <c r="T56" i="4"/>
  <c r="AJ56" i="4"/>
  <c r="AZ56" i="4"/>
  <c r="BP56" i="4"/>
  <c r="CF56" i="4"/>
  <c r="CV56" i="4"/>
  <c r="DL56" i="4"/>
  <c r="F58" i="4"/>
  <c r="J58" i="4"/>
  <c r="N58" i="4"/>
  <c r="R58" i="4"/>
  <c r="V58" i="4"/>
  <c r="Z58" i="4"/>
  <c r="AD58" i="4"/>
  <c r="AH58" i="4"/>
  <c r="AL58" i="4"/>
  <c r="AP58" i="4"/>
  <c r="AT58" i="4"/>
  <c r="AX58" i="4"/>
  <c r="BB58" i="4"/>
  <c r="BF58" i="4"/>
  <c r="BJ58" i="4"/>
  <c r="BN58" i="4"/>
  <c r="BR58" i="4"/>
  <c r="BV58" i="4"/>
  <c r="BZ58" i="4"/>
  <c r="CD58" i="4"/>
  <c r="CH58" i="4"/>
  <c r="CL58" i="4"/>
  <c r="CP58" i="4"/>
  <c r="CT58" i="4"/>
  <c r="CX58" i="4"/>
  <c r="DB58" i="4"/>
  <c r="DF58" i="4"/>
  <c r="DJ58" i="4"/>
  <c r="DN58" i="4"/>
  <c r="F62" i="4"/>
  <c r="J62" i="4"/>
  <c r="N62" i="4"/>
  <c r="R62" i="4"/>
  <c r="V62" i="4"/>
  <c r="Z62" i="4"/>
  <c r="AD62" i="4"/>
  <c r="AH62" i="4"/>
  <c r="AL62" i="4"/>
  <c r="AP62" i="4"/>
  <c r="AT62" i="4"/>
  <c r="AX62" i="4"/>
  <c r="BB62" i="4"/>
  <c r="BF62" i="4"/>
  <c r="BJ62" i="4"/>
  <c r="BN62" i="4"/>
  <c r="BR62" i="4"/>
  <c r="BV62" i="4"/>
  <c r="BZ62" i="4"/>
  <c r="CD62" i="4"/>
  <c r="CH62" i="4"/>
  <c r="CL62" i="4"/>
  <c r="CP62" i="4"/>
  <c r="CT62" i="4"/>
  <c r="CX62" i="4"/>
  <c r="DB62" i="4"/>
  <c r="DF62" i="4"/>
  <c r="DJ62" i="4"/>
  <c r="DN62" i="4"/>
  <c r="E65" i="4"/>
  <c r="I65" i="4"/>
  <c r="M65" i="4"/>
  <c r="Q65" i="4"/>
  <c r="U65" i="4"/>
  <c r="Y65" i="4"/>
  <c r="AC65" i="4"/>
  <c r="AG65" i="4"/>
  <c r="AK65" i="4"/>
  <c r="AO65" i="4"/>
  <c r="AS65" i="4"/>
  <c r="AW65" i="4"/>
  <c r="BA65" i="4"/>
  <c r="BE65" i="4"/>
  <c r="BI65" i="4"/>
  <c r="BM65" i="4"/>
  <c r="BQ65" i="4"/>
  <c r="BU65" i="4"/>
  <c r="BY65" i="4"/>
  <c r="CC65" i="4"/>
  <c r="CG65" i="4"/>
  <c r="CK65" i="4"/>
  <c r="CO65" i="4"/>
  <c r="CS65" i="4"/>
  <c r="CW65" i="4"/>
  <c r="DA65" i="4"/>
  <c r="DE65" i="4"/>
  <c r="DI65" i="4"/>
  <c r="DM65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BW67" i="4"/>
  <c r="CA67" i="4"/>
  <c r="CE67" i="4"/>
  <c r="CI67" i="4"/>
  <c r="CM67" i="4"/>
  <c r="CQ67" i="4"/>
  <c r="CU67" i="4"/>
  <c r="CY67" i="4"/>
  <c r="DC67" i="4"/>
  <c r="DG67" i="4"/>
  <c r="DK67" i="4"/>
  <c r="DO67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BW71" i="4"/>
  <c r="CA71" i="4"/>
  <c r="CE71" i="4"/>
  <c r="CI71" i="4"/>
  <c r="CM71" i="4"/>
  <c r="CQ71" i="4"/>
  <c r="CU71" i="4"/>
  <c r="CY71" i="4"/>
  <c r="DC71" i="4"/>
  <c r="DG71" i="4"/>
  <c r="DK71" i="4"/>
  <c r="DO71" i="4"/>
  <c r="E73" i="4"/>
  <c r="I73" i="4"/>
  <c r="M73" i="4"/>
  <c r="Q73" i="4"/>
  <c r="U73" i="4"/>
  <c r="Y73" i="4"/>
  <c r="AC73" i="4"/>
  <c r="AG73" i="4"/>
  <c r="AK73" i="4"/>
  <c r="AO73" i="4"/>
  <c r="AS73" i="4"/>
  <c r="AW73" i="4"/>
  <c r="BA73" i="4"/>
  <c r="BE73" i="4"/>
  <c r="BI73" i="4"/>
  <c r="BM73" i="4"/>
  <c r="BQ73" i="4"/>
  <c r="BU73" i="4"/>
  <c r="BY73" i="4"/>
  <c r="CC73" i="4"/>
  <c r="CG73" i="4"/>
  <c r="CK73" i="4"/>
  <c r="CO73" i="4"/>
  <c r="CS73" i="4"/>
  <c r="CW73" i="4"/>
  <c r="DA73" i="4"/>
  <c r="DE73" i="4"/>
  <c r="DI73" i="4"/>
  <c r="DM73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BW75" i="4"/>
  <c r="CA75" i="4"/>
  <c r="CE75" i="4"/>
  <c r="CI75" i="4"/>
  <c r="CM75" i="4"/>
  <c r="CQ75" i="4"/>
  <c r="CU75" i="4"/>
  <c r="CY75" i="4"/>
  <c r="DC75" i="4"/>
  <c r="DG75" i="4"/>
  <c r="DK75" i="4"/>
  <c r="DO75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BW79" i="4"/>
  <c r="CA79" i="4"/>
  <c r="CE79" i="4"/>
  <c r="CI79" i="4"/>
  <c r="CM79" i="4"/>
  <c r="CQ79" i="4"/>
  <c r="CU79" i="4"/>
  <c r="CY79" i="4"/>
  <c r="DC79" i="4"/>
  <c r="DG79" i="4"/>
  <c r="DK79" i="4"/>
  <c r="DO79" i="4"/>
  <c r="E81" i="4"/>
  <c r="I81" i="4"/>
  <c r="M81" i="4"/>
  <c r="Q81" i="4"/>
  <c r="U81" i="4"/>
  <c r="Y81" i="4"/>
  <c r="AC81" i="4"/>
  <c r="AG81" i="4"/>
  <c r="AK81" i="4"/>
  <c r="AO81" i="4"/>
  <c r="AS81" i="4"/>
  <c r="AW81" i="4"/>
  <c r="BA81" i="4"/>
  <c r="BE81" i="4"/>
  <c r="BI81" i="4"/>
  <c r="BM81" i="4"/>
  <c r="BQ81" i="4"/>
  <c r="BU81" i="4"/>
  <c r="BY81" i="4"/>
  <c r="CC81" i="4"/>
  <c r="CG81" i="4"/>
  <c r="CK81" i="4"/>
  <c r="CO81" i="4"/>
  <c r="CS81" i="4"/>
  <c r="CW81" i="4"/>
  <c r="DA81" i="4"/>
  <c r="DE81" i="4"/>
  <c r="DI81" i="4"/>
  <c r="DM81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BW83" i="4"/>
  <c r="CA83" i="4"/>
  <c r="CE83" i="4"/>
  <c r="CI83" i="4"/>
  <c r="CM83" i="4"/>
  <c r="CQ83" i="4"/>
  <c r="CU83" i="4"/>
  <c r="CY83" i="4"/>
  <c r="DC83" i="4"/>
  <c r="DG83" i="4"/>
  <c r="DK83" i="4"/>
  <c r="DO83" i="4"/>
  <c r="D87" i="4"/>
  <c r="I87" i="4"/>
  <c r="O87" i="4"/>
  <c r="T87" i="4"/>
  <c r="Y87" i="4"/>
  <c r="AE87" i="4"/>
  <c r="AJ87" i="4"/>
  <c r="AO87" i="4"/>
  <c r="AU87" i="4"/>
  <c r="AZ87" i="4"/>
  <c r="BE87" i="4"/>
  <c r="BK87" i="4"/>
  <c r="BP87" i="4"/>
  <c r="BU87" i="4"/>
  <c r="CA87" i="4"/>
  <c r="CF87" i="4"/>
  <c r="CK87" i="4"/>
  <c r="CQ87" i="4"/>
  <c r="CV87" i="4"/>
  <c r="DA87" i="4"/>
  <c r="DG87" i="4"/>
  <c r="DL87" i="4"/>
  <c r="DQ87" i="4"/>
  <c r="G89" i="4"/>
  <c r="M89" i="4"/>
  <c r="R89" i="4"/>
  <c r="W89" i="4"/>
  <c r="AC89" i="4"/>
  <c r="AH89" i="4"/>
  <c r="AM89" i="4"/>
  <c r="AS89" i="4"/>
  <c r="AX89" i="4"/>
  <c r="BC89" i="4"/>
  <c r="BI89" i="4"/>
  <c r="BN89" i="4"/>
  <c r="BS89" i="4"/>
  <c r="BY89" i="4"/>
  <c r="CD89" i="4"/>
  <c r="CI89" i="4"/>
  <c r="CO89" i="4"/>
  <c r="CT89" i="4"/>
  <c r="CY89" i="4"/>
  <c r="DE89" i="4"/>
  <c r="DJ89" i="4"/>
  <c r="DO89" i="4"/>
  <c r="D91" i="4"/>
  <c r="I91" i="4"/>
  <c r="O91" i="4"/>
  <c r="T91" i="4"/>
  <c r="Y91" i="4"/>
  <c r="AE91" i="4"/>
  <c r="AJ91" i="4"/>
  <c r="AO91" i="4"/>
  <c r="AU91" i="4"/>
  <c r="AZ91" i="4"/>
  <c r="BE91" i="4"/>
  <c r="BK91" i="4"/>
  <c r="BP91" i="4"/>
  <c r="BU91" i="4"/>
  <c r="CA91" i="4"/>
  <c r="CF91" i="4"/>
  <c r="CK91" i="4"/>
  <c r="CQ91" i="4"/>
  <c r="CV91" i="4"/>
  <c r="DA91" i="4"/>
  <c r="DG91" i="4"/>
  <c r="DL91" i="4"/>
  <c r="DQ91" i="4"/>
  <c r="D95" i="4"/>
  <c r="I95" i="4"/>
  <c r="O95" i="4"/>
  <c r="T95" i="4"/>
  <c r="Y95" i="4"/>
  <c r="AE95" i="4"/>
  <c r="AJ95" i="4"/>
  <c r="AO95" i="4"/>
  <c r="AU95" i="4"/>
  <c r="AZ95" i="4"/>
  <c r="BE95" i="4"/>
  <c r="BK95" i="4"/>
  <c r="BP95" i="4"/>
  <c r="BU95" i="4"/>
  <c r="CA95" i="4"/>
  <c r="CF95" i="4"/>
  <c r="CK95" i="4"/>
  <c r="CQ95" i="4"/>
  <c r="CV95" i="4"/>
  <c r="DA95" i="4"/>
  <c r="DG95" i="4"/>
  <c r="DL95" i="4"/>
  <c r="DQ95" i="4"/>
  <c r="G97" i="4"/>
  <c r="M97" i="4"/>
  <c r="R97" i="4"/>
  <c r="W97" i="4"/>
  <c r="AC97" i="4"/>
  <c r="AH97" i="4"/>
  <c r="AM97" i="4"/>
  <c r="AS97" i="4"/>
  <c r="AX97" i="4"/>
  <c r="BC97" i="4"/>
  <c r="BI97" i="4"/>
  <c r="BN97" i="4"/>
  <c r="BS97" i="4"/>
  <c r="BY97" i="4"/>
  <c r="CD97" i="4"/>
  <c r="CI97" i="4"/>
  <c r="CO97" i="4"/>
  <c r="CT97" i="4"/>
  <c r="CY97" i="4"/>
  <c r="DE97" i="4"/>
  <c r="DJ97" i="4"/>
  <c r="DO97" i="4"/>
  <c r="D99" i="4"/>
  <c r="I99" i="4"/>
  <c r="O99" i="4"/>
  <c r="T99" i="4"/>
  <c r="Y99" i="4"/>
  <c r="AE99" i="4"/>
  <c r="AJ99" i="4"/>
  <c r="AO99" i="4"/>
  <c r="AU99" i="4"/>
  <c r="AZ99" i="4"/>
  <c r="BE99" i="4"/>
  <c r="BK99" i="4"/>
  <c r="BP99" i="4"/>
  <c r="BU99" i="4"/>
  <c r="CA99" i="4"/>
  <c r="CF99" i="4"/>
  <c r="CK99" i="4"/>
  <c r="CQ99" i="4"/>
  <c r="CV99" i="4"/>
  <c r="DA99" i="4"/>
  <c r="DG99" i="4"/>
  <c r="DL99" i="4"/>
  <c r="DQ99" i="4"/>
  <c r="I103" i="4"/>
  <c r="Q103" i="4"/>
  <c r="Y103" i="4"/>
  <c r="AG103" i="4"/>
  <c r="AO103" i="4"/>
  <c r="AW103" i="4"/>
  <c r="BE103" i="4"/>
  <c r="BM103" i="4"/>
  <c r="BU103" i="4"/>
  <c r="CC103" i="4"/>
  <c r="CK103" i="4"/>
  <c r="CS103" i="4"/>
  <c r="DA103" i="4"/>
  <c r="DI103" i="4"/>
  <c r="DQ103" i="4"/>
  <c r="I105" i="4"/>
  <c r="Q105" i="4"/>
  <c r="Y105" i="4"/>
  <c r="AG105" i="4"/>
  <c r="AO105" i="4"/>
  <c r="AW105" i="4"/>
  <c r="BE105" i="4"/>
  <c r="BM105" i="4"/>
  <c r="BU105" i="4"/>
  <c r="CC105" i="4"/>
  <c r="CK105" i="4"/>
  <c r="CS105" i="4"/>
  <c r="DA105" i="4"/>
  <c r="DI105" i="4"/>
  <c r="DQ105" i="4"/>
  <c r="E109" i="4"/>
  <c r="M109" i="4"/>
  <c r="U109" i="4"/>
  <c r="AC109" i="4"/>
  <c r="AK109" i="4"/>
  <c r="AS109" i="4"/>
  <c r="BA109" i="4"/>
  <c r="BI109" i="4"/>
  <c r="BQ109" i="4"/>
  <c r="BY109" i="4"/>
  <c r="CG109" i="4"/>
  <c r="CO109" i="4"/>
  <c r="CW109" i="4"/>
  <c r="DE109" i="4"/>
  <c r="DM109" i="4"/>
  <c r="AG111" i="4"/>
  <c r="BM111" i="4"/>
  <c r="CS111" i="4"/>
  <c r="E115" i="4"/>
  <c r="M115" i="4"/>
  <c r="U115" i="4"/>
  <c r="AC115" i="4"/>
  <c r="AK115" i="4"/>
  <c r="AS115" i="4"/>
  <c r="BA115" i="4"/>
  <c r="BI115" i="4"/>
  <c r="BQ115" i="4"/>
  <c r="BY115" i="4"/>
  <c r="CG115" i="4"/>
  <c r="CO115" i="4"/>
  <c r="CW115" i="4"/>
  <c r="DE115" i="4"/>
  <c r="DM115" i="4"/>
  <c r="E117" i="4"/>
  <c r="M117" i="4"/>
  <c r="U117" i="4"/>
  <c r="AC117" i="4"/>
  <c r="AK117" i="4"/>
  <c r="AS117" i="4"/>
  <c r="BA117" i="4"/>
  <c r="BI117" i="4"/>
  <c r="BQ117" i="4"/>
  <c r="BY117" i="4"/>
  <c r="CG117" i="4"/>
  <c r="CO117" i="4"/>
  <c r="CW117" i="4"/>
  <c r="DE117" i="4"/>
  <c r="DM117" i="4"/>
  <c r="Y119" i="4"/>
  <c r="BE119" i="4"/>
  <c r="CK119" i="4"/>
  <c r="DQ119" i="4"/>
  <c r="O125" i="4"/>
  <c r="AE125" i="4"/>
  <c r="AU125" i="4"/>
  <c r="BK125" i="4"/>
  <c r="CA125" i="4"/>
  <c r="CQ125" i="4"/>
  <c r="DG125" i="4"/>
  <c r="G129" i="4"/>
  <c r="W129" i="4"/>
  <c r="AM129" i="4"/>
  <c r="BC129" i="4"/>
  <c r="BS129" i="4"/>
  <c r="CI129" i="4"/>
  <c r="CY129" i="4"/>
  <c r="DO129" i="4"/>
  <c r="O133" i="4"/>
  <c r="AE133" i="4"/>
  <c r="AU133" i="4"/>
  <c r="BK133" i="4"/>
  <c r="CA133" i="4"/>
  <c r="CQ133" i="4"/>
  <c r="DG133" i="4"/>
  <c r="G137" i="4"/>
  <c r="W137" i="4"/>
  <c r="AM137" i="4"/>
  <c r="BC137" i="4"/>
  <c r="BS137" i="4"/>
  <c r="CI137" i="4"/>
  <c r="CY137" i="4"/>
  <c r="DO137" i="4"/>
  <c r="O141" i="4"/>
  <c r="AE141" i="4"/>
  <c r="AU141" i="4"/>
  <c r="BK141" i="4"/>
  <c r="CA141" i="4"/>
  <c r="CQ141" i="4"/>
  <c r="DG141" i="4"/>
  <c r="G145" i="4"/>
  <c r="W145" i="4"/>
  <c r="AM145" i="4"/>
  <c r="BC145" i="4"/>
  <c r="BS145" i="4"/>
  <c r="CI145" i="4"/>
  <c r="CY145" i="4"/>
  <c r="DO145" i="4"/>
  <c r="O149" i="4"/>
  <c r="AE149" i="4"/>
  <c r="AU149" i="4"/>
  <c r="BK149" i="4"/>
  <c r="CA149" i="4"/>
  <c r="CQ149" i="4"/>
  <c r="DG149" i="4"/>
  <c r="G153" i="4"/>
  <c r="W153" i="4"/>
  <c r="AM153" i="4"/>
  <c r="BC153" i="4"/>
  <c r="BS153" i="4"/>
  <c r="CI153" i="4"/>
  <c r="CY153" i="4"/>
  <c r="DO153" i="4"/>
  <c r="O157" i="4"/>
  <c r="AE157" i="4"/>
  <c r="AU157" i="4"/>
  <c r="BK157" i="4"/>
  <c r="CA157" i="4"/>
  <c r="CQ157" i="4"/>
  <c r="DG157" i="4"/>
  <c r="DQ200" i="4"/>
  <c r="DM200" i="4"/>
  <c r="DI200" i="4"/>
  <c r="DE200" i="4"/>
  <c r="DA200" i="4"/>
  <c r="CW200" i="4"/>
  <c r="CS200" i="4"/>
  <c r="CO200" i="4"/>
  <c r="CK200" i="4"/>
  <c r="CG200" i="4"/>
  <c r="CC200" i="4"/>
  <c r="BY200" i="4"/>
  <c r="BU200" i="4"/>
  <c r="BQ200" i="4"/>
  <c r="BM200" i="4"/>
  <c r="BI200" i="4"/>
  <c r="BE200" i="4"/>
  <c r="BA200" i="4"/>
  <c r="AW200" i="4"/>
  <c r="AS200" i="4"/>
  <c r="AO200" i="4"/>
  <c r="AK200" i="4"/>
  <c r="AG200" i="4"/>
  <c r="AC200" i="4"/>
  <c r="Y200" i="4"/>
  <c r="U200" i="4"/>
  <c r="Q200" i="4"/>
  <c r="M200" i="4"/>
  <c r="I200" i="4"/>
  <c r="E200" i="4"/>
  <c r="DP200" i="4"/>
  <c r="DL200" i="4"/>
  <c r="DH200" i="4"/>
  <c r="DD200" i="4"/>
  <c r="CZ200" i="4"/>
  <c r="CV200" i="4"/>
  <c r="CR200" i="4"/>
  <c r="CN200" i="4"/>
  <c r="CJ200" i="4"/>
  <c r="CF200" i="4"/>
  <c r="CB200" i="4"/>
  <c r="BX200" i="4"/>
  <c r="BT200" i="4"/>
  <c r="BP200" i="4"/>
  <c r="BL200" i="4"/>
  <c r="BH200" i="4"/>
  <c r="BD200" i="4"/>
  <c r="AZ200" i="4"/>
  <c r="AV200" i="4"/>
  <c r="AR200" i="4"/>
  <c r="AN200" i="4"/>
  <c r="AJ200" i="4"/>
  <c r="AF200" i="4"/>
  <c r="AB200" i="4"/>
  <c r="X200" i="4"/>
  <c r="T200" i="4"/>
  <c r="P200" i="4"/>
  <c r="L200" i="4"/>
  <c r="H200" i="4"/>
  <c r="D200" i="4"/>
  <c r="DN200" i="4"/>
  <c r="DF200" i="4"/>
  <c r="CX200" i="4"/>
  <c r="CP200" i="4"/>
  <c r="CH200" i="4"/>
  <c r="BZ200" i="4"/>
  <c r="BR200" i="4"/>
  <c r="BJ200" i="4"/>
  <c r="BB200" i="4"/>
  <c r="AT200" i="4"/>
  <c r="AL200" i="4"/>
  <c r="AD200" i="4"/>
  <c r="V200" i="4"/>
  <c r="N200" i="4"/>
  <c r="F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DG200" i="4"/>
  <c r="CQ200" i="4"/>
  <c r="CA200" i="4"/>
  <c r="BK200" i="4"/>
  <c r="AU200" i="4"/>
  <c r="AE200" i="4"/>
  <c r="O200" i="4"/>
  <c r="DS200" i="4"/>
  <c r="DC200" i="4"/>
  <c r="CM200" i="4"/>
  <c r="BW200" i="4"/>
  <c r="BG200" i="4"/>
  <c r="AQ200" i="4"/>
  <c r="AA200" i="4"/>
  <c r="K200" i="4"/>
  <c r="DO200" i="4"/>
  <c r="CY200" i="4"/>
  <c r="CI200" i="4"/>
  <c r="BS200" i="4"/>
  <c r="BC200" i="4"/>
  <c r="AM200" i="4"/>
  <c r="W200" i="4"/>
  <c r="G200" i="4"/>
  <c r="BO200" i="4"/>
  <c r="BO229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BV123" i="4"/>
  <c r="BZ123" i="4"/>
  <c r="CD123" i="4"/>
  <c r="CH123" i="4"/>
  <c r="CL123" i="4"/>
  <c r="CP123" i="4"/>
  <c r="CT123" i="4"/>
  <c r="CX123" i="4"/>
  <c r="DB123" i="4"/>
  <c r="DF123" i="4"/>
  <c r="DJ123" i="4"/>
  <c r="DN123" i="4"/>
  <c r="DR123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BV131" i="4"/>
  <c r="BZ131" i="4"/>
  <c r="CD131" i="4"/>
  <c r="CH131" i="4"/>
  <c r="CL131" i="4"/>
  <c r="CP131" i="4"/>
  <c r="CT131" i="4"/>
  <c r="CX131" i="4"/>
  <c r="DB131" i="4"/>
  <c r="DF131" i="4"/>
  <c r="DJ131" i="4"/>
  <c r="DN131" i="4"/>
  <c r="DR131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BV135" i="4"/>
  <c r="BZ135" i="4"/>
  <c r="CD135" i="4"/>
  <c r="CH135" i="4"/>
  <c r="CL135" i="4"/>
  <c r="CP135" i="4"/>
  <c r="CT135" i="4"/>
  <c r="CX135" i="4"/>
  <c r="DB135" i="4"/>
  <c r="DF135" i="4"/>
  <c r="DJ135" i="4"/>
  <c r="DN135" i="4"/>
  <c r="DR135" i="4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BV143" i="4"/>
  <c r="BZ143" i="4"/>
  <c r="CD143" i="4"/>
  <c r="CH143" i="4"/>
  <c r="CL143" i="4"/>
  <c r="CP143" i="4"/>
  <c r="CT143" i="4"/>
  <c r="CX143" i="4"/>
  <c r="DB143" i="4"/>
  <c r="DF143" i="4"/>
  <c r="DJ143" i="4"/>
  <c r="DN143" i="4"/>
  <c r="DR143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BV151" i="4"/>
  <c r="BZ151" i="4"/>
  <c r="CD151" i="4"/>
  <c r="CH151" i="4"/>
  <c r="CL151" i="4"/>
  <c r="CP151" i="4"/>
  <c r="CT151" i="4"/>
  <c r="CX151" i="4"/>
  <c r="DB151" i="4"/>
  <c r="DF151" i="4"/>
  <c r="DJ151" i="4"/>
  <c r="DN151" i="4"/>
  <c r="DR151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BW156" i="4"/>
  <c r="CA156" i="4"/>
  <c r="CE156" i="4"/>
  <c r="CI156" i="4"/>
  <c r="CM156" i="4"/>
  <c r="CQ156" i="4"/>
  <c r="CU156" i="4"/>
  <c r="CY156" i="4"/>
  <c r="DC156" i="4"/>
  <c r="DG156" i="4"/>
  <c r="DK156" i="4"/>
  <c r="DO156" i="4"/>
  <c r="E158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BU158" i="4"/>
  <c r="BY158" i="4"/>
  <c r="CC158" i="4"/>
  <c r="CG158" i="4"/>
  <c r="CK158" i="4"/>
  <c r="CO158" i="4"/>
  <c r="CS158" i="4"/>
  <c r="CW158" i="4"/>
  <c r="DA158" i="4"/>
  <c r="DE158" i="4"/>
  <c r="DI158" i="4"/>
  <c r="DM158" i="4"/>
  <c r="DQ158" i="4"/>
  <c r="G168" i="4"/>
  <c r="L168" i="4"/>
  <c r="R168" i="4"/>
  <c r="W168" i="4"/>
  <c r="AB168" i="4"/>
  <c r="AH168" i="4"/>
  <c r="AM168" i="4"/>
  <c r="AR168" i="4"/>
  <c r="AX168" i="4"/>
  <c r="BC168" i="4"/>
  <c r="BH168" i="4"/>
  <c r="BN168" i="4"/>
  <c r="BS168" i="4"/>
  <c r="BX168" i="4"/>
  <c r="CD168" i="4"/>
  <c r="CI168" i="4"/>
  <c r="CN168" i="4"/>
  <c r="CT168" i="4"/>
  <c r="CY168" i="4"/>
  <c r="DD168" i="4"/>
  <c r="DJ168" i="4"/>
  <c r="G172" i="4"/>
  <c r="L172" i="4"/>
  <c r="R172" i="4"/>
  <c r="W172" i="4"/>
  <c r="AB172" i="4"/>
  <c r="AH172" i="4"/>
  <c r="AM172" i="4"/>
  <c r="AR172" i="4"/>
  <c r="AX172" i="4"/>
  <c r="BC172" i="4"/>
  <c r="BH172" i="4"/>
  <c r="BN172" i="4"/>
  <c r="BS172" i="4"/>
  <c r="BX172" i="4"/>
  <c r="CD172" i="4"/>
  <c r="CI172" i="4"/>
  <c r="CN172" i="4"/>
  <c r="CT172" i="4"/>
  <c r="CY172" i="4"/>
  <c r="DD172" i="4"/>
  <c r="DJ172" i="4"/>
  <c r="G176" i="4"/>
  <c r="L176" i="4"/>
  <c r="R176" i="4"/>
  <c r="W176" i="4"/>
  <c r="AB176" i="4"/>
  <c r="AJ176" i="4"/>
  <c r="AQ176" i="4"/>
  <c r="AX176" i="4"/>
  <c r="BF176" i="4"/>
  <c r="BL176" i="4"/>
  <c r="BS176" i="4"/>
  <c r="CA176" i="4"/>
  <c r="CH176" i="4"/>
  <c r="CN176" i="4"/>
  <c r="CV176" i="4"/>
  <c r="DC176" i="4"/>
  <c r="DJ176" i="4"/>
  <c r="DQ196" i="4"/>
  <c r="DM196" i="4"/>
  <c r="DI196" i="4"/>
  <c r="DE196" i="4"/>
  <c r="DA196" i="4"/>
  <c r="CW196" i="4"/>
  <c r="CS196" i="4"/>
  <c r="CO196" i="4"/>
  <c r="CK196" i="4"/>
  <c r="CG196" i="4"/>
  <c r="CC196" i="4"/>
  <c r="BY196" i="4"/>
  <c r="BU196" i="4"/>
  <c r="BQ196" i="4"/>
  <c r="BM196" i="4"/>
  <c r="BI196" i="4"/>
  <c r="BE196" i="4"/>
  <c r="BA196" i="4"/>
  <c r="AW196" i="4"/>
  <c r="AS196" i="4"/>
  <c r="AO196" i="4"/>
  <c r="AK196" i="4"/>
  <c r="AG196" i="4"/>
  <c r="AC196" i="4"/>
  <c r="Y196" i="4"/>
  <c r="U196" i="4"/>
  <c r="Q196" i="4"/>
  <c r="M196" i="4"/>
  <c r="I196" i="4"/>
  <c r="E196" i="4"/>
  <c r="DP196" i="4"/>
  <c r="DL196" i="4"/>
  <c r="DH196" i="4"/>
  <c r="DD196" i="4"/>
  <c r="CZ196" i="4"/>
  <c r="CV196" i="4"/>
  <c r="CR196" i="4"/>
  <c r="CN196" i="4"/>
  <c r="CJ196" i="4"/>
  <c r="CF196" i="4"/>
  <c r="CB196" i="4"/>
  <c r="BX196" i="4"/>
  <c r="BT196" i="4"/>
  <c r="BP196" i="4"/>
  <c r="BL196" i="4"/>
  <c r="BH196" i="4"/>
  <c r="BD196" i="4"/>
  <c r="AZ196" i="4"/>
  <c r="AV196" i="4"/>
  <c r="AR196" i="4"/>
  <c r="AN196" i="4"/>
  <c r="AJ196" i="4"/>
  <c r="AF196" i="4"/>
  <c r="AB196" i="4"/>
  <c r="X196" i="4"/>
  <c r="T196" i="4"/>
  <c r="P196" i="4"/>
  <c r="L196" i="4"/>
  <c r="H196" i="4"/>
  <c r="D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F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S196" i="4"/>
  <c r="AI196" i="4"/>
  <c r="AY196" i="4"/>
  <c r="BO196" i="4"/>
  <c r="CE196" i="4"/>
  <c r="CU196" i="4"/>
  <c r="DK196" i="4"/>
  <c r="DQ304" i="4"/>
  <c r="DM304" i="4"/>
  <c r="DI304" i="4"/>
  <c r="DE304" i="4"/>
  <c r="DA304" i="4"/>
  <c r="CW304" i="4"/>
  <c r="CS304" i="4"/>
  <c r="CO304" i="4"/>
  <c r="CK304" i="4"/>
  <c r="CG304" i="4"/>
  <c r="CC304" i="4"/>
  <c r="BY304" i="4"/>
  <c r="BU304" i="4"/>
  <c r="BQ304" i="4"/>
  <c r="BM304" i="4"/>
  <c r="BI304" i="4"/>
  <c r="BE304" i="4"/>
  <c r="BA304" i="4"/>
  <c r="AW304" i="4"/>
  <c r="AS304" i="4"/>
  <c r="AO304" i="4"/>
  <c r="AK304" i="4"/>
  <c r="AG304" i="4"/>
  <c r="AC304" i="4"/>
  <c r="Y304" i="4"/>
  <c r="U304" i="4"/>
  <c r="Q304" i="4"/>
  <c r="M304" i="4"/>
  <c r="I304" i="4"/>
  <c r="E304" i="4"/>
  <c r="DP304" i="4"/>
  <c r="DL304" i="4"/>
  <c r="DH304" i="4"/>
  <c r="DD304" i="4"/>
  <c r="CZ304" i="4"/>
  <c r="CV304" i="4"/>
  <c r="CR304" i="4"/>
  <c r="CN304" i="4"/>
  <c r="CJ304" i="4"/>
  <c r="CF304" i="4"/>
  <c r="CB304" i="4"/>
  <c r="BX304" i="4"/>
  <c r="BT304" i="4"/>
  <c r="BP304" i="4"/>
  <c r="BL304" i="4"/>
  <c r="BH304" i="4"/>
  <c r="BD304" i="4"/>
  <c r="AZ304" i="4"/>
  <c r="AV304" i="4"/>
  <c r="AR304" i="4"/>
  <c r="AN304" i="4"/>
  <c r="AJ304" i="4"/>
  <c r="AF304" i="4"/>
  <c r="AB304" i="4"/>
  <c r="X304" i="4"/>
  <c r="T304" i="4"/>
  <c r="P304" i="4"/>
  <c r="L304" i="4"/>
  <c r="H304" i="4"/>
  <c r="D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DN304" i="4"/>
  <c r="DF304" i="4"/>
  <c r="CX304" i="4"/>
  <c r="CP304" i="4"/>
  <c r="CH304" i="4"/>
  <c r="BZ304" i="4"/>
  <c r="BR304" i="4"/>
  <c r="BJ304" i="4"/>
  <c r="BB304" i="4"/>
  <c r="AT304" i="4"/>
  <c r="AL304" i="4"/>
  <c r="AD304" i="4"/>
  <c r="V304" i="4"/>
  <c r="N304" i="4"/>
  <c r="F304" i="4"/>
  <c r="DS304" i="4"/>
  <c r="CM304" i="4"/>
  <c r="BG304" i="4"/>
  <c r="AA304" i="4"/>
  <c r="DK304" i="4"/>
  <c r="CE304" i="4"/>
  <c r="AY304" i="4"/>
  <c r="S304" i="4"/>
  <c r="DC304" i="4"/>
  <c r="BW304" i="4"/>
  <c r="AQ304" i="4"/>
  <c r="K304" i="4"/>
  <c r="G123" i="4"/>
  <c r="K123" i="4"/>
  <c r="O123" i="4"/>
  <c r="S123" i="4"/>
  <c r="W123" i="4"/>
  <c r="AA123" i="4"/>
  <c r="AE123" i="4"/>
  <c r="AI123" i="4"/>
  <c r="AM123" i="4"/>
  <c r="AQ123" i="4"/>
  <c r="AU123" i="4"/>
  <c r="AY123" i="4"/>
  <c r="BC123" i="4"/>
  <c r="BG123" i="4"/>
  <c r="BK123" i="4"/>
  <c r="BO123" i="4"/>
  <c r="BS123" i="4"/>
  <c r="BW123" i="4"/>
  <c r="CA123" i="4"/>
  <c r="CE123" i="4"/>
  <c r="CI123" i="4"/>
  <c r="CM123" i="4"/>
  <c r="CQ123" i="4"/>
  <c r="CU123" i="4"/>
  <c r="CY123" i="4"/>
  <c r="DC123" i="4"/>
  <c r="DG123" i="4"/>
  <c r="DK123" i="4"/>
  <c r="DO123" i="4"/>
  <c r="DS123" i="4"/>
  <c r="G131" i="4"/>
  <c r="K131" i="4"/>
  <c r="O131" i="4"/>
  <c r="S131" i="4"/>
  <c r="W131" i="4"/>
  <c r="AA131" i="4"/>
  <c r="AE131" i="4"/>
  <c r="AI131" i="4"/>
  <c r="AM131" i="4"/>
  <c r="AQ131" i="4"/>
  <c r="AU131" i="4"/>
  <c r="AY131" i="4"/>
  <c r="BC131" i="4"/>
  <c r="BG131" i="4"/>
  <c r="BK131" i="4"/>
  <c r="BO131" i="4"/>
  <c r="BS131" i="4"/>
  <c r="BW131" i="4"/>
  <c r="CA131" i="4"/>
  <c r="CE131" i="4"/>
  <c r="CI131" i="4"/>
  <c r="CM131" i="4"/>
  <c r="CQ131" i="4"/>
  <c r="CU131" i="4"/>
  <c r="CY131" i="4"/>
  <c r="DC131" i="4"/>
  <c r="DG131" i="4"/>
  <c r="DK131" i="4"/>
  <c r="DO131" i="4"/>
  <c r="DS131" i="4"/>
  <c r="G135" i="4"/>
  <c r="K135" i="4"/>
  <c r="O135" i="4"/>
  <c r="S135" i="4"/>
  <c r="W135" i="4"/>
  <c r="AA135" i="4"/>
  <c r="AE135" i="4"/>
  <c r="AI135" i="4"/>
  <c r="AM135" i="4"/>
  <c r="AQ135" i="4"/>
  <c r="AU135" i="4"/>
  <c r="AY135" i="4"/>
  <c r="BC135" i="4"/>
  <c r="BG135" i="4"/>
  <c r="BK135" i="4"/>
  <c r="BO135" i="4"/>
  <c r="BS135" i="4"/>
  <c r="BW135" i="4"/>
  <c r="CA135" i="4"/>
  <c r="CE135" i="4"/>
  <c r="CI135" i="4"/>
  <c r="CM135" i="4"/>
  <c r="CQ135" i="4"/>
  <c r="CU135" i="4"/>
  <c r="CY135" i="4"/>
  <c r="DC135" i="4"/>
  <c r="DG135" i="4"/>
  <c r="DK135" i="4"/>
  <c r="DO135" i="4"/>
  <c r="DS135" i="4"/>
  <c r="G143" i="4"/>
  <c r="K143" i="4"/>
  <c r="O143" i="4"/>
  <c r="S143" i="4"/>
  <c r="W143" i="4"/>
  <c r="AA143" i="4"/>
  <c r="AE143" i="4"/>
  <c r="AI143" i="4"/>
  <c r="AM143" i="4"/>
  <c r="AQ143" i="4"/>
  <c r="AU143" i="4"/>
  <c r="AY143" i="4"/>
  <c r="BC143" i="4"/>
  <c r="BG143" i="4"/>
  <c r="BK143" i="4"/>
  <c r="BO143" i="4"/>
  <c r="BS143" i="4"/>
  <c r="BW143" i="4"/>
  <c r="CA143" i="4"/>
  <c r="CE143" i="4"/>
  <c r="CI143" i="4"/>
  <c r="CM143" i="4"/>
  <c r="CQ143" i="4"/>
  <c r="CU143" i="4"/>
  <c r="CY143" i="4"/>
  <c r="DC143" i="4"/>
  <c r="DG143" i="4"/>
  <c r="DK143" i="4"/>
  <c r="DO143" i="4"/>
  <c r="DS143" i="4"/>
  <c r="G151" i="4"/>
  <c r="K151" i="4"/>
  <c r="O151" i="4"/>
  <c r="S151" i="4"/>
  <c r="W151" i="4"/>
  <c r="AA151" i="4"/>
  <c r="AE151" i="4"/>
  <c r="AI151" i="4"/>
  <c r="AM151" i="4"/>
  <c r="AQ151" i="4"/>
  <c r="AU151" i="4"/>
  <c r="AY151" i="4"/>
  <c r="BC151" i="4"/>
  <c r="BG151" i="4"/>
  <c r="BK151" i="4"/>
  <c r="BO151" i="4"/>
  <c r="BS151" i="4"/>
  <c r="BW151" i="4"/>
  <c r="CA151" i="4"/>
  <c r="CE151" i="4"/>
  <c r="CI151" i="4"/>
  <c r="CM151" i="4"/>
  <c r="CQ151" i="4"/>
  <c r="CU151" i="4"/>
  <c r="CY151" i="4"/>
  <c r="DC151" i="4"/>
  <c r="DG151" i="4"/>
  <c r="DK151" i="4"/>
  <c r="DO151" i="4"/>
  <c r="DS151" i="4"/>
  <c r="DQ168" i="4"/>
  <c r="DM168" i="4"/>
  <c r="DI168" i="4"/>
  <c r="DE168" i="4"/>
  <c r="DA168" i="4"/>
  <c r="CW168" i="4"/>
  <c r="CS168" i="4"/>
  <c r="CO168" i="4"/>
  <c r="CK168" i="4"/>
  <c r="CG168" i="4"/>
  <c r="CC168" i="4"/>
  <c r="BY168" i="4"/>
  <c r="BU168" i="4"/>
  <c r="BQ168" i="4"/>
  <c r="BM168" i="4"/>
  <c r="BI168" i="4"/>
  <c r="BE168" i="4"/>
  <c r="BA168" i="4"/>
  <c r="AW168" i="4"/>
  <c r="AS168" i="4"/>
  <c r="AO168" i="4"/>
  <c r="AK168" i="4"/>
  <c r="AG168" i="4"/>
  <c r="AC168" i="4"/>
  <c r="Y168" i="4"/>
  <c r="U168" i="4"/>
  <c r="Q168" i="4"/>
  <c r="M168" i="4"/>
  <c r="I168" i="4"/>
  <c r="E168" i="4"/>
  <c r="H168" i="4"/>
  <c r="N168" i="4"/>
  <c r="S168" i="4"/>
  <c r="X168" i="4"/>
  <c r="AD168" i="4"/>
  <c r="AI168" i="4"/>
  <c r="AN168" i="4"/>
  <c r="AT168" i="4"/>
  <c r="AY168" i="4"/>
  <c r="BD168" i="4"/>
  <c r="BJ168" i="4"/>
  <c r="BO168" i="4"/>
  <c r="BT168" i="4"/>
  <c r="BZ168" i="4"/>
  <c r="CE168" i="4"/>
  <c r="CJ168" i="4"/>
  <c r="CP168" i="4"/>
  <c r="CU168" i="4"/>
  <c r="CZ168" i="4"/>
  <c r="DF168" i="4"/>
  <c r="DK168" i="4"/>
  <c r="DP168" i="4"/>
  <c r="DQ172" i="4"/>
  <c r="DM172" i="4"/>
  <c r="DI172" i="4"/>
  <c r="DE172" i="4"/>
  <c r="DA172" i="4"/>
  <c r="CW172" i="4"/>
  <c r="CS172" i="4"/>
  <c r="CO172" i="4"/>
  <c r="CK172" i="4"/>
  <c r="CG172" i="4"/>
  <c r="CC172" i="4"/>
  <c r="BY172" i="4"/>
  <c r="BU172" i="4"/>
  <c r="BQ172" i="4"/>
  <c r="BM172" i="4"/>
  <c r="BI172" i="4"/>
  <c r="BE172" i="4"/>
  <c r="BA172" i="4"/>
  <c r="AW172" i="4"/>
  <c r="AS172" i="4"/>
  <c r="AO172" i="4"/>
  <c r="AK172" i="4"/>
  <c r="AG172" i="4"/>
  <c r="AC172" i="4"/>
  <c r="Y172" i="4"/>
  <c r="U172" i="4"/>
  <c r="Q172" i="4"/>
  <c r="M172" i="4"/>
  <c r="I172" i="4"/>
  <c r="E172" i="4"/>
  <c r="H172" i="4"/>
  <c r="N172" i="4"/>
  <c r="S172" i="4"/>
  <c r="X172" i="4"/>
  <c r="AD172" i="4"/>
  <c r="AI172" i="4"/>
  <c r="AN172" i="4"/>
  <c r="AT172" i="4"/>
  <c r="AY172" i="4"/>
  <c r="BD172" i="4"/>
  <c r="BJ172" i="4"/>
  <c r="BO172" i="4"/>
  <c r="BT172" i="4"/>
  <c r="BZ172" i="4"/>
  <c r="CE172" i="4"/>
  <c r="CJ172" i="4"/>
  <c r="CP172" i="4"/>
  <c r="CU172" i="4"/>
  <c r="CZ172" i="4"/>
  <c r="DF172" i="4"/>
  <c r="DK172" i="4"/>
  <c r="DP172" i="4"/>
  <c r="DQ176" i="4"/>
  <c r="DM176" i="4"/>
  <c r="DI176" i="4"/>
  <c r="DE176" i="4"/>
  <c r="DA176" i="4"/>
  <c r="CW176" i="4"/>
  <c r="CS176" i="4"/>
  <c r="CO176" i="4"/>
  <c r="CK176" i="4"/>
  <c r="CG176" i="4"/>
  <c r="CC176" i="4"/>
  <c r="BY176" i="4"/>
  <c r="BU176" i="4"/>
  <c r="BQ176" i="4"/>
  <c r="BM176" i="4"/>
  <c r="BI176" i="4"/>
  <c r="BE176" i="4"/>
  <c r="BA176" i="4"/>
  <c r="AW176" i="4"/>
  <c r="AS176" i="4"/>
  <c r="AO176" i="4"/>
  <c r="AK176" i="4"/>
  <c r="AG176" i="4"/>
  <c r="AC176" i="4"/>
  <c r="DP176" i="4"/>
  <c r="DK176" i="4"/>
  <c r="DF176" i="4"/>
  <c r="CZ176" i="4"/>
  <c r="CU176" i="4"/>
  <c r="CP176" i="4"/>
  <c r="CJ176" i="4"/>
  <c r="CE176" i="4"/>
  <c r="BZ176" i="4"/>
  <c r="BT176" i="4"/>
  <c r="BO176" i="4"/>
  <c r="BJ176" i="4"/>
  <c r="BD176" i="4"/>
  <c r="AY176" i="4"/>
  <c r="AT176" i="4"/>
  <c r="AN176" i="4"/>
  <c r="AI176" i="4"/>
  <c r="AD176" i="4"/>
  <c r="Y176" i="4"/>
  <c r="U176" i="4"/>
  <c r="Q176" i="4"/>
  <c r="M176" i="4"/>
  <c r="I176" i="4"/>
  <c r="E176" i="4"/>
  <c r="H176" i="4"/>
  <c r="N176" i="4"/>
  <c r="S176" i="4"/>
  <c r="X176" i="4"/>
  <c r="AE176" i="4"/>
  <c r="AL176" i="4"/>
  <c r="AR176" i="4"/>
  <c r="AZ176" i="4"/>
  <c r="BG176" i="4"/>
  <c r="BN176" i="4"/>
  <c r="BV176" i="4"/>
  <c r="CB176" i="4"/>
  <c r="CI176" i="4"/>
  <c r="CQ176" i="4"/>
  <c r="CX176" i="4"/>
  <c r="DD176" i="4"/>
  <c r="DL176" i="4"/>
  <c r="DS176" i="4"/>
  <c r="AI304" i="4"/>
  <c r="D123" i="4"/>
  <c r="H123" i="4"/>
  <c r="L123" i="4"/>
  <c r="P123" i="4"/>
  <c r="T123" i="4"/>
  <c r="X123" i="4"/>
  <c r="AB123" i="4"/>
  <c r="AF123" i="4"/>
  <c r="AJ123" i="4"/>
  <c r="AN123" i="4"/>
  <c r="AR123" i="4"/>
  <c r="AV123" i="4"/>
  <c r="AZ123" i="4"/>
  <c r="BD123" i="4"/>
  <c r="BH123" i="4"/>
  <c r="BL123" i="4"/>
  <c r="BP123" i="4"/>
  <c r="BT123" i="4"/>
  <c r="BX123" i="4"/>
  <c r="CB123" i="4"/>
  <c r="CF123" i="4"/>
  <c r="CJ123" i="4"/>
  <c r="CN123" i="4"/>
  <c r="CR123" i="4"/>
  <c r="CV123" i="4"/>
  <c r="CZ123" i="4"/>
  <c r="DD123" i="4"/>
  <c r="DH123" i="4"/>
  <c r="DL123" i="4"/>
  <c r="D131" i="4"/>
  <c r="H131" i="4"/>
  <c r="L131" i="4"/>
  <c r="P131" i="4"/>
  <c r="T131" i="4"/>
  <c r="X131" i="4"/>
  <c r="AB131" i="4"/>
  <c r="AF131" i="4"/>
  <c r="AJ131" i="4"/>
  <c r="AN131" i="4"/>
  <c r="AR131" i="4"/>
  <c r="AV131" i="4"/>
  <c r="AZ131" i="4"/>
  <c r="BD131" i="4"/>
  <c r="BH131" i="4"/>
  <c r="BL131" i="4"/>
  <c r="BP131" i="4"/>
  <c r="BT131" i="4"/>
  <c r="BX131" i="4"/>
  <c r="CB131" i="4"/>
  <c r="CF131" i="4"/>
  <c r="CJ131" i="4"/>
  <c r="CN131" i="4"/>
  <c r="CR131" i="4"/>
  <c r="CV131" i="4"/>
  <c r="CZ131" i="4"/>
  <c r="DD131" i="4"/>
  <c r="DH131" i="4"/>
  <c r="DL131" i="4"/>
  <c r="D135" i="4"/>
  <c r="H135" i="4"/>
  <c r="L135" i="4"/>
  <c r="P135" i="4"/>
  <c r="T135" i="4"/>
  <c r="X135" i="4"/>
  <c r="AB135" i="4"/>
  <c r="AF135" i="4"/>
  <c r="AJ135" i="4"/>
  <c r="AN135" i="4"/>
  <c r="AR135" i="4"/>
  <c r="AV135" i="4"/>
  <c r="AZ135" i="4"/>
  <c r="BD135" i="4"/>
  <c r="BH135" i="4"/>
  <c r="BL135" i="4"/>
  <c r="BP135" i="4"/>
  <c r="BT135" i="4"/>
  <c r="BX135" i="4"/>
  <c r="CB135" i="4"/>
  <c r="CF135" i="4"/>
  <c r="CJ135" i="4"/>
  <c r="CN135" i="4"/>
  <c r="CR135" i="4"/>
  <c r="CV135" i="4"/>
  <c r="CZ135" i="4"/>
  <c r="DD135" i="4"/>
  <c r="DH135" i="4"/>
  <c r="DL135" i="4"/>
  <c r="D143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BT143" i="4"/>
  <c r="BX143" i="4"/>
  <c r="CB143" i="4"/>
  <c r="CF143" i="4"/>
  <c r="CJ143" i="4"/>
  <c r="CN143" i="4"/>
  <c r="CR143" i="4"/>
  <c r="CV143" i="4"/>
  <c r="CZ143" i="4"/>
  <c r="DD143" i="4"/>
  <c r="DH143" i="4"/>
  <c r="DL143" i="4"/>
  <c r="D151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BT151" i="4"/>
  <c r="BX151" i="4"/>
  <c r="CB151" i="4"/>
  <c r="CF151" i="4"/>
  <c r="CJ151" i="4"/>
  <c r="CN151" i="4"/>
  <c r="CR151" i="4"/>
  <c r="CV151" i="4"/>
  <c r="CZ151" i="4"/>
  <c r="DD151" i="4"/>
  <c r="DH151" i="4"/>
  <c r="DL151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BW158" i="4"/>
  <c r="CA158" i="4"/>
  <c r="CE158" i="4"/>
  <c r="CI158" i="4"/>
  <c r="CM158" i="4"/>
  <c r="CQ158" i="4"/>
  <c r="CU158" i="4"/>
  <c r="CY158" i="4"/>
  <c r="DC158" i="4"/>
  <c r="DG158" i="4"/>
  <c r="DK158" i="4"/>
  <c r="DO158" i="4"/>
  <c r="D168" i="4"/>
  <c r="J168" i="4"/>
  <c r="O168" i="4"/>
  <c r="T168" i="4"/>
  <c r="Z168" i="4"/>
  <c r="AE168" i="4"/>
  <c r="AJ168" i="4"/>
  <c r="AP168" i="4"/>
  <c r="AU168" i="4"/>
  <c r="AZ168" i="4"/>
  <c r="BF168" i="4"/>
  <c r="BK168" i="4"/>
  <c r="BP168" i="4"/>
  <c r="BV168" i="4"/>
  <c r="CA168" i="4"/>
  <c r="CF168" i="4"/>
  <c r="CL168" i="4"/>
  <c r="CQ168" i="4"/>
  <c r="CV168" i="4"/>
  <c r="DB168" i="4"/>
  <c r="DG168" i="4"/>
  <c r="DL168" i="4"/>
  <c r="DR168" i="4"/>
  <c r="D172" i="4"/>
  <c r="J172" i="4"/>
  <c r="O172" i="4"/>
  <c r="T172" i="4"/>
  <c r="Z172" i="4"/>
  <c r="AE172" i="4"/>
  <c r="AJ172" i="4"/>
  <c r="AP172" i="4"/>
  <c r="AU172" i="4"/>
  <c r="AZ172" i="4"/>
  <c r="BF172" i="4"/>
  <c r="BK172" i="4"/>
  <c r="BP172" i="4"/>
  <c r="BV172" i="4"/>
  <c r="CA172" i="4"/>
  <c r="CF172" i="4"/>
  <c r="CL172" i="4"/>
  <c r="CQ172" i="4"/>
  <c r="CV172" i="4"/>
  <c r="DB172" i="4"/>
  <c r="DG172" i="4"/>
  <c r="DL172" i="4"/>
  <c r="DR172" i="4"/>
  <c r="D176" i="4"/>
  <c r="J176" i="4"/>
  <c r="O176" i="4"/>
  <c r="T176" i="4"/>
  <c r="Z176" i="4"/>
  <c r="AF176" i="4"/>
  <c r="AM176" i="4"/>
  <c r="AU176" i="4"/>
  <c r="BB176" i="4"/>
  <c r="BH176" i="4"/>
  <c r="BP176" i="4"/>
  <c r="BW176" i="4"/>
  <c r="CD176" i="4"/>
  <c r="CL176" i="4"/>
  <c r="CR176" i="4"/>
  <c r="CY176" i="4"/>
  <c r="DG176" i="4"/>
  <c r="DN176" i="4"/>
  <c r="BO304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BW170" i="4"/>
  <c r="CA170" i="4"/>
  <c r="CE170" i="4"/>
  <c r="CI170" i="4"/>
  <c r="CM170" i="4"/>
  <c r="CQ170" i="4"/>
  <c r="CU170" i="4"/>
  <c r="CY170" i="4"/>
  <c r="DC170" i="4"/>
  <c r="DG170" i="4"/>
  <c r="DK170" i="4"/>
  <c r="DO170" i="4"/>
  <c r="DQ180" i="4"/>
  <c r="DM180" i="4"/>
  <c r="DI180" i="4"/>
  <c r="DE180" i="4"/>
  <c r="DA180" i="4"/>
  <c r="CW180" i="4"/>
  <c r="CS180" i="4"/>
  <c r="CO180" i="4"/>
  <c r="CK180" i="4"/>
  <c r="CG180" i="4"/>
  <c r="CC180" i="4"/>
  <c r="BY180" i="4"/>
  <c r="BU180" i="4"/>
  <c r="BQ180" i="4"/>
  <c r="BM180" i="4"/>
  <c r="BI180" i="4"/>
  <c r="BE180" i="4"/>
  <c r="BA180" i="4"/>
  <c r="AW180" i="4"/>
  <c r="AS180" i="4"/>
  <c r="AO180" i="4"/>
  <c r="AK180" i="4"/>
  <c r="AG180" i="4"/>
  <c r="AC180" i="4"/>
  <c r="Y180" i="4"/>
  <c r="U180" i="4"/>
  <c r="Q180" i="4"/>
  <c r="M180" i="4"/>
  <c r="I180" i="4"/>
  <c r="E180" i="4"/>
  <c r="H180" i="4"/>
  <c r="N180" i="4"/>
  <c r="S180" i="4"/>
  <c r="X180" i="4"/>
  <c r="AD180" i="4"/>
  <c r="AI180" i="4"/>
  <c r="AN180" i="4"/>
  <c r="AT180" i="4"/>
  <c r="AY180" i="4"/>
  <c r="BD180" i="4"/>
  <c r="BJ180" i="4"/>
  <c r="BO180" i="4"/>
  <c r="BT180" i="4"/>
  <c r="BZ180" i="4"/>
  <c r="CE180" i="4"/>
  <c r="CJ180" i="4"/>
  <c r="CP180" i="4"/>
  <c r="CU180" i="4"/>
  <c r="CZ180" i="4"/>
  <c r="DF180" i="4"/>
  <c r="DK180" i="4"/>
  <c r="DP180" i="4"/>
  <c r="DQ184" i="4"/>
  <c r="DM184" i="4"/>
  <c r="DI184" i="4"/>
  <c r="DE184" i="4"/>
  <c r="DA184" i="4"/>
  <c r="CW184" i="4"/>
  <c r="CS184" i="4"/>
  <c r="CO184" i="4"/>
  <c r="CK184" i="4"/>
  <c r="CG184" i="4"/>
  <c r="CC184" i="4"/>
  <c r="BY184" i="4"/>
  <c r="BU184" i="4"/>
  <c r="BQ184" i="4"/>
  <c r="BM184" i="4"/>
  <c r="BI184" i="4"/>
  <c r="BE184" i="4"/>
  <c r="BA184" i="4"/>
  <c r="AW184" i="4"/>
  <c r="AS184" i="4"/>
  <c r="AO184" i="4"/>
  <c r="AK184" i="4"/>
  <c r="AG184" i="4"/>
  <c r="AC184" i="4"/>
  <c r="Y184" i="4"/>
  <c r="U184" i="4"/>
  <c r="Q184" i="4"/>
  <c r="M184" i="4"/>
  <c r="I184" i="4"/>
  <c r="E184" i="4"/>
  <c r="H184" i="4"/>
  <c r="N184" i="4"/>
  <c r="S184" i="4"/>
  <c r="X184" i="4"/>
  <c r="AD184" i="4"/>
  <c r="AI184" i="4"/>
  <c r="AN184" i="4"/>
  <c r="AT184" i="4"/>
  <c r="AY184" i="4"/>
  <c r="BD184" i="4"/>
  <c r="BJ184" i="4"/>
  <c r="BO184" i="4"/>
  <c r="BT184" i="4"/>
  <c r="BZ184" i="4"/>
  <c r="CE184" i="4"/>
  <c r="CJ184" i="4"/>
  <c r="CP184" i="4"/>
  <c r="CU184" i="4"/>
  <c r="CZ184" i="4"/>
  <c r="DF184" i="4"/>
  <c r="DK184" i="4"/>
  <c r="DP184" i="4"/>
  <c r="DQ188" i="4"/>
  <c r="DM188" i="4"/>
  <c r="DI188" i="4"/>
  <c r="DE188" i="4"/>
  <c r="DA188" i="4"/>
  <c r="CW188" i="4"/>
  <c r="CS188" i="4"/>
  <c r="CO188" i="4"/>
  <c r="CK188" i="4"/>
  <c r="CG188" i="4"/>
  <c r="CC188" i="4"/>
  <c r="BY188" i="4"/>
  <c r="BU188" i="4"/>
  <c r="BQ188" i="4"/>
  <c r="BM188" i="4"/>
  <c r="BI188" i="4"/>
  <c r="BE188" i="4"/>
  <c r="BA188" i="4"/>
  <c r="AW188" i="4"/>
  <c r="AS188" i="4"/>
  <c r="AO188" i="4"/>
  <c r="AK188" i="4"/>
  <c r="AG188" i="4"/>
  <c r="AC188" i="4"/>
  <c r="Y188" i="4"/>
  <c r="U188" i="4"/>
  <c r="Q188" i="4"/>
  <c r="M188" i="4"/>
  <c r="I188" i="4"/>
  <c r="E188" i="4"/>
  <c r="H188" i="4"/>
  <c r="N188" i="4"/>
  <c r="S188" i="4"/>
  <c r="X188" i="4"/>
  <c r="AD188" i="4"/>
  <c r="AI188" i="4"/>
  <c r="AN188" i="4"/>
  <c r="AT188" i="4"/>
  <c r="AY188" i="4"/>
  <c r="BD188" i="4"/>
  <c r="BJ188" i="4"/>
  <c r="BO188" i="4"/>
  <c r="BT188" i="4"/>
  <c r="BZ188" i="4"/>
  <c r="CE188" i="4"/>
  <c r="CJ188" i="4"/>
  <c r="CP188" i="4"/>
  <c r="CU188" i="4"/>
  <c r="CZ188" i="4"/>
  <c r="DF188" i="4"/>
  <c r="DK188" i="4"/>
  <c r="DP188" i="4"/>
  <c r="DQ192" i="4"/>
  <c r="DM192" i="4"/>
  <c r="DI192" i="4"/>
  <c r="DE192" i="4"/>
  <c r="DA192" i="4"/>
  <c r="CW192" i="4"/>
  <c r="CS192" i="4"/>
  <c r="CO192" i="4"/>
  <c r="CK192" i="4"/>
  <c r="CG192" i="4"/>
  <c r="CC192" i="4"/>
  <c r="BY192" i="4"/>
  <c r="BU192" i="4"/>
  <c r="BQ192" i="4"/>
  <c r="BM192" i="4"/>
  <c r="BI192" i="4"/>
  <c r="BE192" i="4"/>
  <c r="BA192" i="4"/>
  <c r="AW192" i="4"/>
  <c r="AS192" i="4"/>
  <c r="AO192" i="4"/>
  <c r="AK192" i="4"/>
  <c r="AG192" i="4"/>
  <c r="AC192" i="4"/>
  <c r="Y192" i="4"/>
  <c r="U192" i="4"/>
  <c r="Q192" i="4"/>
  <c r="M192" i="4"/>
  <c r="I192" i="4"/>
  <c r="E192" i="4"/>
  <c r="H192" i="4"/>
  <c r="N192" i="4"/>
  <c r="S192" i="4"/>
  <c r="X192" i="4"/>
  <c r="AD192" i="4"/>
  <c r="AI192" i="4"/>
  <c r="AN192" i="4"/>
  <c r="AT192" i="4"/>
  <c r="AY192" i="4"/>
  <c r="BD192" i="4"/>
  <c r="BJ192" i="4"/>
  <c r="BO192" i="4"/>
  <c r="BT192" i="4"/>
  <c r="BZ192" i="4"/>
  <c r="CE192" i="4"/>
  <c r="CJ192" i="4"/>
  <c r="CP192" i="4"/>
  <c r="CU192" i="4"/>
  <c r="CZ192" i="4"/>
  <c r="DF192" i="4"/>
  <c r="DK192" i="4"/>
  <c r="DP192" i="4"/>
  <c r="J208" i="4"/>
  <c r="R208" i="4"/>
  <c r="Z208" i="4"/>
  <c r="AH208" i="4"/>
  <c r="AP208" i="4"/>
  <c r="AX208" i="4"/>
  <c r="BF208" i="4"/>
  <c r="BN208" i="4"/>
  <c r="BV208" i="4"/>
  <c r="CD208" i="4"/>
  <c r="CL208" i="4"/>
  <c r="CT208" i="4"/>
  <c r="DB208" i="4"/>
  <c r="DJ208" i="4"/>
  <c r="DR213" i="4"/>
  <c r="DN213" i="4"/>
  <c r="DJ213" i="4"/>
  <c r="DF213" i="4"/>
  <c r="DB213" i="4"/>
  <c r="CX213" i="4"/>
  <c r="CT213" i="4"/>
  <c r="CP213" i="4"/>
  <c r="CL213" i="4"/>
  <c r="CH213" i="4"/>
  <c r="CD213" i="4"/>
  <c r="BZ213" i="4"/>
  <c r="BV213" i="4"/>
  <c r="BR213" i="4"/>
  <c r="BN213" i="4"/>
  <c r="BJ213" i="4"/>
  <c r="BF213" i="4"/>
  <c r="BB213" i="4"/>
  <c r="AX213" i="4"/>
  <c r="AT213" i="4"/>
  <c r="AP213" i="4"/>
  <c r="AL213" i="4"/>
  <c r="AH213" i="4"/>
  <c r="AD213" i="4"/>
  <c r="Z213" i="4"/>
  <c r="V213" i="4"/>
  <c r="R213" i="4"/>
  <c r="N213" i="4"/>
  <c r="J213" i="4"/>
  <c r="F213" i="4"/>
  <c r="DQ213" i="4"/>
  <c r="DM213" i="4"/>
  <c r="DI213" i="4"/>
  <c r="DE213" i="4"/>
  <c r="DA213" i="4"/>
  <c r="CW213" i="4"/>
  <c r="CS213" i="4"/>
  <c r="CO213" i="4"/>
  <c r="CK213" i="4"/>
  <c r="CG213" i="4"/>
  <c r="CC213" i="4"/>
  <c r="BY213" i="4"/>
  <c r="BU213" i="4"/>
  <c r="BQ213" i="4"/>
  <c r="BM213" i="4"/>
  <c r="BI213" i="4"/>
  <c r="BE213" i="4"/>
  <c r="BA213" i="4"/>
  <c r="AW213" i="4"/>
  <c r="AS213" i="4"/>
  <c r="AO213" i="4"/>
  <c r="AK213" i="4"/>
  <c r="AG213" i="4"/>
  <c r="AC213" i="4"/>
  <c r="Y213" i="4"/>
  <c r="U213" i="4"/>
  <c r="Q213" i="4"/>
  <c r="M213" i="4"/>
  <c r="I213" i="4"/>
  <c r="E213" i="4"/>
  <c r="K213" i="4"/>
  <c r="S213" i="4"/>
  <c r="AA213" i="4"/>
  <c r="AI213" i="4"/>
  <c r="AQ213" i="4"/>
  <c r="AY213" i="4"/>
  <c r="BG213" i="4"/>
  <c r="BO213" i="4"/>
  <c r="BW213" i="4"/>
  <c r="CE213" i="4"/>
  <c r="CM213" i="4"/>
  <c r="CU213" i="4"/>
  <c r="DC213" i="4"/>
  <c r="DK213" i="4"/>
  <c r="DS213" i="4"/>
  <c r="G221" i="4"/>
  <c r="O221" i="4"/>
  <c r="W221" i="4"/>
  <c r="AE221" i="4"/>
  <c r="AM221" i="4"/>
  <c r="AU221" i="4"/>
  <c r="BC221" i="4"/>
  <c r="BK221" i="4"/>
  <c r="BS221" i="4"/>
  <c r="CA221" i="4"/>
  <c r="CI221" i="4"/>
  <c r="CQ221" i="4"/>
  <c r="CY221" i="4"/>
  <c r="DG221" i="4"/>
  <c r="L237" i="4"/>
  <c r="W237" i="4"/>
  <c r="AH237" i="4"/>
  <c r="AR237" i="4"/>
  <c r="BC237" i="4"/>
  <c r="BN237" i="4"/>
  <c r="BX237" i="4"/>
  <c r="CI237" i="4"/>
  <c r="CT237" i="4"/>
  <c r="DD237" i="4"/>
  <c r="L241" i="4"/>
  <c r="W241" i="4"/>
  <c r="AH241" i="4"/>
  <c r="AR241" i="4"/>
  <c r="BC241" i="4"/>
  <c r="BN241" i="4"/>
  <c r="BX241" i="4"/>
  <c r="CI241" i="4"/>
  <c r="CT241" i="4"/>
  <c r="DD241" i="4"/>
  <c r="L245" i="4"/>
  <c r="W245" i="4"/>
  <c r="AH245" i="4"/>
  <c r="AR245" i="4"/>
  <c r="BC245" i="4"/>
  <c r="BN245" i="4"/>
  <c r="BX245" i="4"/>
  <c r="CI245" i="4"/>
  <c r="CT245" i="4"/>
  <c r="DD245" i="4"/>
  <c r="L249" i="4"/>
  <c r="W249" i="4"/>
  <c r="AH249" i="4"/>
  <c r="AR249" i="4"/>
  <c r="BC249" i="4"/>
  <c r="BN249" i="4"/>
  <c r="BX249" i="4"/>
  <c r="CI249" i="4"/>
  <c r="CT249" i="4"/>
  <c r="DD249" i="4"/>
  <c r="L253" i="4"/>
  <c r="W253" i="4"/>
  <c r="AH253" i="4"/>
  <c r="AR253" i="4"/>
  <c r="BC253" i="4"/>
  <c r="BN253" i="4"/>
  <c r="BX253" i="4"/>
  <c r="CI253" i="4"/>
  <c r="CT253" i="4"/>
  <c r="DD253" i="4"/>
  <c r="L257" i="4"/>
  <c r="W257" i="4"/>
  <c r="AH257" i="4"/>
  <c r="AR257" i="4"/>
  <c r="BC257" i="4"/>
  <c r="BN257" i="4"/>
  <c r="BX257" i="4"/>
  <c r="CI257" i="4"/>
  <c r="CT257" i="4"/>
  <c r="DD257" i="4"/>
  <c r="L261" i="4"/>
  <c r="W261" i="4"/>
  <c r="AH261" i="4"/>
  <c r="AR261" i="4"/>
  <c r="BC261" i="4"/>
  <c r="BN261" i="4"/>
  <c r="BX261" i="4"/>
  <c r="CI261" i="4"/>
  <c r="CT261" i="4"/>
  <c r="DD261" i="4"/>
  <c r="L265" i="4"/>
  <c r="W265" i="4"/>
  <c r="AH265" i="4"/>
  <c r="AR265" i="4"/>
  <c r="BC265" i="4"/>
  <c r="BN265" i="4"/>
  <c r="BX265" i="4"/>
  <c r="CI265" i="4"/>
  <c r="CT265" i="4"/>
  <c r="DD265" i="4"/>
  <c r="L269" i="4"/>
  <c r="W269" i="4"/>
  <c r="AH269" i="4"/>
  <c r="AR269" i="4"/>
  <c r="BC269" i="4"/>
  <c r="BN269" i="4"/>
  <c r="BX269" i="4"/>
  <c r="CI269" i="4"/>
  <c r="CT269" i="4"/>
  <c r="DD269" i="4"/>
  <c r="DR277" i="4"/>
  <c r="DN277" i="4"/>
  <c r="DJ277" i="4"/>
  <c r="DF277" i="4"/>
  <c r="DB277" i="4"/>
  <c r="CX277" i="4"/>
  <c r="CT277" i="4"/>
  <c r="CP277" i="4"/>
  <c r="CL277" i="4"/>
  <c r="CH277" i="4"/>
  <c r="CD277" i="4"/>
  <c r="BZ277" i="4"/>
  <c r="BV277" i="4"/>
  <c r="BR277" i="4"/>
  <c r="BN277" i="4"/>
  <c r="BJ277" i="4"/>
  <c r="BF277" i="4"/>
  <c r="BB277" i="4"/>
  <c r="AX277" i="4"/>
  <c r="AT277" i="4"/>
  <c r="AP277" i="4"/>
  <c r="AL277" i="4"/>
  <c r="AH277" i="4"/>
  <c r="AD277" i="4"/>
  <c r="Z277" i="4"/>
  <c r="V277" i="4"/>
  <c r="R277" i="4"/>
  <c r="N277" i="4"/>
  <c r="J277" i="4"/>
  <c r="F277" i="4"/>
  <c r="DQ277" i="4"/>
  <c r="DM277" i="4"/>
  <c r="DI277" i="4"/>
  <c r="DE277" i="4"/>
  <c r="DA277" i="4"/>
  <c r="CW277" i="4"/>
  <c r="CS277" i="4"/>
  <c r="CO277" i="4"/>
  <c r="CK277" i="4"/>
  <c r="CG277" i="4"/>
  <c r="CC277" i="4"/>
  <c r="BY277" i="4"/>
  <c r="BU277" i="4"/>
  <c r="BQ277" i="4"/>
  <c r="BM277" i="4"/>
  <c r="BI277" i="4"/>
  <c r="BE277" i="4"/>
  <c r="BA277" i="4"/>
  <c r="AW277" i="4"/>
  <c r="AS277" i="4"/>
  <c r="AO277" i="4"/>
  <c r="AK277" i="4"/>
  <c r="AG277" i="4"/>
  <c r="AC277" i="4"/>
  <c r="Y277" i="4"/>
  <c r="U277" i="4"/>
  <c r="Q277" i="4"/>
  <c r="M277" i="4"/>
  <c r="I277" i="4"/>
  <c r="E277" i="4"/>
  <c r="DO277" i="4"/>
  <c r="DG277" i="4"/>
  <c r="CY277" i="4"/>
  <c r="CQ277" i="4"/>
  <c r="CI277" i="4"/>
  <c r="CA277" i="4"/>
  <c r="BS277" i="4"/>
  <c r="BK277" i="4"/>
  <c r="BC277" i="4"/>
  <c r="AU277" i="4"/>
  <c r="AM277" i="4"/>
  <c r="AE277" i="4"/>
  <c r="W277" i="4"/>
  <c r="O277" i="4"/>
  <c r="G277" i="4"/>
  <c r="DL277" i="4"/>
  <c r="DD277" i="4"/>
  <c r="CV277" i="4"/>
  <c r="CN277" i="4"/>
  <c r="CF277" i="4"/>
  <c r="BX277" i="4"/>
  <c r="BP277" i="4"/>
  <c r="BH277" i="4"/>
  <c r="AZ277" i="4"/>
  <c r="AR277" i="4"/>
  <c r="AJ277" i="4"/>
  <c r="AB277" i="4"/>
  <c r="T277" i="4"/>
  <c r="L277" i="4"/>
  <c r="D277" i="4"/>
  <c r="S277" i="4"/>
  <c r="AI277" i="4"/>
  <c r="AY277" i="4"/>
  <c r="BO277" i="4"/>
  <c r="CE277" i="4"/>
  <c r="CU277" i="4"/>
  <c r="DK277" i="4"/>
  <c r="DR285" i="4"/>
  <c r="DN285" i="4"/>
  <c r="DJ285" i="4"/>
  <c r="DF285" i="4"/>
  <c r="DB285" i="4"/>
  <c r="CX285" i="4"/>
  <c r="CT285" i="4"/>
  <c r="CP285" i="4"/>
  <c r="CL285" i="4"/>
  <c r="CH285" i="4"/>
  <c r="CD285" i="4"/>
  <c r="BZ285" i="4"/>
  <c r="BV285" i="4"/>
  <c r="BR285" i="4"/>
  <c r="BN285" i="4"/>
  <c r="BJ285" i="4"/>
  <c r="BF285" i="4"/>
  <c r="BB285" i="4"/>
  <c r="AX285" i="4"/>
  <c r="AT285" i="4"/>
  <c r="AP285" i="4"/>
  <c r="AL285" i="4"/>
  <c r="AH285" i="4"/>
  <c r="AD285" i="4"/>
  <c r="Z285" i="4"/>
  <c r="V285" i="4"/>
  <c r="R285" i="4"/>
  <c r="N285" i="4"/>
  <c r="J285" i="4"/>
  <c r="F285" i="4"/>
  <c r="DQ285" i="4"/>
  <c r="DM285" i="4"/>
  <c r="DI285" i="4"/>
  <c r="DE285" i="4"/>
  <c r="DA285" i="4"/>
  <c r="CW285" i="4"/>
  <c r="CS285" i="4"/>
  <c r="CO285" i="4"/>
  <c r="CK285" i="4"/>
  <c r="CG285" i="4"/>
  <c r="CC285" i="4"/>
  <c r="BY285" i="4"/>
  <c r="BU285" i="4"/>
  <c r="BQ285" i="4"/>
  <c r="BM285" i="4"/>
  <c r="BI285" i="4"/>
  <c r="BE285" i="4"/>
  <c r="BA285" i="4"/>
  <c r="AW285" i="4"/>
  <c r="AS285" i="4"/>
  <c r="AO285" i="4"/>
  <c r="AK285" i="4"/>
  <c r="AG285" i="4"/>
  <c r="AC285" i="4"/>
  <c r="Y285" i="4"/>
  <c r="U285" i="4"/>
  <c r="Q285" i="4"/>
  <c r="M285" i="4"/>
  <c r="I285" i="4"/>
  <c r="E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D285" i="4"/>
  <c r="S285" i="4"/>
  <c r="AI285" i="4"/>
  <c r="AY285" i="4"/>
  <c r="BO285" i="4"/>
  <c r="CE285" i="4"/>
  <c r="CU285" i="4"/>
  <c r="DK285" i="4"/>
  <c r="N288" i="4"/>
  <c r="AD288" i="4"/>
  <c r="AT288" i="4"/>
  <c r="BJ288" i="4"/>
  <c r="BZ288" i="4"/>
  <c r="CP288" i="4"/>
  <c r="DQ296" i="4"/>
  <c r="DM296" i="4"/>
  <c r="DI296" i="4"/>
  <c r="DE296" i="4"/>
  <c r="DA296" i="4"/>
  <c r="CW296" i="4"/>
  <c r="CS296" i="4"/>
  <c r="CO296" i="4"/>
  <c r="CK296" i="4"/>
  <c r="CG296" i="4"/>
  <c r="CC296" i="4"/>
  <c r="BY296" i="4"/>
  <c r="BU296" i="4"/>
  <c r="BQ296" i="4"/>
  <c r="BM296" i="4"/>
  <c r="BI296" i="4"/>
  <c r="BE296" i="4"/>
  <c r="BA296" i="4"/>
  <c r="AW296" i="4"/>
  <c r="AS296" i="4"/>
  <c r="AO296" i="4"/>
  <c r="AK296" i="4"/>
  <c r="AG296" i="4"/>
  <c r="AC296" i="4"/>
  <c r="Y296" i="4"/>
  <c r="U296" i="4"/>
  <c r="Q296" i="4"/>
  <c r="M296" i="4"/>
  <c r="I296" i="4"/>
  <c r="E296" i="4"/>
  <c r="DP296" i="4"/>
  <c r="DL296" i="4"/>
  <c r="DH296" i="4"/>
  <c r="DD296" i="4"/>
  <c r="CZ296" i="4"/>
  <c r="CV296" i="4"/>
  <c r="CR296" i="4"/>
  <c r="CN296" i="4"/>
  <c r="CJ296" i="4"/>
  <c r="CF296" i="4"/>
  <c r="CB296" i="4"/>
  <c r="BX296" i="4"/>
  <c r="BT296" i="4"/>
  <c r="BP296" i="4"/>
  <c r="BL296" i="4"/>
  <c r="BH296" i="4"/>
  <c r="BD296" i="4"/>
  <c r="AZ296" i="4"/>
  <c r="AV296" i="4"/>
  <c r="AR296" i="4"/>
  <c r="AN296" i="4"/>
  <c r="AJ296" i="4"/>
  <c r="AF296" i="4"/>
  <c r="AB296" i="4"/>
  <c r="X296" i="4"/>
  <c r="T296" i="4"/>
  <c r="P296" i="4"/>
  <c r="L296" i="4"/>
  <c r="H296" i="4"/>
  <c r="D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S296" i="4"/>
  <c r="AI296" i="4"/>
  <c r="AY296" i="4"/>
  <c r="BO296" i="4"/>
  <c r="CE296" i="4"/>
  <c r="CU296" i="4"/>
  <c r="DK296" i="4"/>
  <c r="DQ208" i="4"/>
  <c r="DM208" i="4"/>
  <c r="DI208" i="4"/>
  <c r="DE208" i="4"/>
  <c r="DA208" i="4"/>
  <c r="CW208" i="4"/>
  <c r="CS208" i="4"/>
  <c r="CO208" i="4"/>
  <c r="CK208" i="4"/>
  <c r="CG208" i="4"/>
  <c r="CC208" i="4"/>
  <c r="BY208" i="4"/>
  <c r="BU208" i="4"/>
  <c r="BQ208" i="4"/>
  <c r="BM208" i="4"/>
  <c r="BI208" i="4"/>
  <c r="BE208" i="4"/>
  <c r="BA208" i="4"/>
  <c r="AW208" i="4"/>
  <c r="AS208" i="4"/>
  <c r="AO208" i="4"/>
  <c r="AK208" i="4"/>
  <c r="AG208" i="4"/>
  <c r="AC208" i="4"/>
  <c r="Y208" i="4"/>
  <c r="U208" i="4"/>
  <c r="Q208" i="4"/>
  <c r="M208" i="4"/>
  <c r="I208" i="4"/>
  <c r="E208" i="4"/>
  <c r="DP208" i="4"/>
  <c r="DL208" i="4"/>
  <c r="DH208" i="4"/>
  <c r="DD208" i="4"/>
  <c r="CZ208" i="4"/>
  <c r="CV208" i="4"/>
  <c r="CR208" i="4"/>
  <c r="CN208" i="4"/>
  <c r="CJ208" i="4"/>
  <c r="CF208" i="4"/>
  <c r="CB208" i="4"/>
  <c r="BX208" i="4"/>
  <c r="BT208" i="4"/>
  <c r="BP208" i="4"/>
  <c r="BL208" i="4"/>
  <c r="BH208" i="4"/>
  <c r="BD208" i="4"/>
  <c r="AZ208" i="4"/>
  <c r="AV208" i="4"/>
  <c r="AR208" i="4"/>
  <c r="AN208" i="4"/>
  <c r="AJ208" i="4"/>
  <c r="AF208" i="4"/>
  <c r="AB208" i="4"/>
  <c r="X208" i="4"/>
  <c r="T208" i="4"/>
  <c r="P208" i="4"/>
  <c r="L208" i="4"/>
  <c r="H208" i="4"/>
  <c r="D208" i="4"/>
  <c r="K208" i="4"/>
  <c r="S208" i="4"/>
  <c r="AA208" i="4"/>
  <c r="AI208" i="4"/>
  <c r="AQ208" i="4"/>
  <c r="AY208" i="4"/>
  <c r="BG208" i="4"/>
  <c r="BO208" i="4"/>
  <c r="BW208" i="4"/>
  <c r="CE208" i="4"/>
  <c r="CM208" i="4"/>
  <c r="CU208" i="4"/>
  <c r="DC208" i="4"/>
  <c r="DK208" i="4"/>
  <c r="DS208" i="4"/>
  <c r="BV233" i="4"/>
  <c r="DQ237" i="4"/>
  <c r="DM237" i="4"/>
  <c r="DI237" i="4"/>
  <c r="DE237" i="4"/>
  <c r="DA237" i="4"/>
  <c r="CW237" i="4"/>
  <c r="CS237" i="4"/>
  <c r="CO237" i="4"/>
  <c r="CK237" i="4"/>
  <c r="CG237" i="4"/>
  <c r="CC237" i="4"/>
  <c r="BY237" i="4"/>
  <c r="BU237" i="4"/>
  <c r="BQ237" i="4"/>
  <c r="BM237" i="4"/>
  <c r="BI237" i="4"/>
  <c r="BE237" i="4"/>
  <c r="BA237" i="4"/>
  <c r="AW237" i="4"/>
  <c r="AS237" i="4"/>
  <c r="AO237" i="4"/>
  <c r="AK237" i="4"/>
  <c r="AG237" i="4"/>
  <c r="AC237" i="4"/>
  <c r="Y237" i="4"/>
  <c r="U237" i="4"/>
  <c r="Q237" i="4"/>
  <c r="M237" i="4"/>
  <c r="I237" i="4"/>
  <c r="E237" i="4"/>
  <c r="DS237" i="4"/>
  <c r="DN237" i="4"/>
  <c r="DH237" i="4"/>
  <c r="DC237" i="4"/>
  <c r="CX237" i="4"/>
  <c r="CR237" i="4"/>
  <c r="CM237" i="4"/>
  <c r="CH237" i="4"/>
  <c r="CB237" i="4"/>
  <c r="BW237" i="4"/>
  <c r="BR237" i="4"/>
  <c r="BL237" i="4"/>
  <c r="BG237" i="4"/>
  <c r="BB237" i="4"/>
  <c r="AV237" i="4"/>
  <c r="AQ237" i="4"/>
  <c r="AL237" i="4"/>
  <c r="AF237" i="4"/>
  <c r="AA237" i="4"/>
  <c r="V237" i="4"/>
  <c r="P237" i="4"/>
  <c r="K237" i="4"/>
  <c r="F237" i="4"/>
  <c r="DR237" i="4"/>
  <c r="DL237" i="4"/>
  <c r="DG237" i="4"/>
  <c r="DB237" i="4"/>
  <c r="CV237" i="4"/>
  <c r="CQ237" i="4"/>
  <c r="CL237" i="4"/>
  <c r="CF237" i="4"/>
  <c r="CA237" i="4"/>
  <c r="BV237" i="4"/>
  <c r="BP237" i="4"/>
  <c r="BK237" i="4"/>
  <c r="BF237" i="4"/>
  <c r="AZ237" i="4"/>
  <c r="AU237" i="4"/>
  <c r="AP237" i="4"/>
  <c r="AJ237" i="4"/>
  <c r="AE237" i="4"/>
  <c r="Z237" i="4"/>
  <c r="T237" i="4"/>
  <c r="O237" i="4"/>
  <c r="J237" i="4"/>
  <c r="D237" i="4"/>
  <c r="N237" i="4"/>
  <c r="X237" i="4"/>
  <c r="AI237" i="4"/>
  <c r="AT237" i="4"/>
  <c r="BD237" i="4"/>
  <c r="BO237" i="4"/>
  <c r="BZ237" i="4"/>
  <c r="CJ237" i="4"/>
  <c r="CU237" i="4"/>
  <c r="DF237" i="4"/>
  <c r="DP237" i="4"/>
  <c r="DQ241" i="4"/>
  <c r="DM241" i="4"/>
  <c r="DI241" i="4"/>
  <c r="DE241" i="4"/>
  <c r="DA241" i="4"/>
  <c r="CW241" i="4"/>
  <c r="CS241" i="4"/>
  <c r="CO241" i="4"/>
  <c r="CK241" i="4"/>
  <c r="CG241" i="4"/>
  <c r="CC241" i="4"/>
  <c r="BY241" i="4"/>
  <c r="BU241" i="4"/>
  <c r="BQ241" i="4"/>
  <c r="BM241" i="4"/>
  <c r="BI241" i="4"/>
  <c r="BE241" i="4"/>
  <c r="BA241" i="4"/>
  <c r="AW241" i="4"/>
  <c r="AS241" i="4"/>
  <c r="AO241" i="4"/>
  <c r="AK241" i="4"/>
  <c r="AG241" i="4"/>
  <c r="AC241" i="4"/>
  <c r="Y241" i="4"/>
  <c r="U241" i="4"/>
  <c r="Q241" i="4"/>
  <c r="M241" i="4"/>
  <c r="I241" i="4"/>
  <c r="E241" i="4"/>
  <c r="DS241" i="4"/>
  <c r="DN241" i="4"/>
  <c r="DH241" i="4"/>
  <c r="DC241" i="4"/>
  <c r="CX241" i="4"/>
  <c r="CR241" i="4"/>
  <c r="CM241" i="4"/>
  <c r="CH241" i="4"/>
  <c r="CB241" i="4"/>
  <c r="BW241" i="4"/>
  <c r="BR241" i="4"/>
  <c r="BL241" i="4"/>
  <c r="BG241" i="4"/>
  <c r="BB241" i="4"/>
  <c r="AV241" i="4"/>
  <c r="AQ241" i="4"/>
  <c r="AL241" i="4"/>
  <c r="AF241" i="4"/>
  <c r="AA241" i="4"/>
  <c r="V241" i="4"/>
  <c r="P241" i="4"/>
  <c r="K241" i="4"/>
  <c r="F241" i="4"/>
  <c r="DR241" i="4"/>
  <c r="DL241" i="4"/>
  <c r="DG241" i="4"/>
  <c r="DB241" i="4"/>
  <c r="CV241" i="4"/>
  <c r="CQ241" i="4"/>
  <c r="CL241" i="4"/>
  <c r="CF241" i="4"/>
  <c r="CA241" i="4"/>
  <c r="BV241" i="4"/>
  <c r="BP241" i="4"/>
  <c r="BK241" i="4"/>
  <c r="BF241" i="4"/>
  <c r="AZ241" i="4"/>
  <c r="AU241" i="4"/>
  <c r="AP241" i="4"/>
  <c r="AJ241" i="4"/>
  <c r="AE241" i="4"/>
  <c r="Z241" i="4"/>
  <c r="T241" i="4"/>
  <c r="O241" i="4"/>
  <c r="J241" i="4"/>
  <c r="D241" i="4"/>
  <c r="N241" i="4"/>
  <c r="X241" i="4"/>
  <c r="AI241" i="4"/>
  <c r="AT241" i="4"/>
  <c r="BD241" i="4"/>
  <c r="BO241" i="4"/>
  <c r="BZ241" i="4"/>
  <c r="CJ241" i="4"/>
  <c r="CU241" i="4"/>
  <c r="DF241" i="4"/>
  <c r="DP241" i="4"/>
  <c r="DQ245" i="4"/>
  <c r="DM245" i="4"/>
  <c r="DI245" i="4"/>
  <c r="DE245" i="4"/>
  <c r="DA245" i="4"/>
  <c r="CW245" i="4"/>
  <c r="CS245" i="4"/>
  <c r="CO245" i="4"/>
  <c r="CK245" i="4"/>
  <c r="CG245" i="4"/>
  <c r="CC245" i="4"/>
  <c r="BY245" i="4"/>
  <c r="BU245" i="4"/>
  <c r="BQ245" i="4"/>
  <c r="BM245" i="4"/>
  <c r="BI245" i="4"/>
  <c r="BE245" i="4"/>
  <c r="BA245" i="4"/>
  <c r="AW245" i="4"/>
  <c r="AS245" i="4"/>
  <c r="AO245" i="4"/>
  <c r="AK245" i="4"/>
  <c r="AG245" i="4"/>
  <c r="AC245" i="4"/>
  <c r="Y245" i="4"/>
  <c r="U245" i="4"/>
  <c r="Q245" i="4"/>
  <c r="M245" i="4"/>
  <c r="I245" i="4"/>
  <c r="E245" i="4"/>
  <c r="DS245" i="4"/>
  <c r="DN245" i="4"/>
  <c r="DH245" i="4"/>
  <c r="DC245" i="4"/>
  <c r="CX245" i="4"/>
  <c r="CR245" i="4"/>
  <c r="CM245" i="4"/>
  <c r="CH245" i="4"/>
  <c r="CB245" i="4"/>
  <c r="BW245" i="4"/>
  <c r="BR245" i="4"/>
  <c r="BL245" i="4"/>
  <c r="BG245" i="4"/>
  <c r="BB245" i="4"/>
  <c r="AV245" i="4"/>
  <c r="AQ245" i="4"/>
  <c r="AL245" i="4"/>
  <c r="AF245" i="4"/>
  <c r="AA245" i="4"/>
  <c r="V245" i="4"/>
  <c r="P245" i="4"/>
  <c r="K245" i="4"/>
  <c r="F245" i="4"/>
  <c r="DR245" i="4"/>
  <c r="DL245" i="4"/>
  <c r="DG245" i="4"/>
  <c r="DB245" i="4"/>
  <c r="CV245" i="4"/>
  <c r="CQ245" i="4"/>
  <c r="CL245" i="4"/>
  <c r="CF245" i="4"/>
  <c r="CA245" i="4"/>
  <c r="BV245" i="4"/>
  <c r="BP245" i="4"/>
  <c r="BK245" i="4"/>
  <c r="BF245" i="4"/>
  <c r="AZ245" i="4"/>
  <c r="AU245" i="4"/>
  <c r="AP245" i="4"/>
  <c r="AJ245" i="4"/>
  <c r="AE245" i="4"/>
  <c r="Z245" i="4"/>
  <c r="T245" i="4"/>
  <c r="O245" i="4"/>
  <c r="J245" i="4"/>
  <c r="D245" i="4"/>
  <c r="N245" i="4"/>
  <c r="X245" i="4"/>
  <c r="AI245" i="4"/>
  <c r="AT245" i="4"/>
  <c r="BD245" i="4"/>
  <c r="BO245" i="4"/>
  <c r="BZ245" i="4"/>
  <c r="CJ245" i="4"/>
  <c r="CU245" i="4"/>
  <c r="DF245" i="4"/>
  <c r="DP245" i="4"/>
  <c r="DQ249" i="4"/>
  <c r="DM249" i="4"/>
  <c r="DI249" i="4"/>
  <c r="DE249" i="4"/>
  <c r="DA249" i="4"/>
  <c r="CW249" i="4"/>
  <c r="CS249" i="4"/>
  <c r="CO249" i="4"/>
  <c r="CK249" i="4"/>
  <c r="CG249" i="4"/>
  <c r="CC249" i="4"/>
  <c r="BY249" i="4"/>
  <c r="BU249" i="4"/>
  <c r="BQ249" i="4"/>
  <c r="BM249" i="4"/>
  <c r="BI249" i="4"/>
  <c r="BE249" i="4"/>
  <c r="BA249" i="4"/>
  <c r="AW249" i="4"/>
  <c r="AS249" i="4"/>
  <c r="AO249" i="4"/>
  <c r="AK249" i="4"/>
  <c r="AG249" i="4"/>
  <c r="AC249" i="4"/>
  <c r="Y249" i="4"/>
  <c r="U249" i="4"/>
  <c r="Q249" i="4"/>
  <c r="M249" i="4"/>
  <c r="I249" i="4"/>
  <c r="E249" i="4"/>
  <c r="DS249" i="4"/>
  <c r="DN249" i="4"/>
  <c r="DH249" i="4"/>
  <c r="DC249" i="4"/>
  <c r="CX249" i="4"/>
  <c r="CR249" i="4"/>
  <c r="CM249" i="4"/>
  <c r="CH249" i="4"/>
  <c r="CB249" i="4"/>
  <c r="BW249" i="4"/>
  <c r="BR249" i="4"/>
  <c r="BL249" i="4"/>
  <c r="BG249" i="4"/>
  <c r="BB249" i="4"/>
  <c r="AV249" i="4"/>
  <c r="AQ249" i="4"/>
  <c r="AL249" i="4"/>
  <c r="AF249" i="4"/>
  <c r="AA249" i="4"/>
  <c r="V249" i="4"/>
  <c r="P249" i="4"/>
  <c r="K249" i="4"/>
  <c r="F249" i="4"/>
  <c r="DR249" i="4"/>
  <c r="DL249" i="4"/>
  <c r="DG249" i="4"/>
  <c r="DB249" i="4"/>
  <c r="CV249" i="4"/>
  <c r="CQ249" i="4"/>
  <c r="CL249" i="4"/>
  <c r="CF249" i="4"/>
  <c r="CA249" i="4"/>
  <c r="BV249" i="4"/>
  <c r="BP249" i="4"/>
  <c r="BK249" i="4"/>
  <c r="BF249" i="4"/>
  <c r="AZ249" i="4"/>
  <c r="AU249" i="4"/>
  <c r="AP249" i="4"/>
  <c r="AJ249" i="4"/>
  <c r="AE249" i="4"/>
  <c r="Z249" i="4"/>
  <c r="T249" i="4"/>
  <c r="O249" i="4"/>
  <c r="J249" i="4"/>
  <c r="D249" i="4"/>
  <c r="N249" i="4"/>
  <c r="X249" i="4"/>
  <c r="AI249" i="4"/>
  <c r="AT249" i="4"/>
  <c r="BD249" i="4"/>
  <c r="BO249" i="4"/>
  <c r="BZ249" i="4"/>
  <c r="CJ249" i="4"/>
  <c r="CU249" i="4"/>
  <c r="DF249" i="4"/>
  <c r="DP249" i="4"/>
  <c r="DQ253" i="4"/>
  <c r="DM253" i="4"/>
  <c r="DI253" i="4"/>
  <c r="DE253" i="4"/>
  <c r="DA253" i="4"/>
  <c r="CW253" i="4"/>
  <c r="CS253" i="4"/>
  <c r="CO253" i="4"/>
  <c r="CK253" i="4"/>
  <c r="CG253" i="4"/>
  <c r="CC253" i="4"/>
  <c r="BY253" i="4"/>
  <c r="BU253" i="4"/>
  <c r="BQ253" i="4"/>
  <c r="BM253" i="4"/>
  <c r="BI253" i="4"/>
  <c r="BE253" i="4"/>
  <c r="BA253" i="4"/>
  <c r="AW253" i="4"/>
  <c r="AS253" i="4"/>
  <c r="AO253" i="4"/>
  <c r="AK253" i="4"/>
  <c r="AG253" i="4"/>
  <c r="AC253" i="4"/>
  <c r="Y253" i="4"/>
  <c r="U253" i="4"/>
  <c r="Q253" i="4"/>
  <c r="M253" i="4"/>
  <c r="I253" i="4"/>
  <c r="E253" i="4"/>
  <c r="DS253" i="4"/>
  <c r="DN253" i="4"/>
  <c r="DH253" i="4"/>
  <c r="DC253" i="4"/>
  <c r="CX253" i="4"/>
  <c r="CR253" i="4"/>
  <c r="CM253" i="4"/>
  <c r="CH253" i="4"/>
  <c r="CB253" i="4"/>
  <c r="BW253" i="4"/>
  <c r="BR253" i="4"/>
  <c r="BL253" i="4"/>
  <c r="BG253" i="4"/>
  <c r="BB253" i="4"/>
  <c r="AV253" i="4"/>
  <c r="AQ253" i="4"/>
  <c r="AL253" i="4"/>
  <c r="AF253" i="4"/>
  <c r="AA253" i="4"/>
  <c r="V253" i="4"/>
  <c r="P253" i="4"/>
  <c r="K253" i="4"/>
  <c r="F253" i="4"/>
  <c r="DR253" i="4"/>
  <c r="DL253" i="4"/>
  <c r="DG253" i="4"/>
  <c r="DB253" i="4"/>
  <c r="CV253" i="4"/>
  <c r="CQ253" i="4"/>
  <c r="CL253" i="4"/>
  <c r="CF253" i="4"/>
  <c r="CA253" i="4"/>
  <c r="BV253" i="4"/>
  <c r="BP253" i="4"/>
  <c r="BK253" i="4"/>
  <c r="BF253" i="4"/>
  <c r="AZ253" i="4"/>
  <c r="AU253" i="4"/>
  <c r="AP253" i="4"/>
  <c r="AJ253" i="4"/>
  <c r="AE253" i="4"/>
  <c r="Z253" i="4"/>
  <c r="T253" i="4"/>
  <c r="O253" i="4"/>
  <c r="J253" i="4"/>
  <c r="D253" i="4"/>
  <c r="N253" i="4"/>
  <c r="X253" i="4"/>
  <c r="AI253" i="4"/>
  <c r="AT253" i="4"/>
  <c r="BD253" i="4"/>
  <c r="BO253" i="4"/>
  <c r="BZ253" i="4"/>
  <c r="CJ253" i="4"/>
  <c r="CU253" i="4"/>
  <c r="DF253" i="4"/>
  <c r="DP253" i="4"/>
  <c r="DQ257" i="4"/>
  <c r="DM257" i="4"/>
  <c r="DI257" i="4"/>
  <c r="DE257" i="4"/>
  <c r="DA257" i="4"/>
  <c r="CW257" i="4"/>
  <c r="CS257" i="4"/>
  <c r="CO257" i="4"/>
  <c r="CK257" i="4"/>
  <c r="CG257" i="4"/>
  <c r="CC257" i="4"/>
  <c r="BY257" i="4"/>
  <c r="BU257" i="4"/>
  <c r="BQ257" i="4"/>
  <c r="BM257" i="4"/>
  <c r="BI257" i="4"/>
  <c r="BE257" i="4"/>
  <c r="BA257" i="4"/>
  <c r="AW257" i="4"/>
  <c r="AS257" i="4"/>
  <c r="AO257" i="4"/>
  <c r="AK257" i="4"/>
  <c r="AG257" i="4"/>
  <c r="AC257" i="4"/>
  <c r="Y257" i="4"/>
  <c r="U257" i="4"/>
  <c r="Q257" i="4"/>
  <c r="M257" i="4"/>
  <c r="I257" i="4"/>
  <c r="E257" i="4"/>
  <c r="DS257" i="4"/>
  <c r="DN257" i="4"/>
  <c r="DH257" i="4"/>
  <c r="DC257" i="4"/>
  <c r="CX257" i="4"/>
  <c r="CR257" i="4"/>
  <c r="CM257" i="4"/>
  <c r="CH257" i="4"/>
  <c r="CB257" i="4"/>
  <c r="BW257" i="4"/>
  <c r="BR257" i="4"/>
  <c r="BL257" i="4"/>
  <c r="BG257" i="4"/>
  <c r="BB257" i="4"/>
  <c r="AV257" i="4"/>
  <c r="AQ257" i="4"/>
  <c r="AL257" i="4"/>
  <c r="AF257" i="4"/>
  <c r="AA257" i="4"/>
  <c r="V257" i="4"/>
  <c r="P257" i="4"/>
  <c r="K257" i="4"/>
  <c r="F257" i="4"/>
  <c r="DR257" i="4"/>
  <c r="DL257" i="4"/>
  <c r="DG257" i="4"/>
  <c r="DB257" i="4"/>
  <c r="CV257" i="4"/>
  <c r="CQ257" i="4"/>
  <c r="CL257" i="4"/>
  <c r="CF257" i="4"/>
  <c r="CA257" i="4"/>
  <c r="BV257" i="4"/>
  <c r="BP257" i="4"/>
  <c r="BK257" i="4"/>
  <c r="BF257" i="4"/>
  <c r="AZ257" i="4"/>
  <c r="AU257" i="4"/>
  <c r="AP257" i="4"/>
  <c r="AJ257" i="4"/>
  <c r="AE257" i="4"/>
  <c r="Z257" i="4"/>
  <c r="T257" i="4"/>
  <c r="O257" i="4"/>
  <c r="J257" i="4"/>
  <c r="D257" i="4"/>
  <c r="N257" i="4"/>
  <c r="X257" i="4"/>
  <c r="AI257" i="4"/>
  <c r="AT257" i="4"/>
  <c r="BD257" i="4"/>
  <c r="BO257" i="4"/>
  <c r="BZ257" i="4"/>
  <c r="CJ257" i="4"/>
  <c r="CU257" i="4"/>
  <c r="DF257" i="4"/>
  <c r="DP257" i="4"/>
  <c r="DQ261" i="4"/>
  <c r="DM261" i="4"/>
  <c r="DI261" i="4"/>
  <c r="DE261" i="4"/>
  <c r="DA261" i="4"/>
  <c r="CW261" i="4"/>
  <c r="CS261" i="4"/>
  <c r="CO261" i="4"/>
  <c r="CK261" i="4"/>
  <c r="CG261" i="4"/>
  <c r="CC261" i="4"/>
  <c r="BY261" i="4"/>
  <c r="BU261" i="4"/>
  <c r="BQ261" i="4"/>
  <c r="BM261" i="4"/>
  <c r="BI261" i="4"/>
  <c r="BE261" i="4"/>
  <c r="BA261" i="4"/>
  <c r="AW261" i="4"/>
  <c r="AS261" i="4"/>
  <c r="AO261" i="4"/>
  <c r="AK261" i="4"/>
  <c r="AG261" i="4"/>
  <c r="AC261" i="4"/>
  <c r="Y261" i="4"/>
  <c r="U261" i="4"/>
  <c r="Q261" i="4"/>
  <c r="M261" i="4"/>
  <c r="I261" i="4"/>
  <c r="E261" i="4"/>
  <c r="DS261" i="4"/>
  <c r="DN261" i="4"/>
  <c r="DH261" i="4"/>
  <c r="DC261" i="4"/>
  <c r="CX261" i="4"/>
  <c r="CR261" i="4"/>
  <c r="CM261" i="4"/>
  <c r="CH261" i="4"/>
  <c r="CB261" i="4"/>
  <c r="BW261" i="4"/>
  <c r="BR261" i="4"/>
  <c r="BL261" i="4"/>
  <c r="BG261" i="4"/>
  <c r="BB261" i="4"/>
  <c r="AV261" i="4"/>
  <c r="AQ261" i="4"/>
  <c r="AL261" i="4"/>
  <c r="AF261" i="4"/>
  <c r="AA261" i="4"/>
  <c r="V261" i="4"/>
  <c r="P261" i="4"/>
  <c r="K261" i="4"/>
  <c r="F261" i="4"/>
  <c r="DR261" i="4"/>
  <c r="DL261" i="4"/>
  <c r="DG261" i="4"/>
  <c r="DB261" i="4"/>
  <c r="CV261" i="4"/>
  <c r="CQ261" i="4"/>
  <c r="CL261" i="4"/>
  <c r="CF261" i="4"/>
  <c r="CA261" i="4"/>
  <c r="BV261" i="4"/>
  <c r="BP261" i="4"/>
  <c r="BK261" i="4"/>
  <c r="BF261" i="4"/>
  <c r="AZ261" i="4"/>
  <c r="AU261" i="4"/>
  <c r="AP261" i="4"/>
  <c r="AJ261" i="4"/>
  <c r="AE261" i="4"/>
  <c r="Z261" i="4"/>
  <c r="T261" i="4"/>
  <c r="O261" i="4"/>
  <c r="J261" i="4"/>
  <c r="D261" i="4"/>
  <c r="N261" i="4"/>
  <c r="X261" i="4"/>
  <c r="AI261" i="4"/>
  <c r="AT261" i="4"/>
  <c r="BD261" i="4"/>
  <c r="BO261" i="4"/>
  <c r="BZ261" i="4"/>
  <c r="CJ261" i="4"/>
  <c r="CU261" i="4"/>
  <c r="DF261" i="4"/>
  <c r="DP261" i="4"/>
  <c r="DQ265" i="4"/>
  <c r="DM265" i="4"/>
  <c r="DI265" i="4"/>
  <c r="DE265" i="4"/>
  <c r="DA265" i="4"/>
  <c r="CW265" i="4"/>
  <c r="CS265" i="4"/>
  <c r="CO265" i="4"/>
  <c r="CK265" i="4"/>
  <c r="CG265" i="4"/>
  <c r="CC265" i="4"/>
  <c r="BY265" i="4"/>
  <c r="BU265" i="4"/>
  <c r="BQ265" i="4"/>
  <c r="BM265" i="4"/>
  <c r="BI265" i="4"/>
  <c r="BE265" i="4"/>
  <c r="BA265" i="4"/>
  <c r="AW265" i="4"/>
  <c r="AS265" i="4"/>
  <c r="AO265" i="4"/>
  <c r="AK265" i="4"/>
  <c r="AG265" i="4"/>
  <c r="AC265" i="4"/>
  <c r="Y265" i="4"/>
  <c r="U265" i="4"/>
  <c r="Q265" i="4"/>
  <c r="M265" i="4"/>
  <c r="I265" i="4"/>
  <c r="E265" i="4"/>
  <c r="DS265" i="4"/>
  <c r="DN265" i="4"/>
  <c r="DH265" i="4"/>
  <c r="DC265" i="4"/>
  <c r="CX265" i="4"/>
  <c r="CR265" i="4"/>
  <c r="CM265" i="4"/>
  <c r="CH265" i="4"/>
  <c r="CB265" i="4"/>
  <c r="BW265" i="4"/>
  <c r="BR265" i="4"/>
  <c r="BL265" i="4"/>
  <c r="BG265" i="4"/>
  <c r="BB265" i="4"/>
  <c r="AV265" i="4"/>
  <c r="AQ265" i="4"/>
  <c r="AL265" i="4"/>
  <c r="AF265" i="4"/>
  <c r="AA265" i="4"/>
  <c r="V265" i="4"/>
  <c r="P265" i="4"/>
  <c r="K265" i="4"/>
  <c r="F265" i="4"/>
  <c r="DR265" i="4"/>
  <c r="DL265" i="4"/>
  <c r="DG265" i="4"/>
  <c r="DB265" i="4"/>
  <c r="CV265" i="4"/>
  <c r="CQ265" i="4"/>
  <c r="CL265" i="4"/>
  <c r="CF265" i="4"/>
  <c r="CA265" i="4"/>
  <c r="BV265" i="4"/>
  <c r="BP265" i="4"/>
  <c r="BK265" i="4"/>
  <c r="BF265" i="4"/>
  <c r="AZ265" i="4"/>
  <c r="AU265" i="4"/>
  <c r="AP265" i="4"/>
  <c r="AJ265" i="4"/>
  <c r="AE265" i="4"/>
  <c r="Z265" i="4"/>
  <c r="T265" i="4"/>
  <c r="O265" i="4"/>
  <c r="J265" i="4"/>
  <c r="D265" i="4"/>
  <c r="N265" i="4"/>
  <c r="X265" i="4"/>
  <c r="AI265" i="4"/>
  <c r="AT265" i="4"/>
  <c r="BD265" i="4"/>
  <c r="BO265" i="4"/>
  <c r="BZ265" i="4"/>
  <c r="CJ265" i="4"/>
  <c r="CU265" i="4"/>
  <c r="DF265" i="4"/>
  <c r="DP265" i="4"/>
  <c r="DQ269" i="4"/>
  <c r="DM269" i="4"/>
  <c r="DI269" i="4"/>
  <c r="DE269" i="4"/>
  <c r="DA269" i="4"/>
  <c r="CW269" i="4"/>
  <c r="CS269" i="4"/>
  <c r="CO269" i="4"/>
  <c r="CK269" i="4"/>
  <c r="CG269" i="4"/>
  <c r="CC269" i="4"/>
  <c r="BY269" i="4"/>
  <c r="BU269" i="4"/>
  <c r="BQ269" i="4"/>
  <c r="BM269" i="4"/>
  <c r="BI269" i="4"/>
  <c r="BE269" i="4"/>
  <c r="BA269" i="4"/>
  <c r="AW269" i="4"/>
  <c r="AS269" i="4"/>
  <c r="AO269" i="4"/>
  <c r="AK269" i="4"/>
  <c r="AG269" i="4"/>
  <c r="AC269" i="4"/>
  <c r="Y269" i="4"/>
  <c r="U269" i="4"/>
  <c r="Q269" i="4"/>
  <c r="M269" i="4"/>
  <c r="I269" i="4"/>
  <c r="E269" i="4"/>
  <c r="DS269" i="4"/>
  <c r="DN269" i="4"/>
  <c r="DH269" i="4"/>
  <c r="DC269" i="4"/>
  <c r="CX269" i="4"/>
  <c r="CR269" i="4"/>
  <c r="CM269" i="4"/>
  <c r="CH269" i="4"/>
  <c r="CB269" i="4"/>
  <c r="BW269" i="4"/>
  <c r="BR269" i="4"/>
  <c r="BL269" i="4"/>
  <c r="BG269" i="4"/>
  <c r="BB269" i="4"/>
  <c r="AV269" i="4"/>
  <c r="AQ269" i="4"/>
  <c r="AL269" i="4"/>
  <c r="AF269" i="4"/>
  <c r="AA269" i="4"/>
  <c r="V269" i="4"/>
  <c r="P269" i="4"/>
  <c r="K269" i="4"/>
  <c r="F269" i="4"/>
  <c r="DR269" i="4"/>
  <c r="DL269" i="4"/>
  <c r="DG269" i="4"/>
  <c r="DB269" i="4"/>
  <c r="CV269" i="4"/>
  <c r="CQ269" i="4"/>
  <c r="CL269" i="4"/>
  <c r="CF269" i="4"/>
  <c r="CA269" i="4"/>
  <c r="BV269" i="4"/>
  <c r="BP269" i="4"/>
  <c r="BK269" i="4"/>
  <c r="BF269" i="4"/>
  <c r="AZ269" i="4"/>
  <c r="AU269" i="4"/>
  <c r="AP269" i="4"/>
  <c r="AJ269" i="4"/>
  <c r="AE269" i="4"/>
  <c r="Z269" i="4"/>
  <c r="T269" i="4"/>
  <c r="O269" i="4"/>
  <c r="J269" i="4"/>
  <c r="D269" i="4"/>
  <c r="N269" i="4"/>
  <c r="X269" i="4"/>
  <c r="AI269" i="4"/>
  <c r="AT269" i="4"/>
  <c r="BD269" i="4"/>
  <c r="BO269" i="4"/>
  <c r="BZ269" i="4"/>
  <c r="CJ269" i="4"/>
  <c r="CU269" i="4"/>
  <c r="DF269" i="4"/>
  <c r="DP269" i="4"/>
  <c r="DQ288" i="4"/>
  <c r="DM288" i="4"/>
  <c r="DI288" i="4"/>
  <c r="DE288" i="4"/>
  <c r="DA288" i="4"/>
  <c r="CW288" i="4"/>
  <c r="CS288" i="4"/>
  <c r="CO288" i="4"/>
  <c r="CK288" i="4"/>
  <c r="CG288" i="4"/>
  <c r="CC288" i="4"/>
  <c r="BY288" i="4"/>
  <c r="BU288" i="4"/>
  <c r="BQ288" i="4"/>
  <c r="BM288" i="4"/>
  <c r="BI288" i="4"/>
  <c r="BE288" i="4"/>
  <c r="BA288" i="4"/>
  <c r="AW288" i="4"/>
  <c r="AS288" i="4"/>
  <c r="AO288" i="4"/>
  <c r="AK288" i="4"/>
  <c r="AG288" i="4"/>
  <c r="AC288" i="4"/>
  <c r="Y288" i="4"/>
  <c r="U288" i="4"/>
  <c r="Q288" i="4"/>
  <c r="M288" i="4"/>
  <c r="I288" i="4"/>
  <c r="E288" i="4"/>
  <c r="DP288" i="4"/>
  <c r="DL288" i="4"/>
  <c r="DH288" i="4"/>
  <c r="DD288" i="4"/>
  <c r="CZ288" i="4"/>
  <c r="CV288" i="4"/>
  <c r="CR288" i="4"/>
  <c r="CN288" i="4"/>
  <c r="CJ288" i="4"/>
  <c r="CF288" i="4"/>
  <c r="CB288" i="4"/>
  <c r="BX288" i="4"/>
  <c r="BT288" i="4"/>
  <c r="BP288" i="4"/>
  <c r="BL288" i="4"/>
  <c r="BH288" i="4"/>
  <c r="BD288" i="4"/>
  <c r="AZ288" i="4"/>
  <c r="AV288" i="4"/>
  <c r="AR288" i="4"/>
  <c r="AN288" i="4"/>
  <c r="AJ288" i="4"/>
  <c r="AF288" i="4"/>
  <c r="AB288" i="4"/>
  <c r="X288" i="4"/>
  <c r="T288" i="4"/>
  <c r="P288" i="4"/>
  <c r="L288" i="4"/>
  <c r="H288" i="4"/>
  <c r="D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S288" i="4"/>
  <c r="AI288" i="4"/>
  <c r="AY288" i="4"/>
  <c r="BO288" i="4"/>
  <c r="CE288" i="4"/>
  <c r="CU288" i="4"/>
  <c r="DK288" i="4"/>
  <c r="F208" i="4"/>
  <c r="N208" i="4"/>
  <c r="V208" i="4"/>
  <c r="AD208" i="4"/>
  <c r="AL208" i="4"/>
  <c r="AT208" i="4"/>
  <c r="BB208" i="4"/>
  <c r="BJ208" i="4"/>
  <c r="BR208" i="4"/>
  <c r="BZ208" i="4"/>
  <c r="CH208" i="4"/>
  <c r="CP208" i="4"/>
  <c r="CX208" i="4"/>
  <c r="DF208" i="4"/>
  <c r="DN208" i="4"/>
  <c r="DR221" i="4"/>
  <c r="DN221" i="4"/>
  <c r="DJ221" i="4"/>
  <c r="DF221" i="4"/>
  <c r="DB221" i="4"/>
  <c r="CX221" i="4"/>
  <c r="CT221" i="4"/>
  <c r="CP221" i="4"/>
  <c r="CL221" i="4"/>
  <c r="CH221" i="4"/>
  <c r="CD221" i="4"/>
  <c r="BZ221" i="4"/>
  <c r="BV221" i="4"/>
  <c r="BR221" i="4"/>
  <c r="BN221" i="4"/>
  <c r="BJ221" i="4"/>
  <c r="BF221" i="4"/>
  <c r="BB221" i="4"/>
  <c r="AX221" i="4"/>
  <c r="AT221" i="4"/>
  <c r="AP221" i="4"/>
  <c r="AL221" i="4"/>
  <c r="AH221" i="4"/>
  <c r="AD221" i="4"/>
  <c r="Z221" i="4"/>
  <c r="V221" i="4"/>
  <c r="R221" i="4"/>
  <c r="N221" i="4"/>
  <c r="J221" i="4"/>
  <c r="F221" i="4"/>
  <c r="DQ221" i="4"/>
  <c r="DM221" i="4"/>
  <c r="DI221" i="4"/>
  <c r="DE221" i="4"/>
  <c r="DA221" i="4"/>
  <c r="CW221" i="4"/>
  <c r="CS221" i="4"/>
  <c r="CO221" i="4"/>
  <c r="CK221" i="4"/>
  <c r="CG221" i="4"/>
  <c r="CC221" i="4"/>
  <c r="BY221" i="4"/>
  <c r="BU221" i="4"/>
  <c r="BQ221" i="4"/>
  <c r="BM221" i="4"/>
  <c r="BI221" i="4"/>
  <c r="BE221" i="4"/>
  <c r="BA221" i="4"/>
  <c r="AW221" i="4"/>
  <c r="AS221" i="4"/>
  <c r="AO221" i="4"/>
  <c r="AK221" i="4"/>
  <c r="AG221" i="4"/>
  <c r="AC221" i="4"/>
  <c r="Y221" i="4"/>
  <c r="U221" i="4"/>
  <c r="Q221" i="4"/>
  <c r="M221" i="4"/>
  <c r="I221" i="4"/>
  <c r="E221" i="4"/>
  <c r="K221" i="4"/>
  <c r="S221" i="4"/>
  <c r="AA221" i="4"/>
  <c r="AI221" i="4"/>
  <c r="AQ221" i="4"/>
  <c r="AY221" i="4"/>
  <c r="BG221" i="4"/>
  <c r="BO221" i="4"/>
  <c r="BW221" i="4"/>
  <c r="CE221" i="4"/>
  <c r="CM221" i="4"/>
  <c r="CU221" i="4"/>
  <c r="DC221" i="4"/>
  <c r="DK221" i="4"/>
  <c r="DS221" i="4"/>
  <c r="G237" i="4"/>
  <c r="R237" i="4"/>
  <c r="AB237" i="4"/>
  <c r="AM237" i="4"/>
  <c r="AX237" i="4"/>
  <c r="BH237" i="4"/>
  <c r="BS237" i="4"/>
  <c r="CD237" i="4"/>
  <c r="CN237" i="4"/>
  <c r="CY237" i="4"/>
  <c r="DJ237" i="4"/>
  <c r="G241" i="4"/>
  <c r="R241" i="4"/>
  <c r="AB241" i="4"/>
  <c r="AM241" i="4"/>
  <c r="AX241" i="4"/>
  <c r="BH241" i="4"/>
  <c r="BS241" i="4"/>
  <c r="CD241" i="4"/>
  <c r="CN241" i="4"/>
  <c r="CY241" i="4"/>
  <c r="DJ241" i="4"/>
  <c r="G245" i="4"/>
  <c r="R245" i="4"/>
  <c r="AB245" i="4"/>
  <c r="AM245" i="4"/>
  <c r="AX245" i="4"/>
  <c r="BH245" i="4"/>
  <c r="BS245" i="4"/>
  <c r="CD245" i="4"/>
  <c r="CN245" i="4"/>
  <c r="CY245" i="4"/>
  <c r="DJ245" i="4"/>
  <c r="G249" i="4"/>
  <c r="R249" i="4"/>
  <c r="AB249" i="4"/>
  <c r="AM249" i="4"/>
  <c r="AX249" i="4"/>
  <c r="BH249" i="4"/>
  <c r="BS249" i="4"/>
  <c r="CD249" i="4"/>
  <c r="CN249" i="4"/>
  <c r="CY249" i="4"/>
  <c r="DJ249" i="4"/>
  <c r="G253" i="4"/>
  <c r="R253" i="4"/>
  <c r="AB253" i="4"/>
  <c r="AM253" i="4"/>
  <c r="AX253" i="4"/>
  <c r="BH253" i="4"/>
  <c r="BS253" i="4"/>
  <c r="CD253" i="4"/>
  <c r="CN253" i="4"/>
  <c r="CY253" i="4"/>
  <c r="DJ253" i="4"/>
  <c r="G257" i="4"/>
  <c r="R257" i="4"/>
  <c r="AB257" i="4"/>
  <c r="AM257" i="4"/>
  <c r="AX257" i="4"/>
  <c r="BH257" i="4"/>
  <c r="BS257" i="4"/>
  <c r="CD257" i="4"/>
  <c r="CN257" i="4"/>
  <c r="CY257" i="4"/>
  <c r="DJ257" i="4"/>
  <c r="G261" i="4"/>
  <c r="R261" i="4"/>
  <c r="AB261" i="4"/>
  <c r="AM261" i="4"/>
  <c r="AX261" i="4"/>
  <c r="BH261" i="4"/>
  <c r="BS261" i="4"/>
  <c r="CD261" i="4"/>
  <c r="CN261" i="4"/>
  <c r="CY261" i="4"/>
  <c r="DJ261" i="4"/>
  <c r="G265" i="4"/>
  <c r="R265" i="4"/>
  <c r="AB265" i="4"/>
  <c r="AM265" i="4"/>
  <c r="AX265" i="4"/>
  <c r="BH265" i="4"/>
  <c r="BS265" i="4"/>
  <c r="CD265" i="4"/>
  <c r="CN265" i="4"/>
  <c r="CY265" i="4"/>
  <c r="DJ265" i="4"/>
  <c r="G269" i="4"/>
  <c r="R269" i="4"/>
  <c r="AB269" i="4"/>
  <c r="AM269" i="4"/>
  <c r="AX269" i="4"/>
  <c r="BH269" i="4"/>
  <c r="BS269" i="4"/>
  <c r="CD269" i="4"/>
  <c r="CN269" i="4"/>
  <c r="CY269" i="4"/>
  <c r="DJ269" i="4"/>
  <c r="K285" i="4"/>
  <c r="AA285" i="4"/>
  <c r="AQ285" i="4"/>
  <c r="BG285" i="4"/>
  <c r="BW285" i="4"/>
  <c r="CM285" i="4"/>
  <c r="DC285" i="4"/>
  <c r="DS285" i="4"/>
  <c r="F288" i="4"/>
  <c r="V288" i="4"/>
  <c r="AL288" i="4"/>
  <c r="BB288" i="4"/>
  <c r="BR288" i="4"/>
  <c r="CH288" i="4"/>
  <c r="CX288" i="4"/>
  <c r="DN288" i="4"/>
  <c r="K296" i="4"/>
  <c r="AA296" i="4"/>
  <c r="AQ296" i="4"/>
  <c r="BG296" i="4"/>
  <c r="BW296" i="4"/>
  <c r="CM296" i="4"/>
  <c r="DC296" i="4"/>
  <c r="DS296" i="4"/>
  <c r="DQ309" i="4"/>
  <c r="DM309" i="4"/>
  <c r="DI309" i="4"/>
  <c r="DE309" i="4"/>
  <c r="DA309" i="4"/>
  <c r="CW309" i="4"/>
  <c r="CS309" i="4"/>
  <c r="CO309" i="4"/>
  <c r="CK309" i="4"/>
  <c r="CG309" i="4"/>
  <c r="CC309" i="4"/>
  <c r="BY309" i="4"/>
  <c r="BU309" i="4"/>
  <c r="BQ309" i="4"/>
  <c r="BM309" i="4"/>
  <c r="BI309" i="4"/>
  <c r="BE309" i="4"/>
  <c r="BA309" i="4"/>
  <c r="AW309" i="4"/>
  <c r="AS309" i="4"/>
  <c r="AO309" i="4"/>
  <c r="AK309" i="4"/>
  <c r="AG309" i="4"/>
  <c r="AC309" i="4"/>
  <c r="Y309" i="4"/>
  <c r="U309" i="4"/>
  <c r="Q309" i="4"/>
  <c r="M309" i="4"/>
  <c r="DR309" i="4"/>
  <c r="DL309" i="4"/>
  <c r="DG309" i="4"/>
  <c r="DB309" i="4"/>
  <c r="CV309" i="4"/>
  <c r="CQ309" i="4"/>
  <c r="CL309" i="4"/>
  <c r="CF309" i="4"/>
  <c r="CA309" i="4"/>
  <c r="BV309" i="4"/>
  <c r="BP309" i="4"/>
  <c r="BK309" i="4"/>
  <c r="BF309" i="4"/>
  <c r="AZ309" i="4"/>
  <c r="AU309" i="4"/>
  <c r="AP309" i="4"/>
  <c r="AJ309" i="4"/>
  <c r="AE309" i="4"/>
  <c r="Z309" i="4"/>
  <c r="T309" i="4"/>
  <c r="O309" i="4"/>
  <c r="J309" i="4"/>
  <c r="F309" i="4"/>
  <c r="DP309" i="4"/>
  <c r="DK309" i="4"/>
  <c r="DF309" i="4"/>
  <c r="CZ309" i="4"/>
  <c r="CU309" i="4"/>
  <c r="CP309" i="4"/>
  <c r="CJ309" i="4"/>
  <c r="CE309" i="4"/>
  <c r="BZ309" i="4"/>
  <c r="BT309" i="4"/>
  <c r="BO309" i="4"/>
  <c r="BJ309" i="4"/>
  <c r="BD309" i="4"/>
  <c r="AY309" i="4"/>
  <c r="AT309" i="4"/>
  <c r="AN309" i="4"/>
  <c r="AI309" i="4"/>
  <c r="AD309" i="4"/>
  <c r="X309" i="4"/>
  <c r="S309" i="4"/>
  <c r="N309" i="4"/>
  <c r="I309" i="4"/>
  <c r="E309" i="4"/>
  <c r="K309" i="4"/>
  <c r="V309" i="4"/>
  <c r="AF309" i="4"/>
  <c r="AQ309" i="4"/>
  <c r="BB309" i="4"/>
  <c r="BL309" i="4"/>
  <c r="BW309" i="4"/>
  <c r="CH309" i="4"/>
  <c r="CR309" i="4"/>
  <c r="DC309" i="4"/>
  <c r="DN309" i="4"/>
  <c r="DQ333" i="4"/>
  <c r="DM333" i="4"/>
  <c r="DI333" i="4"/>
  <c r="DE333" i="4"/>
  <c r="DA333" i="4"/>
  <c r="CW333" i="4"/>
  <c r="CS333" i="4"/>
  <c r="CO333" i="4"/>
  <c r="CK333" i="4"/>
  <c r="CG333" i="4"/>
  <c r="CC333" i="4"/>
  <c r="BY333" i="4"/>
  <c r="BU333" i="4"/>
  <c r="BQ333" i="4"/>
  <c r="BM333" i="4"/>
  <c r="BI333" i="4"/>
  <c r="BE333" i="4"/>
  <c r="BA333" i="4"/>
  <c r="AW333" i="4"/>
  <c r="AS333" i="4"/>
  <c r="AO333" i="4"/>
  <c r="AK333" i="4"/>
  <c r="AG333" i="4"/>
  <c r="AC333" i="4"/>
  <c r="Y333" i="4"/>
  <c r="U333" i="4"/>
  <c r="Q333" i="4"/>
  <c r="M333" i="4"/>
  <c r="I333" i="4"/>
  <c r="E333" i="4"/>
  <c r="DP333" i="4"/>
  <c r="DL333" i="4"/>
  <c r="DH333" i="4"/>
  <c r="DD333" i="4"/>
  <c r="CZ333" i="4"/>
  <c r="CV333" i="4"/>
  <c r="CR333" i="4"/>
  <c r="CN333" i="4"/>
  <c r="CJ333" i="4"/>
  <c r="CF333" i="4"/>
  <c r="CB333" i="4"/>
  <c r="BX333" i="4"/>
  <c r="BT333" i="4"/>
  <c r="BP333" i="4"/>
  <c r="BL333" i="4"/>
  <c r="BH333" i="4"/>
  <c r="BD333" i="4"/>
  <c r="AZ333" i="4"/>
  <c r="AV333" i="4"/>
  <c r="AR333" i="4"/>
  <c r="AN333" i="4"/>
  <c r="AJ333" i="4"/>
  <c r="AF333" i="4"/>
  <c r="AB333" i="4"/>
  <c r="X333" i="4"/>
  <c r="T333" i="4"/>
  <c r="P333" i="4"/>
  <c r="L333" i="4"/>
  <c r="H333" i="4"/>
  <c r="D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F333" i="4"/>
  <c r="S333" i="4"/>
  <c r="AI333" i="4"/>
  <c r="AY333" i="4"/>
  <c r="BO333" i="4"/>
  <c r="CE333" i="4"/>
  <c r="CU333" i="4"/>
  <c r="DK333" i="4"/>
  <c r="AP194" i="4"/>
  <c r="AT194" i="4"/>
  <c r="AX194" i="4"/>
  <c r="BB194" i="4"/>
  <c r="BF194" i="4"/>
  <c r="BJ194" i="4"/>
  <c r="BN194" i="4"/>
  <c r="BR194" i="4"/>
  <c r="BV194" i="4"/>
  <c r="BZ194" i="4"/>
  <c r="CD194" i="4"/>
  <c r="CH194" i="4"/>
  <c r="CL194" i="4"/>
  <c r="CP194" i="4"/>
  <c r="CT194" i="4"/>
  <c r="CX194" i="4"/>
  <c r="DB194" i="4"/>
  <c r="DF194" i="4"/>
  <c r="DJ194" i="4"/>
  <c r="DN194" i="4"/>
  <c r="DR194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BV198" i="4"/>
  <c r="BZ198" i="4"/>
  <c r="CD198" i="4"/>
  <c r="CH198" i="4"/>
  <c r="CL198" i="4"/>
  <c r="CP198" i="4"/>
  <c r="CT198" i="4"/>
  <c r="CX198" i="4"/>
  <c r="DB198" i="4"/>
  <c r="DF198" i="4"/>
  <c r="DJ198" i="4"/>
  <c r="DN198" i="4"/>
  <c r="DR198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BV202" i="4"/>
  <c r="BZ202" i="4"/>
  <c r="CD202" i="4"/>
  <c r="CH202" i="4"/>
  <c r="CL202" i="4"/>
  <c r="CP202" i="4"/>
  <c r="CT202" i="4"/>
  <c r="CX202" i="4"/>
  <c r="DB202" i="4"/>
  <c r="DF202" i="4"/>
  <c r="DJ202" i="4"/>
  <c r="DN202" i="4"/>
  <c r="DR202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BV206" i="4"/>
  <c r="BZ206" i="4"/>
  <c r="CD206" i="4"/>
  <c r="CH206" i="4"/>
  <c r="CL206" i="4"/>
  <c r="CP206" i="4"/>
  <c r="CT206" i="4"/>
  <c r="CX206" i="4"/>
  <c r="DB206" i="4"/>
  <c r="DF206" i="4"/>
  <c r="DJ206" i="4"/>
  <c r="DN206" i="4"/>
  <c r="DR206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BW215" i="4"/>
  <c r="CA215" i="4"/>
  <c r="CE215" i="4"/>
  <c r="CI215" i="4"/>
  <c r="CM215" i="4"/>
  <c r="CQ215" i="4"/>
  <c r="CU215" i="4"/>
  <c r="CY215" i="4"/>
  <c r="DC215" i="4"/>
  <c r="DG215" i="4"/>
  <c r="DK215" i="4"/>
  <c r="DO215" i="4"/>
  <c r="DS215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BW219" i="4"/>
  <c r="CA219" i="4"/>
  <c r="CE219" i="4"/>
  <c r="CI219" i="4"/>
  <c r="CM219" i="4"/>
  <c r="CQ219" i="4"/>
  <c r="CU219" i="4"/>
  <c r="CY219" i="4"/>
  <c r="DC219" i="4"/>
  <c r="DG219" i="4"/>
  <c r="DK219" i="4"/>
  <c r="DO219" i="4"/>
  <c r="DS219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BW223" i="4"/>
  <c r="CA223" i="4"/>
  <c r="CE223" i="4"/>
  <c r="CI223" i="4"/>
  <c r="CM223" i="4"/>
  <c r="CQ223" i="4"/>
  <c r="CU223" i="4"/>
  <c r="CY223" i="4"/>
  <c r="DC223" i="4"/>
  <c r="DG223" i="4"/>
  <c r="DK223" i="4"/>
  <c r="DO223" i="4"/>
  <c r="DS223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BW227" i="4"/>
  <c r="CA227" i="4"/>
  <c r="CE227" i="4"/>
  <c r="CI227" i="4"/>
  <c r="CM227" i="4"/>
  <c r="CQ227" i="4"/>
  <c r="CU227" i="4"/>
  <c r="CY227" i="4"/>
  <c r="DC227" i="4"/>
  <c r="DG227" i="4"/>
  <c r="DK227" i="4"/>
  <c r="DO227" i="4"/>
  <c r="DS227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BW231" i="4"/>
  <c r="CA231" i="4"/>
  <c r="CE231" i="4"/>
  <c r="CI231" i="4"/>
  <c r="CM231" i="4"/>
  <c r="CQ231" i="4"/>
  <c r="CU231" i="4"/>
  <c r="CY231" i="4"/>
  <c r="DC231" i="4"/>
  <c r="DG231" i="4"/>
  <c r="DK231" i="4"/>
  <c r="DO231" i="4"/>
  <c r="DS231" i="4"/>
  <c r="H273" i="4"/>
  <c r="P273" i="4"/>
  <c r="X273" i="4"/>
  <c r="AF273" i="4"/>
  <c r="AN273" i="4"/>
  <c r="AV273" i="4"/>
  <c r="BD273" i="4"/>
  <c r="BL273" i="4"/>
  <c r="BT273" i="4"/>
  <c r="CB273" i="4"/>
  <c r="CJ273" i="4"/>
  <c r="CR273" i="4"/>
  <c r="CZ273" i="4"/>
  <c r="DH273" i="4"/>
  <c r="DQ284" i="4"/>
  <c r="DM284" i="4"/>
  <c r="DI284" i="4"/>
  <c r="DE284" i="4"/>
  <c r="DA284" i="4"/>
  <c r="CW284" i="4"/>
  <c r="CS284" i="4"/>
  <c r="CO284" i="4"/>
  <c r="CK284" i="4"/>
  <c r="CG284" i="4"/>
  <c r="CC284" i="4"/>
  <c r="BY284" i="4"/>
  <c r="BU284" i="4"/>
  <c r="BQ284" i="4"/>
  <c r="BM284" i="4"/>
  <c r="BI284" i="4"/>
  <c r="BE284" i="4"/>
  <c r="BA284" i="4"/>
  <c r="AW284" i="4"/>
  <c r="AS284" i="4"/>
  <c r="AO284" i="4"/>
  <c r="AK284" i="4"/>
  <c r="AG284" i="4"/>
  <c r="AC284" i="4"/>
  <c r="Y284" i="4"/>
  <c r="U284" i="4"/>
  <c r="Q284" i="4"/>
  <c r="M284" i="4"/>
  <c r="I284" i="4"/>
  <c r="E284" i="4"/>
  <c r="DP284" i="4"/>
  <c r="DL284" i="4"/>
  <c r="DH284" i="4"/>
  <c r="DD284" i="4"/>
  <c r="CZ284" i="4"/>
  <c r="CV284" i="4"/>
  <c r="CR284" i="4"/>
  <c r="CN284" i="4"/>
  <c r="CJ284" i="4"/>
  <c r="CF284" i="4"/>
  <c r="CB284" i="4"/>
  <c r="BX284" i="4"/>
  <c r="BT284" i="4"/>
  <c r="BP284" i="4"/>
  <c r="BL284" i="4"/>
  <c r="BH284" i="4"/>
  <c r="BD284" i="4"/>
  <c r="AZ284" i="4"/>
  <c r="AV284" i="4"/>
  <c r="AR284" i="4"/>
  <c r="AN284" i="4"/>
  <c r="AJ284" i="4"/>
  <c r="AF284" i="4"/>
  <c r="AB284" i="4"/>
  <c r="X284" i="4"/>
  <c r="T284" i="4"/>
  <c r="P284" i="4"/>
  <c r="L284" i="4"/>
  <c r="H284" i="4"/>
  <c r="D284" i="4"/>
  <c r="K284" i="4"/>
  <c r="S284" i="4"/>
  <c r="AA284" i="4"/>
  <c r="AI284" i="4"/>
  <c r="AQ284" i="4"/>
  <c r="AY284" i="4"/>
  <c r="BG284" i="4"/>
  <c r="BO284" i="4"/>
  <c r="BW284" i="4"/>
  <c r="CE284" i="4"/>
  <c r="CM284" i="4"/>
  <c r="CU284" i="4"/>
  <c r="DC284" i="4"/>
  <c r="DK284" i="4"/>
  <c r="DS284" i="4"/>
  <c r="CV292" i="4"/>
  <c r="BD300" i="4"/>
  <c r="D309" i="4"/>
  <c r="L309" i="4"/>
  <c r="W309" i="4"/>
  <c r="AH309" i="4"/>
  <c r="AR309" i="4"/>
  <c r="BC309" i="4"/>
  <c r="BN309" i="4"/>
  <c r="BX309" i="4"/>
  <c r="CI309" i="4"/>
  <c r="CT309" i="4"/>
  <c r="DD309" i="4"/>
  <c r="DO309" i="4"/>
  <c r="DQ325" i="4"/>
  <c r="DM325" i="4"/>
  <c r="DI325" i="4"/>
  <c r="DE325" i="4"/>
  <c r="DA325" i="4"/>
  <c r="CW325" i="4"/>
  <c r="CS325" i="4"/>
  <c r="CO325" i="4"/>
  <c r="CK325" i="4"/>
  <c r="CG325" i="4"/>
  <c r="CC325" i="4"/>
  <c r="BY325" i="4"/>
  <c r="BU325" i="4"/>
  <c r="BQ325" i="4"/>
  <c r="BM325" i="4"/>
  <c r="BI325" i="4"/>
  <c r="BE325" i="4"/>
  <c r="BA325" i="4"/>
  <c r="AW325" i="4"/>
  <c r="AS325" i="4"/>
  <c r="AO325" i="4"/>
  <c r="AK325" i="4"/>
  <c r="AG325" i="4"/>
  <c r="AC325" i="4"/>
  <c r="Y325" i="4"/>
  <c r="U325" i="4"/>
  <c r="Q325" i="4"/>
  <c r="M325" i="4"/>
  <c r="I325" i="4"/>
  <c r="E325" i="4"/>
  <c r="DP325" i="4"/>
  <c r="DL325" i="4"/>
  <c r="DH325" i="4"/>
  <c r="DD325" i="4"/>
  <c r="CZ325" i="4"/>
  <c r="CV325" i="4"/>
  <c r="CR325" i="4"/>
  <c r="CN325" i="4"/>
  <c r="CJ325" i="4"/>
  <c r="CF325" i="4"/>
  <c r="CB325" i="4"/>
  <c r="BX325" i="4"/>
  <c r="BT325" i="4"/>
  <c r="BP325" i="4"/>
  <c r="BL325" i="4"/>
  <c r="BH325" i="4"/>
  <c r="BD325" i="4"/>
  <c r="AZ325" i="4"/>
  <c r="AV325" i="4"/>
  <c r="AR325" i="4"/>
  <c r="AN325" i="4"/>
  <c r="AJ325" i="4"/>
  <c r="AF325" i="4"/>
  <c r="AB325" i="4"/>
  <c r="X325" i="4"/>
  <c r="T325" i="4"/>
  <c r="P325" i="4"/>
  <c r="L325" i="4"/>
  <c r="H325" i="4"/>
  <c r="D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F325" i="4"/>
  <c r="S325" i="4"/>
  <c r="AI325" i="4"/>
  <c r="AY325" i="4"/>
  <c r="BO325" i="4"/>
  <c r="CE325" i="4"/>
  <c r="CU325" i="4"/>
  <c r="DK325" i="4"/>
  <c r="J333" i="4"/>
  <c r="Z333" i="4"/>
  <c r="AP333" i="4"/>
  <c r="BF333" i="4"/>
  <c r="BV333" i="4"/>
  <c r="CL333" i="4"/>
  <c r="DB333" i="4"/>
  <c r="DR333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BW178" i="4"/>
  <c r="CA178" i="4"/>
  <c r="CE178" i="4"/>
  <c r="CI178" i="4"/>
  <c r="CM178" i="4"/>
  <c r="CQ178" i="4"/>
  <c r="CU178" i="4"/>
  <c r="CY178" i="4"/>
  <c r="DC178" i="4"/>
  <c r="DG178" i="4"/>
  <c r="DK178" i="4"/>
  <c r="DO178" i="4"/>
  <c r="K182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BW186" i="4"/>
  <c r="CA186" i="4"/>
  <c r="CE186" i="4"/>
  <c r="CI186" i="4"/>
  <c r="CM186" i="4"/>
  <c r="CQ186" i="4"/>
  <c r="CU186" i="4"/>
  <c r="CY186" i="4"/>
  <c r="DC186" i="4"/>
  <c r="DG186" i="4"/>
  <c r="DK186" i="4"/>
  <c r="DO186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BW194" i="4"/>
  <c r="CA194" i="4"/>
  <c r="CE194" i="4"/>
  <c r="CI194" i="4"/>
  <c r="CM194" i="4"/>
  <c r="CQ194" i="4"/>
  <c r="CU194" i="4"/>
  <c r="CY194" i="4"/>
  <c r="DC194" i="4"/>
  <c r="DG194" i="4"/>
  <c r="DK194" i="4"/>
  <c r="DO194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BW198" i="4"/>
  <c r="CA198" i="4"/>
  <c r="CE198" i="4"/>
  <c r="CI198" i="4"/>
  <c r="CM198" i="4"/>
  <c r="CQ198" i="4"/>
  <c r="CU198" i="4"/>
  <c r="CY198" i="4"/>
  <c r="DC198" i="4"/>
  <c r="DG198" i="4"/>
  <c r="DK198" i="4"/>
  <c r="DO198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BW202" i="4"/>
  <c r="CA202" i="4"/>
  <c r="CE202" i="4"/>
  <c r="CI202" i="4"/>
  <c r="CM202" i="4"/>
  <c r="CQ202" i="4"/>
  <c r="CU202" i="4"/>
  <c r="CY202" i="4"/>
  <c r="DC202" i="4"/>
  <c r="DG202" i="4"/>
  <c r="DK202" i="4"/>
  <c r="DO202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BW206" i="4"/>
  <c r="CA206" i="4"/>
  <c r="CE206" i="4"/>
  <c r="CI206" i="4"/>
  <c r="CM206" i="4"/>
  <c r="CQ206" i="4"/>
  <c r="CU206" i="4"/>
  <c r="CY206" i="4"/>
  <c r="DC206" i="4"/>
  <c r="DG206" i="4"/>
  <c r="DK206" i="4"/>
  <c r="DO206" i="4"/>
  <c r="G210" i="4"/>
  <c r="D215" i="4"/>
  <c r="H215" i="4"/>
  <c r="L215" i="4"/>
  <c r="P215" i="4"/>
  <c r="T215" i="4"/>
  <c r="X215" i="4"/>
  <c r="AB215" i="4"/>
  <c r="AF215" i="4"/>
  <c r="AJ215" i="4"/>
  <c r="AN215" i="4"/>
  <c r="AR215" i="4"/>
  <c r="AV215" i="4"/>
  <c r="AZ215" i="4"/>
  <c r="BD215" i="4"/>
  <c r="BH215" i="4"/>
  <c r="BL215" i="4"/>
  <c r="BP215" i="4"/>
  <c r="BT215" i="4"/>
  <c r="BX215" i="4"/>
  <c r="CB215" i="4"/>
  <c r="CF215" i="4"/>
  <c r="CJ215" i="4"/>
  <c r="CN215" i="4"/>
  <c r="CR215" i="4"/>
  <c r="CV215" i="4"/>
  <c r="CZ215" i="4"/>
  <c r="DD215" i="4"/>
  <c r="DH215" i="4"/>
  <c r="DL215" i="4"/>
  <c r="AB219" i="4"/>
  <c r="AF219" i="4"/>
  <c r="AJ219" i="4"/>
  <c r="AN219" i="4"/>
  <c r="AR219" i="4"/>
  <c r="AV219" i="4"/>
  <c r="AZ219" i="4"/>
  <c r="BD219" i="4"/>
  <c r="BH219" i="4"/>
  <c r="BL219" i="4"/>
  <c r="BP219" i="4"/>
  <c r="BT219" i="4"/>
  <c r="BX219" i="4"/>
  <c r="CB219" i="4"/>
  <c r="CF219" i="4"/>
  <c r="CJ219" i="4"/>
  <c r="CN219" i="4"/>
  <c r="CR219" i="4"/>
  <c r="CV219" i="4"/>
  <c r="CZ219" i="4"/>
  <c r="DD219" i="4"/>
  <c r="DH219" i="4"/>
  <c r="DL219" i="4"/>
  <c r="X223" i="4"/>
  <c r="AB223" i="4"/>
  <c r="AF223" i="4"/>
  <c r="AJ223" i="4"/>
  <c r="AN223" i="4"/>
  <c r="AR223" i="4"/>
  <c r="AV223" i="4"/>
  <c r="AZ223" i="4"/>
  <c r="BD223" i="4"/>
  <c r="BH223" i="4"/>
  <c r="BL223" i="4"/>
  <c r="BP223" i="4"/>
  <c r="BT223" i="4"/>
  <c r="BX223" i="4"/>
  <c r="CB223" i="4"/>
  <c r="CF223" i="4"/>
  <c r="CJ223" i="4"/>
  <c r="CN223" i="4"/>
  <c r="CR223" i="4"/>
  <c r="CV223" i="4"/>
  <c r="CZ223" i="4"/>
  <c r="DD223" i="4"/>
  <c r="DH223" i="4"/>
  <c r="DL223" i="4"/>
  <c r="D227" i="4"/>
  <c r="H227" i="4"/>
  <c r="L227" i="4"/>
  <c r="P227" i="4"/>
  <c r="T227" i="4"/>
  <c r="X227" i="4"/>
  <c r="AB227" i="4"/>
  <c r="AF227" i="4"/>
  <c r="AJ227" i="4"/>
  <c r="AN227" i="4"/>
  <c r="AR227" i="4"/>
  <c r="AV227" i="4"/>
  <c r="AZ227" i="4"/>
  <c r="BD227" i="4"/>
  <c r="BH227" i="4"/>
  <c r="BL227" i="4"/>
  <c r="BP227" i="4"/>
  <c r="BT227" i="4"/>
  <c r="BX227" i="4"/>
  <c r="CB227" i="4"/>
  <c r="CF227" i="4"/>
  <c r="CJ227" i="4"/>
  <c r="CN227" i="4"/>
  <c r="CR227" i="4"/>
  <c r="CV227" i="4"/>
  <c r="CZ227" i="4"/>
  <c r="DD227" i="4"/>
  <c r="DH227" i="4"/>
  <c r="DL227" i="4"/>
  <c r="D231" i="4"/>
  <c r="H231" i="4"/>
  <c r="L231" i="4"/>
  <c r="P231" i="4"/>
  <c r="T231" i="4"/>
  <c r="X231" i="4"/>
  <c r="AB231" i="4"/>
  <c r="AF231" i="4"/>
  <c r="AJ231" i="4"/>
  <c r="AN231" i="4"/>
  <c r="AR231" i="4"/>
  <c r="AV231" i="4"/>
  <c r="AZ231" i="4"/>
  <c r="BD231" i="4"/>
  <c r="BH231" i="4"/>
  <c r="BL231" i="4"/>
  <c r="BP231" i="4"/>
  <c r="BT231" i="4"/>
  <c r="BX231" i="4"/>
  <c r="CB231" i="4"/>
  <c r="CF231" i="4"/>
  <c r="CJ231" i="4"/>
  <c r="CN231" i="4"/>
  <c r="CR231" i="4"/>
  <c r="CV231" i="4"/>
  <c r="CZ231" i="4"/>
  <c r="DD231" i="4"/>
  <c r="DH231" i="4"/>
  <c r="DL231" i="4"/>
  <c r="DR273" i="4"/>
  <c r="DN273" i="4"/>
  <c r="DJ273" i="4"/>
  <c r="DF273" i="4"/>
  <c r="DB273" i="4"/>
  <c r="CX273" i="4"/>
  <c r="CT273" i="4"/>
  <c r="CP273" i="4"/>
  <c r="CL273" i="4"/>
  <c r="CH273" i="4"/>
  <c r="CD273" i="4"/>
  <c r="BZ273" i="4"/>
  <c r="BV273" i="4"/>
  <c r="BR273" i="4"/>
  <c r="BN273" i="4"/>
  <c r="BJ273" i="4"/>
  <c r="BF273" i="4"/>
  <c r="BB273" i="4"/>
  <c r="AX273" i="4"/>
  <c r="AT273" i="4"/>
  <c r="AP273" i="4"/>
  <c r="AL273" i="4"/>
  <c r="AH273" i="4"/>
  <c r="AD273" i="4"/>
  <c r="Z273" i="4"/>
  <c r="V273" i="4"/>
  <c r="R273" i="4"/>
  <c r="N273" i="4"/>
  <c r="J273" i="4"/>
  <c r="F273" i="4"/>
  <c r="DQ273" i="4"/>
  <c r="DM273" i="4"/>
  <c r="DI273" i="4"/>
  <c r="DE273" i="4"/>
  <c r="DA273" i="4"/>
  <c r="CW273" i="4"/>
  <c r="CS273" i="4"/>
  <c r="CO273" i="4"/>
  <c r="CK273" i="4"/>
  <c r="CG273" i="4"/>
  <c r="CC273" i="4"/>
  <c r="BY273" i="4"/>
  <c r="BU273" i="4"/>
  <c r="BQ273" i="4"/>
  <c r="BM273" i="4"/>
  <c r="BI273" i="4"/>
  <c r="BE273" i="4"/>
  <c r="BA273" i="4"/>
  <c r="AW273" i="4"/>
  <c r="AS273" i="4"/>
  <c r="AO273" i="4"/>
  <c r="AK273" i="4"/>
  <c r="AG273" i="4"/>
  <c r="AC273" i="4"/>
  <c r="Y273" i="4"/>
  <c r="U273" i="4"/>
  <c r="Q273" i="4"/>
  <c r="M273" i="4"/>
  <c r="I273" i="4"/>
  <c r="E273" i="4"/>
  <c r="K273" i="4"/>
  <c r="S273" i="4"/>
  <c r="AA273" i="4"/>
  <c r="AI273" i="4"/>
  <c r="AQ273" i="4"/>
  <c r="AY273" i="4"/>
  <c r="BG273" i="4"/>
  <c r="BO273" i="4"/>
  <c r="BW273" i="4"/>
  <c r="CE273" i="4"/>
  <c r="CM273" i="4"/>
  <c r="CU273" i="4"/>
  <c r="DC273" i="4"/>
  <c r="DK273" i="4"/>
  <c r="DS273" i="4"/>
  <c r="F284" i="4"/>
  <c r="N284" i="4"/>
  <c r="V284" i="4"/>
  <c r="AD284" i="4"/>
  <c r="AL284" i="4"/>
  <c r="AT284" i="4"/>
  <c r="BB284" i="4"/>
  <c r="BJ284" i="4"/>
  <c r="BR284" i="4"/>
  <c r="BZ284" i="4"/>
  <c r="CH284" i="4"/>
  <c r="CP284" i="4"/>
  <c r="CX284" i="4"/>
  <c r="DF284" i="4"/>
  <c r="DN284" i="4"/>
  <c r="G309" i="4"/>
  <c r="P309" i="4"/>
  <c r="AA309" i="4"/>
  <c r="AL309" i="4"/>
  <c r="AV309" i="4"/>
  <c r="BG309" i="4"/>
  <c r="BR309" i="4"/>
  <c r="CB309" i="4"/>
  <c r="CM309" i="4"/>
  <c r="CX309" i="4"/>
  <c r="DH309" i="4"/>
  <c r="DS309" i="4"/>
  <c r="J325" i="4"/>
  <c r="Z325" i="4"/>
  <c r="AP325" i="4"/>
  <c r="BF325" i="4"/>
  <c r="BV325" i="4"/>
  <c r="CL325" i="4"/>
  <c r="DB325" i="4"/>
  <c r="DR325" i="4"/>
  <c r="K333" i="4"/>
  <c r="AA333" i="4"/>
  <c r="AQ333" i="4"/>
  <c r="BG333" i="4"/>
  <c r="BW333" i="4"/>
  <c r="CM333" i="4"/>
  <c r="DC333" i="4"/>
  <c r="DS333" i="4"/>
  <c r="DR362" i="4"/>
  <c r="DN362" i="4"/>
  <c r="DJ362" i="4"/>
  <c r="DF362" i="4"/>
  <c r="DB362" i="4"/>
  <c r="CX362" i="4"/>
  <c r="CT362" i="4"/>
  <c r="CP362" i="4"/>
  <c r="CL362" i="4"/>
  <c r="CH362" i="4"/>
  <c r="CD362" i="4"/>
  <c r="BZ362" i="4"/>
  <c r="BV362" i="4"/>
  <c r="BR362" i="4"/>
  <c r="BN362" i="4"/>
  <c r="BJ362" i="4"/>
  <c r="BF362" i="4"/>
  <c r="BB362" i="4"/>
  <c r="AX362" i="4"/>
  <c r="AT362" i="4"/>
  <c r="AP362" i="4"/>
  <c r="AL362" i="4"/>
  <c r="AH362" i="4"/>
  <c r="AD362" i="4"/>
  <c r="Z362" i="4"/>
  <c r="V362" i="4"/>
  <c r="R362" i="4"/>
  <c r="N362" i="4"/>
  <c r="J362" i="4"/>
  <c r="F362" i="4"/>
  <c r="DQ362" i="4"/>
  <c r="DM362" i="4"/>
  <c r="DI362" i="4"/>
  <c r="DE362" i="4"/>
  <c r="DA362" i="4"/>
  <c r="CW362" i="4"/>
  <c r="CS362" i="4"/>
  <c r="CO362" i="4"/>
  <c r="CK362" i="4"/>
  <c r="CG362" i="4"/>
  <c r="CC362" i="4"/>
  <c r="BY362" i="4"/>
  <c r="BU362" i="4"/>
  <c r="BQ362" i="4"/>
  <c r="BM362" i="4"/>
  <c r="BI362" i="4"/>
  <c r="BE362" i="4"/>
  <c r="BA362" i="4"/>
  <c r="AW362" i="4"/>
  <c r="AS362" i="4"/>
  <c r="AO362" i="4"/>
  <c r="AK362" i="4"/>
  <c r="AG362" i="4"/>
  <c r="AC362" i="4"/>
  <c r="Y362" i="4"/>
  <c r="U362" i="4"/>
  <c r="Q362" i="4"/>
  <c r="M362" i="4"/>
  <c r="I362" i="4"/>
  <c r="E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DS362" i="4"/>
  <c r="DC362" i="4"/>
  <c r="CM362" i="4"/>
  <c r="BW362" i="4"/>
  <c r="BG362" i="4"/>
  <c r="AQ362" i="4"/>
  <c r="AA362" i="4"/>
  <c r="K362" i="4"/>
  <c r="DL362" i="4"/>
  <c r="CV362" i="4"/>
  <c r="CF362" i="4"/>
  <c r="BP362" i="4"/>
  <c r="AZ362" i="4"/>
  <c r="AJ362" i="4"/>
  <c r="T362" i="4"/>
  <c r="D362" i="4"/>
  <c r="AI362" i="4"/>
  <c r="BO362" i="4"/>
  <c r="CU362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BW235" i="4"/>
  <c r="CA235" i="4"/>
  <c r="CE235" i="4"/>
  <c r="CI235" i="4"/>
  <c r="CM235" i="4"/>
  <c r="CQ235" i="4"/>
  <c r="CU235" i="4"/>
  <c r="CY235" i="4"/>
  <c r="DC235" i="4"/>
  <c r="DG235" i="4"/>
  <c r="DK235" i="4"/>
  <c r="DO235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BW239" i="4"/>
  <c r="CA239" i="4"/>
  <c r="CE239" i="4"/>
  <c r="CI239" i="4"/>
  <c r="CM239" i="4"/>
  <c r="CQ239" i="4"/>
  <c r="CU239" i="4"/>
  <c r="CY239" i="4"/>
  <c r="DC239" i="4"/>
  <c r="DG239" i="4"/>
  <c r="DK239" i="4"/>
  <c r="DO239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BW243" i="4"/>
  <c r="CA243" i="4"/>
  <c r="CE243" i="4"/>
  <c r="CI243" i="4"/>
  <c r="CM243" i="4"/>
  <c r="CQ243" i="4"/>
  <c r="CU243" i="4"/>
  <c r="CY243" i="4"/>
  <c r="DC243" i="4"/>
  <c r="DG243" i="4"/>
  <c r="DK243" i="4"/>
  <c r="DO243" i="4"/>
  <c r="DK247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BW251" i="4"/>
  <c r="CA251" i="4"/>
  <c r="CE251" i="4"/>
  <c r="CI251" i="4"/>
  <c r="CM251" i="4"/>
  <c r="CQ251" i="4"/>
  <c r="CU251" i="4"/>
  <c r="CY251" i="4"/>
  <c r="DC251" i="4"/>
  <c r="DG251" i="4"/>
  <c r="DK251" i="4"/>
  <c r="DO251" i="4"/>
  <c r="G259" i="4"/>
  <c r="K259" i="4"/>
  <c r="O259" i="4"/>
  <c r="S259" i="4"/>
  <c r="W259" i="4"/>
  <c r="AA259" i="4"/>
  <c r="AE259" i="4"/>
  <c r="AI259" i="4"/>
  <c r="AM259" i="4"/>
  <c r="AQ259" i="4"/>
  <c r="AU259" i="4"/>
  <c r="AY259" i="4"/>
  <c r="BC259" i="4"/>
  <c r="BG259" i="4"/>
  <c r="BK259" i="4"/>
  <c r="BO259" i="4"/>
  <c r="BS259" i="4"/>
  <c r="BW259" i="4"/>
  <c r="CA259" i="4"/>
  <c r="CE259" i="4"/>
  <c r="CI259" i="4"/>
  <c r="CM259" i="4"/>
  <c r="CQ259" i="4"/>
  <c r="CU259" i="4"/>
  <c r="CY259" i="4"/>
  <c r="DC259" i="4"/>
  <c r="DG259" i="4"/>
  <c r="DK259" i="4"/>
  <c r="DO259" i="4"/>
  <c r="W263" i="4"/>
  <c r="G267" i="4"/>
  <c r="K267" i="4"/>
  <c r="O267" i="4"/>
  <c r="S267" i="4"/>
  <c r="W267" i="4"/>
  <c r="AA267" i="4"/>
  <c r="AE267" i="4"/>
  <c r="AI267" i="4"/>
  <c r="AM267" i="4"/>
  <c r="AQ267" i="4"/>
  <c r="AU267" i="4"/>
  <c r="AY267" i="4"/>
  <c r="BC267" i="4"/>
  <c r="BG267" i="4"/>
  <c r="BK267" i="4"/>
  <c r="BO267" i="4"/>
  <c r="BS267" i="4"/>
  <c r="BW267" i="4"/>
  <c r="CA267" i="4"/>
  <c r="CE267" i="4"/>
  <c r="CI267" i="4"/>
  <c r="CM267" i="4"/>
  <c r="CQ267" i="4"/>
  <c r="CU267" i="4"/>
  <c r="CY267" i="4"/>
  <c r="DC267" i="4"/>
  <c r="DG267" i="4"/>
  <c r="DK267" i="4"/>
  <c r="DO267" i="4"/>
  <c r="BW271" i="4"/>
  <c r="G275" i="4"/>
  <c r="K275" i="4"/>
  <c r="O275" i="4"/>
  <c r="S275" i="4"/>
  <c r="W275" i="4"/>
  <c r="AA275" i="4"/>
  <c r="AE275" i="4"/>
  <c r="AI275" i="4"/>
  <c r="AM275" i="4"/>
  <c r="AQ275" i="4"/>
  <c r="AU275" i="4"/>
  <c r="AY275" i="4"/>
  <c r="BC275" i="4"/>
  <c r="BG275" i="4"/>
  <c r="BK275" i="4"/>
  <c r="BO275" i="4"/>
  <c r="BS275" i="4"/>
  <c r="BW275" i="4"/>
  <c r="CA275" i="4"/>
  <c r="CE275" i="4"/>
  <c r="CI275" i="4"/>
  <c r="CM275" i="4"/>
  <c r="CQ275" i="4"/>
  <c r="CU275" i="4"/>
  <c r="CY275" i="4"/>
  <c r="DC275" i="4"/>
  <c r="DG275" i="4"/>
  <c r="DK275" i="4"/>
  <c r="DO275" i="4"/>
  <c r="BW279" i="4"/>
  <c r="F286" i="4"/>
  <c r="J286" i="4"/>
  <c r="N286" i="4"/>
  <c r="R286" i="4"/>
  <c r="V286" i="4"/>
  <c r="Z286" i="4"/>
  <c r="AD286" i="4"/>
  <c r="AH286" i="4"/>
  <c r="AL286" i="4"/>
  <c r="AP286" i="4"/>
  <c r="AT286" i="4"/>
  <c r="AX286" i="4"/>
  <c r="BB286" i="4"/>
  <c r="BF286" i="4"/>
  <c r="BJ286" i="4"/>
  <c r="BN286" i="4"/>
  <c r="BR286" i="4"/>
  <c r="BV286" i="4"/>
  <c r="BZ286" i="4"/>
  <c r="CD286" i="4"/>
  <c r="CH286" i="4"/>
  <c r="CL286" i="4"/>
  <c r="CP286" i="4"/>
  <c r="CT286" i="4"/>
  <c r="CX286" i="4"/>
  <c r="DB286" i="4"/>
  <c r="DF286" i="4"/>
  <c r="DJ286" i="4"/>
  <c r="DN286" i="4"/>
  <c r="DR286" i="4"/>
  <c r="O287" i="4"/>
  <c r="F290" i="4"/>
  <c r="J290" i="4"/>
  <c r="N290" i="4"/>
  <c r="R290" i="4"/>
  <c r="V290" i="4"/>
  <c r="Z290" i="4"/>
  <c r="AD290" i="4"/>
  <c r="AH290" i="4"/>
  <c r="AL290" i="4"/>
  <c r="AP290" i="4"/>
  <c r="AT290" i="4"/>
  <c r="AX290" i="4"/>
  <c r="BB290" i="4"/>
  <c r="BF290" i="4"/>
  <c r="BJ290" i="4"/>
  <c r="BN290" i="4"/>
  <c r="BR290" i="4"/>
  <c r="BV290" i="4"/>
  <c r="BZ290" i="4"/>
  <c r="CD290" i="4"/>
  <c r="CH290" i="4"/>
  <c r="CL290" i="4"/>
  <c r="CP290" i="4"/>
  <c r="CT290" i="4"/>
  <c r="CX290" i="4"/>
  <c r="DB290" i="4"/>
  <c r="DF290" i="4"/>
  <c r="DJ290" i="4"/>
  <c r="DN290" i="4"/>
  <c r="DR290" i="4"/>
  <c r="F294" i="4"/>
  <c r="J294" i="4"/>
  <c r="N294" i="4"/>
  <c r="R294" i="4"/>
  <c r="V294" i="4"/>
  <c r="Z294" i="4"/>
  <c r="AD294" i="4"/>
  <c r="AH294" i="4"/>
  <c r="AL294" i="4"/>
  <c r="AP294" i="4"/>
  <c r="AT294" i="4"/>
  <c r="AX294" i="4"/>
  <c r="BB294" i="4"/>
  <c r="BF294" i="4"/>
  <c r="BJ294" i="4"/>
  <c r="BN294" i="4"/>
  <c r="BR294" i="4"/>
  <c r="BV294" i="4"/>
  <c r="BZ294" i="4"/>
  <c r="CD294" i="4"/>
  <c r="CH294" i="4"/>
  <c r="CL294" i="4"/>
  <c r="CP294" i="4"/>
  <c r="CT294" i="4"/>
  <c r="CX294" i="4"/>
  <c r="DB294" i="4"/>
  <c r="DF294" i="4"/>
  <c r="DJ294" i="4"/>
  <c r="DN294" i="4"/>
  <c r="DR294" i="4"/>
  <c r="F298" i="4"/>
  <c r="J298" i="4"/>
  <c r="N298" i="4"/>
  <c r="R298" i="4"/>
  <c r="V298" i="4"/>
  <c r="Z298" i="4"/>
  <c r="AD298" i="4"/>
  <c r="AH298" i="4"/>
  <c r="AL298" i="4"/>
  <c r="AP298" i="4"/>
  <c r="AT298" i="4"/>
  <c r="AX298" i="4"/>
  <c r="BB298" i="4"/>
  <c r="BF298" i="4"/>
  <c r="BJ298" i="4"/>
  <c r="BN298" i="4"/>
  <c r="BR298" i="4"/>
  <c r="BV298" i="4"/>
  <c r="BZ298" i="4"/>
  <c r="CD298" i="4"/>
  <c r="CH298" i="4"/>
  <c r="CL298" i="4"/>
  <c r="CP298" i="4"/>
  <c r="CT298" i="4"/>
  <c r="CX298" i="4"/>
  <c r="DB298" i="4"/>
  <c r="DF298" i="4"/>
  <c r="DJ298" i="4"/>
  <c r="DN298" i="4"/>
  <c r="DR298" i="4"/>
  <c r="F302" i="4"/>
  <c r="J302" i="4"/>
  <c r="N302" i="4"/>
  <c r="R302" i="4"/>
  <c r="V302" i="4"/>
  <c r="Z302" i="4"/>
  <c r="AD302" i="4"/>
  <c r="AH302" i="4"/>
  <c r="AL302" i="4"/>
  <c r="AP302" i="4"/>
  <c r="AT302" i="4"/>
  <c r="AX302" i="4"/>
  <c r="BB302" i="4"/>
  <c r="BF302" i="4"/>
  <c r="BJ302" i="4"/>
  <c r="BN302" i="4"/>
  <c r="BR302" i="4"/>
  <c r="BV302" i="4"/>
  <c r="BZ302" i="4"/>
  <c r="CD302" i="4"/>
  <c r="CH302" i="4"/>
  <c r="CL302" i="4"/>
  <c r="CP302" i="4"/>
  <c r="CT302" i="4"/>
  <c r="CX302" i="4"/>
  <c r="DB302" i="4"/>
  <c r="DF302" i="4"/>
  <c r="DJ302" i="4"/>
  <c r="DN302" i="4"/>
  <c r="DR302" i="4"/>
  <c r="F306" i="4"/>
  <c r="J306" i="4"/>
  <c r="N306" i="4"/>
  <c r="R306" i="4"/>
  <c r="V306" i="4"/>
  <c r="Z306" i="4"/>
  <c r="AD306" i="4"/>
  <c r="AH306" i="4"/>
  <c r="AL306" i="4"/>
  <c r="AP306" i="4"/>
  <c r="AT306" i="4"/>
  <c r="AX306" i="4"/>
  <c r="BB306" i="4"/>
  <c r="BF306" i="4"/>
  <c r="BJ306" i="4"/>
  <c r="BN306" i="4"/>
  <c r="BR306" i="4"/>
  <c r="BV306" i="4"/>
  <c r="BZ306" i="4"/>
  <c r="CD306" i="4"/>
  <c r="CH306" i="4"/>
  <c r="CL306" i="4"/>
  <c r="CP306" i="4"/>
  <c r="CT306" i="4"/>
  <c r="CX306" i="4"/>
  <c r="DB306" i="4"/>
  <c r="DF306" i="4"/>
  <c r="DJ306" i="4"/>
  <c r="DN306" i="4"/>
  <c r="DR306" i="4"/>
  <c r="DQ313" i="4"/>
  <c r="DM313" i="4"/>
  <c r="DI313" i="4"/>
  <c r="DE313" i="4"/>
  <c r="DA313" i="4"/>
  <c r="CW313" i="4"/>
  <c r="CS313" i="4"/>
  <c r="CO313" i="4"/>
  <c r="CK313" i="4"/>
  <c r="CG313" i="4"/>
  <c r="CC313" i="4"/>
  <c r="BY313" i="4"/>
  <c r="BU313" i="4"/>
  <c r="BQ313" i="4"/>
  <c r="BM313" i="4"/>
  <c r="BI313" i="4"/>
  <c r="BE313" i="4"/>
  <c r="BA313" i="4"/>
  <c r="AW313" i="4"/>
  <c r="AS313" i="4"/>
  <c r="AO313" i="4"/>
  <c r="AK313" i="4"/>
  <c r="AG313" i="4"/>
  <c r="AC313" i="4"/>
  <c r="Y313" i="4"/>
  <c r="U313" i="4"/>
  <c r="Q313" i="4"/>
  <c r="M313" i="4"/>
  <c r="I313" i="4"/>
  <c r="E313" i="4"/>
  <c r="H313" i="4"/>
  <c r="N313" i="4"/>
  <c r="S313" i="4"/>
  <c r="X313" i="4"/>
  <c r="AD313" i="4"/>
  <c r="AI313" i="4"/>
  <c r="AN313" i="4"/>
  <c r="AT313" i="4"/>
  <c r="AY313" i="4"/>
  <c r="BD313" i="4"/>
  <c r="BJ313" i="4"/>
  <c r="BO313" i="4"/>
  <c r="BT313" i="4"/>
  <c r="BZ313" i="4"/>
  <c r="CE313" i="4"/>
  <c r="CJ313" i="4"/>
  <c r="CP313" i="4"/>
  <c r="CU313" i="4"/>
  <c r="CZ313" i="4"/>
  <c r="DF313" i="4"/>
  <c r="DK313" i="4"/>
  <c r="DP313" i="4"/>
  <c r="DQ317" i="4"/>
  <c r="DM317" i="4"/>
  <c r="DI317" i="4"/>
  <c r="DE317" i="4"/>
  <c r="DA317" i="4"/>
  <c r="CW317" i="4"/>
  <c r="CS317" i="4"/>
  <c r="CO317" i="4"/>
  <c r="CK317" i="4"/>
  <c r="CG317" i="4"/>
  <c r="CC317" i="4"/>
  <c r="BY317" i="4"/>
  <c r="BU317" i="4"/>
  <c r="BQ317" i="4"/>
  <c r="BM317" i="4"/>
  <c r="BI317" i="4"/>
  <c r="BE317" i="4"/>
  <c r="BA317" i="4"/>
  <c r="AW317" i="4"/>
  <c r="AS317" i="4"/>
  <c r="AO317" i="4"/>
  <c r="AK317" i="4"/>
  <c r="AG317" i="4"/>
  <c r="AC317" i="4"/>
  <c r="Y317" i="4"/>
  <c r="U317" i="4"/>
  <c r="Q317" i="4"/>
  <c r="M317" i="4"/>
  <c r="I317" i="4"/>
  <c r="E317" i="4"/>
  <c r="DP317" i="4"/>
  <c r="DL317" i="4"/>
  <c r="DH317" i="4"/>
  <c r="DD317" i="4"/>
  <c r="CZ317" i="4"/>
  <c r="CV317" i="4"/>
  <c r="CR317" i="4"/>
  <c r="CN317" i="4"/>
  <c r="CJ317" i="4"/>
  <c r="CF317" i="4"/>
  <c r="CB317" i="4"/>
  <c r="BX317" i="4"/>
  <c r="BT317" i="4"/>
  <c r="BP317" i="4"/>
  <c r="BL317" i="4"/>
  <c r="BH317" i="4"/>
  <c r="BD317" i="4"/>
  <c r="AZ317" i="4"/>
  <c r="AV317" i="4"/>
  <c r="H317" i="4"/>
  <c r="N317" i="4"/>
  <c r="S317" i="4"/>
  <c r="X317" i="4"/>
  <c r="AD317" i="4"/>
  <c r="AI317" i="4"/>
  <c r="AN317" i="4"/>
  <c r="AT317" i="4"/>
  <c r="BB317" i="4"/>
  <c r="BJ317" i="4"/>
  <c r="BR317" i="4"/>
  <c r="BZ317" i="4"/>
  <c r="CH317" i="4"/>
  <c r="CP317" i="4"/>
  <c r="CX317" i="4"/>
  <c r="DF317" i="4"/>
  <c r="DN317" i="4"/>
  <c r="J321" i="4"/>
  <c r="R321" i="4"/>
  <c r="Z321" i="4"/>
  <c r="AH321" i="4"/>
  <c r="AP321" i="4"/>
  <c r="AX321" i="4"/>
  <c r="BF321" i="4"/>
  <c r="BN321" i="4"/>
  <c r="BV321" i="4"/>
  <c r="CD321" i="4"/>
  <c r="CL321" i="4"/>
  <c r="CT321" i="4"/>
  <c r="DB321" i="4"/>
  <c r="DJ321" i="4"/>
  <c r="J329" i="4"/>
  <c r="R329" i="4"/>
  <c r="Z329" i="4"/>
  <c r="AH329" i="4"/>
  <c r="AP329" i="4"/>
  <c r="AX329" i="4"/>
  <c r="BF329" i="4"/>
  <c r="BN329" i="4"/>
  <c r="BV329" i="4"/>
  <c r="CD329" i="4"/>
  <c r="CL329" i="4"/>
  <c r="CT329" i="4"/>
  <c r="DB329" i="4"/>
  <c r="DJ329" i="4"/>
  <c r="J337" i="4"/>
  <c r="R337" i="4"/>
  <c r="Z337" i="4"/>
  <c r="AH337" i="4"/>
  <c r="AP337" i="4"/>
  <c r="AX337" i="4"/>
  <c r="BF337" i="4"/>
  <c r="BN337" i="4"/>
  <c r="BV337" i="4"/>
  <c r="CD337" i="4"/>
  <c r="CL337" i="4"/>
  <c r="CT337" i="4"/>
  <c r="DB337" i="4"/>
  <c r="DJ337" i="4"/>
  <c r="J342" i="4"/>
  <c r="T342" i="4"/>
  <c r="AE342" i="4"/>
  <c r="AP342" i="4"/>
  <c r="AZ342" i="4"/>
  <c r="BK342" i="4"/>
  <c r="BV342" i="4"/>
  <c r="CF342" i="4"/>
  <c r="CQ342" i="4"/>
  <c r="DB342" i="4"/>
  <c r="DQ346" i="4"/>
  <c r="DM346" i="4"/>
  <c r="DI346" i="4"/>
  <c r="DE346" i="4"/>
  <c r="DA346" i="4"/>
  <c r="CW346" i="4"/>
  <c r="CS346" i="4"/>
  <c r="CO346" i="4"/>
  <c r="CK346" i="4"/>
  <c r="CG346" i="4"/>
  <c r="CC346" i="4"/>
  <c r="BY346" i="4"/>
  <c r="BU346" i="4"/>
  <c r="BQ346" i="4"/>
  <c r="BM346" i="4"/>
  <c r="BI346" i="4"/>
  <c r="BE346" i="4"/>
  <c r="BA346" i="4"/>
  <c r="AW346" i="4"/>
  <c r="AS346" i="4"/>
  <c r="AO346" i="4"/>
  <c r="AK346" i="4"/>
  <c r="AG346" i="4"/>
  <c r="AC346" i="4"/>
  <c r="Y346" i="4"/>
  <c r="U346" i="4"/>
  <c r="Q346" i="4"/>
  <c r="M346" i="4"/>
  <c r="I346" i="4"/>
  <c r="E346" i="4"/>
  <c r="DO346" i="4"/>
  <c r="DJ346" i="4"/>
  <c r="DD346" i="4"/>
  <c r="CY346" i="4"/>
  <c r="CT346" i="4"/>
  <c r="CN346" i="4"/>
  <c r="CI346" i="4"/>
  <c r="CD346" i="4"/>
  <c r="BX346" i="4"/>
  <c r="BS346" i="4"/>
  <c r="BN346" i="4"/>
  <c r="BH346" i="4"/>
  <c r="BC346" i="4"/>
  <c r="AX346" i="4"/>
  <c r="AR346" i="4"/>
  <c r="AM346" i="4"/>
  <c r="AH346" i="4"/>
  <c r="AB346" i="4"/>
  <c r="W346" i="4"/>
  <c r="R346" i="4"/>
  <c r="L346" i="4"/>
  <c r="G346" i="4"/>
  <c r="DS346" i="4"/>
  <c r="DN346" i="4"/>
  <c r="DH346" i="4"/>
  <c r="DC346" i="4"/>
  <c r="CX346" i="4"/>
  <c r="CR346" i="4"/>
  <c r="CM346" i="4"/>
  <c r="CH346" i="4"/>
  <c r="CB346" i="4"/>
  <c r="BW346" i="4"/>
  <c r="BR346" i="4"/>
  <c r="BL346" i="4"/>
  <c r="BG346" i="4"/>
  <c r="BB346" i="4"/>
  <c r="AV346" i="4"/>
  <c r="AQ346" i="4"/>
  <c r="AL346" i="4"/>
  <c r="AF346" i="4"/>
  <c r="AA346" i="4"/>
  <c r="V346" i="4"/>
  <c r="P346" i="4"/>
  <c r="K346" i="4"/>
  <c r="F346" i="4"/>
  <c r="N346" i="4"/>
  <c r="X346" i="4"/>
  <c r="AI346" i="4"/>
  <c r="AT346" i="4"/>
  <c r="BD346" i="4"/>
  <c r="BO346" i="4"/>
  <c r="BZ346" i="4"/>
  <c r="CJ346" i="4"/>
  <c r="CU346" i="4"/>
  <c r="DF346" i="4"/>
  <c r="DP346" i="4"/>
  <c r="DP377" i="4"/>
  <c r="DL377" i="4"/>
  <c r="DH377" i="4"/>
  <c r="DD377" i="4"/>
  <c r="CZ377" i="4"/>
  <c r="CV377" i="4"/>
  <c r="CR377" i="4"/>
  <c r="CN377" i="4"/>
  <c r="CJ377" i="4"/>
  <c r="CF377" i="4"/>
  <c r="CB377" i="4"/>
  <c r="BX377" i="4"/>
  <c r="BT377" i="4"/>
  <c r="BP377" i="4"/>
  <c r="BL377" i="4"/>
  <c r="BH377" i="4"/>
  <c r="BD377" i="4"/>
  <c r="AZ377" i="4"/>
  <c r="AV377" i="4"/>
  <c r="AR377" i="4"/>
  <c r="AN377" i="4"/>
  <c r="AJ377" i="4"/>
  <c r="AF377" i="4"/>
  <c r="AB377" i="4"/>
  <c r="X377" i="4"/>
  <c r="T377" i="4"/>
  <c r="DS377" i="4"/>
  <c r="DN377" i="4"/>
  <c r="DI377" i="4"/>
  <c r="DC377" i="4"/>
  <c r="CX377" i="4"/>
  <c r="CS377" i="4"/>
  <c r="CM377" i="4"/>
  <c r="CH377" i="4"/>
  <c r="CC377" i="4"/>
  <c r="BW377" i="4"/>
  <c r="BR377" i="4"/>
  <c r="BM377" i="4"/>
  <c r="BG377" i="4"/>
  <c r="BB377" i="4"/>
  <c r="AW377" i="4"/>
  <c r="AQ377" i="4"/>
  <c r="AL377" i="4"/>
  <c r="AG377" i="4"/>
  <c r="AA377" i="4"/>
  <c r="V377" i="4"/>
  <c r="Q377" i="4"/>
  <c r="M377" i="4"/>
  <c r="I377" i="4"/>
  <c r="E377" i="4"/>
  <c r="DR377" i="4"/>
  <c r="DM377" i="4"/>
  <c r="DG377" i="4"/>
  <c r="DB377" i="4"/>
  <c r="CW377" i="4"/>
  <c r="CQ377" i="4"/>
  <c r="CL377" i="4"/>
  <c r="CG377" i="4"/>
  <c r="CA377" i="4"/>
  <c r="BV377" i="4"/>
  <c r="BQ377" i="4"/>
  <c r="BK377" i="4"/>
  <c r="BF377" i="4"/>
  <c r="BA377" i="4"/>
  <c r="AU377" i="4"/>
  <c r="AP377" i="4"/>
  <c r="AK377" i="4"/>
  <c r="AE377" i="4"/>
  <c r="Z377" i="4"/>
  <c r="U377" i="4"/>
  <c r="P377" i="4"/>
  <c r="L377" i="4"/>
  <c r="H377" i="4"/>
  <c r="D377" i="4"/>
  <c r="DQ377" i="4"/>
  <c r="DF377" i="4"/>
  <c r="CU377" i="4"/>
  <c r="CK377" i="4"/>
  <c r="BZ377" i="4"/>
  <c r="BO377" i="4"/>
  <c r="BE377" i="4"/>
  <c r="AT377" i="4"/>
  <c r="AI377" i="4"/>
  <c r="Y377" i="4"/>
  <c r="O377" i="4"/>
  <c r="G377" i="4"/>
  <c r="DO377" i="4"/>
  <c r="DE377" i="4"/>
  <c r="CT377" i="4"/>
  <c r="CI377" i="4"/>
  <c r="BY377" i="4"/>
  <c r="BN377" i="4"/>
  <c r="BC377" i="4"/>
  <c r="AS377" i="4"/>
  <c r="AH377" i="4"/>
  <c r="W377" i="4"/>
  <c r="N377" i="4"/>
  <c r="F377" i="4"/>
  <c r="S377" i="4"/>
  <c r="AO377" i="4"/>
  <c r="BJ377" i="4"/>
  <c r="CE377" i="4"/>
  <c r="DA377" i="4"/>
  <c r="G286" i="4"/>
  <c r="K286" i="4"/>
  <c r="O286" i="4"/>
  <c r="S286" i="4"/>
  <c r="W286" i="4"/>
  <c r="AA286" i="4"/>
  <c r="AE286" i="4"/>
  <c r="AI286" i="4"/>
  <c r="AM286" i="4"/>
  <c r="AQ286" i="4"/>
  <c r="AU286" i="4"/>
  <c r="AY286" i="4"/>
  <c r="BC286" i="4"/>
  <c r="BG286" i="4"/>
  <c r="BK286" i="4"/>
  <c r="BO286" i="4"/>
  <c r="BS286" i="4"/>
  <c r="BW286" i="4"/>
  <c r="CA286" i="4"/>
  <c r="CE286" i="4"/>
  <c r="CI286" i="4"/>
  <c r="CM286" i="4"/>
  <c r="CQ286" i="4"/>
  <c r="CU286" i="4"/>
  <c r="CY286" i="4"/>
  <c r="DC286" i="4"/>
  <c r="DG286" i="4"/>
  <c r="DK286" i="4"/>
  <c r="DO286" i="4"/>
  <c r="G290" i="4"/>
  <c r="K290" i="4"/>
  <c r="O290" i="4"/>
  <c r="S290" i="4"/>
  <c r="W290" i="4"/>
  <c r="AA290" i="4"/>
  <c r="AE290" i="4"/>
  <c r="AI290" i="4"/>
  <c r="AM290" i="4"/>
  <c r="AQ290" i="4"/>
  <c r="AU290" i="4"/>
  <c r="AY290" i="4"/>
  <c r="BC290" i="4"/>
  <c r="BG290" i="4"/>
  <c r="BK290" i="4"/>
  <c r="BO290" i="4"/>
  <c r="BS290" i="4"/>
  <c r="BW290" i="4"/>
  <c r="CA290" i="4"/>
  <c r="CE290" i="4"/>
  <c r="CI290" i="4"/>
  <c r="CM290" i="4"/>
  <c r="CQ290" i="4"/>
  <c r="CU290" i="4"/>
  <c r="CY290" i="4"/>
  <c r="DC290" i="4"/>
  <c r="DG290" i="4"/>
  <c r="DK290" i="4"/>
  <c r="DO290" i="4"/>
  <c r="G294" i="4"/>
  <c r="K294" i="4"/>
  <c r="O294" i="4"/>
  <c r="S294" i="4"/>
  <c r="W294" i="4"/>
  <c r="AA294" i="4"/>
  <c r="AE294" i="4"/>
  <c r="AI294" i="4"/>
  <c r="AM294" i="4"/>
  <c r="AQ294" i="4"/>
  <c r="AU294" i="4"/>
  <c r="AY294" i="4"/>
  <c r="BC294" i="4"/>
  <c r="BG294" i="4"/>
  <c r="BK294" i="4"/>
  <c r="BO294" i="4"/>
  <c r="BS294" i="4"/>
  <c r="BW294" i="4"/>
  <c r="CA294" i="4"/>
  <c r="CE294" i="4"/>
  <c r="CI294" i="4"/>
  <c r="CM294" i="4"/>
  <c r="CQ294" i="4"/>
  <c r="CU294" i="4"/>
  <c r="CY294" i="4"/>
  <c r="DC294" i="4"/>
  <c r="DG294" i="4"/>
  <c r="DK294" i="4"/>
  <c r="DO294" i="4"/>
  <c r="G298" i="4"/>
  <c r="K298" i="4"/>
  <c r="O298" i="4"/>
  <c r="S298" i="4"/>
  <c r="W298" i="4"/>
  <c r="AA298" i="4"/>
  <c r="AE298" i="4"/>
  <c r="AI298" i="4"/>
  <c r="AM298" i="4"/>
  <c r="AQ298" i="4"/>
  <c r="AU298" i="4"/>
  <c r="AY298" i="4"/>
  <c r="BC298" i="4"/>
  <c r="BG298" i="4"/>
  <c r="BK298" i="4"/>
  <c r="BO298" i="4"/>
  <c r="BS298" i="4"/>
  <c r="BW298" i="4"/>
  <c r="CA298" i="4"/>
  <c r="CE298" i="4"/>
  <c r="CI298" i="4"/>
  <c r="CM298" i="4"/>
  <c r="CQ298" i="4"/>
  <c r="CU298" i="4"/>
  <c r="CY298" i="4"/>
  <c r="DC298" i="4"/>
  <c r="DG298" i="4"/>
  <c r="DK298" i="4"/>
  <c r="DO298" i="4"/>
  <c r="G302" i="4"/>
  <c r="K302" i="4"/>
  <c r="O302" i="4"/>
  <c r="S302" i="4"/>
  <c r="W302" i="4"/>
  <c r="AA302" i="4"/>
  <c r="AE302" i="4"/>
  <c r="AI302" i="4"/>
  <c r="AM302" i="4"/>
  <c r="AQ302" i="4"/>
  <c r="AU302" i="4"/>
  <c r="AY302" i="4"/>
  <c r="BC302" i="4"/>
  <c r="BG302" i="4"/>
  <c r="BK302" i="4"/>
  <c r="BO302" i="4"/>
  <c r="BS302" i="4"/>
  <c r="BW302" i="4"/>
  <c r="CA302" i="4"/>
  <c r="CE302" i="4"/>
  <c r="CI302" i="4"/>
  <c r="CM302" i="4"/>
  <c r="CQ302" i="4"/>
  <c r="CU302" i="4"/>
  <c r="CY302" i="4"/>
  <c r="DC302" i="4"/>
  <c r="DG302" i="4"/>
  <c r="DK302" i="4"/>
  <c r="DO302" i="4"/>
  <c r="G306" i="4"/>
  <c r="K306" i="4"/>
  <c r="O306" i="4"/>
  <c r="S306" i="4"/>
  <c r="W306" i="4"/>
  <c r="AA306" i="4"/>
  <c r="AE306" i="4"/>
  <c r="AI306" i="4"/>
  <c r="AM306" i="4"/>
  <c r="AQ306" i="4"/>
  <c r="AU306" i="4"/>
  <c r="AY306" i="4"/>
  <c r="BC306" i="4"/>
  <c r="BG306" i="4"/>
  <c r="BK306" i="4"/>
  <c r="BO306" i="4"/>
  <c r="BS306" i="4"/>
  <c r="BW306" i="4"/>
  <c r="CA306" i="4"/>
  <c r="CE306" i="4"/>
  <c r="CI306" i="4"/>
  <c r="CM306" i="4"/>
  <c r="CQ306" i="4"/>
  <c r="CU306" i="4"/>
  <c r="CY306" i="4"/>
  <c r="DC306" i="4"/>
  <c r="DG306" i="4"/>
  <c r="DK306" i="4"/>
  <c r="DO306" i="4"/>
  <c r="DQ321" i="4"/>
  <c r="DM321" i="4"/>
  <c r="DI321" i="4"/>
  <c r="DE321" i="4"/>
  <c r="DA321" i="4"/>
  <c r="CW321" i="4"/>
  <c r="CS321" i="4"/>
  <c r="CO321" i="4"/>
  <c r="CK321" i="4"/>
  <c r="CG321" i="4"/>
  <c r="CC321" i="4"/>
  <c r="BY321" i="4"/>
  <c r="BU321" i="4"/>
  <c r="BQ321" i="4"/>
  <c r="BM321" i="4"/>
  <c r="BI321" i="4"/>
  <c r="BE321" i="4"/>
  <c r="BA321" i="4"/>
  <c r="AW321" i="4"/>
  <c r="AS321" i="4"/>
  <c r="AO321" i="4"/>
  <c r="AK321" i="4"/>
  <c r="AG321" i="4"/>
  <c r="AC321" i="4"/>
  <c r="Y321" i="4"/>
  <c r="U321" i="4"/>
  <c r="Q321" i="4"/>
  <c r="M321" i="4"/>
  <c r="I321" i="4"/>
  <c r="E321" i="4"/>
  <c r="DP321" i="4"/>
  <c r="DL321" i="4"/>
  <c r="DH321" i="4"/>
  <c r="DD321" i="4"/>
  <c r="CZ321" i="4"/>
  <c r="CV321" i="4"/>
  <c r="CR321" i="4"/>
  <c r="CN321" i="4"/>
  <c r="CJ321" i="4"/>
  <c r="CF321" i="4"/>
  <c r="CB321" i="4"/>
  <c r="BX321" i="4"/>
  <c r="BT321" i="4"/>
  <c r="BP321" i="4"/>
  <c r="BL321" i="4"/>
  <c r="BH321" i="4"/>
  <c r="BD321" i="4"/>
  <c r="AZ321" i="4"/>
  <c r="AV321" i="4"/>
  <c r="AR321" i="4"/>
  <c r="AN321" i="4"/>
  <c r="AJ321" i="4"/>
  <c r="AF321" i="4"/>
  <c r="AB321" i="4"/>
  <c r="X321" i="4"/>
  <c r="T321" i="4"/>
  <c r="P321" i="4"/>
  <c r="L321" i="4"/>
  <c r="H321" i="4"/>
  <c r="D321" i="4"/>
  <c r="K321" i="4"/>
  <c r="S321" i="4"/>
  <c r="AA321" i="4"/>
  <c r="AI321" i="4"/>
  <c r="AQ321" i="4"/>
  <c r="AY321" i="4"/>
  <c r="BG321" i="4"/>
  <c r="BO321" i="4"/>
  <c r="BW321" i="4"/>
  <c r="CE321" i="4"/>
  <c r="CM321" i="4"/>
  <c r="CU321" i="4"/>
  <c r="DC321" i="4"/>
  <c r="DK321" i="4"/>
  <c r="DS321" i="4"/>
  <c r="DQ329" i="4"/>
  <c r="DM329" i="4"/>
  <c r="DI329" i="4"/>
  <c r="DE329" i="4"/>
  <c r="DA329" i="4"/>
  <c r="CW329" i="4"/>
  <c r="CS329" i="4"/>
  <c r="CO329" i="4"/>
  <c r="CK329" i="4"/>
  <c r="CG329" i="4"/>
  <c r="CC329" i="4"/>
  <c r="BY329" i="4"/>
  <c r="BU329" i="4"/>
  <c r="BQ329" i="4"/>
  <c r="BM329" i="4"/>
  <c r="BI329" i="4"/>
  <c r="BE329" i="4"/>
  <c r="BA329" i="4"/>
  <c r="AW329" i="4"/>
  <c r="AS329" i="4"/>
  <c r="AO329" i="4"/>
  <c r="AK329" i="4"/>
  <c r="AG329" i="4"/>
  <c r="AC329" i="4"/>
  <c r="Y329" i="4"/>
  <c r="U329" i="4"/>
  <c r="Q329" i="4"/>
  <c r="M329" i="4"/>
  <c r="I329" i="4"/>
  <c r="E329" i="4"/>
  <c r="DP329" i="4"/>
  <c r="DL329" i="4"/>
  <c r="DH329" i="4"/>
  <c r="DD329" i="4"/>
  <c r="CZ329" i="4"/>
  <c r="CV329" i="4"/>
  <c r="CR329" i="4"/>
  <c r="CN329" i="4"/>
  <c r="CJ329" i="4"/>
  <c r="CF329" i="4"/>
  <c r="CB329" i="4"/>
  <c r="BX329" i="4"/>
  <c r="BT329" i="4"/>
  <c r="BP329" i="4"/>
  <c r="BL329" i="4"/>
  <c r="BH329" i="4"/>
  <c r="BD329" i="4"/>
  <c r="AZ329" i="4"/>
  <c r="AV329" i="4"/>
  <c r="AR329" i="4"/>
  <c r="AN329" i="4"/>
  <c r="AJ329" i="4"/>
  <c r="AF329" i="4"/>
  <c r="AB329" i="4"/>
  <c r="X329" i="4"/>
  <c r="T329" i="4"/>
  <c r="P329" i="4"/>
  <c r="L329" i="4"/>
  <c r="H329" i="4"/>
  <c r="D329" i="4"/>
  <c r="K329" i="4"/>
  <c r="S329" i="4"/>
  <c r="AA329" i="4"/>
  <c r="AI329" i="4"/>
  <c r="AQ329" i="4"/>
  <c r="AY329" i="4"/>
  <c r="BG329" i="4"/>
  <c r="BO329" i="4"/>
  <c r="BW329" i="4"/>
  <c r="CE329" i="4"/>
  <c r="CM329" i="4"/>
  <c r="CU329" i="4"/>
  <c r="DC329" i="4"/>
  <c r="DK329" i="4"/>
  <c r="DS329" i="4"/>
  <c r="DQ337" i="4"/>
  <c r="DM337" i="4"/>
  <c r="DI337" i="4"/>
  <c r="DE337" i="4"/>
  <c r="DA337" i="4"/>
  <c r="CW337" i="4"/>
  <c r="CS337" i="4"/>
  <c r="CO337" i="4"/>
  <c r="CK337" i="4"/>
  <c r="CG337" i="4"/>
  <c r="CC337" i="4"/>
  <c r="BY337" i="4"/>
  <c r="BU337" i="4"/>
  <c r="BQ337" i="4"/>
  <c r="BM337" i="4"/>
  <c r="BI337" i="4"/>
  <c r="BE337" i="4"/>
  <c r="BA337" i="4"/>
  <c r="AW337" i="4"/>
  <c r="AS337" i="4"/>
  <c r="AO337" i="4"/>
  <c r="AK337" i="4"/>
  <c r="AG337" i="4"/>
  <c r="AC337" i="4"/>
  <c r="Y337" i="4"/>
  <c r="U337" i="4"/>
  <c r="Q337" i="4"/>
  <c r="M337" i="4"/>
  <c r="I337" i="4"/>
  <c r="E337" i="4"/>
  <c r="DP337" i="4"/>
  <c r="DL337" i="4"/>
  <c r="DH337" i="4"/>
  <c r="DD337" i="4"/>
  <c r="CZ337" i="4"/>
  <c r="CV337" i="4"/>
  <c r="CR337" i="4"/>
  <c r="CN337" i="4"/>
  <c r="CJ337" i="4"/>
  <c r="CF337" i="4"/>
  <c r="CB337" i="4"/>
  <c r="BX337" i="4"/>
  <c r="BT337" i="4"/>
  <c r="BP337" i="4"/>
  <c r="BL337" i="4"/>
  <c r="BH337" i="4"/>
  <c r="BD337" i="4"/>
  <c r="AZ337" i="4"/>
  <c r="AV337" i="4"/>
  <c r="AR337" i="4"/>
  <c r="AN337" i="4"/>
  <c r="AJ337" i="4"/>
  <c r="AF337" i="4"/>
  <c r="AB337" i="4"/>
  <c r="X337" i="4"/>
  <c r="T337" i="4"/>
  <c r="P337" i="4"/>
  <c r="L337" i="4"/>
  <c r="H337" i="4"/>
  <c r="D337" i="4"/>
  <c r="K337" i="4"/>
  <c r="S337" i="4"/>
  <c r="AA337" i="4"/>
  <c r="AI337" i="4"/>
  <c r="AQ337" i="4"/>
  <c r="AY337" i="4"/>
  <c r="BG337" i="4"/>
  <c r="BO337" i="4"/>
  <c r="BW337" i="4"/>
  <c r="CE337" i="4"/>
  <c r="CM337" i="4"/>
  <c r="CU337" i="4"/>
  <c r="DC337" i="4"/>
  <c r="DK337" i="4"/>
  <c r="DS337" i="4"/>
  <c r="DQ342" i="4"/>
  <c r="DM342" i="4"/>
  <c r="DI342" i="4"/>
  <c r="DE342" i="4"/>
  <c r="DA342" i="4"/>
  <c r="CW342" i="4"/>
  <c r="CS342" i="4"/>
  <c r="CO342" i="4"/>
  <c r="CK342" i="4"/>
  <c r="CG342" i="4"/>
  <c r="CC342" i="4"/>
  <c r="BY342" i="4"/>
  <c r="BU342" i="4"/>
  <c r="BQ342" i="4"/>
  <c r="BM342" i="4"/>
  <c r="BI342" i="4"/>
  <c r="BE342" i="4"/>
  <c r="BA342" i="4"/>
  <c r="AW342" i="4"/>
  <c r="AS342" i="4"/>
  <c r="AO342" i="4"/>
  <c r="AK342" i="4"/>
  <c r="AG342" i="4"/>
  <c r="AC342" i="4"/>
  <c r="Y342" i="4"/>
  <c r="U342" i="4"/>
  <c r="Q342" i="4"/>
  <c r="M342" i="4"/>
  <c r="I342" i="4"/>
  <c r="E342" i="4"/>
  <c r="DO342" i="4"/>
  <c r="DJ342" i="4"/>
  <c r="DD342" i="4"/>
  <c r="CY342" i="4"/>
  <c r="CT342" i="4"/>
  <c r="CN342" i="4"/>
  <c r="CI342" i="4"/>
  <c r="CD342" i="4"/>
  <c r="BX342" i="4"/>
  <c r="BS342" i="4"/>
  <c r="BN342" i="4"/>
  <c r="BH342" i="4"/>
  <c r="BC342" i="4"/>
  <c r="AX342" i="4"/>
  <c r="AR342" i="4"/>
  <c r="AM342" i="4"/>
  <c r="AH342" i="4"/>
  <c r="AB342" i="4"/>
  <c r="W342" i="4"/>
  <c r="R342" i="4"/>
  <c r="L342" i="4"/>
  <c r="G342" i="4"/>
  <c r="DS342" i="4"/>
  <c r="DN342" i="4"/>
  <c r="DH342" i="4"/>
  <c r="DC342" i="4"/>
  <c r="CX342" i="4"/>
  <c r="CR342" i="4"/>
  <c r="CM342" i="4"/>
  <c r="CH342" i="4"/>
  <c r="CB342" i="4"/>
  <c r="BW342" i="4"/>
  <c r="BR342" i="4"/>
  <c r="BL342" i="4"/>
  <c r="BG342" i="4"/>
  <c r="BB342" i="4"/>
  <c r="AV342" i="4"/>
  <c r="AQ342" i="4"/>
  <c r="AL342" i="4"/>
  <c r="AF342" i="4"/>
  <c r="AA342" i="4"/>
  <c r="V342" i="4"/>
  <c r="P342" i="4"/>
  <c r="K342" i="4"/>
  <c r="F342" i="4"/>
  <c r="N342" i="4"/>
  <c r="X342" i="4"/>
  <c r="AI342" i="4"/>
  <c r="AT342" i="4"/>
  <c r="BD342" i="4"/>
  <c r="BO342" i="4"/>
  <c r="BZ342" i="4"/>
  <c r="CJ342" i="4"/>
  <c r="CU342" i="4"/>
  <c r="DF342" i="4"/>
  <c r="DP342" i="4"/>
  <c r="DQ369" i="4"/>
  <c r="DM369" i="4"/>
  <c r="DI369" i="4"/>
  <c r="DE369" i="4"/>
  <c r="DA369" i="4"/>
  <c r="CW369" i="4"/>
  <c r="CS369" i="4"/>
  <c r="CO369" i="4"/>
  <c r="CK369" i="4"/>
  <c r="CG369" i="4"/>
  <c r="CC369" i="4"/>
  <c r="BY369" i="4"/>
  <c r="BU369" i="4"/>
  <c r="BQ369" i="4"/>
  <c r="BM369" i="4"/>
  <c r="BI369" i="4"/>
  <c r="BE369" i="4"/>
  <c r="BA369" i="4"/>
  <c r="AW369" i="4"/>
  <c r="AS369" i="4"/>
  <c r="AO369" i="4"/>
  <c r="AK369" i="4"/>
  <c r="AG369" i="4"/>
  <c r="AC369" i="4"/>
  <c r="Y369" i="4"/>
  <c r="U369" i="4"/>
  <c r="Q369" i="4"/>
  <c r="M369" i="4"/>
  <c r="I369" i="4"/>
  <c r="E369" i="4"/>
  <c r="DP369" i="4"/>
  <c r="DL369" i="4"/>
  <c r="DH369" i="4"/>
  <c r="DD369" i="4"/>
  <c r="CZ369" i="4"/>
  <c r="CV369" i="4"/>
  <c r="CR369" i="4"/>
  <c r="CN369" i="4"/>
  <c r="CJ369" i="4"/>
  <c r="CF369" i="4"/>
  <c r="CB369" i="4"/>
  <c r="BX369" i="4"/>
  <c r="BT369" i="4"/>
  <c r="BP369" i="4"/>
  <c r="BL369" i="4"/>
  <c r="BH369" i="4"/>
  <c r="BD369" i="4"/>
  <c r="AZ369" i="4"/>
  <c r="AV369" i="4"/>
  <c r="AR369" i="4"/>
  <c r="AN369" i="4"/>
  <c r="AJ369" i="4"/>
  <c r="AF369" i="4"/>
  <c r="AB369" i="4"/>
  <c r="X369" i="4"/>
  <c r="T369" i="4"/>
  <c r="P369" i="4"/>
  <c r="L369" i="4"/>
  <c r="H369" i="4"/>
  <c r="D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F369" i="4"/>
  <c r="S369" i="4"/>
  <c r="AI369" i="4"/>
  <c r="AY369" i="4"/>
  <c r="BO369" i="4"/>
  <c r="CE369" i="4"/>
  <c r="CU369" i="4"/>
  <c r="DK369" i="4"/>
  <c r="J377" i="4"/>
  <c r="AC377" i="4"/>
  <c r="AX377" i="4"/>
  <c r="BS377" i="4"/>
  <c r="CO377" i="4"/>
  <c r="DJ377" i="4"/>
  <c r="DR366" i="4"/>
  <c r="DN366" i="4"/>
  <c r="DJ366" i="4"/>
  <c r="DF366" i="4"/>
  <c r="DB366" i="4"/>
  <c r="CX366" i="4"/>
  <c r="CT366" i="4"/>
  <c r="CP366" i="4"/>
  <c r="CL366" i="4"/>
  <c r="CH366" i="4"/>
  <c r="CD366" i="4"/>
  <c r="BZ366" i="4"/>
  <c r="BV366" i="4"/>
  <c r="BR366" i="4"/>
  <c r="BN366" i="4"/>
  <c r="BJ366" i="4"/>
  <c r="BF366" i="4"/>
  <c r="BB366" i="4"/>
  <c r="AX366" i="4"/>
  <c r="AT366" i="4"/>
  <c r="AP366" i="4"/>
  <c r="AL366" i="4"/>
  <c r="AH366" i="4"/>
  <c r="AD366" i="4"/>
  <c r="Z366" i="4"/>
  <c r="V366" i="4"/>
  <c r="R366" i="4"/>
  <c r="N366" i="4"/>
  <c r="J366" i="4"/>
  <c r="F366" i="4"/>
  <c r="DQ366" i="4"/>
  <c r="DM366" i="4"/>
  <c r="DI366" i="4"/>
  <c r="DE366" i="4"/>
  <c r="DA366" i="4"/>
  <c r="CW366" i="4"/>
  <c r="CS366" i="4"/>
  <c r="CO366" i="4"/>
  <c r="CK366" i="4"/>
  <c r="CG366" i="4"/>
  <c r="CC366" i="4"/>
  <c r="BY366" i="4"/>
  <c r="BU366" i="4"/>
  <c r="BQ366" i="4"/>
  <c r="BM366" i="4"/>
  <c r="BI366" i="4"/>
  <c r="BE366" i="4"/>
  <c r="BA366" i="4"/>
  <c r="AW366" i="4"/>
  <c r="AS366" i="4"/>
  <c r="AO366" i="4"/>
  <c r="AK366" i="4"/>
  <c r="AG366" i="4"/>
  <c r="AC366" i="4"/>
  <c r="Y366" i="4"/>
  <c r="U366" i="4"/>
  <c r="Q366" i="4"/>
  <c r="M366" i="4"/>
  <c r="I366" i="4"/>
  <c r="E366" i="4"/>
  <c r="K366" i="4"/>
  <c r="S366" i="4"/>
  <c r="AA366" i="4"/>
  <c r="AI366" i="4"/>
  <c r="AQ366" i="4"/>
  <c r="AY366" i="4"/>
  <c r="BG366" i="4"/>
  <c r="BO366" i="4"/>
  <c r="BW366" i="4"/>
  <c r="CE366" i="4"/>
  <c r="CM366" i="4"/>
  <c r="CU366" i="4"/>
  <c r="DC366" i="4"/>
  <c r="DK366" i="4"/>
  <c r="DS366" i="4"/>
  <c r="Y386" i="4"/>
  <c r="BN386" i="4"/>
  <c r="G311" i="4"/>
  <c r="K311" i="4"/>
  <c r="O311" i="4"/>
  <c r="S311" i="4"/>
  <c r="W311" i="4"/>
  <c r="AA311" i="4"/>
  <c r="AE311" i="4"/>
  <c r="AI311" i="4"/>
  <c r="AM311" i="4"/>
  <c r="AQ311" i="4"/>
  <c r="AU311" i="4"/>
  <c r="AY311" i="4"/>
  <c r="BC311" i="4"/>
  <c r="BG311" i="4"/>
  <c r="BK311" i="4"/>
  <c r="BO311" i="4"/>
  <c r="BS311" i="4"/>
  <c r="BW311" i="4"/>
  <c r="CA311" i="4"/>
  <c r="CE311" i="4"/>
  <c r="CI311" i="4"/>
  <c r="CM311" i="4"/>
  <c r="CQ311" i="4"/>
  <c r="CU311" i="4"/>
  <c r="CY311" i="4"/>
  <c r="DC311" i="4"/>
  <c r="DG311" i="4"/>
  <c r="DK311" i="4"/>
  <c r="DO311" i="4"/>
  <c r="AE315" i="4"/>
  <c r="G319" i="4"/>
  <c r="K319" i="4"/>
  <c r="O319" i="4"/>
  <c r="S319" i="4"/>
  <c r="W319" i="4"/>
  <c r="AA319" i="4"/>
  <c r="AE319" i="4"/>
  <c r="AI319" i="4"/>
  <c r="AM319" i="4"/>
  <c r="AQ319" i="4"/>
  <c r="AU319" i="4"/>
  <c r="AY319" i="4"/>
  <c r="BC319" i="4"/>
  <c r="BG319" i="4"/>
  <c r="BK319" i="4"/>
  <c r="BO319" i="4"/>
  <c r="BS319" i="4"/>
  <c r="BW319" i="4"/>
  <c r="CA319" i="4"/>
  <c r="CE319" i="4"/>
  <c r="CI319" i="4"/>
  <c r="CM319" i="4"/>
  <c r="CQ319" i="4"/>
  <c r="CU319" i="4"/>
  <c r="CY319" i="4"/>
  <c r="DC319" i="4"/>
  <c r="DG319" i="4"/>
  <c r="DK319" i="4"/>
  <c r="DO319" i="4"/>
  <c r="AI323" i="4"/>
  <c r="G327" i="4"/>
  <c r="K327" i="4"/>
  <c r="O327" i="4"/>
  <c r="S327" i="4"/>
  <c r="W327" i="4"/>
  <c r="AA327" i="4"/>
  <c r="AE327" i="4"/>
  <c r="AI327" i="4"/>
  <c r="AM327" i="4"/>
  <c r="AQ327" i="4"/>
  <c r="AU327" i="4"/>
  <c r="AY327" i="4"/>
  <c r="BC327" i="4"/>
  <c r="BG327" i="4"/>
  <c r="BK327" i="4"/>
  <c r="BO327" i="4"/>
  <c r="BS327" i="4"/>
  <c r="BW327" i="4"/>
  <c r="CA327" i="4"/>
  <c r="CE327" i="4"/>
  <c r="CI327" i="4"/>
  <c r="CM327" i="4"/>
  <c r="CQ327" i="4"/>
  <c r="CU327" i="4"/>
  <c r="CY327" i="4"/>
  <c r="DC327" i="4"/>
  <c r="DG327" i="4"/>
  <c r="DK327" i="4"/>
  <c r="DO327" i="4"/>
  <c r="AM331" i="4"/>
  <c r="G335" i="4"/>
  <c r="K335" i="4"/>
  <c r="O335" i="4"/>
  <c r="S335" i="4"/>
  <c r="W335" i="4"/>
  <c r="AA335" i="4"/>
  <c r="AE335" i="4"/>
  <c r="AI335" i="4"/>
  <c r="AM335" i="4"/>
  <c r="AQ335" i="4"/>
  <c r="AU335" i="4"/>
  <c r="AY335" i="4"/>
  <c r="BC335" i="4"/>
  <c r="BG335" i="4"/>
  <c r="BK335" i="4"/>
  <c r="BO335" i="4"/>
  <c r="BS335" i="4"/>
  <c r="BW335" i="4"/>
  <c r="CA335" i="4"/>
  <c r="CE335" i="4"/>
  <c r="CI335" i="4"/>
  <c r="CM335" i="4"/>
  <c r="CQ335" i="4"/>
  <c r="CU335" i="4"/>
  <c r="CY335" i="4"/>
  <c r="DC335" i="4"/>
  <c r="DG335" i="4"/>
  <c r="DK335" i="4"/>
  <c r="DO335" i="4"/>
  <c r="G339" i="4"/>
  <c r="DP341" i="4"/>
  <c r="DL341" i="4"/>
  <c r="DH341" i="4"/>
  <c r="DD341" i="4"/>
  <c r="CZ341" i="4"/>
  <c r="CV341" i="4"/>
  <c r="CR341" i="4"/>
  <c r="CN341" i="4"/>
  <c r="CJ341" i="4"/>
  <c r="CF341" i="4"/>
  <c r="CB341" i="4"/>
  <c r="BX341" i="4"/>
  <c r="BT341" i="4"/>
  <c r="BP341" i="4"/>
  <c r="BL341" i="4"/>
  <c r="BH341" i="4"/>
  <c r="BD341" i="4"/>
  <c r="AZ341" i="4"/>
  <c r="AV341" i="4"/>
  <c r="AR341" i="4"/>
  <c r="AN341" i="4"/>
  <c r="AJ341" i="4"/>
  <c r="AF341" i="4"/>
  <c r="AB341" i="4"/>
  <c r="X341" i="4"/>
  <c r="T341" i="4"/>
  <c r="P341" i="4"/>
  <c r="L341" i="4"/>
  <c r="H341" i="4"/>
  <c r="D341" i="4"/>
  <c r="I341" i="4"/>
  <c r="N341" i="4"/>
  <c r="S341" i="4"/>
  <c r="Y341" i="4"/>
  <c r="AD341" i="4"/>
  <c r="AI341" i="4"/>
  <c r="AO341" i="4"/>
  <c r="AT341" i="4"/>
  <c r="AY341" i="4"/>
  <c r="BE341" i="4"/>
  <c r="BJ341" i="4"/>
  <c r="BO341" i="4"/>
  <c r="BU341" i="4"/>
  <c r="BZ341" i="4"/>
  <c r="CE341" i="4"/>
  <c r="CK341" i="4"/>
  <c r="CP341" i="4"/>
  <c r="CU341" i="4"/>
  <c r="DA341" i="4"/>
  <c r="DF341" i="4"/>
  <c r="DK341" i="4"/>
  <c r="DQ341" i="4"/>
  <c r="D366" i="4"/>
  <c r="L366" i="4"/>
  <c r="T366" i="4"/>
  <c r="AB366" i="4"/>
  <c r="AJ366" i="4"/>
  <c r="AR366" i="4"/>
  <c r="AZ366" i="4"/>
  <c r="BH366" i="4"/>
  <c r="BP366" i="4"/>
  <c r="BX366" i="4"/>
  <c r="CF366" i="4"/>
  <c r="CN366" i="4"/>
  <c r="CV366" i="4"/>
  <c r="DD366" i="4"/>
  <c r="DL366" i="4"/>
  <c r="DL373" i="4"/>
  <c r="DS373" i="4"/>
  <c r="G340" i="4"/>
  <c r="K340" i="4"/>
  <c r="O340" i="4"/>
  <c r="S340" i="4"/>
  <c r="W340" i="4"/>
  <c r="AA340" i="4"/>
  <c r="AE340" i="4"/>
  <c r="AI340" i="4"/>
  <c r="AM340" i="4"/>
  <c r="AQ340" i="4"/>
  <c r="AU340" i="4"/>
  <c r="AY340" i="4"/>
  <c r="BC340" i="4"/>
  <c r="BG340" i="4"/>
  <c r="BK340" i="4"/>
  <c r="BO340" i="4"/>
  <c r="BS340" i="4"/>
  <c r="BW340" i="4"/>
  <c r="CA340" i="4"/>
  <c r="CE340" i="4"/>
  <c r="CI340" i="4"/>
  <c r="CM340" i="4"/>
  <c r="CQ340" i="4"/>
  <c r="CU340" i="4"/>
  <c r="CY340" i="4"/>
  <c r="DC340" i="4"/>
  <c r="DG340" i="4"/>
  <c r="DK340" i="4"/>
  <c r="DO340" i="4"/>
  <c r="CQ344" i="4"/>
  <c r="G348" i="4"/>
  <c r="K348" i="4"/>
  <c r="O348" i="4"/>
  <c r="S348" i="4"/>
  <c r="W348" i="4"/>
  <c r="AA348" i="4"/>
  <c r="AE348" i="4"/>
  <c r="AI348" i="4"/>
  <c r="AM348" i="4"/>
  <c r="AQ348" i="4"/>
  <c r="AU348" i="4"/>
  <c r="AY348" i="4"/>
  <c r="BC348" i="4"/>
  <c r="BG348" i="4"/>
  <c r="BK348" i="4"/>
  <c r="BO348" i="4"/>
  <c r="BS348" i="4"/>
  <c r="BW348" i="4"/>
  <c r="CA348" i="4"/>
  <c r="CE348" i="4"/>
  <c r="CI348" i="4"/>
  <c r="CM348" i="4"/>
  <c r="CQ348" i="4"/>
  <c r="CU348" i="4"/>
  <c r="CY348" i="4"/>
  <c r="DC348" i="4"/>
  <c r="DG348" i="4"/>
  <c r="DK348" i="4"/>
  <c r="DO348" i="4"/>
  <c r="CM364" i="4"/>
  <c r="F371" i="4"/>
  <c r="J371" i="4"/>
  <c r="N371" i="4"/>
  <c r="R371" i="4"/>
  <c r="V371" i="4"/>
  <c r="Z371" i="4"/>
  <c r="AD371" i="4"/>
  <c r="AH371" i="4"/>
  <c r="AL371" i="4"/>
  <c r="AP371" i="4"/>
  <c r="AT371" i="4"/>
  <c r="AX371" i="4"/>
  <c r="BB371" i="4"/>
  <c r="BF371" i="4"/>
  <c r="BJ371" i="4"/>
  <c r="BN371" i="4"/>
  <c r="BR371" i="4"/>
  <c r="BV371" i="4"/>
  <c r="BZ371" i="4"/>
  <c r="CD371" i="4"/>
  <c r="CH371" i="4"/>
  <c r="CL371" i="4"/>
  <c r="CP371" i="4"/>
  <c r="CT371" i="4"/>
  <c r="CX371" i="4"/>
  <c r="DB371" i="4"/>
  <c r="DF371" i="4"/>
  <c r="DJ371" i="4"/>
  <c r="DN371" i="4"/>
  <c r="DR371" i="4"/>
  <c r="F375" i="4"/>
  <c r="J375" i="4"/>
  <c r="N375" i="4"/>
  <c r="R375" i="4"/>
  <c r="V375" i="4"/>
  <c r="Z375" i="4"/>
  <c r="AD375" i="4"/>
  <c r="AH375" i="4"/>
  <c r="AL375" i="4"/>
  <c r="AP375" i="4"/>
  <c r="AT375" i="4"/>
  <c r="AX375" i="4"/>
  <c r="BB375" i="4"/>
  <c r="BF375" i="4"/>
  <c r="BJ375" i="4"/>
  <c r="BN375" i="4"/>
  <c r="BR375" i="4"/>
  <c r="BV375" i="4"/>
  <c r="BZ375" i="4"/>
  <c r="CD375" i="4"/>
  <c r="CH375" i="4"/>
  <c r="CL375" i="4"/>
  <c r="CP375" i="4"/>
  <c r="CT375" i="4"/>
  <c r="CX375" i="4"/>
  <c r="DB375" i="4"/>
  <c r="DF375" i="4"/>
  <c r="DJ375" i="4"/>
  <c r="DN375" i="4"/>
  <c r="DR375" i="4"/>
  <c r="G379" i="4"/>
  <c r="L379" i="4"/>
  <c r="Q379" i="4"/>
  <c r="W379" i="4"/>
  <c r="AB379" i="4"/>
  <c r="AG379" i="4"/>
  <c r="AM379" i="4"/>
  <c r="AR379" i="4"/>
  <c r="AW379" i="4"/>
  <c r="BC379" i="4"/>
  <c r="BH379" i="4"/>
  <c r="BM379" i="4"/>
  <c r="BS379" i="4"/>
  <c r="BX379" i="4"/>
  <c r="CC379" i="4"/>
  <c r="CI379" i="4"/>
  <c r="CN379" i="4"/>
  <c r="CS379" i="4"/>
  <c r="CY379" i="4"/>
  <c r="DD379" i="4"/>
  <c r="DI379" i="4"/>
  <c r="DQ382" i="4"/>
  <c r="DM382" i="4"/>
  <c r="DI382" i="4"/>
  <c r="DE382" i="4"/>
  <c r="DA382" i="4"/>
  <c r="CW382" i="4"/>
  <c r="CS382" i="4"/>
  <c r="CO382" i="4"/>
  <c r="CK382" i="4"/>
  <c r="CG382" i="4"/>
  <c r="CC382" i="4"/>
  <c r="BY382" i="4"/>
  <c r="BU382" i="4"/>
  <c r="BQ382" i="4"/>
  <c r="BM382" i="4"/>
  <c r="BI382" i="4"/>
  <c r="BE382" i="4"/>
  <c r="BA382" i="4"/>
  <c r="AW382" i="4"/>
  <c r="AS382" i="4"/>
  <c r="AO382" i="4"/>
  <c r="AK382" i="4"/>
  <c r="AG382" i="4"/>
  <c r="AC382" i="4"/>
  <c r="Y382" i="4"/>
  <c r="U382" i="4"/>
  <c r="Q382" i="4"/>
  <c r="M382" i="4"/>
  <c r="I382" i="4"/>
  <c r="E382" i="4"/>
  <c r="H382" i="4"/>
  <c r="N382" i="4"/>
  <c r="S382" i="4"/>
  <c r="X382" i="4"/>
  <c r="AD382" i="4"/>
  <c r="AI382" i="4"/>
  <c r="AN382" i="4"/>
  <c r="AT382" i="4"/>
  <c r="AY382" i="4"/>
  <c r="BD382" i="4"/>
  <c r="BJ382" i="4"/>
  <c r="BO382" i="4"/>
  <c r="BT382" i="4"/>
  <c r="BZ382" i="4"/>
  <c r="CE382" i="4"/>
  <c r="CJ382" i="4"/>
  <c r="CP382" i="4"/>
  <c r="CU382" i="4"/>
  <c r="CZ382" i="4"/>
  <c r="DF382" i="4"/>
  <c r="DK382" i="4"/>
  <c r="DP382" i="4"/>
  <c r="G371" i="4"/>
  <c r="K371" i="4"/>
  <c r="O371" i="4"/>
  <c r="S371" i="4"/>
  <c r="W371" i="4"/>
  <c r="AA371" i="4"/>
  <c r="AE371" i="4"/>
  <c r="AI371" i="4"/>
  <c r="AM371" i="4"/>
  <c r="AQ371" i="4"/>
  <c r="AU371" i="4"/>
  <c r="AY371" i="4"/>
  <c r="BC371" i="4"/>
  <c r="BG371" i="4"/>
  <c r="BK371" i="4"/>
  <c r="BO371" i="4"/>
  <c r="BS371" i="4"/>
  <c r="BW371" i="4"/>
  <c r="CA371" i="4"/>
  <c r="CE371" i="4"/>
  <c r="CI371" i="4"/>
  <c r="CM371" i="4"/>
  <c r="CQ371" i="4"/>
  <c r="CU371" i="4"/>
  <c r="CY371" i="4"/>
  <c r="DC371" i="4"/>
  <c r="DG371" i="4"/>
  <c r="DK371" i="4"/>
  <c r="DO371" i="4"/>
  <c r="G375" i="4"/>
  <c r="K375" i="4"/>
  <c r="O375" i="4"/>
  <c r="S375" i="4"/>
  <c r="W375" i="4"/>
  <c r="AA375" i="4"/>
  <c r="AE375" i="4"/>
  <c r="AI375" i="4"/>
  <c r="AM375" i="4"/>
  <c r="AQ375" i="4"/>
  <c r="AU375" i="4"/>
  <c r="AY375" i="4"/>
  <c r="BC375" i="4"/>
  <c r="BG375" i="4"/>
  <c r="BK375" i="4"/>
  <c r="BO375" i="4"/>
  <c r="BS375" i="4"/>
  <c r="BW375" i="4"/>
  <c r="CA375" i="4"/>
  <c r="CE375" i="4"/>
  <c r="CI375" i="4"/>
  <c r="CM375" i="4"/>
  <c r="CQ375" i="4"/>
  <c r="CU375" i="4"/>
  <c r="CY375" i="4"/>
  <c r="DC375" i="4"/>
  <c r="DG375" i="4"/>
  <c r="DK375" i="4"/>
  <c r="DO375" i="4"/>
  <c r="DR379" i="4"/>
  <c r="DN379" i="4"/>
  <c r="DJ379" i="4"/>
  <c r="DF379" i="4"/>
  <c r="DB379" i="4"/>
  <c r="CX379" i="4"/>
  <c r="CT379" i="4"/>
  <c r="CP379" i="4"/>
  <c r="CL379" i="4"/>
  <c r="CH379" i="4"/>
  <c r="CD379" i="4"/>
  <c r="BZ379" i="4"/>
  <c r="BV379" i="4"/>
  <c r="BR379" i="4"/>
  <c r="BN379" i="4"/>
  <c r="BJ379" i="4"/>
  <c r="BF379" i="4"/>
  <c r="BB379" i="4"/>
  <c r="AX379" i="4"/>
  <c r="AT379" i="4"/>
  <c r="AP379" i="4"/>
  <c r="AL379" i="4"/>
  <c r="AH379" i="4"/>
  <c r="AD379" i="4"/>
  <c r="Z379" i="4"/>
  <c r="V379" i="4"/>
  <c r="R379" i="4"/>
  <c r="N379" i="4"/>
  <c r="J379" i="4"/>
  <c r="F379" i="4"/>
  <c r="H379" i="4"/>
  <c r="M379" i="4"/>
  <c r="S379" i="4"/>
  <c r="X379" i="4"/>
  <c r="AC379" i="4"/>
  <c r="AI379" i="4"/>
  <c r="AN379" i="4"/>
  <c r="AS379" i="4"/>
  <c r="AY379" i="4"/>
  <c r="BD379" i="4"/>
  <c r="BI379" i="4"/>
  <c r="BO379" i="4"/>
  <c r="BT379" i="4"/>
  <c r="BY379" i="4"/>
  <c r="CE379" i="4"/>
  <c r="CJ379" i="4"/>
  <c r="CO379" i="4"/>
  <c r="CU379" i="4"/>
  <c r="CZ379" i="4"/>
  <c r="DE379" i="4"/>
  <c r="DK379" i="4"/>
  <c r="DP379" i="4"/>
  <c r="CD404" i="4"/>
  <c r="AG404" i="4"/>
  <c r="CU404" i="4"/>
  <c r="DP399" i="4"/>
  <c r="DL399" i="4"/>
  <c r="DH399" i="4"/>
  <c r="DD399" i="4"/>
  <c r="CZ399" i="4"/>
  <c r="CV399" i="4"/>
  <c r="CR399" i="4"/>
  <c r="CN399" i="4"/>
  <c r="CJ399" i="4"/>
  <c r="CF399" i="4"/>
  <c r="CB399" i="4"/>
  <c r="BX399" i="4"/>
  <c r="BT399" i="4"/>
  <c r="BP399" i="4"/>
  <c r="BL399" i="4"/>
  <c r="BH399" i="4"/>
  <c r="BD399" i="4"/>
  <c r="AZ399" i="4"/>
  <c r="AV399" i="4"/>
  <c r="AR399" i="4"/>
  <c r="AN399" i="4"/>
  <c r="AJ399" i="4"/>
  <c r="AF399" i="4"/>
  <c r="AB399" i="4"/>
  <c r="X399" i="4"/>
  <c r="T399" i="4"/>
  <c r="P399" i="4"/>
  <c r="L399" i="4"/>
  <c r="H399" i="4"/>
  <c r="D399" i="4"/>
  <c r="I399" i="4"/>
  <c r="N399" i="4"/>
  <c r="S399" i="4"/>
  <c r="Y399" i="4"/>
  <c r="AD399" i="4"/>
  <c r="AI399" i="4"/>
  <c r="AO399" i="4"/>
  <c r="AT399" i="4"/>
  <c r="AY399" i="4"/>
  <c r="BE399" i="4"/>
  <c r="BJ399" i="4"/>
  <c r="BO399" i="4"/>
  <c r="BU399" i="4"/>
  <c r="BZ399" i="4"/>
  <c r="CE399" i="4"/>
  <c r="CK399" i="4"/>
  <c r="CP399" i="4"/>
  <c r="CU399" i="4"/>
  <c r="DA399" i="4"/>
  <c r="DF399" i="4"/>
  <c r="DK399" i="4"/>
  <c r="DQ399" i="4"/>
  <c r="G384" i="4"/>
  <c r="K384" i="4"/>
  <c r="O384" i="4"/>
  <c r="S384" i="4"/>
  <c r="W384" i="4"/>
  <c r="AA384" i="4"/>
  <c r="AE384" i="4"/>
  <c r="AI384" i="4"/>
  <c r="AM384" i="4"/>
  <c r="AQ384" i="4"/>
  <c r="AU384" i="4"/>
  <c r="AY384" i="4"/>
  <c r="BC384" i="4"/>
  <c r="BG384" i="4"/>
  <c r="BK384" i="4"/>
  <c r="BO384" i="4"/>
  <c r="BS384" i="4"/>
  <c r="BW384" i="4"/>
  <c r="CA384" i="4"/>
  <c r="CE384" i="4"/>
  <c r="CI384" i="4"/>
  <c r="CM384" i="4"/>
  <c r="CQ384" i="4"/>
  <c r="CU384" i="4"/>
  <c r="CY384" i="4"/>
  <c r="DC384" i="4"/>
  <c r="DG384" i="4"/>
  <c r="DK384" i="4"/>
  <c r="DO384" i="4"/>
  <c r="DQ388" i="4"/>
  <c r="DM388" i="4"/>
  <c r="DI388" i="4"/>
  <c r="DE388" i="4"/>
  <c r="DA388" i="4"/>
  <c r="CW388" i="4"/>
  <c r="CS388" i="4"/>
  <c r="CO388" i="4"/>
  <c r="CK388" i="4"/>
  <c r="CG388" i="4"/>
  <c r="CC388" i="4"/>
  <c r="BY388" i="4"/>
  <c r="BU388" i="4"/>
  <c r="BQ388" i="4"/>
  <c r="G388" i="4"/>
  <c r="K388" i="4"/>
  <c r="O388" i="4"/>
  <c r="S388" i="4"/>
  <c r="W388" i="4"/>
  <c r="AA388" i="4"/>
  <c r="AE388" i="4"/>
  <c r="AI388" i="4"/>
  <c r="AM388" i="4"/>
  <c r="AQ388" i="4"/>
  <c r="AU388" i="4"/>
  <c r="AY388" i="4"/>
  <c r="BC388" i="4"/>
  <c r="BG388" i="4"/>
  <c r="BK388" i="4"/>
  <c r="BO388" i="4"/>
  <c r="BT388" i="4"/>
  <c r="BZ388" i="4"/>
  <c r="CE388" i="4"/>
  <c r="CJ388" i="4"/>
  <c r="CP388" i="4"/>
  <c r="CU388" i="4"/>
  <c r="CZ388" i="4"/>
  <c r="DF388" i="4"/>
  <c r="DK388" i="4"/>
  <c r="DP388" i="4"/>
  <c r="DQ392" i="4"/>
  <c r="DM392" i="4"/>
  <c r="DI392" i="4"/>
  <c r="DE392" i="4"/>
  <c r="DA392" i="4"/>
  <c r="CW392" i="4"/>
  <c r="CS392" i="4"/>
  <c r="CO392" i="4"/>
  <c r="CK392" i="4"/>
  <c r="CG392" i="4"/>
  <c r="CC392" i="4"/>
  <c r="BY392" i="4"/>
  <c r="BU392" i="4"/>
  <c r="BQ392" i="4"/>
  <c r="BM392" i="4"/>
  <c r="BI392" i="4"/>
  <c r="BE392" i="4"/>
  <c r="BA392" i="4"/>
  <c r="AW392" i="4"/>
  <c r="AS392" i="4"/>
  <c r="AO392" i="4"/>
  <c r="AK392" i="4"/>
  <c r="AG392" i="4"/>
  <c r="AC392" i="4"/>
  <c r="Y392" i="4"/>
  <c r="U392" i="4"/>
  <c r="Q392" i="4"/>
  <c r="M392" i="4"/>
  <c r="I392" i="4"/>
  <c r="E392" i="4"/>
  <c r="H392" i="4"/>
  <c r="N392" i="4"/>
  <c r="S392" i="4"/>
  <c r="X392" i="4"/>
  <c r="AD392" i="4"/>
  <c r="AI392" i="4"/>
  <c r="AN392" i="4"/>
  <c r="AT392" i="4"/>
  <c r="AY392" i="4"/>
  <c r="BD392" i="4"/>
  <c r="BJ392" i="4"/>
  <c r="BO392" i="4"/>
  <c r="BT392" i="4"/>
  <c r="BZ392" i="4"/>
  <c r="CE392" i="4"/>
  <c r="CJ392" i="4"/>
  <c r="CP392" i="4"/>
  <c r="CU392" i="4"/>
  <c r="CZ392" i="4"/>
  <c r="DF392" i="4"/>
  <c r="DK392" i="4"/>
  <c r="DP392" i="4"/>
  <c r="DQ396" i="4"/>
  <c r="DM396" i="4"/>
  <c r="DI396" i="4"/>
  <c r="DE396" i="4"/>
  <c r="DA396" i="4"/>
  <c r="CW396" i="4"/>
  <c r="CS396" i="4"/>
  <c r="CO396" i="4"/>
  <c r="CK396" i="4"/>
  <c r="CG396" i="4"/>
  <c r="CC396" i="4"/>
  <c r="BY396" i="4"/>
  <c r="BU396" i="4"/>
  <c r="BQ396" i="4"/>
  <c r="BM396" i="4"/>
  <c r="BI396" i="4"/>
  <c r="BE396" i="4"/>
  <c r="BA396" i="4"/>
  <c r="AW396" i="4"/>
  <c r="AS396" i="4"/>
  <c r="AO396" i="4"/>
  <c r="AK396" i="4"/>
  <c r="AG396" i="4"/>
  <c r="AC396" i="4"/>
  <c r="Y396" i="4"/>
  <c r="U396" i="4"/>
  <c r="Q396" i="4"/>
  <c r="M396" i="4"/>
  <c r="I396" i="4"/>
  <c r="E396" i="4"/>
  <c r="H396" i="4"/>
  <c r="N396" i="4"/>
  <c r="S396" i="4"/>
  <c r="X396" i="4"/>
  <c r="AD396" i="4"/>
  <c r="AI396" i="4"/>
  <c r="AN396" i="4"/>
  <c r="AT396" i="4"/>
  <c r="AY396" i="4"/>
  <c r="BD396" i="4"/>
  <c r="BJ396" i="4"/>
  <c r="BO396" i="4"/>
  <c r="BT396" i="4"/>
  <c r="BZ396" i="4"/>
  <c r="CE396" i="4"/>
  <c r="CJ396" i="4"/>
  <c r="CP396" i="4"/>
  <c r="CU396" i="4"/>
  <c r="CZ396" i="4"/>
  <c r="DF396" i="4"/>
  <c r="DK396" i="4"/>
  <c r="DP396" i="4"/>
  <c r="E399" i="4"/>
  <c r="J399" i="4"/>
  <c r="O399" i="4"/>
  <c r="U399" i="4"/>
  <c r="Z399" i="4"/>
  <c r="AE399" i="4"/>
  <c r="AK399" i="4"/>
  <c r="AP399" i="4"/>
  <c r="AU399" i="4"/>
  <c r="BA399" i="4"/>
  <c r="BF399" i="4"/>
  <c r="BK399" i="4"/>
  <c r="BQ399" i="4"/>
  <c r="BV399" i="4"/>
  <c r="CA399" i="4"/>
  <c r="CG399" i="4"/>
  <c r="CL399" i="4"/>
  <c r="CQ399" i="4"/>
  <c r="CW399" i="4"/>
  <c r="DB399" i="4"/>
  <c r="DG399" i="4"/>
  <c r="DM399" i="4"/>
  <c r="DR399" i="4"/>
  <c r="DR408" i="4"/>
  <c r="DN408" i="4"/>
  <c r="DJ408" i="4"/>
  <c r="DF408" i="4"/>
  <c r="DB408" i="4"/>
  <c r="CX408" i="4"/>
  <c r="CT408" i="4"/>
  <c r="CP408" i="4"/>
  <c r="CL408" i="4"/>
  <c r="CH408" i="4"/>
  <c r="CD408" i="4"/>
  <c r="BZ408" i="4"/>
  <c r="BV408" i="4"/>
  <c r="BR408" i="4"/>
  <c r="BN408" i="4"/>
  <c r="BJ408" i="4"/>
  <c r="BF408" i="4"/>
  <c r="BB408" i="4"/>
  <c r="AX408" i="4"/>
  <c r="AT408" i="4"/>
  <c r="AP408" i="4"/>
  <c r="AL408" i="4"/>
  <c r="AH408" i="4"/>
  <c r="AD408" i="4"/>
  <c r="Z408" i="4"/>
  <c r="V408" i="4"/>
  <c r="R408" i="4"/>
  <c r="N408" i="4"/>
  <c r="J408" i="4"/>
  <c r="F408" i="4"/>
  <c r="DQ408" i="4"/>
  <c r="DM408" i="4"/>
  <c r="DI408" i="4"/>
  <c r="DE408" i="4"/>
  <c r="DA408" i="4"/>
  <c r="CW408" i="4"/>
  <c r="CS408" i="4"/>
  <c r="CO408" i="4"/>
  <c r="CK408" i="4"/>
  <c r="CG408" i="4"/>
  <c r="CC408" i="4"/>
  <c r="BY408" i="4"/>
  <c r="BU408" i="4"/>
  <c r="BQ408" i="4"/>
  <c r="BM408" i="4"/>
  <c r="BI408" i="4"/>
  <c r="BE408" i="4"/>
  <c r="BA408" i="4"/>
  <c r="AW408" i="4"/>
  <c r="AS408" i="4"/>
  <c r="AO408" i="4"/>
  <c r="AK408" i="4"/>
  <c r="AG408" i="4"/>
  <c r="AC408" i="4"/>
  <c r="Y408" i="4"/>
  <c r="U408" i="4"/>
  <c r="Q408" i="4"/>
  <c r="M408" i="4"/>
  <c r="I408" i="4"/>
  <c r="E408" i="4"/>
  <c r="K408" i="4"/>
  <c r="S408" i="4"/>
  <c r="AA408" i="4"/>
  <c r="AI408" i="4"/>
  <c r="AQ408" i="4"/>
  <c r="AY408" i="4"/>
  <c r="BG408" i="4"/>
  <c r="BO408" i="4"/>
  <c r="BW408" i="4"/>
  <c r="CE408" i="4"/>
  <c r="CM408" i="4"/>
  <c r="CU408" i="4"/>
  <c r="DC408" i="4"/>
  <c r="DK408" i="4"/>
  <c r="DS408" i="4"/>
  <c r="DQ430" i="4"/>
  <c r="DM430" i="4"/>
  <c r="DI430" i="4"/>
  <c r="DE430" i="4"/>
  <c r="DA430" i="4"/>
  <c r="CW430" i="4"/>
  <c r="CS430" i="4"/>
  <c r="CO430" i="4"/>
  <c r="CK430" i="4"/>
  <c r="CG430" i="4"/>
  <c r="CC430" i="4"/>
  <c r="BY430" i="4"/>
  <c r="BU430" i="4"/>
  <c r="BQ430" i="4"/>
  <c r="BM430" i="4"/>
  <c r="BI430" i="4"/>
  <c r="BE430" i="4"/>
  <c r="BA430" i="4"/>
  <c r="AW430" i="4"/>
  <c r="AS430" i="4"/>
  <c r="AO430" i="4"/>
  <c r="AK430" i="4"/>
  <c r="AG430" i="4"/>
  <c r="AC430" i="4"/>
  <c r="Y430" i="4"/>
  <c r="U430" i="4"/>
  <c r="Q430" i="4"/>
  <c r="M430" i="4"/>
  <c r="I430" i="4"/>
  <c r="E430" i="4"/>
  <c r="DO430" i="4"/>
  <c r="DJ430" i="4"/>
  <c r="DD430" i="4"/>
  <c r="CY430" i="4"/>
  <c r="CT430" i="4"/>
  <c r="CN430" i="4"/>
  <c r="CI430" i="4"/>
  <c r="CD430" i="4"/>
  <c r="BX430" i="4"/>
  <c r="BS430" i="4"/>
  <c r="BN430" i="4"/>
  <c r="BH430" i="4"/>
  <c r="BC430" i="4"/>
  <c r="AX430" i="4"/>
  <c r="AR430" i="4"/>
  <c r="AM430" i="4"/>
  <c r="AH430" i="4"/>
  <c r="AB430" i="4"/>
  <c r="W430" i="4"/>
  <c r="R430" i="4"/>
  <c r="L430" i="4"/>
  <c r="G430" i="4"/>
  <c r="DS430" i="4"/>
  <c r="DN430" i="4"/>
  <c r="DH430" i="4"/>
  <c r="DC430" i="4"/>
  <c r="CX430" i="4"/>
  <c r="CR430" i="4"/>
  <c r="CM430" i="4"/>
  <c r="CH430" i="4"/>
  <c r="CB430" i="4"/>
  <c r="BW430" i="4"/>
  <c r="BR430" i="4"/>
  <c r="BL430" i="4"/>
  <c r="BG430" i="4"/>
  <c r="BB430" i="4"/>
  <c r="AV430" i="4"/>
  <c r="AQ430" i="4"/>
  <c r="AL430" i="4"/>
  <c r="AF430" i="4"/>
  <c r="AA430" i="4"/>
  <c r="V430" i="4"/>
  <c r="P430" i="4"/>
  <c r="K430" i="4"/>
  <c r="F430" i="4"/>
  <c r="DR430" i="4"/>
  <c r="DL430" i="4"/>
  <c r="DG430" i="4"/>
  <c r="DB430" i="4"/>
  <c r="CV430" i="4"/>
  <c r="CQ430" i="4"/>
  <c r="CL430" i="4"/>
  <c r="CF430" i="4"/>
  <c r="CA430" i="4"/>
  <c r="BV430" i="4"/>
  <c r="BP430" i="4"/>
  <c r="BK430" i="4"/>
  <c r="BF430" i="4"/>
  <c r="AZ430" i="4"/>
  <c r="AU430" i="4"/>
  <c r="AP430" i="4"/>
  <c r="AJ430" i="4"/>
  <c r="AE430" i="4"/>
  <c r="Z430" i="4"/>
  <c r="T430" i="4"/>
  <c r="O430" i="4"/>
  <c r="J430" i="4"/>
  <c r="D430" i="4"/>
  <c r="X430" i="4"/>
  <c r="AT430" i="4"/>
  <c r="BO430" i="4"/>
  <c r="CJ430" i="4"/>
  <c r="DF430" i="4"/>
  <c r="G390" i="4"/>
  <c r="K390" i="4"/>
  <c r="O390" i="4"/>
  <c r="S390" i="4"/>
  <c r="W390" i="4"/>
  <c r="AA390" i="4"/>
  <c r="AE390" i="4"/>
  <c r="AI390" i="4"/>
  <c r="AM390" i="4"/>
  <c r="AQ390" i="4"/>
  <c r="AU390" i="4"/>
  <c r="AY390" i="4"/>
  <c r="BC390" i="4"/>
  <c r="BG390" i="4"/>
  <c r="BK390" i="4"/>
  <c r="BO390" i="4"/>
  <c r="BS390" i="4"/>
  <c r="BW390" i="4"/>
  <c r="CA390" i="4"/>
  <c r="CE390" i="4"/>
  <c r="CI390" i="4"/>
  <c r="CM390" i="4"/>
  <c r="CQ390" i="4"/>
  <c r="CU390" i="4"/>
  <c r="CY390" i="4"/>
  <c r="DC390" i="4"/>
  <c r="DG390" i="4"/>
  <c r="DK390" i="4"/>
  <c r="DO390" i="4"/>
  <c r="DG394" i="4"/>
  <c r="G402" i="4"/>
  <c r="K402" i="4"/>
  <c r="O402" i="4"/>
  <c r="S402" i="4"/>
  <c r="W402" i="4"/>
  <c r="AA402" i="4"/>
  <c r="AE402" i="4"/>
  <c r="AI402" i="4"/>
  <c r="AM402" i="4"/>
  <c r="AQ402" i="4"/>
  <c r="AU402" i="4"/>
  <c r="AY402" i="4"/>
  <c r="BC402" i="4"/>
  <c r="BG402" i="4"/>
  <c r="BK402" i="4"/>
  <c r="BO402" i="4"/>
  <c r="BS402" i="4"/>
  <c r="BW402" i="4"/>
  <c r="CA402" i="4"/>
  <c r="CE402" i="4"/>
  <c r="CI402" i="4"/>
  <c r="CM402" i="4"/>
  <c r="CQ402" i="4"/>
  <c r="CU402" i="4"/>
  <c r="CY402" i="4"/>
  <c r="DC402" i="4"/>
  <c r="DG402" i="4"/>
  <c r="DK402" i="4"/>
  <c r="DO402" i="4"/>
  <c r="G406" i="4"/>
  <c r="K406" i="4"/>
  <c r="O406" i="4"/>
  <c r="S406" i="4"/>
  <c r="W406" i="4"/>
  <c r="AA406" i="4"/>
  <c r="AE406" i="4"/>
  <c r="AI406" i="4"/>
  <c r="AM406" i="4"/>
  <c r="AQ406" i="4"/>
  <c r="AU406" i="4"/>
  <c r="AY406" i="4"/>
  <c r="BC406" i="4"/>
  <c r="BG406" i="4"/>
  <c r="BK406" i="4"/>
  <c r="BO406" i="4"/>
  <c r="BS406" i="4"/>
  <c r="BW406" i="4"/>
  <c r="CA406" i="4"/>
  <c r="CE406" i="4"/>
  <c r="CI406" i="4"/>
  <c r="CM406" i="4"/>
  <c r="CQ406" i="4"/>
  <c r="CU406" i="4"/>
  <c r="CY406" i="4"/>
  <c r="DC406" i="4"/>
  <c r="DG406" i="4"/>
  <c r="DK406" i="4"/>
  <c r="DO406" i="4"/>
  <c r="G410" i="4"/>
  <c r="K410" i="4"/>
  <c r="O410" i="4"/>
  <c r="S410" i="4"/>
  <c r="W410" i="4"/>
  <c r="AA410" i="4"/>
  <c r="AE410" i="4"/>
  <c r="AI410" i="4"/>
  <c r="AM410" i="4"/>
  <c r="AQ410" i="4"/>
  <c r="AU410" i="4"/>
  <c r="AY410" i="4"/>
  <c r="BC410" i="4"/>
  <c r="BG410" i="4"/>
  <c r="BK410" i="4"/>
  <c r="BO410" i="4"/>
  <c r="BS410" i="4"/>
  <c r="BW410" i="4"/>
  <c r="CA410" i="4"/>
  <c r="CE410" i="4"/>
  <c r="CI410" i="4"/>
  <c r="CM410" i="4"/>
  <c r="CQ410" i="4"/>
  <c r="CU410" i="4"/>
  <c r="CY410" i="4"/>
  <c r="DC410" i="4"/>
  <c r="DG410" i="4"/>
  <c r="DK410" i="4"/>
  <c r="DO410" i="4"/>
  <c r="Q412" i="4"/>
  <c r="G414" i="4"/>
  <c r="K414" i="4"/>
  <c r="O414" i="4"/>
  <c r="S414" i="4"/>
  <c r="W414" i="4"/>
  <c r="AA414" i="4"/>
  <c r="AE414" i="4"/>
  <c r="AI414" i="4"/>
  <c r="AM414" i="4"/>
  <c r="AQ414" i="4"/>
  <c r="AU414" i="4"/>
  <c r="AY414" i="4"/>
  <c r="BC414" i="4"/>
  <c r="BG414" i="4"/>
  <c r="BK414" i="4"/>
  <c r="BO414" i="4"/>
  <c r="BS414" i="4"/>
  <c r="BW414" i="4"/>
  <c r="CA414" i="4"/>
  <c r="CE414" i="4"/>
  <c r="CI414" i="4"/>
  <c r="CM414" i="4"/>
  <c r="CQ414" i="4"/>
  <c r="CU414" i="4"/>
  <c r="CY414" i="4"/>
  <c r="DC414" i="4"/>
  <c r="DG414" i="4"/>
  <c r="DK414" i="4"/>
  <c r="DO414" i="4"/>
  <c r="E416" i="4"/>
  <c r="I416" i="4"/>
  <c r="M416" i="4"/>
  <c r="Q416" i="4"/>
  <c r="U416" i="4"/>
  <c r="Y416" i="4"/>
  <c r="AC416" i="4"/>
  <c r="AG416" i="4"/>
  <c r="AK416" i="4"/>
  <c r="AO416" i="4"/>
  <c r="AS416" i="4"/>
  <c r="AW416" i="4"/>
  <c r="BA416" i="4"/>
  <c r="BE416" i="4"/>
  <c r="BI416" i="4"/>
  <c r="BM416" i="4"/>
  <c r="BQ416" i="4"/>
  <c r="BU416" i="4"/>
  <c r="BY416" i="4"/>
  <c r="CC416" i="4"/>
  <c r="CG416" i="4"/>
  <c r="CK416" i="4"/>
  <c r="CO416" i="4"/>
  <c r="CS416" i="4"/>
  <c r="CW416" i="4"/>
  <c r="DA416" i="4"/>
  <c r="DE416" i="4"/>
  <c r="DI416" i="4"/>
  <c r="DM416" i="4"/>
  <c r="DQ416" i="4"/>
  <c r="G418" i="4"/>
  <c r="K418" i="4"/>
  <c r="O418" i="4"/>
  <c r="S418" i="4"/>
  <c r="W418" i="4"/>
  <c r="AA418" i="4"/>
  <c r="AE418" i="4"/>
  <c r="AI418" i="4"/>
  <c r="AM418" i="4"/>
  <c r="AQ418" i="4"/>
  <c r="AU418" i="4"/>
  <c r="AY418" i="4"/>
  <c r="BC418" i="4"/>
  <c r="BG418" i="4"/>
  <c r="BK418" i="4"/>
  <c r="BO418" i="4"/>
  <c r="BS418" i="4"/>
  <c r="BW418" i="4"/>
  <c r="CA418" i="4"/>
  <c r="CE418" i="4"/>
  <c r="CI418" i="4"/>
  <c r="CM418" i="4"/>
  <c r="CQ418" i="4"/>
  <c r="CU418" i="4"/>
  <c r="CY418" i="4"/>
  <c r="DC418" i="4"/>
  <c r="DG418" i="4"/>
  <c r="DK418" i="4"/>
  <c r="DO418" i="4"/>
  <c r="E420" i="4"/>
  <c r="I420" i="4"/>
  <c r="M420" i="4"/>
  <c r="Q420" i="4"/>
  <c r="U420" i="4"/>
  <c r="Y420" i="4"/>
  <c r="AC420" i="4"/>
  <c r="AG420" i="4"/>
  <c r="AK420" i="4"/>
  <c r="AO420" i="4"/>
  <c r="AS420" i="4"/>
  <c r="AW420" i="4"/>
  <c r="BA420" i="4"/>
  <c r="BE420" i="4"/>
  <c r="BI420" i="4"/>
  <c r="BM420" i="4"/>
  <c r="BQ420" i="4"/>
  <c r="BU420" i="4"/>
  <c r="BY420" i="4"/>
  <c r="CC420" i="4"/>
  <c r="CG420" i="4"/>
  <c r="CK420" i="4"/>
  <c r="CO420" i="4"/>
  <c r="CS420" i="4"/>
  <c r="CW420" i="4"/>
  <c r="DA420" i="4"/>
  <c r="DE420" i="4"/>
  <c r="DI420" i="4"/>
  <c r="DM420" i="4"/>
  <c r="DQ420" i="4"/>
  <c r="G422" i="4"/>
  <c r="K422" i="4"/>
  <c r="O422" i="4"/>
  <c r="S422" i="4"/>
  <c r="W422" i="4"/>
  <c r="AA422" i="4"/>
  <c r="AE422" i="4"/>
  <c r="AI422" i="4"/>
  <c r="AM422" i="4"/>
  <c r="AQ422" i="4"/>
  <c r="AU422" i="4"/>
  <c r="AY422" i="4"/>
  <c r="BC422" i="4"/>
  <c r="BG422" i="4"/>
  <c r="BK422" i="4"/>
  <c r="BO422" i="4"/>
  <c r="BS422" i="4"/>
  <c r="BW422" i="4"/>
  <c r="CA422" i="4"/>
  <c r="CE422" i="4"/>
  <c r="CI422" i="4"/>
  <c r="CM422" i="4"/>
  <c r="CQ422" i="4"/>
  <c r="CU422" i="4"/>
  <c r="CY422" i="4"/>
  <c r="DC422" i="4"/>
  <c r="DG422" i="4"/>
  <c r="DK422" i="4"/>
  <c r="DO422" i="4"/>
  <c r="DR427" i="4"/>
  <c r="DN427" i="4"/>
  <c r="DJ427" i="4"/>
  <c r="DF427" i="4"/>
  <c r="DB427" i="4"/>
  <c r="CX427" i="4"/>
  <c r="CT427" i="4"/>
  <c r="CP427" i="4"/>
  <c r="CL427" i="4"/>
  <c r="CH427" i="4"/>
  <c r="CD427" i="4"/>
  <c r="BZ427" i="4"/>
  <c r="BV427" i="4"/>
  <c r="BR427" i="4"/>
  <c r="BN427" i="4"/>
  <c r="BJ427" i="4"/>
  <c r="BF427" i="4"/>
  <c r="BB427" i="4"/>
  <c r="AX427" i="4"/>
  <c r="AT427" i="4"/>
  <c r="AP427" i="4"/>
  <c r="AL427" i="4"/>
  <c r="AH427" i="4"/>
  <c r="AD427" i="4"/>
  <c r="Z427" i="4"/>
  <c r="V427" i="4"/>
  <c r="R427" i="4"/>
  <c r="N427" i="4"/>
  <c r="J427" i="4"/>
  <c r="F427" i="4"/>
  <c r="H427" i="4"/>
  <c r="M427" i="4"/>
  <c r="S427" i="4"/>
  <c r="X427" i="4"/>
  <c r="AC427" i="4"/>
  <c r="AI427" i="4"/>
  <c r="AN427" i="4"/>
  <c r="AS427" i="4"/>
  <c r="AY427" i="4"/>
  <c r="BD427" i="4"/>
  <c r="BI427" i="4"/>
  <c r="BO427" i="4"/>
  <c r="BT427" i="4"/>
  <c r="BY427" i="4"/>
  <c r="CE427" i="4"/>
  <c r="CJ427" i="4"/>
  <c r="CO427" i="4"/>
  <c r="CU427" i="4"/>
  <c r="CZ427" i="4"/>
  <c r="DE427" i="4"/>
  <c r="DK427" i="4"/>
  <c r="DP427" i="4"/>
  <c r="BD434" i="4"/>
  <c r="F416" i="4"/>
  <c r="J416" i="4"/>
  <c r="N416" i="4"/>
  <c r="R416" i="4"/>
  <c r="V416" i="4"/>
  <c r="Z416" i="4"/>
  <c r="AD416" i="4"/>
  <c r="AH416" i="4"/>
  <c r="AL416" i="4"/>
  <c r="AP416" i="4"/>
  <c r="AT416" i="4"/>
  <c r="AX416" i="4"/>
  <c r="BB416" i="4"/>
  <c r="BF416" i="4"/>
  <c r="BJ416" i="4"/>
  <c r="BN416" i="4"/>
  <c r="BR416" i="4"/>
  <c r="BV416" i="4"/>
  <c r="BZ416" i="4"/>
  <c r="CD416" i="4"/>
  <c r="CH416" i="4"/>
  <c r="CL416" i="4"/>
  <c r="CP416" i="4"/>
  <c r="CT416" i="4"/>
  <c r="CX416" i="4"/>
  <c r="DB416" i="4"/>
  <c r="DF416" i="4"/>
  <c r="DJ416" i="4"/>
  <c r="DN416" i="4"/>
  <c r="DR416" i="4"/>
  <c r="F420" i="4"/>
  <c r="J420" i="4"/>
  <c r="N420" i="4"/>
  <c r="R420" i="4"/>
  <c r="V420" i="4"/>
  <c r="Z420" i="4"/>
  <c r="AD420" i="4"/>
  <c r="AH420" i="4"/>
  <c r="AL420" i="4"/>
  <c r="AP420" i="4"/>
  <c r="AT420" i="4"/>
  <c r="AX420" i="4"/>
  <c r="BB420" i="4"/>
  <c r="BF420" i="4"/>
  <c r="BJ420" i="4"/>
  <c r="BN420" i="4"/>
  <c r="BR420" i="4"/>
  <c r="BV420" i="4"/>
  <c r="BZ420" i="4"/>
  <c r="CD420" i="4"/>
  <c r="CH420" i="4"/>
  <c r="CL420" i="4"/>
  <c r="CP420" i="4"/>
  <c r="CT420" i="4"/>
  <c r="CX420" i="4"/>
  <c r="DB420" i="4"/>
  <c r="DF420" i="4"/>
  <c r="DJ420" i="4"/>
  <c r="DN420" i="4"/>
  <c r="DR420" i="4"/>
  <c r="AH425" i="4"/>
  <c r="R434" i="4"/>
  <c r="CE434" i="4"/>
  <c r="G416" i="4"/>
  <c r="K416" i="4"/>
  <c r="O416" i="4"/>
  <c r="S416" i="4"/>
  <c r="W416" i="4"/>
  <c r="AA416" i="4"/>
  <c r="AE416" i="4"/>
  <c r="AI416" i="4"/>
  <c r="AM416" i="4"/>
  <c r="AQ416" i="4"/>
  <c r="AU416" i="4"/>
  <c r="AY416" i="4"/>
  <c r="BC416" i="4"/>
  <c r="BG416" i="4"/>
  <c r="BK416" i="4"/>
  <c r="BO416" i="4"/>
  <c r="BS416" i="4"/>
  <c r="BW416" i="4"/>
  <c r="CA416" i="4"/>
  <c r="CE416" i="4"/>
  <c r="CI416" i="4"/>
  <c r="CM416" i="4"/>
  <c r="CQ416" i="4"/>
  <c r="CU416" i="4"/>
  <c r="CY416" i="4"/>
  <c r="DC416" i="4"/>
  <c r="DG416" i="4"/>
  <c r="DK416" i="4"/>
  <c r="DO416" i="4"/>
  <c r="G420" i="4"/>
  <c r="K420" i="4"/>
  <c r="O420" i="4"/>
  <c r="S420" i="4"/>
  <c r="W420" i="4"/>
  <c r="AA420" i="4"/>
  <c r="AE420" i="4"/>
  <c r="AI420" i="4"/>
  <c r="AM420" i="4"/>
  <c r="AQ420" i="4"/>
  <c r="AU420" i="4"/>
  <c r="AY420" i="4"/>
  <c r="BC420" i="4"/>
  <c r="BG420" i="4"/>
  <c r="BK420" i="4"/>
  <c r="BO420" i="4"/>
  <c r="BS420" i="4"/>
  <c r="BW420" i="4"/>
  <c r="CA420" i="4"/>
  <c r="CE420" i="4"/>
  <c r="CI420" i="4"/>
  <c r="CM420" i="4"/>
  <c r="CQ420" i="4"/>
  <c r="CU420" i="4"/>
  <c r="CY420" i="4"/>
  <c r="DC420" i="4"/>
  <c r="DG420" i="4"/>
  <c r="DK420" i="4"/>
  <c r="DO420" i="4"/>
  <c r="AN425" i="4"/>
  <c r="DA425" i="4"/>
  <c r="G424" i="4"/>
  <c r="K424" i="4"/>
  <c r="O424" i="4"/>
  <c r="S424" i="4"/>
  <c r="W424" i="4"/>
  <c r="AA424" i="4"/>
  <c r="AE424" i="4"/>
  <c r="AI424" i="4"/>
  <c r="AM424" i="4"/>
  <c r="AQ424" i="4"/>
  <c r="AU424" i="4"/>
  <c r="AY424" i="4"/>
  <c r="BC424" i="4"/>
  <c r="BG424" i="4"/>
  <c r="BK424" i="4"/>
  <c r="BO424" i="4"/>
  <c r="BS424" i="4"/>
  <c r="BW424" i="4"/>
  <c r="CA424" i="4"/>
  <c r="CE424" i="4"/>
  <c r="CI424" i="4"/>
  <c r="CM424" i="4"/>
  <c r="CQ424" i="4"/>
  <c r="CU424" i="4"/>
  <c r="CY424" i="4"/>
  <c r="DC424" i="4"/>
  <c r="DG424" i="4"/>
  <c r="DK424" i="4"/>
  <c r="DO424" i="4"/>
  <c r="G432" i="4"/>
  <c r="K432" i="4"/>
  <c r="O432" i="4"/>
  <c r="S432" i="4"/>
  <c r="W432" i="4"/>
  <c r="AA432" i="4"/>
  <c r="AE432" i="4"/>
  <c r="AI432" i="4"/>
  <c r="AM432" i="4"/>
  <c r="AQ432" i="4"/>
  <c r="AU432" i="4"/>
  <c r="AY432" i="4"/>
  <c r="BC432" i="4"/>
  <c r="BG432" i="4"/>
  <c r="BK432" i="4"/>
  <c r="BO432" i="4"/>
  <c r="BS432" i="4"/>
  <c r="BW432" i="4"/>
  <c r="CA432" i="4"/>
  <c r="CE432" i="4"/>
  <c r="CI432" i="4"/>
  <c r="CM432" i="4"/>
  <c r="CQ432" i="4"/>
  <c r="CU432" i="4"/>
  <c r="CY432" i="4"/>
  <c r="DC432" i="4"/>
  <c r="DG432" i="4"/>
  <c r="DK432" i="4"/>
  <c r="DO432" i="4"/>
  <c r="DP454" i="4"/>
  <c r="DL454" i="4"/>
  <c r="DH454" i="4"/>
  <c r="DD454" i="4"/>
  <c r="CZ454" i="4"/>
  <c r="CV454" i="4"/>
  <c r="CR454" i="4"/>
  <c r="CN454" i="4"/>
  <c r="CJ454" i="4"/>
  <c r="CF454" i="4"/>
  <c r="CB454" i="4"/>
  <c r="BX454" i="4"/>
  <c r="BT454" i="4"/>
  <c r="BP454" i="4"/>
  <c r="BL454" i="4"/>
  <c r="BH454" i="4"/>
  <c r="BD454" i="4"/>
  <c r="AZ454" i="4"/>
  <c r="AV454" i="4"/>
  <c r="AR454" i="4"/>
  <c r="AN454" i="4"/>
  <c r="AJ454" i="4"/>
  <c r="AF454" i="4"/>
  <c r="AB454" i="4"/>
  <c r="X454" i="4"/>
  <c r="T454" i="4"/>
  <c r="P454" i="4"/>
  <c r="L454" i="4"/>
  <c r="H454" i="4"/>
  <c r="D454" i="4"/>
  <c r="I454" i="4"/>
  <c r="N454" i="4"/>
  <c r="S454" i="4"/>
  <c r="Y454" i="4"/>
  <c r="AD454" i="4"/>
  <c r="AI454" i="4"/>
  <c r="AO454" i="4"/>
  <c r="AT454" i="4"/>
  <c r="AY454" i="4"/>
  <c r="BE454" i="4"/>
  <c r="BJ454" i="4"/>
  <c r="BO454" i="4"/>
  <c r="BU454" i="4"/>
  <c r="BZ454" i="4"/>
  <c r="CE454" i="4"/>
  <c r="CK454" i="4"/>
  <c r="CP454" i="4"/>
  <c r="CU454" i="4"/>
  <c r="DA454" i="4"/>
  <c r="DF454" i="4"/>
  <c r="DK454" i="4"/>
  <c r="DQ454" i="4"/>
  <c r="E456" i="4"/>
  <c r="K456" i="4"/>
  <c r="S456" i="4"/>
  <c r="AA456" i="4"/>
  <c r="AI456" i="4"/>
  <c r="AQ456" i="4"/>
  <c r="AY456" i="4"/>
  <c r="BG456" i="4"/>
  <c r="BO456" i="4"/>
  <c r="BW456" i="4"/>
  <c r="CE456" i="4"/>
  <c r="CM456" i="4"/>
  <c r="CU456" i="4"/>
  <c r="DC456" i="4"/>
  <c r="DK456" i="4"/>
  <c r="DS456" i="4"/>
  <c r="DR458" i="4"/>
  <c r="DN458" i="4"/>
  <c r="DJ458" i="4"/>
  <c r="DF458" i="4"/>
  <c r="DB458" i="4"/>
  <c r="CX458" i="4"/>
  <c r="CT458" i="4"/>
  <c r="CP458" i="4"/>
  <c r="CL458" i="4"/>
  <c r="CH458" i="4"/>
  <c r="CD458" i="4"/>
  <c r="BZ458" i="4"/>
  <c r="BV458" i="4"/>
  <c r="BR458" i="4"/>
  <c r="BN458" i="4"/>
  <c r="BJ458" i="4"/>
  <c r="BF458" i="4"/>
  <c r="BB458" i="4"/>
  <c r="AX458" i="4"/>
  <c r="AT458" i="4"/>
  <c r="AP458" i="4"/>
  <c r="AL458" i="4"/>
  <c r="AH458" i="4"/>
  <c r="AD458" i="4"/>
  <c r="Z458" i="4"/>
  <c r="V458" i="4"/>
  <c r="R458" i="4"/>
  <c r="N458" i="4"/>
  <c r="J458" i="4"/>
  <c r="F458" i="4"/>
  <c r="DQ458" i="4"/>
  <c r="DM458" i="4"/>
  <c r="DI458" i="4"/>
  <c r="DE458" i="4"/>
  <c r="DA458" i="4"/>
  <c r="CW458" i="4"/>
  <c r="CS458" i="4"/>
  <c r="CO458" i="4"/>
  <c r="CK458" i="4"/>
  <c r="CG458" i="4"/>
  <c r="CC458" i="4"/>
  <c r="BY458" i="4"/>
  <c r="BU458" i="4"/>
  <c r="BQ458" i="4"/>
  <c r="BM458" i="4"/>
  <c r="BI458" i="4"/>
  <c r="BE458" i="4"/>
  <c r="BA458" i="4"/>
  <c r="AW458" i="4"/>
  <c r="AS458" i="4"/>
  <c r="AO458" i="4"/>
  <c r="AK458" i="4"/>
  <c r="AG458" i="4"/>
  <c r="AC458" i="4"/>
  <c r="Y458" i="4"/>
  <c r="U458" i="4"/>
  <c r="Q458" i="4"/>
  <c r="M458" i="4"/>
  <c r="I458" i="4"/>
  <c r="E458" i="4"/>
  <c r="DP458" i="4"/>
  <c r="DL458" i="4"/>
  <c r="DH458" i="4"/>
  <c r="DD458" i="4"/>
  <c r="CZ458" i="4"/>
  <c r="CV458" i="4"/>
  <c r="CR458" i="4"/>
  <c r="CN458" i="4"/>
  <c r="CJ458" i="4"/>
  <c r="CF458" i="4"/>
  <c r="CB458" i="4"/>
  <c r="BX458" i="4"/>
  <c r="BT458" i="4"/>
  <c r="BP458" i="4"/>
  <c r="BL458" i="4"/>
  <c r="BH458" i="4"/>
  <c r="BD458" i="4"/>
  <c r="AZ458" i="4"/>
  <c r="AV458" i="4"/>
  <c r="AR458" i="4"/>
  <c r="AN458" i="4"/>
  <c r="AJ458" i="4"/>
  <c r="AF458" i="4"/>
  <c r="AB458" i="4"/>
  <c r="X458" i="4"/>
  <c r="T458" i="4"/>
  <c r="P458" i="4"/>
  <c r="L458" i="4"/>
  <c r="H458" i="4"/>
  <c r="D458" i="4"/>
  <c r="S458" i="4"/>
  <c r="AI458" i="4"/>
  <c r="AY458" i="4"/>
  <c r="BO458" i="4"/>
  <c r="CE458" i="4"/>
  <c r="CU458" i="4"/>
  <c r="DK458" i="4"/>
  <c r="K462" i="4"/>
  <c r="AA462" i="4"/>
  <c r="AQ462" i="4"/>
  <c r="BG462" i="4"/>
  <c r="BW462" i="4"/>
  <c r="CM462" i="4"/>
  <c r="DC462" i="4"/>
  <c r="DS462" i="4"/>
  <c r="DQ466" i="4"/>
  <c r="DM466" i="4"/>
  <c r="DI466" i="4"/>
  <c r="DE466" i="4"/>
  <c r="DA466" i="4"/>
  <c r="CW466" i="4"/>
  <c r="CS466" i="4"/>
  <c r="CO466" i="4"/>
  <c r="CK466" i="4"/>
  <c r="CG466" i="4"/>
  <c r="CC466" i="4"/>
  <c r="BY466" i="4"/>
  <c r="BU466" i="4"/>
  <c r="BQ466" i="4"/>
  <c r="BM466" i="4"/>
  <c r="BI466" i="4"/>
  <c r="BE466" i="4"/>
  <c r="BA466" i="4"/>
  <c r="AW466" i="4"/>
  <c r="AS466" i="4"/>
  <c r="AO466" i="4"/>
  <c r="AK466" i="4"/>
  <c r="AG466" i="4"/>
  <c r="AC466" i="4"/>
  <c r="Y466" i="4"/>
  <c r="U466" i="4"/>
  <c r="Q466" i="4"/>
  <c r="M466" i="4"/>
  <c r="I466" i="4"/>
  <c r="E466" i="4"/>
  <c r="DO466" i="4"/>
  <c r="DJ466" i="4"/>
  <c r="DD466" i="4"/>
  <c r="CY466" i="4"/>
  <c r="CT466" i="4"/>
  <c r="CN466" i="4"/>
  <c r="CI466" i="4"/>
  <c r="CD466" i="4"/>
  <c r="BX466" i="4"/>
  <c r="BS466" i="4"/>
  <c r="BN466" i="4"/>
  <c r="BH466" i="4"/>
  <c r="BC466" i="4"/>
  <c r="AX466" i="4"/>
  <c r="AR466" i="4"/>
  <c r="AM466" i="4"/>
  <c r="AH466" i="4"/>
  <c r="AB466" i="4"/>
  <c r="W466" i="4"/>
  <c r="R466" i="4"/>
  <c r="L466" i="4"/>
  <c r="G466" i="4"/>
  <c r="DS466" i="4"/>
  <c r="DN466" i="4"/>
  <c r="DH466" i="4"/>
  <c r="DC466" i="4"/>
  <c r="CX466" i="4"/>
  <c r="CR466" i="4"/>
  <c r="CM466" i="4"/>
  <c r="CH466" i="4"/>
  <c r="CB466" i="4"/>
  <c r="BW466" i="4"/>
  <c r="BR466" i="4"/>
  <c r="BL466" i="4"/>
  <c r="BG466" i="4"/>
  <c r="BB466" i="4"/>
  <c r="AV466" i="4"/>
  <c r="AQ466" i="4"/>
  <c r="AL466" i="4"/>
  <c r="AF466" i="4"/>
  <c r="AA466" i="4"/>
  <c r="V466" i="4"/>
  <c r="P466" i="4"/>
  <c r="K466" i="4"/>
  <c r="F466" i="4"/>
  <c r="DR466" i="4"/>
  <c r="DL466" i="4"/>
  <c r="DG466" i="4"/>
  <c r="DB466" i="4"/>
  <c r="CV466" i="4"/>
  <c r="CQ466" i="4"/>
  <c r="CL466" i="4"/>
  <c r="CF466" i="4"/>
  <c r="CA466" i="4"/>
  <c r="BV466" i="4"/>
  <c r="BP466" i="4"/>
  <c r="BK466" i="4"/>
  <c r="BF466" i="4"/>
  <c r="AZ466" i="4"/>
  <c r="AU466" i="4"/>
  <c r="AP466" i="4"/>
  <c r="AJ466" i="4"/>
  <c r="AE466" i="4"/>
  <c r="Z466" i="4"/>
  <c r="T466" i="4"/>
  <c r="O466" i="4"/>
  <c r="J466" i="4"/>
  <c r="D466" i="4"/>
  <c r="X466" i="4"/>
  <c r="AT466" i="4"/>
  <c r="BO466" i="4"/>
  <c r="CJ466" i="4"/>
  <c r="DF466" i="4"/>
  <c r="E454" i="4"/>
  <c r="J454" i="4"/>
  <c r="O454" i="4"/>
  <c r="U454" i="4"/>
  <c r="Z454" i="4"/>
  <c r="AE454" i="4"/>
  <c r="AK454" i="4"/>
  <c r="AP454" i="4"/>
  <c r="AU454" i="4"/>
  <c r="BA454" i="4"/>
  <c r="BF454" i="4"/>
  <c r="BK454" i="4"/>
  <c r="BQ454" i="4"/>
  <c r="BV454" i="4"/>
  <c r="CA454" i="4"/>
  <c r="CG454" i="4"/>
  <c r="CL454" i="4"/>
  <c r="CQ454" i="4"/>
  <c r="CW454" i="4"/>
  <c r="DB454" i="4"/>
  <c r="DG454" i="4"/>
  <c r="DM454" i="4"/>
  <c r="DR454" i="4"/>
  <c r="G456" i="4"/>
  <c r="M456" i="4"/>
  <c r="U456" i="4"/>
  <c r="AC456" i="4"/>
  <c r="AK456" i="4"/>
  <c r="AS456" i="4"/>
  <c r="BA456" i="4"/>
  <c r="BI456" i="4"/>
  <c r="BQ456" i="4"/>
  <c r="BY456" i="4"/>
  <c r="CG456" i="4"/>
  <c r="CO456" i="4"/>
  <c r="CW456" i="4"/>
  <c r="DE456" i="4"/>
  <c r="G458" i="4"/>
  <c r="W458" i="4"/>
  <c r="AM458" i="4"/>
  <c r="BC458" i="4"/>
  <c r="BS458" i="4"/>
  <c r="CI458" i="4"/>
  <c r="CY458" i="4"/>
  <c r="DO458" i="4"/>
  <c r="O462" i="4"/>
  <c r="AE462" i="4"/>
  <c r="AU462" i="4"/>
  <c r="BK462" i="4"/>
  <c r="CA462" i="4"/>
  <c r="CQ462" i="4"/>
  <c r="H466" i="4"/>
  <c r="AD466" i="4"/>
  <c r="AY466" i="4"/>
  <c r="BT466" i="4"/>
  <c r="CP466" i="4"/>
  <c r="DK466" i="4"/>
  <c r="DP456" i="4"/>
  <c r="DL456" i="4"/>
  <c r="DH456" i="4"/>
  <c r="DD456" i="4"/>
  <c r="CZ456" i="4"/>
  <c r="CV456" i="4"/>
  <c r="CR456" i="4"/>
  <c r="CN456" i="4"/>
  <c r="CJ456" i="4"/>
  <c r="CF456" i="4"/>
  <c r="CB456" i="4"/>
  <c r="BX456" i="4"/>
  <c r="BT456" i="4"/>
  <c r="BP456" i="4"/>
  <c r="BL456" i="4"/>
  <c r="BH456" i="4"/>
  <c r="BD456" i="4"/>
  <c r="AZ456" i="4"/>
  <c r="AV456" i="4"/>
  <c r="AR456" i="4"/>
  <c r="AN456" i="4"/>
  <c r="AJ456" i="4"/>
  <c r="AF456" i="4"/>
  <c r="AB456" i="4"/>
  <c r="X456" i="4"/>
  <c r="T456" i="4"/>
  <c r="P456" i="4"/>
  <c r="L456" i="4"/>
  <c r="DR456" i="4"/>
  <c r="DN456" i="4"/>
  <c r="DJ456" i="4"/>
  <c r="DF456" i="4"/>
  <c r="DB456" i="4"/>
  <c r="CX456" i="4"/>
  <c r="CT456" i="4"/>
  <c r="CP456" i="4"/>
  <c r="CL456" i="4"/>
  <c r="CH456" i="4"/>
  <c r="CD456" i="4"/>
  <c r="BZ456" i="4"/>
  <c r="BV456" i="4"/>
  <c r="BR456" i="4"/>
  <c r="BN456" i="4"/>
  <c r="BJ456" i="4"/>
  <c r="BF456" i="4"/>
  <c r="BB456" i="4"/>
  <c r="AX456" i="4"/>
  <c r="AT456" i="4"/>
  <c r="AP456" i="4"/>
  <c r="AL456" i="4"/>
  <c r="AH456" i="4"/>
  <c r="AD456" i="4"/>
  <c r="Z456" i="4"/>
  <c r="V456" i="4"/>
  <c r="R456" i="4"/>
  <c r="N456" i="4"/>
  <c r="J456" i="4"/>
  <c r="F456" i="4"/>
  <c r="H456" i="4"/>
  <c r="O456" i="4"/>
  <c r="W456" i="4"/>
  <c r="AE456" i="4"/>
  <c r="AM456" i="4"/>
  <c r="AU456" i="4"/>
  <c r="BC456" i="4"/>
  <c r="BK456" i="4"/>
  <c r="BS456" i="4"/>
  <c r="CA456" i="4"/>
  <c r="CI456" i="4"/>
  <c r="CQ456" i="4"/>
  <c r="CY456" i="4"/>
  <c r="DG456" i="4"/>
  <c r="DO456" i="4"/>
  <c r="DR462" i="4"/>
  <c r="DN462" i="4"/>
  <c r="DJ462" i="4"/>
  <c r="DF462" i="4"/>
  <c r="DB462" i="4"/>
  <c r="CX462" i="4"/>
  <c r="CT462" i="4"/>
  <c r="CP462" i="4"/>
  <c r="CL462" i="4"/>
  <c r="CH462" i="4"/>
  <c r="CD462" i="4"/>
  <c r="BZ462" i="4"/>
  <c r="BV462" i="4"/>
  <c r="BR462" i="4"/>
  <c r="BN462" i="4"/>
  <c r="BJ462" i="4"/>
  <c r="BF462" i="4"/>
  <c r="BB462" i="4"/>
  <c r="AX462" i="4"/>
  <c r="AT462" i="4"/>
  <c r="AP462" i="4"/>
  <c r="AL462" i="4"/>
  <c r="AH462" i="4"/>
  <c r="AD462" i="4"/>
  <c r="Z462" i="4"/>
  <c r="V462" i="4"/>
  <c r="R462" i="4"/>
  <c r="N462" i="4"/>
  <c r="J462" i="4"/>
  <c r="F462" i="4"/>
  <c r="DQ462" i="4"/>
  <c r="DM462" i="4"/>
  <c r="DI462" i="4"/>
  <c r="DE462" i="4"/>
  <c r="DA462" i="4"/>
  <c r="CW462" i="4"/>
  <c r="CS462" i="4"/>
  <c r="CO462" i="4"/>
  <c r="CK462" i="4"/>
  <c r="CG462" i="4"/>
  <c r="CC462" i="4"/>
  <c r="BY462" i="4"/>
  <c r="BU462" i="4"/>
  <c r="BQ462" i="4"/>
  <c r="BM462" i="4"/>
  <c r="BI462" i="4"/>
  <c r="BE462" i="4"/>
  <c r="BA462" i="4"/>
  <c r="AW462" i="4"/>
  <c r="AS462" i="4"/>
  <c r="AO462" i="4"/>
  <c r="AK462" i="4"/>
  <c r="AG462" i="4"/>
  <c r="AC462" i="4"/>
  <c r="Y462" i="4"/>
  <c r="U462" i="4"/>
  <c r="Q462" i="4"/>
  <c r="M462" i="4"/>
  <c r="I462" i="4"/>
  <c r="E462" i="4"/>
  <c r="DP462" i="4"/>
  <c r="DL462" i="4"/>
  <c r="DH462" i="4"/>
  <c r="DD462" i="4"/>
  <c r="CZ462" i="4"/>
  <c r="CV462" i="4"/>
  <c r="CR462" i="4"/>
  <c r="CN462" i="4"/>
  <c r="CJ462" i="4"/>
  <c r="CF462" i="4"/>
  <c r="CB462" i="4"/>
  <c r="BX462" i="4"/>
  <c r="BT462" i="4"/>
  <c r="BP462" i="4"/>
  <c r="BL462" i="4"/>
  <c r="BH462" i="4"/>
  <c r="BD462" i="4"/>
  <c r="AZ462" i="4"/>
  <c r="AV462" i="4"/>
  <c r="AR462" i="4"/>
  <c r="AN462" i="4"/>
  <c r="AJ462" i="4"/>
  <c r="AF462" i="4"/>
  <c r="AB462" i="4"/>
  <c r="X462" i="4"/>
  <c r="T462" i="4"/>
  <c r="P462" i="4"/>
  <c r="L462" i="4"/>
  <c r="H462" i="4"/>
  <c r="D462" i="4"/>
  <c r="S462" i="4"/>
  <c r="AI462" i="4"/>
  <c r="AY462" i="4"/>
  <c r="BO462" i="4"/>
  <c r="CE462" i="4"/>
  <c r="CU462" i="4"/>
  <c r="DK462" i="4"/>
  <c r="F460" i="4"/>
  <c r="DN460" i="4"/>
  <c r="F464" i="4"/>
  <c r="J464" i="4"/>
  <c r="N464" i="4"/>
  <c r="R464" i="4"/>
  <c r="V464" i="4"/>
  <c r="Z464" i="4"/>
  <c r="AD464" i="4"/>
  <c r="AH464" i="4"/>
  <c r="AL464" i="4"/>
  <c r="AP464" i="4"/>
  <c r="AT464" i="4"/>
  <c r="AX464" i="4"/>
  <c r="BB464" i="4"/>
  <c r="BF464" i="4"/>
  <c r="BJ464" i="4"/>
  <c r="BN464" i="4"/>
  <c r="BR464" i="4"/>
  <c r="BV464" i="4"/>
  <c r="BZ464" i="4"/>
  <c r="CD464" i="4"/>
  <c r="CH464" i="4"/>
  <c r="CL464" i="4"/>
  <c r="CP464" i="4"/>
  <c r="CT464" i="4"/>
  <c r="CX464" i="4"/>
  <c r="DB464" i="4"/>
  <c r="DF464" i="4"/>
  <c r="DJ464" i="4"/>
  <c r="DN464" i="4"/>
  <c r="DR464" i="4"/>
  <c r="AM460" i="4"/>
  <c r="G464" i="4"/>
  <c r="K464" i="4"/>
  <c r="O464" i="4"/>
  <c r="S464" i="4"/>
  <c r="W464" i="4"/>
  <c r="AA464" i="4"/>
  <c r="AE464" i="4"/>
  <c r="AI464" i="4"/>
  <c r="AM464" i="4"/>
  <c r="AQ464" i="4"/>
  <c r="AU464" i="4"/>
  <c r="AY464" i="4"/>
  <c r="BC464" i="4"/>
  <c r="BG464" i="4"/>
  <c r="BK464" i="4"/>
  <c r="BO464" i="4"/>
  <c r="BS464" i="4"/>
  <c r="BW464" i="4"/>
  <c r="CA464" i="4"/>
  <c r="CE464" i="4"/>
  <c r="CI464" i="4"/>
  <c r="CM464" i="4"/>
  <c r="CQ464" i="4"/>
  <c r="CU464" i="4"/>
  <c r="CY464" i="4"/>
  <c r="DC464" i="4"/>
  <c r="DG464" i="4"/>
  <c r="DK464" i="4"/>
  <c r="DO464" i="4"/>
  <c r="DS464" i="4"/>
  <c r="CV460" i="4"/>
  <c r="D464" i="4"/>
  <c r="H464" i="4"/>
  <c r="L464" i="4"/>
  <c r="P464" i="4"/>
  <c r="T464" i="4"/>
  <c r="X464" i="4"/>
  <c r="AB464" i="4"/>
  <c r="AF464" i="4"/>
  <c r="AJ464" i="4"/>
  <c r="AN464" i="4"/>
  <c r="AR464" i="4"/>
  <c r="AV464" i="4"/>
  <c r="AZ464" i="4"/>
  <c r="BD464" i="4"/>
  <c r="BH464" i="4"/>
  <c r="BL464" i="4"/>
  <c r="BP464" i="4"/>
  <c r="BT464" i="4"/>
  <c r="BX464" i="4"/>
  <c r="CB464" i="4"/>
  <c r="CF464" i="4"/>
  <c r="CJ464" i="4"/>
  <c r="CN464" i="4"/>
  <c r="CR464" i="4"/>
  <c r="CV464" i="4"/>
  <c r="CZ464" i="4"/>
  <c r="DD464" i="4"/>
  <c r="DH464" i="4"/>
  <c r="DL464" i="4"/>
  <c r="BI474" i="4"/>
  <c r="DS476" i="4"/>
  <c r="DO476" i="4"/>
  <c r="DK476" i="4"/>
  <c r="DG476" i="4"/>
  <c r="DC476" i="4"/>
  <c r="CY476" i="4"/>
  <c r="CU476" i="4"/>
  <c r="CQ476" i="4"/>
  <c r="CM476" i="4"/>
  <c r="CI476" i="4"/>
  <c r="CE476" i="4"/>
  <c r="CA476" i="4"/>
  <c r="BW476" i="4"/>
  <c r="BS476" i="4"/>
  <c r="BO476" i="4"/>
  <c r="BK476" i="4"/>
  <c r="BG476" i="4"/>
  <c r="BC476" i="4"/>
  <c r="AY476" i="4"/>
  <c r="AU476" i="4"/>
  <c r="AQ476" i="4"/>
  <c r="AM476" i="4"/>
  <c r="AI476" i="4"/>
  <c r="AE476" i="4"/>
  <c r="DQ476" i="4"/>
  <c r="DM476" i="4"/>
  <c r="DI476" i="4"/>
  <c r="DE476" i="4"/>
  <c r="DA476" i="4"/>
  <c r="CW476" i="4"/>
  <c r="CS476" i="4"/>
  <c r="CO476" i="4"/>
  <c r="CK476" i="4"/>
  <c r="CG476" i="4"/>
  <c r="CC476" i="4"/>
  <c r="BY476" i="4"/>
  <c r="BU476" i="4"/>
  <c r="BQ476" i="4"/>
  <c r="BM476" i="4"/>
  <c r="BI476" i="4"/>
  <c r="BE476" i="4"/>
  <c r="BA476" i="4"/>
  <c r="AW476" i="4"/>
  <c r="AS476" i="4"/>
  <c r="AO476" i="4"/>
  <c r="AK476" i="4"/>
  <c r="AG476" i="4"/>
  <c r="AC476" i="4"/>
  <c r="Y476" i="4"/>
  <c r="U476" i="4"/>
  <c r="Q476" i="4"/>
  <c r="M476" i="4"/>
  <c r="I476" i="4"/>
  <c r="E476" i="4"/>
  <c r="H476" i="4"/>
  <c r="N476" i="4"/>
  <c r="S476" i="4"/>
  <c r="X476" i="4"/>
  <c r="AD476" i="4"/>
  <c r="AL476" i="4"/>
  <c r="AT476" i="4"/>
  <c r="BB476" i="4"/>
  <c r="BJ476" i="4"/>
  <c r="BR476" i="4"/>
  <c r="BZ476" i="4"/>
  <c r="CH476" i="4"/>
  <c r="CP476" i="4"/>
  <c r="CX476" i="4"/>
  <c r="DF476" i="4"/>
  <c r="DN476" i="4"/>
  <c r="Z474" i="4"/>
  <c r="CE474" i="4"/>
  <c r="CO474" i="4"/>
  <c r="E480" i="4"/>
  <c r="I480" i="4"/>
  <c r="M480" i="4"/>
  <c r="Q480" i="4"/>
  <c r="U480" i="4"/>
  <c r="Y480" i="4"/>
  <c r="AC480" i="4"/>
  <c r="AG480" i="4"/>
  <c r="AK480" i="4"/>
  <c r="AO480" i="4"/>
  <c r="AS480" i="4"/>
  <c r="AW480" i="4"/>
  <c r="BA480" i="4"/>
  <c r="BE480" i="4"/>
  <c r="BI480" i="4"/>
  <c r="BM480" i="4"/>
  <c r="BQ480" i="4"/>
  <c r="BU480" i="4"/>
  <c r="BY480" i="4"/>
  <c r="CC480" i="4"/>
  <c r="CG480" i="4"/>
  <c r="CK480" i="4"/>
  <c r="CO480" i="4"/>
  <c r="CS480" i="4"/>
  <c r="CW480" i="4"/>
  <c r="DA480" i="4"/>
  <c r="DE480" i="4"/>
  <c r="DI480" i="4"/>
  <c r="DM480" i="4"/>
  <c r="DQ480" i="4"/>
  <c r="K482" i="4"/>
  <c r="CQ482" i="4"/>
  <c r="E484" i="4"/>
  <c r="I484" i="4"/>
  <c r="M484" i="4"/>
  <c r="Q484" i="4"/>
  <c r="U484" i="4"/>
  <c r="Y484" i="4"/>
  <c r="AC484" i="4"/>
  <c r="AG484" i="4"/>
  <c r="AK484" i="4"/>
  <c r="AO484" i="4"/>
  <c r="AS484" i="4"/>
  <c r="AW484" i="4"/>
  <c r="BA484" i="4"/>
  <c r="BE484" i="4"/>
  <c r="BI484" i="4"/>
  <c r="BM484" i="4"/>
  <c r="BQ484" i="4"/>
  <c r="BU484" i="4"/>
  <c r="BY484" i="4"/>
  <c r="CC484" i="4"/>
  <c r="CG484" i="4"/>
  <c r="CK484" i="4"/>
  <c r="CO484" i="4"/>
  <c r="CS484" i="4"/>
  <c r="CW484" i="4"/>
  <c r="DC484" i="4"/>
  <c r="DH484" i="4"/>
  <c r="DM484" i="4"/>
  <c r="DP486" i="4"/>
  <c r="DL486" i="4"/>
  <c r="DH486" i="4"/>
  <c r="DD486" i="4"/>
  <c r="CZ486" i="4"/>
  <c r="CV486" i="4"/>
  <c r="CR486" i="4"/>
  <c r="CN486" i="4"/>
  <c r="CJ486" i="4"/>
  <c r="CF486" i="4"/>
  <c r="CB486" i="4"/>
  <c r="BX486" i="4"/>
  <c r="BT486" i="4"/>
  <c r="BP486" i="4"/>
  <c r="BL486" i="4"/>
  <c r="BH486" i="4"/>
  <c r="BD486" i="4"/>
  <c r="AZ486" i="4"/>
  <c r="AV486" i="4"/>
  <c r="AR486" i="4"/>
  <c r="AN486" i="4"/>
  <c r="AJ486" i="4"/>
  <c r="AF486" i="4"/>
  <c r="AB486" i="4"/>
  <c r="X486" i="4"/>
  <c r="T486" i="4"/>
  <c r="P486" i="4"/>
  <c r="L486" i="4"/>
  <c r="H486" i="4"/>
  <c r="D486" i="4"/>
  <c r="DS486" i="4"/>
  <c r="DO486" i="4"/>
  <c r="DK486" i="4"/>
  <c r="DG486" i="4"/>
  <c r="DC486" i="4"/>
  <c r="DR486" i="4"/>
  <c r="DN486" i="4"/>
  <c r="DJ486" i="4"/>
  <c r="DF486" i="4"/>
  <c r="DB486" i="4"/>
  <c r="I486" i="4"/>
  <c r="N486" i="4"/>
  <c r="S486" i="4"/>
  <c r="Y486" i="4"/>
  <c r="AD486" i="4"/>
  <c r="AI486" i="4"/>
  <c r="AO486" i="4"/>
  <c r="AT486" i="4"/>
  <c r="AY486" i="4"/>
  <c r="BE486" i="4"/>
  <c r="BJ486" i="4"/>
  <c r="BO486" i="4"/>
  <c r="BU486" i="4"/>
  <c r="BZ486" i="4"/>
  <c r="CE486" i="4"/>
  <c r="CK486" i="4"/>
  <c r="CP486" i="4"/>
  <c r="CU486" i="4"/>
  <c r="DA486" i="4"/>
  <c r="DQ486" i="4"/>
  <c r="G480" i="4"/>
  <c r="K480" i="4"/>
  <c r="O480" i="4"/>
  <c r="S480" i="4"/>
  <c r="W480" i="4"/>
  <c r="AA480" i="4"/>
  <c r="AE480" i="4"/>
  <c r="AI480" i="4"/>
  <c r="AM480" i="4"/>
  <c r="AQ480" i="4"/>
  <c r="AU480" i="4"/>
  <c r="AY480" i="4"/>
  <c r="BC480" i="4"/>
  <c r="BG480" i="4"/>
  <c r="BK480" i="4"/>
  <c r="BO480" i="4"/>
  <c r="BS480" i="4"/>
  <c r="BW480" i="4"/>
  <c r="CA480" i="4"/>
  <c r="CE480" i="4"/>
  <c r="CI480" i="4"/>
  <c r="CM480" i="4"/>
  <c r="CQ480" i="4"/>
  <c r="CU480" i="4"/>
  <c r="CY480" i="4"/>
  <c r="DC480" i="4"/>
  <c r="DG480" i="4"/>
  <c r="DK480" i="4"/>
  <c r="DO480" i="4"/>
  <c r="BA482" i="4"/>
  <c r="DR484" i="4"/>
  <c r="DN484" i="4"/>
  <c r="DJ484" i="4"/>
  <c r="DF484" i="4"/>
  <c r="DB484" i="4"/>
  <c r="CX484" i="4"/>
  <c r="G484" i="4"/>
  <c r="K484" i="4"/>
  <c r="O484" i="4"/>
  <c r="S484" i="4"/>
  <c r="W484" i="4"/>
  <c r="AA484" i="4"/>
  <c r="AE484" i="4"/>
  <c r="AI484" i="4"/>
  <c r="AM484" i="4"/>
  <c r="AQ484" i="4"/>
  <c r="AU484" i="4"/>
  <c r="AY484" i="4"/>
  <c r="BC484" i="4"/>
  <c r="BG484" i="4"/>
  <c r="BK484" i="4"/>
  <c r="BO484" i="4"/>
  <c r="BS484" i="4"/>
  <c r="BW484" i="4"/>
  <c r="CA484" i="4"/>
  <c r="CE484" i="4"/>
  <c r="CI484" i="4"/>
  <c r="CM484" i="4"/>
  <c r="CQ484" i="4"/>
  <c r="CU484" i="4"/>
  <c r="CZ484" i="4"/>
  <c r="DE484" i="4"/>
  <c r="DK484" i="4"/>
  <c r="DP484" i="4"/>
  <c r="F486" i="4"/>
  <c r="K486" i="4"/>
  <c r="Q486" i="4"/>
  <c r="V486" i="4"/>
  <c r="AA486" i="4"/>
  <c r="AG486" i="4"/>
  <c r="AL486" i="4"/>
  <c r="AQ486" i="4"/>
  <c r="AW486" i="4"/>
  <c r="BB486" i="4"/>
  <c r="BG486" i="4"/>
  <c r="BM486" i="4"/>
  <c r="BR486" i="4"/>
  <c r="BW486" i="4"/>
  <c r="CC486" i="4"/>
  <c r="CH486" i="4"/>
  <c r="CM486" i="4"/>
  <c r="CS486" i="4"/>
  <c r="CX486" i="4"/>
  <c r="DI486" i="4"/>
  <c r="DQ489" i="4"/>
  <c r="DM489" i="4"/>
  <c r="DI489" i="4"/>
  <c r="DE489" i="4"/>
  <c r="DA489" i="4"/>
  <c r="CW489" i="4"/>
  <c r="CS489" i="4"/>
  <c r="CO489" i="4"/>
  <c r="CK489" i="4"/>
  <c r="CG489" i="4"/>
  <c r="CC489" i="4"/>
  <c r="BY489" i="4"/>
  <c r="BU489" i="4"/>
  <c r="BQ489" i="4"/>
  <c r="BM489" i="4"/>
  <c r="BI489" i="4"/>
  <c r="BE489" i="4"/>
  <c r="BA489" i="4"/>
  <c r="AW489" i="4"/>
  <c r="DP489" i="4"/>
  <c r="DL489" i="4"/>
  <c r="DH489" i="4"/>
  <c r="DD489" i="4"/>
  <c r="CZ489" i="4"/>
  <c r="CV489" i="4"/>
  <c r="CR489" i="4"/>
  <c r="CN489" i="4"/>
  <c r="CJ489" i="4"/>
  <c r="CF489" i="4"/>
  <c r="CB489" i="4"/>
  <c r="BX489" i="4"/>
  <c r="BT489" i="4"/>
  <c r="BP489" i="4"/>
  <c r="BL489" i="4"/>
  <c r="BH489" i="4"/>
  <c r="BD489" i="4"/>
  <c r="AZ489" i="4"/>
  <c r="AV489" i="4"/>
  <c r="AR489" i="4"/>
  <c r="AN489" i="4"/>
  <c r="G489" i="4"/>
  <c r="K489" i="4"/>
  <c r="O489" i="4"/>
  <c r="S489" i="4"/>
  <c r="W489" i="4"/>
  <c r="AA489" i="4"/>
  <c r="AE489" i="4"/>
  <c r="AI489" i="4"/>
  <c r="AM489" i="4"/>
  <c r="AS489" i="4"/>
  <c r="AY489" i="4"/>
  <c r="BG489" i="4"/>
  <c r="BO489" i="4"/>
  <c r="BW489" i="4"/>
  <c r="CE489" i="4"/>
  <c r="CM489" i="4"/>
  <c r="CU489" i="4"/>
  <c r="DC489" i="4"/>
  <c r="DK489" i="4"/>
  <c r="DS489" i="4"/>
  <c r="BC492" i="4"/>
  <c r="E494" i="4"/>
  <c r="I494" i="4"/>
  <c r="M494" i="4"/>
  <c r="Q494" i="4"/>
  <c r="U494" i="4"/>
  <c r="Y494" i="4"/>
  <c r="AC494" i="4"/>
  <c r="AG494" i="4"/>
  <c r="AK494" i="4"/>
  <c r="AO494" i="4"/>
  <c r="AS494" i="4"/>
  <c r="AW494" i="4"/>
  <c r="BC494" i="4"/>
  <c r="BH494" i="4"/>
  <c r="BM494" i="4"/>
  <c r="BU494" i="4"/>
  <c r="CC494" i="4"/>
  <c r="CK494" i="4"/>
  <c r="CS494" i="4"/>
  <c r="DA494" i="4"/>
  <c r="DI494" i="4"/>
  <c r="DQ494" i="4"/>
  <c r="AV492" i="4"/>
  <c r="F494" i="4"/>
  <c r="J494" i="4"/>
  <c r="N494" i="4"/>
  <c r="R494" i="4"/>
  <c r="V494" i="4"/>
  <c r="Z494" i="4"/>
  <c r="AD494" i="4"/>
  <c r="AH494" i="4"/>
  <c r="AL494" i="4"/>
  <c r="AP494" i="4"/>
  <c r="AT494" i="4"/>
  <c r="AY494" i="4"/>
  <c r="BD494" i="4"/>
  <c r="BI494" i="4"/>
  <c r="BP494" i="4"/>
  <c r="BX494" i="4"/>
  <c r="CF494" i="4"/>
  <c r="CN494" i="4"/>
  <c r="CV494" i="4"/>
  <c r="DD494" i="4"/>
  <c r="DS494" i="4"/>
  <c r="DO494" i="4"/>
  <c r="DK494" i="4"/>
  <c r="DG494" i="4"/>
  <c r="DC494" i="4"/>
  <c r="CY494" i="4"/>
  <c r="CU494" i="4"/>
  <c r="CQ494" i="4"/>
  <c r="CM494" i="4"/>
  <c r="CI494" i="4"/>
  <c r="CE494" i="4"/>
  <c r="CA494" i="4"/>
  <c r="BW494" i="4"/>
  <c r="BS494" i="4"/>
  <c r="BO494" i="4"/>
  <c r="DR494" i="4"/>
  <c r="DN494" i="4"/>
  <c r="DJ494" i="4"/>
  <c r="DF494" i="4"/>
  <c r="DB494" i="4"/>
  <c r="CX494" i="4"/>
  <c r="CT494" i="4"/>
  <c r="CP494" i="4"/>
  <c r="CL494" i="4"/>
  <c r="CH494" i="4"/>
  <c r="CD494" i="4"/>
  <c r="BZ494" i="4"/>
  <c r="BV494" i="4"/>
  <c r="BR494" i="4"/>
  <c r="BN494" i="4"/>
  <c r="BJ494" i="4"/>
  <c r="BF494" i="4"/>
  <c r="BB494" i="4"/>
  <c r="AX494" i="4"/>
  <c r="G494" i="4"/>
  <c r="K494" i="4"/>
  <c r="O494" i="4"/>
  <c r="S494" i="4"/>
  <c r="W494" i="4"/>
  <c r="AA494" i="4"/>
  <c r="AE494" i="4"/>
  <c r="AI494" i="4"/>
  <c r="AM494" i="4"/>
  <c r="AQ494" i="4"/>
  <c r="AU494" i="4"/>
  <c r="AZ494" i="4"/>
  <c r="BE494" i="4"/>
  <c r="BK494" i="4"/>
  <c r="BQ494" i="4"/>
  <c r="BY494" i="4"/>
  <c r="CG494" i="4"/>
  <c r="CO494" i="4"/>
  <c r="CW494" i="4"/>
  <c r="DE494" i="4"/>
  <c r="DM494" i="4"/>
  <c r="AY500" i="4"/>
  <c r="DR500" i="4"/>
  <c r="DN500" i="4"/>
  <c r="DJ500" i="4"/>
  <c r="DF500" i="4"/>
  <c r="DB500" i="4"/>
  <c r="CX500" i="4"/>
  <c r="CT500" i="4"/>
  <c r="CP500" i="4"/>
  <c r="CL500" i="4"/>
  <c r="CH500" i="4"/>
  <c r="CD500" i="4"/>
  <c r="BZ500" i="4"/>
  <c r="BV500" i="4"/>
  <c r="BR500" i="4"/>
  <c r="BN500" i="4"/>
  <c r="BJ500" i="4"/>
  <c r="BF500" i="4"/>
  <c r="BB500" i="4"/>
  <c r="AX500" i="4"/>
  <c r="AT500" i="4"/>
  <c r="AP500" i="4"/>
  <c r="AL500" i="4"/>
  <c r="AH500" i="4"/>
  <c r="AD500" i="4"/>
  <c r="Z500" i="4"/>
  <c r="V500" i="4"/>
  <c r="R500" i="4"/>
  <c r="N500" i="4"/>
  <c r="J500" i="4"/>
  <c r="F500" i="4"/>
  <c r="DQ500" i="4"/>
  <c r="DM500" i="4"/>
  <c r="DI500" i="4"/>
  <c r="DE500" i="4"/>
  <c r="DA500" i="4"/>
  <c r="CW500" i="4"/>
  <c r="CS500" i="4"/>
  <c r="CO500" i="4"/>
  <c r="CK500" i="4"/>
  <c r="CG500" i="4"/>
  <c r="CC500" i="4"/>
  <c r="BY500" i="4"/>
  <c r="BU500" i="4"/>
  <c r="BQ500" i="4"/>
  <c r="BM500" i="4"/>
  <c r="BI500" i="4"/>
  <c r="BE500" i="4"/>
  <c r="BA500" i="4"/>
  <c r="AW500" i="4"/>
  <c r="AS500" i="4"/>
  <c r="AO500" i="4"/>
  <c r="AK500" i="4"/>
  <c r="AG500" i="4"/>
  <c r="AC500" i="4"/>
  <c r="Y500" i="4"/>
  <c r="U500" i="4"/>
  <c r="Q500" i="4"/>
  <c r="M500" i="4"/>
  <c r="I500" i="4"/>
  <c r="E500" i="4"/>
  <c r="DP500" i="4"/>
  <c r="DL500" i="4"/>
  <c r="DH500" i="4"/>
  <c r="DD500" i="4"/>
  <c r="CZ500" i="4"/>
  <c r="CV500" i="4"/>
  <c r="CR500" i="4"/>
  <c r="CN500" i="4"/>
  <c r="CJ500" i="4"/>
  <c r="CF500" i="4"/>
  <c r="CB500" i="4"/>
  <c r="BX500" i="4"/>
  <c r="BT500" i="4"/>
  <c r="BP500" i="4"/>
  <c r="BL500" i="4"/>
  <c r="BH500" i="4"/>
  <c r="BD500" i="4"/>
  <c r="AZ500" i="4"/>
  <c r="AV500" i="4"/>
  <c r="AR500" i="4"/>
  <c r="AN500" i="4"/>
  <c r="AJ500" i="4"/>
  <c r="AF500" i="4"/>
  <c r="AB500" i="4"/>
  <c r="X500" i="4"/>
  <c r="T500" i="4"/>
  <c r="P500" i="4"/>
  <c r="L500" i="4"/>
  <c r="H500" i="4"/>
  <c r="D500" i="4"/>
  <c r="DG500" i="4"/>
  <c r="CQ500" i="4"/>
  <c r="CA500" i="4"/>
  <c r="BK500" i="4"/>
  <c r="AU500" i="4"/>
  <c r="AE500" i="4"/>
  <c r="O500" i="4"/>
  <c r="DS500" i="4"/>
  <c r="DC500" i="4"/>
  <c r="CM500" i="4"/>
  <c r="BW500" i="4"/>
  <c r="BG500" i="4"/>
  <c r="AQ500" i="4"/>
  <c r="AA500" i="4"/>
  <c r="K500" i="4"/>
  <c r="DO500" i="4"/>
  <c r="CY500" i="4"/>
  <c r="CI500" i="4"/>
  <c r="BS500" i="4"/>
  <c r="BC500" i="4"/>
  <c r="AM500" i="4"/>
  <c r="W500" i="4"/>
  <c r="G500" i="4"/>
  <c r="BO500" i="4"/>
  <c r="Q498" i="4"/>
  <c r="U498" i="4"/>
  <c r="Y498" i="4"/>
  <c r="AC498" i="4"/>
  <c r="AG498" i="4"/>
  <c r="AK498" i="4"/>
  <c r="AO498" i="4"/>
  <c r="AS498" i="4"/>
  <c r="AW498" i="4"/>
  <c r="BA498" i="4"/>
  <c r="BE498" i="4"/>
  <c r="BI498" i="4"/>
  <c r="BM498" i="4"/>
  <c r="BQ498" i="4"/>
  <c r="BU498" i="4"/>
  <c r="BY498" i="4"/>
  <c r="CC498" i="4"/>
  <c r="CG498" i="4"/>
  <c r="CK498" i="4"/>
  <c r="CO498" i="4"/>
  <c r="CS498" i="4"/>
  <c r="CW498" i="4"/>
  <c r="DA498" i="4"/>
  <c r="DE498" i="4"/>
  <c r="DI498" i="4"/>
  <c r="DM498" i="4"/>
  <c r="DQ498" i="4"/>
  <c r="F498" i="4"/>
  <c r="J498" i="4"/>
  <c r="N498" i="4"/>
  <c r="R498" i="4"/>
  <c r="V498" i="4"/>
  <c r="Z498" i="4"/>
  <c r="AD498" i="4"/>
  <c r="AH498" i="4"/>
  <c r="AL498" i="4"/>
  <c r="AP498" i="4"/>
  <c r="AT498" i="4"/>
  <c r="AX498" i="4"/>
  <c r="BB498" i="4"/>
  <c r="BF498" i="4"/>
  <c r="BJ498" i="4"/>
  <c r="BN498" i="4"/>
  <c r="BR498" i="4"/>
  <c r="BV498" i="4"/>
  <c r="BZ498" i="4"/>
  <c r="CD498" i="4"/>
  <c r="CH498" i="4"/>
  <c r="CL498" i="4"/>
  <c r="CP498" i="4"/>
  <c r="CT498" i="4"/>
  <c r="CX498" i="4"/>
  <c r="DB498" i="4"/>
  <c r="DF498" i="4"/>
  <c r="DJ498" i="4"/>
  <c r="DN498" i="4"/>
  <c r="DR498" i="4"/>
  <c r="G498" i="4"/>
  <c r="K498" i="4"/>
  <c r="O498" i="4"/>
  <c r="S498" i="4"/>
  <c r="W498" i="4"/>
  <c r="AA498" i="4"/>
  <c r="AE498" i="4"/>
  <c r="AI498" i="4"/>
  <c r="AM498" i="4"/>
  <c r="AQ498" i="4"/>
  <c r="AU498" i="4"/>
  <c r="AY498" i="4"/>
  <c r="BC498" i="4"/>
  <c r="BG498" i="4"/>
  <c r="BK498" i="4"/>
  <c r="BO498" i="4"/>
  <c r="BS498" i="4"/>
  <c r="BW498" i="4"/>
  <c r="CA498" i="4"/>
  <c r="CE498" i="4"/>
  <c r="CI498" i="4"/>
  <c r="CM498" i="4"/>
  <c r="CQ498" i="4"/>
  <c r="CU498" i="4"/>
  <c r="CY498" i="4"/>
  <c r="DC498" i="4"/>
  <c r="DG498" i="4"/>
  <c r="DK498" i="4"/>
  <c r="DO498" i="4"/>
  <c r="C22" i="3"/>
  <c r="C11" i="4" s="1"/>
  <c r="C30" i="3"/>
  <c r="C19" i="4" s="1"/>
  <c r="C38" i="3"/>
  <c r="C27" i="4" s="1"/>
  <c r="C24" i="3"/>
  <c r="C13" i="4" s="1"/>
  <c r="C26" i="3"/>
  <c r="C15" i="4" s="1"/>
  <c r="C34" i="3"/>
  <c r="C23" i="4" s="1"/>
  <c r="C42" i="3"/>
  <c r="C31" i="4" s="1"/>
  <c r="C56" i="3"/>
  <c r="C45" i="4" s="1"/>
  <c r="C58" i="3"/>
  <c r="C47" i="4" s="1"/>
  <c r="C60" i="3"/>
  <c r="C49" i="4" s="1"/>
  <c r="C62" i="3"/>
  <c r="C51" i="4" s="1"/>
  <c r="C64" i="3"/>
  <c r="C53" i="4" s="1"/>
  <c r="C66" i="3"/>
  <c r="C55" i="4" s="1"/>
  <c r="C68" i="3"/>
  <c r="C57" i="4" s="1"/>
  <c r="C70" i="3"/>
  <c r="C59" i="4" s="1"/>
  <c r="C72" i="3"/>
  <c r="C61" i="4" s="1"/>
  <c r="C74" i="3"/>
  <c r="C63" i="4" s="1"/>
  <c r="C77" i="3"/>
  <c r="C66" i="4" s="1"/>
  <c r="C79" i="3"/>
  <c r="C68" i="4" s="1"/>
  <c r="C21" i="3"/>
  <c r="C10" i="4" s="1"/>
  <c r="C23" i="3"/>
  <c r="C12" i="4" s="1"/>
  <c r="C25" i="3"/>
  <c r="C14" i="4" s="1"/>
  <c r="C27" i="3"/>
  <c r="C16" i="4" s="1"/>
  <c r="C29" i="3"/>
  <c r="C18" i="4" s="1"/>
  <c r="C31" i="3"/>
  <c r="C20" i="4" s="1"/>
  <c r="C33" i="3"/>
  <c r="C22" i="4" s="1"/>
  <c r="C35" i="3"/>
  <c r="C24" i="4" s="1"/>
  <c r="C37" i="3"/>
  <c r="C26" i="4" s="1"/>
  <c r="C39" i="3"/>
  <c r="C28" i="4" s="1"/>
  <c r="C41" i="3"/>
  <c r="C30" i="4" s="1"/>
  <c r="C43" i="3"/>
  <c r="C32" i="4" s="1"/>
  <c r="C45" i="3"/>
  <c r="C34" i="4" s="1"/>
  <c r="C47" i="3"/>
  <c r="C36" i="4" s="1"/>
  <c r="C49" i="3"/>
  <c r="C38" i="4" s="1"/>
  <c r="C51" i="3"/>
  <c r="C40" i="4" s="1"/>
  <c r="C53" i="3"/>
  <c r="C42" i="4" s="1"/>
  <c r="C55" i="3"/>
  <c r="C44" i="4" s="1"/>
  <c r="C81" i="3"/>
  <c r="C70" i="4" s="1"/>
  <c r="C75" i="3"/>
  <c r="C64" i="4" s="1"/>
  <c r="C83" i="3"/>
  <c r="C72" i="4" s="1"/>
  <c r="C85" i="3"/>
  <c r="C74" i="4" s="1"/>
  <c r="C172" i="3"/>
  <c r="C161" i="4" s="1"/>
  <c r="C174" i="3"/>
  <c r="C163" i="4"/>
  <c r="C176" i="3"/>
  <c r="C165" i="4" s="1"/>
  <c r="C141" i="3"/>
  <c r="C130" i="4" s="1"/>
  <c r="C143" i="3"/>
  <c r="C132" i="4" s="1"/>
  <c r="DI132" i="4" s="1"/>
  <c r="C145" i="3"/>
  <c r="C134" i="4" s="1"/>
  <c r="C147" i="3"/>
  <c r="C136" i="4" s="1"/>
  <c r="C149" i="3"/>
  <c r="C138" i="4" s="1"/>
  <c r="C151" i="3"/>
  <c r="C140" i="4" s="1"/>
  <c r="C153" i="3"/>
  <c r="C142" i="4"/>
  <c r="C155" i="3"/>
  <c r="C144" i="4" s="1"/>
  <c r="C157" i="3"/>
  <c r="C146" i="4" s="1"/>
  <c r="C159" i="3"/>
  <c r="C148" i="4" s="1"/>
  <c r="C161" i="3"/>
  <c r="C150" i="4" s="1"/>
  <c r="C163" i="3"/>
  <c r="C152" i="4" s="1"/>
  <c r="C165" i="3"/>
  <c r="C154" i="4" s="1"/>
  <c r="C178" i="3"/>
  <c r="C167" i="4" s="1"/>
  <c r="C182" i="3"/>
  <c r="C171" i="4" s="1"/>
  <c r="C186" i="3"/>
  <c r="C175" i="4" s="1"/>
  <c r="C190" i="3"/>
  <c r="C179" i="4" s="1"/>
  <c r="C194" i="3"/>
  <c r="C183" i="4" s="1"/>
  <c r="C198" i="3"/>
  <c r="C187" i="4" s="1"/>
  <c r="C87" i="3"/>
  <c r="C76" i="4" s="1"/>
  <c r="C89" i="3"/>
  <c r="C78" i="4" s="1"/>
  <c r="C91" i="3"/>
  <c r="C80" i="4" s="1"/>
  <c r="C93" i="3"/>
  <c r="C82" i="4"/>
  <c r="C95" i="3"/>
  <c r="C84" i="4" s="1"/>
  <c r="C97" i="3"/>
  <c r="C86" i="4" s="1"/>
  <c r="C99" i="3"/>
  <c r="C88" i="4" s="1"/>
  <c r="CX88" i="4" s="1"/>
  <c r="C101" i="3"/>
  <c r="C90" i="4" s="1"/>
  <c r="C103" i="3"/>
  <c r="C92" i="4" s="1"/>
  <c r="C105" i="3"/>
  <c r="C94" i="4" s="1"/>
  <c r="C107" i="3"/>
  <c r="C96" i="4" s="1"/>
  <c r="CH96" i="4" s="1"/>
  <c r="C109" i="3"/>
  <c r="C98" i="4" s="1"/>
  <c r="C111" i="3"/>
  <c r="C100" i="4" s="1"/>
  <c r="C113" i="3"/>
  <c r="C102" i="4" s="1"/>
  <c r="C115" i="3"/>
  <c r="C104" i="4" s="1"/>
  <c r="C117" i="3"/>
  <c r="C106" i="4"/>
  <c r="C119" i="3"/>
  <c r="C108" i="4" s="1"/>
  <c r="C121" i="3"/>
  <c r="C110" i="4" s="1"/>
  <c r="C123" i="3"/>
  <c r="C112" i="4" s="1"/>
  <c r="C125" i="3"/>
  <c r="C114" i="4"/>
  <c r="C127" i="3"/>
  <c r="C116" i="4" s="1"/>
  <c r="C129" i="3"/>
  <c r="C118" i="4" s="1"/>
  <c r="C131" i="3"/>
  <c r="C120" i="4" s="1"/>
  <c r="C133" i="3"/>
  <c r="C122" i="4" s="1"/>
  <c r="C135" i="3"/>
  <c r="C124" i="4" s="1"/>
  <c r="C137" i="3"/>
  <c r="C126" i="4" s="1"/>
  <c r="C139" i="3"/>
  <c r="C128" i="4" s="1"/>
  <c r="DD128" i="4" s="1"/>
  <c r="C171" i="3"/>
  <c r="C160" i="4" s="1"/>
  <c r="C173" i="3"/>
  <c r="C162" i="4" s="1"/>
  <c r="C175" i="3"/>
  <c r="C164" i="4" s="1"/>
  <c r="BL164" i="4" s="1"/>
  <c r="C177" i="3"/>
  <c r="C166" i="4" s="1"/>
  <c r="C180" i="3"/>
  <c r="C169" i="4"/>
  <c r="C184" i="3"/>
  <c r="C173" i="4" s="1"/>
  <c r="CS173" i="4" s="1"/>
  <c r="C188" i="3"/>
  <c r="C177" i="4" s="1"/>
  <c r="C192" i="3"/>
  <c r="C181" i="4" s="1"/>
  <c r="C196" i="3"/>
  <c r="C185" i="4"/>
  <c r="C200" i="3"/>
  <c r="C189" i="4" s="1"/>
  <c r="C202" i="3"/>
  <c r="C191" i="4" s="1"/>
  <c r="C204" i="3"/>
  <c r="C193" i="4" s="1"/>
  <c r="C206" i="3"/>
  <c r="C195" i="4" s="1"/>
  <c r="C208" i="3"/>
  <c r="C197" i="4" s="1"/>
  <c r="C210" i="3"/>
  <c r="C199" i="4" s="1"/>
  <c r="C212" i="3"/>
  <c r="C201" i="4" s="1"/>
  <c r="AU201" i="4" s="1"/>
  <c r="C214" i="3"/>
  <c r="C203" i="4" s="1"/>
  <c r="C216" i="3"/>
  <c r="C205" i="4" s="1"/>
  <c r="C218" i="3"/>
  <c r="C207" i="4" s="1"/>
  <c r="C220" i="3"/>
  <c r="C209" i="4" s="1"/>
  <c r="C222" i="3"/>
  <c r="C211" i="4" s="1"/>
  <c r="H211" i="4" s="1"/>
  <c r="C239" i="3"/>
  <c r="C228" i="4" s="1"/>
  <c r="C223" i="3"/>
  <c r="C212" i="4" s="1"/>
  <c r="C225" i="3"/>
  <c r="C214" i="4" s="1"/>
  <c r="AM214" i="4" s="1"/>
  <c r="C227" i="3"/>
  <c r="C216" i="4" s="1"/>
  <c r="C229" i="3"/>
  <c r="C218" i="4" s="1"/>
  <c r="AH218" i="4" s="1"/>
  <c r="C231" i="3"/>
  <c r="C220" i="4" s="1"/>
  <c r="C235" i="3"/>
  <c r="C224" i="4" s="1"/>
  <c r="C241" i="3"/>
  <c r="C230" i="4" s="1"/>
  <c r="C243" i="3"/>
  <c r="C232" i="4" s="1"/>
  <c r="BH232" i="4" s="1"/>
  <c r="C233" i="3"/>
  <c r="C222" i="4" s="1"/>
  <c r="BK222" i="4" s="1"/>
  <c r="C237" i="3"/>
  <c r="C226" i="4" s="1"/>
  <c r="C279" i="3"/>
  <c r="C268" i="4" s="1"/>
  <c r="C245" i="3"/>
  <c r="C234" i="4" s="1"/>
  <c r="BS234" i="4" s="1"/>
  <c r="C247" i="3"/>
  <c r="C236" i="4" s="1"/>
  <c r="C249" i="3"/>
  <c r="C238" i="4" s="1"/>
  <c r="C251" i="3"/>
  <c r="C240" i="4" s="1"/>
  <c r="C253" i="3"/>
  <c r="C242" i="4" s="1"/>
  <c r="C255" i="3"/>
  <c r="C244" i="4" s="1"/>
  <c r="C257" i="3"/>
  <c r="C246" i="4" s="1"/>
  <c r="BP246" i="4" s="1"/>
  <c r="C259" i="3"/>
  <c r="C248" i="4"/>
  <c r="C261" i="3"/>
  <c r="C250" i="4" s="1"/>
  <c r="C263" i="3"/>
  <c r="C252" i="4" s="1"/>
  <c r="C265" i="3"/>
  <c r="C254" i="4" s="1"/>
  <c r="C267" i="3"/>
  <c r="C256" i="4" s="1"/>
  <c r="C269" i="3"/>
  <c r="C258" i="4" s="1"/>
  <c r="C271" i="3"/>
  <c r="C260" i="4" s="1"/>
  <c r="C273" i="3"/>
  <c r="C262" i="4" s="1"/>
  <c r="C275" i="3"/>
  <c r="C264" i="4" s="1"/>
  <c r="C277" i="3"/>
  <c r="C266" i="4" s="1"/>
  <c r="C281" i="3"/>
  <c r="C270" i="4" s="1"/>
  <c r="O270" i="4" s="1"/>
  <c r="C283" i="3"/>
  <c r="C272" i="4" s="1"/>
  <c r="C285" i="3"/>
  <c r="C274" i="4" s="1"/>
  <c r="C287" i="3"/>
  <c r="C276" i="4" s="1"/>
  <c r="C289" i="3"/>
  <c r="C278" i="4" s="1"/>
  <c r="CA278" i="4" s="1"/>
  <c r="C291" i="3"/>
  <c r="C280" i="4" s="1"/>
  <c r="C294" i="3"/>
  <c r="C283" i="4" s="1"/>
  <c r="C302" i="3"/>
  <c r="C291" i="4" s="1"/>
  <c r="C293" i="3"/>
  <c r="C282" i="4" s="1"/>
  <c r="AX282" i="4" s="1"/>
  <c r="C300" i="3"/>
  <c r="C289" i="4" s="1"/>
  <c r="C304" i="3"/>
  <c r="C293" i="4" s="1"/>
  <c r="C292" i="3"/>
  <c r="C281" i="4" s="1"/>
  <c r="C354" i="3"/>
  <c r="C343" i="4" s="1"/>
  <c r="CC343" i="4" s="1"/>
  <c r="C306" i="3"/>
  <c r="C295" i="4" s="1"/>
  <c r="C308" i="3"/>
  <c r="C297" i="4" s="1"/>
  <c r="C310" i="3"/>
  <c r="C299" i="4" s="1"/>
  <c r="C312" i="3"/>
  <c r="C301" i="4"/>
  <c r="C314" i="3"/>
  <c r="C303" i="4" s="1"/>
  <c r="C316" i="3"/>
  <c r="C305" i="4"/>
  <c r="N305" i="4" s="1"/>
  <c r="C319" i="3"/>
  <c r="C308" i="4" s="1"/>
  <c r="C321" i="3"/>
  <c r="C310" i="4" s="1"/>
  <c r="AX310" i="4" s="1"/>
  <c r="C323" i="3"/>
  <c r="C312" i="4"/>
  <c r="CN312" i="4" s="1"/>
  <c r="C325" i="3"/>
  <c r="C314" i="4" s="1"/>
  <c r="C327" i="3"/>
  <c r="C316" i="4" s="1"/>
  <c r="C329" i="3"/>
  <c r="C318" i="4" s="1"/>
  <c r="C331" i="3"/>
  <c r="C320" i="4" s="1"/>
  <c r="C333" i="3"/>
  <c r="C322" i="4" s="1"/>
  <c r="BV322" i="4" s="1"/>
  <c r="C335" i="3"/>
  <c r="C324" i="4" s="1"/>
  <c r="C337" i="3"/>
  <c r="C326" i="4" s="1"/>
  <c r="C339" i="3"/>
  <c r="C328" i="4" s="1"/>
  <c r="K328" i="4" s="1"/>
  <c r="C341" i="3"/>
  <c r="C330" i="4" s="1"/>
  <c r="N330" i="4" s="1"/>
  <c r="C343" i="3"/>
  <c r="C332" i="4" s="1"/>
  <c r="C345" i="3"/>
  <c r="C334" i="4"/>
  <c r="D334" i="4" s="1"/>
  <c r="C347" i="3"/>
  <c r="C336" i="4" s="1"/>
  <c r="C349" i="3"/>
  <c r="C338" i="4" s="1"/>
  <c r="CD338" i="4" s="1"/>
  <c r="C356" i="3"/>
  <c r="C345" i="4" s="1"/>
  <c r="C358" i="3"/>
  <c r="C347" i="4" s="1"/>
  <c r="DC347" i="4" s="1"/>
  <c r="C360" i="3"/>
  <c r="C349" i="4" s="1"/>
  <c r="C362" i="3"/>
  <c r="C351" i="4" s="1"/>
  <c r="C364" i="3"/>
  <c r="C353" i="4" s="1"/>
  <c r="J353" i="4" s="1"/>
  <c r="C366" i="3"/>
  <c r="C355" i="4" s="1"/>
  <c r="C361" i="3"/>
  <c r="C350" i="4" s="1"/>
  <c r="C363" i="3"/>
  <c r="C352" i="4" s="1"/>
  <c r="CY352" i="4" s="1"/>
  <c r="C365" i="3"/>
  <c r="C354" i="4" s="1"/>
  <c r="C367" i="3"/>
  <c r="C356" i="4" s="1"/>
  <c r="BG356" i="4" s="1"/>
  <c r="C398" i="3"/>
  <c r="C387" i="4" s="1"/>
  <c r="C402" i="3"/>
  <c r="C391" i="4" s="1"/>
  <c r="CF391" i="4" s="1"/>
  <c r="C368" i="3"/>
  <c r="C357" i="4" s="1"/>
  <c r="C370" i="3"/>
  <c r="C359" i="4" s="1"/>
  <c r="BR359" i="4" s="1"/>
  <c r="C372" i="3"/>
  <c r="C361" i="4" s="1"/>
  <c r="C374" i="3"/>
  <c r="C363" i="4" s="1"/>
  <c r="C376" i="3"/>
  <c r="C365" i="4" s="1"/>
  <c r="C378" i="3"/>
  <c r="C367" i="4" s="1"/>
  <c r="C420" i="3"/>
  <c r="C409" i="4" s="1"/>
  <c r="J409" i="4" s="1"/>
  <c r="C400" i="3"/>
  <c r="C389" i="4" s="1"/>
  <c r="C404" i="3"/>
  <c r="C393" i="4" s="1"/>
  <c r="C428" i="3"/>
  <c r="C417" i="4" s="1"/>
  <c r="BN417" i="4" s="1"/>
  <c r="C369" i="3"/>
  <c r="C358" i="4" s="1"/>
  <c r="AD358" i="4" s="1"/>
  <c r="C371" i="3"/>
  <c r="C360" i="4" s="1"/>
  <c r="CA360" i="4" s="1"/>
  <c r="C379" i="3"/>
  <c r="C368" i="4" s="1"/>
  <c r="CM368" i="4" s="1"/>
  <c r="C381" i="3"/>
  <c r="C370" i="4" s="1"/>
  <c r="C383" i="3"/>
  <c r="C372" i="4" s="1"/>
  <c r="CJ372" i="4" s="1"/>
  <c r="C385" i="3"/>
  <c r="C374" i="4" s="1"/>
  <c r="C387" i="3"/>
  <c r="C376" i="4"/>
  <c r="AZ376" i="4" s="1"/>
  <c r="C389" i="3"/>
  <c r="C378" i="4" s="1"/>
  <c r="C392" i="3"/>
  <c r="C381" i="4" s="1"/>
  <c r="L381" i="4" s="1"/>
  <c r="C394" i="3"/>
  <c r="C383" i="4" s="1"/>
  <c r="AX383" i="4" s="1"/>
  <c r="C396" i="3"/>
  <c r="C385" i="4" s="1"/>
  <c r="DA385" i="4" s="1"/>
  <c r="C406" i="3"/>
  <c r="C395" i="4" s="1"/>
  <c r="BW395" i="4" s="1"/>
  <c r="C408" i="3"/>
  <c r="C397" i="4" s="1"/>
  <c r="DJ397" i="4" s="1"/>
  <c r="C409" i="3"/>
  <c r="C398" i="4" s="1"/>
  <c r="C411" i="3"/>
  <c r="C400" i="4" s="1"/>
  <c r="CL400" i="4" s="1"/>
  <c r="C414" i="3"/>
  <c r="C403" i="4" s="1"/>
  <c r="DM403" i="4" s="1"/>
  <c r="C422" i="3"/>
  <c r="C411" i="4" s="1"/>
  <c r="C426" i="3"/>
  <c r="C415" i="4" s="1"/>
  <c r="C430" i="3"/>
  <c r="C419" i="4" s="1"/>
  <c r="BF419" i="4" s="1"/>
  <c r="C412" i="3"/>
  <c r="C401" i="4" s="1"/>
  <c r="CY401" i="4" s="1"/>
  <c r="C416" i="3"/>
  <c r="C405" i="4" s="1"/>
  <c r="C418" i="3"/>
  <c r="C407" i="4" s="1"/>
  <c r="C424" i="3"/>
  <c r="C413" i="4" s="1"/>
  <c r="C434" i="3"/>
  <c r="C423" i="4" s="1"/>
  <c r="C432" i="3"/>
  <c r="C421" i="4" s="1"/>
  <c r="AD421" i="4" s="1"/>
  <c r="C442" i="3"/>
  <c r="C431" i="4" s="1"/>
  <c r="C437" i="3"/>
  <c r="C426" i="4" s="1"/>
  <c r="AI426" i="4" s="1"/>
  <c r="C439" i="3"/>
  <c r="C428" i="4" s="1"/>
  <c r="AW428" i="4" s="1"/>
  <c r="C440" i="3"/>
  <c r="C429" i="4" s="1"/>
  <c r="CW429" i="4" s="1"/>
  <c r="C444" i="3"/>
  <c r="C433" i="4" s="1"/>
  <c r="C464" i="3"/>
  <c r="C453" i="4" s="1"/>
  <c r="DS453" i="4" s="1"/>
  <c r="C468" i="3"/>
  <c r="C457" i="4" s="1"/>
  <c r="AU457" i="4" s="1"/>
  <c r="C474" i="3"/>
  <c r="C463" i="4" s="1"/>
  <c r="AK463" i="4" s="1"/>
  <c r="C476" i="3"/>
  <c r="C465" i="4" s="1"/>
  <c r="C447" i="3"/>
  <c r="C436" i="4" s="1"/>
  <c r="DS436" i="4" s="1"/>
  <c r="C449" i="3"/>
  <c r="C438" i="4" s="1"/>
  <c r="CM438" i="4" s="1"/>
  <c r="C451" i="3"/>
  <c r="C440" i="4" s="1"/>
  <c r="AQ440" i="4" s="1"/>
  <c r="C453" i="3"/>
  <c r="C442" i="4"/>
  <c r="AW442" i="4" s="1"/>
  <c r="C455" i="3"/>
  <c r="C444" i="4" s="1"/>
  <c r="BH444" i="4" s="1"/>
  <c r="C457" i="3"/>
  <c r="C446" i="4" s="1"/>
  <c r="BX446" i="4" s="1"/>
  <c r="C459" i="3"/>
  <c r="C448" i="4" s="1"/>
  <c r="C461" i="3"/>
  <c r="C450" i="4" s="1"/>
  <c r="J450" i="4" s="1"/>
  <c r="C463" i="3"/>
  <c r="C452" i="4" s="1"/>
  <c r="AZ452" i="4" s="1"/>
  <c r="C466" i="3"/>
  <c r="C455" i="4" s="1"/>
  <c r="CT455" i="4" s="1"/>
  <c r="C470" i="3"/>
  <c r="C459" i="4"/>
  <c r="I459" i="4" s="1"/>
  <c r="C472" i="3"/>
  <c r="C461" i="4" s="1"/>
  <c r="BG461" i="4" s="1"/>
  <c r="C446" i="3"/>
  <c r="C435" i="4" s="1"/>
  <c r="N435" i="4" s="1"/>
  <c r="C448" i="3"/>
  <c r="C437" i="4" s="1"/>
  <c r="AZ437" i="4" s="1"/>
  <c r="C450" i="3"/>
  <c r="C439" i="4" s="1"/>
  <c r="C452" i="3"/>
  <c r="C441" i="4" s="1"/>
  <c r="AQ441" i="4" s="1"/>
  <c r="C454" i="3"/>
  <c r="C443" i="4" s="1"/>
  <c r="C456" i="3"/>
  <c r="C445" i="4" s="1"/>
  <c r="C458" i="3"/>
  <c r="C447" i="4" s="1"/>
  <c r="BK447" i="4" s="1"/>
  <c r="C460" i="3"/>
  <c r="C449" i="4" s="1"/>
  <c r="BC449" i="4" s="1"/>
  <c r="C462" i="3"/>
  <c r="C451" i="4" s="1"/>
  <c r="C478" i="3"/>
  <c r="C467" i="4" s="1"/>
  <c r="N467" i="4" s="1"/>
  <c r="C480" i="3"/>
  <c r="C469" i="4" s="1"/>
  <c r="AQ469" i="4" s="1"/>
  <c r="C482" i="3"/>
  <c r="C471" i="4" s="1"/>
  <c r="C484" i="3"/>
  <c r="C473" i="4" s="1"/>
  <c r="BW473" i="4" s="1"/>
  <c r="C486" i="3"/>
  <c r="C475" i="4" s="1"/>
  <c r="DH475" i="4" s="1"/>
  <c r="C479" i="3"/>
  <c r="C468" i="4" s="1"/>
  <c r="C481" i="3"/>
  <c r="C470" i="4" s="1"/>
  <c r="CH470" i="4" s="1"/>
  <c r="C483" i="3"/>
  <c r="C472" i="4" s="1"/>
  <c r="BG472" i="4" s="1"/>
  <c r="C489" i="3"/>
  <c r="C478" i="4" s="1"/>
  <c r="C492" i="3"/>
  <c r="C481" i="4" s="1"/>
  <c r="C488" i="3"/>
  <c r="C477" i="4" s="1"/>
  <c r="DD477" i="4" s="1"/>
  <c r="C490" i="3"/>
  <c r="C479" i="4" s="1"/>
  <c r="DE479" i="4" s="1"/>
  <c r="C498" i="3"/>
  <c r="C487" i="4" s="1"/>
  <c r="C501" i="3"/>
  <c r="C490" i="4" s="1"/>
  <c r="C494" i="3"/>
  <c r="C483" i="4" s="1"/>
  <c r="CD483" i="4" s="1"/>
  <c r="C496" i="3"/>
  <c r="C485" i="4" s="1"/>
  <c r="C499" i="3"/>
  <c r="C488" i="4" s="1"/>
  <c r="C502" i="3"/>
  <c r="C491" i="4" s="1"/>
  <c r="AJ491" i="4" s="1"/>
  <c r="C504" i="3"/>
  <c r="C493" i="4" s="1"/>
  <c r="C506" i="3"/>
  <c r="C495" i="4" s="1"/>
  <c r="C507" i="3"/>
  <c r="C496" i="4" s="1"/>
  <c r="DB496" i="4" s="1"/>
  <c r="C508" i="3"/>
  <c r="C497" i="4" s="1"/>
  <c r="C510" i="3"/>
  <c r="C499" i="4" s="1"/>
  <c r="BY499" i="4" s="1"/>
  <c r="C512" i="3"/>
  <c r="C501" i="4" s="1"/>
  <c r="AS501" i="4" s="1"/>
  <c r="BI12" i="3"/>
  <c r="J322" i="4"/>
  <c r="BA450" i="4"/>
  <c r="CS314" i="4"/>
  <c r="BM322" i="4"/>
  <c r="DO447" i="4"/>
  <c r="BR447" i="4"/>
  <c r="F447" i="4"/>
  <c r="BW447" i="4"/>
  <c r="K447" i="4"/>
  <c r="CI447" i="4"/>
  <c r="W447" i="4"/>
  <c r="CN447" i="4"/>
  <c r="AB447" i="4"/>
  <c r="BM447" i="4"/>
  <c r="DK447" i="4"/>
  <c r="M447" i="4"/>
  <c r="CK447" i="4"/>
  <c r="AN447" i="4"/>
  <c r="DK429" i="4"/>
  <c r="CW372" i="4"/>
  <c r="DN372" i="4"/>
  <c r="AQ372" i="4"/>
  <c r="AE488" i="4"/>
  <c r="AY438" i="4"/>
  <c r="CE438" i="4"/>
  <c r="AQ438" i="4"/>
  <c r="DC438" i="4"/>
  <c r="DF438" i="4"/>
  <c r="CP438" i="4"/>
  <c r="AD438" i="4"/>
  <c r="CW438" i="4"/>
  <c r="CG438" i="4"/>
  <c r="U438" i="4"/>
  <c r="BL438" i="4"/>
  <c r="AF438" i="4"/>
  <c r="W438" i="4"/>
  <c r="AR438" i="4"/>
  <c r="L438" i="4"/>
  <c r="CL438" i="4"/>
  <c r="AP438" i="4"/>
  <c r="Z438" i="4"/>
  <c r="CC438" i="4"/>
  <c r="AG438" i="4"/>
  <c r="Q438" i="4"/>
  <c r="X438" i="4"/>
  <c r="AU438" i="4"/>
  <c r="O438" i="4"/>
  <c r="D438" i="4"/>
  <c r="CH438" i="4"/>
  <c r="BR438" i="4"/>
  <c r="F438" i="4"/>
  <c r="BY438" i="4"/>
  <c r="BI438" i="4"/>
  <c r="DH438" i="4"/>
  <c r="P438" i="4"/>
  <c r="CY438" i="4"/>
  <c r="CN438" i="4"/>
  <c r="AI438" i="4"/>
  <c r="DI428" i="4"/>
  <c r="AB428" i="4"/>
  <c r="CW428" i="4"/>
  <c r="CG428" i="4"/>
  <c r="AP428" i="4"/>
  <c r="DL428" i="4"/>
  <c r="CV428" i="4"/>
  <c r="BE428" i="4"/>
  <c r="AD428" i="4"/>
  <c r="DJ428" i="4"/>
  <c r="CJ428" i="4"/>
  <c r="BT428" i="4"/>
  <c r="BN428" i="4"/>
  <c r="AS428" i="4"/>
  <c r="AC428" i="4"/>
  <c r="T428" i="4"/>
  <c r="X428" i="4"/>
  <c r="H428" i="4"/>
  <c r="V428" i="4"/>
  <c r="U428" i="4"/>
  <c r="E428" i="4"/>
  <c r="K428" i="4"/>
  <c r="BW428" i="4"/>
  <c r="O428" i="4"/>
  <c r="AE428" i="4"/>
  <c r="CQ428" i="4"/>
  <c r="AI428" i="4"/>
  <c r="AY428" i="4"/>
  <c r="DK428" i="4"/>
  <c r="F395" i="4"/>
  <c r="CI395" i="4"/>
  <c r="AG395" i="4"/>
  <c r="R395" i="4"/>
  <c r="CB395" i="4"/>
  <c r="DR395" i="4"/>
  <c r="CU395" i="4"/>
  <c r="BK395" i="4"/>
  <c r="T395" i="4"/>
  <c r="CE395" i="4"/>
  <c r="AC355" i="4"/>
  <c r="CF355" i="4"/>
  <c r="S343" i="4"/>
  <c r="BB343" i="4"/>
  <c r="U343" i="4"/>
  <c r="AK343" i="4"/>
  <c r="AI343" i="4"/>
  <c r="M343" i="4"/>
  <c r="AU343" i="4"/>
  <c r="DQ495" i="4"/>
  <c r="DF495" i="4"/>
  <c r="BJ495" i="4"/>
  <c r="AT495" i="4"/>
  <c r="J495" i="4"/>
  <c r="E495" i="4"/>
  <c r="CL495" i="4"/>
  <c r="BV495" i="4"/>
  <c r="Z495" i="4"/>
  <c r="N495" i="4"/>
  <c r="DN495" i="4"/>
  <c r="CX495" i="4"/>
  <c r="BB495" i="4"/>
  <c r="AL495" i="4"/>
  <c r="M495" i="4"/>
  <c r="H495" i="4"/>
  <c r="DJ495" i="4"/>
  <c r="CT495" i="4"/>
  <c r="CD495" i="4"/>
  <c r="BN495" i="4"/>
  <c r="AX495" i="4"/>
  <c r="AH495" i="4"/>
  <c r="R495" i="4"/>
  <c r="L495" i="4"/>
  <c r="F495" i="4"/>
  <c r="G495" i="4"/>
  <c r="W495" i="4"/>
  <c r="AM495" i="4"/>
  <c r="BC495" i="4"/>
  <c r="BS495" i="4"/>
  <c r="CI495" i="4"/>
  <c r="CY495" i="4"/>
  <c r="DO495" i="4"/>
  <c r="T495" i="4"/>
  <c r="AJ495" i="4"/>
  <c r="AZ495" i="4"/>
  <c r="BP495" i="4"/>
  <c r="CF495" i="4"/>
  <c r="CV495" i="4"/>
  <c r="DL495" i="4"/>
  <c r="Y495" i="4"/>
  <c r="AO495" i="4"/>
  <c r="BE495" i="4"/>
  <c r="BU495" i="4"/>
  <c r="CK495" i="4"/>
  <c r="DA495" i="4"/>
  <c r="K495" i="4"/>
  <c r="AA495" i="4"/>
  <c r="AQ495" i="4"/>
  <c r="BG495" i="4"/>
  <c r="BW495" i="4"/>
  <c r="CM495" i="4"/>
  <c r="DC495" i="4"/>
  <c r="DS495" i="4"/>
  <c r="X495" i="4"/>
  <c r="AN495" i="4"/>
  <c r="BD495" i="4"/>
  <c r="BT495" i="4"/>
  <c r="CJ495" i="4"/>
  <c r="CZ495" i="4"/>
  <c r="DP495" i="4"/>
  <c r="AC495" i="4"/>
  <c r="AS495" i="4"/>
  <c r="BI495" i="4"/>
  <c r="BY495" i="4"/>
  <c r="CO495" i="4"/>
  <c r="DE495" i="4"/>
  <c r="O495" i="4"/>
  <c r="AE495" i="4"/>
  <c r="AU495" i="4"/>
  <c r="BK495" i="4"/>
  <c r="CA495" i="4"/>
  <c r="CQ495" i="4"/>
  <c r="DG495" i="4"/>
  <c r="AB495" i="4"/>
  <c r="AR495" i="4"/>
  <c r="BH495" i="4"/>
  <c r="BX495" i="4"/>
  <c r="CN495" i="4"/>
  <c r="DD495" i="4"/>
  <c r="AG495" i="4"/>
  <c r="AW495" i="4"/>
  <c r="BM495" i="4"/>
  <c r="CC495" i="4"/>
  <c r="CS495" i="4"/>
  <c r="DI495" i="4"/>
  <c r="AS479" i="4"/>
  <c r="Q479" i="4"/>
  <c r="BE479" i="4"/>
  <c r="DS479" i="4"/>
  <c r="DL479" i="4"/>
  <c r="BV479" i="4"/>
  <c r="J479" i="4"/>
  <c r="DG473" i="4"/>
  <c r="CA473" i="4"/>
  <c r="AU473" i="4"/>
  <c r="O473" i="4"/>
  <c r="BN473" i="4"/>
  <c r="AX473" i="4"/>
  <c r="AO473" i="4"/>
  <c r="AV473" i="4"/>
  <c r="AF473" i="4"/>
  <c r="AT473" i="4"/>
  <c r="BA473" i="4"/>
  <c r="AK473" i="4"/>
  <c r="BH473" i="4"/>
  <c r="L473" i="4"/>
  <c r="AI473" i="4"/>
  <c r="CL473" i="4"/>
  <c r="AP473" i="4"/>
  <c r="Z473" i="4"/>
  <c r="CC473" i="4"/>
  <c r="AG473" i="4"/>
  <c r="Q473" i="4"/>
  <c r="BT473" i="4"/>
  <c r="X473" i="4"/>
  <c r="H473" i="4"/>
  <c r="AH443" i="4"/>
  <c r="DD443" i="4"/>
  <c r="AI443" i="4"/>
  <c r="U443" i="4"/>
  <c r="AE452" i="4"/>
  <c r="DA452" i="4"/>
  <c r="CQ452" i="4"/>
  <c r="AO452" i="4"/>
  <c r="DR452" i="4"/>
  <c r="BV452" i="4"/>
  <c r="J452" i="4"/>
  <c r="DD452" i="4"/>
  <c r="AR452" i="4"/>
  <c r="CB452" i="4"/>
  <c r="BG452" i="4"/>
  <c r="X452" i="4"/>
  <c r="BE452" i="4"/>
  <c r="CV452" i="4"/>
  <c r="DK452" i="4"/>
  <c r="BR452" i="4"/>
  <c r="BB452" i="4"/>
  <c r="F452" i="4"/>
  <c r="AM452" i="4"/>
  <c r="Q452" i="4"/>
  <c r="BW452" i="4"/>
  <c r="AI452" i="4"/>
  <c r="BY452" i="4"/>
  <c r="BP452" i="4"/>
  <c r="DJ452" i="4"/>
  <c r="CT452" i="4"/>
  <c r="AX452" i="4"/>
  <c r="CS452" i="4"/>
  <c r="BX452" i="4"/>
  <c r="L452" i="4"/>
  <c r="AV452" i="4"/>
  <c r="AA452" i="4"/>
  <c r="CJ452" i="4"/>
  <c r="H452" i="4"/>
  <c r="AY452" i="4"/>
  <c r="DB436" i="4"/>
  <c r="CW436" i="4"/>
  <c r="BL436" i="4"/>
  <c r="BF436" i="4"/>
  <c r="U436" i="4"/>
  <c r="P436" i="4"/>
  <c r="CV436" i="4"/>
  <c r="CP436" i="4"/>
  <c r="BE436" i="4"/>
  <c r="AZ436" i="4"/>
  <c r="N436" i="4"/>
  <c r="I436" i="4"/>
  <c r="CO436" i="4"/>
  <c r="CJ436" i="4"/>
  <c r="AX436" i="4"/>
  <c r="AS436" i="4"/>
  <c r="H436" i="4"/>
  <c r="DN436" i="4"/>
  <c r="CC436" i="4"/>
  <c r="BX436" i="4"/>
  <c r="AL436" i="4"/>
  <c r="AG436" i="4"/>
  <c r="AA436" i="4"/>
  <c r="AQ436" i="4"/>
  <c r="AU436" i="4"/>
  <c r="BK436" i="4"/>
  <c r="BO436" i="4"/>
  <c r="CE436" i="4"/>
  <c r="DB453" i="4"/>
  <c r="DQ453" i="4"/>
  <c r="CZ453" i="4"/>
  <c r="DN453" i="4"/>
  <c r="CC453" i="4"/>
  <c r="BX453" i="4"/>
  <c r="AL453" i="4"/>
  <c r="AG453" i="4"/>
  <c r="CR453" i="4"/>
  <c r="CL453" i="4"/>
  <c r="BA453" i="4"/>
  <c r="AV453" i="4"/>
  <c r="J453" i="4"/>
  <c r="E453" i="4"/>
  <c r="BP453" i="4"/>
  <c r="BJ453" i="4"/>
  <c r="Y453" i="4"/>
  <c r="T453" i="4"/>
  <c r="CD453" i="4"/>
  <c r="BY453" i="4"/>
  <c r="AN453" i="4"/>
  <c r="AH453" i="4"/>
  <c r="W453" i="4"/>
  <c r="AM453" i="4"/>
  <c r="AA453" i="4"/>
  <c r="AQ453" i="4"/>
  <c r="AU453" i="4"/>
  <c r="BK453" i="4"/>
  <c r="DR419" i="4"/>
  <c r="DB419" i="4"/>
  <c r="DI419" i="4"/>
  <c r="CS419" i="4"/>
  <c r="CZ419" i="4"/>
  <c r="CJ419" i="4"/>
  <c r="AA419" i="4"/>
  <c r="CI419" i="4"/>
  <c r="CH419" i="4"/>
  <c r="BR419" i="4"/>
  <c r="BY419" i="4"/>
  <c r="BI419" i="4"/>
  <c r="BP419" i="4"/>
  <c r="AZ419" i="4"/>
  <c r="G419" i="4"/>
  <c r="DK419" i="4"/>
  <c r="AT419" i="4"/>
  <c r="AD419" i="4"/>
  <c r="AK419" i="4"/>
  <c r="U419" i="4"/>
  <c r="AB419" i="4"/>
  <c r="L419" i="4"/>
  <c r="CA419" i="4"/>
  <c r="DJ419" i="4"/>
  <c r="AI419" i="4"/>
  <c r="CT419" i="4"/>
  <c r="AU419" i="4"/>
  <c r="CD419" i="4"/>
  <c r="DN400" i="4"/>
  <c r="DG400" i="4"/>
  <c r="BH400" i="4"/>
  <c r="BB400" i="4"/>
  <c r="D400" i="4"/>
  <c r="DS400" i="4"/>
  <c r="BV400" i="4"/>
  <c r="BN400" i="4"/>
  <c r="P400" i="4"/>
  <c r="J400" i="4"/>
  <c r="CA400" i="4"/>
  <c r="BS400" i="4"/>
  <c r="V400" i="4"/>
  <c r="O400" i="4"/>
  <c r="CF400" i="4"/>
  <c r="BX400" i="4"/>
  <c r="AA400" i="4"/>
  <c r="T400" i="4"/>
  <c r="BE400" i="4"/>
  <c r="AO400" i="4"/>
  <c r="CZ400" i="4"/>
  <c r="DM400" i="4"/>
  <c r="E400" i="4"/>
  <c r="X400" i="4"/>
  <c r="AC400" i="4"/>
  <c r="N400" i="4"/>
  <c r="AD400" i="4"/>
  <c r="BT400" i="4"/>
  <c r="BZ400" i="4"/>
  <c r="DP400" i="4"/>
  <c r="DN376" i="4"/>
  <c r="BB376" i="4"/>
  <c r="CE376" i="4"/>
  <c r="AU354" i="4"/>
  <c r="DP332" i="4"/>
  <c r="DB332" i="4"/>
  <c r="CT332" i="4"/>
  <c r="BV332" i="4"/>
  <c r="BN332" i="4"/>
  <c r="AP332" i="4"/>
  <c r="AH332" i="4"/>
  <c r="J332" i="4"/>
  <c r="DQ332" i="4"/>
  <c r="CS332" i="4"/>
  <c r="CK332" i="4"/>
  <c r="BM332" i="4"/>
  <c r="BE332" i="4"/>
  <c r="AG332" i="4"/>
  <c r="Y332" i="4"/>
  <c r="DN332" i="4"/>
  <c r="DF332" i="4"/>
  <c r="CP332" i="4"/>
  <c r="CH332" i="4"/>
  <c r="BZ332" i="4"/>
  <c r="BR332" i="4"/>
  <c r="BJ332" i="4"/>
  <c r="BB332" i="4"/>
  <c r="AT332" i="4"/>
  <c r="AL332" i="4"/>
  <c r="AD332" i="4"/>
  <c r="V332" i="4"/>
  <c r="N332" i="4"/>
  <c r="F332" i="4"/>
  <c r="DM332" i="4"/>
  <c r="DE332" i="4"/>
  <c r="CW332" i="4"/>
  <c r="CO332" i="4"/>
  <c r="CG332" i="4"/>
  <c r="BY332" i="4"/>
  <c r="BQ332" i="4"/>
  <c r="BI332" i="4"/>
  <c r="BA332" i="4"/>
  <c r="AS332" i="4"/>
  <c r="AK332" i="4"/>
  <c r="AC332" i="4"/>
  <c r="U332" i="4"/>
  <c r="M332" i="4"/>
  <c r="E332" i="4"/>
  <c r="K332" i="4"/>
  <c r="AA332" i="4"/>
  <c r="AQ332" i="4"/>
  <c r="BG332" i="4"/>
  <c r="BW332" i="4"/>
  <c r="CM332" i="4"/>
  <c r="DC332" i="4"/>
  <c r="DS332" i="4"/>
  <c r="P332" i="4"/>
  <c r="AF332" i="4"/>
  <c r="AV332" i="4"/>
  <c r="BL332" i="4"/>
  <c r="CB332" i="4"/>
  <c r="CR332" i="4"/>
  <c r="DH332" i="4"/>
  <c r="O332" i="4"/>
  <c r="AE332" i="4"/>
  <c r="AU332" i="4"/>
  <c r="BK332" i="4"/>
  <c r="CA332" i="4"/>
  <c r="CQ332" i="4"/>
  <c r="DG332" i="4"/>
  <c r="D332" i="4"/>
  <c r="T332" i="4"/>
  <c r="AJ332" i="4"/>
  <c r="AZ332" i="4"/>
  <c r="BP332" i="4"/>
  <c r="CF332" i="4"/>
  <c r="CV332" i="4"/>
  <c r="DL332" i="4"/>
  <c r="G332" i="4"/>
  <c r="W332" i="4"/>
  <c r="AM332" i="4"/>
  <c r="BC332" i="4"/>
  <c r="BS332" i="4"/>
  <c r="CI332" i="4"/>
  <c r="CY332" i="4"/>
  <c r="DO332" i="4"/>
  <c r="L332" i="4"/>
  <c r="AB332" i="4"/>
  <c r="AR332" i="4"/>
  <c r="BH332" i="4"/>
  <c r="BX332" i="4"/>
  <c r="CN332" i="4"/>
  <c r="DD332" i="4"/>
  <c r="AI332" i="4"/>
  <c r="CU332" i="4"/>
  <c r="H332" i="4"/>
  <c r="BT332" i="4"/>
  <c r="AY332" i="4"/>
  <c r="DK332" i="4"/>
  <c r="X332" i="4"/>
  <c r="CJ332" i="4"/>
  <c r="BO332" i="4"/>
  <c r="AN332" i="4"/>
  <c r="CZ332" i="4"/>
  <c r="CO324" i="4"/>
  <c r="AC324" i="4"/>
  <c r="CL324" i="4"/>
  <c r="Z324" i="4"/>
  <c r="CC324" i="4"/>
  <c r="Q324" i="4"/>
  <c r="BR324" i="4"/>
  <c r="F324" i="4"/>
  <c r="DS324" i="4"/>
  <c r="O324" i="4"/>
  <c r="T324" i="4"/>
  <c r="W324" i="4"/>
  <c r="AB324" i="4"/>
  <c r="H324" i="4"/>
  <c r="AN324" i="4"/>
  <c r="CV316" i="4"/>
  <c r="CH316" i="4"/>
  <c r="AK316" i="4"/>
  <c r="CD316" i="4"/>
  <c r="AV316" i="4"/>
  <c r="Q316" i="4"/>
  <c r="BC316" i="4"/>
  <c r="BE316" i="4"/>
  <c r="DN316" i="4"/>
  <c r="BQ316" i="4"/>
  <c r="AD316" i="4"/>
  <c r="CJ316" i="4"/>
  <c r="BR316" i="4"/>
  <c r="U316" i="4"/>
  <c r="AX316" i="4"/>
  <c r="DG308" i="4"/>
  <c r="CQ308" i="4"/>
  <c r="DR308" i="4"/>
  <c r="DB308" i="4"/>
  <c r="CL308" i="4"/>
  <c r="DO308" i="4"/>
  <c r="CY308" i="4"/>
  <c r="CI308" i="4"/>
  <c r="DJ308" i="4"/>
  <c r="CT308" i="4"/>
  <c r="BS308" i="4"/>
  <c r="BC308" i="4"/>
  <c r="AM308" i="4"/>
  <c r="W308" i="4"/>
  <c r="G308" i="4"/>
  <c r="CD308" i="4"/>
  <c r="BN308" i="4"/>
  <c r="AX308" i="4"/>
  <c r="AH308" i="4"/>
  <c r="R308" i="4"/>
  <c r="CA308" i="4"/>
  <c r="BK308" i="4"/>
  <c r="AU308" i="4"/>
  <c r="AE308" i="4"/>
  <c r="O308" i="4"/>
  <c r="BV308" i="4"/>
  <c r="BF308" i="4"/>
  <c r="AP308" i="4"/>
  <c r="Z308" i="4"/>
  <c r="J308" i="4"/>
  <c r="DM308" i="4"/>
  <c r="CW308" i="4"/>
  <c r="CG308" i="4"/>
  <c r="BQ308" i="4"/>
  <c r="BA308" i="4"/>
  <c r="AK308" i="4"/>
  <c r="U308" i="4"/>
  <c r="E308" i="4"/>
  <c r="DD308" i="4"/>
  <c r="CN308" i="4"/>
  <c r="BX308" i="4"/>
  <c r="BH308" i="4"/>
  <c r="AR308" i="4"/>
  <c r="AB308" i="4"/>
  <c r="L308" i="4"/>
  <c r="S308" i="4"/>
  <c r="AY308" i="4"/>
  <c r="CE308" i="4"/>
  <c r="DK308" i="4"/>
  <c r="V308" i="4"/>
  <c r="BB308" i="4"/>
  <c r="CH308" i="4"/>
  <c r="DN308" i="4"/>
  <c r="DI308" i="4"/>
  <c r="CS308" i="4"/>
  <c r="CC308" i="4"/>
  <c r="BM308" i="4"/>
  <c r="AW308" i="4"/>
  <c r="AG308" i="4"/>
  <c r="Q308" i="4"/>
  <c r="DP308" i="4"/>
  <c r="CZ308" i="4"/>
  <c r="CJ308" i="4"/>
  <c r="BT308" i="4"/>
  <c r="BD308" i="4"/>
  <c r="AN308" i="4"/>
  <c r="X308" i="4"/>
  <c r="H308" i="4"/>
  <c r="AA308" i="4"/>
  <c r="BG308" i="4"/>
  <c r="CM308" i="4"/>
  <c r="DS308" i="4"/>
  <c r="AD308" i="4"/>
  <c r="BJ308" i="4"/>
  <c r="CP308" i="4"/>
  <c r="DE308" i="4"/>
  <c r="CO308" i="4"/>
  <c r="BY308" i="4"/>
  <c r="BI308" i="4"/>
  <c r="AS308" i="4"/>
  <c r="AC308" i="4"/>
  <c r="M308" i="4"/>
  <c r="DL308" i="4"/>
  <c r="CV308" i="4"/>
  <c r="CF308" i="4"/>
  <c r="BP308" i="4"/>
  <c r="AZ308" i="4"/>
  <c r="AJ308" i="4"/>
  <c r="T308" i="4"/>
  <c r="D308" i="4"/>
  <c r="AI308" i="4"/>
  <c r="BO308" i="4"/>
  <c r="CU308" i="4"/>
  <c r="DQ308" i="4"/>
  <c r="DA308" i="4"/>
  <c r="CK308" i="4"/>
  <c r="BU308" i="4"/>
  <c r="BE308" i="4"/>
  <c r="AO308" i="4"/>
  <c r="Y308" i="4"/>
  <c r="I308" i="4"/>
  <c r="DH308" i="4"/>
  <c r="CR308" i="4"/>
  <c r="CB308" i="4"/>
  <c r="BL308" i="4"/>
  <c r="AV308" i="4"/>
  <c r="AF308" i="4"/>
  <c r="P308" i="4"/>
  <c r="K308" i="4"/>
  <c r="AQ308" i="4"/>
  <c r="BW308" i="4"/>
  <c r="DC308" i="4"/>
  <c r="N308" i="4"/>
  <c r="AT308" i="4"/>
  <c r="BZ308" i="4"/>
  <c r="DF308" i="4"/>
  <c r="AL308" i="4"/>
  <c r="BR308" i="4"/>
  <c r="CX308" i="4"/>
  <c r="BX299" i="4"/>
  <c r="CL299" i="4"/>
  <c r="Z299" i="4"/>
  <c r="AO299" i="4"/>
  <c r="CT299" i="4"/>
  <c r="AY299" i="4"/>
  <c r="DO299" i="4"/>
  <c r="DD281" i="4"/>
  <c r="CN281" i="4"/>
  <c r="AR281" i="4"/>
  <c r="AB281" i="4"/>
  <c r="CY281" i="4"/>
  <c r="CI281" i="4"/>
  <c r="AM281" i="4"/>
  <c r="W281" i="4"/>
  <c r="CV281" i="4"/>
  <c r="CF281" i="4"/>
  <c r="AJ281" i="4"/>
  <c r="T281" i="4"/>
  <c r="CQ281" i="4"/>
  <c r="CA281" i="4"/>
  <c r="AE281" i="4"/>
  <c r="O281" i="4"/>
  <c r="BT281" i="4"/>
  <c r="CZ281" i="4"/>
  <c r="BZ281" i="4"/>
  <c r="BJ281" i="4"/>
  <c r="N281" i="4"/>
  <c r="DM281" i="4"/>
  <c r="BQ281" i="4"/>
  <c r="BA281" i="4"/>
  <c r="E281" i="4"/>
  <c r="AI281" i="4"/>
  <c r="P281" i="4"/>
  <c r="AV281" i="4"/>
  <c r="DR281" i="4"/>
  <c r="DB281" i="4"/>
  <c r="BF281" i="4"/>
  <c r="AP281" i="4"/>
  <c r="Z281" i="4"/>
  <c r="J281" i="4"/>
  <c r="DI281" i="4"/>
  <c r="CS281" i="4"/>
  <c r="CC281" i="4"/>
  <c r="BM281" i="4"/>
  <c r="AW281" i="4"/>
  <c r="AG281" i="4"/>
  <c r="Q281" i="4"/>
  <c r="K281" i="4"/>
  <c r="AQ281" i="4"/>
  <c r="BW281" i="4"/>
  <c r="DC281" i="4"/>
  <c r="X281" i="4"/>
  <c r="BD281" i="4"/>
  <c r="CJ281" i="4"/>
  <c r="AF281" i="4"/>
  <c r="BL281" i="4"/>
  <c r="CR281" i="4"/>
  <c r="DJ281" i="4"/>
  <c r="CT281" i="4"/>
  <c r="CD281" i="4"/>
  <c r="BN281" i="4"/>
  <c r="AX281" i="4"/>
  <c r="AH281" i="4"/>
  <c r="R281" i="4"/>
  <c r="DQ281" i="4"/>
  <c r="DA281" i="4"/>
  <c r="CK281" i="4"/>
  <c r="BU281" i="4"/>
  <c r="BE281" i="4"/>
  <c r="AO281" i="4"/>
  <c r="Y281" i="4"/>
  <c r="I281" i="4"/>
  <c r="AA281" i="4"/>
  <c r="BG281" i="4"/>
  <c r="CM281" i="4"/>
  <c r="DS281" i="4"/>
  <c r="DN281" i="4"/>
  <c r="BB281" i="4"/>
  <c r="DE281" i="4"/>
  <c r="AS281" i="4"/>
  <c r="AY281" i="4"/>
  <c r="CX281" i="4"/>
  <c r="AL281" i="4"/>
  <c r="CO281" i="4"/>
  <c r="AC281" i="4"/>
  <c r="CE281" i="4"/>
  <c r="CH281" i="4"/>
  <c r="V281" i="4"/>
  <c r="BY281" i="4"/>
  <c r="M281" i="4"/>
  <c r="DK281" i="4"/>
  <c r="DS291" i="4"/>
  <c r="DQ291" i="4"/>
  <c r="DL291" i="4"/>
  <c r="DF291" i="4"/>
  <c r="DA291" i="4"/>
  <c r="CV291" i="4"/>
  <c r="CP291" i="4"/>
  <c r="CK291" i="4"/>
  <c r="CF291" i="4"/>
  <c r="BZ291" i="4"/>
  <c r="BU291" i="4"/>
  <c r="BP291" i="4"/>
  <c r="BJ291" i="4"/>
  <c r="BE291" i="4"/>
  <c r="AZ291" i="4"/>
  <c r="AT291" i="4"/>
  <c r="AO291" i="4"/>
  <c r="AJ291" i="4"/>
  <c r="AD291" i="4"/>
  <c r="Y291" i="4"/>
  <c r="T291" i="4"/>
  <c r="N291" i="4"/>
  <c r="I291" i="4"/>
  <c r="D291" i="4"/>
  <c r="DP291" i="4"/>
  <c r="DJ291" i="4"/>
  <c r="DE291" i="4"/>
  <c r="CZ291" i="4"/>
  <c r="CT291" i="4"/>
  <c r="CO291" i="4"/>
  <c r="CJ291" i="4"/>
  <c r="CD291" i="4"/>
  <c r="BY291" i="4"/>
  <c r="BT291" i="4"/>
  <c r="BN291" i="4"/>
  <c r="BI291" i="4"/>
  <c r="BD291" i="4"/>
  <c r="AX291" i="4"/>
  <c r="AS291" i="4"/>
  <c r="AN291" i="4"/>
  <c r="AH291" i="4"/>
  <c r="AC291" i="4"/>
  <c r="X291" i="4"/>
  <c r="R291" i="4"/>
  <c r="M291" i="4"/>
  <c r="H291" i="4"/>
  <c r="DN291" i="4"/>
  <c r="DI291" i="4"/>
  <c r="DD291" i="4"/>
  <c r="CX291" i="4"/>
  <c r="CS291" i="4"/>
  <c r="CN291" i="4"/>
  <c r="CH291" i="4"/>
  <c r="CC291" i="4"/>
  <c r="BX291" i="4"/>
  <c r="BR291" i="4"/>
  <c r="BM291" i="4"/>
  <c r="BH291" i="4"/>
  <c r="BB291" i="4"/>
  <c r="AW291" i="4"/>
  <c r="AR291" i="4"/>
  <c r="AL291" i="4"/>
  <c r="AG291" i="4"/>
  <c r="AB291" i="4"/>
  <c r="V291" i="4"/>
  <c r="Q291" i="4"/>
  <c r="L291" i="4"/>
  <c r="F291" i="4"/>
  <c r="DR291" i="4"/>
  <c r="DM291" i="4"/>
  <c r="DH291" i="4"/>
  <c r="DB291" i="4"/>
  <c r="CW291" i="4"/>
  <c r="CR291" i="4"/>
  <c r="CL291" i="4"/>
  <c r="CG291" i="4"/>
  <c r="CB291" i="4"/>
  <c r="BV291" i="4"/>
  <c r="BQ291" i="4"/>
  <c r="BL291" i="4"/>
  <c r="BF291" i="4"/>
  <c r="BA291" i="4"/>
  <c r="AV291" i="4"/>
  <c r="AP291" i="4"/>
  <c r="AK291" i="4"/>
  <c r="AF291" i="4"/>
  <c r="Z291" i="4"/>
  <c r="U291" i="4"/>
  <c r="P291" i="4"/>
  <c r="J291" i="4"/>
  <c r="E291" i="4"/>
  <c r="K291" i="4"/>
  <c r="AA291" i="4"/>
  <c r="AQ291" i="4"/>
  <c r="BG291" i="4"/>
  <c r="BW291" i="4"/>
  <c r="CM291" i="4"/>
  <c r="DC291" i="4"/>
  <c r="O291" i="4"/>
  <c r="AE291" i="4"/>
  <c r="AU291" i="4"/>
  <c r="BK291" i="4"/>
  <c r="CA291" i="4"/>
  <c r="CQ291" i="4"/>
  <c r="DG291" i="4"/>
  <c r="G291" i="4"/>
  <c r="W291" i="4"/>
  <c r="AM291" i="4"/>
  <c r="BC291" i="4"/>
  <c r="BS291" i="4"/>
  <c r="CI291" i="4"/>
  <c r="CY291" i="4"/>
  <c r="DO291" i="4"/>
  <c r="S291" i="4"/>
  <c r="CE291" i="4"/>
  <c r="AI291" i="4"/>
  <c r="CU291" i="4"/>
  <c r="AY291" i="4"/>
  <c r="DK291" i="4"/>
  <c r="DG276" i="4"/>
  <c r="CQ276" i="4"/>
  <c r="CA276" i="4"/>
  <c r="BK276" i="4"/>
  <c r="AU276" i="4"/>
  <c r="AE276" i="4"/>
  <c r="O276" i="4"/>
  <c r="DR276" i="4"/>
  <c r="DB276" i="4"/>
  <c r="CL276" i="4"/>
  <c r="BV276" i="4"/>
  <c r="BF276" i="4"/>
  <c r="AP276" i="4"/>
  <c r="Z276" i="4"/>
  <c r="J276" i="4"/>
  <c r="DO276" i="4"/>
  <c r="CY276" i="4"/>
  <c r="CI276" i="4"/>
  <c r="BS276" i="4"/>
  <c r="BC276" i="4"/>
  <c r="AM276" i="4"/>
  <c r="W276" i="4"/>
  <c r="G276" i="4"/>
  <c r="DJ276" i="4"/>
  <c r="CT276" i="4"/>
  <c r="CD276" i="4"/>
  <c r="BN276" i="4"/>
  <c r="AX276" i="4"/>
  <c r="AH276" i="4"/>
  <c r="R276" i="4"/>
  <c r="DE276" i="4"/>
  <c r="CO276" i="4"/>
  <c r="BY276" i="4"/>
  <c r="BI276" i="4"/>
  <c r="AS276" i="4"/>
  <c r="AC276" i="4"/>
  <c r="M276" i="4"/>
  <c r="DL276" i="4"/>
  <c r="CV276" i="4"/>
  <c r="CF276" i="4"/>
  <c r="BP276" i="4"/>
  <c r="AZ276" i="4"/>
  <c r="AJ276" i="4"/>
  <c r="T276" i="4"/>
  <c r="D276" i="4"/>
  <c r="AI276" i="4"/>
  <c r="BO276" i="4"/>
  <c r="CU276" i="4"/>
  <c r="V276" i="4"/>
  <c r="BB276" i="4"/>
  <c r="CH276" i="4"/>
  <c r="DN276" i="4"/>
  <c r="DQ276" i="4"/>
  <c r="DA276" i="4"/>
  <c r="CK276" i="4"/>
  <c r="BU276" i="4"/>
  <c r="BE276" i="4"/>
  <c r="AO276" i="4"/>
  <c r="Y276" i="4"/>
  <c r="I276" i="4"/>
  <c r="DH276" i="4"/>
  <c r="CR276" i="4"/>
  <c r="CB276" i="4"/>
  <c r="BL276" i="4"/>
  <c r="AV276" i="4"/>
  <c r="AF276" i="4"/>
  <c r="P276" i="4"/>
  <c r="K276" i="4"/>
  <c r="AQ276" i="4"/>
  <c r="BW276" i="4"/>
  <c r="DC276" i="4"/>
  <c r="AD276" i="4"/>
  <c r="BJ276" i="4"/>
  <c r="CP276" i="4"/>
  <c r="DM276" i="4"/>
  <c r="CW276" i="4"/>
  <c r="CG276" i="4"/>
  <c r="BQ276" i="4"/>
  <c r="BA276" i="4"/>
  <c r="AK276" i="4"/>
  <c r="U276" i="4"/>
  <c r="E276" i="4"/>
  <c r="DD276" i="4"/>
  <c r="CN276" i="4"/>
  <c r="BX276" i="4"/>
  <c r="BH276" i="4"/>
  <c r="AR276" i="4"/>
  <c r="AB276" i="4"/>
  <c r="L276" i="4"/>
  <c r="S276" i="4"/>
  <c r="AY276" i="4"/>
  <c r="CE276" i="4"/>
  <c r="DK276" i="4"/>
  <c r="DI276" i="4"/>
  <c r="CS276" i="4"/>
  <c r="CC276" i="4"/>
  <c r="BM276" i="4"/>
  <c r="AW276" i="4"/>
  <c r="AG276" i="4"/>
  <c r="Q276" i="4"/>
  <c r="DP276" i="4"/>
  <c r="CZ276" i="4"/>
  <c r="CJ276" i="4"/>
  <c r="BT276" i="4"/>
  <c r="BD276" i="4"/>
  <c r="AN276" i="4"/>
  <c r="X276" i="4"/>
  <c r="H276" i="4"/>
  <c r="AA276" i="4"/>
  <c r="BG276" i="4"/>
  <c r="CM276" i="4"/>
  <c r="DS276" i="4"/>
  <c r="N276" i="4"/>
  <c r="AT276" i="4"/>
  <c r="BZ276" i="4"/>
  <c r="DF276" i="4"/>
  <c r="F276" i="4"/>
  <c r="AL276" i="4"/>
  <c r="BR276" i="4"/>
  <c r="DS266" i="4"/>
  <c r="DH266" i="4"/>
  <c r="CW266" i="4"/>
  <c r="CM266" i="4"/>
  <c r="CB266" i="4"/>
  <c r="BQ266" i="4"/>
  <c r="BG266" i="4"/>
  <c r="AV266" i="4"/>
  <c r="AK266" i="4"/>
  <c r="AA266" i="4"/>
  <c r="P266" i="4"/>
  <c r="E266" i="4"/>
  <c r="DO266" i="4"/>
  <c r="DD266" i="4"/>
  <c r="CS266" i="4"/>
  <c r="CI266" i="4"/>
  <c r="BX266" i="4"/>
  <c r="BM266" i="4"/>
  <c r="BC266" i="4"/>
  <c r="AR266" i="4"/>
  <c r="AG266" i="4"/>
  <c r="W266" i="4"/>
  <c r="L266" i="4"/>
  <c r="DM266" i="4"/>
  <c r="DC266" i="4"/>
  <c r="CR266" i="4"/>
  <c r="CG266" i="4"/>
  <c r="BW266" i="4"/>
  <c r="BL266" i="4"/>
  <c r="BA266" i="4"/>
  <c r="AQ266" i="4"/>
  <c r="AF266" i="4"/>
  <c r="U266" i="4"/>
  <c r="K266" i="4"/>
  <c r="DI266" i="4"/>
  <c r="CY266" i="4"/>
  <c r="CN266" i="4"/>
  <c r="CC266" i="4"/>
  <c r="BS266" i="4"/>
  <c r="BH266" i="4"/>
  <c r="AW266" i="4"/>
  <c r="AM266" i="4"/>
  <c r="AB266" i="4"/>
  <c r="Q266" i="4"/>
  <c r="G266" i="4"/>
  <c r="DN266" i="4"/>
  <c r="CX266" i="4"/>
  <c r="CH266" i="4"/>
  <c r="BR266" i="4"/>
  <c r="BB266" i="4"/>
  <c r="AL266" i="4"/>
  <c r="V266" i="4"/>
  <c r="F266" i="4"/>
  <c r="X266" i="4"/>
  <c r="AS266" i="4"/>
  <c r="BO266" i="4"/>
  <c r="CJ266" i="4"/>
  <c r="DE266" i="4"/>
  <c r="DJ266" i="4"/>
  <c r="CT266" i="4"/>
  <c r="CD266" i="4"/>
  <c r="BN266" i="4"/>
  <c r="AX266" i="4"/>
  <c r="AH266" i="4"/>
  <c r="R266" i="4"/>
  <c r="H266" i="4"/>
  <c r="AC266" i="4"/>
  <c r="AY266" i="4"/>
  <c r="BT266" i="4"/>
  <c r="CO266" i="4"/>
  <c r="DK266" i="4"/>
  <c r="DF266" i="4"/>
  <c r="CP266" i="4"/>
  <c r="BZ266" i="4"/>
  <c r="BJ266" i="4"/>
  <c r="AT266" i="4"/>
  <c r="AD266" i="4"/>
  <c r="N266" i="4"/>
  <c r="M266" i="4"/>
  <c r="AI266" i="4"/>
  <c r="BD266" i="4"/>
  <c r="BY266" i="4"/>
  <c r="CU266" i="4"/>
  <c r="DP266" i="4"/>
  <c r="DR266" i="4"/>
  <c r="DB266" i="4"/>
  <c r="CL266" i="4"/>
  <c r="BV266" i="4"/>
  <c r="BF266" i="4"/>
  <c r="AP266" i="4"/>
  <c r="Z266" i="4"/>
  <c r="J266" i="4"/>
  <c r="S266" i="4"/>
  <c r="AN266" i="4"/>
  <c r="BI266" i="4"/>
  <c r="CE266" i="4"/>
  <c r="CZ266" i="4"/>
  <c r="T266" i="4"/>
  <c r="AO266" i="4"/>
  <c r="BK266" i="4"/>
  <c r="CF266" i="4"/>
  <c r="DA266" i="4"/>
  <c r="D266" i="4"/>
  <c r="Y266" i="4"/>
  <c r="AU266" i="4"/>
  <c r="BP266" i="4"/>
  <c r="CK266" i="4"/>
  <c r="DG266" i="4"/>
  <c r="O266" i="4"/>
  <c r="AJ266" i="4"/>
  <c r="BE266" i="4"/>
  <c r="CA266" i="4"/>
  <c r="CV266" i="4"/>
  <c r="DQ266" i="4"/>
  <c r="BU266" i="4"/>
  <c r="I266" i="4"/>
  <c r="CQ266" i="4"/>
  <c r="AE266" i="4"/>
  <c r="DL266" i="4"/>
  <c r="DM258" i="4"/>
  <c r="DC258" i="4"/>
  <c r="CR258" i="4"/>
  <c r="CG258" i="4"/>
  <c r="BW258" i="4"/>
  <c r="BL258" i="4"/>
  <c r="BA258" i="4"/>
  <c r="AQ258" i="4"/>
  <c r="AF258" i="4"/>
  <c r="U258" i="4"/>
  <c r="K258" i="4"/>
  <c r="DI258" i="4"/>
  <c r="CY258" i="4"/>
  <c r="CN258" i="4"/>
  <c r="CC258" i="4"/>
  <c r="BS258" i="4"/>
  <c r="BH258" i="4"/>
  <c r="AW258" i="4"/>
  <c r="AM258" i="4"/>
  <c r="AB258" i="4"/>
  <c r="Q258" i="4"/>
  <c r="G258" i="4"/>
  <c r="DS258" i="4"/>
  <c r="DH258" i="4"/>
  <c r="CW258" i="4"/>
  <c r="CM258" i="4"/>
  <c r="CB258" i="4"/>
  <c r="BQ258" i="4"/>
  <c r="BG258" i="4"/>
  <c r="AV258" i="4"/>
  <c r="AK258" i="4"/>
  <c r="AA258" i="4"/>
  <c r="P258" i="4"/>
  <c r="E258" i="4"/>
  <c r="DO258" i="4"/>
  <c r="DD258" i="4"/>
  <c r="CS258" i="4"/>
  <c r="CI258" i="4"/>
  <c r="BX258" i="4"/>
  <c r="BM258" i="4"/>
  <c r="BC258" i="4"/>
  <c r="AR258" i="4"/>
  <c r="AG258" i="4"/>
  <c r="W258" i="4"/>
  <c r="L258" i="4"/>
  <c r="DN258" i="4"/>
  <c r="CX258" i="4"/>
  <c r="CH258" i="4"/>
  <c r="BR258" i="4"/>
  <c r="BB258" i="4"/>
  <c r="AL258" i="4"/>
  <c r="V258" i="4"/>
  <c r="F258" i="4"/>
  <c r="X258" i="4"/>
  <c r="AS258" i="4"/>
  <c r="BO258" i="4"/>
  <c r="CJ258" i="4"/>
  <c r="DE258" i="4"/>
  <c r="DJ258" i="4"/>
  <c r="CT258" i="4"/>
  <c r="CD258" i="4"/>
  <c r="BN258" i="4"/>
  <c r="AX258" i="4"/>
  <c r="AH258" i="4"/>
  <c r="R258" i="4"/>
  <c r="H258" i="4"/>
  <c r="AC258" i="4"/>
  <c r="AY258" i="4"/>
  <c r="BT258" i="4"/>
  <c r="CO258" i="4"/>
  <c r="DK258" i="4"/>
  <c r="DF258" i="4"/>
  <c r="CP258" i="4"/>
  <c r="BZ258" i="4"/>
  <c r="BJ258" i="4"/>
  <c r="AT258" i="4"/>
  <c r="AD258" i="4"/>
  <c r="N258" i="4"/>
  <c r="M258" i="4"/>
  <c r="AI258" i="4"/>
  <c r="BD258" i="4"/>
  <c r="BY258" i="4"/>
  <c r="CU258" i="4"/>
  <c r="DP258" i="4"/>
  <c r="DR258" i="4"/>
  <c r="DB258" i="4"/>
  <c r="CL258" i="4"/>
  <c r="BV258" i="4"/>
  <c r="BF258" i="4"/>
  <c r="AP258" i="4"/>
  <c r="Z258" i="4"/>
  <c r="J258" i="4"/>
  <c r="S258" i="4"/>
  <c r="AN258" i="4"/>
  <c r="BI258" i="4"/>
  <c r="CE258" i="4"/>
  <c r="CZ258" i="4"/>
  <c r="I258" i="4"/>
  <c r="AE258" i="4"/>
  <c r="AZ258" i="4"/>
  <c r="BU258" i="4"/>
  <c r="CQ258" i="4"/>
  <c r="DL258" i="4"/>
  <c r="O258" i="4"/>
  <c r="AJ258" i="4"/>
  <c r="BE258" i="4"/>
  <c r="CA258" i="4"/>
  <c r="CV258" i="4"/>
  <c r="DQ258" i="4"/>
  <c r="D258" i="4"/>
  <c r="Y258" i="4"/>
  <c r="AU258" i="4"/>
  <c r="BP258" i="4"/>
  <c r="CK258" i="4"/>
  <c r="DG258" i="4"/>
  <c r="BK258" i="4"/>
  <c r="CF258" i="4"/>
  <c r="T258" i="4"/>
  <c r="DA258" i="4"/>
  <c r="DS250" i="4"/>
  <c r="DH250" i="4"/>
  <c r="CW250" i="4"/>
  <c r="CM250" i="4"/>
  <c r="DO250" i="4"/>
  <c r="DD250" i="4"/>
  <c r="CS250" i="4"/>
  <c r="DM250" i="4"/>
  <c r="DC250" i="4"/>
  <c r="CR250" i="4"/>
  <c r="DI250" i="4"/>
  <c r="CY250" i="4"/>
  <c r="CN250" i="4"/>
  <c r="CB250" i="4"/>
  <c r="BQ250" i="4"/>
  <c r="BG250" i="4"/>
  <c r="AV250" i="4"/>
  <c r="AK250" i="4"/>
  <c r="AA250" i="4"/>
  <c r="P250" i="4"/>
  <c r="E250" i="4"/>
  <c r="CI250" i="4"/>
  <c r="BX250" i="4"/>
  <c r="BM250" i="4"/>
  <c r="BC250" i="4"/>
  <c r="AR250" i="4"/>
  <c r="AG250" i="4"/>
  <c r="W250" i="4"/>
  <c r="L250" i="4"/>
  <c r="CG250" i="4"/>
  <c r="BW250" i="4"/>
  <c r="BL250" i="4"/>
  <c r="BA250" i="4"/>
  <c r="AQ250" i="4"/>
  <c r="AF250" i="4"/>
  <c r="U250" i="4"/>
  <c r="K250" i="4"/>
  <c r="CC250" i="4"/>
  <c r="BS250" i="4"/>
  <c r="BH250" i="4"/>
  <c r="AW250" i="4"/>
  <c r="AM250" i="4"/>
  <c r="AB250" i="4"/>
  <c r="Q250" i="4"/>
  <c r="G250" i="4"/>
  <c r="DN250" i="4"/>
  <c r="CX250" i="4"/>
  <c r="CH250" i="4"/>
  <c r="BR250" i="4"/>
  <c r="BB250" i="4"/>
  <c r="AL250" i="4"/>
  <c r="V250" i="4"/>
  <c r="F250" i="4"/>
  <c r="X250" i="4"/>
  <c r="AS250" i="4"/>
  <c r="BO250" i="4"/>
  <c r="CJ250" i="4"/>
  <c r="DE250" i="4"/>
  <c r="DJ250" i="4"/>
  <c r="CT250" i="4"/>
  <c r="CD250" i="4"/>
  <c r="BN250" i="4"/>
  <c r="AX250" i="4"/>
  <c r="AH250" i="4"/>
  <c r="R250" i="4"/>
  <c r="H250" i="4"/>
  <c r="AC250" i="4"/>
  <c r="AY250" i="4"/>
  <c r="BT250" i="4"/>
  <c r="CO250" i="4"/>
  <c r="DK250" i="4"/>
  <c r="DF250" i="4"/>
  <c r="CP250" i="4"/>
  <c r="BZ250" i="4"/>
  <c r="BJ250" i="4"/>
  <c r="AT250" i="4"/>
  <c r="AD250" i="4"/>
  <c r="N250" i="4"/>
  <c r="M250" i="4"/>
  <c r="AI250" i="4"/>
  <c r="BD250" i="4"/>
  <c r="BY250" i="4"/>
  <c r="CU250" i="4"/>
  <c r="DP250" i="4"/>
  <c r="DR250" i="4"/>
  <c r="DB250" i="4"/>
  <c r="CL250" i="4"/>
  <c r="BV250" i="4"/>
  <c r="BF250" i="4"/>
  <c r="AP250" i="4"/>
  <c r="Z250" i="4"/>
  <c r="J250" i="4"/>
  <c r="S250" i="4"/>
  <c r="AN250" i="4"/>
  <c r="BI250" i="4"/>
  <c r="CE250" i="4"/>
  <c r="CZ250" i="4"/>
  <c r="T250" i="4"/>
  <c r="AO250" i="4"/>
  <c r="BK250" i="4"/>
  <c r="CF250" i="4"/>
  <c r="DA250" i="4"/>
  <c r="D250" i="4"/>
  <c r="Y250" i="4"/>
  <c r="AU250" i="4"/>
  <c r="BP250" i="4"/>
  <c r="CK250" i="4"/>
  <c r="DG250" i="4"/>
  <c r="O250" i="4"/>
  <c r="AJ250" i="4"/>
  <c r="BE250" i="4"/>
  <c r="CA250" i="4"/>
  <c r="CV250" i="4"/>
  <c r="DQ250" i="4"/>
  <c r="AZ250" i="4"/>
  <c r="BU250" i="4"/>
  <c r="I250" i="4"/>
  <c r="CQ250" i="4"/>
  <c r="F232" i="4"/>
  <c r="BL218" i="4"/>
  <c r="BK501" i="4"/>
  <c r="DN501" i="4"/>
  <c r="BB501" i="4"/>
  <c r="DE501" i="4"/>
  <c r="AN499" i="4"/>
  <c r="BZ499" i="4"/>
  <c r="BO499" i="4"/>
  <c r="AV499" i="4"/>
  <c r="DH499" i="4"/>
  <c r="CW495" i="4"/>
  <c r="AK495" i="4"/>
  <c r="BL495" i="4"/>
  <c r="DK495" i="4"/>
  <c r="AY495" i="4"/>
  <c r="BH487" i="4"/>
  <c r="G496" i="4"/>
  <c r="AU496" i="4"/>
  <c r="AV496" i="4"/>
  <c r="DJ496" i="4"/>
  <c r="BI496" i="4"/>
  <c r="J496" i="4"/>
  <c r="BV496" i="4"/>
  <c r="DQ496" i="4"/>
  <c r="BW488" i="4"/>
  <c r="DK488" i="4"/>
  <c r="AN488" i="4"/>
  <c r="CZ488" i="4"/>
  <c r="AW488" i="4"/>
  <c r="DI488" i="4"/>
  <c r="BF488" i="4"/>
  <c r="DR488" i="4"/>
  <c r="S483" i="4"/>
  <c r="BL483" i="4"/>
  <c r="I483" i="4"/>
  <c r="BU483" i="4"/>
  <c r="R483" i="4"/>
  <c r="BO477" i="4"/>
  <c r="AL477" i="4"/>
  <c r="CX477" i="4"/>
  <c r="AR477" i="4"/>
  <c r="DD479" i="4"/>
  <c r="CE469" i="4"/>
  <c r="BK463" i="4"/>
  <c r="AJ473" i="4"/>
  <c r="CV473" i="4"/>
  <c r="AS473" i="4"/>
  <c r="DE473" i="4"/>
  <c r="BB473" i="4"/>
  <c r="DN473" i="4"/>
  <c r="CA457" i="4"/>
  <c r="O457" i="4"/>
  <c r="BO453" i="4"/>
  <c r="AE470" i="4"/>
  <c r="BC470" i="4"/>
  <c r="CZ470" i="4"/>
  <c r="CU470" i="4"/>
  <c r="CN470" i="4"/>
  <c r="BA470" i="4"/>
  <c r="DM470" i="4"/>
  <c r="DF447" i="4"/>
  <c r="DM447" i="4"/>
  <c r="S452" i="4"/>
  <c r="BO444" i="4"/>
  <c r="V444" i="4"/>
  <c r="CH444" i="4"/>
  <c r="AZ441" i="4"/>
  <c r="BZ435" i="4"/>
  <c r="CI428" i="4"/>
  <c r="W428" i="4"/>
  <c r="BD452" i="4"/>
  <c r="BL452" i="4"/>
  <c r="AB452" i="4"/>
  <c r="DI452" i="4"/>
  <c r="BJ452" i="4"/>
  <c r="DN446" i="4"/>
  <c r="CD429" i="4"/>
  <c r="BS421" i="4"/>
  <c r="AI417" i="4"/>
  <c r="CF438" i="4"/>
  <c r="CQ438" i="4"/>
  <c r="CZ438" i="4"/>
  <c r="BE438" i="4"/>
  <c r="DQ438" i="4"/>
  <c r="BN438" i="4"/>
  <c r="V403" i="4"/>
  <c r="AG400" i="4"/>
  <c r="J395" i="4"/>
  <c r="AY403" i="4"/>
  <c r="DD403" i="4"/>
  <c r="AJ395" i="4"/>
  <c r="BD332" i="4"/>
  <c r="BP343" i="4"/>
  <c r="DQ419" i="4"/>
  <c r="AN397" i="4"/>
  <c r="AX397" i="4"/>
  <c r="BI281" i="4"/>
  <c r="AO258" i="4"/>
  <c r="M491" i="4"/>
  <c r="DE469" i="4"/>
  <c r="CT469" i="4"/>
  <c r="BN469" i="4"/>
  <c r="BC469" i="4"/>
  <c r="W469" i="4"/>
  <c r="M469" i="4"/>
  <c r="CQ469" i="4"/>
  <c r="CG469" i="4"/>
  <c r="BA469" i="4"/>
  <c r="AP469" i="4"/>
  <c r="J469" i="4"/>
  <c r="DJ469" i="4"/>
  <c r="CD469" i="4"/>
  <c r="BS469" i="4"/>
  <c r="AM469" i="4"/>
  <c r="AC469" i="4"/>
  <c r="DR469" i="4"/>
  <c r="DG469" i="4"/>
  <c r="CA469" i="4"/>
  <c r="BQ469" i="4"/>
  <c r="AK469" i="4"/>
  <c r="Z469" i="4"/>
  <c r="F469" i="4"/>
  <c r="AA469" i="4"/>
  <c r="CM469" i="4"/>
  <c r="DI469" i="4"/>
  <c r="CF469" i="4"/>
  <c r="BP469" i="4"/>
  <c r="T469" i="4"/>
  <c r="D469" i="4"/>
  <c r="BO469" i="4"/>
  <c r="CK469" i="4"/>
  <c r="AG469" i="4"/>
  <c r="BB469" i="4"/>
  <c r="DN469" i="4"/>
  <c r="DH469" i="4"/>
  <c r="BL469" i="4"/>
  <c r="AV469" i="4"/>
  <c r="I469" i="4"/>
  <c r="AD469" i="4"/>
  <c r="CP469" i="4"/>
  <c r="DK469" i="4"/>
  <c r="BG469" i="4"/>
  <c r="CC469" i="4"/>
  <c r="CN469" i="4"/>
  <c r="BX469" i="4"/>
  <c r="AB469" i="4"/>
  <c r="L469" i="4"/>
  <c r="BE469" i="4"/>
  <c r="BZ469" i="4"/>
  <c r="BB440" i="4"/>
  <c r="L440" i="4"/>
  <c r="DL440" i="4"/>
  <c r="BU440" i="4"/>
  <c r="BI440" i="4"/>
  <c r="R440" i="4"/>
  <c r="DO440" i="4"/>
  <c r="DS421" i="4"/>
  <c r="CW421" i="4"/>
  <c r="CO421" i="4"/>
  <c r="BQ421" i="4"/>
  <c r="BI421" i="4"/>
  <c r="AK421" i="4"/>
  <c r="AC421" i="4"/>
  <c r="E421" i="4"/>
  <c r="DL421" i="4"/>
  <c r="CN421" i="4"/>
  <c r="CF421" i="4"/>
  <c r="BH421" i="4"/>
  <c r="AZ421" i="4"/>
  <c r="AB421" i="4"/>
  <c r="T421" i="4"/>
  <c r="DQ421" i="4"/>
  <c r="DI421" i="4"/>
  <c r="CK421" i="4"/>
  <c r="CC421" i="4"/>
  <c r="BE421" i="4"/>
  <c r="AW421" i="4"/>
  <c r="Y421" i="4"/>
  <c r="Q421" i="4"/>
  <c r="DH421" i="4"/>
  <c r="CZ421" i="4"/>
  <c r="CB421" i="4"/>
  <c r="BT421" i="4"/>
  <c r="AV421" i="4"/>
  <c r="AN421" i="4"/>
  <c r="P421" i="4"/>
  <c r="H421" i="4"/>
  <c r="AX421" i="4"/>
  <c r="BN421" i="4"/>
  <c r="DJ421" i="4"/>
  <c r="K421" i="4"/>
  <c r="BG421" i="4"/>
  <c r="BW421" i="4"/>
  <c r="F421" i="4"/>
  <c r="V421" i="4"/>
  <c r="BR421" i="4"/>
  <c r="CH421" i="4"/>
  <c r="O421" i="4"/>
  <c r="AE421" i="4"/>
  <c r="CA421" i="4"/>
  <c r="CQ421" i="4"/>
  <c r="Z421" i="4"/>
  <c r="AP421" i="4"/>
  <c r="CL421" i="4"/>
  <c r="DB421" i="4"/>
  <c r="AI421" i="4"/>
  <c r="AY421" i="4"/>
  <c r="CU421" i="4"/>
  <c r="DK421" i="4"/>
  <c r="DJ381" i="4"/>
  <c r="CT381" i="4"/>
  <c r="CE381" i="4"/>
  <c r="BS381" i="4"/>
  <c r="BC381" i="4"/>
  <c r="AO381" i="4"/>
  <c r="AC381" i="4"/>
  <c r="M381" i="4"/>
  <c r="DE381" i="4"/>
  <c r="CP381" i="4"/>
  <c r="CD381" i="4"/>
  <c r="BN381" i="4"/>
  <c r="AY381" i="4"/>
  <c r="AM381" i="4"/>
  <c r="W381" i="4"/>
  <c r="I381" i="4"/>
  <c r="DO381" i="4"/>
  <c r="DA381" i="4"/>
  <c r="CO381" i="4"/>
  <c r="BY381" i="4"/>
  <c r="BJ381" i="4"/>
  <c r="AX381" i="4"/>
  <c r="AH381" i="4"/>
  <c r="S381" i="4"/>
  <c r="G381" i="4"/>
  <c r="DK381" i="4"/>
  <c r="CY381" i="4"/>
  <c r="CI381" i="4"/>
  <c r="BU381" i="4"/>
  <c r="BI381" i="4"/>
  <c r="AS381" i="4"/>
  <c r="AD381" i="4"/>
  <c r="R381" i="4"/>
  <c r="DL381" i="4"/>
  <c r="CV381" i="4"/>
  <c r="CF381" i="4"/>
  <c r="BP381" i="4"/>
  <c r="AZ381" i="4"/>
  <c r="AJ381" i="4"/>
  <c r="T381" i="4"/>
  <c r="D381" i="4"/>
  <c r="DC381" i="4"/>
  <c r="CH381" i="4"/>
  <c r="BM381" i="4"/>
  <c r="AQ381" i="4"/>
  <c r="V381" i="4"/>
  <c r="DR381" i="4"/>
  <c r="CW381" i="4"/>
  <c r="CA381" i="4"/>
  <c r="BF381" i="4"/>
  <c r="AK381" i="4"/>
  <c r="O381" i="4"/>
  <c r="Y381" i="4"/>
  <c r="BO381" i="4"/>
  <c r="DF381" i="4"/>
  <c r="DH381" i="4"/>
  <c r="CR381" i="4"/>
  <c r="CB381" i="4"/>
  <c r="BL381" i="4"/>
  <c r="AV381" i="4"/>
  <c r="AF381" i="4"/>
  <c r="P381" i="4"/>
  <c r="DS381" i="4"/>
  <c r="CX381" i="4"/>
  <c r="CC381" i="4"/>
  <c r="BG381" i="4"/>
  <c r="AL381" i="4"/>
  <c r="Q381" i="4"/>
  <c r="DM381" i="4"/>
  <c r="CQ381" i="4"/>
  <c r="BV381" i="4"/>
  <c r="BA381" i="4"/>
  <c r="AE381" i="4"/>
  <c r="J381" i="4"/>
  <c r="AI381" i="4"/>
  <c r="BZ381" i="4"/>
  <c r="DQ381" i="4"/>
  <c r="DP381" i="4"/>
  <c r="CZ381" i="4"/>
  <c r="CJ381" i="4"/>
  <c r="BT381" i="4"/>
  <c r="BD381" i="4"/>
  <c r="AN381" i="4"/>
  <c r="X381" i="4"/>
  <c r="H381" i="4"/>
  <c r="DI381" i="4"/>
  <c r="CM381" i="4"/>
  <c r="BR381" i="4"/>
  <c r="AW381" i="4"/>
  <c r="AA381" i="4"/>
  <c r="F381" i="4"/>
  <c r="DB381" i="4"/>
  <c r="CG381" i="4"/>
  <c r="BK381" i="4"/>
  <c r="AP381" i="4"/>
  <c r="U381" i="4"/>
  <c r="N381" i="4"/>
  <c r="BE381" i="4"/>
  <c r="CU381" i="4"/>
  <c r="BH381" i="4"/>
  <c r="DN381" i="4"/>
  <c r="AG381" i="4"/>
  <c r="BQ381" i="4"/>
  <c r="AT381" i="4"/>
  <c r="DD381" i="4"/>
  <c r="AR381" i="4"/>
  <c r="CS381" i="4"/>
  <c r="K381" i="4"/>
  <c r="AU381" i="4"/>
  <c r="CK381" i="4"/>
  <c r="CN381" i="4"/>
  <c r="AB381" i="4"/>
  <c r="BW381" i="4"/>
  <c r="DG381" i="4"/>
  <c r="Z381" i="4"/>
  <c r="V487" i="4"/>
  <c r="R487" i="4"/>
  <c r="DR487" i="4"/>
  <c r="K487" i="4"/>
  <c r="P487" i="4"/>
  <c r="AC487" i="4"/>
  <c r="AU487" i="4"/>
  <c r="AZ487" i="4"/>
  <c r="BM487" i="4"/>
  <c r="CE487" i="4"/>
  <c r="CJ487" i="4"/>
  <c r="CG487" i="4"/>
  <c r="CO475" i="4"/>
  <c r="AQ475" i="4"/>
  <c r="AS475" i="4"/>
  <c r="DM475" i="4"/>
  <c r="DN475" i="4"/>
  <c r="K475" i="4"/>
  <c r="BC446" i="4"/>
  <c r="BU446" i="4"/>
  <c r="BT446" i="4"/>
  <c r="AZ446" i="4"/>
  <c r="DI446" i="4"/>
  <c r="CH446" i="4"/>
  <c r="I446" i="4"/>
  <c r="CY446" i="4"/>
  <c r="CR446" i="4"/>
  <c r="CA446" i="4"/>
  <c r="AU446" i="4"/>
  <c r="AA446" i="4"/>
  <c r="DO403" i="4"/>
  <c r="CY403" i="4"/>
  <c r="CI403" i="4"/>
  <c r="BS403" i="4"/>
  <c r="BC403" i="4"/>
  <c r="AM403" i="4"/>
  <c r="W403" i="4"/>
  <c r="G403" i="4"/>
  <c r="DJ403" i="4"/>
  <c r="CT403" i="4"/>
  <c r="CD403" i="4"/>
  <c r="BN403" i="4"/>
  <c r="AX403" i="4"/>
  <c r="AH403" i="4"/>
  <c r="R403" i="4"/>
  <c r="DG403" i="4"/>
  <c r="CQ403" i="4"/>
  <c r="CA403" i="4"/>
  <c r="BK403" i="4"/>
  <c r="AU403" i="4"/>
  <c r="AE403" i="4"/>
  <c r="O403" i="4"/>
  <c r="DR403" i="4"/>
  <c r="DB403" i="4"/>
  <c r="CL403" i="4"/>
  <c r="BV403" i="4"/>
  <c r="BF403" i="4"/>
  <c r="AP403" i="4"/>
  <c r="Z403" i="4"/>
  <c r="J403" i="4"/>
  <c r="DI403" i="4"/>
  <c r="CS403" i="4"/>
  <c r="CC403" i="4"/>
  <c r="BM403" i="4"/>
  <c r="AW403" i="4"/>
  <c r="AG403" i="4"/>
  <c r="Q403" i="4"/>
  <c r="DP403" i="4"/>
  <c r="CZ403" i="4"/>
  <c r="CJ403" i="4"/>
  <c r="BT403" i="4"/>
  <c r="BD403" i="4"/>
  <c r="AN403" i="4"/>
  <c r="X403" i="4"/>
  <c r="H403" i="4"/>
  <c r="AA403" i="4"/>
  <c r="BG403" i="4"/>
  <c r="CM403" i="4"/>
  <c r="DS403" i="4"/>
  <c r="F403" i="4"/>
  <c r="AL403" i="4"/>
  <c r="BR403" i="4"/>
  <c r="CX403" i="4"/>
  <c r="DE403" i="4"/>
  <c r="CO403" i="4"/>
  <c r="BY403" i="4"/>
  <c r="BI403" i="4"/>
  <c r="AS403" i="4"/>
  <c r="AC403" i="4"/>
  <c r="M403" i="4"/>
  <c r="DL403" i="4"/>
  <c r="CV403" i="4"/>
  <c r="CF403" i="4"/>
  <c r="BP403" i="4"/>
  <c r="AZ403" i="4"/>
  <c r="AJ403" i="4"/>
  <c r="T403" i="4"/>
  <c r="D403" i="4"/>
  <c r="AI403" i="4"/>
  <c r="BO403" i="4"/>
  <c r="CU403" i="4"/>
  <c r="N403" i="4"/>
  <c r="AT403" i="4"/>
  <c r="BZ403" i="4"/>
  <c r="DF403" i="4"/>
  <c r="DA403" i="4"/>
  <c r="BU403" i="4"/>
  <c r="AO403" i="4"/>
  <c r="I403" i="4"/>
  <c r="CR403" i="4"/>
  <c r="BL403" i="4"/>
  <c r="AF403" i="4"/>
  <c r="K403" i="4"/>
  <c r="BW403" i="4"/>
  <c r="AD403" i="4"/>
  <c r="CP403" i="4"/>
  <c r="CW403" i="4"/>
  <c r="BQ403" i="4"/>
  <c r="AK403" i="4"/>
  <c r="E403" i="4"/>
  <c r="CN403" i="4"/>
  <c r="BH403" i="4"/>
  <c r="AB403" i="4"/>
  <c r="S403" i="4"/>
  <c r="CE403" i="4"/>
  <c r="BB403" i="4"/>
  <c r="DN403" i="4"/>
  <c r="DQ403" i="4"/>
  <c r="CK403" i="4"/>
  <c r="BE403" i="4"/>
  <c r="Y403" i="4"/>
  <c r="DH403" i="4"/>
  <c r="CB403" i="4"/>
  <c r="AV403" i="4"/>
  <c r="P403" i="4"/>
  <c r="AQ403" i="4"/>
  <c r="DC403" i="4"/>
  <c r="BJ403" i="4"/>
  <c r="DS417" i="4"/>
  <c r="CZ417" i="4"/>
  <c r="CR417" i="4"/>
  <c r="BT417" i="4"/>
  <c r="BL417" i="4"/>
  <c r="AN417" i="4"/>
  <c r="AF417" i="4"/>
  <c r="H417" i="4"/>
  <c r="DM417" i="4"/>
  <c r="CO417" i="4"/>
  <c r="CG417" i="4"/>
  <c r="BI417" i="4"/>
  <c r="BA417" i="4"/>
  <c r="AC417" i="4"/>
  <c r="U417" i="4"/>
  <c r="DL417" i="4"/>
  <c r="DD417" i="4"/>
  <c r="CF417" i="4"/>
  <c r="BX417" i="4"/>
  <c r="AZ417" i="4"/>
  <c r="AR417" i="4"/>
  <c r="T417" i="4"/>
  <c r="L417" i="4"/>
  <c r="DI417" i="4"/>
  <c r="DA417" i="4"/>
  <c r="CC417" i="4"/>
  <c r="BU417" i="4"/>
  <c r="AW417" i="4"/>
  <c r="AO417" i="4"/>
  <c r="Q417" i="4"/>
  <c r="I417" i="4"/>
  <c r="AL417" i="4"/>
  <c r="BB417" i="4"/>
  <c r="CX417" i="4"/>
  <c r="DN417" i="4"/>
  <c r="AM417" i="4"/>
  <c r="BC417" i="4"/>
  <c r="CY417" i="4"/>
  <c r="DO417" i="4"/>
  <c r="AP417" i="4"/>
  <c r="BF417" i="4"/>
  <c r="DB417" i="4"/>
  <c r="DR417" i="4"/>
  <c r="AQ417" i="4"/>
  <c r="BG417" i="4"/>
  <c r="DC417" i="4"/>
  <c r="N417" i="4"/>
  <c r="BJ417" i="4"/>
  <c r="BZ417" i="4"/>
  <c r="O417" i="4"/>
  <c r="AE417" i="4"/>
  <c r="CA417" i="4"/>
  <c r="CQ417" i="4"/>
  <c r="DM359" i="4"/>
  <c r="DE359" i="4"/>
  <c r="CG359" i="4"/>
  <c r="BY359" i="4"/>
  <c r="BA359" i="4"/>
  <c r="AS359" i="4"/>
  <c r="U359" i="4"/>
  <c r="M359" i="4"/>
  <c r="DD359" i="4"/>
  <c r="CV359" i="4"/>
  <c r="BX359" i="4"/>
  <c r="BP359" i="4"/>
  <c r="AR359" i="4"/>
  <c r="AJ359" i="4"/>
  <c r="L359" i="4"/>
  <c r="D359" i="4"/>
  <c r="DA359" i="4"/>
  <c r="CS359" i="4"/>
  <c r="BU359" i="4"/>
  <c r="BM359" i="4"/>
  <c r="AO359" i="4"/>
  <c r="AG359" i="4"/>
  <c r="I359" i="4"/>
  <c r="DP359" i="4"/>
  <c r="CR359" i="4"/>
  <c r="CJ359" i="4"/>
  <c r="BL359" i="4"/>
  <c r="BD359" i="4"/>
  <c r="AF359" i="4"/>
  <c r="X359" i="4"/>
  <c r="N359" i="4"/>
  <c r="AD359" i="4"/>
  <c r="BZ359" i="4"/>
  <c r="CP359" i="4"/>
  <c r="AA359" i="4"/>
  <c r="AQ359" i="4"/>
  <c r="CM359" i="4"/>
  <c r="DC359" i="4"/>
  <c r="AX359" i="4"/>
  <c r="BN359" i="4"/>
  <c r="DJ359" i="4"/>
  <c r="O359" i="4"/>
  <c r="BK359" i="4"/>
  <c r="CA359" i="4"/>
  <c r="J359" i="4"/>
  <c r="Z359" i="4"/>
  <c r="BV359" i="4"/>
  <c r="CL359" i="4"/>
  <c r="G359" i="4"/>
  <c r="W359" i="4"/>
  <c r="BS359" i="4"/>
  <c r="CI359" i="4"/>
  <c r="V359" i="4"/>
  <c r="CH359" i="4"/>
  <c r="AL359" i="4"/>
  <c r="CX359" i="4"/>
  <c r="BB359" i="4"/>
  <c r="DN359" i="4"/>
  <c r="DD347" i="4"/>
  <c r="CO347" i="4"/>
  <c r="DO347" i="4"/>
  <c r="CZ347" i="4"/>
  <c r="G347" i="4"/>
  <c r="DK347" i="4"/>
  <c r="Q347" i="4"/>
  <c r="DI347" i="4"/>
  <c r="L347" i="4"/>
  <c r="DF347" i="4"/>
  <c r="DM347" i="4"/>
  <c r="CR347" i="4"/>
  <c r="BP347" i="4"/>
  <c r="AU347" i="4"/>
  <c r="CL347" i="4"/>
  <c r="BV347" i="4"/>
  <c r="BQ347" i="4"/>
  <c r="AV347" i="4"/>
  <c r="T347" i="4"/>
  <c r="M347" i="4"/>
  <c r="AX347" i="4"/>
  <c r="AH347" i="4"/>
  <c r="P347" i="4"/>
  <c r="DL347" i="4"/>
  <c r="BY347" i="4"/>
  <c r="DP347" i="4"/>
  <c r="CH347" i="4"/>
  <c r="V347" i="4"/>
  <c r="CA347" i="4"/>
  <c r="X347" i="4"/>
  <c r="AQ310" i="4"/>
  <c r="DL310" i="4"/>
  <c r="DH310" i="4"/>
  <c r="BQ310" i="4"/>
  <c r="BP310" i="4"/>
  <c r="Y310" i="4"/>
  <c r="BV310" i="4"/>
  <c r="J310" i="4"/>
  <c r="CX310" i="4"/>
  <c r="AL310" i="4"/>
  <c r="DD310" i="4"/>
  <c r="BJ310" i="4"/>
  <c r="AH310" i="4"/>
  <c r="R310" i="4"/>
  <c r="DS501" i="4"/>
  <c r="DD501" i="4"/>
  <c r="CN501" i="4"/>
  <c r="BX501" i="4"/>
  <c r="BH501" i="4"/>
  <c r="AR501" i="4"/>
  <c r="AB501" i="4"/>
  <c r="L501" i="4"/>
  <c r="DP501" i="4"/>
  <c r="CZ501" i="4"/>
  <c r="CJ501" i="4"/>
  <c r="BT501" i="4"/>
  <c r="BD501" i="4"/>
  <c r="AN501" i="4"/>
  <c r="X501" i="4"/>
  <c r="H501" i="4"/>
  <c r="DL501" i="4"/>
  <c r="CV501" i="4"/>
  <c r="CF501" i="4"/>
  <c r="BP501" i="4"/>
  <c r="AZ501" i="4"/>
  <c r="AJ501" i="4"/>
  <c r="T501" i="4"/>
  <c r="D501" i="4"/>
  <c r="DH501" i="4"/>
  <c r="CR501" i="4"/>
  <c r="CB501" i="4"/>
  <c r="BL501" i="4"/>
  <c r="AV501" i="4"/>
  <c r="AF501" i="4"/>
  <c r="P501" i="4"/>
  <c r="Q501" i="4"/>
  <c r="AG501" i="4"/>
  <c r="AW501" i="4"/>
  <c r="BM501" i="4"/>
  <c r="CC501" i="4"/>
  <c r="CS501" i="4"/>
  <c r="DI501" i="4"/>
  <c r="J501" i="4"/>
  <c r="Z501" i="4"/>
  <c r="AP501" i="4"/>
  <c r="BF501" i="4"/>
  <c r="BV501" i="4"/>
  <c r="CL501" i="4"/>
  <c r="DB501" i="4"/>
  <c r="DR501" i="4"/>
  <c r="S501" i="4"/>
  <c r="AI501" i="4"/>
  <c r="AY501" i="4"/>
  <c r="BO501" i="4"/>
  <c r="CE501" i="4"/>
  <c r="CU501" i="4"/>
  <c r="DK501" i="4"/>
  <c r="E501" i="4"/>
  <c r="U501" i="4"/>
  <c r="AK501" i="4"/>
  <c r="BA501" i="4"/>
  <c r="BQ501" i="4"/>
  <c r="CG501" i="4"/>
  <c r="CW501" i="4"/>
  <c r="DM501" i="4"/>
  <c r="N501" i="4"/>
  <c r="AD501" i="4"/>
  <c r="AT501" i="4"/>
  <c r="BJ501" i="4"/>
  <c r="BZ501" i="4"/>
  <c r="CP501" i="4"/>
  <c r="DF501" i="4"/>
  <c r="G501" i="4"/>
  <c r="W501" i="4"/>
  <c r="AM501" i="4"/>
  <c r="BC501" i="4"/>
  <c r="BS501" i="4"/>
  <c r="CI501" i="4"/>
  <c r="CY501" i="4"/>
  <c r="DO501" i="4"/>
  <c r="I501" i="4"/>
  <c r="Y501" i="4"/>
  <c r="AO501" i="4"/>
  <c r="BE501" i="4"/>
  <c r="BU501" i="4"/>
  <c r="CK501" i="4"/>
  <c r="DA501" i="4"/>
  <c r="DQ501" i="4"/>
  <c r="R501" i="4"/>
  <c r="AH501" i="4"/>
  <c r="AX501" i="4"/>
  <c r="BN501" i="4"/>
  <c r="CD501" i="4"/>
  <c r="CT501" i="4"/>
  <c r="DJ501" i="4"/>
  <c r="K501" i="4"/>
  <c r="AA501" i="4"/>
  <c r="AQ501" i="4"/>
  <c r="BG501" i="4"/>
  <c r="BW501" i="4"/>
  <c r="CM501" i="4"/>
  <c r="DC501" i="4"/>
  <c r="BT472" i="4"/>
  <c r="AX472" i="4"/>
  <c r="CX472" i="4"/>
  <c r="CC472" i="4"/>
  <c r="Q472" i="4"/>
  <c r="DM472" i="4"/>
  <c r="BA472" i="4"/>
  <c r="AF472" i="4"/>
  <c r="CK472" i="4"/>
  <c r="BP472" i="4"/>
  <c r="D472" i="4"/>
  <c r="BK472" i="4"/>
  <c r="W472" i="4"/>
  <c r="CI472" i="4"/>
  <c r="CX451" i="4"/>
  <c r="AR451" i="4"/>
  <c r="DC451" i="4"/>
  <c r="AX451" i="4"/>
  <c r="DH451" i="4"/>
  <c r="BC451" i="4"/>
  <c r="DN451" i="4"/>
  <c r="BH451" i="4"/>
  <c r="D451" i="4"/>
  <c r="N451" i="4"/>
  <c r="CK451" i="4"/>
  <c r="BJ451" i="4"/>
  <c r="AK451" i="4"/>
  <c r="DH435" i="4"/>
  <c r="P435" i="4"/>
  <c r="CW435" i="4"/>
  <c r="E435" i="4"/>
  <c r="CN435" i="4"/>
  <c r="DQ435" i="4"/>
  <c r="CK435" i="4"/>
  <c r="AH435" i="4"/>
  <c r="CT435" i="4"/>
  <c r="BB435" i="4"/>
  <c r="DN435" i="4"/>
  <c r="BV435" i="4"/>
  <c r="S435" i="4"/>
  <c r="DO444" i="4"/>
  <c r="DQ444" i="4"/>
  <c r="DG444" i="4"/>
  <c r="CV444" i="4"/>
  <c r="CK444" i="4"/>
  <c r="CA444" i="4"/>
  <c r="BP444" i="4"/>
  <c r="BE444" i="4"/>
  <c r="AU444" i="4"/>
  <c r="AJ444" i="4"/>
  <c r="Y444" i="4"/>
  <c r="O444" i="4"/>
  <c r="D444" i="4"/>
  <c r="DM444" i="4"/>
  <c r="DC444" i="4"/>
  <c r="CR444" i="4"/>
  <c r="CG444" i="4"/>
  <c r="BW444" i="4"/>
  <c r="BL444" i="4"/>
  <c r="BA444" i="4"/>
  <c r="AQ444" i="4"/>
  <c r="AF444" i="4"/>
  <c r="U444" i="4"/>
  <c r="K444" i="4"/>
  <c r="DL444" i="4"/>
  <c r="DA444" i="4"/>
  <c r="CQ444" i="4"/>
  <c r="CF444" i="4"/>
  <c r="BU444" i="4"/>
  <c r="BK444" i="4"/>
  <c r="AZ444" i="4"/>
  <c r="AO444" i="4"/>
  <c r="AE444" i="4"/>
  <c r="T444" i="4"/>
  <c r="I444" i="4"/>
  <c r="DS444" i="4"/>
  <c r="DH444" i="4"/>
  <c r="CW444" i="4"/>
  <c r="CM444" i="4"/>
  <c r="CB444" i="4"/>
  <c r="BQ444" i="4"/>
  <c r="BG444" i="4"/>
  <c r="AV444" i="4"/>
  <c r="AK444" i="4"/>
  <c r="AA444" i="4"/>
  <c r="P444" i="4"/>
  <c r="E444" i="4"/>
  <c r="W444" i="4"/>
  <c r="AR444" i="4"/>
  <c r="BM444" i="4"/>
  <c r="CI444" i="4"/>
  <c r="DD444" i="4"/>
  <c r="DJ444" i="4"/>
  <c r="CT444" i="4"/>
  <c r="CD444" i="4"/>
  <c r="BN444" i="4"/>
  <c r="AX444" i="4"/>
  <c r="AH444" i="4"/>
  <c r="R444" i="4"/>
  <c r="H444" i="4"/>
  <c r="AC444" i="4"/>
  <c r="AY444" i="4"/>
  <c r="BT444" i="4"/>
  <c r="CO444" i="4"/>
  <c r="DK444" i="4"/>
  <c r="G444" i="4"/>
  <c r="AB444" i="4"/>
  <c r="AW444" i="4"/>
  <c r="BS444" i="4"/>
  <c r="CN444" i="4"/>
  <c r="DI444" i="4"/>
  <c r="DF444" i="4"/>
  <c r="CP444" i="4"/>
  <c r="BZ444" i="4"/>
  <c r="BJ444" i="4"/>
  <c r="AT444" i="4"/>
  <c r="AD444" i="4"/>
  <c r="N444" i="4"/>
  <c r="M444" i="4"/>
  <c r="AI444" i="4"/>
  <c r="BD444" i="4"/>
  <c r="BY444" i="4"/>
  <c r="CU444" i="4"/>
  <c r="DP444" i="4"/>
  <c r="L444" i="4"/>
  <c r="AG444" i="4"/>
  <c r="BC444" i="4"/>
  <c r="BX444" i="4"/>
  <c r="CS444" i="4"/>
  <c r="DR444" i="4"/>
  <c r="DB444" i="4"/>
  <c r="CL444" i="4"/>
  <c r="BV444" i="4"/>
  <c r="BF444" i="4"/>
  <c r="AP444" i="4"/>
  <c r="Z444" i="4"/>
  <c r="J444" i="4"/>
  <c r="S444" i="4"/>
  <c r="AN444" i="4"/>
  <c r="BI444" i="4"/>
  <c r="CE444" i="4"/>
  <c r="CZ444" i="4"/>
  <c r="DR499" i="4"/>
  <c r="BR499" i="4"/>
  <c r="AE499" i="4"/>
  <c r="M499" i="4"/>
  <c r="DN499" i="4"/>
  <c r="BB499" i="4"/>
  <c r="Z499" i="4"/>
  <c r="I499" i="4"/>
  <c r="CX499" i="4"/>
  <c r="AP499" i="4"/>
  <c r="U499" i="4"/>
  <c r="E499" i="4"/>
  <c r="CH499" i="4"/>
  <c r="AJ499" i="4"/>
  <c r="Q499" i="4"/>
  <c r="R499" i="4"/>
  <c r="AL499" i="4"/>
  <c r="CL499" i="4"/>
  <c r="DQ499" i="4"/>
  <c r="DA499" i="4"/>
  <c r="CK499" i="4"/>
  <c r="BU499" i="4"/>
  <c r="BE499" i="4"/>
  <c r="AO499" i="4"/>
  <c r="Y499" i="4"/>
  <c r="DD499" i="4"/>
  <c r="CN499" i="4"/>
  <c r="BX499" i="4"/>
  <c r="BH499" i="4"/>
  <c r="AR499" i="4"/>
  <c r="DG499" i="4"/>
  <c r="CQ499" i="4"/>
  <c r="CA499" i="4"/>
  <c r="BK499" i="4"/>
  <c r="AU499" i="4"/>
  <c r="S499" i="4"/>
  <c r="AM499" i="4"/>
  <c r="CP499" i="4"/>
  <c r="H499" i="4"/>
  <c r="X499" i="4"/>
  <c r="AX499" i="4"/>
  <c r="DJ499" i="4"/>
  <c r="F499" i="4"/>
  <c r="V499" i="4"/>
  <c r="AQ499" i="4"/>
  <c r="DB499" i="4"/>
  <c r="DM499" i="4"/>
  <c r="CW499" i="4"/>
  <c r="CG499" i="4"/>
  <c r="BQ499" i="4"/>
  <c r="BA499" i="4"/>
  <c r="AK499" i="4"/>
  <c r="DP499" i="4"/>
  <c r="CZ499" i="4"/>
  <c r="CJ499" i="4"/>
  <c r="BT499" i="4"/>
  <c r="BD499" i="4"/>
  <c r="DS499" i="4"/>
  <c r="DC499" i="4"/>
  <c r="CM499" i="4"/>
  <c r="BW499" i="4"/>
  <c r="BG499" i="4"/>
  <c r="G499" i="4"/>
  <c r="W499" i="4"/>
  <c r="AT499" i="4"/>
  <c r="DF499" i="4"/>
  <c r="L499" i="4"/>
  <c r="AD499" i="4"/>
  <c r="BN499" i="4"/>
  <c r="J499" i="4"/>
  <c r="AA499" i="4"/>
  <c r="BF499" i="4"/>
  <c r="DI499" i="4"/>
  <c r="CS499" i="4"/>
  <c r="CC499" i="4"/>
  <c r="BM499" i="4"/>
  <c r="AW499" i="4"/>
  <c r="AG499" i="4"/>
  <c r="DL499" i="4"/>
  <c r="CV499" i="4"/>
  <c r="CF499" i="4"/>
  <c r="BP499" i="4"/>
  <c r="AZ499" i="4"/>
  <c r="DO499" i="4"/>
  <c r="CY499" i="4"/>
  <c r="CI499" i="4"/>
  <c r="BS499" i="4"/>
  <c r="BC499" i="4"/>
  <c r="K499" i="4"/>
  <c r="AB499" i="4"/>
  <c r="BJ499" i="4"/>
  <c r="P499" i="4"/>
  <c r="AI499" i="4"/>
  <c r="CD499" i="4"/>
  <c r="DG483" i="4"/>
  <c r="DS483" i="4"/>
  <c r="CM483" i="4"/>
  <c r="BG483" i="4"/>
  <c r="AA483" i="4"/>
  <c r="DO483" i="4"/>
  <c r="CI483" i="4"/>
  <c r="BC483" i="4"/>
  <c r="W483" i="4"/>
  <c r="DC483" i="4"/>
  <c r="BW483" i="4"/>
  <c r="AQ483" i="4"/>
  <c r="K483" i="4"/>
  <c r="CY483" i="4"/>
  <c r="BS483" i="4"/>
  <c r="AM483" i="4"/>
  <c r="G483" i="4"/>
  <c r="O483" i="4"/>
  <c r="CA483" i="4"/>
  <c r="DF483" i="4"/>
  <c r="CP483" i="4"/>
  <c r="BZ483" i="4"/>
  <c r="BJ483" i="4"/>
  <c r="AT483" i="4"/>
  <c r="AD483" i="4"/>
  <c r="N483" i="4"/>
  <c r="DM483" i="4"/>
  <c r="CW483" i="4"/>
  <c r="CG483" i="4"/>
  <c r="BQ483" i="4"/>
  <c r="BA483" i="4"/>
  <c r="AK483" i="4"/>
  <c r="U483" i="4"/>
  <c r="E483" i="4"/>
  <c r="DD483" i="4"/>
  <c r="CN483" i="4"/>
  <c r="BX483" i="4"/>
  <c r="BH483" i="4"/>
  <c r="AR483" i="4"/>
  <c r="AB483" i="4"/>
  <c r="L483" i="4"/>
  <c r="AI483" i="4"/>
  <c r="CU483" i="4"/>
  <c r="AE483" i="4"/>
  <c r="CQ483" i="4"/>
  <c r="DR483" i="4"/>
  <c r="DB483" i="4"/>
  <c r="CL483" i="4"/>
  <c r="BV483" i="4"/>
  <c r="BF483" i="4"/>
  <c r="AP483" i="4"/>
  <c r="Z483" i="4"/>
  <c r="J483" i="4"/>
  <c r="DI483" i="4"/>
  <c r="CS483" i="4"/>
  <c r="CC483" i="4"/>
  <c r="BM483" i="4"/>
  <c r="AW483" i="4"/>
  <c r="AG483" i="4"/>
  <c r="Q483" i="4"/>
  <c r="DP483" i="4"/>
  <c r="CZ483" i="4"/>
  <c r="CJ483" i="4"/>
  <c r="BT483" i="4"/>
  <c r="BD483" i="4"/>
  <c r="AN483" i="4"/>
  <c r="X483" i="4"/>
  <c r="H483" i="4"/>
  <c r="AY483" i="4"/>
  <c r="DK483" i="4"/>
  <c r="AU483" i="4"/>
  <c r="DN483" i="4"/>
  <c r="CX483" i="4"/>
  <c r="CH483" i="4"/>
  <c r="BR483" i="4"/>
  <c r="BB483" i="4"/>
  <c r="AL483" i="4"/>
  <c r="V483" i="4"/>
  <c r="F483" i="4"/>
  <c r="DE483" i="4"/>
  <c r="CO483" i="4"/>
  <c r="BY483" i="4"/>
  <c r="BI483" i="4"/>
  <c r="AS483" i="4"/>
  <c r="AC483" i="4"/>
  <c r="M483" i="4"/>
  <c r="DL483" i="4"/>
  <c r="CV483" i="4"/>
  <c r="CF483" i="4"/>
  <c r="BP483" i="4"/>
  <c r="AZ483" i="4"/>
  <c r="AJ483" i="4"/>
  <c r="T483" i="4"/>
  <c r="D483" i="4"/>
  <c r="BO483" i="4"/>
  <c r="DQ477" i="4"/>
  <c r="DM477" i="4"/>
  <c r="CW477" i="4"/>
  <c r="CG477" i="4"/>
  <c r="BQ477" i="4"/>
  <c r="BA477" i="4"/>
  <c r="AK477" i="4"/>
  <c r="U477" i="4"/>
  <c r="E477" i="4"/>
  <c r="DG477" i="4"/>
  <c r="CQ477" i="4"/>
  <c r="CA477" i="4"/>
  <c r="BK477" i="4"/>
  <c r="AU477" i="4"/>
  <c r="AE477" i="4"/>
  <c r="O477" i="4"/>
  <c r="DE477" i="4"/>
  <c r="CO477" i="4"/>
  <c r="BY477" i="4"/>
  <c r="BI477" i="4"/>
  <c r="AS477" i="4"/>
  <c r="AC477" i="4"/>
  <c r="M477" i="4"/>
  <c r="DO477" i="4"/>
  <c r="CY477" i="4"/>
  <c r="CI477" i="4"/>
  <c r="BS477" i="4"/>
  <c r="BC477" i="4"/>
  <c r="AM477" i="4"/>
  <c r="W477" i="4"/>
  <c r="G477" i="4"/>
  <c r="I477" i="4"/>
  <c r="AO477" i="4"/>
  <c r="BU477" i="4"/>
  <c r="DA477" i="4"/>
  <c r="DP477" i="4"/>
  <c r="CZ477" i="4"/>
  <c r="CJ477" i="4"/>
  <c r="BT477" i="4"/>
  <c r="BD477" i="4"/>
  <c r="AN477" i="4"/>
  <c r="X477" i="4"/>
  <c r="H477" i="4"/>
  <c r="DJ477" i="4"/>
  <c r="CT477" i="4"/>
  <c r="CD477" i="4"/>
  <c r="BN477" i="4"/>
  <c r="AX477" i="4"/>
  <c r="AH477" i="4"/>
  <c r="R477" i="4"/>
  <c r="K477" i="4"/>
  <c r="AQ477" i="4"/>
  <c r="BW477" i="4"/>
  <c r="DC477" i="4"/>
  <c r="Q477" i="4"/>
  <c r="AW477" i="4"/>
  <c r="CC477" i="4"/>
  <c r="DI477" i="4"/>
  <c r="DL477" i="4"/>
  <c r="CV477" i="4"/>
  <c r="CF477" i="4"/>
  <c r="BP477" i="4"/>
  <c r="AZ477" i="4"/>
  <c r="AJ477" i="4"/>
  <c r="T477" i="4"/>
  <c r="D477" i="4"/>
  <c r="DF477" i="4"/>
  <c r="CP477" i="4"/>
  <c r="BZ477" i="4"/>
  <c r="BJ477" i="4"/>
  <c r="AT477" i="4"/>
  <c r="AD477" i="4"/>
  <c r="N477" i="4"/>
  <c r="S477" i="4"/>
  <c r="AY477" i="4"/>
  <c r="CE477" i="4"/>
  <c r="DK477" i="4"/>
  <c r="Y477" i="4"/>
  <c r="BE477" i="4"/>
  <c r="CK477" i="4"/>
  <c r="DH477" i="4"/>
  <c r="CR477" i="4"/>
  <c r="CB477" i="4"/>
  <c r="BL477" i="4"/>
  <c r="AV477" i="4"/>
  <c r="AF477" i="4"/>
  <c r="P477" i="4"/>
  <c r="DR477" i="4"/>
  <c r="DB477" i="4"/>
  <c r="CL477" i="4"/>
  <c r="BV477" i="4"/>
  <c r="BF477" i="4"/>
  <c r="AP477" i="4"/>
  <c r="Z477" i="4"/>
  <c r="J477" i="4"/>
  <c r="AA477" i="4"/>
  <c r="BG477" i="4"/>
  <c r="CM477" i="4"/>
  <c r="DS477" i="4"/>
  <c r="CA470" i="4"/>
  <c r="S470" i="4"/>
  <c r="BS470" i="4"/>
  <c r="N470" i="4"/>
  <c r="DG470" i="4"/>
  <c r="AU470" i="4"/>
  <c r="CY470" i="4"/>
  <c r="AM470" i="4"/>
  <c r="DJ470" i="4"/>
  <c r="CT470" i="4"/>
  <c r="CD470" i="4"/>
  <c r="BN470" i="4"/>
  <c r="AX470" i="4"/>
  <c r="AH470" i="4"/>
  <c r="DI470" i="4"/>
  <c r="CS470" i="4"/>
  <c r="CC470" i="4"/>
  <c r="BM470" i="4"/>
  <c r="AW470" i="4"/>
  <c r="AG470" i="4"/>
  <c r="Q470" i="4"/>
  <c r="DL470" i="4"/>
  <c r="CF470" i="4"/>
  <c r="AZ470" i="4"/>
  <c r="W470" i="4"/>
  <c r="DS470" i="4"/>
  <c r="CM470" i="4"/>
  <c r="BG470" i="4"/>
  <c r="AA470" i="4"/>
  <c r="F470" i="4"/>
  <c r="CR470" i="4"/>
  <c r="BL470" i="4"/>
  <c r="AF470" i="4"/>
  <c r="J470" i="4"/>
  <c r="CI470" i="4"/>
  <c r="BK470" i="4"/>
  <c r="DF470" i="4"/>
  <c r="CP470" i="4"/>
  <c r="BZ470" i="4"/>
  <c r="BJ470" i="4"/>
  <c r="AT470" i="4"/>
  <c r="AD470" i="4"/>
  <c r="DE470" i="4"/>
  <c r="CO470" i="4"/>
  <c r="BY470" i="4"/>
  <c r="BI470" i="4"/>
  <c r="AS470" i="4"/>
  <c r="AC470" i="4"/>
  <c r="M470" i="4"/>
  <c r="DD470" i="4"/>
  <c r="BX470" i="4"/>
  <c r="AR470" i="4"/>
  <c r="R470" i="4"/>
  <c r="DK470" i="4"/>
  <c r="CE470" i="4"/>
  <c r="AY470" i="4"/>
  <c r="V470" i="4"/>
  <c r="DP470" i="4"/>
  <c r="CJ470" i="4"/>
  <c r="BD470" i="4"/>
  <c r="Z470" i="4"/>
  <c r="D470" i="4"/>
  <c r="DO470" i="4"/>
  <c r="CQ470" i="4"/>
  <c r="DR470" i="4"/>
  <c r="DB470" i="4"/>
  <c r="CL470" i="4"/>
  <c r="BV470" i="4"/>
  <c r="BF470" i="4"/>
  <c r="AP470" i="4"/>
  <c r="DQ470" i="4"/>
  <c r="DA470" i="4"/>
  <c r="CK470" i="4"/>
  <c r="BU470" i="4"/>
  <c r="BE470" i="4"/>
  <c r="AO470" i="4"/>
  <c r="Y470" i="4"/>
  <c r="I470" i="4"/>
  <c r="CV470" i="4"/>
  <c r="BP470" i="4"/>
  <c r="AJ470" i="4"/>
  <c r="L470" i="4"/>
  <c r="DC470" i="4"/>
  <c r="BW470" i="4"/>
  <c r="AQ470" i="4"/>
  <c r="P470" i="4"/>
  <c r="DH470" i="4"/>
  <c r="CB470" i="4"/>
  <c r="AV470" i="4"/>
  <c r="T470" i="4"/>
  <c r="X470" i="4"/>
  <c r="H470" i="4"/>
  <c r="CR471" i="4"/>
  <c r="CV449" i="4"/>
  <c r="BZ449" i="4"/>
  <c r="N449" i="4"/>
  <c r="DJ449" i="4"/>
  <c r="AX449" i="4"/>
  <c r="AC449" i="4"/>
  <c r="CC449" i="4"/>
  <c r="BH449" i="4"/>
  <c r="DM449" i="4"/>
  <c r="CR449" i="4"/>
  <c r="AF449" i="4"/>
  <c r="J449" i="4"/>
  <c r="BK449" i="4"/>
  <c r="S449" i="4"/>
  <c r="DJ441" i="4"/>
  <c r="CT441" i="4"/>
  <c r="AX441" i="4"/>
  <c r="AH441" i="4"/>
  <c r="CP441" i="4"/>
  <c r="BZ441" i="4"/>
  <c r="AD441" i="4"/>
  <c r="N441" i="4"/>
  <c r="CL441" i="4"/>
  <c r="BV441" i="4"/>
  <c r="Z441" i="4"/>
  <c r="J441" i="4"/>
  <c r="CH441" i="4"/>
  <c r="BR441" i="4"/>
  <c r="V441" i="4"/>
  <c r="F441" i="4"/>
  <c r="AU441" i="4"/>
  <c r="BK441" i="4"/>
  <c r="DG441" i="4"/>
  <c r="H441" i="4"/>
  <c r="BD441" i="4"/>
  <c r="BT441" i="4"/>
  <c r="DP441" i="4"/>
  <c r="Q441" i="4"/>
  <c r="BM441" i="4"/>
  <c r="CC441" i="4"/>
  <c r="S441" i="4"/>
  <c r="AI441" i="4"/>
  <c r="CE441" i="4"/>
  <c r="CU441" i="4"/>
  <c r="AB441" i="4"/>
  <c r="AR441" i="4"/>
  <c r="CN441" i="4"/>
  <c r="DD441" i="4"/>
  <c r="AK441" i="4"/>
  <c r="BA441" i="4"/>
  <c r="CW441" i="4"/>
  <c r="DM441" i="4"/>
  <c r="AM441" i="4"/>
  <c r="BC441" i="4"/>
  <c r="CY441" i="4"/>
  <c r="DO441" i="4"/>
  <c r="AV441" i="4"/>
  <c r="BL441" i="4"/>
  <c r="DH441" i="4"/>
  <c r="I441" i="4"/>
  <c r="BE441" i="4"/>
  <c r="BU441" i="4"/>
  <c r="DS461" i="4"/>
  <c r="DP461" i="4"/>
  <c r="DJ461" i="4"/>
  <c r="DE461" i="4"/>
  <c r="CZ461" i="4"/>
  <c r="CT461" i="4"/>
  <c r="CO461" i="4"/>
  <c r="CJ461" i="4"/>
  <c r="CD461" i="4"/>
  <c r="BY461" i="4"/>
  <c r="BT461" i="4"/>
  <c r="BN461" i="4"/>
  <c r="BI461" i="4"/>
  <c r="BD461" i="4"/>
  <c r="AX461" i="4"/>
  <c r="AS461" i="4"/>
  <c r="AN461" i="4"/>
  <c r="AH461" i="4"/>
  <c r="AC461" i="4"/>
  <c r="X461" i="4"/>
  <c r="R461" i="4"/>
  <c r="M461" i="4"/>
  <c r="H461" i="4"/>
  <c r="DN461" i="4"/>
  <c r="DI461" i="4"/>
  <c r="DD461" i="4"/>
  <c r="CX461" i="4"/>
  <c r="CS461" i="4"/>
  <c r="CN461" i="4"/>
  <c r="CH461" i="4"/>
  <c r="CC461" i="4"/>
  <c r="BX461" i="4"/>
  <c r="BR461" i="4"/>
  <c r="BM461" i="4"/>
  <c r="BH461" i="4"/>
  <c r="BB461" i="4"/>
  <c r="AW461" i="4"/>
  <c r="AR461" i="4"/>
  <c r="AL461" i="4"/>
  <c r="AG461" i="4"/>
  <c r="AB461" i="4"/>
  <c r="V461" i="4"/>
  <c r="Q461" i="4"/>
  <c r="L461" i="4"/>
  <c r="F461" i="4"/>
  <c r="DR461" i="4"/>
  <c r="DM461" i="4"/>
  <c r="DH461" i="4"/>
  <c r="DB461" i="4"/>
  <c r="CW461" i="4"/>
  <c r="CR461" i="4"/>
  <c r="CL461" i="4"/>
  <c r="CG461" i="4"/>
  <c r="CB461" i="4"/>
  <c r="BV461" i="4"/>
  <c r="BQ461" i="4"/>
  <c r="BL461" i="4"/>
  <c r="BF461" i="4"/>
  <c r="BA461" i="4"/>
  <c r="AV461" i="4"/>
  <c r="AP461" i="4"/>
  <c r="AK461" i="4"/>
  <c r="AF461" i="4"/>
  <c r="Z461" i="4"/>
  <c r="U461" i="4"/>
  <c r="P461" i="4"/>
  <c r="J461" i="4"/>
  <c r="E461" i="4"/>
  <c r="DQ461" i="4"/>
  <c r="DL461" i="4"/>
  <c r="DF461" i="4"/>
  <c r="DA461" i="4"/>
  <c r="CV461" i="4"/>
  <c r="CP461" i="4"/>
  <c r="CK461" i="4"/>
  <c r="CF461" i="4"/>
  <c r="BZ461" i="4"/>
  <c r="BU461" i="4"/>
  <c r="BP461" i="4"/>
  <c r="BJ461" i="4"/>
  <c r="BE461" i="4"/>
  <c r="AZ461" i="4"/>
  <c r="AT461" i="4"/>
  <c r="AO461" i="4"/>
  <c r="AJ461" i="4"/>
  <c r="AD461" i="4"/>
  <c r="Y461" i="4"/>
  <c r="T461" i="4"/>
  <c r="N461" i="4"/>
  <c r="I461" i="4"/>
  <c r="D461" i="4"/>
  <c r="O461" i="4"/>
  <c r="AE461" i="4"/>
  <c r="AU461" i="4"/>
  <c r="BK461" i="4"/>
  <c r="CA461" i="4"/>
  <c r="CQ461" i="4"/>
  <c r="DG461" i="4"/>
  <c r="S461" i="4"/>
  <c r="AI461" i="4"/>
  <c r="AY461" i="4"/>
  <c r="BO461" i="4"/>
  <c r="CE461" i="4"/>
  <c r="CU461" i="4"/>
  <c r="DK461" i="4"/>
  <c r="G461" i="4"/>
  <c r="W461" i="4"/>
  <c r="AM461" i="4"/>
  <c r="BC461" i="4"/>
  <c r="BS461" i="4"/>
  <c r="CI461" i="4"/>
  <c r="CY461" i="4"/>
  <c r="DO461" i="4"/>
  <c r="DG501" i="4"/>
  <c r="AU501" i="4"/>
  <c r="CX501" i="4"/>
  <c r="AL501" i="4"/>
  <c r="CO501" i="4"/>
  <c r="AC501" i="4"/>
  <c r="T499" i="4"/>
  <c r="AH499" i="4"/>
  <c r="CE499" i="4"/>
  <c r="BL499" i="4"/>
  <c r="AC499" i="4"/>
  <c r="CO499" i="4"/>
  <c r="BV499" i="4"/>
  <c r="CG495" i="4"/>
  <c r="U495" i="4"/>
  <c r="DH495" i="4"/>
  <c r="AV495" i="4"/>
  <c r="CU495" i="4"/>
  <c r="AI495" i="4"/>
  <c r="BU487" i="4"/>
  <c r="S496" i="4"/>
  <c r="BS496" i="4"/>
  <c r="DI496" i="4"/>
  <c r="BL496" i="4"/>
  <c r="M496" i="4"/>
  <c r="BY496" i="4"/>
  <c r="Z496" i="4"/>
  <c r="CL496" i="4"/>
  <c r="K488" i="4"/>
  <c r="AY488" i="4"/>
  <c r="BD488" i="4"/>
  <c r="DP488" i="4"/>
  <c r="BM488" i="4"/>
  <c r="J488" i="4"/>
  <c r="BV488" i="4"/>
  <c r="CV481" i="4"/>
  <c r="P483" i="4"/>
  <c r="CB483" i="4"/>
  <c r="Y483" i="4"/>
  <c r="CK483" i="4"/>
  <c r="AH483" i="4"/>
  <c r="CT483" i="4"/>
  <c r="AI477" i="4"/>
  <c r="BB477" i="4"/>
  <c r="DN477" i="4"/>
  <c r="BH477" i="4"/>
  <c r="BK483" i="4"/>
  <c r="CS477" i="4"/>
  <c r="AQ472" i="4"/>
  <c r="CJ469" i="4"/>
  <c r="DG463" i="4"/>
  <c r="AU463" i="4"/>
  <c r="BC459" i="4"/>
  <c r="BO473" i="4"/>
  <c r="AZ473" i="4"/>
  <c r="DL473" i="4"/>
  <c r="BI473" i="4"/>
  <c r="F473" i="4"/>
  <c r="BR473" i="4"/>
  <c r="V469" i="4"/>
  <c r="DM463" i="4"/>
  <c r="BA463" i="4"/>
  <c r="DC461" i="4"/>
  <c r="AQ461" i="4"/>
  <c r="BU459" i="4"/>
  <c r="BK457" i="4"/>
  <c r="AY453" i="4"/>
  <c r="O470" i="4"/>
  <c r="K470" i="4"/>
  <c r="G470" i="4"/>
  <c r="E470" i="4"/>
  <c r="BQ470" i="4"/>
  <c r="AL470" i="4"/>
  <c r="CX470" i="4"/>
  <c r="AI455" i="4"/>
  <c r="CJ447" i="4"/>
  <c r="AH475" i="4"/>
  <c r="K446" i="4"/>
  <c r="AS444" i="4"/>
  <c r="AL444" i="4"/>
  <c r="CX444" i="4"/>
  <c r="BY441" i="4"/>
  <c r="M441" i="4"/>
  <c r="BC435" i="4"/>
  <c r="CK452" i="4"/>
  <c r="AM444" i="4"/>
  <c r="CV441" i="4"/>
  <c r="AJ441" i="4"/>
  <c r="BS436" i="4"/>
  <c r="G436" i="4"/>
  <c r="BJ435" i="4"/>
  <c r="BS428" i="4"/>
  <c r="G428" i="4"/>
  <c r="M452" i="4"/>
  <c r="CG452" i="4"/>
  <c r="AW452" i="4"/>
  <c r="N452" i="4"/>
  <c r="BZ452" i="4"/>
  <c r="CK446" i="4"/>
  <c r="CM441" i="4"/>
  <c r="AA441" i="4"/>
  <c r="BH429" i="4"/>
  <c r="DO421" i="4"/>
  <c r="BC421" i="4"/>
  <c r="CE417" i="4"/>
  <c r="S417" i="4"/>
  <c r="DC409" i="4"/>
  <c r="AQ409" i="4"/>
  <c r="BZ421" i="4"/>
  <c r="N421" i="4"/>
  <c r="BV409" i="4"/>
  <c r="BO438" i="4"/>
  <c r="DL438" i="4"/>
  <c r="H438" i="4"/>
  <c r="I438" i="4"/>
  <c r="BU438" i="4"/>
  <c r="R438" i="4"/>
  <c r="CD438" i="4"/>
  <c r="CP400" i="4"/>
  <c r="BM400" i="4"/>
  <c r="L403" i="4"/>
  <c r="U403" i="4"/>
  <c r="CK395" i="4"/>
  <c r="BP395" i="4"/>
  <c r="F359" i="4"/>
  <c r="E381" i="4"/>
  <c r="BX381" i="4"/>
  <c r="CE332" i="4"/>
  <c r="AF343" i="4"/>
  <c r="AA282" i="4"/>
  <c r="BM343" i="4"/>
  <c r="DJ282" i="4"/>
  <c r="AV397" i="4"/>
  <c r="F281" i="4"/>
  <c r="AZ266" i="4"/>
  <c r="BH468" i="4"/>
  <c r="DR459" i="4"/>
  <c r="DJ459" i="4"/>
  <c r="CL459" i="4"/>
  <c r="CD459" i="4"/>
  <c r="BF459" i="4"/>
  <c r="AX459" i="4"/>
  <c r="Z459" i="4"/>
  <c r="R459" i="4"/>
  <c r="DH459" i="4"/>
  <c r="CZ459" i="4"/>
  <c r="CB459" i="4"/>
  <c r="BT459" i="4"/>
  <c r="AV459" i="4"/>
  <c r="AN459" i="4"/>
  <c r="P459" i="4"/>
  <c r="H459" i="4"/>
  <c r="CX459" i="4"/>
  <c r="CP459" i="4"/>
  <c r="BR459" i="4"/>
  <c r="BJ459" i="4"/>
  <c r="AL459" i="4"/>
  <c r="AD459" i="4"/>
  <c r="F459" i="4"/>
  <c r="DL459" i="4"/>
  <c r="CN459" i="4"/>
  <c r="CF459" i="4"/>
  <c r="BH459" i="4"/>
  <c r="AZ459" i="4"/>
  <c r="AB459" i="4"/>
  <c r="T459" i="4"/>
  <c r="M459" i="4"/>
  <c r="AC459" i="4"/>
  <c r="BY459" i="4"/>
  <c r="CO459" i="4"/>
  <c r="AA459" i="4"/>
  <c r="AQ459" i="4"/>
  <c r="CM459" i="4"/>
  <c r="DC459" i="4"/>
  <c r="AW459" i="4"/>
  <c r="BM459" i="4"/>
  <c r="DI459" i="4"/>
  <c r="O459" i="4"/>
  <c r="BK459" i="4"/>
  <c r="CA459" i="4"/>
  <c r="E459" i="4"/>
  <c r="U459" i="4"/>
  <c r="BQ459" i="4"/>
  <c r="CG459" i="4"/>
  <c r="S459" i="4"/>
  <c r="AI459" i="4"/>
  <c r="CE459" i="4"/>
  <c r="CU459" i="4"/>
  <c r="DL405" i="4"/>
  <c r="CF405" i="4"/>
  <c r="AZ405" i="4"/>
  <c r="T405" i="4"/>
  <c r="DI405" i="4"/>
  <c r="CC405" i="4"/>
  <c r="AW405" i="4"/>
  <c r="Q405" i="4"/>
  <c r="CZ405" i="4"/>
  <c r="BT405" i="4"/>
  <c r="AN405" i="4"/>
  <c r="H405" i="4"/>
  <c r="CO405" i="4"/>
  <c r="BI405" i="4"/>
  <c r="AC405" i="4"/>
  <c r="J405" i="4"/>
  <c r="BV405" i="4"/>
  <c r="S405" i="4"/>
  <c r="CE405" i="4"/>
  <c r="AD405" i="4"/>
  <c r="CP405" i="4"/>
  <c r="AM405" i="4"/>
  <c r="CY405" i="4"/>
  <c r="AX405" i="4"/>
  <c r="DJ405" i="4"/>
  <c r="BG405" i="4"/>
  <c r="BK397" i="4"/>
  <c r="AS397" i="4"/>
  <c r="T397" i="4"/>
  <c r="DA397" i="4"/>
  <c r="DR397" i="4"/>
  <c r="DB397" i="4"/>
  <c r="CL397" i="4"/>
  <c r="BV397" i="4"/>
  <c r="BF397" i="4"/>
  <c r="AP397" i="4"/>
  <c r="Z397" i="4"/>
  <c r="J397" i="4"/>
  <c r="DD397" i="4"/>
  <c r="CI397" i="4"/>
  <c r="BM397" i="4"/>
  <c r="AR397" i="4"/>
  <c r="W397" i="4"/>
  <c r="DS397" i="4"/>
  <c r="CW397" i="4"/>
  <c r="CB397" i="4"/>
  <c r="BG397" i="4"/>
  <c r="AK397" i="4"/>
  <c r="P397" i="4"/>
  <c r="CZ397" i="4"/>
  <c r="BI397" i="4"/>
  <c r="S397" i="4"/>
  <c r="CV397" i="4"/>
  <c r="BE397" i="4"/>
  <c r="O397" i="4"/>
  <c r="BY397" i="4"/>
  <c r="DL397" i="4"/>
  <c r="AE397" i="4"/>
  <c r="DE397" i="4"/>
  <c r="DN397" i="4"/>
  <c r="CX397" i="4"/>
  <c r="CH397" i="4"/>
  <c r="BR397" i="4"/>
  <c r="BB397" i="4"/>
  <c r="AL397" i="4"/>
  <c r="V397" i="4"/>
  <c r="F397" i="4"/>
  <c r="CY397" i="4"/>
  <c r="CC397" i="4"/>
  <c r="BH397" i="4"/>
  <c r="AM397" i="4"/>
  <c r="Q397" i="4"/>
  <c r="DM397" i="4"/>
  <c r="CR397" i="4"/>
  <c r="BW397" i="4"/>
  <c r="BA397" i="4"/>
  <c r="AF397" i="4"/>
  <c r="K397" i="4"/>
  <c r="CO397" i="4"/>
  <c r="AY397" i="4"/>
  <c r="H397" i="4"/>
  <c r="CK397" i="4"/>
  <c r="AU397" i="4"/>
  <c r="D397" i="4"/>
  <c r="BD397" i="4"/>
  <c r="CQ397" i="4"/>
  <c r="I397" i="4"/>
  <c r="BO397" i="4"/>
  <c r="DF397" i="4"/>
  <c r="CP397" i="4"/>
  <c r="BZ397" i="4"/>
  <c r="BJ397" i="4"/>
  <c r="AT397" i="4"/>
  <c r="AD397" i="4"/>
  <c r="N397" i="4"/>
  <c r="DI397" i="4"/>
  <c r="CN397" i="4"/>
  <c r="BS397" i="4"/>
  <c r="AW397" i="4"/>
  <c r="AB397" i="4"/>
  <c r="G397" i="4"/>
  <c r="DC397" i="4"/>
  <c r="CG397" i="4"/>
  <c r="BL397" i="4"/>
  <c r="AQ397" i="4"/>
  <c r="U397" i="4"/>
  <c r="DK397" i="4"/>
  <c r="BT397" i="4"/>
  <c r="AC397" i="4"/>
  <c r="DG397" i="4"/>
  <c r="BP397" i="4"/>
  <c r="Y397" i="4"/>
  <c r="CU397" i="4"/>
  <c r="M397" i="4"/>
  <c r="AZ397" i="4"/>
  <c r="AO397" i="4"/>
  <c r="CJ397" i="4"/>
  <c r="CT397" i="4"/>
  <c r="AH397" i="4"/>
  <c r="BX397" i="4"/>
  <c r="DH397" i="4"/>
  <c r="AA397" i="4"/>
  <c r="DQ397" i="4"/>
  <c r="AI397" i="4"/>
  <c r="CD397" i="4"/>
  <c r="R397" i="4"/>
  <c r="BC397" i="4"/>
  <c r="CM397" i="4"/>
  <c r="E397" i="4"/>
  <c r="CA397" i="4"/>
  <c r="BU397" i="4"/>
  <c r="BN397" i="4"/>
  <c r="DO397" i="4"/>
  <c r="AG397" i="4"/>
  <c r="BQ397" i="4"/>
  <c r="CE397" i="4"/>
  <c r="AJ397" i="4"/>
  <c r="CF397" i="4"/>
  <c r="DO358" i="4"/>
  <c r="CY358" i="4"/>
  <c r="CI358" i="4"/>
  <c r="BS358" i="4"/>
  <c r="BC358" i="4"/>
  <c r="AM358" i="4"/>
  <c r="W358" i="4"/>
  <c r="G358" i="4"/>
  <c r="DH358" i="4"/>
  <c r="CR358" i="4"/>
  <c r="CB358" i="4"/>
  <c r="BL358" i="4"/>
  <c r="AV358" i="4"/>
  <c r="AF358" i="4"/>
  <c r="P358" i="4"/>
  <c r="DG358" i="4"/>
  <c r="CQ358" i="4"/>
  <c r="CA358" i="4"/>
  <c r="BK358" i="4"/>
  <c r="AU358" i="4"/>
  <c r="AE358" i="4"/>
  <c r="O358" i="4"/>
  <c r="DP358" i="4"/>
  <c r="CZ358" i="4"/>
  <c r="CJ358" i="4"/>
  <c r="BT358" i="4"/>
  <c r="BD358" i="4"/>
  <c r="AN358" i="4"/>
  <c r="X358" i="4"/>
  <c r="H358" i="4"/>
  <c r="DN358" i="4"/>
  <c r="CX358" i="4"/>
  <c r="CH358" i="4"/>
  <c r="BR358" i="4"/>
  <c r="BB358" i="4"/>
  <c r="AL358" i="4"/>
  <c r="V358" i="4"/>
  <c r="F358" i="4"/>
  <c r="DE358" i="4"/>
  <c r="CO358" i="4"/>
  <c r="BY358" i="4"/>
  <c r="BI358" i="4"/>
  <c r="AS358" i="4"/>
  <c r="AC358" i="4"/>
  <c r="M358" i="4"/>
  <c r="S358" i="4"/>
  <c r="AY358" i="4"/>
  <c r="CE358" i="4"/>
  <c r="DK358" i="4"/>
  <c r="D358" i="4"/>
  <c r="AJ358" i="4"/>
  <c r="BP358" i="4"/>
  <c r="CV358" i="4"/>
  <c r="DJ358" i="4"/>
  <c r="CT358" i="4"/>
  <c r="CD358" i="4"/>
  <c r="BN358" i="4"/>
  <c r="AX358" i="4"/>
  <c r="AH358" i="4"/>
  <c r="R358" i="4"/>
  <c r="DQ358" i="4"/>
  <c r="DA358" i="4"/>
  <c r="CK358" i="4"/>
  <c r="BU358" i="4"/>
  <c r="BE358" i="4"/>
  <c r="AO358" i="4"/>
  <c r="Y358" i="4"/>
  <c r="I358" i="4"/>
  <c r="AA358" i="4"/>
  <c r="BG358" i="4"/>
  <c r="CM358" i="4"/>
  <c r="DS358" i="4"/>
  <c r="L358" i="4"/>
  <c r="AR358" i="4"/>
  <c r="BX358" i="4"/>
  <c r="DD358" i="4"/>
  <c r="DR358" i="4"/>
  <c r="DB358" i="4"/>
  <c r="CL358" i="4"/>
  <c r="BV358" i="4"/>
  <c r="BF358" i="4"/>
  <c r="AP358" i="4"/>
  <c r="Z358" i="4"/>
  <c r="J358" i="4"/>
  <c r="DI358" i="4"/>
  <c r="CS358" i="4"/>
  <c r="CC358" i="4"/>
  <c r="BM358" i="4"/>
  <c r="AW358" i="4"/>
  <c r="AG358" i="4"/>
  <c r="Q358" i="4"/>
  <c r="K358" i="4"/>
  <c r="AQ358" i="4"/>
  <c r="BW358" i="4"/>
  <c r="DC358" i="4"/>
  <c r="AB358" i="4"/>
  <c r="BH358" i="4"/>
  <c r="CN358" i="4"/>
  <c r="BZ358" i="4"/>
  <c r="N358" i="4"/>
  <c r="BQ358" i="4"/>
  <c r="E358" i="4"/>
  <c r="DL358" i="4"/>
  <c r="BJ358" i="4"/>
  <c r="DM358" i="4"/>
  <c r="BA358" i="4"/>
  <c r="AI358" i="4"/>
  <c r="T358" i="4"/>
  <c r="DF358" i="4"/>
  <c r="AT358" i="4"/>
  <c r="CW358" i="4"/>
  <c r="AK358" i="4"/>
  <c r="BO358" i="4"/>
  <c r="AZ358" i="4"/>
  <c r="DS409" i="4"/>
  <c r="DP409" i="4"/>
  <c r="DH409" i="4"/>
  <c r="CZ409" i="4"/>
  <c r="CR409" i="4"/>
  <c r="CJ409" i="4"/>
  <c r="CB409" i="4"/>
  <c r="BT409" i="4"/>
  <c r="BL409" i="4"/>
  <c r="BD409" i="4"/>
  <c r="AV409" i="4"/>
  <c r="AN409" i="4"/>
  <c r="AF409" i="4"/>
  <c r="X409" i="4"/>
  <c r="P409" i="4"/>
  <c r="H409" i="4"/>
  <c r="DM409" i="4"/>
  <c r="DE409" i="4"/>
  <c r="CW409" i="4"/>
  <c r="CO409" i="4"/>
  <c r="CG409" i="4"/>
  <c r="BY409" i="4"/>
  <c r="BQ409" i="4"/>
  <c r="BI409" i="4"/>
  <c r="BA409" i="4"/>
  <c r="AS409" i="4"/>
  <c r="AK409" i="4"/>
  <c r="AC409" i="4"/>
  <c r="U409" i="4"/>
  <c r="M409" i="4"/>
  <c r="E409" i="4"/>
  <c r="DL409" i="4"/>
  <c r="DD409" i="4"/>
  <c r="CV409" i="4"/>
  <c r="CN409" i="4"/>
  <c r="CF409" i="4"/>
  <c r="BX409" i="4"/>
  <c r="BP409" i="4"/>
  <c r="BH409" i="4"/>
  <c r="AZ409" i="4"/>
  <c r="AR409" i="4"/>
  <c r="AJ409" i="4"/>
  <c r="AB409" i="4"/>
  <c r="T409" i="4"/>
  <c r="L409" i="4"/>
  <c r="D409" i="4"/>
  <c r="DQ409" i="4"/>
  <c r="DI409" i="4"/>
  <c r="DA409" i="4"/>
  <c r="CS409" i="4"/>
  <c r="CK409" i="4"/>
  <c r="CC409" i="4"/>
  <c r="BU409" i="4"/>
  <c r="BM409" i="4"/>
  <c r="BE409" i="4"/>
  <c r="AW409" i="4"/>
  <c r="AO409" i="4"/>
  <c r="AG409" i="4"/>
  <c r="Y409" i="4"/>
  <c r="Q409" i="4"/>
  <c r="I409" i="4"/>
  <c r="N409" i="4"/>
  <c r="AD409" i="4"/>
  <c r="AT409" i="4"/>
  <c r="BJ409" i="4"/>
  <c r="BZ409" i="4"/>
  <c r="CP409" i="4"/>
  <c r="DF409" i="4"/>
  <c r="O409" i="4"/>
  <c r="AE409" i="4"/>
  <c r="AU409" i="4"/>
  <c r="BK409" i="4"/>
  <c r="CA409" i="4"/>
  <c r="CQ409" i="4"/>
  <c r="DG409" i="4"/>
  <c r="R409" i="4"/>
  <c r="AH409" i="4"/>
  <c r="AX409" i="4"/>
  <c r="BN409" i="4"/>
  <c r="CD409" i="4"/>
  <c r="CT409" i="4"/>
  <c r="DJ409" i="4"/>
  <c r="S409" i="4"/>
  <c r="AI409" i="4"/>
  <c r="AY409" i="4"/>
  <c r="BO409" i="4"/>
  <c r="CE409" i="4"/>
  <c r="CU409" i="4"/>
  <c r="DK409" i="4"/>
  <c r="F409" i="4"/>
  <c r="V409" i="4"/>
  <c r="AL409" i="4"/>
  <c r="BB409" i="4"/>
  <c r="BR409" i="4"/>
  <c r="CH409" i="4"/>
  <c r="CX409" i="4"/>
  <c r="DN409" i="4"/>
  <c r="G409" i="4"/>
  <c r="W409" i="4"/>
  <c r="AM409" i="4"/>
  <c r="BC409" i="4"/>
  <c r="BS409" i="4"/>
  <c r="CI409" i="4"/>
  <c r="CY409" i="4"/>
  <c r="DO409" i="4"/>
  <c r="BF361" i="4"/>
  <c r="Z361" i="4"/>
  <c r="DR361" i="4"/>
  <c r="CL361" i="4"/>
  <c r="DQ361" i="4"/>
  <c r="DA361" i="4"/>
  <c r="CK361" i="4"/>
  <c r="BU361" i="4"/>
  <c r="BE361" i="4"/>
  <c r="AO361" i="4"/>
  <c r="Y361" i="4"/>
  <c r="I361" i="4"/>
  <c r="DH361" i="4"/>
  <c r="CR361" i="4"/>
  <c r="CB361" i="4"/>
  <c r="BL361" i="4"/>
  <c r="AV361" i="4"/>
  <c r="AF361" i="4"/>
  <c r="P361" i="4"/>
  <c r="DO361" i="4"/>
  <c r="CI361" i="4"/>
  <c r="BC361" i="4"/>
  <c r="W361" i="4"/>
  <c r="DF361" i="4"/>
  <c r="BZ361" i="4"/>
  <c r="AT361" i="4"/>
  <c r="N361" i="4"/>
  <c r="CD361" i="4"/>
  <c r="R361" i="4"/>
  <c r="BW361" i="4"/>
  <c r="K361" i="4"/>
  <c r="DM361" i="4"/>
  <c r="CW361" i="4"/>
  <c r="CG361" i="4"/>
  <c r="BQ361" i="4"/>
  <c r="BA361" i="4"/>
  <c r="AK361" i="4"/>
  <c r="U361" i="4"/>
  <c r="E361" i="4"/>
  <c r="DD361" i="4"/>
  <c r="CN361" i="4"/>
  <c r="BX361" i="4"/>
  <c r="BH361" i="4"/>
  <c r="AR361" i="4"/>
  <c r="AB361" i="4"/>
  <c r="L361" i="4"/>
  <c r="DG361" i="4"/>
  <c r="CA361" i="4"/>
  <c r="AU361" i="4"/>
  <c r="O361" i="4"/>
  <c r="CX361" i="4"/>
  <c r="BR361" i="4"/>
  <c r="AL361" i="4"/>
  <c r="F361" i="4"/>
  <c r="BN361" i="4"/>
  <c r="DS361" i="4"/>
  <c r="BG361" i="4"/>
  <c r="AI361" i="4"/>
  <c r="DI361" i="4"/>
  <c r="CS361" i="4"/>
  <c r="CC361" i="4"/>
  <c r="BM361" i="4"/>
  <c r="AW361" i="4"/>
  <c r="AG361" i="4"/>
  <c r="Q361" i="4"/>
  <c r="DP361" i="4"/>
  <c r="CZ361" i="4"/>
  <c r="CJ361" i="4"/>
  <c r="BT361" i="4"/>
  <c r="BD361" i="4"/>
  <c r="AN361" i="4"/>
  <c r="X361" i="4"/>
  <c r="H361" i="4"/>
  <c r="CY361" i="4"/>
  <c r="BS361" i="4"/>
  <c r="AM361" i="4"/>
  <c r="G361" i="4"/>
  <c r="CP361" i="4"/>
  <c r="BJ361" i="4"/>
  <c r="AD361" i="4"/>
  <c r="DJ361" i="4"/>
  <c r="AX361" i="4"/>
  <c r="DC361" i="4"/>
  <c r="AQ361" i="4"/>
  <c r="BO361" i="4"/>
  <c r="DE361" i="4"/>
  <c r="CO361" i="4"/>
  <c r="BY361" i="4"/>
  <c r="BI361" i="4"/>
  <c r="AS361" i="4"/>
  <c r="AC361" i="4"/>
  <c r="M361" i="4"/>
  <c r="DL361" i="4"/>
  <c r="CV361" i="4"/>
  <c r="CF361" i="4"/>
  <c r="BP361" i="4"/>
  <c r="AZ361" i="4"/>
  <c r="AJ361" i="4"/>
  <c r="T361" i="4"/>
  <c r="D361" i="4"/>
  <c r="CQ361" i="4"/>
  <c r="BK361" i="4"/>
  <c r="AE361" i="4"/>
  <c r="DN361" i="4"/>
  <c r="CH361" i="4"/>
  <c r="BB361" i="4"/>
  <c r="V361" i="4"/>
  <c r="CT361" i="4"/>
  <c r="AH361" i="4"/>
  <c r="CM361" i="4"/>
  <c r="AA361" i="4"/>
  <c r="CU361" i="4"/>
  <c r="AP361" i="4"/>
  <c r="AY361" i="4"/>
  <c r="BV361" i="4"/>
  <c r="CE361" i="4"/>
  <c r="DB361" i="4"/>
  <c r="J361" i="4"/>
  <c r="S361" i="4"/>
  <c r="DK361" i="4"/>
  <c r="BZ350" i="4"/>
  <c r="T350" i="4"/>
  <c r="DQ350" i="4"/>
  <c r="BE350" i="4"/>
  <c r="DD350" i="4"/>
  <c r="W350" i="4"/>
  <c r="BG350" i="4"/>
  <c r="BJ350" i="4"/>
  <c r="O350" i="4"/>
  <c r="CW350" i="4"/>
  <c r="AK350" i="4"/>
  <c r="CD350" i="4"/>
  <c r="DN350" i="4"/>
  <c r="AF350" i="4"/>
  <c r="H350" i="4"/>
  <c r="CJ350" i="4"/>
  <c r="CC350" i="4"/>
  <c r="Q350" i="4"/>
  <c r="BC350" i="4"/>
  <c r="CM350" i="4"/>
  <c r="F350" i="4"/>
  <c r="CA350" i="4"/>
  <c r="DE350" i="4"/>
  <c r="AS350" i="4"/>
  <c r="CN350" i="4"/>
  <c r="G350" i="4"/>
  <c r="AQ350" i="4"/>
  <c r="AD350" i="4"/>
  <c r="AT350" i="4"/>
  <c r="CQ350" i="4"/>
  <c r="CS349" i="4"/>
  <c r="BQ349" i="4"/>
  <c r="AM349" i="4"/>
  <c r="K349" i="4"/>
  <c r="DE349" i="4"/>
  <c r="CC349" i="4"/>
  <c r="BA349" i="4"/>
  <c r="W349" i="4"/>
  <c r="DJ349" i="4"/>
  <c r="CH349" i="4"/>
  <c r="BF349" i="4"/>
  <c r="AC349" i="4"/>
  <c r="DO349" i="4"/>
  <c r="CM349" i="4"/>
  <c r="BK349" i="4"/>
  <c r="AH349" i="4"/>
  <c r="F349" i="4"/>
  <c r="BH349" i="4"/>
  <c r="N349" i="4"/>
  <c r="CU349" i="4"/>
  <c r="CJ349" i="4"/>
  <c r="X349" i="4"/>
  <c r="BJ349" i="4"/>
  <c r="CR349" i="4"/>
  <c r="AF349" i="4"/>
  <c r="AY349" i="4"/>
  <c r="BP349" i="4"/>
  <c r="AZ349" i="4"/>
  <c r="AJ349" i="4"/>
  <c r="DF336" i="4"/>
  <c r="BZ336" i="4"/>
  <c r="AT336" i="4"/>
  <c r="DM336" i="4"/>
  <c r="CG336" i="4"/>
  <c r="BA336" i="4"/>
  <c r="U336" i="4"/>
  <c r="CT336" i="4"/>
  <c r="BN336" i="4"/>
  <c r="AH336" i="4"/>
  <c r="DI336" i="4"/>
  <c r="CC336" i="4"/>
  <c r="AW336" i="4"/>
  <c r="J336" i="4"/>
  <c r="F336" i="4"/>
  <c r="AI336" i="4"/>
  <c r="CU336" i="4"/>
  <c r="AN336" i="4"/>
  <c r="CZ336" i="4"/>
  <c r="BC336" i="4"/>
  <c r="DO336" i="4"/>
  <c r="BH336" i="4"/>
  <c r="O336" i="4"/>
  <c r="CA336" i="4"/>
  <c r="T336" i="4"/>
  <c r="CF336" i="4"/>
  <c r="DC336" i="4"/>
  <c r="DS336" i="4"/>
  <c r="BW336" i="4"/>
  <c r="DP328" i="4"/>
  <c r="DM328" i="4"/>
  <c r="DE328" i="4"/>
  <c r="CW328" i="4"/>
  <c r="CO328" i="4"/>
  <c r="CG328" i="4"/>
  <c r="BY328" i="4"/>
  <c r="BQ328" i="4"/>
  <c r="BI328" i="4"/>
  <c r="BA328" i="4"/>
  <c r="AS328" i="4"/>
  <c r="AK328" i="4"/>
  <c r="AC328" i="4"/>
  <c r="U328" i="4"/>
  <c r="M328" i="4"/>
  <c r="E328" i="4"/>
  <c r="DR328" i="4"/>
  <c r="DJ328" i="4"/>
  <c r="DB328" i="4"/>
  <c r="CT328" i="4"/>
  <c r="CL328" i="4"/>
  <c r="CD328" i="4"/>
  <c r="BV328" i="4"/>
  <c r="BN328" i="4"/>
  <c r="BF328" i="4"/>
  <c r="AX328" i="4"/>
  <c r="AP328" i="4"/>
  <c r="AH328" i="4"/>
  <c r="Z328" i="4"/>
  <c r="R328" i="4"/>
  <c r="J328" i="4"/>
  <c r="DQ328" i="4"/>
  <c r="DI328" i="4"/>
  <c r="DA328" i="4"/>
  <c r="CS328" i="4"/>
  <c r="CK328" i="4"/>
  <c r="CC328" i="4"/>
  <c r="BU328" i="4"/>
  <c r="BM328" i="4"/>
  <c r="BE328" i="4"/>
  <c r="AW328" i="4"/>
  <c r="AO328" i="4"/>
  <c r="AG328" i="4"/>
  <c r="Y328" i="4"/>
  <c r="Q328" i="4"/>
  <c r="I328" i="4"/>
  <c r="DN328" i="4"/>
  <c r="DF328" i="4"/>
  <c r="CX328" i="4"/>
  <c r="CP328" i="4"/>
  <c r="CH328" i="4"/>
  <c r="BZ328" i="4"/>
  <c r="BR328" i="4"/>
  <c r="BJ328" i="4"/>
  <c r="BB328" i="4"/>
  <c r="AT328" i="4"/>
  <c r="AL328" i="4"/>
  <c r="AD328" i="4"/>
  <c r="V328" i="4"/>
  <c r="N328" i="4"/>
  <c r="F328" i="4"/>
  <c r="S328" i="4"/>
  <c r="AI328" i="4"/>
  <c r="AY328" i="4"/>
  <c r="BO328" i="4"/>
  <c r="CE328" i="4"/>
  <c r="CU328" i="4"/>
  <c r="DK328" i="4"/>
  <c r="H328" i="4"/>
  <c r="X328" i="4"/>
  <c r="AN328" i="4"/>
  <c r="BD328" i="4"/>
  <c r="BT328" i="4"/>
  <c r="CJ328" i="4"/>
  <c r="CZ328" i="4"/>
  <c r="G328" i="4"/>
  <c r="W328" i="4"/>
  <c r="AM328" i="4"/>
  <c r="BC328" i="4"/>
  <c r="BS328" i="4"/>
  <c r="CI328" i="4"/>
  <c r="CY328" i="4"/>
  <c r="DO328" i="4"/>
  <c r="L328" i="4"/>
  <c r="AB328" i="4"/>
  <c r="AR328" i="4"/>
  <c r="BH328" i="4"/>
  <c r="BX328" i="4"/>
  <c r="CN328" i="4"/>
  <c r="DD328" i="4"/>
  <c r="O328" i="4"/>
  <c r="AE328" i="4"/>
  <c r="AU328" i="4"/>
  <c r="BK328" i="4"/>
  <c r="CA328" i="4"/>
  <c r="CQ328" i="4"/>
  <c r="DG328" i="4"/>
  <c r="D328" i="4"/>
  <c r="T328" i="4"/>
  <c r="AJ328" i="4"/>
  <c r="AZ328" i="4"/>
  <c r="BP328" i="4"/>
  <c r="CF328" i="4"/>
  <c r="CV328" i="4"/>
  <c r="DL328" i="4"/>
  <c r="AA328" i="4"/>
  <c r="CM328" i="4"/>
  <c r="P328" i="4"/>
  <c r="CB328" i="4"/>
  <c r="AQ328" i="4"/>
  <c r="DC328" i="4"/>
  <c r="AF328" i="4"/>
  <c r="CR328" i="4"/>
  <c r="BG328" i="4"/>
  <c r="DS328" i="4"/>
  <c r="AV328" i="4"/>
  <c r="DH328" i="4"/>
  <c r="DP320" i="4"/>
  <c r="DN320" i="4"/>
  <c r="DF320" i="4"/>
  <c r="CX320" i="4"/>
  <c r="CP320" i="4"/>
  <c r="CH320" i="4"/>
  <c r="BZ320" i="4"/>
  <c r="BR320" i="4"/>
  <c r="BJ320" i="4"/>
  <c r="BB320" i="4"/>
  <c r="AT320" i="4"/>
  <c r="AL320" i="4"/>
  <c r="AD320" i="4"/>
  <c r="V320" i="4"/>
  <c r="N320" i="4"/>
  <c r="F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E320" i="4"/>
  <c r="DR320" i="4"/>
  <c r="DJ320" i="4"/>
  <c r="DB320" i="4"/>
  <c r="CT320" i="4"/>
  <c r="CL320" i="4"/>
  <c r="CD320" i="4"/>
  <c r="BV320" i="4"/>
  <c r="BN320" i="4"/>
  <c r="BF320" i="4"/>
  <c r="AX320" i="4"/>
  <c r="AP320" i="4"/>
  <c r="AH320" i="4"/>
  <c r="Z320" i="4"/>
  <c r="R320" i="4"/>
  <c r="J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S320" i="4"/>
  <c r="AI320" i="4"/>
  <c r="AY320" i="4"/>
  <c r="BO320" i="4"/>
  <c r="CE320" i="4"/>
  <c r="CU320" i="4"/>
  <c r="DK320" i="4"/>
  <c r="H320" i="4"/>
  <c r="X320" i="4"/>
  <c r="AN320" i="4"/>
  <c r="BD320" i="4"/>
  <c r="BT320" i="4"/>
  <c r="CJ320" i="4"/>
  <c r="CZ320" i="4"/>
  <c r="G320" i="4"/>
  <c r="W320" i="4"/>
  <c r="AM320" i="4"/>
  <c r="BC320" i="4"/>
  <c r="BS320" i="4"/>
  <c r="CI320" i="4"/>
  <c r="CY320" i="4"/>
  <c r="DO320" i="4"/>
  <c r="L320" i="4"/>
  <c r="AB320" i="4"/>
  <c r="AR320" i="4"/>
  <c r="BH320" i="4"/>
  <c r="BX320" i="4"/>
  <c r="CN320" i="4"/>
  <c r="DD320" i="4"/>
  <c r="O320" i="4"/>
  <c r="AE320" i="4"/>
  <c r="AU320" i="4"/>
  <c r="BK320" i="4"/>
  <c r="CA320" i="4"/>
  <c r="CQ320" i="4"/>
  <c r="DG320" i="4"/>
  <c r="D320" i="4"/>
  <c r="T320" i="4"/>
  <c r="AJ320" i="4"/>
  <c r="AZ320" i="4"/>
  <c r="BP320" i="4"/>
  <c r="CF320" i="4"/>
  <c r="CV320" i="4"/>
  <c r="DL320" i="4"/>
  <c r="K320" i="4"/>
  <c r="BW320" i="4"/>
  <c r="P320" i="4"/>
  <c r="CB320" i="4"/>
  <c r="AA320" i="4"/>
  <c r="CM320" i="4"/>
  <c r="AF320" i="4"/>
  <c r="CR320" i="4"/>
  <c r="AQ320" i="4"/>
  <c r="DC320" i="4"/>
  <c r="AV320" i="4"/>
  <c r="DH320" i="4"/>
  <c r="DF312" i="4"/>
  <c r="Z312" i="4"/>
  <c r="BR312" i="4"/>
  <c r="AX312" i="4"/>
  <c r="CW312" i="4"/>
  <c r="CB312" i="4"/>
  <c r="J312" i="4"/>
  <c r="DS303" i="4"/>
  <c r="DP303" i="4"/>
  <c r="DJ303" i="4"/>
  <c r="DE303" i="4"/>
  <c r="CZ303" i="4"/>
  <c r="CT303" i="4"/>
  <c r="CO303" i="4"/>
  <c r="CJ303" i="4"/>
  <c r="CD303" i="4"/>
  <c r="BY303" i="4"/>
  <c r="BT303" i="4"/>
  <c r="BN303" i="4"/>
  <c r="BI303" i="4"/>
  <c r="BD303" i="4"/>
  <c r="AX303" i="4"/>
  <c r="AS303" i="4"/>
  <c r="AN303" i="4"/>
  <c r="AH303" i="4"/>
  <c r="AC303" i="4"/>
  <c r="X303" i="4"/>
  <c r="R303" i="4"/>
  <c r="M303" i="4"/>
  <c r="H303" i="4"/>
  <c r="DN303" i="4"/>
  <c r="DI303" i="4"/>
  <c r="DD303" i="4"/>
  <c r="CX303" i="4"/>
  <c r="CS303" i="4"/>
  <c r="CN303" i="4"/>
  <c r="CH303" i="4"/>
  <c r="CC303" i="4"/>
  <c r="BX303" i="4"/>
  <c r="BR303" i="4"/>
  <c r="BM303" i="4"/>
  <c r="BH303" i="4"/>
  <c r="BB303" i="4"/>
  <c r="AW303" i="4"/>
  <c r="AR303" i="4"/>
  <c r="AL303" i="4"/>
  <c r="AG303" i="4"/>
  <c r="AB303" i="4"/>
  <c r="V303" i="4"/>
  <c r="Q303" i="4"/>
  <c r="L303" i="4"/>
  <c r="F303" i="4"/>
  <c r="DR303" i="4"/>
  <c r="DM303" i="4"/>
  <c r="DH303" i="4"/>
  <c r="DB303" i="4"/>
  <c r="CW303" i="4"/>
  <c r="CR303" i="4"/>
  <c r="CL303" i="4"/>
  <c r="CG303" i="4"/>
  <c r="CB303" i="4"/>
  <c r="BV303" i="4"/>
  <c r="BQ303" i="4"/>
  <c r="BL303" i="4"/>
  <c r="BF303" i="4"/>
  <c r="BA303" i="4"/>
  <c r="AV303" i="4"/>
  <c r="AP303" i="4"/>
  <c r="AK303" i="4"/>
  <c r="AF303" i="4"/>
  <c r="Z303" i="4"/>
  <c r="U303" i="4"/>
  <c r="P303" i="4"/>
  <c r="J303" i="4"/>
  <c r="E303" i="4"/>
  <c r="DQ303" i="4"/>
  <c r="DL303" i="4"/>
  <c r="DF303" i="4"/>
  <c r="DA303" i="4"/>
  <c r="CV303" i="4"/>
  <c r="CP303" i="4"/>
  <c r="CK303" i="4"/>
  <c r="CF303" i="4"/>
  <c r="BZ303" i="4"/>
  <c r="BU303" i="4"/>
  <c r="BP303" i="4"/>
  <c r="BJ303" i="4"/>
  <c r="BE303" i="4"/>
  <c r="AZ303" i="4"/>
  <c r="AT303" i="4"/>
  <c r="AO303" i="4"/>
  <c r="AJ303" i="4"/>
  <c r="AD303" i="4"/>
  <c r="Y303" i="4"/>
  <c r="T303" i="4"/>
  <c r="N303" i="4"/>
  <c r="I303" i="4"/>
  <c r="D303" i="4"/>
  <c r="G303" i="4"/>
  <c r="W303" i="4"/>
  <c r="AM303" i="4"/>
  <c r="BC303" i="4"/>
  <c r="BS303" i="4"/>
  <c r="CI303" i="4"/>
  <c r="CY303" i="4"/>
  <c r="DO303" i="4"/>
  <c r="K303" i="4"/>
  <c r="AA303" i="4"/>
  <c r="AQ303" i="4"/>
  <c r="BG303" i="4"/>
  <c r="BW303" i="4"/>
  <c r="CM303" i="4"/>
  <c r="DC303" i="4"/>
  <c r="S303" i="4"/>
  <c r="AI303" i="4"/>
  <c r="AY303" i="4"/>
  <c r="BO303" i="4"/>
  <c r="CE303" i="4"/>
  <c r="CU303" i="4"/>
  <c r="DK303" i="4"/>
  <c r="O303" i="4"/>
  <c r="CA303" i="4"/>
  <c r="AE303" i="4"/>
  <c r="CQ303" i="4"/>
  <c r="AU303" i="4"/>
  <c r="DG303" i="4"/>
  <c r="DS295" i="4"/>
  <c r="DA295" i="4"/>
  <c r="CF295" i="4"/>
  <c r="BJ295" i="4"/>
  <c r="AO295" i="4"/>
  <c r="T295" i="4"/>
  <c r="DP295" i="4"/>
  <c r="CT295" i="4"/>
  <c r="BY295" i="4"/>
  <c r="BD295" i="4"/>
  <c r="AH295" i="4"/>
  <c r="M295" i="4"/>
  <c r="DD295" i="4"/>
  <c r="CH295" i="4"/>
  <c r="BM295" i="4"/>
  <c r="AR295" i="4"/>
  <c r="V295" i="4"/>
  <c r="DR295" i="4"/>
  <c r="CW295" i="4"/>
  <c r="CB295" i="4"/>
  <c r="BF295" i="4"/>
  <c r="AK295" i="4"/>
  <c r="P295" i="4"/>
  <c r="AE295" i="4"/>
  <c r="CQ295" i="4"/>
  <c r="AY295" i="4"/>
  <c r="DK295" i="4"/>
  <c r="BG295" i="4"/>
  <c r="BC295" i="4"/>
  <c r="W295" i="4"/>
  <c r="CR289" i="4"/>
  <c r="BC289" i="4"/>
  <c r="L289" i="4"/>
  <c r="CF289" i="4"/>
  <c r="AN289" i="4"/>
  <c r="DH289" i="4"/>
  <c r="BS289" i="4"/>
  <c r="AB289" i="4"/>
  <c r="DG289" i="4"/>
  <c r="BP289" i="4"/>
  <c r="X289" i="4"/>
  <c r="CX289" i="4"/>
  <c r="AL289" i="4"/>
  <c r="CO289" i="4"/>
  <c r="AC289" i="4"/>
  <c r="CE289" i="4"/>
  <c r="CD289" i="4"/>
  <c r="R289" i="4"/>
  <c r="BU289" i="4"/>
  <c r="I289" i="4"/>
  <c r="DS289" i="4"/>
  <c r="BV289" i="4"/>
  <c r="J289" i="4"/>
  <c r="BM289" i="4"/>
  <c r="K289" i="4"/>
  <c r="BZ289" i="4"/>
  <c r="BJ289" i="4"/>
  <c r="DF289" i="4"/>
  <c r="BO289" i="4"/>
  <c r="DC280" i="4"/>
  <c r="BW280" i="4"/>
  <c r="CO280" i="4"/>
  <c r="AC280" i="4"/>
  <c r="CF280" i="4"/>
  <c r="T280" i="4"/>
  <c r="AH280" i="4"/>
  <c r="W280" i="4"/>
  <c r="BR280" i="4"/>
  <c r="CK280" i="4"/>
  <c r="Y280" i="4"/>
  <c r="CB280" i="4"/>
  <c r="P280" i="4"/>
  <c r="Z280" i="4"/>
  <c r="O280" i="4"/>
  <c r="CH280" i="4"/>
  <c r="CW280" i="4"/>
  <c r="AK280" i="4"/>
  <c r="CN280" i="4"/>
  <c r="AB280" i="4"/>
  <c r="AX280" i="4"/>
  <c r="AM280" i="4"/>
  <c r="CX280" i="4"/>
  <c r="CS280" i="4"/>
  <c r="AG280" i="4"/>
  <c r="CJ280" i="4"/>
  <c r="X280" i="4"/>
  <c r="AP280" i="4"/>
  <c r="AE280" i="4"/>
  <c r="DN280" i="4"/>
  <c r="CM272" i="4"/>
  <c r="DS272" i="4"/>
  <c r="DQ272" i="4"/>
  <c r="BE272" i="4"/>
  <c r="DH272" i="4"/>
  <c r="AV272" i="4"/>
  <c r="CL272" i="4"/>
  <c r="CA272" i="4"/>
  <c r="DK272" i="4"/>
  <c r="DM272" i="4"/>
  <c r="BA272" i="4"/>
  <c r="DD272" i="4"/>
  <c r="AR272" i="4"/>
  <c r="CD272" i="4"/>
  <c r="BS272" i="4"/>
  <c r="V272" i="4"/>
  <c r="CS272" i="4"/>
  <c r="AG272" i="4"/>
  <c r="CJ272" i="4"/>
  <c r="X272" i="4"/>
  <c r="AP272" i="4"/>
  <c r="AE272" i="4"/>
  <c r="CX272" i="4"/>
  <c r="CO272" i="4"/>
  <c r="AC272" i="4"/>
  <c r="CF272" i="4"/>
  <c r="T272" i="4"/>
  <c r="AH272" i="4"/>
  <c r="W272" i="4"/>
  <c r="DN272" i="4"/>
  <c r="CC262" i="4"/>
  <c r="AM262" i="4"/>
  <c r="DS262" i="4"/>
  <c r="CB262" i="4"/>
  <c r="AK262" i="4"/>
  <c r="DO262" i="4"/>
  <c r="BX262" i="4"/>
  <c r="AG262" i="4"/>
  <c r="DC262" i="4"/>
  <c r="BL262" i="4"/>
  <c r="U262" i="4"/>
  <c r="CH262" i="4"/>
  <c r="V262" i="4"/>
  <c r="BO262" i="4"/>
  <c r="CT262" i="4"/>
  <c r="AH262" i="4"/>
  <c r="AY262" i="4"/>
  <c r="DF262" i="4"/>
  <c r="AT262" i="4"/>
  <c r="AI262" i="4"/>
  <c r="DP262" i="4"/>
  <c r="BV262" i="4"/>
  <c r="J262" i="4"/>
  <c r="CE262" i="4"/>
  <c r="BE262" i="4"/>
  <c r="T262" i="4"/>
  <c r="DA262" i="4"/>
  <c r="BU262" i="4"/>
  <c r="DG262" i="4"/>
  <c r="DD254" i="4"/>
  <c r="BM254" i="4"/>
  <c r="W254" i="4"/>
  <c r="CR254" i="4"/>
  <c r="BA254" i="4"/>
  <c r="K254" i="4"/>
  <c r="CC254" i="4"/>
  <c r="AM254" i="4"/>
  <c r="DS254" i="4"/>
  <c r="CB254" i="4"/>
  <c r="AK254" i="4"/>
  <c r="DN254" i="4"/>
  <c r="BB254" i="4"/>
  <c r="X254" i="4"/>
  <c r="DE254" i="4"/>
  <c r="BN254" i="4"/>
  <c r="H254" i="4"/>
  <c r="CO254" i="4"/>
  <c r="BZ254" i="4"/>
  <c r="N254" i="4"/>
  <c r="BY254" i="4"/>
  <c r="DB254" i="4"/>
  <c r="AP254" i="4"/>
  <c r="AN254" i="4"/>
  <c r="D254" i="4"/>
  <c r="CK254" i="4"/>
  <c r="AZ254" i="4"/>
  <c r="T254" i="4"/>
  <c r="DA254" i="4"/>
  <c r="DQ254" i="4"/>
  <c r="DI246" i="4"/>
  <c r="CY246" i="4"/>
  <c r="CN246" i="4"/>
  <c r="CC246" i="4"/>
  <c r="BS246" i="4"/>
  <c r="BH246" i="4"/>
  <c r="AW246" i="4"/>
  <c r="AM246" i="4"/>
  <c r="AB246" i="4"/>
  <c r="Q246" i="4"/>
  <c r="G246" i="4"/>
  <c r="DS246" i="4"/>
  <c r="DH246" i="4"/>
  <c r="CW246" i="4"/>
  <c r="CM246" i="4"/>
  <c r="CB246" i="4"/>
  <c r="BQ246" i="4"/>
  <c r="BG246" i="4"/>
  <c r="AV246" i="4"/>
  <c r="AK246" i="4"/>
  <c r="AA246" i="4"/>
  <c r="P246" i="4"/>
  <c r="E246" i="4"/>
  <c r="DO246" i="4"/>
  <c r="DD246" i="4"/>
  <c r="CS246" i="4"/>
  <c r="CI246" i="4"/>
  <c r="BX246" i="4"/>
  <c r="BM246" i="4"/>
  <c r="BC246" i="4"/>
  <c r="AR246" i="4"/>
  <c r="AG246" i="4"/>
  <c r="W246" i="4"/>
  <c r="L246" i="4"/>
  <c r="DM246" i="4"/>
  <c r="DC246" i="4"/>
  <c r="CR246" i="4"/>
  <c r="CG246" i="4"/>
  <c r="BW246" i="4"/>
  <c r="BL246" i="4"/>
  <c r="BA246" i="4"/>
  <c r="AQ246" i="4"/>
  <c r="AF246" i="4"/>
  <c r="U246" i="4"/>
  <c r="K246" i="4"/>
  <c r="DN246" i="4"/>
  <c r="CX246" i="4"/>
  <c r="CH246" i="4"/>
  <c r="BR246" i="4"/>
  <c r="BB246" i="4"/>
  <c r="AL246" i="4"/>
  <c r="V246" i="4"/>
  <c r="F246" i="4"/>
  <c r="X246" i="4"/>
  <c r="AS246" i="4"/>
  <c r="BO246" i="4"/>
  <c r="CJ246" i="4"/>
  <c r="DE246" i="4"/>
  <c r="DJ246" i="4"/>
  <c r="CT246" i="4"/>
  <c r="CD246" i="4"/>
  <c r="BN246" i="4"/>
  <c r="AX246" i="4"/>
  <c r="AH246" i="4"/>
  <c r="R246" i="4"/>
  <c r="H246" i="4"/>
  <c r="AC246" i="4"/>
  <c r="AY246" i="4"/>
  <c r="BT246" i="4"/>
  <c r="CO246" i="4"/>
  <c r="DK246" i="4"/>
  <c r="DF246" i="4"/>
  <c r="CP246" i="4"/>
  <c r="BZ246" i="4"/>
  <c r="BJ246" i="4"/>
  <c r="AT246" i="4"/>
  <c r="AD246" i="4"/>
  <c r="N246" i="4"/>
  <c r="M246" i="4"/>
  <c r="AI246" i="4"/>
  <c r="BD246" i="4"/>
  <c r="BY246" i="4"/>
  <c r="CU246" i="4"/>
  <c r="DP246" i="4"/>
  <c r="DR246" i="4"/>
  <c r="DB246" i="4"/>
  <c r="CL246" i="4"/>
  <c r="BV246" i="4"/>
  <c r="BF246" i="4"/>
  <c r="AP246" i="4"/>
  <c r="Z246" i="4"/>
  <c r="J246" i="4"/>
  <c r="S246" i="4"/>
  <c r="AN246" i="4"/>
  <c r="BI246" i="4"/>
  <c r="CE246" i="4"/>
  <c r="CZ246" i="4"/>
  <c r="O246" i="4"/>
  <c r="AJ246" i="4"/>
  <c r="BE246" i="4"/>
  <c r="CA246" i="4"/>
  <c r="CV246" i="4"/>
  <c r="DQ246" i="4"/>
  <c r="T246" i="4"/>
  <c r="AO246" i="4"/>
  <c r="BK246" i="4"/>
  <c r="CF246" i="4"/>
  <c r="DA246" i="4"/>
  <c r="I246" i="4"/>
  <c r="AE246" i="4"/>
  <c r="AZ246" i="4"/>
  <c r="BU246" i="4"/>
  <c r="CQ246" i="4"/>
  <c r="DL246" i="4"/>
  <c r="D246" i="4"/>
  <c r="CK246" i="4"/>
  <c r="Y246" i="4"/>
  <c r="DG246" i="4"/>
  <c r="AU246" i="4"/>
  <c r="DO238" i="4"/>
  <c r="DD238" i="4"/>
  <c r="CS238" i="4"/>
  <c r="CI238" i="4"/>
  <c r="BX238" i="4"/>
  <c r="BM238" i="4"/>
  <c r="BC238" i="4"/>
  <c r="AR238" i="4"/>
  <c r="AG238" i="4"/>
  <c r="W238" i="4"/>
  <c r="L238" i="4"/>
  <c r="DM238" i="4"/>
  <c r="DC238" i="4"/>
  <c r="CR238" i="4"/>
  <c r="CG238" i="4"/>
  <c r="BW238" i="4"/>
  <c r="BL238" i="4"/>
  <c r="BA238" i="4"/>
  <c r="AQ238" i="4"/>
  <c r="AF238" i="4"/>
  <c r="U238" i="4"/>
  <c r="K238" i="4"/>
  <c r="DI238" i="4"/>
  <c r="CY238" i="4"/>
  <c r="CN238" i="4"/>
  <c r="CC238" i="4"/>
  <c r="BS238" i="4"/>
  <c r="BH238" i="4"/>
  <c r="AW238" i="4"/>
  <c r="AM238" i="4"/>
  <c r="AB238" i="4"/>
  <c r="Q238" i="4"/>
  <c r="G238" i="4"/>
  <c r="DS238" i="4"/>
  <c r="DH238" i="4"/>
  <c r="CW238" i="4"/>
  <c r="CM238" i="4"/>
  <c r="CB238" i="4"/>
  <c r="BQ238" i="4"/>
  <c r="BG238" i="4"/>
  <c r="AV238" i="4"/>
  <c r="AK238" i="4"/>
  <c r="AA238" i="4"/>
  <c r="P238" i="4"/>
  <c r="E238" i="4"/>
  <c r="DN238" i="4"/>
  <c r="CX238" i="4"/>
  <c r="CH238" i="4"/>
  <c r="BR238" i="4"/>
  <c r="BB238" i="4"/>
  <c r="AL238" i="4"/>
  <c r="V238" i="4"/>
  <c r="F238" i="4"/>
  <c r="X238" i="4"/>
  <c r="AS238" i="4"/>
  <c r="BO238" i="4"/>
  <c r="CJ238" i="4"/>
  <c r="DE238" i="4"/>
  <c r="DJ238" i="4"/>
  <c r="CT238" i="4"/>
  <c r="CD238" i="4"/>
  <c r="BN238" i="4"/>
  <c r="AX238" i="4"/>
  <c r="AH238" i="4"/>
  <c r="R238" i="4"/>
  <c r="H238" i="4"/>
  <c r="AC238" i="4"/>
  <c r="AY238" i="4"/>
  <c r="BT238" i="4"/>
  <c r="CO238" i="4"/>
  <c r="DK238" i="4"/>
  <c r="DF238" i="4"/>
  <c r="CP238" i="4"/>
  <c r="BZ238" i="4"/>
  <c r="BJ238" i="4"/>
  <c r="AT238" i="4"/>
  <c r="AD238" i="4"/>
  <c r="N238" i="4"/>
  <c r="M238" i="4"/>
  <c r="AI238" i="4"/>
  <c r="BD238" i="4"/>
  <c r="BY238" i="4"/>
  <c r="CU238" i="4"/>
  <c r="DP238" i="4"/>
  <c r="DR238" i="4"/>
  <c r="DB238" i="4"/>
  <c r="CL238" i="4"/>
  <c r="BV238" i="4"/>
  <c r="BF238" i="4"/>
  <c r="AP238" i="4"/>
  <c r="Z238" i="4"/>
  <c r="J238" i="4"/>
  <c r="S238" i="4"/>
  <c r="AN238" i="4"/>
  <c r="BI238" i="4"/>
  <c r="CE238" i="4"/>
  <c r="CZ238" i="4"/>
  <c r="D238" i="4"/>
  <c r="Y238" i="4"/>
  <c r="AU238" i="4"/>
  <c r="BP238" i="4"/>
  <c r="CK238" i="4"/>
  <c r="DG238" i="4"/>
  <c r="I238" i="4"/>
  <c r="AE238" i="4"/>
  <c r="AZ238" i="4"/>
  <c r="BU238" i="4"/>
  <c r="CQ238" i="4"/>
  <c r="DL238" i="4"/>
  <c r="T238" i="4"/>
  <c r="AO238" i="4"/>
  <c r="BK238" i="4"/>
  <c r="CF238" i="4"/>
  <c r="DA238" i="4"/>
  <c r="CA238" i="4"/>
  <c r="O238" i="4"/>
  <c r="CV238" i="4"/>
  <c r="AJ238" i="4"/>
  <c r="DQ238" i="4"/>
  <c r="DS226" i="4"/>
  <c r="DP226" i="4"/>
  <c r="DH226" i="4"/>
  <c r="CZ226" i="4"/>
  <c r="CR226" i="4"/>
  <c r="CJ226" i="4"/>
  <c r="CB226" i="4"/>
  <c r="BT226" i="4"/>
  <c r="BL226" i="4"/>
  <c r="BD226" i="4"/>
  <c r="AV226" i="4"/>
  <c r="AN226" i="4"/>
  <c r="AF226" i="4"/>
  <c r="X226" i="4"/>
  <c r="P226" i="4"/>
  <c r="H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E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D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J226" i="4"/>
  <c r="Z226" i="4"/>
  <c r="AP226" i="4"/>
  <c r="BF226" i="4"/>
  <c r="BV226" i="4"/>
  <c r="CL226" i="4"/>
  <c r="DB226" i="4"/>
  <c r="DR226" i="4"/>
  <c r="N226" i="4"/>
  <c r="AD226" i="4"/>
  <c r="AT226" i="4"/>
  <c r="BJ226" i="4"/>
  <c r="BZ226" i="4"/>
  <c r="CP226" i="4"/>
  <c r="DF226" i="4"/>
  <c r="R226" i="4"/>
  <c r="AH226" i="4"/>
  <c r="AX226" i="4"/>
  <c r="BN226" i="4"/>
  <c r="CD226" i="4"/>
  <c r="CT226" i="4"/>
  <c r="DJ226" i="4"/>
  <c r="F226" i="4"/>
  <c r="V226" i="4"/>
  <c r="AL226" i="4"/>
  <c r="BB226" i="4"/>
  <c r="BR226" i="4"/>
  <c r="CH226" i="4"/>
  <c r="CX226" i="4"/>
  <c r="DN226" i="4"/>
  <c r="S226" i="4"/>
  <c r="AI226" i="4"/>
  <c r="AY226" i="4"/>
  <c r="BO226" i="4"/>
  <c r="CE226" i="4"/>
  <c r="CU226" i="4"/>
  <c r="DK226" i="4"/>
  <c r="G226" i="4"/>
  <c r="W226" i="4"/>
  <c r="AM226" i="4"/>
  <c r="BC226" i="4"/>
  <c r="BS226" i="4"/>
  <c r="CI226" i="4"/>
  <c r="CY226" i="4"/>
  <c r="DO226" i="4"/>
  <c r="O226" i="4"/>
  <c r="AE226" i="4"/>
  <c r="AU226" i="4"/>
  <c r="BK226" i="4"/>
  <c r="CA226" i="4"/>
  <c r="CQ226" i="4"/>
  <c r="DG226" i="4"/>
  <c r="AA226" i="4"/>
  <c r="CM226" i="4"/>
  <c r="AQ226" i="4"/>
  <c r="DC226" i="4"/>
  <c r="BG226" i="4"/>
  <c r="DN224" i="4"/>
  <c r="DB224" i="4"/>
  <c r="CQ224" i="4"/>
  <c r="CH224" i="4"/>
  <c r="BV224" i="4"/>
  <c r="BK224" i="4"/>
  <c r="BB224" i="4"/>
  <c r="AP224" i="4"/>
  <c r="AE224" i="4"/>
  <c r="V224" i="4"/>
  <c r="J224" i="4"/>
  <c r="DJ224" i="4"/>
  <c r="CY224" i="4"/>
  <c r="CP224" i="4"/>
  <c r="CD224" i="4"/>
  <c r="BS224" i="4"/>
  <c r="BJ224" i="4"/>
  <c r="AX224" i="4"/>
  <c r="AM224" i="4"/>
  <c r="AD224" i="4"/>
  <c r="R224" i="4"/>
  <c r="G224" i="4"/>
  <c r="DR224" i="4"/>
  <c r="DG224" i="4"/>
  <c r="CX224" i="4"/>
  <c r="CL224" i="4"/>
  <c r="CA224" i="4"/>
  <c r="BR224" i="4"/>
  <c r="BF224" i="4"/>
  <c r="AU224" i="4"/>
  <c r="AL224" i="4"/>
  <c r="Z224" i="4"/>
  <c r="O224" i="4"/>
  <c r="F224" i="4"/>
  <c r="DO224" i="4"/>
  <c r="DF224" i="4"/>
  <c r="CT224" i="4"/>
  <c r="CI224" i="4"/>
  <c r="BZ224" i="4"/>
  <c r="BN224" i="4"/>
  <c r="BC224" i="4"/>
  <c r="AT224" i="4"/>
  <c r="AH224" i="4"/>
  <c r="W224" i="4"/>
  <c r="N224" i="4"/>
  <c r="DQ224" i="4"/>
  <c r="DA224" i="4"/>
  <c r="CK224" i="4"/>
  <c r="BU224" i="4"/>
  <c r="BE224" i="4"/>
  <c r="AO224" i="4"/>
  <c r="Y224" i="4"/>
  <c r="I224" i="4"/>
  <c r="DH224" i="4"/>
  <c r="CR224" i="4"/>
  <c r="CB224" i="4"/>
  <c r="BL224" i="4"/>
  <c r="AV224" i="4"/>
  <c r="AF224" i="4"/>
  <c r="P224" i="4"/>
  <c r="K224" i="4"/>
  <c r="AQ224" i="4"/>
  <c r="BW224" i="4"/>
  <c r="DC224" i="4"/>
  <c r="DM224" i="4"/>
  <c r="CW224" i="4"/>
  <c r="CG224" i="4"/>
  <c r="BQ224" i="4"/>
  <c r="BA224" i="4"/>
  <c r="AK224" i="4"/>
  <c r="U224" i="4"/>
  <c r="E224" i="4"/>
  <c r="DD224" i="4"/>
  <c r="CN224" i="4"/>
  <c r="BX224" i="4"/>
  <c r="BH224" i="4"/>
  <c r="AR224" i="4"/>
  <c r="AB224" i="4"/>
  <c r="L224" i="4"/>
  <c r="S224" i="4"/>
  <c r="AY224" i="4"/>
  <c r="CE224" i="4"/>
  <c r="DK224" i="4"/>
  <c r="DI224" i="4"/>
  <c r="CS224" i="4"/>
  <c r="CC224" i="4"/>
  <c r="BM224" i="4"/>
  <c r="AW224" i="4"/>
  <c r="AG224" i="4"/>
  <c r="Q224" i="4"/>
  <c r="DP224" i="4"/>
  <c r="CZ224" i="4"/>
  <c r="CJ224" i="4"/>
  <c r="BT224" i="4"/>
  <c r="BD224" i="4"/>
  <c r="AN224" i="4"/>
  <c r="X224" i="4"/>
  <c r="H224" i="4"/>
  <c r="AA224" i="4"/>
  <c r="BG224" i="4"/>
  <c r="CM224" i="4"/>
  <c r="DS224" i="4"/>
  <c r="DE224" i="4"/>
  <c r="CO224" i="4"/>
  <c r="BY224" i="4"/>
  <c r="BI224" i="4"/>
  <c r="AS224" i="4"/>
  <c r="AC224" i="4"/>
  <c r="M224" i="4"/>
  <c r="DL224" i="4"/>
  <c r="CV224" i="4"/>
  <c r="CF224" i="4"/>
  <c r="BP224" i="4"/>
  <c r="AZ224" i="4"/>
  <c r="AJ224" i="4"/>
  <c r="T224" i="4"/>
  <c r="D224" i="4"/>
  <c r="AI224" i="4"/>
  <c r="BO224" i="4"/>
  <c r="CU224" i="4"/>
  <c r="DS214" i="4"/>
  <c r="DM214" i="4"/>
  <c r="DE214" i="4"/>
  <c r="CW214" i="4"/>
  <c r="CO214" i="4"/>
  <c r="CG214" i="4"/>
  <c r="BY214" i="4"/>
  <c r="BQ214" i="4"/>
  <c r="BI214" i="4"/>
  <c r="BA214" i="4"/>
  <c r="AS214" i="4"/>
  <c r="AK214" i="4"/>
  <c r="AC214" i="4"/>
  <c r="U214" i="4"/>
  <c r="M214" i="4"/>
  <c r="E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D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DP214" i="4"/>
  <c r="DH214" i="4"/>
  <c r="CZ214" i="4"/>
  <c r="CR214" i="4"/>
  <c r="CJ214" i="4"/>
  <c r="CB214" i="4"/>
  <c r="BT214" i="4"/>
  <c r="BL214" i="4"/>
  <c r="BD214" i="4"/>
  <c r="AV214" i="4"/>
  <c r="AN214" i="4"/>
  <c r="AF214" i="4"/>
  <c r="X214" i="4"/>
  <c r="P214" i="4"/>
  <c r="H214" i="4"/>
  <c r="J214" i="4"/>
  <c r="Z214" i="4"/>
  <c r="AP214" i="4"/>
  <c r="BF214" i="4"/>
  <c r="BV214" i="4"/>
  <c r="CL214" i="4"/>
  <c r="DB214" i="4"/>
  <c r="DR214" i="4"/>
  <c r="N214" i="4"/>
  <c r="AD214" i="4"/>
  <c r="AT214" i="4"/>
  <c r="BJ214" i="4"/>
  <c r="BZ214" i="4"/>
  <c r="CP214" i="4"/>
  <c r="DF214" i="4"/>
  <c r="R214" i="4"/>
  <c r="AH214" i="4"/>
  <c r="AX214" i="4"/>
  <c r="BN214" i="4"/>
  <c r="CD214" i="4"/>
  <c r="CT214" i="4"/>
  <c r="DJ214" i="4"/>
  <c r="F214" i="4"/>
  <c r="V214" i="4"/>
  <c r="AL214" i="4"/>
  <c r="BB214" i="4"/>
  <c r="BR214" i="4"/>
  <c r="CH214" i="4"/>
  <c r="CX214" i="4"/>
  <c r="DN214" i="4"/>
  <c r="O214" i="4"/>
  <c r="AE214" i="4"/>
  <c r="AU214" i="4"/>
  <c r="BK214" i="4"/>
  <c r="CA214" i="4"/>
  <c r="CQ214" i="4"/>
  <c r="DG214" i="4"/>
  <c r="S214" i="4"/>
  <c r="AI214" i="4"/>
  <c r="AY214" i="4"/>
  <c r="BO214" i="4"/>
  <c r="CE214" i="4"/>
  <c r="CU214" i="4"/>
  <c r="DK214" i="4"/>
  <c r="K214" i="4"/>
  <c r="AA214" i="4"/>
  <c r="AQ214" i="4"/>
  <c r="BG214" i="4"/>
  <c r="BW214" i="4"/>
  <c r="CM214" i="4"/>
  <c r="DC214" i="4"/>
  <c r="BC214" i="4"/>
  <c r="DO214" i="4"/>
  <c r="G214" i="4"/>
  <c r="BS214" i="4"/>
  <c r="W214" i="4"/>
  <c r="CI214" i="4"/>
  <c r="DO209" i="4"/>
  <c r="DD209" i="4"/>
  <c r="CR209" i="4"/>
  <c r="CI209" i="4"/>
  <c r="BX209" i="4"/>
  <c r="BL209" i="4"/>
  <c r="BC209" i="4"/>
  <c r="AR209" i="4"/>
  <c r="AF209" i="4"/>
  <c r="W209" i="4"/>
  <c r="L209" i="4"/>
  <c r="DL209" i="4"/>
  <c r="CZ209" i="4"/>
  <c r="CQ209" i="4"/>
  <c r="CF209" i="4"/>
  <c r="BT209" i="4"/>
  <c r="BK209" i="4"/>
  <c r="AZ209" i="4"/>
  <c r="AN209" i="4"/>
  <c r="AE209" i="4"/>
  <c r="T209" i="4"/>
  <c r="H209" i="4"/>
  <c r="DH209" i="4"/>
  <c r="CY209" i="4"/>
  <c r="CN209" i="4"/>
  <c r="CB209" i="4"/>
  <c r="BS209" i="4"/>
  <c r="BH209" i="4"/>
  <c r="AV209" i="4"/>
  <c r="AM209" i="4"/>
  <c r="AB209" i="4"/>
  <c r="P209" i="4"/>
  <c r="G209" i="4"/>
  <c r="DP209" i="4"/>
  <c r="DG209" i="4"/>
  <c r="CV209" i="4"/>
  <c r="CJ209" i="4"/>
  <c r="CA209" i="4"/>
  <c r="BP209" i="4"/>
  <c r="BD209" i="4"/>
  <c r="AU209" i="4"/>
  <c r="AJ209" i="4"/>
  <c r="X209" i="4"/>
  <c r="O209" i="4"/>
  <c r="D209" i="4"/>
  <c r="DF209" i="4"/>
  <c r="CP209" i="4"/>
  <c r="BZ209" i="4"/>
  <c r="BJ209" i="4"/>
  <c r="AT209" i="4"/>
  <c r="AD209" i="4"/>
  <c r="N209" i="4"/>
  <c r="DM209" i="4"/>
  <c r="CW209" i="4"/>
  <c r="CG209" i="4"/>
  <c r="BQ209" i="4"/>
  <c r="BA209" i="4"/>
  <c r="AK209" i="4"/>
  <c r="U209" i="4"/>
  <c r="E209" i="4"/>
  <c r="AI209" i="4"/>
  <c r="BO209" i="4"/>
  <c r="CU209" i="4"/>
  <c r="DR209" i="4"/>
  <c r="DB209" i="4"/>
  <c r="CL209" i="4"/>
  <c r="BV209" i="4"/>
  <c r="BF209" i="4"/>
  <c r="AP209" i="4"/>
  <c r="Z209" i="4"/>
  <c r="J209" i="4"/>
  <c r="DI209" i="4"/>
  <c r="CS209" i="4"/>
  <c r="CC209" i="4"/>
  <c r="BM209" i="4"/>
  <c r="AW209" i="4"/>
  <c r="AG209" i="4"/>
  <c r="Q209" i="4"/>
  <c r="K209" i="4"/>
  <c r="AQ209" i="4"/>
  <c r="BW209" i="4"/>
  <c r="DC209" i="4"/>
  <c r="DN209" i="4"/>
  <c r="CX209" i="4"/>
  <c r="CH209" i="4"/>
  <c r="BR209" i="4"/>
  <c r="BB209" i="4"/>
  <c r="AL209" i="4"/>
  <c r="V209" i="4"/>
  <c r="F209" i="4"/>
  <c r="DE209" i="4"/>
  <c r="CO209" i="4"/>
  <c r="BY209" i="4"/>
  <c r="BI209" i="4"/>
  <c r="AS209" i="4"/>
  <c r="AC209" i="4"/>
  <c r="M209" i="4"/>
  <c r="S209" i="4"/>
  <c r="AY209" i="4"/>
  <c r="CE209" i="4"/>
  <c r="DK209" i="4"/>
  <c r="DJ209" i="4"/>
  <c r="CT209" i="4"/>
  <c r="CD209" i="4"/>
  <c r="BN209" i="4"/>
  <c r="AX209" i="4"/>
  <c r="AH209" i="4"/>
  <c r="R209" i="4"/>
  <c r="DQ209" i="4"/>
  <c r="DA209" i="4"/>
  <c r="CK209" i="4"/>
  <c r="BU209" i="4"/>
  <c r="BE209" i="4"/>
  <c r="AO209" i="4"/>
  <c r="Y209" i="4"/>
  <c r="I209" i="4"/>
  <c r="AA209" i="4"/>
  <c r="BG209" i="4"/>
  <c r="CM209" i="4"/>
  <c r="DS209" i="4"/>
  <c r="BP201" i="4"/>
  <c r="DD201" i="4"/>
  <c r="W201" i="4"/>
  <c r="AZ201" i="4"/>
  <c r="CB201" i="4"/>
  <c r="DF201" i="4"/>
  <c r="CW201" i="4"/>
  <c r="BO201" i="4"/>
  <c r="Z201" i="4"/>
  <c r="Q201" i="4"/>
  <c r="BR201" i="4"/>
  <c r="BI201" i="4"/>
  <c r="DJ201" i="4"/>
  <c r="DA201" i="4"/>
  <c r="BG201" i="4"/>
  <c r="DK193" i="4"/>
  <c r="BK193" i="4"/>
  <c r="Y193" i="4"/>
  <c r="CU193" i="4"/>
  <c r="AY193" i="4"/>
  <c r="M193" i="4"/>
  <c r="CO193" i="4"/>
  <c r="AV193" i="4"/>
  <c r="K193" i="4"/>
  <c r="BY193" i="4"/>
  <c r="AJ193" i="4"/>
  <c r="DN193" i="4"/>
  <c r="BB193" i="4"/>
  <c r="DA193" i="4"/>
  <c r="BS193" i="4"/>
  <c r="AE193" i="4"/>
  <c r="CT193" i="4"/>
  <c r="AH193" i="4"/>
  <c r="CA193" i="4"/>
  <c r="AR193" i="4"/>
  <c r="BO193" i="4"/>
  <c r="BZ193" i="4"/>
  <c r="N193" i="4"/>
  <c r="CY193" i="4"/>
  <c r="Q193" i="4"/>
  <c r="DM193" i="4"/>
  <c r="BV193" i="4"/>
  <c r="J193" i="4"/>
  <c r="CS193" i="4"/>
  <c r="L193" i="4"/>
  <c r="DQ181" i="4"/>
  <c r="DA181" i="4"/>
  <c r="BY181" i="4"/>
  <c r="AV181" i="4"/>
  <c r="T181" i="4"/>
  <c r="CU181" i="4"/>
  <c r="BQ181" i="4"/>
  <c r="AO181" i="4"/>
  <c r="M181" i="4"/>
  <c r="DP181" i="4"/>
  <c r="CM181" i="4"/>
  <c r="BK181" i="4"/>
  <c r="AI181" i="4"/>
  <c r="E181" i="4"/>
  <c r="DH181" i="4"/>
  <c r="CF181" i="4"/>
  <c r="BD181" i="4"/>
  <c r="AA181" i="4"/>
  <c r="O181" i="4"/>
  <c r="AQ181" i="4"/>
  <c r="BT181" i="4"/>
  <c r="CV181" i="4"/>
  <c r="DN181" i="4"/>
  <c r="CX181" i="4"/>
  <c r="CH181" i="4"/>
  <c r="BR181" i="4"/>
  <c r="BB181" i="4"/>
  <c r="AL181" i="4"/>
  <c r="V181" i="4"/>
  <c r="F181" i="4"/>
  <c r="CY181" i="4"/>
  <c r="CC181" i="4"/>
  <c r="BH181" i="4"/>
  <c r="AM181" i="4"/>
  <c r="Q181" i="4"/>
  <c r="P181" i="4"/>
  <c r="AS181" i="4"/>
  <c r="BU181" i="4"/>
  <c r="CW181" i="4"/>
  <c r="K181" i="4"/>
  <c r="AN181" i="4"/>
  <c r="BP181" i="4"/>
  <c r="CR181" i="4"/>
  <c r="U181" i="4"/>
  <c r="AY181" i="4"/>
  <c r="CA181" i="4"/>
  <c r="DC181" i="4"/>
  <c r="DJ181" i="4"/>
  <c r="CT181" i="4"/>
  <c r="CD181" i="4"/>
  <c r="BN181" i="4"/>
  <c r="AX181" i="4"/>
  <c r="AH181" i="4"/>
  <c r="R181" i="4"/>
  <c r="DO181" i="4"/>
  <c r="CS181" i="4"/>
  <c r="BX181" i="4"/>
  <c r="BC181" i="4"/>
  <c r="AG181" i="4"/>
  <c r="L181" i="4"/>
  <c r="X181" i="4"/>
  <c r="AZ181" i="4"/>
  <c r="CB181" i="4"/>
  <c r="DE181" i="4"/>
  <c r="S181" i="4"/>
  <c r="AU181" i="4"/>
  <c r="BW181" i="4"/>
  <c r="CZ181" i="4"/>
  <c r="AC181" i="4"/>
  <c r="BE181" i="4"/>
  <c r="CG181" i="4"/>
  <c r="DK181" i="4"/>
  <c r="DF181" i="4"/>
  <c r="CP181" i="4"/>
  <c r="BZ181" i="4"/>
  <c r="BJ181" i="4"/>
  <c r="AT181" i="4"/>
  <c r="AD181" i="4"/>
  <c r="N181" i="4"/>
  <c r="DI181" i="4"/>
  <c r="CN181" i="4"/>
  <c r="BS181" i="4"/>
  <c r="AW181" i="4"/>
  <c r="AB181" i="4"/>
  <c r="G181" i="4"/>
  <c r="AE181" i="4"/>
  <c r="BG181" i="4"/>
  <c r="CJ181" i="4"/>
  <c r="DL181" i="4"/>
  <c r="Y181" i="4"/>
  <c r="BA181" i="4"/>
  <c r="CE181" i="4"/>
  <c r="DG181" i="4"/>
  <c r="H181" i="4"/>
  <c r="AJ181" i="4"/>
  <c r="BL181" i="4"/>
  <c r="CO181" i="4"/>
  <c r="DR181" i="4"/>
  <c r="DB181" i="4"/>
  <c r="CL181" i="4"/>
  <c r="BV181" i="4"/>
  <c r="BF181" i="4"/>
  <c r="AP181" i="4"/>
  <c r="Z181" i="4"/>
  <c r="J181" i="4"/>
  <c r="DD181" i="4"/>
  <c r="CI181" i="4"/>
  <c r="BM181" i="4"/>
  <c r="AR181" i="4"/>
  <c r="W181" i="4"/>
  <c r="I181" i="4"/>
  <c r="AK181" i="4"/>
  <c r="BO181" i="4"/>
  <c r="CQ181" i="4"/>
  <c r="DS181" i="4"/>
  <c r="D181" i="4"/>
  <c r="AF181" i="4"/>
  <c r="BI181" i="4"/>
  <c r="CK181" i="4"/>
  <c r="DM181" i="4"/>
  <c r="DS166" i="4"/>
  <c r="DR166" i="4"/>
  <c r="DM166" i="4"/>
  <c r="DH166" i="4"/>
  <c r="DB166" i="4"/>
  <c r="CW166" i="4"/>
  <c r="CR166" i="4"/>
  <c r="CL166" i="4"/>
  <c r="CG166" i="4"/>
  <c r="CB166" i="4"/>
  <c r="BV166" i="4"/>
  <c r="BQ166" i="4"/>
  <c r="BL166" i="4"/>
  <c r="BF166" i="4"/>
  <c r="BA166" i="4"/>
  <c r="AV166" i="4"/>
  <c r="AP166" i="4"/>
  <c r="AK166" i="4"/>
  <c r="AF166" i="4"/>
  <c r="Z166" i="4"/>
  <c r="U166" i="4"/>
  <c r="P166" i="4"/>
  <c r="J166" i="4"/>
  <c r="E166" i="4"/>
  <c r="DQ166" i="4"/>
  <c r="DL166" i="4"/>
  <c r="DF166" i="4"/>
  <c r="DA166" i="4"/>
  <c r="CV166" i="4"/>
  <c r="CP166" i="4"/>
  <c r="CK166" i="4"/>
  <c r="CF166" i="4"/>
  <c r="BZ166" i="4"/>
  <c r="BU166" i="4"/>
  <c r="BP166" i="4"/>
  <c r="BJ166" i="4"/>
  <c r="BE166" i="4"/>
  <c r="AZ166" i="4"/>
  <c r="AT166" i="4"/>
  <c r="AO166" i="4"/>
  <c r="AJ166" i="4"/>
  <c r="AD166" i="4"/>
  <c r="Y166" i="4"/>
  <c r="T166" i="4"/>
  <c r="N166" i="4"/>
  <c r="I166" i="4"/>
  <c r="D166" i="4"/>
  <c r="DP166" i="4"/>
  <c r="DJ166" i="4"/>
  <c r="DE166" i="4"/>
  <c r="CZ166" i="4"/>
  <c r="CT166" i="4"/>
  <c r="CO166" i="4"/>
  <c r="CJ166" i="4"/>
  <c r="CD166" i="4"/>
  <c r="BY166" i="4"/>
  <c r="BT166" i="4"/>
  <c r="BN166" i="4"/>
  <c r="BI166" i="4"/>
  <c r="BD166" i="4"/>
  <c r="AX166" i="4"/>
  <c r="AS166" i="4"/>
  <c r="AN166" i="4"/>
  <c r="AH166" i="4"/>
  <c r="AC166" i="4"/>
  <c r="X166" i="4"/>
  <c r="R166" i="4"/>
  <c r="M166" i="4"/>
  <c r="H166" i="4"/>
  <c r="DN166" i="4"/>
  <c r="DI166" i="4"/>
  <c r="DD166" i="4"/>
  <c r="CX166" i="4"/>
  <c r="CS166" i="4"/>
  <c r="CN166" i="4"/>
  <c r="CH166" i="4"/>
  <c r="CC166" i="4"/>
  <c r="BX166" i="4"/>
  <c r="BR166" i="4"/>
  <c r="BM166" i="4"/>
  <c r="BH166" i="4"/>
  <c r="BB166" i="4"/>
  <c r="AW166" i="4"/>
  <c r="AR166" i="4"/>
  <c r="AL166" i="4"/>
  <c r="AG166" i="4"/>
  <c r="AB166" i="4"/>
  <c r="V166" i="4"/>
  <c r="Q166" i="4"/>
  <c r="L166" i="4"/>
  <c r="F166" i="4"/>
  <c r="K166" i="4"/>
  <c r="AA166" i="4"/>
  <c r="AQ166" i="4"/>
  <c r="BG166" i="4"/>
  <c r="BW166" i="4"/>
  <c r="CM166" i="4"/>
  <c r="DC166" i="4"/>
  <c r="O166" i="4"/>
  <c r="AE166" i="4"/>
  <c r="AU166" i="4"/>
  <c r="BK166" i="4"/>
  <c r="CA166" i="4"/>
  <c r="CQ166" i="4"/>
  <c r="DG166" i="4"/>
  <c r="S166" i="4"/>
  <c r="AI166" i="4"/>
  <c r="AY166" i="4"/>
  <c r="BO166" i="4"/>
  <c r="CE166" i="4"/>
  <c r="CU166" i="4"/>
  <c r="DK166" i="4"/>
  <c r="G166" i="4"/>
  <c r="W166" i="4"/>
  <c r="AM166" i="4"/>
  <c r="BC166" i="4"/>
  <c r="BS166" i="4"/>
  <c r="CI166" i="4"/>
  <c r="CY166" i="4"/>
  <c r="DO166" i="4"/>
  <c r="DN128" i="4"/>
  <c r="BX128" i="4"/>
  <c r="AG128" i="4"/>
  <c r="DH128" i="4"/>
  <c r="BQ128" i="4"/>
  <c r="Z128" i="4"/>
  <c r="DA128" i="4"/>
  <c r="BJ128" i="4"/>
  <c r="T128" i="4"/>
  <c r="CT128" i="4"/>
  <c r="BD128" i="4"/>
  <c r="M128" i="4"/>
  <c r="CY128" i="4"/>
  <c r="DC128" i="4"/>
  <c r="S128" i="4"/>
  <c r="DS120" i="4"/>
  <c r="CX120" i="4"/>
  <c r="CC120" i="4"/>
  <c r="BH120" i="4"/>
  <c r="AL120" i="4"/>
  <c r="Q120" i="4"/>
  <c r="DM120" i="4"/>
  <c r="CR120" i="4"/>
  <c r="BV120" i="4"/>
  <c r="BA120" i="4"/>
  <c r="AF120" i="4"/>
  <c r="J120" i="4"/>
  <c r="DF120" i="4"/>
  <c r="CK120" i="4"/>
  <c r="BP120" i="4"/>
  <c r="AT120" i="4"/>
  <c r="Y120" i="4"/>
  <c r="D120" i="4"/>
  <c r="CZ120" i="4"/>
  <c r="CD120" i="4"/>
  <c r="BI120" i="4"/>
  <c r="AN120" i="4"/>
  <c r="R120" i="4"/>
  <c r="AE120" i="4"/>
  <c r="CQ120" i="4"/>
  <c r="AY120" i="4"/>
  <c r="DK120" i="4"/>
  <c r="BC120" i="4"/>
  <c r="DO120" i="4"/>
  <c r="BG120" i="4"/>
  <c r="DS112" i="4"/>
  <c r="DQ112" i="4"/>
  <c r="DL112" i="4"/>
  <c r="DF112" i="4"/>
  <c r="DA112" i="4"/>
  <c r="CV112" i="4"/>
  <c r="CP112" i="4"/>
  <c r="CK112" i="4"/>
  <c r="CF112" i="4"/>
  <c r="BZ112" i="4"/>
  <c r="BU112" i="4"/>
  <c r="BP112" i="4"/>
  <c r="BJ112" i="4"/>
  <c r="BE112" i="4"/>
  <c r="AZ112" i="4"/>
  <c r="AT112" i="4"/>
  <c r="AO112" i="4"/>
  <c r="AJ112" i="4"/>
  <c r="AD112" i="4"/>
  <c r="Y112" i="4"/>
  <c r="T112" i="4"/>
  <c r="N112" i="4"/>
  <c r="I112" i="4"/>
  <c r="D112" i="4"/>
  <c r="DP112" i="4"/>
  <c r="DJ112" i="4"/>
  <c r="DE112" i="4"/>
  <c r="CZ112" i="4"/>
  <c r="CT112" i="4"/>
  <c r="CO112" i="4"/>
  <c r="CJ112" i="4"/>
  <c r="CD112" i="4"/>
  <c r="BY112" i="4"/>
  <c r="BT112" i="4"/>
  <c r="BN112" i="4"/>
  <c r="BI112" i="4"/>
  <c r="BD112" i="4"/>
  <c r="AX112" i="4"/>
  <c r="AS112" i="4"/>
  <c r="AN112" i="4"/>
  <c r="AH112" i="4"/>
  <c r="AC112" i="4"/>
  <c r="X112" i="4"/>
  <c r="R112" i="4"/>
  <c r="M112" i="4"/>
  <c r="H112" i="4"/>
  <c r="DN112" i="4"/>
  <c r="DI112" i="4"/>
  <c r="DD112" i="4"/>
  <c r="CX112" i="4"/>
  <c r="CS112" i="4"/>
  <c r="CN112" i="4"/>
  <c r="CH112" i="4"/>
  <c r="CC112" i="4"/>
  <c r="BX112" i="4"/>
  <c r="BR112" i="4"/>
  <c r="BM112" i="4"/>
  <c r="BH112" i="4"/>
  <c r="BB112" i="4"/>
  <c r="AW112" i="4"/>
  <c r="AR112" i="4"/>
  <c r="AL112" i="4"/>
  <c r="AG112" i="4"/>
  <c r="AB112" i="4"/>
  <c r="V112" i="4"/>
  <c r="Q112" i="4"/>
  <c r="L112" i="4"/>
  <c r="F112" i="4"/>
  <c r="DR112" i="4"/>
  <c r="DM112" i="4"/>
  <c r="DH112" i="4"/>
  <c r="DB112" i="4"/>
  <c r="CW112" i="4"/>
  <c r="CR112" i="4"/>
  <c r="CL112" i="4"/>
  <c r="CG112" i="4"/>
  <c r="CB112" i="4"/>
  <c r="BV112" i="4"/>
  <c r="BQ112" i="4"/>
  <c r="BL112" i="4"/>
  <c r="BF112" i="4"/>
  <c r="BA112" i="4"/>
  <c r="AV112" i="4"/>
  <c r="AP112" i="4"/>
  <c r="AK112" i="4"/>
  <c r="AF112" i="4"/>
  <c r="Z112" i="4"/>
  <c r="U112" i="4"/>
  <c r="P112" i="4"/>
  <c r="J112" i="4"/>
  <c r="E112" i="4"/>
  <c r="G112" i="4"/>
  <c r="W112" i="4"/>
  <c r="AM112" i="4"/>
  <c r="BC112" i="4"/>
  <c r="BS112" i="4"/>
  <c r="CI112" i="4"/>
  <c r="CY112" i="4"/>
  <c r="DO112" i="4"/>
  <c r="K112" i="4"/>
  <c r="AA112" i="4"/>
  <c r="AQ112" i="4"/>
  <c r="BG112" i="4"/>
  <c r="BW112" i="4"/>
  <c r="CM112" i="4"/>
  <c r="DC112" i="4"/>
  <c r="O112" i="4"/>
  <c r="AE112" i="4"/>
  <c r="AU112" i="4"/>
  <c r="BK112" i="4"/>
  <c r="CA112" i="4"/>
  <c r="CQ112" i="4"/>
  <c r="DG112" i="4"/>
  <c r="S112" i="4"/>
  <c r="AI112" i="4"/>
  <c r="AY112" i="4"/>
  <c r="BO112" i="4"/>
  <c r="CE112" i="4"/>
  <c r="CU112" i="4"/>
  <c r="DK112" i="4"/>
  <c r="DS104" i="4"/>
  <c r="DN104" i="4"/>
  <c r="DI104" i="4"/>
  <c r="DD104" i="4"/>
  <c r="CX104" i="4"/>
  <c r="CS104" i="4"/>
  <c r="CN104" i="4"/>
  <c r="CH104" i="4"/>
  <c r="CC104" i="4"/>
  <c r="BX104" i="4"/>
  <c r="BR104" i="4"/>
  <c r="BM104" i="4"/>
  <c r="BH104" i="4"/>
  <c r="BB104" i="4"/>
  <c r="AW104" i="4"/>
  <c r="AR104" i="4"/>
  <c r="AL104" i="4"/>
  <c r="AG104" i="4"/>
  <c r="AB104" i="4"/>
  <c r="V104" i="4"/>
  <c r="Q104" i="4"/>
  <c r="L104" i="4"/>
  <c r="F104" i="4"/>
  <c r="DR104" i="4"/>
  <c r="DM104" i="4"/>
  <c r="DH104" i="4"/>
  <c r="DB104" i="4"/>
  <c r="CW104" i="4"/>
  <c r="CR104" i="4"/>
  <c r="CL104" i="4"/>
  <c r="CG104" i="4"/>
  <c r="CB104" i="4"/>
  <c r="BV104" i="4"/>
  <c r="BQ104" i="4"/>
  <c r="BL104" i="4"/>
  <c r="BF104" i="4"/>
  <c r="BA104" i="4"/>
  <c r="AV104" i="4"/>
  <c r="AP104" i="4"/>
  <c r="AK104" i="4"/>
  <c r="AF104" i="4"/>
  <c r="Z104" i="4"/>
  <c r="U104" i="4"/>
  <c r="P104" i="4"/>
  <c r="J104" i="4"/>
  <c r="E104" i="4"/>
  <c r="DQ104" i="4"/>
  <c r="DL104" i="4"/>
  <c r="DF104" i="4"/>
  <c r="DA104" i="4"/>
  <c r="CV104" i="4"/>
  <c r="CP104" i="4"/>
  <c r="CK104" i="4"/>
  <c r="CF104" i="4"/>
  <c r="BZ104" i="4"/>
  <c r="BU104" i="4"/>
  <c r="BP104" i="4"/>
  <c r="BJ104" i="4"/>
  <c r="BE104" i="4"/>
  <c r="AZ104" i="4"/>
  <c r="AT104" i="4"/>
  <c r="AO104" i="4"/>
  <c r="AJ104" i="4"/>
  <c r="AD104" i="4"/>
  <c r="Y104" i="4"/>
  <c r="T104" i="4"/>
  <c r="N104" i="4"/>
  <c r="I104" i="4"/>
  <c r="D104" i="4"/>
  <c r="DP104" i="4"/>
  <c r="DJ104" i="4"/>
  <c r="DE104" i="4"/>
  <c r="CZ104" i="4"/>
  <c r="CT104" i="4"/>
  <c r="CO104" i="4"/>
  <c r="CJ104" i="4"/>
  <c r="CD104" i="4"/>
  <c r="BY104" i="4"/>
  <c r="BT104" i="4"/>
  <c r="BN104" i="4"/>
  <c r="BI104" i="4"/>
  <c r="BD104" i="4"/>
  <c r="AX104" i="4"/>
  <c r="AS104" i="4"/>
  <c r="AN104" i="4"/>
  <c r="AH104" i="4"/>
  <c r="AC104" i="4"/>
  <c r="X104" i="4"/>
  <c r="R104" i="4"/>
  <c r="M104" i="4"/>
  <c r="H104" i="4"/>
  <c r="O104" i="4"/>
  <c r="AE104" i="4"/>
  <c r="AU104" i="4"/>
  <c r="BK104" i="4"/>
  <c r="CA104" i="4"/>
  <c r="CQ104" i="4"/>
  <c r="DG104" i="4"/>
  <c r="S104" i="4"/>
  <c r="AI104" i="4"/>
  <c r="AY104" i="4"/>
  <c r="BO104" i="4"/>
  <c r="CE104" i="4"/>
  <c r="CU104" i="4"/>
  <c r="DK104" i="4"/>
  <c r="G104" i="4"/>
  <c r="W104" i="4"/>
  <c r="AM104" i="4"/>
  <c r="BC104" i="4"/>
  <c r="BS104" i="4"/>
  <c r="CI104" i="4"/>
  <c r="CY104" i="4"/>
  <c r="DO104" i="4"/>
  <c r="K104" i="4"/>
  <c r="AA104" i="4"/>
  <c r="AQ104" i="4"/>
  <c r="BG104" i="4"/>
  <c r="BW104" i="4"/>
  <c r="CM104" i="4"/>
  <c r="DC104" i="4"/>
  <c r="CS96" i="4"/>
  <c r="BB96" i="4"/>
  <c r="L96" i="4"/>
  <c r="CL96" i="4"/>
  <c r="AV96" i="4"/>
  <c r="E96" i="4"/>
  <c r="CF96" i="4"/>
  <c r="AO96" i="4"/>
  <c r="DP96" i="4"/>
  <c r="BY96" i="4"/>
  <c r="AH96" i="4"/>
  <c r="AU96" i="4"/>
  <c r="BO96" i="4"/>
  <c r="BS96" i="4"/>
  <c r="BG96" i="4"/>
  <c r="DS88" i="4"/>
  <c r="AL88" i="4"/>
  <c r="BV88" i="4"/>
  <c r="DF88" i="4"/>
  <c r="Y88" i="4"/>
  <c r="BI88" i="4"/>
  <c r="CI88" i="4"/>
  <c r="DG88" i="4"/>
  <c r="DP80" i="4"/>
  <c r="DI80" i="4"/>
  <c r="CS80" i="4"/>
  <c r="CC80" i="4"/>
  <c r="BM80" i="4"/>
  <c r="AW80" i="4"/>
  <c r="AG80" i="4"/>
  <c r="Q80" i="4"/>
  <c r="DE80" i="4"/>
  <c r="CO80" i="4"/>
  <c r="BY80" i="4"/>
  <c r="BI80" i="4"/>
  <c r="AS80" i="4"/>
  <c r="AC80" i="4"/>
  <c r="M80" i="4"/>
  <c r="DQ80" i="4"/>
  <c r="DA80" i="4"/>
  <c r="CK80" i="4"/>
  <c r="BU80" i="4"/>
  <c r="BE80" i="4"/>
  <c r="AO80" i="4"/>
  <c r="Y80" i="4"/>
  <c r="I80" i="4"/>
  <c r="DM80" i="4"/>
  <c r="CW80" i="4"/>
  <c r="CG80" i="4"/>
  <c r="BQ80" i="4"/>
  <c r="BA80" i="4"/>
  <c r="AK80" i="4"/>
  <c r="U80" i="4"/>
  <c r="E80" i="4"/>
  <c r="F80" i="4"/>
  <c r="V80" i="4"/>
  <c r="AL80" i="4"/>
  <c r="BB80" i="4"/>
  <c r="BR80" i="4"/>
  <c r="CH80" i="4"/>
  <c r="CX80" i="4"/>
  <c r="DN80" i="4"/>
  <c r="K80" i="4"/>
  <c r="AA80" i="4"/>
  <c r="AQ80" i="4"/>
  <c r="BG80" i="4"/>
  <c r="BW80" i="4"/>
  <c r="CM80" i="4"/>
  <c r="DC80" i="4"/>
  <c r="DS80" i="4"/>
  <c r="L80" i="4"/>
  <c r="AB80" i="4"/>
  <c r="AR80" i="4"/>
  <c r="BH80" i="4"/>
  <c r="BX80" i="4"/>
  <c r="CN80" i="4"/>
  <c r="DD80" i="4"/>
  <c r="J80" i="4"/>
  <c r="Z80" i="4"/>
  <c r="AP80" i="4"/>
  <c r="BF80" i="4"/>
  <c r="BV80" i="4"/>
  <c r="CL80" i="4"/>
  <c r="DB80" i="4"/>
  <c r="DR80" i="4"/>
  <c r="O80" i="4"/>
  <c r="AE80" i="4"/>
  <c r="AU80" i="4"/>
  <c r="BK80" i="4"/>
  <c r="CA80" i="4"/>
  <c r="CQ80" i="4"/>
  <c r="DG80" i="4"/>
  <c r="P80" i="4"/>
  <c r="AF80" i="4"/>
  <c r="AV80" i="4"/>
  <c r="BL80" i="4"/>
  <c r="CB80" i="4"/>
  <c r="CR80" i="4"/>
  <c r="DH80" i="4"/>
  <c r="N80" i="4"/>
  <c r="AD80" i="4"/>
  <c r="AT80" i="4"/>
  <c r="BJ80" i="4"/>
  <c r="BZ80" i="4"/>
  <c r="CP80" i="4"/>
  <c r="DF80" i="4"/>
  <c r="S80" i="4"/>
  <c r="AI80" i="4"/>
  <c r="AY80" i="4"/>
  <c r="BO80" i="4"/>
  <c r="CE80" i="4"/>
  <c r="CU80" i="4"/>
  <c r="DK80" i="4"/>
  <c r="D80" i="4"/>
  <c r="T80" i="4"/>
  <c r="AJ80" i="4"/>
  <c r="AZ80" i="4"/>
  <c r="BP80" i="4"/>
  <c r="CF80" i="4"/>
  <c r="CV80" i="4"/>
  <c r="DL80" i="4"/>
  <c r="R80" i="4"/>
  <c r="AH80" i="4"/>
  <c r="AX80" i="4"/>
  <c r="BN80" i="4"/>
  <c r="CD80" i="4"/>
  <c r="CT80" i="4"/>
  <c r="DJ80" i="4"/>
  <c r="G80" i="4"/>
  <c r="W80" i="4"/>
  <c r="AM80" i="4"/>
  <c r="BC80" i="4"/>
  <c r="BS80" i="4"/>
  <c r="CI80" i="4"/>
  <c r="CY80" i="4"/>
  <c r="DO80" i="4"/>
  <c r="H80" i="4"/>
  <c r="X80" i="4"/>
  <c r="AN80" i="4"/>
  <c r="BD80" i="4"/>
  <c r="BT80" i="4"/>
  <c r="CJ80" i="4"/>
  <c r="CZ80" i="4"/>
  <c r="DS183" i="4"/>
  <c r="CU183" i="4"/>
  <c r="BS183" i="4"/>
  <c r="AQ183" i="4"/>
  <c r="N183" i="4"/>
  <c r="DQ183" i="4"/>
  <c r="CO183" i="4"/>
  <c r="BM183" i="4"/>
  <c r="AI183" i="4"/>
  <c r="G183" i="4"/>
  <c r="DJ183" i="4"/>
  <c r="CH183" i="4"/>
  <c r="BE183" i="4"/>
  <c r="AC183" i="4"/>
  <c r="DC183" i="4"/>
  <c r="BZ183" i="4"/>
  <c r="AX183" i="4"/>
  <c r="V183" i="4"/>
  <c r="Q183" i="4"/>
  <c r="AS183" i="4"/>
  <c r="BU183" i="4"/>
  <c r="CX183" i="4"/>
  <c r="DP183" i="4"/>
  <c r="CZ183" i="4"/>
  <c r="CJ183" i="4"/>
  <c r="BT183" i="4"/>
  <c r="BD183" i="4"/>
  <c r="AN183" i="4"/>
  <c r="X183" i="4"/>
  <c r="H183" i="4"/>
  <c r="DG183" i="4"/>
  <c r="CL183" i="4"/>
  <c r="BQ183" i="4"/>
  <c r="AU183" i="4"/>
  <c r="Z183" i="4"/>
  <c r="E183" i="4"/>
  <c r="AG183" i="4"/>
  <c r="BI183" i="4"/>
  <c r="CK183" i="4"/>
  <c r="DN183" i="4"/>
  <c r="F183" i="4"/>
  <c r="AH183" i="4"/>
  <c r="BJ183" i="4"/>
  <c r="CM183" i="4"/>
  <c r="DO183" i="4"/>
  <c r="W183" i="4"/>
  <c r="AY183" i="4"/>
  <c r="CC183" i="4"/>
  <c r="DE183" i="4"/>
  <c r="DL183" i="4"/>
  <c r="CV183" i="4"/>
  <c r="CF183" i="4"/>
  <c r="BP183" i="4"/>
  <c r="AZ183" i="4"/>
  <c r="AJ183" i="4"/>
  <c r="T183" i="4"/>
  <c r="D183" i="4"/>
  <c r="DB183" i="4"/>
  <c r="CG183" i="4"/>
  <c r="BK183" i="4"/>
  <c r="AP183" i="4"/>
  <c r="U183" i="4"/>
  <c r="K183" i="4"/>
  <c r="AM183" i="4"/>
  <c r="BO183" i="4"/>
  <c r="CS183" i="4"/>
  <c r="M183" i="4"/>
  <c r="AO183" i="4"/>
  <c r="BR183" i="4"/>
  <c r="CT183" i="4"/>
  <c r="AD183" i="4"/>
  <c r="BG183" i="4"/>
  <c r="CI183" i="4"/>
  <c r="DK183" i="4"/>
  <c r="DH183" i="4"/>
  <c r="CR183" i="4"/>
  <c r="CB183" i="4"/>
  <c r="BL183" i="4"/>
  <c r="AV183" i="4"/>
  <c r="AF183" i="4"/>
  <c r="P183" i="4"/>
  <c r="DR183" i="4"/>
  <c r="CW183" i="4"/>
  <c r="CA183" i="4"/>
  <c r="BF183" i="4"/>
  <c r="AK183" i="4"/>
  <c r="O183" i="4"/>
  <c r="R183" i="4"/>
  <c r="AT183" i="4"/>
  <c r="BW183" i="4"/>
  <c r="CY183" i="4"/>
  <c r="S183" i="4"/>
  <c r="AW183" i="4"/>
  <c r="BY183" i="4"/>
  <c r="DA183" i="4"/>
  <c r="I183" i="4"/>
  <c r="AL183" i="4"/>
  <c r="BN183" i="4"/>
  <c r="CP183" i="4"/>
  <c r="DD183" i="4"/>
  <c r="CN183" i="4"/>
  <c r="BX183" i="4"/>
  <c r="BH183" i="4"/>
  <c r="AR183" i="4"/>
  <c r="AB183" i="4"/>
  <c r="L183" i="4"/>
  <c r="DM183" i="4"/>
  <c r="CQ183" i="4"/>
  <c r="BV183" i="4"/>
  <c r="BA183" i="4"/>
  <c r="AE183" i="4"/>
  <c r="J183" i="4"/>
  <c r="Y183" i="4"/>
  <c r="BB183" i="4"/>
  <c r="CD183" i="4"/>
  <c r="DF183" i="4"/>
  <c r="AA183" i="4"/>
  <c r="BC183" i="4"/>
  <c r="CE183" i="4"/>
  <c r="DI183" i="4"/>
  <c r="DR167" i="4"/>
  <c r="DJ167" i="4"/>
  <c r="DC167" i="4"/>
  <c r="CW167" i="4"/>
  <c r="CO167" i="4"/>
  <c r="CH167" i="4"/>
  <c r="CA167" i="4"/>
  <c r="BS167" i="4"/>
  <c r="BM167" i="4"/>
  <c r="BF167" i="4"/>
  <c r="AX167" i="4"/>
  <c r="AQ167" i="4"/>
  <c r="AK167" i="4"/>
  <c r="AC167" i="4"/>
  <c r="V167" i="4"/>
  <c r="O167" i="4"/>
  <c r="G167" i="4"/>
  <c r="DO167" i="4"/>
  <c r="DI167" i="4"/>
  <c r="DB167" i="4"/>
  <c r="CT167" i="4"/>
  <c r="CM167" i="4"/>
  <c r="CG167" i="4"/>
  <c r="BY167" i="4"/>
  <c r="BR167" i="4"/>
  <c r="BK167" i="4"/>
  <c r="BC167" i="4"/>
  <c r="AW167" i="4"/>
  <c r="AP167" i="4"/>
  <c r="AH167" i="4"/>
  <c r="AA167" i="4"/>
  <c r="U167" i="4"/>
  <c r="M167" i="4"/>
  <c r="F167" i="4"/>
  <c r="DN167" i="4"/>
  <c r="DG167" i="4"/>
  <c r="CY167" i="4"/>
  <c r="CS167" i="4"/>
  <c r="CL167" i="4"/>
  <c r="CD167" i="4"/>
  <c r="BW167" i="4"/>
  <c r="BQ167" i="4"/>
  <c r="BI167" i="4"/>
  <c r="BB167" i="4"/>
  <c r="AU167" i="4"/>
  <c r="AM167" i="4"/>
  <c r="AG167" i="4"/>
  <c r="Z167" i="4"/>
  <c r="R167" i="4"/>
  <c r="K167" i="4"/>
  <c r="E167" i="4"/>
  <c r="DS167" i="4"/>
  <c r="DM167" i="4"/>
  <c r="DE167" i="4"/>
  <c r="CX167" i="4"/>
  <c r="CQ167" i="4"/>
  <c r="CI167" i="4"/>
  <c r="CC167" i="4"/>
  <c r="BV167" i="4"/>
  <c r="BN167" i="4"/>
  <c r="BG167" i="4"/>
  <c r="BA167" i="4"/>
  <c r="AS167" i="4"/>
  <c r="AL167" i="4"/>
  <c r="AE167" i="4"/>
  <c r="W167" i="4"/>
  <c r="Q167" i="4"/>
  <c r="J167" i="4"/>
  <c r="DH167" i="4"/>
  <c r="CR167" i="4"/>
  <c r="CB167" i="4"/>
  <c r="BL167" i="4"/>
  <c r="AV167" i="4"/>
  <c r="AF167" i="4"/>
  <c r="P167" i="4"/>
  <c r="I167" i="4"/>
  <c r="AD167" i="4"/>
  <c r="AY167" i="4"/>
  <c r="BU167" i="4"/>
  <c r="CP167" i="4"/>
  <c r="DK167" i="4"/>
  <c r="DD167" i="4"/>
  <c r="CN167" i="4"/>
  <c r="BX167" i="4"/>
  <c r="BH167" i="4"/>
  <c r="AR167" i="4"/>
  <c r="AB167" i="4"/>
  <c r="L167" i="4"/>
  <c r="N167" i="4"/>
  <c r="AI167" i="4"/>
  <c r="BE167" i="4"/>
  <c r="BZ167" i="4"/>
  <c r="CU167" i="4"/>
  <c r="DQ167" i="4"/>
  <c r="DP167" i="4"/>
  <c r="CZ167" i="4"/>
  <c r="CJ167" i="4"/>
  <c r="BT167" i="4"/>
  <c r="BD167" i="4"/>
  <c r="AN167" i="4"/>
  <c r="X167" i="4"/>
  <c r="H167" i="4"/>
  <c r="S167" i="4"/>
  <c r="AO167" i="4"/>
  <c r="BJ167" i="4"/>
  <c r="CE167" i="4"/>
  <c r="DA167" i="4"/>
  <c r="DL167" i="4"/>
  <c r="CV167" i="4"/>
  <c r="CF167" i="4"/>
  <c r="BP167" i="4"/>
  <c r="AZ167" i="4"/>
  <c r="AJ167" i="4"/>
  <c r="T167" i="4"/>
  <c r="D167" i="4"/>
  <c r="Y167" i="4"/>
  <c r="AT167" i="4"/>
  <c r="BO167" i="4"/>
  <c r="CK167" i="4"/>
  <c r="DF167" i="4"/>
  <c r="DS148" i="4"/>
  <c r="CZ148" i="4"/>
  <c r="CD148" i="4"/>
  <c r="BI148" i="4"/>
  <c r="AN148" i="4"/>
  <c r="R148" i="4"/>
  <c r="DI148" i="4"/>
  <c r="CN148" i="4"/>
  <c r="BR148" i="4"/>
  <c r="AW148" i="4"/>
  <c r="AB148" i="4"/>
  <c r="F148" i="4"/>
  <c r="DB148" i="4"/>
  <c r="CG148" i="4"/>
  <c r="BL148" i="4"/>
  <c r="AP148" i="4"/>
  <c r="U148" i="4"/>
  <c r="DQ148" i="4"/>
  <c r="CV148" i="4"/>
  <c r="BZ148" i="4"/>
  <c r="BE148" i="4"/>
  <c r="AJ148" i="4"/>
  <c r="N148" i="4"/>
  <c r="AI148" i="4"/>
  <c r="CU148" i="4"/>
  <c r="AM148" i="4"/>
  <c r="CY148" i="4"/>
  <c r="AQ148" i="4"/>
  <c r="DC148" i="4"/>
  <c r="BK148" i="4"/>
  <c r="DS140" i="4"/>
  <c r="DP140" i="4"/>
  <c r="DJ140" i="4"/>
  <c r="DE140" i="4"/>
  <c r="CZ140" i="4"/>
  <c r="CT140" i="4"/>
  <c r="CO140" i="4"/>
  <c r="CJ140" i="4"/>
  <c r="CD140" i="4"/>
  <c r="BY140" i="4"/>
  <c r="BT140" i="4"/>
  <c r="BN140" i="4"/>
  <c r="BI140" i="4"/>
  <c r="BD140" i="4"/>
  <c r="AX140" i="4"/>
  <c r="AS140" i="4"/>
  <c r="AN140" i="4"/>
  <c r="AH140" i="4"/>
  <c r="AC140" i="4"/>
  <c r="X140" i="4"/>
  <c r="R140" i="4"/>
  <c r="M140" i="4"/>
  <c r="H140" i="4"/>
  <c r="DN140" i="4"/>
  <c r="DI140" i="4"/>
  <c r="DD140" i="4"/>
  <c r="CX140" i="4"/>
  <c r="CS140" i="4"/>
  <c r="CN140" i="4"/>
  <c r="CH140" i="4"/>
  <c r="CC140" i="4"/>
  <c r="BX140" i="4"/>
  <c r="BR140" i="4"/>
  <c r="BM140" i="4"/>
  <c r="BH140" i="4"/>
  <c r="BB140" i="4"/>
  <c r="AW140" i="4"/>
  <c r="AR140" i="4"/>
  <c r="AL140" i="4"/>
  <c r="AG140" i="4"/>
  <c r="AB140" i="4"/>
  <c r="V140" i="4"/>
  <c r="Q140" i="4"/>
  <c r="L140" i="4"/>
  <c r="F140" i="4"/>
  <c r="DR140" i="4"/>
  <c r="DM140" i="4"/>
  <c r="DH140" i="4"/>
  <c r="DB140" i="4"/>
  <c r="CW140" i="4"/>
  <c r="CR140" i="4"/>
  <c r="CL140" i="4"/>
  <c r="CG140" i="4"/>
  <c r="CB140" i="4"/>
  <c r="BV140" i="4"/>
  <c r="BQ140" i="4"/>
  <c r="BL140" i="4"/>
  <c r="BF140" i="4"/>
  <c r="BA140" i="4"/>
  <c r="AV140" i="4"/>
  <c r="AP140" i="4"/>
  <c r="AK140" i="4"/>
  <c r="AF140" i="4"/>
  <c r="Z140" i="4"/>
  <c r="U140" i="4"/>
  <c r="P140" i="4"/>
  <c r="J140" i="4"/>
  <c r="E140" i="4"/>
  <c r="DQ140" i="4"/>
  <c r="DL140" i="4"/>
  <c r="DF140" i="4"/>
  <c r="DA140" i="4"/>
  <c r="CV140" i="4"/>
  <c r="CP140" i="4"/>
  <c r="CK140" i="4"/>
  <c r="CF140" i="4"/>
  <c r="BZ140" i="4"/>
  <c r="BU140" i="4"/>
  <c r="BP140" i="4"/>
  <c r="BJ140" i="4"/>
  <c r="BE140" i="4"/>
  <c r="AZ140" i="4"/>
  <c r="AT140" i="4"/>
  <c r="AO140" i="4"/>
  <c r="AJ140" i="4"/>
  <c r="AD140" i="4"/>
  <c r="Y140" i="4"/>
  <c r="T140" i="4"/>
  <c r="N140" i="4"/>
  <c r="I140" i="4"/>
  <c r="D140" i="4"/>
  <c r="K140" i="4"/>
  <c r="AA140" i="4"/>
  <c r="AQ140" i="4"/>
  <c r="BG140" i="4"/>
  <c r="BW140" i="4"/>
  <c r="CM140" i="4"/>
  <c r="DC140" i="4"/>
  <c r="O140" i="4"/>
  <c r="AE140" i="4"/>
  <c r="AU140" i="4"/>
  <c r="BK140" i="4"/>
  <c r="CA140" i="4"/>
  <c r="CQ140" i="4"/>
  <c r="DG140" i="4"/>
  <c r="S140" i="4"/>
  <c r="AI140" i="4"/>
  <c r="AY140" i="4"/>
  <c r="BO140" i="4"/>
  <c r="CE140" i="4"/>
  <c r="CU140" i="4"/>
  <c r="DK140" i="4"/>
  <c r="G140" i="4"/>
  <c r="W140" i="4"/>
  <c r="AM140" i="4"/>
  <c r="BC140" i="4"/>
  <c r="BS140" i="4"/>
  <c r="CI140" i="4"/>
  <c r="CY140" i="4"/>
  <c r="DO140" i="4"/>
  <c r="DS132" i="4"/>
  <c r="DN132" i="4"/>
  <c r="DD132" i="4"/>
  <c r="CX132" i="4"/>
  <c r="CS132" i="4"/>
  <c r="CH132" i="4"/>
  <c r="CC132" i="4"/>
  <c r="BX132" i="4"/>
  <c r="BM132" i="4"/>
  <c r="BH132" i="4"/>
  <c r="BB132" i="4"/>
  <c r="AR132" i="4"/>
  <c r="AL132" i="4"/>
  <c r="AG132" i="4"/>
  <c r="V132" i="4"/>
  <c r="Q132" i="4"/>
  <c r="L132" i="4"/>
  <c r="DR132" i="4"/>
  <c r="DM132" i="4"/>
  <c r="DH132" i="4"/>
  <c r="CW132" i="4"/>
  <c r="CR132" i="4"/>
  <c r="CL132" i="4"/>
  <c r="CB132" i="4"/>
  <c r="BV132" i="4"/>
  <c r="BQ132" i="4"/>
  <c r="BF132" i="4"/>
  <c r="BA132" i="4"/>
  <c r="AV132" i="4"/>
  <c r="AK132" i="4"/>
  <c r="AF132" i="4"/>
  <c r="Z132" i="4"/>
  <c r="P132" i="4"/>
  <c r="J132" i="4"/>
  <c r="E132" i="4"/>
  <c r="DL132" i="4"/>
  <c r="DF132" i="4"/>
  <c r="DA132" i="4"/>
  <c r="CP132" i="4"/>
  <c r="CK132" i="4"/>
  <c r="CF132" i="4"/>
  <c r="BU132" i="4"/>
  <c r="BP132" i="4"/>
  <c r="BJ132" i="4"/>
  <c r="AZ132" i="4"/>
  <c r="AT132" i="4"/>
  <c r="AO132" i="4"/>
  <c r="AD132" i="4"/>
  <c r="Y132" i="4"/>
  <c r="T132" i="4"/>
  <c r="I132" i="4"/>
  <c r="D132" i="4"/>
  <c r="DP132" i="4"/>
  <c r="DE132" i="4"/>
  <c r="CZ132" i="4"/>
  <c r="CT132" i="4"/>
  <c r="CJ132" i="4"/>
  <c r="CD132" i="4"/>
  <c r="BY132" i="4"/>
  <c r="BN132" i="4"/>
  <c r="BI132" i="4"/>
  <c r="BD132" i="4"/>
  <c r="AS132" i="4"/>
  <c r="AN132" i="4"/>
  <c r="AH132" i="4"/>
  <c r="X132" i="4"/>
  <c r="R132" i="4"/>
  <c r="M132" i="4"/>
  <c r="S132" i="4"/>
  <c r="AI132" i="4"/>
  <c r="AY132" i="4"/>
  <c r="CE132" i="4"/>
  <c r="CU132" i="4"/>
  <c r="DK132" i="4"/>
  <c r="W132" i="4"/>
  <c r="AM132" i="4"/>
  <c r="BC132" i="4"/>
  <c r="CI132" i="4"/>
  <c r="CY132" i="4"/>
  <c r="DO132" i="4"/>
  <c r="AA132" i="4"/>
  <c r="AQ132" i="4"/>
  <c r="BG132" i="4"/>
  <c r="CM132" i="4"/>
  <c r="DC132" i="4"/>
  <c r="O132" i="4"/>
  <c r="AU132" i="4"/>
  <c r="BK132" i="4"/>
  <c r="CA132" i="4"/>
  <c r="DG132" i="4"/>
  <c r="DS161" i="4"/>
  <c r="DI161" i="4"/>
  <c r="CY161" i="4"/>
  <c r="CN161" i="4"/>
  <c r="CC161" i="4"/>
  <c r="BS161" i="4"/>
  <c r="BH161" i="4"/>
  <c r="AW161" i="4"/>
  <c r="AM161" i="4"/>
  <c r="AB161" i="4"/>
  <c r="Q161" i="4"/>
  <c r="G161" i="4"/>
  <c r="DQ161" i="4"/>
  <c r="DG161" i="4"/>
  <c r="CV161" i="4"/>
  <c r="CK161" i="4"/>
  <c r="CA161" i="4"/>
  <c r="BP161" i="4"/>
  <c r="BE161" i="4"/>
  <c r="AU161" i="4"/>
  <c r="AJ161" i="4"/>
  <c r="Y161" i="4"/>
  <c r="O161" i="4"/>
  <c r="D161" i="4"/>
  <c r="DO161" i="4"/>
  <c r="DD161" i="4"/>
  <c r="CS161" i="4"/>
  <c r="CI161" i="4"/>
  <c r="BX161" i="4"/>
  <c r="BM161" i="4"/>
  <c r="BC161" i="4"/>
  <c r="AR161" i="4"/>
  <c r="AG161" i="4"/>
  <c r="W161" i="4"/>
  <c r="L161" i="4"/>
  <c r="DL161" i="4"/>
  <c r="DA161" i="4"/>
  <c r="CQ161" i="4"/>
  <c r="CF161" i="4"/>
  <c r="BU161" i="4"/>
  <c r="BK161" i="4"/>
  <c r="AZ161" i="4"/>
  <c r="AO161" i="4"/>
  <c r="AE161" i="4"/>
  <c r="T161" i="4"/>
  <c r="I161" i="4"/>
  <c r="U161" i="4"/>
  <c r="AQ161" i="4"/>
  <c r="BL161" i="4"/>
  <c r="CG161" i="4"/>
  <c r="DC161" i="4"/>
  <c r="DR161" i="4"/>
  <c r="DB161" i="4"/>
  <c r="CL161" i="4"/>
  <c r="BV161" i="4"/>
  <c r="BF161" i="4"/>
  <c r="AP161" i="4"/>
  <c r="Z161" i="4"/>
  <c r="J161" i="4"/>
  <c r="S161" i="4"/>
  <c r="AN161" i="4"/>
  <c r="BI161" i="4"/>
  <c r="CE161" i="4"/>
  <c r="CZ161" i="4"/>
  <c r="E161" i="4"/>
  <c r="AA161" i="4"/>
  <c r="AV161" i="4"/>
  <c r="BQ161" i="4"/>
  <c r="CM161" i="4"/>
  <c r="DH161" i="4"/>
  <c r="DN161" i="4"/>
  <c r="CX161" i="4"/>
  <c r="CH161" i="4"/>
  <c r="BR161" i="4"/>
  <c r="BB161" i="4"/>
  <c r="AL161" i="4"/>
  <c r="V161" i="4"/>
  <c r="F161" i="4"/>
  <c r="X161" i="4"/>
  <c r="AS161" i="4"/>
  <c r="BO161" i="4"/>
  <c r="CJ161" i="4"/>
  <c r="DE161" i="4"/>
  <c r="K161" i="4"/>
  <c r="AF161" i="4"/>
  <c r="BA161" i="4"/>
  <c r="BW161" i="4"/>
  <c r="CR161" i="4"/>
  <c r="DM161" i="4"/>
  <c r="DJ161" i="4"/>
  <c r="CT161" i="4"/>
  <c r="CD161" i="4"/>
  <c r="BN161" i="4"/>
  <c r="AX161" i="4"/>
  <c r="AH161" i="4"/>
  <c r="R161" i="4"/>
  <c r="H161" i="4"/>
  <c r="AC161" i="4"/>
  <c r="AY161" i="4"/>
  <c r="BT161" i="4"/>
  <c r="CO161" i="4"/>
  <c r="DK161" i="4"/>
  <c r="P161" i="4"/>
  <c r="AK161" i="4"/>
  <c r="BG161" i="4"/>
  <c r="CB161" i="4"/>
  <c r="CW161" i="4"/>
  <c r="DF161" i="4"/>
  <c r="CP161" i="4"/>
  <c r="BZ161" i="4"/>
  <c r="BJ161" i="4"/>
  <c r="AT161" i="4"/>
  <c r="AD161" i="4"/>
  <c r="N161" i="4"/>
  <c r="M161" i="4"/>
  <c r="AI161" i="4"/>
  <c r="BD161" i="4"/>
  <c r="BY161" i="4"/>
  <c r="CU161" i="4"/>
  <c r="DP161" i="4"/>
  <c r="DR70" i="4"/>
  <c r="AM70" i="4"/>
  <c r="CQ70" i="4"/>
  <c r="L70" i="4"/>
  <c r="AB70" i="4"/>
  <c r="AR70" i="4"/>
  <c r="BH70" i="4"/>
  <c r="BX70" i="4"/>
  <c r="CN70" i="4"/>
  <c r="DD70" i="4"/>
  <c r="AE70" i="4"/>
  <c r="CA70" i="4"/>
  <c r="Q70" i="4"/>
  <c r="AG70" i="4"/>
  <c r="AW70" i="4"/>
  <c r="BM70" i="4"/>
  <c r="CC70" i="4"/>
  <c r="CS70" i="4"/>
  <c r="DI70" i="4"/>
  <c r="AI70" i="4"/>
  <c r="CE70" i="4"/>
  <c r="DO70" i="4"/>
  <c r="F70" i="4"/>
  <c r="V70" i="4"/>
  <c r="AL70" i="4"/>
  <c r="BB70" i="4"/>
  <c r="BR70" i="4"/>
  <c r="CH70" i="4"/>
  <c r="CX70" i="4"/>
  <c r="DN70" i="4"/>
  <c r="AY70" i="4"/>
  <c r="DG70" i="4"/>
  <c r="P70" i="4"/>
  <c r="AF70" i="4"/>
  <c r="AV70" i="4"/>
  <c r="BL70" i="4"/>
  <c r="CB70" i="4"/>
  <c r="CR70" i="4"/>
  <c r="DH70" i="4"/>
  <c r="AQ70" i="4"/>
  <c r="CI70" i="4"/>
  <c r="E70" i="4"/>
  <c r="U70" i="4"/>
  <c r="AK70" i="4"/>
  <c r="BA70" i="4"/>
  <c r="BQ70" i="4"/>
  <c r="CG70" i="4"/>
  <c r="CW70" i="4"/>
  <c r="DM70" i="4"/>
  <c r="AU70" i="4"/>
  <c r="CM70" i="4"/>
  <c r="DS70" i="4"/>
  <c r="J70" i="4"/>
  <c r="Z70" i="4"/>
  <c r="AP70" i="4"/>
  <c r="BF70" i="4"/>
  <c r="BV70" i="4"/>
  <c r="CL70" i="4"/>
  <c r="DB70" i="4"/>
  <c r="K70" i="4"/>
  <c r="BK70" i="4"/>
  <c r="D70" i="4"/>
  <c r="T70" i="4"/>
  <c r="AJ70" i="4"/>
  <c r="AZ70" i="4"/>
  <c r="BP70" i="4"/>
  <c r="CF70" i="4"/>
  <c r="CV70" i="4"/>
  <c r="DL70" i="4"/>
  <c r="G70" i="4"/>
  <c r="BC70" i="4"/>
  <c r="CY70" i="4"/>
  <c r="I70" i="4"/>
  <c r="Y70" i="4"/>
  <c r="AO70" i="4"/>
  <c r="BE70" i="4"/>
  <c r="BU70" i="4"/>
  <c r="CK70" i="4"/>
  <c r="DA70" i="4"/>
  <c r="DQ70" i="4"/>
  <c r="O70" i="4"/>
  <c r="BG70" i="4"/>
  <c r="CU70" i="4"/>
  <c r="N70" i="4"/>
  <c r="AD70" i="4"/>
  <c r="AT70" i="4"/>
  <c r="BJ70" i="4"/>
  <c r="BZ70" i="4"/>
  <c r="CP70" i="4"/>
  <c r="DF70" i="4"/>
  <c r="AA70" i="4"/>
  <c r="BW70" i="4"/>
  <c r="H70" i="4"/>
  <c r="X70" i="4"/>
  <c r="AN70" i="4"/>
  <c r="BD70" i="4"/>
  <c r="BT70" i="4"/>
  <c r="CJ70" i="4"/>
  <c r="CZ70" i="4"/>
  <c r="DP70" i="4"/>
  <c r="S70" i="4"/>
  <c r="BO70" i="4"/>
  <c r="DK70" i="4"/>
  <c r="M70" i="4"/>
  <c r="AC70" i="4"/>
  <c r="AS70" i="4"/>
  <c r="BI70" i="4"/>
  <c r="BY70" i="4"/>
  <c r="CO70" i="4"/>
  <c r="DE70" i="4"/>
  <c r="W70" i="4"/>
  <c r="BS70" i="4"/>
  <c r="DC70" i="4"/>
  <c r="R70" i="4"/>
  <c r="AH70" i="4"/>
  <c r="AX70" i="4"/>
  <c r="BN70" i="4"/>
  <c r="CD70" i="4"/>
  <c r="CT70" i="4"/>
  <c r="DJ70" i="4"/>
  <c r="DR38" i="4"/>
  <c r="BO38" i="4"/>
  <c r="L38" i="4"/>
  <c r="AB38" i="4"/>
  <c r="AR38" i="4"/>
  <c r="BH38" i="4"/>
  <c r="BX38" i="4"/>
  <c r="CN38" i="4"/>
  <c r="DD38" i="4"/>
  <c r="G38" i="4"/>
  <c r="AY38" i="4"/>
  <c r="CM38" i="4"/>
  <c r="Q38" i="4"/>
  <c r="AG38" i="4"/>
  <c r="AW38" i="4"/>
  <c r="BM38" i="4"/>
  <c r="CC38" i="4"/>
  <c r="CS38" i="4"/>
  <c r="DI38" i="4"/>
  <c r="AM38" i="4"/>
  <c r="CE38" i="4"/>
  <c r="DS38" i="4"/>
  <c r="F38" i="4"/>
  <c r="V38" i="4"/>
  <c r="AL38" i="4"/>
  <c r="BB38" i="4"/>
  <c r="BR38" i="4"/>
  <c r="CH38" i="4"/>
  <c r="CX38" i="4"/>
  <c r="DN38" i="4"/>
  <c r="W38" i="4"/>
  <c r="CI38" i="4"/>
  <c r="P38" i="4"/>
  <c r="AF38" i="4"/>
  <c r="AV38" i="4"/>
  <c r="BL38" i="4"/>
  <c r="CB38" i="4"/>
  <c r="CR38" i="4"/>
  <c r="DH38" i="4"/>
  <c r="S38" i="4"/>
  <c r="BG38" i="4"/>
  <c r="CY38" i="4"/>
  <c r="E38" i="4"/>
  <c r="U38" i="4"/>
  <c r="AK38" i="4"/>
  <c r="BA38" i="4"/>
  <c r="BQ38" i="4"/>
  <c r="CG38" i="4"/>
  <c r="CW38" i="4"/>
  <c r="DM38" i="4"/>
  <c r="K38" i="4"/>
  <c r="BC38" i="4"/>
  <c r="CQ38" i="4"/>
  <c r="J38" i="4"/>
  <c r="Z38" i="4"/>
  <c r="AP38" i="4"/>
  <c r="BF38" i="4"/>
  <c r="BV38" i="4"/>
  <c r="CL38" i="4"/>
  <c r="DB38" i="4"/>
  <c r="AI38" i="4"/>
  <c r="CU38" i="4"/>
  <c r="D38" i="4"/>
  <c r="T38" i="4"/>
  <c r="AJ38" i="4"/>
  <c r="AZ38" i="4"/>
  <c r="BP38" i="4"/>
  <c r="CF38" i="4"/>
  <c r="CV38" i="4"/>
  <c r="DL38" i="4"/>
  <c r="AA38" i="4"/>
  <c r="BS38" i="4"/>
  <c r="DG38" i="4"/>
  <c r="I38" i="4"/>
  <c r="Y38" i="4"/>
  <c r="AO38" i="4"/>
  <c r="BE38" i="4"/>
  <c r="BU38" i="4"/>
  <c r="CK38" i="4"/>
  <c r="DA38" i="4"/>
  <c r="DQ38" i="4"/>
  <c r="O38" i="4"/>
  <c r="BK38" i="4"/>
  <c r="DC38" i="4"/>
  <c r="N38" i="4"/>
  <c r="AD38" i="4"/>
  <c r="AT38" i="4"/>
  <c r="BJ38" i="4"/>
  <c r="BZ38" i="4"/>
  <c r="CP38" i="4"/>
  <c r="DF38" i="4"/>
  <c r="AU38" i="4"/>
  <c r="DO38" i="4"/>
  <c r="H38" i="4"/>
  <c r="X38" i="4"/>
  <c r="AN38" i="4"/>
  <c r="BD38" i="4"/>
  <c r="BT38" i="4"/>
  <c r="CJ38" i="4"/>
  <c r="CZ38" i="4"/>
  <c r="DP38" i="4"/>
  <c r="AQ38" i="4"/>
  <c r="CA38" i="4"/>
  <c r="M38" i="4"/>
  <c r="AC38" i="4"/>
  <c r="AS38" i="4"/>
  <c r="BI38" i="4"/>
  <c r="BY38" i="4"/>
  <c r="CO38" i="4"/>
  <c r="DE38" i="4"/>
  <c r="AE38" i="4"/>
  <c r="BW38" i="4"/>
  <c r="DK38" i="4"/>
  <c r="R38" i="4"/>
  <c r="AH38" i="4"/>
  <c r="AX38" i="4"/>
  <c r="BN38" i="4"/>
  <c r="CD38" i="4"/>
  <c r="CT38" i="4"/>
  <c r="DJ38" i="4"/>
  <c r="DR30" i="4"/>
  <c r="AB30" i="4"/>
  <c r="CN30" i="4"/>
  <c r="DC30" i="4"/>
  <c r="BM30" i="4"/>
  <c r="W30" i="4"/>
  <c r="V30" i="4"/>
  <c r="CH30" i="4"/>
  <c r="BW30" i="4"/>
  <c r="BL30" i="4"/>
  <c r="AE30" i="4"/>
  <c r="U30" i="4"/>
  <c r="CG30" i="4"/>
  <c r="CE30" i="4"/>
  <c r="AP30" i="4"/>
  <c r="DB30" i="4"/>
  <c r="T30" i="4"/>
  <c r="CF30" i="4"/>
  <c r="CM30" i="4"/>
  <c r="BE30" i="4"/>
  <c r="DQ30" i="4"/>
  <c r="AD30" i="4"/>
  <c r="CP30" i="4"/>
  <c r="H30" i="4"/>
  <c r="BT30" i="4"/>
  <c r="K30" i="4"/>
  <c r="AC30" i="4"/>
  <c r="CO30" i="4"/>
  <c r="CY30" i="4"/>
  <c r="BN30" i="4"/>
  <c r="DR22" i="4"/>
  <c r="AB22" i="4"/>
  <c r="CN22" i="4"/>
  <c r="CU22" i="4"/>
  <c r="Q22" i="4"/>
  <c r="AW22" i="4"/>
  <c r="BM22" i="4"/>
  <c r="CC22" i="4"/>
  <c r="CS22" i="4"/>
  <c r="DI22" i="4"/>
  <c r="S22" i="4"/>
  <c r="BK22" i="4"/>
  <c r="DG22" i="4"/>
  <c r="F22" i="4"/>
  <c r="V22" i="4"/>
  <c r="AL22" i="4"/>
  <c r="BB22" i="4"/>
  <c r="BR22" i="4"/>
  <c r="CH22" i="4"/>
  <c r="CX22" i="4"/>
  <c r="DN22" i="4"/>
  <c r="AU22" i="4"/>
  <c r="CY22" i="4"/>
  <c r="P22" i="4"/>
  <c r="AF22" i="4"/>
  <c r="AV22" i="4"/>
  <c r="BL22" i="4"/>
  <c r="CB22" i="4"/>
  <c r="CR22" i="4"/>
  <c r="DH22" i="4"/>
  <c r="G22" i="4"/>
  <c r="BO22" i="4"/>
  <c r="DC22" i="4"/>
  <c r="E22" i="4"/>
  <c r="U22" i="4"/>
  <c r="AK22" i="4"/>
  <c r="BA22" i="4"/>
  <c r="BQ22" i="4"/>
  <c r="CG22" i="4"/>
  <c r="CW22" i="4"/>
  <c r="DM22" i="4"/>
  <c r="AA22" i="4"/>
  <c r="CA22" i="4"/>
  <c r="J22" i="4"/>
  <c r="Z22" i="4"/>
  <c r="AP22" i="4"/>
  <c r="BF22" i="4"/>
  <c r="BV22" i="4"/>
  <c r="CL22" i="4"/>
  <c r="DB22" i="4"/>
  <c r="O22" i="4"/>
  <c r="BG22" i="4"/>
  <c r="DO22" i="4"/>
  <c r="D22" i="4"/>
  <c r="T22" i="4"/>
  <c r="AJ22" i="4"/>
  <c r="AZ22" i="4"/>
  <c r="BP22" i="4"/>
  <c r="CF22" i="4"/>
  <c r="CV22" i="4"/>
  <c r="DL22" i="4"/>
  <c r="AE22" i="4"/>
  <c r="BW22" i="4"/>
  <c r="DK22" i="4"/>
  <c r="I22" i="4"/>
  <c r="Y22" i="4"/>
  <c r="AO22" i="4"/>
  <c r="BE22" i="4"/>
  <c r="BU22" i="4"/>
  <c r="CK22" i="4"/>
  <c r="DA22" i="4"/>
  <c r="DQ22" i="4"/>
  <c r="AQ22" i="4"/>
  <c r="CI22" i="4"/>
  <c r="N22" i="4"/>
  <c r="AD22" i="4"/>
  <c r="AT22" i="4"/>
  <c r="BJ22" i="4"/>
  <c r="BZ22" i="4"/>
  <c r="CP22" i="4"/>
  <c r="DF22" i="4"/>
  <c r="W22" i="4"/>
  <c r="BS22" i="4"/>
  <c r="H22" i="4"/>
  <c r="X22" i="4"/>
  <c r="AN22" i="4"/>
  <c r="BD22" i="4"/>
  <c r="BT22" i="4"/>
  <c r="CJ22" i="4"/>
  <c r="CZ22" i="4"/>
  <c r="DP22" i="4"/>
  <c r="AM22" i="4"/>
  <c r="CM22" i="4"/>
  <c r="DS22" i="4"/>
  <c r="M22" i="4"/>
  <c r="AC22" i="4"/>
  <c r="AS22" i="4"/>
  <c r="BI22" i="4"/>
  <c r="BY22" i="4"/>
  <c r="CO22" i="4"/>
  <c r="DE22" i="4"/>
  <c r="K22" i="4"/>
  <c r="AY22" i="4"/>
  <c r="CQ22" i="4"/>
  <c r="R22" i="4"/>
  <c r="AH22" i="4"/>
  <c r="AX22" i="4"/>
  <c r="BN22" i="4"/>
  <c r="CD22" i="4"/>
  <c r="CT22" i="4"/>
  <c r="DJ22" i="4"/>
  <c r="DR14" i="4"/>
  <c r="CI14" i="4"/>
  <c r="L14" i="4"/>
  <c r="AB14" i="4"/>
  <c r="AR14" i="4"/>
  <c r="BH14" i="4"/>
  <c r="BX14" i="4"/>
  <c r="CN14" i="4"/>
  <c r="DD14" i="4"/>
  <c r="S14" i="4"/>
  <c r="AY14" i="4"/>
  <c r="CU14" i="4"/>
  <c r="Q14" i="4"/>
  <c r="AG14" i="4"/>
  <c r="AW14" i="4"/>
  <c r="BM14" i="4"/>
  <c r="CC14" i="4"/>
  <c r="CS14" i="4"/>
  <c r="DI14" i="4"/>
  <c r="AE14" i="4"/>
  <c r="BO14" i="4"/>
  <c r="DG14" i="4"/>
  <c r="F14" i="4"/>
  <c r="V14" i="4"/>
  <c r="AL14" i="4"/>
  <c r="BB14" i="4"/>
  <c r="BR14" i="4"/>
  <c r="CH14" i="4"/>
  <c r="CX14" i="4"/>
  <c r="DN14" i="4"/>
  <c r="CY14" i="4"/>
  <c r="P14" i="4"/>
  <c r="AF14" i="4"/>
  <c r="AV14" i="4"/>
  <c r="BL14" i="4"/>
  <c r="CB14" i="4"/>
  <c r="CR14" i="4"/>
  <c r="DH14" i="4"/>
  <c r="AA14" i="4"/>
  <c r="BG14" i="4"/>
  <c r="DC14" i="4"/>
  <c r="E14" i="4"/>
  <c r="U14" i="4"/>
  <c r="AK14" i="4"/>
  <c r="BA14" i="4"/>
  <c r="BQ14" i="4"/>
  <c r="CG14" i="4"/>
  <c r="CW14" i="4"/>
  <c r="DM14" i="4"/>
  <c r="AM14" i="4"/>
  <c r="BW14" i="4"/>
  <c r="J14" i="4"/>
  <c r="Z14" i="4"/>
  <c r="AP14" i="4"/>
  <c r="BF14" i="4"/>
  <c r="BV14" i="4"/>
  <c r="CL14" i="4"/>
  <c r="DB14" i="4"/>
  <c r="BK14" i="4"/>
  <c r="DK14" i="4"/>
  <c r="D14" i="4"/>
  <c r="T14" i="4"/>
  <c r="AJ14" i="4"/>
  <c r="AZ14" i="4"/>
  <c r="BP14" i="4"/>
  <c r="CF14" i="4"/>
  <c r="CV14" i="4"/>
  <c r="DL14" i="4"/>
  <c r="G14" i="4"/>
  <c r="AI14" i="4"/>
  <c r="CA14" i="4"/>
  <c r="DO14" i="4"/>
  <c r="I14" i="4"/>
  <c r="Y14" i="4"/>
  <c r="AO14" i="4"/>
  <c r="BE14" i="4"/>
  <c r="BU14" i="4"/>
  <c r="CK14" i="4"/>
  <c r="DA14" i="4"/>
  <c r="DQ14" i="4"/>
  <c r="O14" i="4"/>
  <c r="AU14" i="4"/>
  <c r="CE14" i="4"/>
  <c r="N14" i="4"/>
  <c r="AD14" i="4"/>
  <c r="AT14" i="4"/>
  <c r="BJ14" i="4"/>
  <c r="BZ14" i="4"/>
  <c r="CP14" i="4"/>
  <c r="DF14" i="4"/>
  <c r="BS14" i="4"/>
  <c r="DS14" i="4"/>
  <c r="H14" i="4"/>
  <c r="X14" i="4"/>
  <c r="AN14" i="4"/>
  <c r="BD14" i="4"/>
  <c r="BT14" i="4"/>
  <c r="CJ14" i="4"/>
  <c r="CZ14" i="4"/>
  <c r="DP14" i="4"/>
  <c r="K14" i="4"/>
  <c r="AQ14" i="4"/>
  <c r="CM14" i="4"/>
  <c r="M14" i="4"/>
  <c r="AC14" i="4"/>
  <c r="AS14" i="4"/>
  <c r="BI14" i="4"/>
  <c r="BY14" i="4"/>
  <c r="CO14" i="4"/>
  <c r="DE14" i="4"/>
  <c r="W14" i="4"/>
  <c r="BC14" i="4"/>
  <c r="CQ14" i="4"/>
  <c r="R14" i="4"/>
  <c r="AH14" i="4"/>
  <c r="AX14" i="4"/>
  <c r="BN14" i="4"/>
  <c r="CD14" i="4"/>
  <c r="CT14" i="4"/>
  <c r="DJ14" i="4"/>
  <c r="DS63" i="4"/>
  <c r="DN63" i="4"/>
  <c r="DI63" i="4"/>
  <c r="DD63" i="4"/>
  <c r="CX63" i="4"/>
  <c r="CS63" i="4"/>
  <c r="CN63" i="4"/>
  <c r="CH63" i="4"/>
  <c r="CC63" i="4"/>
  <c r="BX63" i="4"/>
  <c r="BR63" i="4"/>
  <c r="BM63" i="4"/>
  <c r="BH63" i="4"/>
  <c r="BB63" i="4"/>
  <c r="AW63" i="4"/>
  <c r="AR63" i="4"/>
  <c r="AL63" i="4"/>
  <c r="AG63" i="4"/>
  <c r="AB63" i="4"/>
  <c r="V63" i="4"/>
  <c r="Q63" i="4"/>
  <c r="L63" i="4"/>
  <c r="F63" i="4"/>
  <c r="DP63" i="4"/>
  <c r="CZ63" i="4"/>
  <c r="BY63" i="4"/>
  <c r="BI63" i="4"/>
  <c r="AS63" i="4"/>
  <c r="AH63" i="4"/>
  <c r="H63" i="4"/>
  <c r="DR63" i="4"/>
  <c r="DM63" i="4"/>
  <c r="DH63" i="4"/>
  <c r="DB63" i="4"/>
  <c r="CW63" i="4"/>
  <c r="CR63" i="4"/>
  <c r="CL63" i="4"/>
  <c r="CG63" i="4"/>
  <c r="CB63" i="4"/>
  <c r="BV63" i="4"/>
  <c r="BQ63" i="4"/>
  <c r="BL63" i="4"/>
  <c r="BF63" i="4"/>
  <c r="BA63" i="4"/>
  <c r="AV63" i="4"/>
  <c r="AP63" i="4"/>
  <c r="AK63" i="4"/>
  <c r="AF63" i="4"/>
  <c r="Z63" i="4"/>
  <c r="U63" i="4"/>
  <c r="P63" i="4"/>
  <c r="J63" i="4"/>
  <c r="E63" i="4"/>
  <c r="DE63" i="4"/>
  <c r="CT63" i="4"/>
  <c r="CD63" i="4"/>
  <c r="BN63" i="4"/>
  <c r="AX63" i="4"/>
  <c r="AC63" i="4"/>
  <c r="R63" i="4"/>
  <c r="DQ63" i="4"/>
  <c r="DL63" i="4"/>
  <c r="DF63" i="4"/>
  <c r="DA63" i="4"/>
  <c r="CV63" i="4"/>
  <c r="CP63" i="4"/>
  <c r="CK63" i="4"/>
  <c r="CF63" i="4"/>
  <c r="BZ63" i="4"/>
  <c r="BU63" i="4"/>
  <c r="BP63" i="4"/>
  <c r="BJ63" i="4"/>
  <c r="BE63" i="4"/>
  <c r="AZ63" i="4"/>
  <c r="AT63" i="4"/>
  <c r="AO63" i="4"/>
  <c r="AJ63" i="4"/>
  <c r="AD63" i="4"/>
  <c r="Y63" i="4"/>
  <c r="T63" i="4"/>
  <c r="N63" i="4"/>
  <c r="I63" i="4"/>
  <c r="D63" i="4"/>
  <c r="DJ63" i="4"/>
  <c r="CO63" i="4"/>
  <c r="CJ63" i="4"/>
  <c r="BT63" i="4"/>
  <c r="BD63" i="4"/>
  <c r="AN63" i="4"/>
  <c r="X63" i="4"/>
  <c r="M63" i="4"/>
  <c r="S63" i="4"/>
  <c r="AI63" i="4"/>
  <c r="AY63" i="4"/>
  <c r="BO63" i="4"/>
  <c r="CE63" i="4"/>
  <c r="CU63" i="4"/>
  <c r="DK63" i="4"/>
  <c r="G63" i="4"/>
  <c r="W63" i="4"/>
  <c r="AM63" i="4"/>
  <c r="BC63" i="4"/>
  <c r="BS63" i="4"/>
  <c r="CI63" i="4"/>
  <c r="CY63" i="4"/>
  <c r="DO63" i="4"/>
  <c r="K63" i="4"/>
  <c r="AA63" i="4"/>
  <c r="AQ63" i="4"/>
  <c r="BG63" i="4"/>
  <c r="BW63" i="4"/>
  <c r="CM63" i="4"/>
  <c r="DC63" i="4"/>
  <c r="O63" i="4"/>
  <c r="AE63" i="4"/>
  <c r="AU63" i="4"/>
  <c r="BK63" i="4"/>
  <c r="CA63" i="4"/>
  <c r="CQ63" i="4"/>
  <c r="DG63" i="4"/>
  <c r="DS55" i="4"/>
  <c r="DN55" i="4"/>
  <c r="DI55" i="4"/>
  <c r="DD55" i="4"/>
  <c r="CX55" i="4"/>
  <c r="CS55" i="4"/>
  <c r="CN55" i="4"/>
  <c r="CH55" i="4"/>
  <c r="CC55" i="4"/>
  <c r="BX55" i="4"/>
  <c r="BR55" i="4"/>
  <c r="BM55" i="4"/>
  <c r="BH55" i="4"/>
  <c r="BB55" i="4"/>
  <c r="AW55" i="4"/>
  <c r="AR55" i="4"/>
  <c r="AL55" i="4"/>
  <c r="AG55" i="4"/>
  <c r="AB55" i="4"/>
  <c r="V55" i="4"/>
  <c r="Q55" i="4"/>
  <c r="L55" i="4"/>
  <c r="F55" i="4"/>
  <c r="DJ55" i="4"/>
  <c r="CO55" i="4"/>
  <c r="BN55" i="4"/>
  <c r="AN55" i="4"/>
  <c r="H55" i="4"/>
  <c r="DR55" i="4"/>
  <c r="DM55" i="4"/>
  <c r="DH55" i="4"/>
  <c r="DB55" i="4"/>
  <c r="CW55" i="4"/>
  <c r="CR55" i="4"/>
  <c r="CL55" i="4"/>
  <c r="CG55" i="4"/>
  <c r="CB55" i="4"/>
  <c r="BV55" i="4"/>
  <c r="BQ55" i="4"/>
  <c r="BL55" i="4"/>
  <c r="BF55" i="4"/>
  <c r="BA55" i="4"/>
  <c r="AV55" i="4"/>
  <c r="AP55" i="4"/>
  <c r="AK55" i="4"/>
  <c r="AF55" i="4"/>
  <c r="Z55" i="4"/>
  <c r="U55" i="4"/>
  <c r="P55" i="4"/>
  <c r="J55" i="4"/>
  <c r="E55" i="4"/>
  <c r="DE55" i="4"/>
  <c r="CT55" i="4"/>
  <c r="CJ55" i="4"/>
  <c r="BY55" i="4"/>
  <c r="BD55" i="4"/>
  <c r="AS55" i="4"/>
  <c r="AC55" i="4"/>
  <c r="R55" i="4"/>
  <c r="DQ55" i="4"/>
  <c r="DL55" i="4"/>
  <c r="DF55" i="4"/>
  <c r="DA55" i="4"/>
  <c r="CV55" i="4"/>
  <c r="CP55" i="4"/>
  <c r="CK55" i="4"/>
  <c r="CF55" i="4"/>
  <c r="BZ55" i="4"/>
  <c r="BU55" i="4"/>
  <c r="BP55" i="4"/>
  <c r="BJ55" i="4"/>
  <c r="BE55" i="4"/>
  <c r="AZ55" i="4"/>
  <c r="AT55" i="4"/>
  <c r="AO55" i="4"/>
  <c r="AJ55" i="4"/>
  <c r="AD55" i="4"/>
  <c r="Y55" i="4"/>
  <c r="T55" i="4"/>
  <c r="N55" i="4"/>
  <c r="I55" i="4"/>
  <c r="D55" i="4"/>
  <c r="DP55" i="4"/>
  <c r="CZ55" i="4"/>
  <c r="CD55" i="4"/>
  <c r="BT55" i="4"/>
  <c r="BI55" i="4"/>
  <c r="AX55" i="4"/>
  <c r="AH55" i="4"/>
  <c r="X55" i="4"/>
  <c r="M55" i="4"/>
  <c r="S55" i="4"/>
  <c r="AI55" i="4"/>
  <c r="AY55" i="4"/>
  <c r="BO55" i="4"/>
  <c r="CE55" i="4"/>
  <c r="CU55" i="4"/>
  <c r="DK55" i="4"/>
  <c r="G55" i="4"/>
  <c r="W55" i="4"/>
  <c r="AM55" i="4"/>
  <c r="BC55" i="4"/>
  <c r="BS55" i="4"/>
  <c r="CI55" i="4"/>
  <c r="CY55" i="4"/>
  <c r="DO55" i="4"/>
  <c r="K55" i="4"/>
  <c r="AA55" i="4"/>
  <c r="AQ55" i="4"/>
  <c r="BG55" i="4"/>
  <c r="BW55" i="4"/>
  <c r="CM55" i="4"/>
  <c r="DC55" i="4"/>
  <c r="O55" i="4"/>
  <c r="AE55" i="4"/>
  <c r="AU55" i="4"/>
  <c r="BK55" i="4"/>
  <c r="CA55" i="4"/>
  <c r="CQ55" i="4"/>
  <c r="DG55" i="4"/>
  <c r="DS47" i="4"/>
  <c r="DN47" i="4"/>
  <c r="DI47" i="4"/>
  <c r="DD47" i="4"/>
  <c r="CX47" i="4"/>
  <c r="CS47" i="4"/>
  <c r="CN47" i="4"/>
  <c r="CH47" i="4"/>
  <c r="CC47" i="4"/>
  <c r="BX47" i="4"/>
  <c r="BR47" i="4"/>
  <c r="BM47" i="4"/>
  <c r="BH47" i="4"/>
  <c r="BB47" i="4"/>
  <c r="AW47" i="4"/>
  <c r="AR47" i="4"/>
  <c r="AL47" i="4"/>
  <c r="AG47" i="4"/>
  <c r="AB47" i="4"/>
  <c r="V47" i="4"/>
  <c r="Q47" i="4"/>
  <c r="L47" i="4"/>
  <c r="F47" i="4"/>
  <c r="DE47" i="4"/>
  <c r="CO47" i="4"/>
  <c r="BY47" i="4"/>
  <c r="BI47" i="4"/>
  <c r="AS47" i="4"/>
  <c r="R47" i="4"/>
  <c r="DR47" i="4"/>
  <c r="DM47" i="4"/>
  <c r="DH47" i="4"/>
  <c r="DB47" i="4"/>
  <c r="CW47" i="4"/>
  <c r="CR47" i="4"/>
  <c r="CL47" i="4"/>
  <c r="CG47" i="4"/>
  <c r="CB47" i="4"/>
  <c r="BV47" i="4"/>
  <c r="BQ47" i="4"/>
  <c r="BL47" i="4"/>
  <c r="BF47" i="4"/>
  <c r="BA47" i="4"/>
  <c r="AV47" i="4"/>
  <c r="AP47" i="4"/>
  <c r="AK47" i="4"/>
  <c r="AF47" i="4"/>
  <c r="Z47" i="4"/>
  <c r="U47" i="4"/>
  <c r="P47" i="4"/>
  <c r="J47" i="4"/>
  <c r="E47" i="4"/>
  <c r="DP47" i="4"/>
  <c r="CZ47" i="4"/>
  <c r="CD47" i="4"/>
  <c r="BN47" i="4"/>
  <c r="AX47" i="4"/>
  <c r="AH47" i="4"/>
  <c r="X47" i="4"/>
  <c r="H47" i="4"/>
  <c r="DQ47" i="4"/>
  <c r="DL47" i="4"/>
  <c r="DF47" i="4"/>
  <c r="DA47" i="4"/>
  <c r="CV47" i="4"/>
  <c r="CP47" i="4"/>
  <c r="CK47" i="4"/>
  <c r="CF47" i="4"/>
  <c r="BZ47" i="4"/>
  <c r="BU47" i="4"/>
  <c r="BP47" i="4"/>
  <c r="BJ47" i="4"/>
  <c r="BE47" i="4"/>
  <c r="AZ47" i="4"/>
  <c r="AT47" i="4"/>
  <c r="AO47" i="4"/>
  <c r="AJ47" i="4"/>
  <c r="AD47" i="4"/>
  <c r="Y47" i="4"/>
  <c r="T47" i="4"/>
  <c r="N47" i="4"/>
  <c r="I47" i="4"/>
  <c r="D47" i="4"/>
  <c r="DJ47" i="4"/>
  <c r="CT47" i="4"/>
  <c r="CJ47" i="4"/>
  <c r="BT47" i="4"/>
  <c r="BD47" i="4"/>
  <c r="AN47" i="4"/>
  <c r="AC47" i="4"/>
  <c r="M47" i="4"/>
  <c r="S47" i="4"/>
  <c r="AI47" i="4"/>
  <c r="AY47" i="4"/>
  <c r="BO47" i="4"/>
  <c r="CE47" i="4"/>
  <c r="CU47" i="4"/>
  <c r="DK47" i="4"/>
  <c r="G47" i="4"/>
  <c r="W47" i="4"/>
  <c r="AM47" i="4"/>
  <c r="BC47" i="4"/>
  <c r="BS47" i="4"/>
  <c r="CI47" i="4"/>
  <c r="CY47" i="4"/>
  <c r="DO47" i="4"/>
  <c r="K47" i="4"/>
  <c r="AA47" i="4"/>
  <c r="AQ47" i="4"/>
  <c r="BG47" i="4"/>
  <c r="BW47" i="4"/>
  <c r="CM47" i="4"/>
  <c r="DC47" i="4"/>
  <c r="O47" i="4"/>
  <c r="AE47" i="4"/>
  <c r="AU47" i="4"/>
  <c r="BK47" i="4"/>
  <c r="CA47" i="4"/>
  <c r="CQ47" i="4"/>
  <c r="DG47" i="4"/>
  <c r="CQ501" i="4"/>
  <c r="AE501" i="4"/>
  <c r="CH501" i="4"/>
  <c r="V501" i="4"/>
  <c r="BY501" i="4"/>
  <c r="M501" i="4"/>
  <c r="D499" i="4"/>
  <c r="O499" i="4"/>
  <c r="CU499" i="4"/>
  <c r="CB499" i="4"/>
  <c r="AS499" i="4"/>
  <c r="DE499" i="4"/>
  <c r="AF499" i="4"/>
  <c r="BQ495" i="4"/>
  <c r="CR495" i="4"/>
  <c r="AF495" i="4"/>
  <c r="CE495" i="4"/>
  <c r="S495" i="4"/>
  <c r="BS491" i="4"/>
  <c r="G491" i="4"/>
  <c r="BJ491" i="4"/>
  <c r="AI496" i="4"/>
  <c r="D490" i="4"/>
  <c r="BE487" i="4"/>
  <c r="DC490" i="4"/>
  <c r="Q490" i="4"/>
  <c r="CC490" i="4"/>
  <c r="Z490" i="4"/>
  <c r="CL490" i="4"/>
  <c r="CN487" i="4"/>
  <c r="AB487" i="4"/>
  <c r="AA496" i="4"/>
  <c r="P496" i="4"/>
  <c r="CB496" i="4"/>
  <c r="AC496" i="4"/>
  <c r="CO496" i="4"/>
  <c r="AP496" i="4"/>
  <c r="CI487" i="4"/>
  <c r="W487" i="4"/>
  <c r="CW478" i="4"/>
  <c r="H488" i="4"/>
  <c r="BT488" i="4"/>
  <c r="Q488" i="4"/>
  <c r="CC488" i="4"/>
  <c r="Z488" i="4"/>
  <c r="CL488" i="4"/>
  <c r="CQ478" i="4"/>
  <c r="AY481" i="4"/>
  <c r="AT481" i="4"/>
  <c r="DF481" i="4"/>
  <c r="AZ481" i="4"/>
  <c r="DL481" i="4"/>
  <c r="AF483" i="4"/>
  <c r="CR483" i="4"/>
  <c r="AO483" i="4"/>
  <c r="DA483" i="4"/>
  <c r="AX483" i="4"/>
  <c r="DJ483" i="4"/>
  <c r="I481" i="4"/>
  <c r="F477" i="4"/>
  <c r="BR477" i="4"/>
  <c r="L477" i="4"/>
  <c r="BX477" i="4"/>
  <c r="AQ471" i="4"/>
  <c r="DO481" i="4"/>
  <c r="DK479" i="4"/>
  <c r="L479" i="4"/>
  <c r="BX479" i="4"/>
  <c r="V479" i="4"/>
  <c r="CH479" i="4"/>
  <c r="BM477" i="4"/>
  <c r="CM472" i="4"/>
  <c r="AA472" i="4"/>
  <c r="AO469" i="4"/>
  <c r="AN469" i="4"/>
  <c r="CZ469" i="4"/>
  <c r="CQ463" i="4"/>
  <c r="AE463" i="4"/>
  <c r="CY459" i="4"/>
  <c r="AM459" i="4"/>
  <c r="D473" i="4"/>
  <c r="BP473" i="4"/>
  <c r="M473" i="4"/>
  <c r="BY473" i="4"/>
  <c r="V473" i="4"/>
  <c r="CH473" i="4"/>
  <c r="CH469" i="4"/>
  <c r="DP467" i="4"/>
  <c r="AI467" i="4"/>
  <c r="AT467" i="4"/>
  <c r="DF467" i="4"/>
  <c r="CW463" i="4"/>
  <c r="CM461" i="4"/>
  <c r="AA461" i="4"/>
  <c r="DQ459" i="4"/>
  <c r="BE459" i="4"/>
  <c r="DG457" i="4"/>
  <c r="CU453" i="4"/>
  <c r="AI453" i="4"/>
  <c r="CI449" i="4"/>
  <c r="W449" i="4"/>
  <c r="AN470" i="4"/>
  <c r="AI470" i="4"/>
  <c r="AB470" i="4"/>
  <c r="U470" i="4"/>
  <c r="CG470" i="4"/>
  <c r="BB470" i="4"/>
  <c r="DN470" i="4"/>
  <c r="CU455" i="4"/>
  <c r="N455" i="4"/>
  <c r="BI455" i="4"/>
  <c r="CP451" i="4"/>
  <c r="H451" i="4"/>
  <c r="BM451" i="4"/>
  <c r="BO447" i="4"/>
  <c r="U447" i="4"/>
  <c r="CG447" i="4"/>
  <c r="CQ445" i="4"/>
  <c r="BE475" i="4"/>
  <c r="AP475" i="4"/>
  <c r="F475" i="4"/>
  <c r="CM475" i="4"/>
  <c r="BC475" i="4"/>
  <c r="P475" i="4"/>
  <c r="CB475" i="4"/>
  <c r="CZ452" i="4"/>
  <c r="BZ446" i="4"/>
  <c r="DE444" i="4"/>
  <c r="X444" i="4"/>
  <c r="BB444" i="4"/>
  <c r="DN444" i="4"/>
  <c r="BI441" i="4"/>
  <c r="CY435" i="4"/>
  <c r="AM435" i="4"/>
  <c r="AU452" i="4"/>
  <c r="AS448" i="4"/>
  <c r="BH448" i="4"/>
  <c r="V448" i="4"/>
  <c r="CH448" i="4"/>
  <c r="BY446" i="4"/>
  <c r="CY444" i="4"/>
  <c r="Q444" i="4"/>
  <c r="AY443" i="4"/>
  <c r="AG443" i="4"/>
  <c r="CS443" i="4"/>
  <c r="CF441" i="4"/>
  <c r="T441" i="4"/>
  <c r="BW440" i="4"/>
  <c r="K440" i="4"/>
  <c r="DO436" i="4"/>
  <c r="BC436" i="4"/>
  <c r="DF435" i="4"/>
  <c r="AT435" i="4"/>
  <c r="DO428" i="4"/>
  <c r="BC428" i="4"/>
  <c r="U452" i="4"/>
  <c r="DC452" i="4"/>
  <c r="BS452" i="4"/>
  <c r="AD452" i="4"/>
  <c r="CP452" i="4"/>
  <c r="BJ446" i="4"/>
  <c r="X446" i="4"/>
  <c r="CQ446" i="4"/>
  <c r="DD446" i="4"/>
  <c r="BW441" i="4"/>
  <c r="K441" i="4"/>
  <c r="BZ429" i="4"/>
  <c r="L429" i="4"/>
  <c r="BX429" i="4"/>
  <c r="AM429" i="4"/>
  <c r="CY421" i="4"/>
  <c r="AM421" i="4"/>
  <c r="BO417" i="4"/>
  <c r="CM409" i="4"/>
  <c r="AA409" i="4"/>
  <c r="CA405" i="4"/>
  <c r="O405" i="4"/>
  <c r="S437" i="4"/>
  <c r="BH437" i="4"/>
  <c r="E437" i="4"/>
  <c r="BQ437" i="4"/>
  <c r="CM429" i="4"/>
  <c r="F429" i="4"/>
  <c r="BJ421" i="4"/>
  <c r="CT417" i="4"/>
  <c r="AH417" i="4"/>
  <c r="DR409" i="4"/>
  <c r="BF409" i="4"/>
  <c r="BR405" i="4"/>
  <c r="F405" i="4"/>
  <c r="T438" i="4"/>
  <c r="AE438" i="4"/>
  <c r="AN438" i="4"/>
  <c r="Y438" i="4"/>
  <c r="CK438" i="4"/>
  <c r="AH438" i="4"/>
  <c r="CT438" i="4"/>
  <c r="AY400" i="4"/>
  <c r="CS400" i="4"/>
  <c r="CQ395" i="4"/>
  <c r="X385" i="4"/>
  <c r="AR403" i="4"/>
  <c r="BA403" i="4"/>
  <c r="AT395" i="4"/>
  <c r="CV395" i="4"/>
  <c r="CU385" i="4"/>
  <c r="BO359" i="4"/>
  <c r="AJ426" i="4"/>
  <c r="M426" i="4"/>
  <c r="CL381" i="4"/>
  <c r="BP365" i="4"/>
  <c r="CE357" i="4"/>
  <c r="CW357" i="4"/>
  <c r="CK345" i="4"/>
  <c r="BL336" i="4"/>
  <c r="BL328" i="4"/>
  <c r="BL320" i="4"/>
  <c r="D401" i="4"/>
  <c r="CU358" i="4"/>
  <c r="CP358" i="4"/>
  <c r="S332" i="4"/>
  <c r="DS320" i="4"/>
  <c r="DM343" i="4"/>
  <c r="DK310" i="4"/>
  <c r="AJ393" i="4"/>
  <c r="DO393" i="4"/>
  <c r="BU354" i="4"/>
  <c r="BE347" i="4"/>
  <c r="DN347" i="4"/>
  <c r="BW299" i="4"/>
  <c r="CY295" i="4"/>
  <c r="BO291" i="4"/>
  <c r="DH419" i="4"/>
  <c r="X397" i="4"/>
  <c r="L397" i="4"/>
  <c r="AR370" i="4"/>
  <c r="DQ370" i="4"/>
  <c r="AD289" i="4"/>
  <c r="BR281" i="4"/>
  <c r="CK262" i="4"/>
  <c r="DL250" i="4"/>
  <c r="T242" i="4"/>
  <c r="BW226" i="4"/>
  <c r="DP490" i="4"/>
  <c r="CY490" i="4"/>
  <c r="BS490" i="4"/>
  <c r="AM490" i="4"/>
  <c r="G490" i="4"/>
  <c r="CQ490" i="4"/>
  <c r="BK490" i="4"/>
  <c r="AE490" i="4"/>
  <c r="DO490" i="4"/>
  <c r="CI490" i="4"/>
  <c r="BC490" i="4"/>
  <c r="W490" i="4"/>
  <c r="DG490" i="4"/>
  <c r="CA490" i="4"/>
  <c r="AU490" i="4"/>
  <c r="O490" i="4"/>
  <c r="AF490" i="4"/>
  <c r="BL490" i="4"/>
  <c r="CR490" i="4"/>
  <c r="DN490" i="4"/>
  <c r="CX490" i="4"/>
  <c r="CH490" i="4"/>
  <c r="BR490" i="4"/>
  <c r="BB490" i="4"/>
  <c r="AL490" i="4"/>
  <c r="V490" i="4"/>
  <c r="F490" i="4"/>
  <c r="DE490" i="4"/>
  <c r="CO490" i="4"/>
  <c r="BY490" i="4"/>
  <c r="BI490" i="4"/>
  <c r="AS490" i="4"/>
  <c r="AC490" i="4"/>
  <c r="M490" i="4"/>
  <c r="S490" i="4"/>
  <c r="AY490" i="4"/>
  <c r="CE490" i="4"/>
  <c r="DK490" i="4"/>
  <c r="L490" i="4"/>
  <c r="AR490" i="4"/>
  <c r="BX490" i="4"/>
  <c r="DD490" i="4"/>
  <c r="H490" i="4"/>
  <c r="AN490" i="4"/>
  <c r="BT490" i="4"/>
  <c r="CZ490" i="4"/>
  <c r="DJ490" i="4"/>
  <c r="CT490" i="4"/>
  <c r="CD490" i="4"/>
  <c r="BN490" i="4"/>
  <c r="AX490" i="4"/>
  <c r="AH490" i="4"/>
  <c r="R490" i="4"/>
  <c r="DQ490" i="4"/>
  <c r="DA490" i="4"/>
  <c r="CK490" i="4"/>
  <c r="BU490" i="4"/>
  <c r="BE490" i="4"/>
  <c r="AO490" i="4"/>
  <c r="Y490" i="4"/>
  <c r="I490" i="4"/>
  <c r="AA490" i="4"/>
  <c r="BG490" i="4"/>
  <c r="CM490" i="4"/>
  <c r="DS490" i="4"/>
  <c r="T490" i="4"/>
  <c r="AZ490" i="4"/>
  <c r="CF490" i="4"/>
  <c r="DL490" i="4"/>
  <c r="P490" i="4"/>
  <c r="AV490" i="4"/>
  <c r="CB490" i="4"/>
  <c r="DH490" i="4"/>
  <c r="DF490" i="4"/>
  <c r="CP490" i="4"/>
  <c r="BZ490" i="4"/>
  <c r="BJ490" i="4"/>
  <c r="AT490" i="4"/>
  <c r="AD490" i="4"/>
  <c r="N490" i="4"/>
  <c r="DM490" i="4"/>
  <c r="CW490" i="4"/>
  <c r="CG490" i="4"/>
  <c r="BQ490" i="4"/>
  <c r="BA490" i="4"/>
  <c r="AK490" i="4"/>
  <c r="U490" i="4"/>
  <c r="E490" i="4"/>
  <c r="AI490" i="4"/>
  <c r="BO490" i="4"/>
  <c r="CU490" i="4"/>
  <c r="AB490" i="4"/>
  <c r="BH490" i="4"/>
  <c r="CN490" i="4"/>
  <c r="DS463" i="4"/>
  <c r="DR463" i="4"/>
  <c r="DJ463" i="4"/>
  <c r="DB463" i="4"/>
  <c r="CT463" i="4"/>
  <c r="CL463" i="4"/>
  <c r="CD463" i="4"/>
  <c r="BV463" i="4"/>
  <c r="BN463" i="4"/>
  <c r="BF463" i="4"/>
  <c r="AX463" i="4"/>
  <c r="AP463" i="4"/>
  <c r="AH463" i="4"/>
  <c r="Z463" i="4"/>
  <c r="R463" i="4"/>
  <c r="J463" i="4"/>
  <c r="DP463" i="4"/>
  <c r="DH463" i="4"/>
  <c r="CZ463" i="4"/>
  <c r="CR463" i="4"/>
  <c r="CJ463" i="4"/>
  <c r="CB463" i="4"/>
  <c r="BT463" i="4"/>
  <c r="BL463" i="4"/>
  <c r="BD463" i="4"/>
  <c r="AV463" i="4"/>
  <c r="AN463" i="4"/>
  <c r="AF463" i="4"/>
  <c r="X463" i="4"/>
  <c r="P463" i="4"/>
  <c r="H463" i="4"/>
  <c r="DN463" i="4"/>
  <c r="DF463" i="4"/>
  <c r="CX463" i="4"/>
  <c r="CP463" i="4"/>
  <c r="CH463" i="4"/>
  <c r="BZ463" i="4"/>
  <c r="BR463" i="4"/>
  <c r="BJ463" i="4"/>
  <c r="BB463" i="4"/>
  <c r="AT463" i="4"/>
  <c r="AL463" i="4"/>
  <c r="AD463" i="4"/>
  <c r="V463" i="4"/>
  <c r="N463" i="4"/>
  <c r="F463" i="4"/>
  <c r="DL463" i="4"/>
  <c r="DD463" i="4"/>
  <c r="CV463" i="4"/>
  <c r="CN463" i="4"/>
  <c r="CF463" i="4"/>
  <c r="BX463" i="4"/>
  <c r="BP463" i="4"/>
  <c r="BH463" i="4"/>
  <c r="AZ463" i="4"/>
  <c r="AR463" i="4"/>
  <c r="AJ463" i="4"/>
  <c r="AB463" i="4"/>
  <c r="T463" i="4"/>
  <c r="L463" i="4"/>
  <c r="D463" i="4"/>
  <c r="I463" i="4"/>
  <c r="Y463" i="4"/>
  <c r="AO463" i="4"/>
  <c r="BE463" i="4"/>
  <c r="BU463" i="4"/>
  <c r="CK463" i="4"/>
  <c r="DA463" i="4"/>
  <c r="DQ463" i="4"/>
  <c r="S463" i="4"/>
  <c r="AI463" i="4"/>
  <c r="AY463" i="4"/>
  <c r="BO463" i="4"/>
  <c r="CE463" i="4"/>
  <c r="CU463" i="4"/>
  <c r="DK463" i="4"/>
  <c r="M463" i="4"/>
  <c r="AC463" i="4"/>
  <c r="AS463" i="4"/>
  <c r="BI463" i="4"/>
  <c r="BY463" i="4"/>
  <c r="CO463" i="4"/>
  <c r="DE463" i="4"/>
  <c r="G463" i="4"/>
  <c r="W463" i="4"/>
  <c r="AM463" i="4"/>
  <c r="BC463" i="4"/>
  <c r="BS463" i="4"/>
  <c r="CI463" i="4"/>
  <c r="CY463" i="4"/>
  <c r="DO463" i="4"/>
  <c r="Q463" i="4"/>
  <c r="AG463" i="4"/>
  <c r="AW463" i="4"/>
  <c r="BM463" i="4"/>
  <c r="CC463" i="4"/>
  <c r="CS463" i="4"/>
  <c r="DI463" i="4"/>
  <c r="K463" i="4"/>
  <c r="AA463" i="4"/>
  <c r="AQ463" i="4"/>
  <c r="BG463" i="4"/>
  <c r="BW463" i="4"/>
  <c r="CM463" i="4"/>
  <c r="DC463" i="4"/>
  <c r="DO496" i="4"/>
  <c r="AY496" i="4"/>
  <c r="DM496" i="4"/>
  <c r="DD496" i="4"/>
  <c r="CX496" i="4"/>
  <c r="CH496" i="4"/>
  <c r="BR496" i="4"/>
  <c r="BB496" i="4"/>
  <c r="AL496" i="4"/>
  <c r="V496" i="4"/>
  <c r="F496" i="4"/>
  <c r="DA496" i="4"/>
  <c r="CK496" i="4"/>
  <c r="BU496" i="4"/>
  <c r="BE496" i="4"/>
  <c r="AO496" i="4"/>
  <c r="Y496" i="4"/>
  <c r="I496" i="4"/>
  <c r="DE496" i="4"/>
  <c r="CN496" i="4"/>
  <c r="BX496" i="4"/>
  <c r="BH496" i="4"/>
  <c r="AR496" i="4"/>
  <c r="AB496" i="4"/>
  <c r="L496" i="4"/>
  <c r="CQ496" i="4"/>
  <c r="AE496" i="4"/>
  <c r="BW496" i="4"/>
  <c r="K496" i="4"/>
  <c r="BC496" i="4"/>
  <c r="BO496" i="4"/>
  <c r="CE496" i="4"/>
  <c r="CU496" i="4"/>
  <c r="DP496" i="4"/>
  <c r="DN496" i="4"/>
  <c r="CT496" i="4"/>
  <c r="CD496" i="4"/>
  <c r="BN496" i="4"/>
  <c r="AX496" i="4"/>
  <c r="AH496" i="4"/>
  <c r="R496" i="4"/>
  <c r="DS496" i="4"/>
  <c r="CW496" i="4"/>
  <c r="CG496" i="4"/>
  <c r="BQ496" i="4"/>
  <c r="BA496" i="4"/>
  <c r="AK496" i="4"/>
  <c r="U496" i="4"/>
  <c r="E496" i="4"/>
  <c r="CZ496" i="4"/>
  <c r="CJ496" i="4"/>
  <c r="BT496" i="4"/>
  <c r="BD496" i="4"/>
  <c r="AN496" i="4"/>
  <c r="X496" i="4"/>
  <c r="H496" i="4"/>
  <c r="CA496" i="4"/>
  <c r="O496" i="4"/>
  <c r="BG496" i="4"/>
  <c r="CY496" i="4"/>
  <c r="AM496" i="4"/>
  <c r="DL496" i="4"/>
  <c r="DG496" i="4"/>
  <c r="CP496" i="4"/>
  <c r="BZ496" i="4"/>
  <c r="BJ496" i="4"/>
  <c r="AT496" i="4"/>
  <c r="AD496" i="4"/>
  <c r="N496" i="4"/>
  <c r="DK496" i="4"/>
  <c r="CS496" i="4"/>
  <c r="CC496" i="4"/>
  <c r="BM496" i="4"/>
  <c r="AW496" i="4"/>
  <c r="AG496" i="4"/>
  <c r="Q496" i="4"/>
  <c r="DR496" i="4"/>
  <c r="CV496" i="4"/>
  <c r="CF496" i="4"/>
  <c r="BP496" i="4"/>
  <c r="AZ496" i="4"/>
  <c r="AJ496" i="4"/>
  <c r="T496" i="4"/>
  <c r="D496" i="4"/>
  <c r="BK496" i="4"/>
  <c r="DC496" i="4"/>
  <c r="AQ496" i="4"/>
  <c r="CI496" i="4"/>
  <c r="W496" i="4"/>
  <c r="DQ478" i="4"/>
  <c r="DL478" i="4"/>
  <c r="DD478" i="4"/>
  <c r="CV478" i="4"/>
  <c r="CN478" i="4"/>
  <c r="CF478" i="4"/>
  <c r="BX478" i="4"/>
  <c r="BQ478" i="4"/>
  <c r="BL478" i="4"/>
  <c r="BF478" i="4"/>
  <c r="BA478" i="4"/>
  <c r="AV478" i="4"/>
  <c r="AP478" i="4"/>
  <c r="AK478" i="4"/>
  <c r="AF478" i="4"/>
  <c r="Z478" i="4"/>
  <c r="U478" i="4"/>
  <c r="P478" i="4"/>
  <c r="J478" i="4"/>
  <c r="E478" i="4"/>
  <c r="DR478" i="4"/>
  <c r="DJ478" i="4"/>
  <c r="DB478" i="4"/>
  <c r="CT478" i="4"/>
  <c r="CL478" i="4"/>
  <c r="CD478" i="4"/>
  <c r="BV478" i="4"/>
  <c r="BP478" i="4"/>
  <c r="BJ478" i="4"/>
  <c r="BE478" i="4"/>
  <c r="AZ478" i="4"/>
  <c r="AT478" i="4"/>
  <c r="AO478" i="4"/>
  <c r="AJ478" i="4"/>
  <c r="AD478" i="4"/>
  <c r="Y478" i="4"/>
  <c r="T478" i="4"/>
  <c r="N478" i="4"/>
  <c r="I478" i="4"/>
  <c r="D478" i="4"/>
  <c r="DP478" i="4"/>
  <c r="DH478" i="4"/>
  <c r="CZ478" i="4"/>
  <c r="CR478" i="4"/>
  <c r="CJ478" i="4"/>
  <c r="CB478" i="4"/>
  <c r="BT478" i="4"/>
  <c r="BN478" i="4"/>
  <c r="BI478" i="4"/>
  <c r="BD478" i="4"/>
  <c r="AX478" i="4"/>
  <c r="AS478" i="4"/>
  <c r="AN478" i="4"/>
  <c r="AH478" i="4"/>
  <c r="AC478" i="4"/>
  <c r="X478" i="4"/>
  <c r="R478" i="4"/>
  <c r="M478" i="4"/>
  <c r="H478" i="4"/>
  <c r="DN478" i="4"/>
  <c r="DF478" i="4"/>
  <c r="CX478" i="4"/>
  <c r="CP478" i="4"/>
  <c r="CH478" i="4"/>
  <c r="BZ478" i="4"/>
  <c r="BR478" i="4"/>
  <c r="BM478" i="4"/>
  <c r="BH478" i="4"/>
  <c r="BB478" i="4"/>
  <c r="AW478" i="4"/>
  <c r="AR478" i="4"/>
  <c r="AL478" i="4"/>
  <c r="AG478" i="4"/>
  <c r="AB478" i="4"/>
  <c r="V478" i="4"/>
  <c r="Q478" i="4"/>
  <c r="L478" i="4"/>
  <c r="F478" i="4"/>
  <c r="S478" i="4"/>
  <c r="AI478" i="4"/>
  <c r="AY478" i="4"/>
  <c r="BO478" i="4"/>
  <c r="CE478" i="4"/>
  <c r="CU478" i="4"/>
  <c r="DK478" i="4"/>
  <c r="BU478" i="4"/>
  <c r="CK478" i="4"/>
  <c r="DA478" i="4"/>
  <c r="G478" i="4"/>
  <c r="W478" i="4"/>
  <c r="AM478" i="4"/>
  <c r="BC478" i="4"/>
  <c r="BS478" i="4"/>
  <c r="CI478" i="4"/>
  <c r="CY478" i="4"/>
  <c r="DO478" i="4"/>
  <c r="BY478" i="4"/>
  <c r="CO478" i="4"/>
  <c r="DE478" i="4"/>
  <c r="K478" i="4"/>
  <c r="AA478" i="4"/>
  <c r="AQ478" i="4"/>
  <c r="BG478" i="4"/>
  <c r="BW478" i="4"/>
  <c r="CM478" i="4"/>
  <c r="DC478" i="4"/>
  <c r="DS478" i="4"/>
  <c r="CC478" i="4"/>
  <c r="CS478" i="4"/>
  <c r="DI478" i="4"/>
  <c r="DS445" i="4"/>
  <c r="DR445" i="4"/>
  <c r="DM445" i="4"/>
  <c r="DH445" i="4"/>
  <c r="DB445" i="4"/>
  <c r="CW445" i="4"/>
  <c r="CR445" i="4"/>
  <c r="CL445" i="4"/>
  <c r="CG445" i="4"/>
  <c r="CB445" i="4"/>
  <c r="BV445" i="4"/>
  <c r="BQ445" i="4"/>
  <c r="BL445" i="4"/>
  <c r="BF445" i="4"/>
  <c r="BA445" i="4"/>
  <c r="AV445" i="4"/>
  <c r="AP445" i="4"/>
  <c r="AK445" i="4"/>
  <c r="AF445" i="4"/>
  <c r="Z445" i="4"/>
  <c r="U445" i="4"/>
  <c r="P445" i="4"/>
  <c r="J445" i="4"/>
  <c r="E445" i="4"/>
  <c r="DQ445" i="4"/>
  <c r="DL445" i="4"/>
  <c r="DF445" i="4"/>
  <c r="DA445" i="4"/>
  <c r="CV445" i="4"/>
  <c r="CP445" i="4"/>
  <c r="CK445" i="4"/>
  <c r="CF445" i="4"/>
  <c r="BZ445" i="4"/>
  <c r="BU445" i="4"/>
  <c r="BP445" i="4"/>
  <c r="BJ445" i="4"/>
  <c r="BE445" i="4"/>
  <c r="AZ445" i="4"/>
  <c r="AT445" i="4"/>
  <c r="AO445" i="4"/>
  <c r="AJ445" i="4"/>
  <c r="AD445" i="4"/>
  <c r="Y445" i="4"/>
  <c r="T445" i="4"/>
  <c r="N445" i="4"/>
  <c r="I445" i="4"/>
  <c r="D445" i="4"/>
  <c r="DP445" i="4"/>
  <c r="DJ445" i="4"/>
  <c r="DE445" i="4"/>
  <c r="CZ445" i="4"/>
  <c r="CT445" i="4"/>
  <c r="CO445" i="4"/>
  <c r="CJ445" i="4"/>
  <c r="CD445" i="4"/>
  <c r="BY445" i="4"/>
  <c r="BT445" i="4"/>
  <c r="BN445" i="4"/>
  <c r="BI445" i="4"/>
  <c r="BD445" i="4"/>
  <c r="AX445" i="4"/>
  <c r="AS445" i="4"/>
  <c r="AN445" i="4"/>
  <c r="AH445" i="4"/>
  <c r="AC445" i="4"/>
  <c r="X445" i="4"/>
  <c r="R445" i="4"/>
  <c r="M445" i="4"/>
  <c r="H445" i="4"/>
  <c r="DN445" i="4"/>
  <c r="DI445" i="4"/>
  <c r="DD445" i="4"/>
  <c r="CX445" i="4"/>
  <c r="CS445" i="4"/>
  <c r="CN445" i="4"/>
  <c r="CH445" i="4"/>
  <c r="CC445" i="4"/>
  <c r="BX445" i="4"/>
  <c r="BR445" i="4"/>
  <c r="BM445" i="4"/>
  <c r="BH445" i="4"/>
  <c r="BB445" i="4"/>
  <c r="AW445" i="4"/>
  <c r="AR445" i="4"/>
  <c r="AL445" i="4"/>
  <c r="AG445" i="4"/>
  <c r="AB445" i="4"/>
  <c r="V445" i="4"/>
  <c r="Q445" i="4"/>
  <c r="L445" i="4"/>
  <c r="F445" i="4"/>
  <c r="S445" i="4"/>
  <c r="AI445" i="4"/>
  <c r="AY445" i="4"/>
  <c r="BO445" i="4"/>
  <c r="CE445" i="4"/>
  <c r="CU445" i="4"/>
  <c r="DK445" i="4"/>
  <c r="G445" i="4"/>
  <c r="W445" i="4"/>
  <c r="AM445" i="4"/>
  <c r="BC445" i="4"/>
  <c r="BS445" i="4"/>
  <c r="CI445" i="4"/>
  <c r="CY445" i="4"/>
  <c r="DO445" i="4"/>
  <c r="K445" i="4"/>
  <c r="AA445" i="4"/>
  <c r="AQ445" i="4"/>
  <c r="BG445" i="4"/>
  <c r="BW445" i="4"/>
  <c r="CM445" i="4"/>
  <c r="DC445" i="4"/>
  <c r="DS457" i="4"/>
  <c r="DN457" i="4"/>
  <c r="DI457" i="4"/>
  <c r="DD457" i="4"/>
  <c r="CX457" i="4"/>
  <c r="CS457" i="4"/>
  <c r="CN457" i="4"/>
  <c r="CH457" i="4"/>
  <c r="CC457" i="4"/>
  <c r="BX457" i="4"/>
  <c r="BR457" i="4"/>
  <c r="BM457" i="4"/>
  <c r="BH457" i="4"/>
  <c r="BB457" i="4"/>
  <c r="AW457" i="4"/>
  <c r="AR457" i="4"/>
  <c r="AL457" i="4"/>
  <c r="AG457" i="4"/>
  <c r="AB457" i="4"/>
  <c r="V457" i="4"/>
  <c r="Q457" i="4"/>
  <c r="L457" i="4"/>
  <c r="F457" i="4"/>
  <c r="DR457" i="4"/>
  <c r="DM457" i="4"/>
  <c r="DH457" i="4"/>
  <c r="DB457" i="4"/>
  <c r="CW457" i="4"/>
  <c r="CR457" i="4"/>
  <c r="CL457" i="4"/>
  <c r="CG457" i="4"/>
  <c r="CB457" i="4"/>
  <c r="BV457" i="4"/>
  <c r="BQ457" i="4"/>
  <c r="BL457" i="4"/>
  <c r="BF457" i="4"/>
  <c r="BA457" i="4"/>
  <c r="AV457" i="4"/>
  <c r="AP457" i="4"/>
  <c r="AK457" i="4"/>
  <c r="AF457" i="4"/>
  <c r="Z457" i="4"/>
  <c r="U457" i="4"/>
  <c r="P457" i="4"/>
  <c r="J457" i="4"/>
  <c r="E457" i="4"/>
  <c r="DQ457" i="4"/>
  <c r="DL457" i="4"/>
  <c r="DF457" i="4"/>
  <c r="DA457" i="4"/>
  <c r="CV457" i="4"/>
  <c r="CP457" i="4"/>
  <c r="CK457" i="4"/>
  <c r="CF457" i="4"/>
  <c r="BZ457" i="4"/>
  <c r="BU457" i="4"/>
  <c r="BP457" i="4"/>
  <c r="BJ457" i="4"/>
  <c r="BE457" i="4"/>
  <c r="AZ457" i="4"/>
  <c r="AT457" i="4"/>
  <c r="AO457" i="4"/>
  <c r="AJ457" i="4"/>
  <c r="AD457" i="4"/>
  <c r="Y457" i="4"/>
  <c r="T457" i="4"/>
  <c r="N457" i="4"/>
  <c r="I457" i="4"/>
  <c r="D457" i="4"/>
  <c r="DP457" i="4"/>
  <c r="DJ457" i="4"/>
  <c r="DE457" i="4"/>
  <c r="CZ457" i="4"/>
  <c r="CT457" i="4"/>
  <c r="CO457" i="4"/>
  <c r="CJ457" i="4"/>
  <c r="CD457" i="4"/>
  <c r="BY457" i="4"/>
  <c r="BT457" i="4"/>
  <c r="BN457" i="4"/>
  <c r="BI457" i="4"/>
  <c r="BD457" i="4"/>
  <c r="AX457" i="4"/>
  <c r="AS457" i="4"/>
  <c r="AN457" i="4"/>
  <c r="AH457" i="4"/>
  <c r="AC457" i="4"/>
  <c r="X457" i="4"/>
  <c r="R457" i="4"/>
  <c r="M457" i="4"/>
  <c r="H457" i="4"/>
  <c r="S457" i="4"/>
  <c r="AI457" i="4"/>
  <c r="AY457" i="4"/>
  <c r="BO457" i="4"/>
  <c r="CE457" i="4"/>
  <c r="CU457" i="4"/>
  <c r="DK457" i="4"/>
  <c r="G457" i="4"/>
  <c r="W457" i="4"/>
  <c r="AM457" i="4"/>
  <c r="BC457" i="4"/>
  <c r="BS457" i="4"/>
  <c r="CI457" i="4"/>
  <c r="CY457" i="4"/>
  <c r="DO457" i="4"/>
  <c r="K457" i="4"/>
  <c r="AA457" i="4"/>
  <c r="AQ457" i="4"/>
  <c r="BG457" i="4"/>
  <c r="BW457" i="4"/>
  <c r="CM457" i="4"/>
  <c r="DC457" i="4"/>
  <c r="CF401" i="4"/>
  <c r="AO401" i="4"/>
  <c r="DP401" i="4"/>
  <c r="BY401" i="4"/>
  <c r="AI401" i="4"/>
  <c r="DA401" i="4"/>
  <c r="BK401" i="4"/>
  <c r="T401" i="4"/>
  <c r="CU401" i="4"/>
  <c r="BD401" i="4"/>
  <c r="M401" i="4"/>
  <c r="DF401" i="4"/>
  <c r="CP401" i="4"/>
  <c r="BZ401" i="4"/>
  <c r="BJ401" i="4"/>
  <c r="AT401" i="4"/>
  <c r="AD401" i="4"/>
  <c r="N401" i="4"/>
  <c r="DI401" i="4"/>
  <c r="CN401" i="4"/>
  <c r="BS401" i="4"/>
  <c r="AW401" i="4"/>
  <c r="AB401" i="4"/>
  <c r="G401" i="4"/>
  <c r="DC401" i="4"/>
  <c r="CG401" i="4"/>
  <c r="BL401" i="4"/>
  <c r="AQ401" i="4"/>
  <c r="U401" i="4"/>
  <c r="DK401" i="4"/>
  <c r="BT401" i="4"/>
  <c r="AC401" i="4"/>
  <c r="DG401" i="4"/>
  <c r="BP401" i="4"/>
  <c r="Y401" i="4"/>
  <c r="AS401" i="4"/>
  <c r="BU401" i="4"/>
  <c r="DR401" i="4"/>
  <c r="DB401" i="4"/>
  <c r="CL401" i="4"/>
  <c r="BV401" i="4"/>
  <c r="BF401" i="4"/>
  <c r="AP401" i="4"/>
  <c r="Z401" i="4"/>
  <c r="J401" i="4"/>
  <c r="DD401" i="4"/>
  <c r="CI401" i="4"/>
  <c r="BM401" i="4"/>
  <c r="AR401" i="4"/>
  <c r="W401" i="4"/>
  <c r="DS401" i="4"/>
  <c r="CW401" i="4"/>
  <c r="CB401" i="4"/>
  <c r="BG401" i="4"/>
  <c r="AK401" i="4"/>
  <c r="P401" i="4"/>
  <c r="CZ401" i="4"/>
  <c r="BI401" i="4"/>
  <c r="S401" i="4"/>
  <c r="CV401" i="4"/>
  <c r="BE401" i="4"/>
  <c r="O401" i="4"/>
  <c r="BO401" i="4"/>
  <c r="I401" i="4"/>
  <c r="CQ401" i="4"/>
  <c r="DJ401" i="4"/>
  <c r="CT401" i="4"/>
  <c r="CD401" i="4"/>
  <c r="BN401" i="4"/>
  <c r="AX401" i="4"/>
  <c r="AH401" i="4"/>
  <c r="R401" i="4"/>
  <c r="DO401" i="4"/>
  <c r="CS401" i="4"/>
  <c r="BX401" i="4"/>
  <c r="BC401" i="4"/>
  <c r="AG401" i="4"/>
  <c r="L401" i="4"/>
  <c r="DH401" i="4"/>
  <c r="CM401" i="4"/>
  <c r="BQ401" i="4"/>
  <c r="AV401" i="4"/>
  <c r="AA401" i="4"/>
  <c r="E401" i="4"/>
  <c r="CE401" i="4"/>
  <c r="AN401" i="4"/>
  <c r="DQ401" i="4"/>
  <c r="CA401" i="4"/>
  <c r="AJ401" i="4"/>
  <c r="X401" i="4"/>
  <c r="DE401" i="4"/>
  <c r="AZ401" i="4"/>
  <c r="CX401" i="4"/>
  <c r="AL401" i="4"/>
  <c r="CC401" i="4"/>
  <c r="DM401" i="4"/>
  <c r="AF401" i="4"/>
  <c r="H401" i="4"/>
  <c r="CJ401" i="4"/>
  <c r="AE401" i="4"/>
  <c r="CH401" i="4"/>
  <c r="V401" i="4"/>
  <c r="BH401" i="4"/>
  <c r="CR401" i="4"/>
  <c r="K401" i="4"/>
  <c r="CK401" i="4"/>
  <c r="DL401" i="4"/>
  <c r="BR401" i="4"/>
  <c r="F401" i="4"/>
  <c r="AM401" i="4"/>
  <c r="BW401" i="4"/>
  <c r="CO401" i="4"/>
  <c r="AU401" i="4"/>
  <c r="BX378" i="4"/>
  <c r="AV378" i="4"/>
  <c r="AH378" i="4"/>
  <c r="T378" i="4"/>
  <c r="F378" i="4"/>
  <c r="DG378" i="4"/>
  <c r="CR378" i="4"/>
  <c r="CD378" i="4"/>
  <c r="BP378" i="4"/>
  <c r="BB378" i="4"/>
  <c r="AM378" i="4"/>
  <c r="AF378" i="4"/>
  <c r="Z378" i="4"/>
  <c r="R378" i="4"/>
  <c r="K378" i="4"/>
  <c r="D378" i="4"/>
  <c r="DS378" i="4"/>
  <c r="DL378" i="4"/>
  <c r="DD378" i="4"/>
  <c r="CX378" i="4"/>
  <c r="CQ378" i="4"/>
  <c r="CI378" i="4"/>
  <c r="CB378" i="4"/>
  <c r="BV378" i="4"/>
  <c r="BN378" i="4"/>
  <c r="BG378" i="4"/>
  <c r="AZ378" i="4"/>
  <c r="AR378" i="4"/>
  <c r="AL378" i="4"/>
  <c r="AE378" i="4"/>
  <c r="W378" i="4"/>
  <c r="P378" i="4"/>
  <c r="J378" i="4"/>
  <c r="DR378" i="4"/>
  <c r="DJ378" i="4"/>
  <c r="DC378" i="4"/>
  <c r="CV378" i="4"/>
  <c r="CN378" i="4"/>
  <c r="CH378" i="4"/>
  <c r="CA378" i="4"/>
  <c r="BS378" i="4"/>
  <c r="BL378" i="4"/>
  <c r="BF378" i="4"/>
  <c r="AX378" i="4"/>
  <c r="AQ378" i="4"/>
  <c r="AJ378" i="4"/>
  <c r="AB378" i="4"/>
  <c r="V378" i="4"/>
  <c r="O378" i="4"/>
  <c r="G378" i="4"/>
  <c r="DE378" i="4"/>
  <c r="CO378" i="4"/>
  <c r="BY378" i="4"/>
  <c r="BI378" i="4"/>
  <c r="AS378" i="4"/>
  <c r="AC378" i="4"/>
  <c r="M378" i="4"/>
  <c r="N378" i="4"/>
  <c r="AI378" i="4"/>
  <c r="BD378" i="4"/>
  <c r="BZ378" i="4"/>
  <c r="CU378" i="4"/>
  <c r="DP378" i="4"/>
  <c r="DQ378" i="4"/>
  <c r="DA378" i="4"/>
  <c r="CK378" i="4"/>
  <c r="BU378" i="4"/>
  <c r="BE378" i="4"/>
  <c r="AO378" i="4"/>
  <c r="Y378" i="4"/>
  <c r="I378" i="4"/>
  <c r="S378" i="4"/>
  <c r="AN378" i="4"/>
  <c r="BJ378" i="4"/>
  <c r="CE378" i="4"/>
  <c r="CZ378" i="4"/>
  <c r="DI378" i="4"/>
  <c r="CS378" i="4"/>
  <c r="CC378" i="4"/>
  <c r="BM378" i="4"/>
  <c r="AW378" i="4"/>
  <c r="AG378" i="4"/>
  <c r="Q378" i="4"/>
  <c r="H378" i="4"/>
  <c r="AD378" i="4"/>
  <c r="AY378" i="4"/>
  <c r="BT378" i="4"/>
  <c r="CP378" i="4"/>
  <c r="DK378" i="4"/>
  <c r="DM378" i="4"/>
  <c r="BA378" i="4"/>
  <c r="X378" i="4"/>
  <c r="DF378" i="4"/>
  <c r="CW378" i="4"/>
  <c r="AK378" i="4"/>
  <c r="AT378" i="4"/>
  <c r="CG378" i="4"/>
  <c r="U378" i="4"/>
  <c r="BO378" i="4"/>
  <c r="DS356" i="4"/>
  <c r="DR356" i="4"/>
  <c r="DM356" i="4"/>
  <c r="DH356" i="4"/>
  <c r="DB356" i="4"/>
  <c r="CW356" i="4"/>
  <c r="CR356" i="4"/>
  <c r="CL356" i="4"/>
  <c r="CG356" i="4"/>
  <c r="CB356" i="4"/>
  <c r="BV356" i="4"/>
  <c r="BQ356" i="4"/>
  <c r="BL356" i="4"/>
  <c r="BF356" i="4"/>
  <c r="BA356" i="4"/>
  <c r="AV356" i="4"/>
  <c r="AP356" i="4"/>
  <c r="AK356" i="4"/>
  <c r="AF356" i="4"/>
  <c r="Z356" i="4"/>
  <c r="U356" i="4"/>
  <c r="P356" i="4"/>
  <c r="J356" i="4"/>
  <c r="E356" i="4"/>
  <c r="DQ356" i="4"/>
  <c r="DL356" i="4"/>
  <c r="DF356" i="4"/>
  <c r="DA356" i="4"/>
  <c r="CV356" i="4"/>
  <c r="CP356" i="4"/>
  <c r="CK356" i="4"/>
  <c r="CF356" i="4"/>
  <c r="BZ356" i="4"/>
  <c r="BU356" i="4"/>
  <c r="BP356" i="4"/>
  <c r="BJ356" i="4"/>
  <c r="BE356" i="4"/>
  <c r="AZ356" i="4"/>
  <c r="AT356" i="4"/>
  <c r="AO356" i="4"/>
  <c r="AJ356" i="4"/>
  <c r="AD356" i="4"/>
  <c r="Y356" i="4"/>
  <c r="T356" i="4"/>
  <c r="N356" i="4"/>
  <c r="I356" i="4"/>
  <c r="D356" i="4"/>
  <c r="DP356" i="4"/>
  <c r="DJ356" i="4"/>
  <c r="DE356" i="4"/>
  <c r="CZ356" i="4"/>
  <c r="CT356" i="4"/>
  <c r="CO356" i="4"/>
  <c r="CJ356" i="4"/>
  <c r="CD356" i="4"/>
  <c r="BY356" i="4"/>
  <c r="BT356" i="4"/>
  <c r="BN356" i="4"/>
  <c r="BI356" i="4"/>
  <c r="BD356" i="4"/>
  <c r="AX356" i="4"/>
  <c r="AS356" i="4"/>
  <c r="AN356" i="4"/>
  <c r="AH356" i="4"/>
  <c r="AC356" i="4"/>
  <c r="X356" i="4"/>
  <c r="R356" i="4"/>
  <c r="M356" i="4"/>
  <c r="H356" i="4"/>
  <c r="DN356" i="4"/>
  <c r="DI356" i="4"/>
  <c r="DD356" i="4"/>
  <c r="CX356" i="4"/>
  <c r="CS356" i="4"/>
  <c r="CN356" i="4"/>
  <c r="CH356" i="4"/>
  <c r="CC356" i="4"/>
  <c r="BX356" i="4"/>
  <c r="BR356" i="4"/>
  <c r="BM356" i="4"/>
  <c r="BH356" i="4"/>
  <c r="BB356" i="4"/>
  <c r="AW356" i="4"/>
  <c r="AR356" i="4"/>
  <c r="AL356" i="4"/>
  <c r="AG356" i="4"/>
  <c r="AB356" i="4"/>
  <c r="V356" i="4"/>
  <c r="Q356" i="4"/>
  <c r="L356" i="4"/>
  <c r="F356" i="4"/>
  <c r="S356" i="4"/>
  <c r="AI356" i="4"/>
  <c r="AY356" i="4"/>
  <c r="BO356" i="4"/>
  <c r="CE356" i="4"/>
  <c r="CU356" i="4"/>
  <c r="DK356" i="4"/>
  <c r="G356" i="4"/>
  <c r="W356" i="4"/>
  <c r="AM356" i="4"/>
  <c r="BC356" i="4"/>
  <c r="BS356" i="4"/>
  <c r="CI356" i="4"/>
  <c r="CY356" i="4"/>
  <c r="DO356" i="4"/>
  <c r="O356" i="4"/>
  <c r="AE356" i="4"/>
  <c r="AU356" i="4"/>
  <c r="BK356" i="4"/>
  <c r="CA356" i="4"/>
  <c r="CQ356" i="4"/>
  <c r="DG356" i="4"/>
  <c r="K356" i="4"/>
  <c r="BW356" i="4"/>
  <c r="AA356" i="4"/>
  <c r="CM356" i="4"/>
  <c r="AQ356" i="4"/>
  <c r="DC356" i="4"/>
  <c r="DS334" i="4"/>
  <c r="CM334" i="4"/>
  <c r="BG334" i="4"/>
  <c r="AA334" i="4"/>
  <c r="DD334" i="4"/>
  <c r="BX334" i="4"/>
  <c r="AR334" i="4"/>
  <c r="L334" i="4"/>
  <c r="DC334" i="4"/>
  <c r="BW334" i="4"/>
  <c r="AQ334" i="4"/>
  <c r="K334" i="4"/>
  <c r="CN334" i="4"/>
  <c r="BH334" i="4"/>
  <c r="AB334" i="4"/>
  <c r="DN334" i="4"/>
  <c r="CX334" i="4"/>
  <c r="CH334" i="4"/>
  <c r="BR334" i="4"/>
  <c r="BB334" i="4"/>
  <c r="AL334" i="4"/>
  <c r="V334" i="4"/>
  <c r="F334" i="4"/>
  <c r="DE334" i="4"/>
  <c r="CO334" i="4"/>
  <c r="BY334" i="4"/>
  <c r="BI334" i="4"/>
  <c r="AS334" i="4"/>
  <c r="AC334" i="4"/>
  <c r="M334" i="4"/>
  <c r="DH334" i="4"/>
  <c r="CB334" i="4"/>
  <c r="AV334" i="4"/>
  <c r="P334" i="4"/>
  <c r="CY334" i="4"/>
  <c r="BS334" i="4"/>
  <c r="AM334" i="4"/>
  <c r="G334" i="4"/>
  <c r="BO334" i="4"/>
  <c r="AJ334" i="4"/>
  <c r="CV334" i="4"/>
  <c r="DJ334" i="4"/>
  <c r="CT334" i="4"/>
  <c r="CD334" i="4"/>
  <c r="BN334" i="4"/>
  <c r="AX334" i="4"/>
  <c r="AH334" i="4"/>
  <c r="R334" i="4"/>
  <c r="DQ334" i="4"/>
  <c r="DA334" i="4"/>
  <c r="CK334" i="4"/>
  <c r="BU334" i="4"/>
  <c r="BE334" i="4"/>
  <c r="AO334" i="4"/>
  <c r="Y334" i="4"/>
  <c r="I334" i="4"/>
  <c r="CZ334" i="4"/>
  <c r="BT334" i="4"/>
  <c r="AN334" i="4"/>
  <c r="H334" i="4"/>
  <c r="CQ334" i="4"/>
  <c r="BK334" i="4"/>
  <c r="AE334" i="4"/>
  <c r="S334" i="4"/>
  <c r="CE334" i="4"/>
  <c r="AZ334" i="4"/>
  <c r="DL334" i="4"/>
  <c r="DF334" i="4"/>
  <c r="CP334" i="4"/>
  <c r="BZ334" i="4"/>
  <c r="BJ334" i="4"/>
  <c r="AT334" i="4"/>
  <c r="AD334" i="4"/>
  <c r="N334" i="4"/>
  <c r="DM334" i="4"/>
  <c r="CW334" i="4"/>
  <c r="CG334" i="4"/>
  <c r="BQ334" i="4"/>
  <c r="BA334" i="4"/>
  <c r="AK334" i="4"/>
  <c r="U334" i="4"/>
  <c r="E334" i="4"/>
  <c r="CR334" i="4"/>
  <c r="BL334" i="4"/>
  <c r="AF334" i="4"/>
  <c r="DO334" i="4"/>
  <c r="CI334" i="4"/>
  <c r="BC334" i="4"/>
  <c r="W334" i="4"/>
  <c r="AI334" i="4"/>
  <c r="CU334" i="4"/>
  <c r="DR334" i="4"/>
  <c r="DB334" i="4"/>
  <c r="CL334" i="4"/>
  <c r="BV334" i="4"/>
  <c r="BF334" i="4"/>
  <c r="AP334" i="4"/>
  <c r="Z334" i="4"/>
  <c r="J334" i="4"/>
  <c r="DI334" i="4"/>
  <c r="CS334" i="4"/>
  <c r="CC334" i="4"/>
  <c r="BM334" i="4"/>
  <c r="AW334" i="4"/>
  <c r="AG334" i="4"/>
  <c r="Q334" i="4"/>
  <c r="DP334" i="4"/>
  <c r="CJ334" i="4"/>
  <c r="BD334" i="4"/>
  <c r="X334" i="4"/>
  <c r="DG334" i="4"/>
  <c r="CA334" i="4"/>
  <c r="AU334" i="4"/>
  <c r="O334" i="4"/>
  <c r="AY334" i="4"/>
  <c r="DK334" i="4"/>
  <c r="T334" i="4"/>
  <c r="CF334" i="4"/>
  <c r="BP334" i="4"/>
  <c r="AY318" i="4"/>
  <c r="S318" i="4"/>
  <c r="DK318" i="4"/>
  <c r="CE318" i="4"/>
  <c r="DF318" i="4"/>
  <c r="CP318" i="4"/>
  <c r="BZ318" i="4"/>
  <c r="BJ318" i="4"/>
  <c r="AT318" i="4"/>
  <c r="AD318" i="4"/>
  <c r="N318" i="4"/>
  <c r="DM318" i="4"/>
  <c r="CW318" i="4"/>
  <c r="CG318" i="4"/>
  <c r="BQ318" i="4"/>
  <c r="BA318" i="4"/>
  <c r="AK318" i="4"/>
  <c r="U318" i="4"/>
  <c r="E318" i="4"/>
  <c r="CR318" i="4"/>
  <c r="BL318" i="4"/>
  <c r="AF318" i="4"/>
  <c r="DO318" i="4"/>
  <c r="CI318" i="4"/>
  <c r="BC318" i="4"/>
  <c r="W318" i="4"/>
  <c r="CN318" i="4"/>
  <c r="AB318" i="4"/>
  <c r="CM318" i="4"/>
  <c r="AA318" i="4"/>
  <c r="CF318" i="4"/>
  <c r="T318" i="4"/>
  <c r="CU318" i="4"/>
  <c r="DR318" i="4"/>
  <c r="DB318" i="4"/>
  <c r="CL318" i="4"/>
  <c r="BV318" i="4"/>
  <c r="BF318" i="4"/>
  <c r="AP318" i="4"/>
  <c r="Z318" i="4"/>
  <c r="J318" i="4"/>
  <c r="DI318" i="4"/>
  <c r="CS318" i="4"/>
  <c r="CC318" i="4"/>
  <c r="BM318" i="4"/>
  <c r="AW318" i="4"/>
  <c r="AG318" i="4"/>
  <c r="Q318" i="4"/>
  <c r="DP318" i="4"/>
  <c r="CJ318" i="4"/>
  <c r="BD318" i="4"/>
  <c r="X318" i="4"/>
  <c r="DG318" i="4"/>
  <c r="CA318" i="4"/>
  <c r="AU318" i="4"/>
  <c r="O318" i="4"/>
  <c r="BX318" i="4"/>
  <c r="L318" i="4"/>
  <c r="BW318" i="4"/>
  <c r="K318" i="4"/>
  <c r="BP318" i="4"/>
  <c r="D318" i="4"/>
  <c r="DN318" i="4"/>
  <c r="CX318" i="4"/>
  <c r="CH318" i="4"/>
  <c r="BR318" i="4"/>
  <c r="BB318" i="4"/>
  <c r="AL318" i="4"/>
  <c r="V318" i="4"/>
  <c r="F318" i="4"/>
  <c r="DE318" i="4"/>
  <c r="CO318" i="4"/>
  <c r="BY318" i="4"/>
  <c r="BI318" i="4"/>
  <c r="AS318" i="4"/>
  <c r="AC318" i="4"/>
  <c r="M318" i="4"/>
  <c r="DH318" i="4"/>
  <c r="CB318" i="4"/>
  <c r="AV318" i="4"/>
  <c r="P318" i="4"/>
  <c r="CY318" i="4"/>
  <c r="BS318" i="4"/>
  <c r="AM318" i="4"/>
  <c r="G318" i="4"/>
  <c r="BH318" i="4"/>
  <c r="DS318" i="4"/>
  <c r="BG318" i="4"/>
  <c r="DL318" i="4"/>
  <c r="AZ318" i="4"/>
  <c r="BO318" i="4"/>
  <c r="DJ318" i="4"/>
  <c r="CT318" i="4"/>
  <c r="CD318" i="4"/>
  <c r="BN318" i="4"/>
  <c r="AX318" i="4"/>
  <c r="AH318" i="4"/>
  <c r="R318" i="4"/>
  <c r="DQ318" i="4"/>
  <c r="DA318" i="4"/>
  <c r="CK318" i="4"/>
  <c r="BU318" i="4"/>
  <c r="BE318" i="4"/>
  <c r="AO318" i="4"/>
  <c r="Y318" i="4"/>
  <c r="I318" i="4"/>
  <c r="CZ318" i="4"/>
  <c r="BT318" i="4"/>
  <c r="AN318" i="4"/>
  <c r="H318" i="4"/>
  <c r="CQ318" i="4"/>
  <c r="BK318" i="4"/>
  <c r="AE318" i="4"/>
  <c r="DD318" i="4"/>
  <c r="AR318" i="4"/>
  <c r="DC318" i="4"/>
  <c r="AQ318" i="4"/>
  <c r="CV318" i="4"/>
  <c r="AJ318" i="4"/>
  <c r="AI318" i="4"/>
  <c r="DS301" i="4"/>
  <c r="CZ301" i="4"/>
  <c r="BT301" i="4"/>
  <c r="AN301" i="4"/>
  <c r="H301" i="4"/>
  <c r="CR301" i="4"/>
  <c r="BL301" i="4"/>
  <c r="AF301" i="4"/>
  <c r="DP301" i="4"/>
  <c r="CJ301" i="4"/>
  <c r="BD301" i="4"/>
  <c r="X301" i="4"/>
  <c r="DH301" i="4"/>
  <c r="CB301" i="4"/>
  <c r="AV301" i="4"/>
  <c r="P301" i="4"/>
  <c r="K301" i="4"/>
  <c r="BW301" i="4"/>
  <c r="DR301" i="4"/>
  <c r="DB301" i="4"/>
  <c r="CL301" i="4"/>
  <c r="BV301" i="4"/>
  <c r="BF301" i="4"/>
  <c r="AP301" i="4"/>
  <c r="Z301" i="4"/>
  <c r="J301" i="4"/>
  <c r="DI301" i="4"/>
  <c r="CS301" i="4"/>
  <c r="CC301" i="4"/>
  <c r="BM301" i="4"/>
  <c r="AW301" i="4"/>
  <c r="AG301" i="4"/>
  <c r="Q301" i="4"/>
  <c r="DO301" i="4"/>
  <c r="CI301" i="4"/>
  <c r="BC301" i="4"/>
  <c r="W301" i="4"/>
  <c r="DD301" i="4"/>
  <c r="BX301" i="4"/>
  <c r="AR301" i="4"/>
  <c r="L301" i="4"/>
  <c r="AY301" i="4"/>
  <c r="DK301" i="4"/>
  <c r="AA301" i="4"/>
  <c r="CM301" i="4"/>
  <c r="DN301" i="4"/>
  <c r="CX301" i="4"/>
  <c r="CH301" i="4"/>
  <c r="BR301" i="4"/>
  <c r="BB301" i="4"/>
  <c r="AL301" i="4"/>
  <c r="V301" i="4"/>
  <c r="F301" i="4"/>
  <c r="DE301" i="4"/>
  <c r="CO301" i="4"/>
  <c r="BY301" i="4"/>
  <c r="BI301" i="4"/>
  <c r="AS301" i="4"/>
  <c r="AC301" i="4"/>
  <c r="M301" i="4"/>
  <c r="DG301" i="4"/>
  <c r="CA301" i="4"/>
  <c r="AU301" i="4"/>
  <c r="O301" i="4"/>
  <c r="CV301" i="4"/>
  <c r="BP301" i="4"/>
  <c r="AJ301" i="4"/>
  <c r="D301" i="4"/>
  <c r="BO301" i="4"/>
  <c r="AQ301" i="4"/>
  <c r="DC301" i="4"/>
  <c r="DJ301" i="4"/>
  <c r="CT301" i="4"/>
  <c r="CD301" i="4"/>
  <c r="BN301" i="4"/>
  <c r="AX301" i="4"/>
  <c r="AH301" i="4"/>
  <c r="R301" i="4"/>
  <c r="DQ301" i="4"/>
  <c r="DA301" i="4"/>
  <c r="CK301" i="4"/>
  <c r="BU301" i="4"/>
  <c r="BE301" i="4"/>
  <c r="AO301" i="4"/>
  <c r="Y301" i="4"/>
  <c r="I301" i="4"/>
  <c r="CY301" i="4"/>
  <c r="BS301" i="4"/>
  <c r="AM301" i="4"/>
  <c r="G301" i="4"/>
  <c r="CN301" i="4"/>
  <c r="BH301" i="4"/>
  <c r="AB301" i="4"/>
  <c r="S301" i="4"/>
  <c r="CE301" i="4"/>
  <c r="BG301" i="4"/>
  <c r="DF301" i="4"/>
  <c r="CP301" i="4"/>
  <c r="BZ301" i="4"/>
  <c r="BJ301" i="4"/>
  <c r="AT301" i="4"/>
  <c r="AD301" i="4"/>
  <c r="N301" i="4"/>
  <c r="DM301" i="4"/>
  <c r="CW301" i="4"/>
  <c r="CG301" i="4"/>
  <c r="BQ301" i="4"/>
  <c r="BA301" i="4"/>
  <c r="AK301" i="4"/>
  <c r="U301" i="4"/>
  <c r="E301" i="4"/>
  <c r="CQ301" i="4"/>
  <c r="BK301" i="4"/>
  <c r="AE301" i="4"/>
  <c r="DL301" i="4"/>
  <c r="CF301" i="4"/>
  <c r="AZ301" i="4"/>
  <c r="T301" i="4"/>
  <c r="AI301" i="4"/>
  <c r="CU301" i="4"/>
  <c r="DS282" i="4"/>
  <c r="DQ282" i="4"/>
  <c r="DI282" i="4"/>
  <c r="DA282" i="4"/>
  <c r="CS282" i="4"/>
  <c r="CK282" i="4"/>
  <c r="CC282" i="4"/>
  <c r="BU282" i="4"/>
  <c r="BM282" i="4"/>
  <c r="BE282" i="4"/>
  <c r="AW282" i="4"/>
  <c r="AO282" i="4"/>
  <c r="AG282" i="4"/>
  <c r="Y282" i="4"/>
  <c r="Q282" i="4"/>
  <c r="I282" i="4"/>
  <c r="DP282" i="4"/>
  <c r="DH282" i="4"/>
  <c r="CZ282" i="4"/>
  <c r="CR282" i="4"/>
  <c r="CJ282" i="4"/>
  <c r="CB282" i="4"/>
  <c r="BT282" i="4"/>
  <c r="BL282" i="4"/>
  <c r="BD282" i="4"/>
  <c r="AV282" i="4"/>
  <c r="AN282" i="4"/>
  <c r="AF282" i="4"/>
  <c r="X282" i="4"/>
  <c r="P282" i="4"/>
  <c r="H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E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D282" i="4"/>
  <c r="J282" i="4"/>
  <c r="Z282" i="4"/>
  <c r="AP282" i="4"/>
  <c r="BF282" i="4"/>
  <c r="BV282" i="4"/>
  <c r="CL282" i="4"/>
  <c r="DB282" i="4"/>
  <c r="DR282" i="4"/>
  <c r="S282" i="4"/>
  <c r="AI282" i="4"/>
  <c r="AY282" i="4"/>
  <c r="BO282" i="4"/>
  <c r="CE282" i="4"/>
  <c r="CU282" i="4"/>
  <c r="DK282" i="4"/>
  <c r="N282" i="4"/>
  <c r="AD282" i="4"/>
  <c r="AT282" i="4"/>
  <c r="BJ282" i="4"/>
  <c r="BZ282" i="4"/>
  <c r="CP282" i="4"/>
  <c r="DF282" i="4"/>
  <c r="G282" i="4"/>
  <c r="W282" i="4"/>
  <c r="AM282" i="4"/>
  <c r="BC282" i="4"/>
  <c r="BS282" i="4"/>
  <c r="CI282" i="4"/>
  <c r="CY282" i="4"/>
  <c r="DO282" i="4"/>
  <c r="F282" i="4"/>
  <c r="V282" i="4"/>
  <c r="AL282" i="4"/>
  <c r="BB282" i="4"/>
  <c r="BR282" i="4"/>
  <c r="CH282" i="4"/>
  <c r="CX282" i="4"/>
  <c r="DN282" i="4"/>
  <c r="O282" i="4"/>
  <c r="AE282" i="4"/>
  <c r="AU282" i="4"/>
  <c r="BK282" i="4"/>
  <c r="CA282" i="4"/>
  <c r="CQ282" i="4"/>
  <c r="DG282" i="4"/>
  <c r="BN282" i="4"/>
  <c r="AQ282" i="4"/>
  <c r="DC282" i="4"/>
  <c r="R282" i="4"/>
  <c r="CD282" i="4"/>
  <c r="BG282" i="4"/>
  <c r="AH282" i="4"/>
  <c r="CT282" i="4"/>
  <c r="K282" i="4"/>
  <c r="BW282" i="4"/>
  <c r="DS278" i="4"/>
  <c r="DQ278" i="4"/>
  <c r="DI278" i="4"/>
  <c r="DA278" i="4"/>
  <c r="CS278" i="4"/>
  <c r="CK278" i="4"/>
  <c r="CC278" i="4"/>
  <c r="BU278" i="4"/>
  <c r="BM278" i="4"/>
  <c r="BE278" i="4"/>
  <c r="AW278" i="4"/>
  <c r="AO278" i="4"/>
  <c r="AG278" i="4"/>
  <c r="Y278" i="4"/>
  <c r="Q278" i="4"/>
  <c r="I278" i="4"/>
  <c r="DP278" i="4"/>
  <c r="DH278" i="4"/>
  <c r="CZ278" i="4"/>
  <c r="CR278" i="4"/>
  <c r="CJ278" i="4"/>
  <c r="CB278" i="4"/>
  <c r="BT278" i="4"/>
  <c r="BL278" i="4"/>
  <c r="BD278" i="4"/>
  <c r="AV278" i="4"/>
  <c r="AN278" i="4"/>
  <c r="AF278" i="4"/>
  <c r="X278" i="4"/>
  <c r="P278" i="4"/>
  <c r="H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E278" i="4"/>
  <c r="DL278" i="4"/>
  <c r="DD278" i="4"/>
  <c r="CV278" i="4"/>
  <c r="CN278" i="4"/>
  <c r="CF278" i="4"/>
  <c r="BX278" i="4"/>
  <c r="BP278" i="4"/>
  <c r="BH278" i="4"/>
  <c r="AZ278" i="4"/>
  <c r="AR278" i="4"/>
  <c r="AJ278" i="4"/>
  <c r="AB278" i="4"/>
  <c r="T278" i="4"/>
  <c r="L278" i="4"/>
  <c r="D278" i="4"/>
  <c r="F278" i="4"/>
  <c r="V278" i="4"/>
  <c r="AL278" i="4"/>
  <c r="BB278" i="4"/>
  <c r="BR278" i="4"/>
  <c r="CH278" i="4"/>
  <c r="CX278" i="4"/>
  <c r="DN278" i="4"/>
  <c r="G278" i="4"/>
  <c r="W278" i="4"/>
  <c r="AM278" i="4"/>
  <c r="BC278" i="4"/>
  <c r="BS278" i="4"/>
  <c r="CI278" i="4"/>
  <c r="CY278" i="4"/>
  <c r="DO278" i="4"/>
  <c r="J278" i="4"/>
  <c r="Z278" i="4"/>
  <c r="AP278" i="4"/>
  <c r="BF278" i="4"/>
  <c r="BV278" i="4"/>
  <c r="CL278" i="4"/>
  <c r="DB278" i="4"/>
  <c r="DR278" i="4"/>
  <c r="K278" i="4"/>
  <c r="AA278" i="4"/>
  <c r="AQ278" i="4"/>
  <c r="BG278" i="4"/>
  <c r="BW278" i="4"/>
  <c r="CM278" i="4"/>
  <c r="DC278" i="4"/>
  <c r="R278" i="4"/>
  <c r="AH278" i="4"/>
  <c r="AX278" i="4"/>
  <c r="BN278" i="4"/>
  <c r="CD278" i="4"/>
  <c r="CT278" i="4"/>
  <c r="DJ278" i="4"/>
  <c r="S278" i="4"/>
  <c r="AI278" i="4"/>
  <c r="AY278" i="4"/>
  <c r="BO278" i="4"/>
  <c r="CE278" i="4"/>
  <c r="CU278" i="4"/>
  <c r="DK278" i="4"/>
  <c r="BJ278" i="4"/>
  <c r="AE278" i="4"/>
  <c r="CQ278" i="4"/>
  <c r="N278" i="4"/>
  <c r="BZ278" i="4"/>
  <c r="AU278" i="4"/>
  <c r="DG278" i="4"/>
  <c r="AD278" i="4"/>
  <c r="CP278" i="4"/>
  <c r="BK278" i="4"/>
  <c r="DO270" i="4"/>
  <c r="DD270" i="4"/>
  <c r="CS270" i="4"/>
  <c r="CI270" i="4"/>
  <c r="BX270" i="4"/>
  <c r="BM270" i="4"/>
  <c r="BC270" i="4"/>
  <c r="AR270" i="4"/>
  <c r="AG270" i="4"/>
  <c r="W270" i="4"/>
  <c r="L270" i="4"/>
  <c r="DM270" i="4"/>
  <c r="DC270" i="4"/>
  <c r="CR270" i="4"/>
  <c r="CG270" i="4"/>
  <c r="BW270" i="4"/>
  <c r="BL270" i="4"/>
  <c r="BA270" i="4"/>
  <c r="AQ270" i="4"/>
  <c r="AF270" i="4"/>
  <c r="U270" i="4"/>
  <c r="K270" i="4"/>
  <c r="DI270" i="4"/>
  <c r="CY270" i="4"/>
  <c r="CN270" i="4"/>
  <c r="CC270" i="4"/>
  <c r="BS270" i="4"/>
  <c r="BH270" i="4"/>
  <c r="AW270" i="4"/>
  <c r="AM270" i="4"/>
  <c r="AB270" i="4"/>
  <c r="Q270" i="4"/>
  <c r="G270" i="4"/>
  <c r="DS270" i="4"/>
  <c r="DH270" i="4"/>
  <c r="CW270" i="4"/>
  <c r="CM270" i="4"/>
  <c r="CB270" i="4"/>
  <c r="BQ270" i="4"/>
  <c r="BG270" i="4"/>
  <c r="AV270" i="4"/>
  <c r="AK270" i="4"/>
  <c r="AA270" i="4"/>
  <c r="P270" i="4"/>
  <c r="E270" i="4"/>
  <c r="DN270" i="4"/>
  <c r="CX270" i="4"/>
  <c r="CH270" i="4"/>
  <c r="BR270" i="4"/>
  <c r="BB270" i="4"/>
  <c r="DJ270" i="4"/>
  <c r="CT270" i="4"/>
  <c r="CD270" i="4"/>
  <c r="BN270" i="4"/>
  <c r="DF270" i="4"/>
  <c r="CP270" i="4"/>
  <c r="BZ270" i="4"/>
  <c r="BJ270" i="4"/>
  <c r="AT270" i="4"/>
  <c r="DR270" i="4"/>
  <c r="DB270" i="4"/>
  <c r="CL270" i="4"/>
  <c r="BV270" i="4"/>
  <c r="BF270" i="4"/>
  <c r="AL270" i="4"/>
  <c r="V270" i="4"/>
  <c r="F270" i="4"/>
  <c r="X270" i="4"/>
  <c r="AS270" i="4"/>
  <c r="BO270" i="4"/>
  <c r="CJ270" i="4"/>
  <c r="DE270" i="4"/>
  <c r="D270" i="4"/>
  <c r="Y270" i="4"/>
  <c r="AU270" i="4"/>
  <c r="BP270" i="4"/>
  <c r="CK270" i="4"/>
  <c r="DG270" i="4"/>
  <c r="AH270" i="4"/>
  <c r="R270" i="4"/>
  <c r="H270" i="4"/>
  <c r="AC270" i="4"/>
  <c r="AY270" i="4"/>
  <c r="BT270" i="4"/>
  <c r="CO270" i="4"/>
  <c r="DK270" i="4"/>
  <c r="I270" i="4"/>
  <c r="AE270" i="4"/>
  <c r="AZ270" i="4"/>
  <c r="BU270" i="4"/>
  <c r="CQ270" i="4"/>
  <c r="DL270" i="4"/>
  <c r="AX270" i="4"/>
  <c r="AD270" i="4"/>
  <c r="N270" i="4"/>
  <c r="M270" i="4"/>
  <c r="AI270" i="4"/>
  <c r="BD270" i="4"/>
  <c r="BY270" i="4"/>
  <c r="CU270" i="4"/>
  <c r="DP270" i="4"/>
  <c r="AP270" i="4"/>
  <c r="Z270" i="4"/>
  <c r="J270" i="4"/>
  <c r="S270" i="4"/>
  <c r="AN270" i="4"/>
  <c r="BI270" i="4"/>
  <c r="CE270" i="4"/>
  <c r="CZ270" i="4"/>
  <c r="T270" i="4"/>
  <c r="AO270" i="4"/>
  <c r="BK270" i="4"/>
  <c r="CF270" i="4"/>
  <c r="DA270" i="4"/>
  <c r="AJ270" i="4"/>
  <c r="DQ270" i="4"/>
  <c r="BE270" i="4"/>
  <c r="CA270" i="4"/>
  <c r="DM260" i="4"/>
  <c r="DA260" i="4"/>
  <c r="BJ260" i="4"/>
  <c r="S260" i="4"/>
  <c r="CP260" i="4"/>
  <c r="AY260" i="4"/>
  <c r="I260" i="4"/>
  <c r="CE260" i="4"/>
  <c r="AO260" i="4"/>
  <c r="DK260" i="4"/>
  <c r="BU260" i="4"/>
  <c r="AD260" i="4"/>
  <c r="U260" i="4"/>
  <c r="BK260" i="4"/>
  <c r="DB260" i="4"/>
  <c r="DD260" i="4"/>
  <c r="CN260" i="4"/>
  <c r="BX260" i="4"/>
  <c r="BH260" i="4"/>
  <c r="AR260" i="4"/>
  <c r="AB260" i="4"/>
  <c r="L260" i="4"/>
  <c r="DJ260" i="4"/>
  <c r="CO260" i="4"/>
  <c r="BS260" i="4"/>
  <c r="AX260" i="4"/>
  <c r="AC260" i="4"/>
  <c r="G260" i="4"/>
  <c r="DC260" i="4"/>
  <c r="CH260" i="4"/>
  <c r="BM260" i="4"/>
  <c r="AQ260" i="4"/>
  <c r="V260" i="4"/>
  <c r="N260" i="4"/>
  <c r="BE260" i="4"/>
  <c r="CU260" i="4"/>
  <c r="O260" i="4"/>
  <c r="BF260" i="4"/>
  <c r="CW260" i="4"/>
  <c r="AE260" i="4"/>
  <c r="BV260" i="4"/>
  <c r="DP260" i="4"/>
  <c r="CZ260" i="4"/>
  <c r="CJ260" i="4"/>
  <c r="BT260" i="4"/>
  <c r="BD260" i="4"/>
  <c r="AN260" i="4"/>
  <c r="X260" i="4"/>
  <c r="H260" i="4"/>
  <c r="DE260" i="4"/>
  <c r="CI260" i="4"/>
  <c r="BN260" i="4"/>
  <c r="AS260" i="4"/>
  <c r="W260" i="4"/>
  <c r="DS260" i="4"/>
  <c r="CX260" i="4"/>
  <c r="CC260" i="4"/>
  <c r="BG260" i="4"/>
  <c r="AL260" i="4"/>
  <c r="Q260" i="4"/>
  <c r="Y260" i="4"/>
  <c r="BO260" i="4"/>
  <c r="DF260" i="4"/>
  <c r="Z260" i="4"/>
  <c r="BQ260" i="4"/>
  <c r="DG260" i="4"/>
  <c r="AP260" i="4"/>
  <c r="CG260" i="4"/>
  <c r="DL260" i="4"/>
  <c r="CV260" i="4"/>
  <c r="CF260" i="4"/>
  <c r="BP260" i="4"/>
  <c r="AZ260" i="4"/>
  <c r="AJ260" i="4"/>
  <c r="T260" i="4"/>
  <c r="D260" i="4"/>
  <c r="CY260" i="4"/>
  <c r="CD260" i="4"/>
  <c r="BI260" i="4"/>
  <c r="AM260" i="4"/>
  <c r="R260" i="4"/>
  <c r="DN260" i="4"/>
  <c r="CS260" i="4"/>
  <c r="BW260" i="4"/>
  <c r="BB260" i="4"/>
  <c r="AG260" i="4"/>
  <c r="K260" i="4"/>
  <c r="AI260" i="4"/>
  <c r="BZ260" i="4"/>
  <c r="DQ260" i="4"/>
  <c r="AK260" i="4"/>
  <c r="CA260" i="4"/>
  <c r="DR260" i="4"/>
  <c r="J260" i="4"/>
  <c r="BA260" i="4"/>
  <c r="CQ260" i="4"/>
  <c r="DH260" i="4"/>
  <c r="CR260" i="4"/>
  <c r="CB260" i="4"/>
  <c r="BL260" i="4"/>
  <c r="AV260" i="4"/>
  <c r="AF260" i="4"/>
  <c r="P260" i="4"/>
  <c r="DO260" i="4"/>
  <c r="CT260" i="4"/>
  <c r="BY260" i="4"/>
  <c r="BC260" i="4"/>
  <c r="AH260" i="4"/>
  <c r="M260" i="4"/>
  <c r="DI260" i="4"/>
  <c r="CM260" i="4"/>
  <c r="BR260" i="4"/>
  <c r="AW260" i="4"/>
  <c r="AA260" i="4"/>
  <c r="F260" i="4"/>
  <c r="AT260" i="4"/>
  <c r="CK260" i="4"/>
  <c r="E260" i="4"/>
  <c r="AU260" i="4"/>
  <c r="CL260" i="4"/>
  <c r="DM252" i="4"/>
  <c r="CE252" i="4"/>
  <c r="AO252" i="4"/>
  <c r="DK252" i="4"/>
  <c r="BU252" i="4"/>
  <c r="AD252" i="4"/>
  <c r="DA252" i="4"/>
  <c r="BJ252" i="4"/>
  <c r="S252" i="4"/>
  <c r="CP252" i="4"/>
  <c r="AY252" i="4"/>
  <c r="I252" i="4"/>
  <c r="U252" i="4"/>
  <c r="BK252" i="4"/>
  <c r="DB252" i="4"/>
  <c r="DL252" i="4"/>
  <c r="CV252" i="4"/>
  <c r="CF252" i="4"/>
  <c r="BP252" i="4"/>
  <c r="AZ252" i="4"/>
  <c r="AJ252" i="4"/>
  <c r="T252" i="4"/>
  <c r="D252" i="4"/>
  <c r="CY252" i="4"/>
  <c r="CD252" i="4"/>
  <c r="BI252" i="4"/>
  <c r="AM252" i="4"/>
  <c r="R252" i="4"/>
  <c r="DN252" i="4"/>
  <c r="CS252" i="4"/>
  <c r="BW252" i="4"/>
  <c r="BB252" i="4"/>
  <c r="AG252" i="4"/>
  <c r="K252" i="4"/>
  <c r="AI252" i="4"/>
  <c r="BZ252" i="4"/>
  <c r="DQ252" i="4"/>
  <c r="AK252" i="4"/>
  <c r="CA252" i="4"/>
  <c r="DR252" i="4"/>
  <c r="AE252" i="4"/>
  <c r="BV252" i="4"/>
  <c r="DH252" i="4"/>
  <c r="CR252" i="4"/>
  <c r="CB252" i="4"/>
  <c r="BL252" i="4"/>
  <c r="AV252" i="4"/>
  <c r="AF252" i="4"/>
  <c r="P252" i="4"/>
  <c r="DO252" i="4"/>
  <c r="CT252" i="4"/>
  <c r="BY252" i="4"/>
  <c r="BC252" i="4"/>
  <c r="AH252" i="4"/>
  <c r="M252" i="4"/>
  <c r="DI252" i="4"/>
  <c r="CM252" i="4"/>
  <c r="BR252" i="4"/>
  <c r="AW252" i="4"/>
  <c r="AA252" i="4"/>
  <c r="F252" i="4"/>
  <c r="AT252" i="4"/>
  <c r="CK252" i="4"/>
  <c r="E252" i="4"/>
  <c r="AU252" i="4"/>
  <c r="CL252" i="4"/>
  <c r="AP252" i="4"/>
  <c r="CG252" i="4"/>
  <c r="DD252" i="4"/>
  <c r="CN252" i="4"/>
  <c r="BX252" i="4"/>
  <c r="BH252" i="4"/>
  <c r="AR252" i="4"/>
  <c r="AB252" i="4"/>
  <c r="L252" i="4"/>
  <c r="DJ252" i="4"/>
  <c r="CO252" i="4"/>
  <c r="BS252" i="4"/>
  <c r="AX252" i="4"/>
  <c r="AC252" i="4"/>
  <c r="G252" i="4"/>
  <c r="DC252" i="4"/>
  <c r="CH252" i="4"/>
  <c r="BM252" i="4"/>
  <c r="AQ252" i="4"/>
  <c r="V252" i="4"/>
  <c r="N252" i="4"/>
  <c r="BE252" i="4"/>
  <c r="CU252" i="4"/>
  <c r="O252" i="4"/>
  <c r="BF252" i="4"/>
  <c r="CW252" i="4"/>
  <c r="J252" i="4"/>
  <c r="BA252" i="4"/>
  <c r="CQ252" i="4"/>
  <c r="DP252" i="4"/>
  <c r="CZ252" i="4"/>
  <c r="CJ252" i="4"/>
  <c r="BT252" i="4"/>
  <c r="BD252" i="4"/>
  <c r="AN252" i="4"/>
  <c r="X252" i="4"/>
  <c r="H252" i="4"/>
  <c r="DE252" i="4"/>
  <c r="CI252" i="4"/>
  <c r="BN252" i="4"/>
  <c r="AS252" i="4"/>
  <c r="W252" i="4"/>
  <c r="DS252" i="4"/>
  <c r="CX252" i="4"/>
  <c r="CC252" i="4"/>
  <c r="BG252" i="4"/>
  <c r="AL252" i="4"/>
  <c r="Q252" i="4"/>
  <c r="Y252" i="4"/>
  <c r="BO252" i="4"/>
  <c r="DF252" i="4"/>
  <c r="Z252" i="4"/>
  <c r="BQ252" i="4"/>
  <c r="DG252" i="4"/>
  <c r="DM244" i="4"/>
  <c r="DA244" i="4"/>
  <c r="BJ244" i="4"/>
  <c r="S244" i="4"/>
  <c r="CP244" i="4"/>
  <c r="AY244" i="4"/>
  <c r="I244" i="4"/>
  <c r="CE244" i="4"/>
  <c r="AO244" i="4"/>
  <c r="DK244" i="4"/>
  <c r="BU244" i="4"/>
  <c r="AD244" i="4"/>
  <c r="U244" i="4"/>
  <c r="BK244" i="4"/>
  <c r="DB244" i="4"/>
  <c r="DD244" i="4"/>
  <c r="CN244" i="4"/>
  <c r="BX244" i="4"/>
  <c r="BH244" i="4"/>
  <c r="AR244" i="4"/>
  <c r="AB244" i="4"/>
  <c r="L244" i="4"/>
  <c r="DJ244" i="4"/>
  <c r="CO244" i="4"/>
  <c r="BS244" i="4"/>
  <c r="AX244" i="4"/>
  <c r="AC244" i="4"/>
  <c r="G244" i="4"/>
  <c r="DC244" i="4"/>
  <c r="CH244" i="4"/>
  <c r="BM244" i="4"/>
  <c r="AQ244" i="4"/>
  <c r="V244" i="4"/>
  <c r="N244" i="4"/>
  <c r="BE244" i="4"/>
  <c r="CU244" i="4"/>
  <c r="O244" i="4"/>
  <c r="BF244" i="4"/>
  <c r="CW244" i="4"/>
  <c r="AE244" i="4"/>
  <c r="BV244" i="4"/>
  <c r="DP244" i="4"/>
  <c r="CZ244" i="4"/>
  <c r="CJ244" i="4"/>
  <c r="BT244" i="4"/>
  <c r="BD244" i="4"/>
  <c r="AN244" i="4"/>
  <c r="X244" i="4"/>
  <c r="H244" i="4"/>
  <c r="DE244" i="4"/>
  <c r="CI244" i="4"/>
  <c r="BN244" i="4"/>
  <c r="AS244" i="4"/>
  <c r="W244" i="4"/>
  <c r="DS244" i="4"/>
  <c r="CX244" i="4"/>
  <c r="CC244" i="4"/>
  <c r="BG244" i="4"/>
  <c r="AL244" i="4"/>
  <c r="Q244" i="4"/>
  <c r="Y244" i="4"/>
  <c r="BO244" i="4"/>
  <c r="DF244" i="4"/>
  <c r="Z244" i="4"/>
  <c r="BQ244" i="4"/>
  <c r="DG244" i="4"/>
  <c r="AP244" i="4"/>
  <c r="CG244" i="4"/>
  <c r="DL244" i="4"/>
  <c r="CV244" i="4"/>
  <c r="CF244" i="4"/>
  <c r="BP244" i="4"/>
  <c r="AZ244" i="4"/>
  <c r="AJ244" i="4"/>
  <c r="T244" i="4"/>
  <c r="D244" i="4"/>
  <c r="CY244" i="4"/>
  <c r="CD244" i="4"/>
  <c r="BI244" i="4"/>
  <c r="AM244" i="4"/>
  <c r="R244" i="4"/>
  <c r="DN244" i="4"/>
  <c r="CS244" i="4"/>
  <c r="BW244" i="4"/>
  <c r="BB244" i="4"/>
  <c r="AG244" i="4"/>
  <c r="K244" i="4"/>
  <c r="AI244" i="4"/>
  <c r="BZ244" i="4"/>
  <c r="DQ244" i="4"/>
  <c r="AK244" i="4"/>
  <c r="CA244" i="4"/>
  <c r="DR244" i="4"/>
  <c r="J244" i="4"/>
  <c r="BA244" i="4"/>
  <c r="CQ244" i="4"/>
  <c r="DH244" i="4"/>
  <c r="CR244" i="4"/>
  <c r="CB244" i="4"/>
  <c r="BL244" i="4"/>
  <c r="AV244" i="4"/>
  <c r="AF244" i="4"/>
  <c r="P244" i="4"/>
  <c r="DO244" i="4"/>
  <c r="CT244" i="4"/>
  <c r="BY244" i="4"/>
  <c r="BC244" i="4"/>
  <c r="AH244" i="4"/>
  <c r="M244" i="4"/>
  <c r="DI244" i="4"/>
  <c r="CM244" i="4"/>
  <c r="BR244" i="4"/>
  <c r="AW244" i="4"/>
  <c r="AA244" i="4"/>
  <c r="F244" i="4"/>
  <c r="AT244" i="4"/>
  <c r="CK244" i="4"/>
  <c r="E244" i="4"/>
  <c r="AU244" i="4"/>
  <c r="CL244" i="4"/>
  <c r="DM236" i="4"/>
  <c r="CE236" i="4"/>
  <c r="AO236" i="4"/>
  <c r="DK236" i="4"/>
  <c r="BU236" i="4"/>
  <c r="AD236" i="4"/>
  <c r="DA236" i="4"/>
  <c r="BJ236" i="4"/>
  <c r="S236" i="4"/>
  <c r="CP236" i="4"/>
  <c r="AY236" i="4"/>
  <c r="I236" i="4"/>
  <c r="U236" i="4"/>
  <c r="BK236" i="4"/>
  <c r="DB236" i="4"/>
  <c r="DL236" i="4"/>
  <c r="CV236" i="4"/>
  <c r="CF236" i="4"/>
  <c r="BP236" i="4"/>
  <c r="AZ236" i="4"/>
  <c r="AJ236" i="4"/>
  <c r="T236" i="4"/>
  <c r="D236" i="4"/>
  <c r="CY236" i="4"/>
  <c r="CD236" i="4"/>
  <c r="BI236" i="4"/>
  <c r="AM236" i="4"/>
  <c r="R236" i="4"/>
  <c r="DN236" i="4"/>
  <c r="CS236" i="4"/>
  <c r="BW236" i="4"/>
  <c r="BB236" i="4"/>
  <c r="AG236" i="4"/>
  <c r="K236" i="4"/>
  <c r="AI236" i="4"/>
  <c r="BZ236" i="4"/>
  <c r="DQ236" i="4"/>
  <c r="AK236" i="4"/>
  <c r="CA236" i="4"/>
  <c r="DR236" i="4"/>
  <c r="AE236" i="4"/>
  <c r="BV236" i="4"/>
  <c r="DH236" i="4"/>
  <c r="CR236" i="4"/>
  <c r="CB236" i="4"/>
  <c r="BL236" i="4"/>
  <c r="AV236" i="4"/>
  <c r="AF236" i="4"/>
  <c r="P236" i="4"/>
  <c r="DO236" i="4"/>
  <c r="CT236" i="4"/>
  <c r="BY236" i="4"/>
  <c r="BC236" i="4"/>
  <c r="AH236" i="4"/>
  <c r="M236" i="4"/>
  <c r="DI236" i="4"/>
  <c r="CM236" i="4"/>
  <c r="BR236" i="4"/>
  <c r="AW236" i="4"/>
  <c r="AA236" i="4"/>
  <c r="F236" i="4"/>
  <c r="AT236" i="4"/>
  <c r="CK236" i="4"/>
  <c r="E236" i="4"/>
  <c r="AU236" i="4"/>
  <c r="CL236" i="4"/>
  <c r="AP236" i="4"/>
  <c r="CG236" i="4"/>
  <c r="DD236" i="4"/>
  <c r="CN236" i="4"/>
  <c r="BX236" i="4"/>
  <c r="BH236" i="4"/>
  <c r="AR236" i="4"/>
  <c r="AB236" i="4"/>
  <c r="L236" i="4"/>
  <c r="DJ236" i="4"/>
  <c r="CO236" i="4"/>
  <c r="BS236" i="4"/>
  <c r="AX236" i="4"/>
  <c r="AC236" i="4"/>
  <c r="G236" i="4"/>
  <c r="DC236" i="4"/>
  <c r="CH236" i="4"/>
  <c r="BM236" i="4"/>
  <c r="AQ236" i="4"/>
  <c r="V236" i="4"/>
  <c r="N236" i="4"/>
  <c r="BE236" i="4"/>
  <c r="CU236" i="4"/>
  <c r="O236" i="4"/>
  <c r="BF236" i="4"/>
  <c r="CW236" i="4"/>
  <c r="J236" i="4"/>
  <c r="BA236" i="4"/>
  <c r="CQ236" i="4"/>
  <c r="DP236" i="4"/>
  <c r="CZ236" i="4"/>
  <c r="CJ236" i="4"/>
  <c r="BT236" i="4"/>
  <c r="BD236" i="4"/>
  <c r="AN236" i="4"/>
  <c r="X236" i="4"/>
  <c r="H236" i="4"/>
  <c r="DE236" i="4"/>
  <c r="CI236" i="4"/>
  <c r="BN236" i="4"/>
  <c r="AS236" i="4"/>
  <c r="W236" i="4"/>
  <c r="DS236" i="4"/>
  <c r="CX236" i="4"/>
  <c r="CC236" i="4"/>
  <c r="BG236" i="4"/>
  <c r="AL236" i="4"/>
  <c r="Q236" i="4"/>
  <c r="Y236" i="4"/>
  <c r="BO236" i="4"/>
  <c r="DF236" i="4"/>
  <c r="Z236" i="4"/>
  <c r="BQ236" i="4"/>
  <c r="DG236" i="4"/>
  <c r="DS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E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D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DP222" i="4"/>
  <c r="DH222" i="4"/>
  <c r="CZ222" i="4"/>
  <c r="CR222" i="4"/>
  <c r="CJ222" i="4"/>
  <c r="CB222" i="4"/>
  <c r="BT222" i="4"/>
  <c r="BL222" i="4"/>
  <c r="BD222" i="4"/>
  <c r="AV222" i="4"/>
  <c r="AN222" i="4"/>
  <c r="AF222" i="4"/>
  <c r="X222" i="4"/>
  <c r="P222" i="4"/>
  <c r="H222" i="4"/>
  <c r="J222" i="4"/>
  <c r="Z222" i="4"/>
  <c r="AP222" i="4"/>
  <c r="BF222" i="4"/>
  <c r="BV222" i="4"/>
  <c r="CL222" i="4"/>
  <c r="DB222" i="4"/>
  <c r="DR222" i="4"/>
  <c r="N222" i="4"/>
  <c r="AD222" i="4"/>
  <c r="AT222" i="4"/>
  <c r="BJ222" i="4"/>
  <c r="BZ222" i="4"/>
  <c r="CP222" i="4"/>
  <c r="DF222" i="4"/>
  <c r="R222" i="4"/>
  <c r="AH222" i="4"/>
  <c r="AX222" i="4"/>
  <c r="BN222" i="4"/>
  <c r="CD222" i="4"/>
  <c r="CT222" i="4"/>
  <c r="DJ222" i="4"/>
  <c r="F222" i="4"/>
  <c r="V222" i="4"/>
  <c r="AL222" i="4"/>
  <c r="BB222" i="4"/>
  <c r="BR222" i="4"/>
  <c r="CH222" i="4"/>
  <c r="CX222" i="4"/>
  <c r="DN222" i="4"/>
  <c r="G222" i="4"/>
  <c r="W222" i="4"/>
  <c r="AM222" i="4"/>
  <c r="BC222" i="4"/>
  <c r="BS222" i="4"/>
  <c r="CI222" i="4"/>
  <c r="CY222" i="4"/>
  <c r="DO222" i="4"/>
  <c r="K222" i="4"/>
  <c r="AA222" i="4"/>
  <c r="AQ222" i="4"/>
  <c r="BG222" i="4"/>
  <c r="BW222" i="4"/>
  <c r="CM222" i="4"/>
  <c r="DC222" i="4"/>
  <c r="S222" i="4"/>
  <c r="AI222" i="4"/>
  <c r="AY222" i="4"/>
  <c r="BO222" i="4"/>
  <c r="CE222" i="4"/>
  <c r="CU222" i="4"/>
  <c r="DK222" i="4"/>
  <c r="O222" i="4"/>
  <c r="CA222" i="4"/>
  <c r="AE222" i="4"/>
  <c r="CQ222" i="4"/>
  <c r="AU222" i="4"/>
  <c r="DG222" i="4"/>
  <c r="DC220" i="4"/>
  <c r="BG220" i="4"/>
  <c r="S220" i="4"/>
  <c r="CM220" i="4"/>
  <c r="AY220" i="4"/>
  <c r="K220" i="4"/>
  <c r="DS220" i="4"/>
  <c r="CE220" i="4"/>
  <c r="AQ220" i="4"/>
  <c r="DK220" i="4"/>
  <c r="BW220" i="4"/>
  <c r="AA220" i="4"/>
  <c r="DE220" i="4"/>
  <c r="CO220" i="4"/>
  <c r="BY220" i="4"/>
  <c r="BI220" i="4"/>
  <c r="AS220" i="4"/>
  <c r="AC220" i="4"/>
  <c r="M220" i="4"/>
  <c r="DL220" i="4"/>
  <c r="CV220" i="4"/>
  <c r="CF220" i="4"/>
  <c r="BP220" i="4"/>
  <c r="AZ220" i="4"/>
  <c r="AJ220" i="4"/>
  <c r="T220" i="4"/>
  <c r="D220" i="4"/>
  <c r="CT220" i="4"/>
  <c r="BN220" i="4"/>
  <c r="AH220" i="4"/>
  <c r="DO220" i="4"/>
  <c r="CI220" i="4"/>
  <c r="BC220" i="4"/>
  <c r="W220" i="4"/>
  <c r="DF220" i="4"/>
  <c r="BZ220" i="4"/>
  <c r="AT220" i="4"/>
  <c r="N220" i="4"/>
  <c r="CU220" i="4"/>
  <c r="DQ220" i="4"/>
  <c r="DA220" i="4"/>
  <c r="CK220" i="4"/>
  <c r="BU220" i="4"/>
  <c r="BE220" i="4"/>
  <c r="AO220" i="4"/>
  <c r="Y220" i="4"/>
  <c r="I220" i="4"/>
  <c r="DH220" i="4"/>
  <c r="CR220" i="4"/>
  <c r="CB220" i="4"/>
  <c r="BL220" i="4"/>
  <c r="AV220" i="4"/>
  <c r="AF220" i="4"/>
  <c r="P220" i="4"/>
  <c r="DR220" i="4"/>
  <c r="CL220" i="4"/>
  <c r="BF220" i="4"/>
  <c r="Z220" i="4"/>
  <c r="DG220" i="4"/>
  <c r="CA220" i="4"/>
  <c r="AU220" i="4"/>
  <c r="O220" i="4"/>
  <c r="CX220" i="4"/>
  <c r="BR220" i="4"/>
  <c r="AL220" i="4"/>
  <c r="F220" i="4"/>
  <c r="DM220" i="4"/>
  <c r="CW220" i="4"/>
  <c r="CG220" i="4"/>
  <c r="BQ220" i="4"/>
  <c r="BA220" i="4"/>
  <c r="AK220" i="4"/>
  <c r="U220" i="4"/>
  <c r="E220" i="4"/>
  <c r="DD220" i="4"/>
  <c r="CN220" i="4"/>
  <c r="BX220" i="4"/>
  <c r="BH220" i="4"/>
  <c r="AR220" i="4"/>
  <c r="AB220" i="4"/>
  <c r="L220" i="4"/>
  <c r="DJ220" i="4"/>
  <c r="CD220" i="4"/>
  <c r="AX220" i="4"/>
  <c r="R220" i="4"/>
  <c r="CY220" i="4"/>
  <c r="BS220" i="4"/>
  <c r="AM220" i="4"/>
  <c r="G220" i="4"/>
  <c r="CP220" i="4"/>
  <c r="BJ220" i="4"/>
  <c r="AD220" i="4"/>
  <c r="AI220" i="4"/>
  <c r="DI220" i="4"/>
  <c r="CS220" i="4"/>
  <c r="CC220" i="4"/>
  <c r="BM220" i="4"/>
  <c r="AW220" i="4"/>
  <c r="AG220" i="4"/>
  <c r="Q220" i="4"/>
  <c r="DP220" i="4"/>
  <c r="CZ220" i="4"/>
  <c r="CJ220" i="4"/>
  <c r="BT220" i="4"/>
  <c r="BD220" i="4"/>
  <c r="AN220" i="4"/>
  <c r="X220" i="4"/>
  <c r="H220" i="4"/>
  <c r="DB220" i="4"/>
  <c r="BV220" i="4"/>
  <c r="AP220" i="4"/>
  <c r="J220" i="4"/>
  <c r="CQ220" i="4"/>
  <c r="BK220" i="4"/>
  <c r="AE220" i="4"/>
  <c r="DN220" i="4"/>
  <c r="CH220" i="4"/>
  <c r="BB220" i="4"/>
  <c r="V220" i="4"/>
  <c r="BO220" i="4"/>
  <c r="DR212" i="4"/>
  <c r="CQ212" i="4"/>
  <c r="BK212" i="4"/>
  <c r="AE212" i="4"/>
  <c r="DO212" i="4"/>
  <c r="CI212" i="4"/>
  <c r="BC212" i="4"/>
  <c r="W212" i="4"/>
  <c r="DG212" i="4"/>
  <c r="CA212" i="4"/>
  <c r="AU212" i="4"/>
  <c r="O212" i="4"/>
  <c r="CY212" i="4"/>
  <c r="BS212" i="4"/>
  <c r="AM212" i="4"/>
  <c r="G212" i="4"/>
  <c r="J212" i="4"/>
  <c r="AP212" i="4"/>
  <c r="BV212" i="4"/>
  <c r="DB212" i="4"/>
  <c r="DI212" i="4"/>
  <c r="CS212" i="4"/>
  <c r="CC212" i="4"/>
  <c r="BM212" i="4"/>
  <c r="AW212" i="4"/>
  <c r="AG212" i="4"/>
  <c r="Q212" i="4"/>
  <c r="DP212" i="4"/>
  <c r="CZ212" i="4"/>
  <c r="CJ212" i="4"/>
  <c r="BT212" i="4"/>
  <c r="BD212" i="4"/>
  <c r="AN212" i="4"/>
  <c r="X212" i="4"/>
  <c r="H212" i="4"/>
  <c r="AA212" i="4"/>
  <c r="BG212" i="4"/>
  <c r="CM212" i="4"/>
  <c r="DS212" i="4"/>
  <c r="AD212" i="4"/>
  <c r="BJ212" i="4"/>
  <c r="CP212" i="4"/>
  <c r="R212" i="4"/>
  <c r="AX212" i="4"/>
  <c r="CD212" i="4"/>
  <c r="DJ212" i="4"/>
  <c r="DE212" i="4"/>
  <c r="CO212" i="4"/>
  <c r="BY212" i="4"/>
  <c r="BI212" i="4"/>
  <c r="AS212" i="4"/>
  <c r="AC212" i="4"/>
  <c r="M212" i="4"/>
  <c r="DL212" i="4"/>
  <c r="CV212" i="4"/>
  <c r="CF212" i="4"/>
  <c r="BP212" i="4"/>
  <c r="AZ212" i="4"/>
  <c r="AJ212" i="4"/>
  <c r="T212" i="4"/>
  <c r="D212" i="4"/>
  <c r="AI212" i="4"/>
  <c r="BO212" i="4"/>
  <c r="CU212" i="4"/>
  <c r="F212" i="4"/>
  <c r="AL212" i="4"/>
  <c r="BR212" i="4"/>
  <c r="CX212" i="4"/>
  <c r="Z212" i="4"/>
  <c r="BF212" i="4"/>
  <c r="CL212" i="4"/>
  <c r="DQ212" i="4"/>
  <c r="DA212" i="4"/>
  <c r="CK212" i="4"/>
  <c r="BU212" i="4"/>
  <c r="BE212" i="4"/>
  <c r="AO212" i="4"/>
  <c r="Y212" i="4"/>
  <c r="I212" i="4"/>
  <c r="DH212" i="4"/>
  <c r="CR212" i="4"/>
  <c r="CB212" i="4"/>
  <c r="BL212" i="4"/>
  <c r="AV212" i="4"/>
  <c r="AF212" i="4"/>
  <c r="P212" i="4"/>
  <c r="K212" i="4"/>
  <c r="AQ212" i="4"/>
  <c r="BW212" i="4"/>
  <c r="DC212" i="4"/>
  <c r="N212" i="4"/>
  <c r="AT212" i="4"/>
  <c r="BZ212" i="4"/>
  <c r="DF212" i="4"/>
  <c r="AH212" i="4"/>
  <c r="BN212" i="4"/>
  <c r="CT212" i="4"/>
  <c r="DM212" i="4"/>
  <c r="CW212" i="4"/>
  <c r="CG212" i="4"/>
  <c r="BQ212" i="4"/>
  <c r="BA212" i="4"/>
  <c r="AK212" i="4"/>
  <c r="U212" i="4"/>
  <c r="E212" i="4"/>
  <c r="DD212" i="4"/>
  <c r="CN212" i="4"/>
  <c r="BX212" i="4"/>
  <c r="BH212" i="4"/>
  <c r="AR212" i="4"/>
  <c r="AB212" i="4"/>
  <c r="L212" i="4"/>
  <c r="S212" i="4"/>
  <c r="AY212" i="4"/>
  <c r="CE212" i="4"/>
  <c r="DK212" i="4"/>
  <c r="V212" i="4"/>
  <c r="BB212" i="4"/>
  <c r="CH212" i="4"/>
  <c r="DN212" i="4"/>
  <c r="DP207" i="4"/>
  <c r="DM207" i="4"/>
  <c r="DE207" i="4"/>
  <c r="CW207" i="4"/>
  <c r="CO207" i="4"/>
  <c r="CG207" i="4"/>
  <c r="BY207" i="4"/>
  <c r="BQ207" i="4"/>
  <c r="BI207" i="4"/>
  <c r="BA207" i="4"/>
  <c r="AS207" i="4"/>
  <c r="AK207" i="4"/>
  <c r="AC207" i="4"/>
  <c r="U207" i="4"/>
  <c r="M207" i="4"/>
  <c r="E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F207" i="4"/>
  <c r="S207" i="4"/>
  <c r="AI207" i="4"/>
  <c r="AY207" i="4"/>
  <c r="BO207" i="4"/>
  <c r="CE207" i="4"/>
  <c r="CU207" i="4"/>
  <c r="DK207" i="4"/>
  <c r="G207" i="4"/>
  <c r="W207" i="4"/>
  <c r="AM207" i="4"/>
  <c r="BC207" i="4"/>
  <c r="BS207" i="4"/>
  <c r="CI207" i="4"/>
  <c r="CY207" i="4"/>
  <c r="DO207" i="4"/>
  <c r="K207" i="4"/>
  <c r="AA207" i="4"/>
  <c r="AQ207" i="4"/>
  <c r="BG207" i="4"/>
  <c r="BW207" i="4"/>
  <c r="CM207" i="4"/>
  <c r="DC207" i="4"/>
  <c r="DS207" i="4"/>
  <c r="O207" i="4"/>
  <c r="AE207" i="4"/>
  <c r="AU207" i="4"/>
  <c r="BK207" i="4"/>
  <c r="CA207" i="4"/>
  <c r="CQ207" i="4"/>
  <c r="DG207" i="4"/>
  <c r="H207" i="4"/>
  <c r="X207" i="4"/>
  <c r="AN207" i="4"/>
  <c r="BD207" i="4"/>
  <c r="BT207" i="4"/>
  <c r="CJ207" i="4"/>
  <c r="CZ207" i="4"/>
  <c r="L207" i="4"/>
  <c r="AB207" i="4"/>
  <c r="AR207" i="4"/>
  <c r="BH207" i="4"/>
  <c r="BX207" i="4"/>
  <c r="CN207" i="4"/>
  <c r="DD207" i="4"/>
  <c r="D207" i="4"/>
  <c r="T207" i="4"/>
  <c r="AJ207" i="4"/>
  <c r="AZ207" i="4"/>
  <c r="BP207" i="4"/>
  <c r="CF207" i="4"/>
  <c r="CV207" i="4"/>
  <c r="DL207" i="4"/>
  <c r="AV207" i="4"/>
  <c r="DH207" i="4"/>
  <c r="BL207" i="4"/>
  <c r="P207" i="4"/>
  <c r="CB207" i="4"/>
  <c r="DP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F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E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S199" i="4"/>
  <c r="AI199" i="4"/>
  <c r="AY199" i="4"/>
  <c r="BO199" i="4"/>
  <c r="CE199" i="4"/>
  <c r="CU199" i="4"/>
  <c r="DK199" i="4"/>
  <c r="G199" i="4"/>
  <c r="W199" i="4"/>
  <c r="AM199" i="4"/>
  <c r="BC199" i="4"/>
  <c r="BS199" i="4"/>
  <c r="CI199" i="4"/>
  <c r="CY199" i="4"/>
  <c r="DO199" i="4"/>
  <c r="K199" i="4"/>
  <c r="AA199" i="4"/>
  <c r="AQ199" i="4"/>
  <c r="BG199" i="4"/>
  <c r="BW199" i="4"/>
  <c r="CM199" i="4"/>
  <c r="DC199" i="4"/>
  <c r="DS199" i="4"/>
  <c r="O199" i="4"/>
  <c r="AE199" i="4"/>
  <c r="AU199" i="4"/>
  <c r="BK199" i="4"/>
  <c r="CA199" i="4"/>
  <c r="CQ199" i="4"/>
  <c r="DG199" i="4"/>
  <c r="H199" i="4"/>
  <c r="X199" i="4"/>
  <c r="AN199" i="4"/>
  <c r="BD199" i="4"/>
  <c r="BT199" i="4"/>
  <c r="CJ199" i="4"/>
  <c r="CZ199" i="4"/>
  <c r="L199" i="4"/>
  <c r="AB199" i="4"/>
  <c r="AR199" i="4"/>
  <c r="BH199" i="4"/>
  <c r="BX199" i="4"/>
  <c r="CN199" i="4"/>
  <c r="DD199" i="4"/>
  <c r="P199" i="4"/>
  <c r="AF199" i="4"/>
  <c r="AV199" i="4"/>
  <c r="BL199" i="4"/>
  <c r="CB199" i="4"/>
  <c r="CR199" i="4"/>
  <c r="DH199" i="4"/>
  <c r="D199" i="4"/>
  <c r="T199" i="4"/>
  <c r="AJ199" i="4"/>
  <c r="AZ199" i="4"/>
  <c r="BP199" i="4"/>
  <c r="CF199" i="4"/>
  <c r="CV199" i="4"/>
  <c r="DL199" i="4"/>
  <c r="DF191" i="4"/>
  <c r="CY191" i="4"/>
  <c r="AT191" i="4"/>
  <c r="CS191" i="4"/>
  <c r="AM191" i="4"/>
  <c r="BW191" i="4"/>
  <c r="R191" i="4"/>
  <c r="BO191" i="4"/>
  <c r="K191" i="4"/>
  <c r="BB191" i="4"/>
  <c r="DP191" i="4"/>
  <c r="CZ191" i="4"/>
  <c r="CJ191" i="4"/>
  <c r="BT191" i="4"/>
  <c r="BD191" i="4"/>
  <c r="AN191" i="4"/>
  <c r="X191" i="4"/>
  <c r="H191" i="4"/>
  <c r="DG191" i="4"/>
  <c r="CL191" i="4"/>
  <c r="BQ191" i="4"/>
  <c r="AU191" i="4"/>
  <c r="Z191" i="4"/>
  <c r="E191" i="4"/>
  <c r="CX191" i="4"/>
  <c r="BU191" i="4"/>
  <c r="AS191" i="4"/>
  <c r="Q191" i="4"/>
  <c r="DC191" i="4"/>
  <c r="BZ191" i="4"/>
  <c r="AX191" i="4"/>
  <c r="V191" i="4"/>
  <c r="DI191" i="4"/>
  <c r="CE191" i="4"/>
  <c r="BC191" i="4"/>
  <c r="AA191" i="4"/>
  <c r="AG191" i="4"/>
  <c r="CD191" i="4"/>
  <c r="DL191" i="4"/>
  <c r="CV191" i="4"/>
  <c r="CF191" i="4"/>
  <c r="BP191" i="4"/>
  <c r="AZ191" i="4"/>
  <c r="AJ191" i="4"/>
  <c r="T191" i="4"/>
  <c r="D191" i="4"/>
  <c r="DB191" i="4"/>
  <c r="CG191" i="4"/>
  <c r="BK191" i="4"/>
  <c r="AP191" i="4"/>
  <c r="U191" i="4"/>
  <c r="DS191" i="4"/>
  <c r="CP191" i="4"/>
  <c r="BN191" i="4"/>
  <c r="AL191" i="4"/>
  <c r="I191" i="4"/>
  <c r="CU191" i="4"/>
  <c r="BS191" i="4"/>
  <c r="AQ191" i="4"/>
  <c r="N191" i="4"/>
  <c r="DA191" i="4"/>
  <c r="BY191" i="4"/>
  <c r="AW191" i="4"/>
  <c r="S191" i="4"/>
  <c r="BI191" i="4"/>
  <c r="DH191" i="4"/>
  <c r="CR191" i="4"/>
  <c r="CB191" i="4"/>
  <c r="BL191" i="4"/>
  <c r="AV191" i="4"/>
  <c r="AF191" i="4"/>
  <c r="P191" i="4"/>
  <c r="DR191" i="4"/>
  <c r="CW191" i="4"/>
  <c r="CA191" i="4"/>
  <c r="BF191" i="4"/>
  <c r="AK191" i="4"/>
  <c r="O191" i="4"/>
  <c r="DK191" i="4"/>
  <c r="CI191" i="4"/>
  <c r="BG191" i="4"/>
  <c r="AD191" i="4"/>
  <c r="DQ191" i="4"/>
  <c r="CO191" i="4"/>
  <c r="BM191" i="4"/>
  <c r="AI191" i="4"/>
  <c r="G191" i="4"/>
  <c r="CT191" i="4"/>
  <c r="BR191" i="4"/>
  <c r="AO191" i="4"/>
  <c r="M191" i="4"/>
  <c r="CK191" i="4"/>
  <c r="Y191" i="4"/>
  <c r="DD191" i="4"/>
  <c r="CN191" i="4"/>
  <c r="BX191" i="4"/>
  <c r="BH191" i="4"/>
  <c r="AR191" i="4"/>
  <c r="AB191" i="4"/>
  <c r="L191" i="4"/>
  <c r="DM191" i="4"/>
  <c r="CQ191" i="4"/>
  <c r="BV191" i="4"/>
  <c r="BA191" i="4"/>
  <c r="AE191" i="4"/>
  <c r="J191" i="4"/>
  <c r="DE191" i="4"/>
  <c r="CC191" i="4"/>
  <c r="AY191" i="4"/>
  <c r="W191" i="4"/>
  <c r="DJ191" i="4"/>
  <c r="CH191" i="4"/>
  <c r="BE191" i="4"/>
  <c r="AC191" i="4"/>
  <c r="DO191" i="4"/>
  <c r="CM191" i="4"/>
  <c r="BJ191" i="4"/>
  <c r="AH191" i="4"/>
  <c r="F191" i="4"/>
  <c r="DN191" i="4"/>
  <c r="DQ177" i="4"/>
  <c r="DH177" i="4"/>
  <c r="CZ177" i="4"/>
  <c r="CO177" i="4"/>
  <c r="CF177" i="4"/>
  <c r="BW177" i="4"/>
  <c r="BL177" i="4"/>
  <c r="BD177" i="4"/>
  <c r="AU177" i="4"/>
  <c r="AJ177" i="4"/>
  <c r="AA177" i="4"/>
  <c r="S177" i="4"/>
  <c r="H177" i="4"/>
  <c r="DP177" i="4"/>
  <c r="DG177" i="4"/>
  <c r="CV177" i="4"/>
  <c r="CM177" i="4"/>
  <c r="CE177" i="4"/>
  <c r="BT177" i="4"/>
  <c r="BK177" i="4"/>
  <c r="BA177" i="4"/>
  <c r="AQ177" i="4"/>
  <c r="AI177" i="4"/>
  <c r="Y177" i="4"/>
  <c r="O177" i="4"/>
  <c r="E177" i="4"/>
  <c r="DM177" i="4"/>
  <c r="DC177" i="4"/>
  <c r="CU177" i="4"/>
  <c r="CK177" i="4"/>
  <c r="CA177" i="4"/>
  <c r="BQ177" i="4"/>
  <c r="BI177" i="4"/>
  <c r="AY177" i="4"/>
  <c r="AO177" i="4"/>
  <c r="AF177" i="4"/>
  <c r="U177" i="4"/>
  <c r="M177" i="4"/>
  <c r="D177" i="4"/>
  <c r="DK177" i="4"/>
  <c r="DA177" i="4"/>
  <c r="CR177" i="4"/>
  <c r="CG177" i="4"/>
  <c r="BY177" i="4"/>
  <c r="BP177" i="4"/>
  <c r="BE177" i="4"/>
  <c r="AV177" i="4"/>
  <c r="AN177" i="4"/>
  <c r="AC177" i="4"/>
  <c r="T177" i="4"/>
  <c r="K177" i="4"/>
  <c r="DF177" i="4"/>
  <c r="CP177" i="4"/>
  <c r="BZ177" i="4"/>
  <c r="BJ177" i="4"/>
  <c r="AT177" i="4"/>
  <c r="AD177" i="4"/>
  <c r="N177" i="4"/>
  <c r="DI177" i="4"/>
  <c r="CN177" i="4"/>
  <c r="BS177" i="4"/>
  <c r="AW177" i="4"/>
  <c r="AB177" i="4"/>
  <c r="G177" i="4"/>
  <c r="AE177" i="4"/>
  <c r="BG177" i="4"/>
  <c r="CJ177" i="4"/>
  <c r="DL177" i="4"/>
  <c r="DR177" i="4"/>
  <c r="DB177" i="4"/>
  <c r="CL177" i="4"/>
  <c r="BV177" i="4"/>
  <c r="BF177" i="4"/>
  <c r="AP177" i="4"/>
  <c r="Z177" i="4"/>
  <c r="J177" i="4"/>
  <c r="DD177" i="4"/>
  <c r="CI177" i="4"/>
  <c r="BM177" i="4"/>
  <c r="AR177" i="4"/>
  <c r="W177" i="4"/>
  <c r="I177" i="4"/>
  <c r="AK177" i="4"/>
  <c r="BO177" i="4"/>
  <c r="CQ177" i="4"/>
  <c r="DS177" i="4"/>
  <c r="DN177" i="4"/>
  <c r="CX177" i="4"/>
  <c r="CH177" i="4"/>
  <c r="BR177" i="4"/>
  <c r="BB177" i="4"/>
  <c r="AL177" i="4"/>
  <c r="V177" i="4"/>
  <c r="F177" i="4"/>
  <c r="CY177" i="4"/>
  <c r="CC177" i="4"/>
  <c r="BH177" i="4"/>
  <c r="AM177" i="4"/>
  <c r="Q177" i="4"/>
  <c r="P177" i="4"/>
  <c r="AS177" i="4"/>
  <c r="BU177" i="4"/>
  <c r="CW177" i="4"/>
  <c r="DJ177" i="4"/>
  <c r="CT177" i="4"/>
  <c r="CD177" i="4"/>
  <c r="BN177" i="4"/>
  <c r="AX177" i="4"/>
  <c r="AH177" i="4"/>
  <c r="R177" i="4"/>
  <c r="DO177" i="4"/>
  <c r="CS177" i="4"/>
  <c r="BX177" i="4"/>
  <c r="BC177" i="4"/>
  <c r="AG177" i="4"/>
  <c r="L177" i="4"/>
  <c r="X177" i="4"/>
  <c r="AZ177" i="4"/>
  <c r="CB177" i="4"/>
  <c r="DE177" i="4"/>
  <c r="DO164" i="4"/>
  <c r="DC164" i="4"/>
  <c r="AQ164" i="4"/>
  <c r="V164" i="4"/>
  <c r="CB164" i="4"/>
  <c r="BG164" i="4"/>
  <c r="DN164" i="4"/>
  <c r="CR164" i="4"/>
  <c r="AF164" i="4"/>
  <c r="K164" i="4"/>
  <c r="BR164" i="4"/>
  <c r="AV164" i="4"/>
  <c r="L164" i="4"/>
  <c r="AH164" i="4"/>
  <c r="CT164" i="4"/>
  <c r="DE164" i="4"/>
  <c r="BI164" i="4"/>
  <c r="AS164" i="4"/>
  <c r="N164" i="4"/>
  <c r="AI164" i="4"/>
  <c r="CU164" i="4"/>
  <c r="DP164" i="4"/>
  <c r="AU164" i="4"/>
  <c r="BP164" i="4"/>
  <c r="R164" i="4"/>
  <c r="AM164" i="4"/>
  <c r="CY164" i="4"/>
  <c r="DQ164" i="4"/>
  <c r="BU164" i="4"/>
  <c r="BE164" i="4"/>
  <c r="I164" i="4"/>
  <c r="S164" i="4"/>
  <c r="CE164" i="4"/>
  <c r="CZ164" i="4"/>
  <c r="AZ164" i="4"/>
  <c r="BV164" i="4"/>
  <c r="W164" i="4"/>
  <c r="AR164" i="4"/>
  <c r="DD164" i="4"/>
  <c r="DM164" i="4"/>
  <c r="BQ164" i="4"/>
  <c r="BA164" i="4"/>
  <c r="E164" i="4"/>
  <c r="X164" i="4"/>
  <c r="CJ164" i="4"/>
  <c r="DF164" i="4"/>
  <c r="BF164" i="4"/>
  <c r="CA164" i="4"/>
  <c r="G164" i="4"/>
  <c r="AB164" i="4"/>
  <c r="CN164" i="4"/>
  <c r="DJ164" i="4"/>
  <c r="CC164" i="4"/>
  <c r="BM164" i="4"/>
  <c r="Q164" i="4"/>
  <c r="H164" i="4"/>
  <c r="BT164" i="4"/>
  <c r="CP164" i="4"/>
  <c r="AP164" i="4"/>
  <c r="BK164" i="4"/>
  <c r="DS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F126" i="4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D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E126" i="4"/>
  <c r="U126" i="4"/>
  <c r="AK126" i="4"/>
  <c r="BA126" i="4"/>
  <c r="BQ126" i="4"/>
  <c r="CG126" i="4"/>
  <c r="CW126" i="4"/>
  <c r="DM126" i="4"/>
  <c r="I126" i="4"/>
  <c r="Y126" i="4"/>
  <c r="AO126" i="4"/>
  <c r="BE126" i="4"/>
  <c r="BU126" i="4"/>
  <c r="CK126" i="4"/>
  <c r="DA126" i="4"/>
  <c r="DQ126" i="4"/>
  <c r="M126" i="4"/>
  <c r="AC126" i="4"/>
  <c r="AS126" i="4"/>
  <c r="BI126" i="4"/>
  <c r="BY126" i="4"/>
  <c r="CO126" i="4"/>
  <c r="DE126" i="4"/>
  <c r="Q126" i="4"/>
  <c r="AG126" i="4"/>
  <c r="AW126" i="4"/>
  <c r="BM126" i="4"/>
  <c r="CC126" i="4"/>
  <c r="CS126" i="4"/>
  <c r="DI126" i="4"/>
  <c r="K126" i="4"/>
  <c r="AA126" i="4"/>
  <c r="AQ126" i="4"/>
  <c r="BG126" i="4"/>
  <c r="BW126" i="4"/>
  <c r="CM126" i="4"/>
  <c r="DC126" i="4"/>
  <c r="O126" i="4"/>
  <c r="AE126" i="4"/>
  <c r="AU126" i="4"/>
  <c r="BK126" i="4"/>
  <c r="CA126" i="4"/>
  <c r="CQ126" i="4"/>
  <c r="DG126" i="4"/>
  <c r="S126" i="4"/>
  <c r="AI126" i="4"/>
  <c r="AY126" i="4"/>
  <c r="BO126" i="4"/>
  <c r="CE126" i="4"/>
  <c r="CU126" i="4"/>
  <c r="DK126" i="4"/>
  <c r="G126" i="4"/>
  <c r="W126" i="4"/>
  <c r="AM126" i="4"/>
  <c r="BC126" i="4"/>
  <c r="BS126" i="4"/>
  <c r="CI126" i="4"/>
  <c r="CY126" i="4"/>
  <c r="DO126" i="4"/>
  <c r="DS118" i="4"/>
  <c r="DL118" i="4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D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F118" i="4"/>
  <c r="E118" i="4"/>
  <c r="U118" i="4"/>
  <c r="AK118" i="4"/>
  <c r="BA118" i="4"/>
  <c r="BQ118" i="4"/>
  <c r="CG118" i="4"/>
  <c r="CW118" i="4"/>
  <c r="DM118" i="4"/>
  <c r="I118" i="4"/>
  <c r="Y118" i="4"/>
  <c r="AO118" i="4"/>
  <c r="BE118" i="4"/>
  <c r="BU118" i="4"/>
  <c r="CK118" i="4"/>
  <c r="DA118" i="4"/>
  <c r="DQ118" i="4"/>
  <c r="M118" i="4"/>
  <c r="AC118" i="4"/>
  <c r="AS118" i="4"/>
  <c r="BI118" i="4"/>
  <c r="BY118" i="4"/>
  <c r="CO118" i="4"/>
  <c r="DE118" i="4"/>
  <c r="Q118" i="4"/>
  <c r="AG118" i="4"/>
  <c r="AW118" i="4"/>
  <c r="BM118" i="4"/>
  <c r="CC118" i="4"/>
  <c r="CS118" i="4"/>
  <c r="DI118" i="4"/>
  <c r="G118" i="4"/>
  <c r="W118" i="4"/>
  <c r="AM118" i="4"/>
  <c r="BC118" i="4"/>
  <c r="BS118" i="4"/>
  <c r="CI118" i="4"/>
  <c r="CY118" i="4"/>
  <c r="DO118" i="4"/>
  <c r="K118" i="4"/>
  <c r="AA118" i="4"/>
  <c r="AQ118" i="4"/>
  <c r="BG118" i="4"/>
  <c r="BW118" i="4"/>
  <c r="CM118" i="4"/>
  <c r="DC118" i="4"/>
  <c r="O118" i="4"/>
  <c r="AE118" i="4"/>
  <c r="AU118" i="4"/>
  <c r="BK118" i="4"/>
  <c r="CA118" i="4"/>
  <c r="CQ118" i="4"/>
  <c r="DG118" i="4"/>
  <c r="S118" i="4"/>
  <c r="AI118" i="4"/>
  <c r="AY118" i="4"/>
  <c r="BO118" i="4"/>
  <c r="CE118" i="4"/>
  <c r="CU118" i="4"/>
  <c r="DK118" i="4"/>
  <c r="DS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F110" i="4"/>
  <c r="DL110" i="4"/>
  <c r="DD110" i="4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D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M110" i="4"/>
  <c r="AC110" i="4"/>
  <c r="AS110" i="4"/>
  <c r="BI110" i="4"/>
  <c r="BY110" i="4"/>
  <c r="CO110" i="4"/>
  <c r="DE110" i="4"/>
  <c r="Q110" i="4"/>
  <c r="AG110" i="4"/>
  <c r="AW110" i="4"/>
  <c r="BM110" i="4"/>
  <c r="CC110" i="4"/>
  <c r="CS110" i="4"/>
  <c r="DI110" i="4"/>
  <c r="E110" i="4"/>
  <c r="U110" i="4"/>
  <c r="AK110" i="4"/>
  <c r="BA110" i="4"/>
  <c r="BQ110" i="4"/>
  <c r="CG110" i="4"/>
  <c r="CW110" i="4"/>
  <c r="DM110" i="4"/>
  <c r="I110" i="4"/>
  <c r="Y110" i="4"/>
  <c r="AO110" i="4"/>
  <c r="BE110" i="4"/>
  <c r="BU110" i="4"/>
  <c r="CK110" i="4"/>
  <c r="DA110" i="4"/>
  <c r="DQ110" i="4"/>
  <c r="O110" i="4"/>
  <c r="AE110" i="4"/>
  <c r="AU110" i="4"/>
  <c r="BK110" i="4"/>
  <c r="CA110" i="4"/>
  <c r="CQ110" i="4"/>
  <c r="DG110" i="4"/>
  <c r="S110" i="4"/>
  <c r="AI110" i="4"/>
  <c r="AY110" i="4"/>
  <c r="BO110" i="4"/>
  <c r="CE110" i="4"/>
  <c r="CU110" i="4"/>
  <c r="DK110" i="4"/>
  <c r="G110" i="4"/>
  <c r="W110" i="4"/>
  <c r="AM110" i="4"/>
  <c r="BC110" i="4"/>
  <c r="BS110" i="4"/>
  <c r="CI110" i="4"/>
  <c r="CY110" i="4"/>
  <c r="DO110" i="4"/>
  <c r="K110" i="4"/>
  <c r="AA110" i="4"/>
  <c r="AQ110" i="4"/>
  <c r="BG110" i="4"/>
  <c r="BW110" i="4"/>
  <c r="CM110" i="4"/>
  <c r="DC110" i="4"/>
  <c r="DS102" i="4"/>
  <c r="DL102" i="4"/>
  <c r="DD102" i="4"/>
  <c r="CV102" i="4"/>
  <c r="CN102" i="4"/>
  <c r="CF102" i="4"/>
  <c r="BX102" i="4"/>
  <c r="BP102" i="4"/>
  <c r="BH102" i="4"/>
  <c r="AZ102" i="4"/>
  <c r="AR102" i="4"/>
  <c r="AJ102" i="4"/>
  <c r="AB102" i="4"/>
  <c r="T102" i="4"/>
  <c r="L102" i="4"/>
  <c r="D102" i="4"/>
  <c r="DR102" i="4"/>
  <c r="DJ102" i="4"/>
  <c r="DB102" i="4"/>
  <c r="CT102" i="4"/>
  <c r="CL102" i="4"/>
  <c r="CD102" i="4"/>
  <c r="BV102" i="4"/>
  <c r="BN102" i="4"/>
  <c r="BF102" i="4"/>
  <c r="AX102" i="4"/>
  <c r="AP102" i="4"/>
  <c r="AH102" i="4"/>
  <c r="Z102" i="4"/>
  <c r="R102" i="4"/>
  <c r="J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F102" i="4"/>
  <c r="E102" i="4"/>
  <c r="U102" i="4"/>
  <c r="AK102" i="4"/>
  <c r="BA102" i="4"/>
  <c r="BQ102" i="4"/>
  <c r="CG102" i="4"/>
  <c r="CW102" i="4"/>
  <c r="DM102" i="4"/>
  <c r="I102" i="4"/>
  <c r="Y102" i="4"/>
  <c r="AO102" i="4"/>
  <c r="BE102" i="4"/>
  <c r="BU102" i="4"/>
  <c r="CK102" i="4"/>
  <c r="DA102" i="4"/>
  <c r="DQ102" i="4"/>
  <c r="M102" i="4"/>
  <c r="AC102" i="4"/>
  <c r="AS102" i="4"/>
  <c r="BI102" i="4"/>
  <c r="BY102" i="4"/>
  <c r="CO102" i="4"/>
  <c r="DE102" i="4"/>
  <c r="Q102" i="4"/>
  <c r="AG102" i="4"/>
  <c r="AW102" i="4"/>
  <c r="BM102" i="4"/>
  <c r="CC102" i="4"/>
  <c r="CS102" i="4"/>
  <c r="DI102" i="4"/>
  <c r="G102" i="4"/>
  <c r="W102" i="4"/>
  <c r="AM102" i="4"/>
  <c r="BC102" i="4"/>
  <c r="BS102" i="4"/>
  <c r="CI102" i="4"/>
  <c r="CY102" i="4"/>
  <c r="DO102" i="4"/>
  <c r="K102" i="4"/>
  <c r="AA102" i="4"/>
  <c r="AQ102" i="4"/>
  <c r="BG102" i="4"/>
  <c r="BW102" i="4"/>
  <c r="CM102" i="4"/>
  <c r="DC102" i="4"/>
  <c r="O102" i="4"/>
  <c r="AE102" i="4"/>
  <c r="AU102" i="4"/>
  <c r="BK102" i="4"/>
  <c r="CA102" i="4"/>
  <c r="CQ102" i="4"/>
  <c r="DG102" i="4"/>
  <c r="S102" i="4"/>
  <c r="AI102" i="4"/>
  <c r="AY102" i="4"/>
  <c r="BO102" i="4"/>
  <c r="CE102" i="4"/>
  <c r="CU102" i="4"/>
  <c r="DK102" i="4"/>
  <c r="DR94" i="4"/>
  <c r="DG94" i="4"/>
  <c r="CV94" i="4"/>
  <c r="CL94" i="4"/>
  <c r="CA94" i="4"/>
  <c r="BP94" i="4"/>
  <c r="BF94" i="4"/>
  <c r="AU94" i="4"/>
  <c r="AJ94" i="4"/>
  <c r="Z94" i="4"/>
  <c r="O94" i="4"/>
  <c r="D94" i="4"/>
  <c r="DO94" i="4"/>
  <c r="DD94" i="4"/>
  <c r="CT94" i="4"/>
  <c r="CI94" i="4"/>
  <c r="BX94" i="4"/>
  <c r="BN94" i="4"/>
  <c r="BC94" i="4"/>
  <c r="AR94" i="4"/>
  <c r="AH94" i="4"/>
  <c r="W94" i="4"/>
  <c r="L94" i="4"/>
  <c r="DL94" i="4"/>
  <c r="DB94" i="4"/>
  <c r="CQ94" i="4"/>
  <c r="CF94" i="4"/>
  <c r="BV94" i="4"/>
  <c r="BK94" i="4"/>
  <c r="AZ94" i="4"/>
  <c r="AP94" i="4"/>
  <c r="AE94" i="4"/>
  <c r="T94" i="4"/>
  <c r="J94" i="4"/>
  <c r="DJ94" i="4"/>
  <c r="CY94" i="4"/>
  <c r="CN94" i="4"/>
  <c r="CD94" i="4"/>
  <c r="BS94" i="4"/>
  <c r="BH94" i="4"/>
  <c r="AX94" i="4"/>
  <c r="AM94" i="4"/>
  <c r="AB94" i="4"/>
  <c r="R94" i="4"/>
  <c r="G94" i="4"/>
  <c r="DM94" i="4"/>
  <c r="CW94" i="4"/>
  <c r="CG94" i="4"/>
  <c r="BQ94" i="4"/>
  <c r="BA94" i="4"/>
  <c r="AK94" i="4"/>
  <c r="U94" i="4"/>
  <c r="E94" i="4"/>
  <c r="X94" i="4"/>
  <c r="AT94" i="4"/>
  <c r="BO94" i="4"/>
  <c r="CJ94" i="4"/>
  <c r="DF94" i="4"/>
  <c r="P94" i="4"/>
  <c r="AL94" i="4"/>
  <c r="BG94" i="4"/>
  <c r="CB94" i="4"/>
  <c r="CX94" i="4"/>
  <c r="DS94" i="4"/>
  <c r="DI94" i="4"/>
  <c r="CS94" i="4"/>
  <c r="CC94" i="4"/>
  <c r="BM94" i="4"/>
  <c r="AW94" i="4"/>
  <c r="AG94" i="4"/>
  <c r="Q94" i="4"/>
  <c r="H94" i="4"/>
  <c r="AD94" i="4"/>
  <c r="AY94" i="4"/>
  <c r="BT94" i="4"/>
  <c r="CP94" i="4"/>
  <c r="DK94" i="4"/>
  <c r="V94" i="4"/>
  <c r="AQ94" i="4"/>
  <c r="BL94" i="4"/>
  <c r="CH94" i="4"/>
  <c r="DC94" i="4"/>
  <c r="DE94" i="4"/>
  <c r="CO94" i="4"/>
  <c r="BY94" i="4"/>
  <c r="BI94" i="4"/>
  <c r="AS94" i="4"/>
  <c r="AC94" i="4"/>
  <c r="M94" i="4"/>
  <c r="N94" i="4"/>
  <c r="AI94" i="4"/>
  <c r="BD94" i="4"/>
  <c r="BZ94" i="4"/>
  <c r="CU94" i="4"/>
  <c r="DP94" i="4"/>
  <c r="F94" i="4"/>
  <c r="AA94" i="4"/>
  <c r="AV94" i="4"/>
  <c r="BR94" i="4"/>
  <c r="CM94" i="4"/>
  <c r="DH94" i="4"/>
  <c r="DQ94" i="4"/>
  <c r="DA94" i="4"/>
  <c r="CK94" i="4"/>
  <c r="BU94" i="4"/>
  <c r="BE94" i="4"/>
  <c r="AO94" i="4"/>
  <c r="Y94" i="4"/>
  <c r="I94" i="4"/>
  <c r="S94" i="4"/>
  <c r="AN94" i="4"/>
  <c r="BJ94" i="4"/>
  <c r="CE94" i="4"/>
  <c r="CZ94" i="4"/>
  <c r="K94" i="4"/>
  <c r="AF94" i="4"/>
  <c r="BB94" i="4"/>
  <c r="BW94" i="4"/>
  <c r="CR94" i="4"/>
  <c r="DN94" i="4"/>
  <c r="DR86" i="4"/>
  <c r="DG86" i="4"/>
  <c r="CV86" i="4"/>
  <c r="CL86" i="4"/>
  <c r="CA86" i="4"/>
  <c r="BP86" i="4"/>
  <c r="BF86" i="4"/>
  <c r="AU86" i="4"/>
  <c r="AJ86" i="4"/>
  <c r="Z86" i="4"/>
  <c r="O86" i="4"/>
  <c r="D86" i="4"/>
  <c r="DO86" i="4"/>
  <c r="DD86" i="4"/>
  <c r="CT86" i="4"/>
  <c r="CI86" i="4"/>
  <c r="BX86" i="4"/>
  <c r="BN86" i="4"/>
  <c r="BC86" i="4"/>
  <c r="AR86" i="4"/>
  <c r="AH86" i="4"/>
  <c r="W86" i="4"/>
  <c r="L86" i="4"/>
  <c r="DL86" i="4"/>
  <c r="DB86" i="4"/>
  <c r="CQ86" i="4"/>
  <c r="CF86" i="4"/>
  <c r="BV86" i="4"/>
  <c r="BK86" i="4"/>
  <c r="AZ86" i="4"/>
  <c r="AP86" i="4"/>
  <c r="AE86" i="4"/>
  <c r="T86" i="4"/>
  <c r="J86" i="4"/>
  <c r="DJ86" i="4"/>
  <c r="CY86" i="4"/>
  <c r="CN86" i="4"/>
  <c r="CD86" i="4"/>
  <c r="BS86" i="4"/>
  <c r="BH86" i="4"/>
  <c r="AX86" i="4"/>
  <c r="AM86" i="4"/>
  <c r="AB86" i="4"/>
  <c r="R86" i="4"/>
  <c r="G86" i="4"/>
  <c r="DM86" i="4"/>
  <c r="CW86" i="4"/>
  <c r="CG86" i="4"/>
  <c r="BQ86" i="4"/>
  <c r="BA86" i="4"/>
  <c r="AK86" i="4"/>
  <c r="U86" i="4"/>
  <c r="E86" i="4"/>
  <c r="X86" i="4"/>
  <c r="AT86" i="4"/>
  <c r="BO86" i="4"/>
  <c r="CJ86" i="4"/>
  <c r="DF86" i="4"/>
  <c r="P86" i="4"/>
  <c r="AL86" i="4"/>
  <c r="BG86" i="4"/>
  <c r="CB86" i="4"/>
  <c r="CX86" i="4"/>
  <c r="DS86" i="4"/>
  <c r="DI86" i="4"/>
  <c r="CS86" i="4"/>
  <c r="CC86" i="4"/>
  <c r="BM86" i="4"/>
  <c r="AW86" i="4"/>
  <c r="AG86" i="4"/>
  <c r="Q86" i="4"/>
  <c r="H86" i="4"/>
  <c r="AD86" i="4"/>
  <c r="AY86" i="4"/>
  <c r="BT86" i="4"/>
  <c r="CP86" i="4"/>
  <c r="DK86" i="4"/>
  <c r="V86" i="4"/>
  <c r="AQ86" i="4"/>
  <c r="BL86" i="4"/>
  <c r="CH86" i="4"/>
  <c r="DC86" i="4"/>
  <c r="DE86" i="4"/>
  <c r="CO86" i="4"/>
  <c r="BY86" i="4"/>
  <c r="BI86" i="4"/>
  <c r="AS86" i="4"/>
  <c r="AC86" i="4"/>
  <c r="M86" i="4"/>
  <c r="N86" i="4"/>
  <c r="AI86" i="4"/>
  <c r="BD86" i="4"/>
  <c r="BZ86" i="4"/>
  <c r="CU86" i="4"/>
  <c r="DP86" i="4"/>
  <c r="F86" i="4"/>
  <c r="AA86" i="4"/>
  <c r="AV86" i="4"/>
  <c r="BR86" i="4"/>
  <c r="CM86" i="4"/>
  <c r="DH86" i="4"/>
  <c r="DQ86" i="4"/>
  <c r="DA86" i="4"/>
  <c r="CK86" i="4"/>
  <c r="BU86" i="4"/>
  <c r="BE86" i="4"/>
  <c r="AO86" i="4"/>
  <c r="Y86" i="4"/>
  <c r="I86" i="4"/>
  <c r="S86" i="4"/>
  <c r="AN86" i="4"/>
  <c r="BJ86" i="4"/>
  <c r="CE86" i="4"/>
  <c r="CZ86" i="4"/>
  <c r="K86" i="4"/>
  <c r="AF86" i="4"/>
  <c r="BB86" i="4"/>
  <c r="BW86" i="4"/>
  <c r="CR86" i="4"/>
  <c r="DN86" i="4"/>
  <c r="DR78" i="4"/>
  <c r="AA78" i="4"/>
  <c r="BC78" i="4"/>
  <c r="CU78" i="4"/>
  <c r="L78" i="4"/>
  <c r="AB78" i="4"/>
  <c r="AR78" i="4"/>
  <c r="BH78" i="4"/>
  <c r="BX78" i="4"/>
  <c r="CN78" i="4"/>
  <c r="DD78" i="4"/>
  <c r="AQ78" i="4"/>
  <c r="BW78" i="4"/>
  <c r="DG78" i="4"/>
  <c r="Q78" i="4"/>
  <c r="AG78" i="4"/>
  <c r="AW78" i="4"/>
  <c r="BM78" i="4"/>
  <c r="CC78" i="4"/>
  <c r="CS78" i="4"/>
  <c r="DI78" i="4"/>
  <c r="CA78" i="4"/>
  <c r="F78" i="4"/>
  <c r="V78" i="4"/>
  <c r="AL78" i="4"/>
  <c r="BB78" i="4"/>
  <c r="BR78" i="4"/>
  <c r="CH78" i="4"/>
  <c r="CX78" i="4"/>
  <c r="DN78" i="4"/>
  <c r="G78" i="4"/>
  <c r="AI78" i="4"/>
  <c r="BK78" i="4"/>
  <c r="DK78" i="4"/>
  <c r="P78" i="4"/>
  <c r="AF78" i="4"/>
  <c r="AV78" i="4"/>
  <c r="BL78" i="4"/>
  <c r="CB78" i="4"/>
  <c r="CR78" i="4"/>
  <c r="DH78" i="4"/>
  <c r="K78" i="4"/>
  <c r="AY78" i="4"/>
  <c r="CI78" i="4"/>
  <c r="DO78" i="4"/>
  <c r="E78" i="4"/>
  <c r="U78" i="4"/>
  <c r="AK78" i="4"/>
  <c r="BA78" i="4"/>
  <c r="BQ78" i="4"/>
  <c r="CG78" i="4"/>
  <c r="CW78" i="4"/>
  <c r="DM78" i="4"/>
  <c r="CQ78" i="4"/>
  <c r="J78" i="4"/>
  <c r="Z78" i="4"/>
  <c r="AP78" i="4"/>
  <c r="BF78" i="4"/>
  <c r="BV78" i="4"/>
  <c r="CL78" i="4"/>
  <c r="DB78" i="4"/>
  <c r="O78" i="4"/>
  <c r="AM78" i="4"/>
  <c r="BS78" i="4"/>
  <c r="D78" i="4"/>
  <c r="T78" i="4"/>
  <c r="AJ78" i="4"/>
  <c r="AZ78" i="4"/>
  <c r="BP78" i="4"/>
  <c r="CF78" i="4"/>
  <c r="CV78" i="4"/>
  <c r="DL78" i="4"/>
  <c r="W78" i="4"/>
  <c r="BG78" i="4"/>
  <c r="CM78" i="4"/>
  <c r="DS78" i="4"/>
  <c r="I78" i="4"/>
  <c r="Y78" i="4"/>
  <c r="AO78" i="4"/>
  <c r="BE78" i="4"/>
  <c r="BU78" i="4"/>
  <c r="CK78" i="4"/>
  <c r="DA78" i="4"/>
  <c r="DQ78" i="4"/>
  <c r="DC78" i="4"/>
  <c r="N78" i="4"/>
  <c r="AD78" i="4"/>
  <c r="AT78" i="4"/>
  <c r="BJ78" i="4"/>
  <c r="BZ78" i="4"/>
  <c r="CP78" i="4"/>
  <c r="DF78" i="4"/>
  <c r="S78" i="4"/>
  <c r="AU78" i="4"/>
  <c r="CE78" i="4"/>
  <c r="H78" i="4"/>
  <c r="X78" i="4"/>
  <c r="AN78" i="4"/>
  <c r="BD78" i="4"/>
  <c r="BT78" i="4"/>
  <c r="CJ78" i="4"/>
  <c r="CZ78" i="4"/>
  <c r="DP78" i="4"/>
  <c r="AE78" i="4"/>
  <c r="BO78" i="4"/>
  <c r="CY78" i="4"/>
  <c r="M78" i="4"/>
  <c r="AC78" i="4"/>
  <c r="AS78" i="4"/>
  <c r="BI78" i="4"/>
  <c r="BY78" i="4"/>
  <c r="CO78" i="4"/>
  <c r="DE78" i="4"/>
  <c r="R78" i="4"/>
  <c r="AH78" i="4"/>
  <c r="AX78" i="4"/>
  <c r="BN78" i="4"/>
  <c r="CD78" i="4"/>
  <c r="CT78" i="4"/>
  <c r="DJ78" i="4"/>
  <c r="DK179" i="4"/>
  <c r="DC179" i="4"/>
  <c r="CT179" i="4"/>
  <c r="CI179" i="4"/>
  <c r="BZ179" i="4"/>
  <c r="BR179" i="4"/>
  <c r="BG179" i="4"/>
  <c r="AX179" i="4"/>
  <c r="AO179" i="4"/>
  <c r="AD179" i="4"/>
  <c r="V179" i="4"/>
  <c r="M179" i="4"/>
  <c r="DS179" i="4"/>
  <c r="DJ179" i="4"/>
  <c r="DA179" i="4"/>
  <c r="CP179" i="4"/>
  <c r="CH179" i="4"/>
  <c r="BY179" i="4"/>
  <c r="BN179" i="4"/>
  <c r="BE179" i="4"/>
  <c r="AW179" i="4"/>
  <c r="AL179" i="4"/>
  <c r="AC179" i="4"/>
  <c r="S179" i="4"/>
  <c r="I179" i="4"/>
  <c r="DQ179" i="4"/>
  <c r="DI179" i="4"/>
  <c r="CX179" i="4"/>
  <c r="CO179" i="4"/>
  <c r="CE179" i="4"/>
  <c r="BU179" i="4"/>
  <c r="BM179" i="4"/>
  <c r="BC179" i="4"/>
  <c r="AS179" i="4"/>
  <c r="AI179" i="4"/>
  <c r="AA179" i="4"/>
  <c r="Q179" i="4"/>
  <c r="G179" i="4"/>
  <c r="DO179" i="4"/>
  <c r="DE179" i="4"/>
  <c r="CU179" i="4"/>
  <c r="CM179" i="4"/>
  <c r="CC179" i="4"/>
  <c r="BS179" i="4"/>
  <c r="BJ179" i="4"/>
  <c r="AY179" i="4"/>
  <c r="AQ179" i="4"/>
  <c r="AH179" i="4"/>
  <c r="W179" i="4"/>
  <c r="N179" i="4"/>
  <c r="F179" i="4"/>
  <c r="DH179" i="4"/>
  <c r="CR179" i="4"/>
  <c r="CB179" i="4"/>
  <c r="BL179" i="4"/>
  <c r="AV179" i="4"/>
  <c r="AF179" i="4"/>
  <c r="P179" i="4"/>
  <c r="DR179" i="4"/>
  <c r="CW179" i="4"/>
  <c r="CA179" i="4"/>
  <c r="BF179" i="4"/>
  <c r="AK179" i="4"/>
  <c r="O179" i="4"/>
  <c r="R179" i="4"/>
  <c r="AT179" i="4"/>
  <c r="BW179" i="4"/>
  <c r="CY179" i="4"/>
  <c r="DD179" i="4"/>
  <c r="CN179" i="4"/>
  <c r="BX179" i="4"/>
  <c r="BH179" i="4"/>
  <c r="AR179" i="4"/>
  <c r="AB179" i="4"/>
  <c r="L179" i="4"/>
  <c r="DM179" i="4"/>
  <c r="CQ179" i="4"/>
  <c r="BV179" i="4"/>
  <c r="BA179" i="4"/>
  <c r="AE179" i="4"/>
  <c r="J179" i="4"/>
  <c r="Y179" i="4"/>
  <c r="BB179" i="4"/>
  <c r="CD179" i="4"/>
  <c r="DF179" i="4"/>
  <c r="DP179" i="4"/>
  <c r="CZ179" i="4"/>
  <c r="CJ179" i="4"/>
  <c r="BT179" i="4"/>
  <c r="BD179" i="4"/>
  <c r="AN179" i="4"/>
  <c r="X179" i="4"/>
  <c r="H179" i="4"/>
  <c r="DG179" i="4"/>
  <c r="CL179" i="4"/>
  <c r="BQ179" i="4"/>
  <c r="AU179" i="4"/>
  <c r="Z179" i="4"/>
  <c r="E179" i="4"/>
  <c r="AG179" i="4"/>
  <c r="BI179" i="4"/>
  <c r="CK179" i="4"/>
  <c r="DN179" i="4"/>
  <c r="DL179" i="4"/>
  <c r="CV179" i="4"/>
  <c r="CF179" i="4"/>
  <c r="BP179" i="4"/>
  <c r="AZ179" i="4"/>
  <c r="AJ179" i="4"/>
  <c r="T179" i="4"/>
  <c r="D179" i="4"/>
  <c r="DB179" i="4"/>
  <c r="CG179" i="4"/>
  <c r="BK179" i="4"/>
  <c r="AP179" i="4"/>
  <c r="U179" i="4"/>
  <c r="K179" i="4"/>
  <c r="AM179" i="4"/>
  <c r="BO179" i="4"/>
  <c r="CS179" i="4"/>
  <c r="DS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F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D154" i="4"/>
  <c r="M154" i="4"/>
  <c r="AC154" i="4"/>
  <c r="AS154" i="4"/>
  <c r="BI154" i="4"/>
  <c r="BY154" i="4"/>
  <c r="CO154" i="4"/>
  <c r="DE154" i="4"/>
  <c r="S154" i="4"/>
  <c r="AI154" i="4"/>
  <c r="AY154" i="4"/>
  <c r="BO154" i="4"/>
  <c r="CE154" i="4"/>
  <c r="CU154" i="4"/>
  <c r="DK154" i="4"/>
  <c r="Q154" i="4"/>
  <c r="AG154" i="4"/>
  <c r="AW154" i="4"/>
  <c r="BM154" i="4"/>
  <c r="CC154" i="4"/>
  <c r="CS154" i="4"/>
  <c r="DI154" i="4"/>
  <c r="G154" i="4"/>
  <c r="W154" i="4"/>
  <c r="AM154" i="4"/>
  <c r="BC154" i="4"/>
  <c r="BS154" i="4"/>
  <c r="CI154" i="4"/>
  <c r="CY154" i="4"/>
  <c r="DO154" i="4"/>
  <c r="E154" i="4"/>
  <c r="U154" i="4"/>
  <c r="AK154" i="4"/>
  <c r="BA154" i="4"/>
  <c r="BQ154" i="4"/>
  <c r="CG154" i="4"/>
  <c r="CW154" i="4"/>
  <c r="DM154" i="4"/>
  <c r="K154" i="4"/>
  <c r="AA154" i="4"/>
  <c r="AQ154" i="4"/>
  <c r="BG154" i="4"/>
  <c r="BW154" i="4"/>
  <c r="CM154" i="4"/>
  <c r="DC154" i="4"/>
  <c r="I154" i="4"/>
  <c r="Y154" i="4"/>
  <c r="AO154" i="4"/>
  <c r="BE154" i="4"/>
  <c r="BU154" i="4"/>
  <c r="CK154" i="4"/>
  <c r="DA154" i="4"/>
  <c r="DQ154" i="4"/>
  <c r="O154" i="4"/>
  <c r="AE154" i="4"/>
  <c r="AU154" i="4"/>
  <c r="BK154" i="4"/>
  <c r="CA154" i="4"/>
  <c r="CQ154" i="4"/>
  <c r="DG154" i="4"/>
  <c r="DS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F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D146" i="4"/>
  <c r="Q146" i="4"/>
  <c r="AG146" i="4"/>
  <c r="AW146" i="4"/>
  <c r="BM146" i="4"/>
  <c r="CC146" i="4"/>
  <c r="CS146" i="4"/>
  <c r="DI146" i="4"/>
  <c r="E146" i="4"/>
  <c r="U146" i="4"/>
  <c r="AK146" i="4"/>
  <c r="BA146" i="4"/>
  <c r="BQ146" i="4"/>
  <c r="CG146" i="4"/>
  <c r="CW146" i="4"/>
  <c r="DM146" i="4"/>
  <c r="I146" i="4"/>
  <c r="Y146" i="4"/>
  <c r="AO146" i="4"/>
  <c r="BE146" i="4"/>
  <c r="BU146" i="4"/>
  <c r="CK146" i="4"/>
  <c r="DA146" i="4"/>
  <c r="DQ146" i="4"/>
  <c r="M146" i="4"/>
  <c r="AC146" i="4"/>
  <c r="AS146" i="4"/>
  <c r="BI146" i="4"/>
  <c r="BY146" i="4"/>
  <c r="CO146" i="4"/>
  <c r="DE146" i="4"/>
  <c r="S146" i="4"/>
  <c r="AI146" i="4"/>
  <c r="AY146" i="4"/>
  <c r="BO146" i="4"/>
  <c r="CE146" i="4"/>
  <c r="CU146" i="4"/>
  <c r="DK146" i="4"/>
  <c r="G146" i="4"/>
  <c r="W146" i="4"/>
  <c r="AM146" i="4"/>
  <c r="BC146" i="4"/>
  <c r="BS146" i="4"/>
  <c r="CI146" i="4"/>
  <c r="CY146" i="4"/>
  <c r="DO146" i="4"/>
  <c r="K146" i="4"/>
  <c r="AA146" i="4"/>
  <c r="AQ146" i="4"/>
  <c r="BG146" i="4"/>
  <c r="BW146" i="4"/>
  <c r="CM146" i="4"/>
  <c r="DC146" i="4"/>
  <c r="O146" i="4"/>
  <c r="AE146" i="4"/>
  <c r="AU146" i="4"/>
  <c r="BK146" i="4"/>
  <c r="CA146" i="4"/>
  <c r="CQ146" i="4"/>
  <c r="DG146" i="4"/>
  <c r="DS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F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D138" i="4"/>
  <c r="I138" i="4"/>
  <c r="Y138" i="4"/>
  <c r="AO138" i="4"/>
  <c r="BE138" i="4"/>
  <c r="BU138" i="4"/>
  <c r="CK138" i="4"/>
  <c r="DA138" i="4"/>
  <c r="DQ138" i="4"/>
  <c r="M138" i="4"/>
  <c r="AC138" i="4"/>
  <c r="AS138" i="4"/>
  <c r="BI138" i="4"/>
  <c r="BY138" i="4"/>
  <c r="CO138" i="4"/>
  <c r="DE138" i="4"/>
  <c r="Q138" i="4"/>
  <c r="AG138" i="4"/>
  <c r="AW138" i="4"/>
  <c r="BM138" i="4"/>
  <c r="CC138" i="4"/>
  <c r="CS138" i="4"/>
  <c r="DI138" i="4"/>
  <c r="E138" i="4"/>
  <c r="U138" i="4"/>
  <c r="AK138" i="4"/>
  <c r="BA138" i="4"/>
  <c r="BQ138" i="4"/>
  <c r="CG138" i="4"/>
  <c r="CW138" i="4"/>
  <c r="DM138" i="4"/>
  <c r="S138" i="4"/>
  <c r="AI138" i="4"/>
  <c r="AY138" i="4"/>
  <c r="BO138" i="4"/>
  <c r="CE138" i="4"/>
  <c r="CU138" i="4"/>
  <c r="DK138" i="4"/>
  <c r="G138" i="4"/>
  <c r="W138" i="4"/>
  <c r="AM138" i="4"/>
  <c r="BC138" i="4"/>
  <c r="BS138" i="4"/>
  <c r="CI138" i="4"/>
  <c r="CY138" i="4"/>
  <c r="DO138" i="4"/>
  <c r="K138" i="4"/>
  <c r="AA138" i="4"/>
  <c r="AQ138" i="4"/>
  <c r="BG138" i="4"/>
  <c r="BW138" i="4"/>
  <c r="CM138" i="4"/>
  <c r="DC138" i="4"/>
  <c r="O138" i="4"/>
  <c r="AE138" i="4"/>
  <c r="AU138" i="4"/>
  <c r="BK138" i="4"/>
  <c r="CA138" i="4"/>
  <c r="CQ138" i="4"/>
  <c r="DG138" i="4"/>
  <c r="DS130" i="4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F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D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Q130" i="4"/>
  <c r="AG130" i="4"/>
  <c r="AW130" i="4"/>
  <c r="BM130" i="4"/>
  <c r="CC130" i="4"/>
  <c r="CS130" i="4"/>
  <c r="DI130" i="4"/>
  <c r="E130" i="4"/>
  <c r="U130" i="4"/>
  <c r="AK130" i="4"/>
  <c r="BA130" i="4"/>
  <c r="BQ130" i="4"/>
  <c r="CG130" i="4"/>
  <c r="CW130" i="4"/>
  <c r="DM130" i="4"/>
  <c r="I130" i="4"/>
  <c r="Y130" i="4"/>
  <c r="AO130" i="4"/>
  <c r="BE130" i="4"/>
  <c r="BU130" i="4"/>
  <c r="CK130" i="4"/>
  <c r="DA130" i="4"/>
  <c r="DQ130" i="4"/>
  <c r="M130" i="4"/>
  <c r="AC130" i="4"/>
  <c r="AS130" i="4"/>
  <c r="BI130" i="4"/>
  <c r="BY130" i="4"/>
  <c r="CO130" i="4"/>
  <c r="DE130" i="4"/>
  <c r="S130" i="4"/>
  <c r="AI130" i="4"/>
  <c r="AY130" i="4"/>
  <c r="BO130" i="4"/>
  <c r="CE130" i="4"/>
  <c r="CU130" i="4"/>
  <c r="DK130" i="4"/>
  <c r="G130" i="4"/>
  <c r="W130" i="4"/>
  <c r="AM130" i="4"/>
  <c r="BC130" i="4"/>
  <c r="BS130" i="4"/>
  <c r="CI130" i="4"/>
  <c r="CY130" i="4"/>
  <c r="DO130" i="4"/>
  <c r="K130" i="4"/>
  <c r="AA130" i="4"/>
  <c r="AQ130" i="4"/>
  <c r="BG130" i="4"/>
  <c r="BW130" i="4"/>
  <c r="CM130" i="4"/>
  <c r="DC130" i="4"/>
  <c r="O130" i="4"/>
  <c r="AE130" i="4"/>
  <c r="AU130" i="4"/>
  <c r="BK130" i="4"/>
  <c r="CA130" i="4"/>
  <c r="CQ130" i="4"/>
  <c r="DG130" i="4"/>
  <c r="CF74" i="4"/>
  <c r="CV74" i="4"/>
  <c r="CC74" i="4"/>
  <c r="DI74" i="4"/>
  <c r="CX74" i="4"/>
  <c r="DN74" i="4"/>
  <c r="DP74" i="4"/>
  <c r="W74" i="4"/>
  <c r="DM74" i="4"/>
  <c r="CM74" i="4"/>
  <c r="BO74" i="4"/>
  <c r="DC74" i="4"/>
  <c r="I74" i="4"/>
  <c r="Y74" i="4"/>
  <c r="CY74" i="4"/>
  <c r="AD74" i="4"/>
  <c r="P74" i="4"/>
  <c r="AF74" i="4"/>
  <c r="AS74" i="4"/>
  <c r="BI74" i="4"/>
  <c r="AX74" i="4"/>
  <c r="CD74" i="4"/>
  <c r="AG44" i="4"/>
  <c r="Q44" i="4"/>
  <c r="DM44" i="4"/>
  <c r="BQ44" i="4"/>
  <c r="I44" i="4"/>
  <c r="BA44" i="4"/>
  <c r="K44" i="4"/>
  <c r="AA44" i="4"/>
  <c r="BH44" i="4"/>
  <c r="BX44" i="4"/>
  <c r="DJ44" i="4"/>
  <c r="AE44" i="4"/>
  <c r="BL44" i="4"/>
  <c r="CB44" i="4"/>
  <c r="DN44" i="4"/>
  <c r="S44" i="4"/>
  <c r="AJ44" i="4"/>
  <c r="BP44" i="4"/>
  <c r="CL44" i="4"/>
  <c r="DB44" i="4"/>
  <c r="H44" i="4"/>
  <c r="X44" i="4"/>
  <c r="CC36" i="4"/>
  <c r="AW36" i="4"/>
  <c r="M36" i="4"/>
  <c r="DM36" i="4"/>
  <c r="Y36" i="4"/>
  <c r="I36" i="4"/>
  <c r="BZ36" i="4"/>
  <c r="DF36" i="4"/>
  <c r="L36" i="4"/>
  <c r="AB36" i="4"/>
  <c r="CD36" i="4"/>
  <c r="CT36" i="4"/>
  <c r="P36" i="4"/>
  <c r="AV36" i="4"/>
  <c r="BR36" i="4"/>
  <c r="CH36" i="4"/>
  <c r="D36" i="4"/>
  <c r="T36" i="4"/>
  <c r="AP36" i="4"/>
  <c r="BV36" i="4"/>
  <c r="CI36" i="4"/>
  <c r="CY36" i="4"/>
  <c r="DI28" i="4"/>
  <c r="CS28" i="4"/>
  <c r="CO28" i="4"/>
  <c r="BI28" i="4"/>
  <c r="CK28" i="4"/>
  <c r="BU28" i="4"/>
  <c r="AT28" i="4"/>
  <c r="BJ28" i="4"/>
  <c r="CM28" i="4"/>
  <c r="DS28" i="4"/>
  <c r="AH28" i="4"/>
  <c r="AX28" i="4"/>
  <c r="CQ28" i="4"/>
  <c r="DG28" i="4"/>
  <c r="V28" i="4"/>
  <c r="BB28" i="4"/>
  <c r="CE28" i="4"/>
  <c r="CU28" i="4"/>
  <c r="J28" i="4"/>
  <c r="Z28" i="4"/>
  <c r="AM28" i="4"/>
  <c r="BS28" i="4"/>
  <c r="CJ28" i="4"/>
  <c r="CZ28" i="4"/>
  <c r="AK20" i="4"/>
  <c r="DE20" i="4"/>
  <c r="E20" i="4"/>
  <c r="DA20" i="4"/>
  <c r="U20" i="4"/>
  <c r="N20" i="4"/>
  <c r="BG20" i="4"/>
  <c r="BW20" i="4"/>
  <c r="CN20" i="4"/>
  <c r="R20" i="4"/>
  <c r="AU20" i="4"/>
  <c r="BK20" i="4"/>
  <c r="DH20" i="4"/>
  <c r="F20" i="4"/>
  <c r="AI20" i="4"/>
  <c r="BO20" i="4"/>
  <c r="CF20" i="4"/>
  <c r="CV20" i="4"/>
  <c r="G20" i="4"/>
  <c r="W20" i="4"/>
  <c r="AN20" i="4"/>
  <c r="BT20" i="4"/>
  <c r="AG12" i="4"/>
  <c r="Q12" i="4"/>
  <c r="DM12" i="4"/>
  <c r="CG12" i="4"/>
  <c r="I12" i="4"/>
  <c r="BA12" i="4"/>
  <c r="K12" i="4"/>
  <c r="AA12" i="4"/>
  <c r="BH12" i="4"/>
  <c r="BX12" i="4"/>
  <c r="DJ12" i="4"/>
  <c r="O12" i="4"/>
  <c r="P12" i="4"/>
  <c r="AF12" i="4"/>
  <c r="V12" i="4"/>
  <c r="AL12" i="4"/>
  <c r="AI12" i="4"/>
  <c r="AY12" i="4"/>
  <c r="AJ12" i="4"/>
  <c r="AZ12" i="4"/>
  <c r="AP12" i="4"/>
  <c r="BF12" i="4"/>
  <c r="AM12" i="4"/>
  <c r="BC12" i="4"/>
  <c r="AN12" i="4"/>
  <c r="BD12" i="4"/>
  <c r="DQ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D61" i="4"/>
  <c r="DF61" i="4"/>
  <c r="BZ61" i="4"/>
  <c r="AT61" i="4"/>
  <c r="V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CX61" i="4"/>
  <c r="CH61" i="4"/>
  <c r="BJ61" i="4"/>
  <c r="BB61" i="4"/>
  <c r="AD61" i="4"/>
  <c r="N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DN61" i="4"/>
  <c r="CP61" i="4"/>
  <c r="BR61" i="4"/>
  <c r="AL61" i="4"/>
  <c r="F61" i="4"/>
  <c r="G61" i="4"/>
  <c r="W61" i="4"/>
  <c r="AM61" i="4"/>
  <c r="BC61" i="4"/>
  <c r="BS61" i="4"/>
  <c r="CI61" i="4"/>
  <c r="CY61" i="4"/>
  <c r="DO61" i="4"/>
  <c r="I61" i="4"/>
  <c r="Y61" i="4"/>
  <c r="AO61" i="4"/>
  <c r="BE61" i="4"/>
  <c r="BU61" i="4"/>
  <c r="CK61" i="4"/>
  <c r="DA61" i="4"/>
  <c r="K61" i="4"/>
  <c r="AA61" i="4"/>
  <c r="AQ61" i="4"/>
  <c r="BG61" i="4"/>
  <c r="BW61" i="4"/>
  <c r="CM61" i="4"/>
  <c r="DC61" i="4"/>
  <c r="DS61" i="4"/>
  <c r="M61" i="4"/>
  <c r="AC61" i="4"/>
  <c r="AS61" i="4"/>
  <c r="BI61" i="4"/>
  <c r="BY61" i="4"/>
  <c r="CO61" i="4"/>
  <c r="DE61" i="4"/>
  <c r="O61" i="4"/>
  <c r="AE61" i="4"/>
  <c r="AU61" i="4"/>
  <c r="BK61" i="4"/>
  <c r="CA61" i="4"/>
  <c r="CQ61" i="4"/>
  <c r="DG61" i="4"/>
  <c r="Q61" i="4"/>
  <c r="AG61" i="4"/>
  <c r="AW61" i="4"/>
  <c r="BM61" i="4"/>
  <c r="CC61" i="4"/>
  <c r="CS61" i="4"/>
  <c r="DI61" i="4"/>
  <c r="S61" i="4"/>
  <c r="AI61" i="4"/>
  <c r="AY61" i="4"/>
  <c r="BO61" i="4"/>
  <c r="CE61" i="4"/>
  <c r="CU61" i="4"/>
  <c r="DK61" i="4"/>
  <c r="E61" i="4"/>
  <c r="U61" i="4"/>
  <c r="AK61" i="4"/>
  <c r="BA61" i="4"/>
  <c r="BQ61" i="4"/>
  <c r="CG61" i="4"/>
  <c r="CW61" i="4"/>
  <c r="DM61" i="4"/>
  <c r="DQ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D53" i="4"/>
  <c r="DF53" i="4"/>
  <c r="BZ53" i="4"/>
  <c r="BB53" i="4"/>
  <c r="AD53" i="4"/>
  <c r="F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CP53" i="4"/>
  <c r="BR53" i="4"/>
  <c r="AT53" i="4"/>
  <c r="V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DN53" i="4"/>
  <c r="CX53" i="4"/>
  <c r="CH53" i="4"/>
  <c r="BJ53" i="4"/>
  <c r="AL53" i="4"/>
  <c r="N53" i="4"/>
  <c r="G53" i="4"/>
  <c r="W53" i="4"/>
  <c r="AM53" i="4"/>
  <c r="BC53" i="4"/>
  <c r="BS53" i="4"/>
  <c r="CI53" i="4"/>
  <c r="CY53" i="4"/>
  <c r="DO53" i="4"/>
  <c r="I53" i="4"/>
  <c r="Y53" i="4"/>
  <c r="AO53" i="4"/>
  <c r="BE53" i="4"/>
  <c r="BU53" i="4"/>
  <c r="CK53" i="4"/>
  <c r="DA53" i="4"/>
  <c r="K53" i="4"/>
  <c r="AA53" i="4"/>
  <c r="AQ53" i="4"/>
  <c r="BG53" i="4"/>
  <c r="BW53" i="4"/>
  <c r="CM53" i="4"/>
  <c r="DC53" i="4"/>
  <c r="DS53" i="4"/>
  <c r="M53" i="4"/>
  <c r="AC53" i="4"/>
  <c r="AS53" i="4"/>
  <c r="BI53" i="4"/>
  <c r="BY53" i="4"/>
  <c r="CO53" i="4"/>
  <c r="DE53" i="4"/>
  <c r="O53" i="4"/>
  <c r="AE53" i="4"/>
  <c r="AU53" i="4"/>
  <c r="BK53" i="4"/>
  <c r="CA53" i="4"/>
  <c r="CQ53" i="4"/>
  <c r="DG53" i="4"/>
  <c r="Q53" i="4"/>
  <c r="AG53" i="4"/>
  <c r="AW53" i="4"/>
  <c r="BM53" i="4"/>
  <c r="CC53" i="4"/>
  <c r="CS53" i="4"/>
  <c r="DI53" i="4"/>
  <c r="S53" i="4"/>
  <c r="AI53" i="4"/>
  <c r="AY53" i="4"/>
  <c r="BO53" i="4"/>
  <c r="CE53" i="4"/>
  <c r="CU53" i="4"/>
  <c r="DK53" i="4"/>
  <c r="E53" i="4"/>
  <c r="U53" i="4"/>
  <c r="AK53" i="4"/>
  <c r="BA53" i="4"/>
  <c r="BQ53" i="4"/>
  <c r="CG53" i="4"/>
  <c r="CW53" i="4"/>
  <c r="DM53" i="4"/>
  <c r="DQ45" i="4"/>
  <c r="DL45" i="4"/>
  <c r="DD45" i="4"/>
  <c r="CV45" i="4"/>
  <c r="CN45" i="4"/>
  <c r="CF45" i="4"/>
  <c r="BX45" i="4"/>
  <c r="BP45" i="4"/>
  <c r="BH45" i="4"/>
  <c r="AZ45" i="4"/>
  <c r="AR45" i="4"/>
  <c r="AJ45" i="4"/>
  <c r="AB45" i="4"/>
  <c r="T45" i="4"/>
  <c r="L45" i="4"/>
  <c r="D45" i="4"/>
  <c r="BZ45" i="4"/>
  <c r="AT45" i="4"/>
  <c r="F45" i="4"/>
  <c r="DR45" i="4"/>
  <c r="DJ45" i="4"/>
  <c r="DB45" i="4"/>
  <c r="CT45" i="4"/>
  <c r="CL45" i="4"/>
  <c r="CD45" i="4"/>
  <c r="BV45" i="4"/>
  <c r="BN45" i="4"/>
  <c r="BF45" i="4"/>
  <c r="AX45" i="4"/>
  <c r="AP45" i="4"/>
  <c r="AH45" i="4"/>
  <c r="Z45" i="4"/>
  <c r="R45" i="4"/>
  <c r="J45" i="4"/>
  <c r="DN45" i="4"/>
  <c r="CX45" i="4"/>
  <c r="CP45" i="4"/>
  <c r="BR45" i="4"/>
  <c r="BB45" i="4"/>
  <c r="AD45" i="4"/>
  <c r="V45" i="4"/>
  <c r="DP45" i="4"/>
  <c r="DH45" i="4"/>
  <c r="CZ45" i="4"/>
  <c r="CR45" i="4"/>
  <c r="CJ45" i="4"/>
  <c r="CB45" i="4"/>
  <c r="BT45" i="4"/>
  <c r="BL45" i="4"/>
  <c r="BD45" i="4"/>
  <c r="AV45" i="4"/>
  <c r="AN45" i="4"/>
  <c r="AF45" i="4"/>
  <c r="X45" i="4"/>
  <c r="P45" i="4"/>
  <c r="H45" i="4"/>
  <c r="DF45" i="4"/>
  <c r="CH45" i="4"/>
  <c r="BJ45" i="4"/>
  <c r="AL45" i="4"/>
  <c r="N45" i="4"/>
  <c r="G45" i="4"/>
  <c r="W45" i="4"/>
  <c r="AM45" i="4"/>
  <c r="BC45" i="4"/>
  <c r="BS45" i="4"/>
  <c r="CI45" i="4"/>
  <c r="CY45" i="4"/>
  <c r="DO45" i="4"/>
  <c r="I45" i="4"/>
  <c r="Y45" i="4"/>
  <c r="AO45" i="4"/>
  <c r="BE45" i="4"/>
  <c r="BU45" i="4"/>
  <c r="CK45" i="4"/>
  <c r="DA45" i="4"/>
  <c r="K45" i="4"/>
  <c r="AA45" i="4"/>
  <c r="AQ45" i="4"/>
  <c r="BG45" i="4"/>
  <c r="BW45" i="4"/>
  <c r="CM45" i="4"/>
  <c r="DC45" i="4"/>
  <c r="DS45" i="4"/>
  <c r="M45" i="4"/>
  <c r="AC45" i="4"/>
  <c r="AS45" i="4"/>
  <c r="BI45" i="4"/>
  <c r="BY45" i="4"/>
  <c r="CO45" i="4"/>
  <c r="DE45" i="4"/>
  <c r="O45" i="4"/>
  <c r="AE45" i="4"/>
  <c r="AU45" i="4"/>
  <c r="BK45" i="4"/>
  <c r="CA45" i="4"/>
  <c r="CQ45" i="4"/>
  <c r="DG45" i="4"/>
  <c r="Q45" i="4"/>
  <c r="AG45" i="4"/>
  <c r="AW45" i="4"/>
  <c r="BM45" i="4"/>
  <c r="CC45" i="4"/>
  <c r="CS45" i="4"/>
  <c r="DI45" i="4"/>
  <c r="S45" i="4"/>
  <c r="AI45" i="4"/>
  <c r="AY45" i="4"/>
  <c r="BO45" i="4"/>
  <c r="CE45" i="4"/>
  <c r="CU45" i="4"/>
  <c r="DK45" i="4"/>
  <c r="E45" i="4"/>
  <c r="U45" i="4"/>
  <c r="AK45" i="4"/>
  <c r="BA45" i="4"/>
  <c r="BQ45" i="4"/>
  <c r="CG45" i="4"/>
  <c r="CW45" i="4"/>
  <c r="DM45" i="4"/>
  <c r="CV13" i="4"/>
  <c r="CN13" i="4"/>
  <c r="AJ13" i="4"/>
  <c r="AB13" i="4"/>
  <c r="F13" i="4"/>
  <c r="DR13" i="4"/>
  <c r="BN13" i="4"/>
  <c r="BF13" i="4"/>
  <c r="CX13" i="4"/>
  <c r="CH13" i="4"/>
  <c r="CR13" i="4"/>
  <c r="CJ13" i="4"/>
  <c r="AF13" i="4"/>
  <c r="X13" i="4"/>
  <c r="AD13" i="4"/>
  <c r="N13" i="4"/>
  <c r="CY13" i="4"/>
  <c r="DO13" i="4"/>
  <c r="DA13" i="4"/>
  <c r="K13" i="4"/>
  <c r="DS13" i="4"/>
  <c r="M13" i="4"/>
  <c r="O13" i="4"/>
  <c r="AE13" i="4"/>
  <c r="AG13" i="4"/>
  <c r="AW13" i="4"/>
  <c r="AY13" i="4"/>
  <c r="BO13" i="4"/>
  <c r="BA13" i="4"/>
  <c r="BQ13" i="4"/>
  <c r="CA501" i="4"/>
  <c r="O501" i="4"/>
  <c r="BR501" i="4"/>
  <c r="F501" i="4"/>
  <c r="BI501" i="4"/>
  <c r="CT499" i="4"/>
  <c r="AY499" i="4"/>
  <c r="DK499" i="4"/>
  <c r="CR499" i="4"/>
  <c r="BI499" i="4"/>
  <c r="N499" i="4"/>
  <c r="DM495" i="4"/>
  <c r="BA495" i="4"/>
  <c r="CI497" i="4"/>
  <c r="CB495" i="4"/>
  <c r="P495" i="4"/>
  <c r="AJ497" i="4"/>
  <c r="CV497" i="4"/>
  <c r="AS497" i="4"/>
  <c r="DE497" i="4"/>
  <c r="BB497" i="4"/>
  <c r="DN497" i="4"/>
  <c r="BO495" i="4"/>
  <c r="DO491" i="4"/>
  <c r="BC491" i="4"/>
  <c r="DF491" i="4"/>
  <c r="AT491" i="4"/>
  <c r="BO493" i="4"/>
  <c r="AZ493" i="4"/>
  <c r="DL493" i="4"/>
  <c r="BI493" i="4"/>
  <c r="F493" i="4"/>
  <c r="BR493" i="4"/>
  <c r="CV490" i="4"/>
  <c r="DA487" i="4"/>
  <c r="AO487" i="4"/>
  <c r="CQ485" i="4"/>
  <c r="AE485" i="4"/>
  <c r="BW490" i="4"/>
  <c r="AG490" i="4"/>
  <c r="CS490" i="4"/>
  <c r="AP490" i="4"/>
  <c r="DB490" i="4"/>
  <c r="BX487" i="4"/>
  <c r="L487" i="4"/>
  <c r="CM496" i="4"/>
  <c r="AF496" i="4"/>
  <c r="CR496" i="4"/>
  <c r="AS496" i="4"/>
  <c r="DF496" i="4"/>
  <c r="BF496" i="4"/>
  <c r="DH496" i="4"/>
  <c r="X490" i="4"/>
  <c r="BS487" i="4"/>
  <c r="G487" i="4"/>
  <c r="CG478" i="4"/>
  <c r="X488" i="4"/>
  <c r="CJ488" i="4"/>
  <c r="AG488" i="4"/>
  <c r="CS488" i="4"/>
  <c r="AP488" i="4"/>
  <c r="DB488" i="4"/>
  <c r="CA478" i="4"/>
  <c r="O478" i="4"/>
  <c r="S481" i="4"/>
  <c r="BJ481" i="4"/>
  <c r="D481" i="4"/>
  <c r="BP481" i="4"/>
  <c r="CE483" i="4"/>
  <c r="AV483" i="4"/>
  <c r="DH483" i="4"/>
  <c r="BE483" i="4"/>
  <c r="DQ483" i="4"/>
  <c r="BN483" i="4"/>
  <c r="DA481" i="4"/>
  <c r="CU477" i="4"/>
  <c r="V477" i="4"/>
  <c r="CH477" i="4"/>
  <c r="AB477" i="4"/>
  <c r="CN477" i="4"/>
  <c r="CM471" i="4"/>
  <c r="AA471" i="4"/>
  <c r="CI481" i="4"/>
  <c r="CE479" i="4"/>
  <c r="AB479" i="4"/>
  <c r="CN479" i="4"/>
  <c r="AL479" i="4"/>
  <c r="CX479" i="4"/>
  <c r="AG477" i="4"/>
  <c r="BW472" i="4"/>
  <c r="K472" i="4"/>
  <c r="BN471" i="4"/>
  <c r="DA469" i="4"/>
  <c r="S469" i="4"/>
  <c r="BD469" i="4"/>
  <c r="DP469" i="4"/>
  <c r="CA463" i="4"/>
  <c r="O463" i="4"/>
  <c r="CI459" i="4"/>
  <c r="W459" i="4"/>
  <c r="T473" i="4"/>
  <c r="CF473" i="4"/>
  <c r="AC473" i="4"/>
  <c r="CO473" i="4"/>
  <c r="AL473" i="4"/>
  <c r="CX473" i="4"/>
  <c r="BM469" i="4"/>
  <c r="CU467" i="4"/>
  <c r="M467" i="4"/>
  <c r="BJ467" i="4"/>
  <c r="CG463" i="4"/>
  <c r="U463" i="4"/>
  <c r="BW461" i="4"/>
  <c r="K461" i="4"/>
  <c r="DA459" i="4"/>
  <c r="AO459" i="4"/>
  <c r="CQ457" i="4"/>
  <c r="AE457" i="4"/>
  <c r="CE453" i="4"/>
  <c r="S453" i="4"/>
  <c r="BS449" i="4"/>
  <c r="G449" i="4"/>
  <c r="DF475" i="4"/>
  <c r="BT470" i="4"/>
  <c r="BO470" i="4"/>
  <c r="BH470" i="4"/>
  <c r="AK470" i="4"/>
  <c r="CW470" i="4"/>
  <c r="BR470" i="4"/>
  <c r="BZ455" i="4"/>
  <c r="M455" i="4"/>
  <c r="BY455" i="4"/>
  <c r="BT451" i="4"/>
  <c r="Q451" i="4"/>
  <c r="CC451" i="4"/>
  <c r="AT447" i="4"/>
  <c r="AK447" i="4"/>
  <c r="CW447" i="4"/>
  <c r="CA445" i="4"/>
  <c r="O445" i="4"/>
  <c r="S475" i="4"/>
  <c r="BK475" i="4"/>
  <c r="AA475" i="4"/>
  <c r="DI475" i="4"/>
  <c r="BY475" i="4"/>
  <c r="AF475" i="4"/>
  <c r="CR475" i="4"/>
  <c r="BI452" i="4"/>
  <c r="BB446" i="4"/>
  <c r="CJ444" i="4"/>
  <c r="F444" i="4"/>
  <c r="BR444" i="4"/>
  <c r="DE441" i="4"/>
  <c r="AS441" i="4"/>
  <c r="CU439" i="4"/>
  <c r="AI439" i="4"/>
  <c r="CI435" i="4"/>
  <c r="W435" i="4"/>
  <c r="D452" i="4"/>
  <c r="P448" i="4"/>
  <c r="CC448" i="4"/>
  <c r="AL448" i="4"/>
  <c r="CX448" i="4"/>
  <c r="BA446" i="4"/>
  <c r="CC444" i="4"/>
  <c r="DK443" i="4"/>
  <c r="AD443" i="4"/>
  <c r="AW443" i="4"/>
  <c r="DI443" i="4"/>
  <c r="BP441" i="4"/>
  <c r="D441" i="4"/>
  <c r="BG440" i="4"/>
  <c r="DJ439" i="4"/>
  <c r="AX439" i="4"/>
  <c r="CY436" i="4"/>
  <c r="AM436" i="4"/>
  <c r="CP435" i="4"/>
  <c r="AD435" i="4"/>
  <c r="CY428" i="4"/>
  <c r="AM428" i="4"/>
  <c r="CU452" i="4"/>
  <c r="AQ452" i="4"/>
  <c r="G452" i="4"/>
  <c r="CN452" i="4"/>
  <c r="AT452" i="4"/>
  <c r="DF452" i="4"/>
  <c r="AO446" i="4"/>
  <c r="AN446" i="4"/>
  <c r="DM446" i="4"/>
  <c r="DS441" i="4"/>
  <c r="BG441" i="4"/>
  <c r="BE429" i="4"/>
  <c r="AB429" i="4"/>
  <c r="CN429" i="4"/>
  <c r="CY429" i="4"/>
  <c r="R429" i="4"/>
  <c r="CI421" i="4"/>
  <c r="W421" i="4"/>
  <c r="DK417" i="4"/>
  <c r="AY417" i="4"/>
  <c r="BK413" i="4"/>
  <c r="BW409" i="4"/>
  <c r="K409" i="4"/>
  <c r="BK405" i="4"/>
  <c r="DK437" i="4"/>
  <c r="L437" i="4"/>
  <c r="BX437" i="4"/>
  <c r="U437" i="4"/>
  <c r="CG437" i="4"/>
  <c r="BR429" i="4"/>
  <c r="DF421" i="4"/>
  <c r="AT421" i="4"/>
  <c r="CD417" i="4"/>
  <c r="R417" i="4"/>
  <c r="DN413" i="4"/>
  <c r="BB413" i="4"/>
  <c r="DB409" i="4"/>
  <c r="AP409" i="4"/>
  <c r="DN405" i="4"/>
  <c r="BB405" i="4"/>
  <c r="AZ438" i="4"/>
  <c r="BK438" i="4"/>
  <c r="BT438" i="4"/>
  <c r="AO438" i="4"/>
  <c r="DA438" i="4"/>
  <c r="AX438" i="4"/>
  <c r="DJ438" i="4"/>
  <c r="BH423" i="4"/>
  <c r="BO423" i="4"/>
  <c r="Y423" i="4"/>
  <c r="DG423" i="4"/>
  <c r="BQ423" i="4"/>
  <c r="AT423" i="4"/>
  <c r="DF423" i="4"/>
  <c r="BG411" i="4"/>
  <c r="CH403" i="4"/>
  <c r="H400" i="4"/>
  <c r="BA395" i="4"/>
  <c r="DO411" i="4"/>
  <c r="CV411" i="4"/>
  <c r="DE411" i="4"/>
  <c r="DK403" i="4"/>
  <c r="BX403" i="4"/>
  <c r="CG403" i="4"/>
  <c r="D395" i="4"/>
  <c r="BO385" i="4"/>
  <c r="E387" i="4"/>
  <c r="BN387" i="4"/>
  <c r="AA367" i="4"/>
  <c r="DO355" i="4"/>
  <c r="DR426" i="4"/>
  <c r="BY426" i="4"/>
  <c r="BQ378" i="4"/>
  <c r="CI368" i="4"/>
  <c r="DJ355" i="4"/>
  <c r="BB381" i="4"/>
  <c r="M365" i="4"/>
  <c r="AB357" i="4"/>
  <c r="BO349" i="4"/>
  <c r="D345" i="4"/>
  <c r="AY401" i="4"/>
  <c r="BB401" i="4"/>
  <c r="U358" i="4"/>
  <c r="CM336" i="4"/>
  <c r="BW328" i="4"/>
  <c r="BG320" i="4"/>
  <c r="AS343" i="4"/>
  <c r="BJ343" i="4"/>
  <c r="AC310" i="4"/>
  <c r="O278" i="4"/>
  <c r="CE393" i="4"/>
  <c r="BN393" i="4"/>
  <c r="S354" i="4"/>
  <c r="R354" i="4"/>
  <c r="U347" i="4"/>
  <c r="AM310" i="4"/>
  <c r="BK303" i="4"/>
  <c r="K299" i="4"/>
  <c r="AM295" i="4"/>
  <c r="CE419" i="4"/>
  <c r="BE419" i="4"/>
  <c r="DP397" i="4"/>
  <c r="CS397" i="4"/>
  <c r="CQ370" i="4"/>
  <c r="BN370" i="4"/>
  <c r="AS326" i="4"/>
  <c r="F308" i="4"/>
  <c r="CU289" i="4"/>
  <c r="CP289" i="4"/>
  <c r="S281" i="4"/>
  <c r="CX276" i="4"/>
  <c r="CV270" i="4"/>
  <c r="D262" i="4"/>
  <c r="AE250" i="4"/>
  <c r="BE238" i="4"/>
  <c r="K226" i="4"/>
  <c r="CY214" i="4"/>
  <c r="DR228" i="4"/>
  <c r="DG228" i="4"/>
  <c r="CX228" i="4"/>
  <c r="CL228" i="4"/>
  <c r="CA228" i="4"/>
  <c r="BR228" i="4"/>
  <c r="BF228" i="4"/>
  <c r="AU228" i="4"/>
  <c r="AL228" i="4"/>
  <c r="Z228" i="4"/>
  <c r="O228" i="4"/>
  <c r="F228" i="4"/>
  <c r="DO228" i="4"/>
  <c r="DF228" i="4"/>
  <c r="CT228" i="4"/>
  <c r="CI228" i="4"/>
  <c r="BZ228" i="4"/>
  <c r="BN228" i="4"/>
  <c r="BC228" i="4"/>
  <c r="AT228" i="4"/>
  <c r="AH228" i="4"/>
  <c r="W228" i="4"/>
  <c r="N228" i="4"/>
  <c r="DN228" i="4"/>
  <c r="DB228" i="4"/>
  <c r="CQ228" i="4"/>
  <c r="CH228" i="4"/>
  <c r="BV228" i="4"/>
  <c r="BK228" i="4"/>
  <c r="BB228" i="4"/>
  <c r="AP228" i="4"/>
  <c r="AE228" i="4"/>
  <c r="V228" i="4"/>
  <c r="J228" i="4"/>
  <c r="DJ228" i="4"/>
  <c r="CY228" i="4"/>
  <c r="CP228" i="4"/>
  <c r="CD228" i="4"/>
  <c r="BS228" i="4"/>
  <c r="BJ228" i="4"/>
  <c r="AX228" i="4"/>
  <c r="AM228" i="4"/>
  <c r="AD228" i="4"/>
  <c r="R228" i="4"/>
  <c r="G228" i="4"/>
  <c r="DM228" i="4"/>
  <c r="CW228" i="4"/>
  <c r="CG228" i="4"/>
  <c r="BQ228" i="4"/>
  <c r="BA228" i="4"/>
  <c r="AK228" i="4"/>
  <c r="U228" i="4"/>
  <c r="E228" i="4"/>
  <c r="DD228" i="4"/>
  <c r="CN228" i="4"/>
  <c r="BX228" i="4"/>
  <c r="BH228" i="4"/>
  <c r="AR228" i="4"/>
  <c r="AB228" i="4"/>
  <c r="L228" i="4"/>
  <c r="S228" i="4"/>
  <c r="AY228" i="4"/>
  <c r="CE228" i="4"/>
  <c r="DK228" i="4"/>
  <c r="DI228" i="4"/>
  <c r="CS228" i="4"/>
  <c r="CC228" i="4"/>
  <c r="BM228" i="4"/>
  <c r="AW228" i="4"/>
  <c r="AG228" i="4"/>
  <c r="Q228" i="4"/>
  <c r="DP228" i="4"/>
  <c r="CZ228" i="4"/>
  <c r="CJ228" i="4"/>
  <c r="BT228" i="4"/>
  <c r="BD228" i="4"/>
  <c r="AN228" i="4"/>
  <c r="X228" i="4"/>
  <c r="H228" i="4"/>
  <c r="AA228" i="4"/>
  <c r="BG228" i="4"/>
  <c r="CM228" i="4"/>
  <c r="DS228" i="4"/>
  <c r="DE228" i="4"/>
  <c r="CO228" i="4"/>
  <c r="BY228" i="4"/>
  <c r="BI228" i="4"/>
  <c r="AS228" i="4"/>
  <c r="AC228" i="4"/>
  <c r="M228" i="4"/>
  <c r="DL228" i="4"/>
  <c r="CV228" i="4"/>
  <c r="CF228" i="4"/>
  <c r="BP228" i="4"/>
  <c r="AZ228" i="4"/>
  <c r="AJ228" i="4"/>
  <c r="T228" i="4"/>
  <c r="D228" i="4"/>
  <c r="AI228" i="4"/>
  <c r="BO228" i="4"/>
  <c r="CU228" i="4"/>
  <c r="DQ228" i="4"/>
  <c r="DA228" i="4"/>
  <c r="CK228" i="4"/>
  <c r="BU228" i="4"/>
  <c r="BE228" i="4"/>
  <c r="AO228" i="4"/>
  <c r="Y228" i="4"/>
  <c r="I228" i="4"/>
  <c r="DH228" i="4"/>
  <c r="CR228" i="4"/>
  <c r="CB228" i="4"/>
  <c r="BL228" i="4"/>
  <c r="AV228" i="4"/>
  <c r="AF228" i="4"/>
  <c r="P228" i="4"/>
  <c r="K228" i="4"/>
  <c r="AQ228" i="4"/>
  <c r="BW228" i="4"/>
  <c r="DC228" i="4"/>
  <c r="DO205" i="4"/>
  <c r="DD205" i="4"/>
  <c r="CR205" i="4"/>
  <c r="CI205" i="4"/>
  <c r="BX205" i="4"/>
  <c r="BL205" i="4"/>
  <c r="BC205" i="4"/>
  <c r="AR205" i="4"/>
  <c r="AF205" i="4"/>
  <c r="W205" i="4"/>
  <c r="L205" i="4"/>
  <c r="DL205" i="4"/>
  <c r="CZ205" i="4"/>
  <c r="CQ205" i="4"/>
  <c r="CF205" i="4"/>
  <c r="BT205" i="4"/>
  <c r="BK205" i="4"/>
  <c r="AZ205" i="4"/>
  <c r="AN205" i="4"/>
  <c r="AE205" i="4"/>
  <c r="T205" i="4"/>
  <c r="H205" i="4"/>
  <c r="DH205" i="4"/>
  <c r="CY205" i="4"/>
  <c r="CN205" i="4"/>
  <c r="CB205" i="4"/>
  <c r="BS205" i="4"/>
  <c r="BH205" i="4"/>
  <c r="AV205" i="4"/>
  <c r="AM205" i="4"/>
  <c r="AB205" i="4"/>
  <c r="P205" i="4"/>
  <c r="G205" i="4"/>
  <c r="DP205" i="4"/>
  <c r="DG205" i="4"/>
  <c r="CV205" i="4"/>
  <c r="CJ205" i="4"/>
  <c r="CA205" i="4"/>
  <c r="BP205" i="4"/>
  <c r="BD205" i="4"/>
  <c r="AU205" i="4"/>
  <c r="AJ205" i="4"/>
  <c r="X205" i="4"/>
  <c r="O205" i="4"/>
  <c r="D205" i="4"/>
  <c r="DR205" i="4"/>
  <c r="DB205" i="4"/>
  <c r="CL205" i="4"/>
  <c r="BV205" i="4"/>
  <c r="BF205" i="4"/>
  <c r="AP205" i="4"/>
  <c r="Z205" i="4"/>
  <c r="J205" i="4"/>
  <c r="DI205" i="4"/>
  <c r="CS205" i="4"/>
  <c r="CC205" i="4"/>
  <c r="BM205" i="4"/>
  <c r="AW205" i="4"/>
  <c r="AG205" i="4"/>
  <c r="Q205" i="4"/>
  <c r="K205" i="4"/>
  <c r="AQ205" i="4"/>
  <c r="BW205" i="4"/>
  <c r="DC205" i="4"/>
  <c r="DN205" i="4"/>
  <c r="CX205" i="4"/>
  <c r="CH205" i="4"/>
  <c r="BR205" i="4"/>
  <c r="BB205" i="4"/>
  <c r="AL205" i="4"/>
  <c r="V205" i="4"/>
  <c r="F205" i="4"/>
  <c r="DE205" i="4"/>
  <c r="CO205" i="4"/>
  <c r="BY205" i="4"/>
  <c r="BI205" i="4"/>
  <c r="AS205" i="4"/>
  <c r="AC205" i="4"/>
  <c r="M205" i="4"/>
  <c r="S205" i="4"/>
  <c r="AY205" i="4"/>
  <c r="CE205" i="4"/>
  <c r="DK205" i="4"/>
  <c r="DJ205" i="4"/>
  <c r="CT205" i="4"/>
  <c r="CD205" i="4"/>
  <c r="BN205" i="4"/>
  <c r="AX205" i="4"/>
  <c r="AH205" i="4"/>
  <c r="R205" i="4"/>
  <c r="DQ205" i="4"/>
  <c r="DA205" i="4"/>
  <c r="CK205" i="4"/>
  <c r="BU205" i="4"/>
  <c r="BE205" i="4"/>
  <c r="AO205" i="4"/>
  <c r="Y205" i="4"/>
  <c r="I205" i="4"/>
  <c r="AA205" i="4"/>
  <c r="BG205" i="4"/>
  <c r="CM205" i="4"/>
  <c r="DS205" i="4"/>
  <c r="DF205" i="4"/>
  <c r="CP205" i="4"/>
  <c r="BZ205" i="4"/>
  <c r="BJ205" i="4"/>
  <c r="AT205" i="4"/>
  <c r="AD205" i="4"/>
  <c r="N205" i="4"/>
  <c r="DM205" i="4"/>
  <c r="CW205" i="4"/>
  <c r="CG205" i="4"/>
  <c r="BQ205" i="4"/>
  <c r="BA205" i="4"/>
  <c r="AK205" i="4"/>
  <c r="U205" i="4"/>
  <c r="E205" i="4"/>
  <c r="AI205" i="4"/>
  <c r="BO205" i="4"/>
  <c r="CU205" i="4"/>
  <c r="DH197" i="4"/>
  <c r="CY197" i="4"/>
  <c r="CN197" i="4"/>
  <c r="CB197" i="4"/>
  <c r="BS197" i="4"/>
  <c r="BH197" i="4"/>
  <c r="AV197" i="4"/>
  <c r="AM197" i="4"/>
  <c r="AB197" i="4"/>
  <c r="P197" i="4"/>
  <c r="G197" i="4"/>
  <c r="DP197" i="4"/>
  <c r="DG197" i="4"/>
  <c r="CV197" i="4"/>
  <c r="CJ197" i="4"/>
  <c r="CA197" i="4"/>
  <c r="BP197" i="4"/>
  <c r="BD197" i="4"/>
  <c r="AU197" i="4"/>
  <c r="AJ197" i="4"/>
  <c r="X197" i="4"/>
  <c r="O197" i="4"/>
  <c r="D197" i="4"/>
  <c r="DO197" i="4"/>
  <c r="DD197" i="4"/>
  <c r="CR197" i="4"/>
  <c r="CI197" i="4"/>
  <c r="BX197" i="4"/>
  <c r="BL197" i="4"/>
  <c r="BC197" i="4"/>
  <c r="AR197" i="4"/>
  <c r="AF197" i="4"/>
  <c r="W197" i="4"/>
  <c r="L197" i="4"/>
  <c r="DL197" i="4"/>
  <c r="CZ197" i="4"/>
  <c r="CQ197" i="4"/>
  <c r="CF197" i="4"/>
  <c r="BT197" i="4"/>
  <c r="BK197" i="4"/>
  <c r="AZ197" i="4"/>
  <c r="AN197" i="4"/>
  <c r="AE197" i="4"/>
  <c r="T197" i="4"/>
  <c r="H197" i="4"/>
  <c r="DJ197" i="4"/>
  <c r="CT197" i="4"/>
  <c r="CD197" i="4"/>
  <c r="BN197" i="4"/>
  <c r="AX197" i="4"/>
  <c r="AH197" i="4"/>
  <c r="R197" i="4"/>
  <c r="DQ197" i="4"/>
  <c r="DA197" i="4"/>
  <c r="CK197" i="4"/>
  <c r="BU197" i="4"/>
  <c r="BE197" i="4"/>
  <c r="AO197" i="4"/>
  <c r="Y197" i="4"/>
  <c r="I197" i="4"/>
  <c r="AA197" i="4"/>
  <c r="BG197" i="4"/>
  <c r="CM197" i="4"/>
  <c r="DS197" i="4"/>
  <c r="DF197" i="4"/>
  <c r="CP197" i="4"/>
  <c r="BZ197" i="4"/>
  <c r="BJ197" i="4"/>
  <c r="AT197" i="4"/>
  <c r="AD197" i="4"/>
  <c r="N197" i="4"/>
  <c r="DM197" i="4"/>
  <c r="CW197" i="4"/>
  <c r="CG197" i="4"/>
  <c r="BQ197" i="4"/>
  <c r="BA197" i="4"/>
  <c r="AK197" i="4"/>
  <c r="U197" i="4"/>
  <c r="E197" i="4"/>
  <c r="AI197" i="4"/>
  <c r="BO197" i="4"/>
  <c r="CU197" i="4"/>
  <c r="DR197" i="4"/>
  <c r="DB197" i="4"/>
  <c r="CL197" i="4"/>
  <c r="BV197" i="4"/>
  <c r="BF197" i="4"/>
  <c r="AP197" i="4"/>
  <c r="Z197" i="4"/>
  <c r="J197" i="4"/>
  <c r="DI197" i="4"/>
  <c r="CS197" i="4"/>
  <c r="CC197" i="4"/>
  <c r="BM197" i="4"/>
  <c r="AW197" i="4"/>
  <c r="AG197" i="4"/>
  <c r="Q197" i="4"/>
  <c r="K197" i="4"/>
  <c r="AQ197" i="4"/>
  <c r="BW197" i="4"/>
  <c r="DC197" i="4"/>
  <c r="DN197" i="4"/>
  <c r="CX197" i="4"/>
  <c r="CH197" i="4"/>
  <c r="BR197" i="4"/>
  <c r="BB197" i="4"/>
  <c r="AL197" i="4"/>
  <c r="V197" i="4"/>
  <c r="F197" i="4"/>
  <c r="DE197" i="4"/>
  <c r="CO197" i="4"/>
  <c r="BY197" i="4"/>
  <c r="BI197" i="4"/>
  <c r="AS197" i="4"/>
  <c r="AC197" i="4"/>
  <c r="M197" i="4"/>
  <c r="S197" i="4"/>
  <c r="AY197" i="4"/>
  <c r="CE197" i="4"/>
  <c r="DK197" i="4"/>
  <c r="DS189" i="4"/>
  <c r="CB189" i="4"/>
  <c r="AS189" i="4"/>
  <c r="I189" i="4"/>
  <c r="DE189" i="4"/>
  <c r="BU189" i="4"/>
  <c r="AK189" i="4"/>
  <c r="CW189" i="4"/>
  <c r="BO189" i="4"/>
  <c r="X189" i="4"/>
  <c r="CQ189" i="4"/>
  <c r="AZ189" i="4"/>
  <c r="P189" i="4"/>
  <c r="DR189" i="4"/>
  <c r="DB189" i="4"/>
  <c r="CL189" i="4"/>
  <c r="BV189" i="4"/>
  <c r="BF189" i="4"/>
  <c r="AP189" i="4"/>
  <c r="Z189" i="4"/>
  <c r="J189" i="4"/>
  <c r="DD189" i="4"/>
  <c r="CI189" i="4"/>
  <c r="BM189" i="4"/>
  <c r="AR189" i="4"/>
  <c r="W189" i="4"/>
  <c r="DQ189" i="4"/>
  <c r="CO189" i="4"/>
  <c r="BL189" i="4"/>
  <c r="AJ189" i="4"/>
  <c r="H189" i="4"/>
  <c r="CU189" i="4"/>
  <c r="BQ189" i="4"/>
  <c r="AO189" i="4"/>
  <c r="M189" i="4"/>
  <c r="CZ189" i="4"/>
  <c r="BW189" i="4"/>
  <c r="AU189" i="4"/>
  <c r="S189" i="4"/>
  <c r="BG189" i="4"/>
  <c r="DN189" i="4"/>
  <c r="CX189" i="4"/>
  <c r="CH189" i="4"/>
  <c r="BR189" i="4"/>
  <c r="BB189" i="4"/>
  <c r="AL189" i="4"/>
  <c r="V189" i="4"/>
  <c r="F189" i="4"/>
  <c r="CY189" i="4"/>
  <c r="CC189" i="4"/>
  <c r="BH189" i="4"/>
  <c r="AM189" i="4"/>
  <c r="Q189" i="4"/>
  <c r="DK189" i="4"/>
  <c r="CG189" i="4"/>
  <c r="BE189" i="4"/>
  <c r="AC189" i="4"/>
  <c r="DP189" i="4"/>
  <c r="CM189" i="4"/>
  <c r="BK189" i="4"/>
  <c r="AI189" i="4"/>
  <c r="E189" i="4"/>
  <c r="CR189" i="4"/>
  <c r="BP189" i="4"/>
  <c r="AN189" i="4"/>
  <c r="K189" i="4"/>
  <c r="CJ189" i="4"/>
  <c r="DJ189" i="4"/>
  <c r="CT189" i="4"/>
  <c r="CD189" i="4"/>
  <c r="BN189" i="4"/>
  <c r="AX189" i="4"/>
  <c r="AH189" i="4"/>
  <c r="R189" i="4"/>
  <c r="DO189" i="4"/>
  <c r="CS189" i="4"/>
  <c r="BX189" i="4"/>
  <c r="BC189" i="4"/>
  <c r="AG189" i="4"/>
  <c r="L189" i="4"/>
  <c r="DC189" i="4"/>
  <c r="CA189" i="4"/>
  <c r="AY189" i="4"/>
  <c r="U189" i="4"/>
  <c r="DH189" i="4"/>
  <c r="CF189" i="4"/>
  <c r="BD189" i="4"/>
  <c r="AA189" i="4"/>
  <c r="DM189" i="4"/>
  <c r="CK189" i="4"/>
  <c r="BI189" i="4"/>
  <c r="AF189" i="4"/>
  <c r="D189" i="4"/>
  <c r="DL189" i="4"/>
  <c r="DF189" i="4"/>
  <c r="CP189" i="4"/>
  <c r="BZ189" i="4"/>
  <c r="BJ189" i="4"/>
  <c r="AT189" i="4"/>
  <c r="AD189" i="4"/>
  <c r="N189" i="4"/>
  <c r="DI189" i="4"/>
  <c r="CN189" i="4"/>
  <c r="BS189" i="4"/>
  <c r="AW189" i="4"/>
  <c r="AB189" i="4"/>
  <c r="G189" i="4"/>
  <c r="CV189" i="4"/>
  <c r="BT189" i="4"/>
  <c r="AQ189" i="4"/>
  <c r="O189" i="4"/>
  <c r="DA189" i="4"/>
  <c r="BY189" i="4"/>
  <c r="AV189" i="4"/>
  <c r="T189" i="4"/>
  <c r="DG189" i="4"/>
  <c r="CE189" i="4"/>
  <c r="BA189" i="4"/>
  <c r="Y189" i="4"/>
  <c r="AE189" i="4"/>
  <c r="DS173" i="4"/>
  <c r="DO173" i="4"/>
  <c r="DD173" i="4"/>
  <c r="CI173" i="4"/>
  <c r="BX173" i="4"/>
  <c r="BM173" i="4"/>
  <c r="AR173" i="4"/>
  <c r="AG173" i="4"/>
  <c r="W173" i="4"/>
  <c r="DL173" i="4"/>
  <c r="DA173" i="4"/>
  <c r="CQ173" i="4"/>
  <c r="BU173" i="4"/>
  <c r="BK173" i="4"/>
  <c r="AZ173" i="4"/>
  <c r="AE173" i="4"/>
  <c r="T173" i="4"/>
  <c r="I173" i="4"/>
  <c r="CY173" i="4"/>
  <c r="CN173" i="4"/>
  <c r="CC173" i="4"/>
  <c r="BH173" i="4"/>
  <c r="AW173" i="4"/>
  <c r="AM173" i="4"/>
  <c r="Q173" i="4"/>
  <c r="G173" i="4"/>
  <c r="DQ173" i="4"/>
  <c r="CV173" i="4"/>
  <c r="CK173" i="4"/>
  <c r="CA173" i="4"/>
  <c r="BE173" i="4"/>
  <c r="AU173" i="4"/>
  <c r="AJ173" i="4"/>
  <c r="O173" i="4"/>
  <c r="D173" i="4"/>
  <c r="P173" i="4"/>
  <c r="BG173" i="4"/>
  <c r="CB173" i="4"/>
  <c r="CW173" i="4"/>
  <c r="CP173" i="4"/>
  <c r="BZ173" i="4"/>
  <c r="BJ173" i="4"/>
  <c r="AD173" i="4"/>
  <c r="N173" i="4"/>
  <c r="M173" i="4"/>
  <c r="BD173" i="4"/>
  <c r="BY173" i="4"/>
  <c r="CU173" i="4"/>
  <c r="U173" i="4"/>
  <c r="AQ173" i="4"/>
  <c r="BL173" i="4"/>
  <c r="DC173" i="4"/>
  <c r="DR173" i="4"/>
  <c r="DB173" i="4"/>
  <c r="BV173" i="4"/>
  <c r="BF173" i="4"/>
  <c r="AP173" i="4"/>
  <c r="J173" i="4"/>
  <c r="S173" i="4"/>
  <c r="AN173" i="4"/>
  <c r="CE173" i="4"/>
  <c r="CZ173" i="4"/>
  <c r="E173" i="4"/>
  <c r="AV173" i="4"/>
  <c r="BQ173" i="4"/>
  <c r="CM173" i="4"/>
  <c r="DN173" i="4"/>
  <c r="CX173" i="4"/>
  <c r="CH173" i="4"/>
  <c r="BB173" i="4"/>
  <c r="AL173" i="4"/>
  <c r="V173" i="4"/>
  <c r="X173" i="4"/>
  <c r="AS173" i="4"/>
  <c r="BO173" i="4"/>
  <c r="DE173" i="4"/>
  <c r="K173" i="4"/>
  <c r="AF173" i="4"/>
  <c r="BW173" i="4"/>
  <c r="CR173" i="4"/>
  <c r="DM173" i="4"/>
  <c r="CT173" i="4"/>
  <c r="CD173" i="4"/>
  <c r="BN173" i="4"/>
  <c r="AH173" i="4"/>
  <c r="R173" i="4"/>
  <c r="H173" i="4"/>
  <c r="AY173" i="4"/>
  <c r="BT173" i="4"/>
  <c r="CO173" i="4"/>
  <c r="DS162" i="4"/>
  <c r="DP162" i="4"/>
  <c r="DJ162" i="4"/>
  <c r="DE162" i="4"/>
  <c r="CZ162" i="4"/>
  <c r="CT162" i="4"/>
  <c r="CO162" i="4"/>
  <c r="CJ162" i="4"/>
  <c r="CD162" i="4"/>
  <c r="BY162" i="4"/>
  <c r="BT162" i="4"/>
  <c r="BN162" i="4"/>
  <c r="BI162" i="4"/>
  <c r="BD162" i="4"/>
  <c r="AX162" i="4"/>
  <c r="AS162" i="4"/>
  <c r="AN162" i="4"/>
  <c r="AH162" i="4"/>
  <c r="AC162" i="4"/>
  <c r="X162" i="4"/>
  <c r="R162" i="4"/>
  <c r="M162" i="4"/>
  <c r="H162" i="4"/>
  <c r="DN162" i="4"/>
  <c r="DI162" i="4"/>
  <c r="DD162" i="4"/>
  <c r="CX162" i="4"/>
  <c r="CS162" i="4"/>
  <c r="CN162" i="4"/>
  <c r="CH162" i="4"/>
  <c r="CC162" i="4"/>
  <c r="BX162" i="4"/>
  <c r="BR162" i="4"/>
  <c r="BM162" i="4"/>
  <c r="BH162" i="4"/>
  <c r="BB162" i="4"/>
  <c r="AW162" i="4"/>
  <c r="AR162" i="4"/>
  <c r="AL162" i="4"/>
  <c r="AG162" i="4"/>
  <c r="AB162" i="4"/>
  <c r="V162" i="4"/>
  <c r="Q162" i="4"/>
  <c r="L162" i="4"/>
  <c r="F162" i="4"/>
  <c r="DR162" i="4"/>
  <c r="DM162" i="4"/>
  <c r="DH162" i="4"/>
  <c r="DB162" i="4"/>
  <c r="CW162" i="4"/>
  <c r="CR162" i="4"/>
  <c r="CL162" i="4"/>
  <c r="CG162" i="4"/>
  <c r="CB162" i="4"/>
  <c r="BV162" i="4"/>
  <c r="BQ162" i="4"/>
  <c r="BL162" i="4"/>
  <c r="BF162" i="4"/>
  <c r="BA162" i="4"/>
  <c r="AV162" i="4"/>
  <c r="AP162" i="4"/>
  <c r="AK162" i="4"/>
  <c r="AF162" i="4"/>
  <c r="Z162" i="4"/>
  <c r="U162" i="4"/>
  <c r="P162" i="4"/>
  <c r="J162" i="4"/>
  <c r="E162" i="4"/>
  <c r="DQ162" i="4"/>
  <c r="DL162" i="4"/>
  <c r="DF162" i="4"/>
  <c r="DA162" i="4"/>
  <c r="CV162" i="4"/>
  <c r="CP162" i="4"/>
  <c r="CK162" i="4"/>
  <c r="CF162" i="4"/>
  <c r="BZ162" i="4"/>
  <c r="BU162" i="4"/>
  <c r="BP162" i="4"/>
  <c r="BJ162" i="4"/>
  <c r="BE162" i="4"/>
  <c r="AZ162" i="4"/>
  <c r="AT162" i="4"/>
  <c r="AO162" i="4"/>
  <c r="AJ162" i="4"/>
  <c r="AD162" i="4"/>
  <c r="Y162" i="4"/>
  <c r="T162" i="4"/>
  <c r="N162" i="4"/>
  <c r="I162" i="4"/>
  <c r="D162" i="4"/>
  <c r="O162" i="4"/>
  <c r="AE162" i="4"/>
  <c r="AU162" i="4"/>
  <c r="BK162" i="4"/>
  <c r="CA162" i="4"/>
  <c r="CQ162" i="4"/>
  <c r="DG162" i="4"/>
  <c r="S162" i="4"/>
  <c r="AI162" i="4"/>
  <c r="AY162" i="4"/>
  <c r="BO162" i="4"/>
  <c r="CE162" i="4"/>
  <c r="CU162" i="4"/>
  <c r="DK162" i="4"/>
  <c r="G162" i="4"/>
  <c r="W162" i="4"/>
  <c r="AM162" i="4"/>
  <c r="BC162" i="4"/>
  <c r="BS162" i="4"/>
  <c r="CI162" i="4"/>
  <c r="CY162" i="4"/>
  <c r="DO162" i="4"/>
  <c r="K162" i="4"/>
  <c r="AA162" i="4"/>
  <c r="AQ162" i="4"/>
  <c r="BG162" i="4"/>
  <c r="BW162" i="4"/>
  <c r="CM162" i="4"/>
  <c r="DC162" i="4"/>
  <c r="DS124" i="4"/>
  <c r="DN124" i="4"/>
  <c r="DI124" i="4"/>
  <c r="DD124" i="4"/>
  <c r="CX124" i="4"/>
  <c r="CS124" i="4"/>
  <c r="CN124" i="4"/>
  <c r="CH124" i="4"/>
  <c r="CC124" i="4"/>
  <c r="BX124" i="4"/>
  <c r="BR124" i="4"/>
  <c r="BM124" i="4"/>
  <c r="BH124" i="4"/>
  <c r="BB124" i="4"/>
  <c r="AW124" i="4"/>
  <c r="AR124" i="4"/>
  <c r="AL124" i="4"/>
  <c r="AG124" i="4"/>
  <c r="AB124" i="4"/>
  <c r="V124" i="4"/>
  <c r="Q124" i="4"/>
  <c r="L124" i="4"/>
  <c r="F124" i="4"/>
  <c r="DR124" i="4"/>
  <c r="DM124" i="4"/>
  <c r="DH124" i="4"/>
  <c r="DB124" i="4"/>
  <c r="CW124" i="4"/>
  <c r="CR124" i="4"/>
  <c r="CL124" i="4"/>
  <c r="CG124" i="4"/>
  <c r="CB124" i="4"/>
  <c r="BV124" i="4"/>
  <c r="BQ124" i="4"/>
  <c r="BL124" i="4"/>
  <c r="BF124" i="4"/>
  <c r="BA124" i="4"/>
  <c r="AV124" i="4"/>
  <c r="AP124" i="4"/>
  <c r="AK124" i="4"/>
  <c r="AF124" i="4"/>
  <c r="Z124" i="4"/>
  <c r="U124" i="4"/>
  <c r="P124" i="4"/>
  <c r="J124" i="4"/>
  <c r="E124" i="4"/>
  <c r="DQ124" i="4"/>
  <c r="DL124" i="4"/>
  <c r="DF124" i="4"/>
  <c r="DA124" i="4"/>
  <c r="CV124" i="4"/>
  <c r="CP124" i="4"/>
  <c r="CK124" i="4"/>
  <c r="CF124" i="4"/>
  <c r="BZ124" i="4"/>
  <c r="BU124" i="4"/>
  <c r="BP124" i="4"/>
  <c r="BJ124" i="4"/>
  <c r="BE124" i="4"/>
  <c r="AZ124" i="4"/>
  <c r="AT124" i="4"/>
  <c r="AO124" i="4"/>
  <c r="AJ124" i="4"/>
  <c r="AD124" i="4"/>
  <c r="Y124" i="4"/>
  <c r="T124" i="4"/>
  <c r="N124" i="4"/>
  <c r="I124" i="4"/>
  <c r="D124" i="4"/>
  <c r="DP124" i="4"/>
  <c r="DJ124" i="4"/>
  <c r="DE124" i="4"/>
  <c r="CZ124" i="4"/>
  <c r="CT124" i="4"/>
  <c r="CO124" i="4"/>
  <c r="CJ124" i="4"/>
  <c r="CD124" i="4"/>
  <c r="BY124" i="4"/>
  <c r="BT124" i="4"/>
  <c r="BN124" i="4"/>
  <c r="BI124" i="4"/>
  <c r="BD124" i="4"/>
  <c r="AX124" i="4"/>
  <c r="AS124" i="4"/>
  <c r="AN124" i="4"/>
  <c r="AH124" i="4"/>
  <c r="AC124" i="4"/>
  <c r="X124" i="4"/>
  <c r="R124" i="4"/>
  <c r="M124" i="4"/>
  <c r="H124" i="4"/>
  <c r="K124" i="4"/>
  <c r="AA124" i="4"/>
  <c r="AQ124" i="4"/>
  <c r="BG124" i="4"/>
  <c r="BW124" i="4"/>
  <c r="CM124" i="4"/>
  <c r="DC124" i="4"/>
  <c r="O124" i="4"/>
  <c r="AE124" i="4"/>
  <c r="AU124" i="4"/>
  <c r="BK124" i="4"/>
  <c r="CA124" i="4"/>
  <c r="CQ124" i="4"/>
  <c r="DG124" i="4"/>
  <c r="S124" i="4"/>
  <c r="AI124" i="4"/>
  <c r="AY124" i="4"/>
  <c r="BO124" i="4"/>
  <c r="CE124" i="4"/>
  <c r="CU124" i="4"/>
  <c r="DK124" i="4"/>
  <c r="G124" i="4"/>
  <c r="W124" i="4"/>
  <c r="AM124" i="4"/>
  <c r="BC124" i="4"/>
  <c r="BS124" i="4"/>
  <c r="CI124" i="4"/>
  <c r="CY124" i="4"/>
  <c r="DO124" i="4"/>
  <c r="DS116" i="4"/>
  <c r="DP116" i="4"/>
  <c r="DJ116" i="4"/>
  <c r="DE116" i="4"/>
  <c r="CZ116" i="4"/>
  <c r="CT116" i="4"/>
  <c r="CO116" i="4"/>
  <c r="CJ116" i="4"/>
  <c r="CD116" i="4"/>
  <c r="BY116" i="4"/>
  <c r="BT116" i="4"/>
  <c r="BN116" i="4"/>
  <c r="BI116" i="4"/>
  <c r="BD116" i="4"/>
  <c r="AX116" i="4"/>
  <c r="AS116" i="4"/>
  <c r="AN116" i="4"/>
  <c r="AH116" i="4"/>
  <c r="AC116" i="4"/>
  <c r="X116" i="4"/>
  <c r="R116" i="4"/>
  <c r="M116" i="4"/>
  <c r="H116" i="4"/>
  <c r="DN116" i="4"/>
  <c r="DI116" i="4"/>
  <c r="DD116" i="4"/>
  <c r="CX116" i="4"/>
  <c r="CS116" i="4"/>
  <c r="CN116" i="4"/>
  <c r="CH116" i="4"/>
  <c r="CC116" i="4"/>
  <c r="BX116" i="4"/>
  <c r="BR116" i="4"/>
  <c r="BM116" i="4"/>
  <c r="BH116" i="4"/>
  <c r="BB116" i="4"/>
  <c r="AW116" i="4"/>
  <c r="AR116" i="4"/>
  <c r="AL116" i="4"/>
  <c r="AG116" i="4"/>
  <c r="AB116" i="4"/>
  <c r="V116" i="4"/>
  <c r="Q116" i="4"/>
  <c r="L116" i="4"/>
  <c r="F116" i="4"/>
  <c r="DR116" i="4"/>
  <c r="DM116" i="4"/>
  <c r="DH116" i="4"/>
  <c r="DB116" i="4"/>
  <c r="CW116" i="4"/>
  <c r="CR116" i="4"/>
  <c r="CL116" i="4"/>
  <c r="CG116" i="4"/>
  <c r="CB116" i="4"/>
  <c r="BV116" i="4"/>
  <c r="BQ116" i="4"/>
  <c r="BL116" i="4"/>
  <c r="BF116" i="4"/>
  <c r="BA116" i="4"/>
  <c r="AV116" i="4"/>
  <c r="AP116" i="4"/>
  <c r="AK116" i="4"/>
  <c r="AF116" i="4"/>
  <c r="Z116" i="4"/>
  <c r="U116" i="4"/>
  <c r="P116" i="4"/>
  <c r="J116" i="4"/>
  <c r="E116" i="4"/>
  <c r="DQ116" i="4"/>
  <c r="DL116" i="4"/>
  <c r="DF116" i="4"/>
  <c r="DA116" i="4"/>
  <c r="CV116" i="4"/>
  <c r="CP116" i="4"/>
  <c r="CK116" i="4"/>
  <c r="CF116" i="4"/>
  <c r="BZ116" i="4"/>
  <c r="BU116" i="4"/>
  <c r="BP116" i="4"/>
  <c r="BJ116" i="4"/>
  <c r="BE116" i="4"/>
  <c r="AZ116" i="4"/>
  <c r="AT116" i="4"/>
  <c r="AO116" i="4"/>
  <c r="AJ116" i="4"/>
  <c r="AD116" i="4"/>
  <c r="Y116" i="4"/>
  <c r="T116" i="4"/>
  <c r="N116" i="4"/>
  <c r="I116" i="4"/>
  <c r="D116" i="4"/>
  <c r="K116" i="4"/>
  <c r="AA116" i="4"/>
  <c r="AQ116" i="4"/>
  <c r="BG116" i="4"/>
  <c r="BW116" i="4"/>
  <c r="CM116" i="4"/>
  <c r="DC116" i="4"/>
  <c r="O116" i="4"/>
  <c r="AE116" i="4"/>
  <c r="AU116" i="4"/>
  <c r="BK116" i="4"/>
  <c r="CA116" i="4"/>
  <c r="CQ116" i="4"/>
  <c r="DG116" i="4"/>
  <c r="S116" i="4"/>
  <c r="AI116" i="4"/>
  <c r="AY116" i="4"/>
  <c r="BO116" i="4"/>
  <c r="CE116" i="4"/>
  <c r="CU116" i="4"/>
  <c r="DK116" i="4"/>
  <c r="G116" i="4"/>
  <c r="W116" i="4"/>
  <c r="AM116" i="4"/>
  <c r="BC116" i="4"/>
  <c r="BS116" i="4"/>
  <c r="CI116" i="4"/>
  <c r="CY116" i="4"/>
  <c r="DO116" i="4"/>
  <c r="DS108" i="4"/>
  <c r="DR108" i="4"/>
  <c r="DM108" i="4"/>
  <c r="DH108" i="4"/>
  <c r="DB108" i="4"/>
  <c r="CW108" i="4"/>
  <c r="CR108" i="4"/>
  <c r="CL108" i="4"/>
  <c r="CG108" i="4"/>
  <c r="CB108" i="4"/>
  <c r="BV108" i="4"/>
  <c r="BQ108" i="4"/>
  <c r="BL108" i="4"/>
  <c r="BF108" i="4"/>
  <c r="BA108" i="4"/>
  <c r="AV108" i="4"/>
  <c r="AP108" i="4"/>
  <c r="AK108" i="4"/>
  <c r="AF108" i="4"/>
  <c r="Z108" i="4"/>
  <c r="U108" i="4"/>
  <c r="P108" i="4"/>
  <c r="J108" i="4"/>
  <c r="E108" i="4"/>
  <c r="DQ108" i="4"/>
  <c r="DL108" i="4"/>
  <c r="DF108" i="4"/>
  <c r="DA108" i="4"/>
  <c r="CV108" i="4"/>
  <c r="CP108" i="4"/>
  <c r="CK108" i="4"/>
  <c r="CF108" i="4"/>
  <c r="BZ108" i="4"/>
  <c r="BU108" i="4"/>
  <c r="BP108" i="4"/>
  <c r="BJ108" i="4"/>
  <c r="BE108" i="4"/>
  <c r="AZ108" i="4"/>
  <c r="AT108" i="4"/>
  <c r="AO108" i="4"/>
  <c r="AJ108" i="4"/>
  <c r="AD108" i="4"/>
  <c r="Y108" i="4"/>
  <c r="T108" i="4"/>
  <c r="N108" i="4"/>
  <c r="I108" i="4"/>
  <c r="D108" i="4"/>
  <c r="DP108" i="4"/>
  <c r="DJ108" i="4"/>
  <c r="DE108" i="4"/>
  <c r="CZ108" i="4"/>
  <c r="CT108" i="4"/>
  <c r="CO108" i="4"/>
  <c r="CJ108" i="4"/>
  <c r="CD108" i="4"/>
  <c r="BY108" i="4"/>
  <c r="BT108" i="4"/>
  <c r="BN108" i="4"/>
  <c r="BI108" i="4"/>
  <c r="BD108" i="4"/>
  <c r="AX108" i="4"/>
  <c r="AS108" i="4"/>
  <c r="AN108" i="4"/>
  <c r="AH108" i="4"/>
  <c r="AC108" i="4"/>
  <c r="X108" i="4"/>
  <c r="R108" i="4"/>
  <c r="M108" i="4"/>
  <c r="H108" i="4"/>
  <c r="DN108" i="4"/>
  <c r="DI108" i="4"/>
  <c r="DD108" i="4"/>
  <c r="CX108" i="4"/>
  <c r="CS108" i="4"/>
  <c r="CN108" i="4"/>
  <c r="CH108" i="4"/>
  <c r="CC108" i="4"/>
  <c r="BX108" i="4"/>
  <c r="BR108" i="4"/>
  <c r="BM108" i="4"/>
  <c r="BH108" i="4"/>
  <c r="BB108" i="4"/>
  <c r="AW108" i="4"/>
  <c r="AR108" i="4"/>
  <c r="AL108" i="4"/>
  <c r="AG108" i="4"/>
  <c r="AB108" i="4"/>
  <c r="V108" i="4"/>
  <c r="Q108" i="4"/>
  <c r="L108" i="4"/>
  <c r="F108" i="4"/>
  <c r="S108" i="4"/>
  <c r="AI108" i="4"/>
  <c r="AY108" i="4"/>
  <c r="BO108" i="4"/>
  <c r="CE108" i="4"/>
  <c r="CU108" i="4"/>
  <c r="DK108" i="4"/>
  <c r="G108" i="4"/>
  <c r="W108" i="4"/>
  <c r="AM108" i="4"/>
  <c r="BC108" i="4"/>
  <c r="BS108" i="4"/>
  <c r="CI108" i="4"/>
  <c r="CY108" i="4"/>
  <c r="DO108" i="4"/>
  <c r="K108" i="4"/>
  <c r="AA108" i="4"/>
  <c r="AQ108" i="4"/>
  <c r="BG108" i="4"/>
  <c r="BW108" i="4"/>
  <c r="CM108" i="4"/>
  <c r="DC108" i="4"/>
  <c r="O108" i="4"/>
  <c r="AE108" i="4"/>
  <c r="AU108" i="4"/>
  <c r="BK108" i="4"/>
  <c r="CA108" i="4"/>
  <c r="CQ108" i="4"/>
  <c r="DG108" i="4"/>
  <c r="DS100" i="4"/>
  <c r="DQ100" i="4"/>
  <c r="DL100" i="4"/>
  <c r="DF100" i="4"/>
  <c r="DA100" i="4"/>
  <c r="CV100" i="4"/>
  <c r="CP100" i="4"/>
  <c r="CK100" i="4"/>
  <c r="CF100" i="4"/>
  <c r="BZ100" i="4"/>
  <c r="BU100" i="4"/>
  <c r="BP100" i="4"/>
  <c r="BJ100" i="4"/>
  <c r="BE100" i="4"/>
  <c r="AZ100" i="4"/>
  <c r="AT100" i="4"/>
  <c r="AO100" i="4"/>
  <c r="AJ100" i="4"/>
  <c r="AD100" i="4"/>
  <c r="Y100" i="4"/>
  <c r="T100" i="4"/>
  <c r="N100" i="4"/>
  <c r="I100" i="4"/>
  <c r="D100" i="4"/>
  <c r="DP100" i="4"/>
  <c r="DJ100" i="4"/>
  <c r="DE100" i="4"/>
  <c r="CZ100" i="4"/>
  <c r="CT100" i="4"/>
  <c r="CO100" i="4"/>
  <c r="CJ100" i="4"/>
  <c r="CD100" i="4"/>
  <c r="BY100" i="4"/>
  <c r="BT100" i="4"/>
  <c r="BN100" i="4"/>
  <c r="BI100" i="4"/>
  <c r="BD100" i="4"/>
  <c r="AX100" i="4"/>
  <c r="AS100" i="4"/>
  <c r="AN100" i="4"/>
  <c r="AH100" i="4"/>
  <c r="AC100" i="4"/>
  <c r="X100" i="4"/>
  <c r="R100" i="4"/>
  <c r="M100" i="4"/>
  <c r="H100" i="4"/>
  <c r="DN100" i="4"/>
  <c r="DI100" i="4"/>
  <c r="DD100" i="4"/>
  <c r="CX100" i="4"/>
  <c r="CS100" i="4"/>
  <c r="CN100" i="4"/>
  <c r="CH100" i="4"/>
  <c r="CC100" i="4"/>
  <c r="BX100" i="4"/>
  <c r="BR100" i="4"/>
  <c r="BM100" i="4"/>
  <c r="BH100" i="4"/>
  <c r="BB100" i="4"/>
  <c r="AW100" i="4"/>
  <c r="AR100" i="4"/>
  <c r="AL100" i="4"/>
  <c r="AG100" i="4"/>
  <c r="AB100" i="4"/>
  <c r="V100" i="4"/>
  <c r="Q100" i="4"/>
  <c r="L100" i="4"/>
  <c r="F100" i="4"/>
  <c r="DR100" i="4"/>
  <c r="DM100" i="4"/>
  <c r="DH100" i="4"/>
  <c r="DB100" i="4"/>
  <c r="CW100" i="4"/>
  <c r="CR100" i="4"/>
  <c r="CL100" i="4"/>
  <c r="CG100" i="4"/>
  <c r="CB100" i="4"/>
  <c r="BV100" i="4"/>
  <c r="BQ100" i="4"/>
  <c r="BL100" i="4"/>
  <c r="BF100" i="4"/>
  <c r="BA100" i="4"/>
  <c r="AV100" i="4"/>
  <c r="AP100" i="4"/>
  <c r="AK100" i="4"/>
  <c r="AF100" i="4"/>
  <c r="Z100" i="4"/>
  <c r="U100" i="4"/>
  <c r="P100" i="4"/>
  <c r="J100" i="4"/>
  <c r="E100" i="4"/>
  <c r="K100" i="4"/>
  <c r="AA100" i="4"/>
  <c r="AQ100" i="4"/>
  <c r="BG100" i="4"/>
  <c r="BW100" i="4"/>
  <c r="CM100" i="4"/>
  <c r="DC100" i="4"/>
  <c r="O100" i="4"/>
  <c r="AE100" i="4"/>
  <c r="AU100" i="4"/>
  <c r="BK100" i="4"/>
  <c r="CA100" i="4"/>
  <c r="CQ100" i="4"/>
  <c r="DG100" i="4"/>
  <c r="S100" i="4"/>
  <c r="AI100" i="4"/>
  <c r="AY100" i="4"/>
  <c r="BO100" i="4"/>
  <c r="CE100" i="4"/>
  <c r="CU100" i="4"/>
  <c r="DK100" i="4"/>
  <c r="G100" i="4"/>
  <c r="W100" i="4"/>
  <c r="AM100" i="4"/>
  <c r="BC100" i="4"/>
  <c r="BS100" i="4"/>
  <c r="CI100" i="4"/>
  <c r="CY100" i="4"/>
  <c r="DO100" i="4"/>
  <c r="DS92" i="4"/>
  <c r="DQ92" i="4"/>
  <c r="DL92" i="4"/>
  <c r="DF92" i="4"/>
  <c r="DA92" i="4"/>
  <c r="CV92" i="4"/>
  <c r="CP92" i="4"/>
  <c r="CK92" i="4"/>
  <c r="CF92" i="4"/>
  <c r="BZ92" i="4"/>
  <c r="BU92" i="4"/>
  <c r="BP92" i="4"/>
  <c r="BJ92" i="4"/>
  <c r="BE92" i="4"/>
  <c r="AZ92" i="4"/>
  <c r="AT92" i="4"/>
  <c r="AO92" i="4"/>
  <c r="AJ92" i="4"/>
  <c r="AD92" i="4"/>
  <c r="Y92" i="4"/>
  <c r="T92" i="4"/>
  <c r="N92" i="4"/>
  <c r="I92" i="4"/>
  <c r="D92" i="4"/>
  <c r="DP92" i="4"/>
  <c r="DJ92" i="4"/>
  <c r="DE92" i="4"/>
  <c r="CZ92" i="4"/>
  <c r="CT92" i="4"/>
  <c r="CO92" i="4"/>
  <c r="CJ92" i="4"/>
  <c r="CD92" i="4"/>
  <c r="BY92" i="4"/>
  <c r="BT92" i="4"/>
  <c r="BN92" i="4"/>
  <c r="BI92" i="4"/>
  <c r="BD92" i="4"/>
  <c r="AX92" i="4"/>
  <c r="AS92" i="4"/>
  <c r="AN92" i="4"/>
  <c r="AH92" i="4"/>
  <c r="AC92" i="4"/>
  <c r="X92" i="4"/>
  <c r="R92" i="4"/>
  <c r="M92" i="4"/>
  <c r="H92" i="4"/>
  <c r="DN92" i="4"/>
  <c r="DI92" i="4"/>
  <c r="DD92" i="4"/>
  <c r="CX92" i="4"/>
  <c r="CS92" i="4"/>
  <c r="CN92" i="4"/>
  <c r="CH92" i="4"/>
  <c r="CC92" i="4"/>
  <c r="BX92" i="4"/>
  <c r="BR92" i="4"/>
  <c r="BM92" i="4"/>
  <c r="BH92" i="4"/>
  <c r="BB92" i="4"/>
  <c r="AW92" i="4"/>
  <c r="AR92" i="4"/>
  <c r="AL92" i="4"/>
  <c r="AG92" i="4"/>
  <c r="AB92" i="4"/>
  <c r="V92" i="4"/>
  <c r="Q92" i="4"/>
  <c r="L92" i="4"/>
  <c r="F92" i="4"/>
  <c r="DR92" i="4"/>
  <c r="DM92" i="4"/>
  <c r="DH92" i="4"/>
  <c r="DB92" i="4"/>
  <c r="CW92" i="4"/>
  <c r="CR92" i="4"/>
  <c r="CL92" i="4"/>
  <c r="CG92" i="4"/>
  <c r="CB92" i="4"/>
  <c r="BV92" i="4"/>
  <c r="BQ92" i="4"/>
  <c r="BL92" i="4"/>
  <c r="BF92" i="4"/>
  <c r="BA92" i="4"/>
  <c r="AV92" i="4"/>
  <c r="AP92" i="4"/>
  <c r="AK92" i="4"/>
  <c r="AF92" i="4"/>
  <c r="Z92" i="4"/>
  <c r="U92" i="4"/>
  <c r="P92" i="4"/>
  <c r="J92" i="4"/>
  <c r="E92" i="4"/>
  <c r="S92" i="4"/>
  <c r="AI92" i="4"/>
  <c r="AY92" i="4"/>
  <c r="BO92" i="4"/>
  <c r="CE92" i="4"/>
  <c r="CU92" i="4"/>
  <c r="DK92" i="4"/>
  <c r="G92" i="4"/>
  <c r="W92" i="4"/>
  <c r="AM92" i="4"/>
  <c r="BC92" i="4"/>
  <c r="BS92" i="4"/>
  <c r="CI92" i="4"/>
  <c r="CY92" i="4"/>
  <c r="DO92" i="4"/>
  <c r="K92" i="4"/>
  <c r="AA92" i="4"/>
  <c r="AQ92" i="4"/>
  <c r="BG92" i="4"/>
  <c r="BW92" i="4"/>
  <c r="CM92" i="4"/>
  <c r="DC92" i="4"/>
  <c r="O92" i="4"/>
  <c r="AE92" i="4"/>
  <c r="AU92" i="4"/>
  <c r="BK92" i="4"/>
  <c r="CA92" i="4"/>
  <c r="CQ92" i="4"/>
  <c r="DG92" i="4"/>
  <c r="DR84" i="4"/>
  <c r="DL84" i="4"/>
  <c r="CP84" i="4"/>
  <c r="BU84" i="4"/>
  <c r="BA84" i="4"/>
  <c r="AK84" i="4"/>
  <c r="U84" i="4"/>
  <c r="E84" i="4"/>
  <c r="DF84" i="4"/>
  <c r="CK84" i="4"/>
  <c r="BP84" i="4"/>
  <c r="AW84" i="4"/>
  <c r="AG84" i="4"/>
  <c r="Q84" i="4"/>
  <c r="DA84" i="4"/>
  <c r="CF84" i="4"/>
  <c r="BJ84" i="4"/>
  <c r="AS84" i="4"/>
  <c r="AC84" i="4"/>
  <c r="M84" i="4"/>
  <c r="DQ84" i="4"/>
  <c r="CV84" i="4"/>
  <c r="BZ84" i="4"/>
  <c r="BE84" i="4"/>
  <c r="AO84" i="4"/>
  <c r="Y84" i="4"/>
  <c r="I84" i="4"/>
  <c r="J84" i="4"/>
  <c r="Z84" i="4"/>
  <c r="AP84" i="4"/>
  <c r="BF84" i="4"/>
  <c r="CB84" i="4"/>
  <c r="CW84" i="4"/>
  <c r="DO84" i="4"/>
  <c r="CY84" i="4"/>
  <c r="CI84" i="4"/>
  <c r="BS84" i="4"/>
  <c r="G84" i="4"/>
  <c r="W84" i="4"/>
  <c r="AM84" i="4"/>
  <c r="BC84" i="4"/>
  <c r="BX84" i="4"/>
  <c r="CS84" i="4"/>
  <c r="DN84" i="4"/>
  <c r="L84" i="4"/>
  <c r="AB84" i="4"/>
  <c r="AR84" i="4"/>
  <c r="BI84" i="4"/>
  <c r="CD84" i="4"/>
  <c r="CZ84" i="4"/>
  <c r="N84" i="4"/>
  <c r="AD84" i="4"/>
  <c r="AT84" i="4"/>
  <c r="BL84" i="4"/>
  <c r="CG84" i="4"/>
  <c r="DB84" i="4"/>
  <c r="DK84" i="4"/>
  <c r="CU84" i="4"/>
  <c r="CE84" i="4"/>
  <c r="BO84" i="4"/>
  <c r="K84" i="4"/>
  <c r="AA84" i="4"/>
  <c r="AQ84" i="4"/>
  <c r="BH84" i="4"/>
  <c r="CC84" i="4"/>
  <c r="CX84" i="4"/>
  <c r="P84" i="4"/>
  <c r="AF84" i="4"/>
  <c r="AV84" i="4"/>
  <c r="BN84" i="4"/>
  <c r="CJ84" i="4"/>
  <c r="DE84" i="4"/>
  <c r="R84" i="4"/>
  <c r="AH84" i="4"/>
  <c r="AX84" i="4"/>
  <c r="BQ84" i="4"/>
  <c r="CL84" i="4"/>
  <c r="DH84" i="4"/>
  <c r="DG84" i="4"/>
  <c r="CQ84" i="4"/>
  <c r="CA84" i="4"/>
  <c r="BK84" i="4"/>
  <c r="O84" i="4"/>
  <c r="AE84" i="4"/>
  <c r="AU84" i="4"/>
  <c r="BM84" i="4"/>
  <c r="CH84" i="4"/>
  <c r="DD84" i="4"/>
  <c r="D84" i="4"/>
  <c r="T84" i="4"/>
  <c r="AJ84" i="4"/>
  <c r="AZ84" i="4"/>
  <c r="BT84" i="4"/>
  <c r="CO84" i="4"/>
  <c r="DJ84" i="4"/>
  <c r="F84" i="4"/>
  <c r="V84" i="4"/>
  <c r="AL84" i="4"/>
  <c r="BB84" i="4"/>
  <c r="BV84" i="4"/>
  <c r="CR84" i="4"/>
  <c r="DM84" i="4"/>
  <c r="DS84" i="4"/>
  <c r="DC84" i="4"/>
  <c r="CM84" i="4"/>
  <c r="BW84" i="4"/>
  <c r="BG84" i="4"/>
  <c r="S84" i="4"/>
  <c r="AI84" i="4"/>
  <c r="AY84" i="4"/>
  <c r="BR84" i="4"/>
  <c r="CN84" i="4"/>
  <c r="DI84" i="4"/>
  <c r="H84" i="4"/>
  <c r="X84" i="4"/>
  <c r="AN84" i="4"/>
  <c r="BD84" i="4"/>
  <c r="BY84" i="4"/>
  <c r="CT84" i="4"/>
  <c r="DP84" i="4"/>
  <c r="DP76" i="4"/>
  <c r="DI76" i="4"/>
  <c r="CS76" i="4"/>
  <c r="CC76" i="4"/>
  <c r="BM76" i="4"/>
  <c r="AW76" i="4"/>
  <c r="AG76" i="4"/>
  <c r="Q76" i="4"/>
  <c r="DE76" i="4"/>
  <c r="CO76" i="4"/>
  <c r="BY76" i="4"/>
  <c r="BI76" i="4"/>
  <c r="AS76" i="4"/>
  <c r="AC76" i="4"/>
  <c r="M76" i="4"/>
  <c r="DQ76" i="4"/>
  <c r="DA76" i="4"/>
  <c r="CK76" i="4"/>
  <c r="BU76" i="4"/>
  <c r="BE76" i="4"/>
  <c r="AO76" i="4"/>
  <c r="Y76" i="4"/>
  <c r="I76" i="4"/>
  <c r="DM76" i="4"/>
  <c r="CW76" i="4"/>
  <c r="CG76" i="4"/>
  <c r="BQ76" i="4"/>
  <c r="BA76" i="4"/>
  <c r="AK76" i="4"/>
  <c r="U76" i="4"/>
  <c r="E76" i="4"/>
  <c r="N76" i="4"/>
  <c r="AD76" i="4"/>
  <c r="AT76" i="4"/>
  <c r="BJ76" i="4"/>
  <c r="BZ76" i="4"/>
  <c r="CP76" i="4"/>
  <c r="DF76" i="4"/>
  <c r="K76" i="4"/>
  <c r="AA76" i="4"/>
  <c r="AQ76" i="4"/>
  <c r="BG76" i="4"/>
  <c r="BW76" i="4"/>
  <c r="CM76" i="4"/>
  <c r="DC76" i="4"/>
  <c r="DS76" i="4"/>
  <c r="L76" i="4"/>
  <c r="AB76" i="4"/>
  <c r="AR76" i="4"/>
  <c r="BH76" i="4"/>
  <c r="BX76" i="4"/>
  <c r="CN76" i="4"/>
  <c r="DD76" i="4"/>
  <c r="R76" i="4"/>
  <c r="AH76" i="4"/>
  <c r="AX76" i="4"/>
  <c r="BN76" i="4"/>
  <c r="CD76" i="4"/>
  <c r="CT76" i="4"/>
  <c r="DJ76" i="4"/>
  <c r="O76" i="4"/>
  <c r="AE76" i="4"/>
  <c r="AU76" i="4"/>
  <c r="BK76" i="4"/>
  <c r="CA76" i="4"/>
  <c r="CQ76" i="4"/>
  <c r="DG76" i="4"/>
  <c r="P76" i="4"/>
  <c r="AF76" i="4"/>
  <c r="AV76" i="4"/>
  <c r="BL76" i="4"/>
  <c r="CB76" i="4"/>
  <c r="CR76" i="4"/>
  <c r="DH76" i="4"/>
  <c r="F76" i="4"/>
  <c r="V76" i="4"/>
  <c r="AL76" i="4"/>
  <c r="BB76" i="4"/>
  <c r="BR76" i="4"/>
  <c r="CH76" i="4"/>
  <c r="CX76" i="4"/>
  <c r="DN76" i="4"/>
  <c r="S76" i="4"/>
  <c r="AI76" i="4"/>
  <c r="AY76" i="4"/>
  <c r="BO76" i="4"/>
  <c r="CE76" i="4"/>
  <c r="CU76" i="4"/>
  <c r="DK76" i="4"/>
  <c r="D76" i="4"/>
  <c r="T76" i="4"/>
  <c r="AJ76" i="4"/>
  <c r="AZ76" i="4"/>
  <c r="BP76" i="4"/>
  <c r="CF76" i="4"/>
  <c r="CV76" i="4"/>
  <c r="DL76" i="4"/>
  <c r="J76" i="4"/>
  <c r="Z76" i="4"/>
  <c r="AP76" i="4"/>
  <c r="BF76" i="4"/>
  <c r="BV76" i="4"/>
  <c r="CL76" i="4"/>
  <c r="DB76" i="4"/>
  <c r="DR76" i="4"/>
  <c r="G76" i="4"/>
  <c r="W76" i="4"/>
  <c r="AM76" i="4"/>
  <c r="BC76" i="4"/>
  <c r="BS76" i="4"/>
  <c r="CI76" i="4"/>
  <c r="CY76" i="4"/>
  <c r="DO76" i="4"/>
  <c r="H76" i="4"/>
  <c r="X76" i="4"/>
  <c r="AN76" i="4"/>
  <c r="BD76" i="4"/>
  <c r="BT76" i="4"/>
  <c r="CJ76" i="4"/>
  <c r="CZ76" i="4"/>
  <c r="DR175" i="4"/>
  <c r="DJ175" i="4"/>
  <c r="DC175" i="4"/>
  <c r="CW175" i="4"/>
  <c r="CO175" i="4"/>
  <c r="CH175" i="4"/>
  <c r="CA175" i="4"/>
  <c r="BS175" i="4"/>
  <c r="BM175" i="4"/>
  <c r="BF175" i="4"/>
  <c r="AX175" i="4"/>
  <c r="AQ175" i="4"/>
  <c r="AK175" i="4"/>
  <c r="AC175" i="4"/>
  <c r="V175" i="4"/>
  <c r="O175" i="4"/>
  <c r="G175" i="4"/>
  <c r="DO175" i="4"/>
  <c r="DI175" i="4"/>
  <c r="DB175" i="4"/>
  <c r="CT175" i="4"/>
  <c r="CM175" i="4"/>
  <c r="CG175" i="4"/>
  <c r="BY175" i="4"/>
  <c r="BR175" i="4"/>
  <c r="BK175" i="4"/>
  <c r="BC175" i="4"/>
  <c r="AW175" i="4"/>
  <c r="AP175" i="4"/>
  <c r="AH175" i="4"/>
  <c r="AA175" i="4"/>
  <c r="U175" i="4"/>
  <c r="M175" i="4"/>
  <c r="F175" i="4"/>
  <c r="DN175" i="4"/>
  <c r="DG175" i="4"/>
  <c r="CY175" i="4"/>
  <c r="CS175" i="4"/>
  <c r="CL175" i="4"/>
  <c r="CD175" i="4"/>
  <c r="BW175" i="4"/>
  <c r="BQ175" i="4"/>
  <c r="BI175" i="4"/>
  <c r="BB175" i="4"/>
  <c r="AU175" i="4"/>
  <c r="AM175" i="4"/>
  <c r="AG175" i="4"/>
  <c r="Z175" i="4"/>
  <c r="R175" i="4"/>
  <c r="K175" i="4"/>
  <c r="E175" i="4"/>
  <c r="DS175" i="4"/>
  <c r="DM175" i="4"/>
  <c r="DE175" i="4"/>
  <c r="CX175" i="4"/>
  <c r="CQ175" i="4"/>
  <c r="CI175" i="4"/>
  <c r="CC175" i="4"/>
  <c r="BV175" i="4"/>
  <c r="BN175" i="4"/>
  <c r="BG175" i="4"/>
  <c r="BA175" i="4"/>
  <c r="AS175" i="4"/>
  <c r="AL175" i="4"/>
  <c r="AE175" i="4"/>
  <c r="W175" i="4"/>
  <c r="Q175" i="4"/>
  <c r="J175" i="4"/>
  <c r="DP175" i="4"/>
  <c r="CZ175" i="4"/>
  <c r="CJ175" i="4"/>
  <c r="BT175" i="4"/>
  <c r="BD175" i="4"/>
  <c r="AN175" i="4"/>
  <c r="X175" i="4"/>
  <c r="H175" i="4"/>
  <c r="S175" i="4"/>
  <c r="AO175" i="4"/>
  <c r="BJ175" i="4"/>
  <c r="CE175" i="4"/>
  <c r="DA175" i="4"/>
  <c r="DL175" i="4"/>
  <c r="CV175" i="4"/>
  <c r="CF175" i="4"/>
  <c r="BP175" i="4"/>
  <c r="AZ175" i="4"/>
  <c r="AJ175" i="4"/>
  <c r="T175" i="4"/>
  <c r="D175" i="4"/>
  <c r="Y175" i="4"/>
  <c r="AT175" i="4"/>
  <c r="BO175" i="4"/>
  <c r="CK175" i="4"/>
  <c r="DF175" i="4"/>
  <c r="DH175" i="4"/>
  <c r="CR175" i="4"/>
  <c r="CB175" i="4"/>
  <c r="BL175" i="4"/>
  <c r="AV175" i="4"/>
  <c r="AF175" i="4"/>
  <c r="P175" i="4"/>
  <c r="I175" i="4"/>
  <c r="AD175" i="4"/>
  <c r="AY175" i="4"/>
  <c r="BU175" i="4"/>
  <c r="CP175" i="4"/>
  <c r="DK175" i="4"/>
  <c r="DD175" i="4"/>
  <c r="CN175" i="4"/>
  <c r="BX175" i="4"/>
  <c r="BH175" i="4"/>
  <c r="AR175" i="4"/>
  <c r="AB175" i="4"/>
  <c r="L175" i="4"/>
  <c r="N175" i="4"/>
  <c r="AI175" i="4"/>
  <c r="BE175" i="4"/>
  <c r="BZ175" i="4"/>
  <c r="CU175" i="4"/>
  <c r="DQ175" i="4"/>
  <c r="DS152" i="4"/>
  <c r="DP152" i="4"/>
  <c r="DJ152" i="4"/>
  <c r="DE152" i="4"/>
  <c r="CZ152" i="4"/>
  <c r="CT152" i="4"/>
  <c r="CO152" i="4"/>
  <c r="CJ152" i="4"/>
  <c r="CD152" i="4"/>
  <c r="BY152" i="4"/>
  <c r="BT152" i="4"/>
  <c r="BN152" i="4"/>
  <c r="BI152" i="4"/>
  <c r="BD152" i="4"/>
  <c r="AX152" i="4"/>
  <c r="AS152" i="4"/>
  <c r="AN152" i="4"/>
  <c r="AH152" i="4"/>
  <c r="AC152" i="4"/>
  <c r="X152" i="4"/>
  <c r="R152" i="4"/>
  <c r="M152" i="4"/>
  <c r="H152" i="4"/>
  <c r="DN152" i="4"/>
  <c r="DI152" i="4"/>
  <c r="DD152" i="4"/>
  <c r="CX152" i="4"/>
  <c r="CS152" i="4"/>
  <c r="CN152" i="4"/>
  <c r="CH152" i="4"/>
  <c r="CC152" i="4"/>
  <c r="BX152" i="4"/>
  <c r="BR152" i="4"/>
  <c r="BM152" i="4"/>
  <c r="BH152" i="4"/>
  <c r="BB152" i="4"/>
  <c r="AW152" i="4"/>
  <c r="AR152" i="4"/>
  <c r="AL152" i="4"/>
  <c r="AG152" i="4"/>
  <c r="AB152" i="4"/>
  <c r="V152" i="4"/>
  <c r="Q152" i="4"/>
  <c r="L152" i="4"/>
  <c r="F152" i="4"/>
  <c r="DR152" i="4"/>
  <c r="DM152" i="4"/>
  <c r="DH152" i="4"/>
  <c r="DB152" i="4"/>
  <c r="CW152" i="4"/>
  <c r="CR152" i="4"/>
  <c r="CL152" i="4"/>
  <c r="CG152" i="4"/>
  <c r="CB152" i="4"/>
  <c r="BV152" i="4"/>
  <c r="BQ152" i="4"/>
  <c r="BL152" i="4"/>
  <c r="BF152" i="4"/>
  <c r="BA152" i="4"/>
  <c r="AV152" i="4"/>
  <c r="AP152" i="4"/>
  <c r="AK152" i="4"/>
  <c r="AF152" i="4"/>
  <c r="Z152" i="4"/>
  <c r="U152" i="4"/>
  <c r="P152" i="4"/>
  <c r="J152" i="4"/>
  <c r="E152" i="4"/>
  <c r="DQ152" i="4"/>
  <c r="DL152" i="4"/>
  <c r="DF152" i="4"/>
  <c r="DA152" i="4"/>
  <c r="CV152" i="4"/>
  <c r="CP152" i="4"/>
  <c r="CK152" i="4"/>
  <c r="CF152" i="4"/>
  <c r="BZ152" i="4"/>
  <c r="BU152" i="4"/>
  <c r="BP152" i="4"/>
  <c r="BJ152" i="4"/>
  <c r="BE152" i="4"/>
  <c r="AZ152" i="4"/>
  <c r="AT152" i="4"/>
  <c r="AO152" i="4"/>
  <c r="AJ152" i="4"/>
  <c r="AD152" i="4"/>
  <c r="Y152" i="4"/>
  <c r="T152" i="4"/>
  <c r="N152" i="4"/>
  <c r="I152" i="4"/>
  <c r="D152" i="4"/>
  <c r="S152" i="4"/>
  <c r="AI152" i="4"/>
  <c r="AY152" i="4"/>
  <c r="BO152" i="4"/>
  <c r="CE152" i="4"/>
  <c r="CU152" i="4"/>
  <c r="DK152" i="4"/>
  <c r="G152" i="4"/>
  <c r="W152" i="4"/>
  <c r="AM152" i="4"/>
  <c r="BC152" i="4"/>
  <c r="BS152" i="4"/>
  <c r="CI152" i="4"/>
  <c r="CY152" i="4"/>
  <c r="DO152" i="4"/>
  <c r="K152" i="4"/>
  <c r="AA152" i="4"/>
  <c r="AQ152" i="4"/>
  <c r="BG152" i="4"/>
  <c r="BW152" i="4"/>
  <c r="CM152" i="4"/>
  <c r="DC152" i="4"/>
  <c r="O152" i="4"/>
  <c r="AE152" i="4"/>
  <c r="AU152" i="4"/>
  <c r="BK152" i="4"/>
  <c r="CA152" i="4"/>
  <c r="CQ152" i="4"/>
  <c r="DG152" i="4"/>
  <c r="DS144" i="4"/>
  <c r="DP144" i="4"/>
  <c r="DJ144" i="4"/>
  <c r="DE144" i="4"/>
  <c r="CZ144" i="4"/>
  <c r="CT144" i="4"/>
  <c r="CO144" i="4"/>
  <c r="CJ144" i="4"/>
  <c r="CD144" i="4"/>
  <c r="BY144" i="4"/>
  <c r="BT144" i="4"/>
  <c r="BN144" i="4"/>
  <c r="BI144" i="4"/>
  <c r="BD144" i="4"/>
  <c r="AX144" i="4"/>
  <c r="AS144" i="4"/>
  <c r="AN144" i="4"/>
  <c r="AH144" i="4"/>
  <c r="AC144" i="4"/>
  <c r="X144" i="4"/>
  <c r="R144" i="4"/>
  <c r="M144" i="4"/>
  <c r="H144" i="4"/>
  <c r="DN144" i="4"/>
  <c r="DI144" i="4"/>
  <c r="DD144" i="4"/>
  <c r="CX144" i="4"/>
  <c r="CS144" i="4"/>
  <c r="CN144" i="4"/>
  <c r="CH144" i="4"/>
  <c r="CC144" i="4"/>
  <c r="BX144" i="4"/>
  <c r="BR144" i="4"/>
  <c r="BM144" i="4"/>
  <c r="BH144" i="4"/>
  <c r="BB144" i="4"/>
  <c r="AW144" i="4"/>
  <c r="AR144" i="4"/>
  <c r="AL144" i="4"/>
  <c r="AG144" i="4"/>
  <c r="AB144" i="4"/>
  <c r="V144" i="4"/>
  <c r="Q144" i="4"/>
  <c r="L144" i="4"/>
  <c r="F144" i="4"/>
  <c r="DR144" i="4"/>
  <c r="DM144" i="4"/>
  <c r="DH144" i="4"/>
  <c r="DB144" i="4"/>
  <c r="CW144" i="4"/>
  <c r="CR144" i="4"/>
  <c r="CL144" i="4"/>
  <c r="CG144" i="4"/>
  <c r="CB144" i="4"/>
  <c r="BV144" i="4"/>
  <c r="BQ144" i="4"/>
  <c r="BL144" i="4"/>
  <c r="BF144" i="4"/>
  <c r="BA144" i="4"/>
  <c r="AV144" i="4"/>
  <c r="AP144" i="4"/>
  <c r="AK144" i="4"/>
  <c r="AF144" i="4"/>
  <c r="Z144" i="4"/>
  <c r="U144" i="4"/>
  <c r="P144" i="4"/>
  <c r="J144" i="4"/>
  <c r="E144" i="4"/>
  <c r="DQ144" i="4"/>
  <c r="DL144" i="4"/>
  <c r="DF144" i="4"/>
  <c r="DA144" i="4"/>
  <c r="CV144" i="4"/>
  <c r="CP144" i="4"/>
  <c r="CK144" i="4"/>
  <c r="CF144" i="4"/>
  <c r="BZ144" i="4"/>
  <c r="BU144" i="4"/>
  <c r="BP144" i="4"/>
  <c r="BJ144" i="4"/>
  <c r="BE144" i="4"/>
  <c r="AZ144" i="4"/>
  <c r="AT144" i="4"/>
  <c r="AO144" i="4"/>
  <c r="AJ144" i="4"/>
  <c r="AD144" i="4"/>
  <c r="Y144" i="4"/>
  <c r="T144" i="4"/>
  <c r="N144" i="4"/>
  <c r="I144" i="4"/>
  <c r="D144" i="4"/>
  <c r="G144" i="4"/>
  <c r="W144" i="4"/>
  <c r="AM144" i="4"/>
  <c r="BC144" i="4"/>
  <c r="BS144" i="4"/>
  <c r="CI144" i="4"/>
  <c r="CY144" i="4"/>
  <c r="DO144" i="4"/>
  <c r="K144" i="4"/>
  <c r="AA144" i="4"/>
  <c r="AQ144" i="4"/>
  <c r="BG144" i="4"/>
  <c r="BW144" i="4"/>
  <c r="CM144" i="4"/>
  <c r="DC144" i="4"/>
  <c r="O144" i="4"/>
  <c r="AE144" i="4"/>
  <c r="AU144" i="4"/>
  <c r="BK144" i="4"/>
  <c r="CA144" i="4"/>
  <c r="CQ144" i="4"/>
  <c r="DG144" i="4"/>
  <c r="S144" i="4"/>
  <c r="AI144" i="4"/>
  <c r="AY144" i="4"/>
  <c r="BO144" i="4"/>
  <c r="CE144" i="4"/>
  <c r="CU144" i="4"/>
  <c r="DK144" i="4"/>
  <c r="DJ136" i="4"/>
  <c r="DE136" i="4"/>
  <c r="CT136" i="4"/>
  <c r="CJ136" i="4"/>
  <c r="BY136" i="4"/>
  <c r="BT136" i="4"/>
  <c r="BD136" i="4"/>
  <c r="AX136" i="4"/>
  <c r="AS136" i="4"/>
  <c r="AC136" i="4"/>
  <c r="X136" i="4"/>
  <c r="DN136" i="4"/>
  <c r="DD136" i="4"/>
  <c r="CS136" i="4"/>
  <c r="CN136" i="4"/>
  <c r="BX136" i="4"/>
  <c r="BR136" i="4"/>
  <c r="BM136" i="4"/>
  <c r="AW136" i="4"/>
  <c r="AR136" i="4"/>
  <c r="AG136" i="4"/>
  <c r="V136" i="4"/>
  <c r="DM136" i="4"/>
  <c r="DH136" i="4"/>
  <c r="CR136" i="4"/>
  <c r="CL136" i="4"/>
  <c r="CG136" i="4"/>
  <c r="BQ136" i="4"/>
  <c r="BL136" i="4"/>
  <c r="BA136" i="4"/>
  <c r="AP136" i="4"/>
  <c r="AF136" i="4"/>
  <c r="Z136" i="4"/>
  <c r="J136" i="4"/>
  <c r="DQ136" i="4"/>
  <c r="DL136" i="4"/>
  <c r="CV136" i="4"/>
  <c r="CP136" i="4"/>
  <c r="CF136" i="4"/>
  <c r="BU136" i="4"/>
  <c r="BJ136" i="4"/>
  <c r="BE136" i="4"/>
  <c r="AO136" i="4"/>
  <c r="AJ136" i="4"/>
  <c r="AD136" i="4"/>
  <c r="F136" i="4"/>
  <c r="T136" i="4"/>
  <c r="E136" i="4"/>
  <c r="I136" i="4"/>
  <c r="N136" i="4"/>
  <c r="H136" i="4"/>
  <c r="AU136" i="4"/>
  <c r="BK136" i="4"/>
  <c r="CA136" i="4"/>
  <c r="S136" i="4"/>
  <c r="AI136" i="4"/>
  <c r="BO136" i="4"/>
  <c r="CU136" i="4"/>
  <c r="G136" i="4"/>
  <c r="W136" i="4"/>
  <c r="BS136" i="4"/>
  <c r="CI136" i="4"/>
  <c r="CY136" i="4"/>
  <c r="AA136" i="4"/>
  <c r="AQ136" i="4"/>
  <c r="BW136" i="4"/>
  <c r="DC136" i="4"/>
  <c r="DO165" i="4"/>
  <c r="DD165" i="4"/>
  <c r="BX165" i="4"/>
  <c r="BM165" i="4"/>
  <c r="BC165" i="4"/>
  <c r="W165" i="4"/>
  <c r="L165" i="4"/>
  <c r="DA165" i="4"/>
  <c r="CF165" i="4"/>
  <c r="BK165" i="4"/>
  <c r="AZ165" i="4"/>
  <c r="T165" i="4"/>
  <c r="I165" i="4"/>
  <c r="DI165" i="4"/>
  <c r="CC165" i="4"/>
  <c r="BS165" i="4"/>
  <c r="AW165" i="4"/>
  <c r="AB165" i="4"/>
  <c r="G165" i="4"/>
  <c r="DQ165" i="4"/>
  <c r="CK165" i="4"/>
  <c r="CA165" i="4"/>
  <c r="BP165" i="4"/>
  <c r="AJ165" i="4"/>
  <c r="Y165" i="4"/>
  <c r="D165" i="4"/>
  <c r="AA165" i="4"/>
  <c r="BQ165" i="4"/>
  <c r="CM165" i="4"/>
  <c r="CX165" i="4"/>
  <c r="CH165" i="4"/>
  <c r="BR165" i="4"/>
  <c r="V165" i="4"/>
  <c r="F165" i="4"/>
  <c r="AS165" i="4"/>
  <c r="CJ165" i="4"/>
  <c r="K165" i="4"/>
  <c r="AF165" i="4"/>
  <c r="CR165" i="4"/>
  <c r="DM165" i="4"/>
  <c r="DJ165" i="4"/>
  <c r="BN165" i="4"/>
  <c r="AX165" i="4"/>
  <c r="R165" i="4"/>
  <c r="AC165" i="4"/>
  <c r="BT165" i="4"/>
  <c r="CO165" i="4"/>
  <c r="AK165" i="4"/>
  <c r="BG165" i="4"/>
  <c r="CB165" i="4"/>
  <c r="CP165" i="4"/>
  <c r="BZ165" i="4"/>
  <c r="AT165" i="4"/>
  <c r="N165" i="4"/>
  <c r="AI165" i="4"/>
  <c r="BD165" i="4"/>
  <c r="DP165" i="4"/>
  <c r="U165" i="4"/>
  <c r="AQ165" i="4"/>
  <c r="DC165" i="4"/>
  <c r="DR165" i="4"/>
  <c r="CL165" i="4"/>
  <c r="BF165" i="4"/>
  <c r="Z165" i="4"/>
  <c r="J165" i="4"/>
  <c r="BI165" i="4"/>
  <c r="CE165" i="4"/>
  <c r="CZ165" i="4"/>
  <c r="DP72" i="4"/>
  <c r="DI72" i="4"/>
  <c r="CS72" i="4"/>
  <c r="CC72" i="4"/>
  <c r="BM72" i="4"/>
  <c r="AW72" i="4"/>
  <c r="AG72" i="4"/>
  <c r="Q72" i="4"/>
  <c r="DQ72" i="4"/>
  <c r="DA72" i="4"/>
  <c r="CK72" i="4"/>
  <c r="BU72" i="4"/>
  <c r="BE72" i="4"/>
  <c r="AO72" i="4"/>
  <c r="Y72" i="4"/>
  <c r="I72" i="4"/>
  <c r="DM72" i="4"/>
  <c r="CW72" i="4"/>
  <c r="CG72" i="4"/>
  <c r="BQ72" i="4"/>
  <c r="BA72" i="4"/>
  <c r="AK72" i="4"/>
  <c r="U72" i="4"/>
  <c r="E72" i="4"/>
  <c r="CO72" i="4"/>
  <c r="AC72" i="4"/>
  <c r="DE72" i="4"/>
  <c r="BY72" i="4"/>
  <c r="M72" i="4"/>
  <c r="AS72" i="4"/>
  <c r="BI72" i="4"/>
  <c r="F72" i="4"/>
  <c r="V72" i="4"/>
  <c r="AL72" i="4"/>
  <c r="BB72" i="4"/>
  <c r="BR72" i="4"/>
  <c r="CH72" i="4"/>
  <c r="CX72" i="4"/>
  <c r="DN72" i="4"/>
  <c r="K72" i="4"/>
  <c r="AA72" i="4"/>
  <c r="AQ72" i="4"/>
  <c r="BG72" i="4"/>
  <c r="BW72" i="4"/>
  <c r="CM72" i="4"/>
  <c r="DC72" i="4"/>
  <c r="DS72" i="4"/>
  <c r="L72" i="4"/>
  <c r="AB72" i="4"/>
  <c r="AR72" i="4"/>
  <c r="BH72" i="4"/>
  <c r="BX72" i="4"/>
  <c r="CN72" i="4"/>
  <c r="DD72" i="4"/>
  <c r="J72" i="4"/>
  <c r="Z72" i="4"/>
  <c r="AP72" i="4"/>
  <c r="BF72" i="4"/>
  <c r="BV72" i="4"/>
  <c r="CL72" i="4"/>
  <c r="DB72" i="4"/>
  <c r="DR72" i="4"/>
  <c r="O72" i="4"/>
  <c r="AE72" i="4"/>
  <c r="AU72" i="4"/>
  <c r="BK72" i="4"/>
  <c r="CA72" i="4"/>
  <c r="CQ72" i="4"/>
  <c r="DG72" i="4"/>
  <c r="P72" i="4"/>
  <c r="AF72" i="4"/>
  <c r="AV72" i="4"/>
  <c r="BL72" i="4"/>
  <c r="CB72" i="4"/>
  <c r="CR72" i="4"/>
  <c r="DH72" i="4"/>
  <c r="N72" i="4"/>
  <c r="AD72" i="4"/>
  <c r="AT72" i="4"/>
  <c r="BJ72" i="4"/>
  <c r="BZ72" i="4"/>
  <c r="CP72" i="4"/>
  <c r="DF72" i="4"/>
  <c r="S72" i="4"/>
  <c r="AI72" i="4"/>
  <c r="AY72" i="4"/>
  <c r="BO72" i="4"/>
  <c r="CE72" i="4"/>
  <c r="CU72" i="4"/>
  <c r="DK72" i="4"/>
  <c r="D72" i="4"/>
  <c r="T72" i="4"/>
  <c r="AJ72" i="4"/>
  <c r="AZ72" i="4"/>
  <c r="BP72" i="4"/>
  <c r="CF72" i="4"/>
  <c r="CV72" i="4"/>
  <c r="DL72" i="4"/>
  <c r="R72" i="4"/>
  <c r="AH72" i="4"/>
  <c r="AX72" i="4"/>
  <c r="BN72" i="4"/>
  <c r="CD72" i="4"/>
  <c r="CT72" i="4"/>
  <c r="DJ72" i="4"/>
  <c r="G72" i="4"/>
  <c r="W72" i="4"/>
  <c r="AM72" i="4"/>
  <c r="BC72" i="4"/>
  <c r="BS72" i="4"/>
  <c r="CI72" i="4"/>
  <c r="CY72" i="4"/>
  <c r="DO72" i="4"/>
  <c r="H72" i="4"/>
  <c r="X72" i="4"/>
  <c r="AN72" i="4"/>
  <c r="BD72" i="4"/>
  <c r="BT72" i="4"/>
  <c r="CJ72" i="4"/>
  <c r="CZ72" i="4"/>
  <c r="DR42" i="4"/>
  <c r="O42" i="4"/>
  <c r="BK42" i="4"/>
  <c r="D42" i="4"/>
  <c r="T42" i="4"/>
  <c r="AJ42" i="4"/>
  <c r="AZ42" i="4"/>
  <c r="BP42" i="4"/>
  <c r="CF42" i="4"/>
  <c r="CV42" i="4"/>
  <c r="DL42" i="4"/>
  <c r="S42" i="4"/>
  <c r="BO42" i="4"/>
  <c r="CY42" i="4"/>
  <c r="Q42" i="4"/>
  <c r="AG42" i="4"/>
  <c r="AW42" i="4"/>
  <c r="BM42" i="4"/>
  <c r="CC42" i="4"/>
  <c r="CS42" i="4"/>
  <c r="DI42" i="4"/>
  <c r="AU42" i="4"/>
  <c r="CU42" i="4"/>
  <c r="F42" i="4"/>
  <c r="V42" i="4"/>
  <c r="AL42" i="4"/>
  <c r="BB42" i="4"/>
  <c r="BR42" i="4"/>
  <c r="CH42" i="4"/>
  <c r="CX42" i="4"/>
  <c r="DN42" i="4"/>
  <c r="AA42" i="4"/>
  <c r="BW42" i="4"/>
  <c r="H42" i="4"/>
  <c r="X42" i="4"/>
  <c r="AN42" i="4"/>
  <c r="BD42" i="4"/>
  <c r="BT42" i="4"/>
  <c r="CJ42" i="4"/>
  <c r="CZ42" i="4"/>
  <c r="DP42" i="4"/>
  <c r="AE42" i="4"/>
  <c r="CA42" i="4"/>
  <c r="DO42" i="4"/>
  <c r="E42" i="4"/>
  <c r="U42" i="4"/>
  <c r="AK42" i="4"/>
  <c r="BA42" i="4"/>
  <c r="BQ42" i="4"/>
  <c r="CG42" i="4"/>
  <c r="CW42" i="4"/>
  <c r="DM42" i="4"/>
  <c r="G42" i="4"/>
  <c r="BG42" i="4"/>
  <c r="DC42" i="4"/>
  <c r="J42" i="4"/>
  <c r="Z42" i="4"/>
  <c r="AP42" i="4"/>
  <c r="BF42" i="4"/>
  <c r="BV42" i="4"/>
  <c r="CL42" i="4"/>
  <c r="DB42" i="4"/>
  <c r="AM42" i="4"/>
  <c r="CM42" i="4"/>
  <c r="L42" i="4"/>
  <c r="AB42" i="4"/>
  <c r="AR42" i="4"/>
  <c r="BH42" i="4"/>
  <c r="BX42" i="4"/>
  <c r="CN42" i="4"/>
  <c r="DD42" i="4"/>
  <c r="AQ42" i="4"/>
  <c r="CE42" i="4"/>
  <c r="I42" i="4"/>
  <c r="Y42" i="4"/>
  <c r="AO42" i="4"/>
  <c r="BE42" i="4"/>
  <c r="BU42" i="4"/>
  <c r="CK42" i="4"/>
  <c r="DA42" i="4"/>
  <c r="DQ42" i="4"/>
  <c r="W42" i="4"/>
  <c r="BS42" i="4"/>
  <c r="DK42" i="4"/>
  <c r="N42" i="4"/>
  <c r="AD42" i="4"/>
  <c r="AT42" i="4"/>
  <c r="BJ42" i="4"/>
  <c r="BZ42" i="4"/>
  <c r="CP42" i="4"/>
  <c r="DF42" i="4"/>
  <c r="AY42" i="4"/>
  <c r="DG42" i="4"/>
  <c r="P42" i="4"/>
  <c r="AF42" i="4"/>
  <c r="AV42" i="4"/>
  <c r="BL42" i="4"/>
  <c r="CB42" i="4"/>
  <c r="CR42" i="4"/>
  <c r="DH42" i="4"/>
  <c r="K42" i="4"/>
  <c r="BC42" i="4"/>
  <c r="CQ42" i="4"/>
  <c r="M42" i="4"/>
  <c r="AC42" i="4"/>
  <c r="AS42" i="4"/>
  <c r="BI42" i="4"/>
  <c r="BY42" i="4"/>
  <c r="CO42" i="4"/>
  <c r="DE42" i="4"/>
  <c r="AI42" i="4"/>
  <c r="CI42" i="4"/>
  <c r="DS42" i="4"/>
  <c r="R42" i="4"/>
  <c r="AH42" i="4"/>
  <c r="AX42" i="4"/>
  <c r="BN42" i="4"/>
  <c r="CD42" i="4"/>
  <c r="CT42" i="4"/>
  <c r="DJ42" i="4"/>
  <c r="DR34" i="4"/>
  <c r="O34" i="4"/>
  <c r="BS34" i="4"/>
  <c r="DO34" i="4"/>
  <c r="D34" i="4"/>
  <c r="T34" i="4"/>
  <c r="AJ34" i="4"/>
  <c r="AZ34" i="4"/>
  <c r="BP34" i="4"/>
  <c r="CF34" i="4"/>
  <c r="CV34" i="4"/>
  <c r="DL34" i="4"/>
  <c r="AA34" i="4"/>
  <c r="BW34" i="4"/>
  <c r="Q34" i="4"/>
  <c r="AG34" i="4"/>
  <c r="AW34" i="4"/>
  <c r="BM34" i="4"/>
  <c r="CC34" i="4"/>
  <c r="CS34" i="4"/>
  <c r="DI34" i="4"/>
  <c r="AE34" i="4"/>
  <c r="CA34" i="4"/>
  <c r="DS34" i="4"/>
  <c r="F34" i="4"/>
  <c r="V34" i="4"/>
  <c r="AL34" i="4"/>
  <c r="BB34" i="4"/>
  <c r="BR34" i="4"/>
  <c r="CH34" i="4"/>
  <c r="CX34" i="4"/>
  <c r="DN34" i="4"/>
  <c r="AI34" i="4"/>
  <c r="CE34" i="4"/>
  <c r="H34" i="4"/>
  <c r="X34" i="4"/>
  <c r="AN34" i="4"/>
  <c r="BD34" i="4"/>
  <c r="BT34" i="4"/>
  <c r="CJ34" i="4"/>
  <c r="CZ34" i="4"/>
  <c r="DP34" i="4"/>
  <c r="AM34" i="4"/>
  <c r="CM34" i="4"/>
  <c r="E34" i="4"/>
  <c r="U34" i="4"/>
  <c r="AK34" i="4"/>
  <c r="BA34" i="4"/>
  <c r="BQ34" i="4"/>
  <c r="CG34" i="4"/>
  <c r="CW34" i="4"/>
  <c r="DM34" i="4"/>
  <c r="AQ34" i="4"/>
  <c r="CI34" i="4"/>
  <c r="J34" i="4"/>
  <c r="Z34" i="4"/>
  <c r="AP34" i="4"/>
  <c r="BF34" i="4"/>
  <c r="BV34" i="4"/>
  <c r="CL34" i="4"/>
  <c r="DB34" i="4"/>
  <c r="AU34" i="4"/>
  <c r="CQ34" i="4"/>
  <c r="L34" i="4"/>
  <c r="AB34" i="4"/>
  <c r="AR34" i="4"/>
  <c r="BH34" i="4"/>
  <c r="BX34" i="4"/>
  <c r="CN34" i="4"/>
  <c r="DD34" i="4"/>
  <c r="G34" i="4"/>
  <c r="AY34" i="4"/>
  <c r="CU34" i="4"/>
  <c r="I34" i="4"/>
  <c r="Y34" i="4"/>
  <c r="AO34" i="4"/>
  <c r="BE34" i="4"/>
  <c r="BU34" i="4"/>
  <c r="CK34" i="4"/>
  <c r="DA34" i="4"/>
  <c r="DQ34" i="4"/>
  <c r="K34" i="4"/>
  <c r="BC34" i="4"/>
  <c r="CY34" i="4"/>
  <c r="N34" i="4"/>
  <c r="AD34" i="4"/>
  <c r="AT34" i="4"/>
  <c r="BJ34" i="4"/>
  <c r="BZ34" i="4"/>
  <c r="CP34" i="4"/>
  <c r="DF34" i="4"/>
  <c r="BG34" i="4"/>
  <c r="DC34" i="4"/>
  <c r="P34" i="4"/>
  <c r="AF34" i="4"/>
  <c r="AV34" i="4"/>
  <c r="BL34" i="4"/>
  <c r="CB34" i="4"/>
  <c r="CR34" i="4"/>
  <c r="DH34" i="4"/>
  <c r="S34" i="4"/>
  <c r="BO34" i="4"/>
  <c r="DG34" i="4"/>
  <c r="M34" i="4"/>
  <c r="AC34" i="4"/>
  <c r="AS34" i="4"/>
  <c r="BI34" i="4"/>
  <c r="BY34" i="4"/>
  <c r="CO34" i="4"/>
  <c r="DE34" i="4"/>
  <c r="W34" i="4"/>
  <c r="BK34" i="4"/>
  <c r="DK34" i="4"/>
  <c r="R34" i="4"/>
  <c r="AH34" i="4"/>
  <c r="AX34" i="4"/>
  <c r="BN34" i="4"/>
  <c r="CD34" i="4"/>
  <c r="CT34" i="4"/>
  <c r="DJ34" i="4"/>
  <c r="DR26" i="4"/>
  <c r="AE26" i="4"/>
  <c r="CM26" i="4"/>
  <c r="D26" i="4"/>
  <c r="T26" i="4"/>
  <c r="AJ26" i="4"/>
  <c r="AZ26" i="4"/>
  <c r="BP26" i="4"/>
  <c r="CF26" i="4"/>
  <c r="CV26" i="4"/>
  <c r="DL26" i="4"/>
  <c r="G26" i="4"/>
  <c r="AU26" i="4"/>
  <c r="CQ26" i="4"/>
  <c r="Q26" i="4"/>
  <c r="AG26" i="4"/>
  <c r="AW26" i="4"/>
  <c r="BM26" i="4"/>
  <c r="CC26" i="4"/>
  <c r="CS26" i="4"/>
  <c r="DI26" i="4"/>
  <c r="AQ26" i="4"/>
  <c r="CI26" i="4"/>
  <c r="F26" i="4"/>
  <c r="V26" i="4"/>
  <c r="AL26" i="4"/>
  <c r="BB26" i="4"/>
  <c r="BR26" i="4"/>
  <c r="CH26" i="4"/>
  <c r="CX26" i="4"/>
  <c r="DN26" i="4"/>
  <c r="AY26" i="4"/>
  <c r="CY26" i="4"/>
  <c r="H26" i="4"/>
  <c r="X26" i="4"/>
  <c r="AN26" i="4"/>
  <c r="BD26" i="4"/>
  <c r="BT26" i="4"/>
  <c r="CJ26" i="4"/>
  <c r="CZ26" i="4"/>
  <c r="DP26" i="4"/>
  <c r="O26" i="4"/>
  <c r="BG26" i="4"/>
  <c r="DC26" i="4"/>
  <c r="E26" i="4"/>
  <c r="U26" i="4"/>
  <c r="AK26" i="4"/>
  <c r="BA26" i="4"/>
  <c r="BQ26" i="4"/>
  <c r="CG26" i="4"/>
  <c r="CW26" i="4"/>
  <c r="DM26" i="4"/>
  <c r="S26" i="4"/>
  <c r="BC26" i="4"/>
  <c r="CU26" i="4"/>
  <c r="J26" i="4"/>
  <c r="Z26" i="4"/>
  <c r="AP26" i="4"/>
  <c r="BF26" i="4"/>
  <c r="BV26" i="4"/>
  <c r="CL26" i="4"/>
  <c r="DB26" i="4"/>
  <c r="BK26" i="4"/>
  <c r="DK26" i="4"/>
  <c r="L26" i="4"/>
  <c r="AB26" i="4"/>
  <c r="AR26" i="4"/>
  <c r="BH26" i="4"/>
  <c r="BX26" i="4"/>
  <c r="CN26" i="4"/>
  <c r="DD26" i="4"/>
  <c r="W26" i="4"/>
  <c r="BS26" i="4"/>
  <c r="DO26" i="4"/>
  <c r="I26" i="4"/>
  <c r="Y26" i="4"/>
  <c r="AO26" i="4"/>
  <c r="BE26" i="4"/>
  <c r="BU26" i="4"/>
  <c r="CK26" i="4"/>
  <c r="DA26" i="4"/>
  <c r="DQ26" i="4"/>
  <c r="AA26" i="4"/>
  <c r="BO26" i="4"/>
  <c r="DG26" i="4"/>
  <c r="N26" i="4"/>
  <c r="AD26" i="4"/>
  <c r="AT26" i="4"/>
  <c r="BJ26" i="4"/>
  <c r="BZ26" i="4"/>
  <c r="CP26" i="4"/>
  <c r="DF26" i="4"/>
  <c r="K26" i="4"/>
  <c r="BW26" i="4"/>
  <c r="DS26" i="4"/>
  <c r="P26" i="4"/>
  <c r="AF26" i="4"/>
  <c r="AV26" i="4"/>
  <c r="BL26" i="4"/>
  <c r="CB26" i="4"/>
  <c r="CR26" i="4"/>
  <c r="DH26" i="4"/>
  <c r="AI26" i="4"/>
  <c r="CE26" i="4"/>
  <c r="M26" i="4"/>
  <c r="AC26" i="4"/>
  <c r="AS26" i="4"/>
  <c r="BI26" i="4"/>
  <c r="BY26" i="4"/>
  <c r="CO26" i="4"/>
  <c r="DE26" i="4"/>
  <c r="AM26" i="4"/>
  <c r="CA26" i="4"/>
  <c r="R26" i="4"/>
  <c r="AH26" i="4"/>
  <c r="AX26" i="4"/>
  <c r="BN26" i="4"/>
  <c r="CD26" i="4"/>
  <c r="CT26" i="4"/>
  <c r="DJ26" i="4"/>
  <c r="DR18" i="4"/>
  <c r="G18" i="4"/>
  <c r="BC18" i="4"/>
  <c r="DC18" i="4"/>
  <c r="D18" i="4"/>
  <c r="T18" i="4"/>
  <c r="AJ18" i="4"/>
  <c r="AZ18" i="4"/>
  <c r="BP18" i="4"/>
  <c r="CF18" i="4"/>
  <c r="CV18" i="4"/>
  <c r="DL18" i="4"/>
  <c r="W18" i="4"/>
  <c r="BS18" i="4"/>
  <c r="DK18" i="4"/>
  <c r="Q18" i="4"/>
  <c r="AG18" i="4"/>
  <c r="AW18" i="4"/>
  <c r="BM18" i="4"/>
  <c r="CC18" i="4"/>
  <c r="CS18" i="4"/>
  <c r="DI18" i="4"/>
  <c r="AY18" i="4"/>
  <c r="CY18" i="4"/>
  <c r="F18" i="4"/>
  <c r="V18" i="4"/>
  <c r="AL18" i="4"/>
  <c r="BB18" i="4"/>
  <c r="BR18" i="4"/>
  <c r="CH18" i="4"/>
  <c r="CX18" i="4"/>
  <c r="DN18" i="4"/>
  <c r="S18" i="4"/>
  <c r="BO18" i="4"/>
  <c r="DO18" i="4"/>
  <c r="H18" i="4"/>
  <c r="X18" i="4"/>
  <c r="AN18" i="4"/>
  <c r="BD18" i="4"/>
  <c r="BT18" i="4"/>
  <c r="CJ18" i="4"/>
  <c r="CZ18" i="4"/>
  <c r="DP18" i="4"/>
  <c r="AI18" i="4"/>
  <c r="CA18" i="4"/>
  <c r="E18" i="4"/>
  <c r="U18" i="4"/>
  <c r="AK18" i="4"/>
  <c r="BA18" i="4"/>
  <c r="BQ18" i="4"/>
  <c r="CG18" i="4"/>
  <c r="CW18" i="4"/>
  <c r="DM18" i="4"/>
  <c r="K18" i="4"/>
  <c r="BK18" i="4"/>
  <c r="DG18" i="4"/>
  <c r="J18" i="4"/>
  <c r="Z18" i="4"/>
  <c r="AP18" i="4"/>
  <c r="BF18" i="4"/>
  <c r="BV18" i="4"/>
  <c r="CL18" i="4"/>
  <c r="DB18" i="4"/>
  <c r="AE18" i="4"/>
  <c r="CE18" i="4"/>
  <c r="L18" i="4"/>
  <c r="AB18" i="4"/>
  <c r="AR18" i="4"/>
  <c r="BH18" i="4"/>
  <c r="BX18" i="4"/>
  <c r="CN18" i="4"/>
  <c r="DD18" i="4"/>
  <c r="AU18" i="4"/>
  <c r="CM18" i="4"/>
  <c r="I18" i="4"/>
  <c r="Y18" i="4"/>
  <c r="AO18" i="4"/>
  <c r="BE18" i="4"/>
  <c r="BU18" i="4"/>
  <c r="CK18" i="4"/>
  <c r="DA18" i="4"/>
  <c r="DQ18" i="4"/>
  <c r="AA18" i="4"/>
  <c r="BW18" i="4"/>
  <c r="DS18" i="4"/>
  <c r="N18" i="4"/>
  <c r="AD18" i="4"/>
  <c r="AT18" i="4"/>
  <c r="BJ18" i="4"/>
  <c r="BZ18" i="4"/>
  <c r="CP18" i="4"/>
  <c r="DF18" i="4"/>
  <c r="AQ18" i="4"/>
  <c r="CQ18" i="4"/>
  <c r="P18" i="4"/>
  <c r="AF18" i="4"/>
  <c r="AV18" i="4"/>
  <c r="BL18" i="4"/>
  <c r="CB18" i="4"/>
  <c r="CR18" i="4"/>
  <c r="DH18" i="4"/>
  <c r="O18" i="4"/>
  <c r="BG18" i="4"/>
  <c r="CU18" i="4"/>
  <c r="M18" i="4"/>
  <c r="AC18" i="4"/>
  <c r="AS18" i="4"/>
  <c r="BI18" i="4"/>
  <c r="BY18" i="4"/>
  <c r="CO18" i="4"/>
  <c r="DE18" i="4"/>
  <c r="AM18" i="4"/>
  <c r="CI18" i="4"/>
  <c r="R18" i="4"/>
  <c r="AH18" i="4"/>
  <c r="AX18" i="4"/>
  <c r="BN18" i="4"/>
  <c r="CD18" i="4"/>
  <c r="CT18" i="4"/>
  <c r="DJ18" i="4"/>
  <c r="DR10" i="4"/>
  <c r="G10" i="4"/>
  <c r="BG10" i="4"/>
  <c r="DG10" i="4"/>
  <c r="D10" i="4"/>
  <c r="T10" i="4"/>
  <c r="AJ10" i="4"/>
  <c r="AZ10" i="4"/>
  <c r="BP10" i="4"/>
  <c r="CF10" i="4"/>
  <c r="CV10" i="4"/>
  <c r="DL10" i="4"/>
  <c r="O10" i="4"/>
  <c r="BK10" i="4"/>
  <c r="DC10" i="4"/>
  <c r="Q10" i="4"/>
  <c r="AG10" i="4"/>
  <c r="AW10" i="4"/>
  <c r="BM10" i="4"/>
  <c r="CC10" i="4"/>
  <c r="CS10" i="4"/>
  <c r="DI10" i="4"/>
  <c r="K10" i="4"/>
  <c r="BC10" i="4"/>
  <c r="CY10" i="4"/>
  <c r="F10" i="4"/>
  <c r="V10" i="4"/>
  <c r="AL10" i="4"/>
  <c r="BB10" i="4"/>
  <c r="BR10" i="4"/>
  <c r="CH10" i="4"/>
  <c r="CX10" i="4"/>
  <c r="DN10" i="4"/>
  <c r="W10" i="4"/>
  <c r="BW10" i="4"/>
  <c r="DS10" i="4"/>
  <c r="H10" i="4"/>
  <c r="X10" i="4"/>
  <c r="AN10" i="4"/>
  <c r="BD10" i="4"/>
  <c r="BT10" i="4"/>
  <c r="CJ10" i="4"/>
  <c r="CZ10" i="4"/>
  <c r="DP10" i="4"/>
  <c r="AE10" i="4"/>
  <c r="BS10" i="4"/>
  <c r="DO10" i="4"/>
  <c r="E10" i="4"/>
  <c r="U10" i="4"/>
  <c r="AK10" i="4"/>
  <c r="BA10" i="4"/>
  <c r="BQ10" i="4"/>
  <c r="CG10" i="4"/>
  <c r="CW10" i="4"/>
  <c r="DM10" i="4"/>
  <c r="S10" i="4"/>
  <c r="BO10" i="4"/>
  <c r="DK10" i="4"/>
  <c r="J10" i="4"/>
  <c r="Z10" i="4"/>
  <c r="AP10" i="4"/>
  <c r="BF10" i="4"/>
  <c r="BV10" i="4"/>
  <c r="CL10" i="4"/>
  <c r="DB10" i="4"/>
  <c r="AI10" i="4"/>
  <c r="CI10" i="4"/>
  <c r="L10" i="4"/>
  <c r="AB10" i="4"/>
  <c r="AR10" i="4"/>
  <c r="BH10" i="4"/>
  <c r="BX10" i="4"/>
  <c r="CN10" i="4"/>
  <c r="DD10" i="4"/>
  <c r="AQ10" i="4"/>
  <c r="CE10" i="4"/>
  <c r="I10" i="4"/>
  <c r="Y10" i="4"/>
  <c r="AO10" i="4"/>
  <c r="BE10" i="4"/>
  <c r="BU10" i="4"/>
  <c r="CK10" i="4"/>
  <c r="DA10" i="4"/>
  <c r="DQ10" i="4"/>
  <c r="AA10" i="4"/>
  <c r="CA10" i="4"/>
  <c r="N10" i="4"/>
  <c r="AD10" i="4"/>
  <c r="AT10" i="4"/>
  <c r="BJ10" i="4"/>
  <c r="BZ10" i="4"/>
  <c r="CP10" i="4"/>
  <c r="DF10" i="4"/>
  <c r="AU10" i="4"/>
  <c r="CU10" i="4"/>
  <c r="P10" i="4"/>
  <c r="AF10" i="4"/>
  <c r="AV10" i="4"/>
  <c r="BL10" i="4"/>
  <c r="CB10" i="4"/>
  <c r="CR10" i="4"/>
  <c r="DH10" i="4"/>
  <c r="AY10" i="4"/>
  <c r="CQ10" i="4"/>
  <c r="M10" i="4"/>
  <c r="AC10" i="4"/>
  <c r="AS10" i="4"/>
  <c r="BI10" i="4"/>
  <c r="BY10" i="4"/>
  <c r="CO10" i="4"/>
  <c r="DE10" i="4"/>
  <c r="AM10" i="4"/>
  <c r="CM10" i="4"/>
  <c r="R10" i="4"/>
  <c r="AH10" i="4"/>
  <c r="AX10" i="4"/>
  <c r="BN10" i="4"/>
  <c r="CD10" i="4"/>
  <c r="CT10" i="4"/>
  <c r="DJ10" i="4"/>
  <c r="DI68" i="4"/>
  <c r="CS68" i="4"/>
  <c r="CC68" i="4"/>
  <c r="AW68" i="4"/>
  <c r="AG68" i="4"/>
  <c r="Q68" i="4"/>
  <c r="BA68" i="4"/>
  <c r="E68" i="4"/>
  <c r="DE68" i="4"/>
  <c r="BY68" i="4"/>
  <c r="BI68" i="4"/>
  <c r="AS68" i="4"/>
  <c r="M68" i="4"/>
  <c r="DM68" i="4"/>
  <c r="BQ68" i="4"/>
  <c r="DQ68" i="4"/>
  <c r="DA68" i="4"/>
  <c r="CK68" i="4"/>
  <c r="BE68" i="4"/>
  <c r="AO68" i="4"/>
  <c r="Y68" i="4"/>
  <c r="CG68" i="4"/>
  <c r="AK68" i="4"/>
  <c r="N68" i="4"/>
  <c r="AT68" i="4"/>
  <c r="BJ68" i="4"/>
  <c r="BZ68" i="4"/>
  <c r="DF68" i="4"/>
  <c r="K68" i="4"/>
  <c r="AA68" i="4"/>
  <c r="BG68" i="4"/>
  <c r="BW68" i="4"/>
  <c r="CM68" i="4"/>
  <c r="DS68" i="4"/>
  <c r="L68" i="4"/>
  <c r="AB68" i="4"/>
  <c r="BH68" i="4"/>
  <c r="BX68" i="4"/>
  <c r="CN68" i="4"/>
  <c r="R68" i="4"/>
  <c r="AH68" i="4"/>
  <c r="AX68" i="4"/>
  <c r="CD68" i="4"/>
  <c r="CT68" i="4"/>
  <c r="DJ68" i="4"/>
  <c r="AE68" i="4"/>
  <c r="AU68" i="4"/>
  <c r="BK68" i="4"/>
  <c r="CQ68" i="4"/>
  <c r="DG68" i="4"/>
  <c r="P68" i="4"/>
  <c r="AV68" i="4"/>
  <c r="BL68" i="4"/>
  <c r="CB68" i="4"/>
  <c r="DH68" i="4"/>
  <c r="F68" i="4"/>
  <c r="V68" i="4"/>
  <c r="BB68" i="4"/>
  <c r="BR68" i="4"/>
  <c r="CH68" i="4"/>
  <c r="DN68" i="4"/>
  <c r="S68" i="4"/>
  <c r="AI68" i="4"/>
  <c r="BO68" i="4"/>
  <c r="CE68" i="4"/>
  <c r="CU68" i="4"/>
  <c r="D68" i="4"/>
  <c r="T68" i="4"/>
  <c r="AJ68" i="4"/>
  <c r="BP68" i="4"/>
  <c r="CF68" i="4"/>
  <c r="CV68" i="4"/>
  <c r="J68" i="4"/>
  <c r="Z68" i="4"/>
  <c r="AP68" i="4"/>
  <c r="BV68" i="4"/>
  <c r="CL68" i="4"/>
  <c r="DB68" i="4"/>
  <c r="G68" i="4"/>
  <c r="W68" i="4"/>
  <c r="AM68" i="4"/>
  <c r="BS68" i="4"/>
  <c r="CI68" i="4"/>
  <c r="CY68" i="4"/>
  <c r="H68" i="4"/>
  <c r="X68" i="4"/>
  <c r="AN68" i="4"/>
  <c r="BT68" i="4"/>
  <c r="CJ68" i="4"/>
  <c r="CZ68" i="4"/>
  <c r="DN59" i="4"/>
  <c r="DI59" i="4"/>
  <c r="DD59" i="4"/>
  <c r="CS59" i="4"/>
  <c r="CN59" i="4"/>
  <c r="CH59" i="4"/>
  <c r="BX59" i="4"/>
  <c r="BR59" i="4"/>
  <c r="BM59" i="4"/>
  <c r="BB59" i="4"/>
  <c r="AW59" i="4"/>
  <c r="AR59" i="4"/>
  <c r="AG59" i="4"/>
  <c r="AB59" i="4"/>
  <c r="V59" i="4"/>
  <c r="L59" i="4"/>
  <c r="F59" i="4"/>
  <c r="DJ59" i="4"/>
  <c r="BT59" i="4"/>
  <c r="BD59" i="4"/>
  <c r="AN59" i="4"/>
  <c r="H59" i="4"/>
  <c r="DR59" i="4"/>
  <c r="DM59" i="4"/>
  <c r="DB59" i="4"/>
  <c r="CW59" i="4"/>
  <c r="CR59" i="4"/>
  <c r="CG59" i="4"/>
  <c r="CB59" i="4"/>
  <c r="BV59" i="4"/>
  <c r="BL59" i="4"/>
  <c r="BF59" i="4"/>
  <c r="BA59" i="4"/>
  <c r="AP59" i="4"/>
  <c r="AK59" i="4"/>
  <c r="AF59" i="4"/>
  <c r="U59" i="4"/>
  <c r="P59" i="4"/>
  <c r="J59" i="4"/>
  <c r="DE59" i="4"/>
  <c r="CO59" i="4"/>
  <c r="CD59" i="4"/>
  <c r="AX59" i="4"/>
  <c r="AH59" i="4"/>
  <c r="R59" i="4"/>
  <c r="DL59" i="4"/>
  <c r="DF59" i="4"/>
  <c r="DA59" i="4"/>
  <c r="CP59" i="4"/>
  <c r="CK59" i="4"/>
  <c r="CF59" i="4"/>
  <c r="BU59" i="4"/>
  <c r="BP59" i="4"/>
  <c r="BJ59" i="4"/>
  <c r="AZ59" i="4"/>
  <c r="AT59" i="4"/>
  <c r="AO59" i="4"/>
  <c r="AD59" i="4"/>
  <c r="Y59" i="4"/>
  <c r="T59" i="4"/>
  <c r="I59" i="4"/>
  <c r="D59" i="4"/>
  <c r="DP59" i="4"/>
  <c r="CJ59" i="4"/>
  <c r="BY59" i="4"/>
  <c r="BN59" i="4"/>
  <c r="AC59" i="4"/>
  <c r="M59" i="4"/>
  <c r="S59" i="4"/>
  <c r="AY59" i="4"/>
  <c r="BO59" i="4"/>
  <c r="CE59" i="4"/>
  <c r="DK59" i="4"/>
  <c r="G59" i="4"/>
  <c r="W59" i="4"/>
  <c r="BC59" i="4"/>
  <c r="BS59" i="4"/>
  <c r="CI59" i="4"/>
  <c r="DO59" i="4"/>
  <c r="K59" i="4"/>
  <c r="AA59" i="4"/>
  <c r="BG59" i="4"/>
  <c r="BW59" i="4"/>
  <c r="CM59" i="4"/>
  <c r="O59" i="4"/>
  <c r="AE59" i="4"/>
  <c r="AU59" i="4"/>
  <c r="CA59" i="4"/>
  <c r="CQ59" i="4"/>
  <c r="DG59" i="4"/>
  <c r="DN51" i="4"/>
  <c r="DI51" i="4"/>
  <c r="DD51" i="4"/>
  <c r="CS51" i="4"/>
  <c r="CN51" i="4"/>
  <c r="CH51" i="4"/>
  <c r="BX51" i="4"/>
  <c r="BR51" i="4"/>
  <c r="BM51" i="4"/>
  <c r="BB51" i="4"/>
  <c r="AW51" i="4"/>
  <c r="AR51" i="4"/>
  <c r="AG51" i="4"/>
  <c r="AB51" i="4"/>
  <c r="V51" i="4"/>
  <c r="L51" i="4"/>
  <c r="F51" i="4"/>
  <c r="DP51" i="4"/>
  <c r="BY51" i="4"/>
  <c r="BI51" i="4"/>
  <c r="AS51" i="4"/>
  <c r="M51" i="4"/>
  <c r="DR51" i="4"/>
  <c r="DM51" i="4"/>
  <c r="DB51" i="4"/>
  <c r="CW51" i="4"/>
  <c r="CR51" i="4"/>
  <c r="CG51" i="4"/>
  <c r="CB51" i="4"/>
  <c r="BV51" i="4"/>
  <c r="BL51" i="4"/>
  <c r="BF51" i="4"/>
  <c r="BA51" i="4"/>
  <c r="AP51" i="4"/>
  <c r="AK51" i="4"/>
  <c r="AF51" i="4"/>
  <c r="U51" i="4"/>
  <c r="P51" i="4"/>
  <c r="J51" i="4"/>
  <c r="DE51" i="4"/>
  <c r="CZ51" i="4"/>
  <c r="CJ51" i="4"/>
  <c r="BD51" i="4"/>
  <c r="AN51" i="4"/>
  <c r="R51" i="4"/>
  <c r="DL51" i="4"/>
  <c r="DF51" i="4"/>
  <c r="DA51" i="4"/>
  <c r="CP51" i="4"/>
  <c r="CK51" i="4"/>
  <c r="CF51" i="4"/>
  <c r="BU51" i="4"/>
  <c r="BP51" i="4"/>
  <c r="BJ51" i="4"/>
  <c r="AZ51" i="4"/>
  <c r="AT51" i="4"/>
  <c r="AO51" i="4"/>
  <c r="AD51" i="4"/>
  <c r="Y51" i="4"/>
  <c r="T51" i="4"/>
  <c r="I51" i="4"/>
  <c r="D51" i="4"/>
  <c r="DJ51" i="4"/>
  <c r="CD51" i="4"/>
  <c r="BT51" i="4"/>
  <c r="AX51" i="4"/>
  <c r="X51" i="4"/>
  <c r="H51" i="4"/>
  <c r="S51" i="4"/>
  <c r="AY51" i="4"/>
  <c r="BO51" i="4"/>
  <c r="CE51" i="4"/>
  <c r="DK51" i="4"/>
  <c r="G51" i="4"/>
  <c r="W51" i="4"/>
  <c r="BC51" i="4"/>
  <c r="BS51" i="4"/>
  <c r="CI51" i="4"/>
  <c r="DO51" i="4"/>
  <c r="K51" i="4"/>
  <c r="AA51" i="4"/>
  <c r="BG51" i="4"/>
  <c r="BW51" i="4"/>
  <c r="CM51" i="4"/>
  <c r="O51" i="4"/>
  <c r="AE51" i="4"/>
  <c r="AU51" i="4"/>
  <c r="CA51" i="4"/>
  <c r="CQ51" i="4"/>
  <c r="DG51" i="4"/>
  <c r="DN31" i="4"/>
  <c r="DI31" i="4"/>
  <c r="DD31" i="4"/>
  <c r="CS31" i="4"/>
  <c r="CN31" i="4"/>
  <c r="CH31" i="4"/>
  <c r="BX31" i="4"/>
  <c r="BR31" i="4"/>
  <c r="BM31" i="4"/>
  <c r="BB31" i="4"/>
  <c r="AW31" i="4"/>
  <c r="AR31" i="4"/>
  <c r="AG31" i="4"/>
  <c r="AB31" i="4"/>
  <c r="V31" i="4"/>
  <c r="L31" i="4"/>
  <c r="F31" i="4"/>
  <c r="DE31" i="4"/>
  <c r="BY31" i="4"/>
  <c r="BI31" i="4"/>
  <c r="AS31" i="4"/>
  <c r="DR31" i="4"/>
  <c r="DM31" i="4"/>
  <c r="DH31" i="4"/>
  <c r="CW31" i="4"/>
  <c r="CR31" i="4"/>
  <c r="CL31" i="4"/>
  <c r="CB31" i="4"/>
  <c r="BV31" i="4"/>
  <c r="BQ31" i="4"/>
  <c r="BF31" i="4"/>
  <c r="BA31" i="4"/>
  <c r="AV31" i="4"/>
  <c r="AK31" i="4"/>
  <c r="AF31" i="4"/>
  <c r="Z31" i="4"/>
  <c r="P31" i="4"/>
  <c r="J31" i="4"/>
  <c r="E31" i="4"/>
  <c r="CT31" i="4"/>
  <c r="CD31" i="4"/>
  <c r="BN31" i="4"/>
  <c r="AH31" i="4"/>
  <c r="X31" i="4"/>
  <c r="M31" i="4"/>
  <c r="DL31" i="4"/>
  <c r="DF31" i="4"/>
  <c r="DA31" i="4"/>
  <c r="CP31" i="4"/>
  <c r="CK31" i="4"/>
  <c r="CF31" i="4"/>
  <c r="BU31" i="4"/>
  <c r="BP31" i="4"/>
  <c r="BJ31" i="4"/>
  <c r="AZ31" i="4"/>
  <c r="AT31" i="4"/>
  <c r="AO31" i="4"/>
  <c r="AD31" i="4"/>
  <c r="Y31" i="4"/>
  <c r="T31" i="4"/>
  <c r="N31" i="4"/>
  <c r="I31" i="4"/>
  <c r="D31" i="4"/>
  <c r="DP31" i="4"/>
  <c r="CZ31" i="4"/>
  <c r="CJ31" i="4"/>
  <c r="BT31" i="4"/>
  <c r="BD31" i="4"/>
  <c r="AN31" i="4"/>
  <c r="AC31" i="4"/>
  <c r="H31" i="4"/>
  <c r="S31" i="4"/>
  <c r="AI31" i="4"/>
  <c r="AY31" i="4"/>
  <c r="BO31" i="4"/>
  <c r="CE31" i="4"/>
  <c r="CU31" i="4"/>
  <c r="DK31" i="4"/>
  <c r="G31" i="4"/>
  <c r="W31" i="4"/>
  <c r="AM31" i="4"/>
  <c r="BC31" i="4"/>
  <c r="BS31" i="4"/>
  <c r="CI31" i="4"/>
  <c r="CY31" i="4"/>
  <c r="DO31" i="4"/>
  <c r="K31" i="4"/>
  <c r="AA31" i="4"/>
  <c r="AQ31" i="4"/>
  <c r="BG31" i="4"/>
  <c r="BW31" i="4"/>
  <c r="CM31" i="4"/>
  <c r="DC31" i="4"/>
  <c r="O31" i="4"/>
  <c r="AE31" i="4"/>
  <c r="AU31" i="4"/>
  <c r="BK31" i="4"/>
  <c r="CA31" i="4"/>
  <c r="CQ31" i="4"/>
  <c r="DG31" i="4"/>
  <c r="DS27" i="4"/>
  <c r="DN27" i="4"/>
  <c r="DI27" i="4"/>
  <c r="DD27" i="4"/>
  <c r="CX27" i="4"/>
  <c r="CS27" i="4"/>
  <c r="CN27" i="4"/>
  <c r="CH27" i="4"/>
  <c r="CC27" i="4"/>
  <c r="BX27" i="4"/>
  <c r="BR27" i="4"/>
  <c r="BM27" i="4"/>
  <c r="BH27" i="4"/>
  <c r="BB27" i="4"/>
  <c r="AW27" i="4"/>
  <c r="AR27" i="4"/>
  <c r="AL27" i="4"/>
  <c r="AG27" i="4"/>
  <c r="AB27" i="4"/>
  <c r="V27" i="4"/>
  <c r="Q27" i="4"/>
  <c r="L27" i="4"/>
  <c r="F27" i="4"/>
  <c r="CT27" i="4"/>
  <c r="BT27" i="4"/>
  <c r="BD27" i="4"/>
  <c r="AN27" i="4"/>
  <c r="X27" i="4"/>
  <c r="DR27" i="4"/>
  <c r="DM27" i="4"/>
  <c r="DH27" i="4"/>
  <c r="DB27" i="4"/>
  <c r="CW27" i="4"/>
  <c r="CR27" i="4"/>
  <c r="CL27" i="4"/>
  <c r="CG27" i="4"/>
  <c r="CB27" i="4"/>
  <c r="BV27" i="4"/>
  <c r="BQ27" i="4"/>
  <c r="BL27" i="4"/>
  <c r="BF27" i="4"/>
  <c r="BA27" i="4"/>
  <c r="AV27" i="4"/>
  <c r="AP27" i="4"/>
  <c r="AK27" i="4"/>
  <c r="AF27" i="4"/>
  <c r="Z27" i="4"/>
  <c r="U27" i="4"/>
  <c r="P27" i="4"/>
  <c r="J27" i="4"/>
  <c r="E27" i="4"/>
  <c r="DP27" i="4"/>
  <c r="DE27" i="4"/>
  <c r="CJ27" i="4"/>
  <c r="BY27" i="4"/>
  <c r="BI27" i="4"/>
  <c r="AS27" i="4"/>
  <c r="AC27" i="4"/>
  <c r="M27" i="4"/>
  <c r="H27" i="4"/>
  <c r="DQ27" i="4"/>
  <c r="DL27" i="4"/>
  <c r="DF27" i="4"/>
  <c r="DA27" i="4"/>
  <c r="CV27" i="4"/>
  <c r="CP27" i="4"/>
  <c r="CK27" i="4"/>
  <c r="CF27" i="4"/>
  <c r="BZ27" i="4"/>
  <c r="BU27" i="4"/>
  <c r="BP27" i="4"/>
  <c r="BJ27" i="4"/>
  <c r="BE27" i="4"/>
  <c r="AZ27" i="4"/>
  <c r="AT27" i="4"/>
  <c r="AO27" i="4"/>
  <c r="AJ27" i="4"/>
  <c r="AD27" i="4"/>
  <c r="Y27" i="4"/>
  <c r="T27" i="4"/>
  <c r="N27" i="4"/>
  <c r="I27" i="4"/>
  <c r="D27" i="4"/>
  <c r="DJ27" i="4"/>
  <c r="CZ27" i="4"/>
  <c r="CO27" i="4"/>
  <c r="CD27" i="4"/>
  <c r="BN27" i="4"/>
  <c r="AX27" i="4"/>
  <c r="AH27" i="4"/>
  <c r="R27" i="4"/>
  <c r="S27" i="4"/>
  <c r="AI27" i="4"/>
  <c r="AY27" i="4"/>
  <c r="BO27" i="4"/>
  <c r="CE27" i="4"/>
  <c r="CU27" i="4"/>
  <c r="DK27" i="4"/>
  <c r="G27" i="4"/>
  <c r="W27" i="4"/>
  <c r="AM27" i="4"/>
  <c r="BC27" i="4"/>
  <c r="BS27" i="4"/>
  <c r="CI27" i="4"/>
  <c r="CY27" i="4"/>
  <c r="DO27" i="4"/>
  <c r="K27" i="4"/>
  <c r="AA27" i="4"/>
  <c r="AQ27" i="4"/>
  <c r="BG27" i="4"/>
  <c r="BW27" i="4"/>
  <c r="CM27" i="4"/>
  <c r="DC27" i="4"/>
  <c r="O27" i="4"/>
  <c r="AE27" i="4"/>
  <c r="AU27" i="4"/>
  <c r="BK27" i="4"/>
  <c r="CA27" i="4"/>
  <c r="CQ27" i="4"/>
  <c r="DG27" i="4"/>
  <c r="DK465" i="4"/>
  <c r="CU465" i="4"/>
  <c r="CE465" i="4"/>
  <c r="BO465" i="4"/>
  <c r="AY465" i="4"/>
  <c r="AI465" i="4"/>
  <c r="DG450" i="4"/>
  <c r="CL450" i="4"/>
  <c r="BQ450" i="4"/>
  <c r="AU450" i="4"/>
  <c r="Z450" i="4"/>
  <c r="E450" i="4"/>
  <c r="DF450" i="4"/>
  <c r="CK450" i="4"/>
  <c r="BO450" i="4"/>
  <c r="AT450" i="4"/>
  <c r="Y450" i="4"/>
  <c r="D450" i="4"/>
  <c r="T450" i="4"/>
  <c r="AJ450" i="4"/>
  <c r="AZ450" i="4"/>
  <c r="BP450" i="4"/>
  <c r="CF450" i="4"/>
  <c r="CV450" i="4"/>
  <c r="DS433" i="4"/>
  <c r="CM433" i="4"/>
  <c r="BG433" i="4"/>
  <c r="AA433" i="4"/>
  <c r="H433" i="4"/>
  <c r="X433" i="4"/>
  <c r="AN433" i="4"/>
  <c r="BD433" i="4"/>
  <c r="BT433" i="4"/>
  <c r="CJ433" i="4"/>
  <c r="CZ433" i="4"/>
  <c r="DP433" i="4"/>
  <c r="Q433" i="4"/>
  <c r="AG433" i="4"/>
  <c r="AW433" i="4"/>
  <c r="BM433" i="4"/>
  <c r="CC433" i="4"/>
  <c r="CS433" i="4"/>
  <c r="DI433" i="4"/>
  <c r="CY433" i="4"/>
  <c r="BS433" i="4"/>
  <c r="AM433" i="4"/>
  <c r="CZ431" i="4"/>
  <c r="CE431" i="4"/>
  <c r="BI431" i="4"/>
  <c r="AN431" i="4"/>
  <c r="S431" i="4"/>
  <c r="J431" i="4"/>
  <c r="Z431" i="4"/>
  <c r="AP431" i="4"/>
  <c r="BF431" i="4"/>
  <c r="BV431" i="4"/>
  <c r="CL431" i="4"/>
  <c r="DB431" i="4"/>
  <c r="DC398" i="4"/>
  <c r="CM398" i="4"/>
  <c r="BW398" i="4"/>
  <c r="BG398" i="4"/>
  <c r="AQ398" i="4"/>
  <c r="AA398" i="4"/>
  <c r="CY442" i="4"/>
  <c r="CU415" i="4"/>
  <c r="AI415" i="4"/>
  <c r="L415" i="4"/>
  <c r="AB415" i="4"/>
  <c r="AR415" i="4"/>
  <c r="BT415" i="4"/>
  <c r="CZ415" i="4"/>
  <c r="Q415" i="4"/>
  <c r="AW415" i="4"/>
  <c r="CC415" i="4"/>
  <c r="DI415" i="4"/>
  <c r="Z415" i="4"/>
  <c r="BF415" i="4"/>
  <c r="CL415" i="4"/>
  <c r="CG391" i="4"/>
  <c r="AP391" i="4"/>
  <c r="CI442" i="4"/>
  <c r="O442" i="4"/>
  <c r="L442" i="4"/>
  <c r="AY442" i="4"/>
  <c r="CP442" i="4"/>
  <c r="M442" i="4"/>
  <c r="BA442" i="4"/>
  <c r="CQ442" i="4"/>
  <c r="N442" i="4"/>
  <c r="BB442" i="4"/>
  <c r="CS442" i="4"/>
  <c r="AF442" i="4"/>
  <c r="BL442" i="4"/>
  <c r="DA391" i="4"/>
  <c r="BJ391" i="4"/>
  <c r="S391" i="4"/>
  <c r="X391" i="4"/>
  <c r="BD391" i="4"/>
  <c r="CJ391" i="4"/>
  <c r="CO383" i="4"/>
  <c r="H383" i="4"/>
  <c r="BN383" i="4"/>
  <c r="BK363" i="4"/>
  <c r="CN383" i="4"/>
  <c r="BV363" i="4"/>
  <c r="CI352" i="4"/>
  <c r="O389" i="4"/>
  <c r="BI389" i="4"/>
  <c r="BG389" i="4"/>
  <c r="W389" i="4"/>
  <c r="DD389" i="4"/>
  <c r="BF389" i="4"/>
  <c r="AZ374" i="4"/>
  <c r="S374" i="4"/>
  <c r="BI374" i="4"/>
  <c r="F374" i="4"/>
  <c r="BT314" i="4"/>
  <c r="R314" i="4"/>
  <c r="CD314" i="4"/>
  <c r="DK274" i="4"/>
  <c r="AY274" i="4"/>
  <c r="CM338" i="4"/>
  <c r="Y338" i="4"/>
  <c r="CK338" i="4"/>
  <c r="AH338" i="4"/>
  <c r="CU330" i="4"/>
  <c r="U330" i="4"/>
  <c r="CG330" i="4"/>
  <c r="AD330" i="4"/>
  <c r="DC322" i="4"/>
  <c r="Q322" i="4"/>
  <c r="CC322" i="4"/>
  <c r="Z322" i="4"/>
  <c r="DC283" i="4"/>
  <c r="DB274" i="4"/>
  <c r="AM351" i="4"/>
  <c r="CO351" i="4"/>
  <c r="BU351" i="4"/>
  <c r="AQ351" i="4"/>
  <c r="J351" i="4"/>
  <c r="CU305" i="4"/>
  <c r="U305" i="4"/>
  <c r="CG305" i="4"/>
  <c r="AD305" i="4"/>
  <c r="S297" i="4"/>
  <c r="BI297" i="4"/>
  <c r="F297" i="4"/>
  <c r="BT211" i="4"/>
  <c r="DJ450" i="4"/>
  <c r="CY450" i="4"/>
  <c r="CO450" i="4"/>
  <c r="CD450" i="4"/>
  <c r="BS450" i="4"/>
  <c r="BI450" i="4"/>
  <c r="AX450" i="4"/>
  <c r="AM450" i="4"/>
  <c r="AC450" i="4"/>
  <c r="R450" i="4"/>
  <c r="G450" i="4"/>
  <c r="DS450" i="4"/>
  <c r="DI450" i="4"/>
  <c r="CX450" i="4"/>
  <c r="CM450" i="4"/>
  <c r="CC450" i="4"/>
  <c r="BR450" i="4"/>
  <c r="BG450" i="4"/>
  <c r="AW450" i="4"/>
  <c r="AL450" i="4"/>
  <c r="AA450" i="4"/>
  <c r="Q450" i="4"/>
  <c r="F450" i="4"/>
  <c r="DO450" i="4"/>
  <c r="DE450" i="4"/>
  <c r="CT450" i="4"/>
  <c r="CI450" i="4"/>
  <c r="BY450" i="4"/>
  <c r="BN450" i="4"/>
  <c r="BC450" i="4"/>
  <c r="AS450" i="4"/>
  <c r="AH450" i="4"/>
  <c r="W450" i="4"/>
  <c r="M450" i="4"/>
  <c r="DN450" i="4"/>
  <c r="DC450" i="4"/>
  <c r="CS450" i="4"/>
  <c r="CH450" i="4"/>
  <c r="BW450" i="4"/>
  <c r="BM450" i="4"/>
  <c r="BB450" i="4"/>
  <c r="AQ450" i="4"/>
  <c r="AG450" i="4"/>
  <c r="V450" i="4"/>
  <c r="K450" i="4"/>
  <c r="AM442" i="4"/>
  <c r="BI442" i="4"/>
  <c r="DP442" i="4"/>
  <c r="CZ442" i="4"/>
  <c r="CJ442" i="4"/>
  <c r="BT442" i="4"/>
  <c r="BD442" i="4"/>
  <c r="AN442" i="4"/>
  <c r="X442" i="4"/>
  <c r="DC442" i="4"/>
  <c r="CH442" i="4"/>
  <c r="BM442" i="4"/>
  <c r="AQ442" i="4"/>
  <c r="V442" i="4"/>
  <c r="F442" i="4"/>
  <c r="DB442" i="4"/>
  <c r="CG442" i="4"/>
  <c r="BK442" i="4"/>
  <c r="AP442" i="4"/>
  <c r="U442" i="4"/>
  <c r="E442" i="4"/>
  <c r="DA442" i="4"/>
  <c r="CE442" i="4"/>
  <c r="BJ442" i="4"/>
  <c r="AO442" i="4"/>
  <c r="T442" i="4"/>
  <c r="D442" i="4"/>
  <c r="BC442" i="4"/>
  <c r="CO442" i="4"/>
  <c r="K442" i="4"/>
  <c r="AS442" i="4"/>
  <c r="DL442" i="4"/>
  <c r="CV442" i="4"/>
  <c r="CF442" i="4"/>
  <c r="BP442" i="4"/>
  <c r="AZ442" i="4"/>
  <c r="AJ442" i="4"/>
  <c r="DS442" i="4"/>
  <c r="CX442" i="4"/>
  <c r="CC442" i="4"/>
  <c r="BG442" i="4"/>
  <c r="AL442" i="4"/>
  <c r="R442" i="4"/>
  <c r="DR442" i="4"/>
  <c r="CW442" i="4"/>
  <c r="CA442" i="4"/>
  <c r="BF442" i="4"/>
  <c r="AK442" i="4"/>
  <c r="Q442" i="4"/>
  <c r="DQ442" i="4"/>
  <c r="CU442" i="4"/>
  <c r="BZ442" i="4"/>
  <c r="BE442" i="4"/>
  <c r="AI442" i="4"/>
  <c r="P442" i="4"/>
  <c r="DO442" i="4"/>
  <c r="AH442" i="4"/>
  <c r="BS442" i="4"/>
  <c r="DE442" i="4"/>
  <c r="W442" i="4"/>
  <c r="DS465" i="4"/>
  <c r="DP465" i="4"/>
  <c r="DJ465" i="4"/>
  <c r="DE465" i="4"/>
  <c r="CZ465" i="4"/>
  <c r="CT465" i="4"/>
  <c r="CO465" i="4"/>
  <c r="CJ465" i="4"/>
  <c r="CD465" i="4"/>
  <c r="BY465" i="4"/>
  <c r="BT465" i="4"/>
  <c r="BN465" i="4"/>
  <c r="BI465" i="4"/>
  <c r="BD465" i="4"/>
  <c r="AX465" i="4"/>
  <c r="AS465" i="4"/>
  <c r="AN465" i="4"/>
  <c r="AH465" i="4"/>
  <c r="AC465" i="4"/>
  <c r="X465" i="4"/>
  <c r="R465" i="4"/>
  <c r="M465" i="4"/>
  <c r="H465" i="4"/>
  <c r="DN465" i="4"/>
  <c r="DI465" i="4"/>
  <c r="DD465" i="4"/>
  <c r="CX465" i="4"/>
  <c r="CS465" i="4"/>
  <c r="CN465" i="4"/>
  <c r="CH465" i="4"/>
  <c r="CC465" i="4"/>
  <c r="BX465" i="4"/>
  <c r="BR465" i="4"/>
  <c r="BM465" i="4"/>
  <c r="BH465" i="4"/>
  <c r="BB465" i="4"/>
  <c r="AW465" i="4"/>
  <c r="AR465" i="4"/>
  <c r="AL465" i="4"/>
  <c r="AG465" i="4"/>
  <c r="AB465" i="4"/>
  <c r="V465" i="4"/>
  <c r="Q465" i="4"/>
  <c r="L465" i="4"/>
  <c r="F465" i="4"/>
  <c r="DR465" i="4"/>
  <c r="DM465" i="4"/>
  <c r="DH465" i="4"/>
  <c r="DB465" i="4"/>
  <c r="CW465" i="4"/>
  <c r="CR465" i="4"/>
  <c r="CL465" i="4"/>
  <c r="CG465" i="4"/>
  <c r="CB465" i="4"/>
  <c r="BV465" i="4"/>
  <c r="BQ465" i="4"/>
  <c r="BL465" i="4"/>
  <c r="BF465" i="4"/>
  <c r="BA465" i="4"/>
  <c r="AV465" i="4"/>
  <c r="AP465" i="4"/>
  <c r="AK465" i="4"/>
  <c r="AF465" i="4"/>
  <c r="Z465" i="4"/>
  <c r="U465" i="4"/>
  <c r="P465" i="4"/>
  <c r="J465" i="4"/>
  <c r="E465" i="4"/>
  <c r="DQ465" i="4"/>
  <c r="DL465" i="4"/>
  <c r="DF465" i="4"/>
  <c r="DA465" i="4"/>
  <c r="CV465" i="4"/>
  <c r="CP465" i="4"/>
  <c r="CK465" i="4"/>
  <c r="CF465" i="4"/>
  <c r="BZ465" i="4"/>
  <c r="BU465" i="4"/>
  <c r="BP465" i="4"/>
  <c r="BJ465" i="4"/>
  <c r="BE465" i="4"/>
  <c r="AZ465" i="4"/>
  <c r="AT465" i="4"/>
  <c r="AO465" i="4"/>
  <c r="AJ465" i="4"/>
  <c r="AD465" i="4"/>
  <c r="Y465" i="4"/>
  <c r="T465" i="4"/>
  <c r="N465" i="4"/>
  <c r="I465" i="4"/>
  <c r="D465" i="4"/>
  <c r="DO433" i="4"/>
  <c r="DR433" i="4"/>
  <c r="DB433" i="4"/>
  <c r="CL433" i="4"/>
  <c r="BV433" i="4"/>
  <c r="BF433" i="4"/>
  <c r="AP433" i="4"/>
  <c r="Z433" i="4"/>
  <c r="J433" i="4"/>
  <c r="DN433" i="4"/>
  <c r="CX433" i="4"/>
  <c r="CH433" i="4"/>
  <c r="BR433" i="4"/>
  <c r="BB433" i="4"/>
  <c r="AL433" i="4"/>
  <c r="V433" i="4"/>
  <c r="F433" i="4"/>
  <c r="DJ433" i="4"/>
  <c r="CT433" i="4"/>
  <c r="CD433" i="4"/>
  <c r="BN433" i="4"/>
  <c r="AX433" i="4"/>
  <c r="AH433" i="4"/>
  <c r="R433" i="4"/>
  <c r="DF433" i="4"/>
  <c r="CP433" i="4"/>
  <c r="BZ433" i="4"/>
  <c r="BJ433" i="4"/>
  <c r="AT433" i="4"/>
  <c r="AD433" i="4"/>
  <c r="N433" i="4"/>
  <c r="DO431" i="4"/>
  <c r="DH431" i="4"/>
  <c r="DA431" i="4"/>
  <c r="CS431" i="4"/>
  <c r="CM431" i="4"/>
  <c r="CF431" i="4"/>
  <c r="BX431" i="4"/>
  <c r="BQ431" i="4"/>
  <c r="BK431" i="4"/>
  <c r="BC431" i="4"/>
  <c r="AV431" i="4"/>
  <c r="AO431" i="4"/>
  <c r="AG431" i="4"/>
  <c r="AA431" i="4"/>
  <c r="T431" i="4"/>
  <c r="L431" i="4"/>
  <c r="E431" i="4"/>
  <c r="DM431" i="4"/>
  <c r="DG431" i="4"/>
  <c r="CY431" i="4"/>
  <c r="CR431" i="4"/>
  <c r="CK431" i="4"/>
  <c r="CC431" i="4"/>
  <c r="BW431" i="4"/>
  <c r="BP431" i="4"/>
  <c r="BH431" i="4"/>
  <c r="BA431" i="4"/>
  <c r="AU431" i="4"/>
  <c r="AM431" i="4"/>
  <c r="AF431" i="4"/>
  <c r="Y431" i="4"/>
  <c r="Q431" i="4"/>
  <c r="K431" i="4"/>
  <c r="D431" i="4"/>
  <c r="DS431" i="4"/>
  <c r="DL431" i="4"/>
  <c r="DD431" i="4"/>
  <c r="CW431" i="4"/>
  <c r="CQ431" i="4"/>
  <c r="CI431" i="4"/>
  <c r="CB431" i="4"/>
  <c r="BU431" i="4"/>
  <c r="BM431" i="4"/>
  <c r="BG431" i="4"/>
  <c r="AZ431" i="4"/>
  <c r="AR431" i="4"/>
  <c r="AK431" i="4"/>
  <c r="AE431" i="4"/>
  <c r="W431" i="4"/>
  <c r="P431" i="4"/>
  <c r="I431" i="4"/>
  <c r="DQ431" i="4"/>
  <c r="DI431" i="4"/>
  <c r="DC431" i="4"/>
  <c r="CV431" i="4"/>
  <c r="CN431" i="4"/>
  <c r="CG431" i="4"/>
  <c r="CA431" i="4"/>
  <c r="BS431" i="4"/>
  <c r="BL431" i="4"/>
  <c r="BE431" i="4"/>
  <c r="AW431" i="4"/>
  <c r="AQ431" i="4"/>
  <c r="AJ431" i="4"/>
  <c r="AB431" i="4"/>
  <c r="U431" i="4"/>
  <c r="O431" i="4"/>
  <c r="G431" i="4"/>
  <c r="F407" i="4"/>
  <c r="BR407" i="4"/>
  <c r="BO407" i="4"/>
  <c r="DM407" i="4"/>
  <c r="CW407" i="4"/>
  <c r="CG407" i="4"/>
  <c r="BQ407" i="4"/>
  <c r="BA407" i="4"/>
  <c r="AK407" i="4"/>
  <c r="U407" i="4"/>
  <c r="E407" i="4"/>
  <c r="DD407" i="4"/>
  <c r="CN407" i="4"/>
  <c r="BX407" i="4"/>
  <c r="BH407" i="4"/>
  <c r="AR407" i="4"/>
  <c r="AB407" i="4"/>
  <c r="L407" i="4"/>
  <c r="DJ407" i="4"/>
  <c r="CD407" i="4"/>
  <c r="AX407" i="4"/>
  <c r="R407" i="4"/>
  <c r="CY407" i="4"/>
  <c r="BS407" i="4"/>
  <c r="AM407" i="4"/>
  <c r="G407" i="4"/>
  <c r="BJ407" i="4"/>
  <c r="DS407" i="4"/>
  <c r="BG407" i="4"/>
  <c r="DN407" i="4"/>
  <c r="DK407" i="4"/>
  <c r="CX407" i="4"/>
  <c r="DI407" i="4"/>
  <c r="CS407" i="4"/>
  <c r="CC407" i="4"/>
  <c r="BM407" i="4"/>
  <c r="AW407" i="4"/>
  <c r="AG407" i="4"/>
  <c r="Q407" i="4"/>
  <c r="DP407" i="4"/>
  <c r="CZ407" i="4"/>
  <c r="CJ407" i="4"/>
  <c r="BT407" i="4"/>
  <c r="BD407" i="4"/>
  <c r="AN407" i="4"/>
  <c r="X407" i="4"/>
  <c r="H407" i="4"/>
  <c r="DB407" i="4"/>
  <c r="BV407" i="4"/>
  <c r="AP407" i="4"/>
  <c r="J407" i="4"/>
  <c r="CQ407" i="4"/>
  <c r="BK407" i="4"/>
  <c r="AE407" i="4"/>
  <c r="DF407" i="4"/>
  <c r="AT407" i="4"/>
  <c r="DC407" i="4"/>
  <c r="AQ407" i="4"/>
  <c r="CH407" i="4"/>
  <c r="CE407" i="4"/>
  <c r="AL407" i="4"/>
  <c r="DE407" i="4"/>
  <c r="CO407" i="4"/>
  <c r="BY407" i="4"/>
  <c r="BI407" i="4"/>
  <c r="AS407" i="4"/>
  <c r="AC407" i="4"/>
  <c r="M407" i="4"/>
  <c r="DL407" i="4"/>
  <c r="CV407" i="4"/>
  <c r="CF407" i="4"/>
  <c r="BP407" i="4"/>
  <c r="AZ407" i="4"/>
  <c r="AJ407" i="4"/>
  <c r="T407" i="4"/>
  <c r="D407" i="4"/>
  <c r="CT407" i="4"/>
  <c r="BN407" i="4"/>
  <c r="AH407" i="4"/>
  <c r="DO407" i="4"/>
  <c r="CI407" i="4"/>
  <c r="BC407" i="4"/>
  <c r="W407" i="4"/>
  <c r="CP407" i="4"/>
  <c r="AD407" i="4"/>
  <c r="CM407" i="4"/>
  <c r="AA407" i="4"/>
  <c r="BB407" i="4"/>
  <c r="AY407" i="4"/>
  <c r="CU407" i="4"/>
  <c r="DQ407" i="4"/>
  <c r="DA407" i="4"/>
  <c r="CK407" i="4"/>
  <c r="BU407" i="4"/>
  <c r="BE407" i="4"/>
  <c r="AO407" i="4"/>
  <c r="Y407" i="4"/>
  <c r="I407" i="4"/>
  <c r="DH407" i="4"/>
  <c r="CR407" i="4"/>
  <c r="CB407" i="4"/>
  <c r="BL407" i="4"/>
  <c r="AV407" i="4"/>
  <c r="AF407" i="4"/>
  <c r="P407" i="4"/>
  <c r="DR407" i="4"/>
  <c r="CL407" i="4"/>
  <c r="BF407" i="4"/>
  <c r="Z407" i="4"/>
  <c r="DG407" i="4"/>
  <c r="CA407" i="4"/>
  <c r="AU407" i="4"/>
  <c r="O407" i="4"/>
  <c r="BZ407" i="4"/>
  <c r="N407" i="4"/>
  <c r="BW407" i="4"/>
  <c r="K407" i="4"/>
  <c r="V407" i="4"/>
  <c r="S407" i="4"/>
  <c r="AI407" i="4"/>
  <c r="DO415" i="4"/>
  <c r="CQ415" i="4"/>
  <c r="BW415" i="4"/>
  <c r="BC415" i="4"/>
  <c r="AE415" i="4"/>
  <c r="K415" i="4"/>
  <c r="DG415" i="4"/>
  <c r="CM415" i="4"/>
  <c r="BS415" i="4"/>
  <c r="AU415" i="4"/>
  <c r="AA415" i="4"/>
  <c r="G415" i="4"/>
  <c r="DC415" i="4"/>
  <c r="CI415" i="4"/>
  <c r="BK415" i="4"/>
  <c r="AQ415" i="4"/>
  <c r="W415" i="4"/>
  <c r="DS415" i="4"/>
  <c r="CY415" i="4"/>
  <c r="CA415" i="4"/>
  <c r="BG415" i="4"/>
  <c r="AM415" i="4"/>
  <c r="O415" i="4"/>
  <c r="DN415" i="4"/>
  <c r="CX415" i="4"/>
  <c r="CH415" i="4"/>
  <c r="BR415" i="4"/>
  <c r="BB415" i="4"/>
  <c r="AL415" i="4"/>
  <c r="V415" i="4"/>
  <c r="F415" i="4"/>
  <c r="DE415" i="4"/>
  <c r="CO415" i="4"/>
  <c r="BY415" i="4"/>
  <c r="BI415" i="4"/>
  <c r="AS415" i="4"/>
  <c r="AC415" i="4"/>
  <c r="M415" i="4"/>
  <c r="DL415" i="4"/>
  <c r="CV415" i="4"/>
  <c r="CF415" i="4"/>
  <c r="BP415" i="4"/>
  <c r="AZ415" i="4"/>
  <c r="DJ415" i="4"/>
  <c r="CT415" i="4"/>
  <c r="CD415" i="4"/>
  <c r="BN415" i="4"/>
  <c r="AX415" i="4"/>
  <c r="AH415" i="4"/>
  <c r="R415" i="4"/>
  <c r="DQ415" i="4"/>
  <c r="DA415" i="4"/>
  <c r="CK415" i="4"/>
  <c r="BU415" i="4"/>
  <c r="BE415" i="4"/>
  <c r="AO415" i="4"/>
  <c r="Y415" i="4"/>
  <c r="I415" i="4"/>
  <c r="DH415" i="4"/>
  <c r="CR415" i="4"/>
  <c r="CB415" i="4"/>
  <c r="BL415" i="4"/>
  <c r="DS398" i="4"/>
  <c r="DR398" i="4"/>
  <c r="DM398" i="4"/>
  <c r="DH398" i="4"/>
  <c r="DB398" i="4"/>
  <c r="CW398" i="4"/>
  <c r="CR398" i="4"/>
  <c r="CL398" i="4"/>
  <c r="CG398" i="4"/>
  <c r="CB398" i="4"/>
  <c r="BV398" i="4"/>
  <c r="BQ398" i="4"/>
  <c r="BL398" i="4"/>
  <c r="BF398" i="4"/>
  <c r="BA398" i="4"/>
  <c r="AV398" i="4"/>
  <c r="AP398" i="4"/>
  <c r="AK398" i="4"/>
  <c r="AF398" i="4"/>
  <c r="Z398" i="4"/>
  <c r="U398" i="4"/>
  <c r="P398" i="4"/>
  <c r="J398" i="4"/>
  <c r="E398" i="4"/>
  <c r="DQ398" i="4"/>
  <c r="DL398" i="4"/>
  <c r="DF398" i="4"/>
  <c r="DA398" i="4"/>
  <c r="CV398" i="4"/>
  <c r="CP398" i="4"/>
  <c r="CK398" i="4"/>
  <c r="CF398" i="4"/>
  <c r="BZ398" i="4"/>
  <c r="BU398" i="4"/>
  <c r="BP398" i="4"/>
  <c r="BJ398" i="4"/>
  <c r="BE398" i="4"/>
  <c r="AZ398" i="4"/>
  <c r="AT398" i="4"/>
  <c r="AO398" i="4"/>
  <c r="AJ398" i="4"/>
  <c r="AD398" i="4"/>
  <c r="Y398" i="4"/>
  <c r="T398" i="4"/>
  <c r="N398" i="4"/>
  <c r="I398" i="4"/>
  <c r="D398" i="4"/>
  <c r="DP398" i="4"/>
  <c r="DJ398" i="4"/>
  <c r="DE398" i="4"/>
  <c r="CZ398" i="4"/>
  <c r="CT398" i="4"/>
  <c r="CO398" i="4"/>
  <c r="CJ398" i="4"/>
  <c r="CD398" i="4"/>
  <c r="BY398" i="4"/>
  <c r="BT398" i="4"/>
  <c r="BN398" i="4"/>
  <c r="BI398" i="4"/>
  <c r="BD398" i="4"/>
  <c r="AX398" i="4"/>
  <c r="AS398" i="4"/>
  <c r="AN398" i="4"/>
  <c r="AH398" i="4"/>
  <c r="AC398" i="4"/>
  <c r="X398" i="4"/>
  <c r="R398" i="4"/>
  <c r="M398" i="4"/>
  <c r="H398" i="4"/>
  <c r="DN398" i="4"/>
  <c r="DI398" i="4"/>
  <c r="DD398" i="4"/>
  <c r="CX398" i="4"/>
  <c r="CS398" i="4"/>
  <c r="CN398" i="4"/>
  <c r="CH398" i="4"/>
  <c r="CC398" i="4"/>
  <c r="BX398" i="4"/>
  <c r="BR398" i="4"/>
  <c r="BM398" i="4"/>
  <c r="BH398" i="4"/>
  <c r="BB398" i="4"/>
  <c r="AW398" i="4"/>
  <c r="AR398" i="4"/>
  <c r="AL398" i="4"/>
  <c r="AG398" i="4"/>
  <c r="AB398" i="4"/>
  <c r="V398" i="4"/>
  <c r="Q398" i="4"/>
  <c r="L398" i="4"/>
  <c r="F398" i="4"/>
  <c r="DO383" i="4"/>
  <c r="DM383" i="4"/>
  <c r="DC383" i="4"/>
  <c r="CR383" i="4"/>
  <c r="CG383" i="4"/>
  <c r="BW383" i="4"/>
  <c r="BL383" i="4"/>
  <c r="BA383" i="4"/>
  <c r="AQ383" i="4"/>
  <c r="AF383" i="4"/>
  <c r="U383" i="4"/>
  <c r="K383" i="4"/>
  <c r="DL383" i="4"/>
  <c r="DA383" i="4"/>
  <c r="CQ383" i="4"/>
  <c r="CF383" i="4"/>
  <c r="BU383" i="4"/>
  <c r="BK383" i="4"/>
  <c r="AZ383" i="4"/>
  <c r="AO383" i="4"/>
  <c r="AE383" i="4"/>
  <c r="T383" i="4"/>
  <c r="I383" i="4"/>
  <c r="DS383" i="4"/>
  <c r="DH383" i="4"/>
  <c r="CW383" i="4"/>
  <c r="CM383" i="4"/>
  <c r="CB383" i="4"/>
  <c r="BQ383" i="4"/>
  <c r="BG383" i="4"/>
  <c r="AV383" i="4"/>
  <c r="AK383" i="4"/>
  <c r="AA383" i="4"/>
  <c r="P383" i="4"/>
  <c r="E383" i="4"/>
  <c r="DQ383" i="4"/>
  <c r="DG383" i="4"/>
  <c r="CV383" i="4"/>
  <c r="CK383" i="4"/>
  <c r="CA383" i="4"/>
  <c r="BP383" i="4"/>
  <c r="BE383" i="4"/>
  <c r="AU383" i="4"/>
  <c r="AJ383" i="4"/>
  <c r="Y383" i="4"/>
  <c r="O383" i="4"/>
  <c r="D383" i="4"/>
  <c r="Q383" i="4"/>
  <c r="AM383" i="4"/>
  <c r="BH383" i="4"/>
  <c r="CC383" i="4"/>
  <c r="CY383" i="4"/>
  <c r="DR383" i="4"/>
  <c r="DB383" i="4"/>
  <c r="CL383" i="4"/>
  <c r="BV383" i="4"/>
  <c r="BF383" i="4"/>
  <c r="AP383" i="4"/>
  <c r="Z383" i="4"/>
  <c r="J383" i="4"/>
  <c r="S383" i="4"/>
  <c r="AN383" i="4"/>
  <c r="BI383" i="4"/>
  <c r="CE383" i="4"/>
  <c r="CZ383" i="4"/>
  <c r="W383" i="4"/>
  <c r="AR383" i="4"/>
  <c r="BM383" i="4"/>
  <c r="CI383" i="4"/>
  <c r="DD383" i="4"/>
  <c r="DN383" i="4"/>
  <c r="CX383" i="4"/>
  <c r="CH383" i="4"/>
  <c r="BR383" i="4"/>
  <c r="BB383" i="4"/>
  <c r="AL383" i="4"/>
  <c r="V383" i="4"/>
  <c r="F383" i="4"/>
  <c r="X383" i="4"/>
  <c r="AS383" i="4"/>
  <c r="BO383" i="4"/>
  <c r="CJ383" i="4"/>
  <c r="DE383" i="4"/>
  <c r="L383" i="4"/>
  <c r="AG383" i="4"/>
  <c r="BC383" i="4"/>
  <c r="BX383" i="4"/>
  <c r="CS383" i="4"/>
  <c r="DF383" i="4"/>
  <c r="CP383" i="4"/>
  <c r="BZ383" i="4"/>
  <c r="BJ383" i="4"/>
  <c r="AT383" i="4"/>
  <c r="AD383" i="4"/>
  <c r="N383" i="4"/>
  <c r="M383" i="4"/>
  <c r="AI383" i="4"/>
  <c r="BD383" i="4"/>
  <c r="BY383" i="4"/>
  <c r="CU383" i="4"/>
  <c r="DP383" i="4"/>
  <c r="DO374" i="4"/>
  <c r="CY374" i="4"/>
  <c r="CI374" i="4"/>
  <c r="BS374" i="4"/>
  <c r="BC374" i="4"/>
  <c r="AM374" i="4"/>
  <c r="W374" i="4"/>
  <c r="G374" i="4"/>
  <c r="DH374" i="4"/>
  <c r="CR374" i="4"/>
  <c r="CB374" i="4"/>
  <c r="BL374" i="4"/>
  <c r="AV374" i="4"/>
  <c r="AF374" i="4"/>
  <c r="P374" i="4"/>
  <c r="DG374" i="4"/>
  <c r="CQ374" i="4"/>
  <c r="CA374" i="4"/>
  <c r="BK374" i="4"/>
  <c r="AU374" i="4"/>
  <c r="AE374" i="4"/>
  <c r="O374" i="4"/>
  <c r="DP374" i="4"/>
  <c r="CZ374" i="4"/>
  <c r="CJ374" i="4"/>
  <c r="BT374" i="4"/>
  <c r="BD374" i="4"/>
  <c r="AN374" i="4"/>
  <c r="X374" i="4"/>
  <c r="H374" i="4"/>
  <c r="DF374" i="4"/>
  <c r="CP374" i="4"/>
  <c r="BZ374" i="4"/>
  <c r="BJ374" i="4"/>
  <c r="AT374" i="4"/>
  <c r="AD374" i="4"/>
  <c r="N374" i="4"/>
  <c r="DM374" i="4"/>
  <c r="CW374" i="4"/>
  <c r="CG374" i="4"/>
  <c r="BQ374" i="4"/>
  <c r="BA374" i="4"/>
  <c r="AK374" i="4"/>
  <c r="U374" i="4"/>
  <c r="E374" i="4"/>
  <c r="AI374" i="4"/>
  <c r="BO374" i="4"/>
  <c r="CU374" i="4"/>
  <c r="D374" i="4"/>
  <c r="AJ374" i="4"/>
  <c r="BP374" i="4"/>
  <c r="CV374" i="4"/>
  <c r="DR374" i="4"/>
  <c r="DB374" i="4"/>
  <c r="CL374" i="4"/>
  <c r="BV374" i="4"/>
  <c r="BF374" i="4"/>
  <c r="AP374" i="4"/>
  <c r="Z374" i="4"/>
  <c r="J374" i="4"/>
  <c r="DI374" i="4"/>
  <c r="CS374" i="4"/>
  <c r="CC374" i="4"/>
  <c r="BM374" i="4"/>
  <c r="AW374" i="4"/>
  <c r="AG374" i="4"/>
  <c r="Q374" i="4"/>
  <c r="K374" i="4"/>
  <c r="AQ374" i="4"/>
  <c r="BW374" i="4"/>
  <c r="DC374" i="4"/>
  <c r="L374" i="4"/>
  <c r="AR374" i="4"/>
  <c r="BX374" i="4"/>
  <c r="DD374" i="4"/>
  <c r="DJ374" i="4"/>
  <c r="CT374" i="4"/>
  <c r="CD374" i="4"/>
  <c r="BN374" i="4"/>
  <c r="AX374" i="4"/>
  <c r="AH374" i="4"/>
  <c r="R374" i="4"/>
  <c r="DQ374" i="4"/>
  <c r="DA374" i="4"/>
  <c r="CK374" i="4"/>
  <c r="BU374" i="4"/>
  <c r="BE374" i="4"/>
  <c r="AO374" i="4"/>
  <c r="Y374" i="4"/>
  <c r="I374" i="4"/>
  <c r="AA374" i="4"/>
  <c r="BG374" i="4"/>
  <c r="CM374" i="4"/>
  <c r="DS374" i="4"/>
  <c r="AB374" i="4"/>
  <c r="BH374" i="4"/>
  <c r="CN374" i="4"/>
  <c r="DS360" i="4"/>
  <c r="DQ360" i="4"/>
  <c r="DL360" i="4"/>
  <c r="DF360" i="4"/>
  <c r="DA360" i="4"/>
  <c r="CV360" i="4"/>
  <c r="CP360" i="4"/>
  <c r="CK360" i="4"/>
  <c r="CF360" i="4"/>
  <c r="BZ360" i="4"/>
  <c r="BU360" i="4"/>
  <c r="BP360" i="4"/>
  <c r="BJ360" i="4"/>
  <c r="BE360" i="4"/>
  <c r="AZ360" i="4"/>
  <c r="AT360" i="4"/>
  <c r="AO360" i="4"/>
  <c r="AJ360" i="4"/>
  <c r="AD360" i="4"/>
  <c r="Y360" i="4"/>
  <c r="T360" i="4"/>
  <c r="N360" i="4"/>
  <c r="I360" i="4"/>
  <c r="D360" i="4"/>
  <c r="DP360" i="4"/>
  <c r="DJ360" i="4"/>
  <c r="DE360" i="4"/>
  <c r="CZ360" i="4"/>
  <c r="CT360" i="4"/>
  <c r="CO360" i="4"/>
  <c r="CJ360" i="4"/>
  <c r="CD360" i="4"/>
  <c r="BY360" i="4"/>
  <c r="BT360" i="4"/>
  <c r="BN360" i="4"/>
  <c r="BI360" i="4"/>
  <c r="BD360" i="4"/>
  <c r="AX360" i="4"/>
  <c r="AS360" i="4"/>
  <c r="AN360" i="4"/>
  <c r="AH360" i="4"/>
  <c r="AC360" i="4"/>
  <c r="X360" i="4"/>
  <c r="R360" i="4"/>
  <c r="M360" i="4"/>
  <c r="H360" i="4"/>
  <c r="DN360" i="4"/>
  <c r="DI360" i="4"/>
  <c r="DD360" i="4"/>
  <c r="CX360" i="4"/>
  <c r="CS360" i="4"/>
  <c r="CN360" i="4"/>
  <c r="CH360" i="4"/>
  <c r="CC360" i="4"/>
  <c r="BX360" i="4"/>
  <c r="BR360" i="4"/>
  <c r="BM360" i="4"/>
  <c r="BH360" i="4"/>
  <c r="BB360" i="4"/>
  <c r="AW360" i="4"/>
  <c r="AR360" i="4"/>
  <c r="AL360" i="4"/>
  <c r="AG360" i="4"/>
  <c r="AB360" i="4"/>
  <c r="V360" i="4"/>
  <c r="Q360" i="4"/>
  <c r="L360" i="4"/>
  <c r="F360" i="4"/>
  <c r="DR360" i="4"/>
  <c r="DM360" i="4"/>
  <c r="DH360" i="4"/>
  <c r="DB360" i="4"/>
  <c r="CW360" i="4"/>
  <c r="CR360" i="4"/>
  <c r="CL360" i="4"/>
  <c r="CG360" i="4"/>
  <c r="CB360" i="4"/>
  <c r="BV360" i="4"/>
  <c r="BQ360" i="4"/>
  <c r="BL360" i="4"/>
  <c r="BF360" i="4"/>
  <c r="BA360" i="4"/>
  <c r="AV360" i="4"/>
  <c r="AP360" i="4"/>
  <c r="AK360" i="4"/>
  <c r="AF360" i="4"/>
  <c r="Z360" i="4"/>
  <c r="U360" i="4"/>
  <c r="P360" i="4"/>
  <c r="J360" i="4"/>
  <c r="E360" i="4"/>
  <c r="G360" i="4"/>
  <c r="W360" i="4"/>
  <c r="AM360" i="4"/>
  <c r="BC360" i="4"/>
  <c r="BS360" i="4"/>
  <c r="CI360" i="4"/>
  <c r="CY360" i="4"/>
  <c r="DO360" i="4"/>
  <c r="K360" i="4"/>
  <c r="AA360" i="4"/>
  <c r="AQ360" i="4"/>
  <c r="BG360" i="4"/>
  <c r="BW360" i="4"/>
  <c r="CM360" i="4"/>
  <c r="DC360" i="4"/>
  <c r="S360" i="4"/>
  <c r="AI360" i="4"/>
  <c r="AY360" i="4"/>
  <c r="BO360" i="4"/>
  <c r="CE360" i="4"/>
  <c r="CU360" i="4"/>
  <c r="DK360" i="4"/>
  <c r="CU389" i="4"/>
  <c r="BU389" i="4"/>
  <c r="AO389" i="4"/>
  <c r="M389" i="4"/>
  <c r="DP389" i="4"/>
  <c r="CQ389" i="4"/>
  <c r="BK389" i="4"/>
  <c r="AI389" i="4"/>
  <c r="I389" i="4"/>
  <c r="DL389" i="4"/>
  <c r="CF389" i="4"/>
  <c r="BD389" i="4"/>
  <c r="AE389" i="4"/>
  <c r="DA389" i="4"/>
  <c r="BY389" i="4"/>
  <c r="AZ389" i="4"/>
  <c r="T389" i="4"/>
  <c r="DJ389" i="4"/>
  <c r="CT389" i="4"/>
  <c r="CD389" i="4"/>
  <c r="BN389" i="4"/>
  <c r="AX389" i="4"/>
  <c r="AH389" i="4"/>
  <c r="R389" i="4"/>
  <c r="DO389" i="4"/>
  <c r="CS389" i="4"/>
  <c r="BX389" i="4"/>
  <c r="BC389" i="4"/>
  <c r="AG389" i="4"/>
  <c r="L389" i="4"/>
  <c r="DH389" i="4"/>
  <c r="CM389" i="4"/>
  <c r="BQ389" i="4"/>
  <c r="AV389" i="4"/>
  <c r="AA389" i="4"/>
  <c r="E389" i="4"/>
  <c r="CE389" i="4"/>
  <c r="AN389" i="4"/>
  <c r="DQ389" i="4"/>
  <c r="CA389" i="4"/>
  <c r="AJ389" i="4"/>
  <c r="X389" i="4"/>
  <c r="DE389" i="4"/>
  <c r="DF389" i="4"/>
  <c r="CP389" i="4"/>
  <c r="BZ389" i="4"/>
  <c r="BJ389" i="4"/>
  <c r="AT389" i="4"/>
  <c r="AD389" i="4"/>
  <c r="N389" i="4"/>
  <c r="DI389" i="4"/>
  <c r="CN389" i="4"/>
  <c r="BS389" i="4"/>
  <c r="AW389" i="4"/>
  <c r="AB389" i="4"/>
  <c r="G389" i="4"/>
  <c r="DC389" i="4"/>
  <c r="CG389" i="4"/>
  <c r="BL389" i="4"/>
  <c r="AQ389" i="4"/>
  <c r="U389" i="4"/>
  <c r="DK389" i="4"/>
  <c r="BT389" i="4"/>
  <c r="AC389" i="4"/>
  <c r="DG389" i="4"/>
  <c r="BP389" i="4"/>
  <c r="Y389" i="4"/>
  <c r="AS389" i="4"/>
  <c r="DN389" i="4"/>
  <c r="CX389" i="4"/>
  <c r="CH389" i="4"/>
  <c r="BR389" i="4"/>
  <c r="BB389" i="4"/>
  <c r="AL389" i="4"/>
  <c r="V389" i="4"/>
  <c r="F389" i="4"/>
  <c r="CY389" i="4"/>
  <c r="CC389" i="4"/>
  <c r="BH389" i="4"/>
  <c r="AM389" i="4"/>
  <c r="Q389" i="4"/>
  <c r="DM389" i="4"/>
  <c r="CR389" i="4"/>
  <c r="BW389" i="4"/>
  <c r="BA389" i="4"/>
  <c r="AF389" i="4"/>
  <c r="K389" i="4"/>
  <c r="CO389" i="4"/>
  <c r="AY389" i="4"/>
  <c r="H389" i="4"/>
  <c r="CK389" i="4"/>
  <c r="AU389" i="4"/>
  <c r="D389" i="4"/>
  <c r="CJ389" i="4"/>
  <c r="DS363" i="4"/>
  <c r="DL363" i="4"/>
  <c r="DD363" i="4"/>
  <c r="CV363" i="4"/>
  <c r="CN363" i="4"/>
  <c r="CF363" i="4"/>
  <c r="BX363" i="4"/>
  <c r="BP363" i="4"/>
  <c r="BH363" i="4"/>
  <c r="AZ363" i="4"/>
  <c r="AR363" i="4"/>
  <c r="AJ363" i="4"/>
  <c r="DQ363" i="4"/>
  <c r="DI363" i="4"/>
  <c r="DA363" i="4"/>
  <c r="CS363" i="4"/>
  <c r="CK363" i="4"/>
  <c r="CC363" i="4"/>
  <c r="BU363" i="4"/>
  <c r="BM363" i="4"/>
  <c r="BE363" i="4"/>
  <c r="AW363" i="4"/>
  <c r="AO363" i="4"/>
  <c r="DP363" i="4"/>
  <c r="DH363" i="4"/>
  <c r="CZ363" i="4"/>
  <c r="CR363" i="4"/>
  <c r="CJ363" i="4"/>
  <c r="CB363" i="4"/>
  <c r="BT363" i="4"/>
  <c r="BL363" i="4"/>
  <c r="BD363" i="4"/>
  <c r="AV363" i="4"/>
  <c r="AN363" i="4"/>
  <c r="DM363" i="4"/>
  <c r="DE363" i="4"/>
  <c r="CW363" i="4"/>
  <c r="CO363" i="4"/>
  <c r="CG363" i="4"/>
  <c r="BY363" i="4"/>
  <c r="BQ363" i="4"/>
  <c r="BI363" i="4"/>
  <c r="BA363" i="4"/>
  <c r="AS363" i="4"/>
  <c r="AK363" i="4"/>
  <c r="AB363" i="4"/>
  <c r="T363" i="4"/>
  <c r="L363" i="4"/>
  <c r="D363" i="4"/>
  <c r="AG363" i="4"/>
  <c r="Y363" i="4"/>
  <c r="Q363" i="4"/>
  <c r="I363" i="4"/>
  <c r="AF363" i="4"/>
  <c r="X363" i="4"/>
  <c r="P363" i="4"/>
  <c r="H363" i="4"/>
  <c r="AC363" i="4"/>
  <c r="U363" i="4"/>
  <c r="M363" i="4"/>
  <c r="E363" i="4"/>
  <c r="R363" i="4"/>
  <c r="AH363" i="4"/>
  <c r="AX363" i="4"/>
  <c r="BN363" i="4"/>
  <c r="CD363" i="4"/>
  <c r="CT363" i="4"/>
  <c r="DJ363" i="4"/>
  <c r="G363" i="4"/>
  <c r="W363" i="4"/>
  <c r="AM363" i="4"/>
  <c r="BC363" i="4"/>
  <c r="BS363" i="4"/>
  <c r="CI363" i="4"/>
  <c r="CY363" i="4"/>
  <c r="DO363" i="4"/>
  <c r="F363" i="4"/>
  <c r="V363" i="4"/>
  <c r="AL363" i="4"/>
  <c r="BB363" i="4"/>
  <c r="BR363" i="4"/>
  <c r="CH363" i="4"/>
  <c r="CX363" i="4"/>
  <c r="DN363" i="4"/>
  <c r="K363" i="4"/>
  <c r="AA363" i="4"/>
  <c r="AQ363" i="4"/>
  <c r="BG363" i="4"/>
  <c r="BW363" i="4"/>
  <c r="CM363" i="4"/>
  <c r="DC363" i="4"/>
  <c r="N363" i="4"/>
  <c r="AD363" i="4"/>
  <c r="AT363" i="4"/>
  <c r="BJ363" i="4"/>
  <c r="BZ363" i="4"/>
  <c r="CP363" i="4"/>
  <c r="DF363" i="4"/>
  <c r="S363" i="4"/>
  <c r="AI363" i="4"/>
  <c r="AY363" i="4"/>
  <c r="BO363" i="4"/>
  <c r="CE363" i="4"/>
  <c r="CU363" i="4"/>
  <c r="DK363" i="4"/>
  <c r="DS391" i="4"/>
  <c r="DI391" i="4"/>
  <c r="CX391" i="4"/>
  <c r="CM391" i="4"/>
  <c r="CC391" i="4"/>
  <c r="BR391" i="4"/>
  <c r="BG391" i="4"/>
  <c r="AW391" i="4"/>
  <c r="AL391" i="4"/>
  <c r="AA391" i="4"/>
  <c r="Q391" i="4"/>
  <c r="F391" i="4"/>
  <c r="DO391" i="4"/>
  <c r="DE391" i="4"/>
  <c r="CT391" i="4"/>
  <c r="CI391" i="4"/>
  <c r="BY391" i="4"/>
  <c r="BN391" i="4"/>
  <c r="BC391" i="4"/>
  <c r="AS391" i="4"/>
  <c r="AH391" i="4"/>
  <c r="W391" i="4"/>
  <c r="M391" i="4"/>
  <c r="DN391" i="4"/>
  <c r="DC391" i="4"/>
  <c r="CS391" i="4"/>
  <c r="CH391" i="4"/>
  <c r="BW391" i="4"/>
  <c r="BM391" i="4"/>
  <c r="BB391" i="4"/>
  <c r="AQ391" i="4"/>
  <c r="AG391" i="4"/>
  <c r="V391" i="4"/>
  <c r="K391" i="4"/>
  <c r="DJ391" i="4"/>
  <c r="CY391" i="4"/>
  <c r="CO391" i="4"/>
  <c r="CD391" i="4"/>
  <c r="BS391" i="4"/>
  <c r="BI391" i="4"/>
  <c r="AX391" i="4"/>
  <c r="AM391" i="4"/>
  <c r="AC391" i="4"/>
  <c r="R391" i="4"/>
  <c r="G391" i="4"/>
  <c r="DH391" i="4"/>
  <c r="CR391" i="4"/>
  <c r="CB391" i="4"/>
  <c r="BL391" i="4"/>
  <c r="AV391" i="4"/>
  <c r="AF391" i="4"/>
  <c r="P391" i="4"/>
  <c r="I391" i="4"/>
  <c r="AD391" i="4"/>
  <c r="AY391" i="4"/>
  <c r="BU391" i="4"/>
  <c r="CP391" i="4"/>
  <c r="DK391" i="4"/>
  <c r="J391" i="4"/>
  <c r="AE391" i="4"/>
  <c r="BA391" i="4"/>
  <c r="BV391" i="4"/>
  <c r="CQ391" i="4"/>
  <c r="DM391" i="4"/>
  <c r="DD391" i="4"/>
  <c r="CN391" i="4"/>
  <c r="BX391" i="4"/>
  <c r="BH391" i="4"/>
  <c r="AR391" i="4"/>
  <c r="AB391" i="4"/>
  <c r="L391" i="4"/>
  <c r="N391" i="4"/>
  <c r="AI391" i="4"/>
  <c r="BE391" i="4"/>
  <c r="BZ391" i="4"/>
  <c r="CU391" i="4"/>
  <c r="DQ391" i="4"/>
  <c r="O391" i="4"/>
  <c r="AK391" i="4"/>
  <c r="BF391" i="4"/>
  <c r="CA391" i="4"/>
  <c r="CW391" i="4"/>
  <c r="DR391" i="4"/>
  <c r="DS352" i="4"/>
  <c r="DR352" i="4"/>
  <c r="DM352" i="4"/>
  <c r="DH352" i="4"/>
  <c r="DB352" i="4"/>
  <c r="CW352" i="4"/>
  <c r="CR352" i="4"/>
  <c r="CL352" i="4"/>
  <c r="CG352" i="4"/>
  <c r="CB352" i="4"/>
  <c r="BV352" i="4"/>
  <c r="BQ352" i="4"/>
  <c r="BL352" i="4"/>
  <c r="BF352" i="4"/>
  <c r="BA352" i="4"/>
  <c r="AV352" i="4"/>
  <c r="AP352" i="4"/>
  <c r="AK352" i="4"/>
  <c r="AF352" i="4"/>
  <c r="Z352" i="4"/>
  <c r="U352" i="4"/>
  <c r="P352" i="4"/>
  <c r="J352" i="4"/>
  <c r="E352" i="4"/>
  <c r="DQ352" i="4"/>
  <c r="DL352" i="4"/>
  <c r="DF352" i="4"/>
  <c r="DA352" i="4"/>
  <c r="CV352" i="4"/>
  <c r="CP352" i="4"/>
  <c r="CK352" i="4"/>
  <c r="CF352" i="4"/>
  <c r="BZ352" i="4"/>
  <c r="BU352" i="4"/>
  <c r="BP352" i="4"/>
  <c r="BJ352" i="4"/>
  <c r="BE352" i="4"/>
  <c r="AZ352" i="4"/>
  <c r="AT352" i="4"/>
  <c r="AO352" i="4"/>
  <c r="AJ352" i="4"/>
  <c r="AD352" i="4"/>
  <c r="Y352" i="4"/>
  <c r="T352" i="4"/>
  <c r="N352" i="4"/>
  <c r="I352" i="4"/>
  <c r="D352" i="4"/>
  <c r="DP352" i="4"/>
  <c r="DJ352" i="4"/>
  <c r="DE352" i="4"/>
  <c r="CZ352" i="4"/>
  <c r="CT352" i="4"/>
  <c r="CO352" i="4"/>
  <c r="CJ352" i="4"/>
  <c r="CD352" i="4"/>
  <c r="BY352" i="4"/>
  <c r="BT352" i="4"/>
  <c r="BN352" i="4"/>
  <c r="BI352" i="4"/>
  <c r="BD352" i="4"/>
  <c r="AX352" i="4"/>
  <c r="AS352" i="4"/>
  <c r="AN352" i="4"/>
  <c r="AH352" i="4"/>
  <c r="AC352" i="4"/>
  <c r="X352" i="4"/>
  <c r="R352" i="4"/>
  <c r="M352" i="4"/>
  <c r="H352" i="4"/>
  <c r="DN352" i="4"/>
  <c r="DI352" i="4"/>
  <c r="DD352" i="4"/>
  <c r="CX352" i="4"/>
  <c r="CS352" i="4"/>
  <c r="CN352" i="4"/>
  <c r="CH352" i="4"/>
  <c r="CC352" i="4"/>
  <c r="BX352" i="4"/>
  <c r="BR352" i="4"/>
  <c r="BM352" i="4"/>
  <c r="BH352" i="4"/>
  <c r="BB352" i="4"/>
  <c r="AW352" i="4"/>
  <c r="AR352" i="4"/>
  <c r="AL352" i="4"/>
  <c r="AG352" i="4"/>
  <c r="AB352" i="4"/>
  <c r="V352" i="4"/>
  <c r="Q352" i="4"/>
  <c r="L352" i="4"/>
  <c r="F352" i="4"/>
  <c r="O352" i="4"/>
  <c r="AE352" i="4"/>
  <c r="AU352" i="4"/>
  <c r="BK352" i="4"/>
  <c r="CA352" i="4"/>
  <c r="CQ352" i="4"/>
  <c r="DG352" i="4"/>
  <c r="S352" i="4"/>
  <c r="AI352" i="4"/>
  <c r="AY352" i="4"/>
  <c r="BO352" i="4"/>
  <c r="CE352" i="4"/>
  <c r="CU352" i="4"/>
  <c r="DK352" i="4"/>
  <c r="K352" i="4"/>
  <c r="AA352" i="4"/>
  <c r="AQ352" i="4"/>
  <c r="BG352" i="4"/>
  <c r="BW352" i="4"/>
  <c r="CM352" i="4"/>
  <c r="DC352" i="4"/>
  <c r="DP351" i="4"/>
  <c r="CI351" i="4"/>
  <c r="BD351" i="4"/>
  <c r="AG351" i="4"/>
  <c r="DD351" i="4"/>
  <c r="BY351" i="4"/>
  <c r="BC351" i="4"/>
  <c r="W351" i="4"/>
  <c r="CU351" i="4"/>
  <c r="BX351" i="4"/>
  <c r="AR351" i="4"/>
  <c r="M351" i="4"/>
  <c r="DQ351" i="4"/>
  <c r="CS351" i="4"/>
  <c r="BM351" i="4"/>
  <c r="AI351" i="4"/>
  <c r="L351" i="4"/>
  <c r="DS351" i="4"/>
  <c r="DJ351" i="4"/>
  <c r="CT351" i="4"/>
  <c r="CD351" i="4"/>
  <c r="BN351" i="4"/>
  <c r="AX351" i="4"/>
  <c r="AH351" i="4"/>
  <c r="R351" i="4"/>
  <c r="DM351" i="4"/>
  <c r="CR351" i="4"/>
  <c r="BW351" i="4"/>
  <c r="BA351" i="4"/>
  <c r="AF351" i="4"/>
  <c r="K351" i="4"/>
  <c r="DA351" i="4"/>
  <c r="CF351" i="4"/>
  <c r="BK351" i="4"/>
  <c r="AO351" i="4"/>
  <c r="T351" i="4"/>
  <c r="DK351" i="4"/>
  <c r="BT351" i="4"/>
  <c r="AC351" i="4"/>
  <c r="CY351" i="4"/>
  <c r="BH351" i="4"/>
  <c r="Q351" i="4"/>
  <c r="BO351" i="4"/>
  <c r="DO351" i="4"/>
  <c r="DF351" i="4"/>
  <c r="CP351" i="4"/>
  <c r="BZ351" i="4"/>
  <c r="BJ351" i="4"/>
  <c r="AT351" i="4"/>
  <c r="AD351" i="4"/>
  <c r="N351" i="4"/>
  <c r="DH351" i="4"/>
  <c r="CM351" i="4"/>
  <c r="BQ351" i="4"/>
  <c r="AV351" i="4"/>
  <c r="AA351" i="4"/>
  <c r="E351" i="4"/>
  <c r="CV351" i="4"/>
  <c r="CA351" i="4"/>
  <c r="BE351" i="4"/>
  <c r="AJ351" i="4"/>
  <c r="O351" i="4"/>
  <c r="CZ351" i="4"/>
  <c r="BI351" i="4"/>
  <c r="S351" i="4"/>
  <c r="CN351" i="4"/>
  <c r="AW351" i="4"/>
  <c r="G351" i="4"/>
  <c r="CJ351" i="4"/>
  <c r="DN351" i="4"/>
  <c r="CX351" i="4"/>
  <c r="CH351" i="4"/>
  <c r="BR351" i="4"/>
  <c r="BB351" i="4"/>
  <c r="AL351" i="4"/>
  <c r="V351" i="4"/>
  <c r="F351" i="4"/>
  <c r="CW351" i="4"/>
  <c r="CB351" i="4"/>
  <c r="BG351" i="4"/>
  <c r="AK351" i="4"/>
  <c r="P351" i="4"/>
  <c r="DG351" i="4"/>
  <c r="CK351" i="4"/>
  <c r="BP351" i="4"/>
  <c r="AU351" i="4"/>
  <c r="Y351" i="4"/>
  <c r="D351" i="4"/>
  <c r="CE351" i="4"/>
  <c r="AN351" i="4"/>
  <c r="DI351" i="4"/>
  <c r="BS351" i="4"/>
  <c r="AB351" i="4"/>
  <c r="AS351" i="4"/>
  <c r="DH338" i="4"/>
  <c r="CY338" i="4"/>
  <c r="CN338" i="4"/>
  <c r="CB338" i="4"/>
  <c r="BS338" i="4"/>
  <c r="BH338" i="4"/>
  <c r="AV338" i="4"/>
  <c r="AM338" i="4"/>
  <c r="AB338" i="4"/>
  <c r="P338" i="4"/>
  <c r="G338" i="4"/>
  <c r="DP338" i="4"/>
  <c r="DG338" i="4"/>
  <c r="CV338" i="4"/>
  <c r="CJ338" i="4"/>
  <c r="CA338" i="4"/>
  <c r="BP338" i="4"/>
  <c r="BD338" i="4"/>
  <c r="AU338" i="4"/>
  <c r="AJ338" i="4"/>
  <c r="X338" i="4"/>
  <c r="O338" i="4"/>
  <c r="D338" i="4"/>
  <c r="DO338" i="4"/>
  <c r="DD338" i="4"/>
  <c r="CR338" i="4"/>
  <c r="CI338" i="4"/>
  <c r="BX338" i="4"/>
  <c r="BL338" i="4"/>
  <c r="BC338" i="4"/>
  <c r="AR338" i="4"/>
  <c r="AF338" i="4"/>
  <c r="W338" i="4"/>
  <c r="L338" i="4"/>
  <c r="DL338" i="4"/>
  <c r="CZ338" i="4"/>
  <c r="CQ338" i="4"/>
  <c r="CF338" i="4"/>
  <c r="BT338" i="4"/>
  <c r="BK338" i="4"/>
  <c r="AZ338" i="4"/>
  <c r="AN338" i="4"/>
  <c r="AE338" i="4"/>
  <c r="T338" i="4"/>
  <c r="H338" i="4"/>
  <c r="DR338" i="4"/>
  <c r="DB338" i="4"/>
  <c r="CL338" i="4"/>
  <c r="BV338" i="4"/>
  <c r="BF338" i="4"/>
  <c r="AP338" i="4"/>
  <c r="Z338" i="4"/>
  <c r="J338" i="4"/>
  <c r="DI338" i="4"/>
  <c r="CS338" i="4"/>
  <c r="CC338" i="4"/>
  <c r="BM338" i="4"/>
  <c r="AW338" i="4"/>
  <c r="AG338" i="4"/>
  <c r="Q338" i="4"/>
  <c r="K338" i="4"/>
  <c r="AQ338" i="4"/>
  <c r="BW338" i="4"/>
  <c r="DC338" i="4"/>
  <c r="DN338" i="4"/>
  <c r="CX338" i="4"/>
  <c r="CH338" i="4"/>
  <c r="BR338" i="4"/>
  <c r="BB338" i="4"/>
  <c r="AL338" i="4"/>
  <c r="V338" i="4"/>
  <c r="F338" i="4"/>
  <c r="DE338" i="4"/>
  <c r="CO338" i="4"/>
  <c r="BY338" i="4"/>
  <c r="BI338" i="4"/>
  <c r="AS338" i="4"/>
  <c r="AC338" i="4"/>
  <c r="M338" i="4"/>
  <c r="S338" i="4"/>
  <c r="AY338" i="4"/>
  <c r="CE338" i="4"/>
  <c r="DK338" i="4"/>
  <c r="DF338" i="4"/>
  <c r="CP338" i="4"/>
  <c r="BZ338" i="4"/>
  <c r="BJ338" i="4"/>
  <c r="AT338" i="4"/>
  <c r="AD338" i="4"/>
  <c r="N338" i="4"/>
  <c r="DM338" i="4"/>
  <c r="CW338" i="4"/>
  <c r="CG338" i="4"/>
  <c r="BQ338" i="4"/>
  <c r="BA338" i="4"/>
  <c r="AK338" i="4"/>
  <c r="U338" i="4"/>
  <c r="E338" i="4"/>
  <c r="AI338" i="4"/>
  <c r="BO338" i="4"/>
  <c r="CU338" i="4"/>
  <c r="DP330" i="4"/>
  <c r="DG330" i="4"/>
  <c r="CV330" i="4"/>
  <c r="CJ330" i="4"/>
  <c r="CA330" i="4"/>
  <c r="BP330" i="4"/>
  <c r="BD330" i="4"/>
  <c r="AU330" i="4"/>
  <c r="AJ330" i="4"/>
  <c r="X330" i="4"/>
  <c r="O330" i="4"/>
  <c r="D330" i="4"/>
  <c r="DO330" i="4"/>
  <c r="DD330" i="4"/>
  <c r="CR330" i="4"/>
  <c r="CI330" i="4"/>
  <c r="BX330" i="4"/>
  <c r="BL330" i="4"/>
  <c r="BC330" i="4"/>
  <c r="AR330" i="4"/>
  <c r="AF330" i="4"/>
  <c r="W330" i="4"/>
  <c r="L330" i="4"/>
  <c r="DL330" i="4"/>
  <c r="CZ330" i="4"/>
  <c r="CQ330" i="4"/>
  <c r="CF330" i="4"/>
  <c r="BT330" i="4"/>
  <c r="BK330" i="4"/>
  <c r="AZ330" i="4"/>
  <c r="AN330" i="4"/>
  <c r="AE330" i="4"/>
  <c r="T330" i="4"/>
  <c r="H330" i="4"/>
  <c r="DH330" i="4"/>
  <c r="CY330" i="4"/>
  <c r="CN330" i="4"/>
  <c r="CB330" i="4"/>
  <c r="BS330" i="4"/>
  <c r="BH330" i="4"/>
  <c r="AV330" i="4"/>
  <c r="AM330" i="4"/>
  <c r="AB330" i="4"/>
  <c r="P330" i="4"/>
  <c r="G330" i="4"/>
  <c r="DN330" i="4"/>
  <c r="CX330" i="4"/>
  <c r="CH330" i="4"/>
  <c r="BR330" i="4"/>
  <c r="BB330" i="4"/>
  <c r="AL330" i="4"/>
  <c r="V330" i="4"/>
  <c r="F330" i="4"/>
  <c r="DE330" i="4"/>
  <c r="CO330" i="4"/>
  <c r="BY330" i="4"/>
  <c r="BI330" i="4"/>
  <c r="AS330" i="4"/>
  <c r="AC330" i="4"/>
  <c r="M330" i="4"/>
  <c r="S330" i="4"/>
  <c r="AY330" i="4"/>
  <c r="CE330" i="4"/>
  <c r="DK330" i="4"/>
  <c r="DJ330" i="4"/>
  <c r="CT330" i="4"/>
  <c r="CD330" i="4"/>
  <c r="BN330" i="4"/>
  <c r="AX330" i="4"/>
  <c r="AH330" i="4"/>
  <c r="R330" i="4"/>
  <c r="DQ330" i="4"/>
  <c r="DA330" i="4"/>
  <c r="CK330" i="4"/>
  <c r="BU330" i="4"/>
  <c r="BE330" i="4"/>
  <c r="AO330" i="4"/>
  <c r="Y330" i="4"/>
  <c r="I330" i="4"/>
  <c r="AA330" i="4"/>
  <c r="BG330" i="4"/>
  <c r="CM330" i="4"/>
  <c r="DS330" i="4"/>
  <c r="DR330" i="4"/>
  <c r="DB330" i="4"/>
  <c r="CL330" i="4"/>
  <c r="BV330" i="4"/>
  <c r="BF330" i="4"/>
  <c r="AP330" i="4"/>
  <c r="Z330" i="4"/>
  <c r="J330" i="4"/>
  <c r="DI330" i="4"/>
  <c r="CS330" i="4"/>
  <c r="CC330" i="4"/>
  <c r="BM330" i="4"/>
  <c r="AW330" i="4"/>
  <c r="AG330" i="4"/>
  <c r="Q330" i="4"/>
  <c r="K330" i="4"/>
  <c r="AQ330" i="4"/>
  <c r="BW330" i="4"/>
  <c r="DC330" i="4"/>
  <c r="DH322" i="4"/>
  <c r="CY322" i="4"/>
  <c r="CN322" i="4"/>
  <c r="CB322" i="4"/>
  <c r="BS322" i="4"/>
  <c r="BH322" i="4"/>
  <c r="AV322" i="4"/>
  <c r="AM322" i="4"/>
  <c r="AB322" i="4"/>
  <c r="P322" i="4"/>
  <c r="G322" i="4"/>
  <c r="DP322" i="4"/>
  <c r="DG322" i="4"/>
  <c r="CV322" i="4"/>
  <c r="CJ322" i="4"/>
  <c r="CA322" i="4"/>
  <c r="BP322" i="4"/>
  <c r="BD322" i="4"/>
  <c r="AU322" i="4"/>
  <c r="AJ322" i="4"/>
  <c r="X322" i="4"/>
  <c r="O322" i="4"/>
  <c r="D322" i="4"/>
  <c r="DO322" i="4"/>
  <c r="DD322" i="4"/>
  <c r="CR322" i="4"/>
  <c r="CI322" i="4"/>
  <c r="BX322" i="4"/>
  <c r="BL322" i="4"/>
  <c r="BC322" i="4"/>
  <c r="AR322" i="4"/>
  <c r="AF322" i="4"/>
  <c r="W322" i="4"/>
  <c r="L322" i="4"/>
  <c r="DL322" i="4"/>
  <c r="CZ322" i="4"/>
  <c r="CQ322" i="4"/>
  <c r="CF322" i="4"/>
  <c r="BT322" i="4"/>
  <c r="BK322" i="4"/>
  <c r="AZ322" i="4"/>
  <c r="AN322" i="4"/>
  <c r="AE322" i="4"/>
  <c r="T322" i="4"/>
  <c r="H322" i="4"/>
  <c r="DJ322" i="4"/>
  <c r="CT322" i="4"/>
  <c r="CD322" i="4"/>
  <c r="BN322" i="4"/>
  <c r="AX322" i="4"/>
  <c r="AH322" i="4"/>
  <c r="R322" i="4"/>
  <c r="DQ322" i="4"/>
  <c r="DA322" i="4"/>
  <c r="CK322" i="4"/>
  <c r="BU322" i="4"/>
  <c r="BE322" i="4"/>
  <c r="AO322" i="4"/>
  <c r="Y322" i="4"/>
  <c r="I322" i="4"/>
  <c r="AA322" i="4"/>
  <c r="BG322" i="4"/>
  <c r="CM322" i="4"/>
  <c r="DS322" i="4"/>
  <c r="DF322" i="4"/>
  <c r="CP322" i="4"/>
  <c r="BZ322" i="4"/>
  <c r="BJ322" i="4"/>
  <c r="AT322" i="4"/>
  <c r="AD322" i="4"/>
  <c r="N322" i="4"/>
  <c r="DM322" i="4"/>
  <c r="CW322" i="4"/>
  <c r="CG322" i="4"/>
  <c r="BQ322" i="4"/>
  <c r="BA322" i="4"/>
  <c r="AK322" i="4"/>
  <c r="U322" i="4"/>
  <c r="E322" i="4"/>
  <c r="AI322" i="4"/>
  <c r="BO322" i="4"/>
  <c r="CU322" i="4"/>
  <c r="DN322" i="4"/>
  <c r="CX322" i="4"/>
  <c r="CH322" i="4"/>
  <c r="BR322" i="4"/>
  <c r="BB322" i="4"/>
  <c r="AL322" i="4"/>
  <c r="V322" i="4"/>
  <c r="F322" i="4"/>
  <c r="DE322" i="4"/>
  <c r="CO322" i="4"/>
  <c r="BY322" i="4"/>
  <c r="BI322" i="4"/>
  <c r="AS322" i="4"/>
  <c r="AC322" i="4"/>
  <c r="M322" i="4"/>
  <c r="S322" i="4"/>
  <c r="AY322" i="4"/>
  <c r="CE322" i="4"/>
  <c r="DK322" i="4"/>
  <c r="DO314" i="4"/>
  <c r="DL314" i="4"/>
  <c r="DA314" i="4"/>
  <c r="CQ314" i="4"/>
  <c r="CF314" i="4"/>
  <c r="BU314" i="4"/>
  <c r="BK314" i="4"/>
  <c r="AZ314" i="4"/>
  <c r="AO314" i="4"/>
  <c r="AE314" i="4"/>
  <c r="T314" i="4"/>
  <c r="I314" i="4"/>
  <c r="DS314" i="4"/>
  <c r="DH314" i="4"/>
  <c r="CW314" i="4"/>
  <c r="CM314" i="4"/>
  <c r="CB314" i="4"/>
  <c r="BQ314" i="4"/>
  <c r="BG314" i="4"/>
  <c r="AV314" i="4"/>
  <c r="AK314" i="4"/>
  <c r="AA314" i="4"/>
  <c r="P314" i="4"/>
  <c r="E314" i="4"/>
  <c r="DQ314" i="4"/>
  <c r="DG314" i="4"/>
  <c r="CV314" i="4"/>
  <c r="CK314" i="4"/>
  <c r="CA314" i="4"/>
  <c r="BP314" i="4"/>
  <c r="BE314" i="4"/>
  <c r="AU314" i="4"/>
  <c r="AJ314" i="4"/>
  <c r="Y314" i="4"/>
  <c r="O314" i="4"/>
  <c r="D314" i="4"/>
  <c r="DM314" i="4"/>
  <c r="DC314" i="4"/>
  <c r="CR314" i="4"/>
  <c r="CG314" i="4"/>
  <c r="BW314" i="4"/>
  <c r="BL314" i="4"/>
  <c r="BA314" i="4"/>
  <c r="AQ314" i="4"/>
  <c r="AF314" i="4"/>
  <c r="U314" i="4"/>
  <c r="K314" i="4"/>
  <c r="W314" i="4"/>
  <c r="AR314" i="4"/>
  <c r="BM314" i="4"/>
  <c r="CI314" i="4"/>
  <c r="DD314" i="4"/>
  <c r="DR314" i="4"/>
  <c r="DB314" i="4"/>
  <c r="CL314" i="4"/>
  <c r="BV314" i="4"/>
  <c r="BF314" i="4"/>
  <c r="AP314" i="4"/>
  <c r="Z314" i="4"/>
  <c r="J314" i="4"/>
  <c r="S314" i="4"/>
  <c r="AN314" i="4"/>
  <c r="BI314" i="4"/>
  <c r="CE314" i="4"/>
  <c r="CZ314" i="4"/>
  <c r="G314" i="4"/>
  <c r="AB314" i="4"/>
  <c r="AW314" i="4"/>
  <c r="BS314" i="4"/>
  <c r="CN314" i="4"/>
  <c r="DI314" i="4"/>
  <c r="DN314" i="4"/>
  <c r="CX314" i="4"/>
  <c r="CH314" i="4"/>
  <c r="BR314" i="4"/>
  <c r="BB314" i="4"/>
  <c r="AL314" i="4"/>
  <c r="V314" i="4"/>
  <c r="F314" i="4"/>
  <c r="X314" i="4"/>
  <c r="AS314" i="4"/>
  <c r="BO314" i="4"/>
  <c r="CJ314" i="4"/>
  <c r="DE314" i="4"/>
  <c r="Q314" i="4"/>
  <c r="AM314" i="4"/>
  <c r="BH314" i="4"/>
  <c r="CC314" i="4"/>
  <c r="CY314" i="4"/>
  <c r="DF314" i="4"/>
  <c r="CP314" i="4"/>
  <c r="BZ314" i="4"/>
  <c r="BJ314" i="4"/>
  <c r="AT314" i="4"/>
  <c r="AD314" i="4"/>
  <c r="N314" i="4"/>
  <c r="M314" i="4"/>
  <c r="AI314" i="4"/>
  <c r="BD314" i="4"/>
  <c r="BY314" i="4"/>
  <c r="CU314" i="4"/>
  <c r="DP314" i="4"/>
  <c r="DL305" i="4"/>
  <c r="CZ305" i="4"/>
  <c r="CQ305" i="4"/>
  <c r="CF305" i="4"/>
  <c r="BT305" i="4"/>
  <c r="BK305" i="4"/>
  <c r="AZ305" i="4"/>
  <c r="AN305" i="4"/>
  <c r="AE305" i="4"/>
  <c r="T305" i="4"/>
  <c r="H305" i="4"/>
  <c r="DH305" i="4"/>
  <c r="CY305" i="4"/>
  <c r="CN305" i="4"/>
  <c r="CB305" i="4"/>
  <c r="BS305" i="4"/>
  <c r="BH305" i="4"/>
  <c r="AV305" i="4"/>
  <c r="AM305" i="4"/>
  <c r="AB305" i="4"/>
  <c r="P305" i="4"/>
  <c r="G305" i="4"/>
  <c r="DP305" i="4"/>
  <c r="DG305" i="4"/>
  <c r="CV305" i="4"/>
  <c r="CJ305" i="4"/>
  <c r="CA305" i="4"/>
  <c r="BP305" i="4"/>
  <c r="BD305" i="4"/>
  <c r="AU305" i="4"/>
  <c r="AJ305" i="4"/>
  <c r="X305" i="4"/>
  <c r="O305" i="4"/>
  <c r="D305" i="4"/>
  <c r="DO305" i="4"/>
  <c r="DD305" i="4"/>
  <c r="CR305" i="4"/>
  <c r="CI305" i="4"/>
  <c r="BX305" i="4"/>
  <c r="BL305" i="4"/>
  <c r="BC305" i="4"/>
  <c r="AR305" i="4"/>
  <c r="AF305" i="4"/>
  <c r="W305" i="4"/>
  <c r="L305" i="4"/>
  <c r="DN305" i="4"/>
  <c r="CX305" i="4"/>
  <c r="CH305" i="4"/>
  <c r="BR305" i="4"/>
  <c r="BB305" i="4"/>
  <c r="AL305" i="4"/>
  <c r="V305" i="4"/>
  <c r="F305" i="4"/>
  <c r="DE305" i="4"/>
  <c r="CO305" i="4"/>
  <c r="BY305" i="4"/>
  <c r="BI305" i="4"/>
  <c r="AS305" i="4"/>
  <c r="AC305" i="4"/>
  <c r="M305" i="4"/>
  <c r="S305" i="4"/>
  <c r="AY305" i="4"/>
  <c r="CE305" i="4"/>
  <c r="DK305" i="4"/>
  <c r="DJ305" i="4"/>
  <c r="CT305" i="4"/>
  <c r="CD305" i="4"/>
  <c r="BN305" i="4"/>
  <c r="AX305" i="4"/>
  <c r="AH305" i="4"/>
  <c r="R305" i="4"/>
  <c r="DQ305" i="4"/>
  <c r="DA305" i="4"/>
  <c r="CK305" i="4"/>
  <c r="BU305" i="4"/>
  <c r="BE305" i="4"/>
  <c r="AO305" i="4"/>
  <c r="Y305" i="4"/>
  <c r="I305" i="4"/>
  <c r="AA305" i="4"/>
  <c r="BG305" i="4"/>
  <c r="CM305" i="4"/>
  <c r="DS305" i="4"/>
  <c r="DR305" i="4"/>
  <c r="DB305" i="4"/>
  <c r="CL305" i="4"/>
  <c r="BV305" i="4"/>
  <c r="BF305" i="4"/>
  <c r="AP305" i="4"/>
  <c r="Z305" i="4"/>
  <c r="J305" i="4"/>
  <c r="DI305" i="4"/>
  <c r="CS305" i="4"/>
  <c r="CC305" i="4"/>
  <c r="BM305" i="4"/>
  <c r="AW305" i="4"/>
  <c r="AG305" i="4"/>
  <c r="Q305" i="4"/>
  <c r="K305" i="4"/>
  <c r="AQ305" i="4"/>
  <c r="BW305" i="4"/>
  <c r="DC305" i="4"/>
  <c r="DH297" i="4"/>
  <c r="CY297" i="4"/>
  <c r="CN297" i="4"/>
  <c r="CB297" i="4"/>
  <c r="BS297" i="4"/>
  <c r="BH297" i="4"/>
  <c r="AV297" i="4"/>
  <c r="AM297" i="4"/>
  <c r="AB297" i="4"/>
  <c r="P297" i="4"/>
  <c r="G297" i="4"/>
  <c r="DP297" i="4"/>
  <c r="DG297" i="4"/>
  <c r="CV297" i="4"/>
  <c r="CJ297" i="4"/>
  <c r="CA297" i="4"/>
  <c r="BP297" i="4"/>
  <c r="BD297" i="4"/>
  <c r="AU297" i="4"/>
  <c r="AJ297" i="4"/>
  <c r="X297" i="4"/>
  <c r="O297" i="4"/>
  <c r="D297" i="4"/>
  <c r="DO297" i="4"/>
  <c r="DD297" i="4"/>
  <c r="CR297" i="4"/>
  <c r="CI297" i="4"/>
  <c r="BX297" i="4"/>
  <c r="BL297" i="4"/>
  <c r="BC297" i="4"/>
  <c r="AR297" i="4"/>
  <c r="AF297" i="4"/>
  <c r="W297" i="4"/>
  <c r="L297" i="4"/>
  <c r="DL297" i="4"/>
  <c r="CZ297" i="4"/>
  <c r="CQ297" i="4"/>
  <c r="CF297" i="4"/>
  <c r="BT297" i="4"/>
  <c r="BK297" i="4"/>
  <c r="AZ297" i="4"/>
  <c r="AN297" i="4"/>
  <c r="AE297" i="4"/>
  <c r="T297" i="4"/>
  <c r="H297" i="4"/>
  <c r="DF297" i="4"/>
  <c r="CP297" i="4"/>
  <c r="BZ297" i="4"/>
  <c r="BJ297" i="4"/>
  <c r="AT297" i="4"/>
  <c r="AD297" i="4"/>
  <c r="N297" i="4"/>
  <c r="DM297" i="4"/>
  <c r="CW297" i="4"/>
  <c r="CG297" i="4"/>
  <c r="BQ297" i="4"/>
  <c r="BA297" i="4"/>
  <c r="AK297" i="4"/>
  <c r="U297" i="4"/>
  <c r="E297" i="4"/>
  <c r="AI297" i="4"/>
  <c r="BO297" i="4"/>
  <c r="CU297" i="4"/>
  <c r="DR297" i="4"/>
  <c r="DB297" i="4"/>
  <c r="CL297" i="4"/>
  <c r="BV297" i="4"/>
  <c r="BF297" i="4"/>
  <c r="AP297" i="4"/>
  <c r="Z297" i="4"/>
  <c r="J297" i="4"/>
  <c r="DI297" i="4"/>
  <c r="CS297" i="4"/>
  <c r="CC297" i="4"/>
  <c r="BM297" i="4"/>
  <c r="AW297" i="4"/>
  <c r="AG297" i="4"/>
  <c r="Q297" i="4"/>
  <c r="K297" i="4"/>
  <c r="AQ297" i="4"/>
  <c r="BW297" i="4"/>
  <c r="DC297" i="4"/>
  <c r="DJ297" i="4"/>
  <c r="CT297" i="4"/>
  <c r="CD297" i="4"/>
  <c r="BN297" i="4"/>
  <c r="AX297" i="4"/>
  <c r="AH297" i="4"/>
  <c r="R297" i="4"/>
  <c r="DQ297" i="4"/>
  <c r="DA297" i="4"/>
  <c r="CK297" i="4"/>
  <c r="BU297" i="4"/>
  <c r="BE297" i="4"/>
  <c r="AO297" i="4"/>
  <c r="Y297" i="4"/>
  <c r="I297" i="4"/>
  <c r="AA297" i="4"/>
  <c r="BG297" i="4"/>
  <c r="CM297" i="4"/>
  <c r="DS297" i="4"/>
  <c r="CU293" i="4"/>
  <c r="AY293" i="4"/>
  <c r="AI293" i="4"/>
  <c r="DK293" i="4"/>
  <c r="DF293" i="4"/>
  <c r="CP293" i="4"/>
  <c r="BZ293" i="4"/>
  <c r="BJ293" i="4"/>
  <c r="AT293" i="4"/>
  <c r="AD293" i="4"/>
  <c r="N293" i="4"/>
  <c r="DM293" i="4"/>
  <c r="CW293" i="4"/>
  <c r="CG293" i="4"/>
  <c r="BQ293" i="4"/>
  <c r="BA293" i="4"/>
  <c r="AK293" i="4"/>
  <c r="U293" i="4"/>
  <c r="E293" i="4"/>
  <c r="CQ293" i="4"/>
  <c r="BK293" i="4"/>
  <c r="AE293" i="4"/>
  <c r="DL293" i="4"/>
  <c r="CF293" i="4"/>
  <c r="AZ293" i="4"/>
  <c r="T293" i="4"/>
  <c r="CR293" i="4"/>
  <c r="AF293" i="4"/>
  <c r="CM293" i="4"/>
  <c r="AA293" i="4"/>
  <c r="CJ293" i="4"/>
  <c r="X293" i="4"/>
  <c r="CE293" i="4"/>
  <c r="DR293" i="4"/>
  <c r="DB293" i="4"/>
  <c r="CL293" i="4"/>
  <c r="BV293" i="4"/>
  <c r="BF293" i="4"/>
  <c r="AP293" i="4"/>
  <c r="Z293" i="4"/>
  <c r="J293" i="4"/>
  <c r="DI293" i="4"/>
  <c r="CS293" i="4"/>
  <c r="CC293" i="4"/>
  <c r="BM293" i="4"/>
  <c r="AW293" i="4"/>
  <c r="AG293" i="4"/>
  <c r="Q293" i="4"/>
  <c r="DO293" i="4"/>
  <c r="CI293" i="4"/>
  <c r="BC293" i="4"/>
  <c r="W293" i="4"/>
  <c r="DD293" i="4"/>
  <c r="BX293" i="4"/>
  <c r="AR293" i="4"/>
  <c r="L293" i="4"/>
  <c r="CB293" i="4"/>
  <c r="P293" i="4"/>
  <c r="BW293" i="4"/>
  <c r="K293" i="4"/>
  <c r="BT293" i="4"/>
  <c r="H293" i="4"/>
  <c r="DN293" i="4"/>
  <c r="CX293" i="4"/>
  <c r="CH293" i="4"/>
  <c r="BR293" i="4"/>
  <c r="BB293" i="4"/>
  <c r="AL293" i="4"/>
  <c r="V293" i="4"/>
  <c r="F293" i="4"/>
  <c r="DE293" i="4"/>
  <c r="CO293" i="4"/>
  <c r="BY293" i="4"/>
  <c r="BI293" i="4"/>
  <c r="AS293" i="4"/>
  <c r="AC293" i="4"/>
  <c r="M293" i="4"/>
  <c r="DG293" i="4"/>
  <c r="CA293" i="4"/>
  <c r="AU293" i="4"/>
  <c r="O293" i="4"/>
  <c r="CV293" i="4"/>
  <c r="BP293" i="4"/>
  <c r="AJ293" i="4"/>
  <c r="D293" i="4"/>
  <c r="BL293" i="4"/>
  <c r="DS293" i="4"/>
  <c r="BG293" i="4"/>
  <c r="DP293" i="4"/>
  <c r="BD293" i="4"/>
  <c r="BO293" i="4"/>
  <c r="DJ293" i="4"/>
  <c r="CT293" i="4"/>
  <c r="CD293" i="4"/>
  <c r="BN293" i="4"/>
  <c r="AX293" i="4"/>
  <c r="AH293" i="4"/>
  <c r="R293" i="4"/>
  <c r="DQ293" i="4"/>
  <c r="DA293" i="4"/>
  <c r="CK293" i="4"/>
  <c r="BU293" i="4"/>
  <c r="BE293" i="4"/>
  <c r="AO293" i="4"/>
  <c r="Y293" i="4"/>
  <c r="I293" i="4"/>
  <c r="CY293" i="4"/>
  <c r="BS293" i="4"/>
  <c r="AM293" i="4"/>
  <c r="G293" i="4"/>
  <c r="CN293" i="4"/>
  <c r="BH293" i="4"/>
  <c r="AB293" i="4"/>
  <c r="DH293" i="4"/>
  <c r="AV293" i="4"/>
  <c r="DC293" i="4"/>
  <c r="AQ293" i="4"/>
  <c r="CZ293" i="4"/>
  <c r="AN293" i="4"/>
  <c r="S293" i="4"/>
  <c r="DS283" i="4"/>
  <c r="DN283" i="4"/>
  <c r="DI283" i="4"/>
  <c r="DD283" i="4"/>
  <c r="CX283" i="4"/>
  <c r="CS283" i="4"/>
  <c r="CN283" i="4"/>
  <c r="CH283" i="4"/>
  <c r="CC283" i="4"/>
  <c r="BX283" i="4"/>
  <c r="BR283" i="4"/>
  <c r="BM283" i="4"/>
  <c r="BH283" i="4"/>
  <c r="BB283" i="4"/>
  <c r="AW283" i="4"/>
  <c r="AR283" i="4"/>
  <c r="AL283" i="4"/>
  <c r="AG283" i="4"/>
  <c r="AB283" i="4"/>
  <c r="V283" i="4"/>
  <c r="Q283" i="4"/>
  <c r="L283" i="4"/>
  <c r="F283" i="4"/>
  <c r="DR283" i="4"/>
  <c r="DM283" i="4"/>
  <c r="DH283" i="4"/>
  <c r="DB283" i="4"/>
  <c r="CW283" i="4"/>
  <c r="CR283" i="4"/>
  <c r="CL283" i="4"/>
  <c r="CG283" i="4"/>
  <c r="CB283" i="4"/>
  <c r="BV283" i="4"/>
  <c r="BQ283" i="4"/>
  <c r="BL283" i="4"/>
  <c r="BF283" i="4"/>
  <c r="BA283" i="4"/>
  <c r="AV283" i="4"/>
  <c r="AP283" i="4"/>
  <c r="AK283" i="4"/>
  <c r="AF283" i="4"/>
  <c r="Z283" i="4"/>
  <c r="U283" i="4"/>
  <c r="P283" i="4"/>
  <c r="J283" i="4"/>
  <c r="E283" i="4"/>
  <c r="DQ283" i="4"/>
  <c r="DL283" i="4"/>
  <c r="DF283" i="4"/>
  <c r="DA283" i="4"/>
  <c r="CV283" i="4"/>
  <c r="CP283" i="4"/>
  <c r="CK283" i="4"/>
  <c r="CF283" i="4"/>
  <c r="BZ283" i="4"/>
  <c r="BU283" i="4"/>
  <c r="BP283" i="4"/>
  <c r="BJ283" i="4"/>
  <c r="BE283" i="4"/>
  <c r="AZ283" i="4"/>
  <c r="AT283" i="4"/>
  <c r="AO283" i="4"/>
  <c r="AJ283" i="4"/>
  <c r="AD283" i="4"/>
  <c r="Y283" i="4"/>
  <c r="T283" i="4"/>
  <c r="N283" i="4"/>
  <c r="I283" i="4"/>
  <c r="D283" i="4"/>
  <c r="DP283" i="4"/>
  <c r="DJ283" i="4"/>
  <c r="DE283" i="4"/>
  <c r="CZ283" i="4"/>
  <c r="CT283" i="4"/>
  <c r="CO283" i="4"/>
  <c r="CJ283" i="4"/>
  <c r="CD283" i="4"/>
  <c r="BY283" i="4"/>
  <c r="BT283" i="4"/>
  <c r="BN283" i="4"/>
  <c r="BI283" i="4"/>
  <c r="BD283" i="4"/>
  <c r="AX283" i="4"/>
  <c r="AS283" i="4"/>
  <c r="AN283" i="4"/>
  <c r="AH283" i="4"/>
  <c r="AC283" i="4"/>
  <c r="X283" i="4"/>
  <c r="R283" i="4"/>
  <c r="M283" i="4"/>
  <c r="H283" i="4"/>
  <c r="S283" i="4"/>
  <c r="AI283" i="4"/>
  <c r="AY283" i="4"/>
  <c r="BO283" i="4"/>
  <c r="CE283" i="4"/>
  <c r="CU283" i="4"/>
  <c r="DK283" i="4"/>
  <c r="G283" i="4"/>
  <c r="W283" i="4"/>
  <c r="AM283" i="4"/>
  <c r="BC283" i="4"/>
  <c r="BS283" i="4"/>
  <c r="CI283" i="4"/>
  <c r="CY283" i="4"/>
  <c r="DO283" i="4"/>
  <c r="O283" i="4"/>
  <c r="AE283" i="4"/>
  <c r="AU283" i="4"/>
  <c r="BK283" i="4"/>
  <c r="CA283" i="4"/>
  <c r="CQ283" i="4"/>
  <c r="DG283" i="4"/>
  <c r="DS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E274" i="4"/>
  <c r="DL274" i="4"/>
  <c r="DD274" i="4"/>
  <c r="CV274" i="4"/>
  <c r="CN274" i="4"/>
  <c r="CF274" i="4"/>
  <c r="BX274" i="4"/>
  <c r="BP274" i="4"/>
  <c r="BH274" i="4"/>
  <c r="AZ274" i="4"/>
  <c r="AR274" i="4"/>
  <c r="AJ274" i="4"/>
  <c r="AB274" i="4"/>
  <c r="T274" i="4"/>
  <c r="L274" i="4"/>
  <c r="D274" i="4"/>
  <c r="DQ274" i="4"/>
  <c r="DI274" i="4"/>
  <c r="DA274" i="4"/>
  <c r="CS274" i="4"/>
  <c r="CK274" i="4"/>
  <c r="CC274" i="4"/>
  <c r="BU274" i="4"/>
  <c r="BM274" i="4"/>
  <c r="BE274" i="4"/>
  <c r="AW274" i="4"/>
  <c r="AO274" i="4"/>
  <c r="AG274" i="4"/>
  <c r="Y274" i="4"/>
  <c r="Q274" i="4"/>
  <c r="I274" i="4"/>
  <c r="R274" i="4"/>
  <c r="AH274" i="4"/>
  <c r="AX274" i="4"/>
  <c r="BN274" i="4"/>
  <c r="CD274" i="4"/>
  <c r="CT274" i="4"/>
  <c r="DJ274" i="4"/>
  <c r="K274" i="4"/>
  <c r="AA274" i="4"/>
  <c r="AQ274" i="4"/>
  <c r="BG274" i="4"/>
  <c r="BW274" i="4"/>
  <c r="CM274" i="4"/>
  <c r="DC274" i="4"/>
  <c r="F274" i="4"/>
  <c r="V274" i="4"/>
  <c r="AL274" i="4"/>
  <c r="BB274" i="4"/>
  <c r="BR274" i="4"/>
  <c r="CH274" i="4"/>
  <c r="CX274" i="4"/>
  <c r="DN274" i="4"/>
  <c r="O274" i="4"/>
  <c r="AE274" i="4"/>
  <c r="AU274" i="4"/>
  <c r="BK274" i="4"/>
  <c r="CA274" i="4"/>
  <c r="CQ274" i="4"/>
  <c r="DG274" i="4"/>
  <c r="N274" i="4"/>
  <c r="AD274" i="4"/>
  <c r="AT274" i="4"/>
  <c r="BJ274" i="4"/>
  <c r="BZ274" i="4"/>
  <c r="CP274" i="4"/>
  <c r="DF274" i="4"/>
  <c r="G274" i="4"/>
  <c r="W274" i="4"/>
  <c r="AM274" i="4"/>
  <c r="BC274" i="4"/>
  <c r="BS274" i="4"/>
  <c r="CI274" i="4"/>
  <c r="CY274" i="4"/>
  <c r="DO274" i="4"/>
  <c r="DM264" i="4"/>
  <c r="CP264" i="4"/>
  <c r="AY264" i="4"/>
  <c r="I264" i="4"/>
  <c r="CE264" i="4"/>
  <c r="AO264" i="4"/>
  <c r="DK264" i="4"/>
  <c r="BU264" i="4"/>
  <c r="AD264" i="4"/>
  <c r="DA264" i="4"/>
  <c r="BJ264" i="4"/>
  <c r="S264" i="4"/>
  <c r="U264" i="4"/>
  <c r="BK264" i="4"/>
  <c r="DB264" i="4"/>
  <c r="DH264" i="4"/>
  <c r="CR264" i="4"/>
  <c r="CB264" i="4"/>
  <c r="BL264" i="4"/>
  <c r="AV264" i="4"/>
  <c r="AF264" i="4"/>
  <c r="P264" i="4"/>
  <c r="DO264" i="4"/>
  <c r="CT264" i="4"/>
  <c r="BY264" i="4"/>
  <c r="BC264" i="4"/>
  <c r="AH264" i="4"/>
  <c r="M264" i="4"/>
  <c r="DI264" i="4"/>
  <c r="CM264" i="4"/>
  <c r="BR264" i="4"/>
  <c r="AW264" i="4"/>
  <c r="AA264" i="4"/>
  <c r="F264" i="4"/>
  <c r="AT264" i="4"/>
  <c r="CK264" i="4"/>
  <c r="Z264" i="4"/>
  <c r="BQ264" i="4"/>
  <c r="DG264" i="4"/>
  <c r="AE264" i="4"/>
  <c r="BV264" i="4"/>
  <c r="DD264" i="4"/>
  <c r="CN264" i="4"/>
  <c r="BX264" i="4"/>
  <c r="BH264" i="4"/>
  <c r="AR264" i="4"/>
  <c r="AB264" i="4"/>
  <c r="L264" i="4"/>
  <c r="DJ264" i="4"/>
  <c r="CO264" i="4"/>
  <c r="BS264" i="4"/>
  <c r="AX264" i="4"/>
  <c r="AC264" i="4"/>
  <c r="G264" i="4"/>
  <c r="DC264" i="4"/>
  <c r="CH264" i="4"/>
  <c r="BM264" i="4"/>
  <c r="AQ264" i="4"/>
  <c r="V264" i="4"/>
  <c r="N264" i="4"/>
  <c r="BE264" i="4"/>
  <c r="CU264" i="4"/>
  <c r="AK264" i="4"/>
  <c r="CA264" i="4"/>
  <c r="DR264" i="4"/>
  <c r="AP264" i="4"/>
  <c r="CG264" i="4"/>
  <c r="DP264" i="4"/>
  <c r="CZ264" i="4"/>
  <c r="CJ264" i="4"/>
  <c r="BT264" i="4"/>
  <c r="BD264" i="4"/>
  <c r="AN264" i="4"/>
  <c r="X264" i="4"/>
  <c r="H264" i="4"/>
  <c r="DE264" i="4"/>
  <c r="CI264" i="4"/>
  <c r="BN264" i="4"/>
  <c r="AS264" i="4"/>
  <c r="W264" i="4"/>
  <c r="DS264" i="4"/>
  <c r="CX264" i="4"/>
  <c r="CC264" i="4"/>
  <c r="BG264" i="4"/>
  <c r="AL264" i="4"/>
  <c r="Q264" i="4"/>
  <c r="Y264" i="4"/>
  <c r="BO264" i="4"/>
  <c r="DF264" i="4"/>
  <c r="E264" i="4"/>
  <c r="AU264" i="4"/>
  <c r="CL264" i="4"/>
  <c r="J264" i="4"/>
  <c r="BA264" i="4"/>
  <c r="CQ264" i="4"/>
  <c r="DL264" i="4"/>
  <c r="CV264" i="4"/>
  <c r="CF264" i="4"/>
  <c r="BP264" i="4"/>
  <c r="AZ264" i="4"/>
  <c r="AJ264" i="4"/>
  <c r="T264" i="4"/>
  <c r="D264" i="4"/>
  <c r="CY264" i="4"/>
  <c r="CD264" i="4"/>
  <c r="BI264" i="4"/>
  <c r="AM264" i="4"/>
  <c r="R264" i="4"/>
  <c r="DN264" i="4"/>
  <c r="CS264" i="4"/>
  <c r="BW264" i="4"/>
  <c r="BB264" i="4"/>
  <c r="AG264" i="4"/>
  <c r="K264" i="4"/>
  <c r="AI264" i="4"/>
  <c r="BZ264" i="4"/>
  <c r="DQ264" i="4"/>
  <c r="O264" i="4"/>
  <c r="BF264" i="4"/>
  <c r="CW264" i="4"/>
  <c r="DM256" i="4"/>
  <c r="DK256" i="4"/>
  <c r="BU256" i="4"/>
  <c r="AD256" i="4"/>
  <c r="DA256" i="4"/>
  <c r="BJ256" i="4"/>
  <c r="S256" i="4"/>
  <c r="CP256" i="4"/>
  <c r="AY256" i="4"/>
  <c r="I256" i="4"/>
  <c r="CE256" i="4"/>
  <c r="AO256" i="4"/>
  <c r="U256" i="4"/>
  <c r="BK256" i="4"/>
  <c r="DB256" i="4"/>
  <c r="DP256" i="4"/>
  <c r="CZ256" i="4"/>
  <c r="CJ256" i="4"/>
  <c r="BT256" i="4"/>
  <c r="BD256" i="4"/>
  <c r="AN256" i="4"/>
  <c r="X256" i="4"/>
  <c r="H256" i="4"/>
  <c r="DE256" i="4"/>
  <c r="CI256" i="4"/>
  <c r="BN256" i="4"/>
  <c r="AS256" i="4"/>
  <c r="W256" i="4"/>
  <c r="DS256" i="4"/>
  <c r="CX256" i="4"/>
  <c r="CC256" i="4"/>
  <c r="BG256" i="4"/>
  <c r="AL256" i="4"/>
  <c r="Q256" i="4"/>
  <c r="Y256" i="4"/>
  <c r="BO256" i="4"/>
  <c r="DF256" i="4"/>
  <c r="E256" i="4"/>
  <c r="AU256" i="4"/>
  <c r="CL256" i="4"/>
  <c r="AE256" i="4"/>
  <c r="BV256" i="4"/>
  <c r="DL256" i="4"/>
  <c r="CV256" i="4"/>
  <c r="CF256" i="4"/>
  <c r="BP256" i="4"/>
  <c r="AZ256" i="4"/>
  <c r="AJ256" i="4"/>
  <c r="T256" i="4"/>
  <c r="D256" i="4"/>
  <c r="CY256" i="4"/>
  <c r="CD256" i="4"/>
  <c r="BI256" i="4"/>
  <c r="AM256" i="4"/>
  <c r="R256" i="4"/>
  <c r="DN256" i="4"/>
  <c r="CS256" i="4"/>
  <c r="BW256" i="4"/>
  <c r="BB256" i="4"/>
  <c r="AG256" i="4"/>
  <c r="K256" i="4"/>
  <c r="AI256" i="4"/>
  <c r="BZ256" i="4"/>
  <c r="DQ256" i="4"/>
  <c r="O256" i="4"/>
  <c r="BF256" i="4"/>
  <c r="CW256" i="4"/>
  <c r="AP256" i="4"/>
  <c r="CG256" i="4"/>
  <c r="DH256" i="4"/>
  <c r="CR256" i="4"/>
  <c r="CB256" i="4"/>
  <c r="BL256" i="4"/>
  <c r="AV256" i="4"/>
  <c r="AF256" i="4"/>
  <c r="P256" i="4"/>
  <c r="DO256" i="4"/>
  <c r="CT256" i="4"/>
  <c r="BY256" i="4"/>
  <c r="BC256" i="4"/>
  <c r="AH256" i="4"/>
  <c r="M256" i="4"/>
  <c r="DI256" i="4"/>
  <c r="CM256" i="4"/>
  <c r="BR256" i="4"/>
  <c r="AW256" i="4"/>
  <c r="AA256" i="4"/>
  <c r="F256" i="4"/>
  <c r="AT256" i="4"/>
  <c r="CK256" i="4"/>
  <c r="Z256" i="4"/>
  <c r="BQ256" i="4"/>
  <c r="DG256" i="4"/>
  <c r="J256" i="4"/>
  <c r="BA256" i="4"/>
  <c r="CQ256" i="4"/>
  <c r="DD256" i="4"/>
  <c r="CN256" i="4"/>
  <c r="BX256" i="4"/>
  <c r="BH256" i="4"/>
  <c r="AR256" i="4"/>
  <c r="AB256" i="4"/>
  <c r="L256" i="4"/>
  <c r="DJ256" i="4"/>
  <c r="CO256" i="4"/>
  <c r="BS256" i="4"/>
  <c r="AX256" i="4"/>
  <c r="AC256" i="4"/>
  <c r="G256" i="4"/>
  <c r="DC256" i="4"/>
  <c r="CH256" i="4"/>
  <c r="BM256" i="4"/>
  <c r="AQ256" i="4"/>
  <c r="V256" i="4"/>
  <c r="N256" i="4"/>
  <c r="BE256" i="4"/>
  <c r="CU256" i="4"/>
  <c r="AK256" i="4"/>
  <c r="CA256" i="4"/>
  <c r="DR256" i="4"/>
  <c r="DM248" i="4"/>
  <c r="CP248" i="4"/>
  <c r="AY248" i="4"/>
  <c r="I248" i="4"/>
  <c r="CE248" i="4"/>
  <c r="AO248" i="4"/>
  <c r="DK248" i="4"/>
  <c r="BU248" i="4"/>
  <c r="AD248" i="4"/>
  <c r="DA248" i="4"/>
  <c r="BJ248" i="4"/>
  <c r="S248" i="4"/>
  <c r="U248" i="4"/>
  <c r="BK248" i="4"/>
  <c r="DB248" i="4"/>
  <c r="DH248" i="4"/>
  <c r="CR248" i="4"/>
  <c r="CB248" i="4"/>
  <c r="BL248" i="4"/>
  <c r="AV248" i="4"/>
  <c r="AF248" i="4"/>
  <c r="P248" i="4"/>
  <c r="DO248" i="4"/>
  <c r="CT248" i="4"/>
  <c r="BY248" i="4"/>
  <c r="BC248" i="4"/>
  <c r="AH248" i="4"/>
  <c r="M248" i="4"/>
  <c r="DI248" i="4"/>
  <c r="CM248" i="4"/>
  <c r="BR248" i="4"/>
  <c r="AW248" i="4"/>
  <c r="AA248" i="4"/>
  <c r="F248" i="4"/>
  <c r="AT248" i="4"/>
  <c r="CK248" i="4"/>
  <c r="Z248" i="4"/>
  <c r="BQ248" i="4"/>
  <c r="DG248" i="4"/>
  <c r="AE248" i="4"/>
  <c r="BV248" i="4"/>
  <c r="DD248" i="4"/>
  <c r="CN248" i="4"/>
  <c r="BX248" i="4"/>
  <c r="BH248" i="4"/>
  <c r="AR248" i="4"/>
  <c r="AB248" i="4"/>
  <c r="L248" i="4"/>
  <c r="DJ248" i="4"/>
  <c r="CO248" i="4"/>
  <c r="BS248" i="4"/>
  <c r="AX248" i="4"/>
  <c r="AC248" i="4"/>
  <c r="G248" i="4"/>
  <c r="DC248" i="4"/>
  <c r="CH248" i="4"/>
  <c r="BM248" i="4"/>
  <c r="AQ248" i="4"/>
  <c r="V248" i="4"/>
  <c r="N248" i="4"/>
  <c r="BE248" i="4"/>
  <c r="CU248" i="4"/>
  <c r="AK248" i="4"/>
  <c r="CA248" i="4"/>
  <c r="DR248" i="4"/>
  <c r="AP248" i="4"/>
  <c r="CG248" i="4"/>
  <c r="DP248" i="4"/>
  <c r="CZ248" i="4"/>
  <c r="CJ248" i="4"/>
  <c r="BT248" i="4"/>
  <c r="BD248" i="4"/>
  <c r="AN248" i="4"/>
  <c r="X248" i="4"/>
  <c r="H248" i="4"/>
  <c r="DE248" i="4"/>
  <c r="CI248" i="4"/>
  <c r="BN248" i="4"/>
  <c r="AS248" i="4"/>
  <c r="W248" i="4"/>
  <c r="DS248" i="4"/>
  <c r="CX248" i="4"/>
  <c r="CC248" i="4"/>
  <c r="BG248" i="4"/>
  <c r="AL248" i="4"/>
  <c r="Q248" i="4"/>
  <c r="Y248" i="4"/>
  <c r="BO248" i="4"/>
  <c r="DF248" i="4"/>
  <c r="E248" i="4"/>
  <c r="AU248" i="4"/>
  <c r="CL248" i="4"/>
  <c r="J248" i="4"/>
  <c r="BA248" i="4"/>
  <c r="CQ248" i="4"/>
  <c r="DL248" i="4"/>
  <c r="CV248" i="4"/>
  <c r="CF248" i="4"/>
  <c r="BP248" i="4"/>
  <c r="AZ248" i="4"/>
  <c r="AJ248" i="4"/>
  <c r="T248" i="4"/>
  <c r="D248" i="4"/>
  <c r="CY248" i="4"/>
  <c r="CD248" i="4"/>
  <c r="BI248" i="4"/>
  <c r="AM248" i="4"/>
  <c r="R248" i="4"/>
  <c r="DN248" i="4"/>
  <c r="CS248" i="4"/>
  <c r="BW248" i="4"/>
  <c r="BB248" i="4"/>
  <c r="AG248" i="4"/>
  <c r="K248" i="4"/>
  <c r="AI248" i="4"/>
  <c r="BZ248" i="4"/>
  <c r="DQ248" i="4"/>
  <c r="O248" i="4"/>
  <c r="BF248" i="4"/>
  <c r="CW248" i="4"/>
  <c r="DM240" i="4"/>
  <c r="DK240" i="4"/>
  <c r="BU240" i="4"/>
  <c r="AD240" i="4"/>
  <c r="DA240" i="4"/>
  <c r="BJ240" i="4"/>
  <c r="S240" i="4"/>
  <c r="CP240" i="4"/>
  <c r="AY240" i="4"/>
  <c r="I240" i="4"/>
  <c r="CE240" i="4"/>
  <c r="AO240" i="4"/>
  <c r="U240" i="4"/>
  <c r="BK240" i="4"/>
  <c r="DB240" i="4"/>
  <c r="DP240" i="4"/>
  <c r="CZ240" i="4"/>
  <c r="CJ240" i="4"/>
  <c r="BT240" i="4"/>
  <c r="BD240" i="4"/>
  <c r="AN240" i="4"/>
  <c r="X240" i="4"/>
  <c r="H240" i="4"/>
  <c r="DE240" i="4"/>
  <c r="CI240" i="4"/>
  <c r="BN240" i="4"/>
  <c r="AS240" i="4"/>
  <c r="W240" i="4"/>
  <c r="DS240" i="4"/>
  <c r="CX240" i="4"/>
  <c r="CC240" i="4"/>
  <c r="BG240" i="4"/>
  <c r="AL240" i="4"/>
  <c r="Q240" i="4"/>
  <c r="Y240" i="4"/>
  <c r="BO240" i="4"/>
  <c r="DF240" i="4"/>
  <c r="E240" i="4"/>
  <c r="AU240" i="4"/>
  <c r="CL240" i="4"/>
  <c r="AE240" i="4"/>
  <c r="BV240" i="4"/>
  <c r="DL240" i="4"/>
  <c r="CV240" i="4"/>
  <c r="CF240" i="4"/>
  <c r="BP240" i="4"/>
  <c r="AZ240" i="4"/>
  <c r="AJ240" i="4"/>
  <c r="T240" i="4"/>
  <c r="D240" i="4"/>
  <c r="CY240" i="4"/>
  <c r="CD240" i="4"/>
  <c r="BI240" i="4"/>
  <c r="AM240" i="4"/>
  <c r="R240" i="4"/>
  <c r="DN240" i="4"/>
  <c r="CS240" i="4"/>
  <c r="BW240" i="4"/>
  <c r="BB240" i="4"/>
  <c r="AG240" i="4"/>
  <c r="K240" i="4"/>
  <c r="AI240" i="4"/>
  <c r="BZ240" i="4"/>
  <c r="DQ240" i="4"/>
  <c r="O240" i="4"/>
  <c r="BF240" i="4"/>
  <c r="CW240" i="4"/>
  <c r="AP240" i="4"/>
  <c r="CG240" i="4"/>
  <c r="DH240" i="4"/>
  <c r="CR240" i="4"/>
  <c r="CB240" i="4"/>
  <c r="BL240" i="4"/>
  <c r="AV240" i="4"/>
  <c r="AF240" i="4"/>
  <c r="P240" i="4"/>
  <c r="DO240" i="4"/>
  <c r="CT240" i="4"/>
  <c r="BY240" i="4"/>
  <c r="BC240" i="4"/>
  <c r="AH240" i="4"/>
  <c r="M240" i="4"/>
  <c r="DI240" i="4"/>
  <c r="CM240" i="4"/>
  <c r="BR240" i="4"/>
  <c r="AW240" i="4"/>
  <c r="AA240" i="4"/>
  <c r="F240" i="4"/>
  <c r="AT240" i="4"/>
  <c r="CK240" i="4"/>
  <c r="Z240" i="4"/>
  <c r="BQ240" i="4"/>
  <c r="DG240" i="4"/>
  <c r="J240" i="4"/>
  <c r="BA240" i="4"/>
  <c r="CQ240" i="4"/>
  <c r="DD240" i="4"/>
  <c r="CN240" i="4"/>
  <c r="BX240" i="4"/>
  <c r="BH240" i="4"/>
  <c r="AR240" i="4"/>
  <c r="AB240" i="4"/>
  <c r="L240" i="4"/>
  <c r="DJ240" i="4"/>
  <c r="CO240" i="4"/>
  <c r="BS240" i="4"/>
  <c r="AX240" i="4"/>
  <c r="AC240" i="4"/>
  <c r="G240" i="4"/>
  <c r="DC240" i="4"/>
  <c r="CH240" i="4"/>
  <c r="BM240" i="4"/>
  <c r="AQ240" i="4"/>
  <c r="V240" i="4"/>
  <c r="N240" i="4"/>
  <c r="BE240" i="4"/>
  <c r="CU240" i="4"/>
  <c r="AK240" i="4"/>
  <c r="CA240" i="4"/>
  <c r="DR240" i="4"/>
  <c r="DM268" i="4"/>
  <c r="CE268" i="4"/>
  <c r="AO268" i="4"/>
  <c r="DK268" i="4"/>
  <c r="BU268" i="4"/>
  <c r="AD268" i="4"/>
  <c r="DA268" i="4"/>
  <c r="BJ268" i="4"/>
  <c r="S268" i="4"/>
  <c r="CP268" i="4"/>
  <c r="AY268" i="4"/>
  <c r="I268" i="4"/>
  <c r="U268" i="4"/>
  <c r="BK268" i="4"/>
  <c r="DB268" i="4"/>
  <c r="DL268" i="4"/>
  <c r="CV268" i="4"/>
  <c r="CF268" i="4"/>
  <c r="BP268" i="4"/>
  <c r="AZ268" i="4"/>
  <c r="AJ268" i="4"/>
  <c r="T268" i="4"/>
  <c r="D268" i="4"/>
  <c r="CY268" i="4"/>
  <c r="CD268" i="4"/>
  <c r="BI268" i="4"/>
  <c r="AM268" i="4"/>
  <c r="R268" i="4"/>
  <c r="DN268" i="4"/>
  <c r="CS268" i="4"/>
  <c r="BW268" i="4"/>
  <c r="BB268" i="4"/>
  <c r="AG268" i="4"/>
  <c r="K268" i="4"/>
  <c r="AI268" i="4"/>
  <c r="BZ268" i="4"/>
  <c r="DQ268" i="4"/>
  <c r="AK268" i="4"/>
  <c r="CA268" i="4"/>
  <c r="DR268" i="4"/>
  <c r="AE268" i="4"/>
  <c r="BV268" i="4"/>
  <c r="DH268" i="4"/>
  <c r="CR268" i="4"/>
  <c r="CB268" i="4"/>
  <c r="BL268" i="4"/>
  <c r="AV268" i="4"/>
  <c r="AF268" i="4"/>
  <c r="P268" i="4"/>
  <c r="DO268" i="4"/>
  <c r="CT268" i="4"/>
  <c r="BY268" i="4"/>
  <c r="BC268" i="4"/>
  <c r="AH268" i="4"/>
  <c r="M268" i="4"/>
  <c r="DI268" i="4"/>
  <c r="CM268" i="4"/>
  <c r="BR268" i="4"/>
  <c r="AW268" i="4"/>
  <c r="AA268" i="4"/>
  <c r="F268" i="4"/>
  <c r="AT268" i="4"/>
  <c r="CK268" i="4"/>
  <c r="E268" i="4"/>
  <c r="AU268" i="4"/>
  <c r="CL268" i="4"/>
  <c r="AP268" i="4"/>
  <c r="CG268" i="4"/>
  <c r="DD268" i="4"/>
  <c r="CN268" i="4"/>
  <c r="BX268" i="4"/>
  <c r="BH268" i="4"/>
  <c r="AR268" i="4"/>
  <c r="AB268" i="4"/>
  <c r="L268" i="4"/>
  <c r="DJ268" i="4"/>
  <c r="CO268" i="4"/>
  <c r="BS268" i="4"/>
  <c r="AX268" i="4"/>
  <c r="AC268" i="4"/>
  <c r="G268" i="4"/>
  <c r="DC268" i="4"/>
  <c r="CH268" i="4"/>
  <c r="BM268" i="4"/>
  <c r="AQ268" i="4"/>
  <c r="V268" i="4"/>
  <c r="N268" i="4"/>
  <c r="BE268" i="4"/>
  <c r="CU268" i="4"/>
  <c r="O268" i="4"/>
  <c r="BF268" i="4"/>
  <c r="CW268" i="4"/>
  <c r="J268" i="4"/>
  <c r="BA268" i="4"/>
  <c r="CQ268" i="4"/>
  <c r="DP268" i="4"/>
  <c r="CZ268" i="4"/>
  <c r="CJ268" i="4"/>
  <c r="BT268" i="4"/>
  <c r="BD268" i="4"/>
  <c r="AN268" i="4"/>
  <c r="X268" i="4"/>
  <c r="H268" i="4"/>
  <c r="DE268" i="4"/>
  <c r="CI268" i="4"/>
  <c r="BN268" i="4"/>
  <c r="AS268" i="4"/>
  <c r="W268" i="4"/>
  <c r="DS268" i="4"/>
  <c r="CX268" i="4"/>
  <c r="CC268" i="4"/>
  <c r="BG268" i="4"/>
  <c r="AL268" i="4"/>
  <c r="Q268" i="4"/>
  <c r="Y268" i="4"/>
  <c r="BO268" i="4"/>
  <c r="DF268" i="4"/>
  <c r="Z268" i="4"/>
  <c r="BQ268" i="4"/>
  <c r="DG268" i="4"/>
  <c r="DS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D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DP230" i="4"/>
  <c r="DH230" i="4"/>
  <c r="CZ230" i="4"/>
  <c r="CR230" i="4"/>
  <c r="CJ230" i="4"/>
  <c r="CB230" i="4"/>
  <c r="BT230" i="4"/>
  <c r="BL230" i="4"/>
  <c r="BD230" i="4"/>
  <c r="AV230" i="4"/>
  <c r="AN230" i="4"/>
  <c r="AF230" i="4"/>
  <c r="X230" i="4"/>
  <c r="P230" i="4"/>
  <c r="H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E230" i="4"/>
  <c r="J230" i="4"/>
  <c r="Z230" i="4"/>
  <c r="AP230" i="4"/>
  <c r="BF230" i="4"/>
  <c r="BV230" i="4"/>
  <c r="CL230" i="4"/>
  <c r="DB230" i="4"/>
  <c r="DR230" i="4"/>
  <c r="N230" i="4"/>
  <c r="AD230" i="4"/>
  <c r="AT230" i="4"/>
  <c r="BJ230" i="4"/>
  <c r="BZ230" i="4"/>
  <c r="CP230" i="4"/>
  <c r="DF230" i="4"/>
  <c r="R230" i="4"/>
  <c r="AH230" i="4"/>
  <c r="AX230" i="4"/>
  <c r="BN230" i="4"/>
  <c r="CD230" i="4"/>
  <c r="CT230" i="4"/>
  <c r="DJ230" i="4"/>
  <c r="F230" i="4"/>
  <c r="V230" i="4"/>
  <c r="AL230" i="4"/>
  <c r="BB230" i="4"/>
  <c r="BR230" i="4"/>
  <c r="CH230" i="4"/>
  <c r="CX230" i="4"/>
  <c r="DN230" i="4"/>
  <c r="K230" i="4"/>
  <c r="AA230" i="4"/>
  <c r="AQ230" i="4"/>
  <c r="BG230" i="4"/>
  <c r="BW230" i="4"/>
  <c r="CM230" i="4"/>
  <c r="DC230" i="4"/>
  <c r="O230" i="4"/>
  <c r="AE230" i="4"/>
  <c r="AU230" i="4"/>
  <c r="BK230" i="4"/>
  <c r="CA230" i="4"/>
  <c r="CQ230" i="4"/>
  <c r="DG230" i="4"/>
  <c r="G230" i="4"/>
  <c r="W230" i="4"/>
  <c r="AM230" i="4"/>
  <c r="BC230" i="4"/>
  <c r="BS230" i="4"/>
  <c r="CI230" i="4"/>
  <c r="CY230" i="4"/>
  <c r="DO230" i="4"/>
  <c r="DR216" i="4"/>
  <c r="CQ216" i="4"/>
  <c r="BK216" i="4"/>
  <c r="AE216" i="4"/>
  <c r="DO216" i="4"/>
  <c r="CI216" i="4"/>
  <c r="BC216" i="4"/>
  <c r="W216" i="4"/>
  <c r="DG216" i="4"/>
  <c r="CA216" i="4"/>
  <c r="AU216" i="4"/>
  <c r="O216" i="4"/>
  <c r="CY216" i="4"/>
  <c r="BS216" i="4"/>
  <c r="AM216" i="4"/>
  <c r="G216" i="4"/>
  <c r="AH216" i="4"/>
  <c r="BN216" i="4"/>
  <c r="CT216" i="4"/>
  <c r="DE216" i="4"/>
  <c r="CO216" i="4"/>
  <c r="BY216" i="4"/>
  <c r="BI216" i="4"/>
  <c r="AS216" i="4"/>
  <c r="AC216" i="4"/>
  <c r="M216" i="4"/>
  <c r="DL216" i="4"/>
  <c r="CV216" i="4"/>
  <c r="CF216" i="4"/>
  <c r="BP216" i="4"/>
  <c r="AZ216" i="4"/>
  <c r="AJ216" i="4"/>
  <c r="T216" i="4"/>
  <c r="D216" i="4"/>
  <c r="AI216" i="4"/>
  <c r="BO216" i="4"/>
  <c r="CU216" i="4"/>
  <c r="F216" i="4"/>
  <c r="AL216" i="4"/>
  <c r="BR216" i="4"/>
  <c r="CX216" i="4"/>
  <c r="J216" i="4"/>
  <c r="AP216" i="4"/>
  <c r="BV216" i="4"/>
  <c r="DB216" i="4"/>
  <c r="DQ216" i="4"/>
  <c r="DA216" i="4"/>
  <c r="CK216" i="4"/>
  <c r="BU216" i="4"/>
  <c r="BE216" i="4"/>
  <c r="AO216" i="4"/>
  <c r="Y216" i="4"/>
  <c r="I216" i="4"/>
  <c r="DH216" i="4"/>
  <c r="CR216" i="4"/>
  <c r="CB216" i="4"/>
  <c r="BL216" i="4"/>
  <c r="AV216" i="4"/>
  <c r="AF216" i="4"/>
  <c r="P216" i="4"/>
  <c r="K216" i="4"/>
  <c r="AQ216" i="4"/>
  <c r="BW216" i="4"/>
  <c r="DC216" i="4"/>
  <c r="N216" i="4"/>
  <c r="AT216" i="4"/>
  <c r="BZ216" i="4"/>
  <c r="DF216" i="4"/>
  <c r="R216" i="4"/>
  <c r="AX216" i="4"/>
  <c r="CD216" i="4"/>
  <c r="DJ216" i="4"/>
  <c r="DM216" i="4"/>
  <c r="CW216" i="4"/>
  <c r="CG216" i="4"/>
  <c r="BQ216" i="4"/>
  <c r="BA216" i="4"/>
  <c r="AK216" i="4"/>
  <c r="U216" i="4"/>
  <c r="E216" i="4"/>
  <c r="DD216" i="4"/>
  <c r="CN216" i="4"/>
  <c r="BX216" i="4"/>
  <c r="BH216" i="4"/>
  <c r="AR216" i="4"/>
  <c r="AB216" i="4"/>
  <c r="L216" i="4"/>
  <c r="S216" i="4"/>
  <c r="AY216" i="4"/>
  <c r="CE216" i="4"/>
  <c r="DK216" i="4"/>
  <c r="V216" i="4"/>
  <c r="BB216" i="4"/>
  <c r="CH216" i="4"/>
  <c r="DN216" i="4"/>
  <c r="Z216" i="4"/>
  <c r="BF216" i="4"/>
  <c r="CL216" i="4"/>
  <c r="DI216" i="4"/>
  <c r="CS216" i="4"/>
  <c r="CC216" i="4"/>
  <c r="BM216" i="4"/>
  <c r="AW216" i="4"/>
  <c r="AG216" i="4"/>
  <c r="Q216" i="4"/>
  <c r="DP216" i="4"/>
  <c r="CZ216" i="4"/>
  <c r="CJ216" i="4"/>
  <c r="BT216" i="4"/>
  <c r="BD216" i="4"/>
  <c r="AN216" i="4"/>
  <c r="X216" i="4"/>
  <c r="H216" i="4"/>
  <c r="AA216" i="4"/>
  <c r="BG216" i="4"/>
  <c r="CM216" i="4"/>
  <c r="DS216" i="4"/>
  <c r="AD216" i="4"/>
  <c r="BJ216" i="4"/>
  <c r="CP216" i="4"/>
  <c r="DP211" i="4"/>
  <c r="DM211" i="4"/>
  <c r="DE211" i="4"/>
  <c r="CW211" i="4"/>
  <c r="CO211" i="4"/>
  <c r="CG211" i="4"/>
  <c r="BY211" i="4"/>
  <c r="BQ211" i="4"/>
  <c r="BI211" i="4"/>
  <c r="BA211" i="4"/>
  <c r="AS211" i="4"/>
  <c r="AK211" i="4"/>
  <c r="AC211" i="4"/>
  <c r="U211" i="4"/>
  <c r="M211" i="4"/>
  <c r="E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F211" i="4"/>
  <c r="S211" i="4"/>
  <c r="AI211" i="4"/>
  <c r="AY211" i="4"/>
  <c r="BO211" i="4"/>
  <c r="CE211" i="4"/>
  <c r="CU211" i="4"/>
  <c r="DK211" i="4"/>
  <c r="G211" i="4"/>
  <c r="W211" i="4"/>
  <c r="AM211" i="4"/>
  <c r="BC211" i="4"/>
  <c r="BS211" i="4"/>
  <c r="CI211" i="4"/>
  <c r="CY211" i="4"/>
  <c r="DO211" i="4"/>
  <c r="K211" i="4"/>
  <c r="AA211" i="4"/>
  <c r="AQ211" i="4"/>
  <c r="BG211" i="4"/>
  <c r="BW211" i="4"/>
  <c r="CM211" i="4"/>
  <c r="DC211" i="4"/>
  <c r="DS211" i="4"/>
  <c r="O211" i="4"/>
  <c r="AE211" i="4"/>
  <c r="AU211" i="4"/>
  <c r="BK211" i="4"/>
  <c r="CA211" i="4"/>
  <c r="CQ211" i="4"/>
  <c r="DG211" i="4"/>
  <c r="P211" i="4"/>
  <c r="AF211" i="4"/>
  <c r="AV211" i="4"/>
  <c r="BL211" i="4"/>
  <c r="CB211" i="4"/>
  <c r="CR211" i="4"/>
  <c r="DH211" i="4"/>
  <c r="D211" i="4"/>
  <c r="T211" i="4"/>
  <c r="AJ211" i="4"/>
  <c r="AZ211" i="4"/>
  <c r="BP211" i="4"/>
  <c r="CF211" i="4"/>
  <c r="CV211" i="4"/>
  <c r="DL211" i="4"/>
  <c r="L211" i="4"/>
  <c r="AB211" i="4"/>
  <c r="AR211" i="4"/>
  <c r="BH211" i="4"/>
  <c r="BX211" i="4"/>
  <c r="CN211" i="4"/>
  <c r="DD211" i="4"/>
  <c r="DP203" i="4"/>
  <c r="DN203" i="4"/>
  <c r="DF203" i="4"/>
  <c r="CX203" i="4"/>
  <c r="CP203" i="4"/>
  <c r="CH203" i="4"/>
  <c r="BZ203" i="4"/>
  <c r="BR203" i="4"/>
  <c r="BJ203" i="4"/>
  <c r="BB203" i="4"/>
  <c r="AT203" i="4"/>
  <c r="AL203" i="4"/>
  <c r="AD203" i="4"/>
  <c r="V203" i="4"/>
  <c r="N203" i="4"/>
  <c r="F203" i="4"/>
  <c r="DM203" i="4"/>
  <c r="DE203" i="4"/>
  <c r="CW203" i="4"/>
  <c r="CO203" i="4"/>
  <c r="CG203" i="4"/>
  <c r="BY203" i="4"/>
  <c r="BQ203" i="4"/>
  <c r="BI203" i="4"/>
  <c r="BA203" i="4"/>
  <c r="AS203" i="4"/>
  <c r="AK203" i="4"/>
  <c r="AC203" i="4"/>
  <c r="U203" i="4"/>
  <c r="M203" i="4"/>
  <c r="E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S203" i="4"/>
  <c r="AI203" i="4"/>
  <c r="AY203" i="4"/>
  <c r="BO203" i="4"/>
  <c r="CE203" i="4"/>
  <c r="CU203" i="4"/>
  <c r="DK203" i="4"/>
  <c r="G203" i="4"/>
  <c r="W203" i="4"/>
  <c r="AM203" i="4"/>
  <c r="BC203" i="4"/>
  <c r="BS203" i="4"/>
  <c r="CI203" i="4"/>
  <c r="CY203" i="4"/>
  <c r="DO203" i="4"/>
  <c r="K203" i="4"/>
  <c r="AA203" i="4"/>
  <c r="AQ203" i="4"/>
  <c r="BG203" i="4"/>
  <c r="BW203" i="4"/>
  <c r="CM203" i="4"/>
  <c r="DC203" i="4"/>
  <c r="DS203" i="4"/>
  <c r="O203" i="4"/>
  <c r="AE203" i="4"/>
  <c r="AU203" i="4"/>
  <c r="BK203" i="4"/>
  <c r="CA203" i="4"/>
  <c r="CQ203" i="4"/>
  <c r="DG203" i="4"/>
  <c r="P203" i="4"/>
  <c r="AF203" i="4"/>
  <c r="AV203" i="4"/>
  <c r="BL203" i="4"/>
  <c r="CB203" i="4"/>
  <c r="CR203" i="4"/>
  <c r="DH203" i="4"/>
  <c r="D203" i="4"/>
  <c r="T203" i="4"/>
  <c r="AJ203" i="4"/>
  <c r="AZ203" i="4"/>
  <c r="BP203" i="4"/>
  <c r="CF203" i="4"/>
  <c r="CV203" i="4"/>
  <c r="DL203" i="4"/>
  <c r="H203" i="4"/>
  <c r="X203" i="4"/>
  <c r="AN203" i="4"/>
  <c r="BD203" i="4"/>
  <c r="BT203" i="4"/>
  <c r="CJ203" i="4"/>
  <c r="CZ203" i="4"/>
  <c r="L203" i="4"/>
  <c r="AB203" i="4"/>
  <c r="AR203" i="4"/>
  <c r="BH203" i="4"/>
  <c r="BX203" i="4"/>
  <c r="CN203" i="4"/>
  <c r="DD203" i="4"/>
  <c r="DP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L195" i="4"/>
  <c r="F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P195" i="4"/>
  <c r="J195" i="4"/>
  <c r="E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N195" i="4"/>
  <c r="I195" i="4"/>
  <c r="D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M195" i="4"/>
  <c r="H195" i="4"/>
  <c r="S195" i="4"/>
  <c r="AI195" i="4"/>
  <c r="AY195" i="4"/>
  <c r="BO195" i="4"/>
  <c r="CE195" i="4"/>
  <c r="CU195" i="4"/>
  <c r="DK195" i="4"/>
  <c r="G195" i="4"/>
  <c r="W195" i="4"/>
  <c r="AM195" i="4"/>
  <c r="BC195" i="4"/>
  <c r="BS195" i="4"/>
  <c r="CI195" i="4"/>
  <c r="CY195" i="4"/>
  <c r="DO195" i="4"/>
  <c r="K195" i="4"/>
  <c r="AA195" i="4"/>
  <c r="AQ195" i="4"/>
  <c r="BG195" i="4"/>
  <c r="BW195" i="4"/>
  <c r="CM195" i="4"/>
  <c r="DC195" i="4"/>
  <c r="DS195" i="4"/>
  <c r="O195" i="4"/>
  <c r="AE195" i="4"/>
  <c r="AU195" i="4"/>
  <c r="BK195" i="4"/>
  <c r="CA195" i="4"/>
  <c r="CQ195" i="4"/>
  <c r="DG195" i="4"/>
  <c r="AF195" i="4"/>
  <c r="AV195" i="4"/>
  <c r="BL195" i="4"/>
  <c r="CB195" i="4"/>
  <c r="CR195" i="4"/>
  <c r="DH195" i="4"/>
  <c r="T195" i="4"/>
  <c r="AJ195" i="4"/>
  <c r="AZ195" i="4"/>
  <c r="BP195" i="4"/>
  <c r="CF195" i="4"/>
  <c r="CV195" i="4"/>
  <c r="DL195" i="4"/>
  <c r="X195" i="4"/>
  <c r="AN195" i="4"/>
  <c r="BD195" i="4"/>
  <c r="BT195" i="4"/>
  <c r="CJ195" i="4"/>
  <c r="CZ195" i="4"/>
  <c r="AB195" i="4"/>
  <c r="AR195" i="4"/>
  <c r="BH195" i="4"/>
  <c r="BX195" i="4"/>
  <c r="CN195" i="4"/>
  <c r="DD195" i="4"/>
  <c r="DP185" i="4"/>
  <c r="DG185" i="4"/>
  <c r="CR185" i="4"/>
  <c r="CE185" i="4"/>
  <c r="BP185" i="4"/>
  <c r="BA185" i="4"/>
  <c r="AN185" i="4"/>
  <c r="Y185" i="4"/>
  <c r="K185" i="4"/>
  <c r="DQ185" i="4"/>
  <c r="DC185" i="4"/>
  <c r="CO185" i="4"/>
  <c r="CA185" i="4"/>
  <c r="BL185" i="4"/>
  <c r="AY185" i="4"/>
  <c r="AJ185" i="4"/>
  <c r="U185" i="4"/>
  <c r="H185" i="4"/>
  <c r="DM185" i="4"/>
  <c r="CZ185" i="4"/>
  <c r="CK185" i="4"/>
  <c r="BW185" i="4"/>
  <c r="BI185" i="4"/>
  <c r="AU185" i="4"/>
  <c r="AF185" i="4"/>
  <c r="S185" i="4"/>
  <c r="D185" i="4"/>
  <c r="DK185" i="4"/>
  <c r="CV185" i="4"/>
  <c r="CG185" i="4"/>
  <c r="BT185" i="4"/>
  <c r="BE185" i="4"/>
  <c r="AQ185" i="4"/>
  <c r="AC185" i="4"/>
  <c r="O185" i="4"/>
  <c r="M185" i="4"/>
  <c r="AO185" i="4"/>
  <c r="BQ185" i="4"/>
  <c r="CU185" i="4"/>
  <c r="DF185" i="4"/>
  <c r="CP185" i="4"/>
  <c r="BZ185" i="4"/>
  <c r="BJ185" i="4"/>
  <c r="AT185" i="4"/>
  <c r="AD185" i="4"/>
  <c r="N185" i="4"/>
  <c r="DI185" i="4"/>
  <c r="CN185" i="4"/>
  <c r="BS185" i="4"/>
  <c r="AW185" i="4"/>
  <c r="AB185" i="4"/>
  <c r="G185" i="4"/>
  <c r="AE185" i="4"/>
  <c r="BG185" i="4"/>
  <c r="CJ185" i="4"/>
  <c r="DL185" i="4"/>
  <c r="T185" i="4"/>
  <c r="AV185" i="4"/>
  <c r="BY185" i="4"/>
  <c r="DA185" i="4"/>
  <c r="DR185" i="4"/>
  <c r="DB185" i="4"/>
  <c r="CL185" i="4"/>
  <c r="BV185" i="4"/>
  <c r="BF185" i="4"/>
  <c r="AP185" i="4"/>
  <c r="Z185" i="4"/>
  <c r="J185" i="4"/>
  <c r="DD185" i="4"/>
  <c r="CI185" i="4"/>
  <c r="BM185" i="4"/>
  <c r="AR185" i="4"/>
  <c r="W185" i="4"/>
  <c r="I185" i="4"/>
  <c r="AK185" i="4"/>
  <c r="BO185" i="4"/>
  <c r="CQ185" i="4"/>
  <c r="DS185" i="4"/>
  <c r="AA185" i="4"/>
  <c r="BD185" i="4"/>
  <c r="CF185" i="4"/>
  <c r="DH185" i="4"/>
  <c r="DN185" i="4"/>
  <c r="CX185" i="4"/>
  <c r="CH185" i="4"/>
  <c r="BR185" i="4"/>
  <c r="BB185" i="4"/>
  <c r="AL185" i="4"/>
  <c r="V185" i="4"/>
  <c r="F185" i="4"/>
  <c r="CY185" i="4"/>
  <c r="CC185" i="4"/>
  <c r="BH185" i="4"/>
  <c r="AM185" i="4"/>
  <c r="Q185" i="4"/>
  <c r="P185" i="4"/>
  <c r="AS185" i="4"/>
  <c r="BU185" i="4"/>
  <c r="CW185" i="4"/>
  <c r="E185" i="4"/>
  <c r="AI185" i="4"/>
  <c r="BK185" i="4"/>
  <c r="CM185" i="4"/>
  <c r="DJ185" i="4"/>
  <c r="CT185" i="4"/>
  <c r="CD185" i="4"/>
  <c r="BN185" i="4"/>
  <c r="AX185" i="4"/>
  <c r="AH185" i="4"/>
  <c r="R185" i="4"/>
  <c r="DO185" i="4"/>
  <c r="CS185" i="4"/>
  <c r="BX185" i="4"/>
  <c r="BC185" i="4"/>
  <c r="AG185" i="4"/>
  <c r="L185" i="4"/>
  <c r="X185" i="4"/>
  <c r="AZ185" i="4"/>
  <c r="CB185" i="4"/>
  <c r="DE185" i="4"/>
  <c r="DS169" i="4"/>
  <c r="DI169" i="4"/>
  <c r="CY169" i="4"/>
  <c r="CN169" i="4"/>
  <c r="CC169" i="4"/>
  <c r="BS169" i="4"/>
  <c r="BH169" i="4"/>
  <c r="AW169" i="4"/>
  <c r="AM169" i="4"/>
  <c r="AB169" i="4"/>
  <c r="Q169" i="4"/>
  <c r="G169" i="4"/>
  <c r="DQ169" i="4"/>
  <c r="DG169" i="4"/>
  <c r="CV169" i="4"/>
  <c r="CK169" i="4"/>
  <c r="CA169" i="4"/>
  <c r="BP169" i="4"/>
  <c r="BE169" i="4"/>
  <c r="AU169" i="4"/>
  <c r="AJ169" i="4"/>
  <c r="Y169" i="4"/>
  <c r="O169" i="4"/>
  <c r="D169" i="4"/>
  <c r="DO169" i="4"/>
  <c r="DD169" i="4"/>
  <c r="CS169" i="4"/>
  <c r="CI169" i="4"/>
  <c r="BX169" i="4"/>
  <c r="BM169" i="4"/>
  <c r="BC169" i="4"/>
  <c r="AR169" i="4"/>
  <c r="AG169" i="4"/>
  <c r="W169" i="4"/>
  <c r="L169" i="4"/>
  <c r="DL169" i="4"/>
  <c r="DA169" i="4"/>
  <c r="CQ169" i="4"/>
  <c r="CF169" i="4"/>
  <c r="BU169" i="4"/>
  <c r="BK169" i="4"/>
  <c r="AZ169" i="4"/>
  <c r="AO169" i="4"/>
  <c r="AE169" i="4"/>
  <c r="T169" i="4"/>
  <c r="I169" i="4"/>
  <c r="K169" i="4"/>
  <c r="AF169" i="4"/>
  <c r="BA169" i="4"/>
  <c r="BW169" i="4"/>
  <c r="CR169" i="4"/>
  <c r="DM169" i="4"/>
  <c r="DJ169" i="4"/>
  <c r="CT169" i="4"/>
  <c r="CD169" i="4"/>
  <c r="BN169" i="4"/>
  <c r="AX169" i="4"/>
  <c r="AH169" i="4"/>
  <c r="R169" i="4"/>
  <c r="H169" i="4"/>
  <c r="AC169" i="4"/>
  <c r="AY169" i="4"/>
  <c r="BT169" i="4"/>
  <c r="CO169" i="4"/>
  <c r="DK169" i="4"/>
  <c r="P169" i="4"/>
  <c r="AK169" i="4"/>
  <c r="BG169" i="4"/>
  <c r="CB169" i="4"/>
  <c r="CW169" i="4"/>
  <c r="DF169" i="4"/>
  <c r="CP169" i="4"/>
  <c r="BZ169" i="4"/>
  <c r="BJ169" i="4"/>
  <c r="AT169" i="4"/>
  <c r="AD169" i="4"/>
  <c r="N169" i="4"/>
  <c r="M169" i="4"/>
  <c r="AI169" i="4"/>
  <c r="BD169" i="4"/>
  <c r="BY169" i="4"/>
  <c r="CU169" i="4"/>
  <c r="DP169" i="4"/>
  <c r="U169" i="4"/>
  <c r="AQ169" i="4"/>
  <c r="BL169" i="4"/>
  <c r="CG169" i="4"/>
  <c r="DC169" i="4"/>
  <c r="DR169" i="4"/>
  <c r="DB169" i="4"/>
  <c r="CL169" i="4"/>
  <c r="BV169" i="4"/>
  <c r="BF169" i="4"/>
  <c r="AP169" i="4"/>
  <c r="Z169" i="4"/>
  <c r="J169" i="4"/>
  <c r="S169" i="4"/>
  <c r="AN169" i="4"/>
  <c r="BI169" i="4"/>
  <c r="CE169" i="4"/>
  <c r="CZ169" i="4"/>
  <c r="E169" i="4"/>
  <c r="AA169" i="4"/>
  <c r="AV169" i="4"/>
  <c r="BQ169" i="4"/>
  <c r="CM169" i="4"/>
  <c r="DH169" i="4"/>
  <c r="DN169" i="4"/>
  <c r="CX169" i="4"/>
  <c r="CH169" i="4"/>
  <c r="BR169" i="4"/>
  <c r="BB169" i="4"/>
  <c r="AL169" i="4"/>
  <c r="V169" i="4"/>
  <c r="F169" i="4"/>
  <c r="X169" i="4"/>
  <c r="AS169" i="4"/>
  <c r="BO169" i="4"/>
  <c r="CJ169" i="4"/>
  <c r="DE169" i="4"/>
  <c r="DO160" i="4"/>
  <c r="DN160" i="4"/>
  <c r="CR160" i="4"/>
  <c r="BW160" i="4"/>
  <c r="BB160" i="4"/>
  <c r="AF160" i="4"/>
  <c r="K160" i="4"/>
  <c r="DH160" i="4"/>
  <c r="CM160" i="4"/>
  <c r="BR160" i="4"/>
  <c r="AV160" i="4"/>
  <c r="AA160" i="4"/>
  <c r="F160" i="4"/>
  <c r="DC160" i="4"/>
  <c r="CH160" i="4"/>
  <c r="BL160" i="4"/>
  <c r="AQ160" i="4"/>
  <c r="V160" i="4"/>
  <c r="DS160" i="4"/>
  <c r="CX160" i="4"/>
  <c r="CB160" i="4"/>
  <c r="BG160" i="4"/>
  <c r="AL160" i="4"/>
  <c r="P160" i="4"/>
  <c r="G160" i="4"/>
  <c r="AB160" i="4"/>
  <c r="AX160" i="4"/>
  <c r="BS160" i="4"/>
  <c r="CN160" i="4"/>
  <c r="DJ160" i="4"/>
  <c r="DE160" i="4"/>
  <c r="CO160" i="4"/>
  <c r="BY160" i="4"/>
  <c r="BI160" i="4"/>
  <c r="AS160" i="4"/>
  <c r="AC160" i="4"/>
  <c r="M160" i="4"/>
  <c r="N160" i="4"/>
  <c r="AI160" i="4"/>
  <c r="BD160" i="4"/>
  <c r="BZ160" i="4"/>
  <c r="CU160" i="4"/>
  <c r="DP160" i="4"/>
  <c r="T160" i="4"/>
  <c r="AP160" i="4"/>
  <c r="BK160" i="4"/>
  <c r="CF160" i="4"/>
  <c r="DB160" i="4"/>
  <c r="L160" i="4"/>
  <c r="AH160" i="4"/>
  <c r="BC160" i="4"/>
  <c r="BX160" i="4"/>
  <c r="CT160" i="4"/>
  <c r="DQ160" i="4"/>
  <c r="DA160" i="4"/>
  <c r="CK160" i="4"/>
  <c r="BU160" i="4"/>
  <c r="BE160" i="4"/>
  <c r="AO160" i="4"/>
  <c r="Y160" i="4"/>
  <c r="I160" i="4"/>
  <c r="S160" i="4"/>
  <c r="AN160" i="4"/>
  <c r="BJ160" i="4"/>
  <c r="CE160" i="4"/>
  <c r="CZ160" i="4"/>
  <c r="D160" i="4"/>
  <c r="Z160" i="4"/>
  <c r="AU160" i="4"/>
  <c r="BP160" i="4"/>
  <c r="CL160" i="4"/>
  <c r="DG160" i="4"/>
  <c r="R160" i="4"/>
  <c r="AM160" i="4"/>
  <c r="BH160" i="4"/>
  <c r="CD160" i="4"/>
  <c r="CY160" i="4"/>
  <c r="DM160" i="4"/>
  <c r="CW160" i="4"/>
  <c r="CG160" i="4"/>
  <c r="BQ160" i="4"/>
  <c r="BA160" i="4"/>
  <c r="AK160" i="4"/>
  <c r="U160" i="4"/>
  <c r="E160" i="4"/>
  <c r="X160" i="4"/>
  <c r="AT160" i="4"/>
  <c r="BO160" i="4"/>
  <c r="CJ160" i="4"/>
  <c r="DF160" i="4"/>
  <c r="J160" i="4"/>
  <c r="AE160" i="4"/>
  <c r="AZ160" i="4"/>
  <c r="BV160" i="4"/>
  <c r="CQ160" i="4"/>
  <c r="DL160" i="4"/>
  <c r="W160" i="4"/>
  <c r="AR160" i="4"/>
  <c r="BN160" i="4"/>
  <c r="CI160" i="4"/>
  <c r="DD160" i="4"/>
  <c r="DI160" i="4"/>
  <c r="CS160" i="4"/>
  <c r="CC160" i="4"/>
  <c r="BM160" i="4"/>
  <c r="AW160" i="4"/>
  <c r="AG160" i="4"/>
  <c r="Q160" i="4"/>
  <c r="H160" i="4"/>
  <c r="AD160" i="4"/>
  <c r="AY160" i="4"/>
  <c r="BT160" i="4"/>
  <c r="CP160" i="4"/>
  <c r="DK160" i="4"/>
  <c r="O160" i="4"/>
  <c r="AJ160" i="4"/>
  <c r="BF160" i="4"/>
  <c r="CA160" i="4"/>
  <c r="CV160" i="4"/>
  <c r="DR160" i="4"/>
  <c r="DS122" i="4"/>
  <c r="DP122" i="4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F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D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I122" i="4"/>
  <c r="Y122" i="4"/>
  <c r="AO122" i="4"/>
  <c r="BE122" i="4"/>
  <c r="BU122" i="4"/>
  <c r="CK122" i="4"/>
  <c r="DA122" i="4"/>
  <c r="DQ122" i="4"/>
  <c r="M122" i="4"/>
  <c r="AC122" i="4"/>
  <c r="AS122" i="4"/>
  <c r="BI122" i="4"/>
  <c r="BY122" i="4"/>
  <c r="CO122" i="4"/>
  <c r="DE122" i="4"/>
  <c r="Q122" i="4"/>
  <c r="AG122" i="4"/>
  <c r="AW122" i="4"/>
  <c r="BM122" i="4"/>
  <c r="CC122" i="4"/>
  <c r="CS122" i="4"/>
  <c r="DI122" i="4"/>
  <c r="E122" i="4"/>
  <c r="U122" i="4"/>
  <c r="AK122" i="4"/>
  <c r="BA122" i="4"/>
  <c r="BQ122" i="4"/>
  <c r="CG122" i="4"/>
  <c r="CW122" i="4"/>
  <c r="DM122" i="4"/>
  <c r="S122" i="4"/>
  <c r="AI122" i="4"/>
  <c r="AY122" i="4"/>
  <c r="BO122" i="4"/>
  <c r="CE122" i="4"/>
  <c r="CU122" i="4"/>
  <c r="DK122" i="4"/>
  <c r="G122" i="4"/>
  <c r="W122" i="4"/>
  <c r="AM122" i="4"/>
  <c r="BC122" i="4"/>
  <c r="BS122" i="4"/>
  <c r="CI122" i="4"/>
  <c r="CY122" i="4"/>
  <c r="DO122" i="4"/>
  <c r="K122" i="4"/>
  <c r="AA122" i="4"/>
  <c r="AQ122" i="4"/>
  <c r="BG122" i="4"/>
  <c r="BW122" i="4"/>
  <c r="CM122" i="4"/>
  <c r="DC122" i="4"/>
  <c r="O122" i="4"/>
  <c r="AE122" i="4"/>
  <c r="AU122" i="4"/>
  <c r="BK122" i="4"/>
  <c r="CA122" i="4"/>
  <c r="CQ122" i="4"/>
  <c r="DG122" i="4"/>
  <c r="DS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D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DP114" i="4"/>
  <c r="DH114" i="4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F114" i="4"/>
  <c r="Q114" i="4"/>
  <c r="AG114" i="4"/>
  <c r="AW114" i="4"/>
  <c r="BM114" i="4"/>
  <c r="CC114" i="4"/>
  <c r="CS114" i="4"/>
  <c r="DI114" i="4"/>
  <c r="E114" i="4"/>
  <c r="U114" i="4"/>
  <c r="AK114" i="4"/>
  <c r="BA114" i="4"/>
  <c r="BQ114" i="4"/>
  <c r="CG114" i="4"/>
  <c r="CW114" i="4"/>
  <c r="DM114" i="4"/>
  <c r="I114" i="4"/>
  <c r="Y114" i="4"/>
  <c r="AO114" i="4"/>
  <c r="BE114" i="4"/>
  <c r="BU114" i="4"/>
  <c r="CK114" i="4"/>
  <c r="DA114" i="4"/>
  <c r="DQ114" i="4"/>
  <c r="M114" i="4"/>
  <c r="AC114" i="4"/>
  <c r="AS114" i="4"/>
  <c r="BI114" i="4"/>
  <c r="BY114" i="4"/>
  <c r="CO114" i="4"/>
  <c r="DE114" i="4"/>
  <c r="K114" i="4"/>
  <c r="AA114" i="4"/>
  <c r="AQ114" i="4"/>
  <c r="BG114" i="4"/>
  <c r="BW114" i="4"/>
  <c r="CM114" i="4"/>
  <c r="DC114" i="4"/>
  <c r="O114" i="4"/>
  <c r="AE114" i="4"/>
  <c r="AU114" i="4"/>
  <c r="BK114" i="4"/>
  <c r="CA114" i="4"/>
  <c r="CQ114" i="4"/>
  <c r="DG114" i="4"/>
  <c r="S114" i="4"/>
  <c r="AI114" i="4"/>
  <c r="AY114" i="4"/>
  <c r="BO114" i="4"/>
  <c r="CE114" i="4"/>
  <c r="CU114" i="4"/>
  <c r="DK114" i="4"/>
  <c r="G114" i="4"/>
  <c r="W114" i="4"/>
  <c r="AM114" i="4"/>
  <c r="BC114" i="4"/>
  <c r="BS114" i="4"/>
  <c r="CI114" i="4"/>
  <c r="CY114" i="4"/>
  <c r="DO114" i="4"/>
  <c r="DS106" i="4"/>
  <c r="DP106" i="4"/>
  <c r="DH106" i="4"/>
  <c r="CZ106" i="4"/>
  <c r="CR106" i="4"/>
  <c r="CJ106" i="4"/>
  <c r="CB106" i="4"/>
  <c r="BT106" i="4"/>
  <c r="BL106" i="4"/>
  <c r="BD106" i="4"/>
  <c r="AV106" i="4"/>
  <c r="AN106" i="4"/>
  <c r="AF106" i="4"/>
  <c r="X106" i="4"/>
  <c r="P106" i="4"/>
  <c r="H106" i="4"/>
  <c r="DN106" i="4"/>
  <c r="DF106" i="4"/>
  <c r="CX106" i="4"/>
  <c r="CP106" i="4"/>
  <c r="CH106" i="4"/>
  <c r="BZ106" i="4"/>
  <c r="BR106" i="4"/>
  <c r="BJ106" i="4"/>
  <c r="BB106" i="4"/>
  <c r="AT106" i="4"/>
  <c r="AL106" i="4"/>
  <c r="AD106" i="4"/>
  <c r="V106" i="4"/>
  <c r="N106" i="4"/>
  <c r="F106" i="4"/>
  <c r="DL106" i="4"/>
  <c r="DD106" i="4"/>
  <c r="CV106" i="4"/>
  <c r="CN106" i="4"/>
  <c r="CF106" i="4"/>
  <c r="BX106" i="4"/>
  <c r="BP106" i="4"/>
  <c r="BH106" i="4"/>
  <c r="AZ106" i="4"/>
  <c r="AR106" i="4"/>
  <c r="AJ106" i="4"/>
  <c r="AB106" i="4"/>
  <c r="T106" i="4"/>
  <c r="L106" i="4"/>
  <c r="D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I106" i="4"/>
  <c r="Y106" i="4"/>
  <c r="AO106" i="4"/>
  <c r="BE106" i="4"/>
  <c r="BU106" i="4"/>
  <c r="CK106" i="4"/>
  <c r="DA106" i="4"/>
  <c r="DQ106" i="4"/>
  <c r="M106" i="4"/>
  <c r="AC106" i="4"/>
  <c r="AS106" i="4"/>
  <c r="BI106" i="4"/>
  <c r="BY106" i="4"/>
  <c r="CO106" i="4"/>
  <c r="DE106" i="4"/>
  <c r="Q106" i="4"/>
  <c r="AG106" i="4"/>
  <c r="AW106" i="4"/>
  <c r="BM106" i="4"/>
  <c r="CC106" i="4"/>
  <c r="CS106" i="4"/>
  <c r="DI106" i="4"/>
  <c r="E106" i="4"/>
  <c r="U106" i="4"/>
  <c r="AK106" i="4"/>
  <c r="BA106" i="4"/>
  <c r="BQ106" i="4"/>
  <c r="CG106" i="4"/>
  <c r="CW106" i="4"/>
  <c r="DM106" i="4"/>
  <c r="S106" i="4"/>
  <c r="AI106" i="4"/>
  <c r="AY106" i="4"/>
  <c r="BO106" i="4"/>
  <c r="CE106" i="4"/>
  <c r="CU106" i="4"/>
  <c r="DK106" i="4"/>
  <c r="G106" i="4"/>
  <c r="W106" i="4"/>
  <c r="AM106" i="4"/>
  <c r="BC106" i="4"/>
  <c r="BS106" i="4"/>
  <c r="CI106" i="4"/>
  <c r="CY106" i="4"/>
  <c r="DO106" i="4"/>
  <c r="K106" i="4"/>
  <c r="AA106" i="4"/>
  <c r="AQ106" i="4"/>
  <c r="BG106" i="4"/>
  <c r="BW106" i="4"/>
  <c r="CM106" i="4"/>
  <c r="DC106" i="4"/>
  <c r="O106" i="4"/>
  <c r="AE106" i="4"/>
  <c r="AU106" i="4"/>
  <c r="BK106" i="4"/>
  <c r="CA106" i="4"/>
  <c r="CQ106" i="4"/>
  <c r="DG106" i="4"/>
  <c r="DL98" i="4"/>
  <c r="DB98" i="4"/>
  <c r="CQ98" i="4"/>
  <c r="CF98" i="4"/>
  <c r="BV98" i="4"/>
  <c r="BK98" i="4"/>
  <c r="AZ98" i="4"/>
  <c r="AP98" i="4"/>
  <c r="AE98" i="4"/>
  <c r="T98" i="4"/>
  <c r="J98" i="4"/>
  <c r="DJ98" i="4"/>
  <c r="CY98" i="4"/>
  <c r="CN98" i="4"/>
  <c r="CD98" i="4"/>
  <c r="BS98" i="4"/>
  <c r="BH98" i="4"/>
  <c r="AX98" i="4"/>
  <c r="AM98" i="4"/>
  <c r="AB98" i="4"/>
  <c r="R98" i="4"/>
  <c r="G98" i="4"/>
  <c r="DR98" i="4"/>
  <c r="DG98" i="4"/>
  <c r="CV98" i="4"/>
  <c r="CL98" i="4"/>
  <c r="CA98" i="4"/>
  <c r="BP98" i="4"/>
  <c r="BF98" i="4"/>
  <c r="AU98" i="4"/>
  <c r="AJ98" i="4"/>
  <c r="Z98" i="4"/>
  <c r="O98" i="4"/>
  <c r="D98" i="4"/>
  <c r="DO98" i="4"/>
  <c r="DD98" i="4"/>
  <c r="CT98" i="4"/>
  <c r="CI98" i="4"/>
  <c r="BX98" i="4"/>
  <c r="BN98" i="4"/>
  <c r="BC98" i="4"/>
  <c r="AR98" i="4"/>
  <c r="AH98" i="4"/>
  <c r="W98" i="4"/>
  <c r="L98" i="4"/>
  <c r="DM98" i="4"/>
  <c r="CW98" i="4"/>
  <c r="CG98" i="4"/>
  <c r="BQ98" i="4"/>
  <c r="BA98" i="4"/>
  <c r="AK98" i="4"/>
  <c r="U98" i="4"/>
  <c r="E98" i="4"/>
  <c r="X98" i="4"/>
  <c r="AT98" i="4"/>
  <c r="BO98" i="4"/>
  <c r="CJ98" i="4"/>
  <c r="DF98" i="4"/>
  <c r="P98" i="4"/>
  <c r="AL98" i="4"/>
  <c r="BG98" i="4"/>
  <c r="CB98" i="4"/>
  <c r="CX98" i="4"/>
  <c r="DS98" i="4"/>
  <c r="DI98" i="4"/>
  <c r="CS98" i="4"/>
  <c r="CC98" i="4"/>
  <c r="BM98" i="4"/>
  <c r="AW98" i="4"/>
  <c r="AG98" i="4"/>
  <c r="Q98" i="4"/>
  <c r="H98" i="4"/>
  <c r="AD98" i="4"/>
  <c r="AY98" i="4"/>
  <c r="BT98" i="4"/>
  <c r="CP98" i="4"/>
  <c r="DK98" i="4"/>
  <c r="V98" i="4"/>
  <c r="AQ98" i="4"/>
  <c r="BL98" i="4"/>
  <c r="CH98" i="4"/>
  <c r="DC98" i="4"/>
  <c r="DE98" i="4"/>
  <c r="CO98" i="4"/>
  <c r="BY98" i="4"/>
  <c r="BI98" i="4"/>
  <c r="AS98" i="4"/>
  <c r="AC98" i="4"/>
  <c r="M98" i="4"/>
  <c r="N98" i="4"/>
  <c r="AI98" i="4"/>
  <c r="BD98" i="4"/>
  <c r="BZ98" i="4"/>
  <c r="CU98" i="4"/>
  <c r="DP98" i="4"/>
  <c r="F98" i="4"/>
  <c r="AA98" i="4"/>
  <c r="AV98" i="4"/>
  <c r="BR98" i="4"/>
  <c r="CM98" i="4"/>
  <c r="DH98" i="4"/>
  <c r="DQ98" i="4"/>
  <c r="DA98" i="4"/>
  <c r="CK98" i="4"/>
  <c r="BU98" i="4"/>
  <c r="BE98" i="4"/>
  <c r="AO98" i="4"/>
  <c r="Y98" i="4"/>
  <c r="I98" i="4"/>
  <c r="S98" i="4"/>
  <c r="AN98" i="4"/>
  <c r="BJ98" i="4"/>
  <c r="CE98" i="4"/>
  <c r="CZ98" i="4"/>
  <c r="K98" i="4"/>
  <c r="AF98" i="4"/>
  <c r="BB98" i="4"/>
  <c r="BW98" i="4"/>
  <c r="CR98" i="4"/>
  <c r="DN98" i="4"/>
  <c r="DL90" i="4"/>
  <c r="DB90" i="4"/>
  <c r="CQ90" i="4"/>
  <c r="CF90" i="4"/>
  <c r="BV90" i="4"/>
  <c r="BK90" i="4"/>
  <c r="AZ90" i="4"/>
  <c r="AP90" i="4"/>
  <c r="AE90" i="4"/>
  <c r="T90" i="4"/>
  <c r="J90" i="4"/>
  <c r="DJ90" i="4"/>
  <c r="CY90" i="4"/>
  <c r="CN90" i="4"/>
  <c r="CD90" i="4"/>
  <c r="BS90" i="4"/>
  <c r="BH90" i="4"/>
  <c r="AX90" i="4"/>
  <c r="AM90" i="4"/>
  <c r="AB90" i="4"/>
  <c r="R90" i="4"/>
  <c r="G90" i="4"/>
  <c r="DR90" i="4"/>
  <c r="DG90" i="4"/>
  <c r="CV90" i="4"/>
  <c r="CL90" i="4"/>
  <c r="CA90" i="4"/>
  <c r="BP90" i="4"/>
  <c r="BF90" i="4"/>
  <c r="AU90" i="4"/>
  <c r="AJ90" i="4"/>
  <c r="Z90" i="4"/>
  <c r="O90" i="4"/>
  <c r="D90" i="4"/>
  <c r="DO90" i="4"/>
  <c r="DD90" i="4"/>
  <c r="CT90" i="4"/>
  <c r="CI90" i="4"/>
  <c r="BX90" i="4"/>
  <c r="BN90" i="4"/>
  <c r="BC90" i="4"/>
  <c r="AR90" i="4"/>
  <c r="AH90" i="4"/>
  <c r="W90" i="4"/>
  <c r="L90" i="4"/>
  <c r="DM90" i="4"/>
  <c r="CW90" i="4"/>
  <c r="CG90" i="4"/>
  <c r="BQ90" i="4"/>
  <c r="BA90" i="4"/>
  <c r="AK90" i="4"/>
  <c r="U90" i="4"/>
  <c r="E90" i="4"/>
  <c r="X90" i="4"/>
  <c r="AT90" i="4"/>
  <c r="BO90" i="4"/>
  <c r="CJ90" i="4"/>
  <c r="DF90" i="4"/>
  <c r="P90" i="4"/>
  <c r="AL90" i="4"/>
  <c r="BG90" i="4"/>
  <c r="CB90" i="4"/>
  <c r="CX90" i="4"/>
  <c r="DS90" i="4"/>
  <c r="DI90" i="4"/>
  <c r="CS90" i="4"/>
  <c r="CC90" i="4"/>
  <c r="BM90" i="4"/>
  <c r="AW90" i="4"/>
  <c r="AG90" i="4"/>
  <c r="Q90" i="4"/>
  <c r="H90" i="4"/>
  <c r="AD90" i="4"/>
  <c r="AY90" i="4"/>
  <c r="BT90" i="4"/>
  <c r="CP90" i="4"/>
  <c r="DK90" i="4"/>
  <c r="V90" i="4"/>
  <c r="AQ90" i="4"/>
  <c r="BL90" i="4"/>
  <c r="CH90" i="4"/>
  <c r="DC90" i="4"/>
  <c r="DE90" i="4"/>
  <c r="CO90" i="4"/>
  <c r="BY90" i="4"/>
  <c r="BI90" i="4"/>
  <c r="AS90" i="4"/>
  <c r="AC90" i="4"/>
  <c r="M90" i="4"/>
  <c r="N90" i="4"/>
  <c r="AI90" i="4"/>
  <c r="BD90" i="4"/>
  <c r="BZ90" i="4"/>
  <c r="CU90" i="4"/>
  <c r="DP90" i="4"/>
  <c r="F90" i="4"/>
  <c r="AA90" i="4"/>
  <c r="AV90" i="4"/>
  <c r="BR90" i="4"/>
  <c r="CM90" i="4"/>
  <c r="DH90" i="4"/>
  <c r="DQ90" i="4"/>
  <c r="DA90" i="4"/>
  <c r="CK90" i="4"/>
  <c r="BU90" i="4"/>
  <c r="BE90" i="4"/>
  <c r="AO90" i="4"/>
  <c r="Y90" i="4"/>
  <c r="I90" i="4"/>
  <c r="S90" i="4"/>
  <c r="AN90" i="4"/>
  <c r="BJ90" i="4"/>
  <c r="CE90" i="4"/>
  <c r="CZ90" i="4"/>
  <c r="K90" i="4"/>
  <c r="AF90" i="4"/>
  <c r="BB90" i="4"/>
  <c r="BW90" i="4"/>
  <c r="CR90" i="4"/>
  <c r="DN90" i="4"/>
  <c r="DR82" i="4"/>
  <c r="AE82" i="4"/>
  <c r="CE82" i="4"/>
  <c r="D82" i="4"/>
  <c r="T82" i="4"/>
  <c r="AJ82" i="4"/>
  <c r="AZ82" i="4"/>
  <c r="BP82" i="4"/>
  <c r="CF82" i="4"/>
  <c r="CV82" i="4"/>
  <c r="DL82" i="4"/>
  <c r="AA82" i="4"/>
  <c r="BO82" i="4"/>
  <c r="DK82" i="4"/>
  <c r="Q82" i="4"/>
  <c r="AG82" i="4"/>
  <c r="AW82" i="4"/>
  <c r="BM82" i="4"/>
  <c r="CC82" i="4"/>
  <c r="CS82" i="4"/>
  <c r="DI82" i="4"/>
  <c r="W82" i="4"/>
  <c r="BW82" i="4"/>
  <c r="F82" i="4"/>
  <c r="V82" i="4"/>
  <c r="AL82" i="4"/>
  <c r="BB82" i="4"/>
  <c r="BR82" i="4"/>
  <c r="CH82" i="4"/>
  <c r="CX82" i="4"/>
  <c r="DN82" i="4"/>
  <c r="AQ82" i="4"/>
  <c r="CQ82" i="4"/>
  <c r="H82" i="4"/>
  <c r="X82" i="4"/>
  <c r="AN82" i="4"/>
  <c r="BD82" i="4"/>
  <c r="BT82" i="4"/>
  <c r="CJ82" i="4"/>
  <c r="CZ82" i="4"/>
  <c r="DP82" i="4"/>
  <c r="AI82" i="4"/>
  <c r="CA82" i="4"/>
  <c r="DS82" i="4"/>
  <c r="E82" i="4"/>
  <c r="U82" i="4"/>
  <c r="AK82" i="4"/>
  <c r="BA82" i="4"/>
  <c r="BQ82" i="4"/>
  <c r="CG82" i="4"/>
  <c r="CW82" i="4"/>
  <c r="DM82" i="4"/>
  <c r="AM82" i="4"/>
  <c r="CI82" i="4"/>
  <c r="J82" i="4"/>
  <c r="Z82" i="4"/>
  <c r="AP82" i="4"/>
  <c r="BF82" i="4"/>
  <c r="BV82" i="4"/>
  <c r="CL82" i="4"/>
  <c r="DB82" i="4"/>
  <c r="G82" i="4"/>
  <c r="BC82" i="4"/>
  <c r="DC82" i="4"/>
  <c r="L82" i="4"/>
  <c r="AB82" i="4"/>
  <c r="AR82" i="4"/>
  <c r="BH82" i="4"/>
  <c r="BX82" i="4"/>
  <c r="CN82" i="4"/>
  <c r="DD82" i="4"/>
  <c r="AU82" i="4"/>
  <c r="CM82" i="4"/>
  <c r="I82" i="4"/>
  <c r="Y82" i="4"/>
  <c r="AO82" i="4"/>
  <c r="BE82" i="4"/>
  <c r="BU82" i="4"/>
  <c r="CK82" i="4"/>
  <c r="DA82" i="4"/>
  <c r="DQ82" i="4"/>
  <c r="AY82" i="4"/>
  <c r="CU82" i="4"/>
  <c r="N82" i="4"/>
  <c r="AD82" i="4"/>
  <c r="AT82" i="4"/>
  <c r="BJ82" i="4"/>
  <c r="BZ82" i="4"/>
  <c r="CP82" i="4"/>
  <c r="DF82" i="4"/>
  <c r="S82" i="4"/>
  <c r="BS82" i="4"/>
  <c r="DO82" i="4"/>
  <c r="P82" i="4"/>
  <c r="AF82" i="4"/>
  <c r="AV82" i="4"/>
  <c r="BL82" i="4"/>
  <c r="CB82" i="4"/>
  <c r="CR82" i="4"/>
  <c r="DH82" i="4"/>
  <c r="O82" i="4"/>
  <c r="BG82" i="4"/>
  <c r="CY82" i="4"/>
  <c r="M82" i="4"/>
  <c r="AC82" i="4"/>
  <c r="AS82" i="4"/>
  <c r="BI82" i="4"/>
  <c r="BY82" i="4"/>
  <c r="CO82" i="4"/>
  <c r="DE82" i="4"/>
  <c r="K82" i="4"/>
  <c r="BK82" i="4"/>
  <c r="DG82" i="4"/>
  <c r="R82" i="4"/>
  <c r="AH82" i="4"/>
  <c r="AX82" i="4"/>
  <c r="BN82" i="4"/>
  <c r="CD82" i="4"/>
  <c r="CT82" i="4"/>
  <c r="DJ82" i="4"/>
  <c r="DQ187" i="4"/>
  <c r="DO187" i="4"/>
  <c r="DA187" i="4"/>
  <c r="CM187" i="4"/>
  <c r="BY187" i="4"/>
  <c r="BJ187" i="4"/>
  <c r="AW187" i="4"/>
  <c r="AH187" i="4"/>
  <c r="S187" i="4"/>
  <c r="F187" i="4"/>
  <c r="DK187" i="4"/>
  <c r="CX187" i="4"/>
  <c r="CI187" i="4"/>
  <c r="BU187" i="4"/>
  <c r="BG187" i="4"/>
  <c r="AS187" i="4"/>
  <c r="AD187" i="4"/>
  <c r="Q187" i="4"/>
  <c r="DI187" i="4"/>
  <c r="CT187" i="4"/>
  <c r="CE187" i="4"/>
  <c r="BR187" i="4"/>
  <c r="BC187" i="4"/>
  <c r="AO187" i="4"/>
  <c r="AA187" i="4"/>
  <c r="M187" i="4"/>
  <c r="DS187" i="4"/>
  <c r="DE187" i="4"/>
  <c r="CP187" i="4"/>
  <c r="CC187" i="4"/>
  <c r="BN187" i="4"/>
  <c r="AY187" i="4"/>
  <c r="AL187" i="4"/>
  <c r="W187" i="4"/>
  <c r="I187" i="4"/>
  <c r="N187" i="4"/>
  <c r="AQ187" i="4"/>
  <c r="BS187" i="4"/>
  <c r="CU187" i="4"/>
  <c r="DH187" i="4"/>
  <c r="CR187" i="4"/>
  <c r="CB187" i="4"/>
  <c r="BL187" i="4"/>
  <c r="AV187" i="4"/>
  <c r="AF187" i="4"/>
  <c r="P187" i="4"/>
  <c r="DR187" i="4"/>
  <c r="CW187" i="4"/>
  <c r="CA187" i="4"/>
  <c r="BF187" i="4"/>
  <c r="AK187" i="4"/>
  <c r="O187" i="4"/>
  <c r="R187" i="4"/>
  <c r="AT187" i="4"/>
  <c r="BW187" i="4"/>
  <c r="CY187" i="4"/>
  <c r="V187" i="4"/>
  <c r="AX187" i="4"/>
  <c r="BZ187" i="4"/>
  <c r="DC187" i="4"/>
  <c r="DD187" i="4"/>
  <c r="CN187" i="4"/>
  <c r="BX187" i="4"/>
  <c r="BH187" i="4"/>
  <c r="AR187" i="4"/>
  <c r="AB187" i="4"/>
  <c r="L187" i="4"/>
  <c r="DM187" i="4"/>
  <c r="CQ187" i="4"/>
  <c r="BV187" i="4"/>
  <c r="BA187" i="4"/>
  <c r="AE187" i="4"/>
  <c r="J187" i="4"/>
  <c r="Y187" i="4"/>
  <c r="BB187" i="4"/>
  <c r="CD187" i="4"/>
  <c r="DF187" i="4"/>
  <c r="AC187" i="4"/>
  <c r="BE187" i="4"/>
  <c r="CH187" i="4"/>
  <c r="DJ187" i="4"/>
  <c r="DP187" i="4"/>
  <c r="CZ187" i="4"/>
  <c r="CJ187" i="4"/>
  <c r="BT187" i="4"/>
  <c r="BD187" i="4"/>
  <c r="AN187" i="4"/>
  <c r="X187" i="4"/>
  <c r="H187" i="4"/>
  <c r="DG187" i="4"/>
  <c r="CL187" i="4"/>
  <c r="BQ187" i="4"/>
  <c r="AU187" i="4"/>
  <c r="Z187" i="4"/>
  <c r="E187" i="4"/>
  <c r="AG187" i="4"/>
  <c r="BI187" i="4"/>
  <c r="CK187" i="4"/>
  <c r="DN187" i="4"/>
  <c r="G187" i="4"/>
  <c r="AI187" i="4"/>
  <c r="BM187" i="4"/>
  <c r="CO187" i="4"/>
  <c r="DL187" i="4"/>
  <c r="CV187" i="4"/>
  <c r="CF187" i="4"/>
  <c r="BP187" i="4"/>
  <c r="AZ187" i="4"/>
  <c r="AJ187" i="4"/>
  <c r="T187" i="4"/>
  <c r="D187" i="4"/>
  <c r="DB187" i="4"/>
  <c r="CG187" i="4"/>
  <c r="BK187" i="4"/>
  <c r="AP187" i="4"/>
  <c r="U187" i="4"/>
  <c r="K187" i="4"/>
  <c r="AM187" i="4"/>
  <c r="BO187" i="4"/>
  <c r="CS187" i="4"/>
  <c r="DN171" i="4"/>
  <c r="DG171" i="4"/>
  <c r="CY171" i="4"/>
  <c r="CS171" i="4"/>
  <c r="CL171" i="4"/>
  <c r="CD171" i="4"/>
  <c r="BW171" i="4"/>
  <c r="BQ171" i="4"/>
  <c r="BI171" i="4"/>
  <c r="BB171" i="4"/>
  <c r="AU171" i="4"/>
  <c r="AM171" i="4"/>
  <c r="AG171" i="4"/>
  <c r="Z171" i="4"/>
  <c r="R171" i="4"/>
  <c r="K171" i="4"/>
  <c r="E171" i="4"/>
  <c r="DS171" i="4"/>
  <c r="DM171" i="4"/>
  <c r="DE171" i="4"/>
  <c r="CX171" i="4"/>
  <c r="CQ171" i="4"/>
  <c r="CI171" i="4"/>
  <c r="CC171" i="4"/>
  <c r="BV171" i="4"/>
  <c r="BN171" i="4"/>
  <c r="BG171" i="4"/>
  <c r="BA171" i="4"/>
  <c r="AS171" i="4"/>
  <c r="AL171" i="4"/>
  <c r="AE171" i="4"/>
  <c r="W171" i="4"/>
  <c r="Q171" i="4"/>
  <c r="J171" i="4"/>
  <c r="DR171" i="4"/>
  <c r="DJ171" i="4"/>
  <c r="DC171" i="4"/>
  <c r="CW171" i="4"/>
  <c r="CO171" i="4"/>
  <c r="CH171" i="4"/>
  <c r="CA171" i="4"/>
  <c r="BS171" i="4"/>
  <c r="BM171" i="4"/>
  <c r="BF171" i="4"/>
  <c r="AX171" i="4"/>
  <c r="AQ171" i="4"/>
  <c r="AK171" i="4"/>
  <c r="AC171" i="4"/>
  <c r="V171" i="4"/>
  <c r="O171" i="4"/>
  <c r="G171" i="4"/>
  <c r="DO171" i="4"/>
  <c r="DI171" i="4"/>
  <c r="DB171" i="4"/>
  <c r="CT171" i="4"/>
  <c r="CM171" i="4"/>
  <c r="CG171" i="4"/>
  <c r="BY171" i="4"/>
  <c r="BR171" i="4"/>
  <c r="BK171" i="4"/>
  <c r="BC171" i="4"/>
  <c r="AW171" i="4"/>
  <c r="AP171" i="4"/>
  <c r="AH171" i="4"/>
  <c r="AA171" i="4"/>
  <c r="U171" i="4"/>
  <c r="M171" i="4"/>
  <c r="F171" i="4"/>
  <c r="DD171" i="4"/>
  <c r="CN171" i="4"/>
  <c r="BX171" i="4"/>
  <c r="BH171" i="4"/>
  <c r="AR171" i="4"/>
  <c r="AB171" i="4"/>
  <c r="L171" i="4"/>
  <c r="N171" i="4"/>
  <c r="AI171" i="4"/>
  <c r="BE171" i="4"/>
  <c r="BZ171" i="4"/>
  <c r="CU171" i="4"/>
  <c r="DQ171" i="4"/>
  <c r="DP171" i="4"/>
  <c r="CZ171" i="4"/>
  <c r="CJ171" i="4"/>
  <c r="BT171" i="4"/>
  <c r="BD171" i="4"/>
  <c r="AN171" i="4"/>
  <c r="X171" i="4"/>
  <c r="H171" i="4"/>
  <c r="S171" i="4"/>
  <c r="AO171" i="4"/>
  <c r="BJ171" i="4"/>
  <c r="CE171" i="4"/>
  <c r="DA171" i="4"/>
  <c r="DL171" i="4"/>
  <c r="CV171" i="4"/>
  <c r="CF171" i="4"/>
  <c r="BP171" i="4"/>
  <c r="AZ171" i="4"/>
  <c r="AJ171" i="4"/>
  <c r="T171" i="4"/>
  <c r="D171" i="4"/>
  <c r="Y171" i="4"/>
  <c r="AT171" i="4"/>
  <c r="BO171" i="4"/>
  <c r="CK171" i="4"/>
  <c r="DF171" i="4"/>
  <c r="DH171" i="4"/>
  <c r="CR171" i="4"/>
  <c r="CB171" i="4"/>
  <c r="BL171" i="4"/>
  <c r="AV171" i="4"/>
  <c r="AF171" i="4"/>
  <c r="P171" i="4"/>
  <c r="I171" i="4"/>
  <c r="AD171" i="4"/>
  <c r="AY171" i="4"/>
  <c r="BU171" i="4"/>
  <c r="CP171" i="4"/>
  <c r="DK171" i="4"/>
  <c r="DS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F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D150" i="4"/>
  <c r="M150" i="4"/>
  <c r="Q150" i="4"/>
  <c r="AG150" i="4"/>
  <c r="E150" i="4"/>
  <c r="U150" i="4"/>
  <c r="I150" i="4"/>
  <c r="Y150" i="4"/>
  <c r="AC150" i="4"/>
  <c r="AW150" i="4"/>
  <c r="BM150" i="4"/>
  <c r="CC150" i="4"/>
  <c r="CS150" i="4"/>
  <c r="DI150" i="4"/>
  <c r="K150" i="4"/>
  <c r="AA150" i="4"/>
  <c r="AQ150" i="4"/>
  <c r="BG150" i="4"/>
  <c r="BW150" i="4"/>
  <c r="CM150" i="4"/>
  <c r="DC150" i="4"/>
  <c r="AK150" i="4"/>
  <c r="BA150" i="4"/>
  <c r="BQ150" i="4"/>
  <c r="CG150" i="4"/>
  <c r="CW150" i="4"/>
  <c r="DM150" i="4"/>
  <c r="O150" i="4"/>
  <c r="AE150" i="4"/>
  <c r="AU150" i="4"/>
  <c r="BK150" i="4"/>
  <c r="CA150" i="4"/>
  <c r="CQ150" i="4"/>
  <c r="DG150" i="4"/>
  <c r="AO150" i="4"/>
  <c r="BE150" i="4"/>
  <c r="BU150" i="4"/>
  <c r="CK150" i="4"/>
  <c r="DA150" i="4"/>
  <c r="DQ150" i="4"/>
  <c r="S150" i="4"/>
  <c r="AI150" i="4"/>
  <c r="AY150" i="4"/>
  <c r="BO150" i="4"/>
  <c r="CE150" i="4"/>
  <c r="CU150" i="4"/>
  <c r="DK150" i="4"/>
  <c r="AS150" i="4"/>
  <c r="BI150" i="4"/>
  <c r="BY150" i="4"/>
  <c r="CO150" i="4"/>
  <c r="DE150" i="4"/>
  <c r="G150" i="4"/>
  <c r="W150" i="4"/>
  <c r="AM150" i="4"/>
  <c r="BC150" i="4"/>
  <c r="BS150" i="4"/>
  <c r="CI150" i="4"/>
  <c r="CY150" i="4"/>
  <c r="DO150" i="4"/>
  <c r="DS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F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D142" i="4"/>
  <c r="E142" i="4"/>
  <c r="U142" i="4"/>
  <c r="AK142" i="4"/>
  <c r="BA142" i="4"/>
  <c r="BQ142" i="4"/>
  <c r="CG142" i="4"/>
  <c r="CW142" i="4"/>
  <c r="DM142" i="4"/>
  <c r="I142" i="4"/>
  <c r="Y142" i="4"/>
  <c r="AO142" i="4"/>
  <c r="BE142" i="4"/>
  <c r="BU142" i="4"/>
  <c r="CK142" i="4"/>
  <c r="DA142" i="4"/>
  <c r="DQ142" i="4"/>
  <c r="M142" i="4"/>
  <c r="AC142" i="4"/>
  <c r="AS142" i="4"/>
  <c r="BI142" i="4"/>
  <c r="BY142" i="4"/>
  <c r="CO142" i="4"/>
  <c r="DE142" i="4"/>
  <c r="Q142" i="4"/>
  <c r="AG142" i="4"/>
  <c r="AW142" i="4"/>
  <c r="BM142" i="4"/>
  <c r="CC142" i="4"/>
  <c r="CS142" i="4"/>
  <c r="DI142" i="4"/>
  <c r="K142" i="4"/>
  <c r="AA142" i="4"/>
  <c r="AQ142" i="4"/>
  <c r="BG142" i="4"/>
  <c r="BW142" i="4"/>
  <c r="CM142" i="4"/>
  <c r="DC142" i="4"/>
  <c r="O142" i="4"/>
  <c r="AE142" i="4"/>
  <c r="AU142" i="4"/>
  <c r="BK142" i="4"/>
  <c r="CA142" i="4"/>
  <c r="CQ142" i="4"/>
  <c r="DG142" i="4"/>
  <c r="S142" i="4"/>
  <c r="AI142" i="4"/>
  <c r="AY142" i="4"/>
  <c r="BO142" i="4"/>
  <c r="CE142" i="4"/>
  <c r="CU142" i="4"/>
  <c r="DK142" i="4"/>
  <c r="G142" i="4"/>
  <c r="W142" i="4"/>
  <c r="AM142" i="4"/>
  <c r="BC142" i="4"/>
  <c r="BS142" i="4"/>
  <c r="CI142" i="4"/>
  <c r="CY142" i="4"/>
  <c r="DO142" i="4"/>
  <c r="DS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F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D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M134" i="4"/>
  <c r="AC134" i="4"/>
  <c r="AS134" i="4"/>
  <c r="BI134" i="4"/>
  <c r="BY134" i="4"/>
  <c r="CO134" i="4"/>
  <c r="DE134" i="4"/>
  <c r="Q134" i="4"/>
  <c r="AG134" i="4"/>
  <c r="AW134" i="4"/>
  <c r="BM134" i="4"/>
  <c r="CC134" i="4"/>
  <c r="CS134" i="4"/>
  <c r="DI134" i="4"/>
  <c r="E134" i="4"/>
  <c r="U134" i="4"/>
  <c r="AK134" i="4"/>
  <c r="BA134" i="4"/>
  <c r="BQ134" i="4"/>
  <c r="CG134" i="4"/>
  <c r="CW134" i="4"/>
  <c r="DM134" i="4"/>
  <c r="I134" i="4"/>
  <c r="Y134" i="4"/>
  <c r="AO134" i="4"/>
  <c r="BE134" i="4"/>
  <c r="BU134" i="4"/>
  <c r="CK134" i="4"/>
  <c r="DA134" i="4"/>
  <c r="DQ134" i="4"/>
  <c r="K134" i="4"/>
  <c r="AA134" i="4"/>
  <c r="AQ134" i="4"/>
  <c r="BG134" i="4"/>
  <c r="BW134" i="4"/>
  <c r="CM134" i="4"/>
  <c r="DC134" i="4"/>
  <c r="O134" i="4"/>
  <c r="AE134" i="4"/>
  <c r="AU134" i="4"/>
  <c r="BK134" i="4"/>
  <c r="CA134" i="4"/>
  <c r="CQ134" i="4"/>
  <c r="DG134" i="4"/>
  <c r="S134" i="4"/>
  <c r="AI134" i="4"/>
  <c r="AY134" i="4"/>
  <c r="BO134" i="4"/>
  <c r="CE134" i="4"/>
  <c r="CU134" i="4"/>
  <c r="DK134" i="4"/>
  <c r="G134" i="4"/>
  <c r="W134" i="4"/>
  <c r="AM134" i="4"/>
  <c r="BC134" i="4"/>
  <c r="BS134" i="4"/>
  <c r="CI134" i="4"/>
  <c r="CY134" i="4"/>
  <c r="DO134" i="4"/>
  <c r="DN163" i="4"/>
  <c r="DG163" i="4"/>
  <c r="CY163" i="4"/>
  <c r="CS163" i="4"/>
  <c r="CL163" i="4"/>
  <c r="CD163" i="4"/>
  <c r="BW163" i="4"/>
  <c r="BQ163" i="4"/>
  <c r="BI163" i="4"/>
  <c r="BB163" i="4"/>
  <c r="AU163" i="4"/>
  <c r="AM163" i="4"/>
  <c r="AG163" i="4"/>
  <c r="Z163" i="4"/>
  <c r="R163" i="4"/>
  <c r="K163" i="4"/>
  <c r="E163" i="4"/>
  <c r="DS163" i="4"/>
  <c r="DM163" i="4"/>
  <c r="DE163" i="4"/>
  <c r="CX163" i="4"/>
  <c r="CQ163" i="4"/>
  <c r="CI163" i="4"/>
  <c r="CC163" i="4"/>
  <c r="BV163" i="4"/>
  <c r="BN163" i="4"/>
  <c r="BG163" i="4"/>
  <c r="BA163" i="4"/>
  <c r="AS163" i="4"/>
  <c r="AL163" i="4"/>
  <c r="AE163" i="4"/>
  <c r="W163" i="4"/>
  <c r="Q163" i="4"/>
  <c r="J163" i="4"/>
  <c r="DR163" i="4"/>
  <c r="DJ163" i="4"/>
  <c r="DC163" i="4"/>
  <c r="CW163" i="4"/>
  <c r="CO163" i="4"/>
  <c r="CH163" i="4"/>
  <c r="CA163" i="4"/>
  <c r="BS163" i="4"/>
  <c r="BM163" i="4"/>
  <c r="BF163" i="4"/>
  <c r="AX163" i="4"/>
  <c r="AQ163" i="4"/>
  <c r="AK163" i="4"/>
  <c r="AC163" i="4"/>
  <c r="V163" i="4"/>
  <c r="O163" i="4"/>
  <c r="G163" i="4"/>
  <c r="DO163" i="4"/>
  <c r="DI163" i="4"/>
  <c r="DB163" i="4"/>
  <c r="CT163" i="4"/>
  <c r="CM163" i="4"/>
  <c r="CG163" i="4"/>
  <c r="BY163" i="4"/>
  <c r="BR163" i="4"/>
  <c r="BK163" i="4"/>
  <c r="BC163" i="4"/>
  <c r="AW163" i="4"/>
  <c r="AP163" i="4"/>
  <c r="AH163" i="4"/>
  <c r="AA163" i="4"/>
  <c r="U163" i="4"/>
  <c r="M163" i="4"/>
  <c r="F163" i="4"/>
  <c r="DL163" i="4"/>
  <c r="CV163" i="4"/>
  <c r="CF163" i="4"/>
  <c r="BP163" i="4"/>
  <c r="AZ163" i="4"/>
  <c r="AJ163" i="4"/>
  <c r="T163" i="4"/>
  <c r="D163" i="4"/>
  <c r="Y163" i="4"/>
  <c r="AT163" i="4"/>
  <c r="BO163" i="4"/>
  <c r="CK163" i="4"/>
  <c r="DF163" i="4"/>
  <c r="DH163" i="4"/>
  <c r="CR163" i="4"/>
  <c r="CB163" i="4"/>
  <c r="BL163" i="4"/>
  <c r="AV163" i="4"/>
  <c r="AF163" i="4"/>
  <c r="P163" i="4"/>
  <c r="I163" i="4"/>
  <c r="AD163" i="4"/>
  <c r="AY163" i="4"/>
  <c r="BU163" i="4"/>
  <c r="CP163" i="4"/>
  <c r="DK163" i="4"/>
  <c r="DD163" i="4"/>
  <c r="CN163" i="4"/>
  <c r="BX163" i="4"/>
  <c r="BH163" i="4"/>
  <c r="AR163" i="4"/>
  <c r="AB163" i="4"/>
  <c r="L163" i="4"/>
  <c r="N163" i="4"/>
  <c r="AI163" i="4"/>
  <c r="BE163" i="4"/>
  <c r="BZ163" i="4"/>
  <c r="CU163" i="4"/>
  <c r="DQ163" i="4"/>
  <c r="DP163" i="4"/>
  <c r="CZ163" i="4"/>
  <c r="CJ163" i="4"/>
  <c r="BT163" i="4"/>
  <c r="BD163" i="4"/>
  <c r="AN163" i="4"/>
  <c r="X163" i="4"/>
  <c r="H163" i="4"/>
  <c r="S163" i="4"/>
  <c r="AO163" i="4"/>
  <c r="BJ163" i="4"/>
  <c r="CE163" i="4"/>
  <c r="DA163" i="4"/>
  <c r="DP64" i="4"/>
  <c r="DI64" i="4"/>
  <c r="CS64" i="4"/>
  <c r="CC64" i="4"/>
  <c r="BM64" i="4"/>
  <c r="AW64" i="4"/>
  <c r="AG64" i="4"/>
  <c r="Q64" i="4"/>
  <c r="CW64" i="4"/>
  <c r="AK64" i="4"/>
  <c r="DE64" i="4"/>
  <c r="CO64" i="4"/>
  <c r="BY64" i="4"/>
  <c r="BI64" i="4"/>
  <c r="AS64" i="4"/>
  <c r="AC64" i="4"/>
  <c r="M64" i="4"/>
  <c r="DM64" i="4"/>
  <c r="BQ64" i="4"/>
  <c r="E64" i="4"/>
  <c r="DQ64" i="4"/>
  <c r="DA64" i="4"/>
  <c r="CK64" i="4"/>
  <c r="BU64" i="4"/>
  <c r="BE64" i="4"/>
  <c r="AO64" i="4"/>
  <c r="Y64" i="4"/>
  <c r="I64" i="4"/>
  <c r="CG64" i="4"/>
  <c r="BA64" i="4"/>
  <c r="U64" i="4"/>
  <c r="F64" i="4"/>
  <c r="V64" i="4"/>
  <c r="AL64" i="4"/>
  <c r="BB64" i="4"/>
  <c r="BR64" i="4"/>
  <c r="CH64" i="4"/>
  <c r="CX64" i="4"/>
  <c r="DN64" i="4"/>
  <c r="K64" i="4"/>
  <c r="AA64" i="4"/>
  <c r="AQ64" i="4"/>
  <c r="BG64" i="4"/>
  <c r="BW64" i="4"/>
  <c r="CM64" i="4"/>
  <c r="DC64" i="4"/>
  <c r="DS64" i="4"/>
  <c r="L64" i="4"/>
  <c r="AB64" i="4"/>
  <c r="AR64" i="4"/>
  <c r="BH64" i="4"/>
  <c r="BX64" i="4"/>
  <c r="CN64" i="4"/>
  <c r="DD64" i="4"/>
  <c r="J64" i="4"/>
  <c r="Z64" i="4"/>
  <c r="AP64" i="4"/>
  <c r="BF64" i="4"/>
  <c r="BV64" i="4"/>
  <c r="CL64" i="4"/>
  <c r="DB64" i="4"/>
  <c r="DR64" i="4"/>
  <c r="O64" i="4"/>
  <c r="AE64" i="4"/>
  <c r="AU64" i="4"/>
  <c r="BK64" i="4"/>
  <c r="CA64" i="4"/>
  <c r="CQ64" i="4"/>
  <c r="DG64" i="4"/>
  <c r="P64" i="4"/>
  <c r="AF64" i="4"/>
  <c r="AV64" i="4"/>
  <c r="BL64" i="4"/>
  <c r="CB64" i="4"/>
  <c r="CR64" i="4"/>
  <c r="DH64" i="4"/>
  <c r="N64" i="4"/>
  <c r="AD64" i="4"/>
  <c r="AT64" i="4"/>
  <c r="BJ64" i="4"/>
  <c r="BZ64" i="4"/>
  <c r="CP64" i="4"/>
  <c r="DF64" i="4"/>
  <c r="S64" i="4"/>
  <c r="AI64" i="4"/>
  <c r="AY64" i="4"/>
  <c r="BO64" i="4"/>
  <c r="CE64" i="4"/>
  <c r="CU64" i="4"/>
  <c r="DK64" i="4"/>
  <c r="D64" i="4"/>
  <c r="T64" i="4"/>
  <c r="AJ64" i="4"/>
  <c r="AZ64" i="4"/>
  <c r="BP64" i="4"/>
  <c r="CF64" i="4"/>
  <c r="CV64" i="4"/>
  <c r="DL64" i="4"/>
  <c r="R64" i="4"/>
  <c r="AH64" i="4"/>
  <c r="AX64" i="4"/>
  <c r="BN64" i="4"/>
  <c r="CD64" i="4"/>
  <c r="CT64" i="4"/>
  <c r="DJ64" i="4"/>
  <c r="G64" i="4"/>
  <c r="W64" i="4"/>
  <c r="AM64" i="4"/>
  <c r="BC64" i="4"/>
  <c r="BS64" i="4"/>
  <c r="CI64" i="4"/>
  <c r="CY64" i="4"/>
  <c r="DO64" i="4"/>
  <c r="H64" i="4"/>
  <c r="X64" i="4"/>
  <c r="AN64" i="4"/>
  <c r="BD64" i="4"/>
  <c r="BT64" i="4"/>
  <c r="CJ64" i="4"/>
  <c r="CZ64" i="4"/>
  <c r="DP40" i="4"/>
  <c r="DI40" i="4"/>
  <c r="CS40" i="4"/>
  <c r="CC40" i="4"/>
  <c r="BM40" i="4"/>
  <c r="AW40" i="4"/>
  <c r="AG40" i="4"/>
  <c r="Q40" i="4"/>
  <c r="DM40" i="4"/>
  <c r="CG40" i="4"/>
  <c r="BQ40" i="4"/>
  <c r="AK40" i="4"/>
  <c r="E40" i="4"/>
  <c r="DE40" i="4"/>
  <c r="CO40" i="4"/>
  <c r="BY40" i="4"/>
  <c r="BI40" i="4"/>
  <c r="AS40" i="4"/>
  <c r="AC40" i="4"/>
  <c r="M40" i="4"/>
  <c r="DQ40" i="4"/>
  <c r="DA40" i="4"/>
  <c r="CK40" i="4"/>
  <c r="BU40" i="4"/>
  <c r="BE40" i="4"/>
  <c r="AO40" i="4"/>
  <c r="Y40" i="4"/>
  <c r="I40" i="4"/>
  <c r="CW40" i="4"/>
  <c r="BA40" i="4"/>
  <c r="U40" i="4"/>
  <c r="F40" i="4"/>
  <c r="V40" i="4"/>
  <c r="AL40" i="4"/>
  <c r="BB40" i="4"/>
  <c r="BR40" i="4"/>
  <c r="CH40" i="4"/>
  <c r="CX40" i="4"/>
  <c r="DN40" i="4"/>
  <c r="K40" i="4"/>
  <c r="AA40" i="4"/>
  <c r="AQ40" i="4"/>
  <c r="BG40" i="4"/>
  <c r="BW40" i="4"/>
  <c r="CM40" i="4"/>
  <c r="DC40" i="4"/>
  <c r="DS40" i="4"/>
  <c r="L40" i="4"/>
  <c r="AB40" i="4"/>
  <c r="AR40" i="4"/>
  <c r="BH40" i="4"/>
  <c r="BX40" i="4"/>
  <c r="CN40" i="4"/>
  <c r="DD40" i="4"/>
  <c r="J40" i="4"/>
  <c r="Z40" i="4"/>
  <c r="AP40" i="4"/>
  <c r="BF40" i="4"/>
  <c r="BV40" i="4"/>
  <c r="CL40" i="4"/>
  <c r="DB40" i="4"/>
  <c r="DR40" i="4"/>
  <c r="O40" i="4"/>
  <c r="AE40" i="4"/>
  <c r="AU40" i="4"/>
  <c r="BK40" i="4"/>
  <c r="CA40" i="4"/>
  <c r="CQ40" i="4"/>
  <c r="DG40" i="4"/>
  <c r="P40" i="4"/>
  <c r="AF40" i="4"/>
  <c r="AV40" i="4"/>
  <c r="BL40" i="4"/>
  <c r="CB40" i="4"/>
  <c r="CR40" i="4"/>
  <c r="DH40" i="4"/>
  <c r="N40" i="4"/>
  <c r="AD40" i="4"/>
  <c r="AT40" i="4"/>
  <c r="BJ40" i="4"/>
  <c r="BZ40" i="4"/>
  <c r="CP40" i="4"/>
  <c r="DF40" i="4"/>
  <c r="S40" i="4"/>
  <c r="AI40" i="4"/>
  <c r="AY40" i="4"/>
  <c r="BO40" i="4"/>
  <c r="CE40" i="4"/>
  <c r="CU40" i="4"/>
  <c r="DK40" i="4"/>
  <c r="D40" i="4"/>
  <c r="T40" i="4"/>
  <c r="AJ40" i="4"/>
  <c r="AZ40" i="4"/>
  <c r="BP40" i="4"/>
  <c r="CF40" i="4"/>
  <c r="CV40" i="4"/>
  <c r="DL40" i="4"/>
  <c r="R40" i="4"/>
  <c r="AH40" i="4"/>
  <c r="AX40" i="4"/>
  <c r="BN40" i="4"/>
  <c r="CD40" i="4"/>
  <c r="CT40" i="4"/>
  <c r="DJ40" i="4"/>
  <c r="G40" i="4"/>
  <c r="W40" i="4"/>
  <c r="AM40" i="4"/>
  <c r="BC40" i="4"/>
  <c r="BS40" i="4"/>
  <c r="CI40" i="4"/>
  <c r="CY40" i="4"/>
  <c r="DO40" i="4"/>
  <c r="H40" i="4"/>
  <c r="X40" i="4"/>
  <c r="AN40" i="4"/>
  <c r="BD40" i="4"/>
  <c r="BT40" i="4"/>
  <c r="CJ40" i="4"/>
  <c r="CZ40" i="4"/>
  <c r="DP32" i="4"/>
  <c r="DI32" i="4"/>
  <c r="CS32" i="4"/>
  <c r="CC32" i="4"/>
  <c r="BM32" i="4"/>
  <c r="AW32" i="4"/>
  <c r="AG32" i="4"/>
  <c r="Q32" i="4"/>
  <c r="CW32" i="4"/>
  <c r="BQ32" i="4"/>
  <c r="AK32" i="4"/>
  <c r="E32" i="4"/>
  <c r="DE32" i="4"/>
  <c r="CO32" i="4"/>
  <c r="BY32" i="4"/>
  <c r="BI32" i="4"/>
  <c r="AS32" i="4"/>
  <c r="AC32" i="4"/>
  <c r="M32" i="4"/>
  <c r="DM32" i="4"/>
  <c r="CG32" i="4"/>
  <c r="U32" i="4"/>
  <c r="DQ32" i="4"/>
  <c r="DA32" i="4"/>
  <c r="CK32" i="4"/>
  <c r="BU32" i="4"/>
  <c r="BE32" i="4"/>
  <c r="AO32" i="4"/>
  <c r="Y32" i="4"/>
  <c r="I32" i="4"/>
  <c r="BA32" i="4"/>
  <c r="F32" i="4"/>
  <c r="V32" i="4"/>
  <c r="AL32" i="4"/>
  <c r="BB32" i="4"/>
  <c r="BR32" i="4"/>
  <c r="CH32" i="4"/>
  <c r="CX32" i="4"/>
  <c r="DN32" i="4"/>
  <c r="K32" i="4"/>
  <c r="AA32" i="4"/>
  <c r="AQ32" i="4"/>
  <c r="BG32" i="4"/>
  <c r="BW32" i="4"/>
  <c r="CM32" i="4"/>
  <c r="DC32" i="4"/>
  <c r="DS32" i="4"/>
  <c r="L32" i="4"/>
  <c r="AB32" i="4"/>
  <c r="AR32" i="4"/>
  <c r="BH32" i="4"/>
  <c r="BX32" i="4"/>
  <c r="CN32" i="4"/>
  <c r="DD32" i="4"/>
  <c r="J32" i="4"/>
  <c r="Z32" i="4"/>
  <c r="AP32" i="4"/>
  <c r="BF32" i="4"/>
  <c r="BV32" i="4"/>
  <c r="CL32" i="4"/>
  <c r="DB32" i="4"/>
  <c r="DR32" i="4"/>
  <c r="O32" i="4"/>
  <c r="AE32" i="4"/>
  <c r="AU32" i="4"/>
  <c r="BK32" i="4"/>
  <c r="CA32" i="4"/>
  <c r="CQ32" i="4"/>
  <c r="DG32" i="4"/>
  <c r="P32" i="4"/>
  <c r="AF32" i="4"/>
  <c r="AV32" i="4"/>
  <c r="BL32" i="4"/>
  <c r="CB32" i="4"/>
  <c r="CR32" i="4"/>
  <c r="DH32" i="4"/>
  <c r="N32" i="4"/>
  <c r="AD32" i="4"/>
  <c r="AT32" i="4"/>
  <c r="BJ32" i="4"/>
  <c r="BZ32" i="4"/>
  <c r="CP32" i="4"/>
  <c r="DF32" i="4"/>
  <c r="S32" i="4"/>
  <c r="AI32" i="4"/>
  <c r="AY32" i="4"/>
  <c r="BO32" i="4"/>
  <c r="CE32" i="4"/>
  <c r="CU32" i="4"/>
  <c r="DK32" i="4"/>
  <c r="D32" i="4"/>
  <c r="T32" i="4"/>
  <c r="AJ32" i="4"/>
  <c r="AZ32" i="4"/>
  <c r="BP32" i="4"/>
  <c r="CF32" i="4"/>
  <c r="CV32" i="4"/>
  <c r="DL32" i="4"/>
  <c r="R32" i="4"/>
  <c r="AH32" i="4"/>
  <c r="AX32" i="4"/>
  <c r="BN32" i="4"/>
  <c r="CD32" i="4"/>
  <c r="CT32" i="4"/>
  <c r="DJ32" i="4"/>
  <c r="G32" i="4"/>
  <c r="W32" i="4"/>
  <c r="AM32" i="4"/>
  <c r="BC32" i="4"/>
  <c r="BS32" i="4"/>
  <c r="CI32" i="4"/>
  <c r="CY32" i="4"/>
  <c r="DO32" i="4"/>
  <c r="H32" i="4"/>
  <c r="X32" i="4"/>
  <c r="AN32" i="4"/>
  <c r="BD32" i="4"/>
  <c r="BT32" i="4"/>
  <c r="CJ32" i="4"/>
  <c r="CZ32" i="4"/>
  <c r="DP24" i="4"/>
  <c r="DI24" i="4"/>
  <c r="CS24" i="4"/>
  <c r="CC24" i="4"/>
  <c r="BM24" i="4"/>
  <c r="AW24" i="4"/>
  <c r="AG24" i="4"/>
  <c r="Q24" i="4"/>
  <c r="DM24" i="4"/>
  <c r="BA24" i="4"/>
  <c r="DE24" i="4"/>
  <c r="CO24" i="4"/>
  <c r="BY24" i="4"/>
  <c r="BI24" i="4"/>
  <c r="AS24" i="4"/>
  <c r="AC24" i="4"/>
  <c r="M24" i="4"/>
  <c r="CW24" i="4"/>
  <c r="BQ24" i="4"/>
  <c r="U24" i="4"/>
  <c r="DQ24" i="4"/>
  <c r="DA24" i="4"/>
  <c r="CK24" i="4"/>
  <c r="BU24" i="4"/>
  <c r="BE24" i="4"/>
  <c r="AO24" i="4"/>
  <c r="Y24" i="4"/>
  <c r="I24" i="4"/>
  <c r="CG24" i="4"/>
  <c r="AK24" i="4"/>
  <c r="E24" i="4"/>
  <c r="F24" i="4"/>
  <c r="V24" i="4"/>
  <c r="AL24" i="4"/>
  <c r="BB24" i="4"/>
  <c r="BR24" i="4"/>
  <c r="CH24" i="4"/>
  <c r="CX24" i="4"/>
  <c r="DN24" i="4"/>
  <c r="K24" i="4"/>
  <c r="AA24" i="4"/>
  <c r="AQ24" i="4"/>
  <c r="BG24" i="4"/>
  <c r="BW24" i="4"/>
  <c r="CM24" i="4"/>
  <c r="DC24" i="4"/>
  <c r="DS24" i="4"/>
  <c r="L24" i="4"/>
  <c r="AB24" i="4"/>
  <c r="AR24" i="4"/>
  <c r="BH24" i="4"/>
  <c r="BX24" i="4"/>
  <c r="CN24" i="4"/>
  <c r="DD24" i="4"/>
  <c r="J24" i="4"/>
  <c r="Z24" i="4"/>
  <c r="AP24" i="4"/>
  <c r="BF24" i="4"/>
  <c r="BV24" i="4"/>
  <c r="CL24" i="4"/>
  <c r="DB24" i="4"/>
  <c r="DR24" i="4"/>
  <c r="O24" i="4"/>
  <c r="AE24" i="4"/>
  <c r="AU24" i="4"/>
  <c r="BK24" i="4"/>
  <c r="CA24" i="4"/>
  <c r="CQ24" i="4"/>
  <c r="DG24" i="4"/>
  <c r="P24" i="4"/>
  <c r="AF24" i="4"/>
  <c r="AV24" i="4"/>
  <c r="BL24" i="4"/>
  <c r="CB24" i="4"/>
  <c r="CR24" i="4"/>
  <c r="DH24" i="4"/>
  <c r="N24" i="4"/>
  <c r="AD24" i="4"/>
  <c r="AT24" i="4"/>
  <c r="BJ24" i="4"/>
  <c r="BZ24" i="4"/>
  <c r="CP24" i="4"/>
  <c r="DF24" i="4"/>
  <c r="S24" i="4"/>
  <c r="AI24" i="4"/>
  <c r="AY24" i="4"/>
  <c r="BO24" i="4"/>
  <c r="CE24" i="4"/>
  <c r="CU24" i="4"/>
  <c r="DK24" i="4"/>
  <c r="D24" i="4"/>
  <c r="T24" i="4"/>
  <c r="AJ24" i="4"/>
  <c r="AZ24" i="4"/>
  <c r="BP24" i="4"/>
  <c r="CF24" i="4"/>
  <c r="CV24" i="4"/>
  <c r="DL24" i="4"/>
  <c r="R24" i="4"/>
  <c r="AH24" i="4"/>
  <c r="AX24" i="4"/>
  <c r="BN24" i="4"/>
  <c r="CD24" i="4"/>
  <c r="CT24" i="4"/>
  <c r="DJ24" i="4"/>
  <c r="G24" i="4"/>
  <c r="W24" i="4"/>
  <c r="AM24" i="4"/>
  <c r="BC24" i="4"/>
  <c r="BS24" i="4"/>
  <c r="CI24" i="4"/>
  <c r="CY24" i="4"/>
  <c r="DO24" i="4"/>
  <c r="H24" i="4"/>
  <c r="X24" i="4"/>
  <c r="AN24" i="4"/>
  <c r="BD24" i="4"/>
  <c r="BT24" i="4"/>
  <c r="CJ24" i="4"/>
  <c r="CZ24" i="4"/>
  <c r="DP16" i="4"/>
  <c r="DI16" i="4"/>
  <c r="CS16" i="4"/>
  <c r="CC16" i="4"/>
  <c r="BM16" i="4"/>
  <c r="AW16" i="4"/>
  <c r="AG16" i="4"/>
  <c r="Q16" i="4"/>
  <c r="CG16" i="4"/>
  <c r="AK16" i="4"/>
  <c r="DE16" i="4"/>
  <c r="CO16" i="4"/>
  <c r="BY16" i="4"/>
  <c r="BI16" i="4"/>
  <c r="AS16" i="4"/>
  <c r="AC16" i="4"/>
  <c r="M16" i="4"/>
  <c r="CW16" i="4"/>
  <c r="BQ16" i="4"/>
  <c r="U16" i="4"/>
  <c r="DQ16" i="4"/>
  <c r="DA16" i="4"/>
  <c r="CK16" i="4"/>
  <c r="BU16" i="4"/>
  <c r="BE16" i="4"/>
  <c r="AO16" i="4"/>
  <c r="Y16" i="4"/>
  <c r="I16" i="4"/>
  <c r="DM16" i="4"/>
  <c r="BA16" i="4"/>
  <c r="E16" i="4"/>
  <c r="F16" i="4"/>
  <c r="V16" i="4"/>
  <c r="AL16" i="4"/>
  <c r="BB16" i="4"/>
  <c r="BR16" i="4"/>
  <c r="CH16" i="4"/>
  <c r="CX16" i="4"/>
  <c r="DN16" i="4"/>
  <c r="K16" i="4"/>
  <c r="AA16" i="4"/>
  <c r="AQ16" i="4"/>
  <c r="BG16" i="4"/>
  <c r="BW16" i="4"/>
  <c r="CM16" i="4"/>
  <c r="DC16" i="4"/>
  <c r="DS16" i="4"/>
  <c r="L16" i="4"/>
  <c r="AB16" i="4"/>
  <c r="AR16" i="4"/>
  <c r="BH16" i="4"/>
  <c r="BX16" i="4"/>
  <c r="CN16" i="4"/>
  <c r="DD16" i="4"/>
  <c r="J16" i="4"/>
  <c r="Z16" i="4"/>
  <c r="AP16" i="4"/>
  <c r="BF16" i="4"/>
  <c r="BV16" i="4"/>
  <c r="CL16" i="4"/>
  <c r="DB16" i="4"/>
  <c r="DR16" i="4"/>
  <c r="O16" i="4"/>
  <c r="AE16" i="4"/>
  <c r="AU16" i="4"/>
  <c r="BK16" i="4"/>
  <c r="CA16" i="4"/>
  <c r="CQ16" i="4"/>
  <c r="DG16" i="4"/>
  <c r="P16" i="4"/>
  <c r="AF16" i="4"/>
  <c r="AV16" i="4"/>
  <c r="BL16" i="4"/>
  <c r="CB16" i="4"/>
  <c r="CR16" i="4"/>
  <c r="DH16" i="4"/>
  <c r="N16" i="4"/>
  <c r="AD16" i="4"/>
  <c r="AT16" i="4"/>
  <c r="BJ16" i="4"/>
  <c r="BZ16" i="4"/>
  <c r="CP16" i="4"/>
  <c r="DF16" i="4"/>
  <c r="S16" i="4"/>
  <c r="AI16" i="4"/>
  <c r="AY16" i="4"/>
  <c r="BO16" i="4"/>
  <c r="CE16" i="4"/>
  <c r="CU16" i="4"/>
  <c r="DK16" i="4"/>
  <c r="D16" i="4"/>
  <c r="T16" i="4"/>
  <c r="AJ16" i="4"/>
  <c r="AZ16" i="4"/>
  <c r="BP16" i="4"/>
  <c r="CF16" i="4"/>
  <c r="CV16" i="4"/>
  <c r="DL16" i="4"/>
  <c r="R16" i="4"/>
  <c r="AH16" i="4"/>
  <c r="AX16" i="4"/>
  <c r="BN16" i="4"/>
  <c r="CD16" i="4"/>
  <c r="CT16" i="4"/>
  <c r="DJ16" i="4"/>
  <c r="G16" i="4"/>
  <c r="W16" i="4"/>
  <c r="AM16" i="4"/>
  <c r="BC16" i="4"/>
  <c r="BS16" i="4"/>
  <c r="CI16" i="4"/>
  <c r="CY16" i="4"/>
  <c r="DO16" i="4"/>
  <c r="H16" i="4"/>
  <c r="X16" i="4"/>
  <c r="AN16" i="4"/>
  <c r="BD16" i="4"/>
  <c r="BT16" i="4"/>
  <c r="CJ16" i="4"/>
  <c r="CZ16" i="4"/>
  <c r="DR66" i="4"/>
  <c r="K66" i="4"/>
  <c r="BK66" i="4"/>
  <c r="DG66" i="4"/>
  <c r="D66" i="4"/>
  <c r="T66" i="4"/>
  <c r="AJ66" i="4"/>
  <c r="AZ66" i="4"/>
  <c r="BP66" i="4"/>
  <c r="CF66" i="4"/>
  <c r="CV66" i="4"/>
  <c r="DL66" i="4"/>
  <c r="BG66" i="4"/>
  <c r="CY66" i="4"/>
  <c r="Q66" i="4"/>
  <c r="AG66" i="4"/>
  <c r="AW66" i="4"/>
  <c r="BM66" i="4"/>
  <c r="CC66" i="4"/>
  <c r="CS66" i="4"/>
  <c r="DI66" i="4"/>
  <c r="O66" i="4"/>
  <c r="BC66" i="4"/>
  <c r="DC66" i="4"/>
  <c r="F66" i="4"/>
  <c r="V66" i="4"/>
  <c r="AL66" i="4"/>
  <c r="BB66" i="4"/>
  <c r="BR66" i="4"/>
  <c r="CH66" i="4"/>
  <c r="CX66" i="4"/>
  <c r="DN66" i="4"/>
  <c r="W66" i="4"/>
  <c r="BW66" i="4"/>
  <c r="DS66" i="4"/>
  <c r="H66" i="4"/>
  <c r="X66" i="4"/>
  <c r="AN66" i="4"/>
  <c r="BD66" i="4"/>
  <c r="BT66" i="4"/>
  <c r="CJ66" i="4"/>
  <c r="CZ66" i="4"/>
  <c r="DP66" i="4"/>
  <c r="S66" i="4"/>
  <c r="BS66" i="4"/>
  <c r="DO66" i="4"/>
  <c r="E66" i="4"/>
  <c r="U66" i="4"/>
  <c r="AK66" i="4"/>
  <c r="BA66" i="4"/>
  <c r="BQ66" i="4"/>
  <c r="CG66" i="4"/>
  <c r="CW66" i="4"/>
  <c r="DM66" i="4"/>
  <c r="AA66" i="4"/>
  <c r="BO66" i="4"/>
  <c r="DK66" i="4"/>
  <c r="J66" i="4"/>
  <c r="Z66" i="4"/>
  <c r="AP66" i="4"/>
  <c r="BF66" i="4"/>
  <c r="BV66" i="4"/>
  <c r="CL66" i="4"/>
  <c r="DB66" i="4"/>
  <c r="AM66" i="4"/>
  <c r="CI66" i="4"/>
  <c r="L66" i="4"/>
  <c r="AB66" i="4"/>
  <c r="AR66" i="4"/>
  <c r="BH66" i="4"/>
  <c r="BX66" i="4"/>
  <c r="CN66" i="4"/>
  <c r="DD66" i="4"/>
  <c r="AE66" i="4"/>
  <c r="CA66" i="4"/>
  <c r="I66" i="4"/>
  <c r="Y66" i="4"/>
  <c r="AO66" i="4"/>
  <c r="BE66" i="4"/>
  <c r="BU66" i="4"/>
  <c r="CK66" i="4"/>
  <c r="DA66" i="4"/>
  <c r="DQ66" i="4"/>
  <c r="AI66" i="4"/>
  <c r="CE66" i="4"/>
  <c r="N66" i="4"/>
  <c r="AD66" i="4"/>
  <c r="AT66" i="4"/>
  <c r="BJ66" i="4"/>
  <c r="BZ66" i="4"/>
  <c r="CP66" i="4"/>
  <c r="DF66" i="4"/>
  <c r="AY66" i="4"/>
  <c r="CU66" i="4"/>
  <c r="P66" i="4"/>
  <c r="AF66" i="4"/>
  <c r="AV66" i="4"/>
  <c r="BL66" i="4"/>
  <c r="CB66" i="4"/>
  <c r="CR66" i="4"/>
  <c r="DH66" i="4"/>
  <c r="AU66" i="4"/>
  <c r="CM66" i="4"/>
  <c r="M66" i="4"/>
  <c r="AC66" i="4"/>
  <c r="AS66" i="4"/>
  <c r="BI66" i="4"/>
  <c r="BY66" i="4"/>
  <c r="CO66" i="4"/>
  <c r="DE66" i="4"/>
  <c r="G66" i="4"/>
  <c r="AQ66" i="4"/>
  <c r="CQ66" i="4"/>
  <c r="R66" i="4"/>
  <c r="AH66" i="4"/>
  <c r="AX66" i="4"/>
  <c r="BN66" i="4"/>
  <c r="CD66" i="4"/>
  <c r="CT66" i="4"/>
  <c r="DJ66" i="4"/>
  <c r="DQ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D57" i="4"/>
  <c r="DF57" i="4"/>
  <c r="BZ57" i="4"/>
  <c r="BB57" i="4"/>
  <c r="V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CP57" i="4"/>
  <c r="BJ57" i="4"/>
  <c r="AL57" i="4"/>
  <c r="N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DN57" i="4"/>
  <c r="CX57" i="4"/>
  <c r="CH57" i="4"/>
  <c r="BR57" i="4"/>
  <c r="AT57" i="4"/>
  <c r="AD57" i="4"/>
  <c r="F57" i="4"/>
  <c r="O57" i="4"/>
  <c r="AE57" i="4"/>
  <c r="AU57" i="4"/>
  <c r="BK57" i="4"/>
  <c r="CA57" i="4"/>
  <c r="CQ57" i="4"/>
  <c r="DG57" i="4"/>
  <c r="I57" i="4"/>
  <c r="Y57" i="4"/>
  <c r="AO57" i="4"/>
  <c r="BE57" i="4"/>
  <c r="BU57" i="4"/>
  <c r="CK57" i="4"/>
  <c r="DA57" i="4"/>
  <c r="S57" i="4"/>
  <c r="AI57" i="4"/>
  <c r="AY57" i="4"/>
  <c r="BO57" i="4"/>
  <c r="CE57" i="4"/>
  <c r="CU57" i="4"/>
  <c r="DK57" i="4"/>
  <c r="M57" i="4"/>
  <c r="AC57" i="4"/>
  <c r="AS57" i="4"/>
  <c r="BI57" i="4"/>
  <c r="BY57" i="4"/>
  <c r="CO57" i="4"/>
  <c r="DE57" i="4"/>
  <c r="G57" i="4"/>
  <c r="W57" i="4"/>
  <c r="AM57" i="4"/>
  <c r="BC57" i="4"/>
  <c r="BS57" i="4"/>
  <c r="CI57" i="4"/>
  <c r="CY57" i="4"/>
  <c r="DO57" i="4"/>
  <c r="Q57" i="4"/>
  <c r="AG57" i="4"/>
  <c r="AW57" i="4"/>
  <c r="BM57" i="4"/>
  <c r="CC57" i="4"/>
  <c r="CS57" i="4"/>
  <c r="DI57" i="4"/>
  <c r="K57" i="4"/>
  <c r="AA57" i="4"/>
  <c r="AQ57" i="4"/>
  <c r="BG57" i="4"/>
  <c r="BW57" i="4"/>
  <c r="CM57" i="4"/>
  <c r="DC57" i="4"/>
  <c r="DS57" i="4"/>
  <c r="E57" i="4"/>
  <c r="U57" i="4"/>
  <c r="AK57" i="4"/>
  <c r="BA57" i="4"/>
  <c r="BQ57" i="4"/>
  <c r="CG57" i="4"/>
  <c r="CW57" i="4"/>
  <c r="DM57" i="4"/>
  <c r="DQ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D49" i="4"/>
  <c r="DF49" i="4"/>
  <c r="CP49" i="4"/>
  <c r="BR49" i="4"/>
  <c r="AL49" i="4"/>
  <c r="N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BZ49" i="4"/>
  <c r="BB49" i="4"/>
  <c r="AD49" i="4"/>
  <c r="F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DN49" i="4"/>
  <c r="CX49" i="4"/>
  <c r="CH49" i="4"/>
  <c r="BJ49" i="4"/>
  <c r="AT49" i="4"/>
  <c r="V49" i="4"/>
  <c r="O49" i="4"/>
  <c r="AE49" i="4"/>
  <c r="AU49" i="4"/>
  <c r="BK49" i="4"/>
  <c r="CA49" i="4"/>
  <c r="CQ49" i="4"/>
  <c r="DG49" i="4"/>
  <c r="I49" i="4"/>
  <c r="Y49" i="4"/>
  <c r="AO49" i="4"/>
  <c r="BE49" i="4"/>
  <c r="BU49" i="4"/>
  <c r="CK49" i="4"/>
  <c r="DA49" i="4"/>
  <c r="S49" i="4"/>
  <c r="AI49" i="4"/>
  <c r="AY49" i="4"/>
  <c r="BO49" i="4"/>
  <c r="CE49" i="4"/>
  <c r="CU49" i="4"/>
  <c r="DK49" i="4"/>
  <c r="M49" i="4"/>
  <c r="AC49" i="4"/>
  <c r="AS49" i="4"/>
  <c r="BI49" i="4"/>
  <c r="BY49" i="4"/>
  <c r="CO49" i="4"/>
  <c r="DE49" i="4"/>
  <c r="G49" i="4"/>
  <c r="W49" i="4"/>
  <c r="AM49" i="4"/>
  <c r="BC49" i="4"/>
  <c r="BS49" i="4"/>
  <c r="CI49" i="4"/>
  <c r="CY49" i="4"/>
  <c r="DO49" i="4"/>
  <c r="Q49" i="4"/>
  <c r="AG49" i="4"/>
  <c r="AW49" i="4"/>
  <c r="BM49" i="4"/>
  <c r="CC49" i="4"/>
  <c r="CS49" i="4"/>
  <c r="DI49" i="4"/>
  <c r="K49" i="4"/>
  <c r="AA49" i="4"/>
  <c r="AQ49" i="4"/>
  <c r="BG49" i="4"/>
  <c r="BW49" i="4"/>
  <c r="CM49" i="4"/>
  <c r="DC49" i="4"/>
  <c r="DS49" i="4"/>
  <c r="E49" i="4"/>
  <c r="U49" i="4"/>
  <c r="AK49" i="4"/>
  <c r="BA49" i="4"/>
  <c r="BQ49" i="4"/>
  <c r="CG49" i="4"/>
  <c r="CW49" i="4"/>
  <c r="DM49" i="4"/>
  <c r="DS23" i="4"/>
  <c r="DN23" i="4"/>
  <c r="DI23" i="4"/>
  <c r="DD23" i="4"/>
  <c r="CX23" i="4"/>
  <c r="CS23" i="4"/>
  <c r="CN23" i="4"/>
  <c r="CH23" i="4"/>
  <c r="CC23" i="4"/>
  <c r="BX23" i="4"/>
  <c r="BR23" i="4"/>
  <c r="BM23" i="4"/>
  <c r="BH23" i="4"/>
  <c r="BB23" i="4"/>
  <c r="AW23" i="4"/>
  <c r="AR23" i="4"/>
  <c r="AL23" i="4"/>
  <c r="AG23" i="4"/>
  <c r="AB23" i="4"/>
  <c r="V23" i="4"/>
  <c r="Q23" i="4"/>
  <c r="L23" i="4"/>
  <c r="F23" i="4"/>
  <c r="DJ23" i="4"/>
  <c r="CJ23" i="4"/>
  <c r="BN23" i="4"/>
  <c r="AX23" i="4"/>
  <c r="AC23" i="4"/>
  <c r="DR23" i="4"/>
  <c r="DM23" i="4"/>
  <c r="DH23" i="4"/>
  <c r="DB23" i="4"/>
  <c r="CW23" i="4"/>
  <c r="CR23" i="4"/>
  <c r="CL23" i="4"/>
  <c r="CG23" i="4"/>
  <c r="CB23" i="4"/>
  <c r="BV23" i="4"/>
  <c r="BQ23" i="4"/>
  <c r="BL23" i="4"/>
  <c r="BF23" i="4"/>
  <c r="BA23" i="4"/>
  <c r="AV23" i="4"/>
  <c r="AP23" i="4"/>
  <c r="AK23" i="4"/>
  <c r="AF23" i="4"/>
  <c r="Z23" i="4"/>
  <c r="U23" i="4"/>
  <c r="P23" i="4"/>
  <c r="J23" i="4"/>
  <c r="E23" i="4"/>
  <c r="DP23" i="4"/>
  <c r="CZ23" i="4"/>
  <c r="CO23" i="4"/>
  <c r="BY23" i="4"/>
  <c r="BI23" i="4"/>
  <c r="BD23" i="4"/>
  <c r="AS23" i="4"/>
  <c r="AH23" i="4"/>
  <c r="R23" i="4"/>
  <c r="H23" i="4"/>
  <c r="DQ23" i="4"/>
  <c r="DL23" i="4"/>
  <c r="DF23" i="4"/>
  <c r="DA23" i="4"/>
  <c r="CV23" i="4"/>
  <c r="CP23" i="4"/>
  <c r="CK23" i="4"/>
  <c r="CF23" i="4"/>
  <c r="BZ23" i="4"/>
  <c r="BU23" i="4"/>
  <c r="BP23" i="4"/>
  <c r="BJ23" i="4"/>
  <c r="BE23" i="4"/>
  <c r="AZ23" i="4"/>
  <c r="AT23" i="4"/>
  <c r="AO23" i="4"/>
  <c r="AJ23" i="4"/>
  <c r="AD23" i="4"/>
  <c r="Y23" i="4"/>
  <c r="T23" i="4"/>
  <c r="N23" i="4"/>
  <c r="I23" i="4"/>
  <c r="D23" i="4"/>
  <c r="DE23" i="4"/>
  <c r="CT23" i="4"/>
  <c r="CD23" i="4"/>
  <c r="BT23" i="4"/>
  <c r="AN23" i="4"/>
  <c r="X23" i="4"/>
  <c r="M23" i="4"/>
  <c r="S23" i="4"/>
  <c r="AI23" i="4"/>
  <c r="AY23" i="4"/>
  <c r="BO23" i="4"/>
  <c r="CE23" i="4"/>
  <c r="CU23" i="4"/>
  <c r="DK23" i="4"/>
  <c r="G23" i="4"/>
  <c r="W23" i="4"/>
  <c r="AM23" i="4"/>
  <c r="BC23" i="4"/>
  <c r="BS23" i="4"/>
  <c r="CI23" i="4"/>
  <c r="CY23" i="4"/>
  <c r="DO23" i="4"/>
  <c r="K23" i="4"/>
  <c r="AA23" i="4"/>
  <c r="AQ23" i="4"/>
  <c r="BG23" i="4"/>
  <c r="BW23" i="4"/>
  <c r="CM23" i="4"/>
  <c r="DC23" i="4"/>
  <c r="O23" i="4"/>
  <c r="AE23" i="4"/>
  <c r="AU23" i="4"/>
  <c r="BK23" i="4"/>
  <c r="CA23" i="4"/>
  <c r="CQ23" i="4"/>
  <c r="DG23" i="4"/>
  <c r="DS19" i="4"/>
  <c r="DN19" i="4"/>
  <c r="DI19" i="4"/>
  <c r="DD19" i="4"/>
  <c r="CX19" i="4"/>
  <c r="CS19" i="4"/>
  <c r="CN19" i="4"/>
  <c r="CH19" i="4"/>
  <c r="CC19" i="4"/>
  <c r="BX19" i="4"/>
  <c r="BR19" i="4"/>
  <c r="BM19" i="4"/>
  <c r="BH19" i="4"/>
  <c r="BB19" i="4"/>
  <c r="AW19" i="4"/>
  <c r="AR19" i="4"/>
  <c r="AL19" i="4"/>
  <c r="AG19" i="4"/>
  <c r="AB19" i="4"/>
  <c r="V19" i="4"/>
  <c r="Q19" i="4"/>
  <c r="L19" i="4"/>
  <c r="F19" i="4"/>
  <c r="DE19" i="4"/>
  <c r="CD19" i="4"/>
  <c r="BN19" i="4"/>
  <c r="AX19" i="4"/>
  <c r="AC19" i="4"/>
  <c r="H19" i="4"/>
  <c r="DR19" i="4"/>
  <c r="DM19" i="4"/>
  <c r="DH19" i="4"/>
  <c r="DB19" i="4"/>
  <c r="CW19" i="4"/>
  <c r="CR19" i="4"/>
  <c r="CL19" i="4"/>
  <c r="CG19" i="4"/>
  <c r="CB19" i="4"/>
  <c r="BV19" i="4"/>
  <c r="BQ19" i="4"/>
  <c r="BL19" i="4"/>
  <c r="BF19" i="4"/>
  <c r="BA19" i="4"/>
  <c r="AV19" i="4"/>
  <c r="AP19" i="4"/>
  <c r="AK19" i="4"/>
  <c r="AF19" i="4"/>
  <c r="Z19" i="4"/>
  <c r="U19" i="4"/>
  <c r="P19" i="4"/>
  <c r="J19" i="4"/>
  <c r="E19" i="4"/>
  <c r="DJ19" i="4"/>
  <c r="CT19" i="4"/>
  <c r="CJ19" i="4"/>
  <c r="BT19" i="4"/>
  <c r="BD19" i="4"/>
  <c r="AS19" i="4"/>
  <c r="AH19" i="4"/>
  <c r="R19" i="4"/>
  <c r="DQ19" i="4"/>
  <c r="DL19" i="4"/>
  <c r="DF19" i="4"/>
  <c r="DA19" i="4"/>
  <c r="CV19" i="4"/>
  <c r="CP19" i="4"/>
  <c r="CK19" i="4"/>
  <c r="CF19" i="4"/>
  <c r="BZ19" i="4"/>
  <c r="BU19" i="4"/>
  <c r="BP19" i="4"/>
  <c r="BJ19" i="4"/>
  <c r="BE19" i="4"/>
  <c r="AZ19" i="4"/>
  <c r="AT19" i="4"/>
  <c r="AO19" i="4"/>
  <c r="AJ19" i="4"/>
  <c r="AD19" i="4"/>
  <c r="Y19" i="4"/>
  <c r="T19" i="4"/>
  <c r="N19" i="4"/>
  <c r="I19" i="4"/>
  <c r="D19" i="4"/>
  <c r="DP19" i="4"/>
  <c r="CZ19" i="4"/>
  <c r="CO19" i="4"/>
  <c r="BY19" i="4"/>
  <c r="BI19" i="4"/>
  <c r="AN19" i="4"/>
  <c r="X19" i="4"/>
  <c r="M19" i="4"/>
  <c r="S19" i="4"/>
  <c r="AI19" i="4"/>
  <c r="AY19" i="4"/>
  <c r="BO19" i="4"/>
  <c r="CE19" i="4"/>
  <c r="CU19" i="4"/>
  <c r="DK19" i="4"/>
  <c r="G19" i="4"/>
  <c r="W19" i="4"/>
  <c r="AM19" i="4"/>
  <c r="BC19" i="4"/>
  <c r="BS19" i="4"/>
  <c r="CI19" i="4"/>
  <c r="CY19" i="4"/>
  <c r="DO19" i="4"/>
  <c r="K19" i="4"/>
  <c r="AA19" i="4"/>
  <c r="AQ19" i="4"/>
  <c r="BG19" i="4"/>
  <c r="BW19" i="4"/>
  <c r="CM19" i="4"/>
  <c r="DC19" i="4"/>
  <c r="O19" i="4"/>
  <c r="AE19" i="4"/>
  <c r="AU19" i="4"/>
  <c r="BK19" i="4"/>
  <c r="CA19" i="4"/>
  <c r="CQ19" i="4"/>
  <c r="DG19" i="4"/>
  <c r="DG465" i="4"/>
  <c r="CQ465" i="4"/>
  <c r="CA465" i="4"/>
  <c r="BK465" i="4"/>
  <c r="AU465" i="4"/>
  <c r="AE465" i="4"/>
  <c r="O465" i="4"/>
  <c r="DB450" i="4"/>
  <c r="CG450" i="4"/>
  <c r="BK450" i="4"/>
  <c r="AP450" i="4"/>
  <c r="U450" i="4"/>
  <c r="DA450" i="4"/>
  <c r="CE450" i="4"/>
  <c r="BJ450" i="4"/>
  <c r="AO450" i="4"/>
  <c r="S450" i="4"/>
  <c r="H450" i="4"/>
  <c r="X450" i="4"/>
  <c r="AN450" i="4"/>
  <c r="BD450" i="4"/>
  <c r="BT450" i="4"/>
  <c r="CJ450" i="4"/>
  <c r="CZ450" i="4"/>
  <c r="DP450" i="4"/>
  <c r="DK433" i="4"/>
  <c r="CE433" i="4"/>
  <c r="AY433" i="4"/>
  <c r="S433" i="4"/>
  <c r="L433" i="4"/>
  <c r="AB433" i="4"/>
  <c r="AR433" i="4"/>
  <c r="BH433" i="4"/>
  <c r="BX433" i="4"/>
  <c r="CN433" i="4"/>
  <c r="DD433" i="4"/>
  <c r="E433" i="4"/>
  <c r="U433" i="4"/>
  <c r="AK433" i="4"/>
  <c r="BA433" i="4"/>
  <c r="BQ433" i="4"/>
  <c r="CG433" i="4"/>
  <c r="CW433" i="4"/>
  <c r="DM433" i="4"/>
  <c r="CQ433" i="4"/>
  <c r="BK433" i="4"/>
  <c r="AE433" i="4"/>
  <c r="DP431" i="4"/>
  <c r="CU431" i="4"/>
  <c r="BY431" i="4"/>
  <c r="BD431" i="4"/>
  <c r="AI431" i="4"/>
  <c r="M431" i="4"/>
  <c r="N431" i="4"/>
  <c r="AD431" i="4"/>
  <c r="AT431" i="4"/>
  <c r="BJ431" i="4"/>
  <c r="BZ431" i="4"/>
  <c r="CP431" i="4"/>
  <c r="DF431" i="4"/>
  <c r="DO398" i="4"/>
  <c r="CY398" i="4"/>
  <c r="CI398" i="4"/>
  <c r="BS398" i="4"/>
  <c r="BC398" i="4"/>
  <c r="AM398" i="4"/>
  <c r="W398" i="4"/>
  <c r="G398" i="4"/>
  <c r="S442" i="4"/>
  <c r="CE415" i="4"/>
  <c r="S415" i="4"/>
  <c r="P415" i="4"/>
  <c r="AF415" i="4"/>
  <c r="AV415" i="4"/>
  <c r="BX415" i="4"/>
  <c r="DD415" i="4"/>
  <c r="U415" i="4"/>
  <c r="BA415" i="4"/>
  <c r="CG415" i="4"/>
  <c r="DM415" i="4"/>
  <c r="AD415" i="4"/>
  <c r="BJ415" i="4"/>
  <c r="CP415" i="4"/>
  <c r="DG391" i="4"/>
  <c r="BQ391" i="4"/>
  <c r="Z391" i="4"/>
  <c r="CD442" i="4"/>
  <c r="AC442" i="4"/>
  <c r="BY442" i="4"/>
  <c r="Y442" i="4"/>
  <c r="BO442" i="4"/>
  <c r="DF442" i="4"/>
  <c r="Z442" i="4"/>
  <c r="BQ442" i="4"/>
  <c r="DG442" i="4"/>
  <c r="AA442" i="4"/>
  <c r="BR442" i="4"/>
  <c r="DI442" i="4"/>
  <c r="AR442" i="4"/>
  <c r="BX442" i="4"/>
  <c r="DD442" i="4"/>
  <c r="CK391" i="4"/>
  <c r="AT391" i="4"/>
  <c r="D391" i="4"/>
  <c r="AJ391" i="4"/>
  <c r="BP391" i="4"/>
  <c r="CV391" i="4"/>
  <c r="BT383" i="4"/>
  <c r="R383" i="4"/>
  <c r="CD383" i="4"/>
  <c r="DG363" i="4"/>
  <c r="AU363" i="4"/>
  <c r="BS383" i="4"/>
  <c r="DR363" i="4"/>
  <c r="BF363" i="4"/>
  <c r="DG360" i="4"/>
  <c r="AU360" i="4"/>
  <c r="BS352" i="4"/>
  <c r="G352" i="4"/>
  <c r="BE389" i="4"/>
  <c r="CZ389" i="4"/>
  <c r="CB389" i="4"/>
  <c r="AR389" i="4"/>
  <c r="J389" i="4"/>
  <c r="BV389" i="4"/>
  <c r="T374" i="4"/>
  <c r="DK374" i="4"/>
  <c r="M374" i="4"/>
  <c r="BY374" i="4"/>
  <c r="V374" i="4"/>
  <c r="CH374" i="4"/>
  <c r="AY314" i="4"/>
  <c r="AH314" i="4"/>
  <c r="CT314" i="4"/>
  <c r="CU274" i="4"/>
  <c r="AI274" i="4"/>
  <c r="BG338" i="4"/>
  <c r="AO338" i="4"/>
  <c r="DA338" i="4"/>
  <c r="AX338" i="4"/>
  <c r="DJ338" i="4"/>
  <c r="BO330" i="4"/>
  <c r="AK330" i="4"/>
  <c r="CW330" i="4"/>
  <c r="AT330" i="4"/>
  <c r="DF330" i="4"/>
  <c r="BW322" i="4"/>
  <c r="AG322" i="4"/>
  <c r="CS322" i="4"/>
  <c r="AP322" i="4"/>
  <c r="DB322" i="4"/>
  <c r="BC314" i="4"/>
  <c r="CM283" i="4"/>
  <c r="AA283" i="4"/>
  <c r="CL274" i="4"/>
  <c r="Z274" i="4"/>
  <c r="CC351" i="4"/>
  <c r="I351" i="4"/>
  <c r="CQ351" i="4"/>
  <c r="BL351" i="4"/>
  <c r="Z351" i="4"/>
  <c r="CL351" i="4"/>
  <c r="BO305" i="4"/>
  <c r="AK305" i="4"/>
  <c r="CW305" i="4"/>
  <c r="AT305" i="4"/>
  <c r="DF305" i="4"/>
  <c r="DK297" i="4"/>
  <c r="M297" i="4"/>
  <c r="BY297" i="4"/>
  <c r="V297" i="4"/>
  <c r="CH297" i="4"/>
  <c r="DK230" i="4"/>
  <c r="AY230" i="4"/>
  <c r="BD211" i="4"/>
  <c r="DS15" i="4"/>
  <c r="DN15" i="4"/>
  <c r="DI15" i="4"/>
  <c r="DD15" i="4"/>
  <c r="CX15" i="4"/>
  <c r="CS15" i="4"/>
  <c r="CN15" i="4"/>
  <c r="CH15" i="4"/>
  <c r="CC15" i="4"/>
  <c r="BX15" i="4"/>
  <c r="BR15" i="4"/>
  <c r="BM15" i="4"/>
  <c r="BH15" i="4"/>
  <c r="BB15" i="4"/>
  <c r="AW15" i="4"/>
  <c r="AR15" i="4"/>
  <c r="AL15" i="4"/>
  <c r="AG15" i="4"/>
  <c r="AB15" i="4"/>
  <c r="V15" i="4"/>
  <c r="Q15" i="4"/>
  <c r="L15" i="4"/>
  <c r="F15" i="4"/>
  <c r="DJ15" i="4"/>
  <c r="CJ15" i="4"/>
  <c r="BT15" i="4"/>
  <c r="BD15" i="4"/>
  <c r="AC15" i="4"/>
  <c r="M15" i="4"/>
  <c r="DR15" i="4"/>
  <c r="DM15" i="4"/>
  <c r="DH15" i="4"/>
  <c r="DB15" i="4"/>
  <c r="CW15" i="4"/>
  <c r="CR15" i="4"/>
  <c r="CL15" i="4"/>
  <c r="CG15" i="4"/>
  <c r="CB15" i="4"/>
  <c r="BV15" i="4"/>
  <c r="BQ15" i="4"/>
  <c r="BL15" i="4"/>
  <c r="BF15" i="4"/>
  <c r="BA15" i="4"/>
  <c r="AV15" i="4"/>
  <c r="AP15" i="4"/>
  <c r="AK15" i="4"/>
  <c r="AF15" i="4"/>
  <c r="Z15" i="4"/>
  <c r="U15" i="4"/>
  <c r="P15" i="4"/>
  <c r="J15" i="4"/>
  <c r="E15" i="4"/>
  <c r="DP15" i="4"/>
  <c r="CZ15" i="4"/>
  <c r="CO15" i="4"/>
  <c r="BY15" i="4"/>
  <c r="BN15" i="4"/>
  <c r="AX15" i="4"/>
  <c r="AN15" i="4"/>
  <c r="X15" i="4"/>
  <c r="DQ15" i="4"/>
  <c r="DL15" i="4"/>
  <c r="DF15" i="4"/>
  <c r="DA15" i="4"/>
  <c r="CV15" i="4"/>
  <c r="CP15" i="4"/>
  <c r="CK15" i="4"/>
  <c r="CF15" i="4"/>
  <c r="BZ15" i="4"/>
  <c r="BU15" i="4"/>
  <c r="BP15" i="4"/>
  <c r="BJ15" i="4"/>
  <c r="BE15" i="4"/>
  <c r="AZ15" i="4"/>
  <c r="AT15" i="4"/>
  <c r="AO15" i="4"/>
  <c r="AJ15" i="4"/>
  <c r="AD15" i="4"/>
  <c r="Y15" i="4"/>
  <c r="T15" i="4"/>
  <c r="N15" i="4"/>
  <c r="I15" i="4"/>
  <c r="D15" i="4"/>
  <c r="DE15" i="4"/>
  <c r="CT15" i="4"/>
  <c r="CD15" i="4"/>
  <c r="BI15" i="4"/>
  <c r="AS15" i="4"/>
  <c r="AH15" i="4"/>
  <c r="R15" i="4"/>
  <c r="H15" i="4"/>
  <c r="S15" i="4"/>
  <c r="AI15" i="4"/>
  <c r="AY15" i="4"/>
  <c r="BO15" i="4"/>
  <c r="CE15" i="4"/>
  <c r="CU15" i="4"/>
  <c r="DK15" i="4"/>
  <c r="G15" i="4"/>
  <c r="W15" i="4"/>
  <c r="AM15" i="4"/>
  <c r="BC15" i="4"/>
  <c r="BS15" i="4"/>
  <c r="CI15" i="4"/>
  <c r="CY15" i="4"/>
  <c r="DO15" i="4"/>
  <c r="K15" i="4"/>
  <c r="AA15" i="4"/>
  <c r="AQ15" i="4"/>
  <c r="BG15" i="4"/>
  <c r="BW15" i="4"/>
  <c r="CM15" i="4"/>
  <c r="DC15" i="4"/>
  <c r="O15" i="4"/>
  <c r="AE15" i="4"/>
  <c r="AU15" i="4"/>
  <c r="BK15" i="4"/>
  <c r="CA15" i="4"/>
  <c r="CQ15" i="4"/>
  <c r="DG15" i="4"/>
  <c r="DS11" i="4"/>
  <c r="DN11" i="4"/>
  <c r="DI11" i="4"/>
  <c r="DD11" i="4"/>
  <c r="CX11" i="4"/>
  <c r="CS11" i="4"/>
  <c r="CN11" i="4"/>
  <c r="CH11" i="4"/>
  <c r="CC11" i="4"/>
  <c r="BX11" i="4"/>
  <c r="BR11" i="4"/>
  <c r="BM11" i="4"/>
  <c r="BH11" i="4"/>
  <c r="BB11" i="4"/>
  <c r="AW11" i="4"/>
  <c r="AR11" i="4"/>
  <c r="AL11" i="4"/>
  <c r="AG11" i="4"/>
  <c r="AB11" i="4"/>
  <c r="V11" i="4"/>
  <c r="Q11" i="4"/>
  <c r="L11" i="4"/>
  <c r="F11" i="4"/>
  <c r="CT11" i="4"/>
  <c r="BT11" i="4"/>
  <c r="AS11" i="4"/>
  <c r="AC11" i="4"/>
  <c r="M11" i="4"/>
  <c r="DR11" i="4"/>
  <c r="DM11" i="4"/>
  <c r="DH11" i="4"/>
  <c r="DB11" i="4"/>
  <c r="CW11" i="4"/>
  <c r="CR11" i="4"/>
  <c r="CL11" i="4"/>
  <c r="CG11" i="4"/>
  <c r="CB11" i="4"/>
  <c r="BV11" i="4"/>
  <c r="BQ11" i="4"/>
  <c r="BL11" i="4"/>
  <c r="BF11" i="4"/>
  <c r="BA11" i="4"/>
  <c r="AV11" i="4"/>
  <c r="AP11" i="4"/>
  <c r="AK11" i="4"/>
  <c r="AF11" i="4"/>
  <c r="Z11" i="4"/>
  <c r="U11" i="4"/>
  <c r="P11" i="4"/>
  <c r="J11" i="4"/>
  <c r="E11" i="4"/>
  <c r="DP11" i="4"/>
  <c r="DE11" i="4"/>
  <c r="CJ11" i="4"/>
  <c r="BY11" i="4"/>
  <c r="BI11" i="4"/>
  <c r="BD11" i="4"/>
  <c r="AH11" i="4"/>
  <c r="X11" i="4"/>
  <c r="H11" i="4"/>
  <c r="DQ11" i="4"/>
  <c r="DL11" i="4"/>
  <c r="DF11" i="4"/>
  <c r="DA11" i="4"/>
  <c r="CV11" i="4"/>
  <c r="CP11" i="4"/>
  <c r="CK11" i="4"/>
  <c r="CF11" i="4"/>
  <c r="BZ11" i="4"/>
  <c r="BU11" i="4"/>
  <c r="BP11" i="4"/>
  <c r="BJ11" i="4"/>
  <c r="BE11" i="4"/>
  <c r="AZ11" i="4"/>
  <c r="AT11" i="4"/>
  <c r="AO11" i="4"/>
  <c r="AJ11" i="4"/>
  <c r="AD11" i="4"/>
  <c r="Y11" i="4"/>
  <c r="T11" i="4"/>
  <c r="N11" i="4"/>
  <c r="I11" i="4"/>
  <c r="D11" i="4"/>
  <c r="DJ11" i="4"/>
  <c r="CZ11" i="4"/>
  <c r="CO11" i="4"/>
  <c r="CD11" i="4"/>
  <c r="BN11" i="4"/>
  <c r="AX11" i="4"/>
  <c r="AN11" i="4"/>
  <c r="R11" i="4"/>
  <c r="S11" i="4"/>
  <c r="AI11" i="4"/>
  <c r="AY11" i="4"/>
  <c r="BO11" i="4"/>
  <c r="CE11" i="4"/>
  <c r="CU11" i="4"/>
  <c r="DK11" i="4"/>
  <c r="G11" i="4"/>
  <c r="W11" i="4"/>
  <c r="AM11" i="4"/>
  <c r="BC11" i="4"/>
  <c r="BS11" i="4"/>
  <c r="CI11" i="4"/>
  <c r="CY11" i="4"/>
  <c r="DO11" i="4"/>
  <c r="K11" i="4"/>
  <c r="AA11" i="4"/>
  <c r="AQ11" i="4"/>
  <c r="BG11" i="4"/>
  <c r="BW11" i="4"/>
  <c r="CM11" i="4"/>
  <c r="DC11" i="4"/>
  <c r="O11" i="4"/>
  <c r="AE11" i="4"/>
  <c r="AU11" i="4"/>
  <c r="BK11" i="4"/>
  <c r="CA11" i="4"/>
  <c r="CQ11" i="4"/>
  <c r="DG11" i="4"/>
  <c r="DC465" i="4"/>
  <c r="CM465" i="4"/>
  <c r="BW465" i="4"/>
  <c r="BG465" i="4"/>
  <c r="AQ465" i="4"/>
  <c r="AA465" i="4"/>
  <c r="K465" i="4"/>
  <c r="DR450" i="4"/>
  <c r="CW450" i="4"/>
  <c r="CA450" i="4"/>
  <c r="BF450" i="4"/>
  <c r="AK450" i="4"/>
  <c r="O450" i="4"/>
  <c r="DQ450" i="4"/>
  <c r="CU450" i="4"/>
  <c r="BZ450" i="4"/>
  <c r="BE450" i="4"/>
  <c r="AI450" i="4"/>
  <c r="N450" i="4"/>
  <c r="L450" i="4"/>
  <c r="AB450" i="4"/>
  <c r="AR450" i="4"/>
  <c r="BH450" i="4"/>
  <c r="BX450" i="4"/>
  <c r="CN450" i="4"/>
  <c r="DD450" i="4"/>
  <c r="DC433" i="4"/>
  <c r="BW433" i="4"/>
  <c r="AQ433" i="4"/>
  <c r="K433" i="4"/>
  <c r="P433" i="4"/>
  <c r="AF433" i="4"/>
  <c r="AV433" i="4"/>
  <c r="BL433" i="4"/>
  <c r="CB433" i="4"/>
  <c r="CR433" i="4"/>
  <c r="DH433" i="4"/>
  <c r="I433" i="4"/>
  <c r="Y433" i="4"/>
  <c r="AO433" i="4"/>
  <c r="BE433" i="4"/>
  <c r="BU433" i="4"/>
  <c r="CK433" i="4"/>
  <c r="DA433" i="4"/>
  <c r="DQ433" i="4"/>
  <c r="CI433" i="4"/>
  <c r="BC433" i="4"/>
  <c r="W433" i="4"/>
  <c r="DK431" i="4"/>
  <c r="CO431" i="4"/>
  <c r="BT431" i="4"/>
  <c r="AY431" i="4"/>
  <c r="AC431" i="4"/>
  <c r="H431" i="4"/>
  <c r="R431" i="4"/>
  <c r="AH431" i="4"/>
  <c r="AX431" i="4"/>
  <c r="BN431" i="4"/>
  <c r="CD431" i="4"/>
  <c r="CT431" i="4"/>
  <c r="DJ431" i="4"/>
  <c r="DK398" i="4"/>
  <c r="CU398" i="4"/>
  <c r="CE398" i="4"/>
  <c r="BO398" i="4"/>
  <c r="AY398" i="4"/>
  <c r="AI398" i="4"/>
  <c r="S398" i="4"/>
  <c r="BO415" i="4"/>
  <c r="D415" i="4"/>
  <c r="T415" i="4"/>
  <c r="AJ415" i="4"/>
  <c r="BD415" i="4"/>
  <c r="CJ415" i="4"/>
  <c r="DP415" i="4"/>
  <c r="AG415" i="4"/>
  <c r="BM415" i="4"/>
  <c r="CS415" i="4"/>
  <c r="J415" i="4"/>
  <c r="AP415" i="4"/>
  <c r="BV415" i="4"/>
  <c r="DB415" i="4"/>
  <c r="DB391" i="4"/>
  <c r="BK391" i="4"/>
  <c r="U391" i="4"/>
  <c r="G442" i="4"/>
  <c r="AX442" i="4"/>
  <c r="CT442" i="4"/>
  <c r="AD442" i="4"/>
  <c r="BU442" i="4"/>
  <c r="DK442" i="4"/>
  <c r="AE442" i="4"/>
  <c r="BV442" i="4"/>
  <c r="DM442" i="4"/>
  <c r="AG442" i="4"/>
  <c r="BW442" i="4"/>
  <c r="DN442" i="4"/>
  <c r="AV442" i="4"/>
  <c r="CB442" i="4"/>
  <c r="DH442" i="4"/>
  <c r="CE391" i="4"/>
  <c r="AO391" i="4"/>
  <c r="H391" i="4"/>
  <c r="AN391" i="4"/>
  <c r="BT391" i="4"/>
  <c r="CZ391" i="4"/>
  <c r="AY383" i="4"/>
  <c r="AH383" i="4"/>
  <c r="CT383" i="4"/>
  <c r="CQ363" i="4"/>
  <c r="AE363" i="4"/>
  <c r="AW383" i="4"/>
  <c r="DB363" i="4"/>
  <c r="AP363" i="4"/>
  <c r="CQ360" i="4"/>
  <c r="AE360" i="4"/>
  <c r="DO352" i="4"/>
  <c r="BC352" i="4"/>
  <c r="CV389" i="4"/>
  <c r="P389" i="4"/>
  <c r="CW389" i="4"/>
  <c r="BM389" i="4"/>
  <c r="Z389" i="4"/>
  <c r="CL389" i="4"/>
  <c r="DL374" i="4"/>
  <c r="CE374" i="4"/>
  <c r="AC374" i="4"/>
  <c r="CO374" i="4"/>
  <c r="AL374" i="4"/>
  <c r="CX374" i="4"/>
  <c r="DK314" i="4"/>
  <c r="AC314" i="4"/>
  <c r="AX314" i="4"/>
  <c r="DJ314" i="4"/>
  <c r="CE274" i="4"/>
  <c r="S274" i="4"/>
  <c r="AA338" i="4"/>
  <c r="BE338" i="4"/>
  <c r="DQ338" i="4"/>
  <c r="BN338" i="4"/>
  <c r="AI330" i="4"/>
  <c r="BA330" i="4"/>
  <c r="DM330" i="4"/>
  <c r="BJ330" i="4"/>
  <c r="AQ322" i="4"/>
  <c r="AW322" i="4"/>
  <c r="DI322" i="4"/>
  <c r="BF322" i="4"/>
  <c r="DR322" i="4"/>
  <c r="AG314" i="4"/>
  <c r="BW283" i="4"/>
  <c r="K283" i="4"/>
  <c r="BV274" i="4"/>
  <c r="J274" i="4"/>
  <c r="DE351" i="4"/>
  <c r="H351" i="4"/>
  <c r="AE351" i="4"/>
  <c r="DL351" i="4"/>
  <c r="CG351" i="4"/>
  <c r="AP351" i="4"/>
  <c r="DB351" i="4"/>
  <c r="AI305" i="4"/>
  <c r="BA305" i="4"/>
  <c r="DM305" i="4"/>
  <c r="BJ305" i="4"/>
  <c r="CE297" i="4"/>
  <c r="AC297" i="4"/>
  <c r="CO297" i="4"/>
  <c r="AL297" i="4"/>
  <c r="CX297" i="4"/>
  <c r="CU230" i="4"/>
  <c r="AI230" i="4"/>
  <c r="CZ211" i="4"/>
  <c r="AN211" i="4"/>
  <c r="ER13" i="3"/>
  <c r="DS13" i="3"/>
  <c r="IX13" i="3" s="1"/>
  <c r="AX12" i="3"/>
  <c r="FV12" i="3" s="1"/>
  <c r="AW12" i="3"/>
  <c r="FU12" i="3" s="1"/>
  <c r="AV12" i="3"/>
  <c r="FS12" i="3" s="1"/>
  <c r="AU12" i="3"/>
  <c r="FR12" i="3"/>
  <c r="AT12" i="3"/>
  <c r="FP12" i="3" s="1"/>
  <c r="AS12" i="3"/>
  <c r="FO12" i="3"/>
  <c r="AR12" i="3"/>
  <c r="FM12" i="3" s="1"/>
  <c r="AQ12" i="3"/>
  <c r="FL12" i="3" s="1"/>
  <c r="AP12" i="3"/>
  <c r="FJ12" i="3" s="1"/>
  <c r="AO12" i="3"/>
  <c r="FI12" i="3" s="1"/>
  <c r="AN12" i="3"/>
  <c r="FG12" i="3" s="1"/>
  <c r="AL12" i="3"/>
  <c r="FD12" i="3"/>
  <c r="DS6" i="3"/>
  <c r="H8" i="3"/>
  <c r="DS4" i="3"/>
  <c r="E8" i="3"/>
  <c r="D8" i="3" s="1"/>
  <c r="DR12" i="3"/>
  <c r="IZ12" i="3" s="1"/>
  <c r="DP12" i="3"/>
  <c r="IY12" i="3" s="1"/>
  <c r="DO12" i="3"/>
  <c r="IX12" i="3" s="1"/>
  <c r="DN12" i="3"/>
  <c r="IW12" i="3" s="1"/>
  <c r="DM12" i="3"/>
  <c r="IV12" i="3" s="1"/>
  <c r="DL12" i="3"/>
  <c r="IU12" i="3" s="1"/>
  <c r="DK12" i="3"/>
  <c r="IT12" i="3" s="1"/>
  <c r="DJ12" i="3"/>
  <c r="IS12" i="3" s="1"/>
  <c r="DI12" i="3"/>
  <c r="IR12" i="3" s="1"/>
  <c r="DH12" i="3"/>
  <c r="IQ12" i="3" s="1"/>
  <c r="DG12" i="3"/>
  <c r="IP12" i="3" s="1"/>
  <c r="DF12" i="3"/>
  <c r="IO12" i="3" s="1"/>
  <c r="DE12" i="3"/>
  <c r="IN12" i="3" s="1"/>
  <c r="DD12" i="3"/>
  <c r="IM12" i="3" s="1"/>
  <c r="DC12" i="3"/>
  <c r="IL12" i="3" s="1"/>
  <c r="DB12" i="3"/>
  <c r="IK12" i="3" s="1"/>
  <c r="DA12" i="3"/>
  <c r="II12" i="3" s="1"/>
  <c r="CZ12" i="3"/>
  <c r="IH12" i="3" s="1"/>
  <c r="CY12" i="3"/>
  <c r="IG12" i="3" s="1"/>
  <c r="CX12" i="3"/>
  <c r="IF12" i="3" s="1"/>
  <c r="CW12" i="3"/>
  <c r="ID12" i="3" s="1"/>
  <c r="CV12" i="3"/>
  <c r="IC12" i="3" s="1"/>
  <c r="CU12" i="3"/>
  <c r="IB12" i="3" s="1"/>
  <c r="CT12" i="3"/>
  <c r="IA12" i="3" s="1"/>
  <c r="CS12" i="3"/>
  <c r="HY12" i="3" s="1"/>
  <c r="CR12" i="3"/>
  <c r="HX12" i="3" s="1"/>
  <c r="CQ12" i="3"/>
  <c r="HW12" i="3" s="1"/>
  <c r="CP12" i="3"/>
  <c r="HV12" i="3" s="1"/>
  <c r="CO12" i="3"/>
  <c r="HU12" i="3" s="1"/>
  <c r="CN12" i="3"/>
  <c r="HT12" i="3" s="1"/>
  <c r="CM12" i="3"/>
  <c r="HS12" i="3" s="1"/>
  <c r="CL12" i="3"/>
  <c r="HR12" i="3" s="1"/>
  <c r="CK12" i="3"/>
  <c r="HQ12" i="3" s="1"/>
  <c r="CJ12" i="3"/>
  <c r="HO12" i="3" s="1"/>
  <c r="CI12" i="3"/>
  <c r="HN12" i="3" s="1"/>
  <c r="CH12" i="3"/>
  <c r="HM12" i="3" s="1"/>
  <c r="CG12" i="3"/>
  <c r="HL12" i="3" s="1"/>
  <c r="CF12" i="3"/>
  <c r="HK12" i="3" s="1"/>
  <c r="CE12" i="3"/>
  <c r="HJ12" i="3" s="1"/>
  <c r="CD12" i="3"/>
  <c r="HI12" i="3" s="1"/>
  <c r="CC12" i="3"/>
  <c r="HH12" i="3" s="1"/>
  <c r="CB12" i="3"/>
  <c r="HG12" i="3" s="1"/>
  <c r="CA12" i="3"/>
  <c r="HF12" i="3" s="1"/>
  <c r="BZ12" i="3"/>
  <c r="HE12" i="3" s="1"/>
  <c r="BY12" i="3"/>
  <c r="HD12" i="3" s="1"/>
  <c r="BX12" i="3"/>
  <c r="HC12" i="3" s="1"/>
  <c r="BW12" i="3"/>
  <c r="HB12" i="3" s="1"/>
  <c r="BV12" i="3"/>
  <c r="HA12" i="3" s="1"/>
  <c r="BU12" i="3"/>
  <c r="GZ12" i="3" s="1"/>
  <c r="BT12" i="3"/>
  <c r="GY12" i="3" s="1"/>
  <c r="BS12" i="3"/>
  <c r="GX12" i="3" s="1"/>
  <c r="BR12" i="3"/>
  <c r="GW12" i="3" s="1"/>
  <c r="BQ12" i="3"/>
  <c r="GV12" i="3" s="1"/>
  <c r="BP12" i="3"/>
  <c r="GU12" i="3" s="1"/>
  <c r="BO12" i="3"/>
  <c r="GT12" i="3" s="1"/>
  <c r="BN12" i="3"/>
  <c r="GS12" i="3" s="1"/>
  <c r="BM12" i="3"/>
  <c r="GQ12" i="3" s="1"/>
  <c r="BL12" i="3"/>
  <c r="GP12" i="3" s="1"/>
  <c r="BK12" i="3"/>
  <c r="GN12" i="3" s="1"/>
  <c r="BJ12" i="3"/>
  <c r="GM12" i="3" s="1"/>
  <c r="GL12" i="3"/>
  <c r="BH12" i="3"/>
  <c r="GJ12" i="3" s="1"/>
  <c r="BG12" i="3"/>
  <c r="GI12" i="3"/>
  <c r="BF12" i="3"/>
  <c r="GH12" i="3" s="1"/>
  <c r="BE12" i="3"/>
  <c r="GF12" i="3"/>
  <c r="BD12" i="3"/>
  <c r="GE12" i="3" s="1"/>
  <c r="BC12" i="3"/>
  <c r="GD12" i="3" s="1"/>
  <c r="BB12" i="3"/>
  <c r="GB12" i="3" s="1"/>
  <c r="BA12" i="3"/>
  <c r="GA12" i="3" s="1"/>
  <c r="AZ12" i="3"/>
  <c r="FY12" i="3" s="1"/>
  <c r="AY12" i="3"/>
  <c r="FX12" i="3"/>
  <c r="AM12" i="3"/>
  <c r="FF12" i="3" s="1"/>
  <c r="AK12" i="3"/>
  <c r="FC12" i="3"/>
  <c r="AJ12" i="3"/>
  <c r="FA12" i="3" s="1"/>
  <c r="AI12" i="3"/>
  <c r="EZ12" i="3" s="1"/>
  <c r="AH12" i="3"/>
  <c r="EY12" i="3" s="1"/>
  <c r="AG12" i="3"/>
  <c r="EX12" i="3" s="1"/>
  <c r="AF12" i="3"/>
  <c r="EW12" i="3" s="1"/>
  <c r="AE12" i="3"/>
  <c r="EV12" i="3"/>
  <c r="AD12" i="3"/>
  <c r="EU12" i="3" s="1"/>
  <c r="AC12" i="3"/>
  <c r="ET12" i="3"/>
  <c r="AB12" i="3"/>
  <c r="ES12" i="3" s="1"/>
  <c r="AA12" i="3"/>
  <c r="EQ12" i="3" s="1"/>
  <c r="Z12" i="3"/>
  <c r="EP12" i="3" s="1"/>
  <c r="Y12" i="3"/>
  <c r="EO12" i="3" s="1"/>
  <c r="X12" i="3"/>
  <c r="EN12" i="3" s="1"/>
  <c r="EM12" i="3"/>
  <c r="V12" i="3"/>
  <c r="EL12" i="3" s="1"/>
  <c r="U12" i="3"/>
  <c r="EK12" i="3" s="1"/>
  <c r="T12" i="3"/>
  <c r="EJ12" i="3" s="1"/>
  <c r="S12" i="3"/>
  <c r="EI12" i="3" s="1"/>
  <c r="R12" i="3"/>
  <c r="EH12" i="3" s="1"/>
  <c r="Q12" i="3"/>
  <c r="EG12" i="3" s="1"/>
  <c r="P12" i="3"/>
  <c r="EF12" i="3" s="1"/>
  <c r="O12" i="3"/>
  <c r="EE12" i="3" s="1"/>
  <c r="N12" i="3"/>
  <c r="ED12" i="3" s="1"/>
  <c r="M12" i="3"/>
  <c r="EC12" i="3" s="1"/>
  <c r="L12" i="3"/>
  <c r="EB12" i="3" s="1"/>
  <c r="K12" i="3"/>
  <c r="EA12" i="3" s="1"/>
  <c r="J12" i="3"/>
  <c r="DZ12" i="3" s="1"/>
  <c r="I12" i="3"/>
  <c r="DY12" i="3" s="1"/>
  <c r="H12" i="3"/>
  <c r="DX12" i="3" s="1"/>
  <c r="G12" i="3"/>
  <c r="DW12" i="3" s="1"/>
  <c r="F12" i="3"/>
  <c r="DV12" i="3" s="1"/>
  <c r="E12" i="3"/>
  <c r="DU12" i="3" s="1"/>
  <c r="D12" i="3"/>
  <c r="DT12" i="3" s="1"/>
  <c r="BP14" i="5"/>
  <c r="BO14" i="5"/>
  <c r="AU13" i="5"/>
  <c r="AS13" i="5"/>
  <c r="AQ13" i="5"/>
  <c r="AO13" i="5"/>
  <c r="AM13" i="5"/>
  <c r="AK13" i="5"/>
  <c r="AI13" i="5"/>
  <c r="AM517" i="2"/>
  <c r="AM310" i="2"/>
  <c r="AM469" i="2"/>
  <c r="AM488" i="2"/>
  <c r="AM505" i="2"/>
  <c r="AM574" i="2"/>
  <c r="AM717" i="2"/>
  <c r="AM718" i="2"/>
  <c r="AM735" i="2"/>
  <c r="AM741" i="2"/>
  <c r="AM993" i="2"/>
  <c r="AM562" i="2"/>
  <c r="AM4" i="2"/>
  <c r="AM6" i="2"/>
  <c r="AM26" i="2"/>
  <c r="AM36" i="2"/>
  <c r="AM37" i="2"/>
  <c r="AM42" i="2"/>
  <c r="AM43" i="2"/>
  <c r="AM44" i="2"/>
  <c r="AM46" i="2"/>
  <c r="AM902" i="2"/>
  <c r="AM49" i="2"/>
  <c r="AM51" i="2"/>
  <c r="AM63" i="2"/>
  <c r="AM66" i="2"/>
  <c r="AM71" i="2"/>
  <c r="AM87" i="2"/>
  <c r="AM103" i="2"/>
  <c r="AM102" i="2"/>
  <c r="AM106" i="2"/>
  <c r="AM108" i="2"/>
  <c r="AM229" i="2"/>
  <c r="AM121" i="2"/>
  <c r="AM133" i="2"/>
  <c r="AM139" i="2"/>
  <c r="AM143" i="2"/>
  <c r="AM152" i="2"/>
  <c r="AM159" i="2"/>
  <c r="AM167" i="2"/>
  <c r="AM171" i="2"/>
  <c r="AM172" i="2"/>
  <c r="AM174" i="2"/>
  <c r="AM300" i="2"/>
  <c r="AM178" i="2"/>
  <c r="AM185" i="2"/>
  <c r="AM201" i="2"/>
  <c r="AM228" i="2"/>
  <c r="AM231" i="2"/>
  <c r="AM239" i="2"/>
  <c r="AM241" i="2"/>
  <c r="AM249" i="2"/>
  <c r="AM280" i="2"/>
  <c r="AM285" i="2"/>
  <c r="AM289" i="2"/>
  <c r="AM291" i="2"/>
  <c r="AM338" i="2"/>
  <c r="AM339" i="2"/>
  <c r="AM358" i="2"/>
  <c r="AM360" i="2"/>
  <c r="AM383" i="2"/>
  <c r="AM385" i="2"/>
  <c r="AM387" i="2"/>
  <c r="AM390" i="2"/>
  <c r="AM400" i="2"/>
  <c r="AM412" i="2"/>
  <c r="AM414" i="2"/>
  <c r="AM431" i="2"/>
  <c r="AM434" i="2"/>
  <c r="AM447" i="2"/>
  <c r="AM448" i="2"/>
  <c r="AM452" i="2"/>
  <c r="AM454" i="2"/>
  <c r="AM467" i="2"/>
  <c r="AM474" i="2"/>
  <c r="AM490" i="2"/>
  <c r="AM498" i="2"/>
  <c r="AM519" i="2"/>
  <c r="AM533" i="2"/>
  <c r="AM555" i="2"/>
  <c r="AM585" i="2"/>
  <c r="AM601" i="2"/>
  <c r="AM602" i="2"/>
  <c r="AM605" i="2"/>
  <c r="AM611" i="2"/>
  <c r="AM610" i="2"/>
  <c r="AM631" i="2"/>
  <c r="AM680" i="2"/>
  <c r="AM681" i="2"/>
  <c r="AM713" i="2"/>
  <c r="AM720" i="2"/>
  <c r="AM734" i="2"/>
  <c r="AM744" i="2"/>
  <c r="AM763" i="2"/>
  <c r="AM768" i="2"/>
  <c r="AM778" i="2"/>
  <c r="AM792" i="2"/>
  <c r="AM796" i="2"/>
  <c r="AM807" i="2"/>
  <c r="AM816" i="2"/>
  <c r="AM828" i="2"/>
  <c r="AM839" i="2"/>
  <c r="AM845" i="2"/>
  <c r="AM848" i="2"/>
  <c r="AM858" i="2"/>
  <c r="AM863" i="2"/>
  <c r="AM883" i="2"/>
  <c r="AM884" i="2"/>
  <c r="AM886" i="2"/>
  <c r="AM887" i="2"/>
  <c r="AM893" i="2"/>
  <c r="AM897" i="2"/>
  <c r="AM912" i="2"/>
  <c r="AM923" i="2"/>
  <c r="AM329" i="2"/>
  <c r="AM933" i="2"/>
  <c r="AM957" i="2"/>
  <c r="AM958" i="2"/>
  <c r="AM989" i="2"/>
  <c r="AM994" i="2"/>
  <c r="AM996" i="2"/>
  <c r="AM1020" i="2"/>
  <c r="AM1025" i="2"/>
  <c r="AM1045" i="2"/>
  <c r="AM1056" i="2"/>
  <c r="AM1059" i="2"/>
  <c r="AM1063" i="2"/>
  <c r="AM1069" i="2"/>
  <c r="AM1071" i="2"/>
  <c r="AM1074" i="2"/>
  <c r="AM1083" i="2"/>
  <c r="AM1110" i="2"/>
  <c r="AM1111" i="2"/>
  <c r="AM1113" i="2"/>
  <c r="AM1114" i="2"/>
  <c r="AM1121" i="2"/>
  <c r="AM1075" i="2"/>
  <c r="AM58" i="2"/>
  <c r="AM59" i="2"/>
  <c r="AM263" i="2"/>
  <c r="AM355" i="2"/>
  <c r="AM739" i="2"/>
  <c r="AM928" i="2"/>
  <c r="AM988" i="2"/>
  <c r="AM814" i="2"/>
  <c r="AM708" i="2"/>
  <c r="AM95" i="2"/>
  <c r="AM84" i="2"/>
  <c r="AM160" i="2"/>
  <c r="AM164" i="2"/>
  <c r="AM372" i="2"/>
  <c r="AM459" i="2"/>
  <c r="AM530" i="2"/>
  <c r="AM542" i="2"/>
  <c r="AM544" i="2"/>
  <c r="AM657" i="2"/>
  <c r="AM692" i="2"/>
  <c r="AM701" i="2"/>
  <c r="AM702" i="2"/>
  <c r="AM724" i="2"/>
  <c r="AM765" i="2"/>
  <c r="AM791" i="2"/>
  <c r="AM793" i="2"/>
  <c r="AM905" i="2"/>
  <c r="AM925" i="2"/>
  <c r="AM954" i="2"/>
  <c r="AM966" i="2"/>
  <c r="AM1037" i="2"/>
  <c r="AM1061" i="2"/>
  <c r="AM179" i="2"/>
  <c r="AM10" i="2"/>
  <c r="AM34" i="2"/>
  <c r="AM65" i="2"/>
  <c r="AM70" i="2"/>
  <c r="AM74" i="2"/>
  <c r="AM93" i="2"/>
  <c r="AM149" i="2"/>
  <c r="AM166" i="2"/>
  <c r="AM222" i="2"/>
  <c r="AM251" i="2"/>
  <c r="AM230" i="2"/>
  <c r="AM298" i="2"/>
  <c r="AM313" i="2"/>
  <c r="AM319" i="2"/>
  <c r="AM427" i="2"/>
  <c r="AM536" i="2"/>
  <c r="AM538" i="2"/>
  <c r="AM553" i="2"/>
  <c r="AM554" i="2"/>
  <c r="AM586" i="2"/>
  <c r="AM581" i="2"/>
  <c r="AM592" i="2"/>
  <c r="AM620" i="2"/>
  <c r="AM691" i="2"/>
  <c r="AM762" i="2"/>
  <c r="AM774" i="2"/>
  <c r="AM833" i="2"/>
  <c r="AM836" i="2"/>
  <c r="AM838" i="2"/>
  <c r="AM843" i="2"/>
  <c r="AM844" i="2"/>
  <c r="AM860" i="2"/>
  <c r="AM870" i="2"/>
  <c r="AM879" i="2"/>
  <c r="AM901" i="2"/>
  <c r="AM911" i="2"/>
  <c r="AM914" i="2"/>
  <c r="AM943" i="2"/>
  <c r="AM959" i="2"/>
  <c r="AM985" i="2"/>
  <c r="AM1019" i="2"/>
  <c r="AM1043" i="2"/>
  <c r="AM1044" i="2"/>
  <c r="AM1094" i="2"/>
  <c r="AM1118" i="2"/>
  <c r="AM1040" i="2"/>
  <c r="AM30" i="2"/>
  <c r="AM54" i="2"/>
  <c r="AM64" i="2"/>
  <c r="AM98" i="2"/>
  <c r="AM105" i="2"/>
  <c r="AM107" i="2"/>
  <c r="AM111" i="2"/>
  <c r="AM120" i="2"/>
  <c r="AM122" i="2"/>
  <c r="AM126" i="2"/>
  <c r="AM134" i="2"/>
  <c r="AM153" i="2"/>
  <c r="AM162" i="2"/>
  <c r="AM188" i="2"/>
  <c r="AM206" i="2"/>
  <c r="AM211" i="2"/>
  <c r="AM214" i="2"/>
  <c r="AM215" i="2"/>
  <c r="AM217" i="2"/>
  <c r="AM218" i="2"/>
  <c r="AM225" i="2"/>
  <c r="AM238" i="2"/>
  <c r="AM250" i="2"/>
  <c r="AM257" i="2"/>
  <c r="AM260" i="2"/>
  <c r="AM265" i="2"/>
  <c r="AM267" i="2"/>
  <c r="AM271" i="2"/>
  <c r="AM212" i="2"/>
  <c r="AM219" i="2"/>
  <c r="AM287" i="2"/>
  <c r="AM304" i="2"/>
  <c r="AM311" i="2"/>
  <c r="AM345" i="2"/>
  <c r="AM349" i="2"/>
  <c r="AM369" i="2"/>
  <c r="AM377" i="2"/>
  <c r="AM378" i="2"/>
  <c r="AM394" i="2"/>
  <c r="AM417" i="2"/>
  <c r="AM422" i="2"/>
  <c r="AM424" i="2"/>
  <c r="AM449" i="2"/>
  <c r="AM453" i="2"/>
  <c r="AM455" i="2"/>
  <c r="AM510" i="2"/>
  <c r="AM466" i="2"/>
  <c r="AM506" i="2"/>
  <c r="AM502" i="2"/>
  <c r="AM1086" i="2"/>
  <c r="AM531" i="2"/>
  <c r="AM556" i="2"/>
  <c r="AM571" i="2"/>
  <c r="AM582" i="2"/>
  <c r="AM583" i="2"/>
  <c r="AM584" i="2"/>
  <c r="AM599" i="2"/>
  <c r="AM604" i="2"/>
  <c r="AM617" i="2"/>
  <c r="AM623" i="2"/>
  <c r="AM630" i="2"/>
  <c r="AM639" i="2"/>
  <c r="AM641" i="2"/>
  <c r="AM647" i="2"/>
  <c r="AM651" i="2"/>
  <c r="AM652" i="2"/>
  <c r="AM666" i="2"/>
  <c r="AM673" i="2"/>
  <c r="AM674" i="2"/>
  <c r="AM676" i="2"/>
  <c r="AM683" i="2"/>
  <c r="AM693" i="2"/>
  <c r="AM721" i="2"/>
  <c r="AM756" i="2"/>
  <c r="AM759" i="2"/>
  <c r="AM760" i="2"/>
  <c r="AM787" i="2"/>
  <c r="AM797" i="2"/>
  <c r="AM799" i="2"/>
  <c r="AM808" i="2"/>
  <c r="AM835" i="2"/>
  <c r="AM850" i="2"/>
  <c r="AM865" i="2"/>
  <c r="AM872" i="2"/>
  <c r="AM875" i="2"/>
  <c r="AM878" i="2"/>
  <c r="AM918" i="2"/>
  <c r="AM906" i="2"/>
  <c r="AM913" i="2"/>
  <c r="AM916" i="2"/>
  <c r="AM931" i="2"/>
  <c r="AM932" i="2"/>
  <c r="AM936" i="2"/>
  <c r="AM948" i="2"/>
  <c r="AM951" i="2"/>
  <c r="AM949" i="2"/>
  <c r="AM952" i="2"/>
  <c r="AM956" i="2"/>
  <c r="AM961" i="2"/>
  <c r="AM963" i="2"/>
  <c r="AM962" i="2"/>
  <c r="AM979" i="2"/>
  <c r="AM980" i="2"/>
  <c r="AM982" i="2"/>
  <c r="AM997" i="2"/>
  <c r="AM1004" i="2"/>
  <c r="AM1009" i="2"/>
  <c r="AM1010" i="2"/>
  <c r="AM1017" i="2"/>
  <c r="AM1018" i="2"/>
  <c r="AM1021" i="2"/>
  <c r="AM1024" i="2"/>
  <c r="AM1029" i="2"/>
  <c r="AM1033" i="2"/>
  <c r="AM1041" i="2"/>
  <c r="AM1046" i="2"/>
  <c r="AM1047" i="2"/>
  <c r="AM1048" i="2"/>
  <c r="AM1052" i="2"/>
  <c r="AM1077" i="2"/>
  <c r="AM1104" i="2"/>
  <c r="AM1123" i="2"/>
  <c r="AM548" i="2"/>
  <c r="AM15" i="2"/>
  <c r="AM47" i="2"/>
  <c r="AM56" i="2"/>
  <c r="AM97" i="2"/>
  <c r="AM207" i="2"/>
  <c r="AM343" i="2"/>
  <c r="AM472" i="2"/>
  <c r="AM482" i="2"/>
  <c r="AM550" i="2"/>
  <c r="AM557" i="2"/>
  <c r="AM558" i="2"/>
  <c r="AM560" i="2"/>
  <c r="AM612" i="2"/>
  <c r="AM619" i="2"/>
  <c r="AM644" i="2"/>
  <c r="AM654" i="2"/>
  <c r="AM679" i="2"/>
  <c r="AM780" i="2"/>
  <c r="AM782" i="2"/>
  <c r="AM802" i="2"/>
  <c r="AM809" i="2"/>
  <c r="AM847" i="2"/>
  <c r="AM976" i="2"/>
  <c r="AM1082" i="2"/>
  <c r="AM1093" i="2"/>
  <c r="AM1106" i="2"/>
  <c r="AM347" i="2"/>
  <c r="AM21" i="2"/>
  <c r="AM100" i="2"/>
  <c r="AM180" i="2"/>
  <c r="AM277" i="2"/>
  <c r="AM307" i="2"/>
  <c r="AM317" i="2"/>
  <c r="AM484" i="2"/>
  <c r="AM570" i="2"/>
  <c r="AM594" i="2"/>
  <c r="AM737" i="2"/>
  <c r="AM852" i="2"/>
  <c r="AM892" i="2"/>
  <c r="AM953" i="2"/>
  <c r="AM955" i="2"/>
  <c r="AM1070" i="2"/>
  <c r="AM1115" i="2"/>
  <c r="AM16" i="2"/>
  <c r="AM195" i="2"/>
  <c r="AM429" i="2"/>
  <c r="AM494" i="2"/>
  <c r="AM547" i="2"/>
  <c r="AM590" i="2"/>
  <c r="AM624" i="2"/>
  <c r="AM636" i="2"/>
  <c r="AM675" i="2"/>
  <c r="AM704" i="2"/>
  <c r="AM761" i="2"/>
  <c r="AM794" i="2"/>
  <c r="AM798" i="2"/>
  <c r="AM866" i="2"/>
  <c r="AM987" i="2"/>
  <c r="AM998" i="2"/>
  <c r="AM1035" i="2"/>
  <c r="AM1095" i="2"/>
  <c r="AM703" i="2"/>
  <c r="AM29" i="2"/>
  <c r="AM67" i="2"/>
  <c r="AM82" i="2"/>
  <c r="AM116" i="2"/>
  <c r="AM130" i="2"/>
  <c r="AM147" i="2"/>
  <c r="AM154" i="2"/>
  <c r="AM158" i="2"/>
  <c r="AM254" i="2"/>
  <c r="AM331" i="2"/>
  <c r="AM348" i="2"/>
  <c r="AM396" i="2"/>
  <c r="AM409" i="2"/>
  <c r="AM442" i="2"/>
  <c r="AM450" i="2"/>
  <c r="AM495" i="2"/>
  <c r="AM503" i="2"/>
  <c r="AM522" i="2"/>
  <c r="AM568" i="2"/>
  <c r="AM573" i="2"/>
  <c r="AM593" i="2"/>
  <c r="AM645" i="2"/>
  <c r="AM646" i="2"/>
  <c r="AM672" i="2"/>
  <c r="AM684" i="2"/>
  <c r="AM687" i="2"/>
  <c r="AM743" i="2"/>
  <c r="AM748" i="2"/>
  <c r="AM788" i="2"/>
  <c r="AM888" i="2"/>
  <c r="AM919" i="2"/>
  <c r="AM909" i="2"/>
  <c r="AM940" i="2"/>
  <c r="AM964" i="2"/>
  <c r="AM967" i="2"/>
  <c r="AM971" i="2"/>
  <c r="AM1015" i="2"/>
  <c r="AM1016" i="2"/>
  <c r="AM1031" i="2"/>
  <c r="AM1034" i="2"/>
  <c r="AM1089" i="2"/>
  <c r="AM1068" i="2"/>
  <c r="AM13" i="2"/>
  <c r="AM17" i="2"/>
  <c r="AM75" i="2"/>
  <c r="AM96" i="2"/>
  <c r="AM119" i="2"/>
  <c r="AM204" i="2"/>
  <c r="AM213" i="2"/>
  <c r="AM279" i="2"/>
  <c r="AM306" i="2"/>
  <c r="AM316" i="2"/>
  <c r="AM375" i="2"/>
  <c r="AM388" i="2"/>
  <c r="AM476" i="2"/>
  <c r="AM478" i="2"/>
  <c r="AM546" i="2"/>
  <c r="AM649" i="2"/>
  <c r="AM678" i="2"/>
  <c r="AM710" i="2"/>
  <c r="AM771" i="2"/>
  <c r="AM486" i="2"/>
  <c r="AM813" i="2"/>
  <c r="AM834" i="2"/>
  <c r="AM869" i="2"/>
  <c r="AM986" i="2"/>
  <c r="AM753" i="2"/>
  <c r="AM8" i="2"/>
  <c r="AM33" i="2"/>
  <c r="AM77" i="2"/>
  <c r="AM79" i="2"/>
  <c r="AM80" i="2"/>
  <c r="AM81" i="2"/>
  <c r="AM115" i="2"/>
  <c r="AM295" i="2"/>
  <c r="AM177" i="2"/>
  <c r="AM191" i="2"/>
  <c r="AM243" i="2"/>
  <c r="AM297" i="2"/>
  <c r="AM314" i="2"/>
  <c r="AM446" i="2"/>
  <c r="AM461" i="2"/>
  <c r="AM521" i="2"/>
  <c r="AM564" i="2"/>
  <c r="AM565" i="2"/>
  <c r="AM566" i="2"/>
  <c r="AM621" i="2"/>
  <c r="AM625" i="2"/>
  <c r="AM772" i="2"/>
  <c r="AM773" i="2"/>
  <c r="AM781" i="2"/>
  <c r="AM854" i="2"/>
  <c r="AM945" i="2"/>
  <c r="AM984" i="2"/>
  <c r="AM1054" i="2"/>
  <c r="AM1055" i="2"/>
  <c r="AM589" i="2"/>
  <c r="AM78" i="2"/>
  <c r="AM127" i="2"/>
  <c r="AM163" i="2"/>
  <c r="AM187" i="2"/>
  <c r="AM202" i="2"/>
  <c r="AM208" i="2"/>
  <c r="AM224" i="2"/>
  <c r="AM259" i="2"/>
  <c r="AM462" i="2"/>
  <c r="AM523" i="2"/>
  <c r="AM525" i="2"/>
  <c r="AM580" i="2"/>
  <c r="AM587" i="2"/>
  <c r="AM591" i="2"/>
  <c r="AM698" i="2"/>
  <c r="AM711" i="2"/>
  <c r="AM727" i="2"/>
  <c r="AM731" i="2"/>
  <c r="AM750" i="2"/>
  <c r="AM800" i="2"/>
  <c r="AM817" i="2"/>
  <c r="AM819" i="2"/>
  <c r="AM826" i="2"/>
  <c r="AM829" i="2"/>
  <c r="AM851" i="2"/>
  <c r="AM885" i="2"/>
  <c r="AM1013" i="2"/>
  <c r="AM1038" i="2"/>
  <c r="AM1064" i="2"/>
  <c r="AM12" i="2"/>
  <c r="AM20" i="2"/>
  <c r="AM39" i="2"/>
  <c r="AM45" i="2"/>
  <c r="AM60" i="2"/>
  <c r="AM104" i="2"/>
  <c r="AM110" i="2"/>
  <c r="AM114" i="2"/>
  <c r="AM135" i="2"/>
  <c r="AM140" i="2"/>
  <c r="AM148" i="2"/>
  <c r="AM168" i="2"/>
  <c r="AM170" i="2"/>
  <c r="AM176" i="2"/>
  <c r="AM193" i="2"/>
  <c r="AM199" i="2"/>
  <c r="AM209" i="2"/>
  <c r="AM220" i="2"/>
  <c r="AM221" i="2"/>
  <c r="AM233" i="2"/>
  <c r="AM258" i="2"/>
  <c r="AM268" i="2"/>
  <c r="AM305" i="2"/>
  <c r="AM320" i="2"/>
  <c r="AM327" i="2"/>
  <c r="AM341" i="2"/>
  <c r="AM353" i="2"/>
  <c r="AM356" i="2"/>
  <c r="AM364" i="2"/>
  <c r="AM365" i="2"/>
  <c r="AM366" i="2"/>
  <c r="AM367" i="2"/>
  <c r="AM368" i="2"/>
  <c r="AM370" i="2"/>
  <c r="AM374" i="2"/>
  <c r="AM384" i="2"/>
  <c r="AM391" i="2"/>
  <c r="AM397" i="2"/>
  <c r="AM403" i="2"/>
  <c r="AM413" i="2"/>
  <c r="AM415" i="2"/>
  <c r="AM416" i="2"/>
  <c r="AM420" i="2"/>
  <c r="AM421" i="2"/>
  <c r="AM425" i="2"/>
  <c r="AM456" i="2"/>
  <c r="AM460" i="2"/>
  <c r="AM465" i="2"/>
  <c r="AM483" i="2"/>
  <c r="AM485" i="2"/>
  <c r="AM489" i="2"/>
  <c r="AM504" i="2"/>
  <c r="AM515" i="2"/>
  <c r="AM534" i="2"/>
  <c r="AM535" i="2"/>
  <c r="AM549" i="2"/>
  <c r="AM563" i="2"/>
  <c r="AM597" i="2"/>
  <c r="AM606" i="2"/>
  <c r="AM614" i="2"/>
  <c r="AM615" i="2"/>
  <c r="AM616" i="2"/>
  <c r="AM618" i="2"/>
  <c r="AM1076" i="2"/>
  <c r="AM642" i="2"/>
  <c r="AM650" i="2"/>
  <c r="AM665" i="2"/>
  <c r="AM669" i="2"/>
  <c r="AM670" i="2"/>
  <c r="AM740" i="2"/>
  <c r="AM746" i="2"/>
  <c r="AM751" i="2"/>
  <c r="AM752" i="2"/>
  <c r="AM757" i="2"/>
  <c r="AM53" i="2"/>
  <c r="AM769" i="2"/>
  <c r="AM821" i="2"/>
  <c r="AM824" i="2"/>
  <c r="AM831" i="2"/>
  <c r="AM840" i="2"/>
  <c r="AM857" i="2"/>
  <c r="AM930" i="2"/>
  <c r="AM934" i="2"/>
  <c r="AM937" i="2"/>
  <c r="AM939" i="2"/>
  <c r="AM942" i="2"/>
  <c r="AM947" i="2"/>
  <c r="AM960" i="2"/>
  <c r="AM970" i="2"/>
  <c r="AM974" i="2"/>
  <c r="AM975" i="2"/>
  <c r="AM978" i="2"/>
  <c r="AM981" i="2"/>
  <c r="AM983" i="2"/>
  <c r="AM999" i="2"/>
  <c r="AM1001" i="2"/>
  <c r="AM1003" i="2"/>
  <c r="AM1008" i="2"/>
  <c r="AM1011" i="2"/>
  <c r="AM1022" i="2"/>
  <c r="AM1023" i="2"/>
  <c r="AM1030" i="2"/>
  <c r="AM1049" i="2"/>
  <c r="AM1050" i="2"/>
  <c r="AM1087" i="2"/>
  <c r="AM1053" i="2"/>
  <c r="AM1062" i="2"/>
  <c r="AM1078" i="2"/>
  <c r="AM1081" i="2"/>
  <c r="AM1091" i="2"/>
  <c r="AM1098" i="2"/>
  <c r="AM1102" i="2"/>
  <c r="AM1103" i="2"/>
  <c r="AM1107" i="2"/>
  <c r="AM1124" i="2"/>
  <c r="AM1125" i="2"/>
  <c r="AM441" i="2"/>
  <c r="AM94" i="2"/>
  <c r="AM552" i="2"/>
  <c r="AM837" i="2"/>
  <c r="AM725" i="2"/>
  <c r="AM477" i="2"/>
  <c r="AM138" i="2"/>
  <c r="AM664" i="2"/>
  <c r="AM595" i="2"/>
  <c r="AM853" i="2"/>
  <c r="AM150" i="2"/>
  <c r="AM325" i="2"/>
  <c r="AM572" i="2"/>
  <c r="AM613" i="2"/>
  <c r="AM9" i="2"/>
  <c r="AM11" i="2"/>
  <c r="AM18" i="2"/>
  <c r="AM28" i="2"/>
  <c r="AM32" i="2"/>
  <c r="AM85" i="2"/>
  <c r="AM161" i="2"/>
  <c r="AM234" i="2"/>
  <c r="AM335" i="2"/>
  <c r="AM379" i="2"/>
  <c r="AM381" i="2"/>
  <c r="AM401" i="2"/>
  <c r="AM435" i="2"/>
  <c r="AM444" i="2"/>
  <c r="AM445" i="2"/>
  <c r="AM463" i="2"/>
  <c r="AM491" i="2"/>
  <c r="AM608" i="2"/>
  <c r="AM634" i="2"/>
  <c r="AM648" i="2"/>
  <c r="AM653" i="2"/>
  <c r="AM655" i="2"/>
  <c r="AM694" i="2"/>
  <c r="AM695" i="2"/>
  <c r="AM783" i="2"/>
  <c r="AM801" i="2"/>
  <c r="AM812" i="2"/>
  <c r="AM907" i="2"/>
  <c r="AM969" i="2"/>
  <c r="AM995" i="2"/>
  <c r="AM1007" i="2"/>
  <c r="AM1000" i="2"/>
  <c r="AM1006" i="2"/>
  <c r="AM1014" i="2"/>
  <c r="AM1101" i="2"/>
  <c r="AM1109" i="2"/>
  <c r="AM777" i="2"/>
  <c r="AM22" i="2"/>
  <c r="AM92" i="2"/>
  <c r="AM282" i="2"/>
  <c r="AM283" i="2"/>
  <c r="AM315" i="2"/>
  <c r="AM354" i="2"/>
  <c r="AM430" i="2"/>
  <c r="AM479" i="2"/>
  <c r="AM539" i="2"/>
  <c r="AM545" i="2"/>
  <c r="AM859" i="2"/>
  <c r="AM1058" i="2"/>
  <c r="AM1060" i="2"/>
  <c r="AM1096" i="2"/>
  <c r="AM908" i="2"/>
  <c r="AM27" i="2"/>
  <c r="AM55" i="2"/>
  <c r="AM69" i="2"/>
  <c r="AM190" i="2"/>
  <c r="AM200" i="2"/>
  <c r="AM223" i="2"/>
  <c r="AM242" i="2"/>
  <c r="AM292" i="2"/>
  <c r="AM322" i="2"/>
  <c r="AM324" i="2"/>
  <c r="AM362" i="2"/>
  <c r="AM406" i="2"/>
  <c r="AM622" i="2"/>
  <c r="AM677" i="2"/>
  <c r="AM689" i="2"/>
  <c r="AM696" i="2"/>
  <c r="AM699" i="2"/>
  <c r="AM714" i="2"/>
  <c r="AM764" i="2"/>
  <c r="AM795" i="2"/>
  <c r="AM803" i="2"/>
  <c r="AM889" i="2"/>
  <c r="AM894" i="2"/>
  <c r="AM896" i="2"/>
  <c r="AM900" i="2"/>
  <c r="AM946" i="2"/>
  <c r="AM1002" i="2"/>
  <c r="AM1120" i="2"/>
  <c r="AM1126" i="2"/>
  <c r="AM1100" i="2"/>
  <c r="AM7" i="2"/>
  <c r="AM90" i="2"/>
  <c r="AM137" i="2"/>
  <c r="AM184" i="2"/>
  <c r="AM266" i="2"/>
  <c r="AM272" i="2"/>
  <c r="AM294" i="2"/>
  <c r="AM301" i="2"/>
  <c r="AM308" i="2"/>
  <c r="AM361" i="2"/>
  <c r="AM392" i="2"/>
  <c r="AM407" i="2"/>
  <c r="AM551" i="2"/>
  <c r="AM569" i="2"/>
  <c r="AM481" i="2"/>
  <c r="AM1057" i="2"/>
  <c r="AM514" i="2"/>
  <c r="AM726" i="2"/>
  <c r="AM728" i="2"/>
  <c r="AM733" i="2"/>
  <c r="AM732" i="2"/>
  <c r="AM738" i="2"/>
  <c r="AM766" i="2"/>
  <c r="AM830" i="2"/>
  <c r="AM855" i="2"/>
  <c r="AM861" i="2"/>
  <c r="AM871" i="2"/>
  <c r="AM1105" i="2"/>
  <c r="AM671" i="2"/>
  <c r="AM19" i="2"/>
  <c r="AM25" i="2"/>
  <c r="AM40" i="2"/>
  <c r="AM61" i="2"/>
  <c r="AM86" i="2"/>
  <c r="AM99" i="2"/>
  <c r="AM131" i="2"/>
  <c r="AM235" i="2"/>
  <c r="AM245" i="2"/>
  <c r="AM246" i="2"/>
  <c r="AM252" i="2"/>
  <c r="AM264" i="2"/>
  <c r="AM274" i="2"/>
  <c r="AM275" i="2"/>
  <c r="AM192" i="2"/>
  <c r="AM303" i="2"/>
  <c r="AM318" i="2"/>
  <c r="AM328" i="2"/>
  <c r="AM330" i="2"/>
  <c r="AM332" i="2"/>
  <c r="AM363" i="2"/>
  <c r="AM398" i="2"/>
  <c r="AM404" i="2"/>
  <c r="AM405" i="2"/>
  <c r="AM439" i="2"/>
  <c r="AM440" i="2"/>
  <c r="AM443" i="2"/>
  <c r="AM470" i="2"/>
  <c r="AM475" i="2"/>
  <c r="AM480" i="2"/>
  <c r="AM497" i="2"/>
  <c r="AM499" i="2"/>
  <c r="AM513" i="2"/>
  <c r="AM520" i="2"/>
  <c r="AM524" i="2"/>
  <c r="AM537" i="2"/>
  <c r="AM543" i="2"/>
  <c r="AM598" i="2"/>
  <c r="AM607" i="2"/>
  <c r="AM632" i="2"/>
  <c r="AM638" i="2"/>
  <c r="AM357" i="2"/>
  <c r="AM700" i="2"/>
  <c r="AM705" i="2"/>
  <c r="AM709" i="2"/>
  <c r="AM716" i="2"/>
  <c r="AM747" i="2"/>
  <c r="AM770" i="2"/>
  <c r="AM784" i="2"/>
  <c r="AM810" i="2"/>
  <c r="AM895" i="2"/>
  <c r="AM825" i="2"/>
  <c r="AM862" i="2"/>
  <c r="AM877" i="2"/>
  <c r="AM882" i="2"/>
  <c r="AM898" i="2"/>
  <c r="AM917" i="2"/>
  <c r="AM927" i="2"/>
  <c r="AM990" i="2"/>
  <c r="AM991" i="2"/>
  <c r="AM818" i="2"/>
  <c r="AM1042" i="2"/>
  <c r="AM1108" i="2"/>
  <c r="AM269" i="2"/>
  <c r="AM5" i="2"/>
  <c r="AM62" i="2"/>
  <c r="AM112" i="2"/>
  <c r="AM124" i="2"/>
  <c r="AM142" i="2"/>
  <c r="AM141" i="2"/>
  <c r="AM205" i="2"/>
  <c r="AM216" i="2"/>
  <c r="AM248" i="2"/>
  <c r="AM270" i="2"/>
  <c r="AM288" i="2"/>
  <c r="AM296" i="2"/>
  <c r="AM333" i="2"/>
  <c r="AM334" i="2"/>
  <c r="AM389" i="2"/>
  <c r="AM426" i="2"/>
  <c r="AM432" i="2"/>
  <c r="AM509" i="2"/>
  <c r="AM473" i="2"/>
  <c r="AM492" i="2"/>
  <c r="AM527" i="2"/>
  <c r="AM529" i="2"/>
  <c r="AM603" i="2"/>
  <c r="AM628" i="2"/>
  <c r="AM662" i="2"/>
  <c r="AM663" i="2"/>
  <c r="AM742" i="2"/>
  <c r="AM758" i="2"/>
  <c r="AM804" i="2"/>
  <c r="AM827" i="2"/>
  <c r="AM832" i="2"/>
  <c r="AM920" i="2"/>
  <c r="AM929" i="2"/>
  <c r="AM924" i="2"/>
  <c r="AM1005" i="2"/>
  <c r="AM1012" i="2"/>
  <c r="AM1026" i="2"/>
  <c r="AM1085" i="2"/>
  <c r="AM1088" i="2"/>
  <c r="AM577" i="2"/>
  <c r="AM236" i="2"/>
  <c r="AM635" i="2"/>
  <c r="AM719" i="2"/>
  <c r="AM722" i="2"/>
  <c r="AM729" i="2"/>
  <c r="AM730" i="2"/>
  <c r="AM938" i="2"/>
  <c r="AM841" i="2"/>
  <c r="AM873" i="2"/>
  <c r="AM921" i="2"/>
  <c r="AM1067" i="2"/>
  <c r="AM1090" i="2"/>
  <c r="AM72" i="2"/>
  <c r="AM128" i="2"/>
  <c r="AM151" i="2"/>
  <c r="AM227" i="2"/>
  <c r="AM253" i="2"/>
  <c r="AM344" i="2"/>
  <c r="AM380" i="2"/>
  <c r="AM496" i="2"/>
  <c r="AM588" i="2"/>
  <c r="AM688" i="2"/>
  <c r="AM754" i="2"/>
  <c r="AM806" i="2"/>
  <c r="AM682" i="2"/>
  <c r="AM52" i="2"/>
  <c r="AM83" i="2"/>
  <c r="AM101" i="2"/>
  <c r="AM286" i="2"/>
  <c r="AM418" i="2"/>
  <c r="AM468" i="2"/>
  <c r="AM508" i="2"/>
  <c r="AM559" i="2"/>
  <c r="AM575" i="2"/>
  <c r="AM712" i="2"/>
  <c r="AM755" i="2"/>
  <c r="AM910" i="2"/>
  <c r="AM926" i="2"/>
  <c r="AM123" i="2"/>
  <c r="AM14" i="2"/>
  <c r="AM23" i="2"/>
  <c r="AM57" i="2"/>
  <c r="AM88" i="2"/>
  <c r="AM89" i="2"/>
  <c r="AM91" i="2"/>
  <c r="AM109" i="2"/>
  <c r="AM117" i="2"/>
  <c r="AM136" i="2"/>
  <c r="AM156" i="2"/>
  <c r="AM169" i="2"/>
  <c r="AM173" i="2"/>
  <c r="AM186" i="2"/>
  <c r="AM189" i="2"/>
  <c r="AM197" i="2"/>
  <c r="AM198" i="2"/>
  <c r="AM203" i="2"/>
  <c r="AM210" i="2"/>
  <c r="AM226" i="2"/>
  <c r="AM240" i="2"/>
  <c r="AM244" i="2"/>
  <c r="AM247" i="2"/>
  <c r="AM255" i="2"/>
  <c r="AM278" i="2"/>
  <c r="AM299" i="2"/>
  <c r="AM312" i="2"/>
  <c r="AM321" i="2"/>
  <c r="AM323" i="2"/>
  <c r="AM336" i="2"/>
  <c r="AM337" i="2"/>
  <c r="AM350" i="2"/>
  <c r="AM352" i="2"/>
  <c r="AM371" i="2"/>
  <c r="AM376" i="2"/>
  <c r="AM386" i="2"/>
  <c r="AM393" i="2"/>
  <c r="AM402" i="2"/>
  <c r="AM410" i="2"/>
  <c r="AM419" i="2"/>
  <c r="AM423" i="2"/>
  <c r="AM428" i="2"/>
  <c r="AM457" i="2"/>
  <c r="AM458" i="2"/>
  <c r="AM464" i="2"/>
  <c r="AM511" i="2"/>
  <c r="AM487" i="2"/>
  <c r="AM512" i="2"/>
  <c r="AM528" i="2"/>
  <c r="AM532" i="2"/>
  <c r="AM541" i="2"/>
  <c r="AM561" i="2"/>
  <c r="AM578" i="2"/>
  <c r="AM579" i="2"/>
  <c r="AM627" i="2"/>
  <c r="AM629" i="2"/>
  <c r="AM633" i="2"/>
  <c r="AM656" i="2"/>
  <c r="AM658" i="2"/>
  <c r="AM668" i="2"/>
  <c r="AM685" i="2"/>
  <c r="AM690" i="2"/>
  <c r="AM715" i="2"/>
  <c r="AM736" i="2"/>
  <c r="AM745" i="2"/>
  <c r="AM779" i="2"/>
  <c r="AM790" i="2"/>
  <c r="AM815" i="2"/>
  <c r="AM822" i="2"/>
  <c r="AM842" i="2"/>
  <c r="AM846" i="2"/>
  <c r="AM849" i="2"/>
  <c r="AM874" i="2"/>
  <c r="AM891" i="2"/>
  <c r="AM899" i="2"/>
  <c r="AM903" i="2"/>
  <c r="AM941" i="2"/>
  <c r="AM950" i="2"/>
  <c r="AM965" i="2"/>
  <c r="AM972" i="2"/>
  <c r="AM977" i="2"/>
  <c r="AM1028" i="2"/>
  <c r="AM1065" i="2"/>
  <c r="AM1072" i="2"/>
  <c r="AM1080" i="2"/>
  <c r="AM1097" i="2"/>
  <c r="AM1119" i="2"/>
  <c r="AM944" i="2"/>
  <c r="AM129" i="2"/>
  <c r="AM145" i="2"/>
  <c r="AM237" i="2"/>
  <c r="AM256" i="2"/>
  <c r="AM261" i="2"/>
  <c r="AM194" i="2"/>
  <c r="AM326" i="2"/>
  <c r="AM373" i="2"/>
  <c r="AM411" i="2"/>
  <c r="AM500" i="2"/>
  <c r="AM526" i="2"/>
  <c r="AM540" i="2"/>
  <c r="AM596" i="2"/>
  <c r="AM640" i="2"/>
  <c r="AM660" i="2"/>
  <c r="AM811" i="2"/>
  <c r="AM823" i="2"/>
  <c r="AM856" i="2"/>
  <c r="AM868" i="2"/>
  <c r="AM876" i="2"/>
  <c r="AM880" i="2"/>
  <c r="AM867" i="2"/>
  <c r="AM973" i="2"/>
  <c r="AM922" i="2"/>
  <c r="AM1027" i="2"/>
  <c r="AM437" i="2"/>
  <c r="AM31" i="2"/>
  <c r="AM35" i="2"/>
  <c r="AM38" i="2"/>
  <c r="AM50" i="2"/>
  <c r="AM73" i="2"/>
  <c r="AM76" i="2"/>
  <c r="AM146" i="2"/>
  <c r="AM175" i="2"/>
  <c r="AM183" i="2"/>
  <c r="AM196" i="2"/>
  <c r="AM232" i="2"/>
  <c r="AM262" i="2"/>
  <c r="AM276" i="2"/>
  <c r="AM284" i="2"/>
  <c r="AM340" i="2"/>
  <c r="AM342" i="2"/>
  <c r="AM346" i="2"/>
  <c r="AM359" i="2"/>
  <c r="AM408" i="2"/>
  <c r="AM433" i="2"/>
  <c r="AM436" i="2"/>
  <c r="AM438" i="2"/>
  <c r="AM516" i="2"/>
  <c r="AM518" i="2"/>
  <c r="AM890" i="2"/>
  <c r="AM567" i="2"/>
  <c r="AM600" i="2"/>
  <c r="AM609" i="2"/>
  <c r="AM637" i="2"/>
  <c r="AM661" i="2"/>
  <c r="AM686" i="2"/>
  <c r="AM697" i="2"/>
  <c r="AM707" i="2"/>
  <c r="AM749" i="2"/>
  <c r="AM775" i="2"/>
  <c r="AM786" i="2"/>
  <c r="AM789" i="2"/>
  <c r="AM805" i="2"/>
  <c r="AM820" i="2"/>
  <c r="AM864" i="2"/>
  <c r="AM904" i="2"/>
  <c r="AM968" i="2"/>
  <c r="AM1066" i="2"/>
  <c r="AM1073" i="2"/>
  <c r="AM1092" i="2"/>
  <c r="AM1099" i="2"/>
  <c r="AM155" i="2"/>
  <c r="AM24" i="2"/>
  <c r="AM41" i="2"/>
  <c r="AM48" i="2"/>
  <c r="AM68" i="2"/>
  <c r="AM118" i="2"/>
  <c r="AM125" i="2"/>
  <c r="AM399" i="2"/>
  <c r="AM132" i="2"/>
  <c r="AM144" i="2"/>
  <c r="AM157" i="2"/>
  <c r="AM165" i="2"/>
  <c r="AM181" i="2"/>
  <c r="AM281" i="2"/>
  <c r="AM290" i="2"/>
  <c r="AM293" i="2"/>
  <c r="AM302" i="2"/>
  <c r="AM309" i="2"/>
  <c r="AM351" i="2"/>
  <c r="AM382" i="2"/>
  <c r="AM395" i="2"/>
  <c r="AM451" i="2"/>
  <c r="AM471" i="2"/>
  <c r="AM501" i="2"/>
  <c r="AM507" i="2"/>
  <c r="AM626" i="2"/>
  <c r="AM659" i="2"/>
  <c r="AM706" i="2"/>
  <c r="AM767" i="2"/>
  <c r="AM776" i="2"/>
  <c r="AM785" i="2"/>
  <c r="AM881" i="2"/>
  <c r="AM935" i="2"/>
  <c r="AM1032" i="2"/>
  <c r="AM1036" i="2"/>
  <c r="AM1039" i="2"/>
  <c r="AM1051" i="2"/>
  <c r="AM1079" i="2"/>
  <c r="AM1084" i="2"/>
  <c r="AM1116" i="2"/>
  <c r="AM1117" i="2"/>
  <c r="AM1122" i="2"/>
  <c r="AM576" i="2"/>
  <c r="AM182" i="2"/>
  <c r="AM643" i="2"/>
  <c r="AM992" i="2"/>
  <c r="AM667" i="2"/>
  <c r="AM1112" i="2"/>
  <c r="AM723" i="2"/>
  <c r="AM493" i="2"/>
  <c r="AM915" i="2"/>
  <c r="AM273" i="2"/>
  <c r="AM113" i="2"/>
  <c r="E9" i="7"/>
  <c r="G9" i="7" s="1"/>
  <c r="E21" i="7"/>
  <c r="S21" i="7" s="1"/>
  <c r="E37" i="7"/>
  <c r="N37" i="7" s="1"/>
  <c r="E53" i="7"/>
  <c r="X53" i="7" s="1"/>
  <c r="E13" i="7"/>
  <c r="L13" i="7" s="1"/>
  <c r="E25" i="7"/>
  <c r="E33" i="7"/>
  <c r="G33" i="7" s="1"/>
  <c r="E45" i="7"/>
  <c r="Q45" i="7" s="1"/>
  <c r="E78" i="7"/>
  <c r="Z78" i="7" s="1"/>
  <c r="E17" i="7"/>
  <c r="O17" i="7" s="1"/>
  <c r="E29" i="7"/>
  <c r="U29" i="7" s="1"/>
  <c r="E41" i="7"/>
  <c r="H41" i="7" s="1"/>
  <c r="E49" i="7"/>
  <c r="O49" i="7" s="1"/>
  <c r="E7" i="7"/>
  <c r="L7" i="7" s="1"/>
  <c r="E11" i="7"/>
  <c r="F11" i="7" s="1"/>
  <c r="E15" i="7"/>
  <c r="T15" i="7" s="1"/>
  <c r="E19" i="7"/>
  <c r="Z19" i="7" s="1"/>
  <c r="E23" i="7"/>
  <c r="R23" i="7" s="1"/>
  <c r="E27" i="7"/>
  <c r="G27" i="7" s="1"/>
  <c r="E31" i="7"/>
  <c r="K31" i="7" s="1"/>
  <c r="E35" i="7"/>
  <c r="Z35" i="7" s="1"/>
  <c r="E39" i="7"/>
  <c r="F39" i="7" s="1"/>
  <c r="E43" i="7"/>
  <c r="G43" i="7" s="1"/>
  <c r="E47" i="7"/>
  <c r="O47" i="7" s="1"/>
  <c r="E51" i="7"/>
  <c r="Y51" i="7" s="1"/>
  <c r="E55" i="7"/>
  <c r="P55" i="7" s="1"/>
  <c r="E60" i="7"/>
  <c r="P60" i="7" s="1"/>
  <c r="E64" i="7"/>
  <c r="L64" i="7" s="1"/>
  <c r="E68" i="7"/>
  <c r="Z68" i="7" s="1"/>
  <c r="E72" i="7"/>
  <c r="G72" i="7" s="1"/>
  <c r="E76" i="7"/>
  <c r="P76" i="7" s="1"/>
  <c r="E80" i="7"/>
  <c r="N80" i="7" s="1"/>
  <c r="E84" i="7"/>
  <c r="Y84" i="7" s="1"/>
  <c r="E88" i="7"/>
  <c r="T88" i="7" s="1"/>
  <c r="E92" i="7"/>
  <c r="F92" i="7" s="1"/>
  <c r="E8" i="7"/>
  <c r="K8" i="7" s="1"/>
  <c r="E12" i="7"/>
  <c r="V12" i="7" s="1"/>
  <c r="E16" i="7"/>
  <c r="U16" i="7" s="1"/>
  <c r="E20" i="7"/>
  <c r="L20" i="7" s="1"/>
  <c r="E24" i="7"/>
  <c r="O24" i="7" s="1"/>
  <c r="E28" i="7"/>
  <c r="P28" i="7" s="1"/>
  <c r="E32" i="7"/>
  <c r="F32" i="7" s="1"/>
  <c r="E36" i="7"/>
  <c r="F36" i="7" s="1"/>
  <c r="E40" i="7"/>
  <c r="U40" i="7" s="1"/>
  <c r="E44" i="7"/>
  <c r="G44" i="7" s="1"/>
  <c r="E48" i="7"/>
  <c r="P48" i="7" s="1"/>
  <c r="E52" i="7"/>
  <c r="H52" i="7" s="1"/>
  <c r="E56" i="7"/>
  <c r="O56" i="7" s="1"/>
  <c r="E61" i="7"/>
  <c r="L61" i="7" s="1"/>
  <c r="E65" i="7"/>
  <c r="Z65" i="7" s="1"/>
  <c r="E69" i="7"/>
  <c r="M69" i="7" s="1"/>
  <c r="E73" i="7"/>
  <c r="Q73" i="7" s="1"/>
  <c r="E77" i="7"/>
  <c r="K77" i="7" s="1"/>
  <c r="E81" i="7"/>
  <c r="P81" i="7" s="1"/>
  <c r="E85" i="7"/>
  <c r="X85" i="7" s="1"/>
  <c r="E89" i="7"/>
  <c r="U89" i="7" s="1"/>
  <c r="E93" i="7"/>
  <c r="K93" i="7" s="1"/>
  <c r="E58" i="7"/>
  <c r="H58" i="7" s="1"/>
  <c r="E62" i="7"/>
  <c r="N62" i="7" s="1"/>
  <c r="E66" i="7"/>
  <c r="N66" i="7" s="1"/>
  <c r="E70" i="7"/>
  <c r="V70" i="7" s="1"/>
  <c r="E74" i="7"/>
  <c r="U74" i="7" s="1"/>
  <c r="E82" i="7"/>
  <c r="N82" i="7" s="1"/>
  <c r="E86" i="7"/>
  <c r="Z86" i="7" s="1"/>
  <c r="E90" i="7"/>
  <c r="W90" i="7" s="1"/>
  <c r="E6" i="7"/>
  <c r="V6" i="7" s="1"/>
  <c r="E10" i="7"/>
  <c r="Z10" i="7" s="1"/>
  <c r="E14" i="7"/>
  <c r="R14" i="7" s="1"/>
  <c r="E18" i="7"/>
  <c r="F18" i="7" s="1"/>
  <c r="E22" i="7"/>
  <c r="M22" i="7" s="1"/>
  <c r="E26" i="7"/>
  <c r="F26" i="7" s="1"/>
  <c r="E30" i="7"/>
  <c r="S30" i="7" s="1"/>
  <c r="E34" i="7"/>
  <c r="H34" i="7" s="1"/>
  <c r="E38" i="7"/>
  <c r="S38" i="7" s="1"/>
  <c r="E42" i="7"/>
  <c r="L42" i="7" s="1"/>
  <c r="E46" i="7"/>
  <c r="X46" i="7" s="1"/>
  <c r="E50" i="7"/>
  <c r="M50" i="7" s="1"/>
  <c r="E54" i="7"/>
  <c r="M54" i="7" s="1"/>
  <c r="E59" i="7"/>
  <c r="G59" i="7" s="1"/>
  <c r="E63" i="7"/>
  <c r="M63" i="7" s="1"/>
  <c r="E67" i="7"/>
  <c r="G67" i="7" s="1"/>
  <c r="E71" i="7"/>
  <c r="I71" i="7" s="1"/>
  <c r="E75" i="7"/>
  <c r="O75" i="7" s="1"/>
  <c r="E79" i="7"/>
  <c r="F79" i="7" s="1"/>
  <c r="E83" i="7"/>
  <c r="S83" i="7" s="1"/>
  <c r="E87" i="7"/>
  <c r="F87" i="7" s="1"/>
  <c r="E91" i="7"/>
  <c r="Y91" i="7" s="1"/>
  <c r="K78" i="7"/>
  <c r="P37" i="7"/>
  <c r="W41" i="7"/>
  <c r="R9" i="7"/>
  <c r="Y13" i="7"/>
  <c r="O70" i="7"/>
  <c r="U77" i="7"/>
  <c r="P61" i="7"/>
  <c r="R44" i="7"/>
  <c r="L36" i="7"/>
  <c r="T12" i="7"/>
  <c r="K92" i="7"/>
  <c r="Q68" i="7"/>
  <c r="G60" i="7"/>
  <c r="L43" i="7"/>
  <c r="I35" i="7"/>
  <c r="T27" i="7"/>
  <c r="R63" i="7"/>
  <c r="W14" i="7"/>
  <c r="S56" i="7"/>
  <c r="J24" i="7"/>
  <c r="H64" i="7"/>
  <c r="G31" i="7"/>
  <c r="T83" i="7"/>
  <c r="N83" i="7"/>
  <c r="J75" i="7"/>
  <c r="Z67" i="7"/>
  <c r="F59" i="7"/>
  <c r="P42" i="7"/>
  <c r="Y34" i="7"/>
  <c r="U26" i="7"/>
  <c r="L18" i="7"/>
  <c r="E57" i="7"/>
  <c r="W57" i="7" s="1"/>
  <c r="HL18" i="3" l="1"/>
  <c r="IY18" i="3"/>
  <c r="EG18" i="3"/>
  <c r="HO18" i="3"/>
  <c r="GI18" i="3"/>
  <c r="IB18" i="3"/>
  <c r="GN18" i="3"/>
  <c r="EZ18" i="3"/>
  <c r="HS18" i="3"/>
  <c r="GM18" i="3"/>
  <c r="EY18" i="3"/>
  <c r="EK18" i="3"/>
  <c r="HH18" i="3"/>
  <c r="FX18" i="3"/>
  <c r="EC18" i="3"/>
  <c r="IM18" i="3"/>
  <c r="HC18" i="3"/>
  <c r="FS18" i="3"/>
  <c r="EF18" i="3"/>
  <c r="IF18" i="3"/>
  <c r="GV18" i="3"/>
  <c r="FD18" i="3"/>
  <c r="II18" i="3"/>
  <c r="GY18" i="3"/>
  <c r="FO18" i="3"/>
  <c r="EB18" i="3"/>
  <c r="IR18" i="3"/>
  <c r="HX18" i="3"/>
  <c r="HD18" i="3"/>
  <c r="GJ18" i="3"/>
  <c r="FP18" i="3"/>
  <c r="EV18" i="3"/>
  <c r="DW18" i="3"/>
  <c r="IU18" i="3"/>
  <c r="IA18" i="3"/>
  <c r="HK18" i="3"/>
  <c r="GU18" i="3"/>
  <c r="GE18" i="3"/>
  <c r="FG18" i="3"/>
  <c r="EQ18" i="3"/>
  <c r="DV18" i="3"/>
  <c r="GP18" i="3"/>
  <c r="HY18" i="3"/>
  <c r="HU18" i="3"/>
  <c r="IN18" i="3"/>
  <c r="HT18" i="3"/>
  <c r="GZ18" i="3"/>
  <c r="GF18" i="3"/>
  <c r="FL18" i="3"/>
  <c r="EN18" i="3"/>
  <c r="IQ18" i="3"/>
  <c r="HW18" i="3"/>
  <c r="HG18" i="3"/>
  <c r="GQ18" i="3"/>
  <c r="GA18" i="3"/>
  <c r="FC18" i="3"/>
  <c r="EM18" i="3"/>
  <c r="FY18" i="3"/>
  <c r="FV18" i="3"/>
  <c r="HD19" i="3"/>
  <c r="HO19" i="3"/>
  <c r="EU19" i="3"/>
  <c r="GP19" i="3"/>
  <c r="II19" i="3"/>
  <c r="FO19" i="3"/>
  <c r="HF19" i="3"/>
  <c r="EI19" i="3"/>
  <c r="HE19" i="3"/>
  <c r="DT19" i="3"/>
  <c r="HX19" i="3"/>
  <c r="EV19" i="3"/>
  <c r="GY19" i="3"/>
  <c r="EB19" i="3"/>
  <c r="IP19" i="3"/>
  <c r="FV19" i="3"/>
  <c r="IK19" i="3"/>
  <c r="FA19" i="3"/>
  <c r="GJ19" i="3"/>
  <c r="GI19" i="3"/>
  <c r="HV19" i="3"/>
  <c r="EX19" i="3"/>
  <c r="HU19" i="3"/>
  <c r="EK19" i="3"/>
  <c r="IR19" i="3"/>
  <c r="FP19" i="3"/>
  <c r="IM19" i="3"/>
  <c r="HS19" i="3"/>
  <c r="HC19" i="3"/>
  <c r="GM19" i="3"/>
  <c r="FS19" i="3"/>
  <c r="EY19" i="3"/>
  <c r="EF19" i="3"/>
  <c r="IT19" i="3"/>
  <c r="ID19" i="3"/>
  <c r="HJ19" i="3"/>
  <c r="GT19" i="3"/>
  <c r="GD19" i="3"/>
  <c r="FF19" i="3"/>
  <c r="EL19" i="3"/>
  <c r="DU19" i="3"/>
  <c r="IO19" i="3"/>
  <c r="HY19" i="3"/>
  <c r="HI19" i="3"/>
  <c r="GS19" i="3"/>
  <c r="FI19" i="3"/>
  <c r="EO19" i="3"/>
  <c r="DY19" i="3"/>
  <c r="IV19" i="3"/>
  <c r="IB19" i="3"/>
  <c r="HH19" i="3"/>
  <c r="GN19" i="3"/>
  <c r="FX19" i="3"/>
  <c r="EZ19" i="3"/>
  <c r="EC19" i="3"/>
  <c r="IU19" i="3"/>
  <c r="IA19" i="3"/>
  <c r="HK19" i="3"/>
  <c r="GU19" i="3"/>
  <c r="GE19" i="3"/>
  <c r="FG19" i="3"/>
  <c r="EQ19" i="3"/>
  <c r="DV19" i="3"/>
  <c r="IL19" i="3"/>
  <c r="HR19" i="3"/>
  <c r="HB19" i="3"/>
  <c r="GL19" i="3"/>
  <c r="FR19" i="3"/>
  <c r="ET19" i="3"/>
  <c r="EE19" i="3"/>
  <c r="IW19" i="3"/>
  <c r="IG19" i="3"/>
  <c r="HQ19" i="3"/>
  <c r="HA19" i="3"/>
  <c r="FU19" i="3"/>
  <c r="EW19" i="3"/>
  <c r="EH19" i="3"/>
  <c r="IN19" i="3"/>
  <c r="HT19" i="3"/>
  <c r="GZ19" i="3"/>
  <c r="GF19" i="3"/>
  <c r="FL19" i="3"/>
  <c r="EN19" i="3"/>
  <c r="IQ19" i="3"/>
  <c r="HW19" i="3"/>
  <c r="HG19" i="3"/>
  <c r="GQ19" i="3"/>
  <c r="GA19" i="3"/>
  <c r="FC19" i="3"/>
  <c r="EM19" i="3"/>
  <c r="IX19" i="3"/>
  <c r="IH19" i="3"/>
  <c r="HN19" i="3"/>
  <c r="GX19" i="3"/>
  <c r="GH19" i="3"/>
  <c r="FJ19" i="3"/>
  <c r="EP19" i="3"/>
  <c r="DZ19" i="3"/>
  <c r="IS19" i="3"/>
  <c r="IC19" i="3"/>
  <c r="HM19" i="3"/>
  <c r="GW19" i="3"/>
  <c r="FM19" i="3"/>
  <c r="ES19" i="3"/>
  <c r="ED19" i="3"/>
  <c r="IF19" i="3"/>
  <c r="HL19" i="3"/>
  <c r="GV19" i="3"/>
  <c r="GB19" i="3"/>
  <c r="FD19" i="3"/>
  <c r="EG19" i="3"/>
  <c r="EF17" i="3"/>
  <c r="ID17" i="3"/>
  <c r="DW17" i="3"/>
  <c r="EV17" i="3"/>
  <c r="FP17" i="3"/>
  <c r="GJ17" i="3"/>
  <c r="HD17" i="3"/>
  <c r="HX17" i="3"/>
  <c r="IR17" i="3"/>
  <c r="GW17" i="3"/>
  <c r="HM17" i="3"/>
  <c r="IC17" i="3"/>
  <c r="IS17" i="3"/>
  <c r="EC17" i="3"/>
  <c r="EZ17" i="3"/>
  <c r="FX17" i="3"/>
  <c r="GN17" i="3"/>
  <c r="HH17" i="3"/>
  <c r="IB17" i="3"/>
  <c r="IV17" i="3"/>
  <c r="FU17" i="3"/>
  <c r="HA17" i="3"/>
  <c r="HQ17" i="3"/>
  <c r="IG17" i="3"/>
  <c r="EG17" i="3"/>
  <c r="FD17" i="3"/>
  <c r="GB17" i="3"/>
  <c r="GV17" i="3"/>
  <c r="HL17" i="3"/>
  <c r="IF17" i="3"/>
  <c r="FY17" i="3"/>
  <c r="HE17" i="3"/>
  <c r="HU17" i="3"/>
  <c r="IK17" i="3"/>
  <c r="DZ17" i="3"/>
  <c r="EN17" i="3"/>
  <c r="FL17" i="3"/>
  <c r="GF17" i="3"/>
  <c r="GZ17" i="3"/>
  <c r="HT17" i="3"/>
  <c r="IN17" i="3"/>
  <c r="GS17" i="3"/>
  <c r="HI17" i="3"/>
  <c r="HY17" i="3"/>
  <c r="IO17" i="3"/>
  <c r="HF18" i="3"/>
  <c r="FA14" i="3"/>
  <c r="HJ18" i="3"/>
  <c r="GW18" i="3"/>
  <c r="IU17" i="3"/>
  <c r="FO17" i="3"/>
  <c r="IG18" i="3"/>
  <c r="GU17" i="3"/>
  <c r="EK15" i="3"/>
  <c r="EO18" i="3"/>
  <c r="IW18" i="3"/>
  <c r="Q468" i="4"/>
  <c r="J468" i="4"/>
  <c r="G468" i="4"/>
  <c r="CD468" i="4"/>
  <c r="BO468" i="4"/>
  <c r="BS468" i="4"/>
  <c r="BC468" i="4"/>
  <c r="DS136" i="4"/>
  <c r="CZ136" i="4"/>
  <c r="CD136" i="4"/>
  <c r="BI136" i="4"/>
  <c r="AN136" i="4"/>
  <c r="R136" i="4"/>
  <c r="CX136" i="4"/>
  <c r="CC136" i="4"/>
  <c r="BH136" i="4"/>
  <c r="AL136" i="4"/>
  <c r="DR136" i="4"/>
  <c r="CW136" i="4"/>
  <c r="CB136" i="4"/>
  <c r="BF136" i="4"/>
  <c r="AK136" i="4"/>
  <c r="P136" i="4"/>
  <c r="DF136" i="4"/>
  <c r="CK136" i="4"/>
  <c r="BP136" i="4"/>
  <c r="AT136" i="4"/>
  <c r="Y136" i="4"/>
  <c r="L136" i="4"/>
  <c r="D136" i="4"/>
  <c r="AE136" i="4"/>
  <c r="CQ136" i="4"/>
  <c r="AY136" i="4"/>
  <c r="DK136" i="4"/>
  <c r="BC136" i="4"/>
  <c r="DO136" i="4"/>
  <c r="BG136" i="4"/>
  <c r="DS165" i="4"/>
  <c r="CI165" i="4"/>
  <c r="AR165" i="4"/>
  <c r="DL165" i="4"/>
  <c r="BU165" i="4"/>
  <c r="AE165" i="4"/>
  <c r="CY165" i="4"/>
  <c r="BH165" i="4"/>
  <c r="Q165" i="4"/>
  <c r="CV165" i="4"/>
  <c r="BE165" i="4"/>
  <c r="O165" i="4"/>
  <c r="AV165" i="4"/>
  <c r="DN165" i="4"/>
  <c r="BB165" i="4"/>
  <c r="X165" i="4"/>
  <c r="DE165" i="4"/>
  <c r="BW165" i="4"/>
  <c r="CT165" i="4"/>
  <c r="AH165" i="4"/>
  <c r="AY165" i="4"/>
  <c r="P165" i="4"/>
  <c r="CW165" i="4"/>
  <c r="BJ165" i="4"/>
  <c r="M165" i="4"/>
  <c r="CU165" i="4"/>
  <c r="BL165" i="4"/>
  <c r="DB165" i="4"/>
  <c r="AP165" i="4"/>
  <c r="AN165" i="4"/>
  <c r="DR74" i="4"/>
  <c r="D74" i="4"/>
  <c r="BP74" i="4"/>
  <c r="K74" i="4"/>
  <c r="AG74" i="4"/>
  <c r="CS74" i="4"/>
  <c r="F74" i="4"/>
  <c r="BR74" i="4"/>
  <c r="BC74" i="4"/>
  <c r="AN74" i="4"/>
  <c r="CZ74" i="4"/>
  <c r="E74" i="4"/>
  <c r="BQ74" i="4"/>
  <c r="AM74" i="4"/>
  <c r="AP74" i="4"/>
  <c r="DB74" i="4"/>
  <c r="L74" i="4"/>
  <c r="BX74" i="4"/>
  <c r="CI74" i="4"/>
  <c r="BE74" i="4"/>
  <c r="DQ74" i="4"/>
  <c r="N74" i="4"/>
  <c r="BZ74" i="4"/>
  <c r="CA74" i="4"/>
  <c r="AV74" i="4"/>
  <c r="DH74" i="4"/>
  <c r="AC74" i="4"/>
  <c r="CO74" i="4"/>
  <c r="DO74" i="4"/>
  <c r="BN74" i="4"/>
  <c r="AQ74" i="4"/>
  <c r="AJ74" i="4"/>
  <c r="DL74" i="4"/>
  <c r="AW74" i="4"/>
  <c r="AA74" i="4"/>
  <c r="BB74" i="4"/>
  <c r="CQ74" i="4"/>
  <c r="BT74" i="4"/>
  <c r="BW74" i="4"/>
  <c r="CG74" i="4"/>
  <c r="J74" i="4"/>
  <c r="CL74" i="4"/>
  <c r="AB74" i="4"/>
  <c r="DD74" i="4"/>
  <c r="AO74" i="4"/>
  <c r="G74" i="4"/>
  <c r="AT74" i="4"/>
  <c r="AE74" i="4"/>
  <c r="BL74" i="4"/>
  <c r="CU74" i="4"/>
  <c r="BY74" i="4"/>
  <c r="R74" i="4"/>
  <c r="CT74" i="4"/>
  <c r="CE74" i="4"/>
  <c r="AZ74" i="4"/>
  <c r="BK74" i="4"/>
  <c r="BM74" i="4"/>
  <c r="BS74" i="4"/>
  <c r="CH74" i="4"/>
  <c r="H74" i="4"/>
  <c r="CJ74" i="4"/>
  <c r="U74" i="4"/>
  <c r="CW74" i="4"/>
  <c r="Z74" i="4"/>
  <c r="S74" i="4"/>
  <c r="AR74" i="4"/>
  <c r="AI74" i="4"/>
  <c r="BU74" i="4"/>
  <c r="AU74" i="4"/>
  <c r="BJ74" i="4"/>
  <c r="DG74" i="4"/>
  <c r="CB74" i="4"/>
  <c r="M74" i="4"/>
  <c r="DE74" i="4"/>
  <c r="AH74" i="4"/>
  <c r="DJ74" i="4"/>
  <c r="DP44" i="4"/>
  <c r="BM44" i="4"/>
  <c r="CG44" i="4"/>
  <c r="BY44" i="4"/>
  <c r="M44" i="4"/>
  <c r="DQ44" i="4"/>
  <c r="BE44" i="4"/>
  <c r="CW44" i="4"/>
  <c r="AD44" i="4"/>
  <c r="CP44" i="4"/>
  <c r="AQ44" i="4"/>
  <c r="DC44" i="4"/>
  <c r="AR44" i="4"/>
  <c r="DD44" i="4"/>
  <c r="BN44" i="4"/>
  <c r="O44" i="4"/>
  <c r="CA44" i="4"/>
  <c r="AF44" i="4"/>
  <c r="CR44" i="4"/>
  <c r="AL44" i="4"/>
  <c r="CX44" i="4"/>
  <c r="AY44" i="4"/>
  <c r="DK44" i="4"/>
  <c r="AZ44" i="4"/>
  <c r="DL44" i="4"/>
  <c r="BF44" i="4"/>
  <c r="DR44" i="4"/>
  <c r="BC44" i="4"/>
  <c r="DO44" i="4"/>
  <c r="BD44" i="4"/>
  <c r="CC44" i="4"/>
  <c r="AK44" i="4"/>
  <c r="AS44" i="4"/>
  <c r="U44" i="4"/>
  <c r="AO44" i="4"/>
  <c r="E44" i="4"/>
  <c r="BZ44" i="4"/>
  <c r="BG44" i="4"/>
  <c r="L44" i="4"/>
  <c r="CN44" i="4"/>
  <c r="CD44" i="4"/>
  <c r="AU44" i="4"/>
  <c r="P44" i="4"/>
  <c r="DH44" i="4"/>
  <c r="BR44" i="4"/>
  <c r="AI44" i="4"/>
  <c r="D44" i="4"/>
  <c r="CF44" i="4"/>
  <c r="AP44" i="4"/>
  <c r="G44" i="4"/>
  <c r="CI44" i="4"/>
  <c r="AN44" i="4"/>
  <c r="AW44" i="4"/>
  <c r="DE44" i="4"/>
  <c r="AC44" i="4"/>
  <c r="DA44" i="4"/>
  <c r="Y44" i="4"/>
  <c r="N44" i="4"/>
  <c r="DF44" i="4"/>
  <c r="BW44" i="4"/>
  <c r="AB44" i="4"/>
  <c r="R44" i="4"/>
  <c r="CT44" i="4"/>
  <c r="BK44" i="4"/>
  <c r="AV44" i="4"/>
  <c r="F44" i="4"/>
  <c r="CH44" i="4"/>
  <c r="BO44" i="4"/>
  <c r="T44" i="4"/>
  <c r="CV44" i="4"/>
  <c r="BV44" i="4"/>
  <c r="W44" i="4"/>
  <c r="CY44" i="4"/>
  <c r="BT44" i="4"/>
  <c r="DP36" i="4"/>
  <c r="BM36" i="4"/>
  <c r="DE36" i="4"/>
  <c r="AS36" i="4"/>
  <c r="CG36" i="4"/>
  <c r="DA36" i="4"/>
  <c r="AO36" i="4"/>
  <c r="BQ36" i="4"/>
  <c r="AD36" i="4"/>
  <c r="CP36" i="4"/>
  <c r="AQ36" i="4"/>
  <c r="DC36" i="4"/>
  <c r="AR36" i="4"/>
  <c r="DD36" i="4"/>
  <c r="BN36" i="4"/>
  <c r="O36" i="4"/>
  <c r="CA36" i="4"/>
  <c r="AF36" i="4"/>
  <c r="CR36" i="4"/>
  <c r="AL36" i="4"/>
  <c r="CX36" i="4"/>
  <c r="AY36" i="4"/>
  <c r="DK36" i="4"/>
  <c r="AZ36" i="4"/>
  <c r="DL36" i="4"/>
  <c r="BF36" i="4"/>
  <c r="DR36" i="4"/>
  <c r="BC36" i="4"/>
  <c r="DO36" i="4"/>
  <c r="BD36" i="4"/>
  <c r="DI36" i="4"/>
  <c r="AG36" i="4"/>
  <c r="BI36" i="4"/>
  <c r="BA36" i="4"/>
  <c r="BU36" i="4"/>
  <c r="CW36" i="4"/>
  <c r="AT36" i="4"/>
  <c r="K36" i="4"/>
  <c r="CM36" i="4"/>
  <c r="BH36" i="4"/>
  <c r="AH36" i="4"/>
  <c r="DJ36" i="4"/>
  <c r="CQ36" i="4"/>
  <c r="BL36" i="4"/>
  <c r="V36" i="4"/>
  <c r="DN36" i="4"/>
  <c r="CE36" i="4"/>
  <c r="AJ36" i="4"/>
  <c r="J36" i="4"/>
  <c r="CL36" i="4"/>
  <c r="AM36" i="4"/>
  <c r="H36" i="4"/>
  <c r="CJ36" i="4"/>
  <c r="CS36" i="4"/>
  <c r="Q36" i="4"/>
  <c r="AC36" i="4"/>
  <c r="U36" i="4"/>
  <c r="BE36" i="4"/>
  <c r="AK36" i="4"/>
  <c r="BJ36" i="4"/>
  <c r="AA36" i="4"/>
  <c r="DS36" i="4"/>
  <c r="BX36" i="4"/>
  <c r="AX36" i="4"/>
  <c r="AE36" i="4"/>
  <c r="DG36" i="4"/>
  <c r="CB36" i="4"/>
  <c r="BB36" i="4"/>
  <c r="S36" i="4"/>
  <c r="CU36" i="4"/>
  <c r="BP36" i="4"/>
  <c r="Z36" i="4"/>
  <c r="DB36" i="4"/>
  <c r="BS36" i="4"/>
  <c r="X36" i="4"/>
  <c r="CZ36" i="4"/>
  <c r="DP28" i="4"/>
  <c r="BM28" i="4"/>
  <c r="CG28" i="4"/>
  <c r="BY28" i="4"/>
  <c r="M28" i="4"/>
  <c r="DQ28" i="4"/>
  <c r="BE28" i="4"/>
  <c r="CW28" i="4"/>
  <c r="AD28" i="4"/>
  <c r="CP28" i="4"/>
  <c r="AQ28" i="4"/>
  <c r="DC28" i="4"/>
  <c r="AR28" i="4"/>
  <c r="DD28" i="4"/>
  <c r="BN28" i="4"/>
  <c r="O28" i="4"/>
  <c r="CA28" i="4"/>
  <c r="AF28" i="4"/>
  <c r="CR28" i="4"/>
  <c r="AL28" i="4"/>
  <c r="CX28" i="4"/>
  <c r="AY28" i="4"/>
  <c r="DK28" i="4"/>
  <c r="AZ28" i="4"/>
  <c r="DL28" i="4"/>
  <c r="BF28" i="4"/>
  <c r="DR28" i="4"/>
  <c r="BC28" i="4"/>
  <c r="DO28" i="4"/>
  <c r="BD28" i="4"/>
  <c r="CC28" i="4"/>
  <c r="AK28" i="4"/>
  <c r="AS28" i="4"/>
  <c r="U28" i="4"/>
  <c r="AO28" i="4"/>
  <c r="E28" i="4"/>
  <c r="BZ28" i="4"/>
  <c r="BG28" i="4"/>
  <c r="L28" i="4"/>
  <c r="CN28" i="4"/>
  <c r="CD28" i="4"/>
  <c r="AU28" i="4"/>
  <c r="P28" i="4"/>
  <c r="DH28" i="4"/>
  <c r="BR28" i="4"/>
  <c r="AI28" i="4"/>
  <c r="D28" i="4"/>
  <c r="CF28" i="4"/>
  <c r="AP28" i="4"/>
  <c r="G28" i="4"/>
  <c r="CI28" i="4"/>
  <c r="AN28" i="4"/>
  <c r="AW28" i="4"/>
  <c r="DE28" i="4"/>
  <c r="AC28" i="4"/>
  <c r="DA28" i="4"/>
  <c r="Y28" i="4"/>
  <c r="N28" i="4"/>
  <c r="DF28" i="4"/>
  <c r="BW28" i="4"/>
  <c r="AB28" i="4"/>
  <c r="R28" i="4"/>
  <c r="CT28" i="4"/>
  <c r="BK28" i="4"/>
  <c r="AV28" i="4"/>
  <c r="F28" i="4"/>
  <c r="CH28" i="4"/>
  <c r="BO28" i="4"/>
  <c r="T28" i="4"/>
  <c r="CV28" i="4"/>
  <c r="BV28" i="4"/>
  <c r="W28" i="4"/>
  <c r="CY28" i="4"/>
  <c r="BT28" i="4"/>
  <c r="DP20" i="4"/>
  <c r="BM20" i="4"/>
  <c r="CG20" i="4"/>
  <c r="BY20" i="4"/>
  <c r="M20" i="4"/>
  <c r="DQ20" i="4"/>
  <c r="BE20" i="4"/>
  <c r="DM20" i="4"/>
  <c r="AD20" i="4"/>
  <c r="CP20" i="4"/>
  <c r="AQ20" i="4"/>
  <c r="DC20" i="4"/>
  <c r="AR20" i="4"/>
  <c r="DD20" i="4"/>
  <c r="BN20" i="4"/>
  <c r="O20" i="4"/>
  <c r="CA20" i="4"/>
  <c r="AF20" i="4"/>
  <c r="CR20" i="4"/>
  <c r="AL20" i="4"/>
  <c r="CX20" i="4"/>
  <c r="AY20" i="4"/>
  <c r="DK20" i="4"/>
  <c r="AZ20" i="4"/>
  <c r="DL20" i="4"/>
  <c r="BF20" i="4"/>
  <c r="DR20" i="4"/>
  <c r="BC20" i="4"/>
  <c r="DO20" i="4"/>
  <c r="BD20" i="4"/>
  <c r="DI20" i="4"/>
  <c r="AG20" i="4"/>
  <c r="CO20" i="4"/>
  <c r="CW20" i="4"/>
  <c r="CK20" i="4"/>
  <c r="I20" i="4"/>
  <c r="AT20" i="4"/>
  <c r="K20" i="4"/>
  <c r="CM20" i="4"/>
  <c r="BH20" i="4"/>
  <c r="AH20" i="4"/>
  <c r="DJ20" i="4"/>
  <c r="CQ20" i="4"/>
  <c r="BL20" i="4"/>
  <c r="V20" i="4"/>
  <c r="DN20" i="4"/>
  <c r="CE20" i="4"/>
  <c r="AJ20" i="4"/>
  <c r="J20" i="4"/>
  <c r="CL20" i="4"/>
  <c r="AM20" i="4"/>
  <c r="H20" i="4"/>
  <c r="CJ20" i="4"/>
  <c r="CS20" i="4"/>
  <c r="Q20" i="4"/>
  <c r="BI20" i="4"/>
  <c r="BA20" i="4"/>
  <c r="BU20" i="4"/>
  <c r="BQ20" i="4"/>
  <c r="BJ20" i="4"/>
  <c r="AA20" i="4"/>
  <c r="DS20" i="4"/>
  <c r="BX20" i="4"/>
  <c r="AX20" i="4"/>
  <c r="AE20" i="4"/>
  <c r="DG20" i="4"/>
  <c r="CB20" i="4"/>
  <c r="BB20" i="4"/>
  <c r="S20" i="4"/>
  <c r="CU20" i="4"/>
  <c r="BP20" i="4"/>
  <c r="Z20" i="4"/>
  <c r="DB20" i="4"/>
  <c r="BS20" i="4"/>
  <c r="X20" i="4"/>
  <c r="CZ20" i="4"/>
  <c r="DP12" i="4"/>
  <c r="BM12" i="4"/>
  <c r="BQ12" i="4"/>
  <c r="BY12" i="4"/>
  <c r="M12" i="4"/>
  <c r="DQ12" i="4"/>
  <c r="BE12" i="4"/>
  <c r="CW12" i="4"/>
  <c r="AD12" i="4"/>
  <c r="CP12" i="4"/>
  <c r="AQ12" i="4"/>
  <c r="DC12" i="4"/>
  <c r="AR12" i="4"/>
  <c r="DD12" i="4"/>
  <c r="BN12" i="4"/>
  <c r="CC12" i="4"/>
  <c r="E12" i="4"/>
  <c r="AS12" i="4"/>
  <c r="AK12" i="4"/>
  <c r="AO12" i="4"/>
  <c r="U12" i="4"/>
  <c r="BZ12" i="4"/>
  <c r="BG12" i="4"/>
  <c r="L12" i="4"/>
  <c r="CN12" i="4"/>
  <c r="CD12" i="4"/>
  <c r="AE12" i="4"/>
  <c r="CQ12" i="4"/>
  <c r="AV12" i="4"/>
  <c r="DH12" i="4"/>
  <c r="BB12" i="4"/>
  <c r="DN12" i="4"/>
  <c r="BO12" i="4"/>
  <c r="D12" i="4"/>
  <c r="BP12" i="4"/>
  <c r="J12" i="4"/>
  <c r="BV12" i="4"/>
  <c r="G12" i="4"/>
  <c r="BS12" i="4"/>
  <c r="H12" i="4"/>
  <c r="BT12" i="4"/>
  <c r="AW12" i="4"/>
  <c r="DE12" i="4"/>
  <c r="AC12" i="4"/>
  <c r="DA12" i="4"/>
  <c r="Y12" i="4"/>
  <c r="N12" i="4"/>
  <c r="DF12" i="4"/>
  <c r="BW12" i="4"/>
  <c r="AB12" i="4"/>
  <c r="R12" i="4"/>
  <c r="CT12" i="4"/>
  <c r="AU12" i="4"/>
  <c r="DG12" i="4"/>
  <c r="BL12" i="4"/>
  <c r="F12" i="4"/>
  <c r="BR12" i="4"/>
  <c r="S12" i="4"/>
  <c r="CE12" i="4"/>
  <c r="T12" i="4"/>
  <c r="CF12" i="4"/>
  <c r="Z12" i="4"/>
  <c r="CL12" i="4"/>
  <c r="W12" i="4"/>
  <c r="CI12" i="4"/>
  <c r="X12" i="4"/>
  <c r="CJ12" i="4"/>
  <c r="DP68" i="4"/>
  <c r="BM68" i="4"/>
  <c r="CW68" i="4"/>
  <c r="CO68" i="4"/>
  <c r="AC68" i="4"/>
  <c r="U68" i="4"/>
  <c r="BU68" i="4"/>
  <c r="I68" i="4"/>
  <c r="AD68" i="4"/>
  <c r="CP68" i="4"/>
  <c r="AQ68" i="4"/>
  <c r="DC68" i="4"/>
  <c r="AR68" i="4"/>
  <c r="DD68" i="4"/>
  <c r="BN68" i="4"/>
  <c r="O68" i="4"/>
  <c r="CA68" i="4"/>
  <c r="AF68" i="4"/>
  <c r="CR68" i="4"/>
  <c r="AL68" i="4"/>
  <c r="CX68" i="4"/>
  <c r="AY68" i="4"/>
  <c r="DK68" i="4"/>
  <c r="AZ68" i="4"/>
  <c r="DL68" i="4"/>
  <c r="BF68" i="4"/>
  <c r="DR68" i="4"/>
  <c r="BC68" i="4"/>
  <c r="DO68" i="4"/>
  <c r="BD68" i="4"/>
  <c r="DS59" i="4"/>
  <c r="CX59" i="4"/>
  <c r="CC59" i="4"/>
  <c r="BH59" i="4"/>
  <c r="AL59" i="4"/>
  <c r="Q59" i="4"/>
  <c r="CT59" i="4"/>
  <c r="X59" i="4"/>
  <c r="DH59" i="4"/>
  <c r="CL59" i="4"/>
  <c r="BQ59" i="4"/>
  <c r="AV59" i="4"/>
  <c r="Z59" i="4"/>
  <c r="E59" i="4"/>
  <c r="BI59" i="4"/>
  <c r="DQ59" i="4"/>
  <c r="CV59" i="4"/>
  <c r="BZ59" i="4"/>
  <c r="BE59" i="4"/>
  <c r="AJ59" i="4"/>
  <c r="N59" i="4"/>
  <c r="CZ59" i="4"/>
  <c r="AS59" i="4"/>
  <c r="AI59" i="4"/>
  <c r="CU59" i="4"/>
  <c r="AM59" i="4"/>
  <c r="CY59" i="4"/>
  <c r="AQ59" i="4"/>
  <c r="DC59" i="4"/>
  <c r="BK59" i="4"/>
  <c r="DS51" i="4"/>
  <c r="CX51" i="4"/>
  <c r="CC51" i="4"/>
  <c r="BH51" i="4"/>
  <c r="AL51" i="4"/>
  <c r="Q51" i="4"/>
  <c r="CO51" i="4"/>
  <c r="AC51" i="4"/>
  <c r="DH51" i="4"/>
  <c r="CL51" i="4"/>
  <c r="BQ51" i="4"/>
  <c r="AV51" i="4"/>
  <c r="Z51" i="4"/>
  <c r="E51" i="4"/>
  <c r="BN51" i="4"/>
  <c r="DQ51" i="4"/>
  <c r="CV51" i="4"/>
  <c r="BZ51" i="4"/>
  <c r="BE51" i="4"/>
  <c r="AJ51" i="4"/>
  <c r="N51" i="4"/>
  <c r="CT51" i="4"/>
  <c r="AH51" i="4"/>
  <c r="AI51" i="4"/>
  <c r="CU51" i="4"/>
  <c r="AM51" i="4"/>
  <c r="CY51" i="4"/>
  <c r="AQ51" i="4"/>
  <c r="DC51" i="4"/>
  <c r="BK51" i="4"/>
  <c r="DS31" i="4"/>
  <c r="CX31" i="4"/>
  <c r="CC31" i="4"/>
  <c r="BH31" i="4"/>
  <c r="AL31" i="4"/>
  <c r="Q31" i="4"/>
  <c r="CO31" i="4"/>
  <c r="R31" i="4"/>
  <c r="DB31" i="4"/>
  <c r="CG31" i="4"/>
  <c r="BL31" i="4"/>
  <c r="AP31" i="4"/>
  <c r="U31" i="4"/>
  <c r="DJ31" i="4"/>
  <c r="AX31" i="4"/>
  <c r="DQ31" i="4"/>
  <c r="CV31" i="4"/>
  <c r="BZ31" i="4"/>
  <c r="BE31" i="4"/>
  <c r="AJ31" i="4"/>
  <c r="DL13" i="4"/>
  <c r="CF13" i="4"/>
  <c r="AZ13" i="4"/>
  <c r="T13" i="4"/>
  <c r="BR13" i="4"/>
  <c r="DJ13" i="4"/>
  <c r="CD13" i="4"/>
  <c r="AX13" i="4"/>
  <c r="R13" i="4"/>
  <c r="BB13" i="4"/>
  <c r="DH13" i="4"/>
  <c r="CB13" i="4"/>
  <c r="AV13" i="4"/>
  <c r="P13" i="4"/>
  <c r="BZ13" i="4"/>
  <c r="G13" i="4"/>
  <c r="BS13" i="4"/>
  <c r="I13" i="4"/>
  <c r="BU13" i="4"/>
  <c r="AA13" i="4"/>
  <c r="CM13" i="4"/>
  <c r="AC13" i="4"/>
  <c r="CO13" i="4"/>
  <c r="AU13" i="4"/>
  <c r="DG13" i="4"/>
  <c r="BM13" i="4"/>
  <c r="S13" i="4"/>
  <c r="CE13" i="4"/>
  <c r="U13" i="4"/>
  <c r="CG13" i="4"/>
  <c r="DD13" i="4"/>
  <c r="BX13" i="4"/>
  <c r="AR13" i="4"/>
  <c r="L13" i="4"/>
  <c r="AL13" i="4"/>
  <c r="DB13" i="4"/>
  <c r="BV13" i="4"/>
  <c r="AP13" i="4"/>
  <c r="J13" i="4"/>
  <c r="AT13" i="4"/>
  <c r="CZ13" i="4"/>
  <c r="BT13" i="4"/>
  <c r="AN13" i="4"/>
  <c r="H13" i="4"/>
  <c r="BJ13" i="4"/>
  <c r="W13" i="4"/>
  <c r="CI13" i="4"/>
  <c r="Y13" i="4"/>
  <c r="CK13" i="4"/>
  <c r="AQ13" i="4"/>
  <c r="DC13" i="4"/>
  <c r="AS13" i="4"/>
  <c r="DE13" i="4"/>
  <c r="BK13" i="4"/>
  <c r="Q13" i="4"/>
  <c r="CC13" i="4"/>
  <c r="AI13" i="4"/>
  <c r="CU13" i="4"/>
  <c r="AK13" i="4"/>
  <c r="CW13" i="4"/>
  <c r="W82" i="7"/>
  <c r="V26" i="7"/>
  <c r="G50" i="7"/>
  <c r="T67" i="7"/>
  <c r="V19" i="7"/>
  <c r="W43" i="7"/>
  <c r="I84" i="7"/>
  <c r="I12" i="7"/>
  <c r="Y44" i="7"/>
  <c r="V93" i="7"/>
  <c r="R49" i="7"/>
  <c r="H78" i="7"/>
  <c r="P9" i="7"/>
  <c r="S165" i="4"/>
  <c r="BV165" i="4"/>
  <c r="CG165" i="4"/>
  <c r="BY165" i="4"/>
  <c r="AD165" i="4"/>
  <c r="DF165" i="4"/>
  <c r="DK165" i="4"/>
  <c r="H165" i="4"/>
  <c r="CD165" i="4"/>
  <c r="BA165" i="4"/>
  <c r="BO165" i="4"/>
  <c r="AL165" i="4"/>
  <c r="DH165" i="4"/>
  <c r="E165" i="4"/>
  <c r="AU165" i="4"/>
  <c r="DG165" i="4"/>
  <c r="AM165" i="4"/>
  <c r="CN165" i="4"/>
  <c r="AO165" i="4"/>
  <c r="CQ165" i="4"/>
  <c r="AG165" i="4"/>
  <c r="CS165" i="4"/>
  <c r="CM136" i="4"/>
  <c r="K136" i="4"/>
  <c r="AM136" i="4"/>
  <c r="CE136" i="4"/>
  <c r="DG136" i="4"/>
  <c r="O136" i="4"/>
  <c r="Q136" i="4"/>
  <c r="M136" i="4"/>
  <c r="AZ136" i="4"/>
  <c r="BZ136" i="4"/>
  <c r="DA136" i="4"/>
  <c r="U136" i="4"/>
  <c r="AV136" i="4"/>
  <c r="BV136" i="4"/>
  <c r="DB136" i="4"/>
  <c r="AB136" i="4"/>
  <c r="BB136" i="4"/>
  <c r="CH136" i="4"/>
  <c r="DI136" i="4"/>
  <c r="AH136" i="4"/>
  <c r="BN136" i="4"/>
  <c r="CO136" i="4"/>
  <c r="DP136" i="4"/>
  <c r="DO468" i="4"/>
  <c r="E13" i="4"/>
  <c r="DI13" i="4"/>
  <c r="CQ13" i="4"/>
  <c r="BY13" i="4"/>
  <c r="BW13" i="4"/>
  <c r="BE13" i="4"/>
  <c r="BC13" i="4"/>
  <c r="CP13" i="4"/>
  <c r="BD13" i="4"/>
  <c r="DP13" i="4"/>
  <c r="Z13" i="4"/>
  <c r="CL13" i="4"/>
  <c r="DF13" i="4"/>
  <c r="BH13" i="4"/>
  <c r="DQ13" i="4"/>
  <c r="DO12" i="4"/>
  <c r="DR12" i="4"/>
  <c r="DL12" i="4"/>
  <c r="DK12" i="4"/>
  <c r="CX12" i="4"/>
  <c r="CR12" i="4"/>
  <c r="CA12" i="4"/>
  <c r="AX12" i="4"/>
  <c r="DS12" i="4"/>
  <c r="BJ12" i="4"/>
  <c r="BU12" i="4"/>
  <c r="BI12" i="4"/>
  <c r="CS12" i="4"/>
  <c r="CY20" i="4"/>
  <c r="BV20" i="4"/>
  <c r="T20" i="4"/>
  <c r="CH20" i="4"/>
  <c r="AV20" i="4"/>
  <c r="CT20" i="4"/>
  <c r="AB20" i="4"/>
  <c r="DF20" i="4"/>
  <c r="Y20" i="4"/>
  <c r="AC20" i="4"/>
  <c r="AW20" i="4"/>
  <c r="X28" i="4"/>
  <c r="DB28" i="4"/>
  <c r="BP28" i="4"/>
  <c r="S28" i="4"/>
  <c r="CB28" i="4"/>
  <c r="AE28" i="4"/>
  <c r="BX28" i="4"/>
  <c r="AA28" i="4"/>
  <c r="BA28" i="4"/>
  <c r="BQ28" i="4"/>
  <c r="Q28" i="4"/>
  <c r="BT36" i="4"/>
  <c r="W36" i="4"/>
  <c r="CV36" i="4"/>
  <c r="BO36" i="4"/>
  <c r="F36" i="4"/>
  <c r="BK36" i="4"/>
  <c r="R36" i="4"/>
  <c r="BW36" i="4"/>
  <c r="N36" i="4"/>
  <c r="CK36" i="4"/>
  <c r="BY36" i="4"/>
  <c r="CZ44" i="4"/>
  <c r="BS44" i="4"/>
  <c r="Z44" i="4"/>
  <c r="CU44" i="4"/>
  <c r="BB44" i="4"/>
  <c r="DG44" i="4"/>
  <c r="AX44" i="4"/>
  <c r="DS44" i="4"/>
  <c r="BJ44" i="4"/>
  <c r="BU44" i="4"/>
  <c r="BI44" i="4"/>
  <c r="CS44" i="4"/>
  <c r="BG74" i="4"/>
  <c r="AY74" i="4"/>
  <c r="DF74" i="4"/>
  <c r="DA74" i="4"/>
  <c r="CN74" i="4"/>
  <c r="BV74" i="4"/>
  <c r="BA74" i="4"/>
  <c r="BD74" i="4"/>
  <c r="AL74" i="4"/>
  <c r="Q74" i="4"/>
  <c r="T74" i="4"/>
  <c r="Z90" i="7"/>
  <c r="X34" i="7"/>
  <c r="Y50" i="7"/>
  <c r="U51" i="7"/>
  <c r="T84" i="7"/>
  <c r="L28" i="7"/>
  <c r="T61" i="7"/>
  <c r="G70" i="7"/>
  <c r="K49" i="7"/>
  <c r="O78" i="7"/>
  <c r="DM13" i="4"/>
  <c r="DK13" i="4"/>
  <c r="CS13" i="4"/>
  <c r="CA13" i="4"/>
  <c r="BI13" i="4"/>
  <c r="BG13" i="4"/>
  <c r="AO13" i="4"/>
  <c r="AM13" i="4"/>
  <c r="DN13" i="4"/>
  <c r="BL13" i="4"/>
  <c r="V13" i="4"/>
  <c r="AH13" i="4"/>
  <c r="CT13" i="4"/>
  <c r="D13" i="4"/>
  <c r="BP13" i="4"/>
  <c r="CZ12" i="4"/>
  <c r="CY12" i="4"/>
  <c r="DB12" i="4"/>
  <c r="CV12" i="4"/>
  <c r="CU12" i="4"/>
  <c r="CH12" i="4"/>
  <c r="CB12" i="4"/>
  <c r="BK12" i="4"/>
  <c r="AH12" i="4"/>
  <c r="CM12" i="4"/>
  <c r="AT12" i="4"/>
  <c r="CK12" i="4"/>
  <c r="CO12" i="4"/>
  <c r="DI12" i="4"/>
  <c r="CI20" i="4"/>
  <c r="AP20" i="4"/>
  <c r="D20" i="4"/>
  <c r="BR20" i="4"/>
  <c r="P20" i="4"/>
  <c r="CD20" i="4"/>
  <c r="L20" i="4"/>
  <c r="BZ20" i="4"/>
  <c r="AO20" i="4"/>
  <c r="AS20" i="4"/>
  <c r="CC20" i="4"/>
  <c r="H28" i="4"/>
  <c r="CL28" i="4"/>
  <c r="AJ28" i="4"/>
  <c r="DN28" i="4"/>
  <c r="BL28" i="4"/>
  <c r="DJ28" i="4"/>
  <c r="BH28" i="4"/>
  <c r="K28" i="4"/>
  <c r="I28" i="4"/>
  <c r="DM28" i="4"/>
  <c r="AG28" i="4"/>
  <c r="AN36" i="4"/>
  <c r="G36" i="4"/>
  <c r="CF36" i="4"/>
  <c r="AI36" i="4"/>
  <c r="DH36" i="4"/>
  <c r="AU36" i="4"/>
  <c r="CN36" i="4"/>
  <c r="BG36" i="4"/>
  <c r="E36" i="4"/>
  <c r="DQ36" i="4"/>
  <c r="CO36" i="4"/>
  <c r="CJ44" i="4"/>
  <c r="AM44" i="4"/>
  <c r="J44" i="4"/>
  <c r="CE44" i="4"/>
  <c r="V44" i="4"/>
  <c r="CQ44" i="4"/>
  <c r="AH44" i="4"/>
  <c r="CM44" i="4"/>
  <c r="AT44" i="4"/>
  <c r="CK44" i="4"/>
  <c r="CO44" i="4"/>
  <c r="DI44" i="4"/>
  <c r="O74" i="4"/>
  <c r="CR74" i="4"/>
  <c r="CP74" i="4"/>
  <c r="CK74" i="4"/>
  <c r="BH74" i="4"/>
  <c r="BF74" i="4"/>
  <c r="AK74" i="4"/>
  <c r="X74" i="4"/>
  <c r="V74" i="4"/>
  <c r="DK74" i="4"/>
  <c r="DS74" i="4"/>
  <c r="CG471" i="4"/>
  <c r="G471" i="4"/>
  <c r="CD471" i="4"/>
  <c r="DC471" i="4"/>
  <c r="R471" i="4"/>
  <c r="AJ452" i="4"/>
  <c r="DH452" i="4"/>
  <c r="AH452" i="4"/>
  <c r="DG452" i="4"/>
  <c r="BA452" i="4"/>
  <c r="CY452" i="4"/>
  <c r="DN452" i="4"/>
  <c r="BO452" i="4"/>
  <c r="W452" i="4"/>
  <c r="BF452" i="4"/>
  <c r="DG395" i="4"/>
  <c r="AK395" i="4"/>
  <c r="CU428" i="4"/>
  <c r="CA428" i="4"/>
  <c r="BG428" i="4"/>
  <c r="F428" i="4"/>
  <c r="D428" i="4"/>
  <c r="AX428" i="4"/>
  <c r="CO428" i="4"/>
  <c r="BU428" i="4"/>
  <c r="BF428" i="4"/>
  <c r="G438" i="4"/>
  <c r="M438" i="4"/>
  <c r="V438" i="4"/>
  <c r="AJ438" i="4"/>
  <c r="BD438" i="4"/>
  <c r="CS438" i="4"/>
  <c r="DB438" i="4"/>
  <c r="BC438" i="4"/>
  <c r="AK438" i="4"/>
  <c r="AT438" i="4"/>
  <c r="AA438" i="4"/>
  <c r="CR443" i="4"/>
  <c r="AZ443" i="4"/>
  <c r="CM443" i="4"/>
  <c r="DE443" i="4"/>
  <c r="DR332" i="4"/>
  <c r="CL332" i="4"/>
  <c r="BF332" i="4"/>
  <c r="Z332" i="4"/>
  <c r="DI332" i="4"/>
  <c r="CC332" i="4"/>
  <c r="AW332" i="4"/>
  <c r="Q332" i="4"/>
  <c r="CX332" i="4"/>
  <c r="DJ332" i="4"/>
  <c r="CD332" i="4"/>
  <c r="AX332" i="4"/>
  <c r="R332" i="4"/>
  <c r="DA332" i="4"/>
  <c r="BU332" i="4"/>
  <c r="AO332" i="4"/>
  <c r="I332" i="4"/>
  <c r="BI488" i="4"/>
  <c r="CB488" i="4"/>
  <c r="DM488" i="4"/>
  <c r="DL452" i="4"/>
  <c r="BK452" i="4"/>
  <c r="I452" i="4"/>
  <c r="DB452" i="4"/>
  <c r="AP452" i="4"/>
  <c r="CI452" i="4"/>
  <c r="DS452" i="4"/>
  <c r="AK452" i="4"/>
  <c r="DE452" i="4"/>
  <c r="AC452" i="4"/>
  <c r="CX452" i="4"/>
  <c r="AL452" i="4"/>
  <c r="CC452" i="4"/>
  <c r="DM452" i="4"/>
  <c r="AF452" i="4"/>
  <c r="DP452" i="4"/>
  <c r="AN452" i="4"/>
  <c r="CD452" i="4"/>
  <c r="R452" i="4"/>
  <c r="BC452" i="4"/>
  <c r="CM452" i="4"/>
  <c r="E452" i="4"/>
  <c r="CA452" i="4"/>
  <c r="CO452" i="4"/>
  <c r="BU452" i="4"/>
  <c r="T452" i="4"/>
  <c r="CF452" i="4"/>
  <c r="CL452" i="4"/>
  <c r="Z452" i="4"/>
  <c r="BM452" i="4"/>
  <c r="CW452" i="4"/>
  <c r="P452" i="4"/>
  <c r="O452" i="4"/>
  <c r="BT452" i="4"/>
  <c r="CH452" i="4"/>
  <c r="V452" i="4"/>
  <c r="BH452" i="4"/>
  <c r="CR452" i="4"/>
  <c r="K452" i="4"/>
  <c r="Y452" i="4"/>
  <c r="CE452" i="4"/>
  <c r="BN452" i="4"/>
  <c r="DO452" i="4"/>
  <c r="AG452" i="4"/>
  <c r="BQ452" i="4"/>
  <c r="AS452" i="4"/>
  <c r="DQ452" i="4"/>
  <c r="K438" i="4"/>
  <c r="DK438" i="4"/>
  <c r="BG438" i="4"/>
  <c r="BZ438" i="4"/>
  <c r="N438" i="4"/>
  <c r="BQ438" i="4"/>
  <c r="E438" i="4"/>
  <c r="DO438" i="4"/>
  <c r="DD438" i="4"/>
  <c r="CU438" i="4"/>
  <c r="BV438" i="4"/>
  <c r="J438" i="4"/>
  <c r="BM438" i="4"/>
  <c r="DP438" i="4"/>
  <c r="DG438" i="4"/>
  <c r="CV438" i="4"/>
  <c r="DN438" i="4"/>
  <c r="BB438" i="4"/>
  <c r="DE438" i="4"/>
  <c r="AS438" i="4"/>
  <c r="CB438" i="4"/>
  <c r="BS438" i="4"/>
  <c r="BH438" i="4"/>
  <c r="DS438" i="4"/>
  <c r="BW438" i="4"/>
  <c r="S438" i="4"/>
  <c r="BJ438" i="4"/>
  <c r="DM438" i="4"/>
  <c r="BA438" i="4"/>
  <c r="CR438" i="4"/>
  <c r="CI438" i="4"/>
  <c r="BX438" i="4"/>
  <c r="DR438" i="4"/>
  <c r="BF438" i="4"/>
  <c r="DI438" i="4"/>
  <c r="AW438" i="4"/>
  <c r="CJ438" i="4"/>
  <c r="CA438" i="4"/>
  <c r="BP438" i="4"/>
  <c r="CX438" i="4"/>
  <c r="AL438" i="4"/>
  <c r="CO438" i="4"/>
  <c r="AC438" i="4"/>
  <c r="AV438" i="4"/>
  <c r="AM438" i="4"/>
  <c r="AB438" i="4"/>
  <c r="CN428" i="4"/>
  <c r="DR428" i="4"/>
  <c r="CB428" i="4"/>
  <c r="AK428" i="4"/>
  <c r="CP428" i="4"/>
  <c r="AZ428" i="4"/>
  <c r="DE428" i="4"/>
  <c r="CD428" i="4"/>
  <c r="BI428" i="4"/>
  <c r="AN428" i="4"/>
  <c r="N428" i="4"/>
  <c r="R428" i="4"/>
  <c r="Q428" i="4"/>
  <c r="P428" i="4"/>
  <c r="AA428" i="4"/>
  <c r="CM428" i="4"/>
  <c r="AU428" i="4"/>
  <c r="DG428" i="4"/>
  <c r="BO428" i="4"/>
  <c r="BR428" i="4"/>
  <c r="DB428" i="4"/>
  <c r="BL428" i="4"/>
  <c r="DQ428" i="4"/>
  <c r="BZ428" i="4"/>
  <c r="AJ428" i="4"/>
  <c r="CT428" i="4"/>
  <c r="BY428" i="4"/>
  <c r="BD428" i="4"/>
  <c r="AH428" i="4"/>
  <c r="I428" i="4"/>
  <c r="M428" i="4"/>
  <c r="L428" i="4"/>
  <c r="J428" i="4"/>
  <c r="AQ428" i="4"/>
  <c r="DC428" i="4"/>
  <c r="BK428" i="4"/>
  <c r="S428" i="4"/>
  <c r="CE428" i="4"/>
  <c r="CM395" i="4"/>
  <c r="AS395" i="4"/>
  <c r="CY395" i="4"/>
  <c r="P395" i="4"/>
  <c r="BH395" i="4"/>
  <c r="CJ395" i="4"/>
  <c r="AE395" i="4"/>
  <c r="AW395" i="4"/>
  <c r="DN395" i="4"/>
  <c r="BI395" i="4"/>
  <c r="BU395" i="4"/>
  <c r="N395" i="4"/>
  <c r="BJ395" i="4"/>
  <c r="BT395" i="4"/>
  <c r="P372" i="4"/>
  <c r="AG372" i="4"/>
  <c r="AZ372" i="4"/>
  <c r="BC372" i="4"/>
  <c r="AE208" i="4"/>
  <c r="W208" i="4"/>
  <c r="O208" i="4"/>
  <c r="G208" i="4"/>
  <c r="BT241" i="4"/>
  <c r="S241" i="4"/>
  <c r="CE241" i="4"/>
  <c r="AY249" i="4"/>
  <c r="DK249" i="4"/>
  <c r="BJ249" i="4"/>
  <c r="BT257" i="4"/>
  <c r="S257" i="4"/>
  <c r="CE257" i="4"/>
  <c r="AY265" i="4"/>
  <c r="DK265" i="4"/>
  <c r="BJ265" i="4"/>
  <c r="CY273" i="4"/>
  <c r="AM273" i="4"/>
  <c r="CV273" i="4"/>
  <c r="AJ273" i="4"/>
  <c r="CQ273" i="4"/>
  <c r="AE273" i="4"/>
  <c r="BX273" i="4"/>
  <c r="L273" i="4"/>
  <c r="BN284" i="4"/>
  <c r="DG284" i="4"/>
  <c r="AU284" i="4"/>
  <c r="DB284" i="4"/>
  <c r="AP284" i="4"/>
  <c r="CY284" i="4"/>
  <c r="AM284" i="4"/>
  <c r="BW288" i="4"/>
  <c r="DC288" i="4"/>
  <c r="DF296" i="4"/>
  <c r="CX296" i="4"/>
  <c r="CP296" i="4"/>
  <c r="CH296" i="4"/>
  <c r="DQ311" i="4"/>
  <c r="CV311" i="4"/>
  <c r="BZ311" i="4"/>
  <c r="BE311" i="4"/>
  <c r="AJ311" i="4"/>
  <c r="N311" i="4"/>
  <c r="DJ311" i="4"/>
  <c r="CO311" i="4"/>
  <c r="BT311" i="4"/>
  <c r="AX311" i="4"/>
  <c r="AC311" i="4"/>
  <c r="H311" i="4"/>
  <c r="CX311" i="4"/>
  <c r="CC311" i="4"/>
  <c r="BH311" i="4"/>
  <c r="AL311" i="4"/>
  <c r="Q311" i="4"/>
  <c r="DM311" i="4"/>
  <c r="CR311" i="4"/>
  <c r="BV311" i="4"/>
  <c r="BA311" i="4"/>
  <c r="AF311" i="4"/>
  <c r="J311" i="4"/>
  <c r="DL319" i="4"/>
  <c r="CP319" i="4"/>
  <c r="BU319" i="4"/>
  <c r="AZ319" i="4"/>
  <c r="AD319" i="4"/>
  <c r="I319" i="4"/>
  <c r="DE319" i="4"/>
  <c r="CJ319" i="4"/>
  <c r="BN319" i="4"/>
  <c r="AS319" i="4"/>
  <c r="X319" i="4"/>
  <c r="DN319" i="4"/>
  <c r="CS319" i="4"/>
  <c r="BX319" i="4"/>
  <c r="BB319" i="4"/>
  <c r="AG319" i="4"/>
  <c r="L319" i="4"/>
  <c r="DH319" i="4"/>
  <c r="CL319" i="4"/>
  <c r="BQ319" i="4"/>
  <c r="AV319" i="4"/>
  <c r="Z319" i="4"/>
  <c r="E319" i="4"/>
  <c r="DE327" i="4"/>
  <c r="CJ327" i="4"/>
  <c r="BN327" i="4"/>
  <c r="AS327" i="4"/>
  <c r="X327" i="4"/>
  <c r="DN327" i="4"/>
  <c r="CS327" i="4"/>
  <c r="BX327" i="4"/>
  <c r="BB327" i="4"/>
  <c r="AG327" i="4"/>
  <c r="L327" i="4"/>
  <c r="DH327" i="4"/>
  <c r="CL327" i="4"/>
  <c r="BQ327" i="4"/>
  <c r="AV327" i="4"/>
  <c r="Z327" i="4"/>
  <c r="E327" i="4"/>
  <c r="DA327" i="4"/>
  <c r="CF327" i="4"/>
  <c r="BJ327" i="4"/>
  <c r="AO327" i="4"/>
  <c r="T327" i="4"/>
  <c r="DS335" i="4"/>
  <c r="CX335" i="4"/>
  <c r="CC335" i="4"/>
  <c r="BH335" i="4"/>
  <c r="AL335" i="4"/>
  <c r="Q335" i="4"/>
  <c r="DM335" i="4"/>
  <c r="CR335" i="4"/>
  <c r="BV335" i="4"/>
  <c r="BA335" i="4"/>
  <c r="AF335" i="4"/>
  <c r="J335" i="4"/>
  <c r="DF335" i="4"/>
  <c r="CK335" i="4"/>
  <c r="BP335" i="4"/>
  <c r="AT335" i="4"/>
  <c r="Y335" i="4"/>
  <c r="D335" i="4"/>
  <c r="CZ335" i="4"/>
  <c r="CD335" i="4"/>
  <c r="BI335" i="4"/>
  <c r="AN335" i="4"/>
  <c r="R335" i="4"/>
  <c r="DG341" i="4"/>
  <c r="CD341" i="4"/>
  <c r="BB341" i="4"/>
  <c r="Z341" i="4"/>
  <c r="DS341" i="4"/>
  <c r="CQ341" i="4"/>
  <c r="BN341" i="4"/>
  <c r="AL341" i="4"/>
  <c r="J341" i="4"/>
  <c r="CW341" i="4"/>
  <c r="BS341" i="4"/>
  <c r="AQ341" i="4"/>
  <c r="O341" i="4"/>
  <c r="DB341" i="4"/>
  <c r="BY341" i="4"/>
  <c r="AW341" i="4"/>
  <c r="U341" i="4"/>
  <c r="DP348" i="4"/>
  <c r="CT348" i="4"/>
  <c r="BY348" i="4"/>
  <c r="BD348" i="4"/>
  <c r="AH348" i="4"/>
  <c r="M348" i="4"/>
  <c r="DD348" i="4"/>
  <c r="CH348" i="4"/>
  <c r="BM348" i="4"/>
  <c r="AR348" i="4"/>
  <c r="V348" i="4"/>
  <c r="DR348" i="4"/>
  <c r="CW348" i="4"/>
  <c r="CB348" i="4"/>
  <c r="BF348" i="4"/>
  <c r="AK348" i="4"/>
  <c r="P348" i="4"/>
  <c r="DL348" i="4"/>
  <c r="CP348" i="4"/>
  <c r="BU348" i="4"/>
  <c r="AT348" i="4"/>
  <c r="BP348" i="4"/>
  <c r="CV348" i="4"/>
  <c r="E348" i="4"/>
  <c r="AF348" i="4"/>
  <c r="BL348" i="4"/>
  <c r="CL348" i="4"/>
  <c r="DM348" i="4"/>
  <c r="AB348" i="4"/>
  <c r="BB348" i="4"/>
  <c r="CC348" i="4"/>
  <c r="DI348" i="4"/>
  <c r="X348" i="4"/>
  <c r="AX348" i="4"/>
  <c r="CD348" i="4"/>
  <c r="DE348" i="4"/>
  <c r="M341" i="4"/>
  <c r="BC341" i="4"/>
  <c r="CM341" i="4"/>
  <c r="G341" i="4"/>
  <c r="AX341" i="4"/>
  <c r="CH341" i="4"/>
  <c r="DR341" i="4"/>
  <c r="AS341" i="4"/>
  <c r="CC341" i="4"/>
  <c r="DM341" i="4"/>
  <c r="AG341" i="4"/>
  <c r="BQ341" i="4"/>
  <c r="CY341" i="4"/>
  <c r="X335" i="4"/>
  <c r="AX335" i="4"/>
  <c r="BY335" i="4"/>
  <c r="DE335" i="4"/>
  <c r="N335" i="4"/>
  <c r="AO335" i="4"/>
  <c r="BU335" i="4"/>
  <c r="CV335" i="4"/>
  <c r="E335" i="4"/>
  <c r="AK335" i="4"/>
  <c r="BL335" i="4"/>
  <c r="CL335" i="4"/>
  <c r="DR335" i="4"/>
  <c r="AB335" i="4"/>
  <c r="BB335" i="4"/>
  <c r="CH335" i="4"/>
  <c r="DI335" i="4"/>
  <c r="N327" i="4"/>
  <c r="AT327" i="4"/>
  <c r="BU327" i="4"/>
  <c r="CV327" i="4"/>
  <c r="J327" i="4"/>
  <c r="AK327" i="4"/>
  <c r="BL327" i="4"/>
  <c r="CR327" i="4"/>
  <c r="DR327" i="4"/>
  <c r="AB327" i="4"/>
  <c r="BH327" i="4"/>
  <c r="CH327" i="4"/>
  <c r="DI327" i="4"/>
  <c r="AC327" i="4"/>
  <c r="BD327" i="4"/>
  <c r="CD327" i="4"/>
  <c r="DJ327" i="4"/>
  <c r="P319" i="4"/>
  <c r="AP319" i="4"/>
  <c r="BV319" i="4"/>
  <c r="CW319" i="4"/>
  <c r="F319" i="4"/>
  <c r="AL319" i="4"/>
  <c r="BM319" i="4"/>
  <c r="CN319" i="4"/>
  <c r="H319" i="4"/>
  <c r="AH319" i="4"/>
  <c r="BI319" i="4"/>
  <c r="CO319" i="4"/>
  <c r="DP319" i="4"/>
  <c r="Y319" i="4"/>
  <c r="BE319" i="4"/>
  <c r="CF319" i="4"/>
  <c r="DF319" i="4"/>
  <c r="P311" i="4"/>
  <c r="AP311" i="4"/>
  <c r="BQ311" i="4"/>
  <c r="CW311" i="4"/>
  <c r="F311" i="4"/>
  <c r="AG311" i="4"/>
  <c r="BM311" i="4"/>
  <c r="CN311" i="4"/>
  <c r="DN311" i="4"/>
  <c r="AH311" i="4"/>
  <c r="BI311" i="4"/>
  <c r="CJ311" i="4"/>
  <c r="DP311" i="4"/>
  <c r="Y311" i="4"/>
  <c r="AZ311" i="4"/>
  <c r="CF311" i="4"/>
  <c r="DF311" i="4"/>
  <c r="BB296" i="4"/>
  <c r="F296" i="4"/>
  <c r="AT296" i="4"/>
  <c r="AQ288" i="4"/>
  <c r="DF288" i="4"/>
  <c r="BS284" i="4"/>
  <c r="Z284" i="4"/>
  <c r="DR284" i="4"/>
  <c r="CA284" i="4"/>
  <c r="AX284" i="4"/>
  <c r="AB273" i="4"/>
  <c r="DD273" i="4"/>
  <c r="CA273" i="4"/>
  <c r="AZ273" i="4"/>
  <c r="G273" i="4"/>
  <c r="CI273" i="4"/>
  <c r="CZ265" i="4"/>
  <c r="CE265" i="4"/>
  <c r="AN257" i="4"/>
  <c r="BJ257" i="4"/>
  <c r="DO257" i="4"/>
  <c r="BT249" i="4"/>
  <c r="CP249" i="4"/>
  <c r="AY241" i="4"/>
  <c r="AD241" i="4"/>
  <c r="AM208" i="4"/>
  <c r="CA208" i="4"/>
  <c r="DO208" i="4"/>
  <c r="BX37" i="4"/>
  <c r="DR37" i="4"/>
  <c r="AN37" i="4"/>
  <c r="CL37" i="4"/>
  <c r="H37" i="4"/>
  <c r="AD37" i="4"/>
  <c r="DQ37" i="4"/>
  <c r="DL71" i="4"/>
  <c r="DP71" i="4"/>
  <c r="AR71" i="4"/>
  <c r="CB71" i="4"/>
  <c r="U71" i="4"/>
  <c r="AN71" i="4"/>
  <c r="BZ71" i="4"/>
  <c r="AJ71" i="4"/>
  <c r="CO71" i="4"/>
  <c r="DE71" i="4"/>
  <c r="AG71" i="4"/>
  <c r="BQ71" i="4"/>
  <c r="P71" i="4"/>
  <c r="AC71" i="4"/>
  <c r="BU71" i="4"/>
  <c r="AD71" i="4"/>
  <c r="CD71" i="4"/>
  <c r="BX71" i="4"/>
  <c r="AK71" i="4"/>
  <c r="CP71" i="4"/>
  <c r="I71" i="4"/>
  <c r="DN71" i="4"/>
  <c r="BY71" i="4"/>
  <c r="CW71" i="4"/>
  <c r="BE71" i="4"/>
  <c r="AX71" i="4"/>
  <c r="DS79" i="4"/>
  <c r="CX79" i="4"/>
  <c r="CC79" i="4"/>
  <c r="BH79" i="4"/>
  <c r="AL79" i="4"/>
  <c r="Q79" i="4"/>
  <c r="DM79" i="4"/>
  <c r="CR79" i="4"/>
  <c r="BV79" i="4"/>
  <c r="BA79" i="4"/>
  <c r="AF79" i="4"/>
  <c r="J79" i="4"/>
  <c r="DI79" i="4"/>
  <c r="CH79" i="4"/>
  <c r="BB79" i="4"/>
  <c r="AB79" i="4"/>
  <c r="DR79" i="4"/>
  <c r="CL79" i="4"/>
  <c r="BL79" i="4"/>
  <c r="AK79" i="4"/>
  <c r="E79" i="4"/>
  <c r="DA79" i="4"/>
  <c r="CF79" i="4"/>
  <c r="BJ79" i="4"/>
  <c r="AO79" i="4"/>
  <c r="T79" i="4"/>
  <c r="DP79" i="4"/>
  <c r="CT79" i="4"/>
  <c r="BY79" i="4"/>
  <c r="BD79" i="4"/>
  <c r="AH79" i="4"/>
  <c r="M79" i="4"/>
  <c r="DO87" i="4"/>
  <c r="BG87" i="4"/>
  <c r="CR87" i="4"/>
  <c r="K87" i="4"/>
  <c r="AV87" i="4"/>
  <c r="CG87" i="4"/>
  <c r="DS87" i="4"/>
  <c r="AK87" i="4"/>
  <c r="BW87" i="4"/>
  <c r="DH87" i="4"/>
  <c r="AA87" i="4"/>
  <c r="BL87" i="4"/>
  <c r="DM87" i="4"/>
  <c r="BQ87" i="4"/>
  <c r="U87" i="4"/>
  <c r="CW87" i="4"/>
  <c r="BA87" i="4"/>
  <c r="E87" i="4"/>
  <c r="CW95" i="4"/>
  <c r="P95" i="4"/>
  <c r="BA95" i="4"/>
  <c r="CM95" i="4"/>
  <c r="E95" i="4"/>
  <c r="AQ95" i="4"/>
  <c r="CO143" i="4"/>
  <c r="AC143" i="4"/>
  <c r="CK143" i="4"/>
  <c r="Y143" i="4"/>
  <c r="CG143" i="4"/>
  <c r="U143" i="4"/>
  <c r="CC143" i="4"/>
  <c r="Q143" i="4"/>
  <c r="BI151" i="4"/>
  <c r="DP151" i="4"/>
  <c r="DM151" i="4"/>
  <c r="Q151" i="4"/>
  <c r="AS151" i="4"/>
  <c r="BA151" i="4"/>
  <c r="CC151" i="4"/>
  <c r="DA151" i="4"/>
  <c r="DE170" i="4"/>
  <c r="CJ170" i="4"/>
  <c r="BN170" i="4"/>
  <c r="AS170" i="4"/>
  <c r="X170" i="4"/>
  <c r="DN170" i="4"/>
  <c r="CS170" i="4"/>
  <c r="BX170" i="4"/>
  <c r="BB170" i="4"/>
  <c r="AG170" i="4"/>
  <c r="L170" i="4"/>
  <c r="DH170" i="4"/>
  <c r="CL170" i="4"/>
  <c r="BQ170" i="4"/>
  <c r="AV170" i="4"/>
  <c r="Z170" i="4"/>
  <c r="E170" i="4"/>
  <c r="DA170" i="4"/>
  <c r="CF170" i="4"/>
  <c r="BJ170" i="4"/>
  <c r="AO170" i="4"/>
  <c r="T170" i="4"/>
  <c r="BR178" i="4"/>
  <c r="V178" i="4"/>
  <c r="CW178" i="4"/>
  <c r="BF178" i="4"/>
  <c r="P178" i="4"/>
  <c r="CP178" i="4"/>
  <c r="AZ178" i="4"/>
  <c r="I178" i="4"/>
  <c r="CJ178" i="4"/>
  <c r="AS178" i="4"/>
  <c r="DN178" i="4"/>
  <c r="BM178" i="4"/>
  <c r="Q178" i="4"/>
  <c r="CR178" i="4"/>
  <c r="BA178" i="4"/>
  <c r="J178" i="4"/>
  <c r="CK178" i="4"/>
  <c r="AT178" i="4"/>
  <c r="D178" i="4"/>
  <c r="CD178" i="4"/>
  <c r="AN178" i="4"/>
  <c r="AL178" i="4"/>
  <c r="BV178" i="4"/>
  <c r="DF178" i="4"/>
  <c r="Y178" i="4"/>
  <c r="BI178" i="4"/>
  <c r="CS178" i="4"/>
  <c r="DR178" i="4"/>
  <c r="AK178" i="4"/>
  <c r="BU178" i="4"/>
  <c r="DE178" i="4"/>
  <c r="X178" i="4"/>
  <c r="DS194" i="4"/>
  <c r="CS194" i="4"/>
  <c r="BM194" i="4"/>
  <c r="AJ194" i="4"/>
  <c r="N194" i="4"/>
  <c r="DH194" i="4"/>
  <c r="CB194" i="4"/>
  <c r="AV194" i="4"/>
  <c r="X194" i="4"/>
  <c r="DM194" i="4"/>
  <c r="DS202" i="4"/>
  <c r="BL202" i="4"/>
  <c r="DM202" i="4"/>
  <c r="BA202" i="4"/>
  <c r="DD202" i="4"/>
  <c r="AR202" i="4"/>
  <c r="DA202" i="4"/>
  <c r="AO202" i="4"/>
  <c r="DP202" i="4"/>
  <c r="BD202" i="4"/>
  <c r="DE202" i="4"/>
  <c r="AS202" i="4"/>
  <c r="CV202" i="4"/>
  <c r="AJ202" i="4"/>
  <c r="CS202" i="4"/>
  <c r="AG202" i="4"/>
  <c r="CJ202" i="4"/>
  <c r="BY202" i="4"/>
  <c r="BP202" i="4"/>
  <c r="BM202" i="4"/>
  <c r="AF202" i="4"/>
  <c r="U202" i="4"/>
  <c r="L202" i="4"/>
  <c r="I202" i="4"/>
  <c r="DC87" i="4"/>
  <c r="CB87" i="4"/>
  <c r="AZ71" i="4"/>
  <c r="X71" i="4"/>
  <c r="CN37" i="4"/>
  <c r="CF9" i="4"/>
  <c r="CD9" i="4"/>
  <c r="DN9" i="4"/>
  <c r="AX29" i="4"/>
  <c r="AN29" i="4"/>
  <c r="T39" i="4"/>
  <c r="AO39" i="4"/>
  <c r="BJ39" i="4"/>
  <c r="CF39" i="4"/>
  <c r="DA39" i="4"/>
  <c r="CO48" i="4"/>
  <c r="DI48" i="4"/>
  <c r="DN73" i="4"/>
  <c r="D73" i="4"/>
  <c r="BL73" i="4"/>
  <c r="CZ81" i="4"/>
  <c r="CP81" i="4"/>
  <c r="AQ129" i="4"/>
  <c r="DG129" i="4"/>
  <c r="AA129" i="4"/>
  <c r="DS145" i="4"/>
  <c r="CM145" i="4"/>
  <c r="DG145" i="4"/>
  <c r="BG145" i="4"/>
  <c r="AA145" i="4"/>
  <c r="K153" i="4"/>
  <c r="AQ153" i="4"/>
  <c r="DS153" i="4"/>
  <c r="CM153" i="4"/>
  <c r="DR158" i="4"/>
  <c r="CL158" i="4"/>
  <c r="BF158" i="4"/>
  <c r="Z158" i="4"/>
  <c r="DH158" i="4"/>
  <c r="CB158" i="4"/>
  <c r="AV158" i="4"/>
  <c r="P158" i="4"/>
  <c r="CX158" i="4"/>
  <c r="BR158" i="4"/>
  <c r="AL158" i="4"/>
  <c r="F158" i="4"/>
  <c r="CN158" i="4"/>
  <c r="BH158" i="4"/>
  <c r="AB158" i="4"/>
  <c r="DJ158" i="4"/>
  <c r="CD158" i="4"/>
  <c r="AX158" i="4"/>
  <c r="R158" i="4"/>
  <c r="CZ158" i="4"/>
  <c r="BT158" i="4"/>
  <c r="AN158" i="4"/>
  <c r="H158" i="4"/>
  <c r="CP158" i="4"/>
  <c r="BJ158" i="4"/>
  <c r="AD158" i="4"/>
  <c r="DL158" i="4"/>
  <c r="CF158" i="4"/>
  <c r="AZ158" i="4"/>
  <c r="T158" i="4"/>
  <c r="DO172" i="4"/>
  <c r="AQ172" i="4"/>
  <c r="CB172" i="4"/>
  <c r="DN172" i="4"/>
  <c r="AF172" i="4"/>
  <c r="BR172" i="4"/>
  <c r="DC172" i="4"/>
  <c r="V172" i="4"/>
  <c r="BG172" i="4"/>
  <c r="CR172" i="4"/>
  <c r="K172" i="4"/>
  <c r="AV172" i="4"/>
  <c r="BJ29" i="4"/>
  <c r="FJ17" i="3"/>
  <c r="HB14" i="3"/>
  <c r="DU17" i="3"/>
  <c r="HY15" i="3"/>
  <c r="GH17" i="3"/>
  <c r="IX17" i="3"/>
  <c r="IS15" i="3"/>
  <c r="GS15" i="3"/>
  <c r="FF18" i="3"/>
  <c r="EX18" i="3"/>
  <c r="IO18" i="3"/>
  <c r="FF17" i="3"/>
  <c r="HG17" i="3"/>
  <c r="FF14" i="3"/>
  <c r="GI17" i="3"/>
  <c r="GW14" i="3"/>
  <c r="DT15" i="3"/>
  <c r="DT18" i="3"/>
  <c r="HE18" i="3"/>
  <c r="IQ17" i="3"/>
  <c r="DV17" i="3"/>
  <c r="IW17" i="3"/>
  <c r="FM15" i="3"/>
  <c r="FY15" i="3"/>
  <c r="EU17" i="3"/>
  <c r="GL17" i="3"/>
  <c r="IA17" i="3"/>
  <c r="IC18" i="3"/>
  <c r="FI14" i="3"/>
  <c r="HI14" i="3"/>
  <c r="GH14" i="3"/>
  <c r="FA15" i="3"/>
  <c r="DT14" i="3"/>
  <c r="HV14" i="3"/>
  <c r="HY14" i="3"/>
  <c r="IX14" i="3"/>
  <c r="EK14" i="3"/>
  <c r="HS17" i="3"/>
  <c r="EY17" i="3"/>
  <c r="EI17" i="3"/>
  <c r="HO17" i="3"/>
  <c r="EE17" i="3"/>
  <c r="HB17" i="3"/>
  <c r="EH17" i="3"/>
  <c r="EW17" i="3"/>
  <c r="HV17" i="3"/>
  <c r="FY14" i="3"/>
  <c r="GL14" i="3"/>
  <c r="K58" i="7"/>
  <c r="H90" i="7"/>
  <c r="N18" i="7"/>
  <c r="W34" i="7"/>
  <c r="S19" i="7"/>
  <c r="W51" i="7"/>
  <c r="R68" i="7"/>
  <c r="R28" i="7"/>
  <c r="U44" i="7"/>
  <c r="F61" i="7"/>
  <c r="F77" i="7"/>
  <c r="S93" i="7"/>
  <c r="V9" i="7"/>
  <c r="I49" i="7"/>
  <c r="CF164" i="4"/>
  <c r="DK164" i="4"/>
  <c r="AD164" i="4"/>
  <c r="AW164" i="4"/>
  <c r="DI164" i="4"/>
  <c r="AX164" i="4"/>
  <c r="CV164" i="4"/>
  <c r="O164" i="4"/>
  <c r="AT164" i="4"/>
  <c r="AK164" i="4"/>
  <c r="CW164" i="4"/>
  <c r="BN164" i="4"/>
  <c r="CQ164" i="4"/>
  <c r="J164" i="4"/>
  <c r="AN164" i="4"/>
  <c r="AO164" i="4"/>
  <c r="DA164" i="4"/>
  <c r="BH164" i="4"/>
  <c r="CL164" i="4"/>
  <c r="D164" i="4"/>
  <c r="BD164" i="4"/>
  <c r="AC164" i="4"/>
  <c r="CO164" i="4"/>
  <c r="BC164" i="4"/>
  <c r="AA164" i="4"/>
  <c r="DH164" i="4"/>
  <c r="BW164" i="4"/>
  <c r="AL164" i="4"/>
  <c r="DS164" i="4"/>
  <c r="CH164" i="4"/>
  <c r="DK459" i="4"/>
  <c r="AY459" i="4"/>
  <c r="CW459" i="4"/>
  <c r="AK459" i="4"/>
  <c r="CQ459" i="4"/>
  <c r="AE459" i="4"/>
  <c r="CC459" i="4"/>
  <c r="Q459" i="4"/>
  <c r="BG459" i="4"/>
  <c r="DE459" i="4"/>
  <c r="AS459" i="4"/>
  <c r="L459" i="4"/>
  <c r="AR459" i="4"/>
  <c r="BX459" i="4"/>
  <c r="DD459" i="4"/>
  <c r="V459" i="4"/>
  <c r="BB459" i="4"/>
  <c r="CH459" i="4"/>
  <c r="DN459" i="4"/>
  <c r="AF459" i="4"/>
  <c r="BL459" i="4"/>
  <c r="CR459" i="4"/>
  <c r="J459" i="4"/>
  <c r="AP459" i="4"/>
  <c r="BV459" i="4"/>
  <c r="DB459" i="4"/>
  <c r="AV419" i="4"/>
  <c r="BO347" i="4"/>
  <c r="DJ417" i="4"/>
  <c r="E447" i="4"/>
  <c r="BJ469" i="4"/>
  <c r="O347" i="4"/>
  <c r="CG347" i="4"/>
  <c r="AZ347" i="4"/>
  <c r="CW347" i="4"/>
  <c r="DJ347" i="4"/>
  <c r="DA347" i="4"/>
  <c r="Z347" i="4"/>
  <c r="AS347" i="4"/>
  <c r="AF347" i="4"/>
  <c r="BJ347" i="4"/>
  <c r="BS347" i="4"/>
  <c r="BT347" i="4"/>
  <c r="BI347" i="4"/>
  <c r="AY347" i="4"/>
  <c r="AY359" i="4"/>
  <c r="AI359" i="4"/>
  <c r="S359" i="4"/>
  <c r="CY359" i="4"/>
  <c r="AM359" i="4"/>
  <c r="DB359" i="4"/>
  <c r="AP359" i="4"/>
  <c r="CQ359" i="4"/>
  <c r="AE359" i="4"/>
  <c r="CD359" i="4"/>
  <c r="R359" i="4"/>
  <c r="BG359" i="4"/>
  <c r="DF359" i="4"/>
  <c r="AT359" i="4"/>
  <c r="P359" i="4"/>
  <c r="AV359" i="4"/>
  <c r="CB359" i="4"/>
  <c r="DH359" i="4"/>
  <c r="Y359" i="4"/>
  <c r="BE359" i="4"/>
  <c r="CK359" i="4"/>
  <c r="DQ359" i="4"/>
  <c r="AB359" i="4"/>
  <c r="BH359" i="4"/>
  <c r="CN359" i="4"/>
  <c r="E359" i="4"/>
  <c r="AK359" i="4"/>
  <c r="BQ359" i="4"/>
  <c r="CW359" i="4"/>
  <c r="DG417" i="4"/>
  <c r="AU417" i="4"/>
  <c r="CP417" i="4"/>
  <c r="AD417" i="4"/>
  <c r="BW417" i="4"/>
  <c r="K417" i="4"/>
  <c r="BV417" i="4"/>
  <c r="J417" i="4"/>
  <c r="BS417" i="4"/>
  <c r="G417" i="4"/>
  <c r="BR417" i="4"/>
  <c r="F417" i="4"/>
  <c r="AG417" i="4"/>
  <c r="BM417" i="4"/>
  <c r="CS417" i="4"/>
  <c r="D417" i="4"/>
  <c r="AJ417" i="4"/>
  <c r="BP417" i="4"/>
  <c r="CV417" i="4"/>
  <c r="M417" i="4"/>
  <c r="AS417" i="4"/>
  <c r="BY417" i="4"/>
  <c r="DE417" i="4"/>
  <c r="X417" i="4"/>
  <c r="BD417" i="4"/>
  <c r="CJ417" i="4"/>
  <c r="DP417" i="4"/>
  <c r="CU469" i="4"/>
  <c r="N469" i="4"/>
  <c r="BH469" i="4"/>
  <c r="CX469" i="4"/>
  <c r="Q469" i="4"/>
  <c r="AY469" i="4"/>
  <c r="AF469" i="4"/>
  <c r="CR469" i="4"/>
  <c r="BW469" i="4"/>
  <c r="DF469" i="4"/>
  <c r="Y469" i="4"/>
  <c r="AZ469" i="4"/>
  <c r="DL469" i="4"/>
  <c r="AW469" i="4"/>
  <c r="O469" i="4"/>
  <c r="BF469" i="4"/>
  <c r="CW469" i="4"/>
  <c r="R469" i="4"/>
  <c r="BI469" i="4"/>
  <c r="CY469" i="4"/>
  <c r="AE469" i="4"/>
  <c r="BV469" i="4"/>
  <c r="DM469" i="4"/>
  <c r="AS469" i="4"/>
  <c r="CI469" i="4"/>
  <c r="DS469" i="4"/>
  <c r="CI436" i="4"/>
  <c r="X447" i="4"/>
  <c r="H469" i="4"/>
  <c r="BQ376" i="4"/>
  <c r="BY400" i="4"/>
  <c r="DI400" i="4"/>
  <c r="CJ400" i="4"/>
  <c r="BQ400" i="4"/>
  <c r="S400" i="4"/>
  <c r="DQ400" i="4"/>
  <c r="BC400" i="4"/>
  <c r="DH400" i="4"/>
  <c r="AX400" i="4"/>
  <c r="DC400" i="4"/>
  <c r="AR400" i="4"/>
  <c r="CX400" i="4"/>
  <c r="AF400" i="4"/>
  <c r="I419" i="4"/>
  <c r="Y419" i="4"/>
  <c r="AO419" i="4"/>
  <c r="CY419" i="4"/>
  <c r="CN419" i="4"/>
  <c r="CW419" i="4"/>
  <c r="DF419" i="4"/>
  <c r="D419" i="4"/>
  <c r="M419" i="4"/>
  <c r="V419" i="4"/>
  <c r="S419" i="4"/>
  <c r="AN419" i="4"/>
  <c r="AW419" i="4"/>
  <c r="DG453" i="4"/>
  <c r="CM453" i="4"/>
  <c r="CI453" i="4"/>
  <c r="R453" i="4"/>
  <c r="BI453" i="4"/>
  <c r="D453" i="4"/>
  <c r="AT453" i="4"/>
  <c r="CK453" i="4"/>
  <c r="AF453" i="4"/>
  <c r="BV453" i="4"/>
  <c r="Q453" i="4"/>
  <c r="BH453" i="4"/>
  <c r="CX453" i="4"/>
  <c r="DA453" i="4"/>
  <c r="DG436" i="4"/>
  <c r="CM436" i="4"/>
  <c r="Q436" i="4"/>
  <c r="BH436" i="4"/>
  <c r="CX436" i="4"/>
  <c r="AC436" i="4"/>
  <c r="BT436" i="4"/>
  <c r="DJ436" i="4"/>
  <c r="AJ436" i="4"/>
  <c r="BZ436" i="4"/>
  <c r="DQ436" i="4"/>
  <c r="AP436" i="4"/>
  <c r="CG436" i="4"/>
  <c r="CJ473" i="4"/>
  <c r="CS473" i="4"/>
  <c r="DB473" i="4"/>
  <c r="BX473" i="4"/>
  <c r="BJ473" i="4"/>
  <c r="BE473" i="4"/>
  <c r="AM473" i="4"/>
  <c r="BJ447" i="4"/>
  <c r="N447" i="4"/>
  <c r="AW447" i="4"/>
  <c r="CH447" i="4"/>
  <c r="CB447" i="4"/>
  <c r="BP447" i="4"/>
  <c r="DB447" i="4"/>
  <c r="BX447" i="4"/>
  <c r="AV447" i="4"/>
  <c r="T447" i="4"/>
  <c r="DG447" i="4"/>
  <c r="CD447" i="4"/>
  <c r="BB447" i="4"/>
  <c r="Z447" i="4"/>
  <c r="DS447" i="4"/>
  <c r="CQ447" i="4"/>
  <c r="BN447" i="4"/>
  <c r="AL447" i="4"/>
  <c r="J447" i="4"/>
  <c r="CV447" i="4"/>
  <c r="BS447" i="4"/>
  <c r="AQ447" i="4"/>
  <c r="O447" i="4"/>
  <c r="CC447" i="4"/>
  <c r="Q447" i="4"/>
  <c r="BT447" i="4"/>
  <c r="CO447" i="4"/>
  <c r="AC447" i="4"/>
  <c r="BD447" i="4"/>
  <c r="DQ447" i="4"/>
  <c r="BE447" i="4"/>
  <c r="S447" i="4"/>
  <c r="CZ447" i="4"/>
  <c r="DH447" i="4"/>
  <c r="CF447" i="4"/>
  <c r="BC447" i="4"/>
  <c r="AA447" i="4"/>
  <c r="DN447" i="4"/>
  <c r="CL447" i="4"/>
  <c r="BH447" i="4"/>
  <c r="AF447" i="4"/>
  <c r="D447" i="4"/>
  <c r="CX447" i="4"/>
  <c r="BV447" i="4"/>
  <c r="AR447" i="4"/>
  <c r="P447" i="4"/>
  <c r="DC447" i="4"/>
  <c r="CA447" i="4"/>
  <c r="AX447" i="4"/>
  <c r="V447" i="4"/>
  <c r="CS447" i="4"/>
  <c r="AG447" i="4"/>
  <c r="AY447" i="4"/>
  <c r="DE447" i="4"/>
  <c r="AS447" i="4"/>
  <c r="AI447" i="4"/>
  <c r="DP447" i="4"/>
  <c r="BU447" i="4"/>
  <c r="I447" i="4"/>
  <c r="CE447" i="4"/>
  <c r="CM447" i="4"/>
  <c r="AH447" i="4"/>
  <c r="CR447" i="4"/>
  <c r="AM447" i="4"/>
  <c r="DD447" i="4"/>
  <c r="AZ447" i="4"/>
  <c r="DJ447" i="4"/>
  <c r="BF447" i="4"/>
  <c r="DI447" i="4"/>
  <c r="AD447" i="4"/>
  <c r="BI447" i="4"/>
  <c r="CU447" i="4"/>
  <c r="Y447" i="4"/>
  <c r="CT447" i="4"/>
  <c r="AP447" i="4"/>
  <c r="CY447" i="4"/>
  <c r="AU447" i="4"/>
  <c r="DL447" i="4"/>
  <c r="BG447" i="4"/>
  <c r="DR447" i="4"/>
  <c r="BL447" i="4"/>
  <c r="G447" i="4"/>
  <c r="H447" i="4"/>
  <c r="BY447" i="4"/>
  <c r="BZ447" i="4"/>
  <c r="AO447" i="4"/>
  <c r="DH450" i="4"/>
  <c r="I450" i="4"/>
  <c r="P450" i="4"/>
  <c r="CR450" i="4"/>
  <c r="AV450" i="4"/>
  <c r="CP450" i="4"/>
  <c r="BU450" i="4"/>
  <c r="CQ450" i="4"/>
  <c r="DK450" i="4"/>
  <c r="AE450" i="4"/>
  <c r="BV450" i="4"/>
  <c r="DH436" i="4"/>
  <c r="CL436" i="4"/>
  <c r="BQ436" i="4"/>
  <c r="AV436" i="4"/>
  <c r="Z436" i="4"/>
  <c r="E436" i="4"/>
  <c r="DA436" i="4"/>
  <c r="CF436" i="4"/>
  <c r="BJ436" i="4"/>
  <c r="AO436" i="4"/>
  <c r="T436" i="4"/>
  <c r="DP436" i="4"/>
  <c r="CT436" i="4"/>
  <c r="BY436" i="4"/>
  <c r="BD436" i="4"/>
  <c r="AH436" i="4"/>
  <c r="M436" i="4"/>
  <c r="DD436" i="4"/>
  <c r="CH436" i="4"/>
  <c r="BM436" i="4"/>
  <c r="AR436" i="4"/>
  <c r="V436" i="4"/>
  <c r="K436" i="4"/>
  <c r="BW436" i="4"/>
  <c r="AE436" i="4"/>
  <c r="CQ436" i="4"/>
  <c r="AY436" i="4"/>
  <c r="DK436" i="4"/>
  <c r="DM436" i="4"/>
  <c r="CR436" i="4"/>
  <c r="BV436" i="4"/>
  <c r="BA436" i="4"/>
  <c r="AF436" i="4"/>
  <c r="J436" i="4"/>
  <c r="DF436" i="4"/>
  <c r="CK436" i="4"/>
  <c r="BP436" i="4"/>
  <c r="AT436" i="4"/>
  <c r="Y436" i="4"/>
  <c r="D436" i="4"/>
  <c r="CZ436" i="4"/>
  <c r="CD436" i="4"/>
  <c r="BI436" i="4"/>
  <c r="AN436" i="4"/>
  <c r="R436" i="4"/>
  <c r="DI436" i="4"/>
  <c r="CN436" i="4"/>
  <c r="BR436" i="4"/>
  <c r="AW436" i="4"/>
  <c r="AB436" i="4"/>
  <c r="F436" i="4"/>
  <c r="BG436" i="4"/>
  <c r="O436" i="4"/>
  <c r="CA436" i="4"/>
  <c r="AI436" i="4"/>
  <c r="CU436" i="4"/>
  <c r="DH453" i="4"/>
  <c r="DF453" i="4"/>
  <c r="DE453" i="4"/>
  <c r="DD453" i="4"/>
  <c r="CH453" i="4"/>
  <c r="BM453" i="4"/>
  <c r="AR453" i="4"/>
  <c r="V453" i="4"/>
  <c r="CW453" i="4"/>
  <c r="CB453" i="4"/>
  <c r="BF453" i="4"/>
  <c r="AK453" i="4"/>
  <c r="P453" i="4"/>
  <c r="CP453" i="4"/>
  <c r="BU453" i="4"/>
  <c r="AZ453" i="4"/>
  <c r="AD453" i="4"/>
  <c r="I453" i="4"/>
  <c r="CJ453" i="4"/>
  <c r="BN453" i="4"/>
  <c r="AS453" i="4"/>
  <c r="X453" i="4"/>
  <c r="G453" i="4"/>
  <c r="BS453" i="4"/>
  <c r="K453" i="4"/>
  <c r="BW453" i="4"/>
  <c r="AE453" i="4"/>
  <c r="CQ453" i="4"/>
  <c r="DM453" i="4"/>
  <c r="DL453" i="4"/>
  <c r="DJ453" i="4"/>
  <c r="DI453" i="4"/>
  <c r="CN453" i="4"/>
  <c r="BR453" i="4"/>
  <c r="AW453" i="4"/>
  <c r="AB453" i="4"/>
  <c r="F453" i="4"/>
  <c r="CG453" i="4"/>
  <c r="BL453" i="4"/>
  <c r="AP453" i="4"/>
  <c r="U453" i="4"/>
  <c r="CV453" i="4"/>
  <c r="BZ453" i="4"/>
  <c r="BE453" i="4"/>
  <c r="AJ453" i="4"/>
  <c r="N453" i="4"/>
  <c r="CO453" i="4"/>
  <c r="BT453" i="4"/>
  <c r="AX453" i="4"/>
  <c r="AC453" i="4"/>
  <c r="H453" i="4"/>
  <c r="BC453" i="4"/>
  <c r="DO453" i="4"/>
  <c r="BG453" i="4"/>
  <c r="O453" i="4"/>
  <c r="CA453" i="4"/>
  <c r="CF426" i="4"/>
  <c r="CE426" i="4"/>
  <c r="DG419" i="4"/>
  <c r="BV419" i="4"/>
  <c r="J419" i="4"/>
  <c r="BM419" i="4"/>
  <c r="DP419" i="4"/>
  <c r="BD419" i="4"/>
  <c r="CM419" i="4"/>
  <c r="AE419" i="4"/>
  <c r="CX419" i="4"/>
  <c r="AL419" i="4"/>
  <c r="CO419" i="4"/>
  <c r="AC419" i="4"/>
  <c r="CF419" i="4"/>
  <c r="T419" i="4"/>
  <c r="BS419" i="4"/>
  <c r="BO419" i="4"/>
  <c r="BJ419" i="4"/>
  <c r="DM419" i="4"/>
  <c r="BA419" i="4"/>
  <c r="DD419" i="4"/>
  <c r="AR419" i="4"/>
  <c r="AQ419" i="4"/>
  <c r="AY419" i="4"/>
  <c r="DA419" i="4"/>
  <c r="DO419" i="4"/>
  <c r="CK419" i="4"/>
  <c r="BC419" i="4"/>
  <c r="BU419" i="4"/>
  <c r="CQ419" i="4"/>
  <c r="CL419" i="4"/>
  <c r="Z419" i="4"/>
  <c r="CC419" i="4"/>
  <c r="Q419" i="4"/>
  <c r="BT419" i="4"/>
  <c r="H419" i="4"/>
  <c r="W419" i="4"/>
  <c r="DN419" i="4"/>
  <c r="BB419" i="4"/>
  <c r="DE419" i="4"/>
  <c r="AS419" i="4"/>
  <c r="CV419" i="4"/>
  <c r="AJ419" i="4"/>
  <c r="K419" i="4"/>
  <c r="CU419" i="4"/>
  <c r="BZ419" i="4"/>
  <c r="N419" i="4"/>
  <c r="BQ419" i="4"/>
  <c r="E419" i="4"/>
  <c r="BH419" i="4"/>
  <c r="DC419" i="4"/>
  <c r="BK419" i="4"/>
  <c r="AX419" i="4"/>
  <c r="AF419" i="4"/>
  <c r="AH419" i="4"/>
  <c r="P419" i="4"/>
  <c r="R419" i="4"/>
  <c r="DS419" i="4"/>
  <c r="CR400" i="4"/>
  <c r="BP400" i="4"/>
  <c r="AM400" i="4"/>
  <c r="K400" i="4"/>
  <c r="DD400" i="4"/>
  <c r="CB400" i="4"/>
  <c r="AZ400" i="4"/>
  <c r="W400" i="4"/>
  <c r="DJ400" i="4"/>
  <c r="CH400" i="4"/>
  <c r="BF400" i="4"/>
  <c r="AB400" i="4"/>
  <c r="DO400" i="4"/>
  <c r="CM400" i="4"/>
  <c r="BK400" i="4"/>
  <c r="AH400" i="4"/>
  <c r="F400" i="4"/>
  <c r="BU400" i="4"/>
  <c r="I400" i="4"/>
  <c r="CE400" i="4"/>
  <c r="CG400" i="4"/>
  <c r="U400" i="4"/>
  <c r="BO400" i="4"/>
  <c r="BI400" i="4"/>
  <c r="CU400" i="4"/>
  <c r="Q400" i="4"/>
  <c r="DE400" i="4"/>
  <c r="AI400" i="4"/>
  <c r="CY400" i="4"/>
  <c r="BW400" i="4"/>
  <c r="AU400" i="4"/>
  <c r="R400" i="4"/>
  <c r="DL400" i="4"/>
  <c r="CI400" i="4"/>
  <c r="BG400" i="4"/>
  <c r="AE400" i="4"/>
  <c r="DR400" i="4"/>
  <c r="CN400" i="4"/>
  <c r="BL400" i="4"/>
  <c r="AJ400" i="4"/>
  <c r="G400" i="4"/>
  <c r="CT400" i="4"/>
  <c r="BR400" i="4"/>
  <c r="AP400" i="4"/>
  <c r="L400" i="4"/>
  <c r="CK400" i="4"/>
  <c r="Y400" i="4"/>
  <c r="BJ400" i="4"/>
  <c r="CW400" i="4"/>
  <c r="AK400" i="4"/>
  <c r="AT400" i="4"/>
  <c r="CO400" i="4"/>
  <c r="BD400" i="4"/>
  <c r="AW400" i="4"/>
  <c r="DK400" i="4"/>
  <c r="M400" i="4"/>
  <c r="DS376" i="4"/>
  <c r="BU376" i="4"/>
  <c r="X376" i="4"/>
  <c r="CL376" i="4"/>
  <c r="S376" i="4"/>
  <c r="CJ376" i="4"/>
  <c r="AG376" i="4"/>
  <c r="BC376" i="4"/>
  <c r="DR370" i="4"/>
  <c r="L370" i="4"/>
  <c r="BP370" i="4"/>
  <c r="CJ355" i="4"/>
  <c r="CZ355" i="4"/>
  <c r="DB355" i="4"/>
  <c r="Q355" i="4"/>
  <c r="AA355" i="4"/>
  <c r="V355" i="4"/>
  <c r="I90" i="7"/>
  <c r="S18" i="7"/>
  <c r="U34" i="7"/>
  <c r="U42" i="7"/>
  <c r="N50" i="7"/>
  <c r="M67" i="7"/>
  <c r="I83" i="7"/>
  <c r="F19" i="7"/>
  <c r="H35" i="7"/>
  <c r="O51" i="7"/>
  <c r="H68" i="7"/>
  <c r="Z84" i="7"/>
  <c r="F12" i="7"/>
  <c r="T44" i="7"/>
  <c r="R61" i="7"/>
  <c r="Y77" i="7"/>
  <c r="Y93" i="7"/>
  <c r="M70" i="7"/>
  <c r="T13" i="7"/>
  <c r="K13" i="7"/>
  <c r="P78" i="7"/>
  <c r="W78" i="7"/>
  <c r="DK173" i="4"/>
  <c r="AC173" i="4"/>
  <c r="AX173" i="4"/>
  <c r="DJ173" i="4"/>
  <c r="BA173" i="4"/>
  <c r="CJ173" i="4"/>
  <c r="F173" i="4"/>
  <c r="BR173" i="4"/>
  <c r="DH173" i="4"/>
  <c r="AA173" i="4"/>
  <c r="BI173" i="4"/>
  <c r="Z173" i="4"/>
  <c r="CL173" i="4"/>
  <c r="CG173" i="4"/>
  <c r="DP173" i="4"/>
  <c r="AI173" i="4"/>
  <c r="AT173" i="4"/>
  <c r="DF173" i="4"/>
  <c r="AK173" i="4"/>
  <c r="Y173" i="4"/>
  <c r="BP173" i="4"/>
  <c r="DG173" i="4"/>
  <c r="AB173" i="4"/>
  <c r="BS173" i="4"/>
  <c r="DI173" i="4"/>
  <c r="AO173" i="4"/>
  <c r="CF173" i="4"/>
  <c r="L173" i="4"/>
  <c r="BC173" i="4"/>
  <c r="DB164" i="4"/>
  <c r="T164" i="4"/>
  <c r="AY164" i="4"/>
  <c r="AG164" i="4"/>
  <c r="CS164" i="4"/>
  <c r="BS164" i="4"/>
  <c r="DR164" i="4"/>
  <c r="AJ164" i="4"/>
  <c r="BO164" i="4"/>
  <c r="U164" i="4"/>
  <c r="CG164" i="4"/>
  <c r="CI164" i="4"/>
  <c r="DL164" i="4"/>
  <c r="AE164" i="4"/>
  <c r="BJ164" i="4"/>
  <c r="Y164" i="4"/>
  <c r="CK164" i="4"/>
  <c r="CD164" i="4"/>
  <c r="DG164" i="4"/>
  <c r="Z164" i="4"/>
  <c r="BZ164" i="4"/>
  <c r="M164" i="4"/>
  <c r="BY164" i="4"/>
  <c r="BX164" i="4"/>
  <c r="F164" i="4"/>
  <c r="CM164" i="4"/>
  <c r="BB164" i="4"/>
  <c r="P164" i="4"/>
  <c r="CX164" i="4"/>
  <c r="BO459" i="4"/>
  <c r="DM459" i="4"/>
  <c r="BA459" i="4"/>
  <c r="DG459" i="4"/>
  <c r="AU459" i="4"/>
  <c r="CS459" i="4"/>
  <c r="AG459" i="4"/>
  <c r="BW459" i="4"/>
  <c r="K459" i="4"/>
  <c r="BI459" i="4"/>
  <c r="D459" i="4"/>
  <c r="AJ459" i="4"/>
  <c r="BP459" i="4"/>
  <c r="CV459" i="4"/>
  <c r="N459" i="4"/>
  <c r="AT459" i="4"/>
  <c r="BZ459" i="4"/>
  <c r="DF459" i="4"/>
  <c r="X459" i="4"/>
  <c r="BD459" i="4"/>
  <c r="CJ459" i="4"/>
  <c r="DP459" i="4"/>
  <c r="AH459" i="4"/>
  <c r="BN459" i="4"/>
  <c r="CT459" i="4"/>
  <c r="DS459" i="4"/>
  <c r="BN419" i="4"/>
  <c r="BB347" i="4"/>
  <c r="AX426" i="4"/>
  <c r="AX417" i="4"/>
  <c r="BQ447" i="4"/>
  <c r="DK453" i="4"/>
  <c r="DC469" i="4"/>
  <c r="DO459" i="4"/>
  <c r="X469" i="4"/>
  <c r="BR347" i="4"/>
  <c r="DQ347" i="4"/>
  <c r="AE347" i="4"/>
  <c r="CB347" i="4"/>
  <c r="CT347" i="4"/>
  <c r="CF347" i="4"/>
  <c r="J347" i="4"/>
  <c r="CJ347" i="4"/>
  <c r="K347" i="4"/>
  <c r="AT347" i="4"/>
  <c r="BC347" i="4"/>
  <c r="BH347" i="4"/>
  <c r="AW347" i="4"/>
  <c r="AM347" i="4"/>
  <c r="DK359" i="4"/>
  <c r="CU359" i="4"/>
  <c r="CE359" i="4"/>
  <c r="DO359" i="4"/>
  <c r="BC359" i="4"/>
  <c r="DR359" i="4"/>
  <c r="BF359" i="4"/>
  <c r="DG359" i="4"/>
  <c r="AU359" i="4"/>
  <c r="CT359" i="4"/>
  <c r="AH359" i="4"/>
  <c r="BW359" i="4"/>
  <c r="K359" i="4"/>
  <c r="BJ359" i="4"/>
  <c r="H359" i="4"/>
  <c r="AN359" i="4"/>
  <c r="BT359" i="4"/>
  <c r="CZ359" i="4"/>
  <c r="Q359" i="4"/>
  <c r="AW359" i="4"/>
  <c r="CC359" i="4"/>
  <c r="DI359" i="4"/>
  <c r="T359" i="4"/>
  <c r="AZ359" i="4"/>
  <c r="CF359" i="4"/>
  <c r="DL359" i="4"/>
  <c r="AC359" i="4"/>
  <c r="BI359" i="4"/>
  <c r="CO359" i="4"/>
  <c r="DS359" i="4"/>
  <c r="BK417" i="4"/>
  <c r="DF417" i="4"/>
  <c r="AT417" i="4"/>
  <c r="CM417" i="4"/>
  <c r="AA417" i="4"/>
  <c r="CL417" i="4"/>
  <c r="Z417" i="4"/>
  <c r="CI417" i="4"/>
  <c r="W417" i="4"/>
  <c r="CH417" i="4"/>
  <c r="V417" i="4"/>
  <c r="Y417" i="4"/>
  <c r="BE417" i="4"/>
  <c r="CK417" i="4"/>
  <c r="DQ417" i="4"/>
  <c r="AB417" i="4"/>
  <c r="BH417" i="4"/>
  <c r="CN417" i="4"/>
  <c r="E417" i="4"/>
  <c r="AK417" i="4"/>
  <c r="BQ417" i="4"/>
  <c r="CW417" i="4"/>
  <c r="P417" i="4"/>
  <c r="AV417" i="4"/>
  <c r="CB417" i="4"/>
  <c r="DH417" i="4"/>
  <c r="DQ469" i="4"/>
  <c r="AI469" i="4"/>
  <c r="AR469" i="4"/>
  <c r="DD469" i="4"/>
  <c r="AL469" i="4"/>
  <c r="BU469" i="4"/>
  <c r="P469" i="4"/>
  <c r="CB469" i="4"/>
  <c r="CS469" i="4"/>
  <c r="K469" i="4"/>
  <c r="AT469" i="4"/>
  <c r="AJ469" i="4"/>
  <c r="CV469" i="4"/>
  <c r="BR469" i="4"/>
  <c r="E469" i="4"/>
  <c r="AU469" i="4"/>
  <c r="CL469" i="4"/>
  <c r="G469" i="4"/>
  <c r="AX469" i="4"/>
  <c r="CO469" i="4"/>
  <c r="U469" i="4"/>
  <c r="BK469" i="4"/>
  <c r="DB469" i="4"/>
  <c r="AH469" i="4"/>
  <c r="BY469" i="4"/>
  <c r="DO469" i="4"/>
  <c r="BG419" i="4"/>
  <c r="CU417" i="4"/>
  <c r="W436" i="4"/>
  <c r="BA447" i="4"/>
  <c r="BT469" i="4"/>
  <c r="E376" i="4"/>
  <c r="DE376" i="4"/>
  <c r="AS400" i="4"/>
  <c r="CC400" i="4"/>
  <c r="DF400" i="4"/>
  <c r="BA400" i="4"/>
  <c r="AN400" i="4"/>
  <c r="DA400" i="4"/>
  <c r="AV400" i="4"/>
  <c r="DB400" i="4"/>
  <c r="AQ400" i="4"/>
  <c r="CV400" i="4"/>
  <c r="AL400" i="4"/>
  <c r="CQ400" i="4"/>
  <c r="Z400" i="4"/>
  <c r="CD400" i="4"/>
  <c r="BL419" i="4"/>
  <c r="CB419" i="4"/>
  <c r="CR419" i="4"/>
  <c r="AM419" i="4"/>
  <c r="BX419" i="4"/>
  <c r="CG419" i="4"/>
  <c r="CP419" i="4"/>
  <c r="BW419" i="4"/>
  <c r="DL419" i="4"/>
  <c r="F419" i="4"/>
  <c r="O419" i="4"/>
  <c r="X419" i="4"/>
  <c r="AG419" i="4"/>
  <c r="AP419" i="4"/>
  <c r="AW426" i="4"/>
  <c r="DC453" i="4"/>
  <c r="CY453" i="4"/>
  <c r="M453" i="4"/>
  <c r="BD453" i="4"/>
  <c r="CT453" i="4"/>
  <c r="AO453" i="4"/>
  <c r="CF453" i="4"/>
  <c r="Z453" i="4"/>
  <c r="BQ453" i="4"/>
  <c r="L453" i="4"/>
  <c r="BB453" i="4"/>
  <c r="CS453" i="4"/>
  <c r="DP453" i="4"/>
  <c r="DR453" i="4"/>
  <c r="S436" i="4"/>
  <c r="DC436" i="4"/>
  <c r="L436" i="4"/>
  <c r="BB436" i="4"/>
  <c r="CS436" i="4"/>
  <c r="X436" i="4"/>
  <c r="BN436" i="4"/>
  <c r="DE436" i="4"/>
  <c r="AD436" i="4"/>
  <c r="BU436" i="4"/>
  <c r="DL436" i="4"/>
  <c r="AK436" i="4"/>
  <c r="CB436" i="4"/>
  <c r="DR436" i="4"/>
  <c r="DA447" i="4"/>
  <c r="CP447" i="4"/>
  <c r="AJ447" i="4"/>
  <c r="AE447" i="4"/>
  <c r="R447" i="4"/>
  <c r="L447" i="4"/>
  <c r="CQ473" i="4"/>
  <c r="BS473" i="4"/>
  <c r="CY473" i="4"/>
  <c r="G473" i="4"/>
  <c r="BG473" i="4"/>
  <c r="AE473" i="4"/>
  <c r="CD473" i="4"/>
  <c r="R473" i="4"/>
  <c r="BU473" i="4"/>
  <c r="I473" i="4"/>
  <c r="BL473" i="4"/>
  <c r="S473" i="4"/>
  <c r="BZ473" i="4"/>
  <c r="N473" i="4"/>
  <c r="BQ473" i="4"/>
  <c r="E473" i="4"/>
  <c r="DO473" i="4"/>
  <c r="CM473" i="4"/>
  <c r="DS473" i="4"/>
  <c r="AA473" i="4"/>
  <c r="W473" i="4"/>
  <c r="BC473" i="4"/>
  <c r="CT473" i="4"/>
  <c r="AH473" i="4"/>
  <c r="CK473" i="4"/>
  <c r="Y473" i="4"/>
  <c r="CB473" i="4"/>
  <c r="P473" i="4"/>
  <c r="CP473" i="4"/>
  <c r="AD473" i="4"/>
  <c r="CG473" i="4"/>
  <c r="U473" i="4"/>
  <c r="CI473" i="4"/>
  <c r="AQ473" i="4"/>
  <c r="DJ473" i="4"/>
  <c r="DA473" i="4"/>
  <c r="CR473" i="4"/>
  <c r="DF473" i="4"/>
  <c r="CW473" i="4"/>
  <c r="CN473" i="4"/>
  <c r="AB473" i="4"/>
  <c r="DR473" i="4"/>
  <c r="BF473" i="4"/>
  <c r="DI473" i="4"/>
  <c r="AW473" i="4"/>
  <c r="CZ473" i="4"/>
  <c r="AN473" i="4"/>
  <c r="DK473" i="4"/>
  <c r="DC473" i="4"/>
  <c r="BK473" i="4"/>
  <c r="K473" i="4"/>
  <c r="DQ473" i="4"/>
  <c r="DH473" i="4"/>
  <c r="CE473" i="4"/>
  <c r="DM473" i="4"/>
  <c r="DD473" i="4"/>
  <c r="AR473" i="4"/>
  <c r="CU473" i="4"/>
  <c r="BV473" i="4"/>
  <c r="J473" i="4"/>
  <c r="BM473" i="4"/>
  <c r="DP473" i="4"/>
  <c r="BD473" i="4"/>
  <c r="AY473" i="4"/>
  <c r="CX345" i="4"/>
  <c r="I345" i="4"/>
  <c r="DD299" i="4"/>
  <c r="DH299" i="4"/>
  <c r="BJ299" i="4"/>
  <c r="M299" i="4"/>
  <c r="BB299" i="4"/>
  <c r="E299" i="4"/>
  <c r="BY299" i="4"/>
  <c r="BK299" i="4"/>
  <c r="DP281" i="4"/>
  <c r="BH281" i="4"/>
  <c r="DO281" i="4"/>
  <c r="BC281" i="4"/>
  <c r="DL281" i="4"/>
  <c r="AZ281" i="4"/>
  <c r="DG281" i="4"/>
  <c r="AU281" i="4"/>
  <c r="AN281" i="4"/>
  <c r="CP281" i="4"/>
  <c r="AD281" i="4"/>
  <c r="CG281" i="4"/>
  <c r="U281" i="4"/>
  <c r="CU281" i="4"/>
  <c r="DH281" i="4"/>
  <c r="BV281" i="4"/>
  <c r="BX281" i="4"/>
  <c r="L281" i="4"/>
  <c r="BS281" i="4"/>
  <c r="G281" i="4"/>
  <c r="BP281" i="4"/>
  <c r="D281" i="4"/>
  <c r="BK281" i="4"/>
  <c r="H281" i="4"/>
  <c r="DF281" i="4"/>
  <c r="AT281" i="4"/>
  <c r="CW281" i="4"/>
  <c r="AK281" i="4"/>
  <c r="BO281" i="4"/>
  <c r="CB281" i="4"/>
  <c r="CL281" i="4"/>
  <c r="CS119" i="4"/>
  <c r="BM119" i="4"/>
  <c r="AG119" i="4"/>
  <c r="DA111" i="4"/>
  <c r="BU111" i="4"/>
  <c r="AO111" i="4"/>
  <c r="I111" i="4"/>
  <c r="BW119" i="4"/>
  <c r="J119" i="4"/>
  <c r="Z119" i="4"/>
  <c r="AP119" i="4"/>
  <c r="BF119" i="4"/>
  <c r="BV119" i="4"/>
  <c r="CL119" i="4"/>
  <c r="DB119" i="4"/>
  <c r="DR119" i="4"/>
  <c r="P119" i="4"/>
  <c r="AF119" i="4"/>
  <c r="AV119" i="4"/>
  <c r="BL119" i="4"/>
  <c r="CB119" i="4"/>
  <c r="CR119" i="4"/>
  <c r="DH119" i="4"/>
  <c r="CU111" i="4"/>
  <c r="AY111" i="4"/>
  <c r="J111" i="4"/>
  <c r="Z111" i="4"/>
  <c r="AP111" i="4"/>
  <c r="BF111" i="4"/>
  <c r="BV111" i="4"/>
  <c r="CL111" i="4"/>
  <c r="DB111" i="4"/>
  <c r="DR111" i="4"/>
  <c r="P111" i="4"/>
  <c r="AF111" i="4"/>
  <c r="AV111" i="4"/>
  <c r="BL111" i="4"/>
  <c r="CB111" i="4"/>
  <c r="CR111" i="4"/>
  <c r="DH111" i="4"/>
  <c r="CI119" i="4"/>
  <c r="BC119" i="4"/>
  <c r="W119" i="4"/>
  <c r="CI111" i="4"/>
  <c r="BC111" i="4"/>
  <c r="W111" i="4"/>
  <c r="DS119" i="4"/>
  <c r="AQ119" i="4"/>
  <c r="DC111" i="4"/>
  <c r="S111" i="4"/>
  <c r="CO119" i="4"/>
  <c r="BI119" i="4"/>
  <c r="AC119" i="4"/>
  <c r="DM111" i="4"/>
  <c r="CG111" i="4"/>
  <c r="BA111" i="4"/>
  <c r="U111" i="4"/>
  <c r="AA111" i="4"/>
  <c r="V410" i="4"/>
  <c r="AR410" i="4"/>
  <c r="BM410" i="4"/>
  <c r="CH410" i="4"/>
  <c r="DD410" i="4"/>
  <c r="M410" i="4"/>
  <c r="AH410" i="4"/>
  <c r="BI410" i="4"/>
  <c r="CO410" i="4"/>
  <c r="DP410" i="4"/>
  <c r="Y410" i="4"/>
  <c r="BE410" i="4"/>
  <c r="CF410" i="4"/>
  <c r="DF410" i="4"/>
  <c r="U410" i="4"/>
  <c r="AV410" i="4"/>
  <c r="BV410" i="4"/>
  <c r="D402" i="4"/>
  <c r="AD402" i="4"/>
  <c r="BJ402" i="4"/>
  <c r="CK402" i="4"/>
  <c r="DL402" i="4"/>
  <c r="Z402" i="4"/>
  <c r="BA402" i="4"/>
  <c r="CB402" i="4"/>
  <c r="DH402" i="4"/>
  <c r="Q402" i="4"/>
  <c r="AR402" i="4"/>
  <c r="BX402" i="4"/>
  <c r="DD402" i="4"/>
  <c r="AH402" i="4"/>
  <c r="BY402" i="4"/>
  <c r="AZ392" i="4"/>
  <c r="DD392" i="4"/>
  <c r="AM392" i="4"/>
  <c r="CR392" i="4"/>
  <c r="AH392" i="4"/>
  <c r="CM392" i="4"/>
  <c r="AB392" i="4"/>
  <c r="P384" i="4"/>
  <c r="BF384" i="4"/>
  <c r="CW384" i="4"/>
  <c r="V384" i="4"/>
  <c r="BM384" i="4"/>
  <c r="DD384" i="4"/>
  <c r="AH384" i="4"/>
  <c r="BY384" i="4"/>
  <c r="DP384" i="4"/>
  <c r="AO384" i="4"/>
  <c r="CF384" i="4"/>
  <c r="DQ384" i="4"/>
  <c r="CV384" i="4"/>
  <c r="BZ384" i="4"/>
  <c r="BE384" i="4"/>
  <c r="AJ384" i="4"/>
  <c r="N384" i="4"/>
  <c r="DJ384" i="4"/>
  <c r="CO384" i="4"/>
  <c r="BT384" i="4"/>
  <c r="AX384" i="4"/>
  <c r="AC384" i="4"/>
  <c r="H384" i="4"/>
  <c r="CX384" i="4"/>
  <c r="CC384" i="4"/>
  <c r="BH384" i="4"/>
  <c r="AL384" i="4"/>
  <c r="Q384" i="4"/>
  <c r="DM384" i="4"/>
  <c r="CR384" i="4"/>
  <c r="BV384" i="4"/>
  <c r="BA384" i="4"/>
  <c r="AF384" i="4"/>
  <c r="J384" i="4"/>
  <c r="DF384" i="4"/>
  <c r="CK384" i="4"/>
  <c r="BP384" i="4"/>
  <c r="AT384" i="4"/>
  <c r="Y384" i="4"/>
  <c r="D384" i="4"/>
  <c r="CZ384" i="4"/>
  <c r="CD384" i="4"/>
  <c r="BI384" i="4"/>
  <c r="AN384" i="4"/>
  <c r="R384" i="4"/>
  <c r="DI384" i="4"/>
  <c r="CN384" i="4"/>
  <c r="BR384" i="4"/>
  <c r="AW384" i="4"/>
  <c r="AB384" i="4"/>
  <c r="F384" i="4"/>
  <c r="DB384" i="4"/>
  <c r="CG384" i="4"/>
  <c r="BL384" i="4"/>
  <c r="AP384" i="4"/>
  <c r="U384" i="4"/>
  <c r="DC392" i="4"/>
  <c r="CA392" i="4"/>
  <c r="AX392" i="4"/>
  <c r="V392" i="4"/>
  <c r="DH392" i="4"/>
  <c r="CF392" i="4"/>
  <c r="BC392" i="4"/>
  <c r="AA392" i="4"/>
  <c r="DN392" i="4"/>
  <c r="CL392" i="4"/>
  <c r="BH392" i="4"/>
  <c r="AF392" i="4"/>
  <c r="D392" i="4"/>
  <c r="CX392" i="4"/>
  <c r="BV392" i="4"/>
  <c r="AR392" i="4"/>
  <c r="P392" i="4"/>
  <c r="DR392" i="4"/>
  <c r="CN392" i="4"/>
  <c r="BL392" i="4"/>
  <c r="AJ392" i="4"/>
  <c r="G392" i="4"/>
  <c r="CT392" i="4"/>
  <c r="BR392" i="4"/>
  <c r="AP392" i="4"/>
  <c r="L392" i="4"/>
  <c r="CY392" i="4"/>
  <c r="BW392" i="4"/>
  <c r="AU392" i="4"/>
  <c r="R392" i="4"/>
  <c r="DL392" i="4"/>
  <c r="CI392" i="4"/>
  <c r="BG392" i="4"/>
  <c r="AE392" i="4"/>
  <c r="DJ402" i="4"/>
  <c r="CO402" i="4"/>
  <c r="BT402" i="4"/>
  <c r="AX402" i="4"/>
  <c r="AC402" i="4"/>
  <c r="H402" i="4"/>
  <c r="CX402" i="4"/>
  <c r="DS402" i="4"/>
  <c r="CZ402" i="4"/>
  <c r="CD402" i="4"/>
  <c r="BI402" i="4"/>
  <c r="AN402" i="4"/>
  <c r="R402" i="4"/>
  <c r="DI402" i="4"/>
  <c r="CN402" i="4"/>
  <c r="BR402" i="4"/>
  <c r="AW402" i="4"/>
  <c r="AB402" i="4"/>
  <c r="F402" i="4"/>
  <c r="DB402" i="4"/>
  <c r="CG402" i="4"/>
  <c r="BL402" i="4"/>
  <c r="AP402" i="4"/>
  <c r="U402" i="4"/>
  <c r="DQ402" i="4"/>
  <c r="CV402" i="4"/>
  <c r="BZ402" i="4"/>
  <c r="BE402" i="4"/>
  <c r="AJ402" i="4"/>
  <c r="N402" i="4"/>
  <c r="DR410" i="4"/>
  <c r="CW410" i="4"/>
  <c r="CB410" i="4"/>
  <c r="BF410" i="4"/>
  <c r="AK410" i="4"/>
  <c r="P410" i="4"/>
  <c r="DL410" i="4"/>
  <c r="CP410" i="4"/>
  <c r="BU410" i="4"/>
  <c r="AZ410" i="4"/>
  <c r="AD410" i="4"/>
  <c r="I410" i="4"/>
  <c r="DE410" i="4"/>
  <c r="CJ410" i="4"/>
  <c r="BN410" i="4"/>
  <c r="AS410" i="4"/>
  <c r="DI119" i="4"/>
  <c r="CC119" i="4"/>
  <c r="AW119" i="4"/>
  <c r="Q119" i="4"/>
  <c r="DQ111" i="4"/>
  <c r="CK111" i="4"/>
  <c r="BE111" i="4"/>
  <c r="Y111" i="4"/>
  <c r="DK119" i="4"/>
  <c r="AI119" i="4"/>
  <c r="R119" i="4"/>
  <c r="AH119" i="4"/>
  <c r="AX119" i="4"/>
  <c r="BN119" i="4"/>
  <c r="CD119" i="4"/>
  <c r="CT119" i="4"/>
  <c r="DJ119" i="4"/>
  <c r="H119" i="4"/>
  <c r="X119" i="4"/>
  <c r="AN119" i="4"/>
  <c r="BD119" i="4"/>
  <c r="BT119" i="4"/>
  <c r="CJ119" i="4"/>
  <c r="CZ119" i="4"/>
  <c r="DP119" i="4"/>
  <c r="BW111" i="4"/>
  <c r="K111" i="4"/>
  <c r="R111" i="4"/>
  <c r="AH111" i="4"/>
  <c r="AX111" i="4"/>
  <c r="BN111" i="4"/>
  <c r="CD111" i="4"/>
  <c r="CT111" i="4"/>
  <c r="DJ111" i="4"/>
  <c r="H111" i="4"/>
  <c r="X111" i="4"/>
  <c r="AN111" i="4"/>
  <c r="BD111" i="4"/>
  <c r="BT111" i="4"/>
  <c r="CJ111" i="4"/>
  <c r="CZ111" i="4"/>
  <c r="DP111" i="4"/>
  <c r="CY119" i="4"/>
  <c r="BS119" i="4"/>
  <c r="AM119" i="4"/>
  <c r="G119" i="4"/>
  <c r="CY111" i="4"/>
  <c r="BS111" i="4"/>
  <c r="AM111" i="4"/>
  <c r="G111" i="4"/>
  <c r="CE119" i="4"/>
  <c r="K119" i="4"/>
  <c r="BO111" i="4"/>
  <c r="DE119" i="4"/>
  <c r="BY119" i="4"/>
  <c r="AS119" i="4"/>
  <c r="M119" i="4"/>
  <c r="CW111" i="4"/>
  <c r="BQ111" i="4"/>
  <c r="AK111" i="4"/>
  <c r="E111" i="4"/>
  <c r="BG119" i="4"/>
  <c r="L410" i="4"/>
  <c r="AG410" i="4"/>
  <c r="BB410" i="4"/>
  <c r="BX410" i="4"/>
  <c r="CS410" i="4"/>
  <c r="DN410" i="4"/>
  <c r="X410" i="4"/>
  <c r="AX410" i="4"/>
  <c r="BY410" i="4"/>
  <c r="CZ410" i="4"/>
  <c r="N410" i="4"/>
  <c r="AO410" i="4"/>
  <c r="BP410" i="4"/>
  <c r="CV410" i="4"/>
  <c r="E410" i="4"/>
  <c r="AF410" i="4"/>
  <c r="BL410" i="4"/>
  <c r="CL410" i="4"/>
  <c r="DM410" i="4"/>
  <c r="T402" i="4"/>
  <c r="AT402" i="4"/>
  <c r="BU402" i="4"/>
  <c r="DA402" i="4"/>
  <c r="J402" i="4"/>
  <c r="AK402" i="4"/>
  <c r="BQ402" i="4"/>
  <c r="CR402" i="4"/>
  <c r="DR402" i="4"/>
  <c r="AG402" i="4"/>
  <c r="BH402" i="4"/>
  <c r="CH402" i="4"/>
  <c r="M402" i="4"/>
  <c r="BD402" i="4"/>
  <c r="CT402" i="4"/>
  <c r="W392" i="4"/>
  <c r="CB392" i="4"/>
  <c r="K392" i="4"/>
  <c r="BP392" i="4"/>
  <c r="F392" i="4"/>
  <c r="BK392" i="4"/>
  <c r="DO392" i="4"/>
  <c r="BF392" i="4"/>
  <c r="DJ392" i="4"/>
  <c r="AK384" i="4"/>
  <c r="CB384" i="4"/>
  <c r="DR384" i="4"/>
  <c r="AR384" i="4"/>
  <c r="CH384" i="4"/>
  <c r="M384" i="4"/>
  <c r="BD384" i="4"/>
  <c r="CT384" i="4"/>
  <c r="T384" i="4"/>
  <c r="BJ384" i="4"/>
  <c r="DA384" i="4"/>
  <c r="DA119" i="4"/>
  <c r="BU119" i="4"/>
  <c r="AO119" i="4"/>
  <c r="I119" i="4"/>
  <c r="DI111" i="4"/>
  <c r="CC111" i="4"/>
  <c r="AW111" i="4"/>
  <c r="Q111" i="4"/>
  <c r="CM119" i="4"/>
  <c r="F119" i="4"/>
  <c r="V119" i="4"/>
  <c r="AL119" i="4"/>
  <c r="BB119" i="4"/>
  <c r="BR119" i="4"/>
  <c r="CH119" i="4"/>
  <c r="CX119" i="4"/>
  <c r="DN119" i="4"/>
  <c r="L119" i="4"/>
  <c r="AB119" i="4"/>
  <c r="AR119" i="4"/>
  <c r="BH119" i="4"/>
  <c r="BX119" i="4"/>
  <c r="CN119" i="4"/>
  <c r="DD119" i="4"/>
  <c r="DS111" i="4"/>
  <c r="BG111" i="4"/>
  <c r="F111" i="4"/>
  <c r="V111" i="4"/>
  <c r="AL111" i="4"/>
  <c r="BB111" i="4"/>
  <c r="BR111" i="4"/>
  <c r="CH111" i="4"/>
  <c r="CX111" i="4"/>
  <c r="DN111" i="4"/>
  <c r="L111" i="4"/>
  <c r="AB111" i="4"/>
  <c r="AR111" i="4"/>
  <c r="BH111" i="4"/>
  <c r="BX111" i="4"/>
  <c r="CN111" i="4"/>
  <c r="DD111" i="4"/>
  <c r="CQ119" i="4"/>
  <c r="BK119" i="4"/>
  <c r="AE119" i="4"/>
  <c r="CQ111" i="4"/>
  <c r="BK111" i="4"/>
  <c r="AE111" i="4"/>
  <c r="BO119" i="4"/>
  <c r="DK111" i="4"/>
  <c r="AQ111" i="4"/>
  <c r="CW119" i="4"/>
  <c r="BQ119" i="4"/>
  <c r="AK119" i="4"/>
  <c r="E119" i="4"/>
  <c r="CO111" i="4"/>
  <c r="BI111" i="4"/>
  <c r="AC111" i="4"/>
  <c r="S119" i="4"/>
  <c r="Q410" i="4"/>
  <c r="AL410" i="4"/>
  <c r="BH410" i="4"/>
  <c r="CC410" i="4"/>
  <c r="CX410" i="4"/>
  <c r="H410" i="4"/>
  <c r="AC410" i="4"/>
  <c r="BD410" i="4"/>
  <c r="CD410" i="4"/>
  <c r="DJ410" i="4"/>
  <c r="T410" i="4"/>
  <c r="AT410" i="4"/>
  <c r="BZ410" i="4"/>
  <c r="DA410" i="4"/>
  <c r="J410" i="4"/>
  <c r="AP410" i="4"/>
  <c r="BQ410" i="4"/>
  <c r="CR410" i="4"/>
  <c r="DS410" i="4"/>
  <c r="Y402" i="4"/>
  <c r="AZ402" i="4"/>
  <c r="CF402" i="4"/>
  <c r="DF402" i="4"/>
  <c r="P402" i="4"/>
  <c r="AV402" i="4"/>
  <c r="BV402" i="4"/>
  <c r="CW402" i="4"/>
  <c r="L402" i="4"/>
  <c r="AL402" i="4"/>
  <c r="BM402" i="4"/>
  <c r="CS402" i="4"/>
  <c r="X402" i="4"/>
  <c r="BN402" i="4"/>
  <c r="DE402" i="4"/>
  <c r="AL392" i="4"/>
  <c r="CQ392" i="4"/>
  <c r="Z392" i="4"/>
  <c r="CD392" i="4"/>
  <c r="T392" i="4"/>
  <c r="BX392" i="4"/>
  <c r="O392" i="4"/>
  <c r="BS392" i="4"/>
  <c r="E384" i="4"/>
  <c r="AV384" i="4"/>
  <c r="CL384" i="4"/>
  <c r="L384" i="4"/>
  <c r="BB384" i="4"/>
  <c r="CS384" i="4"/>
  <c r="X384" i="4"/>
  <c r="BN384" i="4"/>
  <c r="DE384" i="4"/>
  <c r="AD384" i="4"/>
  <c r="BU384" i="4"/>
  <c r="DL384" i="4"/>
  <c r="CJ9" i="4"/>
  <c r="BP9" i="4"/>
  <c r="BJ9" i="4"/>
  <c r="BN9" i="4"/>
  <c r="CH9" i="4"/>
  <c r="BD9" i="4"/>
  <c r="AJ9" i="4"/>
  <c r="F9" i="4"/>
  <c r="AX9" i="4"/>
  <c r="DP9" i="4"/>
  <c r="AN9" i="4"/>
  <c r="CV9" i="4"/>
  <c r="T9" i="4"/>
  <c r="DJ9" i="4"/>
  <c r="R9" i="4"/>
  <c r="CZ9" i="4"/>
  <c r="X9" i="4"/>
  <c r="DQ29" i="4"/>
  <c r="AR29" i="4"/>
  <c r="DJ29" i="4"/>
  <c r="AH29" i="4"/>
  <c r="CZ29" i="4"/>
  <c r="H29" i="4"/>
  <c r="DD29" i="4"/>
  <c r="L29" i="4"/>
  <c r="CT29" i="4"/>
  <c r="R29" i="4"/>
  <c r="BT29" i="4"/>
  <c r="CX29" i="4"/>
  <c r="BX29" i="4"/>
  <c r="DF29" i="4"/>
  <c r="CD29" i="4"/>
  <c r="BB29" i="4"/>
  <c r="BD29" i="4"/>
  <c r="AT29" i="4"/>
  <c r="AC39" i="4"/>
  <c r="CO39" i="4"/>
  <c r="CC48" i="4"/>
  <c r="BI48" i="4"/>
  <c r="AO48" i="4"/>
  <c r="AW48" i="4"/>
  <c r="CW48" i="4"/>
  <c r="I48" i="4"/>
  <c r="AK48" i="4"/>
  <c r="U48" i="4"/>
  <c r="BA48" i="4"/>
  <c r="BL65" i="4"/>
  <c r="DN65" i="4"/>
  <c r="AV65" i="4"/>
  <c r="CH65" i="4"/>
  <c r="AF65" i="4"/>
  <c r="AT65" i="4"/>
  <c r="DL73" i="4"/>
  <c r="AZ73" i="4"/>
  <c r="DH73" i="4"/>
  <c r="AV73" i="4"/>
  <c r="CX73" i="4"/>
  <c r="AL73" i="4"/>
  <c r="R73" i="4"/>
  <c r="AH73" i="4"/>
  <c r="CV73" i="4"/>
  <c r="AJ73" i="4"/>
  <c r="CR73" i="4"/>
  <c r="AF73" i="4"/>
  <c r="CH73" i="4"/>
  <c r="V73" i="4"/>
  <c r="BV73" i="4"/>
  <c r="CL73" i="4"/>
  <c r="CF73" i="4"/>
  <c r="T73" i="4"/>
  <c r="CB73" i="4"/>
  <c r="P73" i="4"/>
  <c r="BR73" i="4"/>
  <c r="F73" i="4"/>
  <c r="J73" i="4"/>
  <c r="CF81" i="4"/>
  <c r="CD81" i="4"/>
  <c r="BT81" i="4"/>
  <c r="BJ81" i="4"/>
  <c r="AZ81" i="4"/>
  <c r="AX81" i="4"/>
  <c r="AN81" i="4"/>
  <c r="AD81" i="4"/>
  <c r="T81" i="4"/>
  <c r="R81" i="4"/>
  <c r="H81" i="4"/>
  <c r="DC137" i="4"/>
  <c r="BW137" i="4"/>
  <c r="AQ137" i="4"/>
  <c r="K137" i="4"/>
  <c r="CM137" i="4"/>
  <c r="DS290" i="4"/>
  <c r="CO290" i="4"/>
  <c r="BI290" i="4"/>
  <c r="AC290" i="4"/>
  <c r="DL290" i="4"/>
  <c r="CF290" i="4"/>
  <c r="AZ290" i="4"/>
  <c r="T290" i="4"/>
  <c r="DI290" i="4"/>
  <c r="CC290" i="4"/>
  <c r="AW290" i="4"/>
  <c r="Q290" i="4"/>
  <c r="CZ290" i="4"/>
  <c r="BT290" i="4"/>
  <c r="AN290" i="4"/>
  <c r="H290" i="4"/>
  <c r="DM290" i="4"/>
  <c r="CG290" i="4"/>
  <c r="BA290" i="4"/>
  <c r="U290" i="4"/>
  <c r="DD290" i="4"/>
  <c r="BX290" i="4"/>
  <c r="AR290" i="4"/>
  <c r="L290" i="4"/>
  <c r="DA290" i="4"/>
  <c r="BU290" i="4"/>
  <c r="AO290" i="4"/>
  <c r="I290" i="4"/>
  <c r="CR290" i="4"/>
  <c r="BL290" i="4"/>
  <c r="AF290" i="4"/>
  <c r="DE290" i="4"/>
  <c r="BY290" i="4"/>
  <c r="AS290" i="4"/>
  <c r="M290" i="4"/>
  <c r="CV290" i="4"/>
  <c r="BP290" i="4"/>
  <c r="AJ290" i="4"/>
  <c r="D290" i="4"/>
  <c r="CS290" i="4"/>
  <c r="BM290" i="4"/>
  <c r="AG290" i="4"/>
  <c r="DP290" i="4"/>
  <c r="CJ290" i="4"/>
  <c r="BD290" i="4"/>
  <c r="X290" i="4"/>
  <c r="CX313" i="4"/>
  <c r="BV313" i="4"/>
  <c r="AR313" i="4"/>
  <c r="P313" i="4"/>
  <c r="DC313" i="4"/>
  <c r="CA313" i="4"/>
  <c r="AX313" i="4"/>
  <c r="V313" i="4"/>
  <c r="DH313" i="4"/>
  <c r="CF313" i="4"/>
  <c r="BC313" i="4"/>
  <c r="AA313" i="4"/>
  <c r="DN313" i="4"/>
  <c r="CL313" i="4"/>
  <c r="BH313" i="4"/>
  <c r="AF313" i="4"/>
  <c r="D313" i="4"/>
  <c r="DS313" i="4"/>
  <c r="CQ313" i="4"/>
  <c r="BN313" i="4"/>
  <c r="AL313" i="4"/>
  <c r="J313" i="4"/>
  <c r="CV313" i="4"/>
  <c r="BS313" i="4"/>
  <c r="AQ313" i="4"/>
  <c r="O313" i="4"/>
  <c r="DB313" i="4"/>
  <c r="BX313" i="4"/>
  <c r="AV313" i="4"/>
  <c r="T313" i="4"/>
  <c r="DG313" i="4"/>
  <c r="CD313" i="4"/>
  <c r="BB313" i="4"/>
  <c r="Z313" i="4"/>
  <c r="DL313" i="4"/>
  <c r="CI313" i="4"/>
  <c r="BG313" i="4"/>
  <c r="AE313" i="4"/>
  <c r="DR313" i="4"/>
  <c r="CN313" i="4"/>
  <c r="BL313" i="4"/>
  <c r="AJ313" i="4"/>
  <c r="G313" i="4"/>
  <c r="CT313" i="4"/>
  <c r="BR313" i="4"/>
  <c r="AP313" i="4"/>
  <c r="L313" i="4"/>
  <c r="CY313" i="4"/>
  <c r="BW313" i="4"/>
  <c r="AU313" i="4"/>
  <c r="R313" i="4"/>
  <c r="CH337" i="4"/>
  <c r="V337" i="4"/>
  <c r="CA337" i="4"/>
  <c r="O337" i="4"/>
  <c r="BJ337" i="4"/>
  <c r="DO337" i="4"/>
  <c r="BC337" i="4"/>
  <c r="DR337" i="4"/>
  <c r="BR337" i="4"/>
  <c r="F337" i="4"/>
  <c r="BK337" i="4"/>
  <c r="DF337" i="4"/>
  <c r="AT337" i="4"/>
  <c r="CY337" i="4"/>
  <c r="AM337" i="4"/>
  <c r="DN337" i="4"/>
  <c r="BB337" i="4"/>
  <c r="DG337" i="4"/>
  <c r="AU337" i="4"/>
  <c r="CP337" i="4"/>
  <c r="AD337" i="4"/>
  <c r="CI337" i="4"/>
  <c r="W337" i="4"/>
  <c r="CN362" i="4"/>
  <c r="AR362" i="4"/>
  <c r="DD362" i="4"/>
  <c r="AY362" i="4"/>
  <c r="DK362" i="4"/>
  <c r="BH362" i="4"/>
  <c r="L362" i="4"/>
  <c r="BX362" i="4"/>
  <c r="S362" i="4"/>
  <c r="BB73" i="4"/>
  <c r="BP73" i="4"/>
  <c r="DA48" i="4"/>
  <c r="DP29" i="4"/>
  <c r="AT9" i="4"/>
  <c r="D9" i="4"/>
  <c r="BI71" i="4"/>
  <c r="DM71" i="4"/>
  <c r="T71" i="4"/>
  <c r="AO71" i="4"/>
  <c r="BJ71" i="4"/>
  <c r="CF71" i="4"/>
  <c r="DR71" i="4"/>
  <c r="BD71" i="4"/>
  <c r="E71" i="4"/>
  <c r="Z71" i="4"/>
  <c r="AV71" i="4"/>
  <c r="CL71" i="4"/>
  <c r="L71" i="4"/>
  <c r="BB71" i="4"/>
  <c r="CS71" i="4"/>
  <c r="DA71" i="4"/>
  <c r="F37" i="4"/>
  <c r="BT37" i="4"/>
  <c r="Z37" i="4"/>
  <c r="AB37" i="4"/>
  <c r="ID18" i="3"/>
  <c r="IC22" i="3"/>
  <c r="ES21" i="3"/>
  <c r="R71" i="4"/>
  <c r="BT71" i="4"/>
  <c r="D71" i="4"/>
  <c r="Y71" i="4"/>
  <c r="AT71" i="4"/>
  <c r="BP71" i="4"/>
  <c r="CK71" i="4"/>
  <c r="H71" i="4"/>
  <c r="BN71" i="4"/>
  <c r="J71" i="4"/>
  <c r="AF71" i="4"/>
  <c r="BF71" i="4"/>
  <c r="DB71" i="4"/>
  <c r="V71" i="4"/>
  <c r="BM71" i="4"/>
  <c r="CT71" i="4"/>
  <c r="BR37" i="4"/>
  <c r="CZ37" i="4"/>
  <c r="BF37" i="4"/>
  <c r="BH37" i="4"/>
  <c r="EF24" i="3"/>
  <c r="HG25" i="3"/>
  <c r="FF25" i="3"/>
  <c r="IC29" i="3"/>
  <c r="GH29" i="3"/>
  <c r="ES29" i="3"/>
  <c r="DU28" i="3"/>
  <c r="EW26" i="3"/>
  <c r="EL26" i="3"/>
  <c r="GH26" i="3"/>
  <c r="IH25" i="3"/>
  <c r="GL25" i="3"/>
  <c r="DT25" i="3"/>
  <c r="EB24" i="3"/>
  <c r="FC25" i="3"/>
  <c r="FG25" i="3"/>
  <c r="EU21" i="3"/>
  <c r="IU24" i="3"/>
  <c r="GE24" i="3"/>
  <c r="HG24" i="3"/>
  <c r="EY24" i="3"/>
  <c r="GU24" i="3"/>
  <c r="GY24" i="3"/>
  <c r="HC24" i="3"/>
  <c r="DQ24" i="3"/>
  <c r="DV24" i="3"/>
  <c r="IX25" i="3"/>
  <c r="HJ25" i="3"/>
  <c r="GP25" i="3"/>
  <c r="FA25" i="3"/>
  <c r="EH25" i="3"/>
  <c r="GD25" i="3"/>
  <c r="IM25" i="3"/>
  <c r="IP25" i="3"/>
  <c r="HE25" i="3"/>
  <c r="GE25" i="3"/>
  <c r="EU25" i="3"/>
  <c r="EB25" i="3"/>
  <c r="GW25" i="3"/>
  <c r="IY25" i="3"/>
  <c r="ED25" i="3"/>
  <c r="FR25" i="3"/>
  <c r="HN25" i="3"/>
  <c r="EX25" i="3"/>
  <c r="GS25" i="3"/>
  <c r="FJ26" i="3"/>
  <c r="HI26" i="3"/>
  <c r="HB26" i="3"/>
  <c r="DT26" i="3"/>
  <c r="HQ26" i="3"/>
  <c r="EP26" i="3"/>
  <c r="IW26" i="3"/>
  <c r="HR26" i="3"/>
  <c r="GP26" i="3"/>
  <c r="FA26" i="3"/>
  <c r="DU26" i="3"/>
  <c r="FV26" i="3"/>
  <c r="IO26" i="3"/>
  <c r="EX26" i="3"/>
  <c r="HV26" i="3"/>
  <c r="GZ28" i="3"/>
  <c r="GH28" i="3"/>
  <c r="HF28" i="3"/>
  <c r="IX29" i="3"/>
  <c r="HV29" i="3"/>
  <c r="HJ29" i="3"/>
  <c r="IO29" i="3"/>
  <c r="EF29" i="3"/>
  <c r="FM29" i="3"/>
  <c r="GX29" i="3"/>
  <c r="HW29" i="3"/>
  <c r="IK29" i="3"/>
  <c r="HF29" i="3"/>
  <c r="GI29" i="3"/>
  <c r="FA29" i="3"/>
  <c r="EH29" i="3"/>
  <c r="FI29" i="3"/>
  <c r="HG29" i="3"/>
  <c r="IS29" i="3"/>
  <c r="IR30" i="3"/>
  <c r="FD30" i="3"/>
  <c r="FP30" i="3"/>
  <c r="IT30" i="3"/>
  <c r="HM31" i="3"/>
  <c r="EY31" i="3"/>
  <c r="IS31" i="3"/>
  <c r="EM31" i="3"/>
  <c r="GW31" i="3"/>
  <c r="ED31" i="3"/>
  <c r="HY31" i="3"/>
  <c r="EL32" i="3"/>
  <c r="ET32" i="3"/>
  <c r="GX32" i="3"/>
  <c r="ID32" i="3"/>
  <c r="GW33" i="3"/>
  <c r="DV33" i="3"/>
  <c r="EX33" i="3"/>
  <c r="EM33" i="3"/>
  <c r="FS33" i="3"/>
  <c r="HM33" i="3"/>
  <c r="IK33" i="3"/>
  <c r="IO33" i="3"/>
  <c r="HJ33" i="3"/>
  <c r="FV33" i="3"/>
  <c r="EQ33" i="3"/>
  <c r="DU33" i="3"/>
  <c r="ET33" i="3"/>
  <c r="GS33" i="3"/>
  <c r="HU33" i="3"/>
  <c r="IS33" i="3"/>
  <c r="GH33" i="3"/>
  <c r="HQ33" i="3"/>
  <c r="GP34" i="3"/>
  <c r="ID34" i="3"/>
  <c r="EE34" i="3"/>
  <c r="HN34" i="3"/>
  <c r="ET34" i="3"/>
  <c r="IQ35" i="3"/>
  <c r="EH35" i="3"/>
  <c r="GI35" i="3"/>
  <c r="IA35" i="3"/>
  <c r="GS35" i="3"/>
  <c r="IC35" i="3"/>
  <c r="IS37" i="3"/>
  <c r="ED37" i="3"/>
  <c r="FM37" i="3"/>
  <c r="HQ37" i="3"/>
  <c r="EE37" i="3"/>
  <c r="HM37" i="3"/>
  <c r="IQ37" i="3"/>
  <c r="GS39" i="3"/>
  <c r="EQ39" i="3"/>
  <c r="EB39" i="3"/>
  <c r="ED39" i="3"/>
  <c r="GU39" i="3"/>
  <c r="IA39" i="3"/>
  <c r="GY39" i="3"/>
  <c r="DY39" i="3"/>
  <c r="II39" i="3"/>
  <c r="GW39" i="3"/>
  <c r="FM39" i="3"/>
  <c r="EM39" i="3"/>
  <c r="FU39" i="3"/>
  <c r="IS39" i="3"/>
  <c r="HJ40" i="3"/>
  <c r="GZ40" i="3"/>
  <c r="EI40" i="3"/>
  <c r="GN40" i="3"/>
  <c r="EX40" i="3"/>
  <c r="FV40" i="3"/>
  <c r="HX40" i="3"/>
  <c r="EG40" i="3"/>
  <c r="IT40" i="3"/>
  <c r="GH40" i="3"/>
  <c r="GW41" i="3"/>
  <c r="IA41" i="3"/>
  <c r="DV41" i="3"/>
  <c r="IS41" i="3"/>
  <c r="HG41" i="3"/>
  <c r="HQ41" i="3"/>
  <c r="HV41" i="3"/>
  <c r="EM41" i="3"/>
  <c r="ED41" i="3"/>
  <c r="IH41" i="3"/>
  <c r="IK41" i="3"/>
  <c r="HJ41" i="3"/>
  <c r="GM41" i="3"/>
  <c r="EU41" i="3"/>
  <c r="EB41" i="3"/>
  <c r="IO41" i="3"/>
  <c r="HN41" i="3"/>
  <c r="GS41" i="3"/>
  <c r="ET41" i="3"/>
  <c r="DZ41" i="3"/>
  <c r="EX41" i="3"/>
  <c r="HK41" i="3"/>
  <c r="HB41" i="3"/>
  <c r="FI41" i="3"/>
  <c r="IT42" i="3"/>
  <c r="HF42" i="3"/>
  <c r="FJ42" i="3"/>
  <c r="GF42" i="3"/>
  <c r="EP42" i="3"/>
  <c r="IL42" i="3"/>
  <c r="EX42" i="3"/>
  <c r="GN42" i="3"/>
  <c r="HX42" i="3"/>
  <c r="HB42" i="3"/>
  <c r="GL42" i="3"/>
  <c r="DW42" i="3"/>
  <c r="GX42" i="3"/>
  <c r="HR42" i="3"/>
  <c r="IN42" i="3"/>
  <c r="DU42" i="3"/>
  <c r="IV42" i="3"/>
  <c r="FD42" i="3"/>
  <c r="EG42" i="3"/>
  <c r="GH42" i="3"/>
  <c r="IO43" i="3"/>
  <c r="HN14" i="3"/>
  <c r="IH14" i="3"/>
  <c r="IU21" i="3"/>
  <c r="FC21" i="3"/>
  <c r="GL22" i="3"/>
  <c r="FG24" i="3"/>
  <c r="FF29" i="3"/>
  <c r="FS31" i="3"/>
  <c r="HO174" i="3"/>
  <c r="EF174" i="3"/>
  <c r="IQ174" i="3"/>
  <c r="EK174" i="3"/>
  <c r="FI174" i="3"/>
  <c r="IM43" i="3"/>
  <c r="DQ43" i="3"/>
  <c r="HM43" i="3"/>
  <c r="GY43" i="3"/>
  <c r="HH44" i="3"/>
  <c r="GP44" i="3"/>
  <c r="EL44" i="3"/>
  <c r="EN44" i="3"/>
  <c r="DW44" i="3"/>
  <c r="FO45" i="3"/>
  <c r="HV45" i="3"/>
  <c r="DZ45" i="3"/>
  <c r="IQ53" i="3"/>
  <c r="EB53" i="3"/>
  <c r="HF53" i="3"/>
  <c r="IV54" i="3"/>
  <c r="DZ54" i="3"/>
  <c r="IF54" i="3"/>
  <c r="IV55" i="3"/>
  <c r="DY55" i="3"/>
  <c r="FD56" i="3"/>
  <c r="DW56" i="3"/>
  <c r="GN56" i="3"/>
  <c r="HR56" i="3"/>
  <c r="FI57" i="3"/>
  <c r="DU57" i="3"/>
  <c r="HV57" i="3"/>
  <c r="FV57" i="3"/>
  <c r="EQ59" i="3"/>
  <c r="EW59" i="3"/>
  <c r="IO61" i="3"/>
  <c r="FI61" i="3"/>
  <c r="II61" i="3"/>
  <c r="HY63" i="3"/>
  <c r="EK63" i="3"/>
  <c r="HM63" i="3"/>
  <c r="HS63" i="3"/>
  <c r="HN64" i="3"/>
  <c r="EX64" i="3"/>
  <c r="HQ64" i="3"/>
  <c r="IS65" i="3"/>
  <c r="EM65" i="3"/>
  <c r="IY66" i="3"/>
  <c r="EP66" i="3"/>
  <c r="FJ70" i="3"/>
  <c r="IQ70" i="3"/>
  <c r="IV71" i="3"/>
  <c r="EM71" i="3"/>
  <c r="IC71" i="3"/>
  <c r="HB71" i="3"/>
  <c r="DU71" i="3"/>
  <c r="FU71" i="3"/>
  <c r="GH71" i="3"/>
  <c r="GV72" i="3"/>
  <c r="FP72" i="3"/>
  <c r="DT72" i="3"/>
  <c r="IR73" i="3"/>
  <c r="IU73" i="3"/>
  <c r="HH73" i="3"/>
  <c r="HV74" i="3"/>
  <c r="GS74" i="3"/>
  <c r="IO75" i="3"/>
  <c r="IN75" i="3"/>
  <c r="GX75" i="3"/>
  <c r="FM92" i="3"/>
  <c r="II73" i="3"/>
  <c r="GF72" i="3"/>
  <c r="IH71" i="3"/>
  <c r="FY71" i="3"/>
  <c r="DQ71" i="3"/>
  <c r="DV65" i="3"/>
  <c r="EL64" i="3"/>
  <c r="HO63" i="3"/>
  <c r="FU63" i="3"/>
  <c r="ED63" i="3"/>
  <c r="FU61" i="3"/>
  <c r="DU61" i="3"/>
  <c r="IS57" i="3"/>
  <c r="GL57" i="3"/>
  <c r="HJ56" i="3"/>
  <c r="HY55" i="3"/>
  <c r="IN54" i="3"/>
  <c r="IH53" i="3"/>
  <c r="FI53" i="3"/>
  <c r="HW51" i="3"/>
  <c r="HN49" i="3"/>
  <c r="EQ49" i="3"/>
  <c r="HF44" i="3"/>
  <c r="HO43" i="3"/>
  <c r="FM22" i="3"/>
  <c r="IR96" i="3"/>
  <c r="FY74" i="3"/>
  <c r="EF73" i="3"/>
  <c r="GT71" i="3"/>
  <c r="GM70" i="3"/>
  <c r="GY65" i="3"/>
  <c r="HB64" i="3"/>
  <c r="HC63" i="3"/>
  <c r="DQ63" i="3"/>
  <c r="GX61" i="3"/>
  <c r="IY57" i="3"/>
  <c r="IV56" i="3"/>
  <c r="EP56" i="3"/>
  <c r="EI54" i="3"/>
  <c r="EU53" i="3"/>
  <c r="EW51" i="3"/>
  <c r="GZ44" i="3"/>
  <c r="GW43" i="3"/>
  <c r="EX22" i="3"/>
  <c r="FD73" i="3"/>
  <c r="IL71" i="3"/>
  <c r="EH71" i="3"/>
  <c r="HC57" i="3"/>
  <c r="HX56" i="3"/>
  <c r="FS55" i="3"/>
  <c r="IT44" i="3"/>
  <c r="FJ75" i="3"/>
  <c r="ED71" i="3"/>
  <c r="IG68" i="3"/>
  <c r="IQ66" i="3"/>
  <c r="IP64" i="3"/>
  <c r="IQ63" i="3"/>
  <c r="HE63" i="3"/>
  <c r="FM63" i="3"/>
  <c r="IT61" i="3"/>
  <c r="FA61" i="3"/>
  <c r="FY59" i="3"/>
  <c r="II57" i="3"/>
  <c r="EL57" i="3"/>
  <c r="FJ56" i="3"/>
  <c r="HC55" i="3"/>
  <c r="EP54" i="3"/>
  <c r="HU53" i="3"/>
  <c r="EW53" i="3"/>
  <c r="IQ45" i="3"/>
  <c r="FP44" i="3"/>
  <c r="FO43" i="3"/>
  <c r="EB70" i="3"/>
  <c r="GM65" i="3"/>
  <c r="EE64" i="3"/>
  <c r="FS63" i="3"/>
  <c r="IS61" i="3"/>
  <c r="EW61" i="3"/>
  <c r="HW57" i="3"/>
  <c r="HH56" i="3"/>
  <c r="GU55" i="3"/>
  <c r="IW53" i="3"/>
  <c r="EL53" i="3"/>
  <c r="DU44" i="3"/>
  <c r="FY43" i="3"/>
  <c r="HG70" i="3"/>
  <c r="FU57" i="3"/>
  <c r="HB56" i="3"/>
  <c r="HB54" i="3"/>
  <c r="GF44" i="3"/>
  <c r="GT54" i="3"/>
  <c r="IM49" i="3"/>
  <c r="ED49" i="3"/>
  <c r="HB49" i="3"/>
  <c r="IQ49" i="3"/>
  <c r="EH49" i="3"/>
  <c r="GS49" i="3"/>
  <c r="IC49" i="3"/>
  <c r="IV96" i="3"/>
  <c r="HW96" i="3"/>
  <c r="HM98" i="3"/>
  <c r="EL98" i="3"/>
  <c r="FO98" i="3"/>
  <c r="FG98" i="3"/>
  <c r="DU98" i="3"/>
  <c r="EQ98" i="3"/>
  <c r="HU98" i="3"/>
  <c r="HB98" i="3"/>
  <c r="HO144" i="3"/>
  <c r="GY144" i="3"/>
  <c r="EF144" i="3"/>
  <c r="HL331" i="3"/>
  <c r="EN331" i="3"/>
  <c r="ID378" i="3"/>
  <c r="GP378" i="3"/>
  <c r="IV378" i="3"/>
  <c r="GX378" i="3"/>
  <c r="IG378" i="3"/>
  <c r="DY378" i="3"/>
  <c r="IT378" i="3"/>
  <c r="HW381" i="3"/>
  <c r="HJ381" i="3"/>
  <c r="EK381" i="3"/>
  <c r="GY388" i="3"/>
  <c r="IX388" i="3"/>
  <c r="HI156" i="3"/>
  <c r="IV156" i="3"/>
  <c r="IO156" i="3"/>
  <c r="HY156" i="3"/>
  <c r="DY156" i="3"/>
  <c r="IX215" i="3"/>
  <c r="EK215" i="3"/>
  <c r="HM215" i="3"/>
  <c r="DT215" i="3"/>
  <c r="FM251" i="3"/>
  <c r="EY251" i="3"/>
  <c r="EB261" i="3"/>
  <c r="IM261" i="3"/>
  <c r="HS261" i="3"/>
  <c r="IV261" i="3"/>
  <c r="EU261" i="3"/>
  <c r="EH261" i="3"/>
  <c r="HE263" i="3"/>
  <c r="IT354" i="3"/>
  <c r="DT354" i="3"/>
  <c r="IW361" i="3"/>
  <c r="IH361" i="3"/>
  <c r="HC361" i="3"/>
  <c r="EP361" i="3"/>
  <c r="IF364" i="3"/>
  <c r="GI364" i="3"/>
  <c r="DV392" i="3"/>
  <c r="IU392" i="3"/>
  <c r="HJ393" i="3"/>
  <c r="EW393" i="3"/>
  <c r="DT495" i="3"/>
  <c r="HR495" i="3"/>
  <c r="GM24" i="3"/>
  <c r="IA24" i="3"/>
  <c r="IO82" i="3"/>
  <c r="HC82" i="3"/>
  <c r="FU82" i="3"/>
  <c r="FO82" i="3"/>
  <c r="IV82" i="3"/>
  <c r="IG82" i="3"/>
  <c r="IY82" i="3"/>
  <c r="EI82" i="3"/>
  <c r="HT189" i="3"/>
  <c r="DQ189" i="3"/>
  <c r="IP276" i="3"/>
  <c r="GD276" i="3"/>
  <c r="FV276" i="3"/>
  <c r="IV276" i="3"/>
  <c r="EK276" i="3"/>
  <c r="IW276" i="3"/>
  <c r="ED276" i="3"/>
  <c r="HA276" i="3"/>
  <c r="IM321" i="3"/>
  <c r="HF321" i="3"/>
  <c r="GI321" i="3"/>
  <c r="HB444" i="3"/>
  <c r="EY444" i="3"/>
  <c r="DU444" i="3"/>
  <c r="FF22" i="3"/>
  <c r="GT22" i="3"/>
  <c r="IG39" i="3"/>
  <c r="FP42" i="3"/>
  <c r="GB42" i="3"/>
  <c r="IG43" i="3"/>
  <c r="GB44" i="3"/>
  <c r="ID44" i="3"/>
  <c r="GN54" i="3"/>
  <c r="ID75" i="3"/>
  <c r="HK78" i="3"/>
  <c r="IL83" i="3"/>
  <c r="GA85" i="3"/>
  <c r="FO86" i="3"/>
  <c r="GP86" i="3"/>
  <c r="EW88" i="3"/>
  <c r="HU88" i="3"/>
  <c r="IO88" i="3"/>
  <c r="GM105" i="3"/>
  <c r="ES112" i="3"/>
  <c r="IA112" i="3"/>
  <c r="GI133" i="3"/>
  <c r="HB133" i="3"/>
  <c r="FU144" i="3"/>
  <c r="ED146" i="3"/>
  <c r="GU146" i="3"/>
  <c r="GP151" i="3"/>
  <c r="IX151" i="3"/>
  <c r="IG155" i="3"/>
  <c r="HB155" i="3"/>
  <c r="FI156" i="3"/>
  <c r="HY168" i="3"/>
  <c r="GM247" i="3"/>
  <c r="FA269" i="3"/>
  <c r="IC269" i="3"/>
  <c r="FR407" i="3"/>
  <c r="GP407" i="3"/>
  <c r="FJ430" i="3"/>
  <c r="HB433" i="3"/>
  <c r="FA433" i="3"/>
  <c r="GD437" i="3"/>
  <c r="HB441" i="3"/>
  <c r="IV449" i="3"/>
  <c r="ED461" i="3"/>
  <c r="GS496" i="3"/>
  <c r="IG63" i="3"/>
  <c r="FC71" i="3"/>
  <c r="GP71" i="3"/>
  <c r="IG71" i="3"/>
  <c r="IW79" i="3"/>
  <c r="FO102" i="3"/>
  <c r="GB105" i="3"/>
  <c r="FR109" i="3"/>
  <c r="IY133" i="3"/>
  <c r="IR133" i="3"/>
  <c r="GT134" i="3"/>
  <c r="DQ146" i="3"/>
  <c r="IK146" i="3"/>
  <c r="FY257" i="3"/>
  <c r="IA276" i="3"/>
  <c r="FO317" i="3"/>
  <c r="HC317" i="3"/>
  <c r="EN335" i="3"/>
  <c r="GV335" i="3"/>
  <c r="GI344" i="3"/>
  <c r="FP356" i="3"/>
  <c r="ED370" i="3"/>
  <c r="IV375" i="3"/>
  <c r="EL389" i="3"/>
  <c r="DU407" i="3"/>
  <c r="DZ410" i="3"/>
  <c r="HB410" i="3"/>
  <c r="GE433" i="3"/>
  <c r="GW449" i="3"/>
  <c r="IG467" i="3"/>
  <c r="IF468" i="3"/>
  <c r="IQ479" i="3"/>
  <c r="IF233" i="3"/>
  <c r="EN257" i="3"/>
  <c r="EM267" i="3"/>
  <c r="EC274" i="3"/>
  <c r="IC318" i="3"/>
  <c r="EB348" i="3"/>
  <c r="GU348" i="3"/>
  <c r="ES385" i="3"/>
  <c r="ES407" i="3"/>
  <c r="FC413" i="3"/>
  <c r="DY433" i="3"/>
  <c r="DT437" i="3"/>
  <c r="IX437" i="3"/>
  <c r="EK441" i="3"/>
  <c r="FF441" i="3"/>
  <c r="FO441" i="3"/>
  <c r="Y86" i="7"/>
  <c r="P15" i="7"/>
  <c r="M47" i="7"/>
  <c r="N8" i="7"/>
  <c r="H40" i="7"/>
  <c r="L89" i="7"/>
  <c r="L46" i="7"/>
  <c r="AU88" i="4"/>
  <c r="W88" i="4"/>
  <c r="CD88" i="4"/>
  <c r="AT88" i="4"/>
  <c r="J88" i="4"/>
  <c r="CR88" i="4"/>
  <c r="BH88" i="4"/>
  <c r="DC96" i="4"/>
  <c r="AQ96" i="4"/>
  <c r="AM96" i="4"/>
  <c r="AI96" i="4"/>
  <c r="O96" i="4"/>
  <c r="AS96" i="4"/>
  <c r="CJ96" i="4"/>
  <c r="I96" i="4"/>
  <c r="AZ96" i="4"/>
  <c r="CP96" i="4"/>
  <c r="P96" i="4"/>
  <c r="BF96" i="4"/>
  <c r="CW96" i="4"/>
  <c r="V96" i="4"/>
  <c r="BM96" i="4"/>
  <c r="DD96" i="4"/>
  <c r="DK128" i="4"/>
  <c r="CQ128" i="4"/>
  <c r="BW128" i="4"/>
  <c r="BS128" i="4"/>
  <c r="X128" i="4"/>
  <c r="BN128" i="4"/>
  <c r="DE128" i="4"/>
  <c r="AD128" i="4"/>
  <c r="BU128" i="4"/>
  <c r="DL128" i="4"/>
  <c r="AK128" i="4"/>
  <c r="CB128" i="4"/>
  <c r="DR128" i="4"/>
  <c r="AR128" i="4"/>
  <c r="CH128" i="4"/>
  <c r="I201" i="4"/>
  <c r="R201" i="4"/>
  <c r="CE201" i="4"/>
  <c r="CO201" i="4"/>
  <c r="CX201" i="4"/>
  <c r="AW201" i="4"/>
  <c r="BF201" i="4"/>
  <c r="E201" i="4"/>
  <c r="N201" i="4"/>
  <c r="P201" i="4"/>
  <c r="CY201" i="4"/>
  <c r="BT201" i="4"/>
  <c r="AR201" i="4"/>
  <c r="D201" i="4"/>
  <c r="CJ201" i="4"/>
  <c r="CQ312" i="4"/>
  <c r="AM312" i="4"/>
  <c r="BM312" i="4"/>
  <c r="DA312" i="4"/>
  <c r="X312" i="4"/>
  <c r="K312" i="4"/>
  <c r="AU468" i="4"/>
  <c r="D468" i="4"/>
  <c r="BA468" i="4"/>
  <c r="CX468" i="4"/>
  <c r="BZ491" i="4"/>
  <c r="DB471" i="4"/>
  <c r="DA471" i="4"/>
  <c r="X491" i="4"/>
  <c r="BH218" i="4"/>
  <c r="CQ132" i="4"/>
  <c r="AE132" i="4"/>
  <c r="BW132" i="4"/>
  <c r="K132" i="4"/>
  <c r="BS132" i="4"/>
  <c r="G132" i="4"/>
  <c r="BO132" i="4"/>
  <c r="H132" i="4"/>
  <c r="AC132" i="4"/>
  <c r="AX132" i="4"/>
  <c r="BT132" i="4"/>
  <c r="CO132" i="4"/>
  <c r="DJ132" i="4"/>
  <c r="N132" i="4"/>
  <c r="AJ132" i="4"/>
  <c r="BE132" i="4"/>
  <c r="BZ132" i="4"/>
  <c r="CV132" i="4"/>
  <c r="DQ132" i="4"/>
  <c r="U132" i="4"/>
  <c r="AP132" i="4"/>
  <c r="BL132" i="4"/>
  <c r="CG132" i="4"/>
  <c r="DB132" i="4"/>
  <c r="F132" i="4"/>
  <c r="AB132" i="4"/>
  <c r="AW132" i="4"/>
  <c r="BR132" i="4"/>
  <c r="CN132" i="4"/>
  <c r="CM88" i="4"/>
  <c r="R88" i="4"/>
  <c r="CZ88" i="4"/>
  <c r="BP88" i="4"/>
  <c r="AF88" i="4"/>
  <c r="DM88" i="4"/>
  <c r="CC88" i="4"/>
  <c r="CM96" i="4"/>
  <c r="K96" i="4"/>
  <c r="G96" i="4"/>
  <c r="DG96" i="4"/>
  <c r="M96" i="4"/>
  <c r="BD96" i="4"/>
  <c r="CT96" i="4"/>
  <c r="T96" i="4"/>
  <c r="BJ96" i="4"/>
  <c r="DA96" i="4"/>
  <c r="Z96" i="4"/>
  <c r="BQ96" i="4"/>
  <c r="DH96" i="4"/>
  <c r="AG96" i="4"/>
  <c r="BX96" i="4"/>
  <c r="DN96" i="4"/>
  <c r="CE128" i="4"/>
  <c r="BK128" i="4"/>
  <c r="AQ128" i="4"/>
  <c r="AM128" i="4"/>
  <c r="AH128" i="4"/>
  <c r="BY128" i="4"/>
  <c r="DP128" i="4"/>
  <c r="AO128" i="4"/>
  <c r="CF128" i="4"/>
  <c r="E128" i="4"/>
  <c r="AV128" i="4"/>
  <c r="CL128" i="4"/>
  <c r="L128" i="4"/>
  <c r="BB128" i="4"/>
  <c r="CS128" i="4"/>
  <c r="AO201" i="4"/>
  <c r="AX201" i="4"/>
  <c r="S201" i="4"/>
  <c r="F201" i="4"/>
  <c r="DC201" i="4"/>
  <c r="CC201" i="4"/>
  <c r="CL201" i="4"/>
  <c r="AK201" i="4"/>
  <c r="AT201" i="4"/>
  <c r="AM201" i="4"/>
  <c r="H201" i="4"/>
  <c r="CQ201" i="4"/>
  <c r="BL201" i="4"/>
  <c r="X201" i="4"/>
  <c r="DG201" i="4"/>
  <c r="AC312" i="4"/>
  <c r="BG312" i="4"/>
  <c r="CP312" i="4"/>
  <c r="T312" i="4"/>
  <c r="U312" i="4"/>
  <c r="CZ312" i="4"/>
  <c r="L312" i="4"/>
  <c r="AA468" i="4"/>
  <c r="AT468" i="4"/>
  <c r="CR468" i="4"/>
  <c r="CH471" i="4"/>
  <c r="DD471" i="4"/>
  <c r="Z491" i="4"/>
  <c r="AG491" i="4"/>
  <c r="DO218" i="4"/>
  <c r="T232" i="4"/>
  <c r="CR353" i="4"/>
  <c r="G90" i="7"/>
  <c r="U18" i="7"/>
  <c r="P34" i="7"/>
  <c r="R50" i="7"/>
  <c r="N67" i="7"/>
  <c r="V83" i="7"/>
  <c r="R31" i="7"/>
  <c r="R80" i="7"/>
  <c r="W24" i="7"/>
  <c r="V65" i="7"/>
  <c r="Y66" i="7"/>
  <c r="M30" i="7"/>
  <c r="R79" i="7"/>
  <c r="R19" i="7"/>
  <c r="U35" i="7"/>
  <c r="X51" i="7"/>
  <c r="S68" i="7"/>
  <c r="P84" i="7"/>
  <c r="M12" i="7"/>
  <c r="K28" i="7"/>
  <c r="N44" i="7"/>
  <c r="J61" i="7"/>
  <c r="T77" i="7"/>
  <c r="Q93" i="7"/>
  <c r="Z93" i="7"/>
  <c r="Y70" i="7"/>
  <c r="P13" i="7"/>
  <c r="R78" i="7"/>
  <c r="BO88" i="4"/>
  <c r="AA88" i="4"/>
  <c r="AN88" i="4"/>
  <c r="D88" i="4"/>
  <c r="CK88" i="4"/>
  <c r="BA88" i="4"/>
  <c r="Q88" i="4"/>
  <c r="BW96" i="4"/>
  <c r="CY96" i="4"/>
  <c r="CU96" i="4"/>
  <c r="CA96" i="4"/>
  <c r="X96" i="4"/>
  <c r="BN96" i="4"/>
  <c r="DE96" i="4"/>
  <c r="AD96" i="4"/>
  <c r="BU96" i="4"/>
  <c r="DL96" i="4"/>
  <c r="AK96" i="4"/>
  <c r="CB96" i="4"/>
  <c r="DR96" i="4"/>
  <c r="AR96" i="4"/>
  <c r="AY128" i="4"/>
  <c r="AE128" i="4"/>
  <c r="K128" i="4"/>
  <c r="G128" i="4"/>
  <c r="AS128" i="4"/>
  <c r="CJ128" i="4"/>
  <c r="I128" i="4"/>
  <c r="AZ128" i="4"/>
  <c r="CP128" i="4"/>
  <c r="P128" i="4"/>
  <c r="BF128" i="4"/>
  <c r="CW128" i="4"/>
  <c r="V128" i="4"/>
  <c r="BM128" i="4"/>
  <c r="DS201" i="4"/>
  <c r="BU201" i="4"/>
  <c r="CD201" i="4"/>
  <c r="AC201" i="4"/>
  <c r="AL201" i="4"/>
  <c r="AQ201" i="4"/>
  <c r="DI201" i="4"/>
  <c r="DR201" i="4"/>
  <c r="BQ201" i="4"/>
  <c r="BZ201" i="4"/>
  <c r="BH201" i="4"/>
  <c r="AE201" i="4"/>
  <c r="DL201" i="4"/>
  <c r="CI201" i="4"/>
  <c r="CE312" i="4"/>
  <c r="P312" i="4"/>
  <c r="O312" i="4"/>
  <c r="CF312" i="4"/>
  <c r="DB312" i="4"/>
  <c r="BU312" i="4"/>
  <c r="AN468" i="4"/>
  <c r="CK468" i="4"/>
  <c r="F491" i="4"/>
  <c r="Y80" i="7"/>
  <c r="F73" i="7"/>
  <c r="P30" i="7"/>
  <c r="AD491" i="4"/>
  <c r="CY491" i="4"/>
  <c r="DS491" i="4"/>
  <c r="CN491" i="4"/>
  <c r="BH491" i="4"/>
  <c r="AB491" i="4"/>
  <c r="DQ491" i="4"/>
  <c r="CK491" i="4"/>
  <c r="BE491" i="4"/>
  <c r="Y491" i="4"/>
  <c r="DH491" i="4"/>
  <c r="CB491" i="4"/>
  <c r="AV491" i="4"/>
  <c r="P491" i="4"/>
  <c r="CW491" i="4"/>
  <c r="BQ491" i="4"/>
  <c r="AK491" i="4"/>
  <c r="E491" i="4"/>
  <c r="BN491" i="4"/>
  <c r="K491" i="4"/>
  <c r="BW491" i="4"/>
  <c r="V491" i="4"/>
  <c r="CH491" i="4"/>
  <c r="AE491" i="4"/>
  <c r="CQ491" i="4"/>
  <c r="AP491" i="4"/>
  <c r="DB491" i="4"/>
  <c r="AY491" i="4"/>
  <c r="DK491" i="4"/>
  <c r="N491" i="4"/>
  <c r="AM491" i="4"/>
  <c r="DL491" i="4"/>
  <c r="CF491" i="4"/>
  <c r="AZ491" i="4"/>
  <c r="T491" i="4"/>
  <c r="DI491" i="4"/>
  <c r="CC491" i="4"/>
  <c r="AW491" i="4"/>
  <c r="Q491" i="4"/>
  <c r="CZ491" i="4"/>
  <c r="BT491" i="4"/>
  <c r="AN491" i="4"/>
  <c r="H491" i="4"/>
  <c r="CO491" i="4"/>
  <c r="BI491" i="4"/>
  <c r="AC491" i="4"/>
  <c r="R491" i="4"/>
  <c r="CD491" i="4"/>
  <c r="AA491" i="4"/>
  <c r="CM491" i="4"/>
  <c r="AL491" i="4"/>
  <c r="CX491" i="4"/>
  <c r="AU491" i="4"/>
  <c r="DG491" i="4"/>
  <c r="BF491" i="4"/>
  <c r="DR491" i="4"/>
  <c r="BO491" i="4"/>
  <c r="CI491" i="4"/>
  <c r="CP491" i="4"/>
  <c r="DD491" i="4"/>
  <c r="BX491" i="4"/>
  <c r="AR491" i="4"/>
  <c r="L491" i="4"/>
  <c r="DA491" i="4"/>
  <c r="BU491" i="4"/>
  <c r="AO491" i="4"/>
  <c r="I491" i="4"/>
  <c r="CR491" i="4"/>
  <c r="BL491" i="4"/>
  <c r="AF491" i="4"/>
  <c r="DM491" i="4"/>
  <c r="CG491" i="4"/>
  <c r="BA491" i="4"/>
  <c r="U491" i="4"/>
  <c r="AH491" i="4"/>
  <c r="CT491" i="4"/>
  <c r="AQ491" i="4"/>
  <c r="DC491" i="4"/>
  <c r="BB491" i="4"/>
  <c r="DN491" i="4"/>
  <c r="BK491" i="4"/>
  <c r="J491" i="4"/>
  <c r="BV491" i="4"/>
  <c r="S491" i="4"/>
  <c r="CE491" i="4"/>
  <c r="W491" i="4"/>
  <c r="D491" i="4"/>
  <c r="DP491" i="4"/>
  <c r="DE491" i="4"/>
  <c r="AX491" i="4"/>
  <c r="BR491" i="4"/>
  <c r="CL491" i="4"/>
  <c r="CV491" i="4"/>
  <c r="CS491" i="4"/>
  <c r="CJ491" i="4"/>
  <c r="BY491" i="4"/>
  <c r="DJ491" i="4"/>
  <c r="O491" i="4"/>
  <c r="AI491" i="4"/>
  <c r="BP491" i="4"/>
  <c r="BM491" i="4"/>
  <c r="BD491" i="4"/>
  <c r="AS491" i="4"/>
  <c r="BG491" i="4"/>
  <c r="CA491" i="4"/>
  <c r="CU491" i="4"/>
  <c r="BD490" i="4"/>
  <c r="AQ490" i="4"/>
  <c r="DR490" i="4"/>
  <c r="K490" i="4"/>
  <c r="AW490" i="4"/>
  <c r="AJ490" i="4"/>
  <c r="BM490" i="4"/>
  <c r="DI490" i="4"/>
  <c r="J490" i="4"/>
  <c r="BP490" i="4"/>
  <c r="BF490" i="4"/>
  <c r="BV490" i="4"/>
  <c r="CJ490" i="4"/>
  <c r="AK481" i="4"/>
  <c r="DM481" i="4"/>
  <c r="BY481" i="4"/>
  <c r="Q481" i="4"/>
  <c r="CR481" i="4"/>
  <c r="P481" i="4"/>
  <c r="AP481" i="4"/>
  <c r="CM481" i="4"/>
  <c r="CY481" i="4"/>
  <c r="BX481" i="4"/>
  <c r="DN481" i="4"/>
  <c r="AL481" i="4"/>
  <c r="O481" i="4"/>
  <c r="BM481" i="4"/>
  <c r="BT481" i="4"/>
  <c r="CT481" i="4"/>
  <c r="R481" i="4"/>
  <c r="E481" i="4"/>
  <c r="CG481" i="4"/>
  <c r="M481" i="4"/>
  <c r="AW481" i="4"/>
  <c r="CB481" i="4"/>
  <c r="DB481" i="4"/>
  <c r="Z481" i="4"/>
  <c r="DS481" i="4"/>
  <c r="BE481" i="4"/>
  <c r="BH481" i="4"/>
  <c r="CX481" i="4"/>
  <c r="F481" i="4"/>
  <c r="AU481" i="4"/>
  <c r="CS481" i="4"/>
  <c r="AN481" i="4"/>
  <c r="CD481" i="4"/>
  <c r="K481" i="4"/>
  <c r="DQ481" i="4"/>
  <c r="CO481" i="4"/>
  <c r="U481" i="4"/>
  <c r="AE481" i="4"/>
  <c r="CC481" i="4"/>
  <c r="AV481" i="4"/>
  <c r="CL481" i="4"/>
  <c r="J481" i="4"/>
  <c r="AM481" i="4"/>
  <c r="CK481" i="4"/>
  <c r="AR481" i="4"/>
  <c r="BR481" i="4"/>
  <c r="AI481" i="4"/>
  <c r="CA481" i="4"/>
  <c r="CZ481" i="4"/>
  <c r="X481" i="4"/>
  <c r="BN481" i="4"/>
  <c r="BW481" i="4"/>
  <c r="CW481" i="4"/>
  <c r="DH481" i="4"/>
  <c r="BS481" i="4"/>
  <c r="BO481" i="4"/>
  <c r="AH481" i="4"/>
  <c r="AC481" i="4"/>
  <c r="AF481" i="4"/>
  <c r="DD481" i="4"/>
  <c r="AG481" i="4"/>
  <c r="DC481" i="4"/>
  <c r="DE481" i="4"/>
  <c r="L481" i="4"/>
  <c r="BK481" i="4"/>
  <c r="BB481" i="4"/>
  <c r="BV481" i="4"/>
  <c r="CJ481" i="4"/>
  <c r="BG481" i="4"/>
  <c r="BZ481" i="4"/>
  <c r="BU481" i="4"/>
  <c r="AD481" i="4"/>
  <c r="H481" i="4"/>
  <c r="T481" i="4"/>
  <c r="CP481" i="4"/>
  <c r="W481" i="4"/>
  <c r="DK481" i="4"/>
  <c r="CF481" i="4"/>
  <c r="AJ481" i="4"/>
  <c r="AO481" i="4"/>
  <c r="N481" i="4"/>
  <c r="BC481" i="4"/>
  <c r="CE481" i="4"/>
  <c r="W468" i="4"/>
  <c r="DI468" i="4"/>
  <c r="CN468" i="4"/>
  <c r="BR468" i="4"/>
  <c r="AW468" i="4"/>
  <c r="AB468" i="4"/>
  <c r="F468" i="4"/>
  <c r="DB468" i="4"/>
  <c r="CG468" i="4"/>
  <c r="BL468" i="4"/>
  <c r="AP468" i="4"/>
  <c r="U468" i="4"/>
  <c r="DQ468" i="4"/>
  <c r="CV468" i="4"/>
  <c r="BZ468" i="4"/>
  <c r="BE468" i="4"/>
  <c r="AJ468" i="4"/>
  <c r="N468" i="4"/>
  <c r="DJ468" i="4"/>
  <c r="CO468" i="4"/>
  <c r="BT468" i="4"/>
  <c r="AX468" i="4"/>
  <c r="AC468" i="4"/>
  <c r="H468" i="4"/>
  <c r="BG468" i="4"/>
  <c r="O468" i="4"/>
  <c r="CA468" i="4"/>
  <c r="AI468" i="4"/>
  <c r="CU468" i="4"/>
  <c r="DD468" i="4"/>
  <c r="CH468" i="4"/>
  <c r="BM468" i="4"/>
  <c r="AR468" i="4"/>
  <c r="V468" i="4"/>
  <c r="DR468" i="4"/>
  <c r="CW468" i="4"/>
  <c r="CB468" i="4"/>
  <c r="BF468" i="4"/>
  <c r="AK468" i="4"/>
  <c r="P468" i="4"/>
  <c r="DL468" i="4"/>
  <c r="CP468" i="4"/>
  <c r="BU468" i="4"/>
  <c r="AZ468" i="4"/>
  <c r="AD468" i="4"/>
  <c r="I468" i="4"/>
  <c r="DE468" i="4"/>
  <c r="CJ468" i="4"/>
  <c r="BN468" i="4"/>
  <c r="AS468" i="4"/>
  <c r="X468" i="4"/>
  <c r="K468" i="4"/>
  <c r="BW468" i="4"/>
  <c r="AE468" i="4"/>
  <c r="CQ468" i="4"/>
  <c r="AY468" i="4"/>
  <c r="DK468" i="4"/>
  <c r="CY468" i="4"/>
  <c r="CI468" i="4"/>
  <c r="AM468" i="4"/>
  <c r="CS468" i="4"/>
  <c r="BB468" i="4"/>
  <c r="L468" i="4"/>
  <c r="CL468" i="4"/>
  <c r="AV468" i="4"/>
  <c r="E468" i="4"/>
  <c r="CF468" i="4"/>
  <c r="AO468" i="4"/>
  <c r="DP468" i="4"/>
  <c r="BY468" i="4"/>
  <c r="AH468" i="4"/>
  <c r="AQ468" i="4"/>
  <c r="BK468" i="4"/>
  <c r="CE468" i="4"/>
  <c r="DS468" i="4"/>
  <c r="CC468" i="4"/>
  <c r="AL468" i="4"/>
  <c r="DM468" i="4"/>
  <c r="BV468" i="4"/>
  <c r="AF468" i="4"/>
  <c r="DF468" i="4"/>
  <c r="BP468" i="4"/>
  <c r="Y468" i="4"/>
  <c r="CZ468" i="4"/>
  <c r="BI468" i="4"/>
  <c r="R468" i="4"/>
  <c r="CM468" i="4"/>
  <c r="DG468" i="4"/>
  <c r="DN468" i="4"/>
  <c r="BX468" i="4"/>
  <c r="AG468" i="4"/>
  <c r="DH468" i="4"/>
  <c r="BQ468" i="4"/>
  <c r="Z468" i="4"/>
  <c r="DA468" i="4"/>
  <c r="BJ468" i="4"/>
  <c r="T468" i="4"/>
  <c r="CT468" i="4"/>
  <c r="BD468" i="4"/>
  <c r="M468" i="4"/>
  <c r="DC468" i="4"/>
  <c r="S468" i="4"/>
  <c r="AX471" i="4"/>
  <c r="CV471" i="4"/>
  <c r="BP471" i="4"/>
  <c r="AJ471" i="4"/>
  <c r="D471" i="4"/>
  <c r="CS471" i="4"/>
  <c r="BM471" i="4"/>
  <c r="AG471" i="4"/>
  <c r="DP471" i="4"/>
  <c r="CJ471" i="4"/>
  <c r="BD471" i="4"/>
  <c r="X471" i="4"/>
  <c r="DE471" i="4"/>
  <c r="BY471" i="4"/>
  <c r="AS471" i="4"/>
  <c r="M471" i="4"/>
  <c r="AL471" i="4"/>
  <c r="CX471" i="4"/>
  <c r="AU471" i="4"/>
  <c r="DG471" i="4"/>
  <c r="BF471" i="4"/>
  <c r="DR471" i="4"/>
  <c r="BO471" i="4"/>
  <c r="N471" i="4"/>
  <c r="BZ471" i="4"/>
  <c r="W471" i="4"/>
  <c r="CI471" i="4"/>
  <c r="CT471" i="4"/>
  <c r="BW471" i="4"/>
  <c r="DJ471" i="4"/>
  <c r="DS471" i="4"/>
  <c r="CN471" i="4"/>
  <c r="BH471" i="4"/>
  <c r="AB471" i="4"/>
  <c r="DQ471" i="4"/>
  <c r="CK471" i="4"/>
  <c r="BE471" i="4"/>
  <c r="Y471" i="4"/>
  <c r="DH471" i="4"/>
  <c r="CB471" i="4"/>
  <c r="AV471" i="4"/>
  <c r="P471" i="4"/>
  <c r="CW471" i="4"/>
  <c r="BQ471" i="4"/>
  <c r="AK471" i="4"/>
  <c r="E471" i="4"/>
  <c r="BB471" i="4"/>
  <c r="DN471" i="4"/>
  <c r="BK471" i="4"/>
  <c r="J471" i="4"/>
  <c r="BV471" i="4"/>
  <c r="S471" i="4"/>
  <c r="CE471" i="4"/>
  <c r="AD471" i="4"/>
  <c r="CP471" i="4"/>
  <c r="AM471" i="4"/>
  <c r="CY471" i="4"/>
  <c r="AH471" i="4"/>
  <c r="K471" i="4"/>
  <c r="DL471" i="4"/>
  <c r="CF471" i="4"/>
  <c r="AZ471" i="4"/>
  <c r="T471" i="4"/>
  <c r="DI471" i="4"/>
  <c r="CC471" i="4"/>
  <c r="AW471" i="4"/>
  <c r="Q471" i="4"/>
  <c r="CZ471" i="4"/>
  <c r="BT471" i="4"/>
  <c r="AN471" i="4"/>
  <c r="H471" i="4"/>
  <c r="CO471" i="4"/>
  <c r="BI471" i="4"/>
  <c r="AC471" i="4"/>
  <c r="F471" i="4"/>
  <c r="BR471" i="4"/>
  <c r="O471" i="4"/>
  <c r="CA471" i="4"/>
  <c r="Z471" i="4"/>
  <c r="CL471" i="4"/>
  <c r="AI471" i="4"/>
  <c r="CU471" i="4"/>
  <c r="AT471" i="4"/>
  <c r="DF471" i="4"/>
  <c r="BC471" i="4"/>
  <c r="DO471" i="4"/>
  <c r="BX471" i="4"/>
  <c r="BU471" i="4"/>
  <c r="BL471" i="4"/>
  <c r="BA471" i="4"/>
  <c r="AE471" i="4"/>
  <c r="AY471" i="4"/>
  <c r="BS471" i="4"/>
  <c r="AR471" i="4"/>
  <c r="AO471" i="4"/>
  <c r="AF471" i="4"/>
  <c r="U471" i="4"/>
  <c r="CQ471" i="4"/>
  <c r="DK471" i="4"/>
  <c r="L471" i="4"/>
  <c r="I471" i="4"/>
  <c r="DM471" i="4"/>
  <c r="V471" i="4"/>
  <c r="AP471" i="4"/>
  <c r="BJ471" i="4"/>
  <c r="BG471" i="4"/>
  <c r="DQ467" i="4"/>
  <c r="P467" i="4"/>
  <c r="DS467" i="4"/>
  <c r="AA467" i="4"/>
  <c r="DO467" i="4"/>
  <c r="CZ467" i="4"/>
  <c r="CD467" i="4"/>
  <c r="BZ467" i="4"/>
  <c r="CP467" i="4"/>
  <c r="BH467" i="4"/>
  <c r="BY467" i="4"/>
  <c r="BD467" i="4"/>
  <c r="AD467" i="4"/>
  <c r="AE445" i="4"/>
  <c r="DG445" i="4"/>
  <c r="AU445" i="4"/>
  <c r="BK445" i="4"/>
  <c r="DB437" i="4"/>
  <c r="W437" i="4"/>
  <c r="BE437" i="4"/>
  <c r="DJ437" i="4"/>
  <c r="CJ437" i="4"/>
  <c r="K437" i="4"/>
  <c r="DR437" i="4"/>
  <c r="CO437" i="4"/>
  <c r="F437" i="4"/>
  <c r="DD437" i="4"/>
  <c r="DB448" i="4"/>
  <c r="BI448" i="4"/>
  <c r="CY448" i="4"/>
  <c r="BR448" i="4"/>
  <c r="BH415" i="4"/>
  <c r="H415" i="4"/>
  <c r="DD368" i="4"/>
  <c r="CH368" i="4"/>
  <c r="BM368" i="4"/>
  <c r="AR368" i="4"/>
  <c r="V368" i="4"/>
  <c r="DR368" i="4"/>
  <c r="CW368" i="4"/>
  <c r="CB368" i="4"/>
  <c r="BF368" i="4"/>
  <c r="AK368" i="4"/>
  <c r="P368" i="4"/>
  <c r="DL368" i="4"/>
  <c r="CP368" i="4"/>
  <c r="BU368" i="4"/>
  <c r="AZ368" i="4"/>
  <c r="AD368" i="4"/>
  <c r="I368" i="4"/>
  <c r="DE368" i="4"/>
  <c r="CJ368" i="4"/>
  <c r="BN368" i="4"/>
  <c r="AS368" i="4"/>
  <c r="X368" i="4"/>
  <c r="O368" i="4"/>
  <c r="CA368" i="4"/>
  <c r="AI368" i="4"/>
  <c r="CU368" i="4"/>
  <c r="AQ368" i="4"/>
  <c r="DC368" i="4"/>
  <c r="DO368" i="4"/>
  <c r="DS368" i="4"/>
  <c r="CX368" i="4"/>
  <c r="CC368" i="4"/>
  <c r="BH368" i="4"/>
  <c r="AL368" i="4"/>
  <c r="Q368" i="4"/>
  <c r="DM368" i="4"/>
  <c r="CR368" i="4"/>
  <c r="BV368" i="4"/>
  <c r="BA368" i="4"/>
  <c r="AF368" i="4"/>
  <c r="J368" i="4"/>
  <c r="DF368" i="4"/>
  <c r="CK368" i="4"/>
  <c r="BP368" i="4"/>
  <c r="AT368" i="4"/>
  <c r="Y368" i="4"/>
  <c r="D368" i="4"/>
  <c r="CZ368" i="4"/>
  <c r="CD368" i="4"/>
  <c r="BI368" i="4"/>
  <c r="AN368" i="4"/>
  <c r="R368" i="4"/>
  <c r="AE368" i="4"/>
  <c r="CQ368" i="4"/>
  <c r="AY368" i="4"/>
  <c r="DK368" i="4"/>
  <c r="BG368" i="4"/>
  <c r="AM368" i="4"/>
  <c r="G368" i="4"/>
  <c r="DI368" i="4"/>
  <c r="BR368" i="4"/>
  <c r="AB368" i="4"/>
  <c r="DB368" i="4"/>
  <c r="BL368" i="4"/>
  <c r="U368" i="4"/>
  <c r="CV368" i="4"/>
  <c r="BE368" i="4"/>
  <c r="N368" i="4"/>
  <c r="CO368" i="4"/>
  <c r="AX368" i="4"/>
  <c r="H368" i="4"/>
  <c r="S368" i="4"/>
  <c r="AA368" i="4"/>
  <c r="BC368" i="4"/>
  <c r="CS368" i="4"/>
  <c r="BB368" i="4"/>
  <c r="L368" i="4"/>
  <c r="CL368" i="4"/>
  <c r="AV368" i="4"/>
  <c r="E368" i="4"/>
  <c r="CF368" i="4"/>
  <c r="AO368" i="4"/>
  <c r="DP368" i="4"/>
  <c r="BY368" i="4"/>
  <c r="AH368" i="4"/>
  <c r="AU368" i="4"/>
  <c r="BO368" i="4"/>
  <c r="BW368" i="4"/>
  <c r="BS368" i="4"/>
  <c r="DN368" i="4"/>
  <c r="AG368" i="4"/>
  <c r="BQ368" i="4"/>
  <c r="DA368" i="4"/>
  <c r="T368" i="4"/>
  <c r="BD368" i="4"/>
  <c r="DG368" i="4"/>
  <c r="CY368" i="4"/>
  <c r="CN368" i="4"/>
  <c r="F368" i="4"/>
  <c r="AP368" i="4"/>
  <c r="BZ368" i="4"/>
  <c r="DJ368" i="4"/>
  <c r="AC368" i="4"/>
  <c r="CE368" i="4"/>
  <c r="BX368" i="4"/>
  <c r="DH368" i="4"/>
  <c r="Z368" i="4"/>
  <c r="BJ368" i="4"/>
  <c r="CT368" i="4"/>
  <c r="M368" i="4"/>
  <c r="K368" i="4"/>
  <c r="AJ368" i="4"/>
  <c r="AW368" i="4"/>
  <c r="BT368" i="4"/>
  <c r="W368" i="4"/>
  <c r="CG368" i="4"/>
  <c r="BK368" i="4"/>
  <c r="DQ368" i="4"/>
  <c r="X393" i="4"/>
  <c r="DE393" i="4"/>
  <c r="DR393" i="4"/>
  <c r="BF393" i="4"/>
  <c r="DD393" i="4"/>
  <c r="W393" i="4"/>
  <c r="BG393" i="4"/>
  <c r="BI393" i="4"/>
  <c r="O393" i="4"/>
  <c r="DN393" i="4"/>
  <c r="BB393" i="4"/>
  <c r="CY393" i="4"/>
  <c r="Q393" i="4"/>
  <c r="BA393" i="4"/>
  <c r="AY393" i="4"/>
  <c r="D393" i="4"/>
  <c r="DF393" i="4"/>
  <c r="AT393" i="4"/>
  <c r="CN393" i="4"/>
  <c r="G393" i="4"/>
  <c r="AQ393" i="4"/>
  <c r="AC393" i="4"/>
  <c r="CF393" i="4"/>
  <c r="AX393" i="4"/>
  <c r="AN393" i="4"/>
  <c r="BX393" i="4"/>
  <c r="T393" i="4"/>
  <c r="DL393" i="4"/>
  <c r="AZ393" i="4"/>
  <c r="DB393" i="4"/>
  <c r="AP393" i="4"/>
  <c r="CI393" i="4"/>
  <c r="DS393" i="4"/>
  <c r="AK393" i="4"/>
  <c r="S393" i="4"/>
  <c r="BK393" i="4"/>
  <c r="CX393" i="4"/>
  <c r="AL393" i="4"/>
  <c r="CC393" i="4"/>
  <c r="DM393" i="4"/>
  <c r="AF393" i="4"/>
  <c r="H393" i="4"/>
  <c r="AO393" i="4"/>
  <c r="CP393" i="4"/>
  <c r="AD393" i="4"/>
  <c r="BS393" i="4"/>
  <c r="DC393" i="4"/>
  <c r="U393" i="4"/>
  <c r="DG393" i="4"/>
  <c r="DP393" i="4"/>
  <c r="CS393" i="4"/>
  <c r="DA393" i="4"/>
  <c r="DH393" i="4"/>
  <c r="CD393" i="4"/>
  <c r="E393" i="4"/>
  <c r="I393" i="4"/>
  <c r="BV393" i="4"/>
  <c r="AR393" i="4"/>
  <c r="CZ393" i="4"/>
  <c r="M393" i="4"/>
  <c r="F393" i="4"/>
  <c r="BW393" i="4"/>
  <c r="AU393" i="4"/>
  <c r="BJ393" i="4"/>
  <c r="AB393" i="4"/>
  <c r="BT393" i="4"/>
  <c r="DJ393" i="4"/>
  <c r="AH393" i="4"/>
  <c r="BC393" i="4"/>
  <c r="CQ393" i="4"/>
  <c r="Z393" i="4"/>
  <c r="CW393" i="4"/>
  <c r="CV393" i="4"/>
  <c r="CH393" i="4"/>
  <c r="BH393" i="4"/>
  <c r="K393" i="4"/>
  <c r="BY393" i="4"/>
  <c r="N393" i="4"/>
  <c r="CG393" i="4"/>
  <c r="BP393" i="4"/>
  <c r="L393" i="4"/>
  <c r="AA393" i="4"/>
  <c r="CM393" i="4"/>
  <c r="CL393" i="4"/>
  <c r="P393" i="4"/>
  <c r="V393" i="4"/>
  <c r="CK393" i="4"/>
  <c r="AW393" i="4"/>
  <c r="AI393" i="4"/>
  <c r="R393" i="4"/>
  <c r="BU393" i="4"/>
  <c r="J393" i="4"/>
  <c r="BE393" i="4"/>
  <c r="AM393" i="4"/>
  <c r="AS393" i="4"/>
  <c r="BL393" i="4"/>
  <c r="AV393" i="4"/>
  <c r="CA393" i="4"/>
  <c r="BO393" i="4"/>
  <c r="BM393" i="4"/>
  <c r="CU393" i="4"/>
  <c r="CR393" i="4"/>
  <c r="BZ393" i="4"/>
  <c r="DK393" i="4"/>
  <c r="CT393" i="4"/>
  <c r="BD393" i="4"/>
  <c r="AE393" i="4"/>
  <c r="DI393" i="4"/>
  <c r="AG393" i="4"/>
  <c r="CB393" i="4"/>
  <c r="Y393" i="4"/>
  <c r="BQ393" i="4"/>
  <c r="BR393" i="4"/>
  <c r="DQ393" i="4"/>
  <c r="CO393" i="4"/>
  <c r="CJ393" i="4"/>
  <c r="O365" i="4"/>
  <c r="CX365" i="4"/>
  <c r="AD365" i="4"/>
  <c r="BT365" i="4"/>
  <c r="DE365" i="4"/>
  <c r="BC365" i="4"/>
  <c r="AK365" i="4"/>
  <c r="DS365" i="4"/>
  <c r="T365" i="4"/>
  <c r="DJ365" i="4"/>
  <c r="K365" i="4"/>
  <c r="AB365" i="4"/>
  <c r="CC365" i="4"/>
  <c r="I365" i="4"/>
  <c r="CH365" i="4"/>
  <c r="D365" i="4"/>
  <c r="DR357" i="4"/>
  <c r="CF357" i="4"/>
  <c r="AW357" i="4"/>
  <c r="AL357" i="4"/>
  <c r="CU357" i="4"/>
  <c r="AN357" i="4"/>
  <c r="CO357" i="4"/>
  <c r="DM357" i="4"/>
  <c r="BB357" i="4"/>
  <c r="I357" i="4"/>
  <c r="CD357" i="4"/>
  <c r="K357" i="4"/>
  <c r="BZ357" i="4"/>
  <c r="U357" i="4"/>
  <c r="CV354" i="4"/>
  <c r="DS354" i="4"/>
  <c r="BW354" i="4"/>
  <c r="AA354" i="4"/>
  <c r="DB354" i="4"/>
  <c r="CS354" i="4"/>
  <c r="BD354" i="4"/>
  <c r="DN354" i="4"/>
  <c r="DE354" i="4"/>
  <c r="CB354" i="4"/>
  <c r="DF354" i="4"/>
  <c r="CW354" i="4"/>
  <c r="BL354" i="4"/>
  <c r="BN354" i="4"/>
  <c r="DA354" i="4"/>
  <c r="AN354" i="4"/>
  <c r="BG354" i="4"/>
  <c r="K354" i="4"/>
  <c r="CF354" i="4"/>
  <c r="BF354" i="4"/>
  <c r="AW354" i="4"/>
  <c r="CA354" i="4"/>
  <c r="BR354" i="4"/>
  <c r="BI354" i="4"/>
  <c r="CY354" i="4"/>
  <c r="BJ354" i="4"/>
  <c r="BA354" i="4"/>
  <c r="CI354" i="4"/>
  <c r="CZ354" i="4"/>
  <c r="BK354" i="4"/>
  <c r="AJ354" i="4"/>
  <c r="BH354" i="4"/>
  <c r="AG354" i="4"/>
  <c r="BB354" i="4"/>
  <c r="BS354" i="4"/>
  <c r="AK354" i="4"/>
  <c r="CQ354" i="4"/>
  <c r="CN354" i="4"/>
  <c r="DR354" i="4"/>
  <c r="CJ354" i="4"/>
  <c r="F354" i="4"/>
  <c r="BO354" i="4"/>
  <c r="CR354" i="4"/>
  <c r="AX354" i="4"/>
  <c r="AR354" i="4"/>
  <c r="DK354" i="4"/>
  <c r="DM354" i="4"/>
  <c r="Y354" i="4"/>
  <c r="AP354" i="4"/>
  <c r="AS354" i="4"/>
  <c r="BC354" i="4"/>
  <c r="I354" i="4"/>
  <c r="DI354" i="4"/>
  <c r="DH354" i="4"/>
  <c r="CU354" i="4"/>
  <c r="H354" i="4"/>
  <c r="AT354" i="4"/>
  <c r="CT354" i="4"/>
  <c r="CD354" i="4"/>
  <c r="DD354" i="4"/>
  <c r="DM353" i="4"/>
  <c r="BA353" i="4"/>
  <c r="DD353" i="4"/>
  <c r="AR353" i="4"/>
  <c r="CA353" i="4"/>
  <c r="BR353" i="4"/>
  <c r="K353" i="4"/>
  <c r="CS353" i="4"/>
  <c r="AG353" i="4"/>
  <c r="CJ353" i="4"/>
  <c r="X353" i="4"/>
  <c r="AM353" i="4"/>
  <c r="AD353" i="4"/>
  <c r="BF353" i="4"/>
  <c r="BY353" i="4"/>
  <c r="M353" i="4"/>
  <c r="BP353" i="4"/>
  <c r="D353" i="4"/>
  <c r="DN353" i="4"/>
  <c r="DC353" i="4"/>
  <c r="BO353" i="4"/>
  <c r="BU353" i="4"/>
  <c r="I353" i="4"/>
  <c r="BL353" i="4"/>
  <c r="DO353" i="4"/>
  <c r="DF353" i="4"/>
  <c r="CM353" i="4"/>
  <c r="CU353" i="4"/>
  <c r="CE353" i="4"/>
  <c r="DK353" i="4"/>
  <c r="CT353" i="4"/>
  <c r="CW353" i="4"/>
  <c r="AK353" i="4"/>
  <c r="CN353" i="4"/>
  <c r="AB353" i="4"/>
  <c r="AU353" i="4"/>
  <c r="AL353" i="4"/>
  <c r="BV353" i="4"/>
  <c r="CC353" i="4"/>
  <c r="Q353" i="4"/>
  <c r="BT353" i="4"/>
  <c r="H353" i="4"/>
  <c r="G353" i="4"/>
  <c r="DS353" i="4"/>
  <c r="AI353" i="4"/>
  <c r="BI353" i="4"/>
  <c r="DL353" i="4"/>
  <c r="AZ353" i="4"/>
  <c r="CQ353" i="4"/>
  <c r="CH353" i="4"/>
  <c r="AQ353" i="4"/>
  <c r="DQ353" i="4"/>
  <c r="BE353" i="4"/>
  <c r="DH353" i="4"/>
  <c r="AV353" i="4"/>
  <c r="CI353" i="4"/>
  <c r="BZ353" i="4"/>
  <c r="AA353" i="4"/>
  <c r="AX353" i="4"/>
  <c r="DJ353" i="4"/>
  <c r="BN353" i="4"/>
  <c r="U353" i="4"/>
  <c r="L353" i="4"/>
  <c r="F353" i="4"/>
  <c r="BM353" i="4"/>
  <c r="BD353" i="4"/>
  <c r="CP353" i="4"/>
  <c r="DE353" i="4"/>
  <c r="CV353" i="4"/>
  <c r="BK353" i="4"/>
  <c r="DB353" i="4"/>
  <c r="AO353" i="4"/>
  <c r="AF353" i="4"/>
  <c r="AT353" i="4"/>
  <c r="AY353" i="4"/>
  <c r="AH353" i="4"/>
  <c r="E353" i="4"/>
  <c r="DG353" i="4"/>
  <c r="BW353" i="4"/>
  <c r="AW353" i="4"/>
  <c r="AN353" i="4"/>
  <c r="BJ353" i="4"/>
  <c r="CO353" i="4"/>
  <c r="CF353" i="4"/>
  <c r="AE353" i="4"/>
  <c r="AP353" i="4"/>
  <c r="Y353" i="4"/>
  <c r="P353" i="4"/>
  <c r="N353" i="4"/>
  <c r="CD353" i="4"/>
  <c r="BH353" i="4"/>
  <c r="DI353" i="4"/>
  <c r="BS353" i="4"/>
  <c r="AC353" i="4"/>
  <c r="V353" i="4"/>
  <c r="CB353" i="4"/>
  <c r="Z353" i="4"/>
  <c r="CG353" i="4"/>
  <c r="O353" i="4"/>
  <c r="DP353" i="4"/>
  <c r="BG353" i="4"/>
  <c r="AJ353" i="4"/>
  <c r="DA353" i="4"/>
  <c r="BC353" i="4"/>
  <c r="R353" i="4"/>
  <c r="BQ353" i="4"/>
  <c r="CX353" i="4"/>
  <c r="CZ353" i="4"/>
  <c r="DR353" i="4"/>
  <c r="T353" i="4"/>
  <c r="CK353" i="4"/>
  <c r="W353" i="4"/>
  <c r="S353" i="4"/>
  <c r="CY353" i="4"/>
  <c r="CL353" i="4"/>
  <c r="AS353" i="4"/>
  <c r="BX353" i="4"/>
  <c r="BB353" i="4"/>
  <c r="CT345" i="4"/>
  <c r="BR345" i="4"/>
  <c r="AP345" i="4"/>
  <c r="M345" i="4"/>
  <c r="CY345" i="4"/>
  <c r="BW345" i="4"/>
  <c r="AU345" i="4"/>
  <c r="R345" i="4"/>
  <c r="DM345" i="4"/>
  <c r="CI345" i="4"/>
  <c r="BG345" i="4"/>
  <c r="AE345" i="4"/>
  <c r="DR345" i="4"/>
  <c r="CO345" i="4"/>
  <c r="BM345" i="4"/>
  <c r="AK345" i="4"/>
  <c r="G345" i="4"/>
  <c r="BH345" i="4"/>
  <c r="N345" i="4"/>
  <c r="CU345" i="4"/>
  <c r="CJ345" i="4"/>
  <c r="X345" i="4"/>
  <c r="BJ345" i="4"/>
  <c r="CR345" i="4"/>
  <c r="AF345" i="4"/>
  <c r="AY345" i="4"/>
  <c r="DL345" i="4"/>
  <c r="CV345" i="4"/>
  <c r="T345" i="4"/>
  <c r="DO345" i="4"/>
  <c r="CM345" i="4"/>
  <c r="BK345" i="4"/>
  <c r="AH345" i="4"/>
  <c r="F345" i="4"/>
  <c r="CS345" i="4"/>
  <c r="BQ345" i="4"/>
  <c r="AM345" i="4"/>
  <c r="K345" i="4"/>
  <c r="DE345" i="4"/>
  <c r="CC345" i="4"/>
  <c r="BA345" i="4"/>
  <c r="W345" i="4"/>
  <c r="DJ345" i="4"/>
  <c r="CH345" i="4"/>
  <c r="BF345" i="4"/>
  <c r="AC345" i="4"/>
  <c r="DD345" i="4"/>
  <c r="AR345" i="4"/>
  <c r="AI345" i="4"/>
  <c r="DQ345" i="4"/>
  <c r="BT345" i="4"/>
  <c r="H345" i="4"/>
  <c r="CE345" i="4"/>
  <c r="CB345" i="4"/>
  <c r="P345" i="4"/>
  <c r="BU345" i="4"/>
  <c r="AZ345" i="4"/>
  <c r="AJ345" i="4"/>
  <c r="BO345" i="4"/>
  <c r="DI345" i="4"/>
  <c r="BC345" i="4"/>
  <c r="DN345" i="4"/>
  <c r="BI345" i="4"/>
  <c r="E345" i="4"/>
  <c r="BV345" i="4"/>
  <c r="Q345" i="4"/>
  <c r="CA345" i="4"/>
  <c r="V345" i="4"/>
  <c r="AB345" i="4"/>
  <c r="DP345" i="4"/>
  <c r="S345" i="4"/>
  <c r="BL345" i="4"/>
  <c r="CP345" i="4"/>
  <c r="AT345" i="4"/>
  <c r="DB345" i="4"/>
  <c r="AW345" i="4"/>
  <c r="DG345" i="4"/>
  <c r="BB345" i="4"/>
  <c r="DS345" i="4"/>
  <c r="BN345" i="4"/>
  <c r="J345" i="4"/>
  <c r="BS345" i="4"/>
  <c r="O345" i="4"/>
  <c r="L345" i="4"/>
  <c r="CZ345" i="4"/>
  <c r="AO345" i="4"/>
  <c r="AV345" i="4"/>
  <c r="DK345" i="4"/>
  <c r="CF345" i="4"/>
  <c r="BY345" i="4"/>
  <c r="CD345" i="4"/>
  <c r="CQ345" i="4"/>
  <c r="CW345" i="4"/>
  <c r="BX345" i="4"/>
  <c r="AN345" i="4"/>
  <c r="AD345" i="4"/>
  <c r="AA345" i="4"/>
  <c r="AG345" i="4"/>
  <c r="AS345" i="4"/>
  <c r="AX345" i="4"/>
  <c r="BE345" i="4"/>
  <c r="DA345" i="4"/>
  <c r="Y345" i="4"/>
  <c r="U345" i="4"/>
  <c r="Z345" i="4"/>
  <c r="AL345" i="4"/>
  <c r="AQ345" i="4"/>
  <c r="BZ345" i="4"/>
  <c r="DH345" i="4"/>
  <c r="DF345" i="4"/>
  <c r="BP345" i="4"/>
  <c r="DC345" i="4"/>
  <c r="CG345" i="4"/>
  <c r="CN345" i="4"/>
  <c r="CL345" i="4"/>
  <c r="BD345" i="4"/>
  <c r="BZ312" i="4"/>
  <c r="N312" i="4"/>
  <c r="AI312" i="4"/>
  <c r="BH312" i="4"/>
  <c r="DN312" i="4"/>
  <c r="AG312" i="4"/>
  <c r="BQ312" i="4"/>
  <c r="CI312" i="4"/>
  <c r="AD312" i="4"/>
  <c r="DP312" i="4"/>
  <c r="BD312" i="4"/>
  <c r="Y312" i="4"/>
  <c r="BE312" i="4"/>
  <c r="BX312" i="4"/>
  <c r="CS312" i="4"/>
  <c r="DG312" i="4"/>
  <c r="E312" i="4"/>
  <c r="CY312" i="4"/>
  <c r="CJ312" i="4"/>
  <c r="H312" i="4"/>
  <c r="AW312" i="4"/>
  <c r="CG312" i="4"/>
  <c r="DO312" i="4"/>
  <c r="BJ312" i="4"/>
  <c r="G312" i="4"/>
  <c r="BP312" i="4"/>
  <c r="D312" i="4"/>
  <c r="AQ312" i="4"/>
  <c r="CA312" i="4"/>
  <c r="DE312" i="4"/>
  <c r="AY312" i="4"/>
  <c r="AT312" i="4"/>
  <c r="BL312" i="4"/>
  <c r="DS312" i="4"/>
  <c r="AL312" i="4"/>
  <c r="BV312" i="4"/>
  <c r="CT312" i="4"/>
  <c r="AO312" i="4"/>
  <c r="CK312" i="4"/>
  <c r="DQ312" i="4"/>
  <c r="CU312" i="4"/>
  <c r="AR312" i="4"/>
  <c r="BW312" i="4"/>
  <c r="CL312" i="4"/>
  <c r="AS312" i="4"/>
  <c r="BI312" i="4"/>
  <c r="BT312" i="4"/>
  <c r="DI312" i="4"/>
  <c r="AA312" i="4"/>
  <c r="BK312" i="4"/>
  <c r="BY312" i="4"/>
  <c r="S312" i="4"/>
  <c r="DL312" i="4"/>
  <c r="AZ312" i="4"/>
  <c r="DC312" i="4"/>
  <c r="V312" i="4"/>
  <c r="BF312" i="4"/>
  <c r="BN312" i="4"/>
  <c r="I312" i="4"/>
  <c r="DH312" i="4"/>
  <c r="AV312" i="4"/>
  <c r="CX312" i="4"/>
  <c r="Q312" i="4"/>
  <c r="BA312" i="4"/>
  <c r="BC312" i="4"/>
  <c r="DJ312" i="4"/>
  <c r="BO312" i="4"/>
  <c r="DD312" i="4"/>
  <c r="AB312" i="4"/>
  <c r="BB312" i="4"/>
  <c r="AU312" i="4"/>
  <c r="DK312" i="4"/>
  <c r="R312" i="4"/>
  <c r="AN312" i="4"/>
  <c r="CM312" i="4"/>
  <c r="F312" i="4"/>
  <c r="AP312" i="4"/>
  <c r="AH312" i="4"/>
  <c r="CO312" i="4"/>
  <c r="CV312" i="4"/>
  <c r="AJ312" i="4"/>
  <c r="CH312" i="4"/>
  <c r="DR312" i="4"/>
  <c r="AK312" i="4"/>
  <c r="W312" i="4"/>
  <c r="CD312" i="4"/>
  <c r="CR312" i="4"/>
  <c r="AF312" i="4"/>
  <c r="CC312" i="4"/>
  <c r="DM312" i="4"/>
  <c r="AE312" i="4"/>
  <c r="M312" i="4"/>
  <c r="BS312" i="4"/>
  <c r="BL242" i="4"/>
  <c r="BW242" i="4"/>
  <c r="CS242" i="4"/>
  <c r="BT242" i="4"/>
  <c r="BU242" i="4"/>
  <c r="CY242" i="4"/>
  <c r="F242" i="4"/>
  <c r="S242" i="4"/>
  <c r="Q242" i="4"/>
  <c r="CD242" i="4"/>
  <c r="DQ242" i="4"/>
  <c r="DR242" i="4"/>
  <c r="BG242" i="4"/>
  <c r="BK242" i="4"/>
  <c r="L242" i="4"/>
  <c r="DA242" i="4"/>
  <c r="AD242" i="4"/>
  <c r="AV234" i="4"/>
  <c r="CS234" i="4"/>
  <c r="CX234" i="4"/>
  <c r="AT234" i="4"/>
  <c r="CZ234" i="4"/>
  <c r="L234" i="4"/>
  <c r="AX234" i="4"/>
  <c r="J234" i="4"/>
  <c r="AQ234" i="4"/>
  <c r="DK234" i="4"/>
  <c r="D234" i="4"/>
  <c r="AS234" i="4"/>
  <c r="CV234" i="4"/>
  <c r="I234" i="4"/>
  <c r="BD234" i="4"/>
  <c r="BG234" i="4"/>
  <c r="CL234" i="4"/>
  <c r="DG234" i="4"/>
  <c r="DK232" i="4"/>
  <c r="BK232" i="4"/>
  <c r="V232" i="4"/>
  <c r="CE232" i="4"/>
  <c r="AM232" i="4"/>
  <c r="DR232" i="4"/>
  <c r="BR232" i="4"/>
  <c r="Z232" i="4"/>
  <c r="DA232" i="4"/>
  <c r="BC232" i="4"/>
  <c r="N232" i="4"/>
  <c r="CY232" i="4"/>
  <c r="AG232" i="4"/>
  <c r="CC232" i="4"/>
  <c r="P232" i="4"/>
  <c r="DM232" i="4"/>
  <c r="CT232" i="4"/>
  <c r="AC232" i="4"/>
  <c r="BX232" i="4"/>
  <c r="L232" i="4"/>
  <c r="DP232" i="4"/>
  <c r="CO232" i="4"/>
  <c r="Y232" i="4"/>
  <c r="BT232" i="4"/>
  <c r="H232" i="4"/>
  <c r="DL232" i="4"/>
  <c r="CI232" i="4"/>
  <c r="U232" i="4"/>
  <c r="BP232" i="4"/>
  <c r="D232" i="4"/>
  <c r="CW232" i="4"/>
  <c r="AP232" i="4"/>
  <c r="CU232" i="4"/>
  <c r="AD232" i="4"/>
  <c r="CP232" i="4"/>
  <c r="AL232" i="4"/>
  <c r="CL232" i="4"/>
  <c r="AH232" i="4"/>
  <c r="CB232" i="4"/>
  <c r="Q232" i="4"/>
  <c r="AV232" i="4"/>
  <c r="BW232" i="4"/>
  <c r="BY232" i="4"/>
  <c r="DN232" i="4"/>
  <c r="AB232" i="4"/>
  <c r="CZ232" i="4"/>
  <c r="BE232" i="4"/>
  <c r="CM232" i="4"/>
  <c r="AA232" i="4"/>
  <c r="CF232" i="4"/>
  <c r="AK232" i="4"/>
  <c r="AZ232" i="4"/>
  <c r="BO232" i="4"/>
  <c r="CK232" i="4"/>
  <c r="AE232" i="4"/>
  <c r="BS232" i="4"/>
  <c r="R232" i="4"/>
  <c r="CA232" i="4"/>
  <c r="O232" i="4"/>
  <c r="BZ232" i="4"/>
  <c r="W232" i="4"/>
  <c r="CD232" i="4"/>
  <c r="DS232" i="4"/>
  <c r="AF232" i="4"/>
  <c r="DD232" i="4"/>
  <c r="BI232" i="4"/>
  <c r="CS232" i="4"/>
  <c r="S232" i="4"/>
  <c r="CJ232" i="4"/>
  <c r="AO232" i="4"/>
  <c r="BD232" i="4"/>
  <c r="BG232" i="4"/>
  <c r="DE232" i="4"/>
  <c r="E232" i="4"/>
  <c r="AJ232" i="4"/>
  <c r="DG232" i="4"/>
  <c r="DF232" i="4"/>
  <c r="DQ232" i="4"/>
  <c r="CR232" i="4"/>
  <c r="BL232" i="4"/>
  <c r="DO232" i="4"/>
  <c r="AR232" i="4"/>
  <c r="BU232" i="4"/>
  <c r="X232" i="4"/>
  <c r="BA232" i="4"/>
  <c r="AI232" i="4"/>
  <c r="BV232" i="4"/>
  <c r="BJ232" i="4"/>
  <c r="BF232" i="4"/>
  <c r="BN232" i="4"/>
  <c r="BM232" i="4"/>
  <c r="K232" i="4"/>
  <c r="AS232" i="4"/>
  <c r="AY232" i="4"/>
  <c r="I232" i="4"/>
  <c r="CQ232" i="4"/>
  <c r="DC232" i="4"/>
  <c r="DB232" i="4"/>
  <c r="BB232" i="4"/>
  <c r="AX232" i="4"/>
  <c r="AU232" i="4"/>
  <c r="AT232" i="4"/>
  <c r="AW232" i="4"/>
  <c r="AQ232" i="4"/>
  <c r="M232" i="4"/>
  <c r="CG232" i="4"/>
  <c r="DI232" i="4"/>
  <c r="CV232" i="4"/>
  <c r="CH232" i="4"/>
  <c r="DH232" i="4"/>
  <c r="DJ232" i="4"/>
  <c r="J232" i="4"/>
  <c r="CX232" i="4"/>
  <c r="AN232" i="4"/>
  <c r="G232" i="4"/>
  <c r="CN232" i="4"/>
  <c r="BQ232" i="4"/>
  <c r="DS218" i="4"/>
  <c r="CO218" i="4"/>
  <c r="BI218" i="4"/>
  <c r="AC218" i="4"/>
  <c r="DL218" i="4"/>
  <c r="CF218" i="4"/>
  <c r="AZ218" i="4"/>
  <c r="T218" i="4"/>
  <c r="DI218" i="4"/>
  <c r="CC218" i="4"/>
  <c r="AW218" i="4"/>
  <c r="Q218" i="4"/>
  <c r="CZ218" i="4"/>
  <c r="BT218" i="4"/>
  <c r="AN218" i="4"/>
  <c r="H218" i="4"/>
  <c r="BF218" i="4"/>
  <c r="CW218" i="4"/>
  <c r="BA218" i="4"/>
  <c r="M218" i="4"/>
  <c r="CN218" i="4"/>
  <c r="AR218" i="4"/>
  <c r="D218" i="4"/>
  <c r="CK218" i="4"/>
  <c r="AO218" i="4"/>
  <c r="DP218" i="4"/>
  <c r="CB218" i="4"/>
  <c r="AF218" i="4"/>
  <c r="Z218" i="4"/>
  <c r="DB218" i="4"/>
  <c r="AT218" i="4"/>
  <c r="DF218" i="4"/>
  <c r="BN218" i="4"/>
  <c r="F218" i="4"/>
  <c r="BR218" i="4"/>
  <c r="G218" i="4"/>
  <c r="BS218" i="4"/>
  <c r="K218" i="4"/>
  <c r="BW218" i="4"/>
  <c r="AI218" i="4"/>
  <c r="CU218" i="4"/>
  <c r="BK218" i="4"/>
  <c r="CG218" i="4"/>
  <c r="AK218" i="4"/>
  <c r="CV218" i="4"/>
  <c r="AJ218" i="4"/>
  <c r="DA218" i="4"/>
  <c r="BE218" i="4"/>
  <c r="DH218" i="4"/>
  <c r="BD218" i="4"/>
  <c r="J218" i="4"/>
  <c r="DR218" i="4"/>
  <c r="BZ218" i="4"/>
  <c r="AX218" i="4"/>
  <c r="V218" i="4"/>
  <c r="CX218" i="4"/>
  <c r="BC218" i="4"/>
  <c r="AA218" i="4"/>
  <c r="DC218" i="4"/>
  <c r="CE218" i="4"/>
  <c r="O218" i="4"/>
  <c r="BY218" i="4"/>
  <c r="U218" i="4"/>
  <c r="BX218" i="4"/>
  <c r="AB218" i="4"/>
  <c r="CS218" i="4"/>
  <c r="AG218" i="4"/>
  <c r="CR218" i="4"/>
  <c r="AV218" i="4"/>
  <c r="AP218" i="4"/>
  <c r="N218" i="4"/>
  <c r="CP218" i="4"/>
  <c r="CD218" i="4"/>
  <c r="AL218" i="4"/>
  <c r="DN218" i="4"/>
  <c r="CI218" i="4"/>
  <c r="AQ218" i="4"/>
  <c r="S218" i="4"/>
  <c r="DK218" i="4"/>
  <c r="CA218" i="4"/>
  <c r="AE218" i="4"/>
  <c r="DM218" i="4"/>
  <c r="BQ218" i="4"/>
  <c r="E218" i="4"/>
  <c r="BP218" i="4"/>
  <c r="L218" i="4"/>
  <c r="BU218" i="4"/>
  <c r="Y218" i="4"/>
  <c r="CJ218" i="4"/>
  <c r="X218" i="4"/>
  <c r="BV218" i="4"/>
  <c r="AD218" i="4"/>
  <c r="R218" i="4"/>
  <c r="CT218" i="4"/>
  <c r="BB218" i="4"/>
  <c r="W218" i="4"/>
  <c r="CY218" i="4"/>
  <c r="BG218" i="4"/>
  <c r="AY218" i="4"/>
  <c r="AU218" i="4"/>
  <c r="CQ218" i="4"/>
  <c r="DE218" i="4"/>
  <c r="DQ218" i="4"/>
  <c r="P218" i="4"/>
  <c r="DJ218" i="4"/>
  <c r="CM218" i="4"/>
  <c r="AS218" i="4"/>
  <c r="BM218" i="4"/>
  <c r="CL218" i="4"/>
  <c r="CH218" i="4"/>
  <c r="BO218" i="4"/>
  <c r="DD218" i="4"/>
  <c r="I218" i="4"/>
  <c r="BJ218" i="4"/>
  <c r="AM218" i="4"/>
  <c r="DG218" i="4"/>
  <c r="AF207" i="4"/>
  <c r="CR207" i="4"/>
  <c r="DP201" i="4"/>
  <c r="CA201" i="4"/>
  <c r="AJ201" i="4"/>
  <c r="DO201" i="4"/>
  <c r="BX201" i="4"/>
  <c r="AF201" i="4"/>
  <c r="CZ201" i="4"/>
  <c r="BK201" i="4"/>
  <c r="T201" i="4"/>
  <c r="CN201" i="4"/>
  <c r="AV201" i="4"/>
  <c r="G201" i="4"/>
  <c r="BJ201" i="4"/>
  <c r="DM201" i="4"/>
  <c r="BA201" i="4"/>
  <c r="AI201" i="4"/>
  <c r="DB201" i="4"/>
  <c r="AP201" i="4"/>
  <c r="CS201" i="4"/>
  <c r="AG201" i="4"/>
  <c r="BW201" i="4"/>
  <c r="CH201" i="4"/>
  <c r="V201" i="4"/>
  <c r="BY201" i="4"/>
  <c r="M201" i="4"/>
  <c r="DK201" i="4"/>
  <c r="BN201" i="4"/>
  <c r="DQ201" i="4"/>
  <c r="BE201" i="4"/>
  <c r="AA201" i="4"/>
  <c r="CV201" i="4"/>
  <c r="BD201" i="4"/>
  <c r="O201" i="4"/>
  <c r="CR201" i="4"/>
  <c r="BC201" i="4"/>
  <c r="L201" i="4"/>
  <c r="CF201" i="4"/>
  <c r="AN201" i="4"/>
  <c r="DH201" i="4"/>
  <c r="BS201" i="4"/>
  <c r="AB201" i="4"/>
  <c r="CP201" i="4"/>
  <c r="AD201" i="4"/>
  <c r="CG201" i="4"/>
  <c r="U201" i="4"/>
  <c r="CU201" i="4"/>
  <c r="BV201" i="4"/>
  <c r="J201" i="4"/>
  <c r="BM201" i="4"/>
  <c r="K201" i="4"/>
  <c r="DN201" i="4"/>
  <c r="BB201" i="4"/>
  <c r="DE201" i="4"/>
  <c r="AS201" i="4"/>
  <c r="AY201" i="4"/>
  <c r="CT201" i="4"/>
  <c r="AH201" i="4"/>
  <c r="CK201" i="4"/>
  <c r="Y201" i="4"/>
  <c r="CM201" i="4"/>
  <c r="DI128" i="4"/>
  <c r="CN128" i="4"/>
  <c r="BR128" i="4"/>
  <c r="AW128" i="4"/>
  <c r="AB128" i="4"/>
  <c r="F128" i="4"/>
  <c r="DB128" i="4"/>
  <c r="CG128" i="4"/>
  <c r="BL128" i="4"/>
  <c r="AP128" i="4"/>
  <c r="U128" i="4"/>
  <c r="DQ128" i="4"/>
  <c r="CV128" i="4"/>
  <c r="BZ128" i="4"/>
  <c r="BE128" i="4"/>
  <c r="AJ128" i="4"/>
  <c r="N128" i="4"/>
  <c r="DJ128" i="4"/>
  <c r="CO128" i="4"/>
  <c r="BT128" i="4"/>
  <c r="AX128" i="4"/>
  <c r="AC128" i="4"/>
  <c r="H128" i="4"/>
  <c r="BC128" i="4"/>
  <c r="DO128" i="4"/>
  <c r="BG128" i="4"/>
  <c r="O128" i="4"/>
  <c r="CA128" i="4"/>
  <c r="AI128" i="4"/>
  <c r="CU128" i="4"/>
  <c r="DS128" i="4"/>
  <c r="CX128" i="4"/>
  <c r="CC128" i="4"/>
  <c r="BH128" i="4"/>
  <c r="AL128" i="4"/>
  <c r="Q128" i="4"/>
  <c r="DM128" i="4"/>
  <c r="CR128" i="4"/>
  <c r="BV128" i="4"/>
  <c r="BA128" i="4"/>
  <c r="AF128" i="4"/>
  <c r="J128" i="4"/>
  <c r="DF128" i="4"/>
  <c r="CK128" i="4"/>
  <c r="BP128" i="4"/>
  <c r="AT128" i="4"/>
  <c r="Y128" i="4"/>
  <c r="D128" i="4"/>
  <c r="CZ128" i="4"/>
  <c r="CD128" i="4"/>
  <c r="BI128" i="4"/>
  <c r="AN128" i="4"/>
  <c r="R128" i="4"/>
  <c r="W128" i="4"/>
  <c r="CI128" i="4"/>
  <c r="AA128" i="4"/>
  <c r="CM128" i="4"/>
  <c r="AU128" i="4"/>
  <c r="DG128" i="4"/>
  <c r="BO128" i="4"/>
  <c r="DS96" i="4"/>
  <c r="CX96" i="4"/>
  <c r="CC96" i="4"/>
  <c r="BH96" i="4"/>
  <c r="AL96" i="4"/>
  <c r="Q96" i="4"/>
  <c r="DM96" i="4"/>
  <c r="CR96" i="4"/>
  <c r="BV96" i="4"/>
  <c r="BA96" i="4"/>
  <c r="AF96" i="4"/>
  <c r="J96" i="4"/>
  <c r="DF96" i="4"/>
  <c r="CK96" i="4"/>
  <c r="BP96" i="4"/>
  <c r="AT96" i="4"/>
  <c r="Y96" i="4"/>
  <c r="D96" i="4"/>
  <c r="CZ96" i="4"/>
  <c r="CD96" i="4"/>
  <c r="BI96" i="4"/>
  <c r="AN96" i="4"/>
  <c r="R96" i="4"/>
  <c r="AE96" i="4"/>
  <c r="CQ96" i="4"/>
  <c r="AY96" i="4"/>
  <c r="DK96" i="4"/>
  <c r="BC96" i="4"/>
  <c r="DO96" i="4"/>
  <c r="DI96" i="4"/>
  <c r="CN96" i="4"/>
  <c r="BR96" i="4"/>
  <c r="AW96" i="4"/>
  <c r="AB96" i="4"/>
  <c r="F96" i="4"/>
  <c r="DB96" i="4"/>
  <c r="CG96" i="4"/>
  <c r="BL96" i="4"/>
  <c r="AP96" i="4"/>
  <c r="U96" i="4"/>
  <c r="DQ96" i="4"/>
  <c r="CV96" i="4"/>
  <c r="BZ96" i="4"/>
  <c r="BE96" i="4"/>
  <c r="AJ96" i="4"/>
  <c r="N96" i="4"/>
  <c r="DJ96" i="4"/>
  <c r="CO96" i="4"/>
  <c r="BT96" i="4"/>
  <c r="AX96" i="4"/>
  <c r="AC96" i="4"/>
  <c r="H96" i="4"/>
  <c r="BK96" i="4"/>
  <c r="S96" i="4"/>
  <c r="CE96" i="4"/>
  <c r="W96" i="4"/>
  <c r="CI96" i="4"/>
  <c r="AA96" i="4"/>
  <c r="HR44" i="3"/>
  <c r="HS44" i="3"/>
  <c r="HQ44" i="3"/>
  <c r="HR45" i="3"/>
  <c r="HS45" i="3"/>
  <c r="HR46" i="3"/>
  <c r="HQ46" i="3"/>
  <c r="HS46" i="3"/>
  <c r="HS49" i="3"/>
  <c r="HR49" i="3"/>
  <c r="HR50" i="3"/>
  <c r="HS50" i="3"/>
  <c r="HQ50" i="3"/>
  <c r="HR51" i="3"/>
  <c r="HS51" i="3"/>
  <c r="HQ51" i="3"/>
  <c r="HR52" i="3"/>
  <c r="HS52" i="3"/>
  <c r="HQ52" i="3"/>
  <c r="HR53" i="3"/>
  <c r="HQ53" i="3"/>
  <c r="HS53" i="3"/>
  <c r="HQ54" i="3"/>
  <c r="HR54" i="3"/>
  <c r="HS54" i="3"/>
  <c r="HQ55" i="3"/>
  <c r="HS55" i="3"/>
  <c r="HR55" i="3"/>
  <c r="HS57" i="3"/>
  <c r="HR57" i="3"/>
  <c r="HQ58" i="3"/>
  <c r="HR58" i="3"/>
  <c r="HS58" i="3"/>
  <c r="HR59" i="3"/>
  <c r="HS59" i="3"/>
  <c r="HQ59" i="3"/>
  <c r="HQ60" i="3"/>
  <c r="HS60" i="3"/>
  <c r="HR60" i="3"/>
  <c r="HR61" i="3"/>
  <c r="HQ61" i="3"/>
  <c r="HS62" i="3"/>
  <c r="HQ62" i="3"/>
  <c r="HR62" i="3"/>
  <c r="HQ65" i="3"/>
  <c r="HS65" i="3"/>
  <c r="HR65" i="3"/>
  <c r="HQ66" i="3"/>
  <c r="HS66" i="3"/>
  <c r="HR66" i="3"/>
  <c r="HR68" i="3"/>
  <c r="HS68" i="3"/>
  <c r="HQ68" i="3"/>
  <c r="HQ69" i="3"/>
  <c r="HR69" i="3"/>
  <c r="HS69" i="3"/>
  <c r="HS70" i="3"/>
  <c r="HR70" i="3"/>
  <c r="HQ70" i="3"/>
  <c r="HR71" i="3"/>
  <c r="HS71" i="3"/>
  <c r="HQ71" i="3"/>
  <c r="HR72" i="3"/>
  <c r="HS72" i="3"/>
  <c r="HQ72" i="3"/>
  <c r="HQ73" i="3"/>
  <c r="HR73" i="3"/>
  <c r="HS73" i="3"/>
  <c r="HR74" i="3"/>
  <c r="HS74" i="3"/>
  <c r="HQ74" i="3"/>
  <c r="HS75" i="3"/>
  <c r="HQ75" i="3"/>
  <c r="HR75" i="3"/>
  <c r="HQ76" i="3"/>
  <c r="HS76" i="3"/>
  <c r="HR76" i="3"/>
  <c r="HS77" i="3"/>
  <c r="HR77" i="3"/>
  <c r="HQ77" i="3"/>
  <c r="CS151" i="4"/>
  <c r="Y151" i="4"/>
  <c r="HS64" i="3"/>
  <c r="HR63" i="3"/>
  <c r="CE443" i="4"/>
  <c r="BF443" i="4"/>
  <c r="AM443" i="4"/>
  <c r="CT488" i="4"/>
  <c r="BP429" i="4"/>
  <c r="HQ56" i="3"/>
  <c r="HS56" i="3"/>
  <c r="BU443" i="4"/>
  <c r="DJ443" i="4"/>
  <c r="CU488" i="4"/>
  <c r="DS129" i="4"/>
  <c r="CM129" i="4"/>
  <c r="DG137" i="4"/>
  <c r="BG137" i="4"/>
  <c r="AA137" i="4"/>
  <c r="BY151" i="4"/>
  <c r="M151" i="4"/>
  <c r="BU151" i="4"/>
  <c r="I151" i="4"/>
  <c r="BQ151" i="4"/>
  <c r="E151" i="4"/>
  <c r="BM151" i="4"/>
  <c r="DE151" i="4"/>
  <c r="AC151" i="4"/>
  <c r="BE151" i="4"/>
  <c r="CW151" i="4"/>
  <c r="U151" i="4"/>
  <c r="AW151" i="4"/>
  <c r="CO151" i="4"/>
  <c r="DQ151" i="4"/>
  <c r="AO151" i="4"/>
  <c r="CG151" i="4"/>
  <c r="DI151" i="4"/>
  <c r="AG151" i="4"/>
  <c r="DS178" i="4"/>
  <c r="CX178" i="4"/>
  <c r="CC178" i="4"/>
  <c r="BH178" i="4"/>
  <c r="DI178" i="4"/>
  <c r="CH178" i="4"/>
  <c r="BB178" i="4"/>
  <c r="AG178" i="4"/>
  <c r="L178" i="4"/>
  <c r="DH178" i="4"/>
  <c r="CL178" i="4"/>
  <c r="BQ178" i="4"/>
  <c r="AV178" i="4"/>
  <c r="Z178" i="4"/>
  <c r="E178" i="4"/>
  <c r="DA178" i="4"/>
  <c r="CF178" i="4"/>
  <c r="BJ178" i="4"/>
  <c r="AO178" i="4"/>
  <c r="T178" i="4"/>
  <c r="DP178" i="4"/>
  <c r="CT178" i="4"/>
  <c r="BY178" i="4"/>
  <c r="BD178" i="4"/>
  <c r="AH178" i="4"/>
  <c r="M178" i="4"/>
  <c r="DD178" i="4"/>
  <c r="BX178" i="4"/>
  <c r="AW178" i="4"/>
  <c r="AB178" i="4"/>
  <c r="F178" i="4"/>
  <c r="DB178" i="4"/>
  <c r="CG178" i="4"/>
  <c r="BL178" i="4"/>
  <c r="AP178" i="4"/>
  <c r="U178" i="4"/>
  <c r="DQ178" i="4"/>
  <c r="CV178" i="4"/>
  <c r="BZ178" i="4"/>
  <c r="BE178" i="4"/>
  <c r="AJ178" i="4"/>
  <c r="N178" i="4"/>
  <c r="DJ178" i="4"/>
  <c r="CO178" i="4"/>
  <c r="BT178" i="4"/>
  <c r="AX178" i="4"/>
  <c r="AC178" i="4"/>
  <c r="H178" i="4"/>
  <c r="DH202" i="4"/>
  <c r="CB202" i="4"/>
  <c r="AV202" i="4"/>
  <c r="P202" i="4"/>
  <c r="CW202" i="4"/>
  <c r="BQ202" i="4"/>
  <c r="AK202" i="4"/>
  <c r="E202" i="4"/>
  <c r="CN202" i="4"/>
  <c r="BH202" i="4"/>
  <c r="AB202" i="4"/>
  <c r="DQ202" i="4"/>
  <c r="CK202" i="4"/>
  <c r="BE202" i="4"/>
  <c r="Y202" i="4"/>
  <c r="CZ202" i="4"/>
  <c r="BT202" i="4"/>
  <c r="AN202" i="4"/>
  <c r="H202" i="4"/>
  <c r="CO202" i="4"/>
  <c r="BI202" i="4"/>
  <c r="AC202" i="4"/>
  <c r="DL202" i="4"/>
  <c r="CF202" i="4"/>
  <c r="AZ202" i="4"/>
  <c r="T202" i="4"/>
  <c r="DI202" i="4"/>
  <c r="CC202" i="4"/>
  <c r="AW202" i="4"/>
  <c r="Q202" i="4"/>
  <c r="CV388" i="4"/>
  <c r="DB388" i="4"/>
  <c r="AP388" i="4"/>
  <c r="CL388" i="4"/>
  <c r="AO388" i="4"/>
  <c r="DL388" i="4"/>
  <c r="CI388" i="4"/>
  <c r="BI388" i="4"/>
  <c r="AN388" i="4"/>
  <c r="P388" i="4"/>
  <c r="N388" i="4"/>
  <c r="M388" i="4"/>
  <c r="F388" i="4"/>
  <c r="CV396" i="4"/>
  <c r="BS396" i="4"/>
  <c r="AQ396" i="4"/>
  <c r="O396" i="4"/>
  <c r="DB396" i="4"/>
  <c r="BX396" i="4"/>
  <c r="CD486" i="4"/>
  <c r="AM486" i="4"/>
  <c r="CW486" i="4"/>
  <c r="BF486" i="4"/>
  <c r="O486" i="4"/>
  <c r="CI486" i="4"/>
  <c r="AS486" i="4"/>
  <c r="DE486" i="4"/>
  <c r="BK486" i="4"/>
  <c r="U486" i="4"/>
  <c r="BS486" i="4"/>
  <c r="AC486" i="4"/>
  <c r="CL486" i="4"/>
  <c r="AU486" i="4"/>
  <c r="E486" i="4"/>
  <c r="BY486" i="4"/>
  <c r="AH486" i="4"/>
  <c r="CQ486" i="4"/>
  <c r="BA486" i="4"/>
  <c r="J486" i="4"/>
  <c r="DQ9" i="4"/>
  <c r="CN9" i="4"/>
  <c r="BH9" i="4"/>
  <c r="AB9" i="4"/>
  <c r="DF9" i="4"/>
  <c r="AD9" i="4"/>
  <c r="DB9" i="4"/>
  <c r="BV9" i="4"/>
  <c r="AP9" i="4"/>
  <c r="J9" i="4"/>
  <c r="BB9" i="4"/>
  <c r="DH9" i="4"/>
  <c r="CB9" i="4"/>
  <c r="AV9" i="4"/>
  <c r="P9" i="4"/>
  <c r="V9" i="4"/>
  <c r="DD9" i="4"/>
  <c r="BX9" i="4"/>
  <c r="AR9" i="4"/>
  <c r="L9" i="4"/>
  <c r="BR9" i="4"/>
  <c r="DR9" i="4"/>
  <c r="CL9" i="4"/>
  <c r="BF9" i="4"/>
  <c r="Z9" i="4"/>
  <c r="CX9" i="4"/>
  <c r="N9" i="4"/>
  <c r="CR9" i="4"/>
  <c r="BL9" i="4"/>
  <c r="AF9" i="4"/>
  <c r="BZ9" i="4"/>
  <c r="CV29" i="4"/>
  <c r="BP29" i="4"/>
  <c r="AJ29" i="4"/>
  <c r="D29" i="4"/>
  <c r="AL29" i="4"/>
  <c r="DB29" i="4"/>
  <c r="BV29" i="4"/>
  <c r="AP29" i="4"/>
  <c r="J29" i="4"/>
  <c r="AD29" i="4"/>
  <c r="CR29" i="4"/>
  <c r="BL29" i="4"/>
  <c r="AF29" i="4"/>
  <c r="DN29" i="4"/>
  <c r="V29" i="4"/>
  <c r="DL29" i="4"/>
  <c r="CF29" i="4"/>
  <c r="AZ29" i="4"/>
  <c r="T29" i="4"/>
  <c r="CH29" i="4"/>
  <c r="DR29" i="4"/>
  <c r="CL29" i="4"/>
  <c r="BF29" i="4"/>
  <c r="Z29" i="4"/>
  <c r="BR29" i="4"/>
  <c r="DH29" i="4"/>
  <c r="CB29" i="4"/>
  <c r="AV29" i="4"/>
  <c r="P29" i="4"/>
  <c r="BZ29" i="4"/>
  <c r="CS48" i="4"/>
  <c r="AG48" i="4"/>
  <c r="DE48" i="4"/>
  <c r="AS48" i="4"/>
  <c r="BQ48" i="4"/>
  <c r="CK48" i="4"/>
  <c r="Y48" i="4"/>
  <c r="E48" i="4"/>
  <c r="DP48" i="4"/>
  <c r="BM48" i="4"/>
  <c r="CG48" i="4"/>
  <c r="BY48" i="4"/>
  <c r="M48" i="4"/>
  <c r="DQ48" i="4"/>
  <c r="BE48" i="4"/>
  <c r="DM48" i="4"/>
  <c r="BD65" i="4"/>
  <c r="X65" i="4"/>
  <c r="CX65" i="4"/>
  <c r="AD65" i="4"/>
  <c r="BT65" i="4"/>
  <c r="AN65" i="4"/>
  <c r="H65" i="4"/>
  <c r="BR65" i="4"/>
  <c r="DD73" i="4"/>
  <c r="BX73" i="4"/>
  <c r="AR73" i="4"/>
  <c r="L73" i="4"/>
  <c r="CZ73" i="4"/>
  <c r="BT73" i="4"/>
  <c r="AN73" i="4"/>
  <c r="H73" i="4"/>
  <c r="CP73" i="4"/>
  <c r="BJ73" i="4"/>
  <c r="AD73" i="4"/>
  <c r="DJ73" i="4"/>
  <c r="DB73" i="4"/>
  <c r="BF73" i="4"/>
  <c r="DR73" i="4"/>
  <c r="DQ73" i="4"/>
  <c r="CN73" i="4"/>
  <c r="BH73" i="4"/>
  <c r="AB73" i="4"/>
  <c r="DP73" i="4"/>
  <c r="CJ73" i="4"/>
  <c r="BD73" i="4"/>
  <c r="X73" i="4"/>
  <c r="DF73" i="4"/>
  <c r="BZ73" i="4"/>
  <c r="AT73" i="4"/>
  <c r="N73" i="4"/>
  <c r="AX73" i="4"/>
  <c r="AP73" i="4"/>
  <c r="BN73" i="4"/>
  <c r="Z73" i="4"/>
  <c r="BU48" i="4"/>
  <c r="AC48" i="4"/>
  <c r="Q48" i="4"/>
  <c r="N29" i="4"/>
  <c r="X29" i="4"/>
  <c r="CJ29" i="4"/>
  <c r="CP29" i="4"/>
  <c r="BN29" i="4"/>
  <c r="F29" i="4"/>
  <c r="AB29" i="4"/>
  <c r="CN29" i="4"/>
  <c r="H9" i="4"/>
  <c r="BT9" i="4"/>
  <c r="AL9" i="4"/>
  <c r="AH9" i="4"/>
  <c r="CT9" i="4"/>
  <c r="CP9" i="4"/>
  <c r="AZ9" i="4"/>
  <c r="DL9" i="4"/>
  <c r="IO14" i="3"/>
  <c r="EE14" i="3"/>
  <c r="GD14" i="3"/>
  <c r="IG14" i="3"/>
  <c r="GL18" i="3"/>
  <c r="HF17" i="3"/>
  <c r="EQ17" i="3"/>
  <c r="FU15" i="3"/>
  <c r="HF14" i="3"/>
  <c r="EI14" i="3"/>
  <c r="EO15" i="3"/>
  <c r="HI15" i="3"/>
  <c r="IT18" i="3"/>
  <c r="GD18" i="3"/>
  <c r="EE18" i="3"/>
  <c r="FM18" i="3"/>
  <c r="IH18" i="3"/>
  <c r="II17" i="3"/>
  <c r="GE17" i="3"/>
  <c r="EO17" i="3"/>
  <c r="ED17" i="3"/>
  <c r="GM17" i="3"/>
  <c r="IM17" i="3"/>
  <c r="FI15" i="3"/>
  <c r="HR14" i="3"/>
  <c r="EO14" i="3"/>
  <c r="EX14" i="3"/>
  <c r="GS14" i="3"/>
  <c r="IT14" i="3"/>
  <c r="FR18" i="3"/>
  <c r="AX485" i="4"/>
  <c r="BF485" i="4"/>
  <c r="CV485" i="4"/>
  <c r="DD485" i="4"/>
  <c r="E485" i="4"/>
  <c r="AO485" i="4"/>
  <c r="BB485" i="4"/>
  <c r="BC485" i="4"/>
  <c r="DG485" i="4"/>
  <c r="DE485" i="4"/>
  <c r="DM485" i="4"/>
  <c r="DC485" i="4"/>
  <c r="AU485" i="4"/>
  <c r="BJ423" i="4"/>
  <c r="CJ423" i="4"/>
  <c r="AG423" i="4"/>
  <c r="BC423" i="4"/>
  <c r="BX423" i="4"/>
  <c r="BS423" i="4"/>
  <c r="DB423" i="4"/>
  <c r="AP423" i="4"/>
  <c r="BL423" i="4"/>
  <c r="DA423" i="4"/>
  <c r="U423" i="4"/>
  <c r="BI423" i="4"/>
  <c r="CC423" i="4"/>
  <c r="BR423" i="4"/>
  <c r="CW423" i="4"/>
  <c r="R423" i="4"/>
  <c r="BE423" i="4"/>
  <c r="CU423" i="4"/>
  <c r="P423" i="4"/>
  <c r="CT423" i="4"/>
  <c r="AH423" i="4"/>
  <c r="BA423" i="4"/>
  <c r="CQ423" i="4"/>
  <c r="M423" i="4"/>
  <c r="AY423" i="4"/>
  <c r="X423" i="4"/>
  <c r="DH423" i="4"/>
  <c r="AS423" i="4"/>
  <c r="AD423" i="4"/>
  <c r="AU423" i="4"/>
  <c r="DO423" i="4"/>
  <c r="K423" i="4"/>
  <c r="AB423" i="4"/>
  <c r="AW423" i="4"/>
  <c r="AR423" i="4"/>
  <c r="CL423" i="4"/>
  <c r="Z423" i="4"/>
  <c r="AQ423" i="4"/>
  <c r="CF423" i="4"/>
  <c r="E423" i="4"/>
  <c r="AN423" i="4"/>
  <c r="DN423" i="4"/>
  <c r="BB423" i="4"/>
  <c r="CB423" i="4"/>
  <c r="DQ423" i="4"/>
  <c r="AJ423" i="4"/>
  <c r="BY423" i="4"/>
  <c r="S423" i="4"/>
  <c r="CD423" i="4"/>
  <c r="DM423" i="4"/>
  <c r="AF423" i="4"/>
  <c r="BU423" i="4"/>
  <c r="DK423" i="4"/>
  <c r="AC423" i="4"/>
  <c r="DE423" i="4"/>
  <c r="BZ423" i="4"/>
  <c r="I423" i="4"/>
  <c r="CP423" i="4"/>
  <c r="J423" i="4"/>
  <c r="CN423" i="4"/>
  <c r="DI423" i="4"/>
  <c r="G423" i="4"/>
  <c r="W423" i="4"/>
  <c r="O423" i="4"/>
  <c r="BV423" i="4"/>
  <c r="DC423" i="4"/>
  <c r="V423" i="4"/>
  <c r="BK423" i="4"/>
  <c r="CZ423" i="4"/>
  <c r="T423" i="4"/>
  <c r="CX423" i="4"/>
  <c r="AL423" i="4"/>
  <c r="BG423" i="4"/>
  <c r="CV423" i="4"/>
  <c r="Q423" i="4"/>
  <c r="BD423" i="4"/>
  <c r="CY423" i="4"/>
  <c r="BN423" i="4"/>
  <c r="CR423" i="4"/>
  <c r="N423" i="4"/>
  <c r="AZ423" i="4"/>
  <c r="CO423" i="4"/>
  <c r="L423" i="4"/>
  <c r="BP423" i="4"/>
  <c r="CK423" i="4"/>
  <c r="H423" i="4"/>
  <c r="CM423" i="4"/>
  <c r="BM423" i="4"/>
  <c r="CI423" i="4"/>
  <c r="DD423" i="4"/>
  <c r="CS423" i="4"/>
  <c r="DR423" i="4"/>
  <c r="BF423" i="4"/>
  <c r="CG423" i="4"/>
  <c r="F423" i="4"/>
  <c r="AO423" i="4"/>
  <c r="CE423" i="4"/>
  <c r="D423" i="4"/>
  <c r="CH423" i="4"/>
  <c r="DS423" i="4"/>
  <c r="AK423" i="4"/>
  <c r="CA423" i="4"/>
  <c r="DP423" i="4"/>
  <c r="AI423" i="4"/>
  <c r="DJ423" i="4"/>
  <c r="AX423" i="4"/>
  <c r="BW423" i="4"/>
  <c r="DL423" i="4"/>
  <c r="AE423" i="4"/>
  <c r="BT423" i="4"/>
  <c r="AM423" i="4"/>
  <c r="AA423" i="4"/>
  <c r="AV423" i="4"/>
  <c r="E378" i="4"/>
  <c r="DB378" i="4"/>
  <c r="CT378" i="4"/>
  <c r="BR378" i="4"/>
  <c r="AP378" i="4"/>
  <c r="L378" i="4"/>
  <c r="CY378" i="4"/>
  <c r="BW378" i="4"/>
  <c r="AU378" i="4"/>
  <c r="DO378" i="4"/>
  <c r="CM378" i="4"/>
  <c r="BK378" i="4"/>
  <c r="CJ378" i="4"/>
  <c r="DH378" i="4"/>
  <c r="CF378" i="4"/>
  <c r="BC378" i="4"/>
  <c r="AA378" i="4"/>
  <c r="DN378" i="4"/>
  <c r="CL378" i="4"/>
  <c r="BH378" i="4"/>
  <c r="BQ387" i="4"/>
  <c r="CF387" i="4"/>
  <c r="T387" i="4"/>
  <c r="CA387" i="4"/>
  <c r="O387" i="4"/>
  <c r="BH387" i="4"/>
  <c r="DO387" i="4"/>
  <c r="BC387" i="4"/>
  <c r="P387" i="4"/>
  <c r="DR387" i="4"/>
  <c r="BF387" i="4"/>
  <c r="DI387" i="4"/>
  <c r="AW387" i="4"/>
  <c r="AQ387" i="4"/>
  <c r="BD387" i="4"/>
  <c r="CH387" i="4"/>
  <c r="V387" i="4"/>
  <c r="BY387" i="4"/>
  <c r="M387" i="4"/>
  <c r="DK387" i="4"/>
  <c r="CZ387" i="4"/>
  <c r="BJ387" i="4"/>
  <c r="DM387" i="4"/>
  <c r="DJ387" i="4"/>
  <c r="Y387" i="4"/>
  <c r="CT387" i="4"/>
  <c r="U387" i="4"/>
  <c r="CD387" i="4"/>
  <c r="I387" i="4"/>
  <c r="DP387" i="4"/>
  <c r="BP387" i="4"/>
  <c r="D387" i="4"/>
  <c r="BK387" i="4"/>
  <c r="DD387" i="4"/>
  <c r="AR387" i="4"/>
  <c r="CY387" i="4"/>
  <c r="AM387" i="4"/>
  <c r="AV387" i="4"/>
  <c r="DB387" i="4"/>
  <c r="AP387" i="4"/>
  <c r="CS387" i="4"/>
  <c r="AG387" i="4"/>
  <c r="BW387" i="4"/>
  <c r="CJ387" i="4"/>
  <c r="BR387" i="4"/>
  <c r="F387" i="4"/>
  <c r="BI387" i="4"/>
  <c r="S387" i="4"/>
  <c r="H387" i="4"/>
  <c r="DF387" i="4"/>
  <c r="AT387" i="4"/>
  <c r="CW387" i="4"/>
  <c r="AX387" i="4"/>
  <c r="AA387" i="4"/>
  <c r="AH387" i="4"/>
  <c r="AI387" i="4"/>
  <c r="R387" i="4"/>
  <c r="BG387" i="4"/>
  <c r="BO387" i="4"/>
  <c r="AK387" i="4"/>
  <c r="DL387" i="4"/>
  <c r="AZ387" i="4"/>
  <c r="DG387" i="4"/>
  <c r="AU387" i="4"/>
  <c r="CN387" i="4"/>
  <c r="AB387" i="4"/>
  <c r="CI387" i="4"/>
  <c r="W387" i="4"/>
  <c r="CB387" i="4"/>
  <c r="CL387" i="4"/>
  <c r="Z387" i="4"/>
  <c r="CC387" i="4"/>
  <c r="Q387" i="4"/>
  <c r="DC387" i="4"/>
  <c r="DN387" i="4"/>
  <c r="BB387" i="4"/>
  <c r="DE387" i="4"/>
  <c r="AS387" i="4"/>
  <c r="AY387" i="4"/>
  <c r="AN387" i="4"/>
  <c r="CP387" i="4"/>
  <c r="AD387" i="4"/>
  <c r="CG387" i="4"/>
  <c r="DA387" i="4"/>
  <c r="CM387" i="4"/>
  <c r="CK387" i="4"/>
  <c r="CU387" i="4"/>
  <c r="BU387" i="4"/>
  <c r="DS387" i="4"/>
  <c r="DQ387" i="4"/>
  <c r="CV387" i="4"/>
  <c r="AJ387" i="4"/>
  <c r="CQ387" i="4"/>
  <c r="AE387" i="4"/>
  <c r="BX387" i="4"/>
  <c r="L387" i="4"/>
  <c r="BS387" i="4"/>
  <c r="G387" i="4"/>
  <c r="DH387" i="4"/>
  <c r="BV387" i="4"/>
  <c r="J387" i="4"/>
  <c r="BM387" i="4"/>
  <c r="K387" i="4"/>
  <c r="X387" i="4"/>
  <c r="CX387" i="4"/>
  <c r="AL387" i="4"/>
  <c r="CO387" i="4"/>
  <c r="AC387" i="4"/>
  <c r="CE387" i="4"/>
  <c r="BT387" i="4"/>
  <c r="BZ387" i="4"/>
  <c r="N387" i="4"/>
  <c r="AF387" i="4"/>
  <c r="BE387" i="4"/>
  <c r="BL387" i="4"/>
  <c r="BA387" i="4"/>
  <c r="CR387" i="4"/>
  <c r="AO387" i="4"/>
  <c r="M82" i="7"/>
  <c r="U10" i="7"/>
  <c r="X75" i="7"/>
  <c r="Z91" i="7"/>
  <c r="P16" i="7"/>
  <c r="L11" i="7"/>
  <c r="V27" i="7"/>
  <c r="I69" i="7"/>
  <c r="CY493" i="4"/>
  <c r="CR493" i="4"/>
  <c r="CQ493" i="4"/>
  <c r="AS493" i="4"/>
  <c r="AU493" i="4"/>
  <c r="DF493" i="4"/>
  <c r="J493" i="4"/>
  <c r="DE493" i="4"/>
  <c r="DJ493" i="4"/>
  <c r="CW493" i="4"/>
  <c r="DP493" i="4"/>
  <c r="AJ493" i="4"/>
  <c r="BB493" i="4"/>
  <c r="DA493" i="4"/>
  <c r="CN493" i="4"/>
  <c r="AY493" i="4"/>
  <c r="CV493" i="4"/>
  <c r="DN493" i="4"/>
  <c r="BN439" i="4"/>
  <c r="S439" i="4"/>
  <c r="AH439" i="4"/>
  <c r="DI439" i="4"/>
  <c r="CC439" i="4"/>
  <c r="AW439" i="4"/>
  <c r="Q439" i="4"/>
  <c r="CZ439" i="4"/>
  <c r="BT439" i="4"/>
  <c r="AN439" i="4"/>
  <c r="H439" i="4"/>
  <c r="CO439" i="4"/>
  <c r="BI439" i="4"/>
  <c r="AC439" i="4"/>
  <c r="DL439" i="4"/>
  <c r="CF439" i="4"/>
  <c r="AZ439" i="4"/>
  <c r="T439" i="4"/>
  <c r="V439" i="4"/>
  <c r="CH439" i="4"/>
  <c r="W439" i="4"/>
  <c r="CI439" i="4"/>
  <c r="Z439" i="4"/>
  <c r="CL439" i="4"/>
  <c r="AA439" i="4"/>
  <c r="CM439" i="4"/>
  <c r="AT439" i="4"/>
  <c r="DF439" i="4"/>
  <c r="BK439" i="4"/>
  <c r="CD439" i="4"/>
  <c r="DK439" i="4"/>
  <c r="DA439" i="4"/>
  <c r="BU439" i="4"/>
  <c r="AO439" i="4"/>
  <c r="I439" i="4"/>
  <c r="CR439" i="4"/>
  <c r="BL439" i="4"/>
  <c r="AF439" i="4"/>
  <c r="DM439" i="4"/>
  <c r="CG439" i="4"/>
  <c r="BA439" i="4"/>
  <c r="U439" i="4"/>
  <c r="DD439" i="4"/>
  <c r="BX439" i="4"/>
  <c r="AR439" i="4"/>
  <c r="L439" i="4"/>
  <c r="AL439" i="4"/>
  <c r="CX439" i="4"/>
  <c r="AM439" i="4"/>
  <c r="CY439" i="4"/>
  <c r="AP439" i="4"/>
  <c r="DB439" i="4"/>
  <c r="AQ439" i="4"/>
  <c r="DC439" i="4"/>
  <c r="BJ439" i="4"/>
  <c r="O439" i="4"/>
  <c r="CA439" i="4"/>
  <c r="BO439" i="4"/>
  <c r="R439" i="4"/>
  <c r="AY439" i="4"/>
  <c r="DS439" i="4"/>
  <c r="CS439" i="4"/>
  <c r="BM439" i="4"/>
  <c r="AG439" i="4"/>
  <c r="DP439" i="4"/>
  <c r="CJ439" i="4"/>
  <c r="BD439" i="4"/>
  <c r="X439" i="4"/>
  <c r="DE439" i="4"/>
  <c r="BY439" i="4"/>
  <c r="AS439" i="4"/>
  <c r="M439" i="4"/>
  <c r="CV439" i="4"/>
  <c r="BP439" i="4"/>
  <c r="AJ439" i="4"/>
  <c r="D439" i="4"/>
  <c r="BB439" i="4"/>
  <c r="DN439" i="4"/>
  <c r="BC439" i="4"/>
  <c r="DO439" i="4"/>
  <c r="BF439" i="4"/>
  <c r="DR439" i="4"/>
  <c r="BG439" i="4"/>
  <c r="N439" i="4"/>
  <c r="BZ439" i="4"/>
  <c r="AE439" i="4"/>
  <c r="CQ439" i="4"/>
  <c r="CE439" i="4"/>
  <c r="CT439" i="4"/>
  <c r="DQ439" i="4"/>
  <c r="CK439" i="4"/>
  <c r="BE439" i="4"/>
  <c r="Y439" i="4"/>
  <c r="DH439" i="4"/>
  <c r="CB439" i="4"/>
  <c r="AV439" i="4"/>
  <c r="P439" i="4"/>
  <c r="CW439" i="4"/>
  <c r="BQ439" i="4"/>
  <c r="AK439" i="4"/>
  <c r="E439" i="4"/>
  <c r="CN439" i="4"/>
  <c r="BH439" i="4"/>
  <c r="AB439" i="4"/>
  <c r="F439" i="4"/>
  <c r="BR439" i="4"/>
  <c r="G439" i="4"/>
  <c r="BS439" i="4"/>
  <c r="J439" i="4"/>
  <c r="BV439" i="4"/>
  <c r="K439" i="4"/>
  <c r="BW439" i="4"/>
  <c r="AD439" i="4"/>
  <c r="CP439" i="4"/>
  <c r="AU439" i="4"/>
  <c r="DG439" i="4"/>
  <c r="DP413" i="4"/>
  <c r="CV413" i="4"/>
  <c r="BV413" i="4"/>
  <c r="DJ413" i="4"/>
  <c r="CX413" i="4"/>
  <c r="CA413" i="4"/>
  <c r="F413" i="4"/>
  <c r="BD413" i="4"/>
  <c r="AJ413" i="4"/>
  <c r="CE413" i="4"/>
  <c r="O413" i="4"/>
  <c r="DE413" i="4"/>
  <c r="CS413" i="4"/>
  <c r="CP413" i="4"/>
  <c r="AS413" i="4"/>
  <c r="AG413" i="4"/>
  <c r="CY413" i="4"/>
  <c r="BR413" i="4"/>
  <c r="BK367" i="4"/>
  <c r="BZ367" i="4"/>
  <c r="BP367" i="4"/>
  <c r="CM367" i="4"/>
  <c r="N367" i="4"/>
  <c r="N26" i="7"/>
  <c r="T23" i="7"/>
  <c r="P71" i="7"/>
  <c r="T76" i="7"/>
  <c r="I82" i="7"/>
  <c r="L90" i="7"/>
  <c r="L10" i="7"/>
  <c r="J18" i="7"/>
  <c r="M26" i="7"/>
  <c r="K34" i="7"/>
  <c r="Q42" i="7"/>
  <c r="J50" i="7"/>
  <c r="X59" i="7"/>
  <c r="U67" i="7"/>
  <c r="Q75" i="7"/>
  <c r="K83" i="7"/>
  <c r="K91" i="7"/>
  <c r="K55" i="7"/>
  <c r="G22" i="7"/>
  <c r="V11" i="7"/>
  <c r="P19" i="7"/>
  <c r="V35" i="7"/>
  <c r="S35" i="7"/>
  <c r="S51" i="7"/>
  <c r="T60" i="7"/>
  <c r="Y68" i="7"/>
  <c r="Y76" i="7"/>
  <c r="K84" i="7"/>
  <c r="R12" i="7"/>
  <c r="Q28" i="7"/>
  <c r="H28" i="7"/>
  <c r="O44" i="7"/>
  <c r="U52" i="7"/>
  <c r="X61" i="7"/>
  <c r="W77" i="7"/>
  <c r="J77" i="7"/>
  <c r="X93" i="7"/>
  <c r="J70" i="7"/>
  <c r="H70" i="7"/>
  <c r="Y49" i="7"/>
  <c r="F29" i="7"/>
  <c r="J13" i="7"/>
  <c r="H13" i="7"/>
  <c r="L21" i="7"/>
  <c r="R497" i="4"/>
  <c r="S497" i="4"/>
  <c r="BQ497" i="4"/>
  <c r="AA497" i="4"/>
  <c r="Q497" i="4"/>
  <c r="AC497" i="4"/>
  <c r="O497" i="4"/>
  <c r="BU497" i="4"/>
  <c r="K497" i="4"/>
  <c r="E497" i="4"/>
  <c r="CL497" i="4"/>
  <c r="BT497" i="4"/>
  <c r="CO497" i="4"/>
  <c r="CQ497" i="4"/>
  <c r="I497" i="4"/>
  <c r="BZ497" i="4"/>
  <c r="BH497" i="4"/>
  <c r="Z497" i="4"/>
  <c r="H497" i="4"/>
  <c r="BG497" i="4"/>
  <c r="T497" i="4"/>
  <c r="AL497" i="4"/>
  <c r="CD497" i="4"/>
  <c r="BL497" i="4"/>
  <c r="N497" i="4"/>
  <c r="AI497" i="4"/>
  <c r="CC497" i="4"/>
  <c r="BS497" i="4"/>
  <c r="CF497" i="4"/>
  <c r="CX497" i="4"/>
  <c r="DS326" i="4"/>
  <c r="BW326" i="4"/>
  <c r="AA326" i="4"/>
  <c r="N326" i="4"/>
  <c r="E326" i="4"/>
  <c r="AI326" i="4"/>
  <c r="Z326" i="4"/>
  <c r="Q326" i="4"/>
  <c r="O326" i="4"/>
  <c r="AH326" i="4"/>
  <c r="Y326" i="4"/>
  <c r="AE326" i="4"/>
  <c r="AM326" i="4"/>
  <c r="F326" i="4"/>
  <c r="CB326" i="4"/>
  <c r="BX326" i="4"/>
  <c r="AB326" i="4"/>
  <c r="DF326" i="4"/>
  <c r="CW326" i="4"/>
  <c r="BL326" i="4"/>
  <c r="DR326" i="4"/>
  <c r="DI326" i="4"/>
  <c r="CJ326" i="4"/>
  <c r="DK326" i="4"/>
  <c r="DQ326" i="4"/>
  <c r="CZ326" i="4"/>
  <c r="CE326" i="4"/>
  <c r="V326" i="4"/>
  <c r="DH326" i="4"/>
  <c r="DN326" i="4"/>
  <c r="CF326" i="4"/>
  <c r="AJ326" i="4"/>
  <c r="DD326" i="4"/>
  <c r="BZ326" i="4"/>
  <c r="BQ326" i="4"/>
  <c r="DO326" i="4"/>
  <c r="CL326" i="4"/>
  <c r="CC326" i="4"/>
  <c r="X326" i="4"/>
  <c r="CT326" i="4"/>
  <c r="CK326" i="4"/>
  <c r="AN326" i="4"/>
  <c r="AL326" i="4"/>
  <c r="M326" i="4"/>
  <c r="BO326" i="4"/>
  <c r="DE326" i="4"/>
  <c r="BS326" i="4"/>
  <c r="AQ326" i="4"/>
  <c r="DL326" i="4"/>
  <c r="BP326" i="4"/>
  <c r="AT326" i="4"/>
  <c r="AK326" i="4"/>
  <c r="BC326" i="4"/>
  <c r="BF326" i="4"/>
  <c r="AW326" i="4"/>
  <c r="CA326" i="4"/>
  <c r="BN326" i="4"/>
  <c r="BE326" i="4"/>
  <c r="CQ326" i="4"/>
  <c r="AC326" i="4"/>
  <c r="G326" i="4"/>
  <c r="BB326" i="4"/>
  <c r="BN411" i="4"/>
  <c r="O411" i="4"/>
  <c r="J411" i="4"/>
  <c r="G411" i="4"/>
  <c r="S411" i="4"/>
  <c r="BJ411" i="4"/>
  <c r="DA411" i="4"/>
  <c r="AO411" i="4"/>
  <c r="CR411" i="4"/>
  <c r="AF411" i="4"/>
  <c r="AA411" i="4"/>
  <c r="CL411" i="4"/>
  <c r="Z411" i="4"/>
  <c r="BQ411" i="4"/>
  <c r="E411" i="4"/>
  <c r="BH411" i="4"/>
  <c r="W411" i="4"/>
  <c r="DN411" i="4"/>
  <c r="CS411" i="4"/>
  <c r="CJ411" i="4"/>
  <c r="BW411" i="4"/>
  <c r="R411" i="4"/>
  <c r="DL411" i="4"/>
  <c r="BC411" i="4"/>
  <c r="BR411" i="4"/>
  <c r="AW411" i="4"/>
  <c r="AN411" i="4"/>
  <c r="DG411" i="4"/>
  <c r="CU411" i="4"/>
  <c r="CQ411" i="4"/>
  <c r="DK411" i="4"/>
  <c r="DF411" i="4"/>
  <c r="AT411" i="4"/>
  <c r="CK411" i="4"/>
  <c r="Y411" i="4"/>
  <c r="CB411" i="4"/>
  <c r="P411" i="4"/>
  <c r="CM411" i="4"/>
  <c r="BV411" i="4"/>
  <c r="DM411" i="4"/>
  <c r="BA411" i="4"/>
  <c r="DD411" i="4"/>
  <c r="AR411" i="4"/>
  <c r="CI411" i="4"/>
  <c r="CH411" i="4"/>
  <c r="BM411" i="4"/>
  <c r="BD411" i="4"/>
  <c r="DJ411" i="4"/>
  <c r="CO411" i="4"/>
  <c r="CF411" i="4"/>
  <c r="F411" i="4"/>
  <c r="AL411" i="4"/>
  <c r="Q411" i="4"/>
  <c r="H411" i="4"/>
  <c r="BP411" i="4"/>
  <c r="CA411" i="4"/>
  <c r="BO411" i="4"/>
  <c r="BK411" i="4"/>
  <c r="CE411" i="4"/>
  <c r="CP411" i="4"/>
  <c r="AD411" i="4"/>
  <c r="BU411" i="4"/>
  <c r="I411" i="4"/>
  <c r="BL411" i="4"/>
  <c r="K411" i="4"/>
  <c r="DR411" i="4"/>
  <c r="BF411" i="4"/>
  <c r="CW411" i="4"/>
  <c r="AK411" i="4"/>
  <c r="CN411" i="4"/>
  <c r="AB411" i="4"/>
  <c r="AQ411" i="4"/>
  <c r="BB411" i="4"/>
  <c r="AG411" i="4"/>
  <c r="X411" i="4"/>
  <c r="CD411" i="4"/>
  <c r="BI411" i="4"/>
  <c r="AZ411" i="4"/>
  <c r="DS411" i="4"/>
  <c r="DI411" i="4"/>
  <c r="CZ411" i="4"/>
  <c r="CY411" i="4"/>
  <c r="BY411" i="4"/>
  <c r="AU411" i="4"/>
  <c r="AI411" i="4"/>
  <c r="AE411" i="4"/>
  <c r="AY411" i="4"/>
  <c r="BZ411" i="4"/>
  <c r="DQ411" i="4"/>
  <c r="BE411" i="4"/>
  <c r="DH411" i="4"/>
  <c r="AV411" i="4"/>
  <c r="BS411" i="4"/>
  <c r="DB411" i="4"/>
  <c r="AP411" i="4"/>
  <c r="CG411" i="4"/>
  <c r="U411" i="4"/>
  <c r="BX411" i="4"/>
  <c r="L411" i="4"/>
  <c r="DC411" i="4"/>
  <c r="V411" i="4"/>
  <c r="DP411" i="4"/>
  <c r="AM411" i="4"/>
  <c r="AX411" i="4"/>
  <c r="AC411" i="4"/>
  <c r="T411" i="4"/>
  <c r="CX411" i="4"/>
  <c r="CC411" i="4"/>
  <c r="BT411" i="4"/>
  <c r="N411" i="4"/>
  <c r="DS239" i="4"/>
  <c r="DB239" i="4"/>
  <c r="CG239" i="4"/>
  <c r="BL239" i="4"/>
  <c r="AP239" i="4"/>
  <c r="U239" i="4"/>
  <c r="DQ239" i="4"/>
  <c r="CV239" i="4"/>
  <c r="BZ239" i="4"/>
  <c r="BE239" i="4"/>
  <c r="AJ239" i="4"/>
  <c r="N239" i="4"/>
  <c r="DJ239" i="4"/>
  <c r="CO239" i="4"/>
  <c r="BT239" i="4"/>
  <c r="AX239" i="4"/>
  <c r="AC239" i="4"/>
  <c r="H239" i="4"/>
  <c r="CX239" i="4"/>
  <c r="CC239" i="4"/>
  <c r="BH239" i="4"/>
  <c r="AL239" i="4"/>
  <c r="Q239" i="4"/>
  <c r="DR239" i="4"/>
  <c r="CW239" i="4"/>
  <c r="CB239" i="4"/>
  <c r="BF239" i="4"/>
  <c r="AK239" i="4"/>
  <c r="P239" i="4"/>
  <c r="DL239" i="4"/>
  <c r="CP239" i="4"/>
  <c r="BU239" i="4"/>
  <c r="AZ239" i="4"/>
  <c r="AD239" i="4"/>
  <c r="I239" i="4"/>
  <c r="DE239" i="4"/>
  <c r="CJ239" i="4"/>
  <c r="BN239" i="4"/>
  <c r="AS239" i="4"/>
  <c r="X239" i="4"/>
  <c r="DN239" i="4"/>
  <c r="CS239" i="4"/>
  <c r="BX239" i="4"/>
  <c r="BB239" i="4"/>
  <c r="AG239" i="4"/>
  <c r="L239" i="4"/>
  <c r="DM239" i="4"/>
  <c r="CR239" i="4"/>
  <c r="BV239" i="4"/>
  <c r="BA239" i="4"/>
  <c r="AF239" i="4"/>
  <c r="J239" i="4"/>
  <c r="DF239" i="4"/>
  <c r="CK239" i="4"/>
  <c r="BP239" i="4"/>
  <c r="AT239" i="4"/>
  <c r="Y239" i="4"/>
  <c r="D239" i="4"/>
  <c r="CZ239" i="4"/>
  <c r="CD239" i="4"/>
  <c r="BI239" i="4"/>
  <c r="AN239" i="4"/>
  <c r="R239" i="4"/>
  <c r="DI239" i="4"/>
  <c r="CN239" i="4"/>
  <c r="BR239" i="4"/>
  <c r="AW239" i="4"/>
  <c r="AB239" i="4"/>
  <c r="F239" i="4"/>
  <c r="DH239" i="4"/>
  <c r="CL239" i="4"/>
  <c r="BQ239" i="4"/>
  <c r="AV239" i="4"/>
  <c r="Z239" i="4"/>
  <c r="E239" i="4"/>
  <c r="DA239" i="4"/>
  <c r="CF239" i="4"/>
  <c r="BJ239" i="4"/>
  <c r="AO239" i="4"/>
  <c r="T239" i="4"/>
  <c r="DP239" i="4"/>
  <c r="CT239" i="4"/>
  <c r="BY239" i="4"/>
  <c r="BD239" i="4"/>
  <c r="AH239" i="4"/>
  <c r="M239" i="4"/>
  <c r="DD239" i="4"/>
  <c r="CH239" i="4"/>
  <c r="BM239" i="4"/>
  <c r="AR239" i="4"/>
  <c r="V239" i="4"/>
  <c r="DO103" i="4"/>
  <c r="CM103" i="4"/>
  <c r="E103" i="4"/>
  <c r="AK103" i="4"/>
  <c r="BQ103" i="4"/>
  <c r="CW103" i="4"/>
  <c r="BG103" i="4"/>
  <c r="S103" i="4"/>
  <c r="DK103" i="4"/>
  <c r="M103" i="4"/>
  <c r="AS103" i="4"/>
  <c r="BY103" i="4"/>
  <c r="DE103" i="4"/>
  <c r="CE103" i="4"/>
  <c r="AQ103" i="4"/>
  <c r="U103" i="4"/>
  <c r="BA103" i="4"/>
  <c r="CG103" i="4"/>
  <c r="DM103" i="4"/>
  <c r="K103" i="4"/>
  <c r="DC103" i="4"/>
  <c r="BW103" i="4"/>
  <c r="AC103" i="4"/>
  <c r="BI103" i="4"/>
  <c r="CO103" i="4"/>
  <c r="AI103" i="4"/>
  <c r="DS103" i="4"/>
  <c r="DO196" i="4"/>
  <c r="AE196" i="4"/>
  <c r="BS196" i="4"/>
  <c r="DC196" i="4"/>
  <c r="W196" i="4"/>
  <c r="BG196" i="4"/>
  <c r="CQ196" i="4"/>
  <c r="K196" i="4"/>
  <c r="AU196" i="4"/>
  <c r="CI196" i="4"/>
  <c r="DS196" i="4"/>
  <c r="AM196" i="4"/>
  <c r="BW196" i="4"/>
  <c r="DG196" i="4"/>
  <c r="AA196" i="4"/>
  <c r="BK196" i="4"/>
  <c r="CY196" i="4"/>
  <c r="O196" i="4"/>
  <c r="BC196" i="4"/>
  <c r="CM196" i="4"/>
  <c r="G196" i="4"/>
  <c r="AQ196" i="4"/>
  <c r="CA196" i="4"/>
  <c r="DO133" i="4"/>
  <c r="S133" i="4"/>
  <c r="W133" i="4"/>
  <c r="CI133" i="4"/>
  <c r="DJ133" i="4"/>
  <c r="BO133" i="4"/>
  <c r="AM133" i="4"/>
  <c r="CY133" i="4"/>
  <c r="DF133" i="4"/>
  <c r="CP133" i="4"/>
  <c r="CU133" i="4"/>
  <c r="BC133" i="4"/>
  <c r="G133" i="4"/>
  <c r="BS133" i="4"/>
  <c r="DN133" i="4"/>
  <c r="CX133" i="4"/>
  <c r="CH133" i="4"/>
  <c r="DD213" i="4"/>
  <c r="BL213" i="4"/>
  <c r="W213" i="4"/>
  <c r="CQ213" i="4"/>
  <c r="AZ213" i="4"/>
  <c r="H213" i="4"/>
  <c r="CB213" i="4"/>
  <c r="AM213" i="4"/>
  <c r="DP213" i="4"/>
  <c r="CA213" i="4"/>
  <c r="AJ213" i="4"/>
  <c r="CR213" i="4"/>
  <c r="BC213" i="4"/>
  <c r="L213" i="4"/>
  <c r="CF213" i="4"/>
  <c r="AN213" i="4"/>
  <c r="DH213" i="4"/>
  <c r="BS213" i="4"/>
  <c r="AB213" i="4"/>
  <c r="DG213" i="4"/>
  <c r="BP213" i="4"/>
  <c r="X213" i="4"/>
  <c r="CI213" i="4"/>
  <c r="AR213" i="4"/>
  <c r="DL213" i="4"/>
  <c r="BT213" i="4"/>
  <c r="AE213" i="4"/>
  <c r="CY213" i="4"/>
  <c r="BH213" i="4"/>
  <c r="P213" i="4"/>
  <c r="CV213" i="4"/>
  <c r="BD213" i="4"/>
  <c r="O213" i="4"/>
  <c r="DO213" i="4"/>
  <c r="BX213" i="4"/>
  <c r="AF213" i="4"/>
  <c r="CZ213" i="4"/>
  <c r="BK213" i="4"/>
  <c r="T213" i="4"/>
  <c r="CN213" i="4"/>
  <c r="AV213" i="4"/>
  <c r="G213" i="4"/>
  <c r="CJ213" i="4"/>
  <c r="AU213" i="4"/>
  <c r="D213" i="4"/>
  <c r="DR418" i="4"/>
  <c r="CW418" i="4"/>
  <c r="CB418" i="4"/>
  <c r="BF418" i="4"/>
  <c r="AK418" i="4"/>
  <c r="P418" i="4"/>
  <c r="DL418" i="4"/>
  <c r="CP418" i="4"/>
  <c r="BU418" i="4"/>
  <c r="AZ418" i="4"/>
  <c r="AD418" i="4"/>
  <c r="I418" i="4"/>
  <c r="DE418" i="4"/>
  <c r="CJ418" i="4"/>
  <c r="BN418" i="4"/>
  <c r="AS418" i="4"/>
  <c r="X418" i="4"/>
  <c r="DN418" i="4"/>
  <c r="CS418" i="4"/>
  <c r="BX418" i="4"/>
  <c r="BB418" i="4"/>
  <c r="AG418" i="4"/>
  <c r="L418" i="4"/>
  <c r="DM418" i="4"/>
  <c r="CR418" i="4"/>
  <c r="BV418" i="4"/>
  <c r="BA418" i="4"/>
  <c r="AF418" i="4"/>
  <c r="J418" i="4"/>
  <c r="DF418" i="4"/>
  <c r="CK418" i="4"/>
  <c r="BP418" i="4"/>
  <c r="AT418" i="4"/>
  <c r="Y418" i="4"/>
  <c r="D418" i="4"/>
  <c r="CZ418" i="4"/>
  <c r="CD418" i="4"/>
  <c r="BI418" i="4"/>
  <c r="AN418" i="4"/>
  <c r="R418" i="4"/>
  <c r="DI418" i="4"/>
  <c r="CN418" i="4"/>
  <c r="BR418" i="4"/>
  <c r="AW418" i="4"/>
  <c r="AB418" i="4"/>
  <c r="F418" i="4"/>
  <c r="DH418" i="4"/>
  <c r="CL418" i="4"/>
  <c r="BQ418" i="4"/>
  <c r="AV418" i="4"/>
  <c r="Z418" i="4"/>
  <c r="E418" i="4"/>
  <c r="DA418" i="4"/>
  <c r="CF418" i="4"/>
  <c r="BJ418" i="4"/>
  <c r="AO418" i="4"/>
  <c r="T418" i="4"/>
  <c r="DP418" i="4"/>
  <c r="CT418" i="4"/>
  <c r="BY418" i="4"/>
  <c r="BD418" i="4"/>
  <c r="AH418" i="4"/>
  <c r="M418" i="4"/>
  <c r="DD418" i="4"/>
  <c r="CH418" i="4"/>
  <c r="BM418" i="4"/>
  <c r="AR418" i="4"/>
  <c r="V418" i="4"/>
  <c r="DS418" i="4"/>
  <c r="DB418" i="4"/>
  <c r="CG418" i="4"/>
  <c r="BL418" i="4"/>
  <c r="AP418" i="4"/>
  <c r="U418" i="4"/>
  <c r="DQ418" i="4"/>
  <c r="CV418" i="4"/>
  <c r="BZ418" i="4"/>
  <c r="BE418" i="4"/>
  <c r="AJ418" i="4"/>
  <c r="N418" i="4"/>
  <c r="DJ418" i="4"/>
  <c r="CO418" i="4"/>
  <c r="BT418" i="4"/>
  <c r="AX418" i="4"/>
  <c r="AC418" i="4"/>
  <c r="H418" i="4"/>
  <c r="CX418" i="4"/>
  <c r="CC418" i="4"/>
  <c r="BH418" i="4"/>
  <c r="AL418" i="4"/>
  <c r="Q418" i="4"/>
  <c r="HO45" i="3"/>
  <c r="FA45" i="3"/>
  <c r="ID94" i="3"/>
  <c r="HA80" i="3"/>
  <c r="GH45" i="3"/>
  <c r="II94" i="3"/>
  <c r="EI94" i="3"/>
  <c r="IL94" i="3"/>
  <c r="IQ80" i="3"/>
  <c r="IT22" i="3"/>
  <c r="IS22" i="3"/>
  <c r="EK22" i="3"/>
  <c r="FJ22" i="3"/>
  <c r="HA22" i="3"/>
  <c r="IK22" i="3"/>
  <c r="DZ22" i="3"/>
  <c r="IO22" i="3"/>
  <c r="IH22" i="3"/>
  <c r="HR22" i="3"/>
  <c r="EH22" i="3"/>
  <c r="FY22" i="3"/>
  <c r="EP22" i="3"/>
  <c r="FU22" i="3"/>
  <c r="EW45" i="3"/>
  <c r="DQ148" i="3"/>
  <c r="HA148" i="3"/>
  <c r="EF148" i="3"/>
  <c r="EW166" i="3"/>
  <c r="IM166" i="3"/>
  <c r="DQ166" i="3"/>
  <c r="FF166" i="3"/>
  <c r="EL166" i="3"/>
  <c r="IV166" i="3"/>
  <c r="HG166" i="3"/>
  <c r="IA166" i="3"/>
  <c r="GW166" i="3"/>
  <c r="GH166" i="3"/>
  <c r="IX166" i="3"/>
  <c r="IY45" i="3"/>
  <c r="HG45" i="3"/>
  <c r="EM45" i="3"/>
  <c r="GA80" i="3"/>
  <c r="IP45" i="3"/>
  <c r="HR94" i="3"/>
  <c r="EH94" i="3"/>
  <c r="FJ67" i="3"/>
  <c r="FI67" i="3"/>
  <c r="HN114" i="3"/>
  <c r="FS114" i="3"/>
  <c r="EW114" i="3"/>
  <c r="EM114" i="3"/>
  <c r="GS114" i="3"/>
  <c r="HI114" i="3"/>
  <c r="IV114" i="3"/>
  <c r="EI114" i="3"/>
  <c r="IU114" i="3"/>
  <c r="GD114" i="3"/>
  <c r="GX114" i="3"/>
  <c r="IT141" i="3"/>
  <c r="HB141" i="3"/>
  <c r="EP141" i="3"/>
  <c r="EU154" i="3"/>
  <c r="ET154" i="3"/>
  <c r="IW217" i="3"/>
  <c r="IR217" i="3"/>
  <c r="GF217" i="3"/>
  <c r="EK217" i="3"/>
  <c r="DT217" i="3"/>
  <c r="EN218" i="3"/>
  <c r="IU218" i="3"/>
  <c r="GQ218" i="3"/>
  <c r="GF218" i="3"/>
  <c r="EF218" i="3"/>
  <c r="GW219" i="3"/>
  <c r="GD219" i="3"/>
  <c r="IT272" i="3"/>
  <c r="EB272" i="3"/>
  <c r="GS272" i="3"/>
  <c r="IU45" i="3"/>
  <c r="HQ45" i="3"/>
  <c r="IV45" i="3"/>
  <c r="DQ45" i="3"/>
  <c r="EY45" i="3"/>
  <c r="GY45" i="3"/>
  <c r="IH45" i="3"/>
  <c r="ET45" i="3"/>
  <c r="GT45" i="3"/>
  <c r="HY45" i="3"/>
  <c r="EK45" i="3"/>
  <c r="DU45" i="3"/>
  <c r="EF45" i="3"/>
  <c r="FV45" i="3"/>
  <c r="HM45" i="3"/>
  <c r="IW45" i="3"/>
  <c r="EH45" i="3"/>
  <c r="FJ45" i="3"/>
  <c r="IR80" i="3"/>
  <c r="FC80" i="3"/>
  <c r="GM80" i="3"/>
  <c r="HS80" i="3"/>
  <c r="FM80" i="3"/>
  <c r="IK80" i="3"/>
  <c r="IA80" i="3"/>
  <c r="ED80" i="3"/>
  <c r="GT81" i="3"/>
  <c r="FP81" i="3"/>
  <c r="GS94" i="3"/>
  <c r="FY94" i="3"/>
  <c r="DQ94" i="3"/>
  <c r="IW94" i="3"/>
  <c r="GX94" i="3"/>
  <c r="DU94" i="3"/>
  <c r="GA94" i="3"/>
  <c r="IC94" i="3"/>
  <c r="GY94" i="3"/>
  <c r="IX94" i="3"/>
  <c r="FM94" i="3"/>
  <c r="HW94" i="3"/>
  <c r="IH94" i="3"/>
  <c r="HE94" i="3"/>
  <c r="ED94" i="3"/>
  <c r="HY94" i="3"/>
  <c r="EQ94" i="3"/>
  <c r="EU94" i="3"/>
  <c r="HJ94" i="3"/>
  <c r="IS94" i="3"/>
  <c r="EL94" i="3"/>
  <c r="HS94" i="3"/>
  <c r="IQ94" i="3"/>
  <c r="IV120" i="3"/>
  <c r="GU120" i="3"/>
  <c r="GN120" i="3"/>
  <c r="EV120" i="3"/>
  <c r="IY121" i="3"/>
  <c r="EI121" i="3"/>
  <c r="GV121" i="3"/>
  <c r="EX121" i="3"/>
  <c r="IN121" i="3"/>
  <c r="IX121" i="3"/>
  <c r="HR121" i="3"/>
  <c r="HX121" i="3"/>
  <c r="ET121" i="3"/>
  <c r="IM121" i="3"/>
  <c r="GX121" i="3"/>
  <c r="FD121" i="3"/>
  <c r="GE121" i="3"/>
  <c r="HH121" i="3"/>
  <c r="GQ124" i="3"/>
  <c r="EW124" i="3"/>
  <c r="DV124" i="3"/>
  <c r="IU124" i="3"/>
  <c r="IV124" i="3"/>
  <c r="HU124" i="3"/>
  <c r="GV124" i="3"/>
  <c r="GF124" i="3"/>
  <c r="HK124" i="3"/>
  <c r="IT195" i="3"/>
  <c r="DZ195" i="3"/>
  <c r="IP199" i="3"/>
  <c r="HO199" i="3"/>
  <c r="ES199" i="3"/>
  <c r="IO199" i="3"/>
  <c r="HC199" i="3"/>
  <c r="DQ199" i="3"/>
  <c r="ED199" i="3"/>
  <c r="IY199" i="3"/>
  <c r="ED208" i="3"/>
  <c r="HU208" i="3"/>
  <c r="IS208" i="3"/>
  <c r="IS211" i="3"/>
  <c r="HA211" i="3"/>
  <c r="EI211" i="3"/>
  <c r="HU211" i="3"/>
  <c r="DT211" i="3"/>
  <c r="GQ211" i="3"/>
  <c r="HD258" i="3"/>
  <c r="HW258" i="3"/>
  <c r="EU258" i="3"/>
  <c r="FP258" i="3"/>
  <c r="IL45" i="3"/>
  <c r="GI45" i="3"/>
  <c r="DV94" i="3"/>
  <c r="HF45" i="3"/>
  <c r="DV45" i="3"/>
  <c r="FG94" i="3"/>
  <c r="HI94" i="3"/>
  <c r="IV57" i="3"/>
  <c r="ED57" i="3"/>
  <c r="GA57" i="3"/>
  <c r="IA57" i="3"/>
  <c r="FA57" i="3"/>
  <c r="HN57" i="3"/>
  <c r="IX57" i="3"/>
  <c r="FO57" i="3"/>
  <c r="HG57" i="3"/>
  <c r="EU57" i="3"/>
  <c r="HQ57" i="3"/>
  <c r="EM57" i="3"/>
  <c r="HB57" i="3"/>
  <c r="IT57" i="3"/>
  <c r="EW57" i="3"/>
  <c r="HM57" i="3"/>
  <c r="EH57" i="3"/>
  <c r="GS57" i="3"/>
  <c r="IC57" i="3"/>
  <c r="DV57" i="3"/>
  <c r="GH57" i="3"/>
  <c r="IO57" i="3"/>
  <c r="GP58" i="3"/>
  <c r="FR58" i="3"/>
  <c r="EE58" i="3"/>
  <c r="DZ58" i="3"/>
  <c r="EC76" i="3"/>
  <c r="IQ76" i="3"/>
  <c r="GF76" i="3"/>
  <c r="IU76" i="3"/>
  <c r="IY78" i="3"/>
  <c r="EQ82" i="3"/>
  <c r="GS82" i="3"/>
  <c r="HM82" i="3"/>
  <c r="GZ111" i="3"/>
  <c r="IF133" i="3"/>
  <c r="IO167" i="3"/>
  <c r="GT167" i="3"/>
  <c r="GH167" i="3"/>
  <c r="FY167" i="3"/>
  <c r="DY167" i="3"/>
  <c r="IW167" i="3"/>
  <c r="HJ167" i="3"/>
  <c r="GP167" i="3"/>
  <c r="DU167" i="3"/>
  <c r="HR167" i="3"/>
  <c r="IH167" i="3"/>
  <c r="IT175" i="3"/>
  <c r="IV175" i="3"/>
  <c r="IG175" i="3"/>
  <c r="HI175" i="3"/>
  <c r="IW296" i="3"/>
  <c r="DQ296" i="3"/>
  <c r="II296" i="3"/>
  <c r="GW296" i="3"/>
  <c r="EF296" i="3"/>
  <c r="HR297" i="3"/>
  <c r="IW297" i="3"/>
  <c r="HB297" i="3"/>
  <c r="GH297" i="3"/>
  <c r="ET22" i="3"/>
  <c r="IL49" i="3"/>
  <c r="HM53" i="3"/>
  <c r="FO69" i="3"/>
  <c r="DV78" i="3"/>
  <c r="DU82" i="3"/>
  <c r="HR82" i="3"/>
  <c r="IF97" i="3"/>
  <c r="IY98" i="3"/>
  <c r="GQ98" i="3"/>
  <c r="IU98" i="3"/>
  <c r="GY102" i="3"/>
  <c r="FV105" i="3"/>
  <c r="HW105" i="3"/>
  <c r="GE117" i="3"/>
  <c r="GP117" i="3"/>
  <c r="DW131" i="3"/>
  <c r="GV131" i="3"/>
  <c r="DU133" i="3"/>
  <c r="EV133" i="3"/>
  <c r="HV133" i="3"/>
  <c r="IH133" i="3"/>
  <c r="DT136" i="3"/>
  <c r="DQ144" i="3"/>
  <c r="IT146" i="3"/>
  <c r="ID146" i="3"/>
  <c r="EW146" i="3"/>
  <c r="HE146" i="3"/>
  <c r="EO167" i="3"/>
  <c r="IC167" i="3"/>
  <c r="IQ170" i="3"/>
  <c r="GY170" i="3"/>
  <c r="EQ170" i="3"/>
  <c r="DT170" i="3"/>
  <c r="IM170" i="3"/>
  <c r="EK175" i="3"/>
  <c r="GD175" i="3"/>
  <c r="GA199" i="3"/>
  <c r="IY231" i="3"/>
  <c r="HR231" i="3"/>
  <c r="HC231" i="3"/>
  <c r="EM231" i="3"/>
  <c r="ID231" i="3"/>
  <c r="EI231" i="3"/>
  <c r="IY251" i="3"/>
  <c r="IW251" i="3"/>
  <c r="HN251" i="3"/>
  <c r="FY251" i="3"/>
  <c r="ED251" i="3"/>
  <c r="IV251" i="3"/>
  <c r="IQ251" i="3"/>
  <c r="HW251" i="3"/>
  <c r="HI251" i="3"/>
  <c r="FO251" i="3"/>
  <c r="EQ251" i="3"/>
  <c r="DV251" i="3"/>
  <c r="HR251" i="3"/>
  <c r="HE251" i="3"/>
  <c r="FS251" i="3"/>
  <c r="EL251" i="3"/>
  <c r="DT251" i="3"/>
  <c r="GI251" i="3"/>
  <c r="GY251" i="3"/>
  <c r="FD44" i="3"/>
  <c r="GT42" i="3"/>
  <c r="EI42" i="3"/>
  <c r="FO24" i="3"/>
  <c r="ET42" i="3"/>
  <c r="ID42" i="3"/>
  <c r="DV49" i="3"/>
  <c r="IL56" i="3"/>
  <c r="EK72" i="3"/>
  <c r="ED78" i="3"/>
  <c r="FU78" i="3"/>
  <c r="EB82" i="3"/>
  <c r="FC82" i="3"/>
  <c r="GD82" i="3"/>
  <c r="GL82" i="3"/>
  <c r="GX82" i="3"/>
  <c r="IP82" i="3"/>
  <c r="DW88" i="3"/>
  <c r="EW98" i="3"/>
  <c r="FC105" i="3"/>
  <c r="IX105" i="3"/>
  <c r="EV117" i="3"/>
  <c r="IR131" i="3"/>
  <c r="DV133" i="3"/>
  <c r="FC133" i="3"/>
  <c r="FL133" i="3"/>
  <c r="GH137" i="3"/>
  <c r="GT137" i="3"/>
  <c r="HS140" i="3"/>
  <c r="IW140" i="3"/>
  <c r="IX150" i="3"/>
  <c r="IM150" i="3"/>
  <c r="ID150" i="3"/>
  <c r="IV150" i="3"/>
  <c r="ET167" i="3"/>
  <c r="HE167" i="3"/>
  <c r="GW168" i="3"/>
  <c r="EO168" i="3"/>
  <c r="IV168" i="3"/>
  <c r="DY168" i="3"/>
  <c r="EE171" i="3"/>
  <c r="IO171" i="3"/>
  <c r="ED171" i="3"/>
  <c r="GS176" i="3"/>
  <c r="EE236" i="3"/>
  <c r="FA236" i="3"/>
  <c r="IS236" i="3"/>
  <c r="IH236" i="3"/>
  <c r="DT236" i="3"/>
  <c r="HT242" i="3"/>
  <c r="GJ242" i="3"/>
  <c r="EN242" i="3"/>
  <c r="EI251" i="3"/>
  <c r="IH252" i="3"/>
  <c r="EH252" i="3"/>
  <c r="IM286" i="3"/>
  <c r="HF286" i="3"/>
  <c r="FU286" i="3"/>
  <c r="IP286" i="3"/>
  <c r="FG286" i="3"/>
  <c r="EH286" i="3"/>
  <c r="IU286" i="3"/>
  <c r="HS286" i="3"/>
  <c r="DV286" i="3"/>
  <c r="IU316" i="3"/>
  <c r="EG316" i="3"/>
  <c r="EW325" i="3"/>
  <c r="HF325" i="3"/>
  <c r="ED325" i="3"/>
  <c r="DV325" i="3"/>
  <c r="HN325" i="3"/>
  <c r="HO328" i="3"/>
  <c r="EB328" i="3"/>
  <c r="HN345" i="3"/>
  <c r="IQ345" i="3"/>
  <c r="HS345" i="3"/>
  <c r="DV345" i="3"/>
  <c r="DU215" i="3"/>
  <c r="EP215" i="3"/>
  <c r="HA215" i="3"/>
  <c r="IM215" i="3"/>
  <c r="HU233" i="3"/>
  <c r="GW261" i="3"/>
  <c r="FG263" i="3"/>
  <c r="IQ263" i="3"/>
  <c r="FM269" i="3"/>
  <c r="EH274" i="3"/>
  <c r="EQ276" i="3"/>
  <c r="FI276" i="3"/>
  <c r="HO276" i="3"/>
  <c r="GS278" i="3"/>
  <c r="IV278" i="3"/>
  <c r="IT325" i="3"/>
  <c r="IM337" i="3"/>
  <c r="GS337" i="3"/>
  <c r="FO337" i="3"/>
  <c r="EI337" i="3"/>
  <c r="FV337" i="3"/>
  <c r="DT337" i="3"/>
  <c r="FY371" i="3"/>
  <c r="EO371" i="3"/>
  <c r="HL147" i="3"/>
  <c r="FM151" i="3"/>
  <c r="FU151" i="3"/>
  <c r="GQ154" i="3"/>
  <c r="IK159" i="3"/>
  <c r="ED189" i="3"/>
  <c r="GJ189" i="3"/>
  <c r="GS189" i="3"/>
  <c r="IG199" i="3"/>
  <c r="IV215" i="3"/>
  <c r="DZ215" i="3"/>
  <c r="FF215" i="3"/>
  <c r="GQ215" i="3"/>
  <c r="HB215" i="3"/>
  <c r="HV215" i="3"/>
  <c r="IH215" i="3"/>
  <c r="IQ215" i="3"/>
  <c r="IU226" i="3"/>
  <c r="EH232" i="3"/>
  <c r="HE232" i="3"/>
  <c r="DT233" i="3"/>
  <c r="IG247" i="3"/>
  <c r="HE247" i="3"/>
  <c r="HR255" i="3"/>
  <c r="DU261" i="3"/>
  <c r="GA261" i="3"/>
  <c r="HM261" i="3"/>
  <c r="ED263" i="3"/>
  <c r="IG263" i="3"/>
  <c r="GP264" i="3"/>
  <c r="DZ269" i="3"/>
  <c r="DW270" i="3"/>
  <c r="HL270" i="3"/>
  <c r="II270" i="3"/>
  <c r="IV274" i="3"/>
  <c r="FU274" i="3"/>
  <c r="GE274" i="3"/>
  <c r="DU276" i="3"/>
  <c r="ID308" i="3"/>
  <c r="IV318" i="3"/>
  <c r="GQ325" i="3"/>
  <c r="FC328" i="3"/>
  <c r="FF337" i="3"/>
  <c r="EY345" i="3"/>
  <c r="FM345" i="3"/>
  <c r="FS345" i="3"/>
  <c r="IK363" i="3"/>
  <c r="IS363" i="3"/>
  <c r="IG172" i="3"/>
  <c r="FY172" i="3"/>
  <c r="EH215" i="3"/>
  <c r="EU215" i="3"/>
  <c r="HK215" i="3"/>
  <c r="IC215" i="3"/>
  <c r="II215" i="3"/>
  <c r="GI267" i="3"/>
  <c r="IU274" i="3"/>
  <c r="IM309" i="3"/>
  <c r="DZ309" i="3"/>
  <c r="HB309" i="3"/>
  <c r="DU309" i="3"/>
  <c r="ID309" i="3"/>
  <c r="EN324" i="3"/>
  <c r="IU324" i="3"/>
  <c r="IW325" i="3"/>
  <c r="IX328" i="3"/>
  <c r="GQ328" i="3"/>
  <c r="HG332" i="3"/>
  <c r="EM332" i="3"/>
  <c r="EY337" i="3"/>
  <c r="HF337" i="3"/>
  <c r="IX345" i="3"/>
  <c r="EH349" i="3"/>
  <c r="IX349" i="3"/>
  <c r="GP349" i="3"/>
  <c r="IG349" i="3"/>
  <c r="IL354" i="3"/>
  <c r="HN354" i="3"/>
  <c r="EX354" i="3"/>
  <c r="FR354" i="3"/>
  <c r="GZ408" i="3"/>
  <c r="EO411" i="3"/>
  <c r="FU411" i="3"/>
  <c r="GD411" i="3"/>
  <c r="GP411" i="3"/>
  <c r="GX411" i="3"/>
  <c r="HU411" i="3"/>
  <c r="IH411" i="3"/>
  <c r="FS425" i="3"/>
  <c r="GA425" i="3"/>
  <c r="EO459" i="3"/>
  <c r="FG459" i="3"/>
  <c r="FO459" i="3"/>
  <c r="II459" i="3"/>
  <c r="HV495" i="3"/>
  <c r="EH378" i="3"/>
  <c r="ET378" i="3"/>
  <c r="FI378" i="3"/>
  <c r="HI378" i="3"/>
  <c r="EL381" i="3"/>
  <c r="FF381" i="3"/>
  <c r="HO388" i="3"/>
  <c r="GL393" i="3"/>
  <c r="GW407" i="3"/>
  <c r="EU409" i="3"/>
  <c r="DU411" i="3"/>
  <c r="FM411" i="3"/>
  <c r="HI411" i="3"/>
  <c r="HV411" i="3"/>
  <c r="EF413" i="3"/>
  <c r="FR422" i="3"/>
  <c r="EF425" i="3"/>
  <c r="DU426" i="3"/>
  <c r="IT430" i="3"/>
  <c r="ET430" i="3"/>
  <c r="HR433" i="3"/>
  <c r="EL437" i="3"/>
  <c r="EQ441" i="3"/>
  <c r="GI441" i="3"/>
  <c r="GS441" i="3"/>
  <c r="HI441" i="3"/>
  <c r="IW441" i="3"/>
  <c r="EI444" i="3"/>
  <c r="EW449" i="3"/>
  <c r="HI449" i="3"/>
  <c r="DT459" i="3"/>
  <c r="GW459" i="3"/>
  <c r="HU459" i="3"/>
  <c r="GS461" i="3"/>
  <c r="DU470" i="3"/>
  <c r="FI505" i="3"/>
  <c r="IL321" i="3"/>
  <c r="FS325" i="3"/>
  <c r="IL326" i="3"/>
  <c r="FF342" i="3"/>
  <c r="IF359" i="3"/>
  <c r="FS361" i="3"/>
  <c r="ET361" i="3"/>
  <c r="FO373" i="3"/>
  <c r="EF376" i="3"/>
  <c r="DT378" i="3"/>
  <c r="EK378" i="3"/>
  <c r="FA378" i="3"/>
  <c r="HR378" i="3"/>
  <c r="DU381" i="3"/>
  <c r="FS381" i="3"/>
  <c r="GP381" i="3"/>
  <c r="IA381" i="3"/>
  <c r="IL381" i="3"/>
  <c r="EI393" i="3"/>
  <c r="IN400" i="3"/>
  <c r="DY411" i="3"/>
  <c r="HM411" i="3"/>
  <c r="IP411" i="3"/>
  <c r="FC436" i="3"/>
  <c r="GI445" i="3"/>
  <c r="FF448" i="3"/>
  <c r="DZ449" i="3"/>
  <c r="IO449" i="3"/>
  <c r="DY457" i="3"/>
  <c r="DY459" i="3"/>
  <c r="EY459" i="3"/>
  <c r="FS459" i="3"/>
  <c r="GA459" i="3"/>
  <c r="HC459" i="3"/>
  <c r="IQ459" i="3"/>
  <c r="EP469" i="3"/>
  <c r="GE469" i="3"/>
  <c r="ED471" i="3"/>
  <c r="HM471" i="3"/>
  <c r="IK471" i="3"/>
  <c r="HW480" i="3"/>
  <c r="DZ495" i="3"/>
  <c r="IS510" i="3"/>
  <c r="GB299" i="3"/>
  <c r="IK300" i="3"/>
  <c r="FC317" i="3"/>
  <c r="GE317" i="3"/>
  <c r="GP317" i="3"/>
  <c r="HN317" i="3"/>
  <c r="DV321" i="3"/>
  <c r="DW327" i="3"/>
  <c r="GD334" i="3"/>
  <c r="DV360" i="3"/>
  <c r="FG360" i="3"/>
  <c r="FO360" i="3"/>
  <c r="DT361" i="3"/>
  <c r="ED366" i="3"/>
  <c r="DV373" i="3"/>
  <c r="FF373" i="3"/>
  <c r="DT375" i="3"/>
  <c r="EM376" i="3"/>
  <c r="HD376" i="3"/>
  <c r="DU378" i="3"/>
  <c r="EO378" i="3"/>
  <c r="GW378" i="3"/>
  <c r="IS378" i="3"/>
  <c r="EQ380" i="3"/>
  <c r="DV381" i="3"/>
  <c r="EY381" i="3"/>
  <c r="FM381" i="3"/>
  <c r="GI381" i="3"/>
  <c r="FY382" i="3"/>
  <c r="EF392" i="3"/>
  <c r="GE392" i="3"/>
  <c r="II392" i="3"/>
  <c r="EE407" i="3"/>
  <c r="HR407" i="3"/>
  <c r="IK407" i="3"/>
  <c r="IV411" i="3"/>
  <c r="EK411" i="3"/>
  <c r="GW411" i="3"/>
  <c r="IS411" i="3"/>
  <c r="IA413" i="3"/>
  <c r="EQ421" i="3"/>
  <c r="FG421" i="3"/>
  <c r="FO421" i="3"/>
  <c r="GP426" i="3"/>
  <c r="EU437" i="3"/>
  <c r="ED441" i="3"/>
  <c r="EW441" i="3"/>
  <c r="GE441" i="3"/>
  <c r="GU441" i="3"/>
  <c r="IH441" i="3"/>
  <c r="EM443" i="3"/>
  <c r="GT444" i="3"/>
  <c r="EU444" i="3"/>
  <c r="FG444" i="3"/>
  <c r="DZ445" i="3"/>
  <c r="DQ449" i="3"/>
  <c r="EI449" i="3"/>
  <c r="DQ459" i="3"/>
  <c r="EH459" i="3"/>
  <c r="HK459" i="3"/>
  <c r="IW459" i="3"/>
  <c r="HW461" i="3"/>
  <c r="IS461" i="3"/>
  <c r="IX470" i="3"/>
  <c r="GP504" i="3"/>
  <c r="T31" i="7"/>
  <c r="I47" i="7"/>
  <c r="I24" i="7"/>
  <c r="Q89" i="7"/>
  <c r="I86" i="7"/>
  <c r="Z63" i="7"/>
  <c r="L82" i="7"/>
  <c r="Y42" i="7"/>
  <c r="U59" i="7"/>
  <c r="M59" i="7"/>
  <c r="S31" i="7"/>
  <c r="U47" i="7"/>
  <c r="Z64" i="7"/>
  <c r="P8" i="7"/>
  <c r="X73" i="7"/>
  <c r="P89" i="7"/>
  <c r="J66" i="7"/>
  <c r="I14" i="7"/>
  <c r="G46" i="7"/>
  <c r="V36" i="7"/>
  <c r="N52" i="7"/>
  <c r="F69" i="7"/>
  <c r="Z62" i="7"/>
  <c r="M41" i="7"/>
  <c r="DL21" i="4"/>
  <c r="D21" i="4"/>
  <c r="AP21" i="4"/>
  <c r="CB21" i="4"/>
  <c r="CV21" i="4"/>
  <c r="AL21" i="4"/>
  <c r="J21" i="4"/>
  <c r="AV21" i="4"/>
  <c r="BP21" i="4"/>
  <c r="DB21" i="4"/>
  <c r="AT21" i="4"/>
  <c r="P21" i="4"/>
  <c r="BB21" i="4"/>
  <c r="AJ21" i="4"/>
  <c r="BV21" i="4"/>
  <c r="DH21" i="4"/>
  <c r="O21" i="4"/>
  <c r="AE21" i="4"/>
  <c r="AU21" i="4"/>
  <c r="BK21" i="4"/>
  <c r="CA21" i="4"/>
  <c r="CQ21" i="4"/>
  <c r="DG21" i="4"/>
  <c r="G21" i="4"/>
  <c r="W21" i="4"/>
  <c r="AM21" i="4"/>
  <c r="BC21" i="4"/>
  <c r="BS21" i="4"/>
  <c r="CI21" i="4"/>
  <c r="CY21" i="4"/>
  <c r="DO21" i="4"/>
  <c r="S21" i="4"/>
  <c r="AY21" i="4"/>
  <c r="CE21" i="4"/>
  <c r="DK21" i="4"/>
  <c r="Q21" i="4"/>
  <c r="AG21" i="4"/>
  <c r="AW21" i="4"/>
  <c r="BM21" i="4"/>
  <c r="CC21" i="4"/>
  <c r="CS21" i="4"/>
  <c r="DI21" i="4"/>
  <c r="AA21" i="4"/>
  <c r="BG21" i="4"/>
  <c r="CM21" i="4"/>
  <c r="DS21" i="4"/>
  <c r="AI21" i="4"/>
  <c r="BO21" i="4"/>
  <c r="CU21" i="4"/>
  <c r="I21" i="4"/>
  <c r="Y21" i="4"/>
  <c r="AO21" i="4"/>
  <c r="BE21" i="4"/>
  <c r="BU21" i="4"/>
  <c r="CK21" i="4"/>
  <c r="DA21" i="4"/>
  <c r="DC21" i="4"/>
  <c r="M21" i="4"/>
  <c r="AS21" i="4"/>
  <c r="BY21" i="4"/>
  <c r="DE21" i="4"/>
  <c r="K21" i="4"/>
  <c r="U21" i="4"/>
  <c r="BA21" i="4"/>
  <c r="CG21" i="4"/>
  <c r="DM21" i="4"/>
  <c r="AQ21" i="4"/>
  <c r="AC21" i="4"/>
  <c r="BI21" i="4"/>
  <c r="CO21" i="4"/>
  <c r="CW21" i="4"/>
  <c r="BW21" i="4"/>
  <c r="E21" i="4"/>
  <c r="AK21" i="4"/>
  <c r="BQ21" i="4"/>
  <c r="S35" i="4"/>
  <c r="AI35" i="4"/>
  <c r="AY35" i="4"/>
  <c r="BO35" i="4"/>
  <c r="CE35" i="4"/>
  <c r="CU35" i="4"/>
  <c r="DK35" i="4"/>
  <c r="K35" i="4"/>
  <c r="AA35" i="4"/>
  <c r="AQ35" i="4"/>
  <c r="BG35" i="4"/>
  <c r="BW35" i="4"/>
  <c r="CM35" i="4"/>
  <c r="DC35" i="4"/>
  <c r="AE35" i="4"/>
  <c r="BK35" i="4"/>
  <c r="CQ35" i="4"/>
  <c r="G35" i="4"/>
  <c r="AM35" i="4"/>
  <c r="BS35" i="4"/>
  <c r="CY35" i="4"/>
  <c r="O35" i="4"/>
  <c r="AU35" i="4"/>
  <c r="CA35" i="4"/>
  <c r="DG35" i="4"/>
  <c r="W35" i="4"/>
  <c r="BC35" i="4"/>
  <c r="CI35" i="4"/>
  <c r="DO35" i="4"/>
  <c r="DS43" i="4"/>
  <c r="AS43" i="4"/>
  <c r="DJ43" i="4"/>
  <c r="BN43" i="4"/>
  <c r="H43" i="4"/>
  <c r="AC43" i="4"/>
  <c r="CD43" i="4"/>
  <c r="CT43" i="4"/>
  <c r="T43" i="4"/>
  <c r="AO43" i="4"/>
  <c r="BJ43" i="4"/>
  <c r="CF43" i="4"/>
  <c r="DA43" i="4"/>
  <c r="BT43" i="4"/>
  <c r="I43" i="4"/>
  <c r="AD43" i="4"/>
  <c r="AZ43" i="4"/>
  <c r="BU43" i="4"/>
  <c r="CP43" i="4"/>
  <c r="DL43" i="4"/>
  <c r="AH43" i="4"/>
  <c r="CZ43" i="4"/>
  <c r="Y43" i="4"/>
  <c r="BP43" i="4"/>
  <c r="DF43" i="4"/>
  <c r="DE43" i="4"/>
  <c r="AJ43" i="4"/>
  <c r="BZ43" i="4"/>
  <c r="DQ43" i="4"/>
  <c r="D43" i="4"/>
  <c r="AT43" i="4"/>
  <c r="CK43" i="4"/>
  <c r="AX43" i="4"/>
  <c r="R43" i="4"/>
  <c r="N43" i="4"/>
  <c r="CJ43" i="4"/>
  <c r="J43" i="4"/>
  <c r="AF43" i="4"/>
  <c r="BE43" i="4"/>
  <c r="P43" i="4"/>
  <c r="AK43" i="4"/>
  <c r="BF43" i="4"/>
  <c r="CB43" i="4"/>
  <c r="CW43" i="4"/>
  <c r="DR43" i="4"/>
  <c r="AP43" i="4"/>
  <c r="BQ43" i="4"/>
  <c r="CR43" i="4"/>
  <c r="BD43" i="4"/>
  <c r="DP43" i="4"/>
  <c r="F43" i="4"/>
  <c r="AB43" i="4"/>
  <c r="AW43" i="4"/>
  <c r="BR43" i="4"/>
  <c r="CN43" i="4"/>
  <c r="DI43" i="4"/>
  <c r="CV43" i="4"/>
  <c r="E43" i="4"/>
  <c r="AV43" i="4"/>
  <c r="BV43" i="4"/>
  <c r="DB43" i="4"/>
  <c r="M43" i="4"/>
  <c r="BI43" i="4"/>
  <c r="U43" i="4"/>
  <c r="BA43" i="4"/>
  <c r="CG43" i="4"/>
  <c r="DH43" i="4"/>
  <c r="X43" i="4"/>
  <c r="BY43" i="4"/>
  <c r="Q43" i="4"/>
  <c r="AL43" i="4"/>
  <c r="BH43" i="4"/>
  <c r="CC43" i="4"/>
  <c r="CX43" i="4"/>
  <c r="DM43" i="4"/>
  <c r="AN43" i="4"/>
  <c r="L43" i="4"/>
  <c r="BB43" i="4"/>
  <c r="CS43" i="4"/>
  <c r="S43" i="4"/>
  <c r="AI43" i="4"/>
  <c r="AY43" i="4"/>
  <c r="BO43" i="4"/>
  <c r="CE43" i="4"/>
  <c r="CU43" i="4"/>
  <c r="DK43" i="4"/>
  <c r="Z43" i="4"/>
  <c r="CO43" i="4"/>
  <c r="V43" i="4"/>
  <c r="BM43" i="4"/>
  <c r="DD43" i="4"/>
  <c r="BL43" i="4"/>
  <c r="AG43" i="4"/>
  <c r="BX43" i="4"/>
  <c r="DN43" i="4"/>
  <c r="K43" i="4"/>
  <c r="AA43" i="4"/>
  <c r="AQ43" i="4"/>
  <c r="BG43" i="4"/>
  <c r="BW43" i="4"/>
  <c r="CM43" i="4"/>
  <c r="DC43" i="4"/>
  <c r="O43" i="4"/>
  <c r="AU43" i="4"/>
  <c r="CA43" i="4"/>
  <c r="DG43" i="4"/>
  <c r="AR43" i="4"/>
  <c r="W43" i="4"/>
  <c r="BC43" i="4"/>
  <c r="CI43" i="4"/>
  <c r="DO43" i="4"/>
  <c r="CH43" i="4"/>
  <c r="AE43" i="4"/>
  <c r="BK43" i="4"/>
  <c r="CQ43" i="4"/>
  <c r="AM43" i="4"/>
  <c r="BS43" i="4"/>
  <c r="CL43" i="4"/>
  <c r="CY43" i="4"/>
  <c r="G43" i="4"/>
  <c r="BM52" i="4"/>
  <c r="CS52" i="4"/>
  <c r="BQ52" i="4"/>
  <c r="AG52" i="4"/>
  <c r="CK52" i="4"/>
  <c r="DE52" i="4"/>
  <c r="Y52" i="4"/>
  <c r="AS52" i="4"/>
  <c r="E52" i="4"/>
  <c r="J52" i="4"/>
  <c r="Z52" i="4"/>
  <c r="AP52" i="4"/>
  <c r="BF52" i="4"/>
  <c r="BV52" i="4"/>
  <c r="CL52" i="4"/>
  <c r="DB52" i="4"/>
  <c r="DR52" i="4"/>
  <c r="G52" i="4"/>
  <c r="W52" i="4"/>
  <c r="AM52" i="4"/>
  <c r="BC52" i="4"/>
  <c r="BS52" i="4"/>
  <c r="CI52" i="4"/>
  <c r="CY52" i="4"/>
  <c r="DO52" i="4"/>
  <c r="R52" i="4"/>
  <c r="AH52" i="4"/>
  <c r="AX52" i="4"/>
  <c r="BN52" i="4"/>
  <c r="CD52" i="4"/>
  <c r="CT52" i="4"/>
  <c r="DJ52" i="4"/>
  <c r="O52" i="4"/>
  <c r="AE52" i="4"/>
  <c r="AU52" i="4"/>
  <c r="BK52" i="4"/>
  <c r="CA52" i="4"/>
  <c r="CQ52" i="4"/>
  <c r="DG52" i="4"/>
  <c r="AD52" i="4"/>
  <c r="BJ52" i="4"/>
  <c r="CP52" i="4"/>
  <c r="AA52" i="4"/>
  <c r="BG52" i="4"/>
  <c r="CM52" i="4"/>
  <c r="DS52" i="4"/>
  <c r="P52" i="4"/>
  <c r="AF52" i="4"/>
  <c r="AV52" i="4"/>
  <c r="BL52" i="4"/>
  <c r="CB52" i="4"/>
  <c r="CR52" i="4"/>
  <c r="DH52" i="4"/>
  <c r="F52" i="4"/>
  <c r="AL52" i="4"/>
  <c r="BR52" i="4"/>
  <c r="CX52" i="4"/>
  <c r="AI52" i="4"/>
  <c r="BO52" i="4"/>
  <c r="CU52" i="4"/>
  <c r="N52" i="4"/>
  <c r="AT52" i="4"/>
  <c r="BZ52" i="4"/>
  <c r="DF52" i="4"/>
  <c r="K52" i="4"/>
  <c r="AQ52" i="4"/>
  <c r="BW52" i="4"/>
  <c r="DC52" i="4"/>
  <c r="H52" i="4"/>
  <c r="X52" i="4"/>
  <c r="AN52" i="4"/>
  <c r="BD52" i="4"/>
  <c r="BT52" i="4"/>
  <c r="CJ52" i="4"/>
  <c r="CZ52" i="4"/>
  <c r="V52" i="4"/>
  <c r="DK52" i="4"/>
  <c r="AB52" i="4"/>
  <c r="BH52" i="4"/>
  <c r="CN52" i="4"/>
  <c r="BB52" i="4"/>
  <c r="S52" i="4"/>
  <c r="D52" i="4"/>
  <c r="AJ52" i="4"/>
  <c r="BP52" i="4"/>
  <c r="CV52" i="4"/>
  <c r="CH52" i="4"/>
  <c r="AY52" i="4"/>
  <c r="L52" i="4"/>
  <c r="AR52" i="4"/>
  <c r="BX52" i="4"/>
  <c r="DD52" i="4"/>
  <c r="CF52" i="4"/>
  <c r="DN52" i="4"/>
  <c r="DL52" i="4"/>
  <c r="T52" i="4"/>
  <c r="CE52" i="4"/>
  <c r="AZ52" i="4"/>
  <c r="DI60" i="4"/>
  <c r="CC60" i="4"/>
  <c r="BA60" i="4"/>
  <c r="Q60" i="4"/>
  <c r="CK60" i="4"/>
  <c r="DE60" i="4"/>
  <c r="Y60" i="4"/>
  <c r="AS60" i="4"/>
  <c r="F60" i="4"/>
  <c r="V60" i="4"/>
  <c r="AL60" i="4"/>
  <c r="BB60" i="4"/>
  <c r="BR60" i="4"/>
  <c r="CH60" i="4"/>
  <c r="CX60" i="4"/>
  <c r="DN60" i="4"/>
  <c r="S60" i="4"/>
  <c r="AI60" i="4"/>
  <c r="AY60" i="4"/>
  <c r="BO60" i="4"/>
  <c r="CE60" i="4"/>
  <c r="CU60" i="4"/>
  <c r="DK60" i="4"/>
  <c r="N60" i="4"/>
  <c r="AD60" i="4"/>
  <c r="AT60" i="4"/>
  <c r="BJ60" i="4"/>
  <c r="BZ60" i="4"/>
  <c r="CP60" i="4"/>
  <c r="DF60" i="4"/>
  <c r="K60" i="4"/>
  <c r="AA60" i="4"/>
  <c r="AQ60" i="4"/>
  <c r="BG60" i="4"/>
  <c r="BW60" i="4"/>
  <c r="CM60" i="4"/>
  <c r="DC60" i="4"/>
  <c r="DS60" i="4"/>
  <c r="R60" i="4"/>
  <c r="AX60" i="4"/>
  <c r="CD60" i="4"/>
  <c r="DJ60" i="4"/>
  <c r="G60" i="4"/>
  <c r="AM60" i="4"/>
  <c r="BS60" i="4"/>
  <c r="CY60" i="4"/>
  <c r="D60" i="4"/>
  <c r="T60" i="4"/>
  <c r="AJ60" i="4"/>
  <c r="AZ60" i="4"/>
  <c r="BP60" i="4"/>
  <c r="CF60" i="4"/>
  <c r="CV60" i="4"/>
  <c r="DL60" i="4"/>
  <c r="Z60" i="4"/>
  <c r="BF60" i="4"/>
  <c r="CL60" i="4"/>
  <c r="DR60" i="4"/>
  <c r="O60" i="4"/>
  <c r="AU60" i="4"/>
  <c r="CA60" i="4"/>
  <c r="DG60" i="4"/>
  <c r="AH60" i="4"/>
  <c r="BN60" i="4"/>
  <c r="CT60" i="4"/>
  <c r="W60" i="4"/>
  <c r="BC60" i="4"/>
  <c r="CI60" i="4"/>
  <c r="DO60" i="4"/>
  <c r="L60" i="4"/>
  <c r="AB60" i="4"/>
  <c r="AR60" i="4"/>
  <c r="BH60" i="4"/>
  <c r="BX60" i="4"/>
  <c r="CN60" i="4"/>
  <c r="DD60" i="4"/>
  <c r="AP60" i="4"/>
  <c r="AE60" i="4"/>
  <c r="X60" i="4"/>
  <c r="BD60" i="4"/>
  <c r="CJ60" i="4"/>
  <c r="BV60" i="4"/>
  <c r="BK60" i="4"/>
  <c r="AF60" i="4"/>
  <c r="BL60" i="4"/>
  <c r="CR60" i="4"/>
  <c r="DB60" i="4"/>
  <c r="CQ60" i="4"/>
  <c r="H60" i="4"/>
  <c r="AN60" i="4"/>
  <c r="BT60" i="4"/>
  <c r="CZ60" i="4"/>
  <c r="P60" i="4"/>
  <c r="J60" i="4"/>
  <c r="AV60" i="4"/>
  <c r="CB60" i="4"/>
  <c r="DH60" i="4"/>
  <c r="O69" i="4"/>
  <c r="AE69" i="4"/>
  <c r="AU69" i="4"/>
  <c r="BK69" i="4"/>
  <c r="CA69" i="4"/>
  <c r="CQ69" i="4"/>
  <c r="DG69" i="4"/>
  <c r="G69" i="4"/>
  <c r="W69" i="4"/>
  <c r="AM69" i="4"/>
  <c r="BC69" i="4"/>
  <c r="BS69" i="4"/>
  <c r="CI69" i="4"/>
  <c r="CY69" i="4"/>
  <c r="DO69" i="4"/>
  <c r="AA69" i="4"/>
  <c r="BG69" i="4"/>
  <c r="CM69" i="4"/>
  <c r="DS69" i="4"/>
  <c r="E69" i="4"/>
  <c r="U69" i="4"/>
  <c r="AK69" i="4"/>
  <c r="BA69" i="4"/>
  <c r="BQ69" i="4"/>
  <c r="CG69" i="4"/>
  <c r="CW69" i="4"/>
  <c r="DM69" i="4"/>
  <c r="AI69" i="4"/>
  <c r="BO69" i="4"/>
  <c r="CU69" i="4"/>
  <c r="K69" i="4"/>
  <c r="AQ69" i="4"/>
  <c r="BW69" i="4"/>
  <c r="DC69" i="4"/>
  <c r="M69" i="4"/>
  <c r="AC69" i="4"/>
  <c r="AS69" i="4"/>
  <c r="BI69" i="4"/>
  <c r="BY69" i="4"/>
  <c r="CO69" i="4"/>
  <c r="DE69" i="4"/>
  <c r="AY69" i="4"/>
  <c r="Q69" i="4"/>
  <c r="AW69" i="4"/>
  <c r="CC69" i="4"/>
  <c r="DI69" i="4"/>
  <c r="CE69" i="4"/>
  <c r="Y69" i="4"/>
  <c r="BE69" i="4"/>
  <c r="CK69" i="4"/>
  <c r="DK69" i="4"/>
  <c r="AG69" i="4"/>
  <c r="BM69" i="4"/>
  <c r="CS69" i="4"/>
  <c r="AO69" i="4"/>
  <c r="BU69" i="4"/>
  <c r="S69" i="4"/>
  <c r="DA69" i="4"/>
  <c r="I69" i="4"/>
  <c r="DL77" i="4"/>
  <c r="CF77" i="4"/>
  <c r="AZ77" i="4"/>
  <c r="T77" i="4"/>
  <c r="DJ77" i="4"/>
  <c r="CD77" i="4"/>
  <c r="AX77" i="4"/>
  <c r="R77" i="4"/>
  <c r="CZ77" i="4"/>
  <c r="BT77" i="4"/>
  <c r="AN77" i="4"/>
  <c r="H77" i="4"/>
  <c r="CP77" i="4"/>
  <c r="BJ77" i="4"/>
  <c r="AD77" i="4"/>
  <c r="O77" i="4"/>
  <c r="AE77" i="4"/>
  <c r="AU77" i="4"/>
  <c r="BK77" i="4"/>
  <c r="CA77" i="4"/>
  <c r="CQ77" i="4"/>
  <c r="DG77" i="4"/>
  <c r="DD77" i="4"/>
  <c r="BX77" i="4"/>
  <c r="AR77" i="4"/>
  <c r="L77" i="4"/>
  <c r="DB77" i="4"/>
  <c r="BV77" i="4"/>
  <c r="AP77" i="4"/>
  <c r="J77" i="4"/>
  <c r="CR77" i="4"/>
  <c r="BL77" i="4"/>
  <c r="AF77" i="4"/>
  <c r="DN77" i="4"/>
  <c r="CH77" i="4"/>
  <c r="BB77" i="4"/>
  <c r="V77" i="4"/>
  <c r="CV77" i="4"/>
  <c r="BP77" i="4"/>
  <c r="AJ77" i="4"/>
  <c r="D77" i="4"/>
  <c r="CT77" i="4"/>
  <c r="BN77" i="4"/>
  <c r="AH77" i="4"/>
  <c r="DP77" i="4"/>
  <c r="CJ77" i="4"/>
  <c r="BD77" i="4"/>
  <c r="X77" i="4"/>
  <c r="DF77" i="4"/>
  <c r="BZ77" i="4"/>
  <c r="AT77" i="4"/>
  <c r="N77" i="4"/>
  <c r="G77" i="4"/>
  <c r="W77" i="4"/>
  <c r="AM77" i="4"/>
  <c r="BC77" i="4"/>
  <c r="BS77" i="4"/>
  <c r="CI77" i="4"/>
  <c r="CY77" i="4"/>
  <c r="DO77" i="4"/>
  <c r="DQ77" i="4"/>
  <c r="DR77" i="4"/>
  <c r="DH77" i="4"/>
  <c r="CX77" i="4"/>
  <c r="S77" i="4"/>
  <c r="AY77" i="4"/>
  <c r="CE77" i="4"/>
  <c r="DK77" i="4"/>
  <c r="E77" i="4"/>
  <c r="U77" i="4"/>
  <c r="AK77" i="4"/>
  <c r="BA77" i="4"/>
  <c r="BQ77" i="4"/>
  <c r="CG77" i="4"/>
  <c r="CW77" i="4"/>
  <c r="DM77" i="4"/>
  <c r="CN77" i="4"/>
  <c r="CL77" i="4"/>
  <c r="CB77" i="4"/>
  <c r="BR77" i="4"/>
  <c r="AA77" i="4"/>
  <c r="BG77" i="4"/>
  <c r="CM77" i="4"/>
  <c r="DS77" i="4"/>
  <c r="BH77" i="4"/>
  <c r="BF77" i="4"/>
  <c r="AV77" i="4"/>
  <c r="AL77" i="4"/>
  <c r="AI77" i="4"/>
  <c r="BO77" i="4"/>
  <c r="CU77" i="4"/>
  <c r="M77" i="4"/>
  <c r="AC77" i="4"/>
  <c r="AS77" i="4"/>
  <c r="BI77" i="4"/>
  <c r="BY77" i="4"/>
  <c r="CO77" i="4"/>
  <c r="DE77" i="4"/>
  <c r="F77" i="4"/>
  <c r="DC77" i="4"/>
  <c r="I77" i="4"/>
  <c r="AO77" i="4"/>
  <c r="BU77" i="4"/>
  <c r="DA77" i="4"/>
  <c r="AB77" i="4"/>
  <c r="K77" i="4"/>
  <c r="Q77" i="4"/>
  <c r="AW77" i="4"/>
  <c r="CC77" i="4"/>
  <c r="DI77" i="4"/>
  <c r="Z77" i="4"/>
  <c r="AQ77" i="4"/>
  <c r="Y77" i="4"/>
  <c r="BE77" i="4"/>
  <c r="CK77" i="4"/>
  <c r="CS77" i="4"/>
  <c r="BW77" i="4"/>
  <c r="AG77" i="4"/>
  <c r="BM77" i="4"/>
  <c r="DS85" i="4"/>
  <c r="I85" i="4"/>
  <c r="J85" i="4"/>
  <c r="AE85" i="4"/>
  <c r="BA85" i="4"/>
  <c r="BV85" i="4"/>
  <c r="CQ85" i="4"/>
  <c r="DM85" i="4"/>
  <c r="BE85" i="4"/>
  <c r="DA85" i="4"/>
  <c r="V85" i="4"/>
  <c r="AQ85" i="4"/>
  <c r="BM85" i="4"/>
  <c r="CH85" i="4"/>
  <c r="DC85" i="4"/>
  <c r="BJ85" i="4"/>
  <c r="U85" i="4"/>
  <c r="AP85" i="4"/>
  <c r="BK85" i="4"/>
  <c r="CG85" i="4"/>
  <c r="DB85" i="4"/>
  <c r="AD85" i="4"/>
  <c r="CE85" i="4"/>
  <c r="K85" i="4"/>
  <c r="AG85" i="4"/>
  <c r="BB85" i="4"/>
  <c r="BW85" i="4"/>
  <c r="CS85" i="4"/>
  <c r="DN85" i="4"/>
  <c r="AK85" i="4"/>
  <c r="CA85" i="4"/>
  <c r="DR85" i="4"/>
  <c r="CU85" i="4"/>
  <c r="AL85" i="4"/>
  <c r="CC85" i="4"/>
  <c r="DH85" i="4"/>
  <c r="CR85" i="4"/>
  <c r="CB85" i="4"/>
  <c r="BL85" i="4"/>
  <c r="AV85" i="4"/>
  <c r="AF85" i="4"/>
  <c r="P85" i="4"/>
  <c r="S85" i="4"/>
  <c r="BO85" i="4"/>
  <c r="DQ85" i="4"/>
  <c r="G85" i="4"/>
  <c r="AC85" i="4"/>
  <c r="AX85" i="4"/>
  <c r="BS85" i="4"/>
  <c r="CO85" i="4"/>
  <c r="DJ85" i="4"/>
  <c r="AT85" i="4"/>
  <c r="E85" i="4"/>
  <c r="AU85" i="4"/>
  <c r="CL85" i="4"/>
  <c r="N85" i="4"/>
  <c r="DK85" i="4"/>
  <c r="F85" i="4"/>
  <c r="AW85" i="4"/>
  <c r="CM85" i="4"/>
  <c r="CP85" i="4"/>
  <c r="O85" i="4"/>
  <c r="BF85" i="4"/>
  <c r="CW85" i="4"/>
  <c r="AO85" i="4"/>
  <c r="Q85" i="4"/>
  <c r="BG85" i="4"/>
  <c r="CX85" i="4"/>
  <c r="DP85" i="4"/>
  <c r="CZ85" i="4"/>
  <c r="CJ85" i="4"/>
  <c r="BT85" i="4"/>
  <c r="BD85" i="4"/>
  <c r="AN85" i="4"/>
  <c r="X85" i="4"/>
  <c r="H85" i="4"/>
  <c r="AI85" i="4"/>
  <c r="CK85" i="4"/>
  <c r="R85" i="4"/>
  <c r="AM85" i="4"/>
  <c r="BI85" i="4"/>
  <c r="CD85" i="4"/>
  <c r="CY85" i="4"/>
  <c r="Z85" i="4"/>
  <c r="BU85" i="4"/>
  <c r="CV85" i="4"/>
  <c r="BP85" i="4"/>
  <c r="AJ85" i="4"/>
  <c r="D85" i="4"/>
  <c r="DF85" i="4"/>
  <c r="AS85" i="4"/>
  <c r="CI85" i="4"/>
  <c r="BQ85" i="4"/>
  <c r="AA85" i="4"/>
  <c r="CN85" i="4"/>
  <c r="BH85" i="4"/>
  <c r="AB85" i="4"/>
  <c r="Y85" i="4"/>
  <c r="M85" i="4"/>
  <c r="BC85" i="4"/>
  <c r="CT85" i="4"/>
  <c r="DG85" i="4"/>
  <c r="BR85" i="4"/>
  <c r="DL85" i="4"/>
  <c r="CF85" i="4"/>
  <c r="AZ85" i="4"/>
  <c r="T85" i="4"/>
  <c r="AY85" i="4"/>
  <c r="W85" i="4"/>
  <c r="BN85" i="4"/>
  <c r="DE85" i="4"/>
  <c r="BX85" i="4"/>
  <c r="AH85" i="4"/>
  <c r="DI85" i="4"/>
  <c r="AR85" i="4"/>
  <c r="BY85" i="4"/>
  <c r="L85" i="4"/>
  <c r="DO85" i="4"/>
  <c r="DD85" i="4"/>
  <c r="BZ85" i="4"/>
  <c r="DS93" i="4"/>
  <c r="I93" i="4"/>
  <c r="CK93" i="4"/>
  <c r="J93" i="4"/>
  <c r="AE93" i="4"/>
  <c r="BA93" i="4"/>
  <c r="BV93" i="4"/>
  <c r="CQ93" i="4"/>
  <c r="DM93" i="4"/>
  <c r="AD93" i="4"/>
  <c r="CE93" i="4"/>
  <c r="V93" i="4"/>
  <c r="AQ93" i="4"/>
  <c r="BM93" i="4"/>
  <c r="CH93" i="4"/>
  <c r="DC93" i="4"/>
  <c r="AT93" i="4"/>
  <c r="U93" i="4"/>
  <c r="AP93" i="4"/>
  <c r="BK93" i="4"/>
  <c r="CG93" i="4"/>
  <c r="DB93" i="4"/>
  <c r="BE93" i="4"/>
  <c r="K93" i="4"/>
  <c r="AG93" i="4"/>
  <c r="BB93" i="4"/>
  <c r="BW93" i="4"/>
  <c r="CS93" i="4"/>
  <c r="DN93" i="4"/>
  <c r="BO93" i="4"/>
  <c r="Z93" i="4"/>
  <c r="BQ93" i="4"/>
  <c r="DG93" i="4"/>
  <c r="AO93" i="4"/>
  <c r="AA93" i="4"/>
  <c r="BR93" i="4"/>
  <c r="DI93" i="4"/>
  <c r="DP93" i="4"/>
  <c r="CZ93" i="4"/>
  <c r="CJ93" i="4"/>
  <c r="BT93" i="4"/>
  <c r="BD93" i="4"/>
  <c r="AN93" i="4"/>
  <c r="X93" i="4"/>
  <c r="H93" i="4"/>
  <c r="AY93" i="4"/>
  <c r="DA93" i="4"/>
  <c r="R93" i="4"/>
  <c r="AM93" i="4"/>
  <c r="BI93" i="4"/>
  <c r="CD93" i="4"/>
  <c r="CY93" i="4"/>
  <c r="DF93" i="4"/>
  <c r="AK93" i="4"/>
  <c r="CA93" i="4"/>
  <c r="DR93" i="4"/>
  <c r="BU93" i="4"/>
  <c r="AL93" i="4"/>
  <c r="CC93" i="4"/>
  <c r="E93" i="4"/>
  <c r="AU93" i="4"/>
  <c r="CL93" i="4"/>
  <c r="CU93" i="4"/>
  <c r="F93" i="4"/>
  <c r="AW93" i="4"/>
  <c r="CM93" i="4"/>
  <c r="DH93" i="4"/>
  <c r="CR93" i="4"/>
  <c r="CB93" i="4"/>
  <c r="BL93" i="4"/>
  <c r="AV93" i="4"/>
  <c r="AF93" i="4"/>
  <c r="P93" i="4"/>
  <c r="S93" i="4"/>
  <c r="BZ93" i="4"/>
  <c r="DQ93" i="4"/>
  <c r="G93" i="4"/>
  <c r="AC93" i="4"/>
  <c r="AX93" i="4"/>
  <c r="BS93" i="4"/>
  <c r="CO93" i="4"/>
  <c r="DJ93" i="4"/>
  <c r="O93" i="4"/>
  <c r="CX93" i="4"/>
  <c r="DL93" i="4"/>
  <c r="CF93" i="4"/>
  <c r="AZ93" i="4"/>
  <c r="T93" i="4"/>
  <c r="BJ93" i="4"/>
  <c r="M93" i="4"/>
  <c r="BC93" i="4"/>
  <c r="CT93" i="4"/>
  <c r="Y93" i="4"/>
  <c r="BF93" i="4"/>
  <c r="DD93" i="4"/>
  <c r="BX93" i="4"/>
  <c r="AR93" i="4"/>
  <c r="L93" i="4"/>
  <c r="CP93" i="4"/>
  <c r="W93" i="4"/>
  <c r="BN93" i="4"/>
  <c r="DE93" i="4"/>
  <c r="CW93" i="4"/>
  <c r="N93" i="4"/>
  <c r="Q93" i="4"/>
  <c r="CV93" i="4"/>
  <c r="BP93" i="4"/>
  <c r="AJ93" i="4"/>
  <c r="D93" i="4"/>
  <c r="DK93" i="4"/>
  <c r="AH93" i="4"/>
  <c r="BY93" i="4"/>
  <c r="DO93" i="4"/>
  <c r="BG93" i="4"/>
  <c r="BH93" i="4"/>
  <c r="CI93" i="4"/>
  <c r="AB93" i="4"/>
  <c r="AI93" i="4"/>
  <c r="CN93" i="4"/>
  <c r="AS93" i="4"/>
  <c r="DR101" i="4"/>
  <c r="DB101" i="4"/>
  <c r="CL101" i="4"/>
  <c r="BV101" i="4"/>
  <c r="BF101" i="4"/>
  <c r="AP101" i="4"/>
  <c r="Z101" i="4"/>
  <c r="DP101" i="4"/>
  <c r="CZ101" i="4"/>
  <c r="CJ101" i="4"/>
  <c r="BT101" i="4"/>
  <c r="BD101" i="4"/>
  <c r="AN101" i="4"/>
  <c r="X101" i="4"/>
  <c r="H101" i="4"/>
  <c r="J101" i="4"/>
  <c r="AO101" i="4"/>
  <c r="BU101" i="4"/>
  <c r="DA101" i="4"/>
  <c r="BC101" i="4"/>
  <c r="S101" i="4"/>
  <c r="AY101" i="4"/>
  <c r="CE101" i="4"/>
  <c r="DK101" i="4"/>
  <c r="DJ101" i="4"/>
  <c r="CT101" i="4"/>
  <c r="CD101" i="4"/>
  <c r="BN101" i="4"/>
  <c r="AX101" i="4"/>
  <c r="AH101" i="4"/>
  <c r="R101" i="4"/>
  <c r="DH101" i="4"/>
  <c r="CR101" i="4"/>
  <c r="CB101" i="4"/>
  <c r="BL101" i="4"/>
  <c r="AV101" i="4"/>
  <c r="AF101" i="4"/>
  <c r="P101" i="4"/>
  <c r="W101" i="4"/>
  <c r="Y101" i="4"/>
  <c r="BE101" i="4"/>
  <c r="CK101" i="4"/>
  <c r="DQ101" i="4"/>
  <c r="AE101" i="4"/>
  <c r="CQ101" i="4"/>
  <c r="F101" i="4"/>
  <c r="AI101" i="4"/>
  <c r="BO101" i="4"/>
  <c r="CU101" i="4"/>
  <c r="DN101" i="4"/>
  <c r="CH101" i="4"/>
  <c r="BB101" i="4"/>
  <c r="V101" i="4"/>
  <c r="CV101" i="4"/>
  <c r="BP101" i="4"/>
  <c r="AJ101" i="4"/>
  <c r="D101" i="4"/>
  <c r="Q101" i="4"/>
  <c r="CC101" i="4"/>
  <c r="CA101" i="4"/>
  <c r="K101" i="4"/>
  <c r="BW101" i="4"/>
  <c r="BK101" i="4"/>
  <c r="G101" i="4"/>
  <c r="AK101" i="4"/>
  <c r="BQ101" i="4"/>
  <c r="CW101" i="4"/>
  <c r="DF101" i="4"/>
  <c r="BZ101" i="4"/>
  <c r="AT101" i="4"/>
  <c r="N101" i="4"/>
  <c r="CN101" i="4"/>
  <c r="BH101" i="4"/>
  <c r="AB101" i="4"/>
  <c r="BS101" i="4"/>
  <c r="AG101" i="4"/>
  <c r="CS101" i="4"/>
  <c r="DG101" i="4"/>
  <c r="CX101" i="4"/>
  <c r="BR101" i="4"/>
  <c r="AL101" i="4"/>
  <c r="DL101" i="4"/>
  <c r="CF101" i="4"/>
  <c r="AZ101" i="4"/>
  <c r="T101" i="4"/>
  <c r="AW101" i="4"/>
  <c r="DI101" i="4"/>
  <c r="I101" i="4"/>
  <c r="AQ101" i="4"/>
  <c r="DC101" i="4"/>
  <c r="O101" i="4"/>
  <c r="CY101" i="4"/>
  <c r="U101" i="4"/>
  <c r="BA101" i="4"/>
  <c r="CG101" i="4"/>
  <c r="DM101" i="4"/>
  <c r="CP101" i="4"/>
  <c r="BX101" i="4"/>
  <c r="E101" i="4"/>
  <c r="AA101" i="4"/>
  <c r="DO101" i="4"/>
  <c r="AC101" i="4"/>
  <c r="CO101" i="4"/>
  <c r="BJ101" i="4"/>
  <c r="AR101" i="4"/>
  <c r="BM101" i="4"/>
  <c r="BG101" i="4"/>
  <c r="AS101" i="4"/>
  <c r="DE101" i="4"/>
  <c r="AD101" i="4"/>
  <c r="L101" i="4"/>
  <c r="AU101" i="4"/>
  <c r="CM101" i="4"/>
  <c r="AM101" i="4"/>
  <c r="BI101" i="4"/>
  <c r="DD101" i="4"/>
  <c r="DS101" i="4"/>
  <c r="M101" i="4"/>
  <c r="CI101" i="4"/>
  <c r="BY101" i="4"/>
  <c r="CA107" i="4"/>
  <c r="BS107" i="4"/>
  <c r="BK107" i="4"/>
  <c r="BC107" i="4"/>
  <c r="DQ107" i="4"/>
  <c r="O107" i="4"/>
  <c r="G107" i="4"/>
  <c r="DO107" i="4"/>
  <c r="AU107" i="4"/>
  <c r="AE107" i="4"/>
  <c r="AM107" i="4"/>
  <c r="W107" i="4"/>
  <c r="DG107" i="4"/>
  <c r="CY107" i="4"/>
  <c r="CQ107" i="4"/>
  <c r="CI107" i="4"/>
  <c r="I107" i="4"/>
  <c r="AO107" i="4"/>
  <c r="BU107" i="4"/>
  <c r="DA107" i="4"/>
  <c r="DL107" i="4"/>
  <c r="CV107" i="4"/>
  <c r="CF107" i="4"/>
  <c r="BP107" i="4"/>
  <c r="AZ107" i="4"/>
  <c r="AJ107" i="4"/>
  <c r="T107" i="4"/>
  <c r="D107" i="4"/>
  <c r="DF107" i="4"/>
  <c r="CP107" i="4"/>
  <c r="BZ107" i="4"/>
  <c r="BJ107" i="4"/>
  <c r="AT107" i="4"/>
  <c r="AD107" i="4"/>
  <c r="N107" i="4"/>
  <c r="S107" i="4"/>
  <c r="AY107" i="4"/>
  <c r="CE107" i="4"/>
  <c r="DK107" i="4"/>
  <c r="Y107" i="4"/>
  <c r="BE107" i="4"/>
  <c r="CK107" i="4"/>
  <c r="DD107" i="4"/>
  <c r="CN107" i="4"/>
  <c r="BX107" i="4"/>
  <c r="BH107" i="4"/>
  <c r="AR107" i="4"/>
  <c r="AB107" i="4"/>
  <c r="L107" i="4"/>
  <c r="DN107" i="4"/>
  <c r="CX107" i="4"/>
  <c r="CH107" i="4"/>
  <c r="BR107" i="4"/>
  <c r="BB107" i="4"/>
  <c r="AL107" i="4"/>
  <c r="V107" i="4"/>
  <c r="F107" i="4"/>
  <c r="AI107" i="4"/>
  <c r="BO107" i="4"/>
  <c r="CU107" i="4"/>
  <c r="Q107" i="4"/>
  <c r="CC107" i="4"/>
  <c r="CR107" i="4"/>
  <c r="BL107" i="4"/>
  <c r="AF107" i="4"/>
  <c r="DR107" i="4"/>
  <c r="CL107" i="4"/>
  <c r="BF107" i="4"/>
  <c r="Z107" i="4"/>
  <c r="AA107" i="4"/>
  <c r="CM107" i="4"/>
  <c r="AC107" i="4"/>
  <c r="BI107" i="4"/>
  <c r="CO107" i="4"/>
  <c r="AG107" i="4"/>
  <c r="CS107" i="4"/>
  <c r="AW107" i="4"/>
  <c r="DI107" i="4"/>
  <c r="DH107" i="4"/>
  <c r="CB107" i="4"/>
  <c r="AV107" i="4"/>
  <c r="P107" i="4"/>
  <c r="DB107" i="4"/>
  <c r="BV107" i="4"/>
  <c r="AP107" i="4"/>
  <c r="J107" i="4"/>
  <c r="BG107" i="4"/>
  <c r="DS107" i="4"/>
  <c r="M107" i="4"/>
  <c r="AS107" i="4"/>
  <c r="BY107" i="4"/>
  <c r="DE107" i="4"/>
  <c r="BT107" i="4"/>
  <c r="H107" i="4"/>
  <c r="BN107" i="4"/>
  <c r="K107" i="4"/>
  <c r="E107" i="4"/>
  <c r="BQ107" i="4"/>
  <c r="DP107" i="4"/>
  <c r="BD107" i="4"/>
  <c r="DJ107" i="4"/>
  <c r="AX107" i="4"/>
  <c r="AQ107" i="4"/>
  <c r="U107" i="4"/>
  <c r="CG107" i="4"/>
  <c r="CZ107" i="4"/>
  <c r="AN107" i="4"/>
  <c r="CT107" i="4"/>
  <c r="AH107" i="4"/>
  <c r="BW107" i="4"/>
  <c r="AK107" i="4"/>
  <c r="CW107" i="4"/>
  <c r="BM107" i="4"/>
  <c r="CD107" i="4"/>
  <c r="R107" i="4"/>
  <c r="BA107" i="4"/>
  <c r="CJ107" i="4"/>
  <c r="DC107" i="4"/>
  <c r="DM107" i="4"/>
  <c r="X107" i="4"/>
  <c r="DN113" i="4"/>
  <c r="CX113" i="4"/>
  <c r="CH113" i="4"/>
  <c r="BR113" i="4"/>
  <c r="BB113" i="4"/>
  <c r="AL113" i="4"/>
  <c r="V113" i="4"/>
  <c r="F113" i="4"/>
  <c r="DD113" i="4"/>
  <c r="CN113" i="4"/>
  <c r="BX113" i="4"/>
  <c r="BH113" i="4"/>
  <c r="AR113" i="4"/>
  <c r="AB113" i="4"/>
  <c r="L113" i="4"/>
  <c r="AY113" i="4"/>
  <c r="M113" i="4"/>
  <c r="AS113" i="4"/>
  <c r="BY113" i="4"/>
  <c r="DE113" i="4"/>
  <c r="BO113" i="4"/>
  <c r="O113" i="4"/>
  <c r="AU113" i="4"/>
  <c r="CA113" i="4"/>
  <c r="DF113" i="4"/>
  <c r="CP113" i="4"/>
  <c r="BZ113" i="4"/>
  <c r="BJ113" i="4"/>
  <c r="AT113" i="4"/>
  <c r="AD113" i="4"/>
  <c r="N113" i="4"/>
  <c r="DL113" i="4"/>
  <c r="CV113" i="4"/>
  <c r="CF113" i="4"/>
  <c r="BP113" i="4"/>
  <c r="AZ113" i="4"/>
  <c r="AJ113" i="4"/>
  <c r="T113" i="4"/>
  <c r="D113" i="4"/>
  <c r="AC113" i="4"/>
  <c r="BI113" i="4"/>
  <c r="CO113" i="4"/>
  <c r="S113" i="4"/>
  <c r="DC113" i="4"/>
  <c r="AE113" i="4"/>
  <c r="BK113" i="4"/>
  <c r="CT113" i="4"/>
  <c r="BN113" i="4"/>
  <c r="AH113" i="4"/>
  <c r="DP113" i="4"/>
  <c r="CJ113" i="4"/>
  <c r="BD113" i="4"/>
  <c r="X113" i="4"/>
  <c r="CU113" i="4"/>
  <c r="E113" i="4"/>
  <c r="BQ113" i="4"/>
  <c r="AQ113" i="4"/>
  <c r="G113" i="4"/>
  <c r="BS113" i="4"/>
  <c r="DG113" i="4"/>
  <c r="K113" i="4"/>
  <c r="CM113" i="4"/>
  <c r="Y113" i="4"/>
  <c r="BE113" i="4"/>
  <c r="CK113" i="4"/>
  <c r="DQ113" i="4"/>
  <c r="DR113" i="4"/>
  <c r="CL113" i="4"/>
  <c r="BF113" i="4"/>
  <c r="Z113" i="4"/>
  <c r="DH113" i="4"/>
  <c r="CB113" i="4"/>
  <c r="AV113" i="4"/>
  <c r="P113" i="4"/>
  <c r="U113" i="4"/>
  <c r="CG113" i="4"/>
  <c r="CE113" i="4"/>
  <c r="DJ113" i="4"/>
  <c r="CD113" i="4"/>
  <c r="AX113" i="4"/>
  <c r="R113" i="4"/>
  <c r="CZ113" i="4"/>
  <c r="BT113" i="4"/>
  <c r="AN113" i="4"/>
  <c r="H113" i="4"/>
  <c r="AK113" i="4"/>
  <c r="CW113" i="4"/>
  <c r="AM113" i="4"/>
  <c r="CQ113" i="4"/>
  <c r="BG113" i="4"/>
  <c r="DS113" i="4"/>
  <c r="I113" i="4"/>
  <c r="AO113" i="4"/>
  <c r="BU113" i="4"/>
  <c r="DA113" i="4"/>
  <c r="AP113" i="4"/>
  <c r="AF113" i="4"/>
  <c r="CY113" i="4"/>
  <c r="AW113" i="4"/>
  <c r="DI113" i="4"/>
  <c r="J113" i="4"/>
  <c r="AA113" i="4"/>
  <c r="BA113" i="4"/>
  <c r="W113" i="4"/>
  <c r="DO113" i="4"/>
  <c r="AI113" i="4"/>
  <c r="BM113" i="4"/>
  <c r="DB113" i="4"/>
  <c r="CR113" i="4"/>
  <c r="DM113" i="4"/>
  <c r="BC113" i="4"/>
  <c r="BW113" i="4"/>
  <c r="Q113" i="4"/>
  <c r="CC113" i="4"/>
  <c r="BV113" i="4"/>
  <c r="CI113" i="4"/>
  <c r="BL113" i="4"/>
  <c r="AG113" i="4"/>
  <c r="CS113" i="4"/>
  <c r="DK113" i="4"/>
  <c r="DM121" i="4"/>
  <c r="CU121" i="4"/>
  <c r="AC121" i="4"/>
  <c r="BI121" i="4"/>
  <c r="CO121" i="4"/>
  <c r="DJ121" i="4"/>
  <c r="CT121" i="4"/>
  <c r="CD121" i="4"/>
  <c r="BN121" i="4"/>
  <c r="AX121" i="4"/>
  <c r="AH121" i="4"/>
  <c r="R121" i="4"/>
  <c r="DP121" i="4"/>
  <c r="CZ121" i="4"/>
  <c r="CJ121" i="4"/>
  <c r="BT121" i="4"/>
  <c r="BD121" i="4"/>
  <c r="AN121" i="4"/>
  <c r="X121" i="4"/>
  <c r="H121" i="4"/>
  <c r="BO121" i="4"/>
  <c r="AQ121" i="4"/>
  <c r="M121" i="4"/>
  <c r="AS121" i="4"/>
  <c r="BY121" i="4"/>
  <c r="DE121" i="4"/>
  <c r="DR121" i="4"/>
  <c r="DB121" i="4"/>
  <c r="CL121" i="4"/>
  <c r="BV121" i="4"/>
  <c r="BF121" i="4"/>
  <c r="AP121" i="4"/>
  <c r="Z121" i="4"/>
  <c r="J121" i="4"/>
  <c r="DH121" i="4"/>
  <c r="CR121" i="4"/>
  <c r="CB121" i="4"/>
  <c r="BL121" i="4"/>
  <c r="AV121" i="4"/>
  <c r="AF121" i="4"/>
  <c r="P121" i="4"/>
  <c r="AA121" i="4"/>
  <c r="DK121" i="4"/>
  <c r="K121" i="4"/>
  <c r="U121" i="4"/>
  <c r="CG121" i="4"/>
  <c r="CP121" i="4"/>
  <c r="BJ121" i="4"/>
  <c r="AD121" i="4"/>
  <c r="DL121" i="4"/>
  <c r="CF121" i="4"/>
  <c r="AZ121" i="4"/>
  <c r="T121" i="4"/>
  <c r="CM121" i="4"/>
  <c r="W121" i="4"/>
  <c r="BC121" i="4"/>
  <c r="CI121" i="4"/>
  <c r="DO121" i="4"/>
  <c r="S121" i="4"/>
  <c r="DC121" i="4"/>
  <c r="Y121" i="4"/>
  <c r="BE121" i="4"/>
  <c r="CK121" i="4"/>
  <c r="DQ121" i="4"/>
  <c r="BW121" i="4"/>
  <c r="AK121" i="4"/>
  <c r="CW121" i="4"/>
  <c r="DN121" i="4"/>
  <c r="CH121" i="4"/>
  <c r="BB121" i="4"/>
  <c r="V121" i="4"/>
  <c r="DD121" i="4"/>
  <c r="BX121" i="4"/>
  <c r="AR121" i="4"/>
  <c r="L121" i="4"/>
  <c r="DS121" i="4"/>
  <c r="BA121" i="4"/>
  <c r="DF121" i="4"/>
  <c r="BZ121" i="4"/>
  <c r="AT121" i="4"/>
  <c r="N121" i="4"/>
  <c r="CV121" i="4"/>
  <c r="BP121" i="4"/>
  <c r="AJ121" i="4"/>
  <c r="D121" i="4"/>
  <c r="G121" i="4"/>
  <c r="AM121" i="4"/>
  <c r="BS121" i="4"/>
  <c r="CY121" i="4"/>
  <c r="BG121" i="4"/>
  <c r="I121" i="4"/>
  <c r="AO121" i="4"/>
  <c r="BU121" i="4"/>
  <c r="DA121" i="4"/>
  <c r="CX121" i="4"/>
  <c r="CN121" i="4"/>
  <c r="AU121" i="4"/>
  <c r="DG121" i="4"/>
  <c r="AW121" i="4"/>
  <c r="DI121" i="4"/>
  <c r="BR121" i="4"/>
  <c r="BH121" i="4"/>
  <c r="BK121" i="4"/>
  <c r="AI121" i="4"/>
  <c r="BM121" i="4"/>
  <c r="E121" i="4"/>
  <c r="AL121" i="4"/>
  <c r="AB121" i="4"/>
  <c r="O121" i="4"/>
  <c r="CA121" i="4"/>
  <c r="CE121" i="4"/>
  <c r="Q121" i="4"/>
  <c r="CC121" i="4"/>
  <c r="F121" i="4"/>
  <c r="AG121" i="4"/>
  <c r="BQ121" i="4"/>
  <c r="AY121" i="4"/>
  <c r="AE121" i="4"/>
  <c r="CS121" i="4"/>
  <c r="CQ121" i="4"/>
  <c r="DA127" i="4"/>
  <c r="AO127" i="4"/>
  <c r="CW127" i="4"/>
  <c r="AK127" i="4"/>
  <c r="CS127" i="4"/>
  <c r="AG127" i="4"/>
  <c r="BY127" i="4"/>
  <c r="M127" i="4"/>
  <c r="BU127" i="4"/>
  <c r="DM127" i="4"/>
  <c r="U127" i="4"/>
  <c r="BM127" i="4"/>
  <c r="CO127" i="4"/>
  <c r="DP127" i="4"/>
  <c r="BE127" i="4"/>
  <c r="CG127" i="4"/>
  <c r="E127" i="4"/>
  <c r="AW127" i="4"/>
  <c r="BI127" i="4"/>
  <c r="DQ127" i="4"/>
  <c r="Y127" i="4"/>
  <c r="BQ127" i="4"/>
  <c r="DI127" i="4"/>
  <c r="Q127" i="4"/>
  <c r="AS127" i="4"/>
  <c r="BA127" i="4"/>
  <c r="N127" i="4"/>
  <c r="AD127" i="4"/>
  <c r="AT127" i="4"/>
  <c r="BJ127" i="4"/>
  <c r="BZ127" i="4"/>
  <c r="CP127" i="4"/>
  <c r="DF127" i="4"/>
  <c r="O127" i="4"/>
  <c r="AE127" i="4"/>
  <c r="AU127" i="4"/>
  <c r="BK127" i="4"/>
  <c r="CA127" i="4"/>
  <c r="CQ127" i="4"/>
  <c r="DG127" i="4"/>
  <c r="P127" i="4"/>
  <c r="AF127" i="4"/>
  <c r="AV127" i="4"/>
  <c r="BL127" i="4"/>
  <c r="CB127" i="4"/>
  <c r="CR127" i="4"/>
  <c r="DH127" i="4"/>
  <c r="CC127" i="4"/>
  <c r="CK127" i="4"/>
  <c r="DE127" i="4"/>
  <c r="F127" i="4"/>
  <c r="V127" i="4"/>
  <c r="AL127" i="4"/>
  <c r="BB127" i="4"/>
  <c r="BR127" i="4"/>
  <c r="CH127" i="4"/>
  <c r="CX127" i="4"/>
  <c r="DN127" i="4"/>
  <c r="G127" i="4"/>
  <c r="W127" i="4"/>
  <c r="AM127" i="4"/>
  <c r="BC127" i="4"/>
  <c r="BS127" i="4"/>
  <c r="CI127" i="4"/>
  <c r="CY127" i="4"/>
  <c r="DO127" i="4"/>
  <c r="H127" i="4"/>
  <c r="X127" i="4"/>
  <c r="AN127" i="4"/>
  <c r="BD127" i="4"/>
  <c r="BT127" i="4"/>
  <c r="CJ127" i="4"/>
  <c r="CZ127" i="4"/>
  <c r="AH127" i="4"/>
  <c r="BN127" i="4"/>
  <c r="CT127" i="4"/>
  <c r="AA127" i="4"/>
  <c r="BG127" i="4"/>
  <c r="CM127" i="4"/>
  <c r="DS127" i="4"/>
  <c r="L127" i="4"/>
  <c r="AR127" i="4"/>
  <c r="BX127" i="4"/>
  <c r="DD127" i="4"/>
  <c r="I127" i="4"/>
  <c r="J127" i="4"/>
  <c r="AP127" i="4"/>
  <c r="BV127" i="4"/>
  <c r="DB127" i="4"/>
  <c r="AI127" i="4"/>
  <c r="BO127" i="4"/>
  <c r="CU127" i="4"/>
  <c r="T127" i="4"/>
  <c r="AZ127" i="4"/>
  <c r="CF127" i="4"/>
  <c r="DL127" i="4"/>
  <c r="AC127" i="4"/>
  <c r="R127" i="4"/>
  <c r="AX127" i="4"/>
  <c r="CD127" i="4"/>
  <c r="DJ127" i="4"/>
  <c r="K127" i="4"/>
  <c r="AQ127" i="4"/>
  <c r="BW127" i="4"/>
  <c r="DC127" i="4"/>
  <c r="AB127" i="4"/>
  <c r="BH127" i="4"/>
  <c r="CN127" i="4"/>
  <c r="CL127" i="4"/>
  <c r="CE127" i="4"/>
  <c r="BP127" i="4"/>
  <c r="DR127" i="4"/>
  <c r="DK127" i="4"/>
  <c r="CV127" i="4"/>
  <c r="Z127" i="4"/>
  <c r="S127" i="4"/>
  <c r="D127" i="4"/>
  <c r="BF127" i="4"/>
  <c r="AY127" i="4"/>
  <c r="AJ127" i="4"/>
  <c r="DP139" i="4"/>
  <c r="BI139" i="4"/>
  <c r="DQ139" i="4"/>
  <c r="BE139" i="4"/>
  <c r="DM139" i="4"/>
  <c r="BA139" i="4"/>
  <c r="DI139" i="4"/>
  <c r="AW139" i="4"/>
  <c r="CO139" i="4"/>
  <c r="AC139" i="4"/>
  <c r="CK139" i="4"/>
  <c r="Y139" i="4"/>
  <c r="CG139" i="4"/>
  <c r="U139" i="4"/>
  <c r="CC139" i="4"/>
  <c r="Q139" i="4"/>
  <c r="M139" i="4"/>
  <c r="I139" i="4"/>
  <c r="E139" i="4"/>
  <c r="BY139" i="4"/>
  <c r="BU139" i="4"/>
  <c r="BQ139" i="4"/>
  <c r="BM139" i="4"/>
  <c r="DA139" i="4"/>
  <c r="CS139" i="4"/>
  <c r="AO139" i="4"/>
  <c r="AG139" i="4"/>
  <c r="DE139" i="4"/>
  <c r="CW139" i="4"/>
  <c r="AK139" i="4"/>
  <c r="AS139" i="4"/>
  <c r="F139" i="4"/>
  <c r="V139" i="4"/>
  <c r="AL139" i="4"/>
  <c r="BB139" i="4"/>
  <c r="BR139" i="4"/>
  <c r="CH139" i="4"/>
  <c r="CX139" i="4"/>
  <c r="DN139" i="4"/>
  <c r="G139" i="4"/>
  <c r="W139" i="4"/>
  <c r="AM139" i="4"/>
  <c r="BC139" i="4"/>
  <c r="BS139" i="4"/>
  <c r="CI139" i="4"/>
  <c r="CY139" i="4"/>
  <c r="DO139" i="4"/>
  <c r="D139" i="4"/>
  <c r="T139" i="4"/>
  <c r="AJ139" i="4"/>
  <c r="AZ139" i="4"/>
  <c r="BP139" i="4"/>
  <c r="CF139" i="4"/>
  <c r="CV139" i="4"/>
  <c r="DL139" i="4"/>
  <c r="N139" i="4"/>
  <c r="AD139" i="4"/>
  <c r="AT139" i="4"/>
  <c r="BJ139" i="4"/>
  <c r="BZ139" i="4"/>
  <c r="CP139" i="4"/>
  <c r="DF139" i="4"/>
  <c r="O139" i="4"/>
  <c r="AE139" i="4"/>
  <c r="AU139" i="4"/>
  <c r="BK139" i="4"/>
  <c r="CA139" i="4"/>
  <c r="CQ139" i="4"/>
  <c r="DG139" i="4"/>
  <c r="L139" i="4"/>
  <c r="AB139" i="4"/>
  <c r="AR139" i="4"/>
  <c r="BH139" i="4"/>
  <c r="BX139" i="4"/>
  <c r="CN139" i="4"/>
  <c r="DD139" i="4"/>
  <c r="J139" i="4"/>
  <c r="AP139" i="4"/>
  <c r="BV139" i="4"/>
  <c r="DB139" i="4"/>
  <c r="AI139" i="4"/>
  <c r="BO139" i="4"/>
  <c r="CU139" i="4"/>
  <c r="H139" i="4"/>
  <c r="AN139" i="4"/>
  <c r="BT139" i="4"/>
  <c r="CZ139" i="4"/>
  <c r="R139" i="4"/>
  <c r="AX139" i="4"/>
  <c r="CD139" i="4"/>
  <c r="DJ139" i="4"/>
  <c r="K139" i="4"/>
  <c r="AQ139" i="4"/>
  <c r="BW139" i="4"/>
  <c r="DC139" i="4"/>
  <c r="P139" i="4"/>
  <c r="AV139" i="4"/>
  <c r="CB139" i="4"/>
  <c r="DH139" i="4"/>
  <c r="Z139" i="4"/>
  <c r="BF139" i="4"/>
  <c r="CL139" i="4"/>
  <c r="DR139" i="4"/>
  <c r="S139" i="4"/>
  <c r="AY139" i="4"/>
  <c r="CE139" i="4"/>
  <c r="DK139" i="4"/>
  <c r="X139" i="4"/>
  <c r="BD139" i="4"/>
  <c r="CJ139" i="4"/>
  <c r="CT139" i="4"/>
  <c r="CM139" i="4"/>
  <c r="AF139" i="4"/>
  <c r="DS139" i="4"/>
  <c r="BL139" i="4"/>
  <c r="AH139" i="4"/>
  <c r="AA139" i="4"/>
  <c r="CR139" i="4"/>
  <c r="BN139" i="4"/>
  <c r="BG139" i="4"/>
  <c r="DE147" i="4"/>
  <c r="AS147" i="4"/>
  <c r="DA147" i="4"/>
  <c r="AO147" i="4"/>
  <c r="CW147" i="4"/>
  <c r="AK147" i="4"/>
  <c r="CS147" i="4"/>
  <c r="AG147" i="4"/>
  <c r="BY147" i="4"/>
  <c r="M147" i="4"/>
  <c r="BU147" i="4"/>
  <c r="I147" i="4"/>
  <c r="BQ147" i="4"/>
  <c r="E147" i="4"/>
  <c r="BM147" i="4"/>
  <c r="DP147" i="4"/>
  <c r="DQ147" i="4"/>
  <c r="DM147" i="4"/>
  <c r="DI147" i="4"/>
  <c r="BI147" i="4"/>
  <c r="BE147" i="4"/>
  <c r="BA147" i="4"/>
  <c r="AW147" i="4"/>
  <c r="CK147" i="4"/>
  <c r="CC147" i="4"/>
  <c r="Y147" i="4"/>
  <c r="Q147" i="4"/>
  <c r="CO147" i="4"/>
  <c r="CG147" i="4"/>
  <c r="AC147" i="4"/>
  <c r="U147" i="4"/>
  <c r="F147" i="4"/>
  <c r="V147" i="4"/>
  <c r="AL147" i="4"/>
  <c r="BB147" i="4"/>
  <c r="BR147" i="4"/>
  <c r="CH147" i="4"/>
  <c r="CX147" i="4"/>
  <c r="DN147" i="4"/>
  <c r="G147" i="4"/>
  <c r="W147" i="4"/>
  <c r="AM147" i="4"/>
  <c r="BC147" i="4"/>
  <c r="BS147" i="4"/>
  <c r="CI147" i="4"/>
  <c r="CY147" i="4"/>
  <c r="DO147" i="4"/>
  <c r="L147" i="4"/>
  <c r="AB147" i="4"/>
  <c r="AR147" i="4"/>
  <c r="BH147" i="4"/>
  <c r="BX147" i="4"/>
  <c r="CN147" i="4"/>
  <c r="DD147" i="4"/>
  <c r="N147" i="4"/>
  <c r="AD147" i="4"/>
  <c r="AT147" i="4"/>
  <c r="BJ147" i="4"/>
  <c r="BZ147" i="4"/>
  <c r="CP147" i="4"/>
  <c r="DF147" i="4"/>
  <c r="O147" i="4"/>
  <c r="AE147" i="4"/>
  <c r="AU147" i="4"/>
  <c r="BK147" i="4"/>
  <c r="CA147" i="4"/>
  <c r="CQ147" i="4"/>
  <c r="DG147" i="4"/>
  <c r="D147" i="4"/>
  <c r="T147" i="4"/>
  <c r="AJ147" i="4"/>
  <c r="AZ147" i="4"/>
  <c r="BP147" i="4"/>
  <c r="AH147" i="4"/>
  <c r="BN147" i="4"/>
  <c r="CT147" i="4"/>
  <c r="AA147" i="4"/>
  <c r="BG147" i="4"/>
  <c r="CM147" i="4"/>
  <c r="DS147" i="4"/>
  <c r="P147" i="4"/>
  <c r="AV147" i="4"/>
  <c r="CB147" i="4"/>
  <c r="CV147" i="4"/>
  <c r="J147" i="4"/>
  <c r="AP147" i="4"/>
  <c r="BV147" i="4"/>
  <c r="DB147" i="4"/>
  <c r="AI147" i="4"/>
  <c r="BO147" i="4"/>
  <c r="CU147" i="4"/>
  <c r="X147" i="4"/>
  <c r="BD147" i="4"/>
  <c r="CF147" i="4"/>
  <c r="CZ147" i="4"/>
  <c r="R147" i="4"/>
  <c r="AX147" i="4"/>
  <c r="CD147" i="4"/>
  <c r="DJ147" i="4"/>
  <c r="K147" i="4"/>
  <c r="AQ147" i="4"/>
  <c r="BW147" i="4"/>
  <c r="DC147" i="4"/>
  <c r="AF147" i="4"/>
  <c r="BL147" i="4"/>
  <c r="CJ147" i="4"/>
  <c r="DH147" i="4"/>
  <c r="BF147" i="4"/>
  <c r="S147" i="4"/>
  <c r="H147" i="4"/>
  <c r="DL147" i="4"/>
  <c r="CL147" i="4"/>
  <c r="AY147" i="4"/>
  <c r="AN147" i="4"/>
  <c r="DR147" i="4"/>
  <c r="CE147" i="4"/>
  <c r="BT147" i="4"/>
  <c r="Z147" i="4"/>
  <c r="DK147" i="4"/>
  <c r="CR147" i="4"/>
  <c r="CO155" i="4"/>
  <c r="AC155" i="4"/>
  <c r="CK155" i="4"/>
  <c r="Y155" i="4"/>
  <c r="CG155" i="4"/>
  <c r="U155" i="4"/>
  <c r="CC155" i="4"/>
  <c r="Q155" i="4"/>
  <c r="DP155" i="4"/>
  <c r="BI155" i="4"/>
  <c r="DQ155" i="4"/>
  <c r="BE155" i="4"/>
  <c r="DM155" i="4"/>
  <c r="BA155" i="4"/>
  <c r="DI155" i="4"/>
  <c r="AW155" i="4"/>
  <c r="DE155" i="4"/>
  <c r="DA155" i="4"/>
  <c r="CW155" i="4"/>
  <c r="CS155" i="4"/>
  <c r="AS155" i="4"/>
  <c r="AO155" i="4"/>
  <c r="AK155" i="4"/>
  <c r="AG155" i="4"/>
  <c r="BU155" i="4"/>
  <c r="BM155" i="4"/>
  <c r="I155" i="4"/>
  <c r="BY155" i="4"/>
  <c r="BQ155" i="4"/>
  <c r="E155" i="4"/>
  <c r="F155" i="4"/>
  <c r="V155" i="4"/>
  <c r="AL155" i="4"/>
  <c r="BB155" i="4"/>
  <c r="BR155" i="4"/>
  <c r="CH155" i="4"/>
  <c r="CX155" i="4"/>
  <c r="DN155" i="4"/>
  <c r="G155" i="4"/>
  <c r="W155" i="4"/>
  <c r="AM155" i="4"/>
  <c r="BC155" i="4"/>
  <c r="BS155" i="4"/>
  <c r="CI155" i="4"/>
  <c r="CY155" i="4"/>
  <c r="DO155" i="4"/>
  <c r="D155" i="4"/>
  <c r="T155" i="4"/>
  <c r="AJ155" i="4"/>
  <c r="AZ155" i="4"/>
  <c r="BP155" i="4"/>
  <c r="CF155" i="4"/>
  <c r="CV155" i="4"/>
  <c r="DL155" i="4"/>
  <c r="M155" i="4"/>
  <c r="N155" i="4"/>
  <c r="AD155" i="4"/>
  <c r="AT155" i="4"/>
  <c r="BJ155" i="4"/>
  <c r="BZ155" i="4"/>
  <c r="CP155" i="4"/>
  <c r="DF155" i="4"/>
  <c r="O155" i="4"/>
  <c r="AE155" i="4"/>
  <c r="AU155" i="4"/>
  <c r="BK155" i="4"/>
  <c r="CA155" i="4"/>
  <c r="CQ155" i="4"/>
  <c r="DG155" i="4"/>
  <c r="Z155" i="4"/>
  <c r="BF155" i="4"/>
  <c r="CL155" i="4"/>
  <c r="DR155" i="4"/>
  <c r="S155" i="4"/>
  <c r="AY155" i="4"/>
  <c r="CE155" i="4"/>
  <c r="DK155" i="4"/>
  <c r="X155" i="4"/>
  <c r="AR155" i="4"/>
  <c r="BL155" i="4"/>
  <c r="CJ155" i="4"/>
  <c r="DD155" i="4"/>
  <c r="AH155" i="4"/>
  <c r="BN155" i="4"/>
  <c r="CT155" i="4"/>
  <c r="AA155" i="4"/>
  <c r="BG155" i="4"/>
  <c r="CM155" i="4"/>
  <c r="DS155" i="4"/>
  <c r="H155" i="4"/>
  <c r="AB155" i="4"/>
  <c r="AV155" i="4"/>
  <c r="BT155" i="4"/>
  <c r="CN155" i="4"/>
  <c r="DH155" i="4"/>
  <c r="J155" i="4"/>
  <c r="AP155" i="4"/>
  <c r="BV155" i="4"/>
  <c r="DB155" i="4"/>
  <c r="AI155" i="4"/>
  <c r="BO155" i="4"/>
  <c r="CU155" i="4"/>
  <c r="L155" i="4"/>
  <c r="AF155" i="4"/>
  <c r="BD155" i="4"/>
  <c r="BX155" i="4"/>
  <c r="CR155" i="4"/>
  <c r="DJ155" i="4"/>
  <c r="BW155" i="4"/>
  <c r="BH155" i="4"/>
  <c r="R155" i="4"/>
  <c r="DC155" i="4"/>
  <c r="CB155" i="4"/>
  <c r="AX155" i="4"/>
  <c r="K155" i="4"/>
  <c r="P155" i="4"/>
  <c r="CZ155" i="4"/>
  <c r="AQ155" i="4"/>
  <c r="AN155" i="4"/>
  <c r="CD155" i="4"/>
  <c r="BY159" i="4"/>
  <c r="M159" i="4"/>
  <c r="BE159" i="4"/>
  <c r="CY159" i="4"/>
  <c r="AK159" i="4"/>
  <c r="CT159" i="4"/>
  <c r="AG159" i="4"/>
  <c r="DJ159" i="4"/>
  <c r="AS159" i="4"/>
  <c r="CK159" i="4"/>
  <c r="Y159" i="4"/>
  <c r="BQ159" i="4"/>
  <c r="E159" i="4"/>
  <c r="BM159" i="4"/>
  <c r="CO159" i="4"/>
  <c r="BU159" i="4"/>
  <c r="BA159" i="4"/>
  <c r="AW159" i="4"/>
  <c r="AC159" i="4"/>
  <c r="I159" i="4"/>
  <c r="DO159" i="4"/>
  <c r="AO159" i="4"/>
  <c r="Q159" i="4"/>
  <c r="DQ159" i="4"/>
  <c r="CG159" i="4"/>
  <c r="BI159" i="4"/>
  <c r="U159" i="4"/>
  <c r="DE159" i="4"/>
  <c r="CC159" i="4"/>
  <c r="R159" i="4"/>
  <c r="AH159" i="4"/>
  <c r="AX159" i="4"/>
  <c r="BN159" i="4"/>
  <c r="CD159" i="4"/>
  <c r="CU159" i="4"/>
  <c r="DH159" i="4"/>
  <c r="CR159" i="4"/>
  <c r="S159" i="4"/>
  <c r="AI159" i="4"/>
  <c r="AY159" i="4"/>
  <c r="BO159" i="4"/>
  <c r="CE159" i="4"/>
  <c r="CW159" i="4"/>
  <c r="DR159" i="4"/>
  <c r="J159" i="4"/>
  <c r="Z159" i="4"/>
  <c r="AP159" i="4"/>
  <c r="BF159" i="4"/>
  <c r="BV159" i="4"/>
  <c r="CL159" i="4"/>
  <c r="DF159" i="4"/>
  <c r="DP159" i="4"/>
  <c r="CZ159" i="4"/>
  <c r="K159" i="4"/>
  <c r="AA159" i="4"/>
  <c r="AQ159" i="4"/>
  <c r="BG159" i="4"/>
  <c r="BW159" i="4"/>
  <c r="CM159" i="4"/>
  <c r="DG159" i="4"/>
  <c r="F159" i="4"/>
  <c r="AL159" i="4"/>
  <c r="BR159" i="4"/>
  <c r="DA159" i="4"/>
  <c r="CV159" i="4"/>
  <c r="AE159" i="4"/>
  <c r="BK159" i="4"/>
  <c r="CQ159" i="4"/>
  <c r="H159" i="4"/>
  <c r="X159" i="4"/>
  <c r="AN159" i="4"/>
  <c r="BD159" i="4"/>
  <c r="BT159" i="4"/>
  <c r="CJ159" i="4"/>
  <c r="DC159" i="4"/>
  <c r="N159" i="4"/>
  <c r="AT159" i="4"/>
  <c r="BZ159" i="4"/>
  <c r="DK159" i="4"/>
  <c r="G159" i="4"/>
  <c r="AM159" i="4"/>
  <c r="BS159" i="4"/>
  <c r="DB159" i="4"/>
  <c r="L159" i="4"/>
  <c r="AB159" i="4"/>
  <c r="AR159" i="4"/>
  <c r="BH159" i="4"/>
  <c r="BX159" i="4"/>
  <c r="CN159" i="4"/>
  <c r="DI159" i="4"/>
  <c r="V159" i="4"/>
  <c r="BB159" i="4"/>
  <c r="CH159" i="4"/>
  <c r="DL159" i="4"/>
  <c r="O159" i="4"/>
  <c r="AU159" i="4"/>
  <c r="CA159" i="4"/>
  <c r="DM159" i="4"/>
  <c r="P159" i="4"/>
  <c r="AF159" i="4"/>
  <c r="AV159" i="4"/>
  <c r="BL159" i="4"/>
  <c r="CB159" i="4"/>
  <c r="CS159" i="4"/>
  <c r="DN159" i="4"/>
  <c r="AD159" i="4"/>
  <c r="BC159" i="4"/>
  <c r="D159" i="4"/>
  <c r="BP159" i="4"/>
  <c r="BJ159" i="4"/>
  <c r="CI159" i="4"/>
  <c r="T159" i="4"/>
  <c r="CF159" i="4"/>
  <c r="CP159" i="4"/>
  <c r="DD159" i="4"/>
  <c r="AJ159" i="4"/>
  <c r="CX159" i="4"/>
  <c r="DS159" i="4"/>
  <c r="W159" i="4"/>
  <c r="AZ159" i="4"/>
  <c r="DM174" i="4"/>
  <c r="CR174" i="4"/>
  <c r="BV174" i="4"/>
  <c r="BA174" i="4"/>
  <c r="AF174" i="4"/>
  <c r="J174" i="4"/>
  <c r="DF174" i="4"/>
  <c r="CK174" i="4"/>
  <c r="BP174" i="4"/>
  <c r="AT174" i="4"/>
  <c r="Y174" i="4"/>
  <c r="D174" i="4"/>
  <c r="CZ174" i="4"/>
  <c r="CD174" i="4"/>
  <c r="BI174" i="4"/>
  <c r="AN174" i="4"/>
  <c r="R174" i="4"/>
  <c r="DI174" i="4"/>
  <c r="CN174" i="4"/>
  <c r="BR174" i="4"/>
  <c r="AW174" i="4"/>
  <c r="AB174" i="4"/>
  <c r="F174" i="4"/>
  <c r="DS174" i="4"/>
  <c r="DB174" i="4"/>
  <c r="CG174" i="4"/>
  <c r="BL174" i="4"/>
  <c r="AP174" i="4"/>
  <c r="U174" i="4"/>
  <c r="DQ174" i="4"/>
  <c r="CV174" i="4"/>
  <c r="BZ174" i="4"/>
  <c r="BE174" i="4"/>
  <c r="AJ174" i="4"/>
  <c r="N174" i="4"/>
  <c r="DJ174" i="4"/>
  <c r="CO174" i="4"/>
  <c r="BT174" i="4"/>
  <c r="AX174" i="4"/>
  <c r="AC174" i="4"/>
  <c r="H174" i="4"/>
  <c r="CX174" i="4"/>
  <c r="CC174" i="4"/>
  <c r="BH174" i="4"/>
  <c r="AL174" i="4"/>
  <c r="Q174" i="4"/>
  <c r="CW174" i="4"/>
  <c r="BF174" i="4"/>
  <c r="P174" i="4"/>
  <c r="CP174" i="4"/>
  <c r="AZ174" i="4"/>
  <c r="I174" i="4"/>
  <c r="CJ174" i="4"/>
  <c r="AS174" i="4"/>
  <c r="DN174" i="4"/>
  <c r="BX174" i="4"/>
  <c r="AG174" i="4"/>
  <c r="DR174" i="4"/>
  <c r="CB174" i="4"/>
  <c r="AK174" i="4"/>
  <c r="DL174" i="4"/>
  <c r="BU174" i="4"/>
  <c r="AD174" i="4"/>
  <c r="DE174" i="4"/>
  <c r="BN174" i="4"/>
  <c r="X174" i="4"/>
  <c r="CS174" i="4"/>
  <c r="BB174" i="4"/>
  <c r="L174" i="4"/>
  <c r="AV174" i="4"/>
  <c r="CF174" i="4"/>
  <c r="DP174" i="4"/>
  <c r="AH174" i="4"/>
  <c r="BM174" i="4"/>
  <c r="DH174" i="4"/>
  <c r="Z174" i="4"/>
  <c r="BJ174" i="4"/>
  <c r="CT174" i="4"/>
  <c r="M174" i="4"/>
  <c r="AR174" i="4"/>
  <c r="CL174" i="4"/>
  <c r="E174" i="4"/>
  <c r="AO174" i="4"/>
  <c r="BY174" i="4"/>
  <c r="DD174" i="4"/>
  <c r="V174" i="4"/>
  <c r="DA174" i="4"/>
  <c r="T174" i="4"/>
  <c r="BD174" i="4"/>
  <c r="BQ174" i="4"/>
  <c r="O174" i="4"/>
  <c r="AE174" i="4"/>
  <c r="AU174" i="4"/>
  <c r="BK174" i="4"/>
  <c r="CA174" i="4"/>
  <c r="CQ174" i="4"/>
  <c r="DG174" i="4"/>
  <c r="S174" i="4"/>
  <c r="AI174" i="4"/>
  <c r="AY174" i="4"/>
  <c r="BO174" i="4"/>
  <c r="CE174" i="4"/>
  <c r="CU174" i="4"/>
  <c r="DK174" i="4"/>
  <c r="G174" i="4"/>
  <c r="W174" i="4"/>
  <c r="AM174" i="4"/>
  <c r="BC174" i="4"/>
  <c r="BS174" i="4"/>
  <c r="CI174" i="4"/>
  <c r="CY174" i="4"/>
  <c r="DO174" i="4"/>
  <c r="BG174" i="4"/>
  <c r="K174" i="4"/>
  <c r="BW174" i="4"/>
  <c r="CH174" i="4"/>
  <c r="AA174" i="4"/>
  <c r="CM174" i="4"/>
  <c r="AQ174" i="4"/>
  <c r="DC174" i="4"/>
  <c r="DF182" i="4"/>
  <c r="CK182" i="4"/>
  <c r="BP182" i="4"/>
  <c r="AT182" i="4"/>
  <c r="Y182" i="4"/>
  <c r="D182" i="4"/>
  <c r="CZ182" i="4"/>
  <c r="CD182" i="4"/>
  <c r="BI182" i="4"/>
  <c r="AN182" i="4"/>
  <c r="R182" i="4"/>
  <c r="DI182" i="4"/>
  <c r="CN182" i="4"/>
  <c r="BR182" i="4"/>
  <c r="AW182" i="4"/>
  <c r="AB182" i="4"/>
  <c r="F182" i="4"/>
  <c r="DB182" i="4"/>
  <c r="CG182" i="4"/>
  <c r="BL182" i="4"/>
  <c r="AP182" i="4"/>
  <c r="U182" i="4"/>
  <c r="DQ182" i="4"/>
  <c r="CV182" i="4"/>
  <c r="BZ182" i="4"/>
  <c r="BE182" i="4"/>
  <c r="AJ182" i="4"/>
  <c r="N182" i="4"/>
  <c r="DJ182" i="4"/>
  <c r="CO182" i="4"/>
  <c r="BT182" i="4"/>
  <c r="AX182" i="4"/>
  <c r="AC182" i="4"/>
  <c r="H182" i="4"/>
  <c r="CX182" i="4"/>
  <c r="CC182" i="4"/>
  <c r="BH182" i="4"/>
  <c r="AL182" i="4"/>
  <c r="Q182" i="4"/>
  <c r="DM182" i="4"/>
  <c r="CR182" i="4"/>
  <c r="BV182" i="4"/>
  <c r="BA182" i="4"/>
  <c r="AF182" i="4"/>
  <c r="J182" i="4"/>
  <c r="DL182" i="4"/>
  <c r="BU182" i="4"/>
  <c r="AD182" i="4"/>
  <c r="DE182" i="4"/>
  <c r="BN182" i="4"/>
  <c r="X182" i="4"/>
  <c r="CS182" i="4"/>
  <c r="BB182" i="4"/>
  <c r="L182" i="4"/>
  <c r="CL182" i="4"/>
  <c r="AV182" i="4"/>
  <c r="E182" i="4"/>
  <c r="CP182" i="4"/>
  <c r="AZ182" i="4"/>
  <c r="I182" i="4"/>
  <c r="CJ182" i="4"/>
  <c r="AS182" i="4"/>
  <c r="DN182" i="4"/>
  <c r="BX182" i="4"/>
  <c r="AG182" i="4"/>
  <c r="DH182" i="4"/>
  <c r="BQ182" i="4"/>
  <c r="Z182" i="4"/>
  <c r="DA182" i="4"/>
  <c r="T182" i="4"/>
  <c r="BD182" i="4"/>
  <c r="CH182" i="4"/>
  <c r="DR182" i="4"/>
  <c r="AK182" i="4"/>
  <c r="CF182" i="4"/>
  <c r="DP182" i="4"/>
  <c r="AH182" i="4"/>
  <c r="BM182" i="4"/>
  <c r="CW182" i="4"/>
  <c r="P182" i="4"/>
  <c r="BJ182" i="4"/>
  <c r="CT182" i="4"/>
  <c r="M182" i="4"/>
  <c r="AR182" i="4"/>
  <c r="CB182" i="4"/>
  <c r="DS182" i="4"/>
  <c r="V182" i="4"/>
  <c r="AO182" i="4"/>
  <c r="BF182" i="4"/>
  <c r="BY182" i="4"/>
  <c r="DD182" i="4"/>
  <c r="G182" i="4"/>
  <c r="W182" i="4"/>
  <c r="AM182" i="4"/>
  <c r="BC182" i="4"/>
  <c r="BS182" i="4"/>
  <c r="CI182" i="4"/>
  <c r="CY182" i="4"/>
  <c r="DO182" i="4"/>
  <c r="O182" i="4"/>
  <c r="AI182" i="4"/>
  <c r="BG182" i="4"/>
  <c r="CA182" i="4"/>
  <c r="CU182" i="4"/>
  <c r="S182" i="4"/>
  <c r="AQ182" i="4"/>
  <c r="BK182" i="4"/>
  <c r="CE182" i="4"/>
  <c r="DC182" i="4"/>
  <c r="AA182" i="4"/>
  <c r="AU182" i="4"/>
  <c r="BO182" i="4"/>
  <c r="CM182" i="4"/>
  <c r="DG182" i="4"/>
  <c r="AE182" i="4"/>
  <c r="DK182" i="4"/>
  <c r="AY182" i="4"/>
  <c r="BW182" i="4"/>
  <c r="CQ182" i="4"/>
  <c r="DS190" i="4"/>
  <c r="CX190" i="4"/>
  <c r="CC190" i="4"/>
  <c r="BH190" i="4"/>
  <c r="AL190" i="4"/>
  <c r="Q190" i="4"/>
  <c r="DM190" i="4"/>
  <c r="CR190" i="4"/>
  <c r="BV190" i="4"/>
  <c r="BA190" i="4"/>
  <c r="AF190" i="4"/>
  <c r="J190" i="4"/>
  <c r="DF190" i="4"/>
  <c r="CK190" i="4"/>
  <c r="BP190" i="4"/>
  <c r="AT190" i="4"/>
  <c r="Y190" i="4"/>
  <c r="DI190" i="4"/>
  <c r="CN190" i="4"/>
  <c r="BR190" i="4"/>
  <c r="AW190" i="4"/>
  <c r="AB190" i="4"/>
  <c r="F190" i="4"/>
  <c r="DB190" i="4"/>
  <c r="CG190" i="4"/>
  <c r="BL190" i="4"/>
  <c r="AP190" i="4"/>
  <c r="U190" i="4"/>
  <c r="CH190" i="4"/>
  <c r="AR190" i="4"/>
  <c r="DR190" i="4"/>
  <c r="CB190" i="4"/>
  <c r="AK190" i="4"/>
  <c r="DQ190" i="4"/>
  <c r="CP190" i="4"/>
  <c r="BJ190" i="4"/>
  <c r="AJ190" i="4"/>
  <c r="I190" i="4"/>
  <c r="DE190" i="4"/>
  <c r="CJ190" i="4"/>
  <c r="BN190" i="4"/>
  <c r="AS190" i="4"/>
  <c r="X190" i="4"/>
  <c r="DD190" i="4"/>
  <c r="BM190" i="4"/>
  <c r="V190" i="4"/>
  <c r="CW190" i="4"/>
  <c r="BF190" i="4"/>
  <c r="P190" i="4"/>
  <c r="DA190" i="4"/>
  <c r="BZ190" i="4"/>
  <c r="AZ190" i="4"/>
  <c r="T190" i="4"/>
  <c r="DP190" i="4"/>
  <c r="CT190" i="4"/>
  <c r="BY190" i="4"/>
  <c r="BD190" i="4"/>
  <c r="AH190" i="4"/>
  <c r="M190" i="4"/>
  <c r="BX190" i="4"/>
  <c r="DH190" i="4"/>
  <c r="Z190" i="4"/>
  <c r="CF190" i="4"/>
  <c r="AD190" i="4"/>
  <c r="CZ190" i="4"/>
  <c r="BI190" i="4"/>
  <c r="R190" i="4"/>
  <c r="BB190" i="4"/>
  <c r="CL190" i="4"/>
  <c r="E190" i="4"/>
  <c r="BU190" i="4"/>
  <c r="N190" i="4"/>
  <c r="CO190" i="4"/>
  <c r="AX190" i="4"/>
  <c r="H190" i="4"/>
  <c r="DN190" i="4"/>
  <c r="AG190" i="4"/>
  <c r="BQ190" i="4"/>
  <c r="DL190" i="4"/>
  <c r="BE190" i="4"/>
  <c r="D190" i="4"/>
  <c r="CD190" i="4"/>
  <c r="AN190" i="4"/>
  <c r="AV190" i="4"/>
  <c r="BT190" i="4"/>
  <c r="CV190" i="4"/>
  <c r="AC190" i="4"/>
  <c r="CS190" i="4"/>
  <c r="AO190" i="4"/>
  <c r="L190" i="4"/>
  <c r="DJ190" i="4"/>
  <c r="O190" i="4"/>
  <c r="AE190" i="4"/>
  <c r="AU190" i="4"/>
  <c r="BK190" i="4"/>
  <c r="CA190" i="4"/>
  <c r="CQ190" i="4"/>
  <c r="DG190" i="4"/>
  <c r="W190" i="4"/>
  <c r="AQ190" i="4"/>
  <c r="BO190" i="4"/>
  <c r="CI190" i="4"/>
  <c r="DC190" i="4"/>
  <c r="G190" i="4"/>
  <c r="AA190" i="4"/>
  <c r="AY190" i="4"/>
  <c r="BS190" i="4"/>
  <c r="CM190" i="4"/>
  <c r="DK190" i="4"/>
  <c r="K190" i="4"/>
  <c r="AI190" i="4"/>
  <c r="BC190" i="4"/>
  <c r="BW190" i="4"/>
  <c r="CU190" i="4"/>
  <c r="DO190" i="4"/>
  <c r="BG190" i="4"/>
  <c r="CE190" i="4"/>
  <c r="S190" i="4"/>
  <c r="CY190" i="4"/>
  <c r="AM190" i="4"/>
  <c r="K204" i="4"/>
  <c r="BS204" i="4"/>
  <c r="DQ204" i="4"/>
  <c r="DA204" i="4"/>
  <c r="CK204" i="4"/>
  <c r="BU204" i="4"/>
  <c r="BE204" i="4"/>
  <c r="AO204" i="4"/>
  <c r="Y204" i="4"/>
  <c r="I204" i="4"/>
  <c r="DH204" i="4"/>
  <c r="CR204" i="4"/>
  <c r="CB204" i="4"/>
  <c r="BL204" i="4"/>
  <c r="AV204" i="4"/>
  <c r="AF204" i="4"/>
  <c r="P204" i="4"/>
  <c r="DN204" i="4"/>
  <c r="CH204" i="4"/>
  <c r="BB204" i="4"/>
  <c r="V204" i="4"/>
  <c r="DK204" i="4"/>
  <c r="CE204" i="4"/>
  <c r="AY204" i="4"/>
  <c r="S204" i="4"/>
  <c r="CT204" i="4"/>
  <c r="BN204" i="4"/>
  <c r="AH204" i="4"/>
  <c r="W204" i="4"/>
  <c r="DM204" i="4"/>
  <c r="CW204" i="4"/>
  <c r="CG204" i="4"/>
  <c r="BQ204" i="4"/>
  <c r="BA204" i="4"/>
  <c r="AK204" i="4"/>
  <c r="U204" i="4"/>
  <c r="E204" i="4"/>
  <c r="DD204" i="4"/>
  <c r="CN204" i="4"/>
  <c r="BX204" i="4"/>
  <c r="BH204" i="4"/>
  <c r="AR204" i="4"/>
  <c r="AB204" i="4"/>
  <c r="L204" i="4"/>
  <c r="DF204" i="4"/>
  <c r="BZ204" i="4"/>
  <c r="AT204" i="4"/>
  <c r="N204" i="4"/>
  <c r="DC204" i="4"/>
  <c r="BW204" i="4"/>
  <c r="AQ204" i="4"/>
  <c r="DR204" i="4"/>
  <c r="CL204" i="4"/>
  <c r="BF204" i="4"/>
  <c r="Z204" i="4"/>
  <c r="BC204" i="4"/>
  <c r="AM204" i="4"/>
  <c r="DI204" i="4"/>
  <c r="CS204" i="4"/>
  <c r="CC204" i="4"/>
  <c r="BM204" i="4"/>
  <c r="AW204" i="4"/>
  <c r="AG204" i="4"/>
  <c r="Q204" i="4"/>
  <c r="DP204" i="4"/>
  <c r="CZ204" i="4"/>
  <c r="CJ204" i="4"/>
  <c r="BT204" i="4"/>
  <c r="BD204" i="4"/>
  <c r="AN204" i="4"/>
  <c r="X204" i="4"/>
  <c r="H204" i="4"/>
  <c r="CX204" i="4"/>
  <c r="BR204" i="4"/>
  <c r="AL204" i="4"/>
  <c r="F204" i="4"/>
  <c r="CU204" i="4"/>
  <c r="BO204" i="4"/>
  <c r="AI204" i="4"/>
  <c r="DJ204" i="4"/>
  <c r="CD204" i="4"/>
  <c r="AX204" i="4"/>
  <c r="R204" i="4"/>
  <c r="CI204" i="4"/>
  <c r="DE204" i="4"/>
  <c r="AS204" i="4"/>
  <c r="CV204" i="4"/>
  <c r="AJ204" i="4"/>
  <c r="BJ204" i="4"/>
  <c r="BG204" i="4"/>
  <c r="AP204" i="4"/>
  <c r="CO204" i="4"/>
  <c r="AC204" i="4"/>
  <c r="CF204" i="4"/>
  <c r="T204" i="4"/>
  <c r="AD204" i="4"/>
  <c r="AA204" i="4"/>
  <c r="J204" i="4"/>
  <c r="BY204" i="4"/>
  <c r="M204" i="4"/>
  <c r="BP204" i="4"/>
  <c r="D204" i="4"/>
  <c r="DS204" i="4"/>
  <c r="DB204" i="4"/>
  <c r="DO204" i="4"/>
  <c r="CP204" i="4"/>
  <c r="BI204" i="4"/>
  <c r="CM204" i="4"/>
  <c r="DL204" i="4"/>
  <c r="BV204" i="4"/>
  <c r="AZ204" i="4"/>
  <c r="DS210" i="4"/>
  <c r="CO210" i="4"/>
  <c r="BI210" i="4"/>
  <c r="AC210" i="4"/>
  <c r="DL210" i="4"/>
  <c r="CF210" i="4"/>
  <c r="AZ210" i="4"/>
  <c r="T210" i="4"/>
  <c r="DI210" i="4"/>
  <c r="CC210" i="4"/>
  <c r="AW210" i="4"/>
  <c r="Q210" i="4"/>
  <c r="CZ210" i="4"/>
  <c r="DE210" i="4"/>
  <c r="BQ210" i="4"/>
  <c r="U210" i="4"/>
  <c r="CV210" i="4"/>
  <c r="BH210" i="4"/>
  <c r="L210" i="4"/>
  <c r="CS210" i="4"/>
  <c r="BE210" i="4"/>
  <c r="I210" i="4"/>
  <c r="CJ210" i="4"/>
  <c r="BD210" i="4"/>
  <c r="X210" i="4"/>
  <c r="CW210" i="4"/>
  <c r="BA210" i="4"/>
  <c r="M210" i="4"/>
  <c r="CN210" i="4"/>
  <c r="AR210" i="4"/>
  <c r="D210" i="4"/>
  <c r="CK210" i="4"/>
  <c r="AO210" i="4"/>
  <c r="DP210" i="4"/>
  <c r="CB210" i="4"/>
  <c r="AV210" i="4"/>
  <c r="P210" i="4"/>
  <c r="CG210" i="4"/>
  <c r="AS210" i="4"/>
  <c r="E210" i="4"/>
  <c r="BX210" i="4"/>
  <c r="AJ210" i="4"/>
  <c r="DQ210" i="4"/>
  <c r="BU210" i="4"/>
  <c r="AG210" i="4"/>
  <c r="DH210" i="4"/>
  <c r="BT210" i="4"/>
  <c r="AN210" i="4"/>
  <c r="H210" i="4"/>
  <c r="BY210" i="4"/>
  <c r="AB210" i="4"/>
  <c r="CR210" i="4"/>
  <c r="AK210" i="4"/>
  <c r="DA210" i="4"/>
  <c r="BL210" i="4"/>
  <c r="DD210" i="4"/>
  <c r="BM210" i="4"/>
  <c r="AF210" i="4"/>
  <c r="Y210" i="4"/>
  <c r="F210" i="4"/>
  <c r="V210" i="4"/>
  <c r="AL210" i="4"/>
  <c r="BB210" i="4"/>
  <c r="BR210" i="4"/>
  <c r="CH210" i="4"/>
  <c r="CX210" i="4"/>
  <c r="DN210" i="4"/>
  <c r="DM210" i="4"/>
  <c r="J210" i="4"/>
  <c r="Z210" i="4"/>
  <c r="AP210" i="4"/>
  <c r="BF210" i="4"/>
  <c r="BV210" i="4"/>
  <c r="CL210" i="4"/>
  <c r="DB210" i="4"/>
  <c r="DR210" i="4"/>
  <c r="K210" i="4"/>
  <c r="AA210" i="4"/>
  <c r="AQ210" i="4"/>
  <c r="BG210" i="4"/>
  <c r="BW210" i="4"/>
  <c r="CM210" i="4"/>
  <c r="DC210" i="4"/>
  <c r="N210" i="4"/>
  <c r="AT210" i="4"/>
  <c r="BZ210" i="4"/>
  <c r="DF210" i="4"/>
  <c r="O210" i="4"/>
  <c r="AI210" i="4"/>
  <c r="BC210" i="4"/>
  <c r="CA210" i="4"/>
  <c r="CU210" i="4"/>
  <c r="DO210" i="4"/>
  <c r="R210" i="4"/>
  <c r="AX210" i="4"/>
  <c r="CD210" i="4"/>
  <c r="DJ210" i="4"/>
  <c r="S210" i="4"/>
  <c r="AM210" i="4"/>
  <c r="BK210" i="4"/>
  <c r="CE210" i="4"/>
  <c r="CY210" i="4"/>
  <c r="AD210" i="4"/>
  <c r="BJ210" i="4"/>
  <c r="CP210" i="4"/>
  <c r="W210" i="4"/>
  <c r="AU210" i="4"/>
  <c r="BO210" i="4"/>
  <c r="CI210" i="4"/>
  <c r="DG210" i="4"/>
  <c r="BN210" i="4"/>
  <c r="AE210" i="4"/>
  <c r="DK210" i="4"/>
  <c r="CT210" i="4"/>
  <c r="AY210" i="4"/>
  <c r="BS210" i="4"/>
  <c r="CQ210" i="4"/>
  <c r="AH210" i="4"/>
  <c r="DD217" i="4"/>
  <c r="BL217" i="4"/>
  <c r="W217" i="4"/>
  <c r="CQ217" i="4"/>
  <c r="AZ217" i="4"/>
  <c r="H217" i="4"/>
  <c r="CB217" i="4"/>
  <c r="AM217" i="4"/>
  <c r="DP217" i="4"/>
  <c r="CA217" i="4"/>
  <c r="AJ217" i="4"/>
  <c r="CR217" i="4"/>
  <c r="BC217" i="4"/>
  <c r="L217" i="4"/>
  <c r="CF217" i="4"/>
  <c r="AN217" i="4"/>
  <c r="DH217" i="4"/>
  <c r="BS217" i="4"/>
  <c r="AB217" i="4"/>
  <c r="DG217" i="4"/>
  <c r="BP217" i="4"/>
  <c r="X217" i="4"/>
  <c r="CI217" i="4"/>
  <c r="AR217" i="4"/>
  <c r="DL217" i="4"/>
  <c r="BT217" i="4"/>
  <c r="AE217" i="4"/>
  <c r="CY217" i="4"/>
  <c r="BH217" i="4"/>
  <c r="P217" i="4"/>
  <c r="CV217" i="4"/>
  <c r="BD217" i="4"/>
  <c r="O217" i="4"/>
  <c r="BX217" i="4"/>
  <c r="T217" i="4"/>
  <c r="CJ217" i="4"/>
  <c r="AF217" i="4"/>
  <c r="CN217" i="4"/>
  <c r="AU217" i="4"/>
  <c r="CZ217" i="4"/>
  <c r="AV217" i="4"/>
  <c r="D217" i="4"/>
  <c r="DO217" i="4"/>
  <c r="DR217" i="4"/>
  <c r="DB217" i="4"/>
  <c r="CL217" i="4"/>
  <c r="BV217" i="4"/>
  <c r="BF217" i="4"/>
  <c r="AP217" i="4"/>
  <c r="Z217" i="4"/>
  <c r="J217" i="4"/>
  <c r="DI217" i="4"/>
  <c r="CS217" i="4"/>
  <c r="CC217" i="4"/>
  <c r="BM217" i="4"/>
  <c r="AW217" i="4"/>
  <c r="AG217" i="4"/>
  <c r="Q217" i="4"/>
  <c r="K217" i="4"/>
  <c r="AQ217" i="4"/>
  <c r="BW217" i="4"/>
  <c r="DC217" i="4"/>
  <c r="BK217" i="4"/>
  <c r="DN217" i="4"/>
  <c r="CX217" i="4"/>
  <c r="CH217" i="4"/>
  <c r="BR217" i="4"/>
  <c r="BB217" i="4"/>
  <c r="AL217" i="4"/>
  <c r="V217" i="4"/>
  <c r="F217" i="4"/>
  <c r="DE217" i="4"/>
  <c r="CO217" i="4"/>
  <c r="BY217" i="4"/>
  <c r="BI217" i="4"/>
  <c r="AS217" i="4"/>
  <c r="AC217" i="4"/>
  <c r="M217" i="4"/>
  <c r="S217" i="4"/>
  <c r="AY217" i="4"/>
  <c r="CE217" i="4"/>
  <c r="DK217" i="4"/>
  <c r="G217" i="4"/>
  <c r="DJ217" i="4"/>
  <c r="CT217" i="4"/>
  <c r="CD217" i="4"/>
  <c r="BN217" i="4"/>
  <c r="AX217" i="4"/>
  <c r="AH217" i="4"/>
  <c r="R217" i="4"/>
  <c r="DQ217" i="4"/>
  <c r="DA217" i="4"/>
  <c r="CK217" i="4"/>
  <c r="BU217" i="4"/>
  <c r="BE217" i="4"/>
  <c r="AO217" i="4"/>
  <c r="Y217" i="4"/>
  <c r="I217" i="4"/>
  <c r="AA217" i="4"/>
  <c r="BG217" i="4"/>
  <c r="CM217" i="4"/>
  <c r="DS217" i="4"/>
  <c r="BJ217" i="4"/>
  <c r="DM217" i="4"/>
  <c r="BA217" i="4"/>
  <c r="AI217" i="4"/>
  <c r="DF217" i="4"/>
  <c r="AT217" i="4"/>
  <c r="CW217" i="4"/>
  <c r="AK217" i="4"/>
  <c r="BO217" i="4"/>
  <c r="CP217" i="4"/>
  <c r="AD217" i="4"/>
  <c r="CG217" i="4"/>
  <c r="U217" i="4"/>
  <c r="CU217" i="4"/>
  <c r="BZ217" i="4"/>
  <c r="N217" i="4"/>
  <c r="BQ217" i="4"/>
  <c r="E217" i="4"/>
  <c r="CU225" i="4"/>
  <c r="DR225" i="4"/>
  <c r="DB225" i="4"/>
  <c r="CL225" i="4"/>
  <c r="BV225" i="4"/>
  <c r="BF225" i="4"/>
  <c r="AP225" i="4"/>
  <c r="Z225" i="4"/>
  <c r="J225" i="4"/>
  <c r="DI225" i="4"/>
  <c r="CS225" i="4"/>
  <c r="CC225" i="4"/>
  <c r="BM225" i="4"/>
  <c r="AW225" i="4"/>
  <c r="AG225" i="4"/>
  <c r="Q225" i="4"/>
  <c r="DP225" i="4"/>
  <c r="CJ225" i="4"/>
  <c r="BD225" i="4"/>
  <c r="X225" i="4"/>
  <c r="DG225" i="4"/>
  <c r="CA225" i="4"/>
  <c r="AU225" i="4"/>
  <c r="O225" i="4"/>
  <c r="CV225" i="4"/>
  <c r="BP225" i="4"/>
  <c r="AJ225" i="4"/>
  <c r="D225" i="4"/>
  <c r="AA225" i="4"/>
  <c r="S225" i="4"/>
  <c r="K225" i="4"/>
  <c r="DJ225" i="4"/>
  <c r="CT225" i="4"/>
  <c r="CD225" i="4"/>
  <c r="BN225" i="4"/>
  <c r="AX225" i="4"/>
  <c r="AH225" i="4"/>
  <c r="R225" i="4"/>
  <c r="DQ225" i="4"/>
  <c r="DA225" i="4"/>
  <c r="CK225" i="4"/>
  <c r="BU225" i="4"/>
  <c r="BE225" i="4"/>
  <c r="AO225" i="4"/>
  <c r="Y225" i="4"/>
  <c r="I225" i="4"/>
  <c r="CZ225" i="4"/>
  <c r="BT225" i="4"/>
  <c r="AN225" i="4"/>
  <c r="H225" i="4"/>
  <c r="CQ225" i="4"/>
  <c r="BK225" i="4"/>
  <c r="AE225" i="4"/>
  <c r="DL225" i="4"/>
  <c r="CF225" i="4"/>
  <c r="AZ225" i="4"/>
  <c r="T225" i="4"/>
  <c r="CM225" i="4"/>
  <c r="CE225" i="4"/>
  <c r="BW225" i="4"/>
  <c r="DF225" i="4"/>
  <c r="BZ225" i="4"/>
  <c r="AT225" i="4"/>
  <c r="N225" i="4"/>
  <c r="CW225" i="4"/>
  <c r="BQ225" i="4"/>
  <c r="AK225" i="4"/>
  <c r="E225" i="4"/>
  <c r="BL225" i="4"/>
  <c r="DO225" i="4"/>
  <c r="BC225" i="4"/>
  <c r="DD225" i="4"/>
  <c r="AR225" i="4"/>
  <c r="BG225" i="4"/>
  <c r="AQ225" i="4"/>
  <c r="CX225" i="4"/>
  <c r="BR225" i="4"/>
  <c r="AL225" i="4"/>
  <c r="F225" i="4"/>
  <c r="CO225" i="4"/>
  <c r="BI225" i="4"/>
  <c r="AC225" i="4"/>
  <c r="DH225" i="4"/>
  <c r="AV225" i="4"/>
  <c r="CY225" i="4"/>
  <c r="AM225" i="4"/>
  <c r="CN225" i="4"/>
  <c r="AB225" i="4"/>
  <c r="DK225" i="4"/>
  <c r="CP225" i="4"/>
  <c r="BJ225" i="4"/>
  <c r="AD225" i="4"/>
  <c r="DM225" i="4"/>
  <c r="CG225" i="4"/>
  <c r="BA225" i="4"/>
  <c r="U225" i="4"/>
  <c r="CR225" i="4"/>
  <c r="AF225" i="4"/>
  <c r="CI225" i="4"/>
  <c r="W225" i="4"/>
  <c r="BX225" i="4"/>
  <c r="L225" i="4"/>
  <c r="AY225" i="4"/>
  <c r="BO225" i="4"/>
  <c r="V225" i="4"/>
  <c r="M225" i="4"/>
  <c r="G225" i="4"/>
  <c r="DN225" i="4"/>
  <c r="DE225" i="4"/>
  <c r="CB225" i="4"/>
  <c r="BH225" i="4"/>
  <c r="AI225" i="4"/>
  <c r="CH225" i="4"/>
  <c r="BY225" i="4"/>
  <c r="P225" i="4"/>
  <c r="DS225" i="4"/>
  <c r="AS225" i="4"/>
  <c r="BS225" i="4"/>
  <c r="DC225" i="4"/>
  <c r="BB225" i="4"/>
  <c r="DO233" i="4"/>
  <c r="CE233" i="4"/>
  <c r="AD233" i="4"/>
  <c r="CP233" i="4"/>
  <c r="AN233" i="4"/>
  <c r="CZ233" i="4"/>
  <c r="AY233" i="4"/>
  <c r="DK233" i="4"/>
  <c r="BJ233" i="4"/>
  <c r="BT233" i="4"/>
  <c r="S233" i="4"/>
  <c r="AR233" i="4"/>
  <c r="CI233" i="4"/>
  <c r="L233" i="4"/>
  <c r="BC233" i="4"/>
  <c r="CT233" i="4"/>
  <c r="DQ233" i="4"/>
  <c r="DA233" i="4"/>
  <c r="CK233" i="4"/>
  <c r="BU233" i="4"/>
  <c r="BE233" i="4"/>
  <c r="AO233" i="4"/>
  <c r="Y233" i="4"/>
  <c r="I233" i="4"/>
  <c r="DH233" i="4"/>
  <c r="CM233" i="4"/>
  <c r="BR233" i="4"/>
  <c r="AV233" i="4"/>
  <c r="AA233" i="4"/>
  <c r="F233" i="4"/>
  <c r="DB233" i="4"/>
  <c r="CF233" i="4"/>
  <c r="BK233" i="4"/>
  <c r="AP233" i="4"/>
  <c r="T233" i="4"/>
  <c r="N233" i="4"/>
  <c r="BD233" i="4"/>
  <c r="CU233" i="4"/>
  <c r="AM233" i="4"/>
  <c r="CD233" i="4"/>
  <c r="W233" i="4"/>
  <c r="BN233" i="4"/>
  <c r="DD233" i="4"/>
  <c r="DM233" i="4"/>
  <c r="CW233" i="4"/>
  <c r="CG233" i="4"/>
  <c r="BQ233" i="4"/>
  <c r="BA233" i="4"/>
  <c r="AK233" i="4"/>
  <c r="U233" i="4"/>
  <c r="E233" i="4"/>
  <c r="DC233" i="4"/>
  <c r="CH233" i="4"/>
  <c r="BL233" i="4"/>
  <c r="AQ233" i="4"/>
  <c r="V233" i="4"/>
  <c r="DR233" i="4"/>
  <c r="CV233" i="4"/>
  <c r="CA233" i="4"/>
  <c r="BF233" i="4"/>
  <c r="AJ233" i="4"/>
  <c r="O233" i="4"/>
  <c r="X233" i="4"/>
  <c r="BO233" i="4"/>
  <c r="DF233" i="4"/>
  <c r="G233" i="4"/>
  <c r="AX233" i="4"/>
  <c r="CN233" i="4"/>
  <c r="CO233" i="4"/>
  <c r="BI233" i="4"/>
  <c r="AC233" i="4"/>
  <c r="DN233" i="4"/>
  <c r="BW233" i="4"/>
  <c r="AF233" i="4"/>
  <c r="DG233" i="4"/>
  <c r="BP233" i="4"/>
  <c r="Z233" i="4"/>
  <c r="AT233" i="4"/>
  <c r="BH233" i="4"/>
  <c r="AH233" i="4"/>
  <c r="DI233" i="4"/>
  <c r="CC233" i="4"/>
  <c r="AW233" i="4"/>
  <c r="Q233" i="4"/>
  <c r="CX233" i="4"/>
  <c r="BG233" i="4"/>
  <c r="P233" i="4"/>
  <c r="CQ233" i="4"/>
  <c r="AZ233" i="4"/>
  <c r="J233" i="4"/>
  <c r="BZ233" i="4"/>
  <c r="BS233" i="4"/>
  <c r="BX233" i="4"/>
  <c r="DE233" i="4"/>
  <c r="BY233" i="4"/>
  <c r="AS233" i="4"/>
  <c r="M233" i="4"/>
  <c r="CR233" i="4"/>
  <c r="BB233" i="4"/>
  <c r="K233" i="4"/>
  <c r="CL233" i="4"/>
  <c r="AU233" i="4"/>
  <c r="D233" i="4"/>
  <c r="CJ233" i="4"/>
  <c r="R233" i="4"/>
  <c r="CY233" i="4"/>
  <c r="CS233" i="4"/>
  <c r="CB233" i="4"/>
  <c r="AE233" i="4"/>
  <c r="BM233" i="4"/>
  <c r="AL233" i="4"/>
  <c r="AI233" i="4"/>
  <c r="AB233" i="4"/>
  <c r="AG233" i="4"/>
  <c r="DL233" i="4"/>
  <c r="DP233" i="4"/>
  <c r="DJ233" i="4"/>
  <c r="DS233" i="4"/>
  <c r="DE247" i="4"/>
  <c r="CJ247" i="4"/>
  <c r="BN247" i="4"/>
  <c r="AS247" i="4"/>
  <c r="X247" i="4"/>
  <c r="DN247" i="4"/>
  <c r="CS247" i="4"/>
  <c r="BX247" i="4"/>
  <c r="BB247" i="4"/>
  <c r="AG247" i="4"/>
  <c r="L247" i="4"/>
  <c r="DH247" i="4"/>
  <c r="CL247" i="4"/>
  <c r="BQ247" i="4"/>
  <c r="AV247" i="4"/>
  <c r="Z247" i="4"/>
  <c r="E247" i="4"/>
  <c r="DA247" i="4"/>
  <c r="CF247" i="4"/>
  <c r="BJ247" i="4"/>
  <c r="AO247" i="4"/>
  <c r="T247" i="4"/>
  <c r="DP247" i="4"/>
  <c r="CT247" i="4"/>
  <c r="BY247" i="4"/>
  <c r="BD247" i="4"/>
  <c r="AH247" i="4"/>
  <c r="M247" i="4"/>
  <c r="DD247" i="4"/>
  <c r="CH247" i="4"/>
  <c r="BM247" i="4"/>
  <c r="AR247" i="4"/>
  <c r="V247" i="4"/>
  <c r="DR247" i="4"/>
  <c r="CW247" i="4"/>
  <c r="CB247" i="4"/>
  <c r="BF247" i="4"/>
  <c r="AK247" i="4"/>
  <c r="P247" i="4"/>
  <c r="DL247" i="4"/>
  <c r="CP247" i="4"/>
  <c r="BU247" i="4"/>
  <c r="AZ247" i="4"/>
  <c r="AD247" i="4"/>
  <c r="I247" i="4"/>
  <c r="DJ247" i="4"/>
  <c r="BT247" i="4"/>
  <c r="AC247" i="4"/>
  <c r="CX247" i="4"/>
  <c r="BH247" i="4"/>
  <c r="Q247" i="4"/>
  <c r="CR247" i="4"/>
  <c r="BA247" i="4"/>
  <c r="J247" i="4"/>
  <c r="CK247" i="4"/>
  <c r="AT247" i="4"/>
  <c r="D247" i="4"/>
  <c r="CZ247" i="4"/>
  <c r="BI247" i="4"/>
  <c r="R247" i="4"/>
  <c r="CN247" i="4"/>
  <c r="AW247" i="4"/>
  <c r="F247" i="4"/>
  <c r="CG247" i="4"/>
  <c r="AP247" i="4"/>
  <c r="DQ247" i="4"/>
  <c r="BZ247" i="4"/>
  <c r="AJ247" i="4"/>
  <c r="CO247" i="4"/>
  <c r="AX247" i="4"/>
  <c r="H247" i="4"/>
  <c r="CC247" i="4"/>
  <c r="AL247" i="4"/>
  <c r="DM247" i="4"/>
  <c r="BV247" i="4"/>
  <c r="AF247" i="4"/>
  <c r="DF247" i="4"/>
  <c r="BP247" i="4"/>
  <c r="Y247" i="4"/>
  <c r="CD247" i="4"/>
  <c r="AB247" i="4"/>
  <c r="CV247" i="4"/>
  <c r="AN247" i="4"/>
  <c r="DB247" i="4"/>
  <c r="BE247" i="4"/>
  <c r="DI247" i="4"/>
  <c r="BL247" i="4"/>
  <c r="N247" i="4"/>
  <c r="DS247" i="4"/>
  <c r="BR247" i="4"/>
  <c r="U247" i="4"/>
  <c r="O247" i="4"/>
  <c r="AE247" i="4"/>
  <c r="AU247" i="4"/>
  <c r="BK247" i="4"/>
  <c r="CA247" i="4"/>
  <c r="CQ247" i="4"/>
  <c r="DG247" i="4"/>
  <c r="K247" i="4"/>
  <c r="AI247" i="4"/>
  <c r="BC247" i="4"/>
  <c r="BW247" i="4"/>
  <c r="CU247" i="4"/>
  <c r="DO247" i="4"/>
  <c r="S247" i="4"/>
  <c r="AM247" i="4"/>
  <c r="BG247" i="4"/>
  <c r="CE247" i="4"/>
  <c r="CY247" i="4"/>
  <c r="W247" i="4"/>
  <c r="AQ247" i="4"/>
  <c r="BO247" i="4"/>
  <c r="CI247" i="4"/>
  <c r="DC247" i="4"/>
  <c r="AY247" i="4"/>
  <c r="BS247" i="4"/>
  <c r="G247" i="4"/>
  <c r="CM247" i="4"/>
  <c r="AA247" i="4"/>
  <c r="DS255" i="4"/>
  <c r="DB255" i="4"/>
  <c r="CG255" i="4"/>
  <c r="BL255" i="4"/>
  <c r="AP255" i="4"/>
  <c r="U255" i="4"/>
  <c r="DQ255" i="4"/>
  <c r="CV255" i="4"/>
  <c r="BZ255" i="4"/>
  <c r="BE255" i="4"/>
  <c r="AJ255" i="4"/>
  <c r="N255" i="4"/>
  <c r="DJ255" i="4"/>
  <c r="CO255" i="4"/>
  <c r="BT255" i="4"/>
  <c r="AX255" i="4"/>
  <c r="AC255" i="4"/>
  <c r="H255" i="4"/>
  <c r="CX255" i="4"/>
  <c r="CC255" i="4"/>
  <c r="BH255" i="4"/>
  <c r="AL255" i="4"/>
  <c r="Q255" i="4"/>
  <c r="DM255" i="4"/>
  <c r="CR255" i="4"/>
  <c r="BV255" i="4"/>
  <c r="BA255" i="4"/>
  <c r="AF255" i="4"/>
  <c r="J255" i="4"/>
  <c r="DF255" i="4"/>
  <c r="CK255" i="4"/>
  <c r="BP255" i="4"/>
  <c r="AT255" i="4"/>
  <c r="Y255" i="4"/>
  <c r="D255" i="4"/>
  <c r="CZ255" i="4"/>
  <c r="CD255" i="4"/>
  <c r="BI255" i="4"/>
  <c r="AN255" i="4"/>
  <c r="R255" i="4"/>
  <c r="DI255" i="4"/>
  <c r="CN255" i="4"/>
  <c r="BR255" i="4"/>
  <c r="AW255" i="4"/>
  <c r="AB255" i="4"/>
  <c r="F255" i="4"/>
  <c r="CL255" i="4"/>
  <c r="AV255" i="4"/>
  <c r="E255" i="4"/>
  <c r="CF255" i="4"/>
  <c r="AO255" i="4"/>
  <c r="DP255" i="4"/>
  <c r="BY255" i="4"/>
  <c r="AH255" i="4"/>
  <c r="DD255" i="4"/>
  <c r="BM255" i="4"/>
  <c r="V255" i="4"/>
  <c r="DR255" i="4"/>
  <c r="CB255" i="4"/>
  <c r="AK255" i="4"/>
  <c r="DL255" i="4"/>
  <c r="BU255" i="4"/>
  <c r="AD255" i="4"/>
  <c r="DE255" i="4"/>
  <c r="BN255" i="4"/>
  <c r="X255" i="4"/>
  <c r="CS255" i="4"/>
  <c r="BB255" i="4"/>
  <c r="L255" i="4"/>
  <c r="DH255" i="4"/>
  <c r="BQ255" i="4"/>
  <c r="Z255" i="4"/>
  <c r="DA255" i="4"/>
  <c r="BJ255" i="4"/>
  <c r="T255" i="4"/>
  <c r="CT255" i="4"/>
  <c r="BD255" i="4"/>
  <c r="M255" i="4"/>
  <c r="CH255" i="4"/>
  <c r="AR255" i="4"/>
  <c r="BF255" i="4"/>
  <c r="I255" i="4"/>
  <c r="BX255" i="4"/>
  <c r="P255" i="4"/>
  <c r="CJ255" i="4"/>
  <c r="AG255" i="4"/>
  <c r="CP255" i="4"/>
  <c r="AS255" i="4"/>
  <c r="AZ255" i="4"/>
  <c r="DN255" i="4"/>
  <c r="CW255" i="4"/>
  <c r="G255" i="4"/>
  <c r="W255" i="4"/>
  <c r="AM255" i="4"/>
  <c r="BC255" i="4"/>
  <c r="BS255" i="4"/>
  <c r="CI255" i="4"/>
  <c r="CY255" i="4"/>
  <c r="DO255" i="4"/>
  <c r="S255" i="4"/>
  <c r="AQ255" i="4"/>
  <c r="BK255" i="4"/>
  <c r="CE255" i="4"/>
  <c r="DC255" i="4"/>
  <c r="AA255" i="4"/>
  <c r="AU255" i="4"/>
  <c r="BO255" i="4"/>
  <c r="CM255" i="4"/>
  <c r="DG255" i="4"/>
  <c r="K255" i="4"/>
  <c r="AE255" i="4"/>
  <c r="AY255" i="4"/>
  <c r="BW255" i="4"/>
  <c r="CQ255" i="4"/>
  <c r="DK255" i="4"/>
  <c r="CA255" i="4"/>
  <c r="O255" i="4"/>
  <c r="CU255" i="4"/>
  <c r="AI255" i="4"/>
  <c r="BG255" i="4"/>
  <c r="DP263" i="4"/>
  <c r="CT263" i="4"/>
  <c r="BY263" i="4"/>
  <c r="BD263" i="4"/>
  <c r="AH263" i="4"/>
  <c r="M263" i="4"/>
  <c r="DD263" i="4"/>
  <c r="CH263" i="4"/>
  <c r="BM263" i="4"/>
  <c r="AR263" i="4"/>
  <c r="V263" i="4"/>
  <c r="DR263" i="4"/>
  <c r="CW263" i="4"/>
  <c r="CB263" i="4"/>
  <c r="BF263" i="4"/>
  <c r="AK263" i="4"/>
  <c r="P263" i="4"/>
  <c r="DL263" i="4"/>
  <c r="CP263" i="4"/>
  <c r="BU263" i="4"/>
  <c r="AZ263" i="4"/>
  <c r="AD263" i="4"/>
  <c r="I263" i="4"/>
  <c r="DE263" i="4"/>
  <c r="CJ263" i="4"/>
  <c r="BN263" i="4"/>
  <c r="AS263" i="4"/>
  <c r="X263" i="4"/>
  <c r="DN263" i="4"/>
  <c r="CS263" i="4"/>
  <c r="BX263" i="4"/>
  <c r="BB263" i="4"/>
  <c r="AG263" i="4"/>
  <c r="L263" i="4"/>
  <c r="DH263" i="4"/>
  <c r="CL263" i="4"/>
  <c r="BQ263" i="4"/>
  <c r="AV263" i="4"/>
  <c r="Z263" i="4"/>
  <c r="E263" i="4"/>
  <c r="DA263" i="4"/>
  <c r="CF263" i="4"/>
  <c r="BJ263" i="4"/>
  <c r="AO263" i="4"/>
  <c r="T263" i="4"/>
  <c r="CZ263" i="4"/>
  <c r="BI263" i="4"/>
  <c r="R263" i="4"/>
  <c r="CN263" i="4"/>
  <c r="AW263" i="4"/>
  <c r="F263" i="4"/>
  <c r="CG263" i="4"/>
  <c r="AP263" i="4"/>
  <c r="DQ263" i="4"/>
  <c r="BZ263" i="4"/>
  <c r="AJ263" i="4"/>
  <c r="CO263" i="4"/>
  <c r="AX263" i="4"/>
  <c r="H263" i="4"/>
  <c r="CC263" i="4"/>
  <c r="AL263" i="4"/>
  <c r="DM263" i="4"/>
  <c r="BV263" i="4"/>
  <c r="AF263" i="4"/>
  <c r="DF263" i="4"/>
  <c r="BP263" i="4"/>
  <c r="Y263" i="4"/>
  <c r="DS263" i="4"/>
  <c r="CD263" i="4"/>
  <c r="AN263" i="4"/>
  <c r="DI263" i="4"/>
  <c r="BR263" i="4"/>
  <c r="AB263" i="4"/>
  <c r="DB263" i="4"/>
  <c r="BL263" i="4"/>
  <c r="U263" i="4"/>
  <c r="CV263" i="4"/>
  <c r="BE263" i="4"/>
  <c r="N263" i="4"/>
  <c r="AC263" i="4"/>
  <c r="CR263" i="4"/>
  <c r="AT263" i="4"/>
  <c r="CX263" i="4"/>
  <c r="BA263" i="4"/>
  <c r="D263" i="4"/>
  <c r="DJ263" i="4"/>
  <c r="BH263" i="4"/>
  <c r="J263" i="4"/>
  <c r="CK263" i="4"/>
  <c r="BT263" i="4"/>
  <c r="Q263" i="4"/>
  <c r="O263" i="4"/>
  <c r="AE263" i="4"/>
  <c r="AU263" i="4"/>
  <c r="BK263" i="4"/>
  <c r="CA263" i="4"/>
  <c r="CQ263" i="4"/>
  <c r="DG263" i="4"/>
  <c r="G263" i="4"/>
  <c r="AA263" i="4"/>
  <c r="AY263" i="4"/>
  <c r="BS263" i="4"/>
  <c r="CM263" i="4"/>
  <c r="DK263" i="4"/>
  <c r="K263" i="4"/>
  <c r="AI263" i="4"/>
  <c r="BC263" i="4"/>
  <c r="BW263" i="4"/>
  <c r="CU263" i="4"/>
  <c r="DO263" i="4"/>
  <c r="S263" i="4"/>
  <c r="AM263" i="4"/>
  <c r="BG263" i="4"/>
  <c r="CE263" i="4"/>
  <c r="CY263" i="4"/>
  <c r="AQ263" i="4"/>
  <c r="BO263" i="4"/>
  <c r="CI263" i="4"/>
  <c r="DC263" i="4"/>
  <c r="DM271" i="4"/>
  <c r="CR271" i="4"/>
  <c r="BV271" i="4"/>
  <c r="BA271" i="4"/>
  <c r="AF271" i="4"/>
  <c r="J271" i="4"/>
  <c r="DF271" i="4"/>
  <c r="CK271" i="4"/>
  <c r="BP271" i="4"/>
  <c r="AT271" i="4"/>
  <c r="DS271" i="4"/>
  <c r="DB271" i="4"/>
  <c r="CG271" i="4"/>
  <c r="BL271" i="4"/>
  <c r="AP271" i="4"/>
  <c r="U271" i="4"/>
  <c r="DQ271" i="4"/>
  <c r="CV271" i="4"/>
  <c r="BZ271" i="4"/>
  <c r="BE271" i="4"/>
  <c r="DR271" i="4"/>
  <c r="CB271" i="4"/>
  <c r="AK271" i="4"/>
  <c r="DL271" i="4"/>
  <c r="BU271" i="4"/>
  <c r="AJ271" i="4"/>
  <c r="N271" i="4"/>
  <c r="DJ271" i="4"/>
  <c r="CO271" i="4"/>
  <c r="BT271" i="4"/>
  <c r="AX271" i="4"/>
  <c r="AC271" i="4"/>
  <c r="H271" i="4"/>
  <c r="CX271" i="4"/>
  <c r="CC271" i="4"/>
  <c r="BH271" i="4"/>
  <c r="AL271" i="4"/>
  <c r="Q271" i="4"/>
  <c r="DH271" i="4"/>
  <c r="BQ271" i="4"/>
  <c r="Z271" i="4"/>
  <c r="DA271" i="4"/>
  <c r="BJ271" i="4"/>
  <c r="AD271" i="4"/>
  <c r="I271" i="4"/>
  <c r="DE271" i="4"/>
  <c r="CJ271" i="4"/>
  <c r="BN271" i="4"/>
  <c r="AS271" i="4"/>
  <c r="X271" i="4"/>
  <c r="DN271" i="4"/>
  <c r="CS271" i="4"/>
  <c r="BX271" i="4"/>
  <c r="BB271" i="4"/>
  <c r="AG271" i="4"/>
  <c r="L271" i="4"/>
  <c r="CW271" i="4"/>
  <c r="BF271" i="4"/>
  <c r="P271" i="4"/>
  <c r="CP271" i="4"/>
  <c r="AZ271" i="4"/>
  <c r="Y271" i="4"/>
  <c r="D271" i="4"/>
  <c r="CZ271" i="4"/>
  <c r="CD271" i="4"/>
  <c r="BI271" i="4"/>
  <c r="AN271" i="4"/>
  <c r="R271" i="4"/>
  <c r="DI271" i="4"/>
  <c r="CN271" i="4"/>
  <c r="BR271" i="4"/>
  <c r="AW271" i="4"/>
  <c r="AB271" i="4"/>
  <c r="F271" i="4"/>
  <c r="E271" i="4"/>
  <c r="DP271" i="4"/>
  <c r="AH271" i="4"/>
  <c r="BM271" i="4"/>
  <c r="CF271" i="4"/>
  <c r="CT271" i="4"/>
  <c r="M271" i="4"/>
  <c r="AR271" i="4"/>
  <c r="CL271" i="4"/>
  <c r="AO271" i="4"/>
  <c r="BY271" i="4"/>
  <c r="DD271" i="4"/>
  <c r="V271" i="4"/>
  <c r="CH271" i="4"/>
  <c r="AV271" i="4"/>
  <c r="T271" i="4"/>
  <c r="G271" i="4"/>
  <c r="W271" i="4"/>
  <c r="AM271" i="4"/>
  <c r="BC271" i="4"/>
  <c r="BS271" i="4"/>
  <c r="CI271" i="4"/>
  <c r="CY271" i="4"/>
  <c r="DO271" i="4"/>
  <c r="BD271" i="4"/>
  <c r="O271" i="4"/>
  <c r="AI271" i="4"/>
  <c r="BG271" i="4"/>
  <c r="CA271" i="4"/>
  <c r="CU271" i="4"/>
  <c r="S271" i="4"/>
  <c r="AQ271" i="4"/>
  <c r="BK271" i="4"/>
  <c r="CE271" i="4"/>
  <c r="DC271" i="4"/>
  <c r="AU271" i="4"/>
  <c r="CM271" i="4"/>
  <c r="K271" i="4"/>
  <c r="AY271" i="4"/>
  <c r="CQ271" i="4"/>
  <c r="AA271" i="4"/>
  <c r="BO271" i="4"/>
  <c r="DG271" i="4"/>
  <c r="DK271" i="4"/>
  <c r="AE271" i="4"/>
  <c r="DN279" i="4"/>
  <c r="CS279" i="4"/>
  <c r="BX279" i="4"/>
  <c r="BB279" i="4"/>
  <c r="AG279" i="4"/>
  <c r="L279" i="4"/>
  <c r="DH279" i="4"/>
  <c r="CL279" i="4"/>
  <c r="BQ279" i="4"/>
  <c r="AV279" i="4"/>
  <c r="Z279" i="4"/>
  <c r="E279" i="4"/>
  <c r="DA279" i="4"/>
  <c r="CF279" i="4"/>
  <c r="BJ279" i="4"/>
  <c r="AO279" i="4"/>
  <c r="T279" i="4"/>
  <c r="DP279" i="4"/>
  <c r="CT279" i="4"/>
  <c r="BY279" i="4"/>
  <c r="BD279" i="4"/>
  <c r="AH279" i="4"/>
  <c r="M279" i="4"/>
  <c r="DI279" i="4"/>
  <c r="CN279" i="4"/>
  <c r="BR279" i="4"/>
  <c r="AW279" i="4"/>
  <c r="AB279" i="4"/>
  <c r="F279" i="4"/>
  <c r="DB279" i="4"/>
  <c r="CG279" i="4"/>
  <c r="BL279" i="4"/>
  <c r="AP279" i="4"/>
  <c r="U279" i="4"/>
  <c r="DQ279" i="4"/>
  <c r="CV279" i="4"/>
  <c r="BZ279" i="4"/>
  <c r="BE279" i="4"/>
  <c r="AJ279" i="4"/>
  <c r="N279" i="4"/>
  <c r="DJ279" i="4"/>
  <c r="CO279" i="4"/>
  <c r="BT279" i="4"/>
  <c r="AX279" i="4"/>
  <c r="AC279" i="4"/>
  <c r="H279" i="4"/>
  <c r="DD279" i="4"/>
  <c r="CH279" i="4"/>
  <c r="BM279" i="4"/>
  <c r="AR279" i="4"/>
  <c r="V279" i="4"/>
  <c r="DR279" i="4"/>
  <c r="CW279" i="4"/>
  <c r="CB279" i="4"/>
  <c r="BF279" i="4"/>
  <c r="AK279" i="4"/>
  <c r="P279" i="4"/>
  <c r="DL279" i="4"/>
  <c r="CP279" i="4"/>
  <c r="BU279" i="4"/>
  <c r="AZ279" i="4"/>
  <c r="AD279" i="4"/>
  <c r="I279" i="4"/>
  <c r="DE279" i="4"/>
  <c r="CJ279" i="4"/>
  <c r="BN279" i="4"/>
  <c r="AS279" i="4"/>
  <c r="X279" i="4"/>
  <c r="CX279" i="4"/>
  <c r="Q279" i="4"/>
  <c r="BA279" i="4"/>
  <c r="CK279" i="4"/>
  <c r="D279" i="4"/>
  <c r="AN279" i="4"/>
  <c r="CC279" i="4"/>
  <c r="DM279" i="4"/>
  <c r="AF279" i="4"/>
  <c r="BP279" i="4"/>
  <c r="CZ279" i="4"/>
  <c r="R279" i="4"/>
  <c r="BH279" i="4"/>
  <c r="CR279" i="4"/>
  <c r="J279" i="4"/>
  <c r="AT279" i="4"/>
  <c r="CD279" i="4"/>
  <c r="DF279" i="4"/>
  <c r="DS279" i="4"/>
  <c r="Y279" i="4"/>
  <c r="AL279" i="4"/>
  <c r="BI279" i="4"/>
  <c r="BV279" i="4"/>
  <c r="O279" i="4"/>
  <c r="AE279" i="4"/>
  <c r="AU279" i="4"/>
  <c r="BK279" i="4"/>
  <c r="CA279" i="4"/>
  <c r="CQ279" i="4"/>
  <c r="DG279" i="4"/>
  <c r="W279" i="4"/>
  <c r="AQ279" i="4"/>
  <c r="BO279" i="4"/>
  <c r="CI279" i="4"/>
  <c r="DC279" i="4"/>
  <c r="G279" i="4"/>
  <c r="AA279" i="4"/>
  <c r="AY279" i="4"/>
  <c r="BS279" i="4"/>
  <c r="CM279" i="4"/>
  <c r="DK279" i="4"/>
  <c r="AM279" i="4"/>
  <c r="CE279" i="4"/>
  <c r="K279" i="4"/>
  <c r="BC279" i="4"/>
  <c r="CU279" i="4"/>
  <c r="S279" i="4"/>
  <c r="BG279" i="4"/>
  <c r="CY279" i="4"/>
  <c r="DO279" i="4"/>
  <c r="AI279" i="4"/>
  <c r="DJ287" i="4"/>
  <c r="CO287" i="4"/>
  <c r="BT287" i="4"/>
  <c r="AX287" i="4"/>
  <c r="AC287" i="4"/>
  <c r="H287" i="4"/>
  <c r="CX287" i="4"/>
  <c r="CC287" i="4"/>
  <c r="BH287" i="4"/>
  <c r="AL287" i="4"/>
  <c r="Q287" i="4"/>
  <c r="DM287" i="4"/>
  <c r="CR287" i="4"/>
  <c r="BV287" i="4"/>
  <c r="BA287" i="4"/>
  <c r="AF287" i="4"/>
  <c r="J287" i="4"/>
  <c r="DF287" i="4"/>
  <c r="CK287" i="4"/>
  <c r="BP287" i="4"/>
  <c r="AT287" i="4"/>
  <c r="Y287" i="4"/>
  <c r="D287" i="4"/>
  <c r="DE287" i="4"/>
  <c r="CJ287" i="4"/>
  <c r="BN287" i="4"/>
  <c r="AS287" i="4"/>
  <c r="X287" i="4"/>
  <c r="DN287" i="4"/>
  <c r="CS287" i="4"/>
  <c r="BX287" i="4"/>
  <c r="BB287" i="4"/>
  <c r="AG287" i="4"/>
  <c r="L287" i="4"/>
  <c r="DH287" i="4"/>
  <c r="CL287" i="4"/>
  <c r="BQ287" i="4"/>
  <c r="AV287" i="4"/>
  <c r="Z287" i="4"/>
  <c r="E287" i="4"/>
  <c r="DA287" i="4"/>
  <c r="CF287" i="4"/>
  <c r="BJ287" i="4"/>
  <c r="AO287" i="4"/>
  <c r="T287" i="4"/>
  <c r="DS287" i="4"/>
  <c r="CZ287" i="4"/>
  <c r="CD287" i="4"/>
  <c r="BI287" i="4"/>
  <c r="AN287" i="4"/>
  <c r="R287" i="4"/>
  <c r="DI287" i="4"/>
  <c r="CN287" i="4"/>
  <c r="BR287" i="4"/>
  <c r="AW287" i="4"/>
  <c r="AB287" i="4"/>
  <c r="F287" i="4"/>
  <c r="DB287" i="4"/>
  <c r="CG287" i="4"/>
  <c r="BL287" i="4"/>
  <c r="AP287" i="4"/>
  <c r="U287" i="4"/>
  <c r="DQ287" i="4"/>
  <c r="CV287" i="4"/>
  <c r="BZ287" i="4"/>
  <c r="BE287" i="4"/>
  <c r="AJ287" i="4"/>
  <c r="N287" i="4"/>
  <c r="BY287" i="4"/>
  <c r="DD287" i="4"/>
  <c r="V287" i="4"/>
  <c r="BF287" i="4"/>
  <c r="CP287" i="4"/>
  <c r="I287" i="4"/>
  <c r="BD287" i="4"/>
  <c r="CH287" i="4"/>
  <c r="DR287" i="4"/>
  <c r="AK287" i="4"/>
  <c r="BU287" i="4"/>
  <c r="DP287" i="4"/>
  <c r="AH287" i="4"/>
  <c r="BM287" i="4"/>
  <c r="CW287" i="4"/>
  <c r="P287" i="4"/>
  <c r="AZ287" i="4"/>
  <c r="M287" i="4"/>
  <c r="AD287" i="4"/>
  <c r="AR287" i="4"/>
  <c r="CB287" i="4"/>
  <c r="CT287" i="4"/>
  <c r="DL287" i="4"/>
  <c r="S287" i="4"/>
  <c r="AI287" i="4"/>
  <c r="AY287" i="4"/>
  <c r="BO287" i="4"/>
  <c r="CE287" i="4"/>
  <c r="CU287" i="4"/>
  <c r="DK287" i="4"/>
  <c r="W287" i="4"/>
  <c r="AQ287" i="4"/>
  <c r="BK287" i="4"/>
  <c r="CI287" i="4"/>
  <c r="DC287" i="4"/>
  <c r="G287" i="4"/>
  <c r="AA287" i="4"/>
  <c r="AU287" i="4"/>
  <c r="BS287" i="4"/>
  <c r="CM287" i="4"/>
  <c r="DG287" i="4"/>
  <c r="AE287" i="4"/>
  <c r="BW287" i="4"/>
  <c r="DO287" i="4"/>
  <c r="AM287" i="4"/>
  <c r="CA287" i="4"/>
  <c r="K287" i="4"/>
  <c r="BC287" i="4"/>
  <c r="CQ287" i="4"/>
  <c r="BG287" i="4"/>
  <c r="CY287" i="4"/>
  <c r="CL292" i="4"/>
  <c r="Z292" i="4"/>
  <c r="CI292" i="4"/>
  <c r="W292" i="4"/>
  <c r="CD292" i="4"/>
  <c r="R292" i="4"/>
  <c r="BK292" i="4"/>
  <c r="BV292" i="4"/>
  <c r="J292" i="4"/>
  <c r="BS292" i="4"/>
  <c r="G292" i="4"/>
  <c r="BN292" i="4"/>
  <c r="DG292" i="4"/>
  <c r="AU292" i="4"/>
  <c r="AP292" i="4"/>
  <c r="AM292" i="4"/>
  <c r="AH292" i="4"/>
  <c r="O292" i="4"/>
  <c r="DR292" i="4"/>
  <c r="CY292" i="4"/>
  <c r="AX292" i="4"/>
  <c r="DB292" i="4"/>
  <c r="BC292" i="4"/>
  <c r="CQ292" i="4"/>
  <c r="BF292" i="4"/>
  <c r="DJ292" i="4"/>
  <c r="CA292" i="4"/>
  <c r="CT292" i="4"/>
  <c r="DO292" i="4"/>
  <c r="AE292" i="4"/>
  <c r="DQ292" i="4"/>
  <c r="DA292" i="4"/>
  <c r="CK292" i="4"/>
  <c r="BU292" i="4"/>
  <c r="BE292" i="4"/>
  <c r="AO292" i="4"/>
  <c r="Y292" i="4"/>
  <c r="I292" i="4"/>
  <c r="DH292" i="4"/>
  <c r="CR292" i="4"/>
  <c r="CB292" i="4"/>
  <c r="BL292" i="4"/>
  <c r="AV292" i="4"/>
  <c r="AF292" i="4"/>
  <c r="P292" i="4"/>
  <c r="K292" i="4"/>
  <c r="AQ292" i="4"/>
  <c r="BW292" i="4"/>
  <c r="DC292" i="4"/>
  <c r="F292" i="4"/>
  <c r="AL292" i="4"/>
  <c r="BR292" i="4"/>
  <c r="CX292" i="4"/>
  <c r="CW292" i="4"/>
  <c r="CC292" i="4"/>
  <c r="BI292" i="4"/>
  <c r="AK292" i="4"/>
  <c r="Q292" i="4"/>
  <c r="DL292" i="4"/>
  <c r="CN292" i="4"/>
  <c r="BT292" i="4"/>
  <c r="AZ292" i="4"/>
  <c r="AB292" i="4"/>
  <c r="H292" i="4"/>
  <c r="AI292" i="4"/>
  <c r="CE292" i="4"/>
  <c r="DS292" i="4"/>
  <c r="AT292" i="4"/>
  <c r="CH292" i="4"/>
  <c r="DM292" i="4"/>
  <c r="CS292" i="4"/>
  <c r="BY292" i="4"/>
  <c r="BA292" i="4"/>
  <c r="AG292" i="4"/>
  <c r="M292" i="4"/>
  <c r="DD292" i="4"/>
  <c r="CJ292" i="4"/>
  <c r="BP292" i="4"/>
  <c r="AR292" i="4"/>
  <c r="X292" i="4"/>
  <c r="D292" i="4"/>
  <c r="AY292" i="4"/>
  <c r="CM292" i="4"/>
  <c r="N292" i="4"/>
  <c r="BB292" i="4"/>
  <c r="CP292" i="4"/>
  <c r="DI292" i="4"/>
  <c r="CO292" i="4"/>
  <c r="BQ292" i="4"/>
  <c r="AW292" i="4"/>
  <c r="AC292" i="4"/>
  <c r="E292" i="4"/>
  <c r="CZ292" i="4"/>
  <c r="CF292" i="4"/>
  <c r="BH292" i="4"/>
  <c r="AN292" i="4"/>
  <c r="T292" i="4"/>
  <c r="S292" i="4"/>
  <c r="BG292" i="4"/>
  <c r="CU292" i="4"/>
  <c r="V292" i="4"/>
  <c r="BJ292" i="4"/>
  <c r="DF292" i="4"/>
  <c r="AS292" i="4"/>
  <c r="BX292" i="4"/>
  <c r="AA292" i="4"/>
  <c r="DE292" i="4"/>
  <c r="U292" i="4"/>
  <c r="BD292" i="4"/>
  <c r="BO292" i="4"/>
  <c r="AD292" i="4"/>
  <c r="CG292" i="4"/>
  <c r="DP292" i="4"/>
  <c r="AJ292" i="4"/>
  <c r="DK292" i="4"/>
  <c r="BZ292" i="4"/>
  <c r="L292" i="4"/>
  <c r="DN292" i="4"/>
  <c r="BM292" i="4"/>
  <c r="DJ300" i="4"/>
  <c r="AX300" i="4"/>
  <c r="CQ300" i="4"/>
  <c r="AE300" i="4"/>
  <c r="CL300" i="4"/>
  <c r="Z300" i="4"/>
  <c r="CI300" i="4"/>
  <c r="W300" i="4"/>
  <c r="CT300" i="4"/>
  <c r="AH300" i="4"/>
  <c r="CA300" i="4"/>
  <c r="O300" i="4"/>
  <c r="BV300" i="4"/>
  <c r="J300" i="4"/>
  <c r="BS300" i="4"/>
  <c r="G300" i="4"/>
  <c r="DG300" i="4"/>
  <c r="DB300" i="4"/>
  <c r="CY300" i="4"/>
  <c r="CD300" i="4"/>
  <c r="AU300" i="4"/>
  <c r="DO300" i="4"/>
  <c r="BN300" i="4"/>
  <c r="R300" i="4"/>
  <c r="BF300" i="4"/>
  <c r="AM300" i="4"/>
  <c r="AP300" i="4"/>
  <c r="BK300" i="4"/>
  <c r="BC300" i="4"/>
  <c r="DR300" i="4"/>
  <c r="DM300" i="4"/>
  <c r="CW300" i="4"/>
  <c r="CG300" i="4"/>
  <c r="BQ300" i="4"/>
  <c r="BA300" i="4"/>
  <c r="AK300" i="4"/>
  <c r="U300" i="4"/>
  <c r="E300" i="4"/>
  <c r="DD300" i="4"/>
  <c r="CN300" i="4"/>
  <c r="BX300" i="4"/>
  <c r="BH300" i="4"/>
  <c r="AR300" i="4"/>
  <c r="AB300" i="4"/>
  <c r="L300" i="4"/>
  <c r="S300" i="4"/>
  <c r="AY300" i="4"/>
  <c r="CE300" i="4"/>
  <c r="DK300" i="4"/>
  <c r="N300" i="4"/>
  <c r="AT300" i="4"/>
  <c r="BZ300" i="4"/>
  <c r="DF300" i="4"/>
  <c r="DA300" i="4"/>
  <c r="CC300" i="4"/>
  <c r="BI300" i="4"/>
  <c r="AO300" i="4"/>
  <c r="Q300" i="4"/>
  <c r="DL300" i="4"/>
  <c r="CR300" i="4"/>
  <c r="BT300" i="4"/>
  <c r="AZ300" i="4"/>
  <c r="AF300" i="4"/>
  <c r="H300" i="4"/>
  <c r="AI300" i="4"/>
  <c r="BW300" i="4"/>
  <c r="DS300" i="4"/>
  <c r="F300" i="4"/>
  <c r="BB300" i="4"/>
  <c r="CP300" i="4"/>
  <c r="DQ300" i="4"/>
  <c r="CS300" i="4"/>
  <c r="BY300" i="4"/>
  <c r="BE300" i="4"/>
  <c r="AG300" i="4"/>
  <c r="M300" i="4"/>
  <c r="DH300" i="4"/>
  <c r="CJ300" i="4"/>
  <c r="BP300" i="4"/>
  <c r="AV300" i="4"/>
  <c r="X300" i="4"/>
  <c r="D300" i="4"/>
  <c r="AQ300" i="4"/>
  <c r="CM300" i="4"/>
  <c r="V300" i="4"/>
  <c r="BJ300" i="4"/>
  <c r="CX300" i="4"/>
  <c r="DI300" i="4"/>
  <c r="CO300" i="4"/>
  <c r="BU300" i="4"/>
  <c r="AW300" i="4"/>
  <c r="AC300" i="4"/>
  <c r="I300" i="4"/>
  <c r="CZ300" i="4"/>
  <c r="CF300" i="4"/>
  <c r="BL300" i="4"/>
  <c r="AN300" i="4"/>
  <c r="T300" i="4"/>
  <c r="K300" i="4"/>
  <c r="BG300" i="4"/>
  <c r="CU300" i="4"/>
  <c r="AD300" i="4"/>
  <c r="BR300" i="4"/>
  <c r="DN300" i="4"/>
  <c r="CK300" i="4"/>
  <c r="DP300" i="4"/>
  <c r="AJ300" i="4"/>
  <c r="DC300" i="4"/>
  <c r="AL300" i="4"/>
  <c r="BM300" i="4"/>
  <c r="CV300" i="4"/>
  <c r="P300" i="4"/>
  <c r="CH300" i="4"/>
  <c r="AS300" i="4"/>
  <c r="CB300" i="4"/>
  <c r="AA300" i="4"/>
  <c r="BO300" i="4"/>
  <c r="DE300" i="4"/>
  <c r="Y300" i="4"/>
  <c r="CZ307" i="4"/>
  <c r="BI307" i="4"/>
  <c r="R307" i="4"/>
  <c r="CN307" i="4"/>
  <c r="AW307" i="4"/>
  <c r="F307" i="4"/>
  <c r="CG307" i="4"/>
  <c r="AP307" i="4"/>
  <c r="DQ307" i="4"/>
  <c r="BZ307" i="4"/>
  <c r="AJ307" i="4"/>
  <c r="CJ307" i="4"/>
  <c r="AS307" i="4"/>
  <c r="DN307" i="4"/>
  <c r="BX307" i="4"/>
  <c r="AG307" i="4"/>
  <c r="DH307" i="4"/>
  <c r="BQ307" i="4"/>
  <c r="Z307" i="4"/>
  <c r="DA307" i="4"/>
  <c r="BJ307" i="4"/>
  <c r="T307" i="4"/>
  <c r="DE307" i="4"/>
  <c r="X307" i="4"/>
  <c r="BB307" i="4"/>
  <c r="CL307" i="4"/>
  <c r="E307" i="4"/>
  <c r="AO307" i="4"/>
  <c r="CD307" i="4"/>
  <c r="CS307" i="4"/>
  <c r="DB307" i="4"/>
  <c r="CV307" i="4"/>
  <c r="AN307" i="4"/>
  <c r="AB307" i="4"/>
  <c r="AV307" i="4"/>
  <c r="BE307" i="4"/>
  <c r="DI307" i="4"/>
  <c r="U307" i="4"/>
  <c r="DS307" i="4"/>
  <c r="L307" i="4"/>
  <c r="N307" i="4"/>
  <c r="CF307" i="4"/>
  <c r="BN307" i="4"/>
  <c r="BR307" i="4"/>
  <c r="BL307" i="4"/>
  <c r="G307" i="4"/>
  <c r="W307" i="4"/>
  <c r="AM307" i="4"/>
  <c r="BC307" i="4"/>
  <c r="BS307" i="4"/>
  <c r="CI307" i="4"/>
  <c r="CY307" i="4"/>
  <c r="DO307" i="4"/>
  <c r="AA307" i="4"/>
  <c r="AU307" i="4"/>
  <c r="BO307" i="4"/>
  <c r="CM307" i="4"/>
  <c r="DG307" i="4"/>
  <c r="K307" i="4"/>
  <c r="AE307" i="4"/>
  <c r="AY307" i="4"/>
  <c r="BW307" i="4"/>
  <c r="CQ307" i="4"/>
  <c r="DK307" i="4"/>
  <c r="S307" i="4"/>
  <c r="BK307" i="4"/>
  <c r="DC307" i="4"/>
  <c r="AI307" i="4"/>
  <c r="CA307" i="4"/>
  <c r="AQ307" i="4"/>
  <c r="CE307" i="4"/>
  <c r="O307" i="4"/>
  <c r="BG307" i="4"/>
  <c r="CU307" i="4"/>
  <c r="DP315" i="4"/>
  <c r="BY315" i="4"/>
  <c r="AH315" i="4"/>
  <c r="DD315" i="4"/>
  <c r="BM315" i="4"/>
  <c r="V315" i="4"/>
  <c r="CW315" i="4"/>
  <c r="BF315" i="4"/>
  <c r="P315" i="4"/>
  <c r="CP315" i="4"/>
  <c r="AZ315" i="4"/>
  <c r="I315" i="4"/>
  <c r="CZ315" i="4"/>
  <c r="BI315" i="4"/>
  <c r="R315" i="4"/>
  <c r="CN315" i="4"/>
  <c r="AW315" i="4"/>
  <c r="F315" i="4"/>
  <c r="CG315" i="4"/>
  <c r="AP315" i="4"/>
  <c r="DQ315" i="4"/>
  <c r="BZ315" i="4"/>
  <c r="AJ315" i="4"/>
  <c r="CD315" i="4"/>
  <c r="DI315" i="4"/>
  <c r="AB315" i="4"/>
  <c r="BL315" i="4"/>
  <c r="CV315" i="4"/>
  <c r="N315" i="4"/>
  <c r="DS315" i="4"/>
  <c r="M315" i="4"/>
  <c r="DR315" i="4"/>
  <c r="U315" i="4"/>
  <c r="AD315" i="4"/>
  <c r="BD315" i="4"/>
  <c r="BR315" i="4"/>
  <c r="CB315" i="4"/>
  <c r="BU315" i="4"/>
  <c r="AN315" i="4"/>
  <c r="AK315" i="4"/>
  <c r="AR315" i="4"/>
  <c r="BE315" i="4"/>
  <c r="DL315" i="4"/>
  <c r="CT315" i="4"/>
  <c r="CH315" i="4"/>
  <c r="DB315" i="4"/>
  <c r="S315" i="4"/>
  <c r="AI315" i="4"/>
  <c r="AY315" i="4"/>
  <c r="BO315" i="4"/>
  <c r="CE315" i="4"/>
  <c r="CU315" i="4"/>
  <c r="DK315" i="4"/>
  <c r="O315" i="4"/>
  <c r="AM315" i="4"/>
  <c r="BG315" i="4"/>
  <c r="CA315" i="4"/>
  <c r="CY315" i="4"/>
  <c r="W315" i="4"/>
  <c r="AQ315" i="4"/>
  <c r="BK315" i="4"/>
  <c r="CI315" i="4"/>
  <c r="DC315" i="4"/>
  <c r="G315" i="4"/>
  <c r="AU315" i="4"/>
  <c r="CM315" i="4"/>
  <c r="K315" i="4"/>
  <c r="BC315" i="4"/>
  <c r="CQ315" i="4"/>
  <c r="AA315" i="4"/>
  <c r="BS315" i="4"/>
  <c r="DG315" i="4"/>
  <c r="BW315" i="4"/>
  <c r="DO315" i="4"/>
  <c r="CO323" i="4"/>
  <c r="AX323" i="4"/>
  <c r="H323" i="4"/>
  <c r="CC323" i="4"/>
  <c r="AL323" i="4"/>
  <c r="DM323" i="4"/>
  <c r="BV323" i="4"/>
  <c r="AF323" i="4"/>
  <c r="DF323" i="4"/>
  <c r="BP323" i="4"/>
  <c r="Y323" i="4"/>
  <c r="DP323" i="4"/>
  <c r="BY323" i="4"/>
  <c r="AH323" i="4"/>
  <c r="DD323" i="4"/>
  <c r="BM323" i="4"/>
  <c r="V323" i="4"/>
  <c r="CW323" i="4"/>
  <c r="BF323" i="4"/>
  <c r="P323" i="4"/>
  <c r="CP323" i="4"/>
  <c r="AZ323" i="4"/>
  <c r="I323" i="4"/>
  <c r="BD323" i="4"/>
  <c r="CH323" i="4"/>
  <c r="DR323" i="4"/>
  <c r="AK323" i="4"/>
  <c r="BU323" i="4"/>
  <c r="AC323" i="4"/>
  <c r="AR323" i="4"/>
  <c r="BA323" i="4"/>
  <c r="AT323" i="4"/>
  <c r="CT323" i="4"/>
  <c r="CX323" i="4"/>
  <c r="CR323" i="4"/>
  <c r="DL323" i="4"/>
  <c r="D323" i="4"/>
  <c r="BT323" i="4"/>
  <c r="CB323" i="4"/>
  <c r="BH323" i="4"/>
  <c r="CK323" i="4"/>
  <c r="J323" i="4"/>
  <c r="DJ323" i="4"/>
  <c r="AD323" i="4"/>
  <c r="M323" i="4"/>
  <c r="Q323" i="4"/>
  <c r="K323" i="4"/>
  <c r="AA323" i="4"/>
  <c r="AQ323" i="4"/>
  <c r="BG323" i="4"/>
  <c r="BW323" i="4"/>
  <c r="CM323" i="4"/>
  <c r="DC323" i="4"/>
  <c r="W323" i="4"/>
  <c r="AU323" i="4"/>
  <c r="BO323" i="4"/>
  <c r="CI323" i="4"/>
  <c r="DG323" i="4"/>
  <c r="G323" i="4"/>
  <c r="AE323" i="4"/>
  <c r="AY323" i="4"/>
  <c r="BS323" i="4"/>
  <c r="CQ323" i="4"/>
  <c r="DK323" i="4"/>
  <c r="AM323" i="4"/>
  <c r="CE323" i="4"/>
  <c r="O323" i="4"/>
  <c r="BC323" i="4"/>
  <c r="CU323" i="4"/>
  <c r="S323" i="4"/>
  <c r="BK323" i="4"/>
  <c r="CY323" i="4"/>
  <c r="CA323" i="4"/>
  <c r="DO323" i="4"/>
  <c r="DN331" i="4"/>
  <c r="CS331" i="4"/>
  <c r="BX331" i="4"/>
  <c r="BB331" i="4"/>
  <c r="AG331" i="4"/>
  <c r="L331" i="4"/>
  <c r="DH331" i="4"/>
  <c r="CL331" i="4"/>
  <c r="BQ331" i="4"/>
  <c r="AV331" i="4"/>
  <c r="Z331" i="4"/>
  <c r="E331" i="4"/>
  <c r="DA331" i="4"/>
  <c r="CF331" i="4"/>
  <c r="BJ331" i="4"/>
  <c r="DI331" i="4"/>
  <c r="CN331" i="4"/>
  <c r="BR331" i="4"/>
  <c r="AW331" i="4"/>
  <c r="AB331" i="4"/>
  <c r="F331" i="4"/>
  <c r="DB331" i="4"/>
  <c r="CG331" i="4"/>
  <c r="BL331" i="4"/>
  <c r="AP331" i="4"/>
  <c r="U331" i="4"/>
  <c r="DQ331" i="4"/>
  <c r="CV331" i="4"/>
  <c r="BZ331" i="4"/>
  <c r="BE331" i="4"/>
  <c r="DS331" i="4"/>
  <c r="CC331" i="4"/>
  <c r="AL331" i="4"/>
  <c r="DM331" i="4"/>
  <c r="BV331" i="4"/>
  <c r="AF331" i="4"/>
  <c r="DF331" i="4"/>
  <c r="BP331" i="4"/>
  <c r="AJ331" i="4"/>
  <c r="N331" i="4"/>
  <c r="DJ331" i="4"/>
  <c r="CO331" i="4"/>
  <c r="BT331" i="4"/>
  <c r="AX331" i="4"/>
  <c r="AC331" i="4"/>
  <c r="H331" i="4"/>
  <c r="CX331" i="4"/>
  <c r="AR331" i="4"/>
  <c r="CW331" i="4"/>
  <c r="BA331" i="4"/>
  <c r="DL331" i="4"/>
  <c r="AZ331" i="4"/>
  <c r="Y331" i="4"/>
  <c r="DP331" i="4"/>
  <c r="CJ331" i="4"/>
  <c r="BI331" i="4"/>
  <c r="AH331" i="4"/>
  <c r="BM331" i="4"/>
  <c r="Q331" i="4"/>
  <c r="CB331" i="4"/>
  <c r="P331" i="4"/>
  <c r="CK331" i="4"/>
  <c r="AO331" i="4"/>
  <c r="I331" i="4"/>
  <c r="CZ331" i="4"/>
  <c r="BY331" i="4"/>
  <c r="AS331" i="4"/>
  <c r="R331" i="4"/>
  <c r="DD331" i="4"/>
  <c r="DR331" i="4"/>
  <c r="J331" i="4"/>
  <c r="AD331" i="4"/>
  <c r="CT331" i="4"/>
  <c r="AN331" i="4"/>
  <c r="BH331" i="4"/>
  <c r="BF331" i="4"/>
  <c r="BU331" i="4"/>
  <c r="D331" i="4"/>
  <c r="BN331" i="4"/>
  <c r="M331" i="4"/>
  <c r="CR331" i="4"/>
  <c r="T331" i="4"/>
  <c r="X331" i="4"/>
  <c r="AK331" i="4"/>
  <c r="DE331" i="4"/>
  <c r="CH331" i="4"/>
  <c r="CP331" i="4"/>
  <c r="CD331" i="4"/>
  <c r="V331" i="4"/>
  <c r="AT331" i="4"/>
  <c r="BD331" i="4"/>
  <c r="S331" i="4"/>
  <c r="AI331" i="4"/>
  <c r="AY331" i="4"/>
  <c r="BO331" i="4"/>
  <c r="CE331" i="4"/>
  <c r="CU331" i="4"/>
  <c r="DK331" i="4"/>
  <c r="G331" i="4"/>
  <c r="AA331" i="4"/>
  <c r="AU331" i="4"/>
  <c r="BS331" i="4"/>
  <c r="CM331" i="4"/>
  <c r="DG331" i="4"/>
  <c r="K331" i="4"/>
  <c r="AE331" i="4"/>
  <c r="BC331" i="4"/>
  <c r="BW331" i="4"/>
  <c r="CQ331" i="4"/>
  <c r="DO331" i="4"/>
  <c r="AQ331" i="4"/>
  <c r="CI331" i="4"/>
  <c r="O331" i="4"/>
  <c r="BG331" i="4"/>
  <c r="CY331" i="4"/>
  <c r="W331" i="4"/>
  <c r="BK331" i="4"/>
  <c r="DC331" i="4"/>
  <c r="CA331" i="4"/>
  <c r="CQ339" i="4"/>
  <c r="BO339" i="4"/>
  <c r="AN339" i="4"/>
  <c r="R339" i="4"/>
  <c r="DK339" i="4"/>
  <c r="CI339" i="4"/>
  <c r="BE339" i="4"/>
  <c r="AG339" i="4"/>
  <c r="L339" i="4"/>
  <c r="DA339" i="4"/>
  <c r="BY339" i="4"/>
  <c r="AW339" i="4"/>
  <c r="Z339" i="4"/>
  <c r="E339" i="4"/>
  <c r="CS339" i="4"/>
  <c r="BP339" i="4"/>
  <c r="AO339" i="4"/>
  <c r="T339" i="4"/>
  <c r="DL339" i="4"/>
  <c r="CC339" i="4"/>
  <c r="AS339" i="4"/>
  <c r="M339" i="4"/>
  <c r="CV339" i="4"/>
  <c r="BM339" i="4"/>
  <c r="AB339" i="4"/>
  <c r="DP339" i="4"/>
  <c r="CF339" i="4"/>
  <c r="AP339" i="4"/>
  <c r="P339" i="4"/>
  <c r="CZ339" i="4"/>
  <c r="BI339" i="4"/>
  <c r="AD339" i="4"/>
  <c r="D339" i="4"/>
  <c r="CY339" i="4"/>
  <c r="BH339" i="4"/>
  <c r="AC339" i="4"/>
  <c r="DQ339" i="4"/>
  <c r="CA339" i="4"/>
  <c r="AR339" i="4"/>
  <c r="Q339" i="4"/>
  <c r="CU339" i="4"/>
  <c r="BK339" i="4"/>
  <c r="AF339" i="4"/>
  <c r="DO339" i="4"/>
  <c r="CE339" i="4"/>
  <c r="AU339" i="4"/>
  <c r="N339" i="4"/>
  <c r="CJ339" i="4"/>
  <c r="X339" i="4"/>
  <c r="BT339" i="4"/>
  <c r="F339" i="4"/>
  <c r="BD339" i="4"/>
  <c r="DG339" i="4"/>
  <c r="AJ339" i="4"/>
  <c r="AZ339" i="4"/>
  <c r="DD339" i="4"/>
  <c r="AL339" i="4"/>
  <c r="CN339" i="4"/>
  <c r="U339" i="4"/>
  <c r="BX339" i="4"/>
  <c r="I339" i="4"/>
  <c r="H339" i="4"/>
  <c r="DI339" i="4"/>
  <c r="CK339" i="4"/>
  <c r="DE339" i="4"/>
  <c r="CO339" i="4"/>
  <c r="BS339" i="4"/>
  <c r="BC339" i="4"/>
  <c r="BU339" i="4"/>
  <c r="AY339" i="4"/>
  <c r="AK339" i="4"/>
  <c r="Y339" i="4"/>
  <c r="V339" i="4"/>
  <c r="J339" i="4"/>
  <c r="AH339" i="4"/>
  <c r="DN339" i="4"/>
  <c r="CX339" i="4"/>
  <c r="CH339" i="4"/>
  <c r="BR339" i="4"/>
  <c r="BB339" i="4"/>
  <c r="K339" i="4"/>
  <c r="AA339" i="4"/>
  <c r="AQ339" i="4"/>
  <c r="BL339" i="4"/>
  <c r="CG339" i="4"/>
  <c r="DC339" i="4"/>
  <c r="DJ339" i="4"/>
  <c r="CP339" i="4"/>
  <c r="BV339" i="4"/>
  <c r="AX339" i="4"/>
  <c r="S339" i="4"/>
  <c r="AM339" i="4"/>
  <c r="BQ339" i="4"/>
  <c r="CR339" i="4"/>
  <c r="DS339" i="4"/>
  <c r="DF339" i="4"/>
  <c r="CL339" i="4"/>
  <c r="BN339" i="4"/>
  <c r="AT339" i="4"/>
  <c r="W339" i="4"/>
  <c r="AV339" i="4"/>
  <c r="BW339" i="4"/>
  <c r="CW339" i="4"/>
  <c r="DR339" i="4"/>
  <c r="BZ339" i="4"/>
  <c r="O339" i="4"/>
  <c r="BG339" i="4"/>
  <c r="DM339" i="4"/>
  <c r="DB339" i="4"/>
  <c r="BJ339" i="4"/>
  <c r="AE339" i="4"/>
  <c r="CB339" i="4"/>
  <c r="CT339" i="4"/>
  <c r="BF339" i="4"/>
  <c r="AI339" i="4"/>
  <c r="CM339" i="4"/>
  <c r="BA339" i="4"/>
  <c r="DH339" i="4"/>
  <c r="CD339" i="4"/>
  <c r="K344" i="4"/>
  <c r="AA344" i="4"/>
  <c r="AQ344" i="4"/>
  <c r="BG344" i="4"/>
  <c r="BW344" i="4"/>
  <c r="CM344" i="4"/>
  <c r="DC344" i="4"/>
  <c r="O344" i="4"/>
  <c r="AI344" i="4"/>
  <c r="BC344" i="4"/>
  <c r="CA344" i="4"/>
  <c r="CU344" i="4"/>
  <c r="DO344" i="4"/>
  <c r="S344" i="4"/>
  <c r="AM344" i="4"/>
  <c r="BK344" i="4"/>
  <c r="CE344" i="4"/>
  <c r="CY344" i="4"/>
  <c r="W344" i="4"/>
  <c r="BO344" i="4"/>
  <c r="DG344" i="4"/>
  <c r="AE344" i="4"/>
  <c r="BS344" i="4"/>
  <c r="DK344" i="4"/>
  <c r="AU344" i="4"/>
  <c r="CI344" i="4"/>
  <c r="G344" i="4"/>
  <c r="AY344" i="4"/>
  <c r="DS364" i="4"/>
  <c r="CZ364" i="4"/>
  <c r="CD364" i="4"/>
  <c r="BI364" i="4"/>
  <c r="AN364" i="4"/>
  <c r="R364" i="4"/>
  <c r="DI364" i="4"/>
  <c r="CN364" i="4"/>
  <c r="BR364" i="4"/>
  <c r="AW364" i="4"/>
  <c r="AB364" i="4"/>
  <c r="F364" i="4"/>
  <c r="DB364" i="4"/>
  <c r="CG364" i="4"/>
  <c r="BL364" i="4"/>
  <c r="AP364" i="4"/>
  <c r="U364" i="4"/>
  <c r="DQ364" i="4"/>
  <c r="CT364" i="4"/>
  <c r="BT364" i="4"/>
  <c r="AS364" i="4"/>
  <c r="M364" i="4"/>
  <c r="CX364" i="4"/>
  <c r="BX364" i="4"/>
  <c r="AR364" i="4"/>
  <c r="Q364" i="4"/>
  <c r="DH364" i="4"/>
  <c r="CB364" i="4"/>
  <c r="BA364" i="4"/>
  <c r="Z364" i="4"/>
  <c r="DL364" i="4"/>
  <c r="CP364" i="4"/>
  <c r="BU364" i="4"/>
  <c r="AZ364" i="4"/>
  <c r="AD364" i="4"/>
  <c r="I364" i="4"/>
  <c r="DJ364" i="4"/>
  <c r="CJ364" i="4"/>
  <c r="BD364" i="4"/>
  <c r="AC364" i="4"/>
  <c r="DN364" i="4"/>
  <c r="CH364" i="4"/>
  <c r="BH364" i="4"/>
  <c r="AG364" i="4"/>
  <c r="DR364" i="4"/>
  <c r="CR364" i="4"/>
  <c r="BQ364" i="4"/>
  <c r="AK364" i="4"/>
  <c r="J364" i="4"/>
  <c r="DA364" i="4"/>
  <c r="CF364" i="4"/>
  <c r="BJ364" i="4"/>
  <c r="AO364" i="4"/>
  <c r="T364" i="4"/>
  <c r="DE364" i="4"/>
  <c r="AX364" i="4"/>
  <c r="DD364" i="4"/>
  <c r="BB364" i="4"/>
  <c r="DM364" i="4"/>
  <c r="BF364" i="4"/>
  <c r="E364" i="4"/>
  <c r="BZ364" i="4"/>
  <c r="AJ364" i="4"/>
  <c r="BY364" i="4"/>
  <c r="X364" i="4"/>
  <c r="CC364" i="4"/>
  <c r="V364" i="4"/>
  <c r="CL364" i="4"/>
  <c r="AF364" i="4"/>
  <c r="CV364" i="4"/>
  <c r="BE364" i="4"/>
  <c r="N364" i="4"/>
  <c r="CO364" i="4"/>
  <c r="CS364" i="4"/>
  <c r="CW364" i="4"/>
  <c r="DF364" i="4"/>
  <c r="Y364" i="4"/>
  <c r="BN364" i="4"/>
  <c r="BM364" i="4"/>
  <c r="BV364" i="4"/>
  <c r="CK364" i="4"/>
  <c r="D364" i="4"/>
  <c r="AH364" i="4"/>
  <c r="AL364" i="4"/>
  <c r="AV364" i="4"/>
  <c r="BP364" i="4"/>
  <c r="L364" i="4"/>
  <c r="P364" i="4"/>
  <c r="DP364" i="4"/>
  <c r="AT364" i="4"/>
  <c r="H364" i="4"/>
  <c r="S364" i="4"/>
  <c r="AI364" i="4"/>
  <c r="AY364" i="4"/>
  <c r="BO364" i="4"/>
  <c r="CE364" i="4"/>
  <c r="CU364" i="4"/>
  <c r="DK364" i="4"/>
  <c r="O364" i="4"/>
  <c r="AM364" i="4"/>
  <c r="BG364" i="4"/>
  <c r="CA364" i="4"/>
  <c r="CY364" i="4"/>
  <c r="W364" i="4"/>
  <c r="AQ364" i="4"/>
  <c r="BK364" i="4"/>
  <c r="CI364" i="4"/>
  <c r="DC364" i="4"/>
  <c r="K364" i="4"/>
  <c r="BC364" i="4"/>
  <c r="CQ364" i="4"/>
  <c r="AA364" i="4"/>
  <c r="BS364" i="4"/>
  <c r="DG364" i="4"/>
  <c r="AE364" i="4"/>
  <c r="BW364" i="4"/>
  <c r="DO364" i="4"/>
  <c r="G364" i="4"/>
  <c r="AU364" i="4"/>
  <c r="DM373" i="4"/>
  <c r="CW373" i="4"/>
  <c r="CG373" i="4"/>
  <c r="BQ373" i="4"/>
  <c r="BA373" i="4"/>
  <c r="AK373" i="4"/>
  <c r="U373" i="4"/>
  <c r="E373" i="4"/>
  <c r="DD373" i="4"/>
  <c r="CN373" i="4"/>
  <c r="BX373" i="4"/>
  <c r="BH373" i="4"/>
  <c r="AR373" i="4"/>
  <c r="AB373" i="4"/>
  <c r="L373" i="4"/>
  <c r="S373" i="4"/>
  <c r="AY373" i="4"/>
  <c r="CE373" i="4"/>
  <c r="DK373" i="4"/>
  <c r="DQ373" i="4"/>
  <c r="CS373" i="4"/>
  <c r="BY373" i="4"/>
  <c r="BE373" i="4"/>
  <c r="AG373" i="4"/>
  <c r="M373" i="4"/>
  <c r="DH373" i="4"/>
  <c r="CJ373" i="4"/>
  <c r="BP373" i="4"/>
  <c r="AV373" i="4"/>
  <c r="X373" i="4"/>
  <c r="D373" i="4"/>
  <c r="AQ373" i="4"/>
  <c r="CM373" i="4"/>
  <c r="DI373" i="4"/>
  <c r="CO373" i="4"/>
  <c r="BU373" i="4"/>
  <c r="AW373" i="4"/>
  <c r="AC373" i="4"/>
  <c r="I373" i="4"/>
  <c r="CZ373" i="4"/>
  <c r="CF373" i="4"/>
  <c r="BL373" i="4"/>
  <c r="AN373" i="4"/>
  <c r="T373" i="4"/>
  <c r="K373" i="4"/>
  <c r="BG373" i="4"/>
  <c r="CU373" i="4"/>
  <c r="DE373" i="4"/>
  <c r="BM373" i="4"/>
  <c r="Y373" i="4"/>
  <c r="CV373" i="4"/>
  <c r="BD373" i="4"/>
  <c r="P373" i="4"/>
  <c r="BO373" i="4"/>
  <c r="DA373" i="4"/>
  <c r="BI373" i="4"/>
  <c r="Q373" i="4"/>
  <c r="CR373" i="4"/>
  <c r="AZ373" i="4"/>
  <c r="H373" i="4"/>
  <c r="BW373" i="4"/>
  <c r="CK373" i="4"/>
  <c r="AS373" i="4"/>
  <c r="DP373" i="4"/>
  <c r="CB373" i="4"/>
  <c r="AJ373" i="4"/>
  <c r="AA373" i="4"/>
  <c r="DC373" i="4"/>
  <c r="BT373" i="4"/>
  <c r="CC373" i="4"/>
  <c r="AF373" i="4"/>
  <c r="AO373" i="4"/>
  <c r="AI373" i="4"/>
  <c r="DM380" i="4"/>
  <c r="CR380" i="4"/>
  <c r="BV380" i="4"/>
  <c r="BA380" i="4"/>
  <c r="AF380" i="4"/>
  <c r="J380" i="4"/>
  <c r="DF380" i="4"/>
  <c r="CK380" i="4"/>
  <c r="BP380" i="4"/>
  <c r="AT380" i="4"/>
  <c r="Y380" i="4"/>
  <c r="D380" i="4"/>
  <c r="CZ380" i="4"/>
  <c r="CD380" i="4"/>
  <c r="BI380" i="4"/>
  <c r="AN380" i="4"/>
  <c r="R380" i="4"/>
  <c r="DI380" i="4"/>
  <c r="CN380" i="4"/>
  <c r="DS380" i="4"/>
  <c r="DB380" i="4"/>
  <c r="CG380" i="4"/>
  <c r="BL380" i="4"/>
  <c r="AP380" i="4"/>
  <c r="U380" i="4"/>
  <c r="DQ380" i="4"/>
  <c r="CV380" i="4"/>
  <c r="BZ380" i="4"/>
  <c r="BE380" i="4"/>
  <c r="AJ380" i="4"/>
  <c r="N380" i="4"/>
  <c r="DJ380" i="4"/>
  <c r="CO380" i="4"/>
  <c r="BT380" i="4"/>
  <c r="AX380" i="4"/>
  <c r="AC380" i="4"/>
  <c r="H380" i="4"/>
  <c r="CX380" i="4"/>
  <c r="CC380" i="4"/>
  <c r="BH380" i="4"/>
  <c r="AL380" i="4"/>
  <c r="Q380" i="4"/>
  <c r="DR380" i="4"/>
  <c r="CB380" i="4"/>
  <c r="AK380" i="4"/>
  <c r="DL380" i="4"/>
  <c r="BU380" i="4"/>
  <c r="AD380" i="4"/>
  <c r="DE380" i="4"/>
  <c r="BN380" i="4"/>
  <c r="X380" i="4"/>
  <c r="CS380" i="4"/>
  <c r="BM380" i="4"/>
  <c r="AG380" i="4"/>
  <c r="F380" i="4"/>
  <c r="CW380" i="4"/>
  <c r="BF380" i="4"/>
  <c r="P380" i="4"/>
  <c r="CP380" i="4"/>
  <c r="AZ380" i="4"/>
  <c r="I380" i="4"/>
  <c r="CJ380" i="4"/>
  <c r="AS380" i="4"/>
  <c r="DN380" i="4"/>
  <c r="BX380" i="4"/>
  <c r="AW380" i="4"/>
  <c r="V380" i="4"/>
  <c r="BQ380" i="4"/>
  <c r="DA380" i="4"/>
  <c r="T380" i="4"/>
  <c r="BD380" i="4"/>
  <c r="CH380" i="4"/>
  <c r="AB380" i="4"/>
  <c r="AV380" i="4"/>
  <c r="CF380" i="4"/>
  <c r="DP380" i="4"/>
  <c r="AH380" i="4"/>
  <c r="BR380" i="4"/>
  <c r="L380" i="4"/>
  <c r="DH380" i="4"/>
  <c r="Z380" i="4"/>
  <c r="BJ380" i="4"/>
  <c r="CT380" i="4"/>
  <c r="M380" i="4"/>
  <c r="BB380" i="4"/>
  <c r="E380" i="4"/>
  <c r="AR380" i="4"/>
  <c r="AO380" i="4"/>
  <c r="BY380" i="4"/>
  <c r="DD380" i="4"/>
  <c r="CL380" i="4"/>
  <c r="G380" i="4"/>
  <c r="W380" i="4"/>
  <c r="AM380" i="4"/>
  <c r="BC380" i="4"/>
  <c r="BS380" i="4"/>
  <c r="CI380" i="4"/>
  <c r="CY380" i="4"/>
  <c r="DO380" i="4"/>
  <c r="K380" i="4"/>
  <c r="AE380" i="4"/>
  <c r="AY380" i="4"/>
  <c r="BW380" i="4"/>
  <c r="CQ380" i="4"/>
  <c r="DK380" i="4"/>
  <c r="O380" i="4"/>
  <c r="AI380" i="4"/>
  <c r="BG380" i="4"/>
  <c r="CA380" i="4"/>
  <c r="CU380" i="4"/>
  <c r="AU380" i="4"/>
  <c r="CM380" i="4"/>
  <c r="S380" i="4"/>
  <c r="BK380" i="4"/>
  <c r="DC380" i="4"/>
  <c r="AA380" i="4"/>
  <c r="BO380" i="4"/>
  <c r="DG380" i="4"/>
  <c r="AQ380" i="4"/>
  <c r="CE380" i="4"/>
  <c r="K386" i="4"/>
  <c r="DS386" i="4"/>
  <c r="DF386" i="4"/>
  <c r="DC386" i="4"/>
  <c r="CP386" i="4"/>
  <c r="CM386" i="4"/>
  <c r="BZ386" i="4"/>
  <c r="BJ386" i="4"/>
  <c r="AT386" i="4"/>
  <c r="AD386" i="4"/>
  <c r="N386" i="4"/>
  <c r="BG386" i="4"/>
  <c r="AA386" i="4"/>
  <c r="BW386" i="4"/>
  <c r="AQ386" i="4"/>
  <c r="DM386" i="4"/>
  <c r="CW386" i="4"/>
  <c r="CG386" i="4"/>
  <c r="BQ386" i="4"/>
  <c r="BA386" i="4"/>
  <c r="AK386" i="4"/>
  <c r="U386" i="4"/>
  <c r="E386" i="4"/>
  <c r="DD386" i="4"/>
  <c r="CN386" i="4"/>
  <c r="BX386" i="4"/>
  <c r="BH386" i="4"/>
  <c r="AR386" i="4"/>
  <c r="AB386" i="4"/>
  <c r="L386" i="4"/>
  <c r="DJ386" i="4"/>
  <c r="CD386" i="4"/>
  <c r="AX386" i="4"/>
  <c r="R386" i="4"/>
  <c r="CY386" i="4"/>
  <c r="BS386" i="4"/>
  <c r="AM386" i="4"/>
  <c r="G386" i="4"/>
  <c r="BO386" i="4"/>
  <c r="AL386" i="4"/>
  <c r="CX386" i="4"/>
  <c r="DQ386" i="4"/>
  <c r="CS386" i="4"/>
  <c r="BY386" i="4"/>
  <c r="BE386" i="4"/>
  <c r="AG386" i="4"/>
  <c r="M386" i="4"/>
  <c r="DH386" i="4"/>
  <c r="CJ386" i="4"/>
  <c r="BP386" i="4"/>
  <c r="AV386" i="4"/>
  <c r="X386" i="4"/>
  <c r="D386" i="4"/>
  <c r="CL386" i="4"/>
  <c r="AP386" i="4"/>
  <c r="DO386" i="4"/>
  <c r="CA386" i="4"/>
  <c r="AE386" i="4"/>
  <c r="AI386" i="4"/>
  <c r="DK386" i="4"/>
  <c r="F386" i="4"/>
  <c r="CH386" i="4"/>
  <c r="DI386" i="4"/>
  <c r="CO386" i="4"/>
  <c r="BU386" i="4"/>
  <c r="AW386" i="4"/>
  <c r="AC386" i="4"/>
  <c r="I386" i="4"/>
  <c r="CZ386" i="4"/>
  <c r="CF386" i="4"/>
  <c r="BL386" i="4"/>
  <c r="AN386" i="4"/>
  <c r="T386" i="4"/>
  <c r="DR386" i="4"/>
  <c r="BV386" i="4"/>
  <c r="AH386" i="4"/>
  <c r="DG386" i="4"/>
  <c r="BK386" i="4"/>
  <c r="W386" i="4"/>
  <c r="AY386" i="4"/>
  <c r="V386" i="4"/>
  <c r="DN386" i="4"/>
  <c r="DA386" i="4"/>
  <c r="BI386" i="4"/>
  <c r="Q386" i="4"/>
  <c r="CR386" i="4"/>
  <c r="AZ386" i="4"/>
  <c r="H386" i="4"/>
  <c r="BF386" i="4"/>
  <c r="CI386" i="4"/>
  <c r="S386" i="4"/>
  <c r="BB386" i="4"/>
  <c r="CK386" i="4"/>
  <c r="AS386" i="4"/>
  <c r="DP386" i="4"/>
  <c r="CB386" i="4"/>
  <c r="AJ386" i="4"/>
  <c r="DB386" i="4"/>
  <c r="Z386" i="4"/>
  <c r="BC386" i="4"/>
  <c r="CE386" i="4"/>
  <c r="BR386" i="4"/>
  <c r="CC386" i="4"/>
  <c r="AO386" i="4"/>
  <c r="DL386" i="4"/>
  <c r="BT386" i="4"/>
  <c r="AF386" i="4"/>
  <c r="CT386" i="4"/>
  <c r="J386" i="4"/>
  <c r="AU386" i="4"/>
  <c r="CU386" i="4"/>
  <c r="CV386" i="4"/>
  <c r="CQ386" i="4"/>
  <c r="DE386" i="4"/>
  <c r="BD386" i="4"/>
  <c r="O386" i="4"/>
  <c r="BM386" i="4"/>
  <c r="P386" i="4"/>
  <c r="DJ394" i="4"/>
  <c r="CO394" i="4"/>
  <c r="BT394" i="4"/>
  <c r="AX394" i="4"/>
  <c r="AC394" i="4"/>
  <c r="H394" i="4"/>
  <c r="CX394" i="4"/>
  <c r="CC394" i="4"/>
  <c r="BH394" i="4"/>
  <c r="AL394" i="4"/>
  <c r="Q394" i="4"/>
  <c r="DM394" i="4"/>
  <c r="CR394" i="4"/>
  <c r="BV394" i="4"/>
  <c r="BA394" i="4"/>
  <c r="AF394" i="4"/>
  <c r="J394" i="4"/>
  <c r="DF394" i="4"/>
  <c r="CK394" i="4"/>
  <c r="BP394" i="4"/>
  <c r="AT394" i="4"/>
  <c r="Y394" i="4"/>
  <c r="D394" i="4"/>
  <c r="DS394" i="4"/>
  <c r="CZ394" i="4"/>
  <c r="CD394" i="4"/>
  <c r="BI394" i="4"/>
  <c r="AN394" i="4"/>
  <c r="R394" i="4"/>
  <c r="DI394" i="4"/>
  <c r="CN394" i="4"/>
  <c r="BR394" i="4"/>
  <c r="AW394" i="4"/>
  <c r="AB394" i="4"/>
  <c r="F394" i="4"/>
  <c r="DB394" i="4"/>
  <c r="CG394" i="4"/>
  <c r="BL394" i="4"/>
  <c r="AP394" i="4"/>
  <c r="U394" i="4"/>
  <c r="DQ394" i="4"/>
  <c r="CV394" i="4"/>
  <c r="BZ394" i="4"/>
  <c r="BE394" i="4"/>
  <c r="AJ394" i="4"/>
  <c r="N394" i="4"/>
  <c r="DP394" i="4"/>
  <c r="BY394" i="4"/>
  <c r="AH394" i="4"/>
  <c r="DD394" i="4"/>
  <c r="BM394" i="4"/>
  <c r="V394" i="4"/>
  <c r="CW394" i="4"/>
  <c r="BF394" i="4"/>
  <c r="P394" i="4"/>
  <c r="CP394" i="4"/>
  <c r="AZ394" i="4"/>
  <c r="I394" i="4"/>
  <c r="CT394" i="4"/>
  <c r="BD394" i="4"/>
  <c r="M394" i="4"/>
  <c r="CH394" i="4"/>
  <c r="AR394" i="4"/>
  <c r="DR394" i="4"/>
  <c r="CB394" i="4"/>
  <c r="AK394" i="4"/>
  <c r="DL394" i="4"/>
  <c r="BU394" i="4"/>
  <c r="AD394" i="4"/>
  <c r="BN394" i="4"/>
  <c r="CS394" i="4"/>
  <c r="L394" i="4"/>
  <c r="AV394" i="4"/>
  <c r="CF394" i="4"/>
  <c r="AS394" i="4"/>
  <c r="BX394" i="4"/>
  <c r="DH394" i="4"/>
  <c r="Z394" i="4"/>
  <c r="BJ394" i="4"/>
  <c r="DE394" i="4"/>
  <c r="X394" i="4"/>
  <c r="BB394" i="4"/>
  <c r="CL394" i="4"/>
  <c r="E394" i="4"/>
  <c r="AO394" i="4"/>
  <c r="CJ394" i="4"/>
  <c r="DA394" i="4"/>
  <c r="DN394" i="4"/>
  <c r="T394" i="4"/>
  <c r="AG394" i="4"/>
  <c r="BQ394" i="4"/>
  <c r="G394" i="4"/>
  <c r="W394" i="4"/>
  <c r="AM394" i="4"/>
  <c r="BC394" i="4"/>
  <c r="BS394" i="4"/>
  <c r="CI394" i="4"/>
  <c r="CY394" i="4"/>
  <c r="DO394" i="4"/>
  <c r="K394" i="4"/>
  <c r="AE394" i="4"/>
  <c r="AY394" i="4"/>
  <c r="BW394" i="4"/>
  <c r="CQ394" i="4"/>
  <c r="DK394" i="4"/>
  <c r="O394" i="4"/>
  <c r="AI394" i="4"/>
  <c r="BG394" i="4"/>
  <c r="CA394" i="4"/>
  <c r="CU394" i="4"/>
  <c r="AQ394" i="4"/>
  <c r="CE394" i="4"/>
  <c r="AU394" i="4"/>
  <c r="CM394" i="4"/>
  <c r="S394" i="4"/>
  <c r="BK394" i="4"/>
  <c r="DC394" i="4"/>
  <c r="AA394" i="4"/>
  <c r="BO394" i="4"/>
  <c r="BW404" i="4"/>
  <c r="BT404" i="4"/>
  <c r="CM404" i="4"/>
  <c r="CJ404" i="4"/>
  <c r="AQ404" i="4"/>
  <c r="AN404" i="4"/>
  <c r="BG404" i="4"/>
  <c r="BD404" i="4"/>
  <c r="DH404" i="4"/>
  <c r="K404" i="4"/>
  <c r="H404" i="4"/>
  <c r="AA404" i="4"/>
  <c r="X404" i="4"/>
  <c r="DS404" i="4"/>
  <c r="DP404" i="4"/>
  <c r="DC404" i="4"/>
  <c r="CZ404" i="4"/>
  <c r="AF404" i="4"/>
  <c r="CR404" i="4"/>
  <c r="DN404" i="4"/>
  <c r="CX404" i="4"/>
  <c r="CH404" i="4"/>
  <c r="BR404" i="4"/>
  <c r="BB404" i="4"/>
  <c r="AL404" i="4"/>
  <c r="V404" i="4"/>
  <c r="F404" i="4"/>
  <c r="DE404" i="4"/>
  <c r="CO404" i="4"/>
  <c r="BY404" i="4"/>
  <c r="BI404" i="4"/>
  <c r="AS404" i="4"/>
  <c r="AC404" i="4"/>
  <c r="M404" i="4"/>
  <c r="DG404" i="4"/>
  <c r="CA404" i="4"/>
  <c r="AU404" i="4"/>
  <c r="O404" i="4"/>
  <c r="CV404" i="4"/>
  <c r="BP404" i="4"/>
  <c r="AJ404" i="4"/>
  <c r="D404" i="4"/>
  <c r="BO404" i="4"/>
  <c r="CB404" i="4"/>
  <c r="DJ404" i="4"/>
  <c r="CP404" i="4"/>
  <c r="BV404" i="4"/>
  <c r="AX404" i="4"/>
  <c r="AD404" i="4"/>
  <c r="J404" i="4"/>
  <c r="DA404" i="4"/>
  <c r="CG404" i="4"/>
  <c r="BM404" i="4"/>
  <c r="AO404" i="4"/>
  <c r="U404" i="4"/>
  <c r="DO404" i="4"/>
  <c r="BS404" i="4"/>
  <c r="AE404" i="4"/>
  <c r="DD404" i="4"/>
  <c r="BH404" i="4"/>
  <c r="T404" i="4"/>
  <c r="AY404" i="4"/>
  <c r="P404" i="4"/>
  <c r="DF404" i="4"/>
  <c r="CL404" i="4"/>
  <c r="BN404" i="4"/>
  <c r="AT404" i="4"/>
  <c r="Z404" i="4"/>
  <c r="DQ404" i="4"/>
  <c r="CW404" i="4"/>
  <c r="CC404" i="4"/>
  <c r="BE404" i="4"/>
  <c r="AK404" i="4"/>
  <c r="Q404" i="4"/>
  <c r="CY404" i="4"/>
  <c r="BK404" i="4"/>
  <c r="W404" i="4"/>
  <c r="CN404" i="4"/>
  <c r="AZ404" i="4"/>
  <c r="L404" i="4"/>
  <c r="CE404" i="4"/>
  <c r="AV404" i="4"/>
  <c r="DR404" i="4"/>
  <c r="BZ404" i="4"/>
  <c r="AH404" i="4"/>
  <c r="DI404" i="4"/>
  <c r="BQ404" i="4"/>
  <c r="Y404" i="4"/>
  <c r="CI404" i="4"/>
  <c r="DL404" i="4"/>
  <c r="AB404" i="4"/>
  <c r="DK404" i="4"/>
  <c r="BL404" i="4"/>
  <c r="DB404" i="4"/>
  <c r="BJ404" i="4"/>
  <c r="R404" i="4"/>
  <c r="CS404" i="4"/>
  <c r="BA404" i="4"/>
  <c r="I404" i="4"/>
  <c r="BC404" i="4"/>
  <c r="CF404" i="4"/>
  <c r="S404" i="4"/>
  <c r="CT404" i="4"/>
  <c r="BF404" i="4"/>
  <c r="N404" i="4"/>
  <c r="CK404" i="4"/>
  <c r="AW404" i="4"/>
  <c r="E404" i="4"/>
  <c r="AM404" i="4"/>
  <c r="BX404" i="4"/>
  <c r="AI404" i="4"/>
  <c r="AP404" i="4"/>
  <c r="CQ404" i="4"/>
  <c r="DM404" i="4"/>
  <c r="G404" i="4"/>
  <c r="BU404" i="4"/>
  <c r="AR404" i="4"/>
  <c r="DS412" i="4"/>
  <c r="BT412" i="4"/>
  <c r="H412" i="4"/>
  <c r="BP412" i="4"/>
  <c r="D412" i="4"/>
  <c r="BL412" i="4"/>
  <c r="DD412" i="4"/>
  <c r="AR412" i="4"/>
  <c r="DP412" i="4"/>
  <c r="BD412" i="4"/>
  <c r="DL412" i="4"/>
  <c r="AZ412" i="4"/>
  <c r="DH412" i="4"/>
  <c r="AV412" i="4"/>
  <c r="CN412" i="4"/>
  <c r="AB412" i="4"/>
  <c r="AN412" i="4"/>
  <c r="AJ412" i="4"/>
  <c r="AF412" i="4"/>
  <c r="L412" i="4"/>
  <c r="X412" i="4"/>
  <c r="T412" i="4"/>
  <c r="P412" i="4"/>
  <c r="CV412" i="4"/>
  <c r="BX412" i="4"/>
  <c r="CF412" i="4"/>
  <c r="BH412" i="4"/>
  <c r="CZ412" i="4"/>
  <c r="CR412" i="4"/>
  <c r="CB412" i="4"/>
  <c r="CJ412" i="4"/>
  <c r="E412" i="4"/>
  <c r="U412" i="4"/>
  <c r="AK412" i="4"/>
  <c r="BA412" i="4"/>
  <c r="BQ412" i="4"/>
  <c r="CG412" i="4"/>
  <c r="CW412" i="4"/>
  <c r="DM412" i="4"/>
  <c r="N412" i="4"/>
  <c r="AD412" i="4"/>
  <c r="AT412" i="4"/>
  <c r="BJ412" i="4"/>
  <c r="BZ412" i="4"/>
  <c r="CP412" i="4"/>
  <c r="DF412" i="4"/>
  <c r="G412" i="4"/>
  <c r="W412" i="4"/>
  <c r="AM412" i="4"/>
  <c r="BC412" i="4"/>
  <c r="BS412" i="4"/>
  <c r="CI412" i="4"/>
  <c r="CY412" i="4"/>
  <c r="DO412" i="4"/>
  <c r="I412" i="4"/>
  <c r="AC412" i="4"/>
  <c r="AW412" i="4"/>
  <c r="BU412" i="4"/>
  <c r="CO412" i="4"/>
  <c r="DI412" i="4"/>
  <c r="V412" i="4"/>
  <c r="AP412" i="4"/>
  <c r="BN412" i="4"/>
  <c r="CH412" i="4"/>
  <c r="DB412" i="4"/>
  <c r="K412" i="4"/>
  <c r="AE412" i="4"/>
  <c r="AY412" i="4"/>
  <c r="BW412" i="4"/>
  <c r="M412" i="4"/>
  <c r="AG412" i="4"/>
  <c r="BE412" i="4"/>
  <c r="BY412" i="4"/>
  <c r="CS412" i="4"/>
  <c r="DQ412" i="4"/>
  <c r="F412" i="4"/>
  <c r="Z412" i="4"/>
  <c r="AX412" i="4"/>
  <c r="BR412" i="4"/>
  <c r="CL412" i="4"/>
  <c r="DJ412" i="4"/>
  <c r="O412" i="4"/>
  <c r="AI412" i="4"/>
  <c r="BG412" i="4"/>
  <c r="CA412" i="4"/>
  <c r="CU412" i="4"/>
  <c r="Y412" i="4"/>
  <c r="BM412" i="4"/>
  <c r="DE412" i="4"/>
  <c r="AH412" i="4"/>
  <c r="BV412" i="4"/>
  <c r="DN412" i="4"/>
  <c r="AQ412" i="4"/>
  <c r="CE412" i="4"/>
  <c r="DG412" i="4"/>
  <c r="AO412" i="4"/>
  <c r="CC412" i="4"/>
  <c r="AL412" i="4"/>
  <c r="CD412" i="4"/>
  <c r="DR412" i="4"/>
  <c r="AU412" i="4"/>
  <c r="CM412" i="4"/>
  <c r="DK412" i="4"/>
  <c r="AS412" i="4"/>
  <c r="CK412" i="4"/>
  <c r="J412" i="4"/>
  <c r="BB412" i="4"/>
  <c r="CT412" i="4"/>
  <c r="S412" i="4"/>
  <c r="BK412" i="4"/>
  <c r="CQ412" i="4"/>
  <c r="BI412" i="4"/>
  <c r="R412" i="4"/>
  <c r="AA412" i="4"/>
  <c r="DA412" i="4"/>
  <c r="BF412" i="4"/>
  <c r="BO412" i="4"/>
  <c r="CX412" i="4"/>
  <c r="DC412" i="4"/>
  <c r="CG425" i="4"/>
  <c r="DR425" i="4"/>
  <c r="AK425" i="4"/>
  <c r="BV425" i="4"/>
  <c r="DG425" i="4"/>
  <c r="Z425" i="4"/>
  <c r="DO425" i="4"/>
  <c r="AP425" i="4"/>
  <c r="CA425" i="4"/>
  <c r="DM425" i="4"/>
  <c r="AE425" i="4"/>
  <c r="BQ425" i="4"/>
  <c r="DB425" i="4"/>
  <c r="BF425" i="4"/>
  <c r="J425" i="4"/>
  <c r="BK425" i="4"/>
  <c r="O425" i="4"/>
  <c r="CL425" i="4"/>
  <c r="U425" i="4"/>
  <c r="CQ425" i="4"/>
  <c r="AU425" i="4"/>
  <c r="E425" i="4"/>
  <c r="CW425" i="4"/>
  <c r="V425" i="4"/>
  <c r="AQ425" i="4"/>
  <c r="BM425" i="4"/>
  <c r="CH425" i="4"/>
  <c r="DC425" i="4"/>
  <c r="G425" i="4"/>
  <c r="AC425" i="4"/>
  <c r="AX425" i="4"/>
  <c r="BS425" i="4"/>
  <c r="CO425" i="4"/>
  <c r="DJ425" i="4"/>
  <c r="DL425" i="4"/>
  <c r="CV425" i="4"/>
  <c r="CF425" i="4"/>
  <c r="BP425" i="4"/>
  <c r="AZ425" i="4"/>
  <c r="AJ425" i="4"/>
  <c r="T425" i="4"/>
  <c r="D425" i="4"/>
  <c r="Y425" i="4"/>
  <c r="AT425" i="4"/>
  <c r="BO425" i="4"/>
  <c r="CK425" i="4"/>
  <c r="DF425" i="4"/>
  <c r="AA425" i="4"/>
  <c r="BB425" i="4"/>
  <c r="CC425" i="4"/>
  <c r="DI425" i="4"/>
  <c r="M425" i="4"/>
  <c r="AM425" i="4"/>
  <c r="BN425" i="4"/>
  <c r="CT425" i="4"/>
  <c r="F425" i="4"/>
  <c r="AG425" i="4"/>
  <c r="BG425" i="4"/>
  <c r="CM425" i="4"/>
  <c r="DN425" i="4"/>
  <c r="R425" i="4"/>
  <c r="AS425" i="4"/>
  <c r="BY425" i="4"/>
  <c r="CY425" i="4"/>
  <c r="DD425" i="4"/>
  <c r="CJ425" i="4"/>
  <c r="BL425" i="4"/>
  <c r="AR425" i="4"/>
  <c r="X425" i="4"/>
  <c r="I425" i="4"/>
  <c r="AI425" i="4"/>
  <c r="BJ425" i="4"/>
  <c r="CP425" i="4"/>
  <c r="DQ425" i="4"/>
  <c r="BA425" i="4"/>
  <c r="K425" i="4"/>
  <c r="BR425" i="4"/>
  <c r="DS425" i="4"/>
  <c r="BC425" i="4"/>
  <c r="DE425" i="4"/>
  <c r="DP425" i="4"/>
  <c r="CN425" i="4"/>
  <c r="BH425" i="4"/>
  <c r="AF425" i="4"/>
  <c r="H425" i="4"/>
  <c r="AO425" i="4"/>
  <c r="BZ425" i="4"/>
  <c r="DK425" i="4"/>
  <c r="Q425" i="4"/>
  <c r="BW425" i="4"/>
  <c r="BI425" i="4"/>
  <c r="DH425" i="4"/>
  <c r="CB425" i="4"/>
  <c r="BD425" i="4"/>
  <c r="AB425" i="4"/>
  <c r="N425" i="4"/>
  <c r="AY425" i="4"/>
  <c r="CE425" i="4"/>
  <c r="AL425" i="4"/>
  <c r="CS425" i="4"/>
  <c r="W425" i="4"/>
  <c r="CD425" i="4"/>
  <c r="CZ425" i="4"/>
  <c r="BX425" i="4"/>
  <c r="AV425" i="4"/>
  <c r="P425" i="4"/>
  <c r="S425" i="4"/>
  <c r="BE425" i="4"/>
  <c r="CU425" i="4"/>
  <c r="CI425" i="4"/>
  <c r="L425" i="4"/>
  <c r="AW425" i="4"/>
  <c r="CR425" i="4"/>
  <c r="AD425" i="4"/>
  <c r="CX425" i="4"/>
  <c r="BT425" i="4"/>
  <c r="BU425" i="4"/>
  <c r="CI434" i="4"/>
  <c r="CA434" i="4"/>
  <c r="BS434" i="4"/>
  <c r="BK434" i="4"/>
  <c r="DP434" i="4"/>
  <c r="W434" i="4"/>
  <c r="O434" i="4"/>
  <c r="G434" i="4"/>
  <c r="DO434" i="4"/>
  <c r="CY434" i="4"/>
  <c r="BC434" i="4"/>
  <c r="AM434" i="4"/>
  <c r="DG434" i="4"/>
  <c r="CQ434" i="4"/>
  <c r="AU434" i="4"/>
  <c r="AE434" i="4"/>
  <c r="H434" i="4"/>
  <c r="AN434" i="4"/>
  <c r="BT434" i="4"/>
  <c r="CZ434" i="4"/>
  <c r="DF434" i="4"/>
  <c r="CP434" i="4"/>
  <c r="BZ434" i="4"/>
  <c r="BJ434" i="4"/>
  <c r="AT434" i="4"/>
  <c r="AD434" i="4"/>
  <c r="N434" i="4"/>
  <c r="DM434" i="4"/>
  <c r="CW434" i="4"/>
  <c r="CG434" i="4"/>
  <c r="BQ434" i="4"/>
  <c r="BA434" i="4"/>
  <c r="AK434" i="4"/>
  <c r="U434" i="4"/>
  <c r="E434" i="4"/>
  <c r="AI434" i="4"/>
  <c r="BO434" i="4"/>
  <c r="CU434" i="4"/>
  <c r="L434" i="4"/>
  <c r="AR434" i="4"/>
  <c r="BX434" i="4"/>
  <c r="DD434" i="4"/>
  <c r="X434" i="4"/>
  <c r="BL434" i="4"/>
  <c r="DH434" i="4"/>
  <c r="DN434" i="4"/>
  <c r="CT434" i="4"/>
  <c r="BV434" i="4"/>
  <c r="BB434" i="4"/>
  <c r="AH434" i="4"/>
  <c r="J434" i="4"/>
  <c r="DE434" i="4"/>
  <c r="CK434" i="4"/>
  <c r="BM434" i="4"/>
  <c r="AS434" i="4"/>
  <c r="Y434" i="4"/>
  <c r="K434" i="4"/>
  <c r="AY434" i="4"/>
  <c r="CM434" i="4"/>
  <c r="AF434" i="4"/>
  <c r="CB434" i="4"/>
  <c r="DJ434" i="4"/>
  <c r="CL434" i="4"/>
  <c r="BR434" i="4"/>
  <c r="AX434" i="4"/>
  <c r="Z434" i="4"/>
  <c r="F434" i="4"/>
  <c r="DA434" i="4"/>
  <c r="CC434" i="4"/>
  <c r="BI434" i="4"/>
  <c r="AO434" i="4"/>
  <c r="Q434" i="4"/>
  <c r="S434" i="4"/>
  <c r="BG434" i="4"/>
  <c r="DC434" i="4"/>
  <c r="AJ434" i="4"/>
  <c r="CF434" i="4"/>
  <c r="CJ434" i="4"/>
  <c r="CH434" i="4"/>
  <c r="AP434" i="4"/>
  <c r="DQ434" i="4"/>
  <c r="BY434" i="4"/>
  <c r="AG434" i="4"/>
  <c r="AA434" i="4"/>
  <c r="DK434" i="4"/>
  <c r="AZ434" i="4"/>
  <c r="CV434" i="4"/>
  <c r="P434" i="4"/>
  <c r="CR434" i="4"/>
  <c r="DR434" i="4"/>
  <c r="CD434" i="4"/>
  <c r="AL434" i="4"/>
  <c r="DI434" i="4"/>
  <c r="BU434" i="4"/>
  <c r="AC434" i="4"/>
  <c r="AQ434" i="4"/>
  <c r="DS434" i="4"/>
  <c r="D434" i="4"/>
  <c r="BH434" i="4"/>
  <c r="DL434" i="4"/>
  <c r="AV434" i="4"/>
  <c r="DB434" i="4"/>
  <c r="BN434" i="4"/>
  <c r="V434" i="4"/>
  <c r="CS434" i="4"/>
  <c r="BE434" i="4"/>
  <c r="M434" i="4"/>
  <c r="BW434" i="4"/>
  <c r="T434" i="4"/>
  <c r="BP434" i="4"/>
  <c r="CO434" i="4"/>
  <c r="AB434" i="4"/>
  <c r="CX434" i="4"/>
  <c r="AW434" i="4"/>
  <c r="CN434" i="4"/>
  <c r="BF434" i="4"/>
  <c r="I434" i="4"/>
  <c r="CO460" i="4"/>
  <c r="AC460" i="4"/>
  <c r="CK460" i="4"/>
  <c r="Y460" i="4"/>
  <c r="CG460" i="4"/>
  <c r="U460" i="4"/>
  <c r="CC460" i="4"/>
  <c r="Q460" i="4"/>
  <c r="DP460" i="4"/>
  <c r="BI460" i="4"/>
  <c r="DQ460" i="4"/>
  <c r="BE460" i="4"/>
  <c r="DM460" i="4"/>
  <c r="BA460" i="4"/>
  <c r="DI460" i="4"/>
  <c r="AW460" i="4"/>
  <c r="DE460" i="4"/>
  <c r="DA460" i="4"/>
  <c r="CW460" i="4"/>
  <c r="CS460" i="4"/>
  <c r="BY460" i="4"/>
  <c r="BU460" i="4"/>
  <c r="BQ460" i="4"/>
  <c r="BM460" i="4"/>
  <c r="AS460" i="4"/>
  <c r="AO460" i="4"/>
  <c r="AK460" i="4"/>
  <c r="AG460" i="4"/>
  <c r="I460" i="4"/>
  <c r="E460" i="4"/>
  <c r="J460" i="4"/>
  <c r="Z460" i="4"/>
  <c r="AP460" i="4"/>
  <c r="BF460" i="4"/>
  <c r="BV460" i="4"/>
  <c r="CL460" i="4"/>
  <c r="DB460" i="4"/>
  <c r="DR460" i="4"/>
  <c r="K460" i="4"/>
  <c r="AA460" i="4"/>
  <c r="AQ460" i="4"/>
  <c r="BG460" i="4"/>
  <c r="BW460" i="4"/>
  <c r="CM460" i="4"/>
  <c r="DC460" i="4"/>
  <c r="DS460" i="4"/>
  <c r="H460" i="4"/>
  <c r="X460" i="4"/>
  <c r="AN460" i="4"/>
  <c r="BD460" i="4"/>
  <c r="BT460" i="4"/>
  <c r="CJ460" i="4"/>
  <c r="CZ460" i="4"/>
  <c r="V460" i="4"/>
  <c r="AT460" i="4"/>
  <c r="BN460" i="4"/>
  <c r="CH460" i="4"/>
  <c r="DF460" i="4"/>
  <c r="W460" i="4"/>
  <c r="AU460" i="4"/>
  <c r="BO460" i="4"/>
  <c r="CI460" i="4"/>
  <c r="DG460" i="4"/>
  <c r="T460" i="4"/>
  <c r="AR460" i="4"/>
  <c r="BL460" i="4"/>
  <c r="CF460" i="4"/>
  <c r="DD460" i="4"/>
  <c r="N460" i="4"/>
  <c r="AL460" i="4"/>
  <c r="BR460" i="4"/>
  <c r="CT460" i="4"/>
  <c r="S460" i="4"/>
  <c r="AY460" i="4"/>
  <c r="CA460" i="4"/>
  <c r="CY460" i="4"/>
  <c r="AB460" i="4"/>
  <c r="AZ460" i="4"/>
  <c r="CB460" i="4"/>
  <c r="DH460" i="4"/>
  <c r="R460" i="4"/>
  <c r="AX460" i="4"/>
  <c r="BZ460" i="4"/>
  <c r="CX460" i="4"/>
  <c r="AE460" i="4"/>
  <c r="BC460" i="4"/>
  <c r="CE460" i="4"/>
  <c r="DK460" i="4"/>
  <c r="D460" i="4"/>
  <c r="AF460" i="4"/>
  <c r="BH460" i="4"/>
  <c r="CN460" i="4"/>
  <c r="DL460" i="4"/>
  <c r="M460" i="4"/>
  <c r="AD460" i="4"/>
  <c r="BB460" i="4"/>
  <c r="CD460" i="4"/>
  <c r="DJ460" i="4"/>
  <c r="G460" i="4"/>
  <c r="AI460" i="4"/>
  <c r="BK460" i="4"/>
  <c r="CQ460" i="4"/>
  <c r="DO460" i="4"/>
  <c r="L460" i="4"/>
  <c r="AJ460" i="4"/>
  <c r="BP460" i="4"/>
  <c r="CR460" i="4"/>
  <c r="AH460" i="4"/>
  <c r="BS460" i="4"/>
  <c r="P460" i="4"/>
  <c r="BJ460" i="4"/>
  <c r="CU460" i="4"/>
  <c r="AV460" i="4"/>
  <c r="CP460" i="4"/>
  <c r="O460" i="4"/>
  <c r="BX460" i="4"/>
  <c r="BU474" i="4"/>
  <c r="H474" i="4"/>
  <c r="AZ474" i="4"/>
  <c r="DA474" i="4"/>
  <c r="AF474" i="4"/>
  <c r="BZ474" i="4"/>
  <c r="L474" i="4"/>
  <c r="DL474" i="4"/>
  <c r="AN474" i="4"/>
  <c r="CK474" i="4"/>
  <c r="T474" i="4"/>
  <c r="BL474" i="4"/>
  <c r="DQ474" i="4"/>
  <c r="AR474" i="4"/>
  <c r="CP474" i="4"/>
  <c r="BP474" i="4"/>
  <c r="AV474" i="4"/>
  <c r="AB474" i="4"/>
  <c r="BD474" i="4"/>
  <c r="AJ474" i="4"/>
  <c r="P474" i="4"/>
  <c r="X474" i="4"/>
  <c r="D474" i="4"/>
  <c r="CV474" i="4"/>
  <c r="CF474" i="4"/>
  <c r="BH474" i="4"/>
  <c r="DN474" i="4"/>
  <c r="Q474" i="4"/>
  <c r="AG474" i="4"/>
  <c r="AW474" i="4"/>
  <c r="BM474" i="4"/>
  <c r="CG474" i="4"/>
  <c r="DB474" i="4"/>
  <c r="N474" i="4"/>
  <c r="AD474" i="4"/>
  <c r="AT474" i="4"/>
  <c r="BJ474" i="4"/>
  <c r="CC474" i="4"/>
  <c r="CX474" i="4"/>
  <c r="DO474" i="4"/>
  <c r="CY474" i="4"/>
  <c r="CI474" i="4"/>
  <c r="BS474" i="4"/>
  <c r="S474" i="4"/>
  <c r="AI474" i="4"/>
  <c r="AY474" i="4"/>
  <c r="BO474" i="4"/>
  <c r="CJ474" i="4"/>
  <c r="DE474" i="4"/>
  <c r="DF474" i="4"/>
  <c r="E474" i="4"/>
  <c r="Y474" i="4"/>
  <c r="AS474" i="4"/>
  <c r="BQ474" i="4"/>
  <c r="CR474" i="4"/>
  <c r="DR474" i="4"/>
  <c r="J474" i="4"/>
  <c r="AH474" i="4"/>
  <c r="BB474" i="4"/>
  <c r="BX474" i="4"/>
  <c r="DD474" i="4"/>
  <c r="DG474" i="4"/>
  <c r="CM474" i="4"/>
  <c r="G474" i="4"/>
  <c r="AA474" i="4"/>
  <c r="M474" i="4"/>
  <c r="AO474" i="4"/>
  <c r="BV474" i="4"/>
  <c r="DH474" i="4"/>
  <c r="F474" i="4"/>
  <c r="AL474" i="4"/>
  <c r="BN474" i="4"/>
  <c r="CS474" i="4"/>
  <c r="DC474" i="4"/>
  <c r="CA474" i="4"/>
  <c r="W474" i="4"/>
  <c r="AU474" i="4"/>
  <c r="BT474" i="4"/>
  <c r="CT474" i="4"/>
  <c r="U474" i="4"/>
  <c r="BA474" i="4"/>
  <c r="CB474" i="4"/>
  <c r="DM474" i="4"/>
  <c r="R474" i="4"/>
  <c r="AP474" i="4"/>
  <c r="BR474" i="4"/>
  <c r="DI474" i="4"/>
  <c r="CU474" i="4"/>
  <c r="BW474" i="4"/>
  <c r="AE474" i="4"/>
  <c r="BC474" i="4"/>
  <c r="BY474" i="4"/>
  <c r="CZ474" i="4"/>
  <c r="AC474" i="4"/>
  <c r="BE474" i="4"/>
  <c r="CL474" i="4"/>
  <c r="V474" i="4"/>
  <c r="AX474" i="4"/>
  <c r="CH474" i="4"/>
  <c r="DS474" i="4"/>
  <c r="CQ474" i="4"/>
  <c r="K474" i="4"/>
  <c r="AM474" i="4"/>
  <c r="BG474" i="4"/>
  <c r="CD474" i="4"/>
  <c r="DJ474" i="4"/>
  <c r="CW474" i="4"/>
  <c r="BF474" i="4"/>
  <c r="O474" i="4"/>
  <c r="DP474" i="4"/>
  <c r="I474" i="4"/>
  <c r="CN474" i="4"/>
  <c r="AQ474" i="4"/>
  <c r="AK474" i="4"/>
  <c r="DK474" i="4"/>
  <c r="BK474" i="4"/>
  <c r="CV482" i="4"/>
  <c r="BP482" i="4"/>
  <c r="AJ482" i="4"/>
  <c r="DB482" i="4"/>
  <c r="BV482" i="4"/>
  <c r="AP482" i="4"/>
  <c r="DH482" i="4"/>
  <c r="CB482" i="4"/>
  <c r="AV482" i="4"/>
  <c r="DF482" i="4"/>
  <c r="BZ482" i="4"/>
  <c r="AT482" i="4"/>
  <c r="N482" i="4"/>
  <c r="R482" i="4"/>
  <c r="Q482" i="4"/>
  <c r="P482" i="4"/>
  <c r="DQ482" i="4"/>
  <c r="CN482" i="4"/>
  <c r="BH482" i="4"/>
  <c r="AB482" i="4"/>
  <c r="CT482" i="4"/>
  <c r="BN482" i="4"/>
  <c r="AH482" i="4"/>
  <c r="CZ482" i="4"/>
  <c r="BT482" i="4"/>
  <c r="AN482" i="4"/>
  <c r="CX482" i="4"/>
  <c r="BR482" i="4"/>
  <c r="AL482" i="4"/>
  <c r="I482" i="4"/>
  <c r="M482" i="4"/>
  <c r="L482" i="4"/>
  <c r="J482" i="4"/>
  <c r="CF482" i="4"/>
  <c r="DR482" i="4"/>
  <c r="BF482" i="4"/>
  <c r="CR482" i="4"/>
  <c r="AF482" i="4"/>
  <c r="BJ482" i="4"/>
  <c r="D482" i="4"/>
  <c r="F482" i="4"/>
  <c r="BX482" i="4"/>
  <c r="DJ482" i="4"/>
  <c r="AX482" i="4"/>
  <c r="CJ482" i="4"/>
  <c r="DN482" i="4"/>
  <c r="BB482" i="4"/>
  <c r="X482" i="4"/>
  <c r="U482" i="4"/>
  <c r="DL482" i="4"/>
  <c r="AZ482" i="4"/>
  <c r="CL482" i="4"/>
  <c r="Z482" i="4"/>
  <c r="BL482" i="4"/>
  <c r="CP482" i="4"/>
  <c r="AD482" i="4"/>
  <c r="H482" i="4"/>
  <c r="E482" i="4"/>
  <c r="CD482" i="4"/>
  <c r="T482" i="4"/>
  <c r="DP482" i="4"/>
  <c r="V482" i="4"/>
  <c r="DD482" i="4"/>
  <c r="BD482" i="4"/>
  <c r="AR482" i="4"/>
  <c r="CH482" i="4"/>
  <c r="S482" i="4"/>
  <c r="AI482" i="4"/>
  <c r="AY482" i="4"/>
  <c r="BO482" i="4"/>
  <c r="CE482" i="4"/>
  <c r="CU482" i="4"/>
  <c r="DK482" i="4"/>
  <c r="Y482" i="4"/>
  <c r="AO482" i="4"/>
  <c r="BE482" i="4"/>
  <c r="BU482" i="4"/>
  <c r="CK482" i="4"/>
  <c r="DA482" i="4"/>
  <c r="O482" i="4"/>
  <c r="AM482" i="4"/>
  <c r="BG482" i="4"/>
  <c r="CA482" i="4"/>
  <c r="CY482" i="4"/>
  <c r="DS482" i="4"/>
  <c r="AK482" i="4"/>
  <c r="BI482" i="4"/>
  <c r="CC482" i="4"/>
  <c r="CW482" i="4"/>
  <c r="W482" i="4"/>
  <c r="AQ482" i="4"/>
  <c r="BK482" i="4"/>
  <c r="CI482" i="4"/>
  <c r="DC482" i="4"/>
  <c r="AS482" i="4"/>
  <c r="BM482" i="4"/>
  <c r="CG482" i="4"/>
  <c r="DE482" i="4"/>
  <c r="G482" i="4"/>
  <c r="AA482" i="4"/>
  <c r="AU482" i="4"/>
  <c r="BS482" i="4"/>
  <c r="CM482" i="4"/>
  <c r="DG482" i="4"/>
  <c r="AC482" i="4"/>
  <c r="AW482" i="4"/>
  <c r="BQ482" i="4"/>
  <c r="CO482" i="4"/>
  <c r="DI482" i="4"/>
  <c r="AE482" i="4"/>
  <c r="DO482" i="4"/>
  <c r="BY482" i="4"/>
  <c r="BC482" i="4"/>
  <c r="CS482" i="4"/>
  <c r="BW482" i="4"/>
  <c r="AG482" i="4"/>
  <c r="DM482" i="4"/>
  <c r="DR492" i="4"/>
  <c r="CL492" i="4"/>
  <c r="BF492" i="4"/>
  <c r="Z492" i="4"/>
  <c r="DI492" i="4"/>
  <c r="CC492" i="4"/>
  <c r="AW492" i="4"/>
  <c r="Q492" i="4"/>
  <c r="CX492" i="4"/>
  <c r="BR492" i="4"/>
  <c r="AL492" i="4"/>
  <c r="F492" i="4"/>
  <c r="CO492" i="4"/>
  <c r="BI492" i="4"/>
  <c r="AC492" i="4"/>
  <c r="DJ492" i="4"/>
  <c r="CD492" i="4"/>
  <c r="AX492" i="4"/>
  <c r="R492" i="4"/>
  <c r="DA492" i="4"/>
  <c r="BU492" i="4"/>
  <c r="AO492" i="4"/>
  <c r="I492" i="4"/>
  <c r="CP492" i="4"/>
  <c r="BJ492" i="4"/>
  <c r="AD492" i="4"/>
  <c r="DM492" i="4"/>
  <c r="CG492" i="4"/>
  <c r="BA492" i="4"/>
  <c r="U492" i="4"/>
  <c r="DB492" i="4"/>
  <c r="AP492" i="4"/>
  <c r="CS492" i="4"/>
  <c r="AG492" i="4"/>
  <c r="CH492" i="4"/>
  <c r="V492" i="4"/>
  <c r="BY492" i="4"/>
  <c r="M492" i="4"/>
  <c r="CT492" i="4"/>
  <c r="AH492" i="4"/>
  <c r="CK492" i="4"/>
  <c r="Y492" i="4"/>
  <c r="BZ492" i="4"/>
  <c r="N492" i="4"/>
  <c r="BQ492" i="4"/>
  <c r="E492" i="4"/>
  <c r="BV492" i="4"/>
  <c r="J492" i="4"/>
  <c r="BM492" i="4"/>
  <c r="DN492" i="4"/>
  <c r="BB492" i="4"/>
  <c r="DE492" i="4"/>
  <c r="AS492" i="4"/>
  <c r="DQ492" i="4"/>
  <c r="CW492" i="4"/>
  <c r="BE492" i="4"/>
  <c r="AK492" i="4"/>
  <c r="DP492" i="4"/>
  <c r="DF492" i="4"/>
  <c r="BN492" i="4"/>
  <c r="O492" i="4"/>
  <c r="AE492" i="4"/>
  <c r="AU492" i="4"/>
  <c r="BK492" i="4"/>
  <c r="CA492" i="4"/>
  <c r="CQ492" i="4"/>
  <c r="DG492" i="4"/>
  <c r="L492" i="4"/>
  <c r="AB492" i="4"/>
  <c r="AR492" i="4"/>
  <c r="BH492" i="4"/>
  <c r="BX492" i="4"/>
  <c r="CN492" i="4"/>
  <c r="DD492" i="4"/>
  <c r="AT492" i="4"/>
  <c r="S492" i="4"/>
  <c r="AM492" i="4"/>
  <c r="BG492" i="4"/>
  <c r="CE492" i="4"/>
  <c r="CY492" i="4"/>
  <c r="DS492" i="4"/>
  <c r="H492" i="4"/>
  <c r="AF492" i="4"/>
  <c r="AZ492" i="4"/>
  <c r="BT492" i="4"/>
  <c r="CR492" i="4"/>
  <c r="DL492" i="4"/>
  <c r="W492" i="4"/>
  <c r="AQ492" i="4"/>
  <c r="BO492" i="4"/>
  <c r="CI492" i="4"/>
  <c r="DC492" i="4"/>
  <c r="P492" i="4"/>
  <c r="AJ492" i="4"/>
  <c r="BD492" i="4"/>
  <c r="CB492" i="4"/>
  <c r="CV492" i="4"/>
  <c r="G492" i="4"/>
  <c r="AA492" i="4"/>
  <c r="AY492" i="4"/>
  <c r="BS492" i="4"/>
  <c r="CM492" i="4"/>
  <c r="DK492" i="4"/>
  <c r="T492" i="4"/>
  <c r="AN492" i="4"/>
  <c r="BL492" i="4"/>
  <c r="CF492" i="4"/>
  <c r="CZ492" i="4"/>
  <c r="BW492" i="4"/>
  <c r="BP492" i="4"/>
  <c r="K492" i="4"/>
  <c r="CU492" i="4"/>
  <c r="D492" i="4"/>
  <c r="CJ492" i="4"/>
  <c r="AI492" i="4"/>
  <c r="DO492" i="4"/>
  <c r="X492" i="4"/>
  <c r="DH492" i="4"/>
  <c r="R15" i="7"/>
  <c r="O80" i="7"/>
  <c r="T8" i="7"/>
  <c r="V40" i="7"/>
  <c r="Z73" i="7"/>
  <c r="H66" i="7"/>
  <c r="O14" i="7"/>
  <c r="Z46" i="7"/>
  <c r="N79" i="7"/>
  <c r="F10" i="7"/>
  <c r="K10" i="7"/>
  <c r="P26" i="7"/>
  <c r="H75" i="7"/>
  <c r="S91" i="7"/>
  <c r="F15" i="7"/>
  <c r="N64" i="7"/>
  <c r="K80" i="7"/>
  <c r="Z24" i="7"/>
  <c r="Z40" i="7"/>
  <c r="Z56" i="7"/>
  <c r="Y73" i="7"/>
  <c r="R66" i="7"/>
  <c r="X86" i="7"/>
  <c r="Y30" i="7"/>
  <c r="O63" i="7"/>
  <c r="K79" i="7"/>
  <c r="M20" i="7"/>
  <c r="K82" i="7"/>
  <c r="J82" i="7"/>
  <c r="X10" i="7"/>
  <c r="Z26" i="7"/>
  <c r="T42" i="7"/>
  <c r="Z59" i="7"/>
  <c r="T59" i="7"/>
  <c r="K75" i="7"/>
  <c r="N91" i="7"/>
  <c r="I15" i="7"/>
  <c r="P31" i="7"/>
  <c r="Q47" i="7"/>
  <c r="W64" i="7"/>
  <c r="U56" i="7"/>
  <c r="N56" i="7"/>
  <c r="V14" i="7"/>
  <c r="T30" i="7"/>
  <c r="K63" i="7"/>
  <c r="O11" i="7"/>
  <c r="U43" i="7"/>
  <c r="Z60" i="7"/>
  <c r="M76" i="7"/>
  <c r="O92" i="7"/>
  <c r="W52" i="7"/>
  <c r="P69" i="7"/>
  <c r="U85" i="7"/>
  <c r="U33" i="7"/>
  <c r="CH497" i="4"/>
  <c r="DS497" i="4"/>
  <c r="BY497" i="4"/>
  <c r="D497" i="4"/>
  <c r="V497" i="4"/>
  <c r="BP497" i="4"/>
  <c r="BK497" i="4"/>
  <c r="AE497" i="4"/>
  <c r="BN497" i="4"/>
  <c r="DQ497" i="4"/>
  <c r="BE497" i="4"/>
  <c r="DH497" i="4"/>
  <c r="AV497" i="4"/>
  <c r="CE497" i="4"/>
  <c r="BW497" i="4"/>
  <c r="BJ497" i="4"/>
  <c r="DM497" i="4"/>
  <c r="BA497" i="4"/>
  <c r="DD497" i="4"/>
  <c r="AR497" i="4"/>
  <c r="CU497" i="4"/>
  <c r="CM497" i="4"/>
  <c r="BV497" i="4"/>
  <c r="J497" i="4"/>
  <c r="BM497" i="4"/>
  <c r="DP497" i="4"/>
  <c r="BD497" i="4"/>
  <c r="AY497" i="4"/>
  <c r="AQ497" i="4"/>
  <c r="AZ497" i="4"/>
  <c r="M497" i="4"/>
  <c r="DG497" i="4"/>
  <c r="DJ497" i="4"/>
  <c r="AX497" i="4"/>
  <c r="DA497" i="4"/>
  <c r="AO497" i="4"/>
  <c r="CR497" i="4"/>
  <c r="AF497" i="4"/>
  <c r="AM497" i="4"/>
  <c r="DF497" i="4"/>
  <c r="AT497" i="4"/>
  <c r="CW497" i="4"/>
  <c r="AK497" i="4"/>
  <c r="CN497" i="4"/>
  <c r="AB497" i="4"/>
  <c r="BC497" i="4"/>
  <c r="DR497" i="4"/>
  <c r="BF497" i="4"/>
  <c r="DI497" i="4"/>
  <c r="AW497" i="4"/>
  <c r="CZ497" i="4"/>
  <c r="AN497" i="4"/>
  <c r="DK497" i="4"/>
  <c r="DC497" i="4"/>
  <c r="BR497" i="4"/>
  <c r="CA497" i="4"/>
  <c r="AU497" i="4"/>
  <c r="CT497" i="4"/>
  <c r="AH497" i="4"/>
  <c r="CK497" i="4"/>
  <c r="Y497" i="4"/>
  <c r="CB497" i="4"/>
  <c r="P497" i="4"/>
  <c r="CY497" i="4"/>
  <c r="CP497" i="4"/>
  <c r="AD497" i="4"/>
  <c r="CG497" i="4"/>
  <c r="U497" i="4"/>
  <c r="BX497" i="4"/>
  <c r="L497" i="4"/>
  <c r="DO497" i="4"/>
  <c r="DB497" i="4"/>
  <c r="AP497" i="4"/>
  <c r="CS497" i="4"/>
  <c r="AG497" i="4"/>
  <c r="CJ497" i="4"/>
  <c r="X497" i="4"/>
  <c r="G497" i="4"/>
  <c r="CH493" i="4"/>
  <c r="BG493" i="4"/>
  <c r="BW493" i="4"/>
  <c r="DS493" i="4"/>
  <c r="AA493" i="4"/>
  <c r="BK493" i="4"/>
  <c r="CT493" i="4"/>
  <c r="AH493" i="4"/>
  <c r="CK493" i="4"/>
  <c r="Y493" i="4"/>
  <c r="CB493" i="4"/>
  <c r="P493" i="4"/>
  <c r="CP493" i="4"/>
  <c r="AD493" i="4"/>
  <c r="CG493" i="4"/>
  <c r="U493" i="4"/>
  <c r="BX493" i="4"/>
  <c r="L493" i="4"/>
  <c r="DR493" i="4"/>
  <c r="BF493" i="4"/>
  <c r="DI493" i="4"/>
  <c r="AW493" i="4"/>
  <c r="CZ493" i="4"/>
  <c r="AN493" i="4"/>
  <c r="DK493" i="4"/>
  <c r="T493" i="4"/>
  <c r="AL493" i="4"/>
  <c r="M493" i="4"/>
  <c r="DG493" i="4"/>
  <c r="AM493" i="4"/>
  <c r="BC493" i="4"/>
  <c r="CM493" i="4"/>
  <c r="G493" i="4"/>
  <c r="AQ493" i="4"/>
  <c r="CD493" i="4"/>
  <c r="R493" i="4"/>
  <c r="BU493" i="4"/>
  <c r="I493" i="4"/>
  <c r="BL493" i="4"/>
  <c r="S493" i="4"/>
  <c r="BZ493" i="4"/>
  <c r="N493" i="4"/>
  <c r="BQ493" i="4"/>
  <c r="E493" i="4"/>
  <c r="BH493" i="4"/>
  <c r="AI493" i="4"/>
  <c r="DB493" i="4"/>
  <c r="AP493" i="4"/>
  <c r="CS493" i="4"/>
  <c r="AG493" i="4"/>
  <c r="CJ493" i="4"/>
  <c r="X493" i="4"/>
  <c r="CF493" i="4"/>
  <c r="CX493" i="4"/>
  <c r="DC493" i="4"/>
  <c r="AE493" i="4"/>
  <c r="DO493" i="4"/>
  <c r="BN493" i="4"/>
  <c r="BE493" i="4"/>
  <c r="AV493" i="4"/>
  <c r="BJ493" i="4"/>
  <c r="BA493" i="4"/>
  <c r="AR493" i="4"/>
  <c r="CL493" i="4"/>
  <c r="CC493" i="4"/>
  <c r="BT493" i="4"/>
  <c r="AC493" i="4"/>
  <c r="CA493" i="4"/>
  <c r="K493" i="4"/>
  <c r="CI493" i="4"/>
  <c r="AX493" i="4"/>
  <c r="AO493" i="4"/>
  <c r="AF493" i="4"/>
  <c r="AT493" i="4"/>
  <c r="AK493" i="4"/>
  <c r="AB493" i="4"/>
  <c r="BV493" i="4"/>
  <c r="BM493" i="4"/>
  <c r="BD493" i="4"/>
  <c r="CO493" i="4"/>
  <c r="O493" i="4"/>
  <c r="BS493" i="4"/>
  <c r="W493" i="4"/>
  <c r="DQ493" i="4"/>
  <c r="DH493" i="4"/>
  <c r="CE493" i="4"/>
  <c r="DM493" i="4"/>
  <c r="DD493" i="4"/>
  <c r="CU493" i="4"/>
  <c r="Z493" i="4"/>
  <c r="Q493" i="4"/>
  <c r="H493" i="4"/>
  <c r="O485" i="4"/>
  <c r="DQ485" i="4"/>
  <c r="CP485" i="4"/>
  <c r="BJ485" i="4"/>
  <c r="AJ485" i="4"/>
  <c r="I485" i="4"/>
  <c r="CT485" i="4"/>
  <c r="BT485" i="4"/>
  <c r="AS485" i="4"/>
  <c r="M485" i="4"/>
  <c r="CX485" i="4"/>
  <c r="BX485" i="4"/>
  <c r="AR485" i="4"/>
  <c r="Q485" i="4"/>
  <c r="DH485" i="4"/>
  <c r="CB485" i="4"/>
  <c r="BA485" i="4"/>
  <c r="Z485" i="4"/>
  <c r="AI485" i="4"/>
  <c r="DK485" i="4"/>
  <c r="BS485" i="4"/>
  <c r="AQ485" i="4"/>
  <c r="DL485" i="4"/>
  <c r="CF485" i="4"/>
  <c r="BE485" i="4"/>
  <c r="AD485" i="4"/>
  <c r="DP485" i="4"/>
  <c r="CO485" i="4"/>
  <c r="BN485" i="4"/>
  <c r="AH485" i="4"/>
  <c r="H485" i="4"/>
  <c r="CS485" i="4"/>
  <c r="BM485" i="4"/>
  <c r="AL485" i="4"/>
  <c r="L485" i="4"/>
  <c r="CW485" i="4"/>
  <c r="BV485" i="4"/>
  <c r="AV485" i="4"/>
  <c r="P485" i="4"/>
  <c r="AY485" i="4"/>
  <c r="G485" i="4"/>
  <c r="CY485" i="4"/>
  <c r="BG485" i="4"/>
  <c r="BK485" i="4"/>
  <c r="BZ485" i="4"/>
  <c r="T485" i="4"/>
  <c r="CJ485" i="4"/>
  <c r="AC485" i="4"/>
  <c r="CH485" i="4"/>
  <c r="AG485" i="4"/>
  <c r="CR485" i="4"/>
  <c r="AK485" i="4"/>
  <c r="BO485" i="4"/>
  <c r="DO485" i="4"/>
  <c r="DS485" i="4"/>
  <c r="BU485" i="4"/>
  <c r="N485" i="4"/>
  <c r="BY485" i="4"/>
  <c r="X485" i="4"/>
  <c r="CC485" i="4"/>
  <c r="V485" i="4"/>
  <c r="CL485" i="4"/>
  <c r="AF485" i="4"/>
  <c r="CU485" i="4"/>
  <c r="K485" i="4"/>
  <c r="DA485" i="4"/>
  <c r="AZ485" i="4"/>
  <c r="DJ485" i="4"/>
  <c r="BD485" i="4"/>
  <c r="DN485" i="4"/>
  <c r="BH485" i="4"/>
  <c r="DR485" i="4"/>
  <c r="BQ485" i="4"/>
  <c r="J485" i="4"/>
  <c r="AM485" i="4"/>
  <c r="BW485" i="4"/>
  <c r="BC487" i="4"/>
  <c r="Y487" i="4"/>
  <c r="DN487" i="4"/>
  <c r="BB487" i="4"/>
  <c r="DJ487" i="4"/>
  <c r="AX487" i="4"/>
  <c r="CP487" i="4"/>
  <c r="AD487" i="4"/>
  <c r="CL487" i="4"/>
  <c r="Z487" i="4"/>
  <c r="AQ487" i="4"/>
  <c r="DC487" i="4"/>
  <c r="AV487" i="4"/>
  <c r="DH487" i="4"/>
  <c r="BI487" i="4"/>
  <c r="O487" i="4"/>
  <c r="CA487" i="4"/>
  <c r="T487" i="4"/>
  <c r="CF487" i="4"/>
  <c r="AG487" i="4"/>
  <c r="CS487" i="4"/>
  <c r="AY487" i="4"/>
  <c r="DK487" i="4"/>
  <c r="BD487" i="4"/>
  <c r="DP487" i="4"/>
  <c r="BA487" i="4"/>
  <c r="DM487" i="4"/>
  <c r="I487" i="4"/>
  <c r="AR487" i="4"/>
  <c r="CX487" i="4"/>
  <c r="AL487" i="4"/>
  <c r="CT487" i="4"/>
  <c r="AH487" i="4"/>
  <c r="BZ487" i="4"/>
  <c r="N487" i="4"/>
  <c r="BV487" i="4"/>
  <c r="J487" i="4"/>
  <c r="BG487" i="4"/>
  <c r="DS487" i="4"/>
  <c r="BL487" i="4"/>
  <c r="M487" i="4"/>
  <c r="BY487" i="4"/>
  <c r="AE487" i="4"/>
  <c r="CQ487" i="4"/>
  <c r="AJ487" i="4"/>
  <c r="CV487" i="4"/>
  <c r="AW487" i="4"/>
  <c r="DI487" i="4"/>
  <c r="BO487" i="4"/>
  <c r="H487" i="4"/>
  <c r="BT487" i="4"/>
  <c r="E487" i="4"/>
  <c r="BQ487" i="4"/>
  <c r="CY487" i="4"/>
  <c r="DO487" i="4"/>
  <c r="DQ487" i="4"/>
  <c r="F487" i="4"/>
  <c r="DF487" i="4"/>
  <c r="DB487" i="4"/>
  <c r="AA487" i="4"/>
  <c r="AF487" i="4"/>
  <c r="AS487" i="4"/>
  <c r="BK487" i="4"/>
  <c r="BP487" i="4"/>
  <c r="CC487" i="4"/>
  <c r="CU487" i="4"/>
  <c r="CZ487" i="4"/>
  <c r="CW487" i="4"/>
  <c r="CK487" i="4"/>
  <c r="CH487" i="4"/>
  <c r="CD487" i="4"/>
  <c r="BJ487" i="4"/>
  <c r="BF487" i="4"/>
  <c r="BW487" i="4"/>
  <c r="CB487" i="4"/>
  <c r="CO487" i="4"/>
  <c r="DG487" i="4"/>
  <c r="DL487" i="4"/>
  <c r="S487" i="4"/>
  <c r="X487" i="4"/>
  <c r="U487" i="4"/>
  <c r="DD487" i="4"/>
  <c r="BR487" i="4"/>
  <c r="BN487" i="4"/>
  <c r="AT487" i="4"/>
  <c r="AP487" i="4"/>
  <c r="CM487" i="4"/>
  <c r="CR487" i="4"/>
  <c r="DE487" i="4"/>
  <c r="D487" i="4"/>
  <c r="Q487" i="4"/>
  <c r="AI487" i="4"/>
  <c r="AN487" i="4"/>
  <c r="AK487" i="4"/>
  <c r="AM487" i="4"/>
  <c r="AE478" i="4"/>
  <c r="BK478" i="4"/>
  <c r="DM478" i="4"/>
  <c r="AU478" i="4"/>
  <c r="DG478" i="4"/>
  <c r="CS451" i="4"/>
  <c r="DS451" i="4"/>
  <c r="CQ451" i="4"/>
  <c r="BN451" i="4"/>
  <c r="AL451" i="4"/>
  <c r="J451" i="4"/>
  <c r="CV451" i="4"/>
  <c r="BS451" i="4"/>
  <c r="AQ451" i="4"/>
  <c r="O451" i="4"/>
  <c r="DB451" i="4"/>
  <c r="BX451" i="4"/>
  <c r="AV451" i="4"/>
  <c r="T451" i="4"/>
  <c r="DG451" i="4"/>
  <c r="CD451" i="4"/>
  <c r="BB451" i="4"/>
  <c r="Z451" i="4"/>
  <c r="DE451" i="4"/>
  <c r="AS451" i="4"/>
  <c r="AI451" i="4"/>
  <c r="DP451" i="4"/>
  <c r="BU451" i="4"/>
  <c r="I451" i="4"/>
  <c r="CE451" i="4"/>
  <c r="CG451" i="4"/>
  <c r="U451" i="4"/>
  <c r="BO451" i="4"/>
  <c r="DK451" i="4"/>
  <c r="AY451" i="4"/>
  <c r="DL451" i="4"/>
  <c r="CI451" i="4"/>
  <c r="BG451" i="4"/>
  <c r="AE451" i="4"/>
  <c r="DR451" i="4"/>
  <c r="CN451" i="4"/>
  <c r="BL451" i="4"/>
  <c r="AJ451" i="4"/>
  <c r="G451" i="4"/>
  <c r="CT451" i="4"/>
  <c r="BR451" i="4"/>
  <c r="AP451" i="4"/>
  <c r="L451" i="4"/>
  <c r="CY451" i="4"/>
  <c r="BW451" i="4"/>
  <c r="AU451" i="4"/>
  <c r="R451" i="4"/>
  <c r="CO451" i="4"/>
  <c r="AC451" i="4"/>
  <c r="BD451" i="4"/>
  <c r="DQ451" i="4"/>
  <c r="BE451" i="4"/>
  <c r="S451" i="4"/>
  <c r="CZ451" i="4"/>
  <c r="BQ451" i="4"/>
  <c r="E451" i="4"/>
  <c r="CJ451" i="4"/>
  <c r="AD451" i="4"/>
  <c r="CB451" i="4"/>
  <c r="W451" i="4"/>
  <c r="CH451" i="4"/>
  <c r="AB451" i="4"/>
  <c r="CM451" i="4"/>
  <c r="AH451" i="4"/>
  <c r="CR451" i="4"/>
  <c r="AM451" i="4"/>
  <c r="BY451" i="4"/>
  <c r="BZ451" i="4"/>
  <c r="AO451" i="4"/>
  <c r="DM451" i="4"/>
  <c r="X451" i="4"/>
  <c r="BV451" i="4"/>
  <c r="P451" i="4"/>
  <c r="CA451" i="4"/>
  <c r="V451" i="4"/>
  <c r="CF451" i="4"/>
  <c r="AA451" i="4"/>
  <c r="CL451" i="4"/>
  <c r="AF451" i="4"/>
  <c r="BI451" i="4"/>
  <c r="CU451" i="4"/>
  <c r="Y451" i="4"/>
  <c r="CW451" i="4"/>
  <c r="AT451" i="4"/>
  <c r="AW451" i="4"/>
  <c r="AG451" i="4"/>
  <c r="DD451" i="4"/>
  <c r="AZ451" i="4"/>
  <c r="DJ451" i="4"/>
  <c r="BF451" i="4"/>
  <c r="DO451" i="4"/>
  <c r="BK451" i="4"/>
  <c r="F451" i="4"/>
  <c r="BP451" i="4"/>
  <c r="K451" i="4"/>
  <c r="M451" i="4"/>
  <c r="DA451" i="4"/>
  <c r="AN451" i="4"/>
  <c r="BA451" i="4"/>
  <c r="DF451" i="4"/>
  <c r="DI451" i="4"/>
  <c r="DB443" i="4"/>
  <c r="BX443" i="4"/>
  <c r="AV443" i="4"/>
  <c r="T443" i="4"/>
  <c r="DG443" i="4"/>
  <c r="CD443" i="4"/>
  <c r="BB443" i="4"/>
  <c r="Z443" i="4"/>
  <c r="DS443" i="4"/>
  <c r="CQ443" i="4"/>
  <c r="BN443" i="4"/>
  <c r="AL443" i="4"/>
  <c r="J443" i="4"/>
  <c r="CV443" i="4"/>
  <c r="BS443" i="4"/>
  <c r="AQ443" i="4"/>
  <c r="O443" i="4"/>
  <c r="BY443" i="4"/>
  <c r="M443" i="4"/>
  <c r="BZ443" i="4"/>
  <c r="DA443" i="4"/>
  <c r="AO443" i="4"/>
  <c r="AN443" i="4"/>
  <c r="DM443" i="4"/>
  <c r="BA443" i="4"/>
  <c r="X443" i="4"/>
  <c r="DF443" i="4"/>
  <c r="BM443" i="4"/>
  <c r="CT443" i="4"/>
  <c r="BR443" i="4"/>
  <c r="AP443" i="4"/>
  <c r="L443" i="4"/>
  <c r="CY443" i="4"/>
  <c r="BW443" i="4"/>
  <c r="AU443" i="4"/>
  <c r="R443" i="4"/>
  <c r="DL443" i="4"/>
  <c r="CI443" i="4"/>
  <c r="BG443" i="4"/>
  <c r="AE443" i="4"/>
  <c r="DR443" i="4"/>
  <c r="CN443" i="4"/>
  <c r="BL443" i="4"/>
  <c r="AJ443" i="4"/>
  <c r="G443" i="4"/>
  <c r="BI443" i="4"/>
  <c r="N443" i="4"/>
  <c r="CU443" i="4"/>
  <c r="CK443" i="4"/>
  <c r="Y443" i="4"/>
  <c r="BJ443" i="4"/>
  <c r="CW443" i="4"/>
  <c r="AK443" i="4"/>
  <c r="AT443" i="4"/>
  <c r="BT443" i="4"/>
  <c r="CF443" i="4"/>
  <c r="AA443" i="4"/>
  <c r="CL443" i="4"/>
  <c r="AF443" i="4"/>
  <c r="CX443" i="4"/>
  <c r="AR443" i="4"/>
  <c r="DC443" i="4"/>
  <c r="AX443" i="4"/>
  <c r="CO443" i="4"/>
  <c r="BD443" i="4"/>
  <c r="BE443" i="4"/>
  <c r="CZ443" i="4"/>
  <c r="E443" i="4"/>
  <c r="CP443" i="4"/>
  <c r="DO443" i="4"/>
  <c r="BK443" i="4"/>
  <c r="F443" i="4"/>
  <c r="BP443" i="4"/>
  <c r="K443" i="4"/>
  <c r="CB443" i="4"/>
  <c r="W443" i="4"/>
  <c r="CH443" i="4"/>
  <c r="AB443" i="4"/>
  <c r="AS443" i="4"/>
  <c r="DP443" i="4"/>
  <c r="I443" i="4"/>
  <c r="CG443" i="4"/>
  <c r="BO443" i="4"/>
  <c r="H443" i="4"/>
  <c r="Q443" i="4"/>
  <c r="DH443" i="4"/>
  <c r="BC443" i="4"/>
  <c r="DN443" i="4"/>
  <c r="BH443" i="4"/>
  <c r="D443" i="4"/>
  <c r="BV443" i="4"/>
  <c r="P443" i="4"/>
  <c r="CA443" i="4"/>
  <c r="V443" i="4"/>
  <c r="AC443" i="4"/>
  <c r="DQ443" i="4"/>
  <c r="S443" i="4"/>
  <c r="BQ443" i="4"/>
  <c r="CJ443" i="4"/>
  <c r="CC443" i="4"/>
  <c r="CW437" i="4"/>
  <c r="AK437" i="4"/>
  <c r="CH437" i="4"/>
  <c r="V437" i="4"/>
  <c r="CD437" i="4"/>
  <c r="AD437" i="4"/>
  <c r="CL437" i="4"/>
  <c r="AL437" i="4"/>
  <c r="DF437" i="4"/>
  <c r="AT437" i="4"/>
  <c r="CS437" i="4"/>
  <c r="Q437" i="4"/>
  <c r="AN437" i="4"/>
  <c r="CM437" i="4"/>
  <c r="BI437" i="4"/>
  <c r="CF437" i="4"/>
  <c r="D437" i="4"/>
  <c r="DA437" i="4"/>
  <c r="I437" i="4"/>
  <c r="AV437" i="4"/>
  <c r="BW437" i="4"/>
  <c r="AY437" i="4"/>
  <c r="DM437" i="4"/>
  <c r="BK437" i="4"/>
  <c r="J437" i="4"/>
  <c r="BS437" i="4"/>
  <c r="G437" i="4"/>
  <c r="CA437" i="4"/>
  <c r="Z437" i="4"/>
  <c r="CI437" i="4"/>
  <c r="AH437" i="4"/>
  <c r="CC437" i="4"/>
  <c r="CZ437" i="4"/>
  <c r="X437" i="4"/>
  <c r="DS437" i="4"/>
  <c r="AC437" i="4"/>
  <c r="BP437" i="4"/>
  <c r="AI437" i="4"/>
  <c r="BU437" i="4"/>
  <c r="DH437" i="4"/>
  <c r="AF437" i="4"/>
  <c r="AR437" i="4"/>
  <c r="CQ437" i="4"/>
  <c r="CP437" i="4"/>
  <c r="DG437" i="4"/>
  <c r="DO437" i="4"/>
  <c r="DI437" i="4"/>
  <c r="BT437" i="4"/>
  <c r="BY437" i="4"/>
  <c r="T437" i="4"/>
  <c r="AO437" i="4"/>
  <c r="AQ437" i="4"/>
  <c r="BA437" i="4"/>
  <c r="BB437" i="4"/>
  <c r="AX437" i="4"/>
  <c r="BR437" i="4"/>
  <c r="BZ437" i="4"/>
  <c r="AW437" i="4"/>
  <c r="H437" i="4"/>
  <c r="M437" i="4"/>
  <c r="CU437" i="4"/>
  <c r="CR437" i="4"/>
  <c r="AP437" i="4"/>
  <c r="AM437" i="4"/>
  <c r="AU437" i="4"/>
  <c r="BN437" i="4"/>
  <c r="AG437" i="4"/>
  <c r="BG437" i="4"/>
  <c r="DL437" i="4"/>
  <c r="DQ437" i="4"/>
  <c r="BL437" i="4"/>
  <c r="AC448" i="4"/>
  <c r="BN448" i="4"/>
  <c r="BW448" i="4"/>
  <c r="BZ448" i="4"/>
  <c r="DS448" i="4"/>
  <c r="BB448" i="4"/>
  <c r="BU448" i="4"/>
  <c r="DP448" i="4"/>
  <c r="AW448" i="4"/>
  <c r="CW448" i="4"/>
  <c r="DN448" i="4"/>
  <c r="AM448" i="4"/>
  <c r="DA448" i="4"/>
  <c r="CI448" i="4"/>
  <c r="AQ448" i="4"/>
  <c r="AG448" i="4"/>
  <c r="Q448" i="4"/>
  <c r="F448" i="4"/>
  <c r="W465" i="4"/>
  <c r="AM465" i="4"/>
  <c r="G465" i="4"/>
  <c r="M433" i="4"/>
  <c r="BI433" i="4"/>
  <c r="AC433" i="4"/>
  <c r="AL431" i="4"/>
  <c r="X431" i="4"/>
  <c r="CZ413" i="4"/>
  <c r="BT413" i="4"/>
  <c r="AN413" i="4"/>
  <c r="H413" i="4"/>
  <c r="CO413" i="4"/>
  <c r="BI413" i="4"/>
  <c r="AC413" i="4"/>
  <c r="DL413" i="4"/>
  <c r="CF413" i="4"/>
  <c r="AZ413" i="4"/>
  <c r="T413" i="4"/>
  <c r="DI413" i="4"/>
  <c r="CC413" i="4"/>
  <c r="AW413" i="4"/>
  <c r="Q413" i="4"/>
  <c r="AP413" i="4"/>
  <c r="DB413" i="4"/>
  <c r="AY413" i="4"/>
  <c r="DK413" i="4"/>
  <c r="BJ413" i="4"/>
  <c r="G413" i="4"/>
  <c r="BS413" i="4"/>
  <c r="R413" i="4"/>
  <c r="CD413" i="4"/>
  <c r="AA413" i="4"/>
  <c r="CM413" i="4"/>
  <c r="AU413" i="4"/>
  <c r="DS413" i="4"/>
  <c r="CR413" i="4"/>
  <c r="BL413" i="4"/>
  <c r="AF413" i="4"/>
  <c r="DM413" i="4"/>
  <c r="CG413" i="4"/>
  <c r="BA413" i="4"/>
  <c r="U413" i="4"/>
  <c r="DD413" i="4"/>
  <c r="BX413" i="4"/>
  <c r="AR413" i="4"/>
  <c r="L413" i="4"/>
  <c r="DA413" i="4"/>
  <c r="BU413" i="4"/>
  <c r="AO413" i="4"/>
  <c r="I413" i="4"/>
  <c r="BF413" i="4"/>
  <c r="DR413" i="4"/>
  <c r="BO413" i="4"/>
  <c r="N413" i="4"/>
  <c r="BZ413" i="4"/>
  <c r="W413" i="4"/>
  <c r="CI413" i="4"/>
  <c r="AH413" i="4"/>
  <c r="CT413" i="4"/>
  <c r="AQ413" i="4"/>
  <c r="DC413" i="4"/>
  <c r="DH413" i="4"/>
  <c r="AV413" i="4"/>
  <c r="CW413" i="4"/>
  <c r="AK413" i="4"/>
  <c r="CN413" i="4"/>
  <c r="AB413" i="4"/>
  <c r="CK413" i="4"/>
  <c r="Y413" i="4"/>
  <c r="CL413" i="4"/>
  <c r="CU413" i="4"/>
  <c r="DF413" i="4"/>
  <c r="DO413" i="4"/>
  <c r="K413" i="4"/>
  <c r="DG413" i="4"/>
  <c r="AL413" i="4"/>
  <c r="CJ413" i="4"/>
  <c r="X413" i="4"/>
  <c r="BY413" i="4"/>
  <c r="M413" i="4"/>
  <c r="BP413" i="4"/>
  <c r="D413" i="4"/>
  <c r="BM413" i="4"/>
  <c r="J413" i="4"/>
  <c r="S413" i="4"/>
  <c r="AD413" i="4"/>
  <c r="AM413" i="4"/>
  <c r="AX413" i="4"/>
  <c r="BG413" i="4"/>
  <c r="CQ413" i="4"/>
  <c r="CH413" i="4"/>
  <c r="CB413" i="4"/>
  <c r="P413" i="4"/>
  <c r="BQ413" i="4"/>
  <c r="E413" i="4"/>
  <c r="BH413" i="4"/>
  <c r="DQ413" i="4"/>
  <c r="BE413" i="4"/>
  <c r="Z413" i="4"/>
  <c r="AI413" i="4"/>
  <c r="AT413" i="4"/>
  <c r="BC413" i="4"/>
  <c r="BN413" i="4"/>
  <c r="BW413" i="4"/>
  <c r="AE413" i="4"/>
  <c r="V413" i="4"/>
  <c r="V405" i="4"/>
  <c r="CH405" i="4"/>
  <c r="DD405" i="4"/>
  <c r="BX405" i="4"/>
  <c r="AR405" i="4"/>
  <c r="L405" i="4"/>
  <c r="DA405" i="4"/>
  <c r="BU405" i="4"/>
  <c r="AO405" i="4"/>
  <c r="I405" i="4"/>
  <c r="CR405" i="4"/>
  <c r="BL405" i="4"/>
  <c r="AF405" i="4"/>
  <c r="DM405" i="4"/>
  <c r="CG405" i="4"/>
  <c r="BA405" i="4"/>
  <c r="U405" i="4"/>
  <c r="Z405" i="4"/>
  <c r="CL405" i="4"/>
  <c r="AI405" i="4"/>
  <c r="CU405" i="4"/>
  <c r="AT405" i="4"/>
  <c r="DF405" i="4"/>
  <c r="BC405" i="4"/>
  <c r="DO405" i="4"/>
  <c r="BN405" i="4"/>
  <c r="K405" i="4"/>
  <c r="BW405" i="4"/>
  <c r="DG405" i="4"/>
  <c r="CX405" i="4"/>
  <c r="CQ405" i="4"/>
  <c r="CV405" i="4"/>
  <c r="BP405" i="4"/>
  <c r="AJ405" i="4"/>
  <c r="D405" i="4"/>
  <c r="CS405" i="4"/>
  <c r="BM405" i="4"/>
  <c r="AG405" i="4"/>
  <c r="DP405" i="4"/>
  <c r="CJ405" i="4"/>
  <c r="BD405" i="4"/>
  <c r="X405" i="4"/>
  <c r="DE405" i="4"/>
  <c r="BY405" i="4"/>
  <c r="AS405" i="4"/>
  <c r="M405" i="4"/>
  <c r="AP405" i="4"/>
  <c r="DB405" i="4"/>
  <c r="AY405" i="4"/>
  <c r="DK405" i="4"/>
  <c r="BJ405" i="4"/>
  <c r="G405" i="4"/>
  <c r="BS405" i="4"/>
  <c r="R405" i="4"/>
  <c r="CD405" i="4"/>
  <c r="AA405" i="4"/>
  <c r="CM405" i="4"/>
  <c r="AU405" i="4"/>
  <c r="AL405" i="4"/>
  <c r="AE405" i="4"/>
  <c r="DS405" i="4"/>
  <c r="CN405" i="4"/>
  <c r="BH405" i="4"/>
  <c r="AB405" i="4"/>
  <c r="DQ405" i="4"/>
  <c r="CK405" i="4"/>
  <c r="BE405" i="4"/>
  <c r="Y405" i="4"/>
  <c r="DH405" i="4"/>
  <c r="CB405" i="4"/>
  <c r="AV405" i="4"/>
  <c r="P405" i="4"/>
  <c r="CW405" i="4"/>
  <c r="BQ405" i="4"/>
  <c r="AK405" i="4"/>
  <c r="E405" i="4"/>
  <c r="BF405" i="4"/>
  <c r="DR405" i="4"/>
  <c r="BO405" i="4"/>
  <c r="N405" i="4"/>
  <c r="BZ405" i="4"/>
  <c r="W405" i="4"/>
  <c r="CI405" i="4"/>
  <c r="AH405" i="4"/>
  <c r="CT405" i="4"/>
  <c r="AQ405" i="4"/>
  <c r="DC405" i="4"/>
  <c r="CT411" i="4"/>
  <c r="D411" i="4"/>
  <c r="AJ411" i="4"/>
  <c r="AS411" i="4"/>
  <c r="CP385" i="4"/>
  <c r="BC385" i="4"/>
  <c r="DM385" i="4"/>
  <c r="BW385" i="4"/>
  <c r="AJ385" i="4"/>
  <c r="BD385" i="4"/>
  <c r="CF385" i="4"/>
  <c r="DJ385" i="4"/>
  <c r="DR372" i="4"/>
  <c r="CB372" i="4"/>
  <c r="AK372" i="4"/>
  <c r="DL372" i="4"/>
  <c r="BU372" i="4"/>
  <c r="AD372" i="4"/>
  <c r="DE372" i="4"/>
  <c r="BN372" i="4"/>
  <c r="X372" i="4"/>
  <c r="CS372" i="4"/>
  <c r="BB372" i="4"/>
  <c r="L372" i="4"/>
  <c r="DK372" i="4"/>
  <c r="DO372" i="4"/>
  <c r="K372" i="4"/>
  <c r="DH372" i="4"/>
  <c r="BQ372" i="4"/>
  <c r="Z372" i="4"/>
  <c r="DA372" i="4"/>
  <c r="BJ372" i="4"/>
  <c r="T372" i="4"/>
  <c r="CT372" i="4"/>
  <c r="BD372" i="4"/>
  <c r="M372" i="4"/>
  <c r="CH372" i="4"/>
  <c r="AR372" i="4"/>
  <c r="S372" i="4"/>
  <c r="W372" i="4"/>
  <c r="AE372" i="4"/>
  <c r="AA372" i="4"/>
  <c r="CL372" i="4"/>
  <c r="E372" i="4"/>
  <c r="AO372" i="4"/>
  <c r="BY372" i="4"/>
  <c r="DD372" i="4"/>
  <c r="V372" i="4"/>
  <c r="CI372" i="4"/>
  <c r="BF372" i="4"/>
  <c r="CP372" i="4"/>
  <c r="I372" i="4"/>
  <c r="AS372" i="4"/>
  <c r="BX372" i="4"/>
  <c r="AY372" i="4"/>
  <c r="BK372" i="4"/>
  <c r="AV372" i="4"/>
  <c r="CF372" i="4"/>
  <c r="DP372" i="4"/>
  <c r="AH372" i="4"/>
  <c r="BM372" i="4"/>
  <c r="CE372" i="4"/>
  <c r="CQ372" i="4"/>
  <c r="BG372" i="4"/>
  <c r="S389" i="4"/>
  <c r="CI389" i="4"/>
  <c r="AK389" i="4"/>
  <c r="DR365" i="4"/>
  <c r="CA365" i="4"/>
  <c r="AL365" i="4"/>
  <c r="DO365" i="4"/>
  <c r="BZ365" i="4"/>
  <c r="AH365" i="4"/>
  <c r="DB365" i="4"/>
  <c r="BK365" i="4"/>
  <c r="V365" i="4"/>
  <c r="CP365" i="4"/>
  <c r="AX365" i="4"/>
  <c r="G365" i="4"/>
  <c r="BQ365" i="4"/>
  <c r="E365" i="4"/>
  <c r="BH365" i="4"/>
  <c r="S365" i="4"/>
  <c r="DI365" i="4"/>
  <c r="AW365" i="4"/>
  <c r="CZ365" i="4"/>
  <c r="AN365" i="4"/>
  <c r="BG365" i="4"/>
  <c r="DA365" i="4"/>
  <c r="AO365" i="4"/>
  <c r="CR365" i="4"/>
  <c r="AF365" i="4"/>
  <c r="BW365" i="4"/>
  <c r="AZ365" i="4"/>
  <c r="CV365" i="4"/>
  <c r="AC365" i="4"/>
  <c r="DG365" i="4"/>
  <c r="BR365" i="4"/>
  <c r="Z365" i="4"/>
  <c r="DF365" i="4"/>
  <c r="BN365" i="4"/>
  <c r="W365" i="4"/>
  <c r="CQ365" i="4"/>
  <c r="BB365" i="4"/>
  <c r="J365" i="4"/>
  <c r="CD365" i="4"/>
  <c r="AM365" i="4"/>
  <c r="DM365" i="4"/>
  <c r="BA365" i="4"/>
  <c r="DD365" i="4"/>
  <c r="AR365" i="4"/>
  <c r="AY365" i="4"/>
  <c r="CS365" i="4"/>
  <c r="AG365" i="4"/>
  <c r="CJ365" i="4"/>
  <c r="X365" i="4"/>
  <c r="CM365" i="4"/>
  <c r="CK365" i="4"/>
  <c r="Y365" i="4"/>
  <c r="CB365" i="4"/>
  <c r="P365" i="4"/>
  <c r="DC365" i="4"/>
  <c r="AI365" i="4"/>
  <c r="AJ365" i="4"/>
  <c r="CF365" i="4"/>
  <c r="BY365" i="4"/>
  <c r="CL365" i="4"/>
  <c r="F365" i="4"/>
  <c r="AT365" i="4"/>
  <c r="BV365" i="4"/>
  <c r="CY365" i="4"/>
  <c r="R365" i="4"/>
  <c r="U365" i="4"/>
  <c r="L365" i="4"/>
  <c r="BM365" i="4"/>
  <c r="BD365" i="4"/>
  <c r="DQ365" i="4"/>
  <c r="DH365" i="4"/>
  <c r="AQ365" i="4"/>
  <c r="AS365" i="4"/>
  <c r="CU365" i="4"/>
  <c r="BF365" i="4"/>
  <c r="CT365" i="4"/>
  <c r="N365" i="4"/>
  <c r="AP365" i="4"/>
  <c r="BS365" i="4"/>
  <c r="CW365" i="4"/>
  <c r="CN365" i="4"/>
  <c r="CE365" i="4"/>
  <c r="Q365" i="4"/>
  <c r="H365" i="4"/>
  <c r="BU365" i="4"/>
  <c r="BL365" i="4"/>
  <c r="BI365" i="4"/>
  <c r="BO365" i="4"/>
  <c r="AU365" i="4"/>
  <c r="CI365" i="4"/>
  <c r="DN365" i="4"/>
  <c r="AE365" i="4"/>
  <c r="BJ365" i="4"/>
  <c r="CG365" i="4"/>
  <c r="BX365" i="4"/>
  <c r="DK365" i="4"/>
  <c r="DP365" i="4"/>
  <c r="AA365" i="4"/>
  <c r="BE365" i="4"/>
  <c r="AV365" i="4"/>
  <c r="DL365" i="4"/>
  <c r="CO365" i="4"/>
  <c r="DN357" i="4"/>
  <c r="BV357" i="4"/>
  <c r="AE357" i="4"/>
  <c r="CY357" i="4"/>
  <c r="BJ357" i="4"/>
  <c r="R357" i="4"/>
  <c r="CX357" i="4"/>
  <c r="BF357" i="4"/>
  <c r="O357" i="4"/>
  <c r="CT357" i="4"/>
  <c r="BC357" i="4"/>
  <c r="N357" i="4"/>
  <c r="BI357" i="4"/>
  <c r="DL357" i="4"/>
  <c r="AZ357" i="4"/>
  <c r="AI357" i="4"/>
  <c r="DA357" i="4"/>
  <c r="AO357" i="4"/>
  <c r="CR357" i="4"/>
  <c r="AF357" i="4"/>
  <c r="BW357" i="4"/>
  <c r="CC357" i="4"/>
  <c r="Q357" i="4"/>
  <c r="BT357" i="4"/>
  <c r="H357" i="4"/>
  <c r="DS357" i="4"/>
  <c r="L357" i="4"/>
  <c r="BH357" i="4"/>
  <c r="DD357" i="4"/>
  <c r="DB357" i="4"/>
  <c r="BK357" i="4"/>
  <c r="V357" i="4"/>
  <c r="CP357" i="4"/>
  <c r="AX357" i="4"/>
  <c r="G357" i="4"/>
  <c r="CL357" i="4"/>
  <c r="AU357" i="4"/>
  <c r="F357" i="4"/>
  <c r="CI357" i="4"/>
  <c r="AT357" i="4"/>
  <c r="DE357" i="4"/>
  <c r="AS357" i="4"/>
  <c r="CV357" i="4"/>
  <c r="AJ357" i="4"/>
  <c r="BO357" i="4"/>
  <c r="CK357" i="4"/>
  <c r="Y357" i="4"/>
  <c r="CB357" i="4"/>
  <c r="P357" i="4"/>
  <c r="DC357" i="4"/>
  <c r="BM357" i="4"/>
  <c r="DP357" i="4"/>
  <c r="BD357" i="4"/>
  <c r="AA357" i="4"/>
  <c r="CG357" i="4"/>
  <c r="DK357" i="4"/>
  <c r="S357" i="4"/>
  <c r="AR357" i="4"/>
  <c r="AP357" i="4"/>
  <c r="BS357" i="4"/>
  <c r="DG357" i="4"/>
  <c r="Z357" i="4"/>
  <c r="BN357" i="4"/>
  <c r="BY357" i="4"/>
  <c r="BP357" i="4"/>
  <c r="DQ357" i="4"/>
  <c r="DH357" i="4"/>
  <c r="AQ357" i="4"/>
  <c r="AG357" i="4"/>
  <c r="X357" i="4"/>
  <c r="BX357" i="4"/>
  <c r="BA357" i="4"/>
  <c r="CN357" i="4"/>
  <c r="AK357" i="4"/>
  <c r="CQ357" i="4"/>
  <c r="J357" i="4"/>
  <c r="AM357" i="4"/>
  <c r="CA357" i="4"/>
  <c r="DO357" i="4"/>
  <c r="AH357" i="4"/>
  <c r="AC357" i="4"/>
  <c r="T357" i="4"/>
  <c r="BU357" i="4"/>
  <c r="BL357" i="4"/>
  <c r="DI357" i="4"/>
  <c r="CZ357" i="4"/>
  <c r="BG357" i="4"/>
  <c r="BQ357" i="4"/>
  <c r="AY357" i="4"/>
  <c r="CH357" i="4"/>
  <c r="DJ357" i="4"/>
  <c r="AD357" i="4"/>
  <c r="BR357" i="4"/>
  <c r="DF357" i="4"/>
  <c r="W357" i="4"/>
  <c r="M357" i="4"/>
  <c r="D357" i="4"/>
  <c r="BE357" i="4"/>
  <c r="AV357" i="4"/>
  <c r="CS357" i="4"/>
  <c r="CJ357" i="4"/>
  <c r="CM357" i="4"/>
  <c r="E357" i="4"/>
  <c r="CF350" i="4"/>
  <c r="AI350" i="4"/>
  <c r="CU350" i="4"/>
  <c r="DA350" i="4"/>
  <c r="AO350" i="4"/>
  <c r="CI350" i="4"/>
  <c r="DS350" i="4"/>
  <c r="AL350" i="4"/>
  <c r="S350" i="4"/>
  <c r="BO350" i="4"/>
  <c r="CG350" i="4"/>
  <c r="U350" i="4"/>
  <c r="BH350" i="4"/>
  <c r="CR350" i="4"/>
  <c r="K350" i="4"/>
  <c r="CL350" i="4"/>
  <c r="BV350" i="4"/>
  <c r="BM350" i="4"/>
  <c r="DO350" i="4"/>
  <c r="AH350" i="4"/>
  <c r="BR350" i="4"/>
  <c r="CE350" i="4"/>
  <c r="AJ350" i="4"/>
  <c r="CO350" i="4"/>
  <c r="AC350" i="4"/>
  <c r="BS350" i="4"/>
  <c r="DC350" i="4"/>
  <c r="V350" i="4"/>
  <c r="DG350" i="4"/>
  <c r="AE350" i="4"/>
  <c r="AP350" i="4"/>
  <c r="DB350" i="4"/>
  <c r="BD350" i="4"/>
  <c r="CK350" i="4"/>
  <c r="Y350" i="4"/>
  <c r="BN350" i="4"/>
  <c r="CX350" i="4"/>
  <c r="P350" i="4"/>
  <c r="CV350" i="4"/>
  <c r="AZ350" i="4"/>
  <c r="BQ350" i="4"/>
  <c r="E350" i="4"/>
  <c r="AM350" i="4"/>
  <c r="BW350" i="4"/>
  <c r="CP350" i="4"/>
  <c r="AU350" i="4"/>
  <c r="DI350" i="4"/>
  <c r="AW350" i="4"/>
  <c r="CT350" i="4"/>
  <c r="L350" i="4"/>
  <c r="AV350" i="4"/>
  <c r="AN350" i="4"/>
  <c r="X350" i="4"/>
  <c r="BY350" i="4"/>
  <c r="M350" i="4"/>
  <c r="AX350" i="4"/>
  <c r="CH350" i="4"/>
  <c r="DK350" i="4"/>
  <c r="BP350" i="4"/>
  <c r="DL350" i="4"/>
  <c r="DP350" i="4"/>
  <c r="BK350" i="4"/>
  <c r="N350" i="4"/>
  <c r="BU350" i="4"/>
  <c r="I350" i="4"/>
  <c r="AR350" i="4"/>
  <c r="CB350" i="4"/>
  <c r="CZ350" i="4"/>
  <c r="BF350" i="4"/>
  <c r="DM350" i="4"/>
  <c r="BA350" i="4"/>
  <c r="CY350" i="4"/>
  <c r="R350" i="4"/>
  <c r="BB350" i="4"/>
  <c r="AY350" i="4"/>
  <c r="D350" i="4"/>
  <c r="CS350" i="4"/>
  <c r="AG350" i="4"/>
  <c r="BX350" i="4"/>
  <c r="DH350" i="4"/>
  <c r="AA350" i="4"/>
  <c r="DR350" i="4"/>
  <c r="DF350" i="4"/>
  <c r="BI350" i="4"/>
  <c r="DJ350" i="4"/>
  <c r="AB350" i="4"/>
  <c r="BL350" i="4"/>
  <c r="BT350" i="4"/>
  <c r="Z350" i="4"/>
  <c r="J350" i="4"/>
  <c r="CF349" i="4"/>
  <c r="DN349" i="4"/>
  <c r="CL349" i="4"/>
  <c r="BI349" i="4"/>
  <c r="AG349" i="4"/>
  <c r="E349" i="4"/>
  <c r="CX349" i="4"/>
  <c r="BV349" i="4"/>
  <c r="AS349" i="4"/>
  <c r="Q349" i="4"/>
  <c r="DC349" i="4"/>
  <c r="CA349" i="4"/>
  <c r="AX349" i="4"/>
  <c r="V349" i="4"/>
  <c r="DI349" i="4"/>
  <c r="CG349" i="4"/>
  <c r="BC349" i="4"/>
  <c r="AA349" i="4"/>
  <c r="DD349" i="4"/>
  <c r="AR349" i="4"/>
  <c r="AI349" i="4"/>
  <c r="DQ349" i="4"/>
  <c r="BT349" i="4"/>
  <c r="H349" i="4"/>
  <c r="CE349" i="4"/>
  <c r="CB349" i="4"/>
  <c r="P349" i="4"/>
  <c r="BU349" i="4"/>
  <c r="D349" i="4"/>
  <c r="Y349" i="4"/>
  <c r="AT349" i="4"/>
  <c r="T349" i="4"/>
  <c r="DG349" i="4"/>
  <c r="CD349" i="4"/>
  <c r="BB349" i="4"/>
  <c r="Z349" i="4"/>
  <c r="DS349" i="4"/>
  <c r="CQ349" i="4"/>
  <c r="BN349" i="4"/>
  <c r="AL349" i="4"/>
  <c r="J349" i="4"/>
  <c r="CW349" i="4"/>
  <c r="BS349" i="4"/>
  <c r="AQ349" i="4"/>
  <c r="O349" i="4"/>
  <c r="DB349" i="4"/>
  <c r="BY349" i="4"/>
  <c r="AW349" i="4"/>
  <c r="U349" i="4"/>
  <c r="CN349" i="4"/>
  <c r="AB349" i="4"/>
  <c r="BE349" i="4"/>
  <c r="DP349" i="4"/>
  <c r="BD349" i="4"/>
  <c r="S349" i="4"/>
  <c r="DA349" i="4"/>
  <c r="BL349" i="4"/>
  <c r="I349" i="4"/>
  <c r="CP349" i="4"/>
  <c r="CK349" i="4"/>
  <c r="DF349" i="4"/>
  <c r="CY349" i="4"/>
  <c r="BW349" i="4"/>
  <c r="AU349" i="4"/>
  <c r="R349" i="4"/>
  <c r="DM349" i="4"/>
  <c r="CI349" i="4"/>
  <c r="BG349" i="4"/>
  <c r="AE349" i="4"/>
  <c r="DR349" i="4"/>
  <c r="CO349" i="4"/>
  <c r="BM349" i="4"/>
  <c r="AK349" i="4"/>
  <c r="G349" i="4"/>
  <c r="CT349" i="4"/>
  <c r="BR349" i="4"/>
  <c r="AP349" i="4"/>
  <c r="M349" i="4"/>
  <c r="BX349" i="4"/>
  <c r="L349" i="4"/>
  <c r="BZ349" i="4"/>
  <c r="CZ349" i="4"/>
  <c r="AN349" i="4"/>
  <c r="AO349" i="4"/>
  <c r="DH349" i="4"/>
  <c r="AV349" i="4"/>
  <c r="AD349" i="4"/>
  <c r="DK349" i="4"/>
  <c r="DL349" i="4"/>
  <c r="CV349" i="4"/>
  <c r="AA336" i="4"/>
  <c r="CX336" i="4"/>
  <c r="BR336" i="4"/>
  <c r="AL336" i="4"/>
  <c r="DE336" i="4"/>
  <c r="BY336" i="4"/>
  <c r="AS336" i="4"/>
  <c r="DR336" i="4"/>
  <c r="CL336" i="4"/>
  <c r="BF336" i="4"/>
  <c r="Z336" i="4"/>
  <c r="DA336" i="4"/>
  <c r="BU336" i="4"/>
  <c r="AO336" i="4"/>
  <c r="Q336" i="4"/>
  <c r="M336" i="4"/>
  <c r="AY336" i="4"/>
  <c r="DK336" i="4"/>
  <c r="BD336" i="4"/>
  <c r="G336" i="4"/>
  <c r="BS336" i="4"/>
  <c r="L336" i="4"/>
  <c r="BX336" i="4"/>
  <c r="AE336" i="4"/>
  <c r="CQ336" i="4"/>
  <c r="AJ336" i="4"/>
  <c r="CV336" i="4"/>
  <c r="P336" i="4"/>
  <c r="AF336" i="4"/>
  <c r="AV336" i="4"/>
  <c r="DP336" i="4"/>
  <c r="CP336" i="4"/>
  <c r="BJ336" i="4"/>
  <c r="AD336" i="4"/>
  <c r="CW336" i="4"/>
  <c r="BQ336" i="4"/>
  <c r="AK336" i="4"/>
  <c r="DJ336" i="4"/>
  <c r="CD336" i="4"/>
  <c r="AX336" i="4"/>
  <c r="R336" i="4"/>
  <c r="CS336" i="4"/>
  <c r="BM336" i="4"/>
  <c r="AG336" i="4"/>
  <c r="I336" i="4"/>
  <c r="E336" i="4"/>
  <c r="BO336" i="4"/>
  <c r="H336" i="4"/>
  <c r="BT336" i="4"/>
  <c r="W336" i="4"/>
  <c r="CI336" i="4"/>
  <c r="AB336" i="4"/>
  <c r="CN336" i="4"/>
  <c r="AU336" i="4"/>
  <c r="DG336" i="4"/>
  <c r="AZ336" i="4"/>
  <c r="DL336" i="4"/>
  <c r="CB336" i="4"/>
  <c r="CR336" i="4"/>
  <c r="DH336" i="4"/>
  <c r="DN336" i="4"/>
  <c r="CH336" i="4"/>
  <c r="BB336" i="4"/>
  <c r="V336" i="4"/>
  <c r="CO336" i="4"/>
  <c r="BI336" i="4"/>
  <c r="AC336" i="4"/>
  <c r="DB336" i="4"/>
  <c r="BV336" i="4"/>
  <c r="AP336" i="4"/>
  <c r="DQ336" i="4"/>
  <c r="CK336" i="4"/>
  <c r="BE336" i="4"/>
  <c r="Y336" i="4"/>
  <c r="N336" i="4"/>
  <c r="S336" i="4"/>
  <c r="CE336" i="4"/>
  <c r="X336" i="4"/>
  <c r="CJ336" i="4"/>
  <c r="AM336" i="4"/>
  <c r="CY336" i="4"/>
  <c r="AR336" i="4"/>
  <c r="DD336" i="4"/>
  <c r="BK336" i="4"/>
  <c r="D336" i="4"/>
  <c r="BP336" i="4"/>
  <c r="AQ336" i="4"/>
  <c r="BG336" i="4"/>
  <c r="K336" i="4"/>
  <c r="DM324" i="4"/>
  <c r="CG324" i="4"/>
  <c r="BA324" i="4"/>
  <c r="U324" i="4"/>
  <c r="DJ324" i="4"/>
  <c r="CD324" i="4"/>
  <c r="AX324" i="4"/>
  <c r="R324" i="4"/>
  <c r="DA324" i="4"/>
  <c r="BU324" i="4"/>
  <c r="AO324" i="4"/>
  <c r="I324" i="4"/>
  <c r="CP324" i="4"/>
  <c r="BJ324" i="4"/>
  <c r="AD324" i="4"/>
  <c r="K324" i="4"/>
  <c r="BW324" i="4"/>
  <c r="P324" i="4"/>
  <c r="CB324" i="4"/>
  <c r="AE324" i="4"/>
  <c r="CQ324" i="4"/>
  <c r="AJ324" i="4"/>
  <c r="CV324" i="4"/>
  <c r="AM324" i="4"/>
  <c r="CY324" i="4"/>
  <c r="AR324" i="4"/>
  <c r="DD324" i="4"/>
  <c r="BT324" i="4"/>
  <c r="CJ324" i="4"/>
  <c r="CZ324" i="4"/>
  <c r="DE324" i="4"/>
  <c r="BY324" i="4"/>
  <c r="AS324" i="4"/>
  <c r="M324" i="4"/>
  <c r="DB324" i="4"/>
  <c r="BV324" i="4"/>
  <c r="AP324" i="4"/>
  <c r="J324" i="4"/>
  <c r="CS324" i="4"/>
  <c r="BM324" i="4"/>
  <c r="AG324" i="4"/>
  <c r="DN324" i="4"/>
  <c r="CH324" i="4"/>
  <c r="BB324" i="4"/>
  <c r="V324" i="4"/>
  <c r="AA324" i="4"/>
  <c r="CM324" i="4"/>
  <c r="AF324" i="4"/>
  <c r="CR324" i="4"/>
  <c r="AU324" i="4"/>
  <c r="DG324" i="4"/>
  <c r="AZ324" i="4"/>
  <c r="DL324" i="4"/>
  <c r="BC324" i="4"/>
  <c r="DO324" i="4"/>
  <c r="BH324" i="4"/>
  <c r="S324" i="4"/>
  <c r="AI324" i="4"/>
  <c r="AY324" i="4"/>
  <c r="BQ324" i="4"/>
  <c r="E324" i="4"/>
  <c r="BN324" i="4"/>
  <c r="DQ324" i="4"/>
  <c r="BE324" i="4"/>
  <c r="DF324" i="4"/>
  <c r="AT324" i="4"/>
  <c r="AQ324" i="4"/>
  <c r="AV324" i="4"/>
  <c r="BK324" i="4"/>
  <c r="BP324" i="4"/>
  <c r="BS324" i="4"/>
  <c r="BX324" i="4"/>
  <c r="CU324" i="4"/>
  <c r="BD324" i="4"/>
  <c r="DP324" i="4"/>
  <c r="BI324" i="4"/>
  <c r="DR324" i="4"/>
  <c r="BF324" i="4"/>
  <c r="DI324" i="4"/>
  <c r="AW324" i="4"/>
  <c r="CX324" i="4"/>
  <c r="AL324" i="4"/>
  <c r="BG324" i="4"/>
  <c r="BL324" i="4"/>
  <c r="CA324" i="4"/>
  <c r="CF324" i="4"/>
  <c r="CI324" i="4"/>
  <c r="CN324" i="4"/>
  <c r="X324" i="4"/>
  <c r="CW324" i="4"/>
  <c r="AK324" i="4"/>
  <c r="CT324" i="4"/>
  <c r="AH324" i="4"/>
  <c r="CK324" i="4"/>
  <c r="Y324" i="4"/>
  <c r="BZ324" i="4"/>
  <c r="N324" i="4"/>
  <c r="DC324" i="4"/>
  <c r="DH324" i="4"/>
  <c r="D324" i="4"/>
  <c r="G324" i="4"/>
  <c r="L324" i="4"/>
  <c r="CE324" i="4"/>
  <c r="DK324" i="4"/>
  <c r="BO324" i="4"/>
  <c r="BO316" i="4"/>
  <c r="CF316" i="4"/>
  <c r="T316" i="4"/>
  <c r="BM316" i="4"/>
  <c r="CW316" i="4"/>
  <c r="O316" i="4"/>
  <c r="CP316" i="4"/>
  <c r="AM316" i="4"/>
  <c r="CR316" i="4"/>
  <c r="AF316" i="4"/>
  <c r="CC316" i="4"/>
  <c r="DM316" i="4"/>
  <c r="AE316" i="4"/>
  <c r="M316" i="4"/>
  <c r="BS316" i="4"/>
  <c r="DD316" i="4"/>
  <c r="AR316" i="4"/>
  <c r="CS316" i="4"/>
  <c r="K316" i="4"/>
  <c r="AU316" i="4"/>
  <c r="AS316" i="4"/>
  <c r="CY316" i="4"/>
  <c r="AI316" i="4"/>
  <c r="BT316" i="4"/>
  <c r="H316" i="4"/>
  <c r="AW316" i="4"/>
  <c r="CG316" i="4"/>
  <c r="DO316" i="4"/>
  <c r="BJ316" i="4"/>
  <c r="G316" i="4"/>
  <c r="DQ316" i="4"/>
  <c r="BZ316" i="4"/>
  <c r="BP316" i="4"/>
  <c r="D316" i="4"/>
  <c r="AQ316" i="4"/>
  <c r="CA316" i="4"/>
  <c r="DE316" i="4"/>
  <c r="AY316" i="4"/>
  <c r="AT316" i="4"/>
  <c r="CB316" i="4"/>
  <c r="P316" i="4"/>
  <c r="BG316" i="4"/>
  <c r="CQ316" i="4"/>
  <c r="J316" i="4"/>
  <c r="CE316" i="4"/>
  <c r="AC316" i="4"/>
  <c r="CN316" i="4"/>
  <c r="AB316" i="4"/>
  <c r="BW316" i="4"/>
  <c r="DG316" i="4"/>
  <c r="Z316" i="4"/>
  <c r="DK316" i="4"/>
  <c r="BI316" i="4"/>
  <c r="DP316" i="4"/>
  <c r="BD316" i="4"/>
  <c r="DI316" i="4"/>
  <c r="AA316" i="4"/>
  <c r="BK316" i="4"/>
  <c r="BY316" i="4"/>
  <c r="S316" i="4"/>
  <c r="Y316" i="4"/>
  <c r="AZ316" i="4"/>
  <c r="V316" i="4"/>
  <c r="BN316" i="4"/>
  <c r="N316" i="4"/>
  <c r="DS316" i="4"/>
  <c r="BV316" i="4"/>
  <c r="AO316" i="4"/>
  <c r="BX316" i="4"/>
  <c r="BB316" i="4"/>
  <c r="E316" i="4"/>
  <c r="R316" i="4"/>
  <c r="AN316" i="4"/>
  <c r="F316" i="4"/>
  <c r="AH316" i="4"/>
  <c r="DF316" i="4"/>
  <c r="AJ316" i="4"/>
  <c r="DR316" i="4"/>
  <c r="W316" i="4"/>
  <c r="DH316" i="4"/>
  <c r="CX316" i="4"/>
  <c r="BA316" i="4"/>
  <c r="DJ316" i="4"/>
  <c r="BH316" i="4"/>
  <c r="AG316" i="4"/>
  <c r="CI316" i="4"/>
  <c r="CU316" i="4"/>
  <c r="X316" i="4"/>
  <c r="DB316" i="4"/>
  <c r="DA316" i="4"/>
  <c r="DL316" i="4"/>
  <c r="DC316" i="4"/>
  <c r="BF316" i="4"/>
  <c r="I316" i="4"/>
  <c r="BL316" i="4"/>
  <c r="AL316" i="4"/>
  <c r="CT316" i="4"/>
  <c r="CK316" i="4"/>
  <c r="L316" i="4"/>
  <c r="CL316" i="4"/>
  <c r="BU316" i="4"/>
  <c r="CZ316" i="4"/>
  <c r="CM316" i="4"/>
  <c r="AP316" i="4"/>
  <c r="CO316" i="4"/>
  <c r="DQ295" i="4"/>
  <c r="CV295" i="4"/>
  <c r="BZ295" i="4"/>
  <c r="BE295" i="4"/>
  <c r="AJ295" i="4"/>
  <c r="N295" i="4"/>
  <c r="DJ295" i="4"/>
  <c r="CO295" i="4"/>
  <c r="BT295" i="4"/>
  <c r="AX295" i="4"/>
  <c r="AC295" i="4"/>
  <c r="H295" i="4"/>
  <c r="CX295" i="4"/>
  <c r="CC295" i="4"/>
  <c r="BH295" i="4"/>
  <c r="AL295" i="4"/>
  <c r="Q295" i="4"/>
  <c r="DM295" i="4"/>
  <c r="CR295" i="4"/>
  <c r="BV295" i="4"/>
  <c r="BA295" i="4"/>
  <c r="AF295" i="4"/>
  <c r="J295" i="4"/>
  <c r="AU295" i="4"/>
  <c r="DG295" i="4"/>
  <c r="BO295" i="4"/>
  <c r="K295" i="4"/>
  <c r="BW295" i="4"/>
  <c r="DO295" i="4"/>
  <c r="CI295" i="4"/>
  <c r="DL295" i="4"/>
  <c r="CP295" i="4"/>
  <c r="BU295" i="4"/>
  <c r="AZ295" i="4"/>
  <c r="AD295" i="4"/>
  <c r="I295" i="4"/>
  <c r="DE295" i="4"/>
  <c r="CJ295" i="4"/>
  <c r="BN295" i="4"/>
  <c r="AS295" i="4"/>
  <c r="X295" i="4"/>
  <c r="DN295" i="4"/>
  <c r="CS295" i="4"/>
  <c r="BX295" i="4"/>
  <c r="BB295" i="4"/>
  <c r="AG295" i="4"/>
  <c r="L295" i="4"/>
  <c r="DH295" i="4"/>
  <c r="CL295" i="4"/>
  <c r="BQ295" i="4"/>
  <c r="AV295" i="4"/>
  <c r="Z295" i="4"/>
  <c r="E295" i="4"/>
  <c r="BK295" i="4"/>
  <c r="S295" i="4"/>
  <c r="CE295" i="4"/>
  <c r="AA295" i="4"/>
  <c r="CM295" i="4"/>
  <c r="G295" i="4"/>
  <c r="DF295" i="4"/>
  <c r="CK295" i="4"/>
  <c r="BP295" i="4"/>
  <c r="AT295" i="4"/>
  <c r="Y295" i="4"/>
  <c r="D295" i="4"/>
  <c r="CZ295" i="4"/>
  <c r="CD295" i="4"/>
  <c r="BI295" i="4"/>
  <c r="AN295" i="4"/>
  <c r="R295" i="4"/>
  <c r="DI295" i="4"/>
  <c r="CN295" i="4"/>
  <c r="BR295" i="4"/>
  <c r="AW295" i="4"/>
  <c r="AB295" i="4"/>
  <c r="F295" i="4"/>
  <c r="DB295" i="4"/>
  <c r="CG295" i="4"/>
  <c r="BL295" i="4"/>
  <c r="AP295" i="4"/>
  <c r="U295" i="4"/>
  <c r="O295" i="4"/>
  <c r="CA295" i="4"/>
  <c r="AI295" i="4"/>
  <c r="CU295" i="4"/>
  <c r="AQ295" i="4"/>
  <c r="DC295" i="4"/>
  <c r="BS295" i="4"/>
  <c r="CG289" i="4"/>
  <c r="U289" i="4"/>
  <c r="CI289" i="4"/>
  <c r="AR289" i="4"/>
  <c r="DL289" i="4"/>
  <c r="BT289" i="4"/>
  <c r="AE289" i="4"/>
  <c r="CY289" i="4"/>
  <c r="BH289" i="4"/>
  <c r="P289" i="4"/>
  <c r="CV289" i="4"/>
  <c r="BD289" i="4"/>
  <c r="O289" i="4"/>
  <c r="CH289" i="4"/>
  <c r="V289" i="4"/>
  <c r="BY289" i="4"/>
  <c r="M289" i="4"/>
  <c r="DK289" i="4"/>
  <c r="BN289" i="4"/>
  <c r="DQ289" i="4"/>
  <c r="BE289" i="4"/>
  <c r="AA289" i="4"/>
  <c r="DR289" i="4"/>
  <c r="BF289" i="4"/>
  <c r="DI289" i="4"/>
  <c r="AW289" i="4"/>
  <c r="AQ289" i="4"/>
  <c r="N289" i="4"/>
  <c r="DM289" i="4"/>
  <c r="AT289" i="4"/>
  <c r="DO289" i="4"/>
  <c r="BX289" i="4"/>
  <c r="AF289" i="4"/>
  <c r="CZ289" i="4"/>
  <c r="BK289" i="4"/>
  <c r="T289" i="4"/>
  <c r="CN289" i="4"/>
  <c r="AV289" i="4"/>
  <c r="G289" i="4"/>
  <c r="CJ289" i="4"/>
  <c r="AU289" i="4"/>
  <c r="D289" i="4"/>
  <c r="BR289" i="4"/>
  <c r="F289" i="4"/>
  <c r="BI289" i="4"/>
  <c r="S289" i="4"/>
  <c r="DJ289" i="4"/>
  <c r="AX289" i="4"/>
  <c r="DA289" i="4"/>
  <c r="AO289" i="4"/>
  <c r="BG289" i="4"/>
  <c r="DB289" i="4"/>
  <c r="AP289" i="4"/>
  <c r="CS289" i="4"/>
  <c r="AG289" i="4"/>
  <c r="BW289" i="4"/>
  <c r="BQ289" i="4"/>
  <c r="BA289" i="4"/>
  <c r="CW289" i="4"/>
  <c r="DD289" i="4"/>
  <c r="BL289" i="4"/>
  <c r="W289" i="4"/>
  <c r="CQ289" i="4"/>
  <c r="AZ289" i="4"/>
  <c r="H289" i="4"/>
  <c r="CB289" i="4"/>
  <c r="AM289" i="4"/>
  <c r="DP289" i="4"/>
  <c r="CA289" i="4"/>
  <c r="AJ289" i="4"/>
  <c r="DN289" i="4"/>
  <c r="BB289" i="4"/>
  <c r="DE289" i="4"/>
  <c r="AS289" i="4"/>
  <c r="AY289" i="4"/>
  <c r="CT289" i="4"/>
  <c r="AH289" i="4"/>
  <c r="CK289" i="4"/>
  <c r="Y289" i="4"/>
  <c r="CM289" i="4"/>
  <c r="CL289" i="4"/>
  <c r="Z289" i="4"/>
  <c r="CC289" i="4"/>
  <c r="Q289" i="4"/>
  <c r="DC289" i="4"/>
  <c r="E289" i="4"/>
  <c r="AI289" i="4"/>
  <c r="AK289" i="4"/>
  <c r="DF280" i="4"/>
  <c r="AQ280" i="4"/>
  <c r="K280" i="4"/>
  <c r="BY280" i="4"/>
  <c r="M280" i="4"/>
  <c r="BP280" i="4"/>
  <c r="D280" i="4"/>
  <c r="DO280" i="4"/>
  <c r="AI280" i="4"/>
  <c r="BJ280" i="4"/>
  <c r="BU280" i="4"/>
  <c r="I280" i="4"/>
  <c r="BL280" i="4"/>
  <c r="DR280" i="4"/>
  <c r="DG280" i="4"/>
  <c r="AY280" i="4"/>
  <c r="N280" i="4"/>
  <c r="CG280" i="4"/>
  <c r="U280" i="4"/>
  <c r="BX280" i="4"/>
  <c r="L280" i="4"/>
  <c r="R280" i="4"/>
  <c r="G280" i="4"/>
  <c r="AD280" i="4"/>
  <c r="CC280" i="4"/>
  <c r="Q280" i="4"/>
  <c r="BT280" i="4"/>
  <c r="H280" i="4"/>
  <c r="J280" i="4"/>
  <c r="S280" i="4"/>
  <c r="DS280" i="4"/>
  <c r="CM280" i="4"/>
  <c r="AT280" i="4"/>
  <c r="BI280" i="4"/>
  <c r="DL280" i="4"/>
  <c r="AZ280" i="4"/>
  <c r="CT280" i="4"/>
  <c r="CI280" i="4"/>
  <c r="CU280" i="4"/>
  <c r="DQ280" i="4"/>
  <c r="BE280" i="4"/>
  <c r="DH280" i="4"/>
  <c r="AV280" i="4"/>
  <c r="CL280" i="4"/>
  <c r="CA280" i="4"/>
  <c r="DK280" i="4"/>
  <c r="BZ280" i="4"/>
  <c r="BQ280" i="4"/>
  <c r="E280" i="4"/>
  <c r="BH280" i="4"/>
  <c r="DJ280" i="4"/>
  <c r="CY280" i="4"/>
  <c r="BO280" i="4"/>
  <c r="CP280" i="4"/>
  <c r="BM280" i="4"/>
  <c r="DP280" i="4"/>
  <c r="BD280" i="4"/>
  <c r="DB280" i="4"/>
  <c r="CQ280" i="4"/>
  <c r="CE280" i="4"/>
  <c r="BG280" i="4"/>
  <c r="AA280" i="4"/>
  <c r="DE280" i="4"/>
  <c r="AS280" i="4"/>
  <c r="CV280" i="4"/>
  <c r="AJ280" i="4"/>
  <c r="BN280" i="4"/>
  <c r="BC280" i="4"/>
  <c r="F280" i="4"/>
  <c r="DA280" i="4"/>
  <c r="AO280" i="4"/>
  <c r="CR280" i="4"/>
  <c r="AF280" i="4"/>
  <c r="BF280" i="4"/>
  <c r="AU280" i="4"/>
  <c r="V280" i="4"/>
  <c r="DM280" i="4"/>
  <c r="BA280" i="4"/>
  <c r="DD280" i="4"/>
  <c r="AR280" i="4"/>
  <c r="CD280" i="4"/>
  <c r="BS280" i="4"/>
  <c r="AL280" i="4"/>
  <c r="DI280" i="4"/>
  <c r="AW280" i="4"/>
  <c r="CZ280" i="4"/>
  <c r="AN280" i="4"/>
  <c r="BV280" i="4"/>
  <c r="BK280" i="4"/>
  <c r="BB280" i="4"/>
  <c r="DF272" i="4"/>
  <c r="AA272" i="4"/>
  <c r="BG272" i="4"/>
  <c r="DA272" i="4"/>
  <c r="AO272" i="4"/>
  <c r="CR272" i="4"/>
  <c r="AF272" i="4"/>
  <c r="BF272" i="4"/>
  <c r="AU272" i="4"/>
  <c r="F272" i="4"/>
  <c r="CW272" i="4"/>
  <c r="AK272" i="4"/>
  <c r="CN272" i="4"/>
  <c r="AB272" i="4"/>
  <c r="AX272" i="4"/>
  <c r="AM272" i="4"/>
  <c r="CH272" i="4"/>
  <c r="CC272" i="4"/>
  <c r="Q272" i="4"/>
  <c r="BT272" i="4"/>
  <c r="H272" i="4"/>
  <c r="J272" i="4"/>
  <c r="S272" i="4"/>
  <c r="N272" i="4"/>
  <c r="BY272" i="4"/>
  <c r="M272" i="4"/>
  <c r="BP272" i="4"/>
  <c r="D272" i="4"/>
  <c r="DO272" i="4"/>
  <c r="AI272" i="4"/>
  <c r="DC272" i="4"/>
  <c r="BW272" i="4"/>
  <c r="AD272" i="4"/>
  <c r="CK272" i="4"/>
  <c r="Y272" i="4"/>
  <c r="CB272" i="4"/>
  <c r="P272" i="4"/>
  <c r="Z272" i="4"/>
  <c r="O272" i="4"/>
  <c r="BR272" i="4"/>
  <c r="CG272" i="4"/>
  <c r="U272" i="4"/>
  <c r="BX272" i="4"/>
  <c r="L272" i="4"/>
  <c r="R272" i="4"/>
  <c r="G272" i="4"/>
  <c r="BJ272" i="4"/>
  <c r="BM272" i="4"/>
  <c r="DP272" i="4"/>
  <c r="BD272" i="4"/>
  <c r="DB272" i="4"/>
  <c r="CQ272" i="4"/>
  <c r="CE272" i="4"/>
  <c r="BZ272" i="4"/>
  <c r="BI272" i="4"/>
  <c r="DL272" i="4"/>
  <c r="AZ272" i="4"/>
  <c r="CT272" i="4"/>
  <c r="CI272" i="4"/>
  <c r="CU272" i="4"/>
  <c r="AQ272" i="4"/>
  <c r="K272" i="4"/>
  <c r="CP272" i="4"/>
  <c r="BU272" i="4"/>
  <c r="I272" i="4"/>
  <c r="BL272" i="4"/>
  <c r="DR272" i="4"/>
  <c r="DG272" i="4"/>
  <c r="AY272" i="4"/>
  <c r="AT272" i="4"/>
  <c r="BQ272" i="4"/>
  <c r="E272" i="4"/>
  <c r="BH272" i="4"/>
  <c r="DJ272" i="4"/>
  <c r="CY272" i="4"/>
  <c r="BO272" i="4"/>
  <c r="DI272" i="4"/>
  <c r="AW272" i="4"/>
  <c r="CZ272" i="4"/>
  <c r="AN272" i="4"/>
  <c r="BV272" i="4"/>
  <c r="BK272" i="4"/>
  <c r="AL272" i="4"/>
  <c r="DE272" i="4"/>
  <c r="AS272" i="4"/>
  <c r="CV272" i="4"/>
  <c r="AJ272" i="4"/>
  <c r="BN272" i="4"/>
  <c r="BC272" i="4"/>
  <c r="BB272" i="4"/>
  <c r="DI262" i="4"/>
  <c r="BS262" i="4"/>
  <c r="AB262" i="4"/>
  <c r="DH262" i="4"/>
  <c r="BQ262" i="4"/>
  <c r="AA262" i="4"/>
  <c r="DD262" i="4"/>
  <c r="BM262" i="4"/>
  <c r="W262" i="4"/>
  <c r="CR262" i="4"/>
  <c r="BA262" i="4"/>
  <c r="K262" i="4"/>
  <c r="BR262" i="4"/>
  <c r="F262" i="4"/>
  <c r="CJ262" i="4"/>
  <c r="CD262" i="4"/>
  <c r="R262" i="4"/>
  <c r="BT262" i="4"/>
  <c r="CP262" i="4"/>
  <c r="AD262" i="4"/>
  <c r="BD262" i="4"/>
  <c r="DR262" i="4"/>
  <c r="BF262" i="4"/>
  <c r="S262" i="4"/>
  <c r="CZ262" i="4"/>
  <c r="CA262" i="4"/>
  <c r="AO262" i="4"/>
  <c r="I262" i="4"/>
  <c r="CQ262" i="4"/>
  <c r="AU262" i="4"/>
  <c r="CY262" i="4"/>
  <c r="BH262" i="4"/>
  <c r="Q262" i="4"/>
  <c r="CW262" i="4"/>
  <c r="BG262" i="4"/>
  <c r="P262" i="4"/>
  <c r="CS262" i="4"/>
  <c r="BC262" i="4"/>
  <c r="L262" i="4"/>
  <c r="CG262" i="4"/>
  <c r="AQ262" i="4"/>
  <c r="DN262" i="4"/>
  <c r="BB262" i="4"/>
  <c r="X262" i="4"/>
  <c r="DE262" i="4"/>
  <c r="BN262" i="4"/>
  <c r="H262" i="4"/>
  <c r="CO262" i="4"/>
  <c r="BZ262" i="4"/>
  <c r="N262" i="4"/>
  <c r="BY262" i="4"/>
  <c r="DB262" i="4"/>
  <c r="AP262" i="4"/>
  <c r="AN262" i="4"/>
  <c r="O262" i="4"/>
  <c r="CV262" i="4"/>
  <c r="BK262" i="4"/>
  <c r="AE262" i="4"/>
  <c r="DL262" i="4"/>
  <c r="BP262" i="4"/>
  <c r="CN262" i="4"/>
  <c r="AW262" i="4"/>
  <c r="G262" i="4"/>
  <c r="CM262" i="4"/>
  <c r="AV262" i="4"/>
  <c r="E262" i="4"/>
  <c r="CI262" i="4"/>
  <c r="AR262" i="4"/>
  <c r="DM262" i="4"/>
  <c r="BW262" i="4"/>
  <c r="AF262" i="4"/>
  <c r="CX262" i="4"/>
  <c r="AL262" i="4"/>
  <c r="AS262" i="4"/>
  <c r="DJ262" i="4"/>
  <c r="AX262" i="4"/>
  <c r="AC262" i="4"/>
  <c r="DK262" i="4"/>
  <c r="BJ262" i="4"/>
  <c r="M262" i="4"/>
  <c r="CU262" i="4"/>
  <c r="CL262" i="4"/>
  <c r="Z262" i="4"/>
  <c r="BI262" i="4"/>
  <c r="AJ262" i="4"/>
  <c r="DQ262" i="4"/>
  <c r="CF262" i="4"/>
  <c r="AZ262" i="4"/>
  <c r="Y262" i="4"/>
  <c r="CA254" i="4"/>
  <c r="CS254" i="4"/>
  <c r="BC254" i="4"/>
  <c r="L254" i="4"/>
  <c r="CG254" i="4"/>
  <c r="AQ254" i="4"/>
  <c r="DI254" i="4"/>
  <c r="BS254" i="4"/>
  <c r="AB254" i="4"/>
  <c r="DH254" i="4"/>
  <c r="BQ254" i="4"/>
  <c r="AA254" i="4"/>
  <c r="CX254" i="4"/>
  <c r="AL254" i="4"/>
  <c r="AS254" i="4"/>
  <c r="DJ254" i="4"/>
  <c r="AX254" i="4"/>
  <c r="AC254" i="4"/>
  <c r="DK254" i="4"/>
  <c r="BJ254" i="4"/>
  <c r="M254" i="4"/>
  <c r="CU254" i="4"/>
  <c r="CL254" i="4"/>
  <c r="Z254" i="4"/>
  <c r="BI254" i="4"/>
  <c r="Y254" i="4"/>
  <c r="DG254" i="4"/>
  <c r="BU254" i="4"/>
  <c r="AO254" i="4"/>
  <c r="O254" i="4"/>
  <c r="BE254" i="4"/>
  <c r="CI254" i="4"/>
  <c r="AR254" i="4"/>
  <c r="DM254" i="4"/>
  <c r="BW254" i="4"/>
  <c r="AF254" i="4"/>
  <c r="CY254" i="4"/>
  <c r="BH254" i="4"/>
  <c r="Q254" i="4"/>
  <c r="CW254" i="4"/>
  <c r="BG254" i="4"/>
  <c r="P254" i="4"/>
  <c r="CH254" i="4"/>
  <c r="V254" i="4"/>
  <c r="BO254" i="4"/>
  <c r="CT254" i="4"/>
  <c r="AH254" i="4"/>
  <c r="AY254" i="4"/>
  <c r="DF254" i="4"/>
  <c r="AT254" i="4"/>
  <c r="AI254" i="4"/>
  <c r="DP254" i="4"/>
  <c r="BV254" i="4"/>
  <c r="J254" i="4"/>
  <c r="CE254" i="4"/>
  <c r="AU254" i="4"/>
  <c r="I254" i="4"/>
  <c r="CQ254" i="4"/>
  <c r="BK254" i="4"/>
  <c r="CV254" i="4"/>
  <c r="DO254" i="4"/>
  <c r="BX254" i="4"/>
  <c r="AG254" i="4"/>
  <c r="DC254" i="4"/>
  <c r="BL254" i="4"/>
  <c r="U254" i="4"/>
  <c r="CN254" i="4"/>
  <c r="AW254" i="4"/>
  <c r="G254" i="4"/>
  <c r="CM254" i="4"/>
  <c r="AV254" i="4"/>
  <c r="E254" i="4"/>
  <c r="BR254" i="4"/>
  <c r="F254" i="4"/>
  <c r="CJ254" i="4"/>
  <c r="CD254" i="4"/>
  <c r="R254" i="4"/>
  <c r="BT254" i="4"/>
  <c r="CP254" i="4"/>
  <c r="AD254" i="4"/>
  <c r="BD254" i="4"/>
  <c r="DR254" i="4"/>
  <c r="BF254" i="4"/>
  <c r="S254" i="4"/>
  <c r="CZ254" i="4"/>
  <c r="BP254" i="4"/>
  <c r="AE254" i="4"/>
  <c r="DL254" i="4"/>
  <c r="CF254" i="4"/>
  <c r="AJ254" i="4"/>
  <c r="BO230" i="4"/>
  <c r="S230" i="4"/>
  <c r="CE230" i="4"/>
  <c r="CW193" i="4"/>
  <c r="BA193" i="4"/>
  <c r="O193" i="4"/>
  <c r="CE193" i="4"/>
  <c r="AO193" i="4"/>
  <c r="D193" i="4"/>
  <c r="CB193" i="4"/>
  <c r="AN193" i="4"/>
  <c r="DP193" i="4"/>
  <c r="BL193" i="4"/>
  <c r="AA193" i="4"/>
  <c r="CX193" i="4"/>
  <c r="AL193" i="4"/>
  <c r="CF193" i="4"/>
  <c r="AW193" i="4"/>
  <c r="BG193" i="4"/>
  <c r="CD193" i="4"/>
  <c r="R193" i="4"/>
  <c r="DD193" i="4"/>
  <c r="W193" i="4"/>
  <c r="DC193" i="4"/>
  <c r="BJ193" i="4"/>
  <c r="DL193" i="4"/>
  <c r="CC193" i="4"/>
  <c r="P193" i="4"/>
  <c r="DR193" i="4"/>
  <c r="BF193" i="4"/>
  <c r="DG193" i="4"/>
  <c r="BX193" i="4"/>
  <c r="X193" i="4"/>
  <c r="CJ193" i="4"/>
  <c r="AQ193" i="4"/>
  <c r="E193" i="4"/>
  <c r="BQ193" i="4"/>
  <c r="AF193" i="4"/>
  <c r="DS193" i="4"/>
  <c r="BP193" i="4"/>
  <c r="AC193" i="4"/>
  <c r="CZ193" i="4"/>
  <c r="BD193" i="4"/>
  <c r="S193" i="4"/>
  <c r="CH193" i="4"/>
  <c r="V193" i="4"/>
  <c r="DI193" i="4"/>
  <c r="AB193" i="4"/>
  <c r="CR193" i="4"/>
  <c r="BN193" i="4"/>
  <c r="DQ193" i="4"/>
  <c r="CI193" i="4"/>
  <c r="I193" i="4"/>
  <c r="DF193" i="4"/>
  <c r="AT193" i="4"/>
  <c r="CQ193" i="4"/>
  <c r="BH193" i="4"/>
  <c r="AS193" i="4"/>
  <c r="DB193" i="4"/>
  <c r="AP193" i="4"/>
  <c r="CK193" i="4"/>
  <c r="BC193" i="4"/>
  <c r="AZ193" i="4"/>
  <c r="BT193" i="4"/>
  <c r="AI193" i="4"/>
  <c r="DH193" i="4"/>
  <c r="BI193" i="4"/>
  <c r="U193" i="4"/>
  <c r="DE193" i="4"/>
  <c r="BE193" i="4"/>
  <c r="T193" i="4"/>
  <c r="CM193" i="4"/>
  <c r="AU193" i="4"/>
  <c r="H193" i="4"/>
  <c r="BR193" i="4"/>
  <c r="F193" i="4"/>
  <c r="CN193" i="4"/>
  <c r="G193" i="4"/>
  <c r="DJ193" i="4"/>
  <c r="AX193" i="4"/>
  <c r="CV193" i="4"/>
  <c r="BM193" i="4"/>
  <c r="AK193" i="4"/>
  <c r="CP193" i="4"/>
  <c r="AD193" i="4"/>
  <c r="BU193" i="4"/>
  <c r="AM193" i="4"/>
  <c r="BW193" i="4"/>
  <c r="CL193" i="4"/>
  <c r="Z193" i="4"/>
  <c r="DO193" i="4"/>
  <c r="AG193" i="4"/>
  <c r="CG193" i="4"/>
  <c r="DN120" i="4"/>
  <c r="CS120" i="4"/>
  <c r="BX120" i="4"/>
  <c r="BB120" i="4"/>
  <c r="AG120" i="4"/>
  <c r="L120" i="4"/>
  <c r="DH120" i="4"/>
  <c r="CL120" i="4"/>
  <c r="BQ120" i="4"/>
  <c r="AV120" i="4"/>
  <c r="Z120" i="4"/>
  <c r="E120" i="4"/>
  <c r="DA120" i="4"/>
  <c r="CF120" i="4"/>
  <c r="BJ120" i="4"/>
  <c r="AO120" i="4"/>
  <c r="T120" i="4"/>
  <c r="DP120" i="4"/>
  <c r="CT120" i="4"/>
  <c r="BY120" i="4"/>
  <c r="BD120" i="4"/>
  <c r="AH120" i="4"/>
  <c r="M120" i="4"/>
  <c r="AU120" i="4"/>
  <c r="DG120" i="4"/>
  <c r="BO120" i="4"/>
  <c r="G120" i="4"/>
  <c r="BS120" i="4"/>
  <c r="K120" i="4"/>
  <c r="BW120" i="4"/>
  <c r="DI120" i="4"/>
  <c r="CN120" i="4"/>
  <c r="BR120" i="4"/>
  <c r="AW120" i="4"/>
  <c r="AB120" i="4"/>
  <c r="F120" i="4"/>
  <c r="DB120" i="4"/>
  <c r="CG120" i="4"/>
  <c r="BL120" i="4"/>
  <c r="AP120" i="4"/>
  <c r="U120" i="4"/>
  <c r="DQ120" i="4"/>
  <c r="CV120" i="4"/>
  <c r="BZ120" i="4"/>
  <c r="BE120" i="4"/>
  <c r="AJ120" i="4"/>
  <c r="N120" i="4"/>
  <c r="DJ120" i="4"/>
  <c r="CO120" i="4"/>
  <c r="BT120" i="4"/>
  <c r="AX120" i="4"/>
  <c r="AC120" i="4"/>
  <c r="H120" i="4"/>
  <c r="BK120" i="4"/>
  <c r="S120" i="4"/>
  <c r="CE120" i="4"/>
  <c r="W120" i="4"/>
  <c r="CI120" i="4"/>
  <c r="AA120" i="4"/>
  <c r="CM120" i="4"/>
  <c r="DD120" i="4"/>
  <c r="CH120" i="4"/>
  <c r="BM120" i="4"/>
  <c r="AR120" i="4"/>
  <c r="V120" i="4"/>
  <c r="DR120" i="4"/>
  <c r="CW120" i="4"/>
  <c r="CB120" i="4"/>
  <c r="BF120" i="4"/>
  <c r="AK120" i="4"/>
  <c r="P120" i="4"/>
  <c r="DL120" i="4"/>
  <c r="CP120" i="4"/>
  <c r="BU120" i="4"/>
  <c r="AZ120" i="4"/>
  <c r="AD120" i="4"/>
  <c r="I120" i="4"/>
  <c r="DE120" i="4"/>
  <c r="CJ120" i="4"/>
  <c r="BN120" i="4"/>
  <c r="AS120" i="4"/>
  <c r="X120" i="4"/>
  <c r="O120" i="4"/>
  <c r="CA120" i="4"/>
  <c r="AI120" i="4"/>
  <c r="CU120" i="4"/>
  <c r="AM120" i="4"/>
  <c r="CY120" i="4"/>
  <c r="AQ120" i="4"/>
  <c r="DC120" i="4"/>
  <c r="DN88" i="4"/>
  <c r="CS88" i="4"/>
  <c r="BX88" i="4"/>
  <c r="BB88" i="4"/>
  <c r="AG88" i="4"/>
  <c r="L88" i="4"/>
  <c r="DH88" i="4"/>
  <c r="CL88" i="4"/>
  <c r="BQ88" i="4"/>
  <c r="AV88" i="4"/>
  <c r="Z88" i="4"/>
  <c r="E88" i="4"/>
  <c r="DA88" i="4"/>
  <c r="CF88" i="4"/>
  <c r="BJ88" i="4"/>
  <c r="AO88" i="4"/>
  <c r="T88" i="4"/>
  <c r="DP88" i="4"/>
  <c r="CT88" i="4"/>
  <c r="BY88" i="4"/>
  <c r="BD88" i="4"/>
  <c r="AH88" i="4"/>
  <c r="M88" i="4"/>
  <c r="AM88" i="4"/>
  <c r="CY88" i="4"/>
  <c r="AQ88" i="4"/>
  <c r="DC88" i="4"/>
  <c r="BK88" i="4"/>
  <c r="S88" i="4"/>
  <c r="CE88" i="4"/>
  <c r="DI88" i="4"/>
  <c r="CN88" i="4"/>
  <c r="BR88" i="4"/>
  <c r="AW88" i="4"/>
  <c r="AB88" i="4"/>
  <c r="F88" i="4"/>
  <c r="DB88" i="4"/>
  <c r="CG88" i="4"/>
  <c r="BL88" i="4"/>
  <c r="AP88" i="4"/>
  <c r="U88" i="4"/>
  <c r="DQ88" i="4"/>
  <c r="CV88" i="4"/>
  <c r="BZ88" i="4"/>
  <c r="BE88" i="4"/>
  <c r="AJ88" i="4"/>
  <c r="N88" i="4"/>
  <c r="DJ88" i="4"/>
  <c r="CO88" i="4"/>
  <c r="BT88" i="4"/>
  <c r="AX88" i="4"/>
  <c r="AC88" i="4"/>
  <c r="H88" i="4"/>
  <c r="BC88" i="4"/>
  <c r="DO88" i="4"/>
  <c r="BG88" i="4"/>
  <c r="O88" i="4"/>
  <c r="CA88" i="4"/>
  <c r="AI88" i="4"/>
  <c r="CU88" i="4"/>
  <c r="DD88" i="4"/>
  <c r="CH88" i="4"/>
  <c r="BM88" i="4"/>
  <c r="AR88" i="4"/>
  <c r="V88" i="4"/>
  <c r="DR88" i="4"/>
  <c r="CW88" i="4"/>
  <c r="CB88" i="4"/>
  <c r="BF88" i="4"/>
  <c r="AK88" i="4"/>
  <c r="P88" i="4"/>
  <c r="DL88" i="4"/>
  <c r="CP88" i="4"/>
  <c r="BU88" i="4"/>
  <c r="AZ88" i="4"/>
  <c r="AD88" i="4"/>
  <c r="I88" i="4"/>
  <c r="DE88" i="4"/>
  <c r="CJ88" i="4"/>
  <c r="BN88" i="4"/>
  <c r="AS88" i="4"/>
  <c r="X88" i="4"/>
  <c r="G88" i="4"/>
  <c r="BS88" i="4"/>
  <c r="K88" i="4"/>
  <c r="BW88" i="4"/>
  <c r="AE88" i="4"/>
  <c r="CQ88" i="4"/>
  <c r="AY88" i="4"/>
  <c r="DK88" i="4"/>
  <c r="DP148" i="4"/>
  <c r="CT148" i="4"/>
  <c r="BY148" i="4"/>
  <c r="BD148" i="4"/>
  <c r="AH148" i="4"/>
  <c r="M148" i="4"/>
  <c r="DD148" i="4"/>
  <c r="CH148" i="4"/>
  <c r="BM148" i="4"/>
  <c r="AR148" i="4"/>
  <c r="V148" i="4"/>
  <c r="DR148" i="4"/>
  <c r="CW148" i="4"/>
  <c r="CB148" i="4"/>
  <c r="BF148" i="4"/>
  <c r="AK148" i="4"/>
  <c r="P148" i="4"/>
  <c r="DL148" i="4"/>
  <c r="CP148" i="4"/>
  <c r="BU148" i="4"/>
  <c r="AZ148" i="4"/>
  <c r="AD148" i="4"/>
  <c r="I148" i="4"/>
  <c r="AY148" i="4"/>
  <c r="DK148" i="4"/>
  <c r="BC148" i="4"/>
  <c r="DO148" i="4"/>
  <c r="BG148" i="4"/>
  <c r="O148" i="4"/>
  <c r="CA148" i="4"/>
  <c r="DJ148" i="4"/>
  <c r="CO148" i="4"/>
  <c r="BT148" i="4"/>
  <c r="AX148" i="4"/>
  <c r="AC148" i="4"/>
  <c r="H148" i="4"/>
  <c r="CX148" i="4"/>
  <c r="CC148" i="4"/>
  <c r="BH148" i="4"/>
  <c r="AL148" i="4"/>
  <c r="Q148" i="4"/>
  <c r="DM148" i="4"/>
  <c r="CR148" i="4"/>
  <c r="BV148" i="4"/>
  <c r="BA148" i="4"/>
  <c r="AF148" i="4"/>
  <c r="J148" i="4"/>
  <c r="DF148" i="4"/>
  <c r="CK148" i="4"/>
  <c r="BP148" i="4"/>
  <c r="AT148" i="4"/>
  <c r="Y148" i="4"/>
  <c r="D148" i="4"/>
  <c r="BO148" i="4"/>
  <c r="G148" i="4"/>
  <c r="BS148" i="4"/>
  <c r="K148" i="4"/>
  <c r="BW148" i="4"/>
  <c r="AE148" i="4"/>
  <c r="CQ148" i="4"/>
  <c r="DE148" i="4"/>
  <c r="CJ148" i="4"/>
  <c r="BN148" i="4"/>
  <c r="AS148" i="4"/>
  <c r="X148" i="4"/>
  <c r="DN148" i="4"/>
  <c r="CS148" i="4"/>
  <c r="BX148" i="4"/>
  <c r="BB148" i="4"/>
  <c r="AG148" i="4"/>
  <c r="L148" i="4"/>
  <c r="DH148" i="4"/>
  <c r="CL148" i="4"/>
  <c r="BQ148" i="4"/>
  <c r="AV148" i="4"/>
  <c r="Z148" i="4"/>
  <c r="E148" i="4"/>
  <c r="DA148" i="4"/>
  <c r="CF148" i="4"/>
  <c r="BJ148" i="4"/>
  <c r="AO148" i="4"/>
  <c r="T148" i="4"/>
  <c r="S148" i="4"/>
  <c r="CE148" i="4"/>
  <c r="W148" i="4"/>
  <c r="CI148" i="4"/>
  <c r="AA148" i="4"/>
  <c r="CM148" i="4"/>
  <c r="AU148" i="4"/>
  <c r="DG148" i="4"/>
  <c r="O30" i="4"/>
  <c r="AR30" i="4"/>
  <c r="DD30" i="4"/>
  <c r="Q30" i="4"/>
  <c r="CC30" i="4"/>
  <c r="BS30" i="4"/>
  <c r="AL30" i="4"/>
  <c r="CX30" i="4"/>
  <c r="P30" i="4"/>
  <c r="CB30" i="4"/>
  <c r="CA30" i="4"/>
  <c r="AK30" i="4"/>
  <c r="CW30" i="4"/>
  <c r="DS30" i="4"/>
  <c r="BF30" i="4"/>
  <c r="AM30" i="4"/>
  <c r="AJ30" i="4"/>
  <c r="CV30" i="4"/>
  <c r="I30" i="4"/>
  <c r="BU30" i="4"/>
  <c r="AU30" i="4"/>
  <c r="AT30" i="4"/>
  <c r="DF30" i="4"/>
  <c r="X30" i="4"/>
  <c r="CJ30" i="4"/>
  <c r="BC30" i="4"/>
  <c r="AS30" i="4"/>
  <c r="DE30" i="4"/>
  <c r="R30" i="4"/>
  <c r="CD30" i="4"/>
  <c r="BK30" i="4"/>
  <c r="BH30" i="4"/>
  <c r="S30" i="4"/>
  <c r="AG30" i="4"/>
  <c r="CS30" i="4"/>
  <c r="DK30" i="4"/>
  <c r="BB30" i="4"/>
  <c r="DN30" i="4"/>
  <c r="AF30" i="4"/>
  <c r="CR30" i="4"/>
  <c r="DO30" i="4"/>
  <c r="BA30" i="4"/>
  <c r="DM30" i="4"/>
  <c r="J30" i="4"/>
  <c r="BV30" i="4"/>
  <c r="CI30" i="4"/>
  <c r="AZ30" i="4"/>
  <c r="DL30" i="4"/>
  <c r="Y30" i="4"/>
  <c r="CK30" i="4"/>
  <c r="CQ30" i="4"/>
  <c r="BJ30" i="4"/>
  <c r="AY30" i="4"/>
  <c r="AN30" i="4"/>
  <c r="CZ30" i="4"/>
  <c r="CU30" i="4"/>
  <c r="BI30" i="4"/>
  <c r="G30" i="4"/>
  <c r="AH30" i="4"/>
  <c r="CT30" i="4"/>
  <c r="L30" i="4"/>
  <c r="BX30" i="4"/>
  <c r="BO30" i="4"/>
  <c r="AW30" i="4"/>
  <c r="DI30" i="4"/>
  <c r="F30" i="4"/>
  <c r="BR30" i="4"/>
  <c r="AA30" i="4"/>
  <c r="AV30" i="4"/>
  <c r="DH30" i="4"/>
  <c r="E30" i="4"/>
  <c r="BQ30" i="4"/>
  <c r="AI30" i="4"/>
  <c r="Z30" i="4"/>
  <c r="CL30" i="4"/>
  <c r="D30" i="4"/>
  <c r="BP30" i="4"/>
  <c r="AQ30" i="4"/>
  <c r="AO30" i="4"/>
  <c r="DA30" i="4"/>
  <c r="N30" i="4"/>
  <c r="BZ30" i="4"/>
  <c r="DG30" i="4"/>
  <c r="BD30" i="4"/>
  <c r="DP30" i="4"/>
  <c r="M30" i="4"/>
  <c r="BY30" i="4"/>
  <c r="BG30" i="4"/>
  <c r="AX30" i="4"/>
  <c r="DJ30" i="4"/>
  <c r="AI22" i="4"/>
  <c r="AR22" i="4"/>
  <c r="DD22" i="4"/>
  <c r="AG22" i="4"/>
  <c r="CE22" i="4"/>
  <c r="BH22" i="4"/>
  <c r="BC22" i="4"/>
  <c r="L22" i="4"/>
  <c r="BX22" i="4"/>
  <c r="CP475" i="4"/>
  <c r="DA441" i="4"/>
  <c r="AO441" i="4"/>
  <c r="CR441" i="4"/>
  <c r="AF441" i="4"/>
  <c r="CI441" i="4"/>
  <c r="W441" i="4"/>
  <c r="CG441" i="4"/>
  <c r="U441" i="4"/>
  <c r="BX441" i="4"/>
  <c r="L441" i="4"/>
  <c r="BO441" i="4"/>
  <c r="DI441" i="4"/>
  <c r="AW441" i="4"/>
  <c r="CZ441" i="4"/>
  <c r="AN441" i="4"/>
  <c r="CQ441" i="4"/>
  <c r="AE441" i="4"/>
  <c r="AL441" i="4"/>
  <c r="CX441" i="4"/>
  <c r="AP441" i="4"/>
  <c r="DB441" i="4"/>
  <c r="AT441" i="4"/>
  <c r="DF441" i="4"/>
  <c r="BN441" i="4"/>
  <c r="DQ441" i="4"/>
  <c r="DC449" i="4"/>
  <c r="BA449" i="4"/>
  <c r="Q449" i="4"/>
  <c r="CX449" i="4"/>
  <c r="BT449" i="4"/>
  <c r="AJ449" i="4"/>
  <c r="DQ449" i="4"/>
  <c r="J435" i="4"/>
  <c r="DC435" i="4"/>
  <c r="Y435" i="4"/>
  <c r="AB435" i="4"/>
  <c r="AK435" i="4"/>
  <c r="AV435" i="4"/>
  <c r="CE472" i="4"/>
  <c r="Y472" i="4"/>
  <c r="DF472" i="4"/>
  <c r="BV472" i="4"/>
  <c r="AL472" i="4"/>
  <c r="H472" i="4"/>
  <c r="CO472" i="4"/>
  <c r="CU310" i="4"/>
  <c r="W310" i="4"/>
  <c r="BC310" i="4"/>
  <c r="DI310" i="4"/>
  <c r="DG310" i="4"/>
  <c r="AE310" i="4"/>
  <c r="CG310" i="4"/>
  <c r="AQ347" i="4"/>
  <c r="CV347" i="4"/>
  <c r="DE347" i="4"/>
  <c r="AL347" i="4"/>
  <c r="AI347" i="4"/>
  <c r="BU347" i="4"/>
  <c r="AK347" i="4"/>
  <c r="DS347" i="4"/>
  <c r="BN347" i="4"/>
  <c r="CU347" i="4"/>
  <c r="AO347" i="4"/>
  <c r="E347" i="4"/>
  <c r="CM347" i="4"/>
  <c r="AP347" i="4"/>
  <c r="DB347" i="4"/>
  <c r="D347" i="4"/>
  <c r="CK347" i="4"/>
  <c r="BA347" i="4"/>
  <c r="N347" i="4"/>
  <c r="BZ347" i="4"/>
  <c r="AB347" i="4"/>
  <c r="CE347" i="4"/>
  <c r="AC347" i="4"/>
  <c r="CI347" i="4"/>
  <c r="S347" i="4"/>
  <c r="BX347" i="4"/>
  <c r="H347" i="4"/>
  <c r="BM347" i="4"/>
  <c r="CD446" i="4"/>
  <c r="BM446" i="4"/>
  <c r="BL446" i="4"/>
  <c r="O446" i="4"/>
  <c r="W446" i="4"/>
  <c r="AM446" i="4"/>
  <c r="Y475" i="4"/>
  <c r="T475" i="4"/>
  <c r="BT475" i="4"/>
  <c r="DD475" i="4"/>
  <c r="CE421" i="4"/>
  <c r="S421" i="4"/>
  <c r="BV421" i="4"/>
  <c r="J421" i="4"/>
  <c r="BK421" i="4"/>
  <c r="DN421" i="4"/>
  <c r="BB421" i="4"/>
  <c r="DC421" i="4"/>
  <c r="AQ421" i="4"/>
  <c r="CT421" i="4"/>
  <c r="AH421" i="4"/>
  <c r="X421" i="4"/>
  <c r="BD421" i="4"/>
  <c r="CJ421" i="4"/>
  <c r="DP421" i="4"/>
  <c r="AG421" i="4"/>
  <c r="BM421" i="4"/>
  <c r="CS421" i="4"/>
  <c r="D421" i="4"/>
  <c r="AJ421" i="4"/>
  <c r="BP421" i="4"/>
  <c r="CV421" i="4"/>
  <c r="M421" i="4"/>
  <c r="AS421" i="4"/>
  <c r="BY421" i="4"/>
  <c r="DE421" i="4"/>
  <c r="DK440" i="4"/>
  <c r="CZ440" i="4"/>
  <c r="AP440" i="4"/>
  <c r="DS440" i="4"/>
  <c r="Z409" i="4"/>
  <c r="CP421" i="4"/>
  <c r="BG409" i="4"/>
  <c r="DQ429" i="4"/>
  <c r="DL441" i="4"/>
  <c r="AC441" i="4"/>
  <c r="E463" i="4"/>
  <c r="BG299" i="4"/>
  <c r="BC299" i="4"/>
  <c r="AH299" i="4"/>
  <c r="DP299" i="4"/>
  <c r="CF299" i="4"/>
  <c r="AV299" i="4"/>
  <c r="L299" i="4"/>
  <c r="CS299" i="4"/>
  <c r="CK354" i="4"/>
  <c r="BT354" i="4"/>
  <c r="DJ354" i="4"/>
  <c r="BE354" i="4"/>
  <c r="AI354" i="4"/>
  <c r="DO354" i="4"/>
  <c r="E354" i="4"/>
  <c r="BQ354" i="4"/>
  <c r="N354" i="4"/>
  <c r="BZ354" i="4"/>
  <c r="G354" i="4"/>
  <c r="P354" i="4"/>
  <c r="M354" i="4"/>
  <c r="BY354" i="4"/>
  <c r="V354" i="4"/>
  <c r="CH354" i="4"/>
  <c r="AY354" i="4"/>
  <c r="DG354" i="4"/>
  <c r="DP354" i="4"/>
  <c r="BM354" i="4"/>
  <c r="J354" i="4"/>
  <c r="BV354" i="4"/>
  <c r="T354" i="4"/>
  <c r="DC354" i="4"/>
  <c r="BP354" i="4"/>
  <c r="AB354" i="4"/>
  <c r="DL354" i="4"/>
  <c r="BX354" i="4"/>
  <c r="BG376" i="4"/>
  <c r="Z376" i="4"/>
  <c r="DH376" i="4"/>
  <c r="BX376" i="4"/>
  <c r="AS376" i="4"/>
  <c r="I376" i="4"/>
  <c r="CP376" i="4"/>
  <c r="K479" i="4"/>
  <c r="CU479" i="4"/>
  <c r="BT479" i="4"/>
  <c r="CY479" i="4"/>
  <c r="AV343" i="4"/>
  <c r="BN343" i="4"/>
  <c r="AB343" i="4"/>
  <c r="CY355" i="4"/>
  <c r="S355" i="4"/>
  <c r="CC355" i="4"/>
  <c r="CO355" i="4"/>
  <c r="CT370" i="4"/>
  <c r="AS429" i="4"/>
  <c r="F479" i="4"/>
  <c r="CK441" i="4"/>
  <c r="Y441" i="4"/>
  <c r="CB441" i="4"/>
  <c r="P441" i="4"/>
  <c r="BS441" i="4"/>
  <c r="G441" i="4"/>
  <c r="BQ441" i="4"/>
  <c r="E441" i="4"/>
  <c r="BH441" i="4"/>
  <c r="DK441" i="4"/>
  <c r="AY441" i="4"/>
  <c r="CS441" i="4"/>
  <c r="AG441" i="4"/>
  <c r="CJ441" i="4"/>
  <c r="X441" i="4"/>
  <c r="CA441" i="4"/>
  <c r="O441" i="4"/>
  <c r="BB441" i="4"/>
  <c r="DN441" i="4"/>
  <c r="BF441" i="4"/>
  <c r="DR441" i="4"/>
  <c r="BJ441" i="4"/>
  <c r="R441" i="4"/>
  <c r="CD441" i="4"/>
  <c r="CE449" i="4"/>
  <c r="AQ449" i="4"/>
  <c r="BV449" i="4"/>
  <c r="AL449" i="4"/>
  <c r="H449" i="4"/>
  <c r="CO449" i="4"/>
  <c r="BE449" i="4"/>
  <c r="CE435" i="4"/>
  <c r="BK435" i="4"/>
  <c r="AQ435" i="4"/>
  <c r="BE435" i="4"/>
  <c r="BH435" i="4"/>
  <c r="BQ435" i="4"/>
  <c r="CB435" i="4"/>
  <c r="S472" i="4"/>
  <c r="AT472" i="4"/>
  <c r="J472" i="4"/>
  <c r="CR472" i="4"/>
  <c r="BH472" i="4"/>
  <c r="AC472" i="4"/>
  <c r="DJ472" i="4"/>
  <c r="BN310" i="4"/>
  <c r="M310" i="4"/>
  <c r="AS310" i="4"/>
  <c r="CE310" i="4"/>
  <c r="AB310" i="4"/>
  <c r="AA310" i="4"/>
  <c r="BU310" i="4"/>
  <c r="DO310" i="4"/>
  <c r="F347" i="4"/>
  <c r="BL347" i="4"/>
  <c r="AJ347" i="4"/>
  <c r="CX347" i="4"/>
  <c r="I347" i="4"/>
  <c r="CQ347" i="4"/>
  <c r="BG347" i="4"/>
  <c r="R347" i="4"/>
  <c r="CD347" i="4"/>
  <c r="BD347" i="4"/>
  <c r="BK347" i="4"/>
  <c r="AA347" i="4"/>
  <c r="DH347" i="4"/>
  <c r="BF347" i="4"/>
  <c r="DR347" i="4"/>
  <c r="Y347" i="4"/>
  <c r="DG347" i="4"/>
  <c r="BW347" i="4"/>
  <c r="AD347" i="4"/>
  <c r="CP347" i="4"/>
  <c r="AN347" i="4"/>
  <c r="CS347" i="4"/>
  <c r="AR347" i="4"/>
  <c r="CY347" i="4"/>
  <c r="AG347" i="4"/>
  <c r="CN347" i="4"/>
  <c r="W347" i="4"/>
  <c r="CC347" i="4"/>
  <c r="L446" i="4"/>
  <c r="CM446" i="4"/>
  <c r="CF446" i="4"/>
  <c r="Y446" i="4"/>
  <c r="DS446" i="4"/>
  <c r="E475" i="4"/>
  <c r="N475" i="4"/>
  <c r="CE475" i="4"/>
  <c r="BO421" i="4"/>
  <c r="DR421" i="4"/>
  <c r="BF421" i="4"/>
  <c r="DG421" i="4"/>
  <c r="AU421" i="4"/>
  <c r="CX421" i="4"/>
  <c r="AL421" i="4"/>
  <c r="CM421" i="4"/>
  <c r="AA421" i="4"/>
  <c r="CD421" i="4"/>
  <c r="R421" i="4"/>
  <c r="AF421" i="4"/>
  <c r="BL421" i="4"/>
  <c r="CR421" i="4"/>
  <c r="I421" i="4"/>
  <c r="AO421" i="4"/>
  <c r="BU421" i="4"/>
  <c r="DA421" i="4"/>
  <c r="L421" i="4"/>
  <c r="AR421" i="4"/>
  <c r="BX421" i="4"/>
  <c r="DD421" i="4"/>
  <c r="U421" i="4"/>
  <c r="BA421" i="4"/>
  <c r="CG421" i="4"/>
  <c r="DM421" i="4"/>
  <c r="CQ440" i="4"/>
  <c r="AD440" i="4"/>
  <c r="CG440" i="4"/>
  <c r="CM282" i="4"/>
  <c r="CL409" i="4"/>
  <c r="G421" i="4"/>
  <c r="DC441" i="4"/>
  <c r="G435" i="4"/>
  <c r="CO441" i="4"/>
  <c r="AC455" i="4"/>
  <c r="BQ463" i="4"/>
  <c r="AA299" i="4"/>
  <c r="DK299" i="4"/>
  <c r="BD299" i="4"/>
  <c r="T299" i="4"/>
  <c r="DA299" i="4"/>
  <c r="BQ299" i="4"/>
  <c r="AG299" i="4"/>
  <c r="DN299" i="4"/>
  <c r="AE354" i="4"/>
  <c r="AH354" i="4"/>
  <c r="AO354" i="4"/>
  <c r="CE354" i="4"/>
  <c r="DQ354" i="4"/>
  <c r="W354" i="4"/>
  <c r="AF354" i="4"/>
  <c r="U354" i="4"/>
  <c r="CG354" i="4"/>
  <c r="AD354" i="4"/>
  <c r="CP354" i="4"/>
  <c r="AM354" i="4"/>
  <c r="AV354" i="4"/>
  <c r="AC354" i="4"/>
  <c r="CO354" i="4"/>
  <c r="AL354" i="4"/>
  <c r="CX354" i="4"/>
  <c r="O354" i="4"/>
  <c r="X354" i="4"/>
  <c r="Q354" i="4"/>
  <c r="CC354" i="4"/>
  <c r="Z354" i="4"/>
  <c r="CL354" i="4"/>
  <c r="AQ354" i="4"/>
  <c r="D354" i="4"/>
  <c r="CM354" i="4"/>
  <c r="AZ354" i="4"/>
  <c r="L354" i="4"/>
  <c r="O376" i="4"/>
  <c r="DO376" i="4"/>
  <c r="AV376" i="4"/>
  <c r="L376" i="4"/>
  <c r="CS376" i="4"/>
  <c r="BN376" i="4"/>
  <c r="AD376" i="4"/>
  <c r="DL376" i="4"/>
  <c r="BL479" i="4"/>
  <c r="T479" i="4"/>
  <c r="CD479" i="4"/>
  <c r="BU479" i="4"/>
  <c r="BZ343" i="4"/>
  <c r="BV343" i="4"/>
  <c r="BO343" i="4"/>
  <c r="BT343" i="4"/>
  <c r="BS355" i="4"/>
  <c r="DG355" i="4"/>
  <c r="T355" i="4"/>
  <c r="AN355" i="4"/>
  <c r="BZ370" i="4"/>
  <c r="CI455" i="4"/>
  <c r="X211" i="4"/>
  <c r="CJ211" i="4"/>
  <c r="BQ481" i="4"/>
  <c r="BI481" i="4"/>
  <c r="BA481" i="4"/>
  <c r="AS481" i="4"/>
  <c r="CQ481" i="4"/>
  <c r="DI481" i="4"/>
  <c r="BL481" i="4"/>
  <c r="DR481" i="4"/>
  <c r="BF481" i="4"/>
  <c r="AA481" i="4"/>
  <c r="G481" i="4"/>
  <c r="Y481" i="4"/>
  <c r="CN481" i="4"/>
  <c r="AB481" i="4"/>
  <c r="CH481" i="4"/>
  <c r="V481" i="4"/>
  <c r="CU481" i="4"/>
  <c r="DG481" i="4"/>
  <c r="DP481" i="4"/>
  <c r="BD481" i="4"/>
  <c r="DJ481" i="4"/>
  <c r="AX481" i="4"/>
  <c r="AQ481" i="4"/>
  <c r="AY450" i="4"/>
  <c r="AD450" i="4"/>
  <c r="BL450" i="4"/>
  <c r="DM450" i="4"/>
  <c r="CB450" i="4"/>
  <c r="DZ18" i="3"/>
  <c r="HV18" i="3"/>
  <c r="FI18" i="3"/>
  <c r="FM14" i="3"/>
  <c r="HN18" i="3"/>
  <c r="IL18" i="3"/>
  <c r="ES18" i="3"/>
  <c r="FJ18" i="3"/>
  <c r="FA18" i="3"/>
  <c r="DZ14" i="3"/>
  <c r="EL18" i="3"/>
  <c r="FG17" i="3"/>
  <c r="FU14" i="3"/>
  <c r="EP14" i="3"/>
  <c r="IW14" i="3"/>
  <c r="GX18" i="3"/>
  <c r="HU14" i="3"/>
  <c r="HR17" i="3"/>
  <c r="FI17" i="3"/>
  <c r="FS17" i="3"/>
  <c r="FJ14" i="3"/>
  <c r="ES14" i="3"/>
  <c r="EB17" i="3"/>
  <c r="HB18" i="3"/>
  <c r="HN17" i="3"/>
  <c r="EL17" i="3"/>
  <c r="HE14" i="3"/>
  <c r="DU18" i="3"/>
  <c r="EL14" i="3"/>
  <c r="EH14" i="3"/>
  <c r="GX17" i="3"/>
  <c r="IW15" i="3"/>
  <c r="EW18" i="3"/>
  <c r="GT17" i="3"/>
  <c r="ES15" i="3"/>
  <c r="GP14" i="3"/>
  <c r="GH18" i="3"/>
  <c r="IP17" i="3"/>
  <c r="GQ17" i="3"/>
  <c r="EP17" i="3"/>
  <c r="IT17" i="3"/>
  <c r="EX17" i="3"/>
  <c r="FM17" i="3"/>
  <c r="Q49" i="7"/>
  <c r="N49" i="7"/>
  <c r="Y9" i="7"/>
  <c r="H9" i="7"/>
  <c r="O9" i="7"/>
  <c r="L9" i="7"/>
  <c r="O90" i="7"/>
  <c r="U90" i="7"/>
  <c r="J90" i="7"/>
  <c r="R90" i="7"/>
  <c r="N90" i="7"/>
  <c r="Q18" i="7"/>
  <c r="W18" i="7"/>
  <c r="X18" i="7"/>
  <c r="G18" i="7"/>
  <c r="R18" i="7"/>
  <c r="Y18" i="7"/>
  <c r="I34" i="7"/>
  <c r="V34" i="7"/>
  <c r="T34" i="7"/>
  <c r="N34" i="7"/>
  <c r="F34" i="7"/>
  <c r="F50" i="7"/>
  <c r="Q50" i="7"/>
  <c r="Z50" i="7"/>
  <c r="S50" i="7"/>
  <c r="K50" i="7"/>
  <c r="K67" i="7"/>
  <c r="P67" i="7"/>
  <c r="Q67" i="7"/>
  <c r="L67" i="7"/>
  <c r="S67" i="7"/>
  <c r="R67" i="7"/>
  <c r="H83" i="7"/>
  <c r="M83" i="7"/>
  <c r="Z83" i="7"/>
  <c r="P83" i="7"/>
  <c r="G83" i="7"/>
  <c r="I19" i="7"/>
  <c r="Y19" i="7"/>
  <c r="U19" i="7"/>
  <c r="H19" i="7"/>
  <c r="G19" i="7"/>
  <c r="M35" i="7"/>
  <c r="L35" i="7"/>
  <c r="J35" i="7"/>
  <c r="P35" i="7"/>
  <c r="O35" i="7"/>
  <c r="J51" i="7"/>
  <c r="F51" i="7"/>
  <c r="L51" i="7"/>
  <c r="P51" i="7"/>
  <c r="G51" i="7"/>
  <c r="U68" i="7"/>
  <c r="K68" i="7"/>
  <c r="L68" i="7"/>
  <c r="O68" i="7"/>
  <c r="N68" i="7"/>
  <c r="Q84" i="7"/>
  <c r="F84" i="7"/>
  <c r="X84" i="7"/>
  <c r="W84" i="7"/>
  <c r="N84" i="7"/>
  <c r="S12" i="7"/>
  <c r="J12" i="7"/>
  <c r="N12" i="7"/>
  <c r="W12" i="7"/>
  <c r="Y12" i="7"/>
  <c r="U28" i="7"/>
  <c r="I28" i="7"/>
  <c r="X28" i="7"/>
  <c r="Z28" i="7"/>
  <c r="S28" i="7"/>
  <c r="Y28" i="7"/>
  <c r="Q44" i="7"/>
  <c r="M44" i="7"/>
  <c r="S44" i="7"/>
  <c r="V44" i="7"/>
  <c r="L44" i="7"/>
  <c r="Y61" i="7"/>
  <c r="M61" i="7"/>
  <c r="U61" i="7"/>
  <c r="Z61" i="7"/>
  <c r="K61" i="7"/>
  <c r="I77" i="7"/>
  <c r="R77" i="7"/>
  <c r="V77" i="7"/>
  <c r="L77" i="7"/>
  <c r="Z77" i="7"/>
  <c r="O85" i="7"/>
  <c r="T93" i="7"/>
  <c r="F93" i="7"/>
  <c r="H93" i="7"/>
  <c r="I93" i="7"/>
  <c r="G93" i="7"/>
  <c r="Q62" i="7"/>
  <c r="U70" i="7"/>
  <c r="W70" i="7"/>
  <c r="Q70" i="7"/>
  <c r="R70" i="7"/>
  <c r="N70" i="7"/>
  <c r="U9" i="7"/>
  <c r="O13" i="7"/>
  <c r="L49" i="7"/>
  <c r="N9" i="7"/>
  <c r="S9" i="7"/>
  <c r="G13" i="7"/>
  <c r="J49" i="7"/>
  <c r="J9" i="7"/>
  <c r="U13" i="7"/>
  <c r="K9" i="7"/>
  <c r="U78" i="7"/>
  <c r="U49" i="7"/>
  <c r="S78" i="7"/>
  <c r="P49" i="7"/>
  <c r="L78" i="7"/>
  <c r="M78" i="7"/>
  <c r="I78" i="7"/>
  <c r="Z13" i="7"/>
  <c r="S90" i="7"/>
  <c r="F90" i="7"/>
  <c r="X90" i="7"/>
  <c r="M18" i="7"/>
  <c r="Z18" i="7"/>
  <c r="V18" i="7"/>
  <c r="M34" i="7"/>
  <c r="L34" i="7"/>
  <c r="J34" i="7"/>
  <c r="P50" i="7"/>
  <c r="T50" i="7"/>
  <c r="H67" i="7"/>
  <c r="V67" i="7"/>
  <c r="J67" i="7"/>
  <c r="Y67" i="7"/>
  <c r="X83" i="7"/>
  <c r="R83" i="7"/>
  <c r="W83" i="7"/>
  <c r="O83" i="7"/>
  <c r="Y83" i="7"/>
  <c r="N19" i="7"/>
  <c r="J19" i="7"/>
  <c r="L19" i="7"/>
  <c r="K19" i="7"/>
  <c r="O19" i="7"/>
  <c r="T35" i="7"/>
  <c r="F35" i="7"/>
  <c r="Q35" i="7"/>
  <c r="W35" i="7"/>
  <c r="K35" i="7"/>
  <c r="V51" i="7"/>
  <c r="T51" i="7"/>
  <c r="N51" i="7"/>
  <c r="I51" i="7"/>
  <c r="M51" i="7"/>
  <c r="W68" i="7"/>
  <c r="T68" i="7"/>
  <c r="V68" i="7"/>
  <c r="X68" i="7"/>
  <c r="G68" i="7"/>
  <c r="U84" i="7"/>
  <c r="O84" i="7"/>
  <c r="R84" i="7"/>
  <c r="V84" i="7"/>
  <c r="L84" i="7"/>
  <c r="L12" i="7"/>
  <c r="K12" i="7"/>
  <c r="H12" i="7"/>
  <c r="Q12" i="7"/>
  <c r="G12" i="7"/>
  <c r="X12" i="7"/>
  <c r="M28" i="7"/>
  <c r="T28" i="7"/>
  <c r="V28" i="7"/>
  <c r="G28" i="7"/>
  <c r="F28" i="7"/>
  <c r="X44" i="7"/>
  <c r="P44" i="7"/>
  <c r="F44" i="7"/>
  <c r="Z44" i="7"/>
  <c r="W44" i="7"/>
  <c r="N61" i="7"/>
  <c r="V61" i="7"/>
  <c r="H61" i="7"/>
  <c r="O61" i="7"/>
  <c r="W61" i="7"/>
  <c r="N77" i="7"/>
  <c r="G77" i="7"/>
  <c r="Q77" i="7"/>
  <c r="M77" i="7"/>
  <c r="P77" i="7"/>
  <c r="N93" i="7"/>
  <c r="M93" i="7"/>
  <c r="J93" i="7"/>
  <c r="L93" i="7"/>
  <c r="O93" i="7"/>
  <c r="S70" i="7"/>
  <c r="K70" i="7"/>
  <c r="L70" i="7"/>
  <c r="X70" i="7"/>
  <c r="T70" i="7"/>
  <c r="M9" i="7"/>
  <c r="I13" i="7"/>
  <c r="H49" i="7"/>
  <c r="X9" i="7"/>
  <c r="X13" i="7"/>
  <c r="M13" i="7"/>
  <c r="S49" i="7"/>
  <c r="W9" i="7"/>
  <c r="F13" i="7"/>
  <c r="V49" i="7"/>
  <c r="G78" i="7"/>
  <c r="W49" i="7"/>
  <c r="Q78" i="7"/>
  <c r="J78" i="7"/>
  <c r="I9" i="7"/>
  <c r="S13" i="7"/>
  <c r="X78" i="7"/>
  <c r="N78" i="7"/>
  <c r="T78" i="7"/>
  <c r="M90" i="7"/>
  <c r="V90" i="7"/>
  <c r="I18" i="7"/>
  <c r="H18" i="7"/>
  <c r="G34" i="7"/>
  <c r="S34" i="7"/>
  <c r="I50" i="7"/>
  <c r="V50" i="7"/>
  <c r="L50" i="7"/>
  <c r="U50" i="7"/>
  <c r="W67" i="7"/>
  <c r="Y90" i="7"/>
  <c r="K90" i="7"/>
  <c r="Q90" i="7"/>
  <c r="T90" i="7"/>
  <c r="P90" i="7"/>
  <c r="T18" i="7"/>
  <c r="P18" i="7"/>
  <c r="O18" i="7"/>
  <c r="K18" i="7"/>
  <c r="Q34" i="7"/>
  <c r="O34" i="7"/>
  <c r="Z34" i="7"/>
  <c r="R34" i="7"/>
  <c r="O50" i="7"/>
  <c r="W50" i="7"/>
  <c r="H50" i="7"/>
  <c r="X50" i="7"/>
  <c r="F67" i="7"/>
  <c r="O67" i="7"/>
  <c r="X67" i="7"/>
  <c r="I67" i="7"/>
  <c r="U83" i="7"/>
  <c r="J83" i="7"/>
  <c r="L83" i="7"/>
  <c r="F83" i="7"/>
  <c r="Q83" i="7"/>
  <c r="Q19" i="7"/>
  <c r="T19" i="7"/>
  <c r="M19" i="7"/>
  <c r="X19" i="7"/>
  <c r="W19" i="7"/>
  <c r="Y35" i="7"/>
  <c r="R35" i="7"/>
  <c r="N35" i="7"/>
  <c r="X35" i="7"/>
  <c r="G35" i="7"/>
  <c r="Z51" i="7"/>
  <c r="H51" i="7"/>
  <c r="Q51" i="7"/>
  <c r="K51" i="7"/>
  <c r="R51" i="7"/>
  <c r="I68" i="7"/>
  <c r="M68" i="7"/>
  <c r="P68" i="7"/>
  <c r="F68" i="7"/>
  <c r="J68" i="7"/>
  <c r="M84" i="7"/>
  <c r="J84" i="7"/>
  <c r="G84" i="7"/>
  <c r="S84" i="7"/>
  <c r="H84" i="7"/>
  <c r="U12" i="7"/>
  <c r="Z12" i="7"/>
  <c r="O12" i="7"/>
  <c r="P12" i="7"/>
  <c r="W28" i="7"/>
  <c r="O28" i="7"/>
  <c r="J28" i="7"/>
  <c r="N28" i="7"/>
  <c r="I44" i="7"/>
  <c r="K44" i="7"/>
  <c r="J44" i="7"/>
  <c r="H44" i="7"/>
  <c r="Q61" i="7"/>
  <c r="I61" i="7"/>
  <c r="S61" i="7"/>
  <c r="G61" i="7"/>
  <c r="H77" i="7"/>
  <c r="S77" i="7"/>
  <c r="X77" i="7"/>
  <c r="O77" i="7"/>
  <c r="U93" i="7"/>
  <c r="P93" i="7"/>
  <c r="R93" i="7"/>
  <c r="W93" i="7"/>
  <c r="L62" i="7"/>
  <c r="Z70" i="7"/>
  <c r="P70" i="7"/>
  <c r="I70" i="7"/>
  <c r="F70" i="7"/>
  <c r="T9" i="7"/>
  <c r="Q9" i="7"/>
  <c r="V13" i="7"/>
  <c r="F49" i="7"/>
  <c r="Z9" i="7"/>
  <c r="N13" i="7"/>
  <c r="Z49" i="7"/>
  <c r="R13" i="7"/>
  <c r="F9" i="7"/>
  <c r="Q13" i="7"/>
  <c r="W13" i="7"/>
  <c r="T49" i="7"/>
  <c r="Y78" i="7"/>
  <c r="X49" i="7"/>
  <c r="M49" i="7"/>
  <c r="F78" i="7"/>
  <c r="V78" i="7"/>
  <c r="G49" i="7"/>
  <c r="DJ310" i="4"/>
  <c r="Q401" i="4"/>
  <c r="AU376" i="4"/>
  <c r="DI429" i="4"/>
  <c r="BI429" i="4"/>
  <c r="H446" i="4"/>
  <c r="DO475" i="4"/>
  <c r="U475" i="4"/>
  <c r="AS455" i="4"/>
  <c r="BR479" i="4"/>
  <c r="CU449" i="4"/>
  <c r="AI449" i="4"/>
  <c r="CA449" i="4"/>
  <c r="O449" i="4"/>
  <c r="BG449" i="4"/>
  <c r="E449" i="4"/>
  <c r="Z449" i="4"/>
  <c r="AV449" i="4"/>
  <c r="BQ449" i="4"/>
  <c r="CL449" i="4"/>
  <c r="DH449" i="4"/>
  <c r="L449" i="4"/>
  <c r="AG449" i="4"/>
  <c r="BB449" i="4"/>
  <c r="BX449" i="4"/>
  <c r="CS449" i="4"/>
  <c r="DN449" i="4"/>
  <c r="X449" i="4"/>
  <c r="AS449" i="4"/>
  <c r="BN449" i="4"/>
  <c r="CJ449" i="4"/>
  <c r="DE449" i="4"/>
  <c r="I449" i="4"/>
  <c r="AD449" i="4"/>
  <c r="AZ449" i="4"/>
  <c r="BU449" i="4"/>
  <c r="CP449" i="4"/>
  <c r="DL449" i="4"/>
  <c r="CU435" i="4"/>
  <c r="AI435" i="4"/>
  <c r="CL435" i="4"/>
  <c r="Z435" i="4"/>
  <c r="CA435" i="4"/>
  <c r="O435" i="4"/>
  <c r="BR435" i="4"/>
  <c r="F435" i="4"/>
  <c r="BG435" i="4"/>
  <c r="DJ435" i="4"/>
  <c r="AX435" i="4"/>
  <c r="Q435" i="4"/>
  <c r="AW435" i="4"/>
  <c r="CC435" i="4"/>
  <c r="DI435" i="4"/>
  <c r="T435" i="4"/>
  <c r="AZ435" i="4"/>
  <c r="CF435" i="4"/>
  <c r="DL435" i="4"/>
  <c r="AC435" i="4"/>
  <c r="BI435" i="4"/>
  <c r="CO435" i="4"/>
  <c r="H435" i="4"/>
  <c r="AN435" i="4"/>
  <c r="BT435" i="4"/>
  <c r="CZ435" i="4"/>
  <c r="CY472" i="4"/>
  <c r="AM472" i="4"/>
  <c r="CU472" i="4"/>
  <c r="AI472" i="4"/>
  <c r="CA472" i="4"/>
  <c r="O472" i="4"/>
  <c r="T472" i="4"/>
  <c r="AO472" i="4"/>
  <c r="BJ472" i="4"/>
  <c r="CF472" i="4"/>
  <c r="DA472" i="4"/>
  <c r="E472" i="4"/>
  <c r="Z472" i="4"/>
  <c r="AV472" i="4"/>
  <c r="BQ472" i="4"/>
  <c r="CL472" i="4"/>
  <c r="DH472" i="4"/>
  <c r="L472" i="4"/>
  <c r="AG472" i="4"/>
  <c r="BB472" i="4"/>
  <c r="BX472" i="4"/>
  <c r="CS472" i="4"/>
  <c r="DN472" i="4"/>
  <c r="X472" i="4"/>
  <c r="AS472" i="4"/>
  <c r="BN472" i="4"/>
  <c r="CJ472" i="4"/>
  <c r="DE472" i="4"/>
  <c r="H310" i="4"/>
  <c r="BT310" i="4"/>
  <c r="AY310" i="4"/>
  <c r="DP310" i="4"/>
  <c r="AI310" i="4"/>
  <c r="AT310" i="4"/>
  <c r="DF310" i="4"/>
  <c r="AR310" i="4"/>
  <c r="BO310" i="4"/>
  <c r="V310" i="4"/>
  <c r="CH310" i="4"/>
  <c r="BX310" i="4"/>
  <c r="CZ310" i="4"/>
  <c r="S310" i="4"/>
  <c r="BF310" i="4"/>
  <c r="DR310" i="4"/>
  <c r="AW310" i="4"/>
  <c r="O310" i="4"/>
  <c r="BE310" i="4"/>
  <c r="CV310" i="4"/>
  <c r="P310" i="4"/>
  <c r="BG310" i="4"/>
  <c r="CW310" i="4"/>
  <c r="T310" i="4"/>
  <c r="BK310" i="4"/>
  <c r="DA310" i="4"/>
  <c r="AF310" i="4"/>
  <c r="BW310" i="4"/>
  <c r="DM310" i="4"/>
  <c r="AW446" i="4"/>
  <c r="BR446" i="4"/>
  <c r="DF446" i="4"/>
  <c r="N446" i="4"/>
  <c r="BH446" i="4"/>
  <c r="CB446" i="4"/>
  <c r="CO446" i="4"/>
  <c r="DO446" i="4"/>
  <c r="U446" i="4"/>
  <c r="AD446" i="4"/>
  <c r="AV446" i="4"/>
  <c r="BP446" i="4"/>
  <c r="DJ446" i="4"/>
  <c r="Q446" i="4"/>
  <c r="AK446" i="4"/>
  <c r="AT446" i="4"/>
  <c r="AJ446" i="4"/>
  <c r="DG446" i="4"/>
  <c r="DP446" i="4"/>
  <c r="CP446" i="4"/>
  <c r="AX446" i="4"/>
  <c r="AH446" i="4"/>
  <c r="R446" i="4"/>
  <c r="DK446" i="4"/>
  <c r="AT475" i="4"/>
  <c r="AO475" i="4"/>
  <c r="CL475" i="4"/>
  <c r="CS475" i="4"/>
  <c r="CD475" i="4"/>
  <c r="CV475" i="4"/>
  <c r="BA475" i="4"/>
  <c r="CX475" i="4"/>
  <c r="X475" i="4"/>
  <c r="BU475" i="4"/>
  <c r="CW475" i="4"/>
  <c r="AC475" i="4"/>
  <c r="BH475" i="4"/>
  <c r="AM440" i="4"/>
  <c r="AI440" i="4"/>
  <c r="O440" i="4"/>
  <c r="AS440" i="4"/>
  <c r="CJ440" i="4"/>
  <c r="N440" i="4"/>
  <c r="BE440" i="4"/>
  <c r="CV440" i="4"/>
  <c r="Z440" i="4"/>
  <c r="BQ440" i="4"/>
  <c r="DH440" i="4"/>
  <c r="AL440" i="4"/>
  <c r="DP440" i="4"/>
  <c r="DF278" i="4"/>
  <c r="BA401" i="4"/>
  <c r="AI429" i="4"/>
  <c r="S446" i="4"/>
  <c r="AW475" i="4"/>
  <c r="CO455" i="4"/>
  <c r="BB479" i="4"/>
  <c r="CM299" i="4"/>
  <c r="CA299" i="4"/>
  <c r="O299" i="4"/>
  <c r="BS299" i="4"/>
  <c r="G299" i="4"/>
  <c r="BO299" i="4"/>
  <c r="H299" i="4"/>
  <c r="AC299" i="4"/>
  <c r="AX299" i="4"/>
  <c r="BT299" i="4"/>
  <c r="CO299" i="4"/>
  <c r="DJ299" i="4"/>
  <c r="N299" i="4"/>
  <c r="AJ299" i="4"/>
  <c r="BE299" i="4"/>
  <c r="BZ299" i="4"/>
  <c r="CV299" i="4"/>
  <c r="DQ299" i="4"/>
  <c r="U299" i="4"/>
  <c r="AP299" i="4"/>
  <c r="BL299" i="4"/>
  <c r="CG299" i="4"/>
  <c r="DB299" i="4"/>
  <c r="F299" i="4"/>
  <c r="AB299" i="4"/>
  <c r="AW299" i="4"/>
  <c r="BR299" i="4"/>
  <c r="CN299" i="4"/>
  <c r="DI299" i="4"/>
  <c r="CA376" i="4"/>
  <c r="CU376" i="4"/>
  <c r="AI376" i="4"/>
  <c r="BW376" i="4"/>
  <c r="K376" i="4"/>
  <c r="BS376" i="4"/>
  <c r="G376" i="4"/>
  <c r="U376" i="4"/>
  <c r="AP376" i="4"/>
  <c r="BL376" i="4"/>
  <c r="CG376" i="4"/>
  <c r="DB376" i="4"/>
  <c r="F376" i="4"/>
  <c r="AB376" i="4"/>
  <c r="AW376" i="4"/>
  <c r="BR376" i="4"/>
  <c r="CN376" i="4"/>
  <c r="DI376" i="4"/>
  <c r="R376" i="4"/>
  <c r="AN376" i="4"/>
  <c r="BI376" i="4"/>
  <c r="CD376" i="4"/>
  <c r="CZ376" i="4"/>
  <c r="D376" i="4"/>
  <c r="Y376" i="4"/>
  <c r="AT376" i="4"/>
  <c r="BP376" i="4"/>
  <c r="CK376" i="4"/>
  <c r="DF376" i="4"/>
  <c r="AQ479" i="4"/>
  <c r="AV479" i="4"/>
  <c r="DH479" i="4"/>
  <c r="BF479" i="4"/>
  <c r="DR479" i="4"/>
  <c r="D479" i="4"/>
  <c r="CF479" i="4"/>
  <c r="CP479" i="4"/>
  <c r="AN479" i="4"/>
  <c r="AX479" i="4"/>
  <c r="AK479" i="4"/>
  <c r="DQ479" i="4"/>
  <c r="CC479" i="4"/>
  <c r="BA479" i="4"/>
  <c r="W479" i="4"/>
  <c r="BA343" i="4"/>
  <c r="CP343" i="4"/>
  <c r="CU343" i="4"/>
  <c r="E343" i="4"/>
  <c r="AP343" i="4"/>
  <c r="DP343" i="4"/>
  <c r="DL343" i="4"/>
  <c r="AH343" i="4"/>
  <c r="L343" i="4"/>
  <c r="CV343" i="4"/>
  <c r="V343" i="4"/>
  <c r="AR343" i="4"/>
  <c r="AC343" i="4"/>
  <c r="CD355" i="4"/>
  <c r="BG355" i="4"/>
  <c r="BB355" i="4"/>
  <c r="AY355" i="4"/>
  <c r="AD355" i="4"/>
  <c r="O355" i="4"/>
  <c r="J355" i="4"/>
  <c r="BM355" i="4"/>
  <c r="D355" i="4"/>
  <c r="BP355" i="4"/>
  <c r="M355" i="4"/>
  <c r="BY355" i="4"/>
  <c r="X355" i="4"/>
  <c r="R370" i="4"/>
  <c r="BQ370" i="4"/>
  <c r="AL370" i="4"/>
  <c r="F467" i="4"/>
  <c r="U467" i="4"/>
  <c r="DM467" i="4"/>
  <c r="CK429" i="4"/>
  <c r="BD429" i="4"/>
  <c r="CA448" i="4"/>
  <c r="U448" i="4"/>
  <c r="DH448" i="4"/>
  <c r="CE448" i="4"/>
  <c r="DO448" i="4"/>
  <c r="N448" i="4"/>
  <c r="AP448" i="4"/>
  <c r="CU448" i="4"/>
  <c r="BP448" i="4"/>
  <c r="AJ448" i="4"/>
  <c r="E448" i="4"/>
  <c r="CB448" i="4"/>
  <c r="BG448" i="4"/>
  <c r="I448" i="4"/>
  <c r="CY465" i="4"/>
  <c r="CI465" i="4"/>
  <c r="DO465" i="4"/>
  <c r="BS465" i="4"/>
  <c r="E330" i="4"/>
  <c r="BZ330" i="4"/>
  <c r="CP330" i="4"/>
  <c r="BQ330" i="4"/>
  <c r="DO479" i="4"/>
  <c r="BY479" i="4"/>
  <c r="AG479" i="4"/>
  <c r="DA479" i="4"/>
  <c r="BK479" i="4"/>
  <c r="U479" i="4"/>
  <c r="CO479" i="4"/>
  <c r="AW479" i="4"/>
  <c r="G479" i="4"/>
  <c r="CK479" i="4"/>
  <c r="AU479" i="4"/>
  <c r="E479" i="4"/>
  <c r="BN479" i="4"/>
  <c r="DP479" i="4"/>
  <c r="BD479" i="4"/>
  <c r="AA479" i="4"/>
  <c r="DF479" i="4"/>
  <c r="AT479" i="4"/>
  <c r="CV479" i="4"/>
  <c r="CS479" i="4"/>
  <c r="BC479" i="4"/>
  <c r="M479" i="4"/>
  <c r="CG479" i="4"/>
  <c r="AO479" i="4"/>
  <c r="DI479" i="4"/>
  <c r="BS479" i="4"/>
  <c r="AC479" i="4"/>
  <c r="DG479" i="4"/>
  <c r="BQ479" i="4"/>
  <c r="Y479" i="4"/>
  <c r="CT479" i="4"/>
  <c r="AH479" i="4"/>
  <c r="CJ479" i="4"/>
  <c r="X479" i="4"/>
  <c r="CM479" i="4"/>
  <c r="BZ479" i="4"/>
  <c r="N479" i="4"/>
  <c r="BP479" i="4"/>
  <c r="AE455" i="4"/>
  <c r="BW455" i="4"/>
  <c r="CK455" i="4"/>
  <c r="CN455" i="4"/>
  <c r="AD455" i="4"/>
  <c r="U429" i="4"/>
  <c r="BK429" i="4"/>
  <c r="CL429" i="4"/>
  <c r="DP429" i="4"/>
  <c r="CC429" i="4"/>
  <c r="D429" i="4"/>
  <c r="DH429" i="4"/>
  <c r="O429" i="4"/>
  <c r="BW429" i="4"/>
  <c r="S429" i="4"/>
  <c r="DJ429" i="4"/>
  <c r="BM429" i="4"/>
  <c r="AD429" i="4"/>
  <c r="G383" i="4"/>
  <c r="DJ383" i="4"/>
  <c r="AC383" i="4"/>
  <c r="DI383" i="4"/>
  <c r="DL370" i="4"/>
  <c r="BF370" i="4"/>
  <c r="CA370" i="4"/>
  <c r="CO370" i="4"/>
  <c r="BG370" i="4"/>
  <c r="E370" i="4"/>
  <c r="AO370" i="4"/>
  <c r="DD370" i="4"/>
  <c r="S370" i="4"/>
  <c r="AW370" i="4"/>
  <c r="CX370" i="4"/>
  <c r="AV370" i="4"/>
  <c r="N370" i="4"/>
  <c r="CN370" i="4"/>
  <c r="AN370" i="4"/>
  <c r="DH355" i="4"/>
  <c r="CB355" i="4"/>
  <c r="AV355" i="4"/>
  <c r="P355" i="4"/>
  <c r="CW355" i="4"/>
  <c r="BQ355" i="4"/>
  <c r="AK355" i="4"/>
  <c r="E355" i="4"/>
  <c r="CN355" i="4"/>
  <c r="BH355" i="4"/>
  <c r="AB355" i="4"/>
  <c r="DQ355" i="4"/>
  <c r="CK355" i="4"/>
  <c r="BE355" i="4"/>
  <c r="Y355" i="4"/>
  <c r="Z355" i="4"/>
  <c r="CL355" i="4"/>
  <c r="AE355" i="4"/>
  <c r="CQ355" i="4"/>
  <c r="AT355" i="4"/>
  <c r="DF355" i="4"/>
  <c r="BO355" i="4"/>
  <c r="F355" i="4"/>
  <c r="BR355" i="4"/>
  <c r="K355" i="4"/>
  <c r="BW355" i="4"/>
  <c r="G355" i="4"/>
  <c r="W355" i="4"/>
  <c r="AM355" i="4"/>
  <c r="DS355" i="4"/>
  <c r="CR355" i="4"/>
  <c r="BL355" i="4"/>
  <c r="AF355" i="4"/>
  <c r="DM355" i="4"/>
  <c r="CG355" i="4"/>
  <c r="BA355" i="4"/>
  <c r="U355" i="4"/>
  <c r="DD355" i="4"/>
  <c r="BX355" i="4"/>
  <c r="AR355" i="4"/>
  <c r="L355" i="4"/>
  <c r="DA355" i="4"/>
  <c r="BU355" i="4"/>
  <c r="AO355" i="4"/>
  <c r="I355" i="4"/>
  <c r="BF355" i="4"/>
  <c r="DR355" i="4"/>
  <c r="BK355" i="4"/>
  <c r="N355" i="4"/>
  <c r="BZ355" i="4"/>
  <c r="AI355" i="4"/>
  <c r="CU355" i="4"/>
  <c r="AL355" i="4"/>
  <c r="CX355" i="4"/>
  <c r="AQ355" i="4"/>
  <c r="DC355" i="4"/>
  <c r="R355" i="4"/>
  <c r="AH355" i="4"/>
  <c r="CL322" i="4"/>
  <c r="K322" i="4"/>
  <c r="BX314" i="4"/>
  <c r="H314" i="4"/>
  <c r="BN314" i="4"/>
  <c r="L314" i="4"/>
  <c r="DO343" i="4"/>
  <c r="AN343" i="4"/>
  <c r="BH343" i="4"/>
  <c r="CO343" i="4"/>
  <c r="H343" i="4"/>
  <c r="AW343" i="4"/>
  <c r="CI343" i="4"/>
  <c r="BR343" i="4"/>
  <c r="F343" i="4"/>
  <c r="AQ343" i="4"/>
  <c r="CA343" i="4"/>
  <c r="X343" i="4"/>
  <c r="BC343" i="4"/>
  <c r="CD343" i="4"/>
  <c r="R343" i="4"/>
  <c r="BG343" i="4"/>
  <c r="CQ343" i="4"/>
  <c r="I343" i="4"/>
  <c r="AG343" i="4"/>
  <c r="CL343" i="4"/>
  <c r="Z343" i="4"/>
  <c r="BQ343" i="4"/>
  <c r="DA343" i="4"/>
  <c r="T343" i="4"/>
  <c r="DD343" i="4"/>
  <c r="K343" i="4"/>
  <c r="AD343" i="4"/>
  <c r="W343" i="4"/>
  <c r="CK343" i="4"/>
  <c r="CE343" i="4"/>
  <c r="CY343" i="4"/>
  <c r="Q343" i="4"/>
  <c r="AY343" i="4"/>
  <c r="CN343" i="4"/>
  <c r="G343" i="4"/>
  <c r="CX343" i="4"/>
  <c r="AL343" i="4"/>
  <c r="CG343" i="4"/>
  <c r="DQ343" i="4"/>
  <c r="AJ343" i="4"/>
  <c r="DE343" i="4"/>
  <c r="DJ343" i="4"/>
  <c r="AX343" i="4"/>
  <c r="CW343" i="4"/>
  <c r="P343" i="4"/>
  <c r="AZ343" i="4"/>
  <c r="BY343" i="4"/>
  <c r="DR343" i="4"/>
  <c r="BF343" i="4"/>
  <c r="DH343" i="4"/>
  <c r="AA343" i="4"/>
  <c r="BK343" i="4"/>
  <c r="BD343" i="4"/>
  <c r="AT343" i="4"/>
  <c r="CJ343" i="4"/>
  <c r="DG343" i="4"/>
  <c r="N343" i="4"/>
  <c r="CF358" i="4"/>
  <c r="N429" i="4"/>
  <c r="CN446" i="4"/>
  <c r="AA440" i="4"/>
  <c r="J446" i="4"/>
  <c r="DO435" i="4"/>
  <c r="DC446" i="4"/>
  <c r="BR475" i="4"/>
  <c r="DP455" i="4"/>
  <c r="AM449" i="4"/>
  <c r="DC472" i="4"/>
  <c r="BH479" i="4"/>
  <c r="BO449" i="4"/>
  <c r="DG449" i="4"/>
  <c r="AU449" i="4"/>
  <c r="CM449" i="4"/>
  <c r="AA449" i="4"/>
  <c r="P449" i="4"/>
  <c r="AK449" i="4"/>
  <c r="BF449" i="4"/>
  <c r="CB449" i="4"/>
  <c r="CW449" i="4"/>
  <c r="DR449" i="4"/>
  <c r="V449" i="4"/>
  <c r="AR449" i="4"/>
  <c r="BM449" i="4"/>
  <c r="CH449" i="4"/>
  <c r="DD449" i="4"/>
  <c r="M449" i="4"/>
  <c r="AH449" i="4"/>
  <c r="BD449" i="4"/>
  <c r="BY449" i="4"/>
  <c r="CT449" i="4"/>
  <c r="DP449" i="4"/>
  <c r="T449" i="4"/>
  <c r="AO449" i="4"/>
  <c r="BJ449" i="4"/>
  <c r="CF449" i="4"/>
  <c r="DA449" i="4"/>
  <c r="DS449" i="4"/>
  <c r="BO435" i="4"/>
  <c r="DR435" i="4"/>
  <c r="BF435" i="4"/>
  <c r="DG435" i="4"/>
  <c r="AU435" i="4"/>
  <c r="CX435" i="4"/>
  <c r="AL435" i="4"/>
  <c r="CM435" i="4"/>
  <c r="AA435" i="4"/>
  <c r="CD435" i="4"/>
  <c r="R435" i="4"/>
  <c r="AG435" i="4"/>
  <c r="BM435" i="4"/>
  <c r="CS435" i="4"/>
  <c r="D435" i="4"/>
  <c r="AJ435" i="4"/>
  <c r="BP435" i="4"/>
  <c r="CV435" i="4"/>
  <c r="M435" i="4"/>
  <c r="AS435" i="4"/>
  <c r="BY435" i="4"/>
  <c r="DE435" i="4"/>
  <c r="X435" i="4"/>
  <c r="BD435" i="4"/>
  <c r="CJ435" i="4"/>
  <c r="DP435" i="4"/>
  <c r="BS472" i="4"/>
  <c r="G472" i="4"/>
  <c r="BO472" i="4"/>
  <c r="DG472" i="4"/>
  <c r="AU472" i="4"/>
  <c r="I472" i="4"/>
  <c r="AD472" i="4"/>
  <c r="AZ472" i="4"/>
  <c r="BU472" i="4"/>
  <c r="CP472" i="4"/>
  <c r="DL472" i="4"/>
  <c r="P472" i="4"/>
  <c r="AK472" i="4"/>
  <c r="BF472" i="4"/>
  <c r="CB472" i="4"/>
  <c r="CW472" i="4"/>
  <c r="DR472" i="4"/>
  <c r="V472" i="4"/>
  <c r="AR472" i="4"/>
  <c r="BM472" i="4"/>
  <c r="CH472" i="4"/>
  <c r="DD472" i="4"/>
  <c r="M472" i="4"/>
  <c r="AH472" i="4"/>
  <c r="BD472" i="4"/>
  <c r="BY472" i="4"/>
  <c r="CT472" i="4"/>
  <c r="DP472" i="4"/>
  <c r="CY310" i="4"/>
  <c r="CD310" i="4"/>
  <c r="CT310" i="4"/>
  <c r="BY310" i="4"/>
  <c r="N310" i="4"/>
  <c r="BZ310" i="4"/>
  <c r="CI310" i="4"/>
  <c r="DE310" i="4"/>
  <c r="X310" i="4"/>
  <c r="BB310" i="4"/>
  <c r="DN310" i="4"/>
  <c r="AG310" i="4"/>
  <c r="BI310" i="4"/>
  <c r="Z310" i="4"/>
  <c r="CL310" i="4"/>
  <c r="CN310" i="4"/>
  <c r="G310" i="4"/>
  <c r="AJ310" i="4"/>
  <c r="CA310" i="4"/>
  <c r="DQ310" i="4"/>
  <c r="AK310" i="4"/>
  <c r="CB310" i="4"/>
  <c r="DS310" i="4"/>
  <c r="AO310" i="4"/>
  <c r="CF310" i="4"/>
  <c r="K310" i="4"/>
  <c r="BA310" i="4"/>
  <c r="CR310" i="4"/>
  <c r="CU446" i="4"/>
  <c r="F446" i="4"/>
  <c r="Z446" i="4"/>
  <c r="BE446" i="4"/>
  <c r="AB446" i="4"/>
  <c r="CW446" i="4"/>
  <c r="DH446" i="4"/>
  <c r="AQ446" i="4"/>
  <c r="BK446" i="4"/>
  <c r="BW446" i="4"/>
  <c r="P446" i="4"/>
  <c r="CG446" i="4"/>
  <c r="CV446" i="4"/>
  <c r="BG446" i="4"/>
  <c r="CE446" i="4"/>
  <c r="CS446" i="4"/>
  <c r="D446" i="4"/>
  <c r="BQ446" i="4"/>
  <c r="CJ446" i="4"/>
  <c r="AS446" i="4"/>
  <c r="G446" i="4"/>
  <c r="CX446" i="4"/>
  <c r="CC446" i="4"/>
  <c r="BI446" i="4"/>
  <c r="AD475" i="4"/>
  <c r="AU475" i="4"/>
  <c r="AG475" i="4"/>
  <c r="R475" i="4"/>
  <c r="AJ475" i="4"/>
  <c r="CU475" i="4"/>
  <c r="Q475" i="4"/>
  <c r="BN475" i="4"/>
  <c r="CJ475" i="4"/>
  <c r="O475" i="4"/>
  <c r="BM475" i="4"/>
  <c r="DJ475" i="4"/>
  <c r="BO475" i="4"/>
  <c r="CY440" i="4"/>
  <c r="CU440" i="4"/>
  <c r="CA440" i="4"/>
  <c r="X440" i="4"/>
  <c r="BN440" i="4"/>
  <c r="DE440" i="4"/>
  <c r="AJ440" i="4"/>
  <c r="BZ440" i="4"/>
  <c r="E440" i="4"/>
  <c r="AV440" i="4"/>
  <c r="CL440" i="4"/>
  <c r="Q440" i="4"/>
  <c r="BX440" i="4"/>
  <c r="CG358" i="4"/>
  <c r="DG376" i="4"/>
  <c r="AW429" i="4"/>
  <c r="DD429" i="4"/>
  <c r="BS435" i="4"/>
  <c r="AG446" i="4"/>
  <c r="BD455" i="4"/>
  <c r="AR479" i="4"/>
  <c r="DC299" i="4"/>
  <c r="DG299" i="4"/>
  <c r="AU299" i="4"/>
  <c r="CY299" i="4"/>
  <c r="AM299" i="4"/>
  <c r="CU299" i="4"/>
  <c r="AI299" i="4"/>
  <c r="R299" i="4"/>
  <c r="AN299" i="4"/>
  <c r="BI299" i="4"/>
  <c r="CD299" i="4"/>
  <c r="CZ299" i="4"/>
  <c r="D299" i="4"/>
  <c r="Y299" i="4"/>
  <c r="AT299" i="4"/>
  <c r="BP299" i="4"/>
  <c r="CK299" i="4"/>
  <c r="DF299" i="4"/>
  <c r="J299" i="4"/>
  <c r="AF299" i="4"/>
  <c r="BA299" i="4"/>
  <c r="BV299" i="4"/>
  <c r="CR299" i="4"/>
  <c r="DM299" i="4"/>
  <c r="Q299" i="4"/>
  <c r="AL299" i="4"/>
  <c r="BH299" i="4"/>
  <c r="CC299" i="4"/>
  <c r="CX299" i="4"/>
  <c r="DS299" i="4"/>
  <c r="CQ376" i="4"/>
  <c r="BK376" i="4"/>
  <c r="BO376" i="4"/>
  <c r="DC376" i="4"/>
  <c r="AQ376" i="4"/>
  <c r="CY376" i="4"/>
  <c r="AM376" i="4"/>
  <c r="J376" i="4"/>
  <c r="AF376" i="4"/>
  <c r="BA376" i="4"/>
  <c r="BV376" i="4"/>
  <c r="CR376" i="4"/>
  <c r="DM376" i="4"/>
  <c r="Q376" i="4"/>
  <c r="AL376" i="4"/>
  <c r="BH376" i="4"/>
  <c r="CC376" i="4"/>
  <c r="CX376" i="4"/>
  <c r="H376" i="4"/>
  <c r="AC376" i="4"/>
  <c r="AX376" i="4"/>
  <c r="BT376" i="4"/>
  <c r="CO376" i="4"/>
  <c r="DJ376" i="4"/>
  <c r="N376" i="4"/>
  <c r="AJ376" i="4"/>
  <c r="BE376" i="4"/>
  <c r="BZ376" i="4"/>
  <c r="CV376" i="4"/>
  <c r="DQ376" i="4"/>
  <c r="DC479" i="4"/>
  <c r="P479" i="4"/>
  <c r="CB479" i="4"/>
  <c r="Z479" i="4"/>
  <c r="CL479" i="4"/>
  <c r="BO479" i="4"/>
  <c r="AJ479" i="4"/>
  <c r="AD479" i="4"/>
  <c r="BG479" i="4"/>
  <c r="CZ479" i="4"/>
  <c r="DJ479" i="4"/>
  <c r="CA479" i="4"/>
  <c r="AM479" i="4"/>
  <c r="I479" i="4"/>
  <c r="CQ479" i="4"/>
  <c r="BM479" i="4"/>
  <c r="Y343" i="4"/>
  <c r="CR343" i="4"/>
  <c r="AO343" i="4"/>
  <c r="CM343" i="4"/>
  <c r="DB343" i="4"/>
  <c r="AE343" i="4"/>
  <c r="CB343" i="4"/>
  <c r="CT343" i="4"/>
  <c r="O343" i="4"/>
  <c r="BL343" i="4"/>
  <c r="CH343" i="4"/>
  <c r="BS343" i="4"/>
  <c r="DK343" i="4"/>
  <c r="BI343" i="4"/>
  <c r="CT355" i="4"/>
  <c r="BN355" i="4"/>
  <c r="DN355" i="4"/>
  <c r="DK355" i="4"/>
  <c r="CP355" i="4"/>
  <c r="CA355" i="4"/>
  <c r="BV355" i="4"/>
  <c r="AG355" i="4"/>
  <c r="CS355" i="4"/>
  <c r="AJ355" i="4"/>
  <c r="CV355" i="4"/>
  <c r="AS355" i="4"/>
  <c r="DE355" i="4"/>
  <c r="BD355" i="4"/>
  <c r="DP355" i="4"/>
  <c r="CU370" i="4"/>
  <c r="AM370" i="4"/>
  <c r="CJ370" i="4"/>
  <c r="BT467" i="4"/>
  <c r="BF467" i="4"/>
  <c r="D467" i="4"/>
  <c r="AV429" i="4"/>
  <c r="AC429" i="4"/>
  <c r="E429" i="4"/>
  <c r="CO314" i="4"/>
  <c r="W352" i="4"/>
  <c r="AM352" i="4"/>
  <c r="BH326" i="4"/>
  <c r="CV326" i="4"/>
  <c r="L326" i="4"/>
  <c r="AZ326" i="4"/>
  <c r="CM326" i="4"/>
  <c r="D326" i="4"/>
  <c r="BJ326" i="4"/>
  <c r="DM326" i="4"/>
  <c r="BA326" i="4"/>
  <c r="CR326" i="4"/>
  <c r="CI326" i="4"/>
  <c r="CU326" i="4"/>
  <c r="BV326" i="4"/>
  <c r="J326" i="4"/>
  <c r="BM326" i="4"/>
  <c r="DP326" i="4"/>
  <c r="DG326" i="4"/>
  <c r="AY326" i="4"/>
  <c r="CD326" i="4"/>
  <c r="R326" i="4"/>
  <c r="BU326" i="4"/>
  <c r="I326" i="4"/>
  <c r="H326" i="4"/>
  <c r="S326" i="4"/>
  <c r="CO326" i="4"/>
  <c r="CH326" i="4"/>
  <c r="P326" i="4"/>
  <c r="BI326" i="4"/>
  <c r="DC326" i="4"/>
  <c r="T326" i="4"/>
  <c r="BG326" i="4"/>
  <c r="CN326" i="4"/>
  <c r="K326" i="4"/>
  <c r="AR326" i="4"/>
  <c r="CP326" i="4"/>
  <c r="AD326" i="4"/>
  <c r="CG326" i="4"/>
  <c r="U326" i="4"/>
  <c r="AF326" i="4"/>
  <c r="W326" i="4"/>
  <c r="DB326" i="4"/>
  <c r="AP326" i="4"/>
  <c r="CS326" i="4"/>
  <c r="AG326" i="4"/>
  <c r="BD326" i="4"/>
  <c r="AU326" i="4"/>
  <c r="DJ326" i="4"/>
  <c r="AX326" i="4"/>
  <c r="DA326" i="4"/>
  <c r="AO326" i="4"/>
  <c r="BT326" i="4"/>
  <c r="BK326" i="4"/>
  <c r="CX326" i="4"/>
  <c r="AV326" i="4"/>
  <c r="BY326" i="4"/>
  <c r="BR326" i="4"/>
  <c r="CY326" i="4"/>
  <c r="BE370" i="4"/>
  <c r="AT278" i="4"/>
  <c r="AA429" i="4"/>
  <c r="CU429" i="4"/>
  <c r="BV446" i="4"/>
  <c r="CM440" i="4"/>
  <c r="DA446" i="4"/>
  <c r="BL475" i="4"/>
  <c r="DB475" i="4"/>
  <c r="DE455" i="4"/>
  <c r="CY449" i="4"/>
  <c r="S479" i="4"/>
  <c r="DK449" i="4"/>
  <c r="AY449" i="4"/>
  <c r="CQ449" i="4"/>
  <c r="AE449" i="4"/>
  <c r="BW449" i="4"/>
  <c r="K449" i="4"/>
  <c r="U449" i="4"/>
  <c r="AP449" i="4"/>
  <c r="BL449" i="4"/>
  <c r="CG449" i="4"/>
  <c r="DB449" i="4"/>
  <c r="F449" i="4"/>
  <c r="AB449" i="4"/>
  <c r="AW449" i="4"/>
  <c r="BR449" i="4"/>
  <c r="CN449" i="4"/>
  <c r="DI449" i="4"/>
  <c r="R449" i="4"/>
  <c r="AN449" i="4"/>
  <c r="BI449" i="4"/>
  <c r="CD449" i="4"/>
  <c r="CZ449" i="4"/>
  <c r="D449" i="4"/>
  <c r="Y449" i="4"/>
  <c r="AT449" i="4"/>
  <c r="BP449" i="4"/>
  <c r="CK449" i="4"/>
  <c r="DF449" i="4"/>
  <c r="DK435" i="4"/>
  <c r="AY435" i="4"/>
  <c r="DB435" i="4"/>
  <c r="AP435" i="4"/>
  <c r="CQ435" i="4"/>
  <c r="AE435" i="4"/>
  <c r="CH435" i="4"/>
  <c r="V435" i="4"/>
  <c r="BW435" i="4"/>
  <c r="K435" i="4"/>
  <c r="BN435" i="4"/>
  <c r="I435" i="4"/>
  <c r="AO435" i="4"/>
  <c r="BU435" i="4"/>
  <c r="DA435" i="4"/>
  <c r="L435" i="4"/>
  <c r="AR435" i="4"/>
  <c r="BX435" i="4"/>
  <c r="DD435" i="4"/>
  <c r="U435" i="4"/>
  <c r="BA435" i="4"/>
  <c r="CG435" i="4"/>
  <c r="DM435" i="4"/>
  <c r="AF435" i="4"/>
  <c r="BL435" i="4"/>
  <c r="CR435" i="4"/>
  <c r="DS435" i="4"/>
  <c r="DO472" i="4"/>
  <c r="BC472" i="4"/>
  <c r="DK472" i="4"/>
  <c r="AY472" i="4"/>
  <c r="CQ472" i="4"/>
  <c r="AE472" i="4"/>
  <c r="N472" i="4"/>
  <c r="AJ472" i="4"/>
  <c r="BE472" i="4"/>
  <c r="BZ472" i="4"/>
  <c r="CV472" i="4"/>
  <c r="DQ472" i="4"/>
  <c r="U472" i="4"/>
  <c r="AP472" i="4"/>
  <c r="BL472" i="4"/>
  <c r="CG472" i="4"/>
  <c r="DB472" i="4"/>
  <c r="F472" i="4"/>
  <c r="AB472" i="4"/>
  <c r="AW472" i="4"/>
  <c r="BR472" i="4"/>
  <c r="CN472" i="4"/>
  <c r="DI472" i="4"/>
  <c r="R472" i="4"/>
  <c r="AN472" i="4"/>
  <c r="BI472" i="4"/>
  <c r="CD472" i="4"/>
  <c r="CZ472" i="4"/>
  <c r="DS472" i="4"/>
  <c r="CO310" i="4"/>
  <c r="Q310" i="4"/>
  <c r="CC310" i="4"/>
  <c r="BH310" i="4"/>
  <c r="BD310" i="4"/>
  <c r="AD310" i="4"/>
  <c r="CP310" i="4"/>
  <c r="BM310" i="4"/>
  <c r="CJ310" i="4"/>
  <c r="F310" i="4"/>
  <c r="BR310" i="4"/>
  <c r="CS310" i="4"/>
  <c r="L310" i="4"/>
  <c r="AN310" i="4"/>
  <c r="AP310" i="4"/>
  <c r="DB310" i="4"/>
  <c r="BS310" i="4"/>
  <c r="D310" i="4"/>
  <c r="AU310" i="4"/>
  <c r="CK310" i="4"/>
  <c r="E310" i="4"/>
  <c r="AV310" i="4"/>
  <c r="CM310" i="4"/>
  <c r="I310" i="4"/>
  <c r="AZ310" i="4"/>
  <c r="CQ310" i="4"/>
  <c r="U310" i="4"/>
  <c r="BL310" i="4"/>
  <c r="DC310" i="4"/>
  <c r="BS446" i="4"/>
  <c r="CT446" i="4"/>
  <c r="E446" i="4"/>
  <c r="AI446" i="4"/>
  <c r="AR446" i="4"/>
  <c r="DR446" i="4"/>
  <c r="DQ446" i="4"/>
  <c r="V446" i="4"/>
  <c r="AP446" i="4"/>
  <c r="AY446" i="4"/>
  <c r="AF446" i="4"/>
  <c r="DB446" i="4"/>
  <c r="DL446" i="4"/>
  <c r="AL446" i="4"/>
  <c r="BF446" i="4"/>
  <c r="BO446" i="4"/>
  <c r="T446" i="4"/>
  <c r="CL446" i="4"/>
  <c r="CZ446" i="4"/>
  <c r="BN446" i="4"/>
  <c r="AC446" i="4"/>
  <c r="M446" i="4"/>
  <c r="DE446" i="4"/>
  <c r="CI446" i="4"/>
  <c r="BZ475" i="4"/>
  <c r="BQ475" i="4"/>
  <c r="BB475" i="4"/>
  <c r="BI475" i="4"/>
  <c r="CF475" i="4"/>
  <c r="AE475" i="4"/>
  <c r="CC475" i="4"/>
  <c r="H475" i="4"/>
  <c r="CK475" i="4"/>
  <c r="CA475" i="4"/>
  <c r="G475" i="4"/>
  <c r="AR475" i="4"/>
  <c r="BC440" i="4"/>
  <c r="AY440" i="4"/>
  <c r="AE440" i="4"/>
  <c r="AN440" i="4"/>
  <c r="CD440" i="4"/>
  <c r="I440" i="4"/>
  <c r="AZ440" i="4"/>
  <c r="CP440" i="4"/>
  <c r="U440" i="4"/>
  <c r="BL440" i="4"/>
  <c r="DB440" i="4"/>
  <c r="AG440" i="4"/>
  <c r="CS440" i="4"/>
  <c r="CZ370" i="4"/>
  <c r="DN401" i="4"/>
  <c r="AX355" i="4"/>
  <c r="BC355" i="4"/>
  <c r="AR429" i="4"/>
  <c r="BD446" i="4"/>
  <c r="AE446" i="4"/>
  <c r="DN479" i="4"/>
  <c r="AY479" i="4"/>
  <c r="AQ299" i="4"/>
  <c r="CQ299" i="4"/>
  <c r="AE299" i="4"/>
  <c r="CI299" i="4"/>
  <c r="W299" i="4"/>
  <c r="CE299" i="4"/>
  <c r="S299" i="4"/>
  <c r="X299" i="4"/>
  <c r="AS299" i="4"/>
  <c r="BN299" i="4"/>
  <c r="CJ299" i="4"/>
  <c r="DE299" i="4"/>
  <c r="I299" i="4"/>
  <c r="AD299" i="4"/>
  <c r="AZ299" i="4"/>
  <c r="BU299" i="4"/>
  <c r="CP299" i="4"/>
  <c r="DL299" i="4"/>
  <c r="P299" i="4"/>
  <c r="AK299" i="4"/>
  <c r="BF299" i="4"/>
  <c r="CB299" i="4"/>
  <c r="CW299" i="4"/>
  <c r="DR299" i="4"/>
  <c r="V299" i="4"/>
  <c r="AR299" i="4"/>
  <c r="BM299" i="4"/>
  <c r="CH299" i="4"/>
  <c r="AE376" i="4"/>
  <c r="DK376" i="4"/>
  <c r="AY376" i="4"/>
  <c r="CM376" i="4"/>
  <c r="AA376" i="4"/>
  <c r="CI376" i="4"/>
  <c r="W376" i="4"/>
  <c r="P376" i="4"/>
  <c r="AK376" i="4"/>
  <c r="BF376" i="4"/>
  <c r="CB376" i="4"/>
  <c r="CW376" i="4"/>
  <c r="DR376" i="4"/>
  <c r="V376" i="4"/>
  <c r="AR376" i="4"/>
  <c r="BM376" i="4"/>
  <c r="CH376" i="4"/>
  <c r="DD376" i="4"/>
  <c r="M376" i="4"/>
  <c r="AH376" i="4"/>
  <c r="BD376" i="4"/>
  <c r="BY376" i="4"/>
  <c r="CT376" i="4"/>
  <c r="DP376" i="4"/>
  <c r="T376" i="4"/>
  <c r="AO376" i="4"/>
  <c r="BJ376" i="4"/>
  <c r="CF376" i="4"/>
  <c r="DA376" i="4"/>
  <c r="BW479" i="4"/>
  <c r="AF479" i="4"/>
  <c r="CR479" i="4"/>
  <c r="AP479" i="4"/>
  <c r="DB479" i="4"/>
  <c r="AI479" i="4"/>
  <c r="AZ479" i="4"/>
  <c r="BJ479" i="4"/>
  <c r="H479" i="4"/>
  <c r="R479" i="4"/>
  <c r="O479" i="4"/>
  <c r="CW479" i="4"/>
  <c r="BI479" i="4"/>
  <c r="AE479" i="4"/>
  <c r="DM479" i="4"/>
  <c r="CI479" i="4"/>
  <c r="D343" i="4"/>
  <c r="BW343" i="4"/>
  <c r="DF343" i="4"/>
  <c r="CF343" i="4"/>
  <c r="J343" i="4"/>
  <c r="BX343" i="4"/>
  <c r="BU343" i="4"/>
  <c r="DS343" i="4"/>
  <c r="CS343" i="4"/>
  <c r="BE343" i="4"/>
  <c r="DC343" i="4"/>
  <c r="DN343" i="4"/>
  <c r="DI343" i="4"/>
  <c r="AM343" i="4"/>
  <c r="CZ343" i="4"/>
  <c r="CI355" i="4"/>
  <c r="CM355" i="4"/>
  <c r="CH355" i="4"/>
  <c r="CE355" i="4"/>
  <c r="BJ355" i="4"/>
  <c r="AU355" i="4"/>
  <c r="AP355" i="4"/>
  <c r="AW355" i="4"/>
  <c r="DI355" i="4"/>
  <c r="AZ355" i="4"/>
  <c r="DL355" i="4"/>
  <c r="BI355" i="4"/>
  <c r="H355" i="4"/>
  <c r="BT355" i="4"/>
  <c r="DO370" i="4"/>
  <c r="AC370" i="4"/>
  <c r="DI370" i="4"/>
  <c r="AK455" i="4"/>
  <c r="AH429" i="4"/>
  <c r="DA429" i="4"/>
  <c r="BA429" i="4"/>
  <c r="AB383" i="4"/>
  <c r="DK383" i="4"/>
  <c r="DD467" i="4"/>
  <c r="CN467" i="4"/>
  <c r="CK467" i="4"/>
  <c r="AR467" i="4"/>
  <c r="BC467" i="4"/>
  <c r="S467" i="4"/>
  <c r="CJ467" i="4"/>
  <c r="CQ467" i="4"/>
  <c r="CM467" i="4"/>
  <c r="AF467" i="4"/>
  <c r="AW467" i="4"/>
  <c r="DR467" i="4"/>
  <c r="BR467" i="4"/>
  <c r="R467" i="4"/>
  <c r="CL442" i="4"/>
  <c r="AU442" i="4"/>
  <c r="BN442" i="4"/>
  <c r="DE297" i="4"/>
  <c r="DN297" i="4"/>
  <c r="BK204" i="4"/>
  <c r="CQ204" i="4"/>
  <c r="G204" i="4"/>
  <c r="AE204" i="4"/>
  <c r="DG204" i="4"/>
  <c r="CA204" i="4"/>
  <c r="CY204" i="4"/>
  <c r="AU204" i="4"/>
  <c r="O204" i="4"/>
  <c r="DQ344" i="4"/>
  <c r="CV344" i="4"/>
  <c r="BZ344" i="4"/>
  <c r="BE344" i="4"/>
  <c r="AJ344" i="4"/>
  <c r="N344" i="4"/>
  <c r="DJ344" i="4"/>
  <c r="CO344" i="4"/>
  <c r="BT344" i="4"/>
  <c r="AX344" i="4"/>
  <c r="AC344" i="4"/>
  <c r="H344" i="4"/>
  <c r="CX344" i="4"/>
  <c r="CC344" i="4"/>
  <c r="BH344" i="4"/>
  <c r="AL344" i="4"/>
  <c r="Q344" i="4"/>
  <c r="DM344" i="4"/>
  <c r="CR344" i="4"/>
  <c r="BV344" i="4"/>
  <c r="BA344" i="4"/>
  <c r="AF344" i="4"/>
  <c r="J344" i="4"/>
  <c r="DL344" i="4"/>
  <c r="CP344" i="4"/>
  <c r="BU344" i="4"/>
  <c r="AZ344" i="4"/>
  <c r="AD344" i="4"/>
  <c r="I344" i="4"/>
  <c r="DE344" i="4"/>
  <c r="CJ344" i="4"/>
  <c r="BN344" i="4"/>
  <c r="AS344" i="4"/>
  <c r="X344" i="4"/>
  <c r="DN344" i="4"/>
  <c r="CS344" i="4"/>
  <c r="BX344" i="4"/>
  <c r="BB344" i="4"/>
  <c r="AG344" i="4"/>
  <c r="L344" i="4"/>
  <c r="DH344" i="4"/>
  <c r="CL344" i="4"/>
  <c r="BQ344" i="4"/>
  <c r="AV344" i="4"/>
  <c r="Z344" i="4"/>
  <c r="E344" i="4"/>
  <c r="DF344" i="4"/>
  <c r="CK344" i="4"/>
  <c r="BP344" i="4"/>
  <c r="AT344" i="4"/>
  <c r="Y344" i="4"/>
  <c r="D344" i="4"/>
  <c r="CZ344" i="4"/>
  <c r="CD344" i="4"/>
  <c r="BI344" i="4"/>
  <c r="AN344" i="4"/>
  <c r="R344" i="4"/>
  <c r="DI344" i="4"/>
  <c r="CN344" i="4"/>
  <c r="BR344" i="4"/>
  <c r="AW344" i="4"/>
  <c r="AB344" i="4"/>
  <c r="F344" i="4"/>
  <c r="DB344" i="4"/>
  <c r="CG344" i="4"/>
  <c r="BL344" i="4"/>
  <c r="AP344" i="4"/>
  <c r="U344" i="4"/>
  <c r="DS344" i="4"/>
  <c r="DA344" i="4"/>
  <c r="CF344" i="4"/>
  <c r="BJ344" i="4"/>
  <c r="AO344" i="4"/>
  <c r="T344" i="4"/>
  <c r="DP344" i="4"/>
  <c r="CT344" i="4"/>
  <c r="BY344" i="4"/>
  <c r="BD344" i="4"/>
  <c r="AH344" i="4"/>
  <c r="M344" i="4"/>
  <c r="DD344" i="4"/>
  <c r="CH344" i="4"/>
  <c r="BM344" i="4"/>
  <c r="AR344" i="4"/>
  <c r="V344" i="4"/>
  <c r="DR344" i="4"/>
  <c r="CW344" i="4"/>
  <c r="CB344" i="4"/>
  <c r="BF344" i="4"/>
  <c r="AK344" i="4"/>
  <c r="P344" i="4"/>
  <c r="CH373" i="4"/>
  <c r="AP373" i="4"/>
  <c r="DJ373" i="4"/>
  <c r="BS373" i="4"/>
  <c r="AD373" i="4"/>
  <c r="DG373" i="4"/>
  <c r="BR373" i="4"/>
  <c r="Z373" i="4"/>
  <c r="DF373" i="4"/>
  <c r="BN373" i="4"/>
  <c r="W373" i="4"/>
  <c r="DN373" i="4"/>
  <c r="BV373" i="4"/>
  <c r="AE373" i="4"/>
  <c r="CY373" i="4"/>
  <c r="BJ373" i="4"/>
  <c r="R373" i="4"/>
  <c r="CX373" i="4"/>
  <c r="BF373" i="4"/>
  <c r="O373" i="4"/>
  <c r="CT373" i="4"/>
  <c r="BC373" i="4"/>
  <c r="N373" i="4"/>
  <c r="DB373" i="4"/>
  <c r="BK373" i="4"/>
  <c r="V373" i="4"/>
  <c r="CP373" i="4"/>
  <c r="AX373" i="4"/>
  <c r="G373" i="4"/>
  <c r="CL373" i="4"/>
  <c r="AU373" i="4"/>
  <c r="F373" i="4"/>
  <c r="CI373" i="4"/>
  <c r="AT373" i="4"/>
  <c r="CQ373" i="4"/>
  <c r="BB373" i="4"/>
  <c r="J373" i="4"/>
  <c r="CD373" i="4"/>
  <c r="AM373" i="4"/>
  <c r="DR373" i="4"/>
  <c r="CA373" i="4"/>
  <c r="AL373" i="4"/>
  <c r="DO373" i="4"/>
  <c r="BZ373" i="4"/>
  <c r="AH373" i="4"/>
  <c r="DQ135" i="4"/>
  <c r="BE135" i="4"/>
  <c r="DM135" i="4"/>
  <c r="BA135" i="4"/>
  <c r="DI135" i="4"/>
  <c r="AW135" i="4"/>
  <c r="CO135" i="4"/>
  <c r="AC135" i="4"/>
  <c r="DA135" i="4"/>
  <c r="AO135" i="4"/>
  <c r="CW135" i="4"/>
  <c r="AK135" i="4"/>
  <c r="CS135" i="4"/>
  <c r="AG135" i="4"/>
  <c r="BY135" i="4"/>
  <c r="M135" i="4"/>
  <c r="CK135" i="4"/>
  <c r="Y135" i="4"/>
  <c r="CG135" i="4"/>
  <c r="U135" i="4"/>
  <c r="CC135" i="4"/>
  <c r="Q135" i="4"/>
  <c r="BI135" i="4"/>
  <c r="DP135" i="4"/>
  <c r="BU135" i="4"/>
  <c r="I135" i="4"/>
  <c r="BQ135" i="4"/>
  <c r="E135" i="4"/>
  <c r="BM135" i="4"/>
  <c r="DE135" i="4"/>
  <c r="AS135" i="4"/>
  <c r="DR388" i="4"/>
  <c r="CN388" i="4"/>
  <c r="BM388" i="4"/>
  <c r="AR388" i="4"/>
  <c r="V388" i="4"/>
  <c r="CT388" i="4"/>
  <c r="BR388" i="4"/>
  <c r="AV388" i="4"/>
  <c r="Z388" i="4"/>
  <c r="CR388" i="4"/>
  <c r="BP388" i="4"/>
  <c r="AT388" i="4"/>
  <c r="Y388" i="4"/>
  <c r="DJ388" i="4"/>
  <c r="CH388" i="4"/>
  <c r="BH388" i="4"/>
  <c r="AL388" i="4"/>
  <c r="DO388" i="4"/>
  <c r="CM388" i="4"/>
  <c r="DC388" i="4"/>
  <c r="CA388" i="4"/>
  <c r="BB388" i="4"/>
  <c r="AG388" i="4"/>
  <c r="DH388" i="4"/>
  <c r="CF388" i="4"/>
  <c r="BF388" i="4"/>
  <c r="AK388" i="4"/>
  <c r="DG388" i="4"/>
  <c r="CD388" i="4"/>
  <c r="BE388" i="4"/>
  <c r="AJ388" i="4"/>
  <c r="CF221" i="4"/>
  <c r="T221" i="4"/>
  <c r="CB221" i="4"/>
  <c r="P221" i="4"/>
  <c r="BH221" i="4"/>
  <c r="DP221" i="4"/>
  <c r="BD221" i="4"/>
  <c r="DO221" i="4"/>
  <c r="BP221" i="4"/>
  <c r="D221" i="4"/>
  <c r="BL221" i="4"/>
  <c r="DD221" i="4"/>
  <c r="AR221" i="4"/>
  <c r="CZ221" i="4"/>
  <c r="AN221" i="4"/>
  <c r="DL221" i="4"/>
  <c r="AZ221" i="4"/>
  <c r="DH221" i="4"/>
  <c r="AV221" i="4"/>
  <c r="CN221" i="4"/>
  <c r="AB221" i="4"/>
  <c r="CJ221" i="4"/>
  <c r="X221" i="4"/>
  <c r="CV221" i="4"/>
  <c r="AJ221" i="4"/>
  <c r="CR221" i="4"/>
  <c r="AF221" i="4"/>
  <c r="BX221" i="4"/>
  <c r="L221" i="4"/>
  <c r="BT221" i="4"/>
  <c r="H221" i="4"/>
  <c r="CV17" i="4"/>
  <c r="CF17" i="4"/>
  <c r="L17" i="4"/>
  <c r="BB17" i="4"/>
  <c r="CT17" i="4"/>
  <c r="BF17" i="4"/>
  <c r="R17" i="4"/>
  <c r="DP17" i="4"/>
  <c r="CB17" i="4"/>
  <c r="AN17" i="4"/>
  <c r="CP17" i="4"/>
  <c r="AZ17" i="4"/>
  <c r="D17" i="4"/>
  <c r="F17" i="4"/>
  <c r="CL17" i="4"/>
  <c r="AX17" i="4"/>
  <c r="CX17" i="4"/>
  <c r="DH17" i="4"/>
  <c r="BT17" i="4"/>
  <c r="X17" i="4"/>
  <c r="BZ17" i="4"/>
  <c r="AJ17" i="4"/>
  <c r="CH17" i="4"/>
  <c r="DR17" i="4"/>
  <c r="CD17" i="4"/>
  <c r="AH17" i="4"/>
  <c r="BJ17" i="4"/>
  <c r="CZ17" i="4"/>
  <c r="BD17" i="4"/>
  <c r="P17" i="4"/>
  <c r="AT17" i="4"/>
  <c r="T17" i="4"/>
  <c r="BR17" i="4"/>
  <c r="DJ17" i="4"/>
  <c r="BN17" i="4"/>
  <c r="Z17" i="4"/>
  <c r="AL17" i="4"/>
  <c r="CJ17" i="4"/>
  <c r="AV17" i="4"/>
  <c r="H17" i="4"/>
  <c r="DO188" i="4"/>
  <c r="CM188" i="4"/>
  <c r="CY188" i="4"/>
  <c r="DL188" i="4"/>
  <c r="CI188" i="4"/>
  <c r="CV188" i="4"/>
  <c r="BR188" i="4"/>
  <c r="AP188" i="4"/>
  <c r="L188" i="4"/>
  <c r="BP188" i="4"/>
  <c r="AM188" i="4"/>
  <c r="K188" i="4"/>
  <c r="BN188" i="4"/>
  <c r="AL188" i="4"/>
  <c r="J188" i="4"/>
  <c r="BF188" i="4"/>
  <c r="AB188" i="4"/>
  <c r="DH188" i="4"/>
  <c r="CF188" i="4"/>
  <c r="CR188" i="4"/>
  <c r="DD188" i="4"/>
  <c r="DR188" i="4"/>
  <c r="CN188" i="4"/>
  <c r="BK188" i="4"/>
  <c r="AH188" i="4"/>
  <c r="F188" i="4"/>
  <c r="BH188" i="4"/>
  <c r="AF188" i="4"/>
  <c r="D188" i="4"/>
  <c r="BG188" i="4"/>
  <c r="AE188" i="4"/>
  <c r="CA188" i="4"/>
  <c r="AX188" i="4"/>
  <c r="V188" i="4"/>
  <c r="DB188" i="4"/>
  <c r="DN188" i="4"/>
  <c r="CL188" i="4"/>
  <c r="CX188" i="4"/>
  <c r="DJ188" i="4"/>
  <c r="CH188" i="4"/>
  <c r="BC188" i="4"/>
  <c r="AA188" i="4"/>
  <c r="CD188" i="4"/>
  <c r="BB188" i="4"/>
  <c r="Z188" i="4"/>
  <c r="CB188" i="4"/>
  <c r="AZ188" i="4"/>
  <c r="W188" i="4"/>
  <c r="BS188" i="4"/>
  <c r="AQ188" i="4"/>
  <c r="O188" i="4"/>
  <c r="CT188" i="4"/>
  <c r="DG188" i="4"/>
  <c r="DS188" i="4"/>
  <c r="CQ188" i="4"/>
  <c r="DC188" i="4"/>
  <c r="BX188" i="4"/>
  <c r="AV188" i="4"/>
  <c r="T188" i="4"/>
  <c r="BW188" i="4"/>
  <c r="AU188" i="4"/>
  <c r="R188" i="4"/>
  <c r="BV188" i="4"/>
  <c r="AR188" i="4"/>
  <c r="P188" i="4"/>
  <c r="BL188" i="4"/>
  <c r="AJ188" i="4"/>
  <c r="G188" i="4"/>
  <c r="AP75" i="4"/>
  <c r="HX30" i="3"/>
  <c r="DW30" i="3"/>
  <c r="GP29" i="3"/>
  <c r="GZ30" i="3"/>
  <c r="HC29" i="3"/>
  <c r="II29" i="3"/>
  <c r="DV29" i="3"/>
  <c r="HW17" i="3"/>
  <c r="GS18" i="3"/>
  <c r="GT14" i="3"/>
  <c r="ET17" i="3"/>
  <c r="HW24" i="3"/>
  <c r="GM25" i="3"/>
  <c r="GS26" i="3"/>
  <c r="IV43" i="3"/>
  <c r="FA43" i="3"/>
  <c r="IR44" i="3"/>
  <c r="EB45" i="3"/>
  <c r="EU45" i="3"/>
  <c r="HK45" i="3"/>
  <c r="IG45" i="3"/>
  <c r="IO45" i="3"/>
  <c r="EE48" i="3"/>
  <c r="HQ49" i="3"/>
  <c r="EH53" i="3"/>
  <c r="IR68" i="3"/>
  <c r="GW68" i="3"/>
  <c r="IC72" i="3"/>
  <c r="DQ73" i="3"/>
  <c r="EW78" i="3"/>
  <c r="DZ81" i="3"/>
  <c r="FJ81" i="3"/>
  <c r="GD81" i="3"/>
  <c r="DQ82" i="3"/>
  <c r="DV82" i="3"/>
  <c r="EL82" i="3"/>
  <c r="FA82" i="3"/>
  <c r="FV82" i="3"/>
  <c r="HB82" i="3"/>
  <c r="HN82" i="3"/>
  <c r="HV82" i="3"/>
  <c r="IT82" i="3"/>
  <c r="DV88" i="3"/>
  <c r="IO95" i="3"/>
  <c r="EP95" i="3"/>
  <c r="HF95" i="3"/>
  <c r="IU97" i="3"/>
  <c r="EU97" i="3"/>
  <c r="HV97" i="3"/>
  <c r="EB98" i="3"/>
  <c r="EU98" i="3"/>
  <c r="GA98" i="3"/>
  <c r="HA98" i="3"/>
  <c r="ID98" i="3"/>
  <c r="IP98" i="3"/>
  <c r="EL99" i="3"/>
  <c r="HH99" i="3"/>
  <c r="IK102" i="3"/>
  <c r="FM108" i="3"/>
  <c r="IW43" i="3"/>
  <c r="HY87" i="3"/>
  <c r="IW87" i="3"/>
  <c r="HQ95" i="3"/>
  <c r="IK95" i="3"/>
  <c r="HF110" i="3"/>
  <c r="DV110" i="3"/>
  <c r="HK110" i="3"/>
  <c r="IY110" i="3"/>
  <c r="ED110" i="3"/>
  <c r="GB30" i="3"/>
  <c r="IA29" i="3"/>
  <c r="EK29" i="3"/>
  <c r="EU31" i="3"/>
  <c r="EN30" i="3"/>
  <c r="ID30" i="3"/>
  <c r="GW29" i="3"/>
  <c r="EL30" i="3"/>
  <c r="DT17" i="3"/>
  <c r="FV17" i="3"/>
  <c r="EM43" i="3"/>
  <c r="IA43" i="3"/>
  <c r="EP45" i="3"/>
  <c r="GA45" i="3"/>
  <c r="GW45" i="3"/>
  <c r="FC47" i="3"/>
  <c r="GS51" i="3"/>
  <c r="IV53" i="3"/>
  <c r="FA53" i="3"/>
  <c r="IS53" i="3"/>
  <c r="HA59" i="3"/>
  <c r="DU64" i="3"/>
  <c r="GH64" i="3"/>
  <c r="EG68" i="3"/>
  <c r="HU68" i="3"/>
  <c r="GV76" i="3"/>
  <c r="IV81" i="3"/>
  <c r="EH82" i="3"/>
  <c r="EU82" i="3"/>
  <c r="FM82" i="3"/>
  <c r="HI82" i="3"/>
  <c r="HQ82" i="3"/>
  <c r="ID82" i="3"/>
  <c r="ED87" i="3"/>
  <c r="FD87" i="3"/>
  <c r="GB87" i="3"/>
  <c r="GN87" i="3"/>
  <c r="HB87" i="3"/>
  <c r="IS88" i="3"/>
  <c r="EK88" i="3"/>
  <c r="FP88" i="3"/>
  <c r="GN88" i="3"/>
  <c r="HD88" i="3"/>
  <c r="DT95" i="3"/>
  <c r="FY95" i="3"/>
  <c r="GJ95" i="3"/>
  <c r="GT95" i="3"/>
  <c r="EB97" i="3"/>
  <c r="HF97" i="3"/>
  <c r="EM98" i="3"/>
  <c r="IF99" i="3"/>
  <c r="HV30" i="3"/>
  <c r="DU30" i="3"/>
  <c r="GF30" i="3"/>
  <c r="EX29" i="3"/>
  <c r="GE29" i="3"/>
  <c r="IW29" i="3"/>
  <c r="HI39" i="3"/>
  <c r="HG43" i="3"/>
  <c r="EE44" i="3"/>
  <c r="GP45" i="3"/>
  <c r="HB45" i="3"/>
  <c r="IK45" i="3"/>
  <c r="IK59" i="3"/>
  <c r="EN68" i="3"/>
  <c r="GL81" i="3"/>
  <c r="EI87" i="3"/>
  <c r="EM88" i="3"/>
  <c r="DZ95" i="3"/>
  <c r="EG97" i="3"/>
  <c r="FO97" i="3"/>
  <c r="FX97" i="3"/>
  <c r="FY104" i="3"/>
  <c r="FP104" i="3"/>
  <c r="DW104" i="3"/>
  <c r="EM104" i="3"/>
  <c r="GU104" i="3"/>
  <c r="HL108" i="3"/>
  <c r="FG108" i="3"/>
  <c r="EC108" i="3"/>
  <c r="IV108" i="3"/>
  <c r="EM108" i="3"/>
  <c r="DQ108" i="3"/>
  <c r="EW110" i="3"/>
  <c r="FU110" i="3"/>
  <c r="GU110" i="3"/>
  <c r="EM102" i="3"/>
  <c r="ET105" i="3"/>
  <c r="HG105" i="3"/>
  <c r="IT105" i="3"/>
  <c r="DU122" i="3"/>
  <c r="EQ122" i="3"/>
  <c r="HI122" i="3"/>
  <c r="HY122" i="3"/>
  <c r="GE124" i="3"/>
  <c r="EC127" i="3"/>
  <c r="FA127" i="3"/>
  <c r="GZ127" i="3"/>
  <c r="IV127" i="3"/>
  <c r="HQ128" i="3"/>
  <c r="IP131" i="3"/>
  <c r="FI131" i="3"/>
  <c r="FR131" i="3"/>
  <c r="EL133" i="3"/>
  <c r="GH133" i="3"/>
  <c r="HR133" i="3"/>
  <c r="IQ133" i="3"/>
  <c r="ED134" i="3"/>
  <c r="EW134" i="3"/>
  <c r="HK134" i="3"/>
  <c r="IS134" i="3"/>
  <c r="IW136" i="3"/>
  <c r="DZ137" i="3"/>
  <c r="HH137" i="3"/>
  <c r="IV140" i="3"/>
  <c r="EF140" i="3"/>
  <c r="FG140" i="3"/>
  <c r="GI140" i="3"/>
  <c r="GW140" i="3"/>
  <c r="HO140" i="3"/>
  <c r="IA140" i="3"/>
  <c r="IY141" i="3"/>
  <c r="IQ142" i="3"/>
  <c r="IY144" i="3"/>
  <c r="ES146" i="3"/>
  <c r="IU146" i="3"/>
  <c r="IV148" i="3"/>
  <c r="EB150" i="3"/>
  <c r="FM150" i="3"/>
  <c r="GA150" i="3"/>
  <c r="GL150" i="3"/>
  <c r="HM150" i="3"/>
  <c r="IV151" i="3"/>
  <c r="EE151" i="3"/>
  <c r="FI151" i="3"/>
  <c r="HM151" i="3"/>
  <c r="IC151" i="3"/>
  <c r="IO151" i="3"/>
  <c r="ED155" i="3"/>
  <c r="HV155" i="3"/>
  <c r="DT156" i="3"/>
  <c r="HM156" i="3"/>
  <c r="ED159" i="3"/>
  <c r="HV159" i="3"/>
  <c r="HQ160" i="3"/>
  <c r="EB166" i="3"/>
  <c r="FM166" i="3"/>
  <c r="HQ166" i="3"/>
  <c r="EL167" i="3"/>
  <c r="FA167" i="3"/>
  <c r="FI167" i="3"/>
  <c r="HB167" i="3"/>
  <c r="HQ167" i="3"/>
  <c r="IP167" i="3"/>
  <c r="HA168" i="3"/>
  <c r="IX170" i="3"/>
  <c r="EF170" i="3"/>
  <c r="FA170" i="3"/>
  <c r="IH170" i="3"/>
  <c r="IT171" i="3"/>
  <c r="GS171" i="3"/>
  <c r="EW172" i="3"/>
  <c r="GW172" i="3"/>
  <c r="HY172" i="3"/>
  <c r="ED175" i="3"/>
  <c r="FG182" i="3"/>
  <c r="EE186" i="3"/>
  <c r="FD186" i="3"/>
  <c r="GL186" i="3"/>
  <c r="GU186" i="3"/>
  <c r="HW186" i="3"/>
  <c r="FP189" i="3"/>
  <c r="HE189" i="3"/>
  <c r="IN189" i="3"/>
  <c r="FY192" i="3"/>
  <c r="GQ195" i="3"/>
  <c r="FY195" i="3"/>
  <c r="HA195" i="3"/>
  <c r="EG197" i="3"/>
  <c r="HI197" i="3"/>
  <c r="GA198" i="3"/>
  <c r="HV198" i="3"/>
  <c r="IR198" i="3"/>
  <c r="EW201" i="3"/>
  <c r="IY201" i="3"/>
  <c r="EC202" i="3"/>
  <c r="EY202" i="3"/>
  <c r="HK202" i="3"/>
  <c r="IN202" i="3"/>
  <c r="IA205" i="3"/>
  <c r="IN205" i="3"/>
  <c r="IY210" i="3"/>
  <c r="ED211" i="3"/>
  <c r="EQ211" i="3"/>
  <c r="FC211" i="3"/>
  <c r="GW211" i="3"/>
  <c r="IT211" i="3"/>
  <c r="IV216" i="3"/>
  <c r="EH216" i="3"/>
  <c r="HJ216" i="3"/>
  <c r="IL216" i="3"/>
  <c r="HW227" i="3"/>
  <c r="HC227" i="3"/>
  <c r="EI227" i="3"/>
  <c r="DQ227" i="3"/>
  <c r="IK227" i="3"/>
  <c r="HR227" i="3"/>
  <c r="GD227" i="3"/>
  <c r="FY227" i="3"/>
  <c r="FC227" i="3"/>
  <c r="ED227" i="3"/>
  <c r="HI227" i="3"/>
  <c r="IV227" i="3"/>
  <c r="IV122" i="3"/>
  <c r="EF122" i="3"/>
  <c r="GL122" i="3"/>
  <c r="GT122" i="3"/>
  <c r="HO122" i="3"/>
  <c r="IO122" i="3"/>
  <c r="HJ127" i="3"/>
  <c r="EL127" i="3"/>
  <c r="FV127" i="3"/>
  <c r="HL127" i="3"/>
  <c r="IK128" i="3"/>
  <c r="EY128" i="3"/>
  <c r="ES130" i="3"/>
  <c r="EW131" i="3"/>
  <c r="IC131" i="3"/>
  <c r="IK131" i="3"/>
  <c r="EH134" i="3"/>
  <c r="GN135" i="3"/>
  <c r="EY136" i="3"/>
  <c r="FM136" i="3"/>
  <c r="FU136" i="3"/>
  <c r="GE136" i="3"/>
  <c r="HS136" i="3"/>
  <c r="IO136" i="3"/>
  <c r="EM140" i="3"/>
  <c r="FA140" i="3"/>
  <c r="FU140" i="3"/>
  <c r="GA140" i="3"/>
  <c r="GY140" i="3"/>
  <c r="IO140" i="3"/>
  <c r="IY145" i="3"/>
  <c r="IP145" i="3"/>
  <c r="IC148" i="3"/>
  <c r="FU150" i="3"/>
  <c r="EL151" i="3"/>
  <c r="FA151" i="3"/>
  <c r="FY151" i="3"/>
  <c r="GW151" i="3"/>
  <c r="HQ151" i="3"/>
  <c r="IP151" i="3"/>
  <c r="HN159" i="3"/>
  <c r="GL159" i="3"/>
  <c r="GS159" i="3"/>
  <c r="GS160" i="3"/>
  <c r="EH170" i="3"/>
  <c r="HU170" i="3"/>
  <c r="FM171" i="3"/>
  <c r="HJ171" i="3"/>
  <c r="FA182" i="3"/>
  <c r="EQ186" i="3"/>
  <c r="HC186" i="3"/>
  <c r="HX186" i="3"/>
  <c r="IM186" i="3"/>
  <c r="DW189" i="3"/>
  <c r="FA189" i="3"/>
  <c r="FL189" i="3"/>
  <c r="HG189" i="3"/>
  <c r="IF189" i="3"/>
  <c r="IO189" i="3"/>
  <c r="HK195" i="3"/>
  <c r="IV197" i="3"/>
  <c r="HO197" i="3"/>
  <c r="GQ198" i="3"/>
  <c r="EK201" i="3"/>
  <c r="IY202" i="3"/>
  <c r="EL202" i="3"/>
  <c r="GU202" i="3"/>
  <c r="IH202" i="3"/>
  <c r="ED205" i="3"/>
  <c r="FG205" i="3"/>
  <c r="FM205" i="3"/>
  <c r="FY205" i="3"/>
  <c r="GF205" i="3"/>
  <c r="IV205" i="3"/>
  <c r="EK216" i="3"/>
  <c r="GW216" i="3"/>
  <c r="IS216" i="3"/>
  <c r="IW224" i="3"/>
  <c r="HE224" i="3"/>
  <c r="IL224" i="3"/>
  <c r="ID224" i="3"/>
  <c r="HB224" i="3"/>
  <c r="FR224" i="3"/>
  <c r="FI224" i="3"/>
  <c r="FA224" i="3"/>
  <c r="DY224" i="3"/>
  <c r="EO224" i="3"/>
  <c r="IV224" i="3"/>
  <c r="EH122" i="3"/>
  <c r="EU122" i="3"/>
  <c r="FI122" i="3"/>
  <c r="FR122" i="3"/>
  <c r="GX122" i="3"/>
  <c r="IS122" i="3"/>
  <c r="FP127" i="3"/>
  <c r="EQ134" i="3"/>
  <c r="HA134" i="3"/>
  <c r="HU134" i="3"/>
  <c r="II134" i="3"/>
  <c r="ID145" i="3"/>
  <c r="GX159" i="3"/>
  <c r="HH186" i="3"/>
  <c r="FO197" i="3"/>
  <c r="FY197" i="3"/>
  <c r="GI197" i="3"/>
  <c r="GS197" i="3"/>
  <c r="EQ202" i="3"/>
  <c r="GL202" i="3"/>
  <c r="GV202" i="3"/>
  <c r="HX202" i="3"/>
  <c r="EG205" i="3"/>
  <c r="GZ205" i="3"/>
  <c r="EM210" i="3"/>
  <c r="DU211" i="3"/>
  <c r="EK211" i="3"/>
  <c r="EU211" i="3"/>
  <c r="FY211" i="3"/>
  <c r="GI211" i="3"/>
  <c r="HG211" i="3"/>
  <c r="HV211" i="3"/>
  <c r="IW215" i="3"/>
  <c r="DU216" i="3"/>
  <c r="GD216" i="3"/>
  <c r="GP216" i="3"/>
  <c r="HA216" i="3"/>
  <c r="HQ216" i="3"/>
  <c r="IG216" i="3"/>
  <c r="EE224" i="3"/>
  <c r="GD224" i="3"/>
  <c r="GP224" i="3"/>
  <c r="HQ224" i="3"/>
  <c r="EW227" i="3"/>
  <c r="HY102" i="3"/>
  <c r="IR105" i="3"/>
  <c r="EI105" i="3"/>
  <c r="GI105" i="3"/>
  <c r="GN105" i="3"/>
  <c r="HC105" i="3"/>
  <c r="DT122" i="3"/>
  <c r="EP122" i="3"/>
  <c r="EY122" i="3"/>
  <c r="HE122" i="3"/>
  <c r="HW122" i="3"/>
  <c r="II122" i="3"/>
  <c r="DZ127" i="3"/>
  <c r="EW127" i="3"/>
  <c r="FF127" i="3"/>
  <c r="GJ127" i="3"/>
  <c r="GT127" i="3"/>
  <c r="IB127" i="3"/>
  <c r="DY130" i="3"/>
  <c r="EC131" i="3"/>
  <c r="GP133" i="3"/>
  <c r="DU134" i="3"/>
  <c r="FI134" i="3"/>
  <c r="FS134" i="3"/>
  <c r="GP134" i="3"/>
  <c r="HJ134" i="3"/>
  <c r="EI135" i="3"/>
  <c r="EB136" i="3"/>
  <c r="FD137" i="3"/>
  <c r="DQ140" i="3"/>
  <c r="DY140" i="3"/>
  <c r="EU140" i="3"/>
  <c r="HM140" i="3"/>
  <c r="HU140" i="3"/>
  <c r="II140" i="3"/>
  <c r="EY142" i="3"/>
  <c r="FJ142" i="3"/>
  <c r="HG142" i="3"/>
  <c r="IV144" i="3"/>
  <c r="EP145" i="3"/>
  <c r="HO146" i="3"/>
  <c r="FC146" i="3"/>
  <c r="HF146" i="3"/>
  <c r="EW150" i="3"/>
  <c r="HB150" i="3"/>
  <c r="DY151" i="3"/>
  <c r="ET151" i="3"/>
  <c r="HE151" i="3"/>
  <c r="GA154" i="3"/>
  <c r="HJ154" i="3"/>
  <c r="EW156" i="3"/>
  <c r="DZ159" i="3"/>
  <c r="IV167" i="3"/>
  <c r="EE167" i="3"/>
  <c r="FY168" i="3"/>
  <c r="DU170" i="3"/>
  <c r="FU170" i="3"/>
  <c r="GA170" i="3"/>
  <c r="GL170" i="3"/>
  <c r="HA170" i="3"/>
  <c r="IV172" i="3"/>
  <c r="HU172" i="3"/>
  <c r="EW176" i="3"/>
  <c r="EM182" i="3"/>
  <c r="EC186" i="3"/>
  <c r="IS189" i="3"/>
  <c r="EM189" i="3"/>
  <c r="EK195" i="3"/>
  <c r="HU195" i="3"/>
  <c r="EB197" i="3"/>
  <c r="HY197" i="3"/>
  <c r="EW199" i="3"/>
  <c r="GT199" i="3"/>
  <c r="DV202" i="3"/>
  <c r="GD202" i="3"/>
  <c r="HH202" i="3"/>
  <c r="IV211" i="3"/>
  <c r="EB211" i="3"/>
  <c r="EP211" i="3"/>
  <c r="EW211" i="3"/>
  <c r="FJ211" i="3"/>
  <c r="FS211" i="3"/>
  <c r="HK211" i="3"/>
  <c r="EF215" i="3"/>
  <c r="EQ215" i="3"/>
  <c r="FA215" i="3"/>
  <c r="FJ215" i="3"/>
  <c r="GA215" i="3"/>
  <c r="GM215" i="3"/>
  <c r="HF215" i="3"/>
  <c r="HU215" i="3"/>
  <c r="IL215" i="3"/>
  <c r="DY216" i="3"/>
  <c r="FM216" i="3"/>
  <c r="FU216" i="3"/>
  <c r="HI216" i="3"/>
  <c r="FC218" i="3"/>
  <c r="HO218" i="3"/>
  <c r="II218" i="3"/>
  <c r="EB219" i="3"/>
  <c r="FJ224" i="3"/>
  <c r="HD225" i="3"/>
  <c r="FS226" i="3"/>
  <c r="GA226" i="3"/>
  <c r="EN233" i="3"/>
  <c r="HE233" i="3"/>
  <c r="IN233" i="3"/>
  <c r="EX236" i="3"/>
  <c r="FF236" i="3"/>
  <c r="FR236" i="3"/>
  <c r="GP236" i="3"/>
  <c r="HU236" i="3"/>
  <c r="DV239" i="3"/>
  <c r="ET239" i="3"/>
  <c r="FG239" i="3"/>
  <c r="FV239" i="3"/>
  <c r="GL239" i="3"/>
  <c r="GU239" i="3"/>
  <c r="HR239" i="3"/>
  <c r="IT239" i="3"/>
  <c r="EX240" i="3"/>
  <c r="GS240" i="3"/>
  <c r="HG242" i="3"/>
  <c r="GY242" i="3"/>
  <c r="IV244" i="3"/>
  <c r="EO244" i="3"/>
  <c r="FF244" i="3"/>
  <c r="IG244" i="3"/>
  <c r="ED249" i="3"/>
  <c r="GF249" i="3"/>
  <c r="DV250" i="3"/>
  <c r="FC250" i="3"/>
  <c r="GV250" i="3"/>
  <c r="DQ251" i="3"/>
  <c r="DU251" i="3"/>
  <c r="EF251" i="3"/>
  <c r="EP251" i="3"/>
  <c r="EW251" i="3"/>
  <c r="FR251" i="3"/>
  <c r="GH251" i="3"/>
  <c r="GP251" i="3"/>
  <c r="HB251" i="3"/>
  <c r="HM251" i="3"/>
  <c r="HQ251" i="3"/>
  <c r="HY251" i="3"/>
  <c r="IH251" i="3"/>
  <c r="IT251" i="3"/>
  <c r="ED252" i="3"/>
  <c r="GW252" i="3"/>
  <c r="HV252" i="3"/>
  <c r="IV256" i="3"/>
  <c r="ED256" i="3"/>
  <c r="EX256" i="3"/>
  <c r="FJ256" i="3"/>
  <c r="FR256" i="3"/>
  <c r="GW256" i="3"/>
  <c r="IO256" i="3"/>
  <c r="DW257" i="3"/>
  <c r="DV258" i="3"/>
  <c r="FG258" i="3"/>
  <c r="EQ261" i="3"/>
  <c r="GQ261" i="3"/>
  <c r="HE261" i="3"/>
  <c r="HL262" i="3"/>
  <c r="DY263" i="3"/>
  <c r="GW263" i="3"/>
  <c r="EE264" i="3"/>
  <c r="ID264" i="3"/>
  <c r="IS265" i="3"/>
  <c r="GV266" i="3"/>
  <c r="EH267" i="3"/>
  <c r="ES269" i="3"/>
  <c r="FF269" i="3"/>
  <c r="EV270" i="3"/>
  <c r="FY270" i="3"/>
  <c r="GF270" i="3"/>
  <c r="HS272" i="3"/>
  <c r="IQ272" i="3"/>
  <c r="HX275" i="3"/>
  <c r="HC275" i="3"/>
  <c r="EF276" i="3"/>
  <c r="ET276" i="3"/>
  <c r="FO276" i="3"/>
  <c r="GQ276" i="3"/>
  <c r="GU276" i="3"/>
  <c r="HJ276" i="3"/>
  <c r="HY276" i="3"/>
  <c r="II276" i="3"/>
  <c r="IU276" i="3"/>
  <c r="EH277" i="3"/>
  <c r="GW277" i="3"/>
  <c r="EK278" i="3"/>
  <c r="GA278" i="3"/>
  <c r="IR281" i="3"/>
  <c r="DQ286" i="3"/>
  <c r="DY286" i="3"/>
  <c r="EX286" i="3"/>
  <c r="HE286" i="3"/>
  <c r="IC286" i="3"/>
  <c r="IT286" i="3"/>
  <c r="IV294" i="3"/>
  <c r="EL294" i="3"/>
  <c r="HB294" i="3"/>
  <c r="HS294" i="3"/>
  <c r="DY296" i="3"/>
  <c r="FA296" i="3"/>
  <c r="HO296" i="3"/>
  <c r="IY296" i="3"/>
  <c r="EP297" i="3"/>
  <c r="IO298" i="3"/>
  <c r="HL299" i="3"/>
  <c r="IX304" i="3"/>
  <c r="EI304" i="3"/>
  <c r="EW304" i="3"/>
  <c r="HC304" i="3"/>
  <c r="HR304" i="3"/>
  <c r="GA308" i="3"/>
  <c r="HA308" i="3"/>
  <c r="GH309" i="3"/>
  <c r="HR309" i="3"/>
  <c r="IX309" i="3"/>
  <c r="IS314" i="3"/>
  <c r="GQ316" i="3"/>
  <c r="IB316" i="3"/>
  <c r="IR316" i="3"/>
  <c r="HA318" i="3"/>
  <c r="EV323" i="3"/>
  <c r="FI323" i="3"/>
  <c r="FU323" i="3"/>
  <c r="EL330" i="3"/>
  <c r="FR330" i="3"/>
  <c r="DQ239" i="3"/>
  <c r="DZ239" i="3"/>
  <c r="GD239" i="3"/>
  <c r="GQ239" i="3"/>
  <c r="GX239" i="3"/>
  <c r="IH239" i="3"/>
  <c r="HM240" i="3"/>
  <c r="II242" i="3"/>
  <c r="ET244" i="3"/>
  <c r="HA244" i="3"/>
  <c r="HV244" i="3"/>
  <c r="IL244" i="3"/>
  <c r="IF249" i="3"/>
  <c r="EM250" i="3"/>
  <c r="HD250" i="3"/>
  <c r="HA252" i="3"/>
  <c r="IW252" i="3"/>
  <c r="EK256" i="3"/>
  <c r="FM256" i="3"/>
  <c r="HA256" i="3"/>
  <c r="HR256" i="3"/>
  <c r="IH256" i="3"/>
  <c r="IS256" i="3"/>
  <c r="FO265" i="3"/>
  <c r="IV275" i="3"/>
  <c r="FI294" i="3"/>
  <c r="HI294" i="3"/>
  <c r="HA298" i="3"/>
  <c r="EL304" i="3"/>
  <c r="FY304" i="3"/>
  <c r="GH304" i="3"/>
  <c r="GS304" i="3"/>
  <c r="HJ304" i="3"/>
  <c r="HS304" i="3"/>
  <c r="DQ306" i="3"/>
  <c r="EE308" i="3"/>
  <c r="EP309" i="3"/>
  <c r="GX309" i="3"/>
  <c r="II309" i="3"/>
  <c r="EH314" i="3"/>
  <c r="EN316" i="3"/>
  <c r="GF316" i="3"/>
  <c r="ET318" i="3"/>
  <c r="IW321" i="3"/>
  <c r="EF321" i="3"/>
  <c r="FS321" i="3"/>
  <c r="GL321" i="3"/>
  <c r="GT321" i="3"/>
  <c r="HN321" i="3"/>
  <c r="IH321" i="3"/>
  <c r="IU321" i="3"/>
  <c r="DW323" i="3"/>
  <c r="GW323" i="3"/>
  <c r="IG323" i="3"/>
  <c r="IK330" i="3"/>
  <c r="IB217" i="3"/>
  <c r="EO232" i="3"/>
  <c r="GW232" i="3"/>
  <c r="ID232" i="3"/>
  <c r="DW233" i="3"/>
  <c r="EV233" i="3"/>
  <c r="FY233" i="3"/>
  <c r="GF233" i="3"/>
  <c r="IV239" i="3"/>
  <c r="EI239" i="3"/>
  <c r="EW239" i="3"/>
  <c r="HF239" i="3"/>
  <c r="HU239" i="3"/>
  <c r="EE240" i="3"/>
  <c r="IT240" i="3"/>
  <c r="EG242" i="3"/>
  <c r="DY244" i="3"/>
  <c r="FU244" i="3"/>
  <c r="GD244" i="3"/>
  <c r="GP244" i="3"/>
  <c r="FS250" i="3"/>
  <c r="GA250" i="3"/>
  <c r="EB251" i="3"/>
  <c r="EK251" i="3"/>
  <c r="EU251" i="3"/>
  <c r="FA251" i="3"/>
  <c r="FJ251" i="3"/>
  <c r="GX251" i="3"/>
  <c r="HG251" i="3"/>
  <c r="HO251" i="3"/>
  <c r="HS251" i="3"/>
  <c r="IG251" i="3"/>
  <c r="IP251" i="3"/>
  <c r="HR252" i="3"/>
  <c r="DT256" i="3"/>
  <c r="EO256" i="3"/>
  <c r="FU256" i="3"/>
  <c r="GP256" i="3"/>
  <c r="HE256" i="3"/>
  <c r="ID256" i="3"/>
  <c r="IR257" i="3"/>
  <c r="HE257" i="3"/>
  <c r="HY263" i="3"/>
  <c r="FO263" i="3"/>
  <c r="IY263" i="3"/>
  <c r="HB264" i="3"/>
  <c r="ED265" i="3"/>
  <c r="IY267" i="3"/>
  <c r="GQ267" i="3"/>
  <c r="FV268" i="3"/>
  <c r="EI269" i="3"/>
  <c r="GD269" i="3"/>
  <c r="GT269" i="3"/>
  <c r="IR269" i="3"/>
  <c r="EG270" i="3"/>
  <c r="EO272" i="3"/>
  <c r="EN275" i="3"/>
  <c r="DQ276" i="3"/>
  <c r="DV276" i="3"/>
  <c r="EL276" i="3"/>
  <c r="FA276" i="3"/>
  <c r="FS276" i="3"/>
  <c r="HC276" i="3"/>
  <c r="HR276" i="3"/>
  <c r="IM276" i="3"/>
  <c r="HT278" i="3"/>
  <c r="EY278" i="3"/>
  <c r="IA278" i="3"/>
  <c r="DU281" i="3"/>
  <c r="EQ286" i="3"/>
  <c r="FM286" i="3"/>
  <c r="GE286" i="3"/>
  <c r="GM286" i="3"/>
  <c r="GT286" i="3"/>
  <c r="HN286" i="3"/>
  <c r="HU286" i="3"/>
  <c r="DV294" i="3"/>
  <c r="EY294" i="3"/>
  <c r="FU294" i="3"/>
  <c r="GT294" i="3"/>
  <c r="HO294" i="3"/>
  <c r="IX296" i="3"/>
  <c r="EO296" i="3"/>
  <c r="GY296" i="3"/>
  <c r="HU296" i="3"/>
  <c r="IL297" i="3"/>
  <c r="EB298" i="3"/>
  <c r="EC303" i="3"/>
  <c r="DV304" i="3"/>
  <c r="EU304" i="3"/>
  <c r="FG304" i="3"/>
  <c r="HN304" i="3"/>
  <c r="IC304" i="3"/>
  <c r="IK304" i="3"/>
  <c r="HU308" i="3"/>
  <c r="IL308" i="3"/>
  <c r="EO314" i="3"/>
  <c r="HA314" i="3"/>
  <c r="IW317" i="3"/>
  <c r="EP317" i="3"/>
  <c r="IP317" i="3"/>
  <c r="DU318" i="3"/>
  <c r="IX318" i="3"/>
  <c r="EI321" i="3"/>
  <c r="FO321" i="3"/>
  <c r="GD321" i="3"/>
  <c r="GU321" i="3"/>
  <c r="IX321" i="3"/>
  <c r="EG323" i="3"/>
  <c r="HE323" i="3"/>
  <c r="EK239" i="3"/>
  <c r="FM239" i="3"/>
  <c r="FR239" i="3"/>
  <c r="HI239" i="3"/>
  <c r="HW250" i="3"/>
  <c r="ET252" i="3"/>
  <c r="FI252" i="3"/>
  <c r="FR252" i="3"/>
  <c r="DY256" i="3"/>
  <c r="HM256" i="3"/>
  <c r="EU263" i="3"/>
  <c r="HU263" i="3"/>
  <c r="EW267" i="3"/>
  <c r="FR269" i="3"/>
  <c r="GL275" i="3"/>
  <c r="GT276" i="3"/>
  <c r="HI276" i="3"/>
  <c r="GI278" i="3"/>
  <c r="EL281" i="3"/>
  <c r="GP286" i="3"/>
  <c r="GX286" i="3"/>
  <c r="HO286" i="3"/>
  <c r="DQ294" i="3"/>
  <c r="FU296" i="3"/>
  <c r="GA296" i="3"/>
  <c r="HM296" i="3"/>
  <c r="EE297" i="3"/>
  <c r="EQ298" i="3"/>
  <c r="FI298" i="3"/>
  <c r="FS298" i="3"/>
  <c r="IA298" i="3"/>
  <c r="DQ304" i="3"/>
  <c r="EB304" i="3"/>
  <c r="GY304" i="3"/>
  <c r="IH308" i="3"/>
  <c r="EX308" i="3"/>
  <c r="GU308" i="3"/>
  <c r="EX309" i="3"/>
  <c r="HN309" i="3"/>
  <c r="IV314" i="3"/>
  <c r="GX317" i="3"/>
  <c r="EL318" i="3"/>
  <c r="DU321" i="3"/>
  <c r="EP321" i="3"/>
  <c r="FF321" i="3"/>
  <c r="HC321" i="3"/>
  <c r="HF330" i="3"/>
  <c r="FJ330" i="3"/>
  <c r="ET330" i="3"/>
  <c r="EE330" i="3"/>
  <c r="IP330" i="3"/>
  <c r="HA330" i="3"/>
  <c r="DY330" i="3"/>
  <c r="HV330" i="3"/>
  <c r="FI330" i="3"/>
  <c r="EO330" i="3"/>
  <c r="DU330" i="3"/>
  <c r="GA328" i="3"/>
  <c r="EB333" i="3"/>
  <c r="HG333" i="3"/>
  <c r="EM336" i="3"/>
  <c r="FG336" i="3"/>
  <c r="FO336" i="3"/>
  <c r="GA336" i="3"/>
  <c r="DQ337" i="3"/>
  <c r="DV337" i="3"/>
  <c r="EL337" i="3"/>
  <c r="FC337" i="3"/>
  <c r="FJ337" i="3"/>
  <c r="GU337" i="3"/>
  <c r="HJ337" i="3"/>
  <c r="HU337" i="3"/>
  <c r="II337" i="3"/>
  <c r="IT337" i="3"/>
  <c r="DU338" i="3"/>
  <c r="EG339" i="3"/>
  <c r="EI342" i="3"/>
  <c r="IX344" i="3"/>
  <c r="DQ345" i="3"/>
  <c r="EF345" i="3"/>
  <c r="GY345" i="3"/>
  <c r="FO348" i="3"/>
  <c r="HJ349" i="3"/>
  <c r="EG351" i="3"/>
  <c r="GY352" i="3"/>
  <c r="DU353" i="3"/>
  <c r="EY353" i="3"/>
  <c r="HO353" i="3"/>
  <c r="IX353" i="3"/>
  <c r="ED354" i="3"/>
  <c r="GD354" i="3"/>
  <c r="IH354" i="3"/>
  <c r="DU357" i="3"/>
  <c r="EM357" i="3"/>
  <c r="GI357" i="3"/>
  <c r="GU357" i="3"/>
  <c r="HR357" i="3"/>
  <c r="IO359" i="3"/>
  <c r="HW360" i="3"/>
  <c r="IR360" i="3"/>
  <c r="EF361" i="3"/>
  <c r="HA363" i="3"/>
  <c r="DU365" i="3"/>
  <c r="EI365" i="3"/>
  <c r="ET365" i="3"/>
  <c r="FG365" i="3"/>
  <c r="FR365" i="3"/>
  <c r="GA365" i="3"/>
  <c r="GQ365" i="3"/>
  <c r="GX365" i="3"/>
  <c r="HJ365" i="3"/>
  <c r="HV365" i="3"/>
  <c r="IL365" i="3"/>
  <c r="IU365" i="3"/>
  <c r="DT366" i="3"/>
  <c r="EX366" i="3"/>
  <c r="IS366" i="3"/>
  <c r="EI369" i="3"/>
  <c r="FC369" i="3"/>
  <c r="GT369" i="3"/>
  <c r="ID369" i="3"/>
  <c r="IV370" i="3"/>
  <c r="EK370" i="3"/>
  <c r="IS370" i="3"/>
  <c r="HM371" i="3"/>
  <c r="IR327" i="3"/>
  <c r="EV327" i="3"/>
  <c r="GJ327" i="3"/>
  <c r="HT335" i="3"/>
  <c r="IV337" i="3"/>
  <c r="EB337" i="3"/>
  <c r="EP337" i="3"/>
  <c r="GD337" i="3"/>
  <c r="GY337" i="3"/>
  <c r="HN337" i="3"/>
  <c r="HY337" i="3"/>
  <c r="IX337" i="3"/>
  <c r="ED338" i="3"/>
  <c r="ID338" i="3"/>
  <c r="IO338" i="3"/>
  <c r="HB342" i="3"/>
  <c r="IA344" i="3"/>
  <c r="EL345" i="3"/>
  <c r="IU352" i="3"/>
  <c r="EV352" i="3"/>
  <c r="EE353" i="3"/>
  <c r="FO353" i="3"/>
  <c r="GI353" i="3"/>
  <c r="IH353" i="3"/>
  <c r="IV354" i="3"/>
  <c r="EK354" i="3"/>
  <c r="GX354" i="3"/>
  <c r="HR354" i="3"/>
  <c r="DV357" i="3"/>
  <c r="FG357" i="3"/>
  <c r="HC357" i="3"/>
  <c r="IL357" i="3"/>
  <c r="DT359" i="3"/>
  <c r="FI359" i="3"/>
  <c r="IU360" i="3"/>
  <c r="GE360" i="3"/>
  <c r="IM361" i="3"/>
  <c r="DQ365" i="3"/>
  <c r="DV365" i="3"/>
  <c r="EL365" i="3"/>
  <c r="EY365" i="3"/>
  <c r="FO365" i="3"/>
  <c r="GY365" i="3"/>
  <c r="HO365" i="3"/>
  <c r="IA365" i="3"/>
  <c r="IY365" i="3"/>
  <c r="IW369" i="3"/>
  <c r="ET369" i="3"/>
  <c r="GL369" i="3"/>
  <c r="HC369" i="3"/>
  <c r="GW370" i="3"/>
  <c r="HR370" i="3"/>
  <c r="IH370" i="3"/>
  <c r="IV371" i="3"/>
  <c r="IT382" i="3"/>
  <c r="HN382" i="3"/>
  <c r="EE382" i="3"/>
  <c r="IX382" i="3"/>
  <c r="IC382" i="3"/>
  <c r="HB382" i="3"/>
  <c r="GD382" i="3"/>
  <c r="FV382" i="3"/>
  <c r="EW382" i="3"/>
  <c r="DZ382" i="3"/>
  <c r="IL382" i="3"/>
  <c r="HQ382" i="3"/>
  <c r="GX382" i="3"/>
  <c r="GL382" i="3"/>
  <c r="DU382" i="3"/>
  <c r="HO336" i="3"/>
  <c r="EF337" i="3"/>
  <c r="FR337" i="3"/>
  <c r="GA337" i="3"/>
  <c r="GI337" i="3"/>
  <c r="HC337" i="3"/>
  <c r="HR337" i="3"/>
  <c r="IS338" i="3"/>
  <c r="HJ342" i="3"/>
  <c r="IW353" i="3"/>
  <c r="EL353" i="3"/>
  <c r="GY353" i="3"/>
  <c r="HV353" i="3"/>
  <c r="FF354" i="3"/>
  <c r="HF354" i="3"/>
  <c r="IW357" i="3"/>
  <c r="EE357" i="3"/>
  <c r="EY357" i="3"/>
  <c r="GE357" i="3"/>
  <c r="HK357" i="3"/>
  <c r="IT357" i="3"/>
  <c r="GV359" i="3"/>
  <c r="HY363" i="3"/>
  <c r="IW365" i="3"/>
  <c r="DZ365" i="3"/>
  <c r="EP365" i="3"/>
  <c r="FC365" i="3"/>
  <c r="FV365" i="3"/>
  <c r="GL365" i="3"/>
  <c r="HF365" i="3"/>
  <c r="HS365" i="3"/>
  <c r="IM365" i="3"/>
  <c r="IV366" i="3"/>
  <c r="EK366" i="3"/>
  <c r="HA366" i="3"/>
  <c r="GD369" i="3"/>
  <c r="HN369" i="3"/>
  <c r="DT370" i="3"/>
  <c r="EX370" i="3"/>
  <c r="HE370" i="3"/>
  <c r="IC370" i="3"/>
  <c r="IQ377" i="3"/>
  <c r="EH377" i="3"/>
  <c r="EP382" i="3"/>
  <c r="FA338" i="3"/>
  <c r="FI338" i="3"/>
  <c r="GM353" i="3"/>
  <c r="HG353" i="3"/>
  <c r="EL357" i="3"/>
  <c r="EF365" i="3"/>
  <c r="FJ365" i="3"/>
  <c r="GI365" i="3"/>
  <c r="GM365" i="3"/>
  <c r="GT365" i="3"/>
  <c r="HG365" i="3"/>
  <c r="FR366" i="3"/>
  <c r="GD366" i="3"/>
  <c r="GL366" i="3"/>
  <c r="HM370" i="3"/>
  <c r="HH383" i="3"/>
  <c r="EG383" i="3"/>
  <c r="DW383" i="3"/>
  <c r="FR390" i="3"/>
  <c r="EF427" i="3"/>
  <c r="EQ427" i="3"/>
  <c r="FA427" i="3"/>
  <c r="GP427" i="3"/>
  <c r="GX427" i="3"/>
  <c r="DQ432" i="3"/>
  <c r="EB432" i="3"/>
  <c r="EY432" i="3"/>
  <c r="FS432" i="3"/>
  <c r="GA432" i="3"/>
  <c r="HS432" i="3"/>
  <c r="IM432" i="3"/>
  <c r="HU451" i="3"/>
  <c r="IO451" i="3"/>
  <c r="FS380" i="3"/>
  <c r="GA380" i="3"/>
  <c r="HC380" i="3"/>
  <c r="IY380" i="3"/>
  <c r="HK381" i="3"/>
  <c r="IP381" i="3"/>
  <c r="EH390" i="3"/>
  <c r="HW392" i="3"/>
  <c r="DV398" i="3"/>
  <c r="GJ401" i="3"/>
  <c r="GV401" i="3"/>
  <c r="EE402" i="3"/>
  <c r="FF402" i="3"/>
  <c r="FV403" i="3"/>
  <c r="GH403" i="3"/>
  <c r="EH407" i="3"/>
  <c r="FA407" i="3"/>
  <c r="FI407" i="3"/>
  <c r="HF407" i="3"/>
  <c r="IS407" i="3"/>
  <c r="EE411" i="3"/>
  <c r="FJ411" i="3"/>
  <c r="HA411" i="3"/>
  <c r="HR411" i="3"/>
  <c r="IX411" i="3"/>
  <c r="HG413" i="3"/>
  <c r="EL415" i="3"/>
  <c r="GX415" i="3"/>
  <c r="IX425" i="3"/>
  <c r="GQ425" i="3"/>
  <c r="DT427" i="3"/>
  <c r="EH427" i="3"/>
  <c r="EU427" i="3"/>
  <c r="FV427" i="3"/>
  <c r="HE427" i="3"/>
  <c r="HU427" i="3"/>
  <c r="HG432" i="3"/>
  <c r="EF432" i="3"/>
  <c r="GY432" i="3"/>
  <c r="IY432" i="3"/>
  <c r="EH433" i="3"/>
  <c r="HF437" i="3"/>
  <c r="EH438" i="3"/>
  <c r="FY438" i="3"/>
  <c r="HQ438" i="3"/>
  <c r="EF441" i="3"/>
  <c r="FV441" i="3"/>
  <c r="HA441" i="3"/>
  <c r="HN441" i="3"/>
  <c r="IA441" i="3"/>
  <c r="IK441" i="3"/>
  <c r="EQ443" i="3"/>
  <c r="EL444" i="3"/>
  <c r="FV444" i="3"/>
  <c r="GD444" i="3"/>
  <c r="IS445" i="3"/>
  <c r="IP445" i="3"/>
  <c r="EK449" i="3"/>
  <c r="FM449" i="3"/>
  <c r="FU449" i="3"/>
  <c r="GH449" i="3"/>
  <c r="ED451" i="3"/>
  <c r="GY451" i="3"/>
  <c r="II451" i="3"/>
  <c r="GX373" i="3"/>
  <c r="IU376" i="3"/>
  <c r="EE378" i="3"/>
  <c r="ES378" i="3"/>
  <c r="FM378" i="3"/>
  <c r="FU378" i="3"/>
  <c r="HF378" i="3"/>
  <c r="DW379" i="3"/>
  <c r="DV380" i="3"/>
  <c r="HK380" i="3"/>
  <c r="DQ381" i="3"/>
  <c r="ED381" i="3"/>
  <c r="EQ381" i="3"/>
  <c r="FA381" i="3"/>
  <c r="FG381" i="3"/>
  <c r="FO381" i="3"/>
  <c r="FV381" i="3"/>
  <c r="GD381" i="3"/>
  <c r="GX381" i="3"/>
  <c r="IY381" i="3"/>
  <c r="EB388" i="3"/>
  <c r="IK390" i="3"/>
  <c r="GA393" i="3"/>
  <c r="FV398" i="3"/>
  <c r="GD398" i="3"/>
  <c r="ID398" i="3"/>
  <c r="FY400" i="3"/>
  <c r="HG402" i="3"/>
  <c r="DT407" i="3"/>
  <c r="EO407" i="3"/>
  <c r="HI407" i="3"/>
  <c r="IY410" i="3"/>
  <c r="HS410" i="3"/>
  <c r="IM410" i="3"/>
  <c r="DT411" i="3"/>
  <c r="EH411" i="3"/>
  <c r="EX411" i="3"/>
  <c r="FR411" i="3"/>
  <c r="HF411" i="3"/>
  <c r="IC411" i="3"/>
  <c r="IQ413" i="3"/>
  <c r="FC425" i="3"/>
  <c r="DU427" i="3"/>
  <c r="EK427" i="3"/>
  <c r="FO427" i="3"/>
  <c r="HM427" i="3"/>
  <c r="IC427" i="3"/>
  <c r="IW427" i="3"/>
  <c r="EQ432" i="3"/>
  <c r="GM432" i="3"/>
  <c r="HC432" i="3"/>
  <c r="FO445" i="3"/>
  <c r="FV445" i="3"/>
  <c r="DZ448" i="3"/>
  <c r="DV449" i="3"/>
  <c r="ET449" i="3"/>
  <c r="GS449" i="3"/>
  <c r="ID449" i="3"/>
  <c r="IK449" i="3"/>
  <c r="HT379" i="3"/>
  <c r="EB380" i="3"/>
  <c r="FC380" i="3"/>
  <c r="GQ380" i="3"/>
  <c r="EF381" i="3"/>
  <c r="EU381" i="3"/>
  <c r="HB381" i="3"/>
  <c r="EV387" i="3"/>
  <c r="GJ387" i="3"/>
  <c r="EQ388" i="3"/>
  <c r="HR398" i="3"/>
  <c r="GS415" i="3"/>
  <c r="HV415" i="3"/>
  <c r="IV427" i="3"/>
  <c r="DZ427" i="3"/>
  <c r="EP427" i="3"/>
  <c r="EY427" i="3"/>
  <c r="FI427" i="3"/>
  <c r="GW427" i="3"/>
  <c r="DV432" i="3"/>
  <c r="FG432" i="3"/>
  <c r="FO432" i="3"/>
  <c r="ES433" i="3"/>
  <c r="HA438" i="3"/>
  <c r="FA438" i="3"/>
  <c r="DQ441" i="3"/>
  <c r="DV441" i="3"/>
  <c r="EL441" i="3"/>
  <c r="EY441" i="3"/>
  <c r="HG441" i="3"/>
  <c r="DV443" i="3"/>
  <c r="EF459" i="3"/>
  <c r="HG459" i="3"/>
  <c r="HQ459" i="3"/>
  <c r="IU459" i="3"/>
  <c r="DU460" i="3"/>
  <c r="DV463" i="3"/>
  <c r="EO463" i="3"/>
  <c r="HE463" i="3"/>
  <c r="HS463" i="3"/>
  <c r="IQ463" i="3"/>
  <c r="DZ464" i="3"/>
  <c r="EK465" i="3"/>
  <c r="EX470" i="3"/>
  <c r="HN470" i="3"/>
  <c r="IL470" i="3"/>
  <c r="DY471" i="3"/>
  <c r="IV473" i="3"/>
  <c r="ED473" i="3"/>
  <c r="EQ473" i="3"/>
  <c r="GW473" i="3"/>
  <c r="HJ473" i="3"/>
  <c r="HV473" i="3"/>
  <c r="II473" i="3"/>
  <c r="DZ478" i="3"/>
  <c r="DZ481" i="3"/>
  <c r="IS483" i="3"/>
  <c r="EK483" i="3"/>
  <c r="HE483" i="3"/>
  <c r="HL488" i="3"/>
  <c r="IG492" i="3"/>
  <c r="DV494" i="3"/>
  <c r="EM497" i="3"/>
  <c r="FC497" i="3"/>
  <c r="FJ497" i="3"/>
  <c r="FR497" i="3"/>
  <c r="GI497" i="3"/>
  <c r="HJ497" i="3"/>
  <c r="IX497" i="3"/>
  <c r="DY498" i="3"/>
  <c r="ET498" i="3"/>
  <c r="FR498" i="3"/>
  <c r="HN498" i="3"/>
  <c r="IU501" i="3"/>
  <c r="FV501" i="3"/>
  <c r="GD501" i="3"/>
  <c r="II501" i="3"/>
  <c r="DV502" i="3"/>
  <c r="GV502" i="3"/>
  <c r="DU503" i="3"/>
  <c r="EK503" i="3"/>
  <c r="EW503" i="3"/>
  <c r="GQ503" i="3"/>
  <c r="HO503" i="3"/>
  <c r="GE505" i="3"/>
  <c r="DW507" i="3"/>
  <c r="EV508" i="3"/>
  <c r="ES510" i="3"/>
  <c r="DZ460" i="3"/>
  <c r="HF460" i="3"/>
  <c r="DQ463" i="3"/>
  <c r="DY463" i="3"/>
  <c r="EU463" i="3"/>
  <c r="GQ463" i="3"/>
  <c r="HG463" i="3"/>
  <c r="HU463" i="3"/>
  <c r="II463" i="3"/>
  <c r="IW463" i="3"/>
  <c r="EE464" i="3"/>
  <c r="GH464" i="3"/>
  <c r="GP464" i="3"/>
  <c r="EP465" i="3"/>
  <c r="IP465" i="3"/>
  <c r="EF473" i="3"/>
  <c r="FF473" i="3"/>
  <c r="FV473" i="3"/>
  <c r="HB473" i="3"/>
  <c r="HO473" i="3"/>
  <c r="IA473" i="3"/>
  <c r="EE478" i="3"/>
  <c r="GH478" i="3"/>
  <c r="GP478" i="3"/>
  <c r="EF481" i="3"/>
  <c r="EO483" i="3"/>
  <c r="FS483" i="3"/>
  <c r="HX488" i="3"/>
  <c r="DZ494" i="3"/>
  <c r="GI494" i="3"/>
  <c r="HC494" i="3"/>
  <c r="EX495" i="3"/>
  <c r="FJ495" i="3"/>
  <c r="FR495" i="3"/>
  <c r="FA496" i="3"/>
  <c r="FI496" i="3"/>
  <c r="DV497" i="3"/>
  <c r="EP497" i="3"/>
  <c r="GT497" i="3"/>
  <c r="HV498" i="3"/>
  <c r="EL498" i="3"/>
  <c r="FA498" i="3"/>
  <c r="FI498" i="3"/>
  <c r="DQ503" i="3"/>
  <c r="DV503" i="3"/>
  <c r="EL503" i="3"/>
  <c r="EY503" i="3"/>
  <c r="IV505" i="3"/>
  <c r="EU505" i="3"/>
  <c r="DV510" i="3"/>
  <c r="DV459" i="3"/>
  <c r="EK459" i="3"/>
  <c r="GQ459" i="3"/>
  <c r="GY459" i="3"/>
  <c r="HO459" i="3"/>
  <c r="IW460" i="3"/>
  <c r="EP460" i="3"/>
  <c r="FJ460" i="3"/>
  <c r="FR460" i="3"/>
  <c r="GP460" i="3"/>
  <c r="IX463" i="3"/>
  <c r="EF463" i="3"/>
  <c r="FG463" i="3"/>
  <c r="FO463" i="3"/>
  <c r="GA463" i="3"/>
  <c r="GI463" i="3"/>
  <c r="HM463" i="3"/>
  <c r="IA465" i="3"/>
  <c r="EE470" i="3"/>
  <c r="DU473" i="3"/>
  <c r="EK473" i="3"/>
  <c r="EW473" i="3"/>
  <c r="FR473" i="3"/>
  <c r="FY473" i="3"/>
  <c r="GH473" i="3"/>
  <c r="HC473" i="3"/>
  <c r="IS473" i="3"/>
  <c r="HB478" i="3"/>
  <c r="IX481" i="3"/>
  <c r="ET481" i="3"/>
  <c r="HK481" i="3"/>
  <c r="DT483" i="3"/>
  <c r="GE483" i="3"/>
  <c r="HQ483" i="3"/>
  <c r="EC488" i="3"/>
  <c r="GJ488" i="3"/>
  <c r="IG489" i="3"/>
  <c r="GH490" i="3"/>
  <c r="IX494" i="3"/>
  <c r="FS494" i="3"/>
  <c r="GA494" i="3"/>
  <c r="DQ497" i="3"/>
  <c r="DZ497" i="3"/>
  <c r="EU497" i="3"/>
  <c r="FV497" i="3"/>
  <c r="GD497" i="3"/>
  <c r="HB497" i="3"/>
  <c r="HR497" i="3"/>
  <c r="IL497" i="3"/>
  <c r="EO498" i="3"/>
  <c r="GX498" i="3"/>
  <c r="IK498" i="3"/>
  <c r="IX503" i="3"/>
  <c r="ED503" i="3"/>
  <c r="EQ503" i="3"/>
  <c r="GA503" i="3"/>
  <c r="GY503" i="3"/>
  <c r="IA503" i="3"/>
  <c r="IM503" i="3"/>
  <c r="IR507" i="3"/>
  <c r="EV507" i="3"/>
  <c r="FI507" i="3"/>
  <c r="FU507" i="3"/>
  <c r="EM463" i="3"/>
  <c r="FA463" i="3"/>
  <c r="GW463" i="3"/>
  <c r="IA463" i="3"/>
  <c r="FO465" i="3"/>
  <c r="GL465" i="3"/>
  <c r="DQ473" i="3"/>
  <c r="DV473" i="3"/>
  <c r="EL473" i="3"/>
  <c r="EY473" i="3"/>
  <c r="GS473" i="3"/>
  <c r="HI473" i="3"/>
  <c r="HS473" i="3"/>
  <c r="HR478" i="3"/>
  <c r="DV483" i="3"/>
  <c r="EW483" i="3"/>
  <c r="EY489" i="3"/>
  <c r="FM489" i="3"/>
  <c r="EU494" i="3"/>
  <c r="HS494" i="3"/>
  <c r="IW497" i="3"/>
  <c r="EF497" i="3"/>
  <c r="GP497" i="3"/>
  <c r="HC497" i="3"/>
  <c r="HA498" i="3"/>
  <c r="IC498" i="3"/>
  <c r="EF503" i="3"/>
  <c r="HE503" i="3"/>
  <c r="I91" i="7"/>
  <c r="O91" i="7"/>
  <c r="Q91" i="7"/>
  <c r="V91" i="7"/>
  <c r="H85" i="7"/>
  <c r="T85" i="7"/>
  <c r="F85" i="7"/>
  <c r="W85" i="7"/>
  <c r="J85" i="7"/>
  <c r="Q85" i="7"/>
  <c r="S85" i="7"/>
  <c r="Y85" i="7"/>
  <c r="V85" i="7"/>
  <c r="K85" i="7"/>
  <c r="N20" i="7"/>
  <c r="F20" i="7"/>
  <c r="I20" i="7"/>
  <c r="J20" i="7"/>
  <c r="P20" i="7"/>
  <c r="O20" i="7"/>
  <c r="V20" i="7"/>
  <c r="T20" i="7"/>
  <c r="Q20" i="7"/>
  <c r="K20" i="7"/>
  <c r="Q27" i="7"/>
  <c r="X27" i="7"/>
  <c r="P27" i="7"/>
  <c r="U27" i="7"/>
  <c r="R27" i="7"/>
  <c r="J27" i="7"/>
  <c r="Y27" i="7"/>
  <c r="H27" i="7"/>
  <c r="S27" i="7"/>
  <c r="Z27" i="7"/>
  <c r="K27" i="7"/>
  <c r="T37" i="7"/>
  <c r="V37" i="7"/>
  <c r="O37" i="7"/>
  <c r="J37" i="7"/>
  <c r="I37" i="7"/>
  <c r="R37" i="7"/>
  <c r="X37" i="7"/>
  <c r="H37" i="7"/>
  <c r="W37" i="7"/>
  <c r="L37" i="7"/>
  <c r="Y37" i="7"/>
  <c r="K37" i="7"/>
  <c r="Z37" i="7"/>
  <c r="S37" i="7"/>
  <c r="G82" i="7"/>
  <c r="Y82" i="7"/>
  <c r="R82" i="7"/>
  <c r="P82" i="7"/>
  <c r="V82" i="7"/>
  <c r="H10" i="7"/>
  <c r="Y10" i="7"/>
  <c r="J10" i="7"/>
  <c r="M10" i="7"/>
  <c r="W10" i="7"/>
  <c r="J26" i="7"/>
  <c r="Y26" i="7"/>
  <c r="X26" i="7"/>
  <c r="I26" i="7"/>
  <c r="L26" i="7"/>
  <c r="O42" i="7"/>
  <c r="G42" i="7"/>
  <c r="S42" i="7"/>
  <c r="J42" i="7"/>
  <c r="F42" i="7"/>
  <c r="Y59" i="7"/>
  <c r="K59" i="7"/>
  <c r="I59" i="7"/>
  <c r="L59" i="7"/>
  <c r="W59" i="7"/>
  <c r="I75" i="7"/>
  <c r="G75" i="7"/>
  <c r="T75" i="7"/>
  <c r="L75" i="7"/>
  <c r="P75" i="7"/>
  <c r="T91" i="7"/>
  <c r="R91" i="7"/>
  <c r="J91" i="7"/>
  <c r="M91" i="7"/>
  <c r="J11" i="7"/>
  <c r="L27" i="7"/>
  <c r="M27" i="7"/>
  <c r="Q43" i="7"/>
  <c r="R43" i="7"/>
  <c r="M60" i="7"/>
  <c r="L60" i="7"/>
  <c r="S60" i="7"/>
  <c r="Z76" i="7"/>
  <c r="V76" i="7"/>
  <c r="M92" i="7"/>
  <c r="T92" i="7"/>
  <c r="H20" i="7"/>
  <c r="G20" i="7"/>
  <c r="X20" i="7"/>
  <c r="K36" i="7"/>
  <c r="Z36" i="7"/>
  <c r="P52" i="7"/>
  <c r="U69" i="7"/>
  <c r="M85" i="7"/>
  <c r="Z85" i="7"/>
  <c r="G85" i="7"/>
  <c r="V62" i="7"/>
  <c r="S62" i="7"/>
  <c r="P62" i="7"/>
  <c r="M29" i="7"/>
  <c r="G37" i="7"/>
  <c r="F37" i="7"/>
  <c r="W79" i="7"/>
  <c r="I79" i="7"/>
  <c r="U79" i="7"/>
  <c r="X79" i="7"/>
  <c r="T79" i="7"/>
  <c r="Z79" i="7"/>
  <c r="O79" i="7"/>
  <c r="J79" i="7"/>
  <c r="P79" i="7"/>
  <c r="H79" i="7"/>
  <c r="M79" i="7"/>
  <c r="W63" i="7"/>
  <c r="U63" i="7"/>
  <c r="F63" i="7"/>
  <c r="Y63" i="7"/>
  <c r="J63" i="7"/>
  <c r="G63" i="7"/>
  <c r="L63" i="7"/>
  <c r="I63" i="7"/>
  <c r="H63" i="7"/>
  <c r="Q63" i="7"/>
  <c r="F46" i="7"/>
  <c r="V46" i="7"/>
  <c r="K46" i="7"/>
  <c r="Q46" i="7"/>
  <c r="W46" i="7"/>
  <c r="Y46" i="7"/>
  <c r="J46" i="7"/>
  <c r="T46" i="7"/>
  <c r="S46" i="7"/>
  <c r="O46" i="7"/>
  <c r="I46" i="7"/>
  <c r="H30" i="7"/>
  <c r="J30" i="7"/>
  <c r="Z30" i="7"/>
  <c r="O30" i="7"/>
  <c r="Q30" i="7"/>
  <c r="X30" i="7"/>
  <c r="F30" i="7"/>
  <c r="G30" i="7"/>
  <c r="R30" i="7"/>
  <c r="I30" i="7"/>
  <c r="K14" i="7"/>
  <c r="L14" i="7"/>
  <c r="M14" i="7"/>
  <c r="H14" i="7"/>
  <c r="J14" i="7"/>
  <c r="Z14" i="7"/>
  <c r="U14" i="7"/>
  <c r="F14" i="7"/>
  <c r="Q14" i="7"/>
  <c r="X14" i="7"/>
  <c r="W86" i="7"/>
  <c r="F86" i="7"/>
  <c r="T86" i="7"/>
  <c r="U86" i="7"/>
  <c r="G86" i="7"/>
  <c r="M86" i="7"/>
  <c r="V86" i="7"/>
  <c r="P86" i="7"/>
  <c r="L86" i="7"/>
  <c r="S86" i="7"/>
  <c r="K86" i="7"/>
  <c r="W66" i="7"/>
  <c r="F66" i="7"/>
  <c r="V66" i="7"/>
  <c r="L66" i="7"/>
  <c r="M66" i="7"/>
  <c r="G66" i="7"/>
  <c r="S66" i="7"/>
  <c r="Z66" i="7"/>
  <c r="O66" i="7"/>
  <c r="T66" i="7"/>
  <c r="S89" i="7"/>
  <c r="I89" i="7"/>
  <c r="Z89" i="7"/>
  <c r="R89" i="7"/>
  <c r="X89" i="7"/>
  <c r="W89" i="7"/>
  <c r="N89" i="7"/>
  <c r="K89" i="7"/>
  <c r="J89" i="7"/>
  <c r="T89" i="7"/>
  <c r="H89" i="7"/>
  <c r="O73" i="7"/>
  <c r="P73" i="7"/>
  <c r="M73" i="7"/>
  <c r="R73" i="7"/>
  <c r="J73" i="7"/>
  <c r="T73" i="7"/>
  <c r="L73" i="7"/>
  <c r="V73" i="7"/>
  <c r="U73" i="7"/>
  <c r="W73" i="7"/>
  <c r="J56" i="7"/>
  <c r="Y56" i="7"/>
  <c r="X56" i="7"/>
  <c r="P56" i="7"/>
  <c r="I56" i="7"/>
  <c r="L56" i="7"/>
  <c r="H56" i="7"/>
  <c r="K56" i="7"/>
  <c r="R56" i="7"/>
  <c r="Q56" i="7"/>
  <c r="Y40" i="7"/>
  <c r="K40" i="7"/>
  <c r="J40" i="7"/>
  <c r="T40" i="7"/>
  <c r="M40" i="7"/>
  <c r="I40" i="7"/>
  <c r="N40" i="7"/>
  <c r="X40" i="7"/>
  <c r="W40" i="7"/>
  <c r="L40" i="7"/>
  <c r="Q40" i="7"/>
  <c r="L24" i="7"/>
  <c r="S24" i="7"/>
  <c r="N24" i="7"/>
  <c r="H24" i="7"/>
  <c r="F24" i="7"/>
  <c r="X24" i="7"/>
  <c r="P24" i="7"/>
  <c r="K24" i="7"/>
  <c r="Q24" i="7"/>
  <c r="U24" i="7"/>
  <c r="O8" i="7"/>
  <c r="G8" i="7"/>
  <c r="Z8" i="7"/>
  <c r="J8" i="7"/>
  <c r="H8" i="7"/>
  <c r="X8" i="7"/>
  <c r="I8" i="7"/>
  <c r="W8" i="7"/>
  <c r="Q8" i="7"/>
  <c r="S8" i="7"/>
  <c r="R8" i="7"/>
  <c r="L80" i="7"/>
  <c r="G80" i="7"/>
  <c r="W80" i="7"/>
  <c r="F80" i="7"/>
  <c r="U80" i="7"/>
  <c r="X80" i="7"/>
  <c r="P80" i="7"/>
  <c r="V80" i="7"/>
  <c r="Z80" i="7"/>
  <c r="Q80" i="7"/>
  <c r="X64" i="7"/>
  <c r="P64" i="7"/>
  <c r="J64" i="7"/>
  <c r="F64" i="7"/>
  <c r="M64" i="7"/>
  <c r="S64" i="7"/>
  <c r="O64" i="7"/>
  <c r="R64" i="7"/>
  <c r="T64" i="7"/>
  <c r="U64" i="7"/>
  <c r="Q64" i="7"/>
  <c r="Z47" i="7"/>
  <c r="W47" i="7"/>
  <c r="N47" i="7"/>
  <c r="R47" i="7"/>
  <c r="F47" i="7"/>
  <c r="V47" i="7"/>
  <c r="K47" i="7"/>
  <c r="S47" i="7"/>
  <c r="P47" i="7"/>
  <c r="H47" i="7"/>
  <c r="X47" i="7"/>
  <c r="Y31" i="7"/>
  <c r="J31" i="7"/>
  <c r="I31" i="7"/>
  <c r="M31" i="7"/>
  <c r="L31" i="7"/>
  <c r="X31" i="7"/>
  <c r="Q31" i="7"/>
  <c r="U31" i="7"/>
  <c r="N31" i="7"/>
  <c r="W31" i="7"/>
  <c r="H15" i="7"/>
  <c r="W15" i="7"/>
  <c r="N15" i="7"/>
  <c r="V15" i="7"/>
  <c r="Z15" i="7"/>
  <c r="L15" i="7"/>
  <c r="X15" i="7"/>
  <c r="O15" i="7"/>
  <c r="G15" i="7"/>
  <c r="M15" i="7"/>
  <c r="J15" i="7"/>
  <c r="Q41" i="7"/>
  <c r="Z41" i="7"/>
  <c r="G41" i="7"/>
  <c r="P45" i="7"/>
  <c r="K45" i="7"/>
  <c r="F45" i="7"/>
  <c r="G45" i="7"/>
  <c r="I45" i="7"/>
  <c r="T53" i="7"/>
  <c r="R53" i="7"/>
  <c r="L53" i="7"/>
  <c r="S52" i="7"/>
  <c r="G52" i="7"/>
  <c r="Y52" i="7"/>
  <c r="K52" i="7"/>
  <c r="I52" i="7"/>
  <c r="L52" i="7"/>
  <c r="R52" i="7"/>
  <c r="T52" i="7"/>
  <c r="V52" i="7"/>
  <c r="Q52" i="7"/>
  <c r="R76" i="7"/>
  <c r="K76" i="7"/>
  <c r="F76" i="7"/>
  <c r="O76" i="7"/>
  <c r="U76" i="7"/>
  <c r="L76" i="7"/>
  <c r="H76" i="7"/>
  <c r="S76" i="7"/>
  <c r="N76" i="7"/>
  <c r="Q76" i="7"/>
  <c r="G11" i="7"/>
  <c r="R11" i="7"/>
  <c r="T11" i="7"/>
  <c r="I11" i="7"/>
  <c r="M11" i="7"/>
  <c r="S11" i="7"/>
  <c r="X11" i="7"/>
  <c r="Z11" i="7"/>
  <c r="K11" i="7"/>
  <c r="U11" i="7"/>
  <c r="Y69" i="7"/>
  <c r="T69" i="7"/>
  <c r="R69" i="7"/>
  <c r="Q69" i="7"/>
  <c r="J69" i="7"/>
  <c r="L69" i="7"/>
  <c r="S69" i="7"/>
  <c r="X69" i="7"/>
  <c r="K69" i="7"/>
  <c r="N69" i="7"/>
  <c r="G69" i="7"/>
  <c r="Y92" i="7"/>
  <c r="L92" i="7"/>
  <c r="S92" i="7"/>
  <c r="H92" i="7"/>
  <c r="Z92" i="7"/>
  <c r="I92" i="7"/>
  <c r="X92" i="7"/>
  <c r="G92" i="7"/>
  <c r="N92" i="7"/>
  <c r="V92" i="7"/>
  <c r="U92" i="7"/>
  <c r="S43" i="7"/>
  <c r="P43" i="7"/>
  <c r="I43" i="7"/>
  <c r="M43" i="7"/>
  <c r="J43" i="7"/>
  <c r="Z43" i="7"/>
  <c r="H43" i="7"/>
  <c r="Y43" i="7"/>
  <c r="F43" i="7"/>
  <c r="N43" i="7"/>
  <c r="I33" i="7"/>
  <c r="K33" i="7"/>
  <c r="J33" i="7"/>
  <c r="Q33" i="7"/>
  <c r="M33" i="7"/>
  <c r="T33" i="7"/>
  <c r="Y33" i="7"/>
  <c r="P33" i="7"/>
  <c r="O33" i="7"/>
  <c r="W33" i="7"/>
  <c r="H33" i="7"/>
  <c r="V33" i="7"/>
  <c r="R33" i="7"/>
  <c r="L33" i="7"/>
  <c r="N33" i="7"/>
  <c r="Q82" i="7"/>
  <c r="U82" i="7"/>
  <c r="T82" i="7"/>
  <c r="X82" i="7"/>
  <c r="F82" i="7"/>
  <c r="V10" i="7"/>
  <c r="Q10" i="7"/>
  <c r="T10" i="7"/>
  <c r="O10" i="7"/>
  <c r="G10" i="7"/>
  <c r="S26" i="7"/>
  <c r="K26" i="7"/>
  <c r="O26" i="7"/>
  <c r="G26" i="7"/>
  <c r="Q26" i="7"/>
  <c r="W42" i="7"/>
  <c r="K42" i="7"/>
  <c r="N42" i="7"/>
  <c r="H42" i="7"/>
  <c r="Z42" i="7"/>
  <c r="R59" i="7"/>
  <c r="P59" i="7"/>
  <c r="J59" i="7"/>
  <c r="V59" i="7"/>
  <c r="N59" i="7"/>
  <c r="V75" i="7"/>
  <c r="Z75" i="7"/>
  <c r="M75" i="7"/>
  <c r="R75" i="7"/>
  <c r="U75" i="7"/>
  <c r="G91" i="7"/>
  <c r="P91" i="7"/>
  <c r="H91" i="7"/>
  <c r="F91" i="7"/>
  <c r="Q15" i="7"/>
  <c r="S15" i="7"/>
  <c r="V31" i="7"/>
  <c r="Z31" i="7"/>
  <c r="T47" i="7"/>
  <c r="L47" i="7"/>
  <c r="Y64" i="7"/>
  <c r="G64" i="7"/>
  <c r="M80" i="7"/>
  <c r="T80" i="7"/>
  <c r="S80" i="7"/>
  <c r="Y8" i="7"/>
  <c r="L8" i="7"/>
  <c r="V8" i="7"/>
  <c r="M24" i="7"/>
  <c r="R24" i="7"/>
  <c r="V24" i="7"/>
  <c r="R40" i="7"/>
  <c r="G40" i="7"/>
  <c r="S40" i="7"/>
  <c r="V56" i="7"/>
  <c r="F56" i="7"/>
  <c r="W56" i="7"/>
  <c r="H73" i="7"/>
  <c r="G73" i="7"/>
  <c r="N73" i="7"/>
  <c r="F89" i="7"/>
  <c r="M89" i="7"/>
  <c r="G89" i="7"/>
  <c r="Q66" i="7"/>
  <c r="P66" i="7"/>
  <c r="I66" i="7"/>
  <c r="O86" i="7"/>
  <c r="H86" i="7"/>
  <c r="J86" i="7"/>
  <c r="Y14" i="7"/>
  <c r="T14" i="7"/>
  <c r="G14" i="7"/>
  <c r="K30" i="7"/>
  <c r="V30" i="7"/>
  <c r="N30" i="7"/>
  <c r="M46" i="7"/>
  <c r="P46" i="7"/>
  <c r="N46" i="7"/>
  <c r="X63" i="7"/>
  <c r="P63" i="7"/>
  <c r="N63" i="7"/>
  <c r="L79" i="7"/>
  <c r="S79" i="7"/>
  <c r="Y79" i="7"/>
  <c r="N11" i="7"/>
  <c r="H11" i="7"/>
  <c r="W11" i="7"/>
  <c r="F27" i="7"/>
  <c r="O27" i="7"/>
  <c r="I27" i="7"/>
  <c r="V43" i="7"/>
  <c r="X43" i="7"/>
  <c r="K43" i="7"/>
  <c r="I60" i="7"/>
  <c r="X76" i="7"/>
  <c r="G76" i="7"/>
  <c r="J92" i="7"/>
  <c r="W92" i="7"/>
  <c r="Z20" i="7"/>
  <c r="S20" i="7"/>
  <c r="U20" i="7"/>
  <c r="I36" i="7"/>
  <c r="J36" i="7"/>
  <c r="M52" i="7"/>
  <c r="F52" i="7"/>
  <c r="Z52" i="7"/>
  <c r="Z69" i="7"/>
  <c r="V69" i="7"/>
  <c r="H69" i="7"/>
  <c r="L85" i="7"/>
  <c r="I85" i="7"/>
  <c r="R85" i="7"/>
  <c r="I62" i="7"/>
  <c r="Z33" i="7"/>
  <c r="M37" i="7"/>
  <c r="X33" i="7"/>
  <c r="S33" i="7"/>
  <c r="U37" i="7"/>
  <c r="W62" i="7"/>
  <c r="H62" i="7"/>
  <c r="U62" i="7"/>
  <c r="Y62" i="7"/>
  <c r="R62" i="7"/>
  <c r="O62" i="7"/>
  <c r="X62" i="7"/>
  <c r="T62" i="7"/>
  <c r="F62" i="7"/>
  <c r="J62" i="7"/>
  <c r="K62" i="7"/>
  <c r="Y36" i="7"/>
  <c r="X36" i="7"/>
  <c r="S36" i="7"/>
  <c r="N36" i="7"/>
  <c r="T36" i="7"/>
  <c r="Q36" i="7"/>
  <c r="H36" i="7"/>
  <c r="W36" i="7"/>
  <c r="R36" i="7"/>
  <c r="O36" i="7"/>
  <c r="M36" i="7"/>
  <c r="Y60" i="7"/>
  <c r="H60" i="7"/>
  <c r="R60" i="7"/>
  <c r="J60" i="7"/>
  <c r="X60" i="7"/>
  <c r="Q60" i="7"/>
  <c r="V60" i="7"/>
  <c r="K60" i="7"/>
  <c r="W60" i="7"/>
  <c r="O60" i="7"/>
  <c r="U60" i="7"/>
  <c r="Z29" i="7"/>
  <c r="S29" i="7"/>
  <c r="L29" i="7"/>
  <c r="R29" i="7"/>
  <c r="I29" i="7"/>
  <c r="T29" i="7"/>
  <c r="P29" i="7"/>
  <c r="W29" i="7"/>
  <c r="G29" i="7"/>
  <c r="O29" i="7"/>
  <c r="K29" i="7"/>
  <c r="Q29" i="7"/>
  <c r="N29" i="7"/>
  <c r="J29" i="7"/>
  <c r="Y29" i="7"/>
  <c r="V29" i="7"/>
  <c r="X29" i="7"/>
  <c r="O82" i="7"/>
  <c r="S82" i="7"/>
  <c r="H82" i="7"/>
  <c r="Z82" i="7"/>
  <c r="I10" i="7"/>
  <c r="N10" i="7"/>
  <c r="P10" i="7"/>
  <c r="R10" i="7"/>
  <c r="S10" i="7"/>
  <c r="H26" i="7"/>
  <c r="R26" i="7"/>
  <c r="T26" i="7"/>
  <c r="W26" i="7"/>
  <c r="M42" i="7"/>
  <c r="I42" i="7"/>
  <c r="X42" i="7"/>
  <c r="V42" i="7"/>
  <c r="R42" i="7"/>
  <c r="H59" i="7"/>
  <c r="Q59" i="7"/>
  <c r="S59" i="7"/>
  <c r="O59" i="7"/>
  <c r="F75" i="7"/>
  <c r="Y75" i="7"/>
  <c r="W75" i="7"/>
  <c r="N75" i="7"/>
  <c r="S75" i="7"/>
  <c r="W91" i="7"/>
  <c r="U91" i="7"/>
  <c r="X91" i="7"/>
  <c r="L91" i="7"/>
  <c r="U15" i="7"/>
  <c r="Y15" i="7"/>
  <c r="K15" i="7"/>
  <c r="F31" i="7"/>
  <c r="O31" i="7"/>
  <c r="H31" i="7"/>
  <c r="J47" i="7"/>
  <c r="Y47" i="7"/>
  <c r="G47" i="7"/>
  <c r="I64" i="7"/>
  <c r="K64" i="7"/>
  <c r="V64" i="7"/>
  <c r="I80" i="7"/>
  <c r="J80" i="7"/>
  <c r="H80" i="7"/>
  <c r="M8" i="7"/>
  <c r="U8" i="7"/>
  <c r="F8" i="7"/>
  <c r="Y24" i="7"/>
  <c r="G24" i="7"/>
  <c r="T24" i="7"/>
  <c r="F40" i="7"/>
  <c r="O40" i="7"/>
  <c r="P40" i="7"/>
  <c r="M56" i="7"/>
  <c r="G56" i="7"/>
  <c r="T56" i="7"/>
  <c r="S73" i="7"/>
  <c r="K73" i="7"/>
  <c r="I73" i="7"/>
  <c r="V89" i="7"/>
  <c r="Y89" i="7"/>
  <c r="O89" i="7"/>
  <c r="K66" i="7"/>
  <c r="X66" i="7"/>
  <c r="U66" i="7"/>
  <c r="Q86" i="7"/>
  <c r="R86" i="7"/>
  <c r="N86" i="7"/>
  <c r="P14" i="7"/>
  <c r="N14" i="7"/>
  <c r="S14" i="7"/>
  <c r="U30" i="7"/>
  <c r="W30" i="7"/>
  <c r="L30" i="7"/>
  <c r="U46" i="7"/>
  <c r="H46" i="7"/>
  <c r="R46" i="7"/>
  <c r="S63" i="7"/>
  <c r="V63" i="7"/>
  <c r="T63" i="7"/>
  <c r="V79" i="7"/>
  <c r="Q79" i="7"/>
  <c r="G79" i="7"/>
  <c r="Q11" i="7"/>
  <c r="P11" i="7"/>
  <c r="Y11" i="7"/>
  <c r="W27" i="7"/>
  <c r="N27" i="7"/>
  <c r="T43" i="7"/>
  <c r="O43" i="7"/>
  <c r="F60" i="7"/>
  <c r="N60" i="7"/>
  <c r="I76" i="7"/>
  <c r="J76" i="7"/>
  <c r="W76" i="7"/>
  <c r="Q92" i="7"/>
  <c r="R92" i="7"/>
  <c r="P92" i="7"/>
  <c r="R20" i="7"/>
  <c r="W20" i="7"/>
  <c r="Y20" i="7"/>
  <c r="U36" i="7"/>
  <c r="P36" i="7"/>
  <c r="G36" i="7"/>
  <c r="J52" i="7"/>
  <c r="O52" i="7"/>
  <c r="X52" i="7"/>
  <c r="W69" i="7"/>
  <c r="O69" i="7"/>
  <c r="P85" i="7"/>
  <c r="N85" i="7"/>
  <c r="G62" i="7"/>
  <c r="M62" i="7"/>
  <c r="R45" i="7"/>
  <c r="H29" i="7"/>
  <c r="Q37" i="7"/>
  <c r="F33" i="7"/>
  <c r="BH440" i="4"/>
  <c r="CC440" i="4"/>
  <c r="CX440" i="4"/>
  <c r="DQ440" i="4"/>
  <c r="CJ385" i="4"/>
  <c r="CN437" i="4"/>
  <c r="AV475" i="4"/>
  <c r="CG475" i="4"/>
  <c r="DO449" i="4"/>
  <c r="Y459" i="4"/>
  <c r="BP493" i="4"/>
  <c r="F497" i="4"/>
  <c r="BO497" i="4"/>
  <c r="AZ234" i="4"/>
  <c r="CA234" i="4"/>
  <c r="CK234" i="4"/>
  <c r="CF234" i="4"/>
  <c r="CE234" i="4"/>
  <c r="Z234" i="4"/>
  <c r="DR234" i="4"/>
  <c r="AI234" i="4"/>
  <c r="BJ234" i="4"/>
  <c r="AY234" i="4"/>
  <c r="CT234" i="4"/>
  <c r="V234" i="4"/>
  <c r="Q234" i="4"/>
  <c r="CY234" i="4"/>
  <c r="BW234" i="4"/>
  <c r="AR234" i="4"/>
  <c r="E234" i="4"/>
  <c r="CM234" i="4"/>
  <c r="CK242" i="4"/>
  <c r="BE242" i="4"/>
  <c r="I242" i="4"/>
  <c r="AP242" i="4"/>
  <c r="BY242" i="4"/>
  <c r="BZ242" i="4"/>
  <c r="H242" i="4"/>
  <c r="DE242" i="4"/>
  <c r="BB242" i="4"/>
  <c r="AR242" i="4"/>
  <c r="E242" i="4"/>
  <c r="CM242" i="4"/>
  <c r="AW242" i="4"/>
  <c r="U242" i="4"/>
  <c r="DC242" i="4"/>
  <c r="BK385" i="4"/>
  <c r="AU385" i="4"/>
  <c r="K385" i="4"/>
  <c r="I385" i="4"/>
  <c r="R385" i="4"/>
  <c r="U385" i="4"/>
  <c r="AD385" i="4"/>
  <c r="J426" i="4"/>
  <c r="BB426" i="4"/>
  <c r="CY475" i="4"/>
  <c r="AZ475" i="4"/>
  <c r="DL475" i="4"/>
  <c r="BJ475" i="4"/>
  <c r="BV475" i="4"/>
  <c r="AL475" i="4"/>
  <c r="DS475" i="4"/>
  <c r="CI475" i="4"/>
  <c r="AN475" i="4"/>
  <c r="CZ475" i="4"/>
  <c r="AI475" i="4"/>
  <c r="AK475" i="4"/>
  <c r="DR475" i="4"/>
  <c r="CH475" i="4"/>
  <c r="AX475" i="4"/>
  <c r="L475" i="4"/>
  <c r="BX475" i="4"/>
  <c r="CI440" i="4"/>
  <c r="W440" i="4"/>
  <c r="CE440" i="4"/>
  <c r="S440" i="4"/>
  <c r="BK440" i="4"/>
  <c r="H440" i="4"/>
  <c r="AC440" i="4"/>
  <c r="AX440" i="4"/>
  <c r="BT440" i="4"/>
  <c r="CO440" i="4"/>
  <c r="DJ440" i="4"/>
  <c r="T440" i="4"/>
  <c r="AO440" i="4"/>
  <c r="BJ440" i="4"/>
  <c r="CF440" i="4"/>
  <c r="DA440" i="4"/>
  <c r="J440" i="4"/>
  <c r="AF440" i="4"/>
  <c r="BA440" i="4"/>
  <c r="BV440" i="4"/>
  <c r="CR440" i="4"/>
  <c r="DM440" i="4"/>
  <c r="V440" i="4"/>
  <c r="AR440" i="4"/>
  <c r="BM440" i="4"/>
  <c r="CH440" i="4"/>
  <c r="DD440" i="4"/>
  <c r="DR440" i="4"/>
  <c r="CQ234" i="4"/>
  <c r="AI385" i="4"/>
  <c r="AH411" i="4"/>
  <c r="AB437" i="4"/>
  <c r="DC440" i="4"/>
  <c r="CT475" i="4"/>
  <c r="DA475" i="4"/>
  <c r="CK459" i="4"/>
  <c r="G459" i="4"/>
  <c r="CA485" i="4"/>
  <c r="V493" i="4"/>
  <c r="D493" i="4"/>
  <c r="BI497" i="4"/>
  <c r="DL234" i="4"/>
  <c r="BE234" i="4"/>
  <c r="AU234" i="4"/>
  <c r="BK234" i="4"/>
  <c r="BI234" i="4"/>
  <c r="BF234" i="4"/>
  <c r="DP234" i="4"/>
  <c r="M234" i="4"/>
  <c r="CP234" i="4"/>
  <c r="AC234" i="4"/>
  <c r="DJ234" i="4"/>
  <c r="AL234" i="4"/>
  <c r="AB234" i="4"/>
  <c r="DI234" i="4"/>
  <c r="CG234" i="4"/>
  <c r="BC234" i="4"/>
  <c r="P234" i="4"/>
  <c r="CW234" i="4"/>
  <c r="BP242" i="4"/>
  <c r="AJ242" i="4"/>
  <c r="CZ242" i="4"/>
  <c r="BF242" i="4"/>
  <c r="BD242" i="4"/>
  <c r="CP242" i="4"/>
  <c r="R242" i="4"/>
  <c r="CJ242" i="4"/>
  <c r="BR242" i="4"/>
  <c r="BC242" i="4"/>
  <c r="P242" i="4"/>
  <c r="CW242" i="4"/>
  <c r="BH242" i="4"/>
  <c r="AF242" i="4"/>
  <c r="DM242" i="4"/>
  <c r="AN385" i="4"/>
  <c r="CB385" i="4"/>
  <c r="BH385" i="4"/>
  <c r="AO385" i="4"/>
  <c r="AX385" i="4"/>
  <c r="BA385" i="4"/>
  <c r="BJ385" i="4"/>
  <c r="DD426" i="4"/>
  <c r="DM426" i="4"/>
  <c r="CM485" i="4"/>
  <c r="AA485" i="4"/>
  <c r="CI485" i="4"/>
  <c r="W485" i="4"/>
  <c r="CE485" i="4"/>
  <c r="S485" i="4"/>
  <c r="U485" i="4"/>
  <c r="AP485" i="4"/>
  <c r="BL485" i="4"/>
  <c r="CG485" i="4"/>
  <c r="DB485" i="4"/>
  <c r="F485" i="4"/>
  <c r="AB485" i="4"/>
  <c r="AW485" i="4"/>
  <c r="BR485" i="4"/>
  <c r="CN485" i="4"/>
  <c r="DI485" i="4"/>
  <c r="R485" i="4"/>
  <c r="AN485" i="4"/>
  <c r="BI485" i="4"/>
  <c r="CD485" i="4"/>
  <c r="CZ485" i="4"/>
  <c r="D485" i="4"/>
  <c r="Y485" i="4"/>
  <c r="AT485" i="4"/>
  <c r="BP485" i="4"/>
  <c r="CK485" i="4"/>
  <c r="DF485" i="4"/>
  <c r="DC437" i="4"/>
  <c r="P437" i="4"/>
  <c r="CB437" i="4"/>
  <c r="Y437" i="4"/>
  <c r="CK437" i="4"/>
  <c r="BO437" i="4"/>
  <c r="AJ437" i="4"/>
  <c r="CV437" i="4"/>
  <c r="AS437" i="4"/>
  <c r="DE437" i="4"/>
  <c r="AA437" i="4"/>
  <c r="BD437" i="4"/>
  <c r="DP437" i="4"/>
  <c r="BM437" i="4"/>
  <c r="N437" i="4"/>
  <c r="BC437" i="4"/>
  <c r="CT437" i="4"/>
  <c r="O437" i="4"/>
  <c r="BF437" i="4"/>
  <c r="CX437" i="4"/>
  <c r="R437" i="4"/>
  <c r="BJ437" i="4"/>
  <c r="CY437" i="4"/>
  <c r="AE437" i="4"/>
  <c r="BV437" i="4"/>
  <c r="DN437" i="4"/>
  <c r="DK475" i="4"/>
  <c r="Z475" i="4"/>
  <c r="DG475" i="4"/>
  <c r="BW475" i="4"/>
  <c r="AM475" i="4"/>
  <c r="D475" i="4"/>
  <c r="BP475" i="4"/>
  <c r="AY475" i="4"/>
  <c r="J475" i="4"/>
  <c r="CQ475" i="4"/>
  <c r="BG475" i="4"/>
  <c r="W475" i="4"/>
  <c r="DE475" i="4"/>
  <c r="BD475" i="4"/>
  <c r="DP475" i="4"/>
  <c r="DQ475" i="4"/>
  <c r="BF475" i="4"/>
  <c r="V475" i="4"/>
  <c r="DC475" i="4"/>
  <c r="BS475" i="4"/>
  <c r="AB475" i="4"/>
  <c r="CN475" i="4"/>
  <c r="BS440" i="4"/>
  <c r="G440" i="4"/>
  <c r="BO440" i="4"/>
  <c r="DG440" i="4"/>
  <c r="AU440" i="4"/>
  <c r="M440" i="4"/>
  <c r="AH440" i="4"/>
  <c r="BD440" i="4"/>
  <c r="BY440" i="4"/>
  <c r="CT440" i="4"/>
  <c r="D440" i="4"/>
  <c r="Y440" i="4"/>
  <c r="AT440" i="4"/>
  <c r="BP440" i="4"/>
  <c r="CK440" i="4"/>
  <c r="DF440" i="4"/>
  <c r="P440" i="4"/>
  <c r="AK440" i="4"/>
  <c r="BF440" i="4"/>
  <c r="CB440" i="4"/>
  <c r="CW440" i="4"/>
  <c r="F440" i="4"/>
  <c r="AB440" i="4"/>
  <c r="AW440" i="4"/>
  <c r="BR440" i="4"/>
  <c r="CN440" i="4"/>
  <c r="DI440" i="4"/>
  <c r="DN440" i="4"/>
  <c r="CH426" i="4"/>
  <c r="M411" i="4"/>
  <c r="CE437" i="4"/>
  <c r="M475" i="4"/>
  <c r="I475" i="4"/>
  <c r="BS459" i="4"/>
  <c r="BY493" i="4"/>
  <c r="DL497" i="4"/>
  <c r="W497" i="4"/>
  <c r="AE234" i="4"/>
  <c r="O234" i="4"/>
  <c r="Y234" i="4"/>
  <c r="AO234" i="4"/>
  <c r="S234" i="4"/>
  <c r="BV234" i="4"/>
  <c r="CU234" i="4"/>
  <c r="AD234" i="4"/>
  <c r="DF234" i="4"/>
  <c r="AH234" i="4"/>
  <c r="BO234" i="4"/>
  <c r="CH234" i="4"/>
  <c r="BH234" i="4"/>
  <c r="AF234" i="4"/>
  <c r="DM234" i="4"/>
  <c r="CI234" i="4"/>
  <c r="CF242" i="4"/>
  <c r="D242" i="4"/>
  <c r="CQ242" i="4"/>
  <c r="AN242" i="4"/>
  <c r="DB242" i="4"/>
  <c r="N242" i="4"/>
  <c r="CO242" i="4"/>
  <c r="BN242" i="4"/>
  <c r="X242" i="4"/>
  <c r="DN242" i="4"/>
  <c r="CI242" i="4"/>
  <c r="AV242" i="4"/>
  <c r="G242" i="4"/>
  <c r="CN242" i="4"/>
  <c r="AY385" i="4"/>
  <c r="P385" i="4"/>
  <c r="DO385" i="4"/>
  <c r="BU385" i="4"/>
  <c r="CD385" i="4"/>
  <c r="CG385" i="4"/>
  <c r="CP426" i="4"/>
  <c r="DK426" i="4"/>
  <c r="CW426" i="4"/>
  <c r="AK426" i="4"/>
  <c r="CD426" i="4"/>
  <c r="DN426" i="4"/>
  <c r="AF426" i="4"/>
  <c r="BP426" i="4"/>
  <c r="AN426" i="4"/>
  <c r="CS426" i="4"/>
  <c r="AG426" i="4"/>
  <c r="BX426" i="4"/>
  <c r="DH426" i="4"/>
  <c r="AA426" i="4"/>
  <c r="BK426" i="4"/>
  <c r="S426" i="4"/>
  <c r="DA426" i="4"/>
  <c r="AO426" i="4"/>
  <c r="CI426" i="4"/>
  <c r="DS426" i="4"/>
  <c r="AL426" i="4"/>
  <c r="BV426" i="4"/>
  <c r="BJ426" i="4"/>
  <c r="DJ426" i="4"/>
  <c r="O426" i="4"/>
  <c r="G426" i="4"/>
  <c r="CO426" i="4"/>
  <c r="V426" i="4"/>
  <c r="AD426" i="4"/>
  <c r="BO426" i="4"/>
  <c r="CG426" i="4"/>
  <c r="U426" i="4"/>
  <c r="BH426" i="4"/>
  <c r="CR426" i="4"/>
  <c r="K426" i="4"/>
  <c r="AU426" i="4"/>
  <c r="BZ426" i="4"/>
  <c r="CC426" i="4"/>
  <c r="Q426" i="4"/>
  <c r="BC426" i="4"/>
  <c r="CM426" i="4"/>
  <c r="F426" i="4"/>
  <c r="AP426" i="4"/>
  <c r="BD426" i="4"/>
  <c r="CK426" i="4"/>
  <c r="Y426" i="4"/>
  <c r="BN426" i="4"/>
  <c r="CX426" i="4"/>
  <c r="P426" i="4"/>
  <c r="AZ426" i="4"/>
  <c r="CU426" i="4"/>
  <c r="AB426" i="4"/>
  <c r="DE426" i="4"/>
  <c r="AQ426" i="4"/>
  <c r="AC426" i="4"/>
  <c r="BF426" i="4"/>
  <c r="DF426" i="4"/>
  <c r="BT426" i="4"/>
  <c r="H426" i="4"/>
  <c r="BQ426" i="4"/>
  <c r="E426" i="4"/>
  <c r="AM426" i="4"/>
  <c r="BW426" i="4"/>
  <c r="DG426" i="4"/>
  <c r="Z426" i="4"/>
  <c r="AT426" i="4"/>
  <c r="BM426" i="4"/>
  <c r="DO426" i="4"/>
  <c r="AH426" i="4"/>
  <c r="BR426" i="4"/>
  <c r="DB426" i="4"/>
  <c r="T426" i="4"/>
  <c r="CJ426" i="4"/>
  <c r="BU426" i="4"/>
  <c r="I426" i="4"/>
  <c r="AR426" i="4"/>
  <c r="CB426" i="4"/>
  <c r="DL426" i="4"/>
  <c r="AE426" i="4"/>
  <c r="N426" i="4"/>
  <c r="BL426" i="4"/>
  <c r="AS426" i="4"/>
  <c r="CA426" i="4"/>
  <c r="BS426" i="4"/>
  <c r="DP426" i="4"/>
  <c r="BA426" i="4"/>
  <c r="CL426" i="4"/>
  <c r="CT426" i="4"/>
  <c r="CZ426" i="4"/>
  <c r="W426" i="4"/>
  <c r="BI426" i="4"/>
  <c r="DC426" i="4"/>
  <c r="AY426" i="4"/>
  <c r="CY426" i="4"/>
  <c r="D426" i="4"/>
  <c r="L426" i="4"/>
  <c r="DQ426" i="4"/>
  <c r="BG426" i="4"/>
  <c r="CV426" i="4"/>
  <c r="X426" i="4"/>
  <c r="R426" i="4"/>
  <c r="DI426" i="4"/>
  <c r="AV426" i="4"/>
  <c r="BE426" i="4"/>
  <c r="CQ426" i="4"/>
  <c r="CN426" i="4"/>
  <c r="K398" i="4"/>
  <c r="O398" i="4"/>
  <c r="DG398" i="4"/>
  <c r="AE398" i="4"/>
  <c r="CQ398" i="4"/>
  <c r="CA398" i="4"/>
  <c r="AU398" i="4"/>
  <c r="BK398" i="4"/>
  <c r="DN385" i="4"/>
  <c r="CX385" i="4"/>
  <c r="CH385" i="4"/>
  <c r="BB385" i="4"/>
  <c r="V385" i="4"/>
  <c r="DE385" i="4"/>
  <c r="BY385" i="4"/>
  <c r="AS385" i="4"/>
  <c r="M385" i="4"/>
  <c r="DB385" i="4"/>
  <c r="BV385" i="4"/>
  <c r="AP385" i="4"/>
  <c r="J385" i="4"/>
  <c r="CS385" i="4"/>
  <c r="BM385" i="4"/>
  <c r="AG385" i="4"/>
  <c r="G385" i="4"/>
  <c r="BS385" i="4"/>
  <c r="L385" i="4"/>
  <c r="BX385" i="4"/>
  <c r="AA385" i="4"/>
  <c r="CM385" i="4"/>
  <c r="AF385" i="4"/>
  <c r="CR385" i="4"/>
  <c r="CA385" i="4"/>
  <c r="BP385" i="4"/>
  <c r="CE385" i="4"/>
  <c r="BT385" i="4"/>
  <c r="CQ385" i="4"/>
  <c r="DL385" i="4"/>
  <c r="DP385" i="4"/>
  <c r="BZ385" i="4"/>
  <c r="AT385" i="4"/>
  <c r="N385" i="4"/>
  <c r="CW385" i="4"/>
  <c r="BQ385" i="4"/>
  <c r="AK385" i="4"/>
  <c r="E385" i="4"/>
  <c r="CT385" i="4"/>
  <c r="BN385" i="4"/>
  <c r="AH385" i="4"/>
  <c r="DQ385" i="4"/>
  <c r="CK385" i="4"/>
  <c r="BE385" i="4"/>
  <c r="Y385" i="4"/>
  <c r="W385" i="4"/>
  <c r="CI385" i="4"/>
  <c r="AB385" i="4"/>
  <c r="CN385" i="4"/>
  <c r="AQ385" i="4"/>
  <c r="DC385" i="4"/>
  <c r="AV385" i="4"/>
  <c r="DH385" i="4"/>
  <c r="DG385" i="4"/>
  <c r="CV385" i="4"/>
  <c r="DK385" i="4"/>
  <c r="CZ385" i="4"/>
  <c r="T385" i="4"/>
  <c r="DF385" i="4"/>
  <c r="BR385" i="4"/>
  <c r="AL385" i="4"/>
  <c r="F385" i="4"/>
  <c r="CO385" i="4"/>
  <c r="BI385" i="4"/>
  <c r="AC385" i="4"/>
  <c r="DR385" i="4"/>
  <c r="CL385" i="4"/>
  <c r="BF385" i="4"/>
  <c r="Z385" i="4"/>
  <c r="DI385" i="4"/>
  <c r="CC385" i="4"/>
  <c r="AW385" i="4"/>
  <c r="Q385" i="4"/>
  <c r="AM385" i="4"/>
  <c r="CY385" i="4"/>
  <c r="AR385" i="4"/>
  <c r="DD385" i="4"/>
  <c r="BG385" i="4"/>
  <c r="DS385" i="4"/>
  <c r="BL385" i="4"/>
  <c r="O385" i="4"/>
  <c r="D385" i="4"/>
  <c r="S385" i="4"/>
  <c r="H385" i="4"/>
  <c r="AE385" i="4"/>
  <c r="AZ385" i="4"/>
  <c r="DA367" i="4"/>
  <c r="CC367" i="4"/>
  <c r="Q367" i="4"/>
  <c r="BT367" i="4"/>
  <c r="H367" i="4"/>
  <c r="BI367" i="4"/>
  <c r="DL367" i="4"/>
  <c r="AZ367" i="4"/>
  <c r="V367" i="4"/>
  <c r="AI367" i="4"/>
  <c r="AP367" i="4"/>
  <c r="AM367" i="4"/>
  <c r="DI367" i="4"/>
  <c r="AW367" i="4"/>
  <c r="CZ367" i="4"/>
  <c r="AN367" i="4"/>
  <c r="CO367" i="4"/>
  <c r="AC367" i="4"/>
  <c r="CF367" i="4"/>
  <c r="T367" i="4"/>
  <c r="CH367" i="4"/>
  <c r="CU367" i="4"/>
  <c r="DB367" i="4"/>
  <c r="BM367" i="4"/>
  <c r="BD367" i="4"/>
  <c r="AS367" i="4"/>
  <c r="AJ367" i="4"/>
  <c r="BO367" i="4"/>
  <c r="BS367" i="4"/>
  <c r="CD367" i="4"/>
  <c r="CQ367" i="4"/>
  <c r="BG367" i="4"/>
  <c r="AG367" i="4"/>
  <c r="X367" i="4"/>
  <c r="M367" i="4"/>
  <c r="D367" i="4"/>
  <c r="J367" i="4"/>
  <c r="CY367" i="4"/>
  <c r="DJ367" i="4"/>
  <c r="AD367" i="4"/>
  <c r="K367" i="4"/>
  <c r="DS367" i="4"/>
  <c r="DP367" i="4"/>
  <c r="DE367" i="4"/>
  <c r="CV367" i="4"/>
  <c r="BB367" i="4"/>
  <c r="BV367" i="4"/>
  <c r="R367" i="4"/>
  <c r="AE367" i="4"/>
  <c r="AQ367" i="4"/>
  <c r="CS367" i="4"/>
  <c r="DN367" i="4"/>
  <c r="AT367" i="4"/>
  <c r="CJ367" i="4"/>
  <c r="G367" i="4"/>
  <c r="BY367" i="4"/>
  <c r="AX367" i="4"/>
  <c r="CR242" i="4"/>
  <c r="BA242" i="4"/>
  <c r="K242" i="4"/>
  <c r="CC242" i="4"/>
  <c r="AM242" i="4"/>
  <c r="DS242" i="4"/>
  <c r="CB242" i="4"/>
  <c r="AK242" i="4"/>
  <c r="DO242" i="4"/>
  <c r="BX242" i="4"/>
  <c r="AG242" i="4"/>
  <c r="CX242" i="4"/>
  <c r="AL242" i="4"/>
  <c r="AS242" i="4"/>
  <c r="DJ242" i="4"/>
  <c r="AX242" i="4"/>
  <c r="AC242" i="4"/>
  <c r="DK242" i="4"/>
  <c r="BJ242" i="4"/>
  <c r="M242" i="4"/>
  <c r="CU242" i="4"/>
  <c r="CL242" i="4"/>
  <c r="Z242" i="4"/>
  <c r="BI242" i="4"/>
  <c r="AE242" i="4"/>
  <c r="DL242" i="4"/>
  <c r="CA242" i="4"/>
  <c r="Y242" i="4"/>
  <c r="DG242" i="4"/>
  <c r="CG242" i="4"/>
  <c r="AQ242" i="4"/>
  <c r="DI242" i="4"/>
  <c r="BS242" i="4"/>
  <c r="AB242" i="4"/>
  <c r="DH242" i="4"/>
  <c r="BQ242" i="4"/>
  <c r="AA242" i="4"/>
  <c r="DD242" i="4"/>
  <c r="BM242" i="4"/>
  <c r="W242" i="4"/>
  <c r="CH242" i="4"/>
  <c r="V242" i="4"/>
  <c r="BO242" i="4"/>
  <c r="CT242" i="4"/>
  <c r="AH242" i="4"/>
  <c r="AY242" i="4"/>
  <c r="DF242" i="4"/>
  <c r="AT242" i="4"/>
  <c r="AI242" i="4"/>
  <c r="DP242" i="4"/>
  <c r="BV242" i="4"/>
  <c r="J242" i="4"/>
  <c r="CE242" i="4"/>
  <c r="AZ242" i="4"/>
  <c r="O242" i="4"/>
  <c r="CV242" i="4"/>
  <c r="AU242" i="4"/>
  <c r="AO242" i="4"/>
  <c r="DS234" i="4"/>
  <c r="CB234" i="4"/>
  <c r="AK234" i="4"/>
  <c r="DO234" i="4"/>
  <c r="BX234" i="4"/>
  <c r="AG234" i="4"/>
  <c r="DC234" i="4"/>
  <c r="BL234" i="4"/>
  <c r="U234" i="4"/>
  <c r="CN234" i="4"/>
  <c r="AW234" i="4"/>
  <c r="G234" i="4"/>
  <c r="BR234" i="4"/>
  <c r="F234" i="4"/>
  <c r="CJ234" i="4"/>
  <c r="CD234" i="4"/>
  <c r="R234" i="4"/>
  <c r="BT234" i="4"/>
  <c r="DH234" i="4"/>
  <c r="BQ234" i="4"/>
  <c r="AA234" i="4"/>
  <c r="DD234" i="4"/>
  <c r="BM234" i="4"/>
  <c r="W234" i="4"/>
  <c r="CR234" i="4"/>
  <c r="BA234" i="4"/>
  <c r="K234" i="4"/>
  <c r="CC234" i="4"/>
  <c r="AM234" i="4"/>
  <c r="DN234" i="4"/>
  <c r="BB234" i="4"/>
  <c r="X234" i="4"/>
  <c r="DE234" i="4"/>
  <c r="BN234" i="4"/>
  <c r="H234" i="4"/>
  <c r="CO234" i="4"/>
  <c r="BZ234" i="4"/>
  <c r="N234" i="4"/>
  <c r="BY234" i="4"/>
  <c r="DB234" i="4"/>
  <c r="AP234" i="4"/>
  <c r="AN234" i="4"/>
  <c r="T234" i="4"/>
  <c r="DA234" i="4"/>
  <c r="BP234" i="4"/>
  <c r="AJ234" i="4"/>
  <c r="DQ234" i="4"/>
  <c r="BU234" i="4"/>
  <c r="DI455" i="4"/>
  <c r="AP455" i="4"/>
  <c r="DK467" i="4"/>
  <c r="AX467" i="4"/>
  <c r="AS467" i="4"/>
  <c r="CX467" i="4"/>
  <c r="Z467" i="4"/>
  <c r="L467" i="4"/>
  <c r="G467" i="4"/>
  <c r="BL467" i="4"/>
  <c r="BG467" i="4"/>
  <c r="AU467" i="4"/>
  <c r="CY467" i="4"/>
  <c r="DA467" i="4"/>
  <c r="DC467" i="4"/>
  <c r="BU429" i="4"/>
  <c r="CB429" i="4"/>
  <c r="DC429" i="4"/>
  <c r="AT429" i="4"/>
  <c r="CV429" i="4"/>
  <c r="DS429" i="4"/>
  <c r="BJ429" i="4"/>
  <c r="CJ429" i="4"/>
  <c r="DN429" i="4"/>
  <c r="AU429" i="4"/>
  <c r="CQ429" i="4"/>
  <c r="BO448" i="4"/>
  <c r="J448" i="4"/>
  <c r="DL448" i="4"/>
  <c r="CN448" i="4"/>
  <c r="DF448" i="4"/>
  <c r="BX448" i="4"/>
  <c r="CT448" i="4"/>
  <c r="BK448" i="4"/>
  <c r="S448" i="4"/>
  <c r="CO448" i="4"/>
  <c r="AV448" i="4"/>
  <c r="D448" i="4"/>
  <c r="DS372" i="4"/>
  <c r="DB372" i="4"/>
  <c r="CG372" i="4"/>
  <c r="BL372" i="4"/>
  <c r="AP372" i="4"/>
  <c r="U372" i="4"/>
  <c r="DQ372" i="4"/>
  <c r="CV372" i="4"/>
  <c r="BZ372" i="4"/>
  <c r="BE372" i="4"/>
  <c r="AJ372" i="4"/>
  <c r="N372" i="4"/>
  <c r="DJ372" i="4"/>
  <c r="CO372" i="4"/>
  <c r="BT372" i="4"/>
  <c r="AX372" i="4"/>
  <c r="AC372" i="4"/>
  <c r="H372" i="4"/>
  <c r="CX372" i="4"/>
  <c r="CC372" i="4"/>
  <c r="BH372" i="4"/>
  <c r="AL372" i="4"/>
  <c r="Q372" i="4"/>
  <c r="AI372" i="4"/>
  <c r="CU372" i="4"/>
  <c r="AM372" i="4"/>
  <c r="CY372" i="4"/>
  <c r="AU372" i="4"/>
  <c r="DG372" i="4"/>
  <c r="CM372" i="4"/>
  <c r="DM372" i="4"/>
  <c r="CR372" i="4"/>
  <c r="BV372" i="4"/>
  <c r="BA372" i="4"/>
  <c r="AF372" i="4"/>
  <c r="J372" i="4"/>
  <c r="DF372" i="4"/>
  <c r="CK372" i="4"/>
  <c r="BP372" i="4"/>
  <c r="AT372" i="4"/>
  <c r="Y372" i="4"/>
  <c r="D372" i="4"/>
  <c r="CZ372" i="4"/>
  <c r="CD372" i="4"/>
  <c r="BI372" i="4"/>
  <c r="AN372" i="4"/>
  <c r="R372" i="4"/>
  <c r="DI372" i="4"/>
  <c r="CN372" i="4"/>
  <c r="BR372" i="4"/>
  <c r="AW372" i="4"/>
  <c r="AB372" i="4"/>
  <c r="F372" i="4"/>
  <c r="BO372" i="4"/>
  <c r="G372" i="4"/>
  <c r="BS372" i="4"/>
  <c r="O372" i="4"/>
  <c r="CA372" i="4"/>
  <c r="BW372" i="4"/>
  <c r="DC372" i="4"/>
  <c r="AU391" i="4"/>
  <c r="E391" i="4"/>
  <c r="CT338" i="4"/>
  <c r="R338" i="4"/>
  <c r="DS338" i="4"/>
  <c r="I338" i="4"/>
  <c r="BU338" i="4"/>
  <c r="CW467" i="4"/>
  <c r="BU467" i="4"/>
  <c r="CV467" i="4"/>
  <c r="BS467" i="4"/>
  <c r="CS467" i="4"/>
  <c r="BQ467" i="4"/>
  <c r="CR467" i="4"/>
  <c r="BP467" i="4"/>
  <c r="AM467" i="4"/>
  <c r="K467" i="4"/>
  <c r="AZ467" i="4"/>
  <c r="W467" i="4"/>
  <c r="BE467" i="4"/>
  <c r="AB467" i="4"/>
  <c r="BK467" i="4"/>
  <c r="AG467" i="4"/>
  <c r="E467" i="4"/>
  <c r="BV467" i="4"/>
  <c r="J467" i="4"/>
  <c r="CE467" i="4"/>
  <c r="CH467" i="4"/>
  <c r="V467" i="4"/>
  <c r="BO467" i="4"/>
  <c r="CT467" i="4"/>
  <c r="AH467" i="4"/>
  <c r="AY467" i="4"/>
  <c r="DL467" i="4"/>
  <c r="CI467" i="4"/>
  <c r="DI467" i="4"/>
  <c r="CG467" i="4"/>
  <c r="DH467" i="4"/>
  <c r="CF467" i="4"/>
  <c r="DG467" i="4"/>
  <c r="CC467" i="4"/>
  <c r="BA467" i="4"/>
  <c r="Y467" i="4"/>
  <c r="BM467" i="4"/>
  <c r="AK467" i="4"/>
  <c r="I467" i="4"/>
  <c r="AQ467" i="4"/>
  <c r="O467" i="4"/>
  <c r="AV467" i="4"/>
  <c r="T467" i="4"/>
  <c r="DB467" i="4"/>
  <c r="AP467" i="4"/>
  <c r="AN467" i="4"/>
  <c r="DN467" i="4"/>
  <c r="BB467" i="4"/>
  <c r="X467" i="4"/>
  <c r="DE467" i="4"/>
  <c r="BN467" i="4"/>
  <c r="H467" i="4"/>
  <c r="CO467" i="4"/>
  <c r="CY455" i="4"/>
  <c r="DL455" i="4"/>
  <c r="DR455" i="4"/>
  <c r="G455" i="4"/>
  <c r="L455" i="4"/>
  <c r="CW455" i="4"/>
  <c r="AW455" i="4"/>
  <c r="AU455" i="4"/>
  <c r="BG455" i="4"/>
  <c r="BL455" i="4"/>
  <c r="BR455" i="4"/>
  <c r="Y455" i="4"/>
  <c r="AT455" i="4"/>
  <c r="DK455" i="4"/>
  <c r="CK448" i="4"/>
  <c r="AY448" i="4"/>
  <c r="M448" i="4"/>
  <c r="CR448" i="4"/>
  <c r="BE448" i="4"/>
  <c r="T448" i="4"/>
  <c r="CZ448" i="4"/>
  <c r="BL448" i="4"/>
  <c r="AA448" i="4"/>
  <c r="DG448" i="4"/>
  <c r="BT448" i="4"/>
  <c r="AI448" i="4"/>
  <c r="DJ448" i="4"/>
  <c r="AX448" i="4"/>
  <c r="CS448" i="4"/>
  <c r="L448" i="4"/>
  <c r="DE448" i="4"/>
  <c r="BJ448" i="4"/>
  <c r="DI448" i="4"/>
  <c r="AB448" i="4"/>
  <c r="CJ448" i="4"/>
  <c r="CL448" i="4"/>
  <c r="Z448" i="4"/>
  <c r="BM448" i="4"/>
  <c r="AK448" i="4"/>
  <c r="DC448" i="4"/>
  <c r="BQ448" i="4"/>
  <c r="AF448" i="4"/>
  <c r="DK448" i="4"/>
  <c r="BY448" i="4"/>
  <c r="AN448" i="4"/>
  <c r="DQ448" i="4"/>
  <c r="CF448" i="4"/>
  <c r="AU448" i="4"/>
  <c r="H448" i="4"/>
  <c r="CM448" i="4"/>
  <c r="BA448" i="4"/>
  <c r="O448" i="4"/>
  <c r="CD448" i="4"/>
  <c r="R448" i="4"/>
  <c r="BC448" i="4"/>
  <c r="AZ448" i="4"/>
  <c r="CP448" i="4"/>
  <c r="AD448" i="4"/>
  <c r="BS448" i="4"/>
  <c r="AE448" i="4"/>
  <c r="DR448" i="4"/>
  <c r="BF448" i="4"/>
  <c r="DD448" i="4"/>
  <c r="W448" i="4"/>
  <c r="CQ448" i="4"/>
  <c r="CR442" i="4"/>
  <c r="H442" i="4"/>
  <c r="AT442" i="4"/>
  <c r="CK442" i="4"/>
  <c r="I442" i="4"/>
  <c r="CM442" i="4"/>
  <c r="AB442" i="4"/>
  <c r="BH442" i="4"/>
  <c r="CN442" i="4"/>
  <c r="DO429" i="4"/>
  <c r="AP429" i="4"/>
  <c r="CA429" i="4"/>
  <c r="DM429" i="4"/>
  <c r="AE429" i="4"/>
  <c r="BQ429" i="4"/>
  <c r="K429" i="4"/>
  <c r="CS429" i="4"/>
  <c r="BN429" i="4"/>
  <c r="CZ429" i="4"/>
  <c r="AN429" i="4"/>
  <c r="AO429" i="4"/>
  <c r="Q429" i="4"/>
  <c r="CX429" i="4"/>
  <c r="AX429" i="4"/>
  <c r="DL429" i="4"/>
  <c r="AZ429" i="4"/>
  <c r="Y429" i="4"/>
  <c r="DF429" i="4"/>
  <c r="CH429" i="4"/>
  <c r="BC429" i="4"/>
  <c r="CR429" i="4"/>
  <c r="AF429" i="4"/>
  <c r="AY429" i="4"/>
  <c r="CG429" i="4"/>
  <c r="DR429" i="4"/>
  <c r="AK429" i="4"/>
  <c r="BV429" i="4"/>
  <c r="DG429" i="4"/>
  <c r="Z429" i="4"/>
  <c r="BB429" i="4"/>
  <c r="W429" i="4"/>
  <c r="DE429" i="4"/>
  <c r="BT429" i="4"/>
  <c r="H429" i="4"/>
  <c r="CE429" i="4"/>
  <c r="BG429" i="4"/>
  <c r="G429" i="4"/>
  <c r="CO429" i="4"/>
  <c r="CF429" i="4"/>
  <c r="T429" i="4"/>
  <c r="BO429" i="4"/>
  <c r="AQ429" i="4"/>
  <c r="M429" i="4"/>
  <c r="CT429" i="4"/>
  <c r="BL429" i="4"/>
  <c r="I429" i="4"/>
  <c r="CP429" i="4"/>
  <c r="DS389" i="4"/>
  <c r="BO389" i="4"/>
  <c r="DR389" i="4"/>
  <c r="AP389" i="4"/>
  <c r="DB389" i="4"/>
  <c r="BJ455" i="4"/>
  <c r="AJ455" i="4"/>
  <c r="R455" i="4"/>
  <c r="AC467" i="4"/>
  <c r="DJ467" i="4"/>
  <c r="AL467" i="4"/>
  <c r="BI467" i="4"/>
  <c r="CL467" i="4"/>
  <c r="AO467" i="4"/>
  <c r="AJ467" i="4"/>
  <c r="AE467" i="4"/>
  <c r="Q467" i="4"/>
  <c r="BW467" i="4"/>
  <c r="BX467" i="4"/>
  <c r="CA467" i="4"/>
  <c r="CB467" i="4"/>
  <c r="P429" i="4"/>
  <c r="BY429" i="4"/>
  <c r="V429" i="4"/>
  <c r="AJ429" i="4"/>
  <c r="BS429" i="4"/>
  <c r="AL429" i="4"/>
  <c r="X429" i="4"/>
  <c r="CI429" i="4"/>
  <c r="AG429" i="4"/>
  <c r="J429" i="4"/>
  <c r="BF429" i="4"/>
  <c r="DB429" i="4"/>
  <c r="AR448" i="4"/>
  <c r="BV448" i="4"/>
  <c r="G448" i="4"/>
  <c r="AT448" i="4"/>
  <c r="X448" i="4"/>
  <c r="AH448" i="4"/>
  <c r="Y448" i="4"/>
  <c r="CV448" i="4"/>
  <c r="BD448" i="4"/>
  <c r="K448" i="4"/>
  <c r="CG448" i="4"/>
  <c r="AO448" i="4"/>
  <c r="DM448" i="4"/>
  <c r="DJ442" i="4"/>
  <c r="J442" i="4"/>
  <c r="J363" i="4"/>
  <c r="CA363" i="4"/>
  <c r="O363" i="4"/>
  <c r="CL363" i="4"/>
  <c r="Z363" i="4"/>
  <c r="DI56" i="4"/>
  <c r="AW56" i="4"/>
  <c r="AK56" i="4"/>
  <c r="BI56" i="4"/>
  <c r="CG56" i="4"/>
  <c r="DA56" i="4"/>
  <c r="AO56" i="4"/>
  <c r="BQ56" i="4"/>
  <c r="CS56" i="4"/>
  <c r="AG56" i="4"/>
  <c r="DE56" i="4"/>
  <c r="AS56" i="4"/>
  <c r="BA56" i="4"/>
  <c r="CK56" i="4"/>
  <c r="Y56" i="4"/>
  <c r="U56" i="4"/>
  <c r="CC56" i="4"/>
  <c r="Q56" i="4"/>
  <c r="CO56" i="4"/>
  <c r="AC56" i="4"/>
  <c r="E56" i="4"/>
  <c r="BU56" i="4"/>
  <c r="I56" i="4"/>
  <c r="DP56" i="4"/>
  <c r="BM56" i="4"/>
  <c r="DM56" i="4"/>
  <c r="BY56" i="4"/>
  <c r="M56" i="4"/>
  <c r="DQ56" i="4"/>
  <c r="BE56" i="4"/>
  <c r="CW56" i="4"/>
  <c r="DH56" i="4"/>
  <c r="CR56" i="4"/>
  <c r="CB56" i="4"/>
  <c r="BL56" i="4"/>
  <c r="AV56" i="4"/>
  <c r="AF56" i="4"/>
  <c r="P56" i="4"/>
  <c r="DS56" i="4"/>
  <c r="DC56" i="4"/>
  <c r="CM56" i="4"/>
  <c r="BW56" i="4"/>
  <c r="BG56" i="4"/>
  <c r="AQ56" i="4"/>
  <c r="AA56" i="4"/>
  <c r="K56" i="4"/>
  <c r="DR56" i="4"/>
  <c r="DB56" i="4"/>
  <c r="CL56" i="4"/>
  <c r="BV56" i="4"/>
  <c r="BF56" i="4"/>
  <c r="AP56" i="4"/>
  <c r="Z56" i="4"/>
  <c r="J56" i="4"/>
  <c r="DD33" i="4"/>
  <c r="BH33" i="4"/>
  <c r="T33" i="4"/>
  <c r="BB33" i="4"/>
  <c r="DB33" i="4"/>
  <c r="BV33" i="4"/>
  <c r="AP33" i="4"/>
  <c r="J33" i="4"/>
  <c r="CH33" i="4"/>
  <c r="AD33" i="4"/>
  <c r="CZ33" i="4"/>
  <c r="BT33" i="4"/>
  <c r="AN33" i="4"/>
  <c r="H33" i="4"/>
  <c r="G33" i="4"/>
  <c r="W33" i="4"/>
  <c r="AM33" i="4"/>
  <c r="BC33" i="4"/>
  <c r="BS33" i="4"/>
  <c r="CI33" i="4"/>
  <c r="CY33" i="4"/>
  <c r="DO33" i="4"/>
  <c r="CN33" i="4"/>
  <c r="AZ33" i="4"/>
  <c r="L33" i="4"/>
  <c r="V33" i="4"/>
  <c r="CT33" i="4"/>
  <c r="BN33" i="4"/>
  <c r="AH33" i="4"/>
  <c r="DN33" i="4"/>
  <c r="BZ33" i="4"/>
  <c r="N33" i="4"/>
  <c r="CR33" i="4"/>
  <c r="BL33" i="4"/>
  <c r="AF33" i="4"/>
  <c r="K33" i="4"/>
  <c r="AA33" i="4"/>
  <c r="AQ33" i="4"/>
  <c r="BG33" i="4"/>
  <c r="BW33" i="4"/>
  <c r="CM33" i="4"/>
  <c r="DC33" i="4"/>
  <c r="DS33" i="4"/>
  <c r="DQ33" i="4"/>
  <c r="CF33" i="4"/>
  <c r="AR33" i="4"/>
  <c r="DF33" i="4"/>
  <c r="F33" i="4"/>
  <c r="CL33" i="4"/>
  <c r="BF33" i="4"/>
  <c r="Z33" i="4"/>
  <c r="CX33" i="4"/>
  <c r="BJ33" i="4"/>
  <c r="DP33" i="4"/>
  <c r="CJ33" i="4"/>
  <c r="BD33" i="4"/>
  <c r="X33" i="4"/>
  <c r="O33" i="4"/>
  <c r="AE33" i="4"/>
  <c r="AU33" i="4"/>
  <c r="BK33" i="4"/>
  <c r="CA33" i="4"/>
  <c r="CQ33" i="4"/>
  <c r="DG33" i="4"/>
  <c r="DL33" i="4"/>
  <c r="BX33" i="4"/>
  <c r="AB33" i="4"/>
  <c r="BR33" i="4"/>
  <c r="DR33" i="4"/>
  <c r="CD33" i="4"/>
  <c r="AX33" i="4"/>
  <c r="R33" i="4"/>
  <c r="CP33" i="4"/>
  <c r="AT33" i="4"/>
  <c r="DH33" i="4"/>
  <c r="CB33" i="4"/>
  <c r="AV33" i="4"/>
  <c r="P33" i="4"/>
  <c r="S33" i="4"/>
  <c r="AI33" i="4"/>
  <c r="AY33" i="4"/>
  <c r="BO33" i="4"/>
  <c r="CE33" i="4"/>
  <c r="CU33" i="4"/>
  <c r="DK33" i="4"/>
  <c r="DR58" i="4"/>
  <c r="AI58" i="4"/>
  <c r="CM58" i="4"/>
  <c r="AY58" i="4"/>
  <c r="CY58" i="4"/>
  <c r="O58" i="4"/>
  <c r="BO58" i="4"/>
  <c r="DO58" i="4"/>
  <c r="AA58" i="4"/>
  <c r="CA58" i="4"/>
  <c r="DD56" i="4"/>
  <c r="CN56" i="4"/>
  <c r="BX56" i="4"/>
  <c r="BH56" i="4"/>
  <c r="AR56" i="4"/>
  <c r="AB56" i="4"/>
  <c r="L56" i="4"/>
  <c r="DO56" i="4"/>
  <c r="CY56" i="4"/>
  <c r="CI56" i="4"/>
  <c r="BS56" i="4"/>
  <c r="BC56" i="4"/>
  <c r="AM56" i="4"/>
  <c r="W56" i="4"/>
  <c r="G56" i="4"/>
  <c r="DN56" i="4"/>
  <c r="CX56" i="4"/>
  <c r="CH56" i="4"/>
  <c r="BR56" i="4"/>
  <c r="BB56" i="4"/>
  <c r="AL56" i="4"/>
  <c r="V56" i="4"/>
  <c r="F56" i="4"/>
  <c r="DS35" i="4"/>
  <c r="X35" i="4"/>
  <c r="BI35" i="4"/>
  <c r="CZ35" i="4"/>
  <c r="T35" i="4"/>
  <c r="AO35" i="4"/>
  <c r="BJ35" i="4"/>
  <c r="CF35" i="4"/>
  <c r="DA35" i="4"/>
  <c r="AS35" i="4"/>
  <c r="CT35" i="4"/>
  <c r="P35" i="4"/>
  <c r="AK35" i="4"/>
  <c r="BF35" i="4"/>
  <c r="CB35" i="4"/>
  <c r="CW35" i="4"/>
  <c r="DR35" i="4"/>
  <c r="L35" i="4"/>
  <c r="AG35" i="4"/>
  <c r="BB35" i="4"/>
  <c r="BX35" i="4"/>
  <c r="CS35" i="4"/>
  <c r="DN35" i="4"/>
  <c r="AH35" i="4"/>
  <c r="BT35" i="4"/>
  <c r="DJ35" i="4"/>
  <c r="D35" i="4"/>
  <c r="Y35" i="4"/>
  <c r="AT35" i="4"/>
  <c r="BP35" i="4"/>
  <c r="CK35" i="4"/>
  <c r="DF35" i="4"/>
  <c r="H35" i="4"/>
  <c r="BD35" i="4"/>
  <c r="DE35" i="4"/>
  <c r="U35" i="4"/>
  <c r="AP35" i="4"/>
  <c r="BL35" i="4"/>
  <c r="CG35" i="4"/>
  <c r="DB35" i="4"/>
  <c r="BN35" i="4"/>
  <c r="Q35" i="4"/>
  <c r="AL35" i="4"/>
  <c r="BH35" i="4"/>
  <c r="CC35" i="4"/>
  <c r="CX35" i="4"/>
  <c r="AN35" i="4"/>
  <c r="CD35" i="4"/>
  <c r="I35" i="4"/>
  <c r="AD35" i="4"/>
  <c r="AZ35" i="4"/>
  <c r="BU35" i="4"/>
  <c r="CP35" i="4"/>
  <c r="DL35" i="4"/>
  <c r="R35" i="4"/>
  <c r="BY35" i="4"/>
  <c r="DP35" i="4"/>
  <c r="E35" i="4"/>
  <c r="Z35" i="4"/>
  <c r="AV35" i="4"/>
  <c r="BQ35" i="4"/>
  <c r="CL35" i="4"/>
  <c r="DH35" i="4"/>
  <c r="V35" i="4"/>
  <c r="AR35" i="4"/>
  <c r="BM35" i="4"/>
  <c r="CH35" i="4"/>
  <c r="DD35" i="4"/>
  <c r="M35" i="4"/>
  <c r="AX35" i="4"/>
  <c r="CO35" i="4"/>
  <c r="N35" i="4"/>
  <c r="AJ35" i="4"/>
  <c r="BE35" i="4"/>
  <c r="BZ35" i="4"/>
  <c r="CV35" i="4"/>
  <c r="DQ35" i="4"/>
  <c r="AC35" i="4"/>
  <c r="CJ35" i="4"/>
  <c r="J35" i="4"/>
  <c r="AF35" i="4"/>
  <c r="BA35" i="4"/>
  <c r="BV35" i="4"/>
  <c r="CR35" i="4"/>
  <c r="DM35" i="4"/>
  <c r="F35" i="4"/>
  <c r="AB35" i="4"/>
  <c r="AW35" i="4"/>
  <c r="BR35" i="4"/>
  <c r="CN35" i="4"/>
  <c r="DI35" i="4"/>
  <c r="CZ56" i="4"/>
  <c r="CJ56" i="4"/>
  <c r="BT56" i="4"/>
  <c r="BD56" i="4"/>
  <c r="AN56" i="4"/>
  <c r="X56" i="4"/>
  <c r="H56" i="4"/>
  <c r="DK56" i="4"/>
  <c r="CU56" i="4"/>
  <c r="CE56" i="4"/>
  <c r="BO56" i="4"/>
  <c r="AY56" i="4"/>
  <c r="AI56" i="4"/>
  <c r="S56" i="4"/>
  <c r="DJ56" i="4"/>
  <c r="CT56" i="4"/>
  <c r="CD56" i="4"/>
  <c r="BN56" i="4"/>
  <c r="AX56" i="4"/>
  <c r="AH56" i="4"/>
  <c r="R56" i="4"/>
  <c r="DR46" i="4"/>
  <c r="O46" i="4"/>
  <c r="BS46" i="4"/>
  <c r="L46" i="4"/>
  <c r="AB46" i="4"/>
  <c r="AR46" i="4"/>
  <c r="BH46" i="4"/>
  <c r="AA46" i="4"/>
  <c r="CE46" i="4"/>
  <c r="P46" i="4"/>
  <c r="AF46" i="4"/>
  <c r="AV46" i="4"/>
  <c r="BL46" i="4"/>
  <c r="CB46" i="4"/>
  <c r="AQ46" i="4"/>
  <c r="CQ46" i="4"/>
  <c r="D46" i="4"/>
  <c r="T46" i="4"/>
  <c r="AJ46" i="4"/>
  <c r="AZ46" i="4"/>
  <c r="BP46" i="4"/>
  <c r="BG46" i="4"/>
  <c r="DK46" i="4"/>
  <c r="H46" i="4"/>
  <c r="X46" i="4"/>
  <c r="AN46" i="4"/>
  <c r="BD46" i="4"/>
  <c r="BT46" i="4"/>
  <c r="GI24" i="3"/>
  <c r="EH26" i="3"/>
  <c r="FF26" i="3"/>
  <c r="FM26" i="3"/>
  <c r="GX26" i="3"/>
  <c r="FJ30" i="3"/>
  <c r="DQ31" i="3"/>
  <c r="DV31" i="3"/>
  <c r="HE31" i="3"/>
  <c r="IA31" i="3"/>
  <c r="II31" i="3"/>
  <c r="IW31" i="3"/>
  <c r="BP17" i="4"/>
  <c r="FS24" i="3"/>
  <c r="GA24" i="3"/>
  <c r="II24" i="3"/>
  <c r="IP26" i="3"/>
  <c r="ET26" i="3"/>
  <c r="HN26" i="3"/>
  <c r="IV30" i="3"/>
  <c r="EV30" i="3"/>
  <c r="IV31" i="3"/>
  <c r="EF31" i="3"/>
  <c r="FA31" i="3"/>
  <c r="FU31" i="3"/>
  <c r="IP33" i="3"/>
  <c r="HW33" i="3"/>
  <c r="IX33" i="3"/>
  <c r="EK33" i="3"/>
  <c r="HK33" i="3"/>
  <c r="GQ33" i="3"/>
  <c r="FF33" i="3"/>
  <c r="EE33" i="3"/>
  <c r="HC33" i="3"/>
  <c r="HH30" i="3"/>
  <c r="IM31" i="3"/>
  <c r="HU31" i="3"/>
  <c r="HO31" i="3"/>
  <c r="HC31" i="3"/>
  <c r="GQ31" i="3"/>
  <c r="GI31" i="3"/>
  <c r="FI31" i="3"/>
  <c r="EO31" i="3"/>
  <c r="DY31" i="3"/>
  <c r="IU31" i="3"/>
  <c r="HQ31" i="3"/>
  <c r="HK31" i="3"/>
  <c r="GU31" i="3"/>
  <c r="GE31" i="3"/>
  <c r="FO31" i="3"/>
  <c r="EH31" i="3"/>
  <c r="EK31" i="3"/>
  <c r="IG31" i="3"/>
  <c r="IK31" i="3"/>
  <c r="IW33" i="3"/>
  <c r="IX41" i="3"/>
  <c r="HM41" i="3"/>
  <c r="DQ41" i="3"/>
  <c r="GE41" i="3"/>
  <c r="EI41" i="3"/>
  <c r="AR17" i="4"/>
  <c r="DD17" i="4"/>
  <c r="HC17" i="3"/>
  <c r="ID14" i="3"/>
  <c r="IK14" i="3"/>
  <c r="IM24" i="3"/>
  <c r="FC24" i="3"/>
  <c r="GQ24" i="3"/>
  <c r="DZ26" i="3"/>
  <c r="EE30" i="3"/>
  <c r="GP30" i="3"/>
  <c r="DT31" i="3"/>
  <c r="ES31" i="3"/>
  <c r="FG31" i="3"/>
  <c r="FY31" i="3"/>
  <c r="GY31" i="3"/>
  <c r="HS31" i="3"/>
  <c r="IO31" i="3"/>
  <c r="FC51" i="3"/>
  <c r="FO51" i="3"/>
  <c r="HI51" i="3"/>
  <c r="EL61" i="3"/>
  <c r="HE61" i="3"/>
  <c r="HS61" i="3"/>
  <c r="IX61" i="3"/>
  <c r="EH63" i="3"/>
  <c r="FG63" i="3"/>
  <c r="FO63" i="3"/>
  <c r="HK63" i="3"/>
  <c r="IA63" i="3"/>
  <c r="IM63" i="3"/>
  <c r="HR64" i="3"/>
  <c r="IH64" i="3"/>
  <c r="IY65" i="3"/>
  <c r="HO65" i="3"/>
  <c r="IW66" i="3"/>
  <c r="HC66" i="3"/>
  <c r="HX73" i="3"/>
  <c r="IP74" i="3"/>
  <c r="EE74" i="3"/>
  <c r="GD74" i="3"/>
  <c r="HC74" i="3"/>
  <c r="HW74" i="3"/>
  <c r="IK74" i="3"/>
  <c r="DQ76" i="3"/>
  <c r="EM76" i="3"/>
  <c r="IT77" i="3"/>
  <c r="HN77" i="3"/>
  <c r="IU39" i="3"/>
  <c r="EO43" i="3"/>
  <c r="GI43" i="3"/>
  <c r="GQ43" i="3"/>
  <c r="HS43" i="3"/>
  <c r="IV44" i="3"/>
  <c r="EV44" i="3"/>
  <c r="FJ44" i="3"/>
  <c r="ED45" i="3"/>
  <c r="EQ45" i="3"/>
  <c r="FM45" i="3"/>
  <c r="FU45" i="3"/>
  <c r="GL45" i="3"/>
  <c r="HE45" i="3"/>
  <c r="IT45" i="3"/>
  <c r="II47" i="3"/>
  <c r="GM47" i="3"/>
  <c r="HG47" i="3"/>
  <c r="EL48" i="3"/>
  <c r="DQ49" i="3"/>
  <c r="EB49" i="3"/>
  <c r="FM49" i="3"/>
  <c r="GX49" i="3"/>
  <c r="IH49" i="3"/>
  <c r="IW49" i="3"/>
  <c r="EQ51" i="3"/>
  <c r="EI53" i="3"/>
  <c r="FO53" i="3"/>
  <c r="FU53" i="3"/>
  <c r="GA53" i="3"/>
  <c r="HA53" i="3"/>
  <c r="II53" i="3"/>
  <c r="EO55" i="3"/>
  <c r="HK55" i="3"/>
  <c r="EG56" i="3"/>
  <c r="FC59" i="3"/>
  <c r="GM59" i="3"/>
  <c r="DV61" i="3"/>
  <c r="EU61" i="3"/>
  <c r="GM61" i="3"/>
  <c r="GS61" i="3"/>
  <c r="HN61" i="3"/>
  <c r="HW61" i="3"/>
  <c r="IY61" i="3"/>
  <c r="DT63" i="3"/>
  <c r="EO63" i="3"/>
  <c r="GA63" i="3"/>
  <c r="GW63" i="3"/>
  <c r="HQ63" i="3"/>
  <c r="IU63" i="3"/>
  <c r="EW65" i="3"/>
  <c r="FI65" i="3"/>
  <c r="FU65" i="3"/>
  <c r="GT65" i="3"/>
  <c r="EU66" i="3"/>
  <c r="FJ66" i="3"/>
  <c r="FR66" i="3"/>
  <c r="GE66" i="3"/>
  <c r="GP66" i="3"/>
  <c r="HK66" i="3"/>
  <c r="IV67" i="3"/>
  <c r="EI67" i="3"/>
  <c r="ET67" i="3"/>
  <c r="FV67" i="3"/>
  <c r="GH67" i="3"/>
  <c r="IH67" i="3"/>
  <c r="EL74" i="3"/>
  <c r="HG74" i="3"/>
  <c r="IF76" i="3"/>
  <c r="DV43" i="3"/>
  <c r="DT45" i="3"/>
  <c r="EI45" i="3"/>
  <c r="FF45" i="3"/>
  <c r="GD45" i="3"/>
  <c r="GU45" i="3"/>
  <c r="HJ45" i="3"/>
  <c r="HU45" i="3"/>
  <c r="IV49" i="3"/>
  <c r="EI49" i="3"/>
  <c r="HG49" i="3"/>
  <c r="HW49" i="3"/>
  <c r="IX49" i="3"/>
  <c r="IC51" i="3"/>
  <c r="IS51" i="3"/>
  <c r="DU53" i="3"/>
  <c r="EQ53" i="3"/>
  <c r="FV53" i="3"/>
  <c r="GD53" i="3"/>
  <c r="GP53" i="3"/>
  <c r="HB53" i="3"/>
  <c r="HV53" i="3"/>
  <c r="DQ55" i="3"/>
  <c r="IU55" i="3"/>
  <c r="GH56" i="3"/>
  <c r="GT56" i="3"/>
  <c r="IX58" i="3"/>
  <c r="EP58" i="3"/>
  <c r="GH58" i="3"/>
  <c r="DQ61" i="3"/>
  <c r="EB61" i="3"/>
  <c r="GT61" i="3"/>
  <c r="HO61" i="3"/>
  <c r="IM61" i="3"/>
  <c r="DV63" i="3"/>
  <c r="GQ63" i="3"/>
  <c r="GY63" i="3"/>
  <c r="IW63" i="3"/>
  <c r="DZ64" i="3"/>
  <c r="GX64" i="3"/>
  <c r="IT64" i="3"/>
  <c r="ED65" i="3"/>
  <c r="HY65" i="3"/>
  <c r="IK65" i="3"/>
  <c r="DZ66" i="3"/>
  <c r="EL67" i="3"/>
  <c r="GX67" i="3"/>
  <c r="IC67" i="3"/>
  <c r="EX70" i="3"/>
  <c r="DU74" i="3"/>
  <c r="EM74" i="3"/>
  <c r="FO74" i="3"/>
  <c r="IC74" i="3"/>
  <c r="IU74" i="3"/>
  <c r="FL76" i="3"/>
  <c r="HG76" i="3"/>
  <c r="DW77" i="3"/>
  <c r="FD77" i="3"/>
  <c r="FO77" i="3"/>
  <c r="FI39" i="3"/>
  <c r="DY43" i="3"/>
  <c r="EU43" i="3"/>
  <c r="FI43" i="3"/>
  <c r="FS43" i="3"/>
  <c r="HE43" i="3"/>
  <c r="EL49" i="3"/>
  <c r="GA49" i="3"/>
  <c r="GI49" i="3"/>
  <c r="HI49" i="3"/>
  <c r="IK51" i="3"/>
  <c r="DV53" i="3"/>
  <c r="HK53" i="3"/>
  <c r="IT56" i="3"/>
  <c r="EX56" i="3"/>
  <c r="IV61" i="3"/>
  <c r="EI61" i="3"/>
  <c r="FM61" i="3"/>
  <c r="FY61" i="3"/>
  <c r="GI61" i="3"/>
  <c r="HC61" i="3"/>
  <c r="IC61" i="3"/>
  <c r="IV63" i="3"/>
  <c r="EF63" i="3"/>
  <c r="HG63" i="3"/>
  <c r="IV64" i="3"/>
  <c r="EP64" i="3"/>
  <c r="FJ64" i="3"/>
  <c r="FR64" i="3"/>
  <c r="DQ65" i="3"/>
  <c r="EI65" i="3"/>
  <c r="HJ65" i="3"/>
  <c r="EI66" i="3"/>
  <c r="ID66" i="3"/>
  <c r="DV67" i="3"/>
  <c r="HA67" i="3"/>
  <c r="IW72" i="3"/>
  <c r="FA72" i="3"/>
  <c r="FY72" i="3"/>
  <c r="DV74" i="3"/>
  <c r="ET74" i="3"/>
  <c r="FI74" i="3"/>
  <c r="GM74" i="3"/>
  <c r="GW74" i="3"/>
  <c r="EE77" i="3"/>
  <c r="GB77" i="3"/>
  <c r="GJ77" i="3"/>
  <c r="ES13" i="3"/>
  <c r="EK13" i="3"/>
  <c r="EQ13" i="3"/>
  <c r="EC13" i="3"/>
  <c r="FP13" i="3"/>
  <c r="GD13" i="3"/>
  <c r="GJ13" i="3"/>
  <c r="FY13" i="3"/>
  <c r="HA13" i="3"/>
  <c r="HR13" i="3"/>
  <c r="IF13" i="3"/>
  <c r="II13" i="3"/>
  <c r="IU13" i="3"/>
  <c r="IW13" i="3"/>
  <c r="DW13" i="3"/>
  <c r="EU13" i="3"/>
  <c r="DU13" i="3"/>
  <c r="EI13" i="3"/>
  <c r="EM13" i="3"/>
  <c r="EO13" i="3"/>
  <c r="EY13" i="3"/>
  <c r="FC13" i="3"/>
  <c r="FD13" i="3"/>
  <c r="FR13" i="3"/>
  <c r="FS13" i="3"/>
  <c r="FX13" i="3"/>
  <c r="GI13" i="3"/>
  <c r="GL13" i="3"/>
  <c r="GQ13" i="3"/>
  <c r="GS13" i="3"/>
  <c r="GY13" i="3"/>
  <c r="HB13" i="3"/>
  <c r="HE13" i="3"/>
  <c r="HL13" i="3"/>
  <c r="HK13" i="3"/>
  <c r="HU13" i="3"/>
  <c r="HW13" i="3"/>
  <c r="IB13" i="3"/>
  <c r="IK13" i="3"/>
  <c r="IO13" i="3"/>
  <c r="IM13" i="3"/>
  <c r="IR13" i="3"/>
  <c r="IY13" i="3"/>
  <c r="DY13" i="3"/>
  <c r="EE13" i="3"/>
  <c r="EP13" i="3"/>
  <c r="FA13" i="3"/>
  <c r="FL13" i="3"/>
  <c r="FV13" i="3"/>
  <c r="GM13" i="3"/>
  <c r="GW13" i="3"/>
  <c r="HD13" i="3"/>
  <c r="HH13" i="3"/>
  <c r="HJ13" i="3"/>
  <c r="HV13" i="3"/>
  <c r="HY13" i="3"/>
  <c r="IP13" i="3"/>
  <c r="EL13" i="3"/>
  <c r="HQ13" i="3"/>
  <c r="EF13" i="3"/>
  <c r="EH13" i="3"/>
  <c r="EN13" i="3"/>
  <c r="ET13" i="3"/>
  <c r="EX13" i="3"/>
  <c r="EW13" i="3"/>
  <c r="FI13" i="3"/>
  <c r="FU13" i="3"/>
  <c r="FJ13" i="3"/>
  <c r="GA13" i="3"/>
  <c r="GH13" i="3"/>
  <c r="GN13" i="3"/>
  <c r="GB13" i="3"/>
  <c r="GU13" i="3"/>
  <c r="GX13" i="3"/>
  <c r="HC13" i="3"/>
  <c r="HG13" i="3"/>
  <c r="HM13" i="3"/>
  <c r="HO13" i="3"/>
  <c r="HT13" i="3"/>
  <c r="IA13" i="3"/>
  <c r="ID13" i="3"/>
  <c r="IL13" i="3"/>
  <c r="IS13" i="3"/>
  <c r="IQ13" i="3"/>
  <c r="IV13" i="3"/>
  <c r="DT13" i="3"/>
  <c r="DZ13" i="3"/>
  <c r="DV13" i="3"/>
  <c r="EG13" i="3"/>
  <c r="ED13" i="3"/>
  <c r="EB13" i="3"/>
  <c r="EV13" i="3"/>
  <c r="EZ13" i="3"/>
  <c r="FF13" i="3"/>
  <c r="FO13" i="3"/>
  <c r="FG13" i="3"/>
  <c r="FM13" i="3"/>
  <c r="GE13" i="3"/>
  <c r="GF13" i="3"/>
  <c r="GP13" i="3"/>
  <c r="GT13" i="3"/>
  <c r="GV13" i="3"/>
  <c r="GZ13" i="3"/>
  <c r="HF13" i="3"/>
  <c r="HI13" i="3"/>
  <c r="HN13" i="3"/>
  <c r="HS13" i="3"/>
  <c r="HX13" i="3"/>
  <c r="IC13" i="3"/>
  <c r="IG13" i="3"/>
  <c r="IH13" i="3"/>
  <c r="IT13" i="3"/>
  <c r="IN13" i="3"/>
  <c r="IC15" i="3"/>
  <c r="IY17" i="3"/>
  <c r="IX18" i="3"/>
  <c r="ED15" i="3"/>
  <c r="GW15" i="3"/>
  <c r="IS18" i="3"/>
  <c r="IF16" i="3"/>
  <c r="HL16" i="3"/>
  <c r="GV16" i="3"/>
  <c r="GB16" i="3"/>
  <c r="FD16" i="3"/>
  <c r="EG16" i="3"/>
  <c r="IK15" i="3"/>
  <c r="IU16" i="3"/>
  <c r="IA16" i="3"/>
  <c r="HK16" i="3"/>
  <c r="GU16" i="3"/>
  <c r="GE16" i="3"/>
  <c r="FG16" i="3"/>
  <c r="EQ16" i="3"/>
  <c r="DV16" i="3"/>
  <c r="IN15" i="3"/>
  <c r="HT15" i="3"/>
  <c r="GZ15" i="3"/>
  <c r="GF15" i="3"/>
  <c r="FL15" i="3"/>
  <c r="EN15" i="3"/>
  <c r="FC17" i="3"/>
  <c r="IP18" i="3"/>
  <c r="GT18" i="3"/>
  <c r="IL17" i="3"/>
  <c r="GP17" i="3"/>
  <c r="EK17" i="3"/>
  <c r="HM15" i="3"/>
  <c r="IS14" i="3"/>
  <c r="FV14" i="3"/>
  <c r="DY14" i="3"/>
  <c r="HE15" i="3"/>
  <c r="EW15" i="3"/>
  <c r="IY15" i="3"/>
  <c r="IK18" i="3"/>
  <c r="HA18" i="3"/>
  <c r="ET18" i="3"/>
  <c r="ED18" i="3"/>
  <c r="FU18" i="3"/>
  <c r="HR18" i="3"/>
  <c r="IV18" i="3"/>
  <c r="HK17" i="3"/>
  <c r="FR17" i="3"/>
  <c r="ES17" i="3"/>
  <c r="EM17" i="3"/>
  <c r="GY17" i="3"/>
  <c r="IH17" i="3"/>
  <c r="HA15" i="3"/>
  <c r="EH15" i="3"/>
  <c r="HM14" i="3"/>
  <c r="ET14" i="3"/>
  <c r="ED14" i="3"/>
  <c r="FR14" i="3"/>
  <c r="HA14" i="3"/>
  <c r="IL14" i="3"/>
  <c r="HI18" i="3"/>
  <c r="EP18" i="3"/>
  <c r="FA17" i="3"/>
  <c r="HJ14" i="3"/>
  <c r="IP14" i="3"/>
  <c r="HQ18" i="3"/>
  <c r="DY18" i="3"/>
  <c r="GA17" i="3"/>
  <c r="DY17" i="3"/>
  <c r="DQ17" i="3" s="1"/>
  <c r="C17" i="3" s="1"/>
  <c r="C6" i="4" s="1"/>
  <c r="HQ14" i="3"/>
  <c r="DU14" i="3"/>
  <c r="EW14" i="3"/>
  <c r="GD17" i="3"/>
  <c r="EI18" i="3"/>
  <c r="HJ17" i="3"/>
  <c r="GX14" i="3"/>
  <c r="I87" i="7"/>
  <c r="Q87" i="7"/>
  <c r="H87" i="7"/>
  <c r="S87" i="7"/>
  <c r="M87" i="7"/>
  <c r="S71" i="7"/>
  <c r="L71" i="7"/>
  <c r="T71" i="7"/>
  <c r="X71" i="7"/>
  <c r="R71" i="7"/>
  <c r="Y54" i="7"/>
  <c r="V54" i="7"/>
  <c r="T54" i="7"/>
  <c r="O54" i="7"/>
  <c r="G54" i="7"/>
  <c r="J38" i="7"/>
  <c r="V38" i="7"/>
  <c r="Q38" i="7"/>
  <c r="P38" i="7"/>
  <c r="Y38" i="7"/>
  <c r="M38" i="7"/>
  <c r="K22" i="7"/>
  <c r="R22" i="7"/>
  <c r="W22" i="7"/>
  <c r="L22" i="7"/>
  <c r="W6" i="7"/>
  <c r="Z6" i="7"/>
  <c r="I6" i="7"/>
  <c r="O6" i="7"/>
  <c r="R6" i="7"/>
  <c r="Y6" i="7"/>
  <c r="I74" i="7"/>
  <c r="M74" i="7"/>
  <c r="W74" i="7"/>
  <c r="T74" i="7"/>
  <c r="G74" i="7"/>
  <c r="L58" i="7"/>
  <c r="O58" i="7"/>
  <c r="T58" i="7"/>
  <c r="I58" i="7"/>
  <c r="Z58" i="7"/>
  <c r="K81" i="7"/>
  <c r="Q81" i="7"/>
  <c r="L81" i="7"/>
  <c r="W81" i="7"/>
  <c r="O81" i="7"/>
  <c r="W65" i="7"/>
  <c r="X65" i="7"/>
  <c r="Y65" i="7"/>
  <c r="O65" i="7"/>
  <c r="N65" i="7"/>
  <c r="V48" i="7"/>
  <c r="T48" i="7"/>
  <c r="X48" i="7"/>
  <c r="M48" i="7"/>
  <c r="J48" i="7"/>
  <c r="J32" i="7"/>
  <c r="R32" i="7"/>
  <c r="Q32" i="7"/>
  <c r="K32" i="7"/>
  <c r="T32" i="7"/>
  <c r="M32" i="7"/>
  <c r="K16" i="7"/>
  <c r="Q16" i="7"/>
  <c r="G16" i="7"/>
  <c r="J16" i="7"/>
  <c r="N88" i="7"/>
  <c r="Z88" i="7"/>
  <c r="Y88" i="7"/>
  <c r="J88" i="7"/>
  <c r="I88" i="7"/>
  <c r="F88" i="7"/>
  <c r="X72" i="7"/>
  <c r="V72" i="7"/>
  <c r="P72" i="7"/>
  <c r="H72" i="7"/>
  <c r="U72" i="7"/>
  <c r="I55" i="7"/>
  <c r="T55" i="7"/>
  <c r="Q55" i="7"/>
  <c r="W55" i="7"/>
  <c r="L55" i="7"/>
  <c r="O39" i="7"/>
  <c r="K39" i="7"/>
  <c r="N39" i="7"/>
  <c r="H39" i="7"/>
  <c r="J39" i="7"/>
  <c r="G23" i="7"/>
  <c r="N23" i="7"/>
  <c r="Q23" i="7"/>
  <c r="W23" i="7"/>
  <c r="J23" i="7"/>
  <c r="Z7" i="7"/>
  <c r="J7" i="7"/>
  <c r="X7" i="7"/>
  <c r="M7" i="7"/>
  <c r="N7" i="7"/>
  <c r="F17" i="7"/>
  <c r="I17" i="7"/>
  <c r="H17" i="7"/>
  <c r="J17" i="7"/>
  <c r="Z17" i="7"/>
  <c r="W17" i="7"/>
  <c r="M17" i="7"/>
  <c r="Y25" i="7"/>
  <c r="M25" i="7"/>
  <c r="V25" i="7"/>
  <c r="O25" i="7"/>
  <c r="G25" i="7"/>
  <c r="F25" i="7"/>
  <c r="J21" i="7"/>
  <c r="Q21" i="7"/>
  <c r="K21" i="7"/>
  <c r="F21" i="7"/>
  <c r="U21" i="7"/>
  <c r="AP274" i="4"/>
  <c r="BO274" i="4"/>
  <c r="G433" i="4"/>
  <c r="BO433" i="4"/>
  <c r="DE433" i="4"/>
  <c r="AI433" i="4"/>
  <c r="CA433" i="4"/>
  <c r="BY433" i="4"/>
  <c r="CU433" i="4"/>
  <c r="CO433" i="4"/>
  <c r="AJ433" i="4"/>
  <c r="DG433" i="4"/>
  <c r="AZ433" i="4"/>
  <c r="D433" i="4"/>
  <c r="AU433" i="4"/>
  <c r="T433" i="4"/>
  <c r="O433" i="4"/>
  <c r="CV433" i="4"/>
  <c r="DL433" i="4"/>
  <c r="BP433" i="4"/>
  <c r="CF433" i="4"/>
  <c r="DR431" i="4"/>
  <c r="BB431" i="4"/>
  <c r="CH431" i="4"/>
  <c r="CX431" i="4"/>
  <c r="DN431" i="4"/>
  <c r="CJ431" i="4"/>
  <c r="DE431" i="4"/>
  <c r="F431" i="4"/>
  <c r="BO431" i="4"/>
  <c r="AS431" i="4"/>
  <c r="DR415" i="4"/>
  <c r="DK415" i="4"/>
  <c r="BQ415" i="4"/>
  <c r="CN415" i="4"/>
  <c r="N415" i="4"/>
  <c r="AN415" i="4"/>
  <c r="BZ415" i="4"/>
  <c r="CW415" i="4"/>
  <c r="AK415" i="4"/>
  <c r="AY415" i="4"/>
  <c r="DF415" i="4"/>
  <c r="X415" i="4"/>
  <c r="DS395" i="4"/>
  <c r="CC395" i="4"/>
  <c r="AL395" i="4"/>
  <c r="DO395" i="4"/>
  <c r="BY395" i="4"/>
  <c r="AH395" i="4"/>
  <c r="DC395" i="4"/>
  <c r="BM395" i="4"/>
  <c r="V395" i="4"/>
  <c r="CO395" i="4"/>
  <c r="AX395" i="4"/>
  <c r="G395" i="4"/>
  <c r="BL395" i="4"/>
  <c r="I395" i="4"/>
  <c r="CP395" i="4"/>
  <c r="BF395" i="4"/>
  <c r="DD395" i="4"/>
  <c r="AR395" i="4"/>
  <c r="AI395" i="4"/>
  <c r="DQ395" i="4"/>
  <c r="CG395" i="4"/>
  <c r="BD395" i="4"/>
  <c r="DA395" i="4"/>
  <c r="DL395" i="4"/>
  <c r="Y395" i="4"/>
  <c r="BV395" i="4"/>
  <c r="AN395" i="4"/>
  <c r="E395" i="4"/>
  <c r="DI395" i="4"/>
  <c r="BR395" i="4"/>
  <c r="AA395" i="4"/>
  <c r="DE395" i="4"/>
  <c r="BN395" i="4"/>
  <c r="W395" i="4"/>
  <c r="CS395" i="4"/>
  <c r="BB395" i="4"/>
  <c r="K395" i="4"/>
  <c r="CD395" i="4"/>
  <c r="AM395" i="4"/>
  <c r="DH395" i="4"/>
  <c r="AV395" i="4"/>
  <c r="AD395" i="4"/>
  <c r="DK395" i="4"/>
  <c r="CA395" i="4"/>
  <c r="CN395" i="4"/>
  <c r="AB395" i="4"/>
  <c r="BE395" i="4"/>
  <c r="U395" i="4"/>
  <c r="DB395" i="4"/>
  <c r="X395" i="4"/>
  <c r="Z395" i="4"/>
  <c r="CF395" i="4"/>
  <c r="BO395" i="4"/>
  <c r="DM395" i="4"/>
  <c r="H395" i="4"/>
  <c r="AU395" i="4"/>
  <c r="CX395" i="4"/>
  <c r="BG395" i="4"/>
  <c r="Q395" i="4"/>
  <c r="CT395" i="4"/>
  <c r="BC395" i="4"/>
  <c r="M395" i="4"/>
  <c r="CH395" i="4"/>
  <c r="AQ395" i="4"/>
  <c r="DJ395" i="4"/>
  <c r="BS395" i="4"/>
  <c r="AC395" i="4"/>
  <c r="CR395" i="4"/>
  <c r="AF395" i="4"/>
  <c r="AY395" i="4"/>
  <c r="O395" i="4"/>
  <c r="CW395" i="4"/>
  <c r="BX395" i="4"/>
  <c r="L395" i="4"/>
  <c r="BZ395" i="4"/>
  <c r="AP395" i="4"/>
  <c r="DP395" i="4"/>
  <c r="S395" i="4"/>
  <c r="BQ395" i="4"/>
  <c r="AZ395" i="4"/>
  <c r="DF395" i="4"/>
  <c r="CZ395" i="4"/>
  <c r="AO395" i="4"/>
  <c r="CL395" i="4"/>
  <c r="CE370" i="4"/>
  <c r="T370" i="4"/>
  <c r="CF370" i="4"/>
  <c r="DB370" i="4"/>
  <c r="AP370" i="4"/>
  <c r="CS370" i="4"/>
  <c r="AG370" i="4"/>
  <c r="BD370" i="4"/>
  <c r="AU370" i="4"/>
  <c r="BW370" i="4"/>
  <c r="CH370" i="4"/>
  <c r="V370" i="4"/>
  <c r="BY370" i="4"/>
  <c r="M370" i="4"/>
  <c r="P370" i="4"/>
  <c r="G370" i="4"/>
  <c r="AI370" i="4"/>
  <c r="BJ370" i="4"/>
  <c r="DM370" i="4"/>
  <c r="BA370" i="4"/>
  <c r="CR370" i="4"/>
  <c r="CI370" i="4"/>
  <c r="AB370" i="4"/>
  <c r="DJ370" i="4"/>
  <c r="BT370" i="4"/>
  <c r="AH370" i="4"/>
  <c r="AE370" i="4"/>
  <c r="BU370" i="4"/>
  <c r="BO370" i="4"/>
  <c r="AJ370" i="4"/>
  <c r="CV370" i="4"/>
  <c r="AY370" i="4"/>
  <c r="CL370" i="4"/>
  <c r="Z370" i="4"/>
  <c r="CC370" i="4"/>
  <c r="Q370" i="4"/>
  <c r="X370" i="4"/>
  <c r="O370" i="4"/>
  <c r="K370" i="4"/>
  <c r="BR370" i="4"/>
  <c r="F370" i="4"/>
  <c r="BI370" i="4"/>
  <c r="DH370" i="4"/>
  <c r="CY370" i="4"/>
  <c r="BH370" i="4"/>
  <c r="DF370" i="4"/>
  <c r="AT370" i="4"/>
  <c r="CW370" i="4"/>
  <c r="AK370" i="4"/>
  <c r="BL370" i="4"/>
  <c r="BC370" i="4"/>
  <c r="CM370" i="4"/>
  <c r="AX370" i="4"/>
  <c r="BK370" i="4"/>
  <c r="CK370" i="4"/>
  <c r="AQ370" i="4"/>
  <c r="I370" i="4"/>
  <c r="DK370" i="4"/>
  <c r="AZ370" i="4"/>
  <c r="D370" i="4"/>
  <c r="BV370" i="4"/>
  <c r="J370" i="4"/>
  <c r="BM370" i="4"/>
  <c r="DP370" i="4"/>
  <c r="DG370" i="4"/>
  <c r="BX370" i="4"/>
  <c r="DN370" i="4"/>
  <c r="BB370" i="4"/>
  <c r="DE370" i="4"/>
  <c r="AS370" i="4"/>
  <c r="CB370" i="4"/>
  <c r="BS370" i="4"/>
  <c r="DS370" i="4"/>
  <c r="CP370" i="4"/>
  <c r="AD370" i="4"/>
  <c r="CG370" i="4"/>
  <c r="U370" i="4"/>
  <c r="AF370" i="4"/>
  <c r="W370" i="4"/>
  <c r="AA370" i="4"/>
  <c r="DA370" i="4"/>
  <c r="DC370" i="4"/>
  <c r="Y370" i="4"/>
  <c r="CD370" i="4"/>
  <c r="H370" i="4"/>
  <c r="BV351" i="4"/>
  <c r="DR351" i="4"/>
  <c r="U351" i="4"/>
  <c r="X351" i="4"/>
  <c r="DC351" i="4"/>
  <c r="AY351" i="4"/>
  <c r="BF351" i="4"/>
  <c r="CP305" i="4"/>
  <c r="BZ305" i="4"/>
  <c r="E305" i="4"/>
  <c r="BQ305" i="4"/>
  <c r="BR297" i="4"/>
  <c r="BB297" i="4"/>
  <c r="AY297" i="4"/>
  <c r="AS297" i="4"/>
  <c r="E415" i="4"/>
  <c r="AZ351" i="4"/>
  <c r="AT415" i="4"/>
  <c r="AS433" i="4"/>
  <c r="Y57" i="7"/>
  <c r="BF274" i="4"/>
  <c r="V431" i="4"/>
  <c r="DR274" i="4"/>
  <c r="BR431" i="4"/>
  <c r="CP495" i="4"/>
  <c r="AD495" i="4"/>
  <c r="DR495" i="4"/>
  <c r="BF495" i="4"/>
  <c r="I495" i="4"/>
  <c r="CH495" i="4"/>
  <c r="V495" i="4"/>
  <c r="BZ495" i="4"/>
  <c r="Q495" i="4"/>
  <c r="DB495" i="4"/>
  <c r="AP495" i="4"/>
  <c r="D495" i="4"/>
  <c r="BR495" i="4"/>
  <c r="W488" i="4"/>
  <c r="DL488" i="4"/>
  <c r="AH488" i="4"/>
  <c r="P488" i="4"/>
  <c r="BA488" i="4"/>
  <c r="AU488" i="4"/>
  <c r="BR488" i="4"/>
  <c r="AZ488" i="4"/>
  <c r="CK488" i="4"/>
  <c r="DC488" i="4"/>
  <c r="DD488" i="4"/>
  <c r="AM488" i="4"/>
  <c r="F488" i="4"/>
  <c r="BO488" i="4"/>
  <c r="Y488" i="4"/>
  <c r="BJ488" i="4"/>
  <c r="AR488" i="4"/>
  <c r="DL450" i="4"/>
  <c r="AF450" i="4"/>
  <c r="S465" i="4"/>
  <c r="BC465" i="4"/>
  <c r="DS39" i="4"/>
  <c r="M39" i="4"/>
  <c r="CD39" i="4"/>
  <c r="AS39" i="4"/>
  <c r="DE39" i="4"/>
  <c r="BT39" i="4"/>
  <c r="DP39" i="4"/>
  <c r="DQ81" i="4"/>
  <c r="CN81" i="4"/>
  <c r="BH81" i="4"/>
  <c r="AB81" i="4"/>
  <c r="DR81" i="4"/>
  <c r="CL81" i="4"/>
  <c r="BF81" i="4"/>
  <c r="Z81" i="4"/>
  <c r="DH81" i="4"/>
  <c r="CB81" i="4"/>
  <c r="AV81" i="4"/>
  <c r="P81" i="4"/>
  <c r="CX81" i="4"/>
  <c r="BR81" i="4"/>
  <c r="AL81" i="4"/>
  <c r="F81" i="4"/>
  <c r="DD81" i="4"/>
  <c r="BX81" i="4"/>
  <c r="AR81" i="4"/>
  <c r="L81" i="4"/>
  <c r="DB81" i="4"/>
  <c r="BV81" i="4"/>
  <c r="AP81" i="4"/>
  <c r="J81" i="4"/>
  <c r="CR81" i="4"/>
  <c r="BL81" i="4"/>
  <c r="AF81" i="4"/>
  <c r="DN81" i="4"/>
  <c r="CH81" i="4"/>
  <c r="BB81" i="4"/>
  <c r="V81" i="4"/>
  <c r="CV81" i="4"/>
  <c r="BP81" i="4"/>
  <c r="AJ81" i="4"/>
  <c r="D81" i="4"/>
  <c r="CT81" i="4"/>
  <c r="BN81" i="4"/>
  <c r="AH81" i="4"/>
  <c r="DP81" i="4"/>
  <c r="CJ81" i="4"/>
  <c r="BD81" i="4"/>
  <c r="X81" i="4"/>
  <c r="DF81" i="4"/>
  <c r="BZ81" i="4"/>
  <c r="AT81" i="4"/>
  <c r="N81" i="4"/>
  <c r="DJ307" i="4"/>
  <c r="CO307" i="4"/>
  <c r="BT307" i="4"/>
  <c r="AX307" i="4"/>
  <c r="AC307" i="4"/>
  <c r="H307" i="4"/>
  <c r="CX307" i="4"/>
  <c r="CC307" i="4"/>
  <c r="BH307" i="4"/>
  <c r="AL307" i="4"/>
  <c r="Q307" i="4"/>
  <c r="DM307" i="4"/>
  <c r="CR307" i="4"/>
  <c r="BV307" i="4"/>
  <c r="BA307" i="4"/>
  <c r="AF307" i="4"/>
  <c r="J307" i="4"/>
  <c r="DF307" i="4"/>
  <c r="CK307" i="4"/>
  <c r="BP307" i="4"/>
  <c r="AT307" i="4"/>
  <c r="Y307" i="4"/>
  <c r="D307" i="4"/>
  <c r="DP307" i="4"/>
  <c r="CT307" i="4"/>
  <c r="BY307" i="4"/>
  <c r="BD307" i="4"/>
  <c r="AH307" i="4"/>
  <c r="M307" i="4"/>
  <c r="DD307" i="4"/>
  <c r="CH307" i="4"/>
  <c r="BM307" i="4"/>
  <c r="AR307" i="4"/>
  <c r="V307" i="4"/>
  <c r="DR307" i="4"/>
  <c r="CW307" i="4"/>
  <c r="CB307" i="4"/>
  <c r="BF307" i="4"/>
  <c r="AK307" i="4"/>
  <c r="P307" i="4"/>
  <c r="DL307" i="4"/>
  <c r="CP307" i="4"/>
  <c r="BU307" i="4"/>
  <c r="AZ307" i="4"/>
  <c r="AD307" i="4"/>
  <c r="I307" i="4"/>
  <c r="DE315" i="4"/>
  <c r="CJ315" i="4"/>
  <c r="BN315" i="4"/>
  <c r="AS315" i="4"/>
  <c r="X315" i="4"/>
  <c r="DN315" i="4"/>
  <c r="CS315" i="4"/>
  <c r="BX315" i="4"/>
  <c r="BB315" i="4"/>
  <c r="AG315" i="4"/>
  <c r="L315" i="4"/>
  <c r="DH315" i="4"/>
  <c r="CL315" i="4"/>
  <c r="BQ315" i="4"/>
  <c r="AV315" i="4"/>
  <c r="Z315" i="4"/>
  <c r="E315" i="4"/>
  <c r="DA315" i="4"/>
  <c r="CF315" i="4"/>
  <c r="BJ315" i="4"/>
  <c r="AO315" i="4"/>
  <c r="T315" i="4"/>
  <c r="DJ315" i="4"/>
  <c r="CO315" i="4"/>
  <c r="BT315" i="4"/>
  <c r="AX315" i="4"/>
  <c r="AC315" i="4"/>
  <c r="H315" i="4"/>
  <c r="CX315" i="4"/>
  <c r="CC315" i="4"/>
  <c r="BH315" i="4"/>
  <c r="AL315" i="4"/>
  <c r="Q315" i="4"/>
  <c r="DM315" i="4"/>
  <c r="CR315" i="4"/>
  <c r="BV315" i="4"/>
  <c r="BA315" i="4"/>
  <c r="AF315" i="4"/>
  <c r="J315" i="4"/>
  <c r="DF315" i="4"/>
  <c r="CK315" i="4"/>
  <c r="BP315" i="4"/>
  <c r="AT315" i="4"/>
  <c r="Y315" i="4"/>
  <c r="D315" i="4"/>
  <c r="DS323" i="4"/>
  <c r="CZ323" i="4"/>
  <c r="CD323" i="4"/>
  <c r="BI323" i="4"/>
  <c r="AN323" i="4"/>
  <c r="R323" i="4"/>
  <c r="DI323" i="4"/>
  <c r="CN323" i="4"/>
  <c r="BR323" i="4"/>
  <c r="AW323" i="4"/>
  <c r="AB323" i="4"/>
  <c r="F323" i="4"/>
  <c r="DB323" i="4"/>
  <c r="CG323" i="4"/>
  <c r="BL323" i="4"/>
  <c r="AP323" i="4"/>
  <c r="U323" i="4"/>
  <c r="DQ323" i="4"/>
  <c r="CV323" i="4"/>
  <c r="BZ323" i="4"/>
  <c r="BE323" i="4"/>
  <c r="AJ323" i="4"/>
  <c r="N323" i="4"/>
  <c r="DE323" i="4"/>
  <c r="CJ323" i="4"/>
  <c r="BN323" i="4"/>
  <c r="AS323" i="4"/>
  <c r="X323" i="4"/>
  <c r="DN323" i="4"/>
  <c r="CS323" i="4"/>
  <c r="BX323" i="4"/>
  <c r="BB323" i="4"/>
  <c r="AG323" i="4"/>
  <c r="L323" i="4"/>
  <c r="DH323" i="4"/>
  <c r="CL323" i="4"/>
  <c r="BQ323" i="4"/>
  <c r="AV323" i="4"/>
  <c r="Z323" i="4"/>
  <c r="E323" i="4"/>
  <c r="DA323" i="4"/>
  <c r="CF323" i="4"/>
  <c r="BJ323" i="4"/>
  <c r="AO323" i="4"/>
  <c r="T323" i="4"/>
  <c r="DQ65" i="4"/>
  <c r="CN65" i="4"/>
  <c r="BH65" i="4"/>
  <c r="AB65" i="4"/>
  <c r="DF65" i="4"/>
  <c r="BB65" i="4"/>
  <c r="DR65" i="4"/>
  <c r="CL65" i="4"/>
  <c r="BF65" i="4"/>
  <c r="Z65" i="4"/>
  <c r="DH65" i="4"/>
  <c r="DL65" i="4"/>
  <c r="CF65" i="4"/>
  <c r="AZ65" i="4"/>
  <c r="T65" i="4"/>
  <c r="CP65" i="4"/>
  <c r="AL65" i="4"/>
  <c r="DJ65" i="4"/>
  <c r="CD65" i="4"/>
  <c r="AX65" i="4"/>
  <c r="R65" i="4"/>
  <c r="CZ65" i="4"/>
  <c r="DD65" i="4"/>
  <c r="BX65" i="4"/>
  <c r="AR65" i="4"/>
  <c r="L65" i="4"/>
  <c r="BZ65" i="4"/>
  <c r="V65" i="4"/>
  <c r="DB65" i="4"/>
  <c r="BV65" i="4"/>
  <c r="AP65" i="4"/>
  <c r="J65" i="4"/>
  <c r="CR65" i="4"/>
  <c r="CV65" i="4"/>
  <c r="BP65" i="4"/>
  <c r="AJ65" i="4"/>
  <c r="D65" i="4"/>
  <c r="BJ65" i="4"/>
  <c r="N65" i="4"/>
  <c r="CT65" i="4"/>
  <c r="BN65" i="4"/>
  <c r="AH65" i="4"/>
  <c r="DP65" i="4"/>
  <c r="CJ65" i="4"/>
  <c r="DL25" i="4"/>
  <c r="CF25" i="4"/>
  <c r="AZ25" i="4"/>
  <c r="T25" i="4"/>
  <c r="CP25" i="4"/>
  <c r="DR25" i="4"/>
  <c r="CL25" i="4"/>
  <c r="BF25" i="4"/>
  <c r="Z25" i="4"/>
  <c r="CH25" i="4"/>
  <c r="DP25" i="4"/>
  <c r="CJ25" i="4"/>
  <c r="BD25" i="4"/>
  <c r="X25" i="4"/>
  <c r="BZ25" i="4"/>
  <c r="DD25" i="4"/>
  <c r="BX25" i="4"/>
  <c r="AR25" i="4"/>
  <c r="L25" i="4"/>
  <c r="BR25" i="4"/>
  <c r="DJ25" i="4"/>
  <c r="CD25" i="4"/>
  <c r="AX25" i="4"/>
  <c r="R25" i="4"/>
  <c r="BJ25" i="4"/>
  <c r="DH25" i="4"/>
  <c r="CB25" i="4"/>
  <c r="AV25" i="4"/>
  <c r="P25" i="4"/>
  <c r="AT25" i="4"/>
  <c r="CV25" i="4"/>
  <c r="BP25" i="4"/>
  <c r="AJ25" i="4"/>
  <c r="D25" i="4"/>
  <c r="BB25" i="4"/>
  <c r="DB25" i="4"/>
  <c r="BV25" i="4"/>
  <c r="AP25" i="4"/>
  <c r="J25" i="4"/>
  <c r="AL25" i="4"/>
  <c r="CZ25" i="4"/>
  <c r="BT25" i="4"/>
  <c r="AN25" i="4"/>
  <c r="H25" i="4"/>
  <c r="AD25" i="4"/>
  <c r="DQ25" i="4"/>
  <c r="CN25" i="4"/>
  <c r="BH25" i="4"/>
  <c r="AB25" i="4"/>
  <c r="DN25" i="4"/>
  <c r="V25" i="4"/>
  <c r="CT25" i="4"/>
  <c r="BN25" i="4"/>
  <c r="AH25" i="4"/>
  <c r="DF25" i="4"/>
  <c r="N25" i="4"/>
  <c r="CR25" i="4"/>
  <c r="BL25" i="4"/>
  <c r="AF25" i="4"/>
  <c r="CX25" i="4"/>
  <c r="F25" i="4"/>
  <c r="DL41" i="4"/>
  <c r="CF41" i="4"/>
  <c r="AZ41" i="4"/>
  <c r="T41" i="4"/>
  <c r="CP41" i="4"/>
  <c r="AD41" i="4"/>
  <c r="DB41" i="4"/>
  <c r="BV41" i="4"/>
  <c r="AP41" i="4"/>
  <c r="J41" i="4"/>
  <c r="CR41" i="4"/>
  <c r="BL41" i="4"/>
  <c r="AF41" i="4"/>
  <c r="DF41" i="4"/>
  <c r="BB41" i="4"/>
  <c r="DD41" i="4"/>
  <c r="BX41" i="4"/>
  <c r="AR41" i="4"/>
  <c r="L41" i="4"/>
  <c r="BZ41" i="4"/>
  <c r="N41" i="4"/>
  <c r="CT41" i="4"/>
  <c r="BN41" i="4"/>
  <c r="AH41" i="4"/>
  <c r="DP41" i="4"/>
  <c r="CJ41" i="4"/>
  <c r="BD41" i="4"/>
  <c r="X41" i="4"/>
  <c r="CX41" i="4"/>
  <c r="AL41" i="4"/>
  <c r="CV41" i="4"/>
  <c r="BP41" i="4"/>
  <c r="AJ41" i="4"/>
  <c r="D41" i="4"/>
  <c r="BJ41" i="4"/>
  <c r="DR41" i="4"/>
  <c r="CL41" i="4"/>
  <c r="BF41" i="4"/>
  <c r="Z41" i="4"/>
  <c r="DH41" i="4"/>
  <c r="CB41" i="4"/>
  <c r="AV41" i="4"/>
  <c r="P41" i="4"/>
  <c r="CH41" i="4"/>
  <c r="V41" i="4"/>
  <c r="DQ41" i="4"/>
  <c r="CN41" i="4"/>
  <c r="BH41" i="4"/>
  <c r="AB41" i="4"/>
  <c r="DN41" i="4"/>
  <c r="AT41" i="4"/>
  <c r="DJ41" i="4"/>
  <c r="CD41" i="4"/>
  <c r="AX41" i="4"/>
  <c r="R41" i="4"/>
  <c r="CZ41" i="4"/>
  <c r="BT41" i="4"/>
  <c r="AN41" i="4"/>
  <c r="H41" i="4"/>
  <c r="BR41" i="4"/>
  <c r="F41" i="4"/>
  <c r="DQ69" i="4"/>
  <c r="BH69" i="4"/>
  <c r="DF69" i="4"/>
  <c r="CT69" i="4"/>
  <c r="AH69" i="4"/>
  <c r="AT69" i="4"/>
  <c r="BT69" i="4"/>
  <c r="H69" i="4"/>
  <c r="DD69" i="4"/>
  <c r="AR69" i="4"/>
  <c r="BJ69" i="4"/>
  <c r="CD69" i="4"/>
  <c r="R69" i="4"/>
  <c r="DP69" i="4"/>
  <c r="BD69" i="4"/>
  <c r="BB69" i="4"/>
  <c r="CN69" i="4"/>
  <c r="AB69" i="4"/>
  <c r="N69" i="4"/>
  <c r="BN69" i="4"/>
  <c r="DN69" i="4"/>
  <c r="CZ69" i="4"/>
  <c r="AN69" i="4"/>
  <c r="F69" i="4"/>
  <c r="BX69" i="4"/>
  <c r="L69" i="4"/>
  <c r="DJ69" i="4"/>
  <c r="AX69" i="4"/>
  <c r="CP69" i="4"/>
  <c r="CJ69" i="4"/>
  <c r="X69" i="4"/>
  <c r="BX17" i="4"/>
  <c r="DL17" i="4"/>
  <c r="V57" i="7"/>
  <c r="N57" i="7"/>
  <c r="H57" i="7"/>
  <c r="L57" i="7"/>
  <c r="T57" i="7"/>
  <c r="Q7" i="7"/>
  <c r="S7" i="7"/>
  <c r="G7" i="7"/>
  <c r="K7" i="7"/>
  <c r="P7" i="7"/>
  <c r="K23" i="7"/>
  <c r="S23" i="7"/>
  <c r="Z23" i="7"/>
  <c r="O23" i="7"/>
  <c r="Y23" i="7"/>
  <c r="U39" i="7"/>
  <c r="Q39" i="7"/>
  <c r="M39" i="7"/>
  <c r="W39" i="7"/>
  <c r="G39" i="7"/>
  <c r="X55" i="7"/>
  <c r="F55" i="7"/>
  <c r="R55" i="7"/>
  <c r="V55" i="7"/>
  <c r="Y55" i="7"/>
  <c r="M72" i="7"/>
  <c r="K72" i="7"/>
  <c r="R72" i="7"/>
  <c r="W72" i="7"/>
  <c r="S72" i="7"/>
  <c r="Q88" i="7"/>
  <c r="G88" i="7"/>
  <c r="H88" i="7"/>
  <c r="V88" i="7"/>
  <c r="K88" i="7"/>
  <c r="O16" i="7"/>
  <c r="M16" i="7"/>
  <c r="T16" i="7"/>
  <c r="Y16" i="7"/>
  <c r="R16" i="7"/>
  <c r="Z32" i="7"/>
  <c r="V32" i="7"/>
  <c r="G32" i="7"/>
  <c r="L32" i="7"/>
  <c r="S32" i="7"/>
  <c r="I48" i="7"/>
  <c r="W48" i="7"/>
  <c r="L48" i="7"/>
  <c r="H48" i="7"/>
  <c r="K48" i="7"/>
  <c r="U65" i="7"/>
  <c r="F65" i="7"/>
  <c r="I65" i="7"/>
  <c r="T65" i="7"/>
  <c r="P65" i="7"/>
  <c r="U81" i="7"/>
  <c r="N81" i="7"/>
  <c r="J81" i="7"/>
  <c r="X81" i="7"/>
  <c r="I81" i="7"/>
  <c r="V58" i="7"/>
  <c r="S58" i="7"/>
  <c r="F58" i="7"/>
  <c r="J58" i="7"/>
  <c r="P58" i="7"/>
  <c r="V74" i="7"/>
  <c r="O74" i="7"/>
  <c r="N74" i="7"/>
  <c r="X74" i="7"/>
  <c r="H74" i="7"/>
  <c r="Q6" i="7"/>
  <c r="P6" i="7"/>
  <c r="N6" i="7"/>
  <c r="F6" i="7"/>
  <c r="G6" i="7"/>
  <c r="O22" i="7"/>
  <c r="F22" i="7"/>
  <c r="N22" i="7"/>
  <c r="U22" i="7"/>
  <c r="V22" i="7"/>
  <c r="G38" i="7"/>
  <c r="X38" i="7"/>
  <c r="T38" i="7"/>
  <c r="H38" i="7"/>
  <c r="Z38" i="7"/>
  <c r="J54" i="7"/>
  <c r="X54" i="7"/>
  <c r="W54" i="7"/>
  <c r="R54" i="7"/>
  <c r="I54" i="7"/>
  <c r="G71" i="7"/>
  <c r="W71" i="7"/>
  <c r="J71" i="7"/>
  <c r="K71" i="7"/>
  <c r="Y71" i="7"/>
  <c r="X87" i="7"/>
  <c r="R87" i="7"/>
  <c r="V87" i="7"/>
  <c r="K87" i="7"/>
  <c r="G87" i="7"/>
  <c r="L17" i="7"/>
  <c r="T45" i="7"/>
  <c r="Q53" i="7"/>
  <c r="K17" i="7"/>
  <c r="S45" i="7"/>
  <c r="W45" i="7"/>
  <c r="Z53" i="7"/>
  <c r="P17" i="7"/>
  <c r="Z45" i="7"/>
  <c r="N45" i="7"/>
  <c r="P53" i="7"/>
  <c r="J45" i="7"/>
  <c r="M53" i="7"/>
  <c r="U53" i="7"/>
  <c r="L45" i="7"/>
  <c r="I25" i="7"/>
  <c r="J25" i="7"/>
  <c r="F41" i="7"/>
  <c r="N25" i="7"/>
  <c r="I41" i="7"/>
  <c r="K25" i="7"/>
  <c r="T25" i="7"/>
  <c r="T41" i="7"/>
  <c r="Z21" i="7"/>
  <c r="N21" i="7"/>
  <c r="S25" i="7"/>
  <c r="L41" i="7"/>
  <c r="W21" i="7"/>
  <c r="P21" i="7"/>
  <c r="I21" i="7"/>
  <c r="Y21" i="7"/>
  <c r="M57" i="7"/>
  <c r="X57" i="7"/>
  <c r="Z57" i="7"/>
  <c r="U57" i="7"/>
  <c r="I57" i="7"/>
  <c r="P57" i="7"/>
  <c r="G57" i="7"/>
  <c r="K57" i="7"/>
  <c r="F7" i="7"/>
  <c r="I7" i="7"/>
  <c r="R7" i="7"/>
  <c r="W7" i="7"/>
  <c r="V7" i="7"/>
  <c r="Y7" i="7"/>
  <c r="L23" i="7"/>
  <c r="U23" i="7"/>
  <c r="H23" i="7"/>
  <c r="P23" i="7"/>
  <c r="M23" i="7"/>
  <c r="R39" i="7"/>
  <c r="T39" i="7"/>
  <c r="L39" i="7"/>
  <c r="P39" i="7"/>
  <c r="S39" i="7"/>
  <c r="Z39" i="7"/>
  <c r="J55" i="7"/>
  <c r="H55" i="7"/>
  <c r="U55" i="7"/>
  <c r="M55" i="7"/>
  <c r="Z55" i="7"/>
  <c r="Q72" i="7"/>
  <c r="F72" i="7"/>
  <c r="L72" i="7"/>
  <c r="J72" i="7"/>
  <c r="N72" i="7"/>
  <c r="T72" i="7"/>
  <c r="M88" i="7"/>
  <c r="O88" i="7"/>
  <c r="P88" i="7"/>
  <c r="W88" i="7"/>
  <c r="L88" i="7"/>
  <c r="N16" i="7"/>
  <c r="F16" i="7"/>
  <c r="I16" i="7"/>
  <c r="S16" i="7"/>
  <c r="L16" i="7"/>
  <c r="X16" i="7"/>
  <c r="I32" i="7"/>
  <c r="U32" i="7"/>
  <c r="H32" i="7"/>
  <c r="N32" i="7"/>
  <c r="O32" i="7"/>
  <c r="Q48" i="7"/>
  <c r="Z48" i="7"/>
  <c r="O48" i="7"/>
  <c r="N48" i="7"/>
  <c r="F48" i="7"/>
  <c r="Y48" i="7"/>
  <c r="J65" i="7"/>
  <c r="M65" i="7"/>
  <c r="L65" i="7"/>
  <c r="K65" i="7"/>
  <c r="H65" i="7"/>
  <c r="G81" i="7"/>
  <c r="F81" i="7"/>
  <c r="S81" i="7"/>
  <c r="Z81" i="7"/>
  <c r="R81" i="7"/>
  <c r="Y81" i="7"/>
  <c r="M58" i="7"/>
  <c r="N58" i="7"/>
  <c r="U58" i="7"/>
  <c r="Q58" i="7"/>
  <c r="W58" i="7"/>
  <c r="Q74" i="7"/>
  <c r="Z74" i="7"/>
  <c r="L74" i="7"/>
  <c r="J74" i="7"/>
  <c r="R74" i="7"/>
  <c r="Y74" i="7"/>
  <c r="X6" i="7"/>
  <c r="S6" i="7"/>
  <c r="M6" i="7"/>
  <c r="U6" i="7"/>
  <c r="K6" i="7"/>
  <c r="T22" i="7"/>
  <c r="H22" i="7"/>
  <c r="J22" i="7"/>
  <c r="P22" i="7"/>
  <c r="Y22" i="7"/>
  <c r="X22" i="7"/>
  <c r="U38" i="7"/>
  <c r="I38" i="7"/>
  <c r="K38" i="7"/>
  <c r="R38" i="7"/>
  <c r="F38" i="7"/>
  <c r="Z54" i="7"/>
  <c r="S54" i="7"/>
  <c r="U54" i="7"/>
  <c r="L54" i="7"/>
  <c r="K54" i="7"/>
  <c r="Q54" i="7"/>
  <c r="Q71" i="7"/>
  <c r="F71" i="7"/>
  <c r="M71" i="7"/>
  <c r="Z71" i="7"/>
  <c r="N71" i="7"/>
  <c r="U87" i="7"/>
  <c r="J87" i="7"/>
  <c r="L87" i="7"/>
  <c r="P87" i="7"/>
  <c r="W87" i="7"/>
  <c r="Y87" i="7"/>
  <c r="V17" i="7"/>
  <c r="V45" i="7"/>
  <c r="I53" i="7"/>
  <c r="S17" i="7"/>
  <c r="X45" i="7"/>
  <c r="S53" i="7"/>
  <c r="J53" i="7"/>
  <c r="T17" i="7"/>
  <c r="H45" i="7"/>
  <c r="H53" i="7"/>
  <c r="G53" i="7"/>
  <c r="N53" i="7"/>
  <c r="K53" i="7"/>
  <c r="M45" i="7"/>
  <c r="X25" i="7"/>
  <c r="R41" i="7"/>
  <c r="V41" i="7"/>
  <c r="Z25" i="7"/>
  <c r="J41" i="7"/>
  <c r="U41" i="7"/>
  <c r="R25" i="7"/>
  <c r="X21" i="7"/>
  <c r="P25" i="7"/>
  <c r="V21" i="7"/>
  <c r="W25" i="7"/>
  <c r="K41" i="7"/>
  <c r="R21" i="7"/>
  <c r="G21" i="7"/>
  <c r="U25" i="7"/>
  <c r="Q57" i="7"/>
  <c r="F57" i="7"/>
  <c r="R57" i="7"/>
  <c r="J57" i="7"/>
  <c r="S57" i="7"/>
  <c r="O57" i="7"/>
  <c r="U7" i="7"/>
  <c r="T7" i="7"/>
  <c r="O7" i="7"/>
  <c r="H7" i="7"/>
  <c r="V23" i="7"/>
  <c r="I23" i="7"/>
  <c r="X23" i="7"/>
  <c r="F23" i="7"/>
  <c r="Y39" i="7"/>
  <c r="I39" i="7"/>
  <c r="V39" i="7"/>
  <c r="X39" i="7"/>
  <c r="N55" i="7"/>
  <c r="G55" i="7"/>
  <c r="O55" i="7"/>
  <c r="S55" i="7"/>
  <c r="I72" i="7"/>
  <c r="Y72" i="7"/>
  <c r="Z72" i="7"/>
  <c r="O72" i="7"/>
  <c r="U88" i="7"/>
  <c r="R88" i="7"/>
  <c r="S88" i="7"/>
  <c r="X88" i="7"/>
  <c r="W16" i="7"/>
  <c r="H16" i="7"/>
  <c r="V16" i="7"/>
  <c r="Z16" i="7"/>
  <c r="W32" i="7"/>
  <c r="X32" i="7"/>
  <c r="Y32" i="7"/>
  <c r="P32" i="7"/>
  <c r="U48" i="7"/>
  <c r="G48" i="7"/>
  <c r="R48" i="7"/>
  <c r="S48" i="7"/>
  <c r="Q65" i="7"/>
  <c r="R65" i="7"/>
  <c r="S65" i="7"/>
  <c r="G65" i="7"/>
  <c r="T81" i="7"/>
  <c r="V81" i="7"/>
  <c r="H81" i="7"/>
  <c r="M81" i="7"/>
  <c r="R58" i="7"/>
  <c r="Y58" i="7"/>
  <c r="G58" i="7"/>
  <c r="X58" i="7"/>
  <c r="F74" i="7"/>
  <c r="K74" i="7"/>
  <c r="P74" i="7"/>
  <c r="S74" i="7"/>
  <c r="J6" i="7"/>
  <c r="H6" i="7"/>
  <c r="T6" i="7"/>
  <c r="L6" i="7"/>
  <c r="Q22" i="7"/>
  <c r="I22" i="7"/>
  <c r="Z22" i="7"/>
  <c r="S22" i="7"/>
  <c r="O38" i="7"/>
  <c r="W38" i="7"/>
  <c r="L38" i="7"/>
  <c r="N38" i="7"/>
  <c r="F54" i="7"/>
  <c r="H54" i="7"/>
  <c r="N54" i="7"/>
  <c r="P54" i="7"/>
  <c r="U71" i="7"/>
  <c r="O71" i="7"/>
  <c r="V71" i="7"/>
  <c r="H71" i="7"/>
  <c r="N87" i="7"/>
  <c r="Z87" i="7"/>
  <c r="T87" i="7"/>
  <c r="O87" i="7"/>
  <c r="N17" i="7"/>
  <c r="Y45" i="7"/>
  <c r="O53" i="7"/>
  <c r="W53" i="7"/>
  <c r="G17" i="7"/>
  <c r="U45" i="7"/>
  <c r="V53" i="7"/>
  <c r="R17" i="7"/>
  <c r="Q17" i="7"/>
  <c r="O45" i="7"/>
  <c r="F53" i="7"/>
  <c r="Y17" i="7"/>
  <c r="X17" i="7"/>
  <c r="U17" i="7"/>
  <c r="Y53" i="7"/>
  <c r="Q25" i="7"/>
  <c r="S41" i="7"/>
  <c r="H25" i="7"/>
  <c r="L25" i="7"/>
  <c r="Y41" i="7"/>
  <c r="N41" i="7"/>
  <c r="X41" i="7"/>
  <c r="O21" i="7"/>
  <c r="P41" i="7"/>
  <c r="M21" i="7"/>
  <c r="O41" i="7"/>
  <c r="H21" i="7"/>
  <c r="T21" i="7"/>
  <c r="BJ367" i="4"/>
  <c r="DC367" i="4"/>
  <c r="DG367" i="4"/>
  <c r="AU367" i="4"/>
  <c r="CT367" i="4"/>
  <c r="AH367" i="4"/>
  <c r="CI367" i="4"/>
  <c r="W367" i="4"/>
  <c r="CL367" i="4"/>
  <c r="Z367" i="4"/>
  <c r="CE367" i="4"/>
  <c r="S367" i="4"/>
  <c r="BR367" i="4"/>
  <c r="F367" i="4"/>
  <c r="AB367" i="4"/>
  <c r="BH367" i="4"/>
  <c r="CN367" i="4"/>
  <c r="E367" i="4"/>
  <c r="AK367" i="4"/>
  <c r="BQ367" i="4"/>
  <c r="CW367" i="4"/>
  <c r="P367" i="4"/>
  <c r="AV367" i="4"/>
  <c r="CB367" i="4"/>
  <c r="DH367" i="4"/>
  <c r="Y367" i="4"/>
  <c r="BE367" i="4"/>
  <c r="CK367" i="4"/>
  <c r="DQ367" i="4"/>
  <c r="AZ391" i="4"/>
  <c r="DL391" i="4"/>
  <c r="CL391" i="4"/>
  <c r="BO391" i="4"/>
  <c r="DP391" i="4"/>
  <c r="DF391" i="4"/>
  <c r="Y391" i="4"/>
  <c r="T391" i="4"/>
  <c r="AQ283" i="4"/>
  <c r="BG283" i="4"/>
  <c r="BW367" i="4"/>
  <c r="DF367" i="4"/>
  <c r="CP367" i="4"/>
  <c r="CA367" i="4"/>
  <c r="O367" i="4"/>
  <c r="BN367" i="4"/>
  <c r="DO367" i="4"/>
  <c r="BC367" i="4"/>
  <c r="DR367" i="4"/>
  <c r="BF367" i="4"/>
  <c r="DK367" i="4"/>
  <c r="AY367" i="4"/>
  <c r="CX367" i="4"/>
  <c r="AL367" i="4"/>
  <c r="L367" i="4"/>
  <c r="AR367" i="4"/>
  <c r="BX367" i="4"/>
  <c r="DD367" i="4"/>
  <c r="U367" i="4"/>
  <c r="BA367" i="4"/>
  <c r="CG367" i="4"/>
  <c r="DM367" i="4"/>
  <c r="AF367" i="4"/>
  <c r="BL367" i="4"/>
  <c r="CR367" i="4"/>
  <c r="I367" i="4"/>
  <c r="AO367" i="4"/>
  <c r="BU367" i="4"/>
  <c r="DS428" i="4"/>
  <c r="CX428" i="4"/>
  <c r="CC428" i="4"/>
  <c r="BH428" i="4"/>
  <c r="AL428" i="4"/>
  <c r="DM428" i="4"/>
  <c r="CR428" i="4"/>
  <c r="BV428" i="4"/>
  <c r="BA428" i="4"/>
  <c r="AF428" i="4"/>
  <c r="DF428" i="4"/>
  <c r="CK428" i="4"/>
  <c r="BP428" i="4"/>
  <c r="AT428" i="4"/>
  <c r="Y428" i="4"/>
  <c r="CZ428" i="4"/>
  <c r="DN428" i="4"/>
  <c r="CS428" i="4"/>
  <c r="BX428" i="4"/>
  <c r="BB428" i="4"/>
  <c r="AG428" i="4"/>
  <c r="DH428" i="4"/>
  <c r="CL428" i="4"/>
  <c r="BQ428" i="4"/>
  <c r="AV428" i="4"/>
  <c r="Z428" i="4"/>
  <c r="DA428" i="4"/>
  <c r="CF428" i="4"/>
  <c r="BJ428" i="4"/>
  <c r="AO428" i="4"/>
  <c r="DP428" i="4"/>
  <c r="DD428" i="4"/>
  <c r="CH428" i="4"/>
  <c r="BM428" i="4"/>
  <c r="AR428" i="4"/>
  <c r="AY374" i="4"/>
  <c r="DE374" i="4"/>
  <c r="DN374" i="4"/>
  <c r="BR374" i="4"/>
  <c r="BB374" i="4"/>
  <c r="CF374" i="4"/>
  <c r="AS374" i="4"/>
  <c r="BK360" i="4"/>
  <c r="O360" i="4"/>
  <c r="DG488" i="4"/>
  <c r="CY488" i="4"/>
  <c r="CQ488" i="4"/>
  <c r="CI488" i="4"/>
  <c r="CX488" i="4"/>
  <c r="AL488" i="4"/>
  <c r="CO488" i="4"/>
  <c r="AC488" i="4"/>
  <c r="CF488" i="4"/>
  <c r="T488" i="4"/>
  <c r="CM488" i="4"/>
  <c r="BN488" i="4"/>
  <c r="DQ488" i="4"/>
  <c r="BE488" i="4"/>
  <c r="DH488" i="4"/>
  <c r="AV488" i="4"/>
  <c r="CE488" i="4"/>
  <c r="CP488" i="4"/>
  <c r="AD488" i="4"/>
  <c r="CG488" i="4"/>
  <c r="U488" i="4"/>
  <c r="BX488" i="4"/>
  <c r="L488" i="4"/>
  <c r="DS488" i="4"/>
  <c r="CA488" i="4"/>
  <c r="BS488" i="4"/>
  <c r="BK488" i="4"/>
  <c r="BC488" i="4"/>
  <c r="CH488" i="4"/>
  <c r="V488" i="4"/>
  <c r="BY488" i="4"/>
  <c r="M488" i="4"/>
  <c r="BP488" i="4"/>
  <c r="D488" i="4"/>
  <c r="DJ488" i="4"/>
  <c r="AX488" i="4"/>
  <c r="DA488" i="4"/>
  <c r="AO488" i="4"/>
  <c r="CR488" i="4"/>
  <c r="AF488" i="4"/>
  <c r="AQ488" i="4"/>
  <c r="BZ488" i="4"/>
  <c r="N488" i="4"/>
  <c r="BQ488" i="4"/>
  <c r="E488" i="4"/>
  <c r="BH488" i="4"/>
  <c r="AI488" i="4"/>
  <c r="O488" i="4"/>
  <c r="G488" i="4"/>
  <c r="DO488" i="4"/>
  <c r="DN488" i="4"/>
  <c r="BB488" i="4"/>
  <c r="DE488" i="4"/>
  <c r="AS488" i="4"/>
  <c r="CV488" i="4"/>
  <c r="AJ488" i="4"/>
  <c r="AA488" i="4"/>
  <c r="CD488" i="4"/>
  <c r="R488" i="4"/>
  <c r="BU488" i="4"/>
  <c r="I488" i="4"/>
  <c r="BL488" i="4"/>
  <c r="S488" i="4"/>
  <c r="DF488" i="4"/>
  <c r="AT488" i="4"/>
  <c r="CW488" i="4"/>
  <c r="AK488" i="4"/>
  <c r="CN488" i="4"/>
  <c r="AB488" i="4"/>
  <c r="BG488" i="4"/>
  <c r="DN455" i="4"/>
  <c r="CL455" i="4"/>
  <c r="BH455" i="4"/>
  <c r="AF455" i="4"/>
  <c r="D455" i="4"/>
  <c r="CX455" i="4"/>
  <c r="BV455" i="4"/>
  <c r="AR455" i="4"/>
  <c r="P455" i="4"/>
  <c r="DC455" i="4"/>
  <c r="CA455" i="4"/>
  <c r="AX455" i="4"/>
  <c r="V455" i="4"/>
  <c r="DH455" i="4"/>
  <c r="CF455" i="4"/>
  <c r="BC455" i="4"/>
  <c r="AA455" i="4"/>
  <c r="DQ455" i="4"/>
  <c r="BE455" i="4"/>
  <c r="S455" i="4"/>
  <c r="CZ455" i="4"/>
  <c r="BQ455" i="4"/>
  <c r="E455" i="4"/>
  <c r="CJ455" i="4"/>
  <c r="CC455" i="4"/>
  <c r="Q455" i="4"/>
  <c r="BT455" i="4"/>
  <c r="DG455" i="4"/>
  <c r="CD455" i="4"/>
  <c r="BB455" i="4"/>
  <c r="Z455" i="4"/>
  <c r="DS455" i="4"/>
  <c r="CQ455" i="4"/>
  <c r="BN455" i="4"/>
  <c r="AL455" i="4"/>
  <c r="J455" i="4"/>
  <c r="CV455" i="4"/>
  <c r="BS455" i="4"/>
  <c r="AQ455" i="4"/>
  <c r="O455" i="4"/>
  <c r="DB455" i="4"/>
  <c r="BX455" i="4"/>
  <c r="AV455" i="4"/>
  <c r="T455" i="4"/>
  <c r="DA455" i="4"/>
  <c r="AO455" i="4"/>
  <c r="AN455" i="4"/>
  <c r="DM455" i="4"/>
  <c r="BA455" i="4"/>
  <c r="X455" i="4"/>
  <c r="DF455" i="4"/>
  <c r="BM455" i="4"/>
  <c r="H455" i="4"/>
  <c r="CP455" i="4"/>
  <c r="CR455" i="4"/>
  <c r="BP455" i="4"/>
  <c r="AM455" i="4"/>
  <c r="K455" i="4"/>
  <c r="DD455" i="4"/>
  <c r="CB455" i="4"/>
  <c r="AZ455" i="4"/>
  <c r="W455" i="4"/>
  <c r="DJ455" i="4"/>
  <c r="CH455" i="4"/>
  <c r="BF455" i="4"/>
  <c r="AB455" i="4"/>
  <c r="DO455" i="4"/>
  <c r="CM455" i="4"/>
  <c r="BK455" i="4"/>
  <c r="AH455" i="4"/>
  <c r="F455" i="4"/>
  <c r="BU455" i="4"/>
  <c r="I455" i="4"/>
  <c r="CE455" i="4"/>
  <c r="CG455" i="4"/>
  <c r="U455" i="4"/>
  <c r="BO455" i="4"/>
  <c r="CS455" i="4"/>
  <c r="AG455" i="4"/>
  <c r="AY455" i="4"/>
  <c r="AL37" i="4"/>
  <c r="X37" i="4"/>
  <c r="CJ37" i="4"/>
  <c r="BJ37" i="4"/>
  <c r="AP37" i="4"/>
  <c r="DB37" i="4"/>
  <c r="AR37" i="4"/>
  <c r="DD37" i="4"/>
  <c r="BE60" i="4"/>
  <c r="M60" i="4"/>
  <c r="BQ60" i="4"/>
  <c r="BE52" i="4"/>
  <c r="M52" i="4"/>
  <c r="CW52" i="4"/>
  <c r="DP52" i="4"/>
  <c r="AF21" i="4"/>
  <c r="CR21" i="4"/>
  <c r="CP21" i="4"/>
  <c r="BF21" i="4"/>
  <c r="DR21" i="4"/>
  <c r="T21" i="4"/>
  <c r="CF21" i="4"/>
  <c r="DL69" i="4"/>
  <c r="CF69" i="4"/>
  <c r="AZ69" i="4"/>
  <c r="T69" i="4"/>
  <c r="CH69" i="4"/>
  <c r="DR69" i="4"/>
  <c r="CL69" i="4"/>
  <c r="BF69" i="4"/>
  <c r="Z69" i="4"/>
  <c r="CX69" i="4"/>
  <c r="V69" i="4"/>
  <c r="CR69" i="4"/>
  <c r="BL69" i="4"/>
  <c r="AF69" i="4"/>
  <c r="BZ69" i="4"/>
  <c r="CV69" i="4"/>
  <c r="BP69" i="4"/>
  <c r="AJ69" i="4"/>
  <c r="D69" i="4"/>
  <c r="AL69" i="4"/>
  <c r="DB69" i="4"/>
  <c r="BV69" i="4"/>
  <c r="AP69" i="4"/>
  <c r="J69" i="4"/>
  <c r="BR69" i="4"/>
  <c r="DH69" i="4"/>
  <c r="CB69" i="4"/>
  <c r="AV69" i="4"/>
  <c r="P69" i="4"/>
  <c r="AD69" i="4"/>
  <c r="DH75" i="4"/>
  <c r="CG75" i="4"/>
  <c r="BL75" i="4"/>
  <c r="DB75" i="4"/>
  <c r="DP60" i="4"/>
  <c r="BM60" i="4"/>
  <c r="DM60" i="4"/>
  <c r="CO60" i="4"/>
  <c r="AC60" i="4"/>
  <c r="E60" i="4"/>
  <c r="BU60" i="4"/>
  <c r="I60" i="4"/>
  <c r="CS60" i="4"/>
  <c r="AG60" i="4"/>
  <c r="U60" i="4"/>
  <c r="BI60" i="4"/>
  <c r="CW60" i="4"/>
  <c r="DA60" i="4"/>
  <c r="AO60" i="4"/>
  <c r="AK60" i="4"/>
  <c r="CX37" i="4"/>
  <c r="BD37" i="4"/>
  <c r="DP37" i="4"/>
  <c r="J37" i="4"/>
  <c r="BV37" i="4"/>
  <c r="L37" i="4"/>
  <c r="CG60" i="4"/>
  <c r="DQ60" i="4"/>
  <c r="BY60" i="4"/>
  <c r="AW60" i="4"/>
  <c r="CG52" i="4"/>
  <c r="DQ52" i="4"/>
  <c r="BY52" i="4"/>
  <c r="CX21" i="4"/>
  <c r="BL21" i="4"/>
  <c r="F21" i="4"/>
  <c r="Z21" i="4"/>
  <c r="CL21" i="4"/>
  <c r="CH21" i="4"/>
  <c r="AZ21" i="4"/>
  <c r="DI71" i="4"/>
  <c r="DF71" i="4"/>
  <c r="DJ71" i="4"/>
  <c r="DH71" i="4"/>
  <c r="CC71" i="4"/>
  <c r="BH71" i="4"/>
  <c r="AL71" i="4"/>
  <c r="Q71" i="4"/>
  <c r="AS71" i="4"/>
  <c r="CR71" i="4"/>
  <c r="BV71" i="4"/>
  <c r="BA71" i="4"/>
  <c r="DS71" i="4"/>
  <c r="DQ71" i="4"/>
  <c r="CV71" i="4"/>
  <c r="CZ71" i="4"/>
  <c r="CN71" i="4"/>
  <c r="BR71" i="4"/>
  <c r="AW71" i="4"/>
  <c r="AB71" i="4"/>
  <c r="F71" i="4"/>
  <c r="M71" i="4"/>
  <c r="CG71" i="4"/>
  <c r="BL71" i="4"/>
  <c r="DQ21" i="4"/>
  <c r="CN21" i="4"/>
  <c r="BH21" i="4"/>
  <c r="AB21" i="4"/>
  <c r="DN21" i="4"/>
  <c r="N21" i="4"/>
  <c r="CT21" i="4"/>
  <c r="BN21" i="4"/>
  <c r="AH21" i="4"/>
  <c r="DF21" i="4"/>
  <c r="V21" i="4"/>
  <c r="CZ21" i="4"/>
  <c r="BT21" i="4"/>
  <c r="AN21" i="4"/>
  <c r="H21" i="4"/>
  <c r="AD21" i="4"/>
  <c r="DD21" i="4"/>
  <c r="BX21" i="4"/>
  <c r="AR21" i="4"/>
  <c r="L21" i="4"/>
  <c r="BJ21" i="4"/>
  <c r="DJ21" i="4"/>
  <c r="CD21" i="4"/>
  <c r="AX21" i="4"/>
  <c r="R21" i="4"/>
  <c r="BZ21" i="4"/>
  <c r="DP21" i="4"/>
  <c r="CJ21" i="4"/>
  <c r="BD21" i="4"/>
  <c r="X21" i="4"/>
  <c r="BR21" i="4"/>
  <c r="CV37" i="4"/>
  <c r="BP37" i="4"/>
  <c r="AJ37" i="4"/>
  <c r="D37" i="4"/>
  <c r="CT37" i="4"/>
  <c r="BN37" i="4"/>
  <c r="AH37" i="4"/>
  <c r="DF37" i="4"/>
  <c r="AT37" i="4"/>
  <c r="DH37" i="4"/>
  <c r="CB37" i="4"/>
  <c r="AV37" i="4"/>
  <c r="P37" i="4"/>
  <c r="CH37" i="4"/>
  <c r="V37" i="4"/>
  <c r="DL37" i="4"/>
  <c r="CF37" i="4"/>
  <c r="AZ37" i="4"/>
  <c r="T37" i="4"/>
  <c r="DJ37" i="4"/>
  <c r="CD37" i="4"/>
  <c r="AX37" i="4"/>
  <c r="R37" i="4"/>
  <c r="BZ37" i="4"/>
  <c r="N37" i="4"/>
  <c r="CR37" i="4"/>
  <c r="BL37" i="4"/>
  <c r="AF37" i="4"/>
  <c r="DN37" i="4"/>
  <c r="BB37" i="4"/>
  <c r="CC52" i="4"/>
  <c r="Q52" i="4"/>
  <c r="CO52" i="4"/>
  <c r="AC52" i="4"/>
  <c r="U52" i="4"/>
  <c r="BU52" i="4"/>
  <c r="I52" i="4"/>
  <c r="DI52" i="4"/>
  <c r="AW52" i="4"/>
  <c r="AK52" i="4"/>
  <c r="BI52" i="4"/>
  <c r="DM52" i="4"/>
  <c r="DA52" i="4"/>
  <c r="AO52" i="4"/>
  <c r="BA52" i="4"/>
  <c r="DQ17" i="4"/>
  <c r="CN17" i="4"/>
  <c r="BH17" i="4"/>
  <c r="AB17" i="4"/>
  <c r="DF17" i="4"/>
  <c r="AD17" i="4"/>
  <c r="DB17" i="4"/>
  <c r="BV17" i="4"/>
  <c r="AP17" i="4"/>
  <c r="J17" i="4"/>
  <c r="N17" i="4"/>
  <c r="CR17" i="4"/>
  <c r="BL17" i="4"/>
  <c r="AF17" i="4"/>
  <c r="DN17" i="4"/>
  <c r="V17" i="4"/>
  <c r="CV33" i="4"/>
  <c r="BP33" i="4"/>
  <c r="AJ33" i="4"/>
  <c r="D33" i="4"/>
  <c r="AL33" i="4"/>
  <c r="DJ33" i="4"/>
  <c r="DQ19" i="3" l="1"/>
  <c r="C19" i="3" s="1"/>
  <c r="C8" i="4" s="1"/>
  <c r="DP8" i="4" s="1"/>
  <c r="AA6" i="4"/>
  <c r="DR6" i="4"/>
  <c r="AF6" i="4"/>
  <c r="DK6" i="4"/>
  <c r="CO6" i="4"/>
  <c r="CL6" i="4"/>
  <c r="BN6" i="4"/>
  <c r="Z6" i="4"/>
  <c r="BW6" i="4"/>
  <c r="BD6" i="4"/>
  <c r="W6" i="4"/>
  <c r="AJ6" i="4"/>
  <c r="DM6" i="4"/>
  <c r="P6" i="4"/>
  <c r="BM6" i="4"/>
  <c r="AH6" i="4"/>
  <c r="CZ6" i="4"/>
  <c r="N6" i="4"/>
  <c r="CF6" i="4"/>
  <c r="CQ6" i="4"/>
  <c r="BL6" i="4"/>
  <c r="DI6" i="4"/>
  <c r="CA6" i="4"/>
  <c r="CD6" i="4"/>
  <c r="BS6" i="4"/>
  <c r="BJ6" i="4"/>
  <c r="BG6" i="4"/>
  <c r="AP6" i="4"/>
  <c r="DH6" i="4"/>
  <c r="F6" i="4"/>
  <c r="AR6" i="4"/>
  <c r="H6" i="4"/>
  <c r="BK6" i="4"/>
  <c r="CK6" i="4"/>
  <c r="AC6" i="4"/>
  <c r="E6" i="4"/>
  <c r="O6" i="4"/>
  <c r="CR6" i="4"/>
  <c r="BY6" i="4"/>
  <c r="DS6" i="4"/>
  <c r="BU6" i="4"/>
  <c r="AY6" i="4"/>
  <c r="BA6" i="4"/>
  <c r="CX6" i="4"/>
  <c r="CE6" i="4"/>
  <c r="AI6" i="4"/>
  <c r="AN6" i="4"/>
  <c r="DQ6" i="4"/>
  <c r="T6" i="4"/>
  <c r="CW6" i="4"/>
  <c r="CM6" i="4"/>
  <c r="AW6" i="4"/>
  <c r="R6" i="4"/>
  <c r="CJ6" i="4"/>
  <c r="CY6" i="4"/>
  <c r="BP6" i="4"/>
  <c r="BC6" i="4"/>
  <c r="AV6" i="4"/>
  <c r="CS6" i="4"/>
  <c r="BT6" i="4"/>
  <c r="DG6" i="4"/>
  <c r="K6" i="4"/>
  <c r="BQ6" i="4"/>
  <c r="DF6" i="4"/>
  <c r="BB6" i="4"/>
  <c r="AT6" i="4"/>
  <c r="CI6" i="4"/>
  <c r="DJ6" i="4"/>
  <c r="M6" i="4"/>
  <c r="CP6" i="4"/>
  <c r="I6" i="4"/>
  <c r="BV6" i="4"/>
  <c r="CU6" i="4"/>
  <c r="AL6" i="4"/>
  <c r="BX6" i="4"/>
  <c r="BI6" i="4"/>
  <c r="BO6" i="4"/>
  <c r="BE6" i="4"/>
  <c r="G6" i="4"/>
  <c r="AK6" i="4"/>
  <c r="CH6" i="4"/>
  <c r="AE6" i="4"/>
  <c r="DE6" i="4"/>
  <c r="X6" i="4"/>
  <c r="DA6" i="4"/>
  <c r="D6" i="4"/>
  <c r="CG6" i="4"/>
  <c r="AM6" i="4"/>
  <c r="AG6" i="4"/>
  <c r="AZ6" i="4"/>
  <c r="DN6" i="4"/>
  <c r="CC6" i="4"/>
  <c r="Q6" i="4"/>
  <c r="Y6" i="4"/>
  <c r="CN6" i="4"/>
  <c r="DL6" i="4"/>
  <c r="AB6" i="4"/>
  <c r="AX6" i="4"/>
  <c r="DP6" i="4"/>
  <c r="AD6" i="4"/>
  <c r="CV6" i="4"/>
  <c r="J6" i="4"/>
  <c r="CB6" i="4"/>
  <c r="AU6" i="4"/>
  <c r="L6" i="4"/>
  <c r="CT6" i="4"/>
  <c r="DO6" i="4"/>
  <c r="BZ6" i="4"/>
  <c r="DC6" i="4"/>
  <c r="BF6" i="4"/>
  <c r="AQ6" i="4"/>
  <c r="V6" i="4"/>
  <c r="BH6" i="4"/>
  <c r="AS6" i="4"/>
  <c r="S6" i="4"/>
  <c r="AO6" i="4"/>
  <c r="DB6" i="4"/>
  <c r="U6" i="4"/>
  <c r="BR6" i="4"/>
  <c r="DD6" i="4"/>
  <c r="DQ16" i="3"/>
  <c r="C16" i="3" s="1"/>
  <c r="C5" i="4" s="1"/>
  <c r="CV5" i="4" s="1"/>
  <c r="DQ15" i="3"/>
  <c r="C15" i="3" s="1"/>
  <c r="C4" i="4" s="1"/>
  <c r="CG4" i="4" s="1"/>
  <c r="DQ18" i="3"/>
  <c r="C18" i="3" s="1"/>
  <c r="C7" i="4" s="1"/>
  <c r="DQ13" i="3"/>
  <c r="C13" i="3" s="1"/>
  <c r="C2" i="4" s="1"/>
  <c r="CD5" i="4"/>
  <c r="CG5" i="4"/>
  <c r="BD5" i="4"/>
  <c r="CE5" i="4"/>
  <c r="CX5" i="4"/>
  <c r="CL5" i="4"/>
  <c r="AF5" i="4"/>
  <c r="DR5" i="4"/>
  <c r="DC5" i="4"/>
  <c r="CI5" i="4"/>
  <c r="AT5" i="4"/>
  <c r="DD5" i="4"/>
  <c r="DA5" i="4"/>
  <c r="AL5" i="4"/>
  <c r="AJ5" i="4"/>
  <c r="S5" i="4"/>
  <c r="BR5" i="4"/>
  <c r="DG5" i="4"/>
  <c r="AX5" i="4"/>
  <c r="E5" i="4"/>
  <c r="DF5" i="4"/>
  <c r="BO5" i="4"/>
  <c r="AB5" i="4"/>
  <c r="CU5" i="4"/>
  <c r="W5" i="4"/>
  <c r="CB5" i="4"/>
  <c r="DM5" i="4"/>
  <c r="CS5" i="4"/>
  <c r="H5" i="4"/>
  <c r="AD5" i="4"/>
  <c r="DP5" i="4"/>
  <c r="AZ5" i="4"/>
  <c r="CM5" i="4"/>
  <c r="CH5" i="4"/>
  <c r="DI5" i="4"/>
  <c r="BE5" i="4"/>
  <c r="AW5" i="4"/>
  <c r="DO5" i="4"/>
  <c r="AI5" i="4"/>
  <c r="DE5" i="4"/>
  <c r="DH5" i="4"/>
  <c r="BV5" i="4"/>
  <c r="AG5" i="4"/>
  <c r="DS5" i="4"/>
  <c r="DN5" i="4"/>
  <c r="N5" i="4"/>
  <c r="I5" i="4"/>
  <c r="CF5" i="4"/>
  <c r="G5" i="4"/>
  <c r="CQ5" i="4"/>
  <c r="DQ5" i="4"/>
  <c r="AE5" i="4"/>
  <c r="CW5" i="4"/>
  <c r="CC5" i="4"/>
  <c r="P5" i="4"/>
  <c r="BB5" i="4"/>
  <c r="DK5" i="4"/>
  <c r="CA5" i="4"/>
  <c r="BT5" i="4"/>
  <c r="AH5" i="4"/>
  <c r="BZ4" i="4"/>
  <c r="CN4" i="4"/>
  <c r="CB4" i="4"/>
  <c r="DR4" i="4"/>
  <c r="BN4" i="4"/>
  <c r="AQ4" i="4"/>
  <c r="CF4" i="4"/>
  <c r="BR4" i="4"/>
  <c r="U4" i="4"/>
  <c r="H4" i="4"/>
  <c r="CQ4" i="4"/>
  <c r="BH4" i="4"/>
  <c r="CC4" i="4"/>
  <c r="BM4" i="4"/>
  <c r="BK4" i="4"/>
  <c r="AB4" i="4"/>
  <c r="AX4" i="4"/>
  <c r="BD4" i="4"/>
  <c r="AF4" i="4"/>
  <c r="DD4" i="4"/>
  <c r="W4" i="4"/>
  <c r="T4" i="4"/>
  <c r="BW4" i="4"/>
  <c r="Y4" i="4"/>
  <c r="BB4" i="4"/>
  <c r="AE4" i="4"/>
  <c r="AS4" i="4"/>
  <c r="Q4" i="4"/>
  <c r="BI4" i="4"/>
  <c r="CV4" i="4"/>
  <c r="AM4" i="4"/>
  <c r="CM4" i="4"/>
  <c r="DO4" i="4"/>
  <c r="DL4" i="4"/>
  <c r="AR4" i="4"/>
  <c r="AD4" i="4"/>
  <c r="CE4" i="4"/>
  <c r="BL4" i="4"/>
  <c r="E4" i="4"/>
  <c r="G4" i="4"/>
  <c r="CD4" i="4"/>
  <c r="BG4" i="4"/>
  <c r="BA4" i="4"/>
  <c r="CO4" i="4"/>
  <c r="N4" i="4"/>
  <c r="P4" i="4"/>
  <c r="AJ4" i="4"/>
  <c r="I4" i="4"/>
  <c r="BC4" i="4"/>
  <c r="AZ4" i="4"/>
  <c r="DC4" i="4"/>
  <c r="DM4" i="4"/>
  <c r="S4" i="4"/>
  <c r="DG4" i="4"/>
  <c r="BT4" i="4"/>
  <c r="BV4" i="4"/>
  <c r="R4" i="4"/>
  <c r="DF4" i="4"/>
  <c r="DP4" i="4"/>
  <c r="M4" i="4"/>
  <c r="DQ14" i="3"/>
  <c r="C14" i="3" s="1"/>
  <c r="C3" i="4" s="1"/>
  <c r="CY8" i="4" l="1"/>
  <c r="CE8" i="4"/>
  <c r="CQ8" i="4"/>
  <c r="L8" i="4"/>
  <c r="AK8" i="4"/>
  <c r="W8" i="4"/>
  <c r="CR8" i="4"/>
  <c r="BG8" i="4"/>
  <c r="DE8" i="4"/>
  <c r="DL8" i="4"/>
  <c r="BK8" i="4"/>
  <c r="AL8" i="4"/>
  <c r="DI8" i="4"/>
  <c r="CU8" i="4"/>
  <c r="AP8" i="4"/>
  <c r="BE8" i="4"/>
  <c r="AN8" i="4"/>
  <c r="AV8" i="4"/>
  <c r="BU8" i="4"/>
  <c r="CI8" i="4"/>
  <c r="DS8" i="4"/>
  <c r="BN8" i="4"/>
  <c r="CX8" i="4"/>
  <c r="AJ8" i="4"/>
  <c r="DB8" i="4"/>
  <c r="CT8" i="4"/>
  <c r="S8" i="4"/>
  <c r="AE8" i="4"/>
  <c r="K8" i="4"/>
  <c r="Q8" i="4"/>
  <c r="BP8" i="4"/>
  <c r="O8" i="4"/>
  <c r="U8" i="4"/>
  <c r="BT8" i="4"/>
  <c r="AY8" i="4"/>
  <c r="DD8" i="4"/>
  <c r="DA8" i="4"/>
  <c r="BC8" i="4"/>
  <c r="N8" i="4"/>
  <c r="CM8" i="4"/>
  <c r="BY8" i="4"/>
  <c r="CF8" i="4"/>
  <c r="BX8" i="4"/>
  <c r="AT8" i="4"/>
  <c r="AS8" i="4"/>
  <c r="P8" i="4"/>
  <c r="AW8" i="4"/>
  <c r="CW8" i="4"/>
  <c r="CZ8" i="4"/>
  <c r="AH8" i="4"/>
  <c r="BJ8" i="4"/>
  <c r="Z8" i="4"/>
  <c r="BR8" i="4"/>
  <c r="CC8" i="4"/>
  <c r="D8" i="4"/>
  <c r="BV8" i="4"/>
  <c r="Y8" i="4"/>
  <c r="H8" i="4"/>
  <c r="CP8" i="4"/>
  <c r="AR8" i="4"/>
  <c r="DM8" i="4"/>
  <c r="DJ8" i="4"/>
  <c r="BL8" i="4"/>
  <c r="AA8" i="4"/>
  <c r="CG8" i="4"/>
  <c r="F8" i="4"/>
  <c r="AC8" i="4"/>
  <c r="CJ8" i="4"/>
  <c r="CD8" i="4"/>
  <c r="BO8" i="4"/>
  <c r="AF8" i="4"/>
  <c r="J8" i="4"/>
  <c r="DN8" i="4"/>
  <c r="CK8" i="4"/>
  <c r="AG8" i="4"/>
  <c r="BS8" i="4"/>
  <c r="AZ8" i="4"/>
  <c r="AD8" i="4"/>
  <c r="DR8" i="4"/>
  <c r="DC8" i="4"/>
  <c r="BA8" i="4"/>
  <c r="BI8" i="4"/>
  <c r="BD8" i="4"/>
  <c r="AX8" i="4"/>
  <c r="AI8" i="4"/>
  <c r="DG8" i="4"/>
  <c r="CN8" i="4"/>
  <c r="CH8" i="4"/>
  <c r="DQ8" i="4"/>
  <c r="BM8" i="4"/>
  <c r="AM8" i="4"/>
  <c r="T8" i="4"/>
  <c r="DH8" i="4"/>
  <c r="CL8" i="4"/>
  <c r="BW8" i="4"/>
  <c r="I8" i="4"/>
  <c r="CO8" i="4"/>
  <c r="X8" i="4"/>
  <c r="R8" i="4"/>
  <c r="DF8" i="4"/>
  <c r="CA8" i="4"/>
  <c r="BH8" i="4"/>
  <c r="BB8" i="4"/>
  <c r="BQ8" i="4"/>
  <c r="CS8" i="4"/>
  <c r="G8" i="4"/>
  <c r="DK8" i="4"/>
  <c r="CB8" i="4"/>
  <c r="BF8" i="4"/>
  <c r="AQ8" i="4"/>
  <c r="AO8" i="4"/>
  <c r="E8" i="4"/>
  <c r="DO8" i="4"/>
  <c r="CV8" i="4"/>
  <c r="BZ8" i="4"/>
  <c r="AU8" i="4"/>
  <c r="AB8" i="4"/>
  <c r="V8" i="4"/>
  <c r="M8" i="4"/>
  <c r="AV4" i="4"/>
  <c r="O4" i="4"/>
  <c r="AN4" i="4"/>
  <c r="AW4" i="4"/>
  <c r="AG4" i="4"/>
  <c r="BO4" i="4"/>
  <c r="BX4" i="4"/>
  <c r="X4" i="4"/>
  <c r="AL4" i="4"/>
  <c r="CU4" i="4"/>
  <c r="AI4" i="4"/>
  <c r="BY4" i="4"/>
  <c r="AO4" i="4"/>
  <c r="D4" i="4"/>
  <c r="AH4" i="4"/>
  <c r="CJ4" i="4"/>
  <c r="CX4" i="4"/>
  <c r="DB4" i="4"/>
  <c r="AP4" i="4"/>
  <c r="CW4" i="4"/>
  <c r="DS4" i="4"/>
  <c r="BS4" i="4"/>
  <c r="F4" i="4"/>
  <c r="CP4" i="4"/>
  <c r="BF4" i="4"/>
  <c r="DJ4" i="4"/>
  <c r="DQ4" i="4"/>
  <c r="AT4" i="4"/>
  <c r="J4" i="4"/>
  <c r="AU4" i="4"/>
  <c r="BU4" i="4"/>
  <c r="DK4" i="4"/>
  <c r="CH4" i="4"/>
  <c r="D5" i="4"/>
  <c r="BG5" i="4"/>
  <c r="DB5" i="4"/>
  <c r="AS5" i="4"/>
  <c r="V5" i="4"/>
  <c r="BC5" i="4"/>
  <c r="BS5" i="4"/>
  <c r="CO5" i="4"/>
  <c r="CY5" i="4"/>
  <c r="AR5" i="4"/>
  <c r="CK5" i="4"/>
  <c r="CP5" i="4"/>
  <c r="F5" i="4"/>
  <c r="AA5" i="4"/>
  <c r="AC5" i="4"/>
  <c r="CT5" i="4"/>
  <c r="BI5" i="4"/>
  <c r="AP5" i="4"/>
  <c r="BK5" i="4"/>
  <c r="K5" i="4"/>
  <c r="BW5" i="4"/>
  <c r="R5" i="4"/>
  <c r="BU5" i="4"/>
  <c r="CZ5" i="4"/>
  <c r="AY5" i="4"/>
  <c r="AV5" i="4"/>
  <c r="AK5" i="4"/>
  <c r="BQ5" i="4"/>
  <c r="CJ5" i="4"/>
  <c r="X5" i="4"/>
  <c r="DI7" i="4"/>
  <c r="DN7" i="4"/>
  <c r="CW7" i="4"/>
  <c r="AG7" i="4"/>
  <c r="AI7" i="4"/>
  <c r="M7" i="4"/>
  <c r="AZ7" i="4"/>
  <c r="BX7" i="4"/>
  <c r="BZ7" i="4"/>
  <c r="CX7" i="4"/>
  <c r="DC7" i="4"/>
  <c r="N7" i="4"/>
  <c r="U7" i="4"/>
  <c r="AL7" i="4"/>
  <c r="AY7" i="4"/>
  <c r="DL7" i="4"/>
  <c r="DR7" i="4"/>
  <c r="DG7" i="4"/>
  <c r="CI7" i="4"/>
  <c r="BD7" i="4"/>
  <c r="BJ7" i="4"/>
  <c r="BY7" i="4"/>
  <c r="BQ7" i="4"/>
  <c r="CZ7" i="4"/>
  <c r="CH7" i="4"/>
  <c r="BW7" i="4"/>
  <c r="BO7" i="4"/>
  <c r="Y7" i="4"/>
  <c r="DF7" i="4"/>
  <c r="AF7" i="4"/>
  <c r="DM7" i="4"/>
  <c r="AW7" i="4"/>
  <c r="DK7" i="4"/>
  <c r="O7" i="4"/>
  <c r="AJ7" i="4"/>
  <c r="BH7" i="4"/>
  <c r="AS7" i="4"/>
  <c r="BK7" i="4"/>
  <c r="DP7" i="4"/>
  <c r="CY7" i="4"/>
  <c r="BE7" i="4"/>
  <c r="BL7" i="4"/>
  <c r="CC7" i="4"/>
  <c r="CA7" i="4"/>
  <c r="CJ7" i="4"/>
  <c r="DE7" i="4"/>
  <c r="L7" i="4"/>
  <c r="AU7" i="4"/>
  <c r="W7" i="4"/>
  <c r="DJ7" i="4"/>
  <c r="CF7" i="4"/>
  <c r="E7" i="4"/>
  <c r="CL7" i="4"/>
  <c r="V7" i="4"/>
  <c r="DD7" i="4"/>
  <c r="K7" i="4"/>
  <c r="R7" i="4"/>
  <c r="AT7" i="4"/>
  <c r="X7" i="4"/>
  <c r="BA7" i="4"/>
  <c r="AX7" i="4"/>
  <c r="BR7" i="4"/>
  <c r="CP7" i="4"/>
  <c r="P7" i="4"/>
  <c r="DQ7" i="4"/>
  <c r="DO7" i="4"/>
  <c r="BF7" i="4"/>
  <c r="AM7" i="4"/>
  <c r="CG7" i="4"/>
  <c r="CU7" i="4"/>
  <c r="CV7" i="4"/>
  <c r="DB7" i="4"/>
  <c r="DS7" i="4"/>
  <c r="BG7" i="4"/>
  <c r="AD7" i="4"/>
  <c r="AK7" i="4"/>
  <c r="BB7" i="4"/>
  <c r="CM7" i="4"/>
  <c r="CE7" i="4"/>
  <c r="T7" i="4"/>
  <c r="DA7" i="4"/>
  <c r="Z7" i="4"/>
  <c r="DH7" i="4"/>
  <c r="AR7" i="4"/>
  <c r="CQ7" i="4"/>
  <c r="BS7" i="4"/>
  <c r="BT7" i="4"/>
  <c r="BP7" i="4"/>
  <c r="CO7" i="4"/>
  <c r="BV7" i="4"/>
  <c r="F7" i="4"/>
  <c r="CN7" i="4"/>
  <c r="I7" i="4"/>
  <c r="AQ7" i="4"/>
  <c r="AP7" i="4"/>
  <c r="AH7" i="4"/>
  <c r="BN7" i="4"/>
  <c r="CT7" i="4"/>
  <c r="Q7" i="4"/>
  <c r="AN7" i="4"/>
  <c r="BI7" i="4"/>
  <c r="CD7" i="4"/>
  <c r="BC7" i="4"/>
  <c r="BU7" i="4"/>
  <c r="CB7" i="4"/>
  <c r="CS7" i="4"/>
  <c r="AA7" i="4"/>
  <c r="S7" i="4"/>
  <c r="AO7" i="4"/>
  <c r="H7" i="4"/>
  <c r="AV7" i="4"/>
  <c r="AC7" i="4"/>
  <c r="BM7" i="4"/>
  <c r="AE7" i="4"/>
  <c r="G7" i="4"/>
  <c r="D7" i="4"/>
  <c r="CK7" i="4"/>
  <c r="J7" i="4"/>
  <c r="CR7" i="4"/>
  <c r="AB7" i="4"/>
  <c r="CK4" i="4"/>
  <c r="BJ4" i="4"/>
  <c r="Z4" i="4"/>
  <c r="DA4" i="4"/>
  <c r="CY4" i="4"/>
  <c r="DI4" i="4"/>
  <c r="CS4" i="4"/>
  <c r="DH4" i="4"/>
  <c r="K4" i="4"/>
  <c r="CL4" i="4"/>
  <c r="CA4" i="4"/>
  <c r="AA4" i="4"/>
  <c r="BE4" i="4"/>
  <c r="BQ4" i="4"/>
  <c r="BP4" i="4"/>
  <c r="CT4" i="4"/>
  <c r="AC4" i="4"/>
  <c r="AY4" i="4"/>
  <c r="CZ4" i="4"/>
  <c r="AK4" i="4"/>
  <c r="DE4" i="4"/>
  <c r="DN4" i="4"/>
  <c r="L4" i="4"/>
  <c r="CI4" i="4"/>
  <c r="CR4" i="4"/>
  <c r="V4" i="4"/>
  <c r="AM5" i="4"/>
  <c r="BX5" i="4"/>
  <c r="Y5" i="4"/>
  <c r="BF5" i="4"/>
  <c r="Z5" i="4"/>
  <c r="DL5" i="4"/>
  <c r="BZ5" i="4"/>
  <c r="AN5" i="4"/>
  <c r="BA5" i="4"/>
  <c r="BJ5" i="4"/>
  <c r="CN5" i="4"/>
  <c r="BH5" i="4"/>
  <c r="T5" i="4"/>
  <c r="DJ5" i="4"/>
  <c r="BP5" i="4"/>
  <c r="AO5" i="4"/>
  <c r="L5" i="4"/>
  <c r="AQ5" i="4"/>
  <c r="CR5" i="4"/>
  <c r="BL5" i="4"/>
  <c r="AU5" i="4"/>
  <c r="BM5" i="4"/>
  <c r="BN5" i="4"/>
  <c r="O5" i="4"/>
  <c r="J5" i="4"/>
  <c r="Q5" i="4"/>
  <c r="M5" i="4"/>
  <c r="BY5" i="4"/>
  <c r="U5" i="4"/>
  <c r="DS8" i="3"/>
  <c r="I6" i="3" s="1"/>
  <c r="A3" i="4" s="1"/>
  <c r="DN3" i="4"/>
  <c r="AA3" i="4"/>
  <c r="CI3" i="4"/>
  <c r="BL3" i="4"/>
  <c r="W3" i="4"/>
  <c r="CG3" i="4"/>
  <c r="CE3" i="4"/>
  <c r="DB3" i="4"/>
  <c r="CY3" i="4"/>
  <c r="AH3" i="4"/>
  <c r="AZ3" i="4"/>
  <c r="AN3" i="4"/>
  <c r="BF3" i="4"/>
  <c r="CO3" i="4"/>
  <c r="CC3" i="4"/>
  <c r="CQ3" i="4"/>
  <c r="BS3" i="4"/>
  <c r="BI3" i="4"/>
  <c r="BJ3" i="4"/>
  <c r="BT3" i="4"/>
  <c r="BQ3" i="4"/>
  <c r="F3" i="4"/>
  <c r="CN3" i="4"/>
  <c r="O3" i="4"/>
  <c r="DK3" i="4"/>
  <c r="D3" i="4"/>
  <c r="CK3" i="4"/>
  <c r="J3" i="4"/>
  <c r="CR3" i="4"/>
  <c r="AG3" i="4"/>
  <c r="AJ3" i="4"/>
  <c r="AX3" i="4"/>
  <c r="DP3" i="4"/>
  <c r="CZ3" i="4"/>
  <c r="V3" i="4"/>
  <c r="N3" i="4"/>
  <c r="AR3" i="4"/>
  <c r="BK3" i="4"/>
  <c r="AM3" i="4"/>
  <c r="CJ3" i="4"/>
  <c r="BU3" i="4"/>
  <c r="CT3" i="4"/>
  <c r="CB3" i="4"/>
  <c r="Q3" i="4"/>
  <c r="CX3" i="4"/>
  <c r="AE3" i="4"/>
  <c r="G3" i="4"/>
  <c r="DJ3" i="4"/>
  <c r="CF3" i="4"/>
  <c r="E3" i="4"/>
  <c r="CL3" i="4"/>
  <c r="AB3" i="4"/>
  <c r="DI3" i="4"/>
  <c r="BG3" i="4"/>
  <c r="AY3" i="4"/>
  <c r="Y3" i="4"/>
  <c r="DF3" i="4"/>
  <c r="AF3" i="4"/>
  <c r="DM3" i="4"/>
  <c r="BB3" i="4"/>
  <c r="BM3" i="4"/>
  <c r="BE3" i="4"/>
  <c r="CH3" i="4"/>
  <c r="BZ3" i="4"/>
  <c r="DD3" i="4"/>
  <c r="CV3" i="4"/>
  <c r="DC3" i="4"/>
  <c r="CU3" i="4"/>
  <c r="I3" i="4"/>
  <c r="CP3" i="4"/>
  <c r="P3" i="4"/>
  <c r="CW3" i="4"/>
  <c r="AL3" i="4"/>
  <c r="DS3" i="4"/>
  <c r="BW3" i="4"/>
  <c r="BO3" i="4"/>
  <c r="T3" i="4"/>
  <c r="DA3" i="4"/>
  <c r="Z3" i="4"/>
  <c r="DH3" i="4"/>
  <c r="AW3" i="4"/>
  <c r="DO3" i="4"/>
  <c r="X3" i="4"/>
  <c r="AT3" i="4"/>
  <c r="AC3" i="4"/>
  <c r="BA3" i="4"/>
  <c r="BN3" i="4"/>
  <c r="BX3" i="4"/>
  <c r="AP3" i="4"/>
  <c r="S3" i="4"/>
  <c r="R3" i="4"/>
  <c r="DQ3" i="4"/>
  <c r="DG3" i="4"/>
  <c r="BD3" i="4"/>
  <c r="AU3" i="4"/>
  <c r="DE3" i="4"/>
  <c r="CM3" i="4"/>
  <c r="U3" i="4"/>
  <c r="AQ3" i="4"/>
  <c r="AI3" i="4"/>
  <c r="AD3" i="4"/>
  <c r="DL3" i="4"/>
  <c r="AK3" i="4"/>
  <c r="DR3" i="4"/>
  <c r="BH3" i="4"/>
  <c r="K3" i="4"/>
  <c r="M3" i="4"/>
  <c r="AO3" i="4"/>
  <c r="H3" i="4"/>
  <c r="AV3" i="4"/>
  <c r="AS3" i="4"/>
  <c r="BR3" i="4"/>
  <c r="CA3" i="4"/>
  <c r="BC3" i="4"/>
  <c r="BY3" i="4"/>
  <c r="BP3" i="4"/>
  <c r="CD3" i="4"/>
  <c r="BV3" i="4"/>
  <c r="L3" i="4"/>
  <c r="CS3" i="4"/>
  <c r="T2" i="4"/>
  <c r="BL2" i="4"/>
  <c r="CC2" i="4"/>
  <c r="BR2" i="4"/>
  <c r="DC2" i="4"/>
  <c r="AS2" i="4"/>
  <c r="AP2" i="4"/>
  <c r="AU2" i="4"/>
  <c r="BO2" i="4"/>
  <c r="E2" i="4"/>
  <c r="DD2" i="4"/>
  <c r="CK2" i="4"/>
  <c r="AN2" i="4"/>
  <c r="Z2" i="4"/>
  <c r="BV2" i="4"/>
  <c r="BK2" i="4"/>
  <c r="AQ2" i="4"/>
  <c r="K2" i="4"/>
  <c r="AB2" i="4"/>
  <c r="BY2" i="4"/>
  <c r="AX2" i="4"/>
  <c r="BZ2" i="4"/>
  <c r="DA2" i="4"/>
  <c r="AV2" i="4"/>
  <c r="AE2" i="4"/>
  <c r="CT2" i="4"/>
  <c r="V2" i="4"/>
  <c r="N2" i="4"/>
  <c r="AY2" i="4"/>
  <c r="BN2" i="4"/>
  <c r="BT2" i="4"/>
  <c r="DM2" i="4"/>
  <c r="AK2" i="4"/>
  <c r="AC2" i="4"/>
  <c r="AH2" i="4"/>
  <c r="BE2" i="4"/>
  <c r="DN2" i="4"/>
  <c r="BF2" i="4"/>
  <c r="BQ2" i="4"/>
  <c r="BS2" i="4"/>
  <c r="AA2" i="4"/>
  <c r="AR2" i="4"/>
  <c r="L2" i="4"/>
  <c r="DJ2" i="4"/>
  <c r="CA2" i="4"/>
  <c r="CL2" i="4"/>
  <c r="CW2" i="4"/>
  <c r="AO2" i="4"/>
  <c r="BW2" i="4"/>
  <c r="DL2" i="4"/>
  <c r="AT2" i="4"/>
  <c r="AG2" i="4"/>
  <c r="CV2" i="4"/>
  <c r="DB2" i="4"/>
  <c r="F2" i="4"/>
  <c r="AW2" i="4"/>
  <c r="H2" i="4"/>
  <c r="CD2" i="4"/>
  <c r="BI2" i="4"/>
  <c r="BH2" i="4"/>
  <c r="DK2" i="4"/>
  <c r="BC2" i="4"/>
  <c r="CZ2" i="4"/>
  <c r="CJ2" i="4"/>
  <c r="Q2" i="4"/>
  <c r="CM2" i="4"/>
  <c r="BM2" i="4"/>
  <c r="U2" i="4"/>
  <c r="M2" i="4"/>
  <c r="AM2" i="4"/>
  <c r="BG2" i="4"/>
  <c r="CH2" i="4"/>
  <c r="CE2" i="4"/>
  <c r="CY2" i="4"/>
  <c r="P2" i="4"/>
  <c r="CU2" i="4"/>
  <c r="AL2" i="4"/>
  <c r="CX2" i="4"/>
  <c r="S2" i="4"/>
  <c r="O2" i="4"/>
  <c r="BB2" i="4"/>
  <c r="BX2" i="4"/>
  <c r="CG2" i="4"/>
  <c r="AF2" i="4"/>
  <c r="X2" i="4"/>
  <c r="CR2" i="4"/>
  <c r="DH2" i="4"/>
  <c r="BP2" i="4"/>
  <c r="I2" i="4"/>
  <c r="DE2" i="4"/>
  <c r="DF2" i="4"/>
  <c r="Y2" i="4"/>
  <c r="DI2" i="4"/>
  <c r="G2" i="4"/>
  <c r="CF2" i="4"/>
  <c r="DG2" i="4"/>
  <c r="BJ2" i="4"/>
  <c r="AZ2" i="4"/>
  <c r="AI2" i="4"/>
  <c r="DQ2" i="4"/>
  <c r="CO2" i="4"/>
  <c r="CS2" i="4"/>
  <c r="CP2" i="4"/>
  <c r="AD2" i="4"/>
  <c r="CQ2" i="4"/>
  <c r="J2" i="4"/>
  <c r="W2" i="4"/>
  <c r="BU2" i="4"/>
  <c r="BA2" i="4"/>
  <c r="D2" i="4"/>
  <c r="DP2" i="4"/>
  <c r="AJ2" i="4"/>
  <c r="CN2" i="4"/>
  <c r="DR2" i="4"/>
  <c r="DS2" i="4"/>
  <c r="R2" i="4"/>
  <c r="CI2" i="4"/>
  <c r="DO2" i="4"/>
  <c r="CB2" i="4"/>
  <c r="BD2" i="4"/>
  <c r="A298" i="4" l="1"/>
  <c r="A485" i="4"/>
  <c r="B62" i="4"/>
  <c r="A348" i="4"/>
  <c r="A398" i="4"/>
  <c r="B459" i="4"/>
  <c r="B179" i="4"/>
  <c r="A477" i="4"/>
  <c r="B363" i="4"/>
  <c r="B176" i="4"/>
  <c r="A111" i="4"/>
  <c r="B457" i="4"/>
  <c r="B361" i="4"/>
  <c r="A440" i="4"/>
  <c r="A498" i="4"/>
  <c r="A344" i="4"/>
  <c r="A478" i="4"/>
  <c r="A322" i="4"/>
  <c r="B441" i="4"/>
  <c r="B371" i="4"/>
  <c r="A488" i="4"/>
  <c r="A303" i="4"/>
  <c r="B398" i="4"/>
  <c r="A339" i="4"/>
  <c r="A234" i="4"/>
  <c r="A123" i="4"/>
  <c r="B377" i="4"/>
  <c r="B471" i="4"/>
  <c r="B490" i="4"/>
  <c r="A317" i="4"/>
  <c r="A391" i="4"/>
  <c r="A281" i="4"/>
  <c r="A356" i="4"/>
  <c r="A137" i="4"/>
  <c r="A450" i="4"/>
  <c r="B309" i="4"/>
  <c r="B381" i="4"/>
  <c r="B122" i="4"/>
  <c r="A265" i="4"/>
  <c r="B313" i="4"/>
  <c r="A297" i="4"/>
  <c r="B409" i="4"/>
  <c r="B275" i="4"/>
  <c r="B440" i="4"/>
  <c r="B166" i="4"/>
  <c r="A472" i="4"/>
  <c r="A499" i="4"/>
  <c r="A314" i="4"/>
  <c r="B408" i="4"/>
  <c r="B25" i="4"/>
  <c r="A382" i="4"/>
  <c r="B401" i="4"/>
  <c r="B464" i="4"/>
  <c r="A311" i="4"/>
  <c r="B3" i="4"/>
  <c r="B455" i="4"/>
  <c r="B358" i="4"/>
  <c r="B120" i="4"/>
  <c r="B366" i="4"/>
  <c r="A418" i="4"/>
  <c r="A231" i="4"/>
  <c r="A455" i="4"/>
  <c r="A262" i="4"/>
  <c r="B369" i="4"/>
  <c r="A328" i="4"/>
  <c r="B442" i="4"/>
  <c r="B206" i="4"/>
  <c r="B317" i="4"/>
  <c r="B425" i="4"/>
  <c r="A34" i="4"/>
  <c r="A252" i="4"/>
  <c r="A351" i="4"/>
  <c r="B436" i="4"/>
  <c r="A406" i="4"/>
  <c r="A370" i="4"/>
  <c r="B54" i="4"/>
  <c r="A349" i="4"/>
  <c r="B266" i="4"/>
  <c r="B245" i="4"/>
  <c r="B365" i="4"/>
  <c r="A139" i="4"/>
  <c r="A474" i="4"/>
  <c r="B285" i="4"/>
  <c r="A381" i="4"/>
  <c r="A341" i="4"/>
  <c r="A337" i="4"/>
  <c r="B453" i="4"/>
  <c r="B213" i="4"/>
  <c r="B209" i="4"/>
  <c r="A318" i="4"/>
  <c r="A268" i="4"/>
  <c r="B375" i="4"/>
  <c r="B292" i="4"/>
  <c r="B160" i="4"/>
  <c r="B325" i="4"/>
  <c r="A296" i="4"/>
  <c r="B277" i="4"/>
  <c r="B461" i="4"/>
  <c r="B437" i="4"/>
  <c r="B395" i="4"/>
  <c r="A354" i="4"/>
  <c r="A494" i="4"/>
  <c r="B196" i="4"/>
  <c r="A369" i="4"/>
  <c r="B341" i="4"/>
  <c r="A306" i="4"/>
  <c r="B311" i="4"/>
  <c r="A470" i="4"/>
  <c r="A428" i="4"/>
  <c r="A397" i="4"/>
  <c r="A261" i="4"/>
  <c r="A241" i="4"/>
  <c r="A244" i="4"/>
  <c r="A439" i="4"/>
  <c r="A361" i="4"/>
  <c r="A364" i="4"/>
  <c r="B352" i="4"/>
  <c r="B469" i="4"/>
  <c r="B439" i="4"/>
  <c r="A469" i="4"/>
  <c r="B287" i="4"/>
  <c r="B316" i="4"/>
  <c r="B203" i="4"/>
  <c r="B151" i="4"/>
  <c r="A120" i="4"/>
  <c r="B46" i="4"/>
  <c r="B424" i="4"/>
  <c r="A116" i="4"/>
  <c r="A291" i="4"/>
  <c r="B272" i="4"/>
  <c r="A248" i="4"/>
  <c r="A403" i="4"/>
  <c r="A482" i="4"/>
  <c r="A374" i="4"/>
  <c r="B492" i="4"/>
  <c r="A468" i="4"/>
  <c r="B174" i="4"/>
  <c r="A333" i="4"/>
  <c r="A315" i="4"/>
  <c r="A275" i="4"/>
  <c r="A377" i="4"/>
  <c r="A448" i="4"/>
  <c r="A242" i="4"/>
  <c r="A321" i="4"/>
  <c r="B242" i="4"/>
  <c r="B338" i="4"/>
  <c r="B426" i="4"/>
  <c r="A280" i="4"/>
  <c r="B217" i="4"/>
  <c r="A386" i="4"/>
  <c r="A380" i="4"/>
  <c r="A167" i="4"/>
  <c r="B399" i="4"/>
  <c r="B314" i="4"/>
  <c r="A8" i="4"/>
  <c r="B27" i="4"/>
  <c r="A442" i="4"/>
  <c r="A246" i="4"/>
  <c r="A353" i="4"/>
  <c r="A316" i="4"/>
  <c r="B452" i="4"/>
  <c r="A257" i="4"/>
  <c r="B500" i="4"/>
  <c r="B331" i="4"/>
  <c r="B328" i="4"/>
  <c r="A410" i="4"/>
  <c r="B410" i="4"/>
  <c r="A399" i="4"/>
  <c r="A481" i="4"/>
  <c r="B252" i="4"/>
  <c r="A412" i="4"/>
  <c r="B330" i="4"/>
  <c r="A194" i="4"/>
  <c r="B362" i="4"/>
  <c r="A338" i="4"/>
  <c r="A304" i="4"/>
  <c r="B308" i="4"/>
  <c r="B468" i="4"/>
  <c r="A422" i="4"/>
  <c r="A393" i="4"/>
  <c r="A249" i="4"/>
  <c r="A230" i="4"/>
  <c r="B434" i="4"/>
  <c r="A392" i="4"/>
  <c r="B344" i="4"/>
  <c r="A340" i="4"/>
  <c r="A500" i="4"/>
  <c r="A461" i="4"/>
  <c r="A432" i="4"/>
  <c r="A127" i="4"/>
  <c r="B312" i="4"/>
  <c r="A277" i="4"/>
  <c r="B253" i="4"/>
  <c r="A407" i="4"/>
  <c r="A416" i="4"/>
  <c r="B380" i="4"/>
  <c r="A497" i="4"/>
  <c r="A473" i="4"/>
  <c r="A309" i="4"/>
  <c r="B198" i="4"/>
  <c r="A82" i="4"/>
  <c r="A160" i="4"/>
  <c r="B169" i="4"/>
  <c r="B134" i="4"/>
  <c r="A476" i="4"/>
  <c r="B412" i="4"/>
  <c r="B168" i="4"/>
  <c r="A330" i="4"/>
  <c r="A310" i="4"/>
  <c r="A286" i="4"/>
  <c r="B479" i="4"/>
  <c r="B444" i="4"/>
  <c r="B403" i="4"/>
  <c r="B364" i="4"/>
  <c r="A2" i="4"/>
  <c r="B205" i="4"/>
  <c r="B386" i="4"/>
  <c r="B476" i="4"/>
  <c r="A258" i="4"/>
  <c r="B389" i="4"/>
  <c r="B438" i="4"/>
  <c r="A212" i="4"/>
  <c r="A320" i="4"/>
  <c r="B222" i="4"/>
  <c r="A327" i="4"/>
  <c r="A487" i="4"/>
  <c r="A299" i="4"/>
  <c r="B291" i="4"/>
  <c r="B385" i="4"/>
  <c r="A385" i="4"/>
  <c r="A307" i="4"/>
  <c r="B334" i="4"/>
  <c r="B123" i="4"/>
  <c r="B115" i="4"/>
  <c r="A151" i="4"/>
  <c r="A367" i="4"/>
  <c r="B446" i="4"/>
  <c r="B470" i="4"/>
  <c r="A289" i="4"/>
  <c r="A131" i="4"/>
  <c r="A409" i="4"/>
  <c r="A475" i="4"/>
  <c r="A355" i="4"/>
  <c r="B290" i="4"/>
  <c r="B370" i="4"/>
  <c r="A425" i="4"/>
  <c r="B357" i="4"/>
  <c r="B443" i="4"/>
  <c r="B249" i="4"/>
  <c r="A454" i="4"/>
  <c r="B243" i="4"/>
  <c r="A228" i="4"/>
  <c r="A421" i="4"/>
  <c r="B387" i="4"/>
  <c r="B339" i="4"/>
  <c r="A329" i="4"/>
  <c r="B498" i="4"/>
  <c r="A459" i="4"/>
  <c r="B427" i="4"/>
  <c r="A113" i="4"/>
  <c r="A278" i="4"/>
  <c r="B265" i="4"/>
  <c r="B246" i="4"/>
  <c r="A395" i="4"/>
  <c r="A451" i="4"/>
  <c r="B372" i="4"/>
  <c r="B489" i="4"/>
  <c r="B462" i="4"/>
  <c r="A175" i="4"/>
  <c r="A335" i="4"/>
  <c r="A326" i="4"/>
  <c r="B289" i="4"/>
  <c r="B293" i="4"/>
  <c r="B448" i="4"/>
  <c r="B407" i="4"/>
  <c r="A368" i="4"/>
  <c r="A394" i="4"/>
  <c r="A305" i="4"/>
  <c r="A128" i="4"/>
  <c r="B113" i="4"/>
  <c r="A266" i="4"/>
  <c r="B211" i="4"/>
  <c r="A166" i="4"/>
  <c r="B491" i="4"/>
  <c r="B260" i="4"/>
  <c r="B200" i="4"/>
  <c r="A375" i="4"/>
  <c r="A350" i="4"/>
  <c r="A308" i="4"/>
  <c r="A313" i="4"/>
  <c r="B473" i="4"/>
  <c r="B431" i="4"/>
  <c r="B400" i="4"/>
  <c r="A259" i="4"/>
  <c r="B237" i="4"/>
  <c r="B353" i="4"/>
  <c r="A434" i="4"/>
  <c r="A253" i="4"/>
  <c r="A357" i="4"/>
  <c r="A245" i="4"/>
  <c r="A164" i="4"/>
  <c r="A414" i="4"/>
  <c r="B420" i="4"/>
  <c r="A496" i="4"/>
  <c r="B244" i="4"/>
  <c r="B411" i="4"/>
  <c r="B296" i="4"/>
  <c r="B282" i="4"/>
  <c r="A495" i="4"/>
  <c r="B402" i="4"/>
  <c r="B28" i="4"/>
  <c r="A25" i="4"/>
  <c r="B297" i="4"/>
  <c r="A158" i="4"/>
  <c r="B79" i="4"/>
  <c r="B258" i="4"/>
  <c r="A272" i="4"/>
  <c r="B154" i="4"/>
  <c r="A274" i="4"/>
  <c r="A197" i="4"/>
  <c r="B91" i="4"/>
  <c r="A44" i="4"/>
  <c r="B141" i="4"/>
  <c r="A224" i="4"/>
  <c r="B59" i="4"/>
  <c r="B495" i="4"/>
  <c r="B44" i="4"/>
  <c r="B60" i="4"/>
  <c r="A376" i="4"/>
  <c r="A65" i="4"/>
  <c r="A124" i="4"/>
  <c r="B304" i="4"/>
  <c r="A59" i="4"/>
  <c r="A56" i="4"/>
  <c r="B170" i="4"/>
  <c r="A140" i="4"/>
  <c r="A237" i="4"/>
  <c r="A227" i="4"/>
  <c r="A61" i="4"/>
  <c r="A210" i="4"/>
  <c r="A23" i="4"/>
  <c r="A20" i="4"/>
  <c r="B273" i="4"/>
  <c r="B218" i="4"/>
  <c r="B278" i="4"/>
  <c r="A50" i="4"/>
  <c r="B77" i="4"/>
  <c r="A84" i="4"/>
  <c r="B322" i="4"/>
  <c r="A87" i="4"/>
  <c r="B499" i="4"/>
  <c r="A491" i="4"/>
  <c r="A443" i="4"/>
  <c r="B307" i="4"/>
  <c r="B374" i="4"/>
  <c r="B114" i="4"/>
  <c r="B481" i="4"/>
  <c r="A400" i="4"/>
  <c r="B336" i="4"/>
  <c r="A336" i="4"/>
  <c r="B268" i="4"/>
  <c r="B240" i="4"/>
  <c r="B347" i="4"/>
  <c r="B493" i="4"/>
  <c r="B302" i="4"/>
  <c r="A264" i="4"/>
  <c r="B414" i="4"/>
  <c r="A182" i="4"/>
  <c r="A319" i="4"/>
  <c r="B340" i="4"/>
  <c r="A51" i="4"/>
  <c r="A43" i="4"/>
  <c r="A195" i="4"/>
  <c r="B394" i="4"/>
  <c r="A458" i="4"/>
  <c r="A390" i="4"/>
  <c r="A420" i="4"/>
  <c r="A467" i="4"/>
  <c r="B306" i="4"/>
  <c r="B303" i="4"/>
  <c r="B337" i="4"/>
  <c r="A359" i="4"/>
  <c r="B191" i="4"/>
  <c r="B482" i="4"/>
  <c r="B497" i="4"/>
  <c r="B383" i="4"/>
  <c r="B299" i="4"/>
  <c r="A293" i="4"/>
  <c r="B149" i="4"/>
  <c r="A58" i="4"/>
  <c r="B26" i="4"/>
  <c r="A97" i="4"/>
  <c r="A198" i="4"/>
  <c r="B301" i="4"/>
  <c r="B396" i="4"/>
  <c r="B415" i="4"/>
  <c r="B447" i="4"/>
  <c r="A492" i="4"/>
  <c r="B321" i="4"/>
  <c r="B326" i="4"/>
  <c r="A372" i="4"/>
  <c r="A411" i="4"/>
  <c r="B214" i="4"/>
  <c r="B232" i="4"/>
  <c r="A366" i="4"/>
  <c r="B405" i="4"/>
  <c r="A447" i="4"/>
  <c r="B288" i="4"/>
  <c r="A288" i="4"/>
  <c r="B324" i="4"/>
  <c r="A174" i="4"/>
  <c r="A107" i="4"/>
  <c r="B13" i="4"/>
  <c r="B404" i="4"/>
  <c r="A480" i="4"/>
  <c r="A17" i="4"/>
  <c r="A165" i="4"/>
  <c r="A186" i="4"/>
  <c r="A271" i="4"/>
  <c r="B36" i="4"/>
  <c r="B12" i="4"/>
  <c r="A11" i="4"/>
  <c r="B48" i="4"/>
  <c r="B119" i="4"/>
  <c r="B238" i="4"/>
  <c r="B5" i="4"/>
  <c r="A179" i="4"/>
  <c r="B71" i="4"/>
  <c r="A75" i="4"/>
  <c r="B159" i="4"/>
  <c r="B93" i="4"/>
  <c r="B171" i="4"/>
  <c r="A387" i="4"/>
  <c r="A102" i="4"/>
  <c r="B177" i="4"/>
  <c r="A501" i="4"/>
  <c r="B430" i="4"/>
  <c r="B478" i="4"/>
  <c r="B247" i="4"/>
  <c r="B329" i="4"/>
  <c r="A490" i="4"/>
  <c r="B391" i="4"/>
  <c r="A325" i="4"/>
  <c r="A302" i="4"/>
  <c r="B259" i="4"/>
  <c r="B220" i="4"/>
  <c r="B486" i="4"/>
  <c r="A449" i="4"/>
  <c r="B458" i="4"/>
  <c r="A423" i="4"/>
  <c r="B373" i="4"/>
  <c r="B346" i="4"/>
  <c r="A147" i="4"/>
  <c r="A489" i="4"/>
  <c r="B254" i="4"/>
  <c r="B33" i="4"/>
  <c r="B182" i="4"/>
  <c r="A74" i="4"/>
  <c r="A441" i="4"/>
  <c r="A493" i="4"/>
  <c r="B350" i="4"/>
  <c r="B392" i="4"/>
  <c r="B435" i="4"/>
  <c r="A436" i="4"/>
  <c r="B269" i="4"/>
  <c r="B295" i="4"/>
  <c r="A324" i="4"/>
  <c r="A159" i="4"/>
  <c r="A444" i="4"/>
  <c r="B477" i="4"/>
  <c r="B356" i="4"/>
  <c r="A413" i="4"/>
  <c r="B262" i="4"/>
  <c r="A222" i="4"/>
  <c r="A235" i="4"/>
  <c r="B494" i="4"/>
  <c r="A148" i="4"/>
  <c r="B8" i="4"/>
  <c r="A279" i="4"/>
  <c r="B359" i="4"/>
  <c r="A379" i="4"/>
  <c r="B416" i="4"/>
  <c r="B456" i="4"/>
  <c r="A300" i="4"/>
  <c r="B294" i="4"/>
  <c r="A332" i="4"/>
  <c r="B342" i="4"/>
  <c r="A181" i="4"/>
  <c r="B472" i="4"/>
  <c r="B496" i="4"/>
  <c r="B378" i="4"/>
  <c r="A486" i="4"/>
  <c r="B406" i="4"/>
  <c r="A251" i="4"/>
  <c r="B276" i="4"/>
  <c r="B190" i="4"/>
  <c r="B73" i="4"/>
  <c r="B419" i="4"/>
  <c r="B180" i="4"/>
  <c r="B121" i="4"/>
  <c r="B45" i="4"/>
  <c r="B32" i="4"/>
  <c r="A70" i="4"/>
  <c r="A42" i="4"/>
  <c r="B43" i="4"/>
  <c r="B38" i="4"/>
  <c r="B197" i="4"/>
  <c r="B86" i="4"/>
  <c r="B368" i="4"/>
  <c r="B433" i="4"/>
  <c r="B195" i="4"/>
  <c r="B97" i="4"/>
  <c r="B83" i="4"/>
  <c r="B284" i="4"/>
  <c r="A90" i="4"/>
  <c r="B35" i="4"/>
  <c r="B78" i="4"/>
  <c r="B137" i="4"/>
  <c r="B234" i="4"/>
  <c r="B343" i="4"/>
  <c r="B466" i="4"/>
  <c r="A401" i="4"/>
  <c r="B474" i="4"/>
  <c r="A343" i="4"/>
  <c r="B280" i="4"/>
  <c r="A424" i="4"/>
  <c r="A362" i="4"/>
  <c r="B305" i="4"/>
  <c r="B480" i="4"/>
  <c r="B417" i="4"/>
  <c r="B188" i="4"/>
  <c r="B421" i="4"/>
  <c r="A417" i="4"/>
  <c r="A431" i="4"/>
  <c r="B332" i="4"/>
  <c r="B333" i="4"/>
  <c r="B320" i="4"/>
  <c r="B233" i="4"/>
  <c r="B445" i="4"/>
  <c r="A238" i="4"/>
  <c r="B488" i="4"/>
  <c r="A6" i="4"/>
  <c r="B29" i="4"/>
  <c r="A371" i="4"/>
  <c r="A456" i="4"/>
  <c r="A484" i="4"/>
  <c r="B367" i="4"/>
  <c r="A408" i="4"/>
  <c r="B390" i="4"/>
  <c r="B487" i="4"/>
  <c r="A260" i="4"/>
  <c r="A273" i="4"/>
  <c r="B286" i="4"/>
  <c r="B413" i="4"/>
  <c r="A446" i="4"/>
  <c r="A378" i="4"/>
  <c r="B376" i="4"/>
  <c r="A457" i="4"/>
  <c r="A187" i="4"/>
  <c r="A232" i="4"/>
  <c r="A209" i="4"/>
  <c r="B42" i="4"/>
  <c r="B142" i="4"/>
  <c r="A462" i="4"/>
  <c r="B483" i="4"/>
  <c r="B345" i="4"/>
  <c r="A384" i="4"/>
  <c r="A430" i="4"/>
  <c r="B422" i="4"/>
  <c r="B263" i="4"/>
  <c r="A290" i="4"/>
  <c r="B318" i="4"/>
  <c r="A143" i="4"/>
  <c r="A438" i="4"/>
  <c r="B467" i="4"/>
  <c r="B351" i="4"/>
  <c r="B355" i="4"/>
  <c r="B360" i="4"/>
  <c r="A426" i="4"/>
  <c r="B484" i="4"/>
  <c r="A86" i="4"/>
  <c r="A156" i="4"/>
  <c r="A85" i="4"/>
  <c r="B72" i="4"/>
  <c r="A117" i="4"/>
  <c r="A282" i="4"/>
  <c r="B199" i="4"/>
  <c r="B11" i="4"/>
  <c r="A71" i="4"/>
  <c r="A229" i="4"/>
  <c r="B10" i="4"/>
  <c r="B223" i="4"/>
  <c r="A284" i="4"/>
  <c r="A126" i="4"/>
  <c r="A30" i="4"/>
  <c r="A4" i="4"/>
  <c r="B125" i="4"/>
  <c r="B30" i="4"/>
  <c r="A178" i="4"/>
  <c r="B135" i="4"/>
  <c r="A323" i="4"/>
  <c r="A221" i="4"/>
  <c r="B167" i="4"/>
  <c r="A483" i="4"/>
  <c r="B92" i="4"/>
  <c r="A134" i="4"/>
  <c r="A218" i="4"/>
  <c r="A103" i="4"/>
  <c r="B24" i="4"/>
  <c r="A204" i="4"/>
  <c r="B138" i="4"/>
  <c r="B84" i="4"/>
  <c r="A247" i="4"/>
  <c r="B56" i="4"/>
  <c r="A83" i="4"/>
  <c r="B19" i="4"/>
  <c r="A171" i="4"/>
  <c r="B16" i="4"/>
  <c r="B224" i="4"/>
  <c r="B215" i="4"/>
  <c r="B124" i="4"/>
  <c r="A200" i="4"/>
  <c r="A73" i="4"/>
  <c r="B423" i="4"/>
  <c r="B145" i="4"/>
  <c r="B152" i="4"/>
  <c r="B175" i="4"/>
  <c r="A69" i="4"/>
  <c r="A81" i="4"/>
  <c r="B66" i="4"/>
  <c r="B34" i="4"/>
  <c r="A352" i="4"/>
  <c r="A219" i="4"/>
  <c r="A78" i="4"/>
  <c r="A460" i="4"/>
  <c r="B281" i="4"/>
  <c r="A130" i="4"/>
  <c r="A28" i="4"/>
  <c r="B219" i="4"/>
  <c r="B183" i="4"/>
  <c r="B204" i="4"/>
  <c r="B74" i="4"/>
  <c r="B15" i="4"/>
  <c r="B349" i="4"/>
  <c r="B69" i="4"/>
  <c r="A60" i="4"/>
  <c r="A57" i="4"/>
  <c r="A47" i="4"/>
  <c r="B429" i="4"/>
  <c r="A363" i="4"/>
  <c r="A373" i="4"/>
  <c r="A312" i="4"/>
  <c r="A283" i="4"/>
  <c r="A269" i="4"/>
  <c r="A199" i="4"/>
  <c r="A453" i="4"/>
  <c r="B454" i="4"/>
  <c r="A433" i="4"/>
  <c r="A429" i="4"/>
  <c r="A267" i="4"/>
  <c r="A294" i="4"/>
  <c r="B323" i="4"/>
  <c r="A155" i="4"/>
  <c r="B450" i="4"/>
  <c r="A479" i="4"/>
  <c r="A358" i="4"/>
  <c r="B393" i="4"/>
  <c r="A383" i="4"/>
  <c r="B465" i="4"/>
  <c r="B256" i="4"/>
  <c r="B261" i="4"/>
  <c r="B279" i="4"/>
  <c r="B319" i="4"/>
  <c r="B126" i="4"/>
  <c r="B50" i="4"/>
  <c r="A9" i="4"/>
  <c r="B130" i="4"/>
  <c r="B40" i="4"/>
  <c r="B178" i="4"/>
  <c r="B47" i="4"/>
  <c r="B87" i="4"/>
  <c r="A119" i="4"/>
  <c r="A217" i="4"/>
  <c r="A149" i="4"/>
  <c r="A80" i="4"/>
  <c r="A185" i="4"/>
  <c r="A189" i="4"/>
  <c r="A38" i="4"/>
  <c r="A144" i="4"/>
  <c r="A208" i="4"/>
  <c r="B189" i="4"/>
  <c r="B108" i="4"/>
  <c r="B53" i="4"/>
  <c r="A45" i="4"/>
  <c r="A173" i="4"/>
  <c r="B117" i="4"/>
  <c r="A16" i="4"/>
  <c r="A100" i="4"/>
  <c r="A72" i="4"/>
  <c r="B65" i="4"/>
  <c r="A415" i="4"/>
  <c r="A141" i="4"/>
  <c r="A76" i="4"/>
  <c r="A49" i="4"/>
  <c r="A402" i="4"/>
  <c r="A98" i="4"/>
  <c r="B216" i="4"/>
  <c r="A91" i="4"/>
  <c r="A292" i="4"/>
  <c r="A94" i="4"/>
  <c r="A125" i="4"/>
  <c r="B100" i="4"/>
  <c r="A5" i="4"/>
  <c r="B241" i="4"/>
  <c r="B90" i="4"/>
  <c r="B228" i="4"/>
  <c r="A177" i="4"/>
  <c r="A108" i="4"/>
  <c r="B94" i="4"/>
  <c r="B463" i="4"/>
  <c r="B144" i="4"/>
  <c r="A54" i="4"/>
  <c r="B348" i="4"/>
  <c r="B129" i="4"/>
  <c r="B146" i="4"/>
  <c r="B327" i="4"/>
  <c r="A161" i="4"/>
  <c r="A193" i="4"/>
  <c r="A346" i="4"/>
  <c r="B140" i="4"/>
  <c r="B75" i="4"/>
  <c r="A67" i="4"/>
  <c r="B49" i="4"/>
  <c r="A22" i="4"/>
  <c r="A452" i="4"/>
  <c r="A118" i="4"/>
  <c r="B110" i="4"/>
  <c r="B80" i="4"/>
  <c r="B22" i="4"/>
  <c r="A205" i="4"/>
  <c r="B133" i="4"/>
  <c r="A285" i="4"/>
  <c r="A135" i="4"/>
  <c r="A211" i="4"/>
  <c r="B185" i="4"/>
  <c r="A104" i="4"/>
  <c r="B382" i="4"/>
  <c r="B264" i="4"/>
  <c r="A254" i="4"/>
  <c r="B58" i="4"/>
  <c r="B475" i="4"/>
  <c r="B96" i="4"/>
  <c r="B2" i="4"/>
  <c r="A133" i="4"/>
  <c r="B70" i="4"/>
  <c r="A109" i="4"/>
  <c r="A270" i="4"/>
  <c r="A37" i="4"/>
  <c r="A256" i="4"/>
  <c r="A427" i="4"/>
  <c r="A213" i="4"/>
  <c r="A152" i="4"/>
  <c r="B173" i="4"/>
  <c r="B194" i="4"/>
  <c r="B7" i="4"/>
  <c r="B432" i="4"/>
  <c r="B192" i="4"/>
  <c r="B236" i="4"/>
  <c r="A89" i="4"/>
  <c r="A138" i="4"/>
  <c r="A32" i="4"/>
  <c r="A404" i="4"/>
  <c r="A190" i="4"/>
  <c r="A150" i="4"/>
  <c r="A445" i="4"/>
  <c r="A276" i="4"/>
  <c r="B201" i="4"/>
  <c r="B156" i="4"/>
  <c r="A142" i="4"/>
  <c r="A13" i="4"/>
  <c r="B257" i="4"/>
  <c r="A201" i="4"/>
  <c r="A180" i="4"/>
  <c r="B76" i="4"/>
  <c r="B428" i="4"/>
  <c r="A188" i="4"/>
  <c r="A226" i="4"/>
  <c r="B57" i="4"/>
  <c r="A132" i="4"/>
  <c r="B23" i="4"/>
  <c r="A220" i="4"/>
  <c r="A223" i="4"/>
  <c r="A101" i="4"/>
  <c r="A33" i="4"/>
  <c r="A93" i="4"/>
  <c r="A163" i="4"/>
  <c r="A68" i="4"/>
  <c r="A388" i="4"/>
  <c r="B460" i="4"/>
  <c r="A435" i="4"/>
  <c r="A463" i="4"/>
  <c r="B501" i="4"/>
  <c r="A342" i="4"/>
  <c r="A345" i="4"/>
  <c r="A396" i="4"/>
  <c r="B449" i="4"/>
  <c r="B231" i="4"/>
  <c r="B251" i="4"/>
  <c r="A389" i="4"/>
  <c r="A419" i="4"/>
  <c r="A464" i="4"/>
  <c r="B274" i="4"/>
  <c r="B18" i="4"/>
  <c r="A203" i="4"/>
  <c r="A225" i="4"/>
  <c r="B210" i="4"/>
  <c r="A207" i="4"/>
  <c r="A153" i="4"/>
  <c r="A112" i="4"/>
  <c r="B132" i="4"/>
  <c r="A79" i="4"/>
  <c r="B384" i="4"/>
  <c r="B63" i="4"/>
  <c r="A255" i="4"/>
  <c r="B270" i="4"/>
  <c r="A405" i="4"/>
  <c r="B98" i="4"/>
  <c r="A196" i="4"/>
  <c r="A88" i="4"/>
  <c r="A243" i="4"/>
  <c r="B184" i="4"/>
  <c r="B52" i="4"/>
  <c r="B235" i="4"/>
  <c r="A15" i="4"/>
  <c r="A215" i="4"/>
  <c r="B109" i="4"/>
  <c r="B139" i="4"/>
  <c r="A62" i="4"/>
  <c r="B103" i="4"/>
  <c r="B485" i="4"/>
  <c r="B226" i="4"/>
  <c r="A92" i="4"/>
  <c r="B193" i="4"/>
  <c r="B88" i="4"/>
  <c r="A172" i="4"/>
  <c r="A46" i="4"/>
  <c r="B68" i="4"/>
  <c r="B451" i="4"/>
  <c r="B298" i="4"/>
  <c r="B153" i="4"/>
  <c r="B239" i="4"/>
  <c r="B128" i="4"/>
  <c r="B229" i="4"/>
  <c r="A110" i="4"/>
  <c r="B39" i="4"/>
  <c r="B51" i="4"/>
  <c r="B379" i="4"/>
  <c r="B202" i="4"/>
  <c r="A27" i="4"/>
  <c r="A157" i="4"/>
  <c r="B9" i="4"/>
  <c r="B143" i="4"/>
  <c r="A96" i="4"/>
  <c r="A18" i="4"/>
  <c r="B20" i="4"/>
  <c r="B158" i="4"/>
  <c r="A36" i="4"/>
  <c r="A121" i="4"/>
  <c r="A365" i="4"/>
  <c r="B283" i="4"/>
  <c r="A263" i="4"/>
  <c r="A287" i="4"/>
  <c r="A191" i="4"/>
  <c r="A7" i="4"/>
  <c r="B150" i="4"/>
  <c r="A295" i="4"/>
  <c r="A136" i="4"/>
  <c r="B82" i="4"/>
  <c r="B4" i="4"/>
  <c r="B397" i="4"/>
  <c r="B225" i="4"/>
  <c r="B89" i="4"/>
  <c r="A192" i="4"/>
  <c r="B81" i="4"/>
  <c r="A170" i="4"/>
  <c r="A41" i="4"/>
  <c r="A66" i="4"/>
  <c r="A63" i="4"/>
  <c r="B267" i="4"/>
  <c r="A202" i="4"/>
  <c r="B181" i="4"/>
  <c r="A77" i="4"/>
  <c r="A331" i="4"/>
  <c r="B248" i="4"/>
  <c r="A236" i="4"/>
  <c r="A48" i="4"/>
  <c r="B388" i="4"/>
  <c r="A214" i="4"/>
  <c r="B271" i="4"/>
  <c r="B104" i="4"/>
  <c r="A154" i="4"/>
  <c r="A64" i="4"/>
  <c r="A12" i="4"/>
  <c r="A169" i="4"/>
  <c r="A465" i="4"/>
  <c r="B164" i="4"/>
  <c r="B155" i="4"/>
  <c r="B310" i="4"/>
  <c r="A55" i="4"/>
  <c r="B37" i="4"/>
  <c r="A14" i="4"/>
  <c r="B418" i="4"/>
  <c r="A114" i="4"/>
  <c r="B106" i="4"/>
  <c r="A437" i="4"/>
  <c r="B61" i="4"/>
  <c r="B163" i="4"/>
  <c r="B116" i="4"/>
  <c r="B300" i="4"/>
  <c r="A105" i="4"/>
  <c r="B14" i="4"/>
  <c r="A10" i="4"/>
  <c r="A183" i="4"/>
  <c r="B112" i="4"/>
  <c r="A250" i="4"/>
  <c r="B207" i="4"/>
  <c r="A39" i="4"/>
  <c r="B162" i="4"/>
  <c r="B21" i="4"/>
  <c r="B147" i="4"/>
  <c r="A106" i="4"/>
  <c r="A26" i="4"/>
  <c r="A360" i="4"/>
  <c r="B118" i="4"/>
  <c r="B105" i="4"/>
  <c r="B208" i="4"/>
  <c r="B99" i="4"/>
  <c r="A184" i="4"/>
  <c r="B64" i="4"/>
  <c r="B95" i="4"/>
  <c r="B6" i="4"/>
  <c r="A347" i="4"/>
  <c r="A168" i="4"/>
  <c r="B255" i="4"/>
  <c r="B136" i="4"/>
  <c r="A239" i="4"/>
  <c r="A122" i="4"/>
  <c r="B55" i="4"/>
  <c r="B67" i="4"/>
  <c r="A99" i="4"/>
  <c r="A31" i="4"/>
  <c r="A24" i="4"/>
  <c r="B227" i="4"/>
  <c r="B101" i="4"/>
  <c r="B148" i="4"/>
  <c r="A471" i="4"/>
  <c r="B315" i="4"/>
  <c r="B157" i="4"/>
  <c r="A240" i="4"/>
  <c r="A129" i="4"/>
  <c r="B230" i="4"/>
  <c r="B111" i="4"/>
  <c r="A40" i="4"/>
  <c r="A52" i="4"/>
  <c r="A466" i="4"/>
  <c r="A206" i="4"/>
  <c r="A35" i="4"/>
  <c r="B161" i="4"/>
  <c r="B17" i="4"/>
  <c r="A146" i="4"/>
  <c r="B102" i="4"/>
  <c r="A21" i="4"/>
  <c r="B354" i="4"/>
  <c r="B187" i="4"/>
  <c r="A145" i="4"/>
  <c r="B131" i="4"/>
  <c r="B85" i="4"/>
  <c r="B221" i="4"/>
  <c r="B186" i="4"/>
  <c r="A162" i="4"/>
  <c r="A53" i="4"/>
  <c r="A334" i="4"/>
  <c r="A176" i="4"/>
  <c r="B212" i="4"/>
  <c r="B41" i="4"/>
  <c r="B127" i="4"/>
  <c r="B107" i="4"/>
  <c r="B165" i="4"/>
  <c r="A115" i="4"/>
  <c r="A29" i="4"/>
  <c r="A95" i="4"/>
  <c r="B172" i="4"/>
  <c r="B250" i="4"/>
  <c r="A233" i="4"/>
  <c r="A216" i="4"/>
  <c r="B31" i="4"/>
  <c r="B335" i="4"/>
  <c r="A19" i="4"/>
  <c r="A301" i="4"/>
  <c r="I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Carlos Suárez</author>
    <author>pc</author>
  </authors>
  <commentList>
    <comment ref="D12" authorId="0" shapeId="0" xr:uid="{00000000-0006-0000-0000-000001000000}">
      <text>
        <r>
          <rPr>
            <b/>
            <sz val="10"/>
            <color indexed="81"/>
            <rFont val="Century Gothic"/>
            <family val="2"/>
          </rPr>
          <t xml:space="preserve">Obligatorio para operación 2 y 3
</t>
        </r>
        <r>
          <rPr>
            <sz val="10"/>
            <color indexed="81"/>
            <rFont val="Century Gothic"/>
            <family val="2"/>
          </rPr>
          <t xml:space="preserve">Únicamente cuando se selecciona la operación 2 y 3 en la parte superior de la plantilla.
Ingresa el CUNE de la nómina ya emitida a la que vas a hacer referencia. 
</t>
        </r>
      </text>
    </comment>
    <comment ref="E12" authorId="0" shapeId="0" xr:uid="{00000000-0006-0000-0000-000002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tipo de documento del trabajador.</t>
        </r>
      </text>
    </comment>
    <comment ref="F12" authorId="0" shapeId="0" xr:uid="{00000000-0006-0000-0000-000003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número del documento del trabajador sin puntos, sin espacios o caracteres especiales.</t>
        </r>
      </text>
    </comment>
    <comment ref="G12" authorId="0" shapeId="0" xr:uid="{00000000-0006-0000-0000-000004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primer nombre del trabajador.</t>
        </r>
      </text>
    </comment>
    <comment ref="H12" authorId="0" shapeId="0" xr:uid="{00000000-0006-0000-0000-000005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Escribe aquí los otros nombres del trabajador.</t>
        </r>
      </text>
    </comment>
    <comment ref="I12" authorId="0" shapeId="0" xr:uid="{00000000-0006-0000-0000-000006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primer apellido del trabajador.
</t>
        </r>
      </text>
    </comment>
    <comment ref="J12" authorId="0" shapeId="0" xr:uid="{00000000-0006-0000-0000-000007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Si tu trabajador no tiene segundo apellido, puedes escribir "No aplica" o "N/A".</t>
        </r>
      </text>
    </comment>
    <comment ref="K12" authorId="0" shapeId="0" xr:uid="{00000000-0006-0000-0000-00000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Si identificas a tus trabajadores por número de contrato, carnét u otro código, ingrésalo aquí.</t>
        </r>
      </text>
    </comment>
    <comment ref="L12" authorId="0" shapeId="0" xr:uid="{00000000-0006-0000-0000-000009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Digita la fecha en la que el trabajador inició su contrato en la empresa. Por favor ingresar la fecha en formato </t>
        </r>
        <r>
          <rPr>
            <i/>
            <sz val="10"/>
            <color indexed="81"/>
            <rFont val="Century Gothic"/>
            <family val="2"/>
          </rPr>
          <t>dd/mm/aaaa.</t>
        </r>
      </text>
    </comment>
    <comment ref="M12" authorId="0" shapeId="0" xr:uid="{00000000-0006-0000-0000-00000A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Indica cuántos días lleva el empleado trabajando en tu empresa. Recuerda que 1 año = 360 días y 1 mes = 30 días (sin importar qué mes sea)
Ejemplo: 5 años +3 meses + 18 días se calcularán como: (5*360)+(3*30)+18 para un total de 1908 días.</t>
        </r>
      </text>
    </comment>
    <comment ref="N12" authorId="0" shapeId="0" xr:uid="{00000000-0006-0000-0000-00000B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Ingresa la fecha de retiro del empleado si ésta se encuentra dentro del periodo que estás liquidando. Por favor ingresa la fecha en formato dd/mm/aaaa.</t>
        </r>
      </text>
    </comment>
    <comment ref="O12" authorId="0" shapeId="0" xr:uid="{00000000-0006-0000-0000-00000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el tipo de trabajador o la vinculación de esta persona con tu empresa.</t>
        </r>
      </text>
    </comment>
    <comment ref="P12" authorId="0" shapeId="0" xr:uid="{00000000-0006-0000-0000-00000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si el trabajador aplica o no, en esta categoría.</t>
        </r>
      </text>
    </comment>
    <comment ref="Q12" authorId="0" shapeId="0" xr:uid="{00000000-0006-0000-0000-00000E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tipo de contrato con el cual está vinculado el trabajador.</t>
        </r>
      </text>
    </comment>
    <comment ref="R12" authorId="0" shapeId="0" xr:uid="{00000000-0006-0000-0000-00000F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¿El trabajador tiene salario integral?
</t>
        </r>
      </text>
    </comment>
    <comment ref="S12" authorId="0" shapeId="0" xr:uid="{00000000-0006-0000-0000-000010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si la labor del trabajador está considerada como actividad de alto riesgo para la salud, de acuerdo con el decreto 2090 del 2003 del Ministerio de la Protección Social.</t>
        </r>
      </text>
    </comment>
    <comment ref="T12" authorId="0" shapeId="0" xr:uid="{00000000-0006-0000-0000-000011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Si tienes trabajadores en diferentes sucursales puedes poner un código a tu elección para identificar de dónde es cada uno (por favor no incluyas espacios ni caracteres especiales)
Ejemplo: Norte1, BTA, SucCentral, Cali5 o el que tú quieras. </t>
        </r>
      </text>
    </comment>
    <comment ref="U12" authorId="0" shapeId="0" xr:uid="{00000000-0006-0000-0000-000012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el municipio y departamento donde trabajó el empleado durante el periodo liquidado.</t>
        </r>
      </text>
    </comment>
    <comment ref="V12" authorId="0" shapeId="0" xr:uid="{00000000-0006-0000-0000-000013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la dirección donde trabajó el empleado durante el periodo liquidado.</t>
        </r>
      </text>
    </comment>
    <comment ref="W12" authorId="0" shapeId="0" xr:uid="{00000000-0006-0000-0000-000014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la fecha de inicio de la nómina liquidada para este trabajador. 
Recuerda que el periodo debe estar dentro del mes seleccionado al inicio de esta plantilla.  </t>
        </r>
      </text>
    </comment>
    <comment ref="X12" authorId="0" shapeId="0" xr:uid="{00000000-0006-0000-0000-000015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la fecha final de la nómina liquidada para este trabajador. 
Recuerda que el periodo de liquidación debe estar dentro del mes seleccionado al inicio de esta plantilla.  </t>
        </r>
      </text>
    </comment>
    <comment ref="Y12" authorId="0" shapeId="0" xr:uid="{00000000-0006-0000-0000-000016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¿Con qué frecuencia realizas el pago de nómina al trabajador?</t>
        </r>
      </text>
    </comment>
    <comment ref="Z12" authorId="0" shapeId="0" xr:uid="{00000000-0006-0000-0000-000017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la fecha de pago de nómina para este empleado. Por favor ingresar la fecha en formato dd/mm/aaaa. Si es más de una fecha, indica las otras en la columna de observaciones al final de la plantilla.
</t>
        </r>
      </text>
    </comment>
    <comment ref="AA12" authorId="0" shapeId="0" xr:uid="{00000000-0006-0000-0000-000018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medio de pago por el cual realizaste o realizarás el pago al trabajador.</t>
        </r>
      </text>
    </comment>
    <comment ref="AB12" authorId="0" shapeId="0" xr:uid="{00000000-0006-0000-0000-000019000000}">
      <text>
        <r>
          <rPr>
            <b/>
            <sz val="10"/>
            <color indexed="81"/>
            <rFont val="Century Gothic"/>
            <family val="2"/>
          </rPr>
          <t xml:space="preserve">Obligatorio para medios de pago bancarios
</t>
        </r>
        <r>
          <rPr>
            <sz val="10"/>
            <color indexed="81"/>
            <rFont val="Century Gothic"/>
            <family val="2"/>
          </rPr>
          <t xml:space="preserve">
Si el medio de pago es bancario, es obligatorio indicar la entidad bancaria. No olvides diligenciar también los campos tipo y número de cuenta. </t>
        </r>
      </text>
    </comment>
    <comment ref="AC12" authorId="0" shapeId="0" xr:uid="{00000000-0006-0000-0000-00001A000000}">
      <text>
        <r>
          <rPr>
            <b/>
            <sz val="10"/>
            <color indexed="81"/>
            <rFont val="Century Gothic"/>
            <family val="2"/>
          </rPr>
          <t xml:space="preserve">Obligatorio para medios de pago bancarios
</t>
        </r>
        <r>
          <rPr>
            <sz val="10"/>
            <color indexed="81"/>
            <rFont val="Century Gothic"/>
            <family val="2"/>
          </rPr>
          <t xml:space="preserve">
Si el medio de pago es bancario, es obligatorio seleccionar aquí el tipo de cuenta bancaria. No olvides diligenciar también los campos entidad bancaria y el número de cuenta. </t>
        </r>
      </text>
    </comment>
    <comment ref="AD12" authorId="0" shapeId="0" xr:uid="{00000000-0006-0000-0000-00001B000000}">
      <text>
        <r>
          <rPr>
            <b/>
            <sz val="10"/>
            <color indexed="81"/>
            <rFont val="Century Gothic"/>
            <family val="2"/>
          </rPr>
          <t xml:space="preserve">Obligatorio para medio de pago bancario
</t>
        </r>
        <r>
          <rPr>
            <sz val="10"/>
            <color indexed="81"/>
            <rFont val="Century Gothic"/>
            <family val="2"/>
          </rPr>
          <t xml:space="preserve">
Si el medio de pago es bancario, indica en número de cuenta bancaria sin espacios. No olvides también haber diligenciado los campos tipo y entidad bancaria.</t>
        </r>
      </text>
    </comment>
    <comment ref="AE12" authorId="0" shapeId="0" xr:uid="{00000000-0006-0000-0000-00001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el valor del sueldo básico mensual del trabajador, sin importar si el pago es semanal, quincenal, mensual u otro.</t>
        </r>
      </text>
    </comment>
    <comment ref="AF12" authorId="0" shapeId="0" xr:uid="{00000000-0006-0000-0000-00001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los días efectivamente trabajados por la persona que estás relacionando, tal como lo haces normalmente en tu liquidación de nómina.</t>
        </r>
      </text>
    </comment>
    <comment ref="AG12" authorId="0" shapeId="0" xr:uid="{00000000-0006-0000-0000-00001E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el valor monetario correspondiente a los días trabajados por esta persona, durante el periodo liquidado.</t>
        </r>
      </text>
    </comment>
    <comment ref="AH12" authorId="0" shapeId="0" xr:uid="{00000000-0006-0000-0000-00001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tiene derecho a recibir auxilio de transporte, digita aquí el valor correspondiente.</t>
        </r>
      </text>
    </comment>
    <comment ref="AI12" authorId="0" shapeId="0" xr:uid="{00000000-0006-0000-0000-00002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tu trabajador recibió uno o varios viáticos SALARIALES de manutención y alojamiento, digita aquí el valor total.</t>
        </r>
      </text>
    </comment>
    <comment ref="AJ12" authorId="0" shapeId="0" xr:uid="{00000000-0006-0000-0000-00002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tu trabajador recibió uno o varios viáticos NO SALARIALES de manutención y alojamiento, digita aquí el valor total.</t>
        </r>
      </text>
    </comment>
    <comment ref="AK12" authorId="0" shapeId="0" xr:uid="{00000000-0006-0000-0000-00002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la cantidad total de horas extras DIURNAS que el trabajador acumuló durante el periodo liquidado. (Recuerda diligenciar la columna siguiente también)</t>
        </r>
      </text>
    </comment>
    <comment ref="AL12" authorId="0" shapeId="0" xr:uid="{00000000-0006-0000-0000-00002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el valor de las horas extras legales DIURNAS que el trabajador acumuló durante el periodo liquidado. Verifica que hayas diligenciado también la columna anterior. </t>
        </r>
      </text>
    </comment>
    <comment ref="AM12" authorId="1" shapeId="0" xr:uid="{00000000-0006-0000-0000-000024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Digita la cantidad total de horas extras NOCTURNAS que el trabajador acumuló durante el periodo liquidado. (Recuerda diligenciar la columna siguiente también)</t>
        </r>
      </text>
    </comment>
    <comment ref="AN12" authorId="1" shapeId="0" xr:uid="{00000000-0006-0000-0000-00002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NOCTURNAS que el trabajador acumuló durante el periodo liquidado. Verifica que hayas diligenciado también la columna anterior. </t>
        </r>
      </text>
    </comment>
    <comment ref="AO12" authorId="1" shapeId="0" xr:uid="{00000000-0006-0000-0000-000026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Century Gothic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la cantidad total de horas extras DIURNAS DOMINICALES / FESTIVAS que el trabajador acumuló durante el periodo liquidado. (Recuerda diligenciar la columna siguiente también)</t>
        </r>
      </text>
    </comment>
    <comment ref="AP12" authorId="1" shapeId="0" xr:uid="{00000000-0006-0000-0000-00002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las horas extras legales DIURNAS DOMINICALES / FESTIVAS que el trabajador acumuló durante el periodo liquidado. Verifica que hayas diligenciado también la columna anterior.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Q12" authorId="1" shapeId="0" xr:uid="{00000000-0006-0000-0000-00002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la cantidad total de horas extras NOCTURNAS DOMINICALES / FESTIVAS que el trabajador acumuló durante el periodo liquidado. (Recuerda diligenciar la columna siguiente también)</t>
        </r>
      </text>
    </comment>
    <comment ref="AR12" authorId="1" shapeId="0" xr:uid="{00000000-0006-0000-0000-00002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DIURNAS DOMINICALES / FESTIVAS que el trabajador acumuló durante el periodo liquidado. Verifica que hayas diligenciado también la columna anterior. </t>
        </r>
      </text>
    </comment>
    <comment ref="AS12" authorId="1" shapeId="0" xr:uid="{00000000-0006-0000-0000-00002A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la cantidad total de horas extras de RECARGO NOCTURNO que el trabajador acumuló durante el periodo liquidado. (Recuerda diligenciar la columna siguiente también)</t>
        </r>
      </text>
    </comment>
    <comment ref="AT12" authorId="1" shapeId="0" xr:uid="{00000000-0006-0000-0000-00002B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el valor de las horas extras legales con RECARGO NOCTURNO que el trabajador acumuló durante el periodo liquidado. Verifica que hayas diligenciado también la columna anterior.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AU12" authorId="1" shapeId="0" xr:uid="{00000000-0006-0000-0000-00002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la cantidad total de horas extras de RECARGO DIURNO DOMINICAL / FESTIVO que el trabajador acumuló durante el periodo liquidado. (Recuerda diligenciar la columna siguiente también)</t>
        </r>
      </text>
    </comment>
    <comment ref="AV12" authorId="1" shapeId="0" xr:uid="{00000000-0006-0000-0000-00002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con RECARGO DIURNO / FESTIVO que el trabajador acumuló durante el periodo liquidado. Verifica que hayas diligenciado también la columna anterior. </t>
        </r>
      </text>
    </comment>
    <comment ref="AW12" authorId="1" shapeId="0" xr:uid="{00000000-0006-0000-0000-00002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la cantidad total de horas extras de RECARGO NOCTURNO DOMINICAL / FESTIVO que el trabajador acumuló durante el periodo liquidado. (Recuerda diligenciar la columna siguiente también)</t>
        </r>
      </text>
    </comment>
    <comment ref="AX12" authorId="1" shapeId="0" xr:uid="{00000000-0006-0000-0000-00002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con RECARGO NOCTURNO DOMINICAL / FESTIVO que el trabajador acumuló durante el periodo liquidado. Verifica que hayas diligenciado también la columna anterior. </t>
        </r>
      </text>
    </comment>
    <comment ref="AY12" authorId="1" shapeId="0" xr:uid="{00000000-0006-0000-0000-000030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¿Cuántos días de vacaciones comunes tomó el trabajador durante el periodo liquidado?. No olvides diligenciar tambien la columna siguiente.</t>
        </r>
      </text>
    </comment>
    <comment ref="AZ12" authorId="1" shapeId="0" xr:uid="{00000000-0006-0000-0000-000031000000}">
      <text>
        <r>
          <rPr>
            <b/>
            <sz val="10"/>
            <color indexed="81"/>
            <rFont val="Century Gothic"/>
            <family val="2"/>
          </rPr>
          <t>Opcional:</t>
        </r>
        <r>
          <rPr>
            <sz val="10"/>
            <color indexed="81"/>
            <rFont val="Century Gothic"/>
            <family val="2"/>
          </rPr>
          <t xml:space="preserve">
Digita el valor pagado por vacaciones comunes disfrutadas por el trabajador durante el periodo liquidado.
Verifica que hayas diligenciado también la columna anterior.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" authorId="1" shapeId="0" xr:uid="{00000000-0006-0000-0000-000032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Digita el número de días de vacaciones que le correspondían al trabajador pero que no disfrutó en tiempo sino que fueron compensadas en dinero.</t>
        </r>
      </text>
    </comment>
    <comment ref="BB12" authorId="1" shapeId="0" xr:uid="{00000000-0006-0000-0000-000033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 xml:space="preserve">Digita el VALOR pagado al trabajador por las vacaciones que le fueron compensadas en dinero. 
</t>
        </r>
      </text>
    </comment>
    <comment ref="BC12" authorId="1" shapeId="0" xr:uid="{00000000-0006-0000-0000-00003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cuántos días se utilizaron como base para el cálculo de la PRIMA SALARIAL. (Recuerda diligenciar la columna siguiente también).</t>
        </r>
      </text>
    </comment>
    <comment ref="BD12" authorId="1" shapeId="0" xr:uid="{00000000-0006-0000-0000-00003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 PRIMA SALARIAL liquidada.Verifica que hayas diligenciado también la columna anterior.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BE12" authorId="1" shapeId="0" xr:uid="{00000000-0006-0000-0000-00003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recibe una prima NO SALARIAL, digita aquí el VALOR pagado correspondiente al periodo liquidado. 
No es necesario que indiques los días de la prima no salarial en ninguna columna.</t>
        </r>
      </text>
    </comment>
    <comment ref="BF12" authorId="1" shapeId="0" xr:uid="{00000000-0006-0000-0000-00003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las cesantías devengadas / pagadas al trabajador durante el periodo liquidado. No olvides diligenciar tambíen las columnas de intereses y valor de intereses de cesantias.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G12" authorId="1" shapeId="0" xr:uid="{00000000-0006-0000-0000-00003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Digita el porcentaje correspondiente al cálculo de los intereses de cesantías.
(Recuerda diligenciar también los campos "Valor Cesantías" y "Valor intereses de cesantías")</t>
        </r>
      </text>
    </comment>
    <comment ref="BH12" authorId="1" shapeId="0" xr:uid="{00000000-0006-0000-0000-00003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los intereses de cesantías devengadas / pagadas al trabajador durante el periodo liquidado. (Recuerda haber diligenciado también los campos "Valor cesantías" y "% intereses de cesantías".</t>
        </r>
      </text>
    </comment>
    <comment ref="BI12" authorId="1" shapeId="0" xr:uid="{00000000-0006-0000-0000-00003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estuvo incapacitado el trabajador durante el periodo liquidado.
(Recuerda también diligenciar las columnas tipo de incapacidad y valor incapacidad.</t>
        </r>
      </text>
    </comment>
    <comment ref="BJ12" authorId="1" shapeId="0" xr:uid="{00000000-0006-0000-0000-00003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Elige el tipo de incapacidad que presentó el trabajador.
(Recuerda diligenciar también las columnas días de incapacidad y valor incapacidad)</t>
        </r>
      </text>
    </comment>
    <comment ref="BK12" authorId="1" shapeId="0" xr:uid="{00000000-0006-0000-0000-00003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liquidado por la incapacidad del trabajador.
(Recuerda diligenciar también las columnas días de incapacidad y tipo de incapacidad)</t>
        </r>
      </text>
    </comment>
    <comment ref="BL12" authorId="1" shapeId="0" xr:uid="{00000000-0006-0000-0000-00003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de maternidad o paternidad.
(Recuerda diligenciar la columna siguiente también)</t>
        </r>
      </text>
    </comment>
    <comment ref="BM12" authorId="1" shapeId="0" xr:uid="{00000000-0006-0000-0000-00003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liquidado por la licencia de maternidad o paternidad.
Verifica que hayas diligenciado también la columna anterior. </t>
        </r>
      </text>
    </comment>
    <comment ref="BN12" authorId="1" shapeId="0" xr:uid="{00000000-0006-0000-0000-00003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remunerada.
(Recuerda diligenciar la columna siguiente también)</t>
        </r>
      </text>
    </comment>
    <comment ref="BO12" authorId="1" shapeId="0" xr:uid="{00000000-0006-0000-0000-00004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Indica el VALOR liquidado por concepto de licencia remunerada.
Verifica que hayas diligenciado también la columna anterior. </t>
        </r>
      </text>
    </comment>
    <comment ref="BP12" authorId="1" shapeId="0" xr:uid="{00000000-0006-0000-0000-00004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NO remunerada.</t>
        </r>
      </text>
    </comment>
    <comment ref="BQ12" authorId="1" shapeId="0" xr:uid="{00000000-0006-0000-0000-000042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Digita el valor pagado por auxilios salariales.</t>
        </r>
      </text>
    </comment>
    <comment ref="BR12" authorId="1" shapeId="0" xr:uid="{00000000-0006-0000-0000-00004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por auxilios NO salariales.</t>
        </r>
      </text>
    </comment>
    <comment ref="BS12" authorId="1" shapeId="0" xr:uid="{00000000-0006-0000-0000-00004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SALARIAL entregado al trabajador en tarjetas electrónicas, cheques, bonos u otro medio diferente a dinero.</t>
        </r>
      </text>
    </comment>
    <comment ref="BT12" authorId="1" shapeId="0" xr:uid="{00000000-0006-0000-0000-00004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NO SALARIAL entregado al trabajador en tarjetas electrónicas, cheques, bonos u otro medio diferente a dinero.</t>
        </r>
      </text>
    </comment>
    <comment ref="BU12" authorId="1" shapeId="0" xr:uid="{00000000-0006-0000-0000-00004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SALARIAL de alimentación entregado al trabajador en tarjetas electrónicas, cheques, bonos u otro medio diferente a dinero.</t>
        </r>
      </text>
    </comment>
    <comment ref="BV12" authorId="1" shapeId="0" xr:uid="{00000000-0006-0000-0000-00004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NO SALARIAL de alimentación entregado al trabajador en tarjetas electrónicas, cheques, bonos u otro medio diferente a dinero.</t>
        </r>
      </text>
    </comment>
    <comment ref="BW12" authorId="1" shapeId="0" xr:uid="{00000000-0006-0000-0000-00004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en dinero por incentivos o recompensas salariales.</t>
        </r>
      </text>
    </comment>
    <comment ref="BX12" authorId="1" shapeId="0" xr:uid="{00000000-0006-0000-0000-00004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en dinero por incentivos o recompensas ocasionales y NO salariales.</t>
        </r>
      </text>
    </comment>
    <comment ref="BY12" authorId="1" shapeId="0" xr:uid="{00000000-0006-0000-0000-00004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compensaciones ordinarias durante el periodo liquidado, digita aquí el valor.</t>
        </r>
      </text>
    </comment>
    <comment ref="BZ12" authorId="1" shapeId="0" xr:uid="{00000000-0006-0000-0000-00004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compensaciones extraordinarias durante el periodo liquidado, digita aquí el valor.</t>
        </r>
      </text>
    </comment>
    <comment ref="CA12" authorId="1" shapeId="0" xr:uid="{00000000-0006-0000-0000-00004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que el trabajador recibió por concepto de comisiones.
</t>
        </r>
      </text>
    </comment>
    <comment ref="CB12" authorId="1" shapeId="0" xr:uid="{00000000-0006-0000-0000-00004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el trabajador estuvo ausente de sus labores por una huelga legalmente declarada.</t>
        </r>
      </text>
    </comment>
    <comment ref="CC12" authorId="1" shapeId="0" xr:uid="{00000000-0006-0000-0000-00004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del anticipo que el trabajador va a recibir.</t>
        </r>
      </text>
    </comment>
    <comment ref="CD12" authorId="1" shapeId="0" xr:uid="{00000000-0006-0000-0000-00004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por la empresa a un tercero o proveedor a nombre del trabajador.
Si son varios valores, digita la sumatoria de todos los pagos a terceros a que haya lugar.</t>
        </r>
      </text>
    </comment>
    <comment ref="CE12" authorId="1" shapeId="0" xr:uid="{00000000-0006-0000-0000-00005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dotación durante el periodo liquidado, digita el valor de los elementos de dotación que la empresa entregó.</t>
        </r>
      </text>
    </comment>
    <comment ref="CF12" authorId="1" shapeId="0" xr:uid="{00000000-0006-0000-0000-00005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es un aprendiz del SENA o practicante universitario, indica el valor no salarial que se le paga de forma mensual
como ayuda o apoyo económico al aprendiz o practicante universitario
durante su etapa lectiva y fase práctica.</t>
        </r>
      </text>
    </comment>
    <comment ref="CG12" authorId="1" shapeId="0" xr:uid="{00000000-0006-0000-0000-00005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 por concepto de teletrabajo. Recuerda que el contrato debe mencionar expresamente que las labores se pueden hacer por la modalidad de teletrabajo.</t>
        </r>
      </text>
    </comment>
    <comment ref="CH12" authorId="1" shapeId="0" xr:uid="{00000000-0006-0000-0000-00005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 (y pactado por mutuo acuerdo) a causa de su retiro de la compañía.</t>
        </r>
      </text>
    </comment>
    <comment ref="CI12" authorId="1" shapeId="0" xr:uid="{00000000-0006-0000-0000-00005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trabajador, por motivo de indemnización, con ocasión de su retiro de la compañía.</t>
        </r>
      </text>
    </comment>
    <comment ref="CJ12" authorId="1" shapeId="0" xr:uid="{00000000-0006-0000-0000-00005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devuelto por parte de la empresa al trabajador a causa de una deducción errónea en un pago de nómina anterior.</t>
        </r>
      </text>
    </comment>
    <comment ref="CK12" authorId="1" shapeId="0" xr:uid="{00000000-0006-0000-0000-00005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tienes un devengo que no corresponda a ninguna de las categorias anteriores, escribe aquí su nombre o descripción. Si son varios, escríbelos separados con un punto y coma. No olvides indicar los valores respectivos en las columnas siguientes.</t>
        </r>
      </text>
    </comment>
    <comment ref="CL12" authorId="1" shapeId="0" xr:uid="{00000000-0006-0000-0000-00005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del devengo SALARIAL que no pudiste categorizar en las secciones anteriores. Si son varios, escribe la suma de todos ellos.</t>
        </r>
      </text>
    </comment>
    <comment ref="CM12" authorId="1" shapeId="0" xr:uid="{00000000-0006-0000-0000-00005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Indica el valor del devengo NO SALARIAL que no pudiste categorizar en las secciones anteriores. Si son varios, escribe la suma de todos ellos.</t>
        </r>
      </text>
    </comment>
    <comment ref="CN12" authorId="1" shapeId="0" xr:uid="{00000000-0006-0000-0000-000059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porcentaje de aporte a salud que paga el trabajador.
Sólo pon el número sin el símbolo %.</t>
        </r>
      </text>
    </comment>
    <comment ref="CO12" authorId="1" shapeId="0" xr:uid="{00000000-0006-0000-0000-00005A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valor de aporte a salud que paga el trabajador.</t>
        </r>
      </text>
    </comment>
    <comment ref="CP12" authorId="1" shapeId="0" xr:uid="{00000000-0006-0000-0000-00005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autorizó un descuento de nómina por un plan complementario de salud  o similar, indica aquí el valor.</t>
        </r>
      </text>
    </comment>
    <comment ref="CQ12" authorId="1" shapeId="0" xr:uid="{00000000-0006-0000-0000-00005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porcentaje de aporte a pensiones que paga el trabajador. Solo pon el número, sin el símbolo %.</t>
        </r>
      </text>
    </comment>
    <comment ref="CR12" authorId="1" shapeId="0" xr:uid="{00000000-0006-0000-0000-00005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valor monetario de aporte a pensión que paga el trabajador.</t>
        </r>
      </text>
    </comment>
    <comment ref="CS12" authorId="1" shapeId="0" xr:uid="{00000000-0006-0000-0000-00005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aporta a una pensión voluntaria, digita aquí el valor a descontar por nómina</t>
        </r>
      </text>
    </comment>
    <comment ref="CT12" authorId="1" shapeId="0" xr:uid="{00000000-0006-0000-0000-00005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Escribe el porcentaje de aporte al fondo de seguridad pensional que paga el trabajador. Solo pon el número sin el símbolo %.
(Recuerda diligenciar también las columnas "Valor aporte fondo solidaridad pensional", "% Fondo subsistencia" y "Valor fondo subsistencia".</t>
        </r>
      </text>
    </comment>
    <comment ref="CU12" authorId="1" shapeId="0" xr:uid="{00000000-0006-0000-0000-00006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aporte al fondo de seguridad pensional que paga el trabajador. 
(Recuerda diligenciar también las columnas % Fondo solidaridad pensional, % Fondo subsistencia y Valor fondo subsistencia.</t>
        </r>
      </text>
    </comment>
    <comment ref="CV12" authorId="1" shapeId="0" xr:uid="{00000000-0006-0000-0000-00006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Escribe el porcentaje de aporte al fondo de subsistencia que paga el trabajador. Solo pon el número, sin el símbolo %.
(Recuerda diligenciar también las columnas "% Fondo solidaridad pensional", "Valor aporte fondo solidaridad pensional" y "Valor fondo subsistencia".</t>
        </r>
      </text>
    </comment>
    <comment ref="CW12" authorId="1" shapeId="0" xr:uid="{00000000-0006-0000-0000-00006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aporte al fondo de subsistencia que paga el trabajador. 
(Recuerda diligenciar también las columnas "% Fondo solidaridad pensional", "Valor aporte fondo solidaridad pensional" y  "% Fondo subsistencia".</t>
        </r>
      </text>
    </comment>
    <comment ref="CX12" authorId="1" shapeId="0" xr:uid="{00000000-0006-0000-0000-00006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porcentaje de aporte al sindicato que paga el trabajador. Sólo pon el número sin el símbolo %.
(Recuerda diligenciar la columna siguiente también)</t>
        </r>
      </text>
    </comment>
    <comment ref="CY12" authorId="1" shapeId="0" xr:uid="{00000000-0006-0000-0000-00006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monetario de aporte al sindicato que paga el trabajador.
Verifica que hayas diligenciado también la columna anterior. </t>
        </r>
      </text>
    </comment>
    <comment ref="CZ12" authorId="1" shapeId="0" xr:uid="{00000000-0006-0000-0000-00006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al trabajador por concepto de una sanción ordenada por un juez.</t>
        </r>
      </text>
    </comment>
    <comment ref="DA12" authorId="1" shapeId="0" xr:uid="{00000000-0006-0000-0000-00006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al trabajador por concepto de una sanción privada por el incumplimiento de alguna política o norma interna del empleador.</t>
        </r>
      </text>
    </comment>
    <comment ref="DB12" authorId="1" shapeId="0" xr:uid="{00000000-0006-0000-0000-00006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Describe en breves palabras el concepto y cuál es la entidad con la que el trabajador tiene la libranza.
(Recuerda diligenciar la columna siguiente también)</t>
        </r>
      </text>
    </comment>
    <comment ref="DC12" authorId="1" shapeId="0" xr:uid="{00000000-0006-0000-0000-00006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el valor a descontar por concepto de libranza.
Verifica que hayas diligenciado también la columna anterior. </t>
        </r>
      </text>
    </comment>
    <comment ref="DD12" authorId="1" shapeId="0" xr:uid="{00000000-0006-0000-0000-00006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que se le va a descontar al trabajador por concepto de pagos a terceros.</t>
        </r>
      </text>
    </comment>
    <comment ref="DE12" authorId="1" shapeId="0" xr:uid="{00000000-0006-0000-0000-00006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por algún anticipo realizado en nóminas pasadas.</t>
        </r>
      </text>
    </comment>
    <comment ref="DF12" authorId="1" shapeId="0" xr:uid="{00000000-0006-0000-0000-00006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solicitó que la retención en la fuente sea aportada a una cuenta de Ahorro y Fomento a la Construcción (AFC), digita aquí el valor que se le descontará en esta nómina.</t>
        </r>
      </text>
    </comment>
    <comment ref="DG12" authorId="1" shapeId="0" xr:uid="{00000000-0006-0000-0000-00006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deducir por concepto de retención en la fuente (es decir, el valor que no es aportado a una cuenta AFC)</t>
        </r>
      </text>
    </comment>
    <comment ref="DH12" authorId="1" shapeId="0" xr:uid="{00000000-0006-0000-0000-00006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por cuotas o aportes que el trabajador realiza a una cooperativa.</t>
        </r>
      </text>
    </comment>
    <comment ref="DI12" authorId="1" shapeId="0" xr:uid="{00000000-0006-0000-0000-00006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aquí el valor de embargos fiscales </t>
        </r>
      </text>
    </comment>
    <comment ref="DJ12" authorId="1" shapeId="0" xr:uid="{00000000-0006-0000-0000-00006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aquí el valor a deducir por conceptos educativos asumidos por el trabajador.</t>
        </r>
      </text>
    </comment>
    <comment ref="DK12" authorId="1" shapeId="0" xr:uid="{00000000-0006-0000-0000-00007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que el trabajador reintegra a la empresa por un devengo que no le correspondía y le fue pagado en periodos anteriores.</t>
        </r>
      </text>
    </comment>
    <comment ref="DL12" authorId="1" shapeId="0" xr:uid="{00000000-0006-0000-0000-00007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deducir por concepto de deudas con la empresa empleadora (préstamos, daños de bienes, créditos, entre otros).</t>
        </r>
      </text>
    </comment>
    <comment ref="DM12" authorId="1" shapeId="0" xr:uid="{00000000-0006-0000-0000-00007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debes aplicar otras deducciones y no encontraste la categoría aplicable en campos anteriores, digita el valor aquí. Si son varias deducciones, escribe la sumatoria de todas ellas.</t>
        </r>
      </text>
    </comment>
    <comment ref="DN12" authorId="1" shapeId="0" xr:uid="{00000000-0006-0000-0000-000073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suma total de los devengos que registraste y discriminaste en la nómina de este trabajador.</t>
        </r>
      </text>
    </comment>
    <comment ref="DO12" authorId="1" shapeId="0" xr:uid="{00000000-0006-0000-0000-000074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suma total de las deducciones que registraste y discriminaste en la nómina de este trabajador.</t>
        </r>
      </text>
    </comment>
    <comment ref="DP12" authorId="1" shapeId="0" xr:uid="{00000000-0006-0000-0000-000075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resta entre el total de los devengos y el total de las deducciones de este trabajador</t>
        </r>
        <r>
          <rPr>
            <sz val="9"/>
            <color indexed="81"/>
            <rFont val="Tahoma"/>
            <family val="2"/>
          </rPr>
          <t>.</t>
        </r>
      </text>
    </comment>
    <comment ref="DR12" authorId="1" shapeId="0" xr:uid="{00000000-0006-0000-0000-00007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necesitas registrar observaciones, aclaraciones o ampliar la información registrada en el documento de nómina electrónica, digítala aquí.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tc={F93D4B66-228A-45B6-B0E7-46353820B767}</author>
    <author>tc={140D32ED-C2A7-4AFA-AFC5-353DCBB8E927}</author>
    <author>tc={F7222DDD-091E-4FED-B083-5807D8378F6C}</author>
  </authors>
  <commentList>
    <comment ref="BW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ambas aparecen obligatorias en el anexo, aparente error.
(Asociado) Es solo para cooperativas?</t>
        </r>
      </text>
    </comment>
    <comment ref="D8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debería ser alfanumerico, preguntar cómo quedó en el API
*Obligatorio</t>
        </r>
      </text>
    </comment>
    <comment ref="AI13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Estos son porcentajes de horas extras y horas con recargo de cada grupo (NIE 077,082,087,092, 097, 102, 107)</t>
        </r>
      </text>
    </comment>
  </commentList>
</comments>
</file>

<file path=xl/sharedStrings.xml><?xml version="1.0" encoding="utf-8"?>
<sst xmlns="http://schemas.openxmlformats.org/spreadsheetml/2006/main" count="3460" uniqueCount="2075">
  <si>
    <t>PLANILLA DE PRESENTACIÓN DE NÓMINA ELECTRÓNICA-V2.0</t>
  </si>
  <si>
    <t>¿Qué operación quieres hacer? (*)</t>
  </si>
  <si>
    <t>1. Transmitir mi documento soporte de nómina electrónica.</t>
  </si>
  <si>
    <t>Mes de liquidación (*)</t>
  </si>
  <si>
    <t>2023-12 (diciembre)</t>
  </si>
  <si>
    <t>Resultado</t>
  </si>
  <si>
    <t>Identificación del trabajador</t>
  </si>
  <si>
    <t>Periodo de contratación</t>
  </si>
  <si>
    <t>Caracterización laboral</t>
  </si>
  <si>
    <t>Ubicación</t>
  </si>
  <si>
    <t>Período liquidación</t>
  </si>
  <si>
    <t>Información sobre el pago</t>
  </si>
  <si>
    <t>Sueldo básico</t>
  </si>
  <si>
    <t>Viáticos</t>
  </si>
  <si>
    <t>Horas extras y recargos</t>
  </si>
  <si>
    <t>Vacaciones comunes</t>
  </si>
  <si>
    <t>Vacaciones compensadas</t>
  </si>
  <si>
    <t>Primas</t>
  </si>
  <si>
    <t>Cesantías</t>
  </si>
  <si>
    <t>Incapacidades</t>
  </si>
  <si>
    <t>Licencia maternidad/pat.</t>
  </si>
  <si>
    <t>Licencias</t>
  </si>
  <si>
    <t>Auxilios</t>
  </si>
  <si>
    <t>Bonos</t>
  </si>
  <si>
    <t>Bonificaciones</t>
  </si>
  <si>
    <t>Compensaciones</t>
  </si>
  <si>
    <t>Otros conceptos</t>
  </si>
  <si>
    <t>Conceptos no categorizados</t>
  </si>
  <si>
    <t>Salud</t>
  </si>
  <si>
    <t>Pensión</t>
  </si>
  <si>
    <t>Fondo seguridad pensional</t>
  </si>
  <si>
    <t>Sindicato</t>
  </si>
  <si>
    <t>Sanciones</t>
  </si>
  <si>
    <t>Libranza</t>
  </si>
  <si>
    <t>Otras deducciones</t>
  </si>
  <si>
    <t>Totales</t>
  </si>
  <si>
    <t>#</t>
  </si>
  <si>
    <t>Descripción del error</t>
  </si>
  <si>
    <t>Activa registro</t>
  </si>
  <si>
    <t>Activa Banco</t>
  </si>
  <si>
    <t>Activa horas extras diurnas</t>
  </si>
  <si>
    <t>Activa horas extras nocturnas</t>
  </si>
  <si>
    <t>Activa horas extras diurnas dominicales y festivas</t>
  </si>
  <si>
    <t>Activa horas extras nocturnas dominicales y festivas</t>
  </si>
  <si>
    <t>Activa horas recargo nocturno</t>
  </si>
  <si>
    <t>Activa horas recargo diurno dominical y festivo</t>
  </si>
  <si>
    <t>Activa horas recargo nocturno dominical y festivo</t>
  </si>
  <si>
    <t>Activa días vacaciones comunes</t>
  </si>
  <si>
    <t>Activa días vacaciones compensadas</t>
  </si>
  <si>
    <t>Activa días prima salarial</t>
  </si>
  <si>
    <t>Activa cesantías</t>
  </si>
  <si>
    <t>Activa incapacidad</t>
  </si>
  <si>
    <t>Activa licencia maternidad / paternidad</t>
  </si>
  <si>
    <t>Activa licencia remunerada</t>
  </si>
  <si>
    <t>Activa concepto no categorizado</t>
  </si>
  <si>
    <t>Activa fondo de seguridad pensional</t>
  </si>
  <si>
    <t>Activa sindicato</t>
  </si>
  <si>
    <t>Activa libranza</t>
  </si>
  <si>
    <t>TIPO DE DOCUMENTO</t>
  </si>
  <si>
    <t>Valor</t>
  </si>
  <si>
    <t>TIPO DE TRABAJADOR</t>
  </si>
  <si>
    <t>SUBTIPO DE TRABAJADOR</t>
  </si>
  <si>
    <t>TIPO DE CONTRATO</t>
  </si>
  <si>
    <t>ÁREA DEL TRABAJADOR</t>
  </si>
  <si>
    <t>PERÍODO DE NÓMINA</t>
  </si>
  <si>
    <t>MEDIOS DE PAGO</t>
  </si>
  <si>
    <t>TIPO DE CUENTA</t>
  </si>
  <si>
    <t>TIPO DE INCAPACIDAD</t>
  </si>
  <si>
    <t>MES DE LIQUIDACIÓN</t>
  </si>
  <si>
    <t>SI NO</t>
  </si>
  <si>
    <t>Código</t>
  </si>
  <si>
    <t>DEPARTAMENTO</t>
  </si>
  <si>
    <t>MUNICIPIO</t>
  </si>
  <si>
    <t>CódigoD</t>
  </si>
  <si>
    <t>DESCRIPCIÓN</t>
  </si>
  <si>
    <t xml:space="preserve">LISTA DESPLEGABLE </t>
  </si>
  <si>
    <t>AYUDA</t>
  </si>
  <si>
    <t>URL video</t>
  </si>
  <si>
    <t>DIAN</t>
  </si>
  <si>
    <t>Cédula de ciudadanía</t>
  </si>
  <si>
    <t>Dependiente</t>
  </si>
  <si>
    <t>No aplica</t>
  </si>
  <si>
    <t>Termino Fijo</t>
  </si>
  <si>
    <t>Administrativa (Gastos)</t>
  </si>
  <si>
    <t>Semanal</t>
  </si>
  <si>
    <t>Consignacion Bancaria</t>
  </si>
  <si>
    <t>Nómina</t>
  </si>
  <si>
    <t>004</t>
  </si>
  <si>
    <t>Común</t>
  </si>
  <si>
    <t>2021-09 (septiembre)</t>
  </si>
  <si>
    <t>Sí</t>
  </si>
  <si>
    <t>Bogotá, D.C.</t>
  </si>
  <si>
    <t>Abejorral</t>
  </si>
  <si>
    <t>05</t>
  </si>
  <si>
    <t>05002</t>
  </si>
  <si>
    <t>Ingresa la información de la nómina de un solo mes en cada archivo. 
Si uno de tus trabajadores tuvo un ajuste en el sueldo base durante el mes que vas a reportar, diligencia por esta opción solo los días antes al cambio y los días restantes transmítelos en otro archivo reportando la opción "2".</t>
  </si>
  <si>
    <t>https://www.youtube.com/c/Qenta</t>
  </si>
  <si>
    <t>Documento soporte de nómina electrónica</t>
  </si>
  <si>
    <t>Cédula de extranjería</t>
  </si>
  <si>
    <t>Servicio domestico</t>
  </si>
  <si>
    <t>Dependiente pensionado por vejez activo</t>
  </si>
  <si>
    <t>Término Indefinido</t>
  </si>
  <si>
    <t>Ventas (Gastos)</t>
  </si>
  <si>
    <t>Decenal</t>
  </si>
  <si>
    <t>Efectivo</t>
  </si>
  <si>
    <t>Ahorros</t>
  </si>
  <si>
    <t>002</t>
  </si>
  <si>
    <t>Profesional</t>
  </si>
  <si>
    <t>2021-10 (octubre)</t>
  </si>
  <si>
    <t>No</t>
  </si>
  <si>
    <t>Amazonas</t>
  </si>
  <si>
    <t>Ábrego</t>
  </si>
  <si>
    <t xml:space="preserve">2. Transmitir cambios o ajustes de sueldo de uno o varios empleados. </t>
  </si>
  <si>
    <t>Si uno de tus trabajadores tuvo un ajuste en su sueldo base, ingresa a través de esta opción solo la liquidación correspondiente a los días posteriores al cambio de sueldo base e incluye en la columna CUNE, el código que recibiste cuando transmitiste los días previos al cambio.</t>
  </si>
  <si>
    <t>Novedad</t>
  </si>
  <si>
    <t>Permiso especial de permanencia (PEP)</t>
  </si>
  <si>
    <t>Trabajador de tiempo parcial</t>
  </si>
  <si>
    <t>Obra o Labor</t>
  </si>
  <si>
    <t>Operativa (Costos)</t>
  </si>
  <si>
    <t>Catorcenal</t>
  </si>
  <si>
    <t>Cheque</t>
  </si>
  <si>
    <t>Corriente</t>
  </si>
  <si>
    <t>001</t>
  </si>
  <si>
    <t>Laboral</t>
  </si>
  <si>
    <t>2021-11 (noviembre)</t>
  </si>
  <si>
    <t>Si</t>
  </si>
  <si>
    <t>Antioquia</t>
  </si>
  <si>
    <t>Abriaquí</t>
  </si>
  <si>
    <t>05004</t>
  </si>
  <si>
    <t>3. Transmitir la corrección de nóminas emitidas de manera incorrecta.</t>
  </si>
  <si>
    <t>Si uno o más documentos electrónicos de nómina fueron emitidos con información errada, no te preocupes, usa esta opción para reemplazar el (o los) documento(s) de nómina electrónica a corregir.</t>
  </si>
  <si>
    <t>Nota de ajuste</t>
  </si>
  <si>
    <t>Pasaporte</t>
  </si>
  <si>
    <t>Aprendices del Sena en etapa lectiva</t>
  </si>
  <si>
    <t>Aprendizaje</t>
  </si>
  <si>
    <t>Quincenal</t>
  </si>
  <si>
    <t>Transferencia Débito Interbancario</t>
  </si>
  <si>
    <t>NEQUI, Daviplata u otras cuentas de ahorro de Tramite Simplificado  (CATS)</t>
  </si>
  <si>
    <t>003</t>
  </si>
  <si>
    <t>2021-12 (diciembre)</t>
  </si>
  <si>
    <t>Arauca</t>
  </si>
  <si>
    <t>Acacías</t>
  </si>
  <si>
    <t>Tarjeta de identidad</t>
  </si>
  <si>
    <t>Aprendices del SENA en etapa productiva</t>
  </si>
  <si>
    <t>Prácticas o Pasantías</t>
  </si>
  <si>
    <t>Mensual</t>
  </si>
  <si>
    <t>Transferencia Débito Bancario</t>
  </si>
  <si>
    <t>2022-01 (enero)</t>
  </si>
  <si>
    <t>Archipiélago de San Andrés, Providencia y Santa Catalina</t>
  </si>
  <si>
    <t>Acandí</t>
  </si>
  <si>
    <t>Tarjeta de extranjería</t>
  </si>
  <si>
    <t>Estudiantes aportes solo riesgos laborales</t>
  </si>
  <si>
    <t>Otro</t>
  </si>
  <si>
    <t>2022-02 (febrero)</t>
  </si>
  <si>
    <t>08</t>
  </si>
  <si>
    <t>Atlántico</t>
  </si>
  <si>
    <t>Acevedo</t>
  </si>
  <si>
    <t>Registro civil</t>
  </si>
  <si>
    <t>Cooperados o pre cooperativas de trabajo asociado</t>
  </si>
  <si>
    <t>Vales</t>
  </si>
  <si>
    <t>2022-03 (marzo)</t>
  </si>
  <si>
    <t>Bolívar</t>
  </si>
  <si>
    <t>Achí</t>
  </si>
  <si>
    <t>Documento de identificación extranjero</t>
  </si>
  <si>
    <t>Trabajador dependiente de entidad beneficiaria del sistema general de participaciones ‐ aportes patronales</t>
  </si>
  <si>
    <t>2022-04 (abril)</t>
  </si>
  <si>
    <t>Boyacá</t>
  </si>
  <si>
    <t>Agrado</t>
  </si>
  <si>
    <t>Documento inexistente en el RUT (NUIP)</t>
  </si>
  <si>
    <t>Pre pensionado de entidad en liquidación.</t>
  </si>
  <si>
    <t>Acuerdo mutuo</t>
  </si>
  <si>
    <t>ZZZ</t>
  </si>
  <si>
    <t>2022-05 (mayo)</t>
  </si>
  <si>
    <t>Caldas</t>
  </si>
  <si>
    <t>Agua De Dios</t>
  </si>
  <si>
    <t>NIT</t>
  </si>
  <si>
    <t>Pre pensionado con aporte voluntario a salud</t>
  </si>
  <si>
    <t>Instrumento no definido</t>
  </si>
  <si>
    <t>2022-06 (junio)</t>
  </si>
  <si>
    <t>Caquetá</t>
  </si>
  <si>
    <t>Aguachica</t>
  </si>
  <si>
    <t>NIT de otro país</t>
  </si>
  <si>
    <t>Estudiantes de prácticas laborales en el sector público</t>
  </si>
  <si>
    <t>2022-07 (julio)</t>
  </si>
  <si>
    <t>Casanare</t>
  </si>
  <si>
    <t>Aguada</t>
  </si>
  <si>
    <t>Funcionarios públicos sin tope máximo de IBC</t>
  </si>
  <si>
    <t>2022-08 (agosto)</t>
  </si>
  <si>
    <t>Cauca</t>
  </si>
  <si>
    <t>Aguadas</t>
  </si>
  <si>
    <t>Dependiente entidades o universidades públicas con régimen especial en salud</t>
  </si>
  <si>
    <t>2022-09 (septiembre)</t>
  </si>
  <si>
    <t>Cesar</t>
  </si>
  <si>
    <t>Aguazul</t>
  </si>
  <si>
    <t>Estudiantes de postgrado en salud</t>
  </si>
  <si>
    <t>2022-10 (octubre)</t>
  </si>
  <si>
    <t>Chocó</t>
  </si>
  <si>
    <t>Agustín Codazzi</t>
  </si>
  <si>
    <t>Profesor de establecimiento particular</t>
  </si>
  <si>
    <t>2022-11 (noviembre)</t>
  </si>
  <si>
    <t>Córdoba</t>
  </si>
  <si>
    <t>Aipe</t>
  </si>
  <si>
    <t>Madre comunitaria</t>
  </si>
  <si>
    <t>2022-12 (diciembre)</t>
  </si>
  <si>
    <t>Cundinamarca</t>
  </si>
  <si>
    <t>Albán (San José)</t>
  </si>
  <si>
    <t>2023-01 (enero)</t>
  </si>
  <si>
    <t>Guainía</t>
  </si>
  <si>
    <t>Albán</t>
  </si>
  <si>
    <t>2023-02 (febrero)</t>
  </si>
  <si>
    <t>Guaviare</t>
  </si>
  <si>
    <t>Albania</t>
  </si>
  <si>
    <t>2023-03 (marzo)</t>
  </si>
  <si>
    <t>Huila</t>
  </si>
  <si>
    <t>2023-04 (abril)</t>
  </si>
  <si>
    <t>La Guajira</t>
  </si>
  <si>
    <t>2023-05 (mayo)</t>
  </si>
  <si>
    <t>Magdalena</t>
  </si>
  <si>
    <t>Alcalá</t>
  </si>
  <si>
    <t>2023-06 (junio)</t>
  </si>
  <si>
    <t>Meta</t>
  </si>
  <si>
    <t>Aldana</t>
  </si>
  <si>
    <t>2023-07 (julio)</t>
  </si>
  <si>
    <t>Nariño</t>
  </si>
  <si>
    <t>Alejandría</t>
  </si>
  <si>
    <t>05021</t>
  </si>
  <si>
    <t>2023-08 (agosto)</t>
  </si>
  <si>
    <t>Norte de Santander</t>
  </si>
  <si>
    <t>Algarrobo</t>
  </si>
  <si>
    <t>2023-09 (septiembre)</t>
  </si>
  <si>
    <t>Putumayo</t>
  </si>
  <si>
    <t>Algeciras</t>
  </si>
  <si>
    <t>2023-10 (octubre)</t>
  </si>
  <si>
    <t>Quindío</t>
  </si>
  <si>
    <t>Almaguer</t>
  </si>
  <si>
    <t>2023-11 (noviembre)</t>
  </si>
  <si>
    <t>Risaralda</t>
  </si>
  <si>
    <t>Almeida</t>
  </si>
  <si>
    <t>Santander</t>
  </si>
  <si>
    <t>Alpujarra</t>
  </si>
  <si>
    <t>Sucre</t>
  </si>
  <si>
    <t>Altamira</t>
  </si>
  <si>
    <t>Tolima</t>
  </si>
  <si>
    <t>Alto Baudó (Pie De Pató)</t>
  </si>
  <si>
    <t>Valle del Cauca</t>
  </si>
  <si>
    <t>Altos Del Rosario</t>
  </si>
  <si>
    <t>Vaupés</t>
  </si>
  <si>
    <t>Alvarado</t>
  </si>
  <si>
    <t>Vichada</t>
  </si>
  <si>
    <t>Amagá</t>
  </si>
  <si>
    <t>05030</t>
  </si>
  <si>
    <t>Amalfi</t>
  </si>
  <si>
    <t>05031</t>
  </si>
  <si>
    <t>Ambalema</t>
  </si>
  <si>
    <t>Anapoima</t>
  </si>
  <si>
    <t>Ancuyá</t>
  </si>
  <si>
    <t>Andalucía</t>
  </si>
  <si>
    <t>Andes</t>
  </si>
  <si>
    <t>05034</t>
  </si>
  <si>
    <t>Angelópolis</t>
  </si>
  <si>
    <t>05036</t>
  </si>
  <si>
    <t>Angostura</t>
  </si>
  <si>
    <t>05038</t>
  </si>
  <si>
    <t>Anolaima</t>
  </si>
  <si>
    <t>Anorí</t>
  </si>
  <si>
    <t>05040</t>
  </si>
  <si>
    <t>Anserma</t>
  </si>
  <si>
    <t>Ansermanuevo</t>
  </si>
  <si>
    <t>Anzá</t>
  </si>
  <si>
    <t>05044</t>
  </si>
  <si>
    <t>Anzoátegui</t>
  </si>
  <si>
    <t>Apartadó</t>
  </si>
  <si>
    <t>05045</t>
  </si>
  <si>
    <t>Apía</t>
  </si>
  <si>
    <t>Apulo</t>
  </si>
  <si>
    <t>Aquitania</t>
  </si>
  <si>
    <t>Aracataca</t>
  </si>
  <si>
    <t>Aranzazu</t>
  </si>
  <si>
    <t>Aratoca</t>
  </si>
  <si>
    <t>Arauquita</t>
  </si>
  <si>
    <t>Arbeláez</t>
  </si>
  <si>
    <t>Arboleda</t>
  </si>
  <si>
    <t>Arboledas</t>
  </si>
  <si>
    <t>Arboletes</t>
  </si>
  <si>
    <t>05051</t>
  </si>
  <si>
    <t>Arcabuco</t>
  </si>
  <si>
    <t>Arenal</t>
  </si>
  <si>
    <t>Argelia</t>
  </si>
  <si>
    <t>05055</t>
  </si>
  <si>
    <t>Ariguaní</t>
  </si>
  <si>
    <t>Arjona</t>
  </si>
  <si>
    <t>Armenia</t>
  </si>
  <si>
    <t>05059</t>
  </si>
  <si>
    <t>Armero (Guayabal)</t>
  </si>
  <si>
    <t>Arroyohondo</t>
  </si>
  <si>
    <t>Astrea</t>
  </si>
  <si>
    <t>Ataco</t>
  </si>
  <si>
    <t>Atrato (Yuto)</t>
  </si>
  <si>
    <t>Ayapel</t>
  </si>
  <si>
    <t>Bagadó</t>
  </si>
  <si>
    <t>Bahía Solano (Mutis)</t>
  </si>
  <si>
    <t>Bajo Baudó (Pizarro)</t>
  </si>
  <si>
    <t>Balboa</t>
  </si>
  <si>
    <t>Baranoa</t>
  </si>
  <si>
    <t>08078</t>
  </si>
  <si>
    <t>Baraya</t>
  </si>
  <si>
    <t>Barbacoas</t>
  </si>
  <si>
    <t>Barbosa</t>
  </si>
  <si>
    <t>05079</t>
  </si>
  <si>
    <t>Barichara</t>
  </si>
  <si>
    <t>Barranca De Upía</t>
  </si>
  <si>
    <t>Barrancabermeja</t>
  </si>
  <si>
    <t>Barrancas</t>
  </si>
  <si>
    <t>Barranco De Loba</t>
  </si>
  <si>
    <t>Barrancominas</t>
  </si>
  <si>
    <t>Barranquilla</t>
  </si>
  <si>
    <t>08001</t>
  </si>
  <si>
    <t>Becerril</t>
  </si>
  <si>
    <t>Belalcázar</t>
  </si>
  <si>
    <t>Belén</t>
  </si>
  <si>
    <t>Belén De Los Andaquíes</t>
  </si>
  <si>
    <t>Belén De Umbría</t>
  </si>
  <si>
    <t>Bello</t>
  </si>
  <si>
    <t>05088</t>
  </si>
  <si>
    <t>Belmira</t>
  </si>
  <si>
    <t>05086</t>
  </si>
  <si>
    <t>Beltrán</t>
  </si>
  <si>
    <t>Berbeo</t>
  </si>
  <si>
    <t>Betania</t>
  </si>
  <si>
    <t>05091</t>
  </si>
  <si>
    <t>Betéitiva</t>
  </si>
  <si>
    <t>Betulia</t>
  </si>
  <si>
    <t>05093</t>
  </si>
  <si>
    <t>Bituima</t>
  </si>
  <si>
    <t>Boavita</t>
  </si>
  <si>
    <t>Bochalema</t>
  </si>
  <si>
    <t>Bojacá</t>
  </si>
  <si>
    <t>Bojayá (Bella Vista)</t>
  </si>
  <si>
    <t>Bosconia</t>
  </si>
  <si>
    <t>Briceño</t>
  </si>
  <si>
    <t>05107</t>
  </si>
  <si>
    <t>Bucaramanga</t>
  </si>
  <si>
    <t>Bucarasica</t>
  </si>
  <si>
    <t>Buenaventura</t>
  </si>
  <si>
    <t>Buenavista</t>
  </si>
  <si>
    <t>Buenos Aires</t>
  </si>
  <si>
    <t>Buesaco</t>
  </si>
  <si>
    <t>Bugalagrande</t>
  </si>
  <si>
    <t>Buriticá</t>
  </si>
  <si>
    <t>05113</t>
  </si>
  <si>
    <t>Busbanzá</t>
  </si>
  <si>
    <t>Cabrera</t>
  </si>
  <si>
    <t>Cabuyaro</t>
  </si>
  <si>
    <t>Cacahual</t>
  </si>
  <si>
    <t>Cáceres</t>
  </si>
  <si>
    <t>05120</t>
  </si>
  <si>
    <t>Cachipay</t>
  </si>
  <si>
    <t>Cáchira</t>
  </si>
  <si>
    <t>Cácota De Velasco</t>
  </si>
  <si>
    <t>Caicedo</t>
  </si>
  <si>
    <t>05125</t>
  </si>
  <si>
    <t>Caicedonia</t>
  </si>
  <si>
    <t>Caimito</t>
  </si>
  <si>
    <t>Cajamarca</t>
  </si>
  <si>
    <t>Cajibío</t>
  </si>
  <si>
    <t>Cajicá</t>
  </si>
  <si>
    <t>Calamar</t>
  </si>
  <si>
    <t>Calarcá</t>
  </si>
  <si>
    <t>05129</t>
  </si>
  <si>
    <t>Caldono</t>
  </si>
  <si>
    <t>Cali</t>
  </si>
  <si>
    <t>California</t>
  </si>
  <si>
    <t>Calima (Darien)</t>
  </si>
  <si>
    <t>Caloto</t>
  </si>
  <si>
    <t>Campamento</t>
  </si>
  <si>
    <t>05134</t>
  </si>
  <si>
    <t>Campo De La Cruz</t>
  </si>
  <si>
    <t>08137</t>
  </si>
  <si>
    <t>Campoalegre</t>
  </si>
  <si>
    <t>Campohermoso</t>
  </si>
  <si>
    <t>Canalete</t>
  </si>
  <si>
    <t>Candelaria</t>
  </si>
  <si>
    <t>08141</t>
  </si>
  <si>
    <t>Cantagallo</t>
  </si>
  <si>
    <t>Cañasgordas</t>
  </si>
  <si>
    <t>05138</t>
  </si>
  <si>
    <t>Caparrapí</t>
  </si>
  <si>
    <t>Capitanejo</t>
  </si>
  <si>
    <t>Cáqueza</t>
  </si>
  <si>
    <t>Caracolí</t>
  </si>
  <si>
    <t>05142</t>
  </si>
  <si>
    <t>Caramanta</t>
  </si>
  <si>
    <t>05145</t>
  </si>
  <si>
    <t>Carcasí</t>
  </si>
  <si>
    <t>Carepa</t>
  </si>
  <si>
    <t>05147</t>
  </si>
  <si>
    <t>Carmen De Apicalá</t>
  </si>
  <si>
    <t>Carmen De Carupa</t>
  </si>
  <si>
    <t>Carmen Del Darién</t>
  </si>
  <si>
    <t>Carolina</t>
  </si>
  <si>
    <t>05150</t>
  </si>
  <si>
    <t>Cartagena De Indias</t>
  </si>
  <si>
    <t>Cartagena Del Chairá</t>
  </si>
  <si>
    <t>Cartago</t>
  </si>
  <si>
    <t>Carurú</t>
  </si>
  <si>
    <t>Casabianca</t>
  </si>
  <si>
    <t>Castilla La Nueva</t>
  </si>
  <si>
    <t>Caucasia</t>
  </si>
  <si>
    <t>05154</t>
  </si>
  <si>
    <t>Cepitá</t>
  </si>
  <si>
    <t>Cereté</t>
  </si>
  <si>
    <t>Cerinza</t>
  </si>
  <si>
    <t>Cerrito</t>
  </si>
  <si>
    <t>Cerro De San Antonio</t>
  </si>
  <si>
    <t>Cértegui</t>
  </si>
  <si>
    <t>Chachagüí</t>
  </si>
  <si>
    <t>Chaguaní</t>
  </si>
  <si>
    <t>Chalán</t>
  </si>
  <si>
    <t>Chámeza</t>
  </si>
  <si>
    <t>Chaparral</t>
  </si>
  <si>
    <t>Charalá</t>
  </si>
  <si>
    <t>Charta</t>
  </si>
  <si>
    <t>Chía</t>
  </si>
  <si>
    <t>Chibolo</t>
  </si>
  <si>
    <t>Chigorodó</t>
  </si>
  <si>
    <t>05172</t>
  </si>
  <si>
    <t>Chimá</t>
  </si>
  <si>
    <t>Chima</t>
  </si>
  <si>
    <t>Chimichagua</t>
  </si>
  <si>
    <t>Chinácota</t>
  </si>
  <si>
    <t>Chinavita</t>
  </si>
  <si>
    <t>Chinchiná</t>
  </si>
  <si>
    <t>Chinú</t>
  </si>
  <si>
    <t>Chipaque</t>
  </si>
  <si>
    <t>Chipatá</t>
  </si>
  <si>
    <t>Chiquinquirá</t>
  </si>
  <si>
    <t>Chíquiza</t>
  </si>
  <si>
    <t>Chiriguaná</t>
  </si>
  <si>
    <t>Chiscas</t>
  </si>
  <si>
    <t>Chita</t>
  </si>
  <si>
    <t>Chitagá</t>
  </si>
  <si>
    <t>Chitaraque</t>
  </si>
  <si>
    <t>Chivatá</t>
  </si>
  <si>
    <t>Chivor</t>
  </si>
  <si>
    <t>Choachí</t>
  </si>
  <si>
    <t>Chocontá</t>
  </si>
  <si>
    <t>Cicuco</t>
  </si>
  <si>
    <t>Ciénaga</t>
  </si>
  <si>
    <t>Ciénaga De Oro</t>
  </si>
  <si>
    <t>Ciénega</t>
  </si>
  <si>
    <t>Cimitarra</t>
  </si>
  <si>
    <t>Circasia</t>
  </si>
  <si>
    <t>Cisneros</t>
  </si>
  <si>
    <t>05190</t>
  </si>
  <si>
    <t>Ciudad Bolívar</t>
  </si>
  <si>
    <t>05101</t>
  </si>
  <si>
    <t>Clemencia</t>
  </si>
  <si>
    <t>Cocorná</t>
  </si>
  <si>
    <t>05197</t>
  </si>
  <si>
    <t>Coello</t>
  </si>
  <si>
    <t>Cogua</t>
  </si>
  <si>
    <t>Colombia</t>
  </si>
  <si>
    <t>Colón (Génova)</t>
  </si>
  <si>
    <t>Colón</t>
  </si>
  <si>
    <t>Colosó</t>
  </si>
  <si>
    <t>Cómbita</t>
  </si>
  <si>
    <t>Concepción</t>
  </si>
  <si>
    <t>05206</t>
  </si>
  <si>
    <t>Concordia</t>
  </si>
  <si>
    <t>05209</t>
  </si>
  <si>
    <t>Condoto</t>
  </si>
  <si>
    <t>Confines</t>
  </si>
  <si>
    <t>Consacá</t>
  </si>
  <si>
    <t>Contadero</t>
  </si>
  <si>
    <t>Contratación</t>
  </si>
  <si>
    <t>Convención</t>
  </si>
  <si>
    <t>Copacabana</t>
  </si>
  <si>
    <t>05212</t>
  </si>
  <si>
    <t>Coper</t>
  </si>
  <si>
    <t>Corinto</t>
  </si>
  <si>
    <t>Coromoro</t>
  </si>
  <si>
    <t>Corozal</t>
  </si>
  <si>
    <t>Corrales</t>
  </si>
  <si>
    <t>Cota</t>
  </si>
  <si>
    <t>Cotorra</t>
  </si>
  <si>
    <t>Covarachía</t>
  </si>
  <si>
    <t>Coveñas</t>
  </si>
  <si>
    <t>Coyaima</t>
  </si>
  <si>
    <t>Cravo Norte</t>
  </si>
  <si>
    <t>Cuaspúd</t>
  </si>
  <si>
    <t>Cubará</t>
  </si>
  <si>
    <t>Cubarral</t>
  </si>
  <si>
    <t>Cucaita</t>
  </si>
  <si>
    <t>Cucunubá</t>
  </si>
  <si>
    <t>Cúcuta</t>
  </si>
  <si>
    <t>Cucutilla</t>
  </si>
  <si>
    <t>Cuítiva</t>
  </si>
  <si>
    <t>Cumaral</t>
  </si>
  <si>
    <t>Cumaribo</t>
  </si>
  <si>
    <t>Cumbal</t>
  </si>
  <si>
    <t>Cumbitara</t>
  </si>
  <si>
    <t>Cunday</t>
  </si>
  <si>
    <t>Curillo</t>
  </si>
  <si>
    <t>Curití</t>
  </si>
  <si>
    <t>Curumaní</t>
  </si>
  <si>
    <t>Dabeiba</t>
  </si>
  <si>
    <t>05234</t>
  </si>
  <si>
    <t>Dagua</t>
  </si>
  <si>
    <t>Dibulla</t>
  </si>
  <si>
    <t>Distracción</t>
  </si>
  <si>
    <t>Dolores</t>
  </si>
  <si>
    <t>Donmatías</t>
  </si>
  <si>
    <t>05237</t>
  </si>
  <si>
    <t>Dosquebradas</t>
  </si>
  <si>
    <t>Duitama</t>
  </si>
  <si>
    <t>Durania</t>
  </si>
  <si>
    <t>Ebéjico</t>
  </si>
  <si>
    <t>05240</t>
  </si>
  <si>
    <t>El Águila</t>
  </si>
  <si>
    <t>El Bagre</t>
  </si>
  <si>
    <t>05250</t>
  </si>
  <si>
    <t>El Banco</t>
  </si>
  <si>
    <t>El Cairo</t>
  </si>
  <si>
    <t>El Calvario</t>
  </si>
  <si>
    <t>El Cantón Del San Pablo</t>
  </si>
  <si>
    <t>El Carmen</t>
  </si>
  <si>
    <t>El Carmen De Atrato</t>
  </si>
  <si>
    <t>El Carmen De Bolívar</t>
  </si>
  <si>
    <t>El Carmen De Chucurí</t>
  </si>
  <si>
    <t>El Carmen De Viboral</t>
  </si>
  <si>
    <t>05148</t>
  </si>
  <si>
    <t>El Castillo</t>
  </si>
  <si>
    <t>El Cerrito</t>
  </si>
  <si>
    <t>El Charco</t>
  </si>
  <si>
    <t>El Cocuy</t>
  </si>
  <si>
    <t>El Colegio</t>
  </si>
  <si>
    <t>El Copey</t>
  </si>
  <si>
    <t>El Doncello</t>
  </si>
  <si>
    <t>El Dorado</t>
  </si>
  <si>
    <t>El Dovio</t>
  </si>
  <si>
    <t>El Encanto</t>
  </si>
  <si>
    <t>El Espino</t>
  </si>
  <si>
    <t>El Guacamayo</t>
  </si>
  <si>
    <t>El Guamo</t>
  </si>
  <si>
    <t>El Litoral Del San Juan</t>
  </si>
  <si>
    <t>El Molino</t>
  </si>
  <si>
    <t>El Paso</t>
  </si>
  <si>
    <t>El Paujíl</t>
  </si>
  <si>
    <t>El Peñol</t>
  </si>
  <si>
    <t>El Peñón</t>
  </si>
  <si>
    <t>El Piñón</t>
  </si>
  <si>
    <t>El Playón</t>
  </si>
  <si>
    <t>El Retén</t>
  </si>
  <si>
    <t>El Retorno</t>
  </si>
  <si>
    <t>El Roble</t>
  </si>
  <si>
    <t>El Rosal</t>
  </si>
  <si>
    <t>El Rosario</t>
  </si>
  <si>
    <t>El Santuario</t>
  </si>
  <si>
    <t>05697</t>
  </si>
  <si>
    <t>El Tablón De Gómez</t>
  </si>
  <si>
    <t>El Tambo</t>
  </si>
  <si>
    <t>El Tarra</t>
  </si>
  <si>
    <t>El Zulia</t>
  </si>
  <si>
    <t>Elías</t>
  </si>
  <si>
    <t>Encino</t>
  </si>
  <si>
    <t>Enciso</t>
  </si>
  <si>
    <t>Entrerríos</t>
  </si>
  <si>
    <t>05264</t>
  </si>
  <si>
    <t>Envigado</t>
  </si>
  <si>
    <t>05266</t>
  </si>
  <si>
    <t>Espinal</t>
  </si>
  <si>
    <t>Facatativá</t>
  </si>
  <si>
    <t>Falan</t>
  </si>
  <si>
    <t>Filadelfia</t>
  </si>
  <si>
    <t>Filandia</t>
  </si>
  <si>
    <t>Firavitoba</t>
  </si>
  <si>
    <t>Flandes</t>
  </si>
  <si>
    <t>Florencia</t>
  </si>
  <si>
    <t>Floresta</t>
  </si>
  <si>
    <t>Florián</t>
  </si>
  <si>
    <t>Florida</t>
  </si>
  <si>
    <t>Floridablanca</t>
  </si>
  <si>
    <t>Fómeque</t>
  </si>
  <si>
    <t>Fonseca</t>
  </si>
  <si>
    <t>Fortul</t>
  </si>
  <si>
    <t>Fosca</t>
  </si>
  <si>
    <t>Francisco Pizarro</t>
  </si>
  <si>
    <t>Fredonia</t>
  </si>
  <si>
    <t>05282</t>
  </si>
  <si>
    <t>Fresno</t>
  </si>
  <si>
    <t>Frontino</t>
  </si>
  <si>
    <t>05284</t>
  </si>
  <si>
    <t>Fuentedeoro</t>
  </si>
  <si>
    <t>Fundación</t>
  </si>
  <si>
    <t>Funes</t>
  </si>
  <si>
    <t>Funza</t>
  </si>
  <si>
    <t>Fúquene</t>
  </si>
  <si>
    <t>Fusagasugá</t>
  </si>
  <si>
    <t>Gachalá</t>
  </si>
  <si>
    <t>Gachancipá</t>
  </si>
  <si>
    <t>Gachantivá</t>
  </si>
  <si>
    <t>Gachetá</t>
  </si>
  <si>
    <t>Galán</t>
  </si>
  <si>
    <t>Galapa</t>
  </si>
  <si>
    <t>08296</t>
  </si>
  <si>
    <t>Galeras</t>
  </si>
  <si>
    <t>Gama</t>
  </si>
  <si>
    <t>Gamarra</t>
  </si>
  <si>
    <t>Gámbita</t>
  </si>
  <si>
    <t>Gámeza</t>
  </si>
  <si>
    <t>Garagoa</t>
  </si>
  <si>
    <t>Garzón</t>
  </si>
  <si>
    <t>Génova</t>
  </si>
  <si>
    <t>Gigante</t>
  </si>
  <si>
    <t>Ginebra</t>
  </si>
  <si>
    <t>Giraldo</t>
  </si>
  <si>
    <t>05306</t>
  </si>
  <si>
    <t>Girardot</t>
  </si>
  <si>
    <t>Girardota</t>
  </si>
  <si>
    <t>05308</t>
  </si>
  <si>
    <t>Girón</t>
  </si>
  <si>
    <t>Gómez Plata</t>
  </si>
  <si>
    <t>05310</t>
  </si>
  <si>
    <t>González</t>
  </si>
  <si>
    <t>Gramalote</t>
  </si>
  <si>
    <t>Granada</t>
  </si>
  <si>
    <t>05313</t>
  </si>
  <si>
    <t>Guaca</t>
  </si>
  <si>
    <t>Guacamayas</t>
  </si>
  <si>
    <t>Guacarí</t>
  </si>
  <si>
    <t>Guachené</t>
  </si>
  <si>
    <t>Guachetá</t>
  </si>
  <si>
    <t>Guachucal</t>
  </si>
  <si>
    <t>Guadalajara De Buga</t>
  </si>
  <si>
    <t>Guadalupe</t>
  </si>
  <si>
    <t>05315</t>
  </si>
  <si>
    <t>Guaduas</t>
  </si>
  <si>
    <t>Guaitarilla</t>
  </si>
  <si>
    <t>Gualmatán</t>
  </si>
  <si>
    <t>Guamal</t>
  </si>
  <si>
    <t>Guamo</t>
  </si>
  <si>
    <t>Guapí</t>
  </si>
  <si>
    <t>Guapotá</t>
  </si>
  <si>
    <t>Guaranda</t>
  </si>
  <si>
    <t>Guarne</t>
  </si>
  <si>
    <t>05318</t>
  </si>
  <si>
    <t>Guasca</t>
  </si>
  <si>
    <t>Guatapé</t>
  </si>
  <si>
    <t>05321</t>
  </si>
  <si>
    <t>Guataquí</t>
  </si>
  <si>
    <t>Guatavita</t>
  </si>
  <si>
    <t>Guateque</t>
  </si>
  <si>
    <t>Guática</t>
  </si>
  <si>
    <t>Guavatá</t>
  </si>
  <si>
    <t>Guayabal De Síquima</t>
  </si>
  <si>
    <t>Guayabetal</t>
  </si>
  <si>
    <t>Guayatá</t>
  </si>
  <si>
    <t>Güepsa</t>
  </si>
  <si>
    <t>Güicán De La Sierra</t>
  </si>
  <si>
    <t>Gutiérrez</t>
  </si>
  <si>
    <t>Hacarí</t>
  </si>
  <si>
    <t>Hatillo De Loba</t>
  </si>
  <si>
    <t>Hato</t>
  </si>
  <si>
    <t>Hato Corozal</t>
  </si>
  <si>
    <t>Hatonuevo</t>
  </si>
  <si>
    <t>Heliconia</t>
  </si>
  <si>
    <t>05347</t>
  </si>
  <si>
    <t>Herrán</t>
  </si>
  <si>
    <t>Herveo</t>
  </si>
  <si>
    <t>Hispania</t>
  </si>
  <si>
    <t>05353</t>
  </si>
  <si>
    <t>Hobo</t>
  </si>
  <si>
    <t>Honda</t>
  </si>
  <si>
    <t>Ibagué</t>
  </si>
  <si>
    <t>Icononzo</t>
  </si>
  <si>
    <t>Iles</t>
  </si>
  <si>
    <t>Imués</t>
  </si>
  <si>
    <t>Inírida</t>
  </si>
  <si>
    <t>Inzá</t>
  </si>
  <si>
    <t>Ipiales</t>
  </si>
  <si>
    <t>Íquira</t>
  </si>
  <si>
    <t>Isnos</t>
  </si>
  <si>
    <t>Istmina</t>
  </si>
  <si>
    <t>Itagüí</t>
  </si>
  <si>
    <t>05360</t>
  </si>
  <si>
    <t>Ituango</t>
  </si>
  <si>
    <t>05361</t>
  </si>
  <si>
    <t>Iza</t>
  </si>
  <si>
    <t>Jambaló</t>
  </si>
  <si>
    <t>Jamundí</t>
  </si>
  <si>
    <t>Jardín</t>
  </si>
  <si>
    <t>05364</t>
  </si>
  <si>
    <t>Jenesano</t>
  </si>
  <si>
    <t>Jericó</t>
  </si>
  <si>
    <t>05368</t>
  </si>
  <si>
    <t>Jerusalén</t>
  </si>
  <si>
    <t>Jesús María</t>
  </si>
  <si>
    <t>Jordán</t>
  </si>
  <si>
    <t>Juan De Acosta</t>
  </si>
  <si>
    <t>08372</t>
  </si>
  <si>
    <t>Junín</t>
  </si>
  <si>
    <t>Juradó</t>
  </si>
  <si>
    <t>La Apartada</t>
  </si>
  <si>
    <t>La Argentina (La Plata Vieja)</t>
  </si>
  <si>
    <t>La Belleza</t>
  </si>
  <si>
    <t>La Calera</t>
  </si>
  <si>
    <t>La Capilla</t>
  </si>
  <si>
    <t>La Ceja</t>
  </si>
  <si>
    <t>05376</t>
  </si>
  <si>
    <t>La Celia</t>
  </si>
  <si>
    <t>La Chorrera</t>
  </si>
  <si>
    <t>La Cruz</t>
  </si>
  <si>
    <t>La Cumbre</t>
  </si>
  <si>
    <t>La Dorada</t>
  </si>
  <si>
    <t>La Esperanza</t>
  </si>
  <si>
    <t>La Estrella</t>
  </si>
  <si>
    <t>05380</t>
  </si>
  <si>
    <t>La Florida</t>
  </si>
  <si>
    <t>La Gloria</t>
  </si>
  <si>
    <t>La Guadalupe</t>
  </si>
  <si>
    <t>La Jagua De Ibirico</t>
  </si>
  <si>
    <t>La Jagua Del Pilar</t>
  </si>
  <si>
    <t>La Llanada</t>
  </si>
  <si>
    <t>La Macarena</t>
  </si>
  <si>
    <t>La Merced</t>
  </si>
  <si>
    <t>La Mesa</t>
  </si>
  <si>
    <t>La Montañita</t>
  </si>
  <si>
    <t>La Palma</t>
  </si>
  <si>
    <t>La Paz</t>
  </si>
  <si>
    <t>La Pedrera</t>
  </si>
  <si>
    <t>La Peña</t>
  </si>
  <si>
    <t>La Pintada</t>
  </si>
  <si>
    <t>05390</t>
  </si>
  <si>
    <t>La Plata</t>
  </si>
  <si>
    <t>La Playa De Belén</t>
  </si>
  <si>
    <t>La Primavera</t>
  </si>
  <si>
    <t>La Salina</t>
  </si>
  <si>
    <t>La Sierra</t>
  </si>
  <si>
    <t>La Tebaida</t>
  </si>
  <si>
    <t>La Tola</t>
  </si>
  <si>
    <t>La Unión</t>
  </si>
  <si>
    <t>05400</t>
  </si>
  <si>
    <t>La Uvita</t>
  </si>
  <si>
    <t>La Vega</t>
  </si>
  <si>
    <t>La Victoria</t>
  </si>
  <si>
    <t>La Virginia</t>
  </si>
  <si>
    <t>Labateca</t>
  </si>
  <si>
    <t>Labranzagrande</t>
  </si>
  <si>
    <t>Landázuri</t>
  </si>
  <si>
    <t>Lebrija</t>
  </si>
  <si>
    <t>Leiva</t>
  </si>
  <si>
    <t>Lejanías</t>
  </si>
  <si>
    <t>Lenguazaque</t>
  </si>
  <si>
    <t>Lérida</t>
  </si>
  <si>
    <t>Leticia</t>
  </si>
  <si>
    <t>Líbano</t>
  </si>
  <si>
    <t>Liborina</t>
  </si>
  <si>
    <t>05411</t>
  </si>
  <si>
    <t>Linares</t>
  </si>
  <si>
    <t>Lloró</t>
  </si>
  <si>
    <t>López De Micay</t>
  </si>
  <si>
    <t>Lorica</t>
  </si>
  <si>
    <t>Los Andes (Sotomayor)</t>
  </si>
  <si>
    <t>Los Córdobas</t>
  </si>
  <si>
    <t>Los Palmitos</t>
  </si>
  <si>
    <t>Los Patios</t>
  </si>
  <si>
    <t>Los Santos</t>
  </si>
  <si>
    <t>Lourdes</t>
  </si>
  <si>
    <t>Luruaco</t>
  </si>
  <si>
    <t>08421</t>
  </si>
  <si>
    <t>Macanal</t>
  </si>
  <si>
    <t>Macaravita</t>
  </si>
  <si>
    <t>Maceo</t>
  </si>
  <si>
    <t>05425</t>
  </si>
  <si>
    <t>Machetá</t>
  </si>
  <si>
    <t>Madrid</t>
  </si>
  <si>
    <t>Magangué</t>
  </si>
  <si>
    <t>Magüí (Payán)</t>
  </si>
  <si>
    <t>Mahates</t>
  </si>
  <si>
    <t>Maicao</t>
  </si>
  <si>
    <t>Majagual</t>
  </si>
  <si>
    <t>Málaga</t>
  </si>
  <si>
    <t>Malambo</t>
  </si>
  <si>
    <t>08433</t>
  </si>
  <si>
    <t>Mallama (Piedrancha)</t>
  </si>
  <si>
    <t>Manatí</t>
  </si>
  <si>
    <t>08436</t>
  </si>
  <si>
    <t>Manaure</t>
  </si>
  <si>
    <t>Manaure Balcón Del Cesar</t>
  </si>
  <si>
    <t>Maní</t>
  </si>
  <si>
    <t>Manizales</t>
  </si>
  <si>
    <t>Manta</t>
  </si>
  <si>
    <t>Manzanares</t>
  </si>
  <si>
    <t>Mapiripán</t>
  </si>
  <si>
    <t>Mapiripana</t>
  </si>
  <si>
    <t>Margarita</t>
  </si>
  <si>
    <t>María La Baja</t>
  </si>
  <si>
    <t>Marinilla</t>
  </si>
  <si>
    <t>05440</t>
  </si>
  <si>
    <t>Maripí</t>
  </si>
  <si>
    <t>Marmato</t>
  </si>
  <si>
    <t>Marquetalia</t>
  </si>
  <si>
    <t>Marsella</t>
  </si>
  <si>
    <t>Marulanda</t>
  </si>
  <si>
    <t>Matanza</t>
  </si>
  <si>
    <t>Medellín</t>
  </si>
  <si>
    <t>05001</t>
  </si>
  <si>
    <t>Medina</t>
  </si>
  <si>
    <t>Medio Atrato (Beté)</t>
  </si>
  <si>
    <t>Medio Baudó</t>
  </si>
  <si>
    <t>Medio San Juan (Andagoya)</t>
  </si>
  <si>
    <t>Melgar</t>
  </si>
  <si>
    <t>Mercaderes</t>
  </si>
  <si>
    <t>Mesetas</t>
  </si>
  <si>
    <t>Milán</t>
  </si>
  <si>
    <t>Miraflores</t>
  </si>
  <si>
    <t>Miranda</t>
  </si>
  <si>
    <t>Mirití - Paraná</t>
  </si>
  <si>
    <t>Mistrató</t>
  </si>
  <si>
    <t>Mitú</t>
  </si>
  <si>
    <t>Mocoa</t>
  </si>
  <si>
    <t>Mogotes</t>
  </si>
  <si>
    <t>Molagavita</t>
  </si>
  <si>
    <t>Momil</t>
  </si>
  <si>
    <t>Mompós</t>
  </si>
  <si>
    <t>Mongua</t>
  </si>
  <si>
    <t>Monguí</t>
  </si>
  <si>
    <t>Moniquirá</t>
  </si>
  <si>
    <t>Montebello</t>
  </si>
  <si>
    <t>05467</t>
  </si>
  <si>
    <t>Montecristo</t>
  </si>
  <si>
    <t>Montelíbano</t>
  </si>
  <si>
    <t>Montenegro</t>
  </si>
  <si>
    <t>Montería</t>
  </si>
  <si>
    <t>Monterrey</t>
  </si>
  <si>
    <t>Moñitos</t>
  </si>
  <si>
    <t>Morales</t>
  </si>
  <si>
    <t>Morelia</t>
  </si>
  <si>
    <t>Morichal Nuevo</t>
  </si>
  <si>
    <t>Morroa</t>
  </si>
  <si>
    <t>Mosquera</t>
  </si>
  <si>
    <t>Motavita</t>
  </si>
  <si>
    <t>Murillo</t>
  </si>
  <si>
    <t>Murindó</t>
  </si>
  <si>
    <t>05475</t>
  </si>
  <si>
    <t>Mutatá</t>
  </si>
  <si>
    <t>05480</t>
  </si>
  <si>
    <t>Mutiscua</t>
  </si>
  <si>
    <t>Muzo</t>
  </si>
  <si>
    <t>05483</t>
  </si>
  <si>
    <t>Nátaga</t>
  </si>
  <si>
    <t>Natagaima</t>
  </si>
  <si>
    <t>Nechí</t>
  </si>
  <si>
    <t>05495</t>
  </si>
  <si>
    <t>Necoclí</t>
  </si>
  <si>
    <t>05490</t>
  </si>
  <si>
    <t>Neira</t>
  </si>
  <si>
    <t>Neiva</t>
  </si>
  <si>
    <t>Nemocón</t>
  </si>
  <si>
    <t>Nilo</t>
  </si>
  <si>
    <t>Nimaima</t>
  </si>
  <si>
    <t>Nobsa</t>
  </si>
  <si>
    <t>Nocaima</t>
  </si>
  <si>
    <t>Norcasia</t>
  </si>
  <si>
    <t>Norosí</t>
  </si>
  <si>
    <t>Nóvita</t>
  </si>
  <si>
    <t>Nueva Granada</t>
  </si>
  <si>
    <t>Nuevo Colón</t>
  </si>
  <si>
    <t>Nunchía</t>
  </si>
  <si>
    <t>Nuquí</t>
  </si>
  <si>
    <t>Obando</t>
  </si>
  <si>
    <t>Ocamonte</t>
  </si>
  <si>
    <t>Ocaña</t>
  </si>
  <si>
    <t>Oiba</t>
  </si>
  <si>
    <t>Oicatá</t>
  </si>
  <si>
    <t>Olaya</t>
  </si>
  <si>
    <t>05501</t>
  </si>
  <si>
    <t>Olaya Herrera</t>
  </si>
  <si>
    <t>Onzaga</t>
  </si>
  <si>
    <t>Oporapa</t>
  </si>
  <si>
    <t>Orito</t>
  </si>
  <si>
    <t>Orocué</t>
  </si>
  <si>
    <t>Ortega</t>
  </si>
  <si>
    <t>Ospina</t>
  </si>
  <si>
    <t>Otanche</t>
  </si>
  <si>
    <t>Ovejas</t>
  </si>
  <si>
    <t>Pachavita</t>
  </si>
  <si>
    <t>Pacho</t>
  </si>
  <si>
    <t>Pacoa</t>
  </si>
  <si>
    <t>Pácora</t>
  </si>
  <si>
    <t>Padilla</t>
  </si>
  <si>
    <t>Páez - Belalcazar</t>
  </si>
  <si>
    <t>Páez</t>
  </si>
  <si>
    <t>Paicol</t>
  </si>
  <si>
    <t>Pailitas</t>
  </si>
  <si>
    <t>Paime</t>
  </si>
  <si>
    <t>Paipa</t>
  </si>
  <si>
    <t>Pajarito</t>
  </si>
  <si>
    <t>Palermo</t>
  </si>
  <si>
    <t>Palestina</t>
  </si>
  <si>
    <t>Palmar</t>
  </si>
  <si>
    <t>Palmar De Varela</t>
  </si>
  <si>
    <t>08520</t>
  </si>
  <si>
    <t>Palmas Del Socorro</t>
  </si>
  <si>
    <t>Palmira</t>
  </si>
  <si>
    <t>Palmito</t>
  </si>
  <si>
    <t>Palocabildo</t>
  </si>
  <si>
    <t>Pamplona</t>
  </si>
  <si>
    <t>Pamplonita</t>
  </si>
  <si>
    <t>Pana Pana</t>
  </si>
  <si>
    <t>Pandi</t>
  </si>
  <si>
    <t>Panqueba</t>
  </si>
  <si>
    <t>Papunahua</t>
  </si>
  <si>
    <t>Páramo</t>
  </si>
  <si>
    <t>Paratebueno</t>
  </si>
  <si>
    <t>Pasca</t>
  </si>
  <si>
    <t>Pasto</t>
  </si>
  <si>
    <t>Patía – El Bordo</t>
  </si>
  <si>
    <t>Pauna</t>
  </si>
  <si>
    <t>Paya</t>
  </si>
  <si>
    <t>Paz De Ariporo</t>
  </si>
  <si>
    <t>Paz De Río</t>
  </si>
  <si>
    <t>Pedraza</t>
  </si>
  <si>
    <t>Pelaya</t>
  </si>
  <si>
    <t>Pensilvania</t>
  </si>
  <si>
    <t>Peñol</t>
  </si>
  <si>
    <t>05541</t>
  </si>
  <si>
    <t>Peque</t>
  </si>
  <si>
    <t>05543</t>
  </si>
  <si>
    <t>Pereira</t>
  </si>
  <si>
    <t>Pesca</t>
  </si>
  <si>
    <t>Piamonte</t>
  </si>
  <si>
    <t>Piedecuesta</t>
  </si>
  <si>
    <t>Piedras</t>
  </si>
  <si>
    <t>Piendamó – Tunía</t>
  </si>
  <si>
    <t>Pijao</t>
  </si>
  <si>
    <t>Pijiño Del Carmen</t>
  </si>
  <si>
    <t>Pinchote</t>
  </si>
  <si>
    <t>Pinillos</t>
  </si>
  <si>
    <t>Piojó</t>
  </si>
  <si>
    <t>08549</t>
  </si>
  <si>
    <t>Pisba</t>
  </si>
  <si>
    <t>Pital</t>
  </si>
  <si>
    <t>Pitalito</t>
  </si>
  <si>
    <t>Pivijay</t>
  </si>
  <si>
    <t>Planadas</t>
  </si>
  <si>
    <t>Planeta Rica</t>
  </si>
  <si>
    <t>Plato</t>
  </si>
  <si>
    <t>Policarpa</t>
  </si>
  <si>
    <t>Polonuevo</t>
  </si>
  <si>
    <t>08558</t>
  </si>
  <si>
    <t>Ponedera</t>
  </si>
  <si>
    <t>08560</t>
  </si>
  <si>
    <t>Popayán</t>
  </si>
  <si>
    <t>Pore</t>
  </si>
  <si>
    <t>Potosí</t>
  </si>
  <si>
    <t>Pradera</t>
  </si>
  <si>
    <t>Prado</t>
  </si>
  <si>
    <t>Providencia</t>
  </si>
  <si>
    <t>Pueblo Bello</t>
  </si>
  <si>
    <t>Pueblo Nuevo</t>
  </si>
  <si>
    <t>Pueblo Rico</t>
  </si>
  <si>
    <t>Pueblorrico</t>
  </si>
  <si>
    <t>05576</t>
  </si>
  <si>
    <t>Puebloviejo</t>
  </si>
  <si>
    <t>Puente Nacional</t>
  </si>
  <si>
    <t>Puerres</t>
  </si>
  <si>
    <t>Puerto Alegría</t>
  </si>
  <si>
    <t>Puerto Arica</t>
  </si>
  <si>
    <t>Puerto Asís</t>
  </si>
  <si>
    <t>Puerto Berrío</t>
  </si>
  <si>
    <t>05579</t>
  </si>
  <si>
    <t>Puerto Boyacá</t>
  </si>
  <si>
    <t>Puerto Caicedo</t>
  </si>
  <si>
    <t>Puerto Carreño</t>
  </si>
  <si>
    <t>Puerto Colombia</t>
  </si>
  <si>
    <t>08573</t>
  </si>
  <si>
    <t>Puerto Concordia</t>
  </si>
  <si>
    <t>Puerto Escondido</t>
  </si>
  <si>
    <t>Puerto Gaitán</t>
  </si>
  <si>
    <t>Puerto Guzmán</t>
  </si>
  <si>
    <t>Puerto Leguízamo</t>
  </si>
  <si>
    <t>Puerto Libertador</t>
  </si>
  <si>
    <t>Puerto Lleras</t>
  </si>
  <si>
    <t>Puerto López</t>
  </si>
  <si>
    <t>Puerto Nare</t>
  </si>
  <si>
    <t>05585</t>
  </si>
  <si>
    <t>Puerto Nariño</t>
  </si>
  <si>
    <t>Puerto Parra</t>
  </si>
  <si>
    <t>Puerto Rico</t>
  </si>
  <si>
    <t>Puerto Rondón</t>
  </si>
  <si>
    <t>Puerto Salgar</t>
  </si>
  <si>
    <t>Puerto Santander</t>
  </si>
  <si>
    <t>Puerto Tejada</t>
  </si>
  <si>
    <t>Puerto Triunfo</t>
  </si>
  <si>
    <t>05591</t>
  </si>
  <si>
    <t>Puerto Wilches</t>
  </si>
  <si>
    <t>Pulí</t>
  </si>
  <si>
    <t>Pupiales</t>
  </si>
  <si>
    <t>Puracé - Coconuco</t>
  </si>
  <si>
    <t>Purificación</t>
  </si>
  <si>
    <t>Purísima De La Concepción</t>
  </si>
  <si>
    <t>Quebradanegra</t>
  </si>
  <si>
    <t>Quetame</t>
  </si>
  <si>
    <t>Quibdó</t>
  </si>
  <si>
    <t>Quimbaya</t>
  </si>
  <si>
    <t>Quinchía</t>
  </si>
  <si>
    <t>Quípama</t>
  </si>
  <si>
    <t>Quipile</t>
  </si>
  <si>
    <t>Ragonvalia</t>
  </si>
  <si>
    <t>Ramiriquí</t>
  </si>
  <si>
    <t>Ráquira</t>
  </si>
  <si>
    <t>Recetor</t>
  </si>
  <si>
    <t>Regidor</t>
  </si>
  <si>
    <t>Remedios</t>
  </si>
  <si>
    <t>05604</t>
  </si>
  <si>
    <t>Remolino</t>
  </si>
  <si>
    <t>Repelón</t>
  </si>
  <si>
    <t>08606</t>
  </si>
  <si>
    <t>Restrepo</t>
  </si>
  <si>
    <t>Retiro</t>
  </si>
  <si>
    <t>05607</t>
  </si>
  <si>
    <t>Ricaurte</t>
  </si>
  <si>
    <t>Río De Oro</t>
  </si>
  <si>
    <t>Río Iró (Santa Rita)</t>
  </si>
  <si>
    <t>Río Quito (Paimadó)</t>
  </si>
  <si>
    <t>Río Viejo</t>
  </si>
  <si>
    <t>Rioblanco</t>
  </si>
  <si>
    <t>Riofrío</t>
  </si>
  <si>
    <t>Riohacha</t>
  </si>
  <si>
    <t>Rionegro</t>
  </si>
  <si>
    <t>05615</t>
  </si>
  <si>
    <t>Riosucio</t>
  </si>
  <si>
    <t>Rivera</t>
  </si>
  <si>
    <t>Roberto Payán (San José)</t>
  </si>
  <si>
    <t>Roldanillo</t>
  </si>
  <si>
    <t>Roncesvalles</t>
  </si>
  <si>
    <t>Rondón</t>
  </si>
  <si>
    <t>Rosas</t>
  </si>
  <si>
    <t>Rovira</t>
  </si>
  <si>
    <t>Sabana De Torres</t>
  </si>
  <si>
    <t>Sabanagrande</t>
  </si>
  <si>
    <t>08634</t>
  </si>
  <si>
    <t>Sabanalarga</t>
  </si>
  <si>
    <t>05628</t>
  </si>
  <si>
    <t>08638</t>
  </si>
  <si>
    <t>Sabanas De San Ángel</t>
  </si>
  <si>
    <t>Sabaneta</t>
  </si>
  <si>
    <t>05631</t>
  </si>
  <si>
    <t>Saboyá</t>
  </si>
  <si>
    <t>Sácama</t>
  </si>
  <si>
    <t>Sáchica</t>
  </si>
  <si>
    <t>Sahagún</t>
  </si>
  <si>
    <t>Saladoblanco</t>
  </si>
  <si>
    <t>Salamina</t>
  </si>
  <si>
    <t>Salazar De Las Palmas</t>
  </si>
  <si>
    <t>Saldaña</t>
  </si>
  <si>
    <t>Salento</t>
  </si>
  <si>
    <t>Salgar</t>
  </si>
  <si>
    <t>05642</t>
  </si>
  <si>
    <t>Samacá</t>
  </si>
  <si>
    <t>Samaná</t>
  </si>
  <si>
    <t>Samaniego</t>
  </si>
  <si>
    <t>Sampués</t>
  </si>
  <si>
    <t>San Agustín</t>
  </si>
  <si>
    <t>San Alberto</t>
  </si>
  <si>
    <t>San Andrés</t>
  </si>
  <si>
    <t>San Andrés De Cuerquía</t>
  </si>
  <si>
    <t>05647</t>
  </si>
  <si>
    <t>San Andrés De Sotavento</t>
  </si>
  <si>
    <t>San Andrés De Tumaco</t>
  </si>
  <si>
    <t>San Antero</t>
  </si>
  <si>
    <t>San Antonio</t>
  </si>
  <si>
    <t>San Antonio Del Tequendama</t>
  </si>
  <si>
    <t>San Benito</t>
  </si>
  <si>
    <t>San Benito Abad</t>
  </si>
  <si>
    <t>San Bernardo</t>
  </si>
  <si>
    <t>San Bernardo Del Viento</t>
  </si>
  <si>
    <t>San Calixto</t>
  </si>
  <si>
    <t>San Carlos</t>
  </si>
  <si>
    <t>05649</t>
  </si>
  <si>
    <t>San Carlos De Guaroa</t>
  </si>
  <si>
    <t>San Cayetano</t>
  </si>
  <si>
    <t>San Cristóbal</t>
  </si>
  <si>
    <t>San Diego</t>
  </si>
  <si>
    <t>San Eduardo</t>
  </si>
  <si>
    <t>San Estanislao</t>
  </si>
  <si>
    <t>San Felipe</t>
  </si>
  <si>
    <t>San Fernando</t>
  </si>
  <si>
    <t>San Francisco</t>
  </si>
  <si>
    <t>05652</t>
  </si>
  <si>
    <t>San Gil</t>
  </si>
  <si>
    <t>San Jacinto</t>
  </si>
  <si>
    <t>San Jacinto Del Cauca</t>
  </si>
  <si>
    <t>San Jerónimo</t>
  </si>
  <si>
    <t>05656</t>
  </si>
  <si>
    <t>San Joaquín</t>
  </si>
  <si>
    <t>San José</t>
  </si>
  <si>
    <t>San José De La Montaña</t>
  </si>
  <si>
    <t>05658</t>
  </si>
  <si>
    <t>San José De Miranda</t>
  </si>
  <si>
    <t>San José De Pare</t>
  </si>
  <si>
    <t>San José De Uré</t>
  </si>
  <si>
    <t>San José Del Fragua</t>
  </si>
  <si>
    <t>San José Del Guaviare</t>
  </si>
  <si>
    <t>San José Del Palmar</t>
  </si>
  <si>
    <t>San Juan De Arama</t>
  </si>
  <si>
    <t>San Juan De Betulia</t>
  </si>
  <si>
    <t>San Juan De Rioseco</t>
  </si>
  <si>
    <t>San Juan De Urabá</t>
  </si>
  <si>
    <t>05659</t>
  </si>
  <si>
    <t>San Juan Del Cesar</t>
  </si>
  <si>
    <t>San Juan Nepomuceno</t>
  </si>
  <si>
    <t>San Juanito</t>
  </si>
  <si>
    <t>San Lorenzo</t>
  </si>
  <si>
    <t>San Luis</t>
  </si>
  <si>
    <t>05660</t>
  </si>
  <si>
    <t>San Luis De Gaceno</t>
  </si>
  <si>
    <t>San Luis De Palenque</t>
  </si>
  <si>
    <t>San Luis De Sincé</t>
  </si>
  <si>
    <t>San Marcos</t>
  </si>
  <si>
    <t>San Martín</t>
  </si>
  <si>
    <t>San Martín De Loba</t>
  </si>
  <si>
    <t>San Martín De Los Llanos</t>
  </si>
  <si>
    <t>San Mateo</t>
  </si>
  <si>
    <t>San Miguel</t>
  </si>
  <si>
    <t>San Miguel De Sema</t>
  </si>
  <si>
    <t>San Onofre</t>
  </si>
  <si>
    <t>San Pablo</t>
  </si>
  <si>
    <t>San Pablo De Borbur</t>
  </si>
  <si>
    <t>San Pablo Sur</t>
  </si>
  <si>
    <t>San Pedro</t>
  </si>
  <si>
    <t>San Pedro De Cartago</t>
  </si>
  <si>
    <t>San Pedro De Los Milagros</t>
  </si>
  <si>
    <t>05664</t>
  </si>
  <si>
    <t>San Pedro De Urabá</t>
  </si>
  <si>
    <t>05665</t>
  </si>
  <si>
    <t>San Pelayo</t>
  </si>
  <si>
    <t>San Rafael</t>
  </si>
  <si>
    <t>05667</t>
  </si>
  <si>
    <t>San Roque</t>
  </si>
  <si>
    <t>05670</t>
  </si>
  <si>
    <t>San Sebastián</t>
  </si>
  <si>
    <t>San Sebastián De Buenavista</t>
  </si>
  <si>
    <t>San Sebastián De Mariquita</t>
  </si>
  <si>
    <t>San Vicente De Chucurí</t>
  </si>
  <si>
    <t>San Vicente Del Caguán</t>
  </si>
  <si>
    <t>San Vicente Ferrer</t>
  </si>
  <si>
    <t>05674</t>
  </si>
  <si>
    <t>San Zenón</t>
  </si>
  <si>
    <t>Sandoná</t>
  </si>
  <si>
    <t>Santa Ana</t>
  </si>
  <si>
    <t>Santa Bárbara</t>
  </si>
  <si>
    <t>05679</t>
  </si>
  <si>
    <t>Santa Bárbara De Pinto</t>
  </si>
  <si>
    <t>Santa Catalina</t>
  </si>
  <si>
    <t>Santa Fé De Antioquia</t>
  </si>
  <si>
    <t>05042</t>
  </si>
  <si>
    <t>Santa Helena Del Opón</t>
  </si>
  <si>
    <t>Santa Isabel</t>
  </si>
  <si>
    <t>Santa Lucía</t>
  </si>
  <si>
    <t>08675</t>
  </si>
  <si>
    <t>Santa María</t>
  </si>
  <si>
    <t>Santa Marta</t>
  </si>
  <si>
    <t>Santa Rosa</t>
  </si>
  <si>
    <t>Santa Rosa De Cabal</t>
  </si>
  <si>
    <t>Santa Rosa De Lima</t>
  </si>
  <si>
    <t>Santa Rosa De Osos</t>
  </si>
  <si>
    <t>05686</t>
  </si>
  <si>
    <t>Santa Rosa De Viterbo</t>
  </si>
  <si>
    <t>Santa Rosa Del Sur</t>
  </si>
  <si>
    <t>Santa Rosalía</t>
  </si>
  <si>
    <t>Santa Sofía</t>
  </si>
  <si>
    <t>Santacruz</t>
  </si>
  <si>
    <t>Santana</t>
  </si>
  <si>
    <t>Santander De Quilichao</t>
  </si>
  <si>
    <t>Santiago</t>
  </si>
  <si>
    <t>Santiago De Tolú</t>
  </si>
  <si>
    <t>Santo Domingo</t>
  </si>
  <si>
    <t>05690</t>
  </si>
  <si>
    <t>Santo Domingo De Silos</t>
  </si>
  <si>
    <t>Santo Tomás</t>
  </si>
  <si>
    <t>08685</t>
  </si>
  <si>
    <t>Santuario</t>
  </si>
  <si>
    <t>Sapuyes</t>
  </si>
  <si>
    <t>Saravena</t>
  </si>
  <si>
    <t>Sardinata</t>
  </si>
  <si>
    <t>Sasaima</t>
  </si>
  <si>
    <t>Sativanorte</t>
  </si>
  <si>
    <t>Sativasur</t>
  </si>
  <si>
    <t>Segovia</t>
  </si>
  <si>
    <t>05736</t>
  </si>
  <si>
    <t>Sesquilé</t>
  </si>
  <si>
    <t>Sevilla</t>
  </si>
  <si>
    <t>Siachoque</t>
  </si>
  <si>
    <t>Sibaté</t>
  </si>
  <si>
    <t>Sibundoy</t>
  </si>
  <si>
    <t>Silvania</t>
  </si>
  <si>
    <t>Silvia</t>
  </si>
  <si>
    <t>Simacota</t>
  </si>
  <si>
    <t>Simijaca</t>
  </si>
  <si>
    <t>Simití</t>
  </si>
  <si>
    <t>Sincelejo</t>
  </si>
  <si>
    <t>Sipí</t>
  </si>
  <si>
    <t>Sitionuevo</t>
  </si>
  <si>
    <t>Soacha</t>
  </si>
  <si>
    <t>Soatá</t>
  </si>
  <si>
    <t>Socha</t>
  </si>
  <si>
    <t>Socorro</t>
  </si>
  <si>
    <t>Socotá</t>
  </si>
  <si>
    <t>Sogamoso</t>
  </si>
  <si>
    <t>Solano</t>
  </si>
  <si>
    <t>Soledad</t>
  </si>
  <si>
    <t>08758</t>
  </si>
  <si>
    <t>Solita</t>
  </si>
  <si>
    <t>Somondoco</t>
  </si>
  <si>
    <t>Sonsón</t>
  </si>
  <si>
    <t>05756</t>
  </si>
  <si>
    <t>Sopetrán</t>
  </si>
  <si>
    <t>05761</t>
  </si>
  <si>
    <t>Soplaviento</t>
  </si>
  <si>
    <t>Sopó</t>
  </si>
  <si>
    <t>Sora</t>
  </si>
  <si>
    <t>Soracá</t>
  </si>
  <si>
    <t>Sotaquirá</t>
  </si>
  <si>
    <t>Sotara</t>
  </si>
  <si>
    <t>Suaita</t>
  </si>
  <si>
    <t>Suan</t>
  </si>
  <si>
    <t>08770</t>
  </si>
  <si>
    <t>Suárez</t>
  </si>
  <si>
    <t>Suaza</t>
  </si>
  <si>
    <t>Subachoque</t>
  </si>
  <si>
    <t>Suesca</t>
  </si>
  <si>
    <t>Supatá</t>
  </si>
  <si>
    <t>Supía</t>
  </si>
  <si>
    <t>Suratá</t>
  </si>
  <si>
    <t>Susa</t>
  </si>
  <si>
    <t>Susacón</t>
  </si>
  <si>
    <t>Sutamarchán</t>
  </si>
  <si>
    <t>Sutatausa</t>
  </si>
  <si>
    <t>Sutatenza</t>
  </si>
  <si>
    <t>Tabio</t>
  </si>
  <si>
    <t>Tadó</t>
  </si>
  <si>
    <t>Talaigua Nuevo</t>
  </si>
  <si>
    <t>Tamalameque</t>
  </si>
  <si>
    <t>Támara</t>
  </si>
  <si>
    <t>Tame</t>
  </si>
  <si>
    <t>Támesis</t>
  </si>
  <si>
    <t>05789</t>
  </si>
  <si>
    <t>Taminango</t>
  </si>
  <si>
    <t>Tangua</t>
  </si>
  <si>
    <t>Taraira</t>
  </si>
  <si>
    <t>Tarapacá</t>
  </si>
  <si>
    <t>Tarazá</t>
  </si>
  <si>
    <t>05790</t>
  </si>
  <si>
    <t>Tarqui</t>
  </si>
  <si>
    <t>Tarso</t>
  </si>
  <si>
    <t>05792</t>
  </si>
  <si>
    <t>Tasco</t>
  </si>
  <si>
    <t>Tauramena</t>
  </si>
  <si>
    <t>Tausa</t>
  </si>
  <si>
    <t>Tello</t>
  </si>
  <si>
    <t>Tena</t>
  </si>
  <si>
    <t>Tenerife</t>
  </si>
  <si>
    <t>Tenjo</t>
  </si>
  <si>
    <t>Tenza</t>
  </si>
  <si>
    <t>Teorama</t>
  </si>
  <si>
    <t>Teruel</t>
  </si>
  <si>
    <t>Tesalia (Carnicerías)</t>
  </si>
  <si>
    <t>Tibacuy</t>
  </si>
  <si>
    <t>Tibaná</t>
  </si>
  <si>
    <t>Tibasosa</t>
  </si>
  <si>
    <t>Tibirita</t>
  </si>
  <si>
    <t>Tibú</t>
  </si>
  <si>
    <t>Tierralta</t>
  </si>
  <si>
    <t>Timaná</t>
  </si>
  <si>
    <t>Timbío</t>
  </si>
  <si>
    <t>Timbiquí</t>
  </si>
  <si>
    <t>Tinjacá</t>
  </si>
  <si>
    <t>Tipacoque</t>
  </si>
  <si>
    <t>Tiquisio</t>
  </si>
  <si>
    <t>Titiribí</t>
  </si>
  <si>
    <t>05809</t>
  </si>
  <si>
    <t>Toca</t>
  </si>
  <si>
    <t>Tocaima</t>
  </si>
  <si>
    <t>Tocancipá</t>
  </si>
  <si>
    <t>Togüí</t>
  </si>
  <si>
    <t>Toledo</t>
  </si>
  <si>
    <t>05819</t>
  </si>
  <si>
    <t>Tolú Viejo</t>
  </si>
  <si>
    <t>Tona</t>
  </si>
  <si>
    <t>Tópaga</t>
  </si>
  <si>
    <t>Topaipí</t>
  </si>
  <si>
    <t>Toribío</t>
  </si>
  <si>
    <t>Toro</t>
  </si>
  <si>
    <t>Tota</t>
  </si>
  <si>
    <t>Totoró</t>
  </si>
  <si>
    <t>Trinidad</t>
  </si>
  <si>
    <t>Trujillo</t>
  </si>
  <si>
    <t>Tubará</t>
  </si>
  <si>
    <t>08832</t>
  </si>
  <si>
    <t>Tuchín</t>
  </si>
  <si>
    <t>Tuluá</t>
  </si>
  <si>
    <t>Tunja</t>
  </si>
  <si>
    <t>Tununguá</t>
  </si>
  <si>
    <t>Túquerres</t>
  </si>
  <si>
    <t>Turbaco</t>
  </si>
  <si>
    <t>Turbaná</t>
  </si>
  <si>
    <t>Turbo</t>
  </si>
  <si>
    <t>05837</t>
  </si>
  <si>
    <t>Turmequé</t>
  </si>
  <si>
    <t>Tuta</t>
  </si>
  <si>
    <t>Tutazá</t>
  </si>
  <si>
    <t>Ubalá</t>
  </si>
  <si>
    <t>Ubaque</t>
  </si>
  <si>
    <t>Ulloa</t>
  </si>
  <si>
    <t>Úmbita</t>
  </si>
  <si>
    <t>Une</t>
  </si>
  <si>
    <t>Unguía</t>
  </si>
  <si>
    <t>Unión Panamericana (Las Ánimas)</t>
  </si>
  <si>
    <t>Uramita</t>
  </si>
  <si>
    <t>05842</t>
  </si>
  <si>
    <t>Uribe</t>
  </si>
  <si>
    <t>Uribia</t>
  </si>
  <si>
    <t>Urrao</t>
  </si>
  <si>
    <t>05847</t>
  </si>
  <si>
    <t>Urumita</t>
  </si>
  <si>
    <t>Usiacurí</t>
  </si>
  <si>
    <t>08849</t>
  </si>
  <si>
    <t>Útica</t>
  </si>
  <si>
    <t>Valdivia</t>
  </si>
  <si>
    <t>05854</t>
  </si>
  <si>
    <t>Valencia</t>
  </si>
  <si>
    <t>Valle De San José</t>
  </si>
  <si>
    <t>Valle De San Juan</t>
  </si>
  <si>
    <t>Valle Del Guamuez</t>
  </si>
  <si>
    <t>Valledupar</t>
  </si>
  <si>
    <t>Valparaíso</t>
  </si>
  <si>
    <t>05856</t>
  </si>
  <si>
    <t>Vegachí</t>
  </si>
  <si>
    <t>05858</t>
  </si>
  <si>
    <t>Vélez</t>
  </si>
  <si>
    <t>Venadillo</t>
  </si>
  <si>
    <t>Venecia</t>
  </si>
  <si>
    <t>05861</t>
  </si>
  <si>
    <t>Ventaquemada</t>
  </si>
  <si>
    <t>Vergara</t>
  </si>
  <si>
    <t>Versalles</t>
  </si>
  <si>
    <t>Vetas</t>
  </si>
  <si>
    <t>Vianí</t>
  </si>
  <si>
    <t>Victoria</t>
  </si>
  <si>
    <t>Vigía Del Fuerte</t>
  </si>
  <si>
    <t>05873</t>
  </si>
  <si>
    <t>Vijes</t>
  </si>
  <si>
    <t>Villa Caro</t>
  </si>
  <si>
    <t>Villa De Leyva</t>
  </si>
  <si>
    <t>Villa De San Diego De Ubaté</t>
  </si>
  <si>
    <t>Villa Del Rosario</t>
  </si>
  <si>
    <t>Villa Rica</t>
  </si>
  <si>
    <t>Villagarzón</t>
  </si>
  <si>
    <t>Villagómez</t>
  </si>
  <si>
    <t>Villahermosa</t>
  </si>
  <si>
    <t>Villamaría</t>
  </si>
  <si>
    <t>Villanueva</t>
  </si>
  <si>
    <t>Villapinzón</t>
  </si>
  <si>
    <t>Villarrica</t>
  </si>
  <si>
    <t>Villavicencio</t>
  </si>
  <si>
    <t>Villavieja</t>
  </si>
  <si>
    <t>Villeta</t>
  </si>
  <si>
    <t>Viotá</t>
  </si>
  <si>
    <t>Viracachá</t>
  </si>
  <si>
    <t>Vistahermosa</t>
  </si>
  <si>
    <t>Viterbo</t>
  </si>
  <si>
    <t>Yacopí</t>
  </si>
  <si>
    <t>Yacuanquer</t>
  </si>
  <si>
    <t>Yaguará</t>
  </si>
  <si>
    <t>Yalí</t>
  </si>
  <si>
    <t>05885</t>
  </si>
  <si>
    <t>Yarumal</t>
  </si>
  <si>
    <t>05887</t>
  </si>
  <si>
    <t>Yavaraté</t>
  </si>
  <si>
    <t>Yolombó</t>
  </si>
  <si>
    <t>05890</t>
  </si>
  <si>
    <t>Yondó</t>
  </si>
  <si>
    <t>05893</t>
  </si>
  <si>
    <t>Yopal</t>
  </si>
  <si>
    <t>Yotoco</t>
  </si>
  <si>
    <t>Yumbo</t>
  </si>
  <si>
    <t>Zambrano</t>
  </si>
  <si>
    <t>Zapatoca</t>
  </si>
  <si>
    <t>Zapayán</t>
  </si>
  <si>
    <t>Zaragoza</t>
  </si>
  <si>
    <t>05895</t>
  </si>
  <si>
    <t>Zarzal</t>
  </si>
  <si>
    <t>Zetaquira</t>
  </si>
  <si>
    <t>Zipacón</t>
  </si>
  <si>
    <t>Zipaquirá</t>
  </si>
  <si>
    <t>Zona Bananera</t>
  </si>
  <si>
    <t>INFORMACIÓN GENERAL</t>
  </si>
  <si>
    <t>DEVENGOS                                                                                                                                              DEVENGOS                                                                                                                                              DEVENGOS</t>
  </si>
  <si>
    <t>DEDUCCIONES                                                                                                                                                       DEDUCCIONES</t>
  </si>
  <si>
    <t>TOTAL NÓMINA</t>
  </si>
  <si>
    <t>IDENTIFICACIÓN DEL TRABAJADOR</t>
  </si>
  <si>
    <t>PERIODO DE CONTRATACIÓN</t>
  </si>
  <si>
    <t>CARACTERIZACIÓN LABORAL</t>
  </si>
  <si>
    <t>UBICACIÓN</t>
  </si>
  <si>
    <t>PERIODO A LIQUIDAR</t>
  </si>
  <si>
    <t>INFORMACIÓN DE PAGOS DE NÓMINA</t>
  </si>
  <si>
    <t>SUELDO BÁSICO</t>
  </si>
  <si>
    <t>VIÁTICOS</t>
  </si>
  <si>
    <t>HORAS EXTRAS Y RECARGOS</t>
  </si>
  <si>
    <t>VACACIONES COMUNES</t>
  </si>
  <si>
    <t>VACACIONES COMPENSADAS</t>
  </si>
  <si>
    <t>PRIMAS</t>
  </si>
  <si>
    <t>CESANTÍAS</t>
  </si>
  <si>
    <t>INCAPACIDAD</t>
  </si>
  <si>
    <t>LICENCIA MATERNIDAD/PATERNIDAD</t>
  </si>
  <si>
    <t>LICENCIA REMUNERADA</t>
  </si>
  <si>
    <t>LICENCIA NO REMUNERADA</t>
  </si>
  <si>
    <t>AUXILIOS</t>
  </si>
  <si>
    <t>BONOS</t>
  </si>
  <si>
    <t>BONIFICACIONES</t>
  </si>
  <si>
    <t>COMPENSACIONES</t>
  </si>
  <si>
    <t>COMISIONES</t>
  </si>
  <si>
    <t>HUELGA</t>
  </si>
  <si>
    <t>ANTICIPOS</t>
  </si>
  <si>
    <t>PAGOS A TERCEROS</t>
  </si>
  <si>
    <t>OTROS CONCEPTOS CATEGORIZADOS</t>
  </si>
  <si>
    <t>OTROS CONCEPTOS NO CATEGORIZADOS</t>
  </si>
  <si>
    <t>SALUD</t>
  </si>
  <si>
    <t>PENSIONES</t>
  </si>
  <si>
    <t>FONDO DE SEGURIDAD PENSIONAL (SOLIDARIDAD)</t>
  </si>
  <si>
    <t>FONDO DE SUBSISTENCIA</t>
  </si>
  <si>
    <t>SINDICATO</t>
  </si>
  <si>
    <t>SANCIONES</t>
  </si>
  <si>
    <t>LIBRANZA</t>
  </si>
  <si>
    <t>OTRAS DEDUCCIONES</t>
  </si>
  <si>
    <t>TOTALES</t>
  </si>
  <si>
    <t>Observaciones</t>
  </si>
  <si>
    <t xml:space="preserve">CUNE
(Código único de nómina electrónica) </t>
  </si>
  <si>
    <t>Tipo documento (*)</t>
  </si>
  <si>
    <t>Número documento (*)</t>
  </si>
  <si>
    <t>Primer nombre (*)</t>
  </si>
  <si>
    <t>Otros nombres</t>
  </si>
  <si>
    <t>Primer apellido (*)</t>
  </si>
  <si>
    <t>Segundo apellido (*)</t>
  </si>
  <si>
    <t>Código interno</t>
  </si>
  <si>
    <t>Fecha
ingreso (*)</t>
  </si>
  <si>
    <t>Tiempo 
laborado en días (*)</t>
  </si>
  <si>
    <t>Fecha retiro</t>
  </si>
  <si>
    <t>Tipo trabajador (*)</t>
  </si>
  <si>
    <t>Trabajador dependiente
pensionado por vejez (*)</t>
  </si>
  <si>
    <t>Tipo contrato (*)</t>
  </si>
  <si>
    <t>¿Salario integral? (*)</t>
  </si>
  <si>
    <t>¿Actividades de alto riesgo? (*)</t>
  </si>
  <si>
    <t>Prefijo sucursal</t>
  </si>
  <si>
    <t>Municipio de residencia del trabajador  (*)</t>
  </si>
  <si>
    <t>Dirección (*)</t>
  </si>
  <si>
    <t>Fecha inicio de liquidación (*)</t>
  </si>
  <si>
    <t>Fecha fin de liquidación (*)</t>
  </si>
  <si>
    <t>Frecuencia pago (*)</t>
  </si>
  <si>
    <t>Fecha
pago (*)</t>
  </si>
  <si>
    <t>Medio pago (*)</t>
  </si>
  <si>
    <t>Entidad bancaria</t>
  </si>
  <si>
    <t>Tipo cuenta bancaria</t>
  </si>
  <si>
    <t>Número cuenta bancaria</t>
  </si>
  <si>
    <t>Valor sueldo básico (*)</t>
  </si>
  <si>
    <t>Cantidad días 
trabajados (*)</t>
  </si>
  <si>
    <t>Valor sueldo trabajado (*)</t>
  </si>
  <si>
    <t>Valor auxilio transporte</t>
  </si>
  <si>
    <r>
      <t xml:space="preserve">Valor viáticos </t>
    </r>
    <r>
      <rPr>
        <b/>
        <u/>
        <sz val="11"/>
        <rFont val="Calibri"/>
        <family val="2"/>
        <scheme val="minor"/>
      </rPr>
      <t>salariales</t>
    </r>
  </si>
  <si>
    <r>
      <t xml:space="preserve">Valor viáticos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</si>
  <si>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t>Cantidad 
horas extras diurnas</t>
  </si>
  <si>
    <t>Valor 
horas extras diurnas</t>
  </si>
  <si>
    <t>Cantidad 
horas extras nocturnas</t>
  </si>
  <si>
    <t>Valor 
horas extras nocturnas</t>
  </si>
  <si>
    <t>Cantidad
horas extras diurnas dominicales y festivas</t>
  </si>
  <si>
    <t>Valor 
horas extras diurnas dominicales y festivas</t>
  </si>
  <si>
    <t>Cantidad 
horas extras nocturnas dominicales y festivas</t>
  </si>
  <si>
    <t>Valor 
horas extras nocturnas dominicales y festivas</t>
  </si>
  <si>
    <t>Cantidad
horas recargo nocturno</t>
  </si>
  <si>
    <t>Valor 
horas recargo nocturno</t>
  </si>
  <si>
    <t>Cantidad
horas recargo diurno dominical y festivo</t>
  </si>
  <si>
    <t>Valor 
horas recargo diurno dominical y festivo</t>
  </si>
  <si>
    <t>Cantidad
 horas recargo nocturno dominical y festivo</t>
  </si>
  <si>
    <t>Valor 
horas recargo nocturno dominical y festivo</t>
  </si>
  <si>
    <t>Cantidad de días de vacaciones comunes</t>
  </si>
  <si>
    <t>Valor vacaciones comunes</t>
  </si>
  <si>
    <t>Cantidad de días de vacaciones compensadas</t>
  </si>
  <si>
    <t>Valor vacaciones compensadas</t>
  </si>
  <si>
    <t>Cantidad de días de prima salarial</t>
  </si>
  <si>
    <t>Valor prima salarial</t>
  </si>
  <si>
    <r>
      <t xml:space="preserve">Valor prima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</t>
    </r>
  </si>
  <si>
    <t>Valor
cesantías</t>
  </si>
  <si>
    <t>% Intereses de cesantías</t>
  </si>
  <si>
    <t>Valor intereses de cesantías</t>
  </si>
  <si>
    <t>Días de incapacidad</t>
  </si>
  <si>
    <t>Tipo incapacidad</t>
  </si>
  <si>
    <t>Valor incapacidad</t>
  </si>
  <si>
    <t>Cantidad de días de licencia maternidad / paternidad</t>
  </si>
  <si>
    <t>Valor licencia maternidad / paternidad</t>
  </si>
  <si>
    <t>Días de licencia remunerada</t>
  </si>
  <si>
    <t>Valor licencia remunerada</t>
  </si>
  <si>
    <t>Días de licencia NO remunerada</t>
  </si>
  <si>
    <t>Valor auxilios salariales</t>
  </si>
  <si>
    <t>Valor auxilios NO salariales</t>
  </si>
  <si>
    <r>
      <t xml:space="preserve">Valor bonos </t>
    </r>
    <r>
      <rPr>
        <b/>
        <u/>
        <sz val="11"/>
        <rFont val="Calibri"/>
        <family val="2"/>
        <scheme val="minor"/>
      </rPr>
      <t>salariales</t>
    </r>
  </si>
  <si>
    <r>
      <t xml:space="preserve">Valor bonos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</si>
  <si>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r>
      <t xml:space="preserve">Valor bonos salarial de </t>
    </r>
    <r>
      <rPr>
        <b/>
        <u/>
        <sz val="11"/>
        <rFont val="Calibri"/>
        <family val="2"/>
        <scheme val="minor"/>
      </rPr>
      <t>alimentación</t>
    </r>
  </si>
  <si>
    <r>
      <t xml:space="preserve">Valor bonos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 de </t>
    </r>
    <r>
      <rPr>
        <b/>
        <u/>
        <sz val="11"/>
        <rFont val="Calibri"/>
        <family val="2"/>
        <scheme val="minor"/>
      </rPr>
      <t>alimentación</t>
    </r>
  </si>
  <si>
    <r>
      <t xml:space="preserve">Valor bonificaciones </t>
    </r>
    <r>
      <rPr>
        <b/>
        <u/>
        <sz val="11"/>
        <rFont val="Calibri"/>
        <family val="2"/>
        <scheme val="minor"/>
      </rPr>
      <t>salariales</t>
    </r>
  </si>
  <si>
    <r>
      <t xml:space="preserve">Valor bonificaciones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</si>
  <si>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r>
      <t xml:space="preserve">Valor compensaciones </t>
    </r>
    <r>
      <rPr>
        <b/>
        <u/>
        <sz val="11"/>
        <rFont val="Calibri"/>
        <family val="2"/>
        <scheme val="minor"/>
      </rPr>
      <t>ordinarias</t>
    </r>
  </si>
  <si>
    <r>
      <t xml:space="preserve">Valor compensación </t>
    </r>
    <r>
      <rPr>
        <b/>
        <u/>
        <sz val="11"/>
        <rFont val="Calibri"/>
        <family val="2"/>
        <scheme val="minor"/>
      </rPr>
      <t>extraordinaria</t>
    </r>
  </si>
  <si>
    <t>Valor comisiones</t>
  </si>
  <si>
    <t>Días de ausencia por huelga</t>
  </si>
  <si>
    <t>Valor anticipos</t>
  </si>
  <si>
    <t>Valor pagos a terceros</t>
  </si>
  <si>
    <t>Valor dotación</t>
  </si>
  <si>
    <t>Valor apoyo sostenibilidad</t>
  </si>
  <si>
    <t>Valor teletrabajo</t>
  </si>
  <si>
    <t>Valor bonificación retiro</t>
  </si>
  <si>
    <t>Valor indemnización retiro</t>
  </si>
  <si>
    <t>Valor reintegros</t>
  </si>
  <si>
    <t>Descripción otro concepto no categorizado</t>
  </si>
  <si>
    <t>Valor salarial concepto no categorizado</t>
  </si>
  <si>
    <r>
      <t xml:space="preserve">Valor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 concepto no categorizado</t>
    </r>
  </si>
  <si>
    <t>% Aporte salud (*)</t>
  </si>
  <si>
    <t>Valor salud (*)</t>
  </si>
  <si>
    <t>Valor plan complementario</t>
  </si>
  <si>
    <t>% Aporte pensión (*)</t>
  </si>
  <si>
    <t>Valor pensión (*)</t>
  </si>
  <si>
    <t>Valor pensión
voluntaria</t>
  </si>
  <si>
    <t>% Fondo solidaridad pensional</t>
  </si>
  <si>
    <t>Valor aporte fondo solidaridad pensional</t>
  </si>
  <si>
    <t>% Fondo subsistencia</t>
  </si>
  <si>
    <t>Valor fondo subsistencia</t>
  </si>
  <si>
    <t>% Sindicato</t>
  </si>
  <si>
    <t>Valor sindicato</t>
  </si>
  <si>
    <t>Valor sanción pública</t>
  </si>
  <si>
    <t>Valor sanción privada</t>
  </si>
  <si>
    <t>Descripción de libranza</t>
  </si>
  <si>
    <t>Valor cuota libranza</t>
  </si>
  <si>
    <t>Valor AFC</t>
  </si>
  <si>
    <t>Valor
Rete-fuente</t>
  </si>
  <si>
    <t>Valor cooperativa trabajo</t>
  </si>
  <si>
    <t>Valor embargo
fiscal</t>
  </si>
  <si>
    <t>Valor educación</t>
  </si>
  <si>
    <t>Valor reintegro</t>
  </si>
  <si>
    <t>Valor deuda</t>
  </si>
  <si>
    <t>Valor otras deducciones</t>
  </si>
  <si>
    <t>Valor devengos totales (*)</t>
  </si>
  <si>
    <t>Valor deducciones totales (*)</t>
  </si>
  <si>
    <t>Valor salario total(*)</t>
  </si>
  <si>
    <t>Nombre en Anexo técnico</t>
  </si>
  <si>
    <t>Novedad, CUNENov / CUNEPred</t>
  </si>
  <si>
    <t>TipoDocumento</t>
  </si>
  <si>
    <t>NumeroDocumento</t>
  </si>
  <si>
    <t>PrimerNombre</t>
  </si>
  <si>
    <t>OtrosNombres</t>
  </si>
  <si>
    <t>PrimerApellido</t>
  </si>
  <si>
    <t>SegundoApellido</t>
  </si>
  <si>
    <t>CodigoTrabajador</t>
  </si>
  <si>
    <t>FechaIngreso</t>
  </si>
  <si>
    <t xml:space="preserve">TiempoLaborado </t>
  </si>
  <si>
    <t>FechaRetiro</t>
  </si>
  <si>
    <t>TipoTrabajador</t>
  </si>
  <si>
    <t>subTipoTrabajador</t>
  </si>
  <si>
    <t>TipoContrato</t>
  </si>
  <si>
    <t>SalarioIntegral</t>
  </si>
  <si>
    <t>AltoRiesgoPension</t>
  </si>
  <si>
    <t>Prefijo</t>
  </si>
  <si>
    <t>LugarTrabajoMunicipioCiudad</t>
  </si>
  <si>
    <t>LugarTrabajodireccion</t>
  </si>
  <si>
    <t>FechaLiquidacionInicio</t>
  </si>
  <si>
    <t>FechaLiquidacionFin</t>
  </si>
  <si>
    <t>PeriodoNomina</t>
  </si>
  <si>
    <t>FechaPago</t>
  </si>
  <si>
    <t>Metodo</t>
  </si>
  <si>
    <t>Banco</t>
  </si>
  <si>
    <t>TipoCuenta</t>
  </si>
  <si>
    <t>NumeroCuenta</t>
  </si>
  <si>
    <t>Sueldo</t>
  </si>
  <si>
    <t>DiasTrabajados</t>
  </si>
  <si>
    <t>SueldoTrabajado</t>
  </si>
  <si>
    <t>AuxilioTransporte</t>
  </si>
  <si>
    <t>ViaticoManuAlojS</t>
  </si>
  <si>
    <t>ViaticoManuAlojNS</t>
  </si>
  <si>
    <t>Cantidad</t>
  </si>
  <si>
    <t>Pago</t>
  </si>
  <si>
    <t>PagoNS</t>
  </si>
  <si>
    <t>Porcentaje</t>
  </si>
  <si>
    <t>Pago intereses</t>
  </si>
  <si>
    <t>Tipo</t>
  </si>
  <si>
    <t>Auxilio S</t>
  </si>
  <si>
    <t>Auxilio NS</t>
  </si>
  <si>
    <t>Pago S</t>
  </si>
  <si>
    <t>Pago NS</t>
  </si>
  <si>
    <t>Pago Alimentación S</t>
  </si>
  <si>
    <t>Pago Alimentación NS</t>
  </si>
  <si>
    <t>Bonificacion Salarial</t>
  </si>
  <si>
    <t>Bonificacion No Salarial</t>
  </si>
  <si>
    <t>Compensación O</t>
  </si>
  <si>
    <t>Compensación E</t>
  </si>
  <si>
    <t>Comisión</t>
  </si>
  <si>
    <t>Anticipo</t>
  </si>
  <si>
    <t>PagoTerceros</t>
  </si>
  <si>
    <t>Dotación</t>
  </si>
  <si>
    <t>Apoyo Sost</t>
  </si>
  <si>
    <t>Teletrabajo</t>
  </si>
  <si>
    <t>Bonif retiro</t>
  </si>
  <si>
    <t>Indemnización</t>
  </si>
  <si>
    <t>Reintegro</t>
  </si>
  <si>
    <t>Descripción Concepto</t>
  </si>
  <si>
    <t>Concepto S</t>
  </si>
  <si>
    <t>Concepto NS</t>
  </si>
  <si>
    <t>Deducción</t>
  </si>
  <si>
    <t>Plan
Complementarios</t>
  </si>
  <si>
    <t>Pensión
Voluntaria</t>
  </si>
  <si>
    <t xml:space="preserve">Porcentaje </t>
  </si>
  <si>
    <t>Deducción SP</t>
  </si>
  <si>
    <t>Porcentaje Sub</t>
  </si>
  <si>
    <t>Deducción Sub</t>
  </si>
  <si>
    <t>Sanción Public</t>
  </si>
  <si>
    <t>Sanción Priv</t>
  </si>
  <si>
    <t>Descripción</t>
  </si>
  <si>
    <t>Pago Tercero</t>
  </si>
  <si>
    <t>AFC</t>
  </si>
  <si>
    <t>Retención
Fuente</t>
  </si>
  <si>
    <t>Cooperativa</t>
  </si>
  <si>
    <t>Embargo
Fiscal</t>
  </si>
  <si>
    <t>Educación</t>
  </si>
  <si>
    <t>Deuda</t>
  </si>
  <si>
    <t>Otras
Deducción</t>
  </si>
  <si>
    <t>Devengados Total</t>
  </si>
  <si>
    <t>Deducciones
Total</t>
  </si>
  <si>
    <t>Comprobante
Total</t>
  </si>
  <si>
    <t>Notas</t>
  </si>
  <si>
    <t>NIE199 , NIE 204/
NIAE191</t>
  </si>
  <si>
    <t>NIE044</t>
  </si>
  <si>
    <t>NIE045</t>
  </si>
  <si>
    <t>NIE048</t>
  </si>
  <si>
    <t>NIE049</t>
  </si>
  <si>
    <t>NIE046</t>
  </si>
  <si>
    <t>NIE047</t>
  </si>
  <si>
    <t>NIE009 / NIE063</t>
  </si>
  <si>
    <t>NIE002</t>
  </si>
  <si>
    <t>NIE006</t>
  </si>
  <si>
    <t>NIE003</t>
  </si>
  <si>
    <t>NIE041</t>
  </si>
  <si>
    <t>NIE042</t>
  </si>
  <si>
    <t>NIE061</t>
  </si>
  <si>
    <t>NIE056</t>
  </si>
  <si>
    <t>NIE043</t>
  </si>
  <si>
    <t>NIE010</t>
  </si>
  <si>
    <t>NIE051 / NIE052</t>
  </si>
  <si>
    <t>NIE053</t>
  </si>
  <si>
    <t>NIE004</t>
  </si>
  <si>
    <t>NIE005</t>
  </si>
  <si>
    <t>NIE029</t>
  </si>
  <si>
    <t>NIE203</t>
  </si>
  <si>
    <t>NIE065</t>
  </si>
  <si>
    <t>NIE066</t>
  </si>
  <si>
    <t>NIE067</t>
  </si>
  <si>
    <t>NIE068</t>
  </si>
  <si>
    <t>NIE062</t>
  </si>
  <si>
    <t>NIE069</t>
  </si>
  <si>
    <t>NIE070</t>
  </si>
  <si>
    <t>NIE071</t>
  </si>
  <si>
    <t>NIE072</t>
  </si>
  <si>
    <t>NIE073</t>
  </si>
  <si>
    <t>NIE076</t>
  </si>
  <si>
    <t>NIE081</t>
  </si>
  <si>
    <t>NIE091</t>
  </si>
  <si>
    <t>NIE101</t>
  </si>
  <si>
    <t>NIE086</t>
  </si>
  <si>
    <t>NIE096</t>
  </si>
  <si>
    <t>NIE106</t>
  </si>
  <si>
    <t>NIE111</t>
  </si>
  <si>
    <t>NIE112</t>
  </si>
  <si>
    <t>NIE115</t>
  </si>
  <si>
    <t>NIE116</t>
  </si>
  <si>
    <t>NIE117</t>
  </si>
  <si>
    <t>NIE118</t>
  </si>
  <si>
    <t>NIE119</t>
  </si>
  <si>
    <t>NIE120</t>
  </si>
  <si>
    <t>NIE121</t>
  </si>
  <si>
    <t>NIE122</t>
  </si>
  <si>
    <t>NIE125</t>
  </si>
  <si>
    <t>NIE126</t>
  </si>
  <si>
    <t>NIE127</t>
  </si>
  <si>
    <t>NIE130</t>
  </si>
  <si>
    <t>NIE131</t>
  </si>
  <si>
    <t>NIE134</t>
  </si>
  <si>
    <t>NIE135</t>
  </si>
  <si>
    <t>NIE138</t>
  </si>
  <si>
    <t>NIE141</t>
  </si>
  <si>
    <t>NIE142</t>
  </si>
  <si>
    <t>NIE151</t>
  </si>
  <si>
    <t>NIE152</t>
  </si>
  <si>
    <t>NIE153</t>
  </si>
  <si>
    <t>NIE154</t>
  </si>
  <si>
    <t>NIE139</t>
  </si>
  <si>
    <t>NIE140</t>
  </si>
  <si>
    <t>NIE149</t>
  </si>
  <si>
    <t>NIE150</t>
  </si>
  <si>
    <t>NIE155</t>
  </si>
  <si>
    <t>NIE145</t>
  </si>
  <si>
    <t>NIE194</t>
  </si>
  <si>
    <t>NIE193</t>
  </si>
  <si>
    <t>NIE156</t>
  </si>
  <si>
    <t>NIE157</t>
  </si>
  <si>
    <t>NIE158</t>
  </si>
  <si>
    <t>NIE159</t>
  </si>
  <si>
    <t>NIE160</t>
  </si>
  <si>
    <t>NIE201</t>
  </si>
  <si>
    <t>NIE146</t>
  </si>
  <si>
    <t>NIE147</t>
  </si>
  <si>
    <t>NIE148</t>
  </si>
  <si>
    <t>NIE161</t>
  </si>
  <si>
    <t>NIE163</t>
  </si>
  <si>
    <t>NIE182</t>
  </si>
  <si>
    <t>NIE164</t>
  </si>
  <si>
    <t>NIE166</t>
  </si>
  <si>
    <t>NIE198</t>
  </si>
  <si>
    <t>NIE167</t>
  </si>
  <si>
    <t>NIE168</t>
  </si>
  <si>
    <t>NIE169</t>
  </si>
  <si>
    <t>NIE170</t>
  </si>
  <si>
    <t>NIE171</t>
  </si>
  <si>
    <t>NIE172</t>
  </si>
  <si>
    <t>NIE173</t>
  </si>
  <si>
    <t>NIE174</t>
  </si>
  <si>
    <t>NIE175</t>
  </si>
  <si>
    <t>NIE176</t>
  </si>
  <si>
    <t>NIE195</t>
  </si>
  <si>
    <t>NIE196</t>
  </si>
  <si>
    <t>NIE179</t>
  </si>
  <si>
    <t>NIE177</t>
  </si>
  <si>
    <t>NIE180</t>
  </si>
  <si>
    <t>NIE181</t>
  </si>
  <si>
    <t>NIE183</t>
  </si>
  <si>
    <t>NIE184</t>
  </si>
  <si>
    <t>NIE185</t>
  </si>
  <si>
    <t>NIE197</t>
  </si>
  <si>
    <t>NIE187</t>
  </si>
  <si>
    <t>NIE188</t>
  </si>
  <si>
    <t>NIE189</t>
  </si>
  <si>
    <t>NIE031</t>
  </si>
  <si>
    <t>Forma de llenado</t>
  </si>
  <si>
    <t>Diligenciable</t>
  </si>
  <si>
    <t>Lista desplegable</t>
  </si>
  <si>
    <t>Automático</t>
  </si>
  <si>
    <t>Campo de Lectura (No editable)</t>
  </si>
  <si>
    <t>Clase</t>
  </si>
  <si>
    <t>Opcional</t>
  </si>
  <si>
    <t>Obligatorio</t>
  </si>
  <si>
    <t>Si aplica medio de pago bancario, obligatorio</t>
  </si>
  <si>
    <t>Si aplica Banco, obligatorio</t>
  </si>
  <si>
    <t xml:space="preserve">Si aplicaviático=1, entonces debe haber data al menos en uno de los dos campos (NIE072 o NIE073 ) </t>
  </si>
  <si>
    <t>Si aplica= sí, obligatorio  al menos uno de los campos  NIE076, NIE081, NIE86, NIE091, NIE096,NIE101, NIE106</t>
  </si>
  <si>
    <t>(Si aplica =sí)
Obligatorio</t>
  </si>
  <si>
    <t>Si aplica= sí, obligatorio llenar NIE 117 y  NIE118 o NIE119</t>
  </si>
  <si>
    <t xml:space="preserve">Si aplica = sí, obligatorio </t>
  </si>
  <si>
    <t>Si aplica=sí, obligatorio llenar al menos uno de los campos  NIE141 y NIE142</t>
  </si>
  <si>
    <t>Si aplica=sí, obligatorio llenar al menos uno de los campos  NIE151, NIE152, NIE153, NIE154</t>
  </si>
  <si>
    <t>Si aplica=sí, obligatorio llenar al menos uno de los campos  NIE139 y NIE140</t>
  </si>
  <si>
    <t>Si aplica=sí, obligatorio llenar al menos uno de los campos  NIE149, NIE150</t>
  </si>
  <si>
    <t>Si aplica=sí, obligatorio llenar al menos uno de los campos  NIE156, NIE157, NIE158, NIE159, NIE160 Y NIE201</t>
  </si>
  <si>
    <t>Si aplica=sí, obligatorio llenar al menos uno de los campos  NIE147 y NIE148</t>
  </si>
  <si>
    <t>Si aplica=sí, obligatorio llenar al menos uno de los campos  NIE198, NIE177, NIE179, NIE180, NIE181, NIE182, NIE183, NIE184, NIE185, NIE197</t>
  </si>
  <si>
    <t>Si aplica=sí, obligatorio llenar al menos uno de los campos  NIE167, NIE168, NIE169 y NIE170</t>
  </si>
  <si>
    <t>Si aplica=sí, obligatorio</t>
  </si>
  <si>
    <t>Si aplica=sí, obligatorio llenar al menos uno de los campos  NIE173 y NIE174</t>
  </si>
  <si>
    <t>Si aplica, obligatorio</t>
  </si>
  <si>
    <t>Atributo</t>
  </si>
  <si>
    <t>Alfanumérico</t>
  </si>
  <si>
    <t>Fecha</t>
  </si>
  <si>
    <t>Numérico entero</t>
  </si>
  <si>
    <t xml:space="preserve"> Fecha</t>
  </si>
  <si>
    <t>Booleano</t>
  </si>
  <si>
    <t>Alfanumerico</t>
  </si>
  <si>
    <t>Numérico moneda</t>
  </si>
  <si>
    <t>Numérico Entero</t>
  </si>
  <si>
    <t>Numérico</t>
  </si>
  <si>
    <t xml:space="preserve">Numérico porcentaje </t>
  </si>
  <si>
    <t>Numérico Tarifa</t>
  </si>
  <si>
    <t>Forma/unidad</t>
  </si>
  <si>
    <t>N/A</t>
  </si>
  <si>
    <t>AAAA-MM-DD</t>
  </si>
  <si>
    <t>True /False</t>
  </si>
  <si>
    <t>AAAA-MM-DD;AAA-MM-DD; …. ;</t>
  </si>
  <si>
    <t>$</t>
  </si>
  <si>
    <t>Días</t>
  </si>
  <si>
    <t>Horas</t>
  </si>
  <si>
    <t>XX%</t>
  </si>
  <si>
    <t>COP</t>
  </si>
  <si>
    <t>%</t>
  </si>
  <si>
    <t>Texto</t>
  </si>
  <si>
    <t>Texto libre varchar(max)</t>
  </si>
  <si>
    <t>Tamaño (dilig)</t>
  </si>
  <si>
    <t>varchar (60)</t>
  </si>
  <si>
    <t>10</t>
  </si>
  <si>
    <t>10 cada grupo (un grupo es una cadena de caracteres entre punto y coma (;))</t>
  </si>
  <si>
    <t>2</t>
  </si>
  <si>
    <t>4-6</t>
  </si>
  <si>
    <t xml:space="preserve">Validación adicional </t>
  </si>
  <si>
    <t>Cune existente, correspondiente al número de identificación del empleado y periodo a emitir</t>
  </si>
  <si>
    <t>* No puede haber más de un registro con el mismo número de documento 
* En el de novedades sí puede tener más de uno</t>
  </si>
  <si>
    <t>Ninguna</t>
  </si>
  <si>
    <t>1) Fecha igual o anterior a la fecha de liquidación inicio
2) Fecha igual o anterior a la de retiro (si está diligenciada)</t>
  </si>
  <si>
    <t>Mayor o igual a 1
Mayor o igual a cantidad de días del periodo de nómina liquidado</t>
  </si>
  <si>
    <t>Fecha igual o posterior a la fecha de ingreso</t>
  </si>
  <si>
    <t>No admite guiones ni caracteres especiales</t>
  </si>
  <si>
    <t>Concatenación de tabla Depto/municipio y aplica para NIE051, NIE052</t>
  </si>
  <si>
    <t>1) Fecha igual o posterior a la fecha de ingreso
2) Fecha igual o anterior a la fecha liquidación fin
3) debe coincidir con el parámetro que se otorgó por interfaz de periodo emitido</t>
  </si>
  <si>
    <t>1) Fecha  posterior a la fecha de ingreso
2) Fecha igual o posterior  a la fecha liquidación inicio
3) (FechaLiquidacionFin-FechaLiquidacionInicio)&lt;31
4) debe coincidir con el parámetro que se otorgó por interfaz de periodo emitido</t>
  </si>
  <si>
    <t>1) Fecha igual o posterior a la fecha de ingreso.</t>
  </si>
  <si>
    <t xml:space="preserve">Si selecciona Consignación bancaria, transferencia débito interbancario, transferencia débito bancario o CATS  en medio de pago, este campo obligatorio. </t>
  </si>
  <si>
    <t>Número mayor o igual a 1 e igual o inferior a 31</t>
  </si>
  <si>
    <t>Máximo 31 días</t>
  </si>
  <si>
    <t>Enviar null por defecto para obligar al usuario a escoger</t>
  </si>
  <si>
    <t>Operación</t>
  </si>
  <si>
    <t>Aplica Auxilios</t>
  </si>
  <si>
    <t>Sumatoria de Todos los Devengos</t>
  </si>
  <si>
    <t>Sumatoria de Todas las Deducciones</t>
  </si>
  <si>
    <t>Devengos total -deducciones total</t>
  </si>
  <si>
    <t>Porcentajes y variables</t>
  </si>
  <si>
    <t>-</t>
  </si>
  <si>
    <t>Enlazado a</t>
  </si>
  <si>
    <t>NIE 045 Y CUNE DE ESE PERIODO</t>
  </si>
  <si>
    <t>Tabla 5.2.1</t>
  </si>
  <si>
    <t>Tabla 5.5.3</t>
  </si>
  <si>
    <t>Tabla 5.5.4</t>
  </si>
  <si>
    <t>5.5.1.2</t>
  </si>
  <si>
    <t>Tabla 5.4.3/ Tabla 5.4.2</t>
  </si>
  <si>
    <t xml:space="preserve">No </t>
  </si>
  <si>
    <t>Tabla 5.5.1</t>
  </si>
  <si>
    <t>Tabla 5.3.3.2</t>
  </si>
  <si>
    <t xml:space="preserve">NIE066 Y NIE 068
Tabla propia 2. Tipo de cuenta </t>
  </si>
  <si>
    <t>NIE 066 Y NIE068</t>
  </si>
  <si>
    <t>NIE062 y NIE069</t>
  </si>
  <si>
    <t>Aplica Viáticos</t>
  </si>
  <si>
    <t>Aplica Horas Extras</t>
  </si>
  <si>
    <t>Aplica Vac comunes</t>
  </si>
  <si>
    <t>Aplica Vac compensadas</t>
  </si>
  <si>
    <t>Aplica Primas</t>
  </si>
  <si>
    <t>Aplica Cesantías</t>
  </si>
  <si>
    <t>Aplica Incapacidad</t>
  </si>
  <si>
    <t>Tabla 5.5.6 
Aplica Incapacidad</t>
  </si>
  <si>
    <t>Aplica Licencia M/P</t>
  </si>
  <si>
    <t>Aplica Licencia remunerada</t>
  </si>
  <si>
    <t>Aplica Licencia no remunerada</t>
  </si>
  <si>
    <t>Aplica Bono</t>
  </si>
  <si>
    <t>Aplica Bonificaciones</t>
  </si>
  <si>
    <t>Aplica Compensación</t>
  </si>
  <si>
    <t>Aplica Comisiones</t>
  </si>
  <si>
    <t>aplica Huelga</t>
  </si>
  <si>
    <t>Aplica Anticipos</t>
  </si>
  <si>
    <t>Aplica pago a terceros</t>
  </si>
  <si>
    <t>Aplica otros conceptos categorizados</t>
  </si>
  <si>
    <t>Aplica otros conceptos NO categorizados</t>
  </si>
  <si>
    <t>Aplican otras deducciones</t>
  </si>
  <si>
    <t xml:space="preserve">Aplica de seguridad pensional </t>
  </si>
  <si>
    <t>Aplica sindicato</t>
  </si>
  <si>
    <t>Aplican Sanciones</t>
  </si>
  <si>
    <t>Aplica Libranza</t>
  </si>
  <si>
    <t>Aplica Anticipo</t>
  </si>
  <si>
    <t>Todos los valores de la sección verde</t>
  </si>
  <si>
    <t>Todos los valores de la sección naranja</t>
  </si>
  <si>
    <t>NIE187, NIE 188</t>
  </si>
  <si>
    <t>name</t>
  </si>
  <si>
    <t>id</t>
  </si>
  <si>
    <t>fecha</t>
  </si>
  <si>
    <t>Periodo</t>
  </si>
  <si>
    <t>cuneNovedad</t>
  </si>
  <si>
    <t>tipoDocumento</t>
  </si>
  <si>
    <t>numeroDocumento</t>
  </si>
  <si>
    <t>primerNombre</t>
  </si>
  <si>
    <t>otrosNombres</t>
  </si>
  <si>
    <t>primerApellido</t>
  </si>
  <si>
    <t>segundoApellido</t>
  </si>
  <si>
    <t>codigoInterno</t>
  </si>
  <si>
    <t>fechaIngreso</t>
  </si>
  <si>
    <t>tiempoLaborado</t>
  </si>
  <si>
    <t>fechaRetiro</t>
  </si>
  <si>
    <t>tipoTrabajador</t>
  </si>
  <si>
    <t>trabajadorDependiente</t>
  </si>
  <si>
    <t>tipoContrato</t>
  </si>
  <si>
    <t>salarioIntegral</t>
  </si>
  <si>
    <t>actividadAltoRiesgo</t>
  </si>
  <si>
    <t>prefijoSucursal</t>
  </si>
  <si>
    <t>codigoMunicipio</t>
  </si>
  <si>
    <t>direccion</t>
  </si>
  <si>
    <t>fechaInicioLiquidacion</t>
  </si>
  <si>
    <t>fechaFinLiquidacion</t>
  </si>
  <si>
    <t>frecuenciaPago</t>
  </si>
  <si>
    <t>fechaPago</t>
  </si>
  <si>
    <t>medioPago</t>
  </si>
  <si>
    <t>entidadBancaria</t>
  </si>
  <si>
    <t>tipoCuentaBancaria</t>
  </si>
  <si>
    <t>numeroCuentaBancaria</t>
  </si>
  <si>
    <t>sueldoBasico</t>
  </si>
  <si>
    <t>diasTrabajados</t>
  </si>
  <si>
    <t>sueldoTrabajado</t>
  </si>
  <si>
    <t>auxilioTransporte</t>
  </si>
  <si>
    <t>viaticosSalariales</t>
  </si>
  <si>
    <t>viaticosNoSalariales</t>
  </si>
  <si>
    <t>horasExtrasDiurnas</t>
  </si>
  <si>
    <t>horasExtrasNocturnas</t>
  </si>
  <si>
    <t>horasExtrasDominicales</t>
  </si>
  <si>
    <t>horasExtrasNocturnasDominicales</t>
  </si>
  <si>
    <t>horasRecargoNocturno</t>
  </si>
  <si>
    <t>horasRecargoDominical</t>
  </si>
  <si>
    <t>horasRecargoNocturnoDominical</t>
  </si>
  <si>
    <t>totalHorasExtrasRecargo</t>
  </si>
  <si>
    <t>valorTotalHorasExtrasRecargo</t>
  </si>
  <si>
    <t>diasVacaciones</t>
  </si>
  <si>
    <t>valorVacaciones</t>
  </si>
  <si>
    <t>vacacionesCompensadas</t>
  </si>
  <si>
    <t>valorVacacionesCompensadas</t>
  </si>
  <si>
    <t>diasPrima</t>
  </si>
  <si>
    <t>valorPrimaSalarial</t>
  </si>
  <si>
    <t>valorPrimaNoSalarial</t>
  </si>
  <si>
    <t>valorCesantias</t>
  </si>
  <si>
    <t>porcInteresesCesantias</t>
  </si>
  <si>
    <t>valorInteresesCesantias</t>
  </si>
  <si>
    <t>diasIncapacidad</t>
  </si>
  <si>
    <t>tipoIncapacidad</t>
  </si>
  <si>
    <t>valorIncapacidad</t>
  </si>
  <si>
    <t>diasLicencia</t>
  </si>
  <si>
    <t>valorLicencia</t>
  </si>
  <si>
    <t>diasLicenciaRemunerada</t>
  </si>
  <si>
    <t>valorLicenciaRemunerada</t>
  </si>
  <si>
    <t>diasLicenciaNoRemunerada</t>
  </si>
  <si>
    <t>valorAuxiliosSalariales</t>
  </si>
  <si>
    <t>valorAuxiliosNoSalariales</t>
  </si>
  <si>
    <t>valorBonosSalariales</t>
  </si>
  <si>
    <t>valorBonosNoSalariales</t>
  </si>
  <si>
    <t>valorBonoSalarialAlimentacion</t>
  </si>
  <si>
    <t>valorBonosNoSalarialesAlimentacion</t>
  </si>
  <si>
    <t>valorBonificacionesSalariales</t>
  </si>
  <si>
    <t>valorBonificacionesNoSalariales</t>
  </si>
  <si>
    <t>valorCompensacionesOrdinarias</t>
  </si>
  <si>
    <t>compensacionOrdinaria</t>
  </si>
  <si>
    <t>valorComisiones</t>
  </si>
  <si>
    <t>diasHuelga</t>
  </si>
  <si>
    <t>valorAnticipo</t>
  </si>
  <si>
    <t>valorPagosTerceros</t>
  </si>
  <si>
    <t>dotacion</t>
  </si>
  <si>
    <t>apoyoSostenibilidad</t>
  </si>
  <si>
    <t>teletrabajo</t>
  </si>
  <si>
    <t>bonificacionRetiro</t>
  </si>
  <si>
    <t>indemnizacionRetiro</t>
  </si>
  <si>
    <t>reintegro</t>
  </si>
  <si>
    <t>descripcionReintegro</t>
  </si>
  <si>
    <t>valorSalarial</t>
  </si>
  <si>
    <t>valorNoSalarial</t>
  </si>
  <si>
    <t>porcAporteSalud</t>
  </si>
  <si>
    <t>deduccionSalud</t>
  </si>
  <si>
    <t>planComplementario</t>
  </si>
  <si>
    <t>porcAportePension</t>
  </si>
  <si>
    <t>deduccionPension</t>
  </si>
  <si>
    <t>pensionVoluntaria</t>
  </si>
  <si>
    <t>porcFondoSeguridadPensional</t>
  </si>
  <si>
    <t>deduccionFondoSeguridadPensional</t>
  </si>
  <si>
    <t>porcFondoSubsistencia</t>
  </si>
  <si>
    <t>deduccionFondoSubsistencia</t>
  </si>
  <si>
    <t>porcAporteSindicato</t>
  </si>
  <si>
    <t>deduccionAporteSindicato</t>
  </si>
  <si>
    <t>sancionPublica</t>
  </si>
  <si>
    <t>sanscionPrivada</t>
  </si>
  <si>
    <t>descripcionLibranza</t>
  </si>
  <si>
    <t>valorLibranza</t>
  </si>
  <si>
    <t>afc</t>
  </si>
  <si>
    <t>retencionFuente</t>
  </si>
  <si>
    <t>cooperativa</t>
  </si>
  <si>
    <t>embargoFiscal</t>
  </si>
  <si>
    <t>educacion</t>
  </si>
  <si>
    <t>deuda</t>
  </si>
  <si>
    <t>otrasDeducciones</t>
  </si>
  <si>
    <t>deventosTotales</t>
  </si>
  <si>
    <t>deduccionesTotales</t>
  </si>
  <si>
    <t>salarioTotal</t>
  </si>
  <si>
    <t>observaciones</t>
  </si>
  <si>
    <t>Type</t>
  </si>
  <si>
    <t>uniqueidentifier</t>
  </si>
  <si>
    <t>smallDateTime</t>
  </si>
  <si>
    <t>char6</t>
  </si>
  <si>
    <t>varchar(max)</t>
  </si>
  <si>
    <t>tinyInt</t>
  </si>
  <si>
    <t>varchar(50)</t>
  </si>
  <si>
    <t>varchar(60)</t>
  </si>
  <si>
    <t>smalldatetime</t>
  </si>
  <si>
    <t>smallInt</t>
  </si>
  <si>
    <t>bit</t>
  </si>
  <si>
    <t>varchar(20)</t>
  </si>
  <si>
    <t>varchar(200)</t>
  </si>
  <si>
    <t>varchar(100)</t>
  </si>
  <si>
    <t>decimal(18, 2)</t>
  </si>
  <si>
    <t>Key</t>
  </si>
  <si>
    <t>PK</t>
  </si>
  <si>
    <t>FK</t>
  </si>
  <si>
    <t>nullAllowed</t>
  </si>
  <si>
    <t>ValidadorGeneral</t>
  </si>
  <si>
    <t>Version</t>
  </si>
  <si>
    <t>ValidadorRegistro</t>
  </si>
  <si>
    <t>tipoOperacion</t>
  </si>
  <si>
    <t>valorHorasExtrasDiurnas</t>
  </si>
  <si>
    <t>valorHorasExtrasNocturnas</t>
  </si>
  <si>
    <t>valorHorasExtrasDominicales</t>
  </si>
  <si>
    <t>valorHorasExtrasNocturnasDominicales</t>
  </si>
  <si>
    <t>valorHorasRecargoNocturno</t>
  </si>
  <si>
    <t>valorHorasRecargoDominical</t>
  </si>
  <si>
    <t>valorHorasRecargoNocturnoDominical</t>
  </si>
  <si>
    <t>valorCompentacionesExtraordinarias</t>
  </si>
  <si>
    <t>devAnticipos</t>
  </si>
  <si>
    <t>devPagosTerceros</t>
  </si>
  <si>
    <t>devengoReintegro</t>
  </si>
  <si>
    <t>descripcionConceptoNC</t>
  </si>
  <si>
    <t>valorSalarialConceptoNC</t>
  </si>
  <si>
    <t>valorNoSalarialConceptoNC</t>
  </si>
  <si>
    <t>valorSalud</t>
  </si>
  <si>
    <t>valorPension</t>
  </si>
  <si>
    <t>valorPensionVoluntaria</t>
  </si>
  <si>
    <t>valorFondoSolidaridad</t>
  </si>
  <si>
    <t>valorFondoSubsistencia</t>
  </si>
  <si>
    <t>valorSindicato</t>
  </si>
  <si>
    <t>valorSancionPublica</t>
  </si>
  <si>
    <t>valorSancionPrivada</t>
  </si>
  <si>
    <t>dedValorPagosTerceros</t>
  </si>
  <si>
    <t>dedValorAnticipos</t>
  </si>
  <si>
    <t>valorAFC</t>
  </si>
  <si>
    <t>valorCooperativa</t>
  </si>
  <si>
    <t>valorEmbargoFiscal</t>
  </si>
  <si>
    <t>valorEducacion</t>
  </si>
  <si>
    <t>deduccionReintegro</t>
  </si>
  <si>
    <t>valorDeuda</t>
  </si>
  <si>
    <t>valorOtrasDeducciones</t>
  </si>
  <si>
    <t>devengosTotales</t>
  </si>
  <si>
    <t>1038407013</t>
  </si>
  <si>
    <t>RICARDO</t>
  </si>
  <si>
    <t xml:space="preserve">RAMIREZ </t>
  </si>
  <si>
    <t xml:space="preserve">ZULUAGA </t>
  </si>
  <si>
    <t>Rionegro / Antioquia</t>
  </si>
  <si>
    <t xml:space="preserve">Carrera 46 # 39-96 </t>
  </si>
  <si>
    <t>27484413113</t>
  </si>
  <si>
    <t>1017183846</t>
  </si>
  <si>
    <t>MARIA</t>
  </si>
  <si>
    <t>CAMILA</t>
  </si>
  <si>
    <t>RAMOS</t>
  </si>
  <si>
    <t>GONZALEZ</t>
  </si>
  <si>
    <t>41268834913</t>
  </si>
  <si>
    <t>1047969965</t>
  </si>
  <si>
    <t>SINDI</t>
  </si>
  <si>
    <t>CAROLINA</t>
  </si>
  <si>
    <t xml:space="preserve">POSADA </t>
  </si>
  <si>
    <t>OSPINA</t>
  </si>
  <si>
    <t>02485372612</t>
  </si>
  <si>
    <t>1036956287</t>
  </si>
  <si>
    <t>JANNY</t>
  </si>
  <si>
    <t>DANIELA</t>
  </si>
  <si>
    <t xml:space="preserve">RENDON </t>
  </si>
  <si>
    <t xml:space="preserve">SANCHEZ </t>
  </si>
  <si>
    <t xml:space="preserve">33186322539 </t>
  </si>
  <si>
    <t>1036951239</t>
  </si>
  <si>
    <t>ANDRES</t>
  </si>
  <si>
    <t>ARBELAEZ</t>
  </si>
  <si>
    <t>GOMEZ</t>
  </si>
  <si>
    <t>10092460993</t>
  </si>
  <si>
    <t xml:space="preserve">PRESTAMO COMFAMA </t>
  </si>
  <si>
    <t>30/4/2023</t>
  </si>
  <si>
    <t>28/4/2023</t>
  </si>
  <si>
    <t xml:space="preserve">BANCOLOMBIA 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</si>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</sst>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yyyy\-mm\-dd;@"/>
    <numFmt numFmtId="165" formatCode="_-* #,##0_-;\-* #,##0_-;_-* &quot;-&quot;??_-;_-@_-"/>
    <numFmt numFmtId="166" formatCode="&quot;$&quot;\ #,##0.00"/>
  </numFmts>
  <fonts count="32" x14ac:knownFonts="1"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12"/>
      <color theme="1"/>
      <name val="Century Gothic"/>
      <family val="2"/>
    </font>
    <font>
      <b/>
      <sz val="14"/>
      <color theme="1"/>
      <name val="Century Gothic"/>
      <family val="2"/>
    </font>
    <font>
      <sz val="11"/>
      <name val="Century Gothic"/>
      <family val="2"/>
    </font>
    <font>
      <sz val="11"/>
      <color theme="0" tint="-0.34998626667073579"/>
      <name val="Century Gothic"/>
      <family val="2"/>
    </font>
    <font>
      <u/>
      <sz val="11"/>
      <color theme="10"/>
      <name val="Calibri"/>
      <family val="2"/>
      <scheme val="minor"/>
    </font>
    <font>
      <sz val="14"/>
      <color theme="1"/>
      <name val="Century Gothic"/>
      <family val="2"/>
    </font>
    <font>
      <b/>
      <u/>
      <sz val="11"/>
      <name val="Calibri"/>
      <family val="2"/>
      <scheme val="minor"/>
    </font>
    <font>
      <b/>
      <sz val="10"/>
      <color indexed="81"/>
      <name val="Century Gothic"/>
      <family val="2"/>
    </font>
    <font>
      <sz val="10"/>
      <color indexed="81"/>
      <name val="Century Gothic"/>
      <family val="2"/>
    </font>
    <font>
      <i/>
      <sz val="10"/>
      <color indexed="81"/>
      <name val="Century Gothic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Century Gothic"/>
      <family val="2"/>
    </font>
  </fonts>
  <fills count="3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B0511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38A3B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gray0625">
        <fgColor theme="0"/>
        <bgColor theme="9" tint="0.59999389629810485"/>
      </patternFill>
    </fill>
    <fill>
      <patternFill patternType="gray0625">
        <fgColor theme="9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0"/>
        <bgColor rgb="FFFAD6D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EE3EA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6F8F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168">
    <xf numFmtId="0" fontId="0" fillId="0" borderId="0" xfId="0"/>
    <xf numFmtId="0" fontId="0" fillId="0" borderId="0" xfId="0" applyAlignment="1">
      <alignment horizontal="center"/>
    </xf>
    <xf numFmtId="2" fontId="1" fillId="0" borderId="0" xfId="0" applyNumberFormat="1" applyFont="1"/>
    <xf numFmtId="49" fontId="1" fillId="0" borderId="0" xfId="0" applyNumberFormat="1" applyFon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49" fontId="4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4" fillId="0" borderId="0" xfId="0" applyFont="1"/>
    <xf numFmtId="49" fontId="1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12" fillId="3" borderId="0" xfId="0" applyFont="1" applyFill="1"/>
    <xf numFmtId="0" fontId="13" fillId="0" borderId="0" xfId="0" applyFont="1" applyAlignment="1">
      <alignment horizontal="center"/>
    </xf>
    <xf numFmtId="0" fontId="3" fillId="6" borderId="0" xfId="0" applyFont="1" applyFill="1" applyAlignment="1">
      <alignment vertical="center" wrapText="1"/>
    </xf>
    <xf numFmtId="0" fontId="14" fillId="10" borderId="10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6" fillId="18" borderId="21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2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 wrapText="1"/>
    </xf>
    <xf numFmtId="0" fontId="10" fillId="7" borderId="0" xfId="0" applyFont="1" applyFill="1" applyAlignment="1">
      <alignment horizontal="left" vertical="center" wrapText="1"/>
    </xf>
    <xf numFmtId="165" fontId="10" fillId="0" borderId="0" xfId="0" applyNumberFormat="1" applyFont="1" applyAlignment="1">
      <alignment horizontal="center" vertical="center"/>
    </xf>
    <xf numFmtId="165" fontId="10" fillId="0" borderId="0" xfId="1" applyNumberFormat="1" applyFont="1" applyAlignment="1" applyProtection="1">
      <alignment horizontal="center" vertical="center"/>
    </xf>
    <xf numFmtId="0" fontId="10" fillId="22" borderId="0" xfId="0" applyFont="1" applyFill="1" applyAlignment="1">
      <alignment horizontal="center" vertical="center"/>
    </xf>
    <xf numFmtId="44" fontId="10" fillId="0" borderId="0" xfId="2" applyFont="1" applyAlignment="1" applyProtection="1">
      <alignment horizontal="center" vertical="center"/>
    </xf>
    <xf numFmtId="1" fontId="3" fillId="0" borderId="0" xfId="0" applyNumberFormat="1" applyFont="1"/>
    <xf numFmtId="0" fontId="11" fillId="0" borderId="0" xfId="0" applyFont="1"/>
    <xf numFmtId="164" fontId="3" fillId="0" borderId="0" xfId="0" applyNumberFormat="1" applyFon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0" fontId="3" fillId="0" borderId="0" xfId="0" applyFont="1"/>
    <xf numFmtId="43" fontId="0" fillId="0" borderId="0" xfId="1" applyFont="1" applyAlignment="1" applyProtection="1">
      <alignment horizontal="center" vertical="center"/>
    </xf>
    <xf numFmtId="43" fontId="0" fillId="0" borderId="0" xfId="1" applyFont="1" applyProtection="1"/>
    <xf numFmtId="0" fontId="0" fillId="23" borderId="0" xfId="0" applyFill="1"/>
    <xf numFmtId="0" fontId="0" fillId="23" borderId="0" xfId="0" applyFill="1" applyAlignment="1">
      <alignment horizontal="left"/>
    </xf>
    <xf numFmtId="49" fontId="17" fillId="0" borderId="0" xfId="0" applyNumberFormat="1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49" fontId="17" fillId="26" borderId="5" xfId="0" applyNumberFormat="1" applyFont="1" applyFill="1" applyBorder="1" applyAlignment="1" applyProtection="1">
      <alignment vertical="center"/>
      <protection locked="0"/>
    </xf>
    <xf numFmtId="49" fontId="17" fillId="0" borderId="29" xfId="0" applyNumberFormat="1" applyFont="1" applyBorder="1" applyAlignment="1" applyProtection="1">
      <alignment vertical="center"/>
      <protection locked="0"/>
    </xf>
    <xf numFmtId="0" fontId="2" fillId="13" borderId="13" xfId="0" applyFont="1" applyFill="1" applyBorder="1" applyAlignment="1">
      <alignment vertical="center" wrapText="1"/>
    </xf>
    <xf numFmtId="14" fontId="17" fillId="26" borderId="5" xfId="0" applyNumberFormat="1" applyFont="1" applyFill="1" applyBorder="1" applyAlignment="1" applyProtection="1">
      <alignment horizontal="center" vertical="center"/>
      <protection locked="0"/>
    </xf>
    <xf numFmtId="14" fontId="17" fillId="0" borderId="29" xfId="0" applyNumberFormat="1" applyFont="1" applyBorder="1" applyAlignment="1" applyProtection="1">
      <alignment horizontal="center" vertical="center"/>
      <protection locked="0"/>
    </xf>
    <xf numFmtId="166" fontId="17" fillId="26" borderId="5" xfId="0" applyNumberFormat="1" applyFont="1" applyFill="1" applyBorder="1" applyAlignment="1" applyProtection="1">
      <alignment vertical="center"/>
      <protection locked="0"/>
    </xf>
    <xf numFmtId="166" fontId="17" fillId="27" borderId="5" xfId="0" applyNumberFormat="1" applyFont="1" applyFill="1" applyBorder="1" applyAlignment="1" applyProtection="1">
      <alignment vertical="center"/>
      <protection locked="0"/>
    </xf>
    <xf numFmtId="10" fontId="17" fillId="27" borderId="5" xfId="3" applyNumberFormat="1" applyFont="1" applyFill="1" applyBorder="1" applyAlignment="1" applyProtection="1">
      <alignment vertical="center"/>
      <protection locked="0"/>
    </xf>
    <xf numFmtId="10" fontId="17" fillId="26" borderId="5" xfId="3" applyNumberFormat="1" applyFont="1" applyFill="1" applyBorder="1" applyAlignment="1" applyProtection="1">
      <alignment vertical="center"/>
      <protection locked="0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49" fontId="17" fillId="0" borderId="0" xfId="0" applyNumberFormat="1" applyFont="1" applyAlignment="1">
      <alignment vertical="center"/>
    </xf>
    <xf numFmtId="0" fontId="20" fillId="0" borderId="0" xfId="0" applyFont="1" applyAlignment="1">
      <alignment horizontal="left" vertical="center"/>
    </xf>
    <xf numFmtId="49" fontId="20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right" vertical="center" wrapText="1"/>
    </xf>
    <xf numFmtId="0" fontId="0" fillId="0" borderId="0" xfId="0" applyAlignment="1">
      <alignment vertical="center"/>
    </xf>
    <xf numFmtId="0" fontId="17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7" fillId="25" borderId="1" xfId="0" applyFont="1" applyFill="1" applyBorder="1" applyAlignment="1">
      <alignment horizontal="center" vertical="center" wrapText="1"/>
    </xf>
    <xf numFmtId="0" fontId="17" fillId="24" borderId="1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2" fontId="23" fillId="0" borderId="0" xfId="4" applyNumberFormat="1" applyProtection="1"/>
    <xf numFmtId="0" fontId="24" fillId="0" borderId="0" xfId="0" applyFont="1" applyAlignment="1">
      <alignment horizontal="center" vertical="center"/>
    </xf>
    <xf numFmtId="0" fontId="17" fillId="24" borderId="0" xfId="0" applyFont="1" applyFill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0" fillId="0" borderId="1" xfId="0" applyBorder="1" applyProtection="1">
      <protection locked="0"/>
    </xf>
    <xf numFmtId="0" fontId="17" fillId="0" borderId="0" xfId="0" applyFont="1" applyAlignment="1">
      <alignment horizontal="right" vertical="top"/>
    </xf>
    <xf numFmtId="0" fontId="0" fillId="29" borderId="0" xfId="0" applyFill="1"/>
    <xf numFmtId="10" fontId="0" fillId="0" borderId="0" xfId="3" applyNumberFormat="1" applyFont="1" applyProtection="1"/>
    <xf numFmtId="49" fontId="0" fillId="0" borderId="0" xfId="0" applyNumberFormat="1"/>
    <xf numFmtId="0" fontId="0" fillId="0" borderId="0" xfId="0" applyAlignment="1">
      <alignment wrapText="1"/>
    </xf>
    <xf numFmtId="0" fontId="6" fillId="14" borderId="0" xfId="0" applyFont="1" applyFill="1" applyAlignment="1">
      <alignment horizontal="center" vertical="center" wrapText="1"/>
    </xf>
    <xf numFmtId="0" fontId="6" fillId="15" borderId="21" xfId="0" applyFont="1" applyFill="1" applyBorder="1" applyAlignment="1">
      <alignment horizontal="center" vertical="center" wrapText="1"/>
    </xf>
    <xf numFmtId="0" fontId="6" fillId="14" borderId="22" xfId="0" applyFont="1" applyFill="1" applyBorder="1" applyAlignment="1">
      <alignment horizontal="center" vertical="center" wrapText="1"/>
    </xf>
    <xf numFmtId="0" fontId="6" fillId="15" borderId="23" xfId="0" applyFont="1" applyFill="1" applyBorder="1" applyAlignment="1">
      <alignment horizontal="center" vertical="center" wrapText="1"/>
    </xf>
    <xf numFmtId="0" fontId="6" fillId="15" borderId="24" xfId="0" applyFont="1" applyFill="1" applyBorder="1" applyAlignment="1">
      <alignment horizontal="center" vertical="center" wrapText="1"/>
    </xf>
    <xf numFmtId="0" fontId="6" fillId="14" borderId="25" xfId="0" applyFont="1" applyFill="1" applyBorder="1" applyAlignment="1">
      <alignment horizontal="center" vertical="center" wrapText="1"/>
    </xf>
    <xf numFmtId="0" fontId="6" fillId="14" borderId="8" xfId="0" applyFont="1" applyFill="1" applyBorder="1" applyAlignment="1">
      <alignment horizontal="center" vertical="center" wrapText="1"/>
    </xf>
    <xf numFmtId="0" fontId="6" fillId="16" borderId="21" xfId="0" applyFont="1" applyFill="1" applyBorder="1" applyAlignment="1">
      <alignment horizontal="center" vertical="center" wrapText="1"/>
    </xf>
    <xf numFmtId="0" fontId="6" fillId="16" borderId="23" xfId="0" applyFont="1" applyFill="1" applyBorder="1" applyAlignment="1">
      <alignment horizontal="center" vertical="center" wrapText="1"/>
    </xf>
    <xf numFmtId="0" fontId="6" fillId="16" borderId="24" xfId="0" applyFont="1" applyFill="1" applyBorder="1" applyAlignment="1">
      <alignment horizontal="center" vertical="center" wrapText="1"/>
    </xf>
    <xf numFmtId="0" fontId="6" fillId="17" borderId="21" xfId="0" applyFont="1" applyFill="1" applyBorder="1" applyAlignment="1">
      <alignment horizontal="center" vertical="center" wrapText="1"/>
    </xf>
    <xf numFmtId="0" fontId="6" fillId="19" borderId="26" xfId="0" applyFont="1" applyFill="1" applyBorder="1" applyAlignment="1">
      <alignment horizontal="center" vertical="center" wrapText="1"/>
    </xf>
    <xf numFmtId="0" fontId="6" fillId="20" borderId="27" xfId="0" applyFont="1" applyFill="1" applyBorder="1" applyAlignment="1">
      <alignment horizontal="center" vertical="center" wrapText="1"/>
    </xf>
    <xf numFmtId="0" fontId="6" fillId="20" borderId="28" xfId="0" applyFont="1" applyFill="1" applyBorder="1" applyAlignment="1">
      <alignment horizontal="center" vertical="center" wrapText="1"/>
    </xf>
    <xf numFmtId="0" fontId="6" fillId="21" borderId="21" xfId="0" applyFont="1" applyFill="1" applyBorder="1" applyAlignment="1">
      <alignment horizontal="center" vertical="center" wrapText="1"/>
    </xf>
    <xf numFmtId="0" fontId="6" fillId="13" borderId="21" xfId="0" applyFont="1" applyFill="1" applyBorder="1" applyAlignment="1">
      <alignment horizontal="center" vertical="center" wrapText="1"/>
    </xf>
    <xf numFmtId="0" fontId="6" fillId="13" borderId="23" xfId="0" applyFont="1" applyFill="1" applyBorder="1" applyAlignment="1">
      <alignment horizontal="center" vertical="center" wrapText="1"/>
    </xf>
    <xf numFmtId="0" fontId="6" fillId="13" borderId="24" xfId="0" applyFont="1" applyFill="1" applyBorder="1" applyAlignment="1">
      <alignment horizontal="center" vertical="center" wrapText="1"/>
    </xf>
    <xf numFmtId="0" fontId="6" fillId="13" borderId="13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7" fillId="31" borderId="0" xfId="0" applyFont="1" applyFill="1"/>
    <xf numFmtId="0" fontId="17" fillId="0" borderId="1" xfId="0" applyFont="1" applyBorder="1" applyAlignment="1">
      <alignment horizontal="center" vertical="center" wrapText="1"/>
    </xf>
    <xf numFmtId="1" fontId="17" fillId="26" borderId="5" xfId="0" applyNumberFormat="1" applyFont="1" applyFill="1" applyBorder="1" applyAlignment="1" applyProtection="1">
      <alignment horizontal="center" vertical="center"/>
      <protection locked="0"/>
    </xf>
    <xf numFmtId="1" fontId="0" fillId="0" borderId="0" xfId="3" applyNumberFormat="1" applyFont="1" applyProtection="1"/>
    <xf numFmtId="9" fontId="0" fillId="0" borderId="0" xfId="0" applyNumberFormat="1"/>
    <xf numFmtId="0" fontId="1" fillId="0" borderId="0" xfId="0" applyFont="1"/>
    <xf numFmtId="49" fontId="17" fillId="26" borderId="5" xfId="0" applyNumberFormat="1" applyFont="1" applyFill="1" applyBorder="1" applyAlignment="1" applyProtection="1">
      <alignment horizontal="right" vertical="center"/>
      <protection locked="0"/>
    </xf>
    <xf numFmtId="3" fontId="17" fillId="26" borderId="5" xfId="0" applyNumberFormat="1" applyFont="1" applyFill="1" applyBorder="1" applyAlignment="1" applyProtection="1">
      <alignment vertical="center"/>
      <protection locked="0"/>
    </xf>
    <xf numFmtId="3" fontId="17" fillId="27" borderId="5" xfId="0" applyNumberFormat="1" applyFont="1" applyFill="1" applyBorder="1" applyAlignment="1" applyProtection="1">
      <alignment vertical="center"/>
      <protection locked="0"/>
    </xf>
    <xf numFmtId="0" fontId="17" fillId="0" borderId="1" xfId="0" applyFont="1" applyBorder="1" applyAlignment="1">
      <alignment horizontal="left" vertical="center" wrapText="1"/>
    </xf>
    <xf numFmtId="49" fontId="21" fillId="0" borderId="3" xfId="0" applyNumberFormat="1" applyFont="1" applyBorder="1" applyAlignment="1" applyProtection="1">
      <alignment horizontal="left" vertical="center"/>
      <protection locked="0"/>
    </xf>
    <xf numFmtId="49" fontId="21" fillId="0" borderId="4" xfId="0" applyNumberFormat="1" applyFont="1" applyBorder="1" applyAlignment="1" applyProtection="1">
      <alignment horizontal="left" vertical="center"/>
      <protection locked="0"/>
    </xf>
    <xf numFmtId="49" fontId="21" fillId="0" borderId="30" xfId="0" applyNumberFormat="1" applyFont="1" applyBorder="1" applyAlignment="1" applyProtection="1">
      <alignment horizontal="left" vertical="center"/>
      <protection locked="0"/>
    </xf>
    <xf numFmtId="0" fontId="24" fillId="28" borderId="3" xfId="0" applyFont="1" applyFill="1" applyBorder="1" applyAlignment="1">
      <alignment horizontal="center" vertical="center"/>
    </xf>
    <xf numFmtId="0" fontId="24" fillId="28" borderId="4" xfId="0" applyFont="1" applyFill="1" applyBorder="1" applyAlignment="1">
      <alignment horizontal="center" vertical="center"/>
    </xf>
    <xf numFmtId="0" fontId="24" fillId="28" borderId="30" xfId="0" applyFont="1" applyFill="1" applyBorder="1" applyAlignment="1">
      <alignment horizontal="center" vertical="center"/>
    </xf>
    <xf numFmtId="0" fontId="17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49" fontId="24" fillId="28" borderId="3" xfId="0" applyNumberFormat="1" applyFont="1" applyFill="1" applyBorder="1" applyAlignment="1">
      <alignment horizontal="center" vertical="center"/>
    </xf>
    <xf numFmtId="49" fontId="24" fillId="28" borderId="4" xfId="0" applyNumberFormat="1" applyFont="1" applyFill="1" applyBorder="1" applyAlignment="1">
      <alignment horizontal="center" vertical="center"/>
    </xf>
    <xf numFmtId="49" fontId="24" fillId="28" borderId="30" xfId="0" applyNumberFormat="1" applyFont="1" applyFill="1" applyBorder="1" applyAlignment="1">
      <alignment horizontal="center" vertical="center"/>
    </xf>
    <xf numFmtId="0" fontId="24" fillId="30" borderId="3" xfId="0" applyFont="1" applyFill="1" applyBorder="1" applyAlignment="1">
      <alignment horizontal="center" vertical="center"/>
    </xf>
    <xf numFmtId="0" fontId="24" fillId="30" borderId="4" xfId="0" applyFont="1" applyFill="1" applyBorder="1" applyAlignment="1">
      <alignment horizontal="center" vertical="center"/>
    </xf>
    <xf numFmtId="0" fontId="24" fillId="30" borderId="30" xfId="0" applyFont="1" applyFill="1" applyBorder="1" applyAlignment="1">
      <alignment horizontal="center" vertical="center"/>
    </xf>
    <xf numFmtId="0" fontId="24" fillId="30" borderId="3" xfId="0" applyFont="1" applyFill="1" applyBorder="1" applyAlignment="1">
      <alignment horizontal="center" vertical="center" wrapText="1"/>
    </xf>
    <xf numFmtId="0" fontId="24" fillId="30" borderId="4" xfId="0" applyFont="1" applyFill="1" applyBorder="1" applyAlignment="1">
      <alignment horizontal="center" vertical="center" wrapText="1"/>
    </xf>
    <xf numFmtId="0" fontId="24" fillId="30" borderId="30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/>
    </xf>
    <xf numFmtId="0" fontId="12" fillId="3" borderId="6" xfId="0" applyFont="1" applyFill="1" applyBorder="1" applyAlignment="1">
      <alignment horizontal="center"/>
    </xf>
    <xf numFmtId="0" fontId="14" fillId="10" borderId="10" xfId="0" applyFont="1" applyFill="1" applyBorder="1" applyAlignment="1">
      <alignment horizontal="center" vertical="center" wrapText="1"/>
    </xf>
    <xf numFmtId="0" fontId="14" fillId="10" borderId="11" xfId="0" applyFont="1" applyFill="1" applyBorder="1" applyAlignment="1">
      <alignment horizontal="center" vertical="center" wrapText="1"/>
    </xf>
    <xf numFmtId="0" fontId="14" fillId="10" borderId="12" xfId="0" applyFont="1" applyFill="1" applyBorder="1" applyAlignment="1">
      <alignment horizontal="center" vertical="center" wrapText="1"/>
    </xf>
    <xf numFmtId="0" fontId="12" fillId="8" borderId="7" xfId="0" applyFont="1" applyFill="1" applyBorder="1" applyAlignment="1">
      <alignment horizontal="center" vertical="center"/>
    </xf>
    <xf numFmtId="0" fontId="12" fillId="8" borderId="8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horizontal="center" vertical="center"/>
    </xf>
    <xf numFmtId="0" fontId="12" fillId="9" borderId="10" xfId="0" applyFont="1" applyFill="1" applyBorder="1" applyAlignment="1">
      <alignment horizontal="center"/>
    </xf>
    <xf numFmtId="0" fontId="12" fillId="9" borderId="11" xfId="0" applyFont="1" applyFill="1" applyBorder="1" applyAlignment="1">
      <alignment horizontal="center"/>
    </xf>
    <xf numFmtId="0" fontId="12" fillId="9" borderId="12" xfId="0" applyFont="1" applyFill="1" applyBorder="1" applyAlignment="1">
      <alignment horizontal="center"/>
    </xf>
    <xf numFmtId="0" fontId="14" fillId="11" borderId="18" xfId="0" applyFont="1" applyFill="1" applyBorder="1" applyAlignment="1">
      <alignment horizontal="center" vertical="center" wrapText="1"/>
    </xf>
    <xf numFmtId="0" fontId="14" fillId="11" borderId="19" xfId="0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 wrapText="1"/>
    </xf>
    <xf numFmtId="0" fontId="14" fillId="11" borderId="11" xfId="0" applyFont="1" applyFill="1" applyBorder="1" applyAlignment="1">
      <alignment horizontal="center" vertical="center" wrapText="1"/>
    </xf>
    <xf numFmtId="0" fontId="14" fillId="11" borderId="12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 wrapText="1"/>
    </xf>
    <xf numFmtId="0" fontId="14" fillId="6" borderId="11" xfId="0" applyFont="1" applyFill="1" applyBorder="1" applyAlignment="1">
      <alignment horizontal="center" vertical="center" wrapText="1"/>
    </xf>
    <xf numFmtId="0" fontId="14" fillId="6" borderId="12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0" fontId="14" fillId="6" borderId="8" xfId="0" applyFont="1" applyFill="1" applyBorder="1" applyAlignment="1">
      <alignment horizontal="center" vertical="center" wrapText="1"/>
    </xf>
    <xf numFmtId="0" fontId="14" fillId="6" borderId="14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4" fillId="6" borderId="15" xfId="0" applyFont="1" applyFill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vertical="center" wrapText="1"/>
    </xf>
    <xf numFmtId="0" fontId="14" fillId="6" borderId="4" xfId="0" applyFont="1" applyFill="1" applyBorder="1" applyAlignment="1">
      <alignment horizontal="center" vertical="center" wrapText="1"/>
    </xf>
    <xf numFmtId="0" fontId="14" fillId="6" borderId="16" xfId="0" applyFont="1" applyFill="1" applyBorder="1" applyAlignment="1">
      <alignment horizontal="center" vertical="center" wrapText="1"/>
    </xf>
    <xf numFmtId="0" fontId="14" fillId="6" borderId="17" xfId="0" applyFont="1" applyFill="1" applyBorder="1" applyAlignment="1">
      <alignment horizontal="center" vertical="center" wrapText="1"/>
    </xf>
    <xf numFmtId="0" fontId="14" fillId="12" borderId="10" xfId="0" applyFont="1" applyFill="1" applyBorder="1" applyAlignment="1">
      <alignment horizontal="center" vertical="center" wrapText="1"/>
    </xf>
    <xf numFmtId="0" fontId="14" fillId="12" borderId="11" xfId="0" applyFont="1" applyFill="1" applyBorder="1" applyAlignment="1">
      <alignment horizontal="center" vertical="center" wrapText="1"/>
    </xf>
    <xf numFmtId="0" fontId="14" fillId="12" borderId="12" xfId="0" applyFont="1" applyFill="1" applyBorder="1" applyAlignment="1">
      <alignment horizontal="center" vertical="center" wrapText="1"/>
    </xf>
    <xf numFmtId="0" fontId="12" fillId="4" borderId="13" xfId="0" applyFont="1" applyFill="1" applyBorder="1" applyAlignment="1">
      <alignment horizontal="center"/>
    </xf>
    <xf numFmtId="0" fontId="12" fillId="4" borderId="0" xfId="0" applyFont="1" applyFill="1" applyAlignment="1">
      <alignment horizontal="center"/>
    </xf>
  </cellXfs>
  <cellStyles count="5">
    <cellStyle name="Hipervínculo" xfId="4" builtinId="8"/>
    <cellStyle name="Millares" xfId="1" builtinId="3"/>
    <cellStyle name="Moneda" xfId="2" builtinId="4"/>
    <cellStyle name="Normal" xfId="0" builtinId="0"/>
    <cellStyle name="Porcentaje" xfId="3" builtinId="5"/>
  </cellStyles>
  <dxfs count="8">
    <dxf>
      <font>
        <color rgb="FFFF0000"/>
      </font>
      <fill>
        <patternFill>
          <bgColor rgb="FFFFE8E8"/>
        </patternFill>
      </fill>
      <border>
        <left/>
        <right/>
        <top/>
        <bottom/>
      </border>
    </dxf>
    <dxf>
      <font>
        <color theme="0" tint="-0.34998626667073579"/>
      </font>
      <fill>
        <patternFill patternType="none">
          <bgColor auto="1"/>
        </patternFill>
      </fill>
    </dxf>
    <dxf>
      <font>
        <color rgb="FFFF0000"/>
      </font>
      <fill>
        <patternFill>
          <bgColor rgb="FFFFE8E8"/>
        </patternFill>
      </fill>
    </dxf>
    <dxf>
      <font>
        <color theme="9" tint="-0.24994659260841701"/>
      </font>
      <fill>
        <patternFill>
          <bgColor rgb="FFBBDAA6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rgb="FFFF0000"/>
      </font>
      <fill>
        <patternFill>
          <bgColor rgb="FFFFE8E8"/>
        </patternFill>
      </fill>
    </dxf>
    <dxf>
      <font>
        <color theme="9" tint="-0.24994659260841701"/>
      </font>
      <fill>
        <patternFill>
          <bgColor rgb="FFBBDAA6"/>
        </patternFill>
      </fill>
    </dxf>
    <dxf>
      <fill>
        <patternFill>
          <fgColor theme="0"/>
        </patternFill>
      </fill>
    </dxf>
  </dxfs>
  <tableStyles count="0" defaultTableStyle="TableStyleMedium2" defaultPivotStyle="PivotStyleLight16"/>
  <colors>
    <mruColors>
      <color rgb="FFF6F8FC"/>
      <color rgb="FFFFFFFF"/>
      <color rgb="FFFFE0C1"/>
      <color rgb="FFFF9966"/>
      <color rgb="FF4C0000"/>
      <color rgb="FF28467C"/>
      <color rgb="FF2D4F8B"/>
      <color rgb="FF3C69BA"/>
      <color rgb="FF376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a Paula Silva Manrique" id="{16B4A6C8-0E67-4360-A1E5-BB8DCE732715}" userId="Maria Paula Silva Manrique" providerId="None"/>
  <person displayName="Maria Paula Silva Manrique" id="{E9687C62-E9CE-483A-8637-2B9A86B222A5}" userId="S::maria.paula@qenta.app::96ce38df-129a-4662-adea-f01aa45da551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W7" dT="2021-04-23T22:31:16.51" personId="{16B4A6C8-0E67-4360-A1E5-BB8DCE732715}" id="{F93D4B66-228A-45B6-B0E7-46353820B767}">
    <text>ambas aparecen obligatorias en el anexo, aparente error.
(Asociado) Es solo para cooperativas?</text>
  </threadedComment>
  <threadedComment ref="D8" dT="2021-04-23T17:12:03.49" personId="{16B4A6C8-0E67-4360-A1E5-BB8DCE732715}" id="{140D32ED-C2A7-4AFA-AFC5-353DCBB8E927}">
    <text>debería ser alfanumerico, preguntar cómo quedó en el API
*Obligatorio</text>
  </threadedComment>
  <threadedComment ref="AI13" dT="2021-08-26T20:28:31.14" personId="{E9687C62-E9CE-483A-8637-2B9A86B222A5}" id="{F7222DDD-091E-4FED-B083-5807D8378F6C}">
    <text>Estos son porcentajes de horas extras y horas con recargo de cada grupo (NIE 077,082,087,092, 097, 102, 107)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Qenta" TargetMode="External"/><Relationship Id="rId2" Type="http://schemas.openxmlformats.org/officeDocument/2006/relationships/hyperlink" Target="https://www.youtube.com/c/Qenta" TargetMode="External"/><Relationship Id="rId1" Type="http://schemas.openxmlformats.org/officeDocument/2006/relationships/hyperlink" Target="https://www.youtube.com/c/Qenta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IZ512"/>
  <sheetViews>
    <sheetView showGridLines="0" tabSelected="1" topLeftCell="A2" zoomScale="80" zoomScaleNormal="80" workbookViewId="0">
      <pane xSplit="3" ySplit="11" topLeftCell="BB13" activePane="bottomRight" state="frozen"/>
      <selection pane="topRight" activeCell="D2" sqref="D2"/>
      <selection pane="bottomLeft" activeCell="A13" sqref="A13"/>
      <selection pane="bottomRight" activeCell="BH14" sqref="BH14"/>
    </sheetView>
  </sheetViews>
  <sheetFormatPr baseColWidth="10" defaultColWidth="11.5703125" defaultRowHeight="16.5" x14ac:dyDescent="0.3"/>
  <cols>
    <col min="1" max="1" width="1" style="46" customWidth="1"/>
    <col min="2" max="2" width="4.85546875" style="48" customWidth="1"/>
    <col min="3" max="3" width="6" style="47" customWidth="1"/>
    <col min="4" max="4" width="46" style="48" customWidth="1"/>
    <col min="5" max="5" width="44.42578125" style="46" customWidth="1"/>
    <col min="6" max="6" width="19.5703125" style="45" customWidth="1"/>
    <col min="7" max="8" width="21.7109375" style="46" customWidth="1"/>
    <col min="9" max="9" width="30" style="46" customWidth="1"/>
    <col min="10" max="10" width="31" style="46" customWidth="1"/>
    <col min="11" max="11" width="20.85546875" style="46" customWidth="1"/>
    <col min="12" max="12" width="16.7109375" style="48" customWidth="1"/>
    <col min="13" max="13" width="13.28515625" style="48" customWidth="1"/>
    <col min="14" max="14" width="14.140625" style="48" customWidth="1"/>
    <col min="15" max="15" width="113.7109375" style="46" customWidth="1"/>
    <col min="16" max="16" width="46" style="48" customWidth="1"/>
    <col min="17" max="17" width="25.140625" style="46" customWidth="1"/>
    <col min="18" max="18" width="14.7109375" style="46" customWidth="1"/>
    <col min="19" max="19" width="15.28515625" style="46" customWidth="1"/>
    <col min="20" max="20" width="14" style="45" customWidth="1"/>
    <col min="21" max="21" width="77.5703125" style="46" customWidth="1"/>
    <col min="22" max="22" width="57.5703125" style="46" customWidth="1"/>
    <col min="23" max="24" width="16.7109375" style="48" customWidth="1"/>
    <col min="25" max="25" width="13.7109375" style="48" customWidth="1"/>
    <col min="26" max="26" width="16.7109375" style="48" customWidth="1"/>
    <col min="27" max="27" width="56.85546875" style="46" customWidth="1"/>
    <col min="28" max="28" width="36.85546875" style="46" customWidth="1"/>
    <col min="29" max="29" width="77.140625" style="46" customWidth="1"/>
    <col min="30" max="30" width="19.5703125" style="46" customWidth="1"/>
    <col min="31" max="31" width="18.28515625" style="46" customWidth="1"/>
    <col min="32" max="32" width="19.5703125" style="46" customWidth="1"/>
    <col min="33" max="36" width="18.28515625" style="46" customWidth="1"/>
    <col min="37" max="51" width="19.5703125" style="46" customWidth="1"/>
    <col min="52" max="52" width="18.28515625" style="46" customWidth="1"/>
    <col min="53" max="53" width="19.5703125" style="46" customWidth="1"/>
    <col min="54" max="54" width="18.28515625" style="46" customWidth="1"/>
    <col min="55" max="55" width="19.5703125" style="46" customWidth="1"/>
    <col min="56" max="58" width="18.28515625" style="46" customWidth="1"/>
    <col min="59" max="59" width="13.28515625" style="46" customWidth="1"/>
    <col min="60" max="60" width="18.28515625" style="46" customWidth="1"/>
    <col min="61" max="61" width="19.5703125" style="46" customWidth="1"/>
    <col min="62" max="62" width="22" style="46" customWidth="1"/>
    <col min="63" max="63" width="18.28515625" style="46" customWidth="1"/>
    <col min="64" max="64" width="19.5703125" style="46" customWidth="1"/>
    <col min="65" max="65" width="18.28515625" style="46" customWidth="1"/>
    <col min="66" max="68" width="19.5703125" style="46" customWidth="1"/>
    <col min="69" max="76" width="18.28515625" style="46" customWidth="1"/>
    <col min="77" max="77" width="19.85546875" style="46" customWidth="1"/>
    <col min="78" max="79" width="18.28515625" style="46" customWidth="1"/>
    <col min="80" max="80" width="19.5703125" style="46" customWidth="1"/>
    <col min="81" max="88" width="18.28515625" style="46" customWidth="1"/>
    <col min="89" max="89" width="55.5703125" style="46" customWidth="1"/>
    <col min="90" max="91" width="18.28515625" style="46" customWidth="1"/>
    <col min="92" max="92" width="13.28515625" style="46" customWidth="1"/>
    <col min="93" max="94" width="18.28515625" style="46" customWidth="1"/>
    <col min="95" max="95" width="13.28515625" style="46" customWidth="1"/>
    <col min="96" max="97" width="18.28515625" style="46" customWidth="1"/>
    <col min="98" max="98" width="13.28515625" style="46" customWidth="1"/>
    <col min="99" max="99" width="18.28515625" style="46" customWidth="1"/>
    <col min="100" max="100" width="13.28515625" style="46" customWidth="1"/>
    <col min="101" max="101" width="18.28515625" style="46" customWidth="1"/>
    <col min="102" max="102" width="13.28515625" style="46" customWidth="1"/>
    <col min="103" max="105" width="18.28515625" style="46" customWidth="1"/>
    <col min="106" max="106" width="55.5703125" style="46" customWidth="1"/>
    <col min="107" max="120" width="18.140625" style="46" customWidth="1"/>
    <col min="121" max="121" width="108.5703125" style="46" customWidth="1"/>
    <col min="122" max="122" width="116.5703125" style="46" customWidth="1"/>
    <col min="123" max="123" width="17.42578125" style="46" hidden="1" customWidth="1"/>
    <col min="124" max="124" width="18" style="46" hidden="1" customWidth="1"/>
    <col min="125" max="135" width="17.42578125" style="46" hidden="1" customWidth="1"/>
    <col min="136" max="136" width="26.140625" style="46" hidden="1" customWidth="1"/>
    <col min="137" max="164" width="17.42578125" style="46" hidden="1" customWidth="1"/>
    <col min="165" max="166" width="23.140625" style="46" hidden="1" customWidth="1"/>
    <col min="167" max="167" width="17.42578125" style="46" hidden="1" customWidth="1"/>
    <col min="168" max="169" width="22.5703125" style="46" hidden="1" customWidth="1"/>
    <col min="170" max="173" width="17.42578125" style="46" hidden="1" customWidth="1"/>
    <col min="174" max="175" width="20" style="46" hidden="1" customWidth="1"/>
    <col min="176" max="176" width="22.85546875" style="46" hidden="1" customWidth="1"/>
    <col min="177" max="178" width="20" style="46" hidden="1" customWidth="1"/>
    <col min="179" max="179" width="22.85546875" style="46" hidden="1" customWidth="1"/>
    <col min="180" max="181" width="17.42578125" style="46" hidden="1" customWidth="1"/>
    <col min="182" max="183" width="22.85546875" style="46" hidden="1" customWidth="1"/>
    <col min="184" max="184" width="17.42578125" style="46" hidden="1" customWidth="1"/>
    <col min="185" max="185" width="22.85546875" style="46" hidden="1" customWidth="1"/>
    <col min="186" max="188" width="17.42578125" style="46" hidden="1" customWidth="1"/>
    <col min="189" max="189" width="22.85546875" style="46" hidden="1" customWidth="1"/>
    <col min="190" max="192" width="17.42578125" style="46" hidden="1" customWidth="1"/>
    <col min="193" max="193" width="22.85546875" style="46" hidden="1" customWidth="1"/>
    <col min="194" max="196" width="17.42578125" style="46" hidden="1" customWidth="1"/>
    <col min="197" max="197" width="22.85546875" style="46" hidden="1" customWidth="1"/>
    <col min="198" max="198" width="22.28515625" style="46" hidden="1" customWidth="1"/>
    <col min="199" max="199" width="19.85546875" style="46" hidden="1" customWidth="1"/>
    <col min="200" max="200" width="22.85546875" style="46" hidden="1" customWidth="1"/>
    <col min="201" max="207" width="17.42578125" style="46" hidden="1" customWidth="1"/>
    <col min="208" max="209" width="18.140625" style="46" hidden="1" customWidth="1"/>
    <col min="210" max="223" width="17.42578125" style="46" hidden="1" customWidth="1"/>
    <col min="224" max="224" width="22.85546875" style="46" hidden="1" customWidth="1"/>
    <col min="225" max="225" width="18.28515625" style="46" hidden="1" customWidth="1"/>
    <col min="226" max="226" width="18.5703125" style="46" hidden="1" customWidth="1"/>
    <col min="227" max="227" width="18.85546875" style="46" hidden="1" customWidth="1"/>
    <col min="228" max="229" width="17.42578125" style="46" hidden="1" customWidth="1"/>
    <col min="230" max="230" width="18.28515625" style="46" hidden="1" customWidth="1"/>
    <col min="231" max="233" width="17.42578125" style="46" hidden="1" customWidth="1"/>
    <col min="234" max="234" width="22.85546875" style="46" hidden="1" customWidth="1"/>
    <col min="235" max="235" width="17.42578125" style="46" hidden="1" customWidth="1"/>
    <col min="236" max="236" width="19.42578125" style="46" hidden="1" customWidth="1"/>
    <col min="237" max="238" width="17.42578125" style="46" hidden="1" customWidth="1"/>
    <col min="239" max="239" width="22.85546875" style="46" hidden="1" customWidth="1"/>
    <col min="240" max="243" width="17.42578125" style="46" hidden="1" customWidth="1"/>
    <col min="244" max="244" width="22.85546875" style="46" hidden="1" customWidth="1"/>
    <col min="245" max="260" width="17.42578125" style="46" hidden="1" customWidth="1"/>
    <col min="261" max="16384" width="11.5703125" style="46"/>
  </cols>
  <sheetData>
    <row r="1" spans="2:260" s="62" customFormat="1" x14ac:dyDescent="0.25">
      <c r="B1" s="61"/>
      <c r="C1" s="61"/>
      <c r="D1" s="61"/>
      <c r="E1" s="61"/>
      <c r="G1" s="63"/>
    </row>
    <row r="2" spans="2:260" s="64" customFormat="1" ht="18" x14ac:dyDescent="0.25">
      <c r="D2" s="64" t="s">
        <v>0</v>
      </c>
      <c r="G2" s="65"/>
    </row>
    <row r="3" spans="2:260" s="62" customFormat="1" x14ac:dyDescent="0.25">
      <c r="B3" s="61"/>
      <c r="C3" s="61"/>
      <c r="D3" s="61"/>
      <c r="E3" s="61"/>
      <c r="G3" s="63"/>
    </row>
    <row r="4" spans="2:260" s="62" customFormat="1" x14ac:dyDescent="0.25">
      <c r="B4" s="61"/>
      <c r="D4" s="75" t="s">
        <v>1</v>
      </c>
      <c r="E4" s="116" t="s">
        <v>2</v>
      </c>
      <c r="F4" s="117"/>
      <c r="G4" s="118"/>
      <c r="H4"/>
      <c r="I4"/>
      <c r="K4" s="67"/>
      <c r="W4" s="68"/>
      <c r="DS4" s="68" t="str">
        <f>IF(E4&lt;&gt;"","","Debes seleccionar la operación que estás realizando. ")</f>
        <v/>
      </c>
    </row>
    <row r="5" spans="2:260" customFormat="1" ht="15" x14ac:dyDescent="0.25"/>
    <row r="6" spans="2:260" customFormat="1" x14ac:dyDescent="0.3">
      <c r="D6" s="75" t="s">
        <v>3</v>
      </c>
      <c r="E6" s="79" t="s">
        <v>214</v>
      </c>
      <c r="H6" s="66" t="s">
        <v>5</v>
      </c>
      <c r="I6" s="115" t="str">
        <f>IF(C13&lt;&gt;"",
      IF(CONCATENATE(DS4,DS6,DS8)="","¡Perfecto!, Guarda el archivo y adjúntalo a tu interfaz de Nómina Electrónica","¡Ups!, existen errores, verifica la información ingresada."),
   "Sin validación")</f>
        <v>¡Perfecto!, Guarda el archivo y adjúntalo a tu interfaz de Nómina Electrónica</v>
      </c>
      <c r="J6" s="115"/>
      <c r="K6" s="115"/>
      <c r="W6" s="48"/>
      <c r="X6" s="48"/>
      <c r="DS6" s="68" t="str">
        <f>IF(E6&lt;&gt;"","","Debes seleccionar el mes de liquidación. ")</f>
        <v/>
      </c>
    </row>
    <row r="7" spans="2:260" s="62" customFormat="1" x14ac:dyDescent="0.25">
      <c r="C7" s="61"/>
      <c r="H7" s="61"/>
      <c r="K7" s="67"/>
    </row>
    <row r="8" spans="2:260" s="62" customFormat="1" x14ac:dyDescent="0.25">
      <c r="B8" s="61"/>
      <c r="D8" s="80" t="str">
        <f>IF(E8="","","Ayuda")</f>
        <v>Ayuda</v>
      </c>
      <c r="E8" s="123" t="str">
        <f>IFERROR(VLOOKUP(E4,'Tablas '!$AP$4:$AS$6,2,TRUE),"")</f>
        <v>Ingresa la información de la nómina de un solo mes en cada archivo. 
Si uno de tus trabajadores tuvo un ajuste en el sueldo base durante el mes que vas a reportar, diligencia por esta opción solo los días antes al cambio y los días restantes transmítelos en otro archivo reportando la opción "2".</v>
      </c>
      <c r="F8" s="123"/>
      <c r="G8" s="123"/>
      <c r="H8" t="str">
        <f>IF(J4="Sí",
      IF(CONCATENATE(W4,EN8,#REF!)&lt;&gt;"",CONCATENATE("Detalle del error"),""),
   "")</f>
        <v/>
      </c>
      <c r="I8" s="122" t="str">
        <f>IF(C13&lt;&gt;"",
      IF(CONCATENATE(DS4,DS6,DS8)&lt;&gt;"",CONCATENATE(MID(CONCATENATE(DS4,DS6,DS8),1,150),"…"),""),
   "")</f>
        <v/>
      </c>
      <c r="J8" s="122"/>
      <c r="K8" s="122"/>
      <c r="DS8" s="69" t="str">
        <f>IF(COUNTIF($C$13:$C$512,"*"&amp;"Error"&amp;"*")&gt;0,"Hay errores en los registros. Para más detalles, ir la columna 'Descripción del error (DQ)', al final de la tabla.",IF(COUNTIF($C$13:$C$512,"*"&amp;"OK"&amp;"*")&gt;0,"","Debes diligenciar por lo menos un registro"))</f>
        <v/>
      </c>
      <c r="EN8" s="68"/>
    </row>
    <row r="9" spans="2:260" s="62" customFormat="1" x14ac:dyDescent="0.25">
      <c r="C9" s="61"/>
      <c r="E9" s="78"/>
      <c r="F9" s="78"/>
      <c r="G9" s="78"/>
      <c r="H9"/>
      <c r="I9" s="77"/>
      <c r="J9" s="77"/>
      <c r="K9" s="77"/>
    </row>
    <row r="10" spans="2:260" x14ac:dyDescent="0.3">
      <c r="B10" s="46"/>
    </row>
    <row r="11" spans="2:260" ht="18" customHeight="1" x14ac:dyDescent="0.3">
      <c r="B11" s="46"/>
      <c r="D11" s="74"/>
      <c r="E11" s="119" t="s">
        <v>6</v>
      </c>
      <c r="F11" s="120"/>
      <c r="G11" s="120"/>
      <c r="H11" s="120"/>
      <c r="I11" s="120"/>
      <c r="J11" s="120"/>
      <c r="K11" s="121"/>
      <c r="L11" s="119" t="s">
        <v>7</v>
      </c>
      <c r="M11" s="120"/>
      <c r="N11" s="121"/>
      <c r="O11" s="119" t="s">
        <v>8</v>
      </c>
      <c r="P11" s="120"/>
      <c r="Q11" s="120"/>
      <c r="R11" s="120"/>
      <c r="S11" s="121"/>
      <c r="T11" s="124" t="s">
        <v>9</v>
      </c>
      <c r="U11" s="125"/>
      <c r="V11" s="126"/>
      <c r="W11" s="119" t="s">
        <v>10</v>
      </c>
      <c r="X11" s="121"/>
      <c r="Y11" s="119" t="s">
        <v>11</v>
      </c>
      <c r="Z11" s="120"/>
      <c r="AA11" s="120"/>
      <c r="AB11" s="120"/>
      <c r="AC11" s="120"/>
      <c r="AD11" s="121"/>
      <c r="AE11" s="119" t="s">
        <v>12</v>
      </c>
      <c r="AF11" s="120"/>
      <c r="AG11" s="120"/>
      <c r="AH11" s="121"/>
      <c r="AI11" s="119" t="s">
        <v>13</v>
      </c>
      <c r="AJ11" s="121"/>
      <c r="AK11" s="119" t="s">
        <v>14</v>
      </c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1"/>
      <c r="AY11" s="119" t="s">
        <v>15</v>
      </c>
      <c r="AZ11" s="121"/>
      <c r="BA11" s="119" t="s">
        <v>16</v>
      </c>
      <c r="BB11" s="121"/>
      <c r="BC11" s="119" t="s">
        <v>17</v>
      </c>
      <c r="BD11" s="120"/>
      <c r="BE11" s="121"/>
      <c r="BF11" s="119" t="s">
        <v>18</v>
      </c>
      <c r="BG11" s="120"/>
      <c r="BH11" s="121"/>
      <c r="BI11" s="119" t="s">
        <v>19</v>
      </c>
      <c r="BJ11" s="120"/>
      <c r="BK11" s="121"/>
      <c r="BL11" s="119" t="s">
        <v>20</v>
      </c>
      <c r="BM11" s="121"/>
      <c r="BN11" s="119" t="s">
        <v>21</v>
      </c>
      <c r="BO11" s="120"/>
      <c r="BP11" s="121"/>
      <c r="BQ11" s="119" t="s">
        <v>22</v>
      </c>
      <c r="BR11" s="121"/>
      <c r="BS11" s="119" t="s">
        <v>23</v>
      </c>
      <c r="BT11" s="120"/>
      <c r="BU11" s="120"/>
      <c r="BV11" s="121"/>
      <c r="BW11" s="119" t="s">
        <v>24</v>
      </c>
      <c r="BX11" s="121"/>
      <c r="BY11" s="119" t="s">
        <v>25</v>
      </c>
      <c r="BZ11" s="121"/>
      <c r="CE11" s="119" t="s">
        <v>26</v>
      </c>
      <c r="CF11" s="120"/>
      <c r="CG11" s="120"/>
      <c r="CH11" s="120"/>
      <c r="CI11" s="120"/>
      <c r="CJ11" s="121"/>
      <c r="CK11" s="119" t="s">
        <v>27</v>
      </c>
      <c r="CL11" s="120"/>
      <c r="CM11" s="121"/>
      <c r="CN11" s="127" t="s">
        <v>28</v>
      </c>
      <c r="CO11" s="128"/>
      <c r="CP11" s="129"/>
      <c r="CQ11" s="127" t="s">
        <v>29</v>
      </c>
      <c r="CR11" s="128"/>
      <c r="CS11" s="129"/>
      <c r="CT11" s="130" t="s">
        <v>30</v>
      </c>
      <c r="CU11" s="131"/>
      <c r="CV11" s="131"/>
      <c r="CW11" s="132"/>
      <c r="CX11" s="130" t="s">
        <v>31</v>
      </c>
      <c r="CY11" s="132"/>
      <c r="CZ11" s="130" t="s">
        <v>32</v>
      </c>
      <c r="DA11" s="132"/>
      <c r="DB11" s="130" t="s">
        <v>33</v>
      </c>
      <c r="DC11" s="132"/>
      <c r="DD11" s="106"/>
      <c r="DE11" s="106"/>
      <c r="DF11" s="127" t="s">
        <v>34</v>
      </c>
      <c r="DG11" s="128"/>
      <c r="DH11" s="128"/>
      <c r="DI11" s="128"/>
      <c r="DJ11" s="128"/>
      <c r="DK11" s="128"/>
      <c r="DL11" s="128"/>
      <c r="DM11" s="129"/>
      <c r="DN11" s="119" t="s">
        <v>35</v>
      </c>
      <c r="DO11" s="120"/>
      <c r="DP11" s="121"/>
    </row>
    <row r="12" spans="2:260" s="50" customFormat="1" ht="82.5" x14ac:dyDescent="0.25">
      <c r="B12" s="49" t="s">
        <v>36</v>
      </c>
      <c r="C12" s="51"/>
      <c r="D12" s="70" t="str">
        <f>Definición!B3</f>
        <v xml:space="preserve">CUNE
(Código único de nómina electrónica) </v>
      </c>
      <c r="E12" s="71" t="str">
        <f>Definición!C3</f>
        <v>Tipo documento (*)</v>
      </c>
      <c r="F12" s="71" t="str">
        <f>Definición!D3</f>
        <v>Número documento (*)</v>
      </c>
      <c r="G12" s="71" t="str">
        <f>Definición!E3</f>
        <v>Primer nombre (*)</v>
      </c>
      <c r="H12" s="70" t="str">
        <f>Definición!F3</f>
        <v>Otros nombres</v>
      </c>
      <c r="I12" s="71" t="str">
        <f>Definición!G3</f>
        <v>Primer apellido (*)</v>
      </c>
      <c r="J12" s="71" t="str">
        <f>Definición!H3</f>
        <v>Segundo apellido (*)</v>
      </c>
      <c r="K12" s="70" t="str">
        <f>Definición!I3</f>
        <v>Código interno</v>
      </c>
      <c r="L12" s="71" t="str">
        <f>Definición!J3</f>
        <v>Fecha
ingreso (*)</v>
      </c>
      <c r="M12" s="71" t="str">
        <f>Definición!K3</f>
        <v>Tiempo 
laborado en días (*)</v>
      </c>
      <c r="N12" s="70" t="str">
        <f>Definición!L3</f>
        <v>Fecha retiro</v>
      </c>
      <c r="O12" s="71" t="str">
        <f>Definición!M3</f>
        <v>Tipo trabajador (*)</v>
      </c>
      <c r="P12" s="71" t="str">
        <f>Definición!N3</f>
        <v>Trabajador dependiente
pensionado por vejez (*)</v>
      </c>
      <c r="Q12" s="71" t="str">
        <f>Definición!O3</f>
        <v>Tipo contrato (*)</v>
      </c>
      <c r="R12" s="71" t="str">
        <f>Definición!P3</f>
        <v>¿Salario integral? (*)</v>
      </c>
      <c r="S12" s="71" t="str">
        <f>Definición!Q3</f>
        <v>¿Actividades de alto riesgo? (*)</v>
      </c>
      <c r="T12" s="70" t="str">
        <f>Definición!R3</f>
        <v>Prefijo sucursal</v>
      </c>
      <c r="U12" s="71" t="str">
        <f>Definición!S3</f>
        <v>Municipio de residencia del trabajador  (*)</v>
      </c>
      <c r="V12" s="71" t="str">
        <f>Definición!T3</f>
        <v>Dirección (*)</v>
      </c>
      <c r="W12" s="71" t="str">
        <f>Definición!U3</f>
        <v>Fecha inicio de liquidación (*)</v>
      </c>
      <c r="X12" s="71" t="str">
        <f>Definición!V3</f>
        <v>Fecha fin de liquidación (*)</v>
      </c>
      <c r="Y12" s="71" t="str">
        <f>Definición!W3</f>
        <v>Frecuencia pago (*)</v>
      </c>
      <c r="Z12" s="71" t="str">
        <f>Definición!X3</f>
        <v>Fecha
pago (*)</v>
      </c>
      <c r="AA12" s="71" t="str">
        <f>Definición!Y3</f>
        <v>Medio pago (*)</v>
      </c>
      <c r="AB12" s="70" t="str">
        <f>Definición!Z3</f>
        <v>Entidad bancaria</v>
      </c>
      <c r="AC12" s="70" t="str">
        <f>Definición!AA3</f>
        <v>Tipo cuenta bancaria</v>
      </c>
      <c r="AD12" s="70" t="str">
        <f>Definición!AB3</f>
        <v>Número cuenta bancaria</v>
      </c>
      <c r="AE12" s="71" t="str">
        <f>Definición!AC3</f>
        <v>Valor sueldo básico (*)</v>
      </c>
      <c r="AF12" s="71" t="str">
        <f>Definición!AD3</f>
        <v>Cantidad días 
trabajados (*)</v>
      </c>
      <c r="AG12" s="71" t="str">
        <f>Definición!AE3</f>
        <v>Valor sueldo trabajado (*)</v>
      </c>
      <c r="AH12" s="70" t="str">
        <f>Definición!AF3</f>
        <v>Valor auxilio transporte</v>
      </c>
      <c r="AI12" s="70" t="str">
        <f>Definición!AG3</f>
        <v>Valor viáticos salariales</v>
      </c>
      <c r="AJ12" s="70" t="str">
        <f>Definición!AH3</f>
        <v>Valor viáticos NO salariales</v>
      </c>
      <c r="AK12" s="70" t="str">
        <f>Definición!AI3</f>
        <v>Cantidad 
horas extras diurnas</v>
      </c>
      <c r="AL12" s="70" t="str">
        <f>Definición!AJ3</f>
        <v>Valor 
horas extras diurnas</v>
      </c>
      <c r="AM12" s="70" t="str">
        <f>Definición!AK3</f>
        <v>Cantidad 
horas extras nocturnas</v>
      </c>
      <c r="AN12" s="70" t="str">
        <f>Definición!AL3</f>
        <v>Valor 
horas extras nocturnas</v>
      </c>
      <c r="AO12" s="70" t="str">
        <f>Definición!AM3</f>
        <v>Cantidad
horas extras diurnas dominicales y festivas</v>
      </c>
      <c r="AP12" s="70" t="str">
        <f>Definición!AN3</f>
        <v>Valor 
horas extras diurnas dominicales y festivas</v>
      </c>
      <c r="AQ12" s="70" t="str">
        <f>Definición!AO3</f>
        <v>Cantidad 
horas extras nocturnas dominicales y festivas</v>
      </c>
      <c r="AR12" s="70" t="str">
        <f>Definición!AP3</f>
        <v>Valor 
horas extras nocturnas dominicales y festivas</v>
      </c>
      <c r="AS12" s="70" t="str">
        <f>Definición!AQ3</f>
        <v>Cantidad
horas recargo nocturno</v>
      </c>
      <c r="AT12" s="70" t="str">
        <f>Definición!AR3</f>
        <v>Valor 
horas recargo nocturno</v>
      </c>
      <c r="AU12" s="70" t="str">
        <f>Definición!AS3</f>
        <v>Cantidad
horas recargo diurno dominical y festivo</v>
      </c>
      <c r="AV12" s="70" t="str">
        <f>Definición!AT3</f>
        <v>Valor 
horas recargo diurno dominical y festivo</v>
      </c>
      <c r="AW12" s="70" t="str">
        <f>Definición!AU3</f>
        <v>Cantidad
 horas recargo nocturno dominical y festivo</v>
      </c>
      <c r="AX12" s="70" t="str">
        <f>Definición!AV3</f>
        <v>Valor 
horas recargo nocturno dominical y festivo</v>
      </c>
      <c r="AY12" s="70" t="str">
        <f>Definición!AW3</f>
        <v>Cantidad de días de vacaciones comunes</v>
      </c>
      <c r="AZ12" s="70" t="str">
        <f>Definición!AX3</f>
        <v>Valor vacaciones comunes</v>
      </c>
      <c r="BA12" s="70" t="str">
        <f>Definición!AY3</f>
        <v>Cantidad de días de vacaciones compensadas</v>
      </c>
      <c r="BB12" s="70" t="str">
        <f>Definición!AZ3</f>
        <v>Valor vacaciones compensadas</v>
      </c>
      <c r="BC12" s="70" t="str">
        <f>Definición!BA3</f>
        <v>Cantidad de días de prima salarial</v>
      </c>
      <c r="BD12" s="70" t="str">
        <f>Definición!BB3</f>
        <v>Valor prima salarial</v>
      </c>
      <c r="BE12" s="70" t="str">
        <f>Definición!BC3</f>
        <v>Valor prima NO salarial</v>
      </c>
      <c r="BF12" s="70" t="str">
        <f>Definición!BD3</f>
        <v>Valor
cesantías</v>
      </c>
      <c r="BG12" s="70" t="str">
        <f>Definición!BE3</f>
        <v>% Intereses de cesantías</v>
      </c>
      <c r="BH12" s="70" t="str">
        <f>Definición!BF3</f>
        <v>Valor intereses de cesantías</v>
      </c>
      <c r="BI12" s="70" t="str">
        <f>Definición!BG3</f>
        <v>Días de incapacidad</v>
      </c>
      <c r="BJ12" s="70" t="str">
        <f>Definición!BH3</f>
        <v>Tipo incapacidad</v>
      </c>
      <c r="BK12" s="70" t="str">
        <f>Definición!BI3</f>
        <v>Valor incapacidad</v>
      </c>
      <c r="BL12" s="70" t="str">
        <f>Definición!BJ3</f>
        <v>Cantidad de días de licencia maternidad / paternidad</v>
      </c>
      <c r="BM12" s="70" t="str">
        <f>Definición!BK3</f>
        <v>Valor licencia maternidad / paternidad</v>
      </c>
      <c r="BN12" s="70" t="str">
        <f>Definición!BL3</f>
        <v>Días de licencia remunerada</v>
      </c>
      <c r="BO12" s="70" t="str">
        <f>Definición!BM3</f>
        <v>Valor licencia remunerada</v>
      </c>
      <c r="BP12" s="70" t="str">
        <f>Definición!BN3</f>
        <v>Días de licencia NO remunerada</v>
      </c>
      <c r="BQ12" s="70" t="str">
        <f>Definición!BO3</f>
        <v>Valor auxilios salariales</v>
      </c>
      <c r="BR12" s="70" t="str">
        <f>Definición!BP3</f>
        <v>Valor auxilios NO salariales</v>
      </c>
      <c r="BS12" s="70" t="str">
        <f>Definición!BQ3</f>
        <v>Valor bonos salariales</v>
      </c>
      <c r="BT12" s="70" t="str">
        <f>Definición!BR3</f>
        <v>Valor bonos NO salariales</v>
      </c>
      <c r="BU12" s="70" t="str">
        <f>Definición!BS3</f>
        <v>Valor bonos salarial de alimentación</v>
      </c>
      <c r="BV12" s="70" t="str">
        <f>Definición!BT3</f>
        <v>Valor bonos NO salariales de alimentación</v>
      </c>
      <c r="BW12" s="70" t="str">
        <f>Definición!BU3</f>
        <v>Valor bonificaciones salariales</v>
      </c>
      <c r="BX12" s="70" t="str">
        <f>Definición!BV3</f>
        <v>Valor bonificaciones NO salariales</v>
      </c>
      <c r="BY12" s="70" t="str">
        <f>Definición!BW3</f>
        <v>Valor compensaciones ordinarias</v>
      </c>
      <c r="BZ12" s="70" t="str">
        <f>Definición!BX3</f>
        <v>Valor compensación extraordinaria</v>
      </c>
      <c r="CA12" s="70" t="str">
        <f>Definición!BY3</f>
        <v>Valor comisiones</v>
      </c>
      <c r="CB12" s="70" t="str">
        <f>Definición!BZ3</f>
        <v>Días de ausencia por huelga</v>
      </c>
      <c r="CC12" s="70" t="str">
        <f>Definición!CA3</f>
        <v>Valor anticipos</v>
      </c>
      <c r="CD12" s="70" t="str">
        <f>Definición!CB3</f>
        <v>Valor pagos a terceros</v>
      </c>
      <c r="CE12" s="70" t="str">
        <f>Definición!CC3</f>
        <v>Valor dotación</v>
      </c>
      <c r="CF12" s="70" t="str">
        <f>Definición!CD3</f>
        <v>Valor apoyo sostenibilidad</v>
      </c>
      <c r="CG12" s="70" t="str">
        <f>Definición!CE3</f>
        <v>Valor teletrabajo</v>
      </c>
      <c r="CH12" s="70" t="str">
        <f>Definición!CF3</f>
        <v>Valor bonificación retiro</v>
      </c>
      <c r="CI12" s="70" t="str">
        <f>Definición!CG3</f>
        <v>Valor indemnización retiro</v>
      </c>
      <c r="CJ12" s="70" t="str">
        <f>Definición!CH3</f>
        <v>Valor reintegros</v>
      </c>
      <c r="CK12" s="70" t="str">
        <f>Definición!CI3</f>
        <v>Descripción otro concepto no categorizado</v>
      </c>
      <c r="CL12" s="70" t="str">
        <f>Definición!CJ3</f>
        <v>Valor salarial concepto no categorizado</v>
      </c>
      <c r="CM12" s="70" t="str">
        <f>Definición!CK3</f>
        <v>Valor NO salarial concepto no categorizado</v>
      </c>
      <c r="CN12" s="71" t="str">
        <f>Definición!CL3</f>
        <v>% Aporte salud (*)</v>
      </c>
      <c r="CO12" s="71" t="str">
        <f>Definición!CM3</f>
        <v>Valor salud (*)</v>
      </c>
      <c r="CP12" s="70" t="str">
        <f>Definición!CN3</f>
        <v>Valor plan complementario</v>
      </c>
      <c r="CQ12" s="71" t="str">
        <f>Definición!CO3</f>
        <v>% Aporte pensión (*)</v>
      </c>
      <c r="CR12" s="71" t="str">
        <f>Definición!CP3</f>
        <v>Valor pensión (*)</v>
      </c>
      <c r="CS12" s="70" t="str">
        <f>Definición!CQ3</f>
        <v>Valor pensión
voluntaria</v>
      </c>
      <c r="CT12" s="70" t="str">
        <f>Definición!CR3</f>
        <v>% Fondo solidaridad pensional</v>
      </c>
      <c r="CU12" s="70" t="str">
        <f>Definición!CS3</f>
        <v>Valor aporte fondo solidaridad pensional</v>
      </c>
      <c r="CV12" s="70" t="str">
        <f>Definición!CT3</f>
        <v>% Fondo subsistencia</v>
      </c>
      <c r="CW12" s="70" t="str">
        <f>Definición!CU3</f>
        <v>Valor fondo subsistencia</v>
      </c>
      <c r="CX12" s="70" t="str">
        <f>Definición!CV3</f>
        <v>% Sindicato</v>
      </c>
      <c r="CY12" s="70" t="str">
        <f>Definición!CW3</f>
        <v>Valor sindicato</v>
      </c>
      <c r="CZ12" s="70" t="str">
        <f>Definición!CX3</f>
        <v>Valor sanción pública</v>
      </c>
      <c r="DA12" s="70" t="str">
        <f>Definición!CY3</f>
        <v>Valor sanción privada</v>
      </c>
      <c r="DB12" s="70" t="str">
        <f>Definición!CZ3</f>
        <v>Descripción de libranza</v>
      </c>
      <c r="DC12" s="70" t="str">
        <f>Definición!DA3</f>
        <v>Valor cuota libranza</v>
      </c>
      <c r="DD12" s="70" t="str">
        <f>Definición!DB3</f>
        <v>Valor pagos a terceros</v>
      </c>
      <c r="DE12" s="70" t="str">
        <f>Definición!DC3</f>
        <v>Valor anticipos</v>
      </c>
      <c r="DF12" s="70" t="str">
        <f>Definición!DD3</f>
        <v>Valor AFC</v>
      </c>
      <c r="DG12" s="70" t="str">
        <f>Definición!DE3</f>
        <v>Valor
Rete-fuente</v>
      </c>
      <c r="DH12" s="70" t="str">
        <f>Definición!DF3</f>
        <v>Valor cooperativa trabajo</v>
      </c>
      <c r="DI12" s="70" t="str">
        <f>Definición!DG3</f>
        <v>Valor embargo
fiscal</v>
      </c>
      <c r="DJ12" s="70" t="str">
        <f>Definición!DH3</f>
        <v>Valor educación</v>
      </c>
      <c r="DK12" s="70" t="str">
        <f>Definición!DI3</f>
        <v>Valor reintegro</v>
      </c>
      <c r="DL12" s="70" t="str">
        <f>Definición!DJ3</f>
        <v>Valor deuda</v>
      </c>
      <c r="DM12" s="70" t="str">
        <f>Definición!DK3</f>
        <v>Valor otras deducciones</v>
      </c>
      <c r="DN12" s="71" t="str">
        <f>Definición!DL3</f>
        <v>Valor devengos totales (*)</v>
      </c>
      <c r="DO12" s="71" t="str">
        <f>Definición!DM3</f>
        <v>Valor deducciones totales (*)</v>
      </c>
      <c r="DP12" s="71" t="str">
        <f>Definición!DN3</f>
        <v>Valor salario total(*)</v>
      </c>
      <c r="DQ12" s="107" t="s">
        <v>37</v>
      </c>
      <c r="DR12" s="70" t="str">
        <f>Definición!DO3</f>
        <v>Observaciones</v>
      </c>
      <c r="DS12" s="72" t="s">
        <v>38</v>
      </c>
      <c r="DT12" s="50" t="str">
        <f t="shared" ref="DT12:EQ12" si="0">CONCATENATE("Error ",D12)</f>
        <v xml:space="preserve">Error CUNE
(Código único de nómina electrónica) </v>
      </c>
      <c r="DU12" s="50" t="str">
        <f t="shared" si="0"/>
        <v>Error Tipo documento (*)</v>
      </c>
      <c r="DV12" s="50" t="str">
        <f t="shared" si="0"/>
        <v>Error Número documento (*)</v>
      </c>
      <c r="DW12" s="50" t="str">
        <f t="shared" si="0"/>
        <v>Error Primer nombre (*)</v>
      </c>
      <c r="DX12" s="50" t="str">
        <f t="shared" si="0"/>
        <v>Error Otros nombres</v>
      </c>
      <c r="DY12" s="50" t="str">
        <f t="shared" si="0"/>
        <v>Error Primer apellido (*)</v>
      </c>
      <c r="DZ12" s="50" t="str">
        <f t="shared" si="0"/>
        <v>Error Segundo apellido (*)</v>
      </c>
      <c r="EA12" s="50" t="str">
        <f t="shared" si="0"/>
        <v>Error Código interno</v>
      </c>
      <c r="EB12" s="50" t="str">
        <f t="shared" si="0"/>
        <v>Error Fecha
ingreso (*)</v>
      </c>
      <c r="EC12" s="50" t="str">
        <f t="shared" si="0"/>
        <v>Error Tiempo 
laborado en días (*)</v>
      </c>
      <c r="ED12" s="50" t="str">
        <f t="shared" si="0"/>
        <v>Error Fecha retiro</v>
      </c>
      <c r="EE12" s="50" t="str">
        <f t="shared" si="0"/>
        <v>Error Tipo trabajador (*)</v>
      </c>
      <c r="EF12" s="50" t="str">
        <f t="shared" si="0"/>
        <v>Error Trabajador dependiente
pensionado por vejez (*)</v>
      </c>
      <c r="EG12" s="50" t="str">
        <f t="shared" si="0"/>
        <v>Error Tipo contrato (*)</v>
      </c>
      <c r="EH12" s="50" t="str">
        <f t="shared" si="0"/>
        <v>Error ¿Salario integral? (*)</v>
      </c>
      <c r="EI12" s="50" t="str">
        <f t="shared" si="0"/>
        <v>Error ¿Actividades de alto riesgo? (*)</v>
      </c>
      <c r="EJ12" s="50" t="str">
        <f t="shared" si="0"/>
        <v>Error Prefijo sucursal</v>
      </c>
      <c r="EK12" s="50" t="str">
        <f t="shared" si="0"/>
        <v>Error Municipio de residencia del trabajador  (*)</v>
      </c>
      <c r="EL12" s="50" t="str">
        <f t="shared" si="0"/>
        <v>Error Dirección (*)</v>
      </c>
      <c r="EM12" s="50" t="str">
        <f t="shared" si="0"/>
        <v>Error Fecha inicio de liquidación (*)</v>
      </c>
      <c r="EN12" s="50" t="str">
        <f t="shared" si="0"/>
        <v>Error Fecha fin de liquidación (*)</v>
      </c>
      <c r="EO12" s="50" t="str">
        <f t="shared" si="0"/>
        <v>Error Frecuencia pago (*)</v>
      </c>
      <c r="EP12" s="50" t="str">
        <f t="shared" si="0"/>
        <v>Error Fecha
pago (*)</v>
      </c>
      <c r="EQ12" s="50" t="str">
        <f t="shared" si="0"/>
        <v>Error Medio pago (*)</v>
      </c>
      <c r="ER12" s="50" t="s">
        <v>39</v>
      </c>
      <c r="ES12" s="50" t="str">
        <f t="shared" ref="ES12:FA12" si="1">CONCATENATE("Error ",AB12)</f>
        <v>Error Entidad bancaria</v>
      </c>
      <c r="ET12" s="50" t="str">
        <f t="shared" si="1"/>
        <v>Error Tipo cuenta bancaria</v>
      </c>
      <c r="EU12" s="50" t="str">
        <f t="shared" si="1"/>
        <v>Error Número cuenta bancaria</v>
      </c>
      <c r="EV12" s="50" t="str">
        <f t="shared" si="1"/>
        <v>Error Valor sueldo básico (*)</v>
      </c>
      <c r="EW12" s="50" t="str">
        <f t="shared" si="1"/>
        <v>Error Cantidad días 
trabajados (*)</v>
      </c>
      <c r="EX12" s="50" t="str">
        <f t="shared" si="1"/>
        <v>Error Valor sueldo trabajado (*)</v>
      </c>
      <c r="EY12" s="50" t="str">
        <f t="shared" si="1"/>
        <v>Error Valor auxilio transporte</v>
      </c>
      <c r="EZ12" s="50" t="str">
        <f t="shared" si="1"/>
        <v>Error Valor viáticos salariales</v>
      </c>
      <c r="FA12" s="50" t="str">
        <f t="shared" si="1"/>
        <v>Error Valor viáticos NO salariales</v>
      </c>
      <c r="FB12" s="50" t="s">
        <v>40</v>
      </c>
      <c r="FC12" s="50" t="str">
        <f>CONCATENATE("Error ",AK12)</f>
        <v>Error Cantidad 
horas extras diurnas</v>
      </c>
      <c r="FD12" s="50" t="str">
        <f>CONCATENATE("Error ",AL12)</f>
        <v>Error Valor 
horas extras diurnas</v>
      </c>
      <c r="FE12" s="50" t="s">
        <v>41</v>
      </c>
      <c r="FF12" s="50" t="str">
        <f>CONCATENATE("Error ",AM12)</f>
        <v>Error Cantidad 
horas extras nocturnas</v>
      </c>
      <c r="FG12" s="50" t="str">
        <f>CONCATENATE("Error ",AN12)</f>
        <v>Error Valor 
horas extras nocturnas</v>
      </c>
      <c r="FH12" s="50" t="s">
        <v>42</v>
      </c>
      <c r="FI12" s="50" t="str">
        <f>CONCATENATE("Error ",AO12)</f>
        <v>Error Cantidad
horas extras diurnas dominicales y festivas</v>
      </c>
      <c r="FJ12" s="50" t="str">
        <f>CONCATENATE("Error ",AP12)</f>
        <v>Error Valor 
horas extras diurnas dominicales y festivas</v>
      </c>
      <c r="FK12" s="50" t="s">
        <v>43</v>
      </c>
      <c r="FL12" s="50" t="str">
        <f>CONCATENATE("Error ",AQ12)</f>
        <v>Error Cantidad 
horas extras nocturnas dominicales y festivas</v>
      </c>
      <c r="FM12" s="50" t="str">
        <f>CONCATENATE("Error ",AR12)</f>
        <v>Error Valor 
horas extras nocturnas dominicales y festivas</v>
      </c>
      <c r="FN12" s="50" t="s">
        <v>44</v>
      </c>
      <c r="FO12" s="50" t="str">
        <f>CONCATENATE("Error ",AS12)</f>
        <v>Error Cantidad
horas recargo nocturno</v>
      </c>
      <c r="FP12" s="50" t="str">
        <f>CONCATENATE("Error ",AT12)</f>
        <v>Error Valor 
horas recargo nocturno</v>
      </c>
      <c r="FQ12" s="50" t="s">
        <v>45</v>
      </c>
      <c r="FR12" s="50" t="str">
        <f>CONCATENATE("Error ",AU12)</f>
        <v>Error Cantidad
horas recargo diurno dominical y festivo</v>
      </c>
      <c r="FS12" s="50" t="str">
        <f>CONCATENATE("Error ",AV12)</f>
        <v>Error Valor 
horas recargo diurno dominical y festivo</v>
      </c>
      <c r="FT12" s="50" t="s">
        <v>46</v>
      </c>
      <c r="FU12" s="50" t="str">
        <f>CONCATENATE("Error ",AW12)</f>
        <v>Error Cantidad
 horas recargo nocturno dominical y festivo</v>
      </c>
      <c r="FV12" s="50" t="str">
        <f>CONCATENATE("Error ",AX12)</f>
        <v>Error Valor 
horas recargo nocturno dominical y festivo</v>
      </c>
      <c r="FW12" s="50" t="s">
        <v>47</v>
      </c>
      <c r="FX12" s="50" t="str">
        <f>CONCATENATE("Error ",AY12)</f>
        <v>Error Cantidad de días de vacaciones comunes</v>
      </c>
      <c r="FY12" s="50" t="str">
        <f>CONCATENATE("Error ",AZ12)</f>
        <v>Error Valor vacaciones comunes</v>
      </c>
      <c r="FZ12" s="50" t="s">
        <v>48</v>
      </c>
      <c r="GA12" s="50" t="str">
        <f>CONCATENATE("Error ",BA12)</f>
        <v>Error Cantidad de días de vacaciones compensadas</v>
      </c>
      <c r="GB12" s="50" t="str">
        <f>CONCATENATE("Error ",BB12)</f>
        <v>Error Valor vacaciones compensadas</v>
      </c>
      <c r="GC12" s="50" t="s">
        <v>49</v>
      </c>
      <c r="GD12" s="50" t="str">
        <f>CONCATENATE("Error ",BC12)</f>
        <v>Error Cantidad de días de prima salarial</v>
      </c>
      <c r="GE12" s="50" t="str">
        <f>CONCATENATE("Error ",BD12)</f>
        <v>Error Valor prima salarial</v>
      </c>
      <c r="GF12" s="50" t="str">
        <f>CONCATENATE("Error ",BE12)</f>
        <v>Error Valor prima NO salarial</v>
      </c>
      <c r="GG12" s="50" t="s">
        <v>50</v>
      </c>
      <c r="GH12" s="50" t="str">
        <f>CONCATENATE("Error ",BF12)</f>
        <v>Error Valor
cesantías</v>
      </c>
      <c r="GI12" s="50" t="str">
        <f>CONCATENATE("Error ",BG12)</f>
        <v>Error % Intereses de cesantías</v>
      </c>
      <c r="GJ12" s="50" t="str">
        <f>CONCATENATE("Error ",BH12)</f>
        <v>Error Valor intereses de cesantías</v>
      </c>
      <c r="GK12" s="50" t="s">
        <v>51</v>
      </c>
      <c r="GL12" s="50" t="str">
        <f>CONCATENATE("Error ",BI12)</f>
        <v>Error Días de incapacidad</v>
      </c>
      <c r="GM12" s="50" t="str">
        <f>CONCATENATE("Error ",BJ12)</f>
        <v>Error Tipo incapacidad</v>
      </c>
      <c r="GN12" s="50" t="str">
        <f>CONCATENATE("Error ",BK12)</f>
        <v>Error Valor incapacidad</v>
      </c>
      <c r="GO12" s="50" t="s">
        <v>52</v>
      </c>
      <c r="GP12" s="50" t="str">
        <f>CONCATENATE("Error ",BL12)</f>
        <v>Error Cantidad de días de licencia maternidad / paternidad</v>
      </c>
      <c r="GQ12" s="50" t="str">
        <f>CONCATENATE("Error ",BM12)</f>
        <v>Error Valor licencia maternidad / paternidad</v>
      </c>
      <c r="GR12" s="50" t="s">
        <v>53</v>
      </c>
      <c r="GS12" s="50" t="str">
        <f t="shared" ref="GS12:HO12" si="2">CONCATENATE("Error ",BN12)</f>
        <v>Error Días de licencia remunerada</v>
      </c>
      <c r="GT12" s="50" t="str">
        <f t="shared" si="2"/>
        <v>Error Valor licencia remunerada</v>
      </c>
      <c r="GU12" s="50" t="str">
        <f t="shared" si="2"/>
        <v>Error Días de licencia NO remunerada</v>
      </c>
      <c r="GV12" s="50" t="str">
        <f t="shared" si="2"/>
        <v>Error Valor auxilios salariales</v>
      </c>
      <c r="GW12" s="50" t="str">
        <f t="shared" si="2"/>
        <v>Error Valor auxilios NO salariales</v>
      </c>
      <c r="GX12" s="50" t="str">
        <f t="shared" si="2"/>
        <v>Error Valor bonos salariales</v>
      </c>
      <c r="GY12" s="50" t="str">
        <f t="shared" si="2"/>
        <v>Error Valor bonos NO salariales</v>
      </c>
      <c r="GZ12" s="50" t="str">
        <f t="shared" si="2"/>
        <v>Error Valor bonos salarial de alimentación</v>
      </c>
      <c r="HA12" s="50" t="str">
        <f t="shared" si="2"/>
        <v>Error Valor bonos NO salariales de alimentación</v>
      </c>
      <c r="HB12" s="50" t="str">
        <f t="shared" si="2"/>
        <v>Error Valor bonificaciones salariales</v>
      </c>
      <c r="HC12" s="50" t="str">
        <f t="shared" si="2"/>
        <v>Error Valor bonificaciones NO salariales</v>
      </c>
      <c r="HD12" s="50" t="str">
        <f t="shared" si="2"/>
        <v>Error Valor compensaciones ordinarias</v>
      </c>
      <c r="HE12" s="50" t="str">
        <f t="shared" si="2"/>
        <v>Error Valor compensación extraordinaria</v>
      </c>
      <c r="HF12" s="50" t="str">
        <f t="shared" si="2"/>
        <v>Error Valor comisiones</v>
      </c>
      <c r="HG12" s="50" t="str">
        <f t="shared" si="2"/>
        <v>Error Días de ausencia por huelga</v>
      </c>
      <c r="HH12" s="50" t="str">
        <f t="shared" si="2"/>
        <v>Error Valor anticipos</v>
      </c>
      <c r="HI12" s="50" t="str">
        <f t="shared" si="2"/>
        <v>Error Valor pagos a terceros</v>
      </c>
      <c r="HJ12" s="50" t="str">
        <f t="shared" si="2"/>
        <v>Error Valor dotación</v>
      </c>
      <c r="HK12" s="50" t="str">
        <f t="shared" si="2"/>
        <v>Error Valor apoyo sostenibilidad</v>
      </c>
      <c r="HL12" s="50" t="str">
        <f t="shared" si="2"/>
        <v>Error Valor teletrabajo</v>
      </c>
      <c r="HM12" s="50" t="str">
        <f t="shared" si="2"/>
        <v>Error Valor bonificación retiro</v>
      </c>
      <c r="HN12" s="50" t="str">
        <f t="shared" si="2"/>
        <v>Error Valor indemnización retiro</v>
      </c>
      <c r="HO12" s="50" t="str">
        <f t="shared" si="2"/>
        <v>Error Valor reintegros</v>
      </c>
      <c r="HP12" s="50" t="s">
        <v>54</v>
      </c>
      <c r="HQ12" s="50" t="str">
        <f t="shared" ref="HQ12:HY12" si="3">CONCATENATE("Error ",CK12)</f>
        <v>Error Descripción otro concepto no categorizado</v>
      </c>
      <c r="HR12" s="50" t="str">
        <f t="shared" si="3"/>
        <v>Error Valor salarial concepto no categorizado</v>
      </c>
      <c r="HS12" s="50" t="str">
        <f t="shared" si="3"/>
        <v>Error Valor NO salarial concepto no categorizado</v>
      </c>
      <c r="HT12" s="50" t="str">
        <f t="shared" si="3"/>
        <v>Error % Aporte salud (*)</v>
      </c>
      <c r="HU12" s="50" t="str">
        <f t="shared" si="3"/>
        <v>Error Valor salud (*)</v>
      </c>
      <c r="HV12" s="50" t="str">
        <f t="shared" si="3"/>
        <v>Error Valor plan complementario</v>
      </c>
      <c r="HW12" s="50" t="str">
        <f t="shared" si="3"/>
        <v>Error % Aporte pensión (*)</v>
      </c>
      <c r="HX12" s="50" t="str">
        <f t="shared" si="3"/>
        <v>Error Valor pensión (*)</v>
      </c>
      <c r="HY12" s="50" t="str">
        <f t="shared" si="3"/>
        <v>Error Valor pensión
voluntaria</v>
      </c>
      <c r="HZ12" s="50" t="s">
        <v>55</v>
      </c>
      <c r="IA12" s="50" t="str">
        <f>CONCATENATE("Error ",CT12)</f>
        <v>Error % Fondo solidaridad pensional</v>
      </c>
      <c r="IB12" s="50" t="str">
        <f>CONCATENATE("Error ",CU12)</f>
        <v>Error Valor aporte fondo solidaridad pensional</v>
      </c>
      <c r="IC12" s="50" t="str">
        <f>CONCATENATE("Error ",CV12)</f>
        <v>Error % Fondo subsistencia</v>
      </c>
      <c r="ID12" s="50" t="str">
        <f>CONCATENATE("Error ",CW12)</f>
        <v>Error Valor fondo subsistencia</v>
      </c>
      <c r="IE12" s="50" t="s">
        <v>56</v>
      </c>
      <c r="IF12" s="50" t="str">
        <f>CONCATENATE("Error ",CX12)</f>
        <v>Error % Sindicato</v>
      </c>
      <c r="IG12" s="50" t="str">
        <f>CONCATENATE("Error ",CY12)</f>
        <v>Error Valor sindicato</v>
      </c>
      <c r="IH12" s="50" t="str">
        <f>CONCATENATE("Error ",CZ12)</f>
        <v>Error Valor sanción pública</v>
      </c>
      <c r="II12" s="50" t="str">
        <f>CONCATENATE("Error ",DA12)</f>
        <v>Error Valor sanción privada</v>
      </c>
      <c r="IJ12" s="50" t="s">
        <v>57</v>
      </c>
      <c r="IK12" s="50" t="str">
        <f t="shared" ref="IK12:IY12" si="4">CONCATENATE("Error ",DB12)</f>
        <v>Error Descripción de libranza</v>
      </c>
      <c r="IL12" s="50" t="str">
        <f t="shared" si="4"/>
        <v>Error Valor cuota libranza</v>
      </c>
      <c r="IM12" s="50" t="str">
        <f t="shared" si="4"/>
        <v>Error Valor pagos a terceros</v>
      </c>
      <c r="IN12" s="50" t="str">
        <f t="shared" si="4"/>
        <v>Error Valor anticipos</v>
      </c>
      <c r="IO12" s="50" t="str">
        <f t="shared" si="4"/>
        <v>Error Valor AFC</v>
      </c>
      <c r="IP12" s="50" t="str">
        <f t="shared" si="4"/>
        <v>Error Valor
Rete-fuente</v>
      </c>
      <c r="IQ12" s="50" t="str">
        <f t="shared" si="4"/>
        <v>Error Valor cooperativa trabajo</v>
      </c>
      <c r="IR12" s="50" t="str">
        <f t="shared" si="4"/>
        <v>Error Valor embargo
fiscal</v>
      </c>
      <c r="IS12" s="50" t="str">
        <f t="shared" si="4"/>
        <v>Error Valor educación</v>
      </c>
      <c r="IT12" s="50" t="str">
        <f t="shared" si="4"/>
        <v>Error Valor reintegro</v>
      </c>
      <c r="IU12" s="50" t="str">
        <f t="shared" si="4"/>
        <v>Error Valor deuda</v>
      </c>
      <c r="IV12" s="50" t="str">
        <f t="shared" si="4"/>
        <v>Error Valor otras deducciones</v>
      </c>
      <c r="IW12" s="50" t="str">
        <f t="shared" si="4"/>
        <v>Error Valor devengos totales (*)</v>
      </c>
      <c r="IX12" s="50" t="str">
        <f t="shared" si="4"/>
        <v>Error Valor deducciones totales (*)</v>
      </c>
      <c r="IY12" s="50" t="str">
        <f t="shared" si="4"/>
        <v>Error Valor salario total(*)</v>
      </c>
      <c r="IZ12" s="50" t="str">
        <f>CONCATENATE("Error ",DR12)</f>
        <v>Error Observaciones</v>
      </c>
    </row>
    <row r="13" spans="2:260" ht="16.5" customHeight="1" x14ac:dyDescent="0.3">
      <c r="B13" s="48">
        <v>1</v>
      </c>
      <c r="C13" s="61" t="str">
        <f>IF(AND(DS13,DP13&lt;&gt;""),
   IF(DQ13="","OK","Error"),
   ""
)</f>
        <v>OK</v>
      </c>
      <c r="D13" s="52"/>
      <c r="E13" s="112" t="s">
        <v>79</v>
      </c>
      <c r="F13" s="112" t="s">
        <v>2040</v>
      </c>
      <c r="G13" s="52" t="s">
        <v>2041</v>
      </c>
      <c r="H13" s="53"/>
      <c r="I13" s="52" t="s">
        <v>2042</v>
      </c>
      <c r="J13" s="52" t="s">
        <v>2043</v>
      </c>
      <c r="K13" s="55"/>
      <c r="L13" s="55">
        <v>43285</v>
      </c>
      <c r="M13" s="108">
        <v>1706</v>
      </c>
      <c r="N13" s="52"/>
      <c r="O13" s="52" t="s">
        <v>80</v>
      </c>
      <c r="P13" s="52" t="s">
        <v>81</v>
      </c>
      <c r="Q13" s="52" t="s">
        <v>101</v>
      </c>
      <c r="R13" s="52" t="s">
        <v>109</v>
      </c>
      <c r="S13" s="53" t="s">
        <v>109</v>
      </c>
      <c r="T13" s="52"/>
      <c r="U13" s="52" t="s">
        <v>2044</v>
      </c>
      <c r="V13" s="52" t="s">
        <v>2045</v>
      </c>
      <c r="W13" s="55">
        <v>45017</v>
      </c>
      <c r="X13" s="52" t="s">
        <v>2071</v>
      </c>
      <c r="Y13" s="55" t="s">
        <v>145</v>
      </c>
      <c r="Z13" s="52" t="s">
        <v>2072</v>
      </c>
      <c r="AA13" s="53" t="s">
        <v>136</v>
      </c>
      <c r="AB13" s="53" t="s">
        <v>2073</v>
      </c>
      <c r="AC13" s="53" t="s">
        <v>105</v>
      </c>
      <c r="AD13" s="53" t="s">
        <v>2046</v>
      </c>
      <c r="AE13" s="57">
        <v>3400000</v>
      </c>
      <c r="AF13" s="113">
        <v>30</v>
      </c>
      <c r="AG13" s="57">
        <v>3400000</v>
      </c>
      <c r="AH13" s="58"/>
      <c r="AI13" s="58"/>
      <c r="AJ13" s="114"/>
      <c r="AK13" s="58"/>
      <c r="AL13" s="114"/>
      <c r="AM13" s="58"/>
      <c r="AN13" s="114"/>
      <c r="AO13" s="58"/>
      <c r="AP13" s="114"/>
      <c r="AQ13" s="58"/>
      <c r="AR13" s="114"/>
      <c r="AS13" s="58"/>
      <c r="AT13" s="114"/>
      <c r="AU13" s="58"/>
      <c r="AV13" s="114"/>
      <c r="AW13" s="58"/>
      <c r="AX13" s="114"/>
      <c r="AY13" s="58"/>
      <c r="AZ13" s="114"/>
      <c r="BA13" s="58"/>
      <c r="BB13" s="114"/>
      <c r="BC13" s="58"/>
      <c r="BD13" s="58"/>
      <c r="BE13" s="58"/>
      <c r="BF13" s="59"/>
      <c r="BG13" s="58"/>
      <c r="BH13" s="114"/>
      <c r="BI13" s="53"/>
      <c r="BJ13" s="58"/>
      <c r="BK13" s="114"/>
      <c r="BL13" s="58"/>
      <c r="BM13" s="114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3"/>
      <c r="CK13" s="58"/>
      <c r="CL13" s="58"/>
      <c r="CM13" s="60"/>
      <c r="CN13" s="60">
        <v>0.04</v>
      </c>
      <c r="CO13" s="57">
        <v>136000</v>
      </c>
      <c r="CP13" s="58">
        <v>109722.25</v>
      </c>
      <c r="CQ13" s="60">
        <v>0.04</v>
      </c>
      <c r="CR13" s="57">
        <v>136000</v>
      </c>
      <c r="CS13" s="59"/>
      <c r="CT13" s="58"/>
      <c r="CU13" s="59"/>
      <c r="CV13" s="58"/>
      <c r="CW13" s="59"/>
      <c r="CX13" s="58"/>
      <c r="CY13" s="58"/>
      <c r="CZ13" s="58"/>
      <c r="DA13" s="53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>
        <v>34045</v>
      </c>
      <c r="DN13" s="57">
        <v>3400000</v>
      </c>
      <c r="DO13" s="57">
        <v>415767.25</v>
      </c>
      <c r="DP13" s="57">
        <f>+DN13-DO13</f>
        <v>2984232.75</v>
      </c>
      <c r="DQ13" s="76" t="str">
        <f>IF(AND(DS13,DP13&lt;&gt;""),
   CONCATENATE(DT13,DU13,DV13,DW13,DX13,DY13,DZ13,EA13,EB13,EC13,ED13,EE13,EF13,EG13,EH13,EI13,EJ13,EK13,EL13,EM13,EN13,EO13,EP13,EQ13,ES13,ET13,EU13,EV13,EW13,EX13,EY13,EZ13,FA13,FC13,FD13,FF13,FG13,FI13,FJ13,FL13,FM13,FO13,FP13,FR13,FS13,FU13,FV13,FX13,FY13,GA13,GB13,GD13,GE13,GF13,GH13,GI13,GJ13,GL13,GM13,GN13,GP13,GQ13,GS13,GT13,GU13,GV13,GW13,GX13,GY13,GZ13,HA13,HB13,HC13,HD13,HE13,HF13,HG13,HH13,HI13,HJ13,HK13,HL13,HM13,HN13,HO13,HQ13,HR13,HS13,HT13,HU13,HV13,HW13,HX13,HY13,IA13,IB13,IC13,ID13,IF13,IG13,IH13,II13,IK13,IL13,IM13,IN13,IO13,IP13,IQ13,IR13,IS13,IT13,IU13,IV13,IW13,IX13,IY13,IZ13),
   ""
)</f>
        <v/>
      </c>
      <c r="DR13" s="53"/>
      <c r="DS13" s="46" t="b">
        <f t="shared" ref="DS13:DS18" si="5">CONCATENATE(D13,$E13,$F13,$G13,H13,$I13,$J13,K13,$L13,$M13,N13,$O13,$P13,$Q13,$R13,$S13,T13,$U13,$V13,$W13,$X13,$Y13,$Z13,$AA13,AB13,AC13,AD13,$AE13,$AF13,$AG13,AH13,AI13,AJ13,AK13,AL13,AM13,AN13,AO13,AP13,AQ13,AR13,AS13,AT13,AU13,AV13,AW13,AX13,AY13,AZ13,BA13,BB13,BC13,BD13,BE13,BF13,BG13,BH13,BI13,BJ13,BK13,BL13,BM13,BN13,BO13,BP13,BQ13,BR13,BS13,BT13,BU13,BV13,BW13,BX13,BY13,BZ13,CA13,CB13,CC13,CD13,CE13,CF13,CG13,CH13,CI13,CJ13,CK13,CL13,CM13,$CN13,$CO13,CP13,$CQ13,$CR13,CS13,CT13,CU13,CV13,CW13,CX13,CY13,CZ13,DA13,DB13,DC13,DD13,DE13,DF13,DG13,DH13,DI13,DJ13,DK13,DL13,DM13,$DN13,$DO13,$DP13,DR13)&lt;&gt;""</f>
        <v>1</v>
      </c>
      <c r="DT13" s="46" t="str">
        <f>IF(AND($DS13,$E$4&lt;&gt;""),
   IF(LEFT($E$4,2) = "1.",
      IF(D13&lt;&gt;"","El CUNE sólo se envía en operaciones de novedad o ajuste. ",""),
      IF(D13="","Debes escribir un CUNE válido para realizar operaciones de novedad o ajuste. ","")),
   ""
)</f>
        <v/>
      </c>
      <c r="DU13" s="46" t="str">
        <f t="shared" ref="DU13" si="6">IF($DS13,
   IF(E13="","Debes seleccionar el tipo de documento del empleado. ",
      IF(_xlfn.IFNA(VLOOKUP(E13,TIPO_DE_DOCUMENTO,1,FALSE),-1)=-1,"El tipo de documento no es válido (por favor seleccionarlo de la lista). ","")
   )
)</f>
        <v/>
      </c>
      <c r="DV13" s="46" t="str">
        <f>IF($DS13,
   IF(F13="","Debes escribir el número de documento del empleado. ","")
)</f>
        <v/>
      </c>
      <c r="DW13" s="46" t="str">
        <f>IF($DS13,
   IF(G13="","Debes escribir el primer nombre del empleado. ","")
)</f>
        <v/>
      </c>
      <c r="DY13" s="46" t="str">
        <f>IF($DS13,
   IF(I13="","Debes escribir el primer apellido del empleado. ","")
)</f>
        <v/>
      </c>
      <c r="DZ13" s="46" t="str">
        <f>IF($DS13,
   IF(J13="","Debes escribir el segundo apellido del empleado. ","")
)</f>
        <v/>
      </c>
      <c r="EB13" s="46" t="str">
        <f t="shared" ref="EB13:EB18" si="7">IF($DS13,
   IF(L13="","Debes escribir la fecha de ingreso del empleado. ",
      IF(ISERR(DATE(YEAR(L13),MONTH(L13),DAY(L13))), "El valor ingresado en fecha de ingreso no tiene un formato válido. ","")
   )
)</f>
        <v/>
      </c>
      <c r="EC13" s="46" t="str">
        <f t="shared" ref="EC13:EC18" si="8">IF($DS13,
   IF(M13="","Debes escribir el tiempo laborado. ",
      IF( IFERROR(INT(M13),1.1) &lt;&gt; IFERROR(_xlfn.NUMBERVALUE(M13),1), "El valor de los días trabajados debe ser un número entero. ", "")
   )
)</f>
        <v/>
      </c>
      <c r="ED13" s="46" t="str">
        <f t="shared" ref="ED13:ED18" si="9">IF($DS13,
   IF( AND(N13&lt;&gt;"", ISERR(DATE(YEAR(N13),MONTH(N13),DAY(N13))) ), "El valor ingresado en fecha de ingreso no tiene un formato válido. ",
      IF( AND(N13&lt;&gt;"", $E$6&lt;&gt;"", DATE(YEAR(N13), MONTH(N13), 1) &lt;&gt; IFERROR(DATE(MID($E$6, 1, 4), MID($E$6, 6, 2),1), "1/1/1900") ), "La fecha de retiro debe estar dentro del período liquidado. ", "")
   )
)</f>
        <v/>
      </c>
      <c r="EE13" s="46" t="str">
        <f t="shared" ref="EE13:EE18" si="10">IF($DS13,
   IF(O13="","Debes seleccionar el tipo de trabajador. ",
      IF(_xlfn.IFNA(VLOOKUP(O13,TIPO_DE_TRABAJADOR,1,FALSE),-1)=-1,"El tipo de trabajador no es válido (por favor seleccionarlo de la lista). ","")
   )
)</f>
        <v/>
      </c>
      <c r="EF13" s="46" t="str">
        <f t="shared" ref="EF13:EF18" si="11">IF($DS13,
   IF(P13="","Debes seleccionar si es un trabajador dependiente pensionado por vejez. ",
      IF(_xlfn.IFNA(VLOOKUP(P13,SUBTIPO_DE_TRABAJADOR,1,FALSE),-1)=-1,"El tipo de trabajador dependiente pensionado por vejez no es válido (por favor seleccionarlo de la lista). ","")
   )
)</f>
        <v/>
      </c>
      <c r="EG13" s="46" t="str">
        <f t="shared" ref="EG13:EG18" si="12">IF($DS13,
   IF(Q13="","Debes seleccionar el tipo de contrato del trabajador. ",
      IF(_xlfn.IFNA(VLOOKUP(Q13,TIPO_DE_CONTRATO,1,FALSE),-1)=-1,"El tipo de contrato del trabajador no es válido (por favor seleccionarlo de la lista). ","")
   )
)</f>
        <v/>
      </c>
      <c r="EH13" s="46" t="str">
        <f t="shared" ref="EH13" si="13">IF($DS13,
   IF(R13="","Debes seleccionar si es un salario integral. ",
      IF(_xlfn.IFNA(VLOOKUP(R13,SI_NO,1,FALSE),-1)=-1,"Valor no válido para salario integral (por favor seleccionarlo de la lista). ","")
   )
)</f>
        <v/>
      </c>
      <c r="EI13" s="46" t="str">
        <f t="shared" ref="EI13" si="14">IF($DS13,
   IF(S13="","Debes seleccionar si el trabajador realiza actividades de riesgo. ",
      IF(_xlfn.IFNA(VLOOKUP(S13,SI_NO,1,FALSE),-1)=-1,"Valor no válido para actividad de alto riesgo (por favor seleccionarlo de la lista). ","")
   )
)</f>
        <v/>
      </c>
      <c r="EK13" s="46" t="str">
        <f t="shared" ref="EK13" si="15">IF($DS13,
   IF(U13="","Debes escribir el código del municipio de residencia del trabajador. ",
      IF(_xlfn.IFNA(VLOOKUP(U13,MUNICIPIO,1,FALSE),-1)=-1,"El municipio de residencia del trabajador es inválido (por favor seleccionarlo de la lista). ","")
   )
)</f>
        <v/>
      </c>
      <c r="EL13" s="46" t="str">
        <f>IF($DS13,
   IF(V13="","Debes escribir el la dirección de residendia del trabajador. ","")
)</f>
        <v/>
      </c>
      <c r="EM13" s="46" t="str">
        <f>IF($DS13,
   IF(W13="","Debes escribir la fecha de inicio de la liquidación. ",
      IF(ISERR(DATE(YEAR(W13),MONTH(W13),DAY(W13))),"El valor ingresado en fecha de inicio de liquidación no tiene un formato válido. ",
          IF( AND($E$6&lt;&gt;"", DATE(YEAR(W13), MONTH(W13), 1) &lt;&gt; IFERROR(DATE(MID($E$6, 1, 4), MID($E$6, 6, 2),1), "1/1/1900") ), "La fecha de inicio de la liquidación debe estar dentro del período liquidado. ", "")
      )
   )
)</f>
        <v/>
      </c>
      <c r="EN13" s="46" t="str">
        <f>IF($DS13,
   IF(X13="","Debes escribir la fecha de fin de la liquidación. ",
      IF(ISERR(DATE(YEAR(X13),MONTH(X13),DAY(X13))),"El valor ingresado en fecha de fin de liquidación no tiene un formato válido. ",
          IF( AND($E$6&lt;&gt;"", DATE(YEAR(X13), MONTH(X13), 1) &lt;&gt; IFERROR(DATE(MID($E$6, 1, 4), MID($E$6, 6, 2),1), "1/1/1900") ), "La fecha de fin de la liquidación debe estar dentro del período liquidado. ", "")
      )
   )
)</f>
        <v/>
      </c>
      <c r="EO13" s="46" t="str">
        <f t="shared" ref="EO13" si="16">IF($DS13,
   IF(Y13="","Debes escribir la frecuencia de pago del trabajador. ",
      IF(_xlfn.IFNA(VLOOKUP(Y13,PERÍODO_DE_NÓMINA,1,FALSE),-1)=-1,"La frecuencia de pago es inválida (por favor seleccionarlo de la lista). ","")
   )
)</f>
        <v/>
      </c>
      <c r="EP13" s="46" t="str">
        <f>IF($DS13,
   IF(Z13="","Debes escribir la fecha de pago. ",
      IF(ISERR(DATE(YEAR(Z13),MONTH(Z13),DAY(Z13))), "El valor ingresado en fecha de pago no tiene un formato válido. ","")
   )
)</f>
        <v/>
      </c>
      <c r="EQ13" s="46" t="str">
        <f t="shared" ref="EQ13" si="17">IF($DS13,
   IF(AA13="","Debes escribir el medio de pago. ",
      IF(_xlfn.IFNA(VLOOKUP(AA13,MEDIOS_DE_PAGO,1,FALSE),-1)=-1,"El medio de pago es inválido (por favor seleccionarlo de la lista). ","")
   )
)</f>
        <v/>
      </c>
      <c r="ER13" s="46" t="b">
        <f>OR(AA13='Tablas '!$T$4,AA13='Tablas '!$T$7,AA13='Tablas '!$T$8,AA13='Tablas '!$T$11)</f>
        <v>1</v>
      </c>
      <c r="ES13" s="46" t="str">
        <f>IF(AND($DS13,ER13),
   IF(AB13="","Debes escribir la entidad bancaria. ",""),
   ""
)</f>
        <v/>
      </c>
      <c r="ET13" s="46" t="str">
        <f t="shared" ref="ET13" si="18">IF(AND($DS13,ER13),
   IF(AC13="","Debes escribir el tipo de cuenta bancaria. ",
      IF(_xlfn.IFNA(VLOOKUP(AC13,TIPO_DE_CUENTA,1,FALSE),-1)=-1,"El tipo de cuenta bancaria es inválida (por favor seleccionarlo de la lista). ","")
   ),
   ""
)</f>
        <v/>
      </c>
      <c r="EU13" s="46" t="str">
        <f>IF(AND($DS13,ER13),
   IF(AD13="","Debes escribir el número de cuenta bancaria. ",""),
   ""
)</f>
        <v/>
      </c>
      <c r="EV13" s="46" t="str">
        <f>IF($DS13,
   IF(AE13="","Debes escribir el valor del sueldo básico. ",
      IF( ISERR(_xlfn.NUMBERVALUE(AE13)), "El valor del sueldo básico debe ser un número válido. ", "")
   )
)</f>
        <v/>
      </c>
      <c r="EW13" s="46" t="str">
        <f>IF($DS13,
   IF(AF13="","Debes escribir el número de días trabajados. ",
      IF( IFERROR(INT(AF13),1.1) &lt;&gt; IFERROR(_xlfn.NUMBERVALUE(AF13),1), "La cantidad de días trabajados debe ser un número entero. ", "")
   )
)</f>
        <v/>
      </c>
      <c r="EX13" s="46" t="str">
        <f>IF($DS13,
   IF(AG13="","Debes escribir el valor del sueldo trabajado. ",
      IF( ISERR(_xlfn.NUMBERVALUE(AG13)), "El valor del sueldo trabajado debe ser un número válido. ", "")
   )
)</f>
        <v/>
      </c>
      <c r="EY13" s="46" t="str">
        <f>IF($DS13,
   IF( AND(AH13&lt;&gt;"", ISERR(_xlfn.NUMBERVALUE(AH13))), "El valor del auxilio de transporte debe ser un número válido. ", "")
)</f>
        <v/>
      </c>
      <c r="EZ13" s="46" t="str">
        <f>IF($DS13,
   IF( AND(AI13&lt;&gt;"", ISERR(_xlfn.NUMBERVALUE(AI13))), "El valor de viáticos salariales debe ser un número válido. ", "")
)</f>
        <v/>
      </c>
      <c r="FA13" s="46" t="str">
        <f>IF($DS13,
   IF( AND(AJ13&lt;&gt;"", ISERR(_xlfn.NUMBERVALUE(AJ13))), "El valor de viáticos NO salariales debe ser un número válido. ", "")
)</f>
        <v/>
      </c>
      <c r="FB13" s="46" t="b">
        <f>CONCATENATE(AK13,AL13)&lt;&gt;""</f>
        <v>0</v>
      </c>
      <c r="FC13" s="46" t="str">
        <f>IF(AND($DS13,FB13),
   IF(AK13="","Debes escribir el número de horas extras diurnas. ",
      IF( IFERROR(INT(AK13),1.1) &lt;&gt; IFERROR(_xlfn.NUMBERVALUE(AK13),1), "La cantidad de horas extras diurnas debe ser un número entero. ", "")
   ),
   ""
)</f>
        <v/>
      </c>
      <c r="FD13" s="46" t="str">
        <f>IF(AND($DS13,FB13),
   IF(AL13="","Debes escribir el valor de las horas extras diurnas. ",
      IF( ISERR(_xlfn.NUMBERVALUE(AL13)), "El valor de las horas extras duirnas debe ser un número válido. ", "")
   ),
   ""
)</f>
        <v/>
      </c>
      <c r="FE13" s="46" t="b">
        <f>CONCATENATE(AM13,AN13)&lt;&gt;""</f>
        <v>0</v>
      </c>
      <c r="FF13" s="46" t="str">
        <f>IF(AND($DS13,FE13),
   IF(AM13="","Debes escribir el número de horas extras nocturnas. ",
      IF( IFERROR(INT(AM13),1.1) &lt;&gt; IFERROR(_xlfn.NUMBERVALUE(AM13),1), "La cantidad de horas extras nocturnas debe ser un número entero. ", "")
   ),
   ""
)</f>
        <v/>
      </c>
      <c r="FG13" s="46" t="str">
        <f>IF(AND($DS13,FE13),
   IF(AN13="","Debes escribir el valor de las horas extras nocturnas. ",
      IF( ISERR(_xlfn.NUMBERVALUE(AN13)), "El valor de las horas extras nocturnas debe ser un número válido. ", "")
   ),
   ""
)</f>
        <v/>
      </c>
      <c r="FH13" s="46" t="b">
        <f>CONCATENATE(AO13,AP13)&lt;&gt;""</f>
        <v>0</v>
      </c>
      <c r="FI13" s="46" t="str">
        <f>IF(AND($DS13,FH13),
   IF(AO13="","Debes escribir el número de horas extras diurnas dominicales y festivas. ",
      IF( IFERROR(INT(AO13),1.1) &lt;&gt; IFERROR(_xlfn.NUMBERVALUE(AO13),1), "La cantidad de horas extras diurnas dominicales y festivas debe ser un número entero. ", "")
   ),
   ""
)</f>
        <v/>
      </c>
      <c r="FJ13" s="46" t="str">
        <f>IF(AND($DS13,FH13),
   IF(AP13="","Debes escribir el valor de las horas extras diurnas dominicales y festivas. ",
      IF( ISERR(_xlfn.NUMBERVALUE(AP13)), "El valor de las horas extras diurnas dominicales y festivas debe ser un número válido. ", "")
   ),
   ""
)</f>
        <v/>
      </c>
      <c r="FK13" s="46" t="b">
        <f>CONCATENATE(AQ13,AR13)&lt;&gt;""</f>
        <v>0</v>
      </c>
      <c r="FL13" s="46" t="str">
        <f>IF(AND($DS13,FK13),
   IF(AQ13="","Debes escribir el número de horas extras nocturnas dominicales y festivas. ",
      IF( IFERROR(INT(AQ13),1.1) &lt;&gt; IFERROR(_xlfn.NUMBERVALUE(AQ13),1), "La cantidad de horas extras nocturnas dominicales y festivas debe ser un número entero. ", "")
   ),
   ""
)</f>
        <v/>
      </c>
      <c r="FM13" s="46" t="str">
        <f>IF(AND($DS13,FK13),
   IF(AR13="","Debes escribir el valor de las horas extras nocturnas dominicales y festivas. ",
      IF( ISERR(_xlfn.NUMBERVALUE(AR13)), "El valor de las horas extras nocturnas dominicales y festivas debe ser un número válido. ", "")
   ),
   ""
)</f>
        <v/>
      </c>
      <c r="FN13" s="46" t="b">
        <f>CONCATENATE(AS13,AT13)&lt;&gt;""</f>
        <v>0</v>
      </c>
      <c r="FO13" s="46" t="str">
        <f>IF(AND($DS13,FN13),
   IF(AS13="","Debes escribir el número de horas recargo nocturno. ",
      IF( IFERROR(INT(AS13),1.1) &lt;&gt; IFERROR(_xlfn.NUMBERVALUE(AS13),1), "La cantidad de horas recargo nocturno debe ser un número entero. ", "")
   ),
   ""
)</f>
        <v/>
      </c>
      <c r="FP13" s="46" t="str">
        <f>IF(AND($DS13,FN13),
   IF(AT13="","Debes escribir el valor de las horas recargo nocturno. ",
      IF( ISERR(_xlfn.NUMBERVALUE(AT13)), "El valor de las horas recargo nocturno debe ser un número válido. ", "")
   ),
   ""
)</f>
        <v/>
      </c>
      <c r="FQ13" s="46" t="b">
        <f>CONCATENATE(AU13,AV13)&lt;&gt;""</f>
        <v>0</v>
      </c>
      <c r="FR13" s="46" t="str">
        <f>IF(AND($DS13,FQ13),
   IF(AU13="","Debes escribir el número de horas recargo diurno dominical y festivo. ",
      IF( IFERROR(INT(AU13),1.1) &lt;&gt; IFERROR(_xlfn.NUMBERVALUE(AU13),1), "La cantidad de horas recargo diurno dominical y festivo debe ser un número entero. ", "")
   ),
   ""
)</f>
        <v/>
      </c>
      <c r="FS13" s="46" t="str">
        <f>IF(AND($DS13,FQ13),
   IF(AV13="","Debes escribir el valor de las horas recargo diurno dominical y festivo. ",
      IF( ISERR(_xlfn.NUMBERVALUE(AV13)), "El valor de las horas recargo diurno dominical y festivo debe ser un número válido. ", "")
   ),
   ""
)</f>
        <v/>
      </c>
      <c r="FT13" s="46" t="b">
        <f>CONCATENATE(AW13,AX13)&lt;&gt;""</f>
        <v>0</v>
      </c>
      <c r="FU13" s="46" t="str">
        <f>IF(AND($DS13,FT13),
   IF(AW13="","Debes escribir el número de horas recargo nocturno dominical y festivo. ",
      IF( IFERROR(INT(AW13),1.1) &lt;&gt; IFERROR(_xlfn.NUMBERVALUE(AW13),1), "La cantidad de horas recargo nocturno dominical y festivo debe ser un número entero. ", "")
   ),
   ""
)</f>
        <v/>
      </c>
      <c r="FV13" s="46" t="str">
        <f>IF(AND($DS13,FT13),
   IF(AX13="","Debes escribir el valor de las horas recargo nocturno dominical y festivo. ",
      IF( ISERR(_xlfn.NUMBERVALUE(AX13)), "El valor de las horas recargo nocturno dominical y festivo debe ser un número válido. ", "")
   ),
   ""
)</f>
        <v/>
      </c>
      <c r="FW13" s="46" t="b">
        <f>CONCATENATE(AY13,AZ13)&lt;&gt;""</f>
        <v>0</v>
      </c>
      <c r="FX13" s="46" t="str">
        <f>IF(AND($DS13,FW13),
   IF(AY13="","Debes escribir el número de días de vacaciones comunes. ",
      IF( IFERROR(INT(AY13),1.1) &lt;&gt; IFERROR(_xlfn.NUMBERVALUE(AY13),1), "La cantidad de días de vacaciones comunes debe ser un número entero. ", "")
   ),
   ""
)</f>
        <v/>
      </c>
      <c r="FY13" s="46" t="str">
        <f>IF(AND($DS13,FW13),
   IF(AZ13="","Debes escribir el valor de las vacaciones comunes. ",
      IF( ISERR(_xlfn.NUMBERVALUE(AZ13)), "El valor de las vacaciones comunes debe ser un número válido. ", "")
   ),
   ""
)</f>
        <v/>
      </c>
      <c r="FZ13" s="46" t="b">
        <f>CONCATENATE(BA13,BB13)&lt;&gt;""</f>
        <v>0</v>
      </c>
      <c r="GA13" s="46" t="str">
        <f>IF(AND($DS13,FZ13),
   IF(BA13="","Debes escribir el número de días de vacaciones compensadas. ",
      IF( IFERROR(INT(BA13),1.1) &lt;&gt; IFERROR(_xlfn.NUMBERVALUE(BA13),1), "La cantidad de días de vacaciones compensadas debe ser un número entero. ", "")
   ),
   ""
)</f>
        <v/>
      </c>
      <c r="GB13" s="46" t="str">
        <f>IF(AND($DS13,FZ13),
   IF(BB13="","Debes escribir el valor de las vacaciones compensadas. ",
      IF( ISERR(_xlfn.NUMBERVALUE(BB13)), "El valor de las vacaciones compensadas debe ser un número válido. ", "")
   ),
   ""
)</f>
        <v/>
      </c>
      <c r="GC13" s="46" t="b">
        <f>CONCATENATE(BC13,BD13)&lt;&gt;""</f>
        <v>0</v>
      </c>
      <c r="GD13" s="46" t="str">
        <f>IF(AND($DS13,GC13),
   IF(BC13="","Debes escribir el número de días de prima salarial. ",
      IF( IFERROR(INT(BC13),1.1) &lt;&gt; IFERROR(_xlfn.NUMBERVALUE(BC13),1), "La cantidad de días de prima salarial debe ser un número entero. ", "")
   ),
   ""
)</f>
        <v/>
      </c>
      <c r="GE13" s="46" t="str">
        <f>IF(AND($DS13,GC13),
   IF(BD13="","Debes escribir el valor de los días de prima salarial. ",
      IF( ISERR(_xlfn.NUMBERVALUE(BD13)), "El valor de los días de prima salarial debe ser un número válido. ", "")
   ),
   ""
)</f>
        <v/>
      </c>
      <c r="GF13" s="46" t="str">
        <f>IF($DS13,
   IF( AND(BE13&lt;&gt;"", ISERR(_xlfn.NUMBERVALUE(BE13))), "El valor de la prima NO saliarial debe ser un número válido. ", "")
)</f>
        <v/>
      </c>
      <c r="GG13" s="46" t="b">
        <f>CONCATENATE(BF13,BG13,BH13)&lt;&gt;""</f>
        <v>0</v>
      </c>
      <c r="GH13" s="46" t="str">
        <f>IF(AND($DS13,GG13),
   IF(BF13="","Debes escribir el valor de las cesantías. ",
      IF( ISERR(_xlfn.NUMBERVALUE(BF13)), "El valor de las cesantías debe ser un número válido. ", "")
   ),
   ""
)</f>
        <v/>
      </c>
      <c r="GI13" s="46" t="str">
        <f>IF(AND($DS13,GG13),
   IF(BG13="","Debes escribir el % de cesantías. ",
      IF( ISERR(_xlfn.NUMBERVALUE(BG13)), "El % de cesantías debe ser un número válido. ", "")
   ),
   ""
)</f>
        <v/>
      </c>
      <c r="GJ13" s="46" t="str">
        <f>IF(AND($DS13,GG13),
   IF(BH13="","Debes escribir el valor de intereses de cesantías. ",
      IF( ISERR(_xlfn.NUMBERVALUE(BH13)), "El valor de intereses de cesantías debe ser un número válido. ", "")
   ),
   ""
)</f>
        <v/>
      </c>
      <c r="GK13" s="46" t="b">
        <f>CONCATENATE(BI13,BJ13,BK13)&lt;&gt;""</f>
        <v>0</v>
      </c>
      <c r="GL13" s="46" t="str">
        <f>IF(AND($DS13,GK13),
   IF(BI13="","Debes escribir el número de días de incapacidad. ",
      IF( IFERROR(INT(BI13),1.1) &lt;&gt; IFERROR(_xlfn.NUMBERVALUE(BI13),1), "La cantidad de días de incapacidad debe ser un número entero. ", "")
   ),
   ""
)</f>
        <v/>
      </c>
      <c r="GM13" s="46" t="str">
        <f t="shared" ref="GM13" si="19">IF(AND($DS13,GK13),
   IF(BJ13="","Debes escribir el tipo de incapacidad. ",
      IF(_xlfn.IFNA(VLOOKUP(BJ13,TIPO_DE_INCAPACIDAD,1,FALSE),-1)=-1,"El tipo de incapacidad es inválida (por favor seleccionarlo de la lista). ","")
   ),
   ""
)</f>
        <v/>
      </c>
      <c r="GN13" s="46" t="str">
        <f>IF(AND($DS13,GK13),
   IF(BK13="","Debes escribir el valor de la incapacidad. ",
      IF( ISERR(_xlfn.NUMBERVALUE(BK13)), "El valor de la incapacidad debe ser un número válido. ", "")
   ),
   ""
)</f>
        <v/>
      </c>
      <c r="GO13" s="46" t="b">
        <f>CONCATENATE(BL13,BM13)&lt;&gt;""</f>
        <v>0</v>
      </c>
      <c r="GP13" s="46" t="str">
        <f>IF(AND($DS13,GO13),
   IF(BL13="","Debes escribir el número de días de licencia de maternidad o paternidad. ",
      IF( IFERROR(INT(BL13),1.1) &lt;&gt; IFERROR(_xlfn.NUMBERVALUE(BL13),1), "La cantidad de días de licencia de maternidad o paternidad debe ser un número entero. ", "")
   ),
   ""
)</f>
        <v/>
      </c>
      <c r="GQ13" s="46" t="str">
        <f>IF(AND($DS13,GO13),
   IF(BM13="","Debes escribir el valor de la licencia de maternidad o paternidad. ",
      IF( ISERR(_xlfn.NUMBERVALUE(BM13)), "El valor de la licencia de maternidad o paternidad debe ser un número válido. ", "")
   ),
   ""
)</f>
        <v/>
      </c>
      <c r="GR13" s="46" t="b">
        <f>CONCATENATE(BN13,BO13)&lt;&gt;""</f>
        <v>0</v>
      </c>
      <c r="GS13" s="46" t="str">
        <f>IF(AND($DS13,GR13),
   IF(BN13="","Debes escribir el número de días de licencia remunerada. ",
      IF( IFERROR(INT(BN13),1.1) &lt;&gt; IFERROR(_xlfn.NUMBERVALUE(BN13),1), "La cantidad de días de licencia remunerada debe ser un número entero. ", "")
   ),
   ""
)</f>
        <v/>
      </c>
      <c r="GT13" s="46" t="str">
        <f>IF(AND($DS13,GR13),
   IF(BO13="","Debes escribir el valor de la licencia remunerada. ",
      IF( ISERR(_xlfn.NUMBERVALUE(BO13)), "El valor de la licencia remunerada debe ser un número válido. ", "")
   ),
   ""
)</f>
        <v/>
      </c>
      <c r="GU13" s="46" t="str">
        <f>IF($DS13,
   IF( AND(BP13&lt;&gt;"", ISERR(_xlfn.NUMBERVALUE(BP13))), "El valor de la licencia NO remunerada debe ser un número válido. ", "")
)</f>
        <v/>
      </c>
      <c r="GV13" s="46" t="str">
        <f>IF($DS13,
   IF( AND(BQ13&lt;&gt;"", ISERR(_xlfn.NUMBERVALUE(BQ13))), "El valor de auxilios salariales debe ser un número válido. ", "")
)</f>
        <v/>
      </c>
      <c r="GW13" s="46" t="str">
        <f>IF($DS13,
   IF( AND(BR13&lt;&gt;"", ISERR(_xlfn.NUMBERVALUE(BR13))), "El valor de auxilios NO salariales debe ser un número válido. ", "")
)</f>
        <v/>
      </c>
      <c r="GX13" s="46" t="str">
        <f>IF($DS13,
   IF( AND(BS13&lt;&gt;"", ISERR(_xlfn.NUMBERVALUE(BS13))), "El valor de bonos salariales debe ser un número válido. ", "")
)</f>
        <v/>
      </c>
      <c r="GY13" s="46" t="str">
        <f>IF($DS13,
   IF( AND(BT13&lt;&gt;"", ISERR(_xlfn.NUMBERVALUE(BT13))), "El valor de bonos NO salariales debe ser un número válido. ", "")
)</f>
        <v/>
      </c>
      <c r="GZ13" s="46" t="str">
        <f>IF($DS13,
   IF( AND(BU13&lt;&gt;"", ISERR(_xlfn.NUMBERVALUE(BU13))), "El valor de bonos salariales de alimentación debe ser un número válido. ", "")
)</f>
        <v/>
      </c>
      <c r="HA13" s="46" t="str">
        <f>IF($DS13,
   IF( AND(BV13&lt;&gt;"", ISERR(_xlfn.NUMBERVALUE(BV13))), "El valor de bonos NO salariales de alimentación debe ser un número válido. ", "")
)</f>
        <v/>
      </c>
      <c r="HB13" s="46" t="str">
        <f>IF($DS13,
   IF( AND(BW13&lt;&gt;"", ISERR(_xlfn.NUMBERVALUE(BW13))), "El valor de bonificaciones salariales debe ser un número válido. ", "")
)</f>
        <v/>
      </c>
      <c r="HC13" s="46" t="str">
        <f>IF($DS13,
   IF( AND(BX13&lt;&gt;"", ISERR(_xlfn.NUMBERVALUE(BX13))), "El valor de bonificaciones NO salariales debe ser un número válido. ", "")
)</f>
        <v/>
      </c>
      <c r="HD13" s="46" t="str">
        <f>IF($DS13,
   IF( AND(BY13&lt;&gt;"", ISERR(_xlfn.NUMBERVALUE(BY13))), "El valor de compensaciones ordinarias debe ser un número válido. ", "")
)</f>
        <v/>
      </c>
      <c r="HE13" s="46" t="str">
        <f>IF($DS13,
   IF( AND(BZ13&lt;&gt;"", ISERR(_xlfn.NUMBERVALUE(BZ13))), "El valor de compensaciones extraordinarias debe ser un número válido. ", "")
)</f>
        <v/>
      </c>
      <c r="HF13" s="46" t="str">
        <f>IF($DS13,
   IF( AND(CA13&lt;&gt;"", ISERR(_xlfn.NUMBERVALUE(CA13))), "El valor de comisiones debe ser un número válido. ", "")
)</f>
        <v/>
      </c>
      <c r="HG13" s="46" t="str">
        <f>IF($DS13,
   IF( AND(CB13&lt;&gt;"", ISERR(_xlfn.NUMBERVALUE(CB13))), "El valor de ausencia por huega debe ser un número válido. ", "")
)</f>
        <v/>
      </c>
      <c r="HH13" s="46" t="str">
        <f>IF($DS13,
   IF( AND(CC13&lt;&gt;"", ISERR(_xlfn.NUMBERVALUE(CC13))), "El valor de anticipos debe ser un número válido. ", "")
)</f>
        <v/>
      </c>
      <c r="HI13" s="46" t="str">
        <f>IF($DS13,
   IF( AND(CD13&lt;&gt;"", ISERR(_xlfn.NUMBERVALUE(CD13))), "El valor de pagos a terceros debe ser un número válido. ", "")
)</f>
        <v/>
      </c>
      <c r="HJ13" s="46" t="str">
        <f>IF($DS13,
   IF( AND(CE13&lt;&gt;"", ISERR(_xlfn.NUMBERVALUE(CE13))), "El valor de dotación debe ser un número válido. ", "")
)</f>
        <v/>
      </c>
      <c r="HK13" s="46" t="str">
        <f>IF($DS13,
   IF( AND(CF13&lt;&gt;"", ISERR(_xlfn.NUMBERVALUE(CF13))), "El valor de apoyo sostenibilidad debe ser un número válido. ", "")
)</f>
        <v/>
      </c>
      <c r="HL13" s="46" t="str">
        <f>IF($DS13,
   IF( AND(CG13&lt;&gt;"", ISERR(_xlfn.NUMBERVALUE(CG13))), "El valor de teletrabajo debe ser un número válido. ", "")
)</f>
        <v/>
      </c>
      <c r="HM13" s="46" t="str">
        <f>IF($DS13,
   IF( AND(CH13&lt;&gt;"", ISERR(_xlfn.NUMBERVALUE(CH13))), "El valor de bonificación de retiro debe ser un número válido. ", "")
)</f>
        <v/>
      </c>
      <c r="HN13" s="46" t="str">
        <f>IF($DS13,
   IF( AND(CI13&lt;&gt;"", ISERR(_xlfn.NUMBERVALUE(CI13))), "El valor de indemnización de retiro debe ser un número válido. ", "")
)</f>
        <v/>
      </c>
      <c r="HO13" s="46" t="str">
        <f>IF($DS13,
   IF( AND(CJ13&lt;&gt;"", ISERR(_xlfn.NUMBERVALUE(CJ13))), "El valor de reintegros debe ser un número válido. ", "")
)</f>
        <v/>
      </c>
      <c r="HP13" s="46" t="b">
        <f t="shared" ref="HP13:HP18" si="20">CONCATENATE(CK13,CL13,CM13)&lt;&gt;""</f>
        <v>0</v>
      </c>
      <c r="HQ13" s="46" t="str">
        <f>IF(AND($DS13,HP13),
   IF(CK13="","Debes escribir la descripción de otro concepto no categorizado. ",""),
   ""
)</f>
        <v/>
      </c>
      <c r="HR13" s="46" t="str">
        <f t="shared" ref="HR13:HR18" si="21">IF(AND($DS13,HP13),
   IF(CONCATENATE(CL13,CM13)="","Debes escribir al menos un valor de concepto no categorizado (salarial o no salarial). ",
      IF(ISERR(_xlfn.NUMBERVALUE(CL13)),"El valor salarial concepto no categorizado debe ser un número válido. ","")
   ),
   ""
)</f>
        <v/>
      </c>
      <c r="HS13" s="46" t="str">
        <f t="shared" ref="HS13:HS18" si="22">IF(AND($DS13,HP13),
   IF(CONCATENATE(CL13,CM13)="","Debes escribir al menos un valor de concepto no categorizado (salarial o no salarial). ",
      IF(ISERR(_xlfn.NUMBERVALUE(CM13)),"El valor NO salarial concepto no categorizado debe ser un número válido. ","")
   ),
   ""
)</f>
        <v/>
      </c>
      <c r="HT13" s="46" t="str">
        <f t="shared" ref="HT13:HT18" si="23">IF($DS13,
   IF(CN13="","Debes escribir el porcentaje del aporte a salud. ",
      IF( ISERR(_xlfn.NUMBERVALUE(CN13)), "El valor del porcentaje del aporte a salud debe ser un número válido. ", "")
   )
)</f>
        <v/>
      </c>
      <c r="HU13" s="46" t="str">
        <f t="shared" ref="HU13:HU18" si="24">IF($DS13,
   IF(CO13="","Debes escribir el valor del aporte a salud. ",
      IF( ISERR(_xlfn.NUMBERVALUE(CO13)), "El valor del aporte a salud debe ser un número válido. ", "")
   )
)</f>
        <v/>
      </c>
      <c r="HV13" s="46" t="str">
        <f t="shared" ref="HV13:HV18" si="25">IF($DS13,
   IF( AND(CP13&lt;&gt;"", ISERR(_xlfn.NUMBERVALUE(CP13))), "El valor plan complementario debe ser un número válido. ", "")
)</f>
        <v/>
      </c>
      <c r="HW13" s="46" t="str">
        <f t="shared" ref="HW13:HW18" si="26">IF($DS13,
   IF(CQ13="","Debes escribir el porcentaje del aporte a pensión. ",
      IF( ISERR(_xlfn.NUMBERVALUE(CQ13)), "El valor del porcentaje del aporte a pensión debe ser un número válido. ", "")
   )
)</f>
        <v/>
      </c>
      <c r="HX13" s="46" t="str">
        <f t="shared" ref="HX13:HX18" si="27">IF($DS13,
   IF(CR13="","Debes escribir el valor del aporte a pensión. ",
      IF( ISERR(_xlfn.NUMBERVALUE(CR13)), "El valor del aporte a salud debe ser un número válido. ", "")
   )
)</f>
        <v/>
      </c>
      <c r="HY13" s="46" t="str">
        <f>IF($DS13,
   IF( AND(CS13&lt;&gt;"", ISERR(_xlfn.NUMBERVALUE(CS13))), "El valor pensión voluntaria debe ser un número válido. ", "")
)</f>
        <v/>
      </c>
      <c r="HZ13" s="46" t="b">
        <f>CONCATENATE(CT13,CU13,CV13,CW13)&lt;&gt;""</f>
        <v>0</v>
      </c>
      <c r="IA13" s="46" t="str">
        <f>IF(AND($DS13,HZ13),
   IF(CT13="","Debes escribir el % del fondo de seguridad pensional. ",
      IF( ISERR(_xlfn.NUMBERVALUE(CT13)), "El % del fondo de seguridad debe ser un número válido. ", "")
   ),
   ""
)</f>
        <v/>
      </c>
      <c r="IB13" s="46" t="str">
        <f>IF(AND($DS13,HZ13),
   IF(CU13="","Debes escribir el valor del aporte al fondo de solidaridad pensional. ",
      IF( ISERR(_xlfn.NUMBERVALUE(CU13)), "El valor del aporte al fondo de solidaridad pensional debe ser un número válido. ", "")
   ),
   ""
)</f>
        <v/>
      </c>
      <c r="IC13" s="46" t="str">
        <f>IF(AND($DS13,HZ13),
   IF(CV13="","Debes escribir el % del fondo de subsistencia. ",
      IF( ISERR(_xlfn.NUMBERVALUE(CV13)), "El % del fondo de subsistencia debe ser un número válido. ", "")
   ),
   ""
)</f>
        <v/>
      </c>
      <c r="ID13" s="46" t="str">
        <f>IF(AND($DS13,HZ13),
   IF(CW13="","Debes escribir el valor del fondo de subsistencia. ",
      IF( ISERR(_xlfn.NUMBERVALUE(CW13)), "El valor del fondo de subsistencia debe ser un número válido. ", "")
   ),
   ""
)</f>
        <v/>
      </c>
      <c r="IE13" s="46" t="b">
        <f>CONCATENATE(CX13,CY13)&lt;&gt;""</f>
        <v>0</v>
      </c>
      <c r="IF13" s="46" t="str">
        <f>IF(AND($DS13,IE13),
   IF(CX13="","Debes escribir el % de sindicato. ",
      IF( ISERR(_xlfn.NUMBERVALUE(CX13)), "El % de sindicato debe ser un número válido. ", "")
   ),
   ""
)</f>
        <v/>
      </c>
      <c r="IG13" s="46" t="str">
        <f>IF(AND($DS13,IE13),
   IF(CY13="","Debes escribir el valor del sindicato. ",
      IF( ISERR(_xlfn.NUMBERVALUE(CY13)), "El valor del sindicato debe ser un número válido. ", "")
   ),
   ""
)</f>
        <v/>
      </c>
      <c r="IH13" s="46" t="str">
        <f>IF($DS13,
   IF( AND(CZ13&lt;&gt;"", ISERR(_xlfn.NUMBERVALUE(CZ13))), "El valor de sanción pública debe ser un número válido. ", "")
)</f>
        <v/>
      </c>
      <c r="II13" s="46" t="str">
        <f>IF($DS13,
   IF( AND(DA13&lt;&gt;"", ISERR(_xlfn.NUMBERVALUE(DA13))), "El valor de sanción privada debe ser un número válido. ", "")
)</f>
        <v/>
      </c>
      <c r="IJ13" s="46" t="b">
        <f>CONCATENATE(DB13,DC13)&lt;&gt;""</f>
        <v>0</v>
      </c>
      <c r="IK13" s="46" t="str">
        <f>IF(AND($DS13,IJ13),
   IF(DB13="","Debes escribir la descripción de libranza. ",""),
   ""
)</f>
        <v/>
      </c>
      <c r="IL13" s="46" t="str">
        <f>IF(AND($DS13,IJ13),
   IF(DC13="","Debes escribir la cuota libranza. ",
      IF(ISERR(_xlfn.NUMBERVALUE(DC13)),"El valor de la cuota libranza debe ser un número válido. ","")
   ),
   ""
)</f>
        <v/>
      </c>
      <c r="IM13" s="46" t="str">
        <f>IF($DS13,
   IF( AND(DD13&lt;&gt;"", ISERR(_xlfn.NUMBERVALUE(DD13))), "El valor de pagos a terceros debe ser un número válido. ", "")
)</f>
        <v/>
      </c>
      <c r="IN13" s="46" t="str">
        <f>IF($DS13,
   IF( AND(DE13&lt;&gt;"", ISERR(_xlfn.NUMBERVALUE(DE13))), "El valor de anticipos debe ser un número válido. ", "")
)</f>
        <v/>
      </c>
      <c r="IO13" s="46" t="str">
        <f>IF($DS13,
   IF( AND(DF13&lt;&gt;"", ISERR(_xlfn.NUMBERVALUE(DF13))), "El valor de AFC debe ser un número válido. ", "")
)</f>
        <v/>
      </c>
      <c r="IP13" s="46" t="str">
        <f>IF($DS13,
   IF( AND(DG13&lt;&gt;"", ISERR(_xlfn.NUMBERVALUE(DG13))), "El valor de rete-fuente debe ser un número válido. ", "")
)</f>
        <v/>
      </c>
      <c r="IQ13" s="46" t="str">
        <f>IF($DS13,
   IF( AND(DH13&lt;&gt;"", ISERR(_xlfn.NUMBERVALUE(DH13))), "El valor de cooperativa de trabajo debe ser un número válido. ", "")
)</f>
        <v/>
      </c>
      <c r="IR13" s="46" t="str">
        <f>IF($DS13,
   IF( AND(DI13&lt;&gt;"", ISERR(_xlfn.NUMBERVALUE(DI13))), "El valor de embargo fiscal debe ser un número válido. ", "")
)</f>
        <v/>
      </c>
      <c r="IS13" s="46" t="str">
        <f>IF($DS13,
   IF( AND(DJ13&lt;&gt;"", ISERR(_xlfn.NUMBERVALUE(DJ13))), "El valor de educación debe ser un número válido. ", "")
)</f>
        <v/>
      </c>
      <c r="IT13" s="46" t="str">
        <f>IF($DS13,
   IF( AND(DK13&lt;&gt;"", ISERR(_xlfn.NUMBERVALUE(DK13))), "El valor de reintegro debe ser un número válido. ", "")
)</f>
        <v/>
      </c>
      <c r="IU13" s="46" t="str">
        <f>IF($DS13,
   IF( AND(DL13&lt;&gt;"", ISERR(_xlfn.NUMBERVALUE(DL13))), "El valor de deuda debe ser un número válido. ", "")
)</f>
        <v/>
      </c>
      <c r="IV13" s="46" t="str">
        <f>IF($DS13,
   IF( AND(DM13&lt;&gt;"", ISERR(_xlfn.NUMBERVALUE(DM13))), "El valor de otras deducciones debe ser un número válido. ", "")
)</f>
        <v/>
      </c>
      <c r="IW13" s="46" t="str">
        <f>IF($DS13,
   IF(DN13="","Debes escribir el valor de los devengos totales. ",
      IF( ISERR(_xlfn.NUMBERVALUE(DN13)), "El valor de los devengos totales debe ser un número válido. ", "")
   )
)</f>
        <v/>
      </c>
      <c r="IX13" s="46" t="str">
        <f>IF($DS13,
   IF(DO13="","Debes escribir el valor de las deducciones totales. ",
      IF( ISERR(_xlfn.NUMBERVALUE(DO13)), "El valor de las deducciones totales debe ser un número válido. ", "")
   )
)</f>
        <v/>
      </c>
      <c r="IY13" s="46" t="str">
        <f>IF($DS13,
   IF(DP13="","Debes escribir el valor del salario total. ",
      IF( ISERR(_xlfn.NUMBERVALUE(DP13)), "El valor del salario total debe ser un número válido. ", "")
   )
)</f>
        <v/>
      </c>
    </row>
    <row r="14" spans="2:260" x14ac:dyDescent="0.3">
      <c r="B14" s="48">
        <v>2</v>
      </c>
      <c r="C14" s="61" t="str">
        <f t="shared" ref="C14:C77" si="28">IF(AND(DS14,DP14&lt;&gt;""),
   IF(DQ14="","OK","Error"),
   ""
)</f>
        <v>OK</v>
      </c>
      <c r="D14" s="52"/>
      <c r="E14" s="112" t="s">
        <v>79</v>
      </c>
      <c r="F14" s="112" t="s">
        <v>2047</v>
      </c>
      <c r="G14" s="52" t="s">
        <v>2048</v>
      </c>
      <c r="H14" s="53" t="s">
        <v>2049</v>
      </c>
      <c r="I14" s="52" t="s">
        <v>2050</v>
      </c>
      <c r="J14" s="52" t="s">
        <v>2051</v>
      </c>
      <c r="K14" s="55"/>
      <c r="L14" s="55">
        <v>43285</v>
      </c>
      <c r="M14" s="108">
        <v>1706</v>
      </c>
      <c r="N14" s="52"/>
      <c r="O14" s="52" t="s">
        <v>80</v>
      </c>
      <c r="P14" s="52" t="s">
        <v>81</v>
      </c>
      <c r="Q14" s="52" t="s">
        <v>101</v>
      </c>
      <c r="R14" s="52" t="s">
        <v>109</v>
      </c>
      <c r="S14" s="53" t="s">
        <v>109</v>
      </c>
      <c r="T14" s="52"/>
      <c r="U14" s="52" t="s">
        <v>2044</v>
      </c>
      <c r="V14" s="52" t="s">
        <v>2045</v>
      </c>
      <c r="W14" s="55">
        <v>45017</v>
      </c>
      <c r="X14" s="52" t="s">
        <v>2071</v>
      </c>
      <c r="Y14" s="55" t="s">
        <v>145</v>
      </c>
      <c r="Z14" s="52" t="s">
        <v>2072</v>
      </c>
      <c r="AA14" s="53" t="s">
        <v>136</v>
      </c>
      <c r="AB14" s="53" t="s">
        <v>2073</v>
      </c>
      <c r="AC14" s="53" t="s">
        <v>105</v>
      </c>
      <c r="AD14" s="53" t="s">
        <v>2052</v>
      </c>
      <c r="AE14" s="57">
        <v>3400000</v>
      </c>
      <c r="AF14" s="113">
        <v>30</v>
      </c>
      <c r="AG14" s="57">
        <v>3400000</v>
      </c>
      <c r="AH14" s="58"/>
      <c r="AI14" s="58"/>
      <c r="AJ14" s="114"/>
      <c r="AK14" s="58"/>
      <c r="AL14" s="114"/>
      <c r="AM14" s="58"/>
      <c r="AN14" s="114"/>
      <c r="AO14" s="58"/>
      <c r="AP14" s="114"/>
      <c r="AQ14" s="58"/>
      <c r="AR14" s="114"/>
      <c r="AS14" s="58"/>
      <c r="AT14" s="114"/>
      <c r="AU14" s="58"/>
      <c r="AV14" s="114"/>
      <c r="AW14" s="58"/>
      <c r="AX14" s="114"/>
      <c r="AY14" s="58"/>
      <c r="AZ14" s="114"/>
      <c r="BA14" s="58"/>
      <c r="BB14" s="114"/>
      <c r="BC14" s="58"/>
      <c r="BD14" s="58"/>
      <c r="BE14" s="58"/>
      <c r="BF14" s="59"/>
      <c r="BG14" s="58"/>
      <c r="BH14" s="114"/>
      <c r="BI14" s="53"/>
      <c r="BJ14" s="58"/>
      <c r="BK14" s="114"/>
      <c r="BL14" s="58"/>
      <c r="BM14" s="114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3"/>
      <c r="CK14" s="58"/>
      <c r="CL14" s="58"/>
      <c r="CM14" s="60"/>
      <c r="CN14" s="60">
        <v>0.04</v>
      </c>
      <c r="CO14" s="57">
        <v>136000</v>
      </c>
      <c r="CP14" s="58">
        <v>109722.25</v>
      </c>
      <c r="CQ14" s="60">
        <v>0.04</v>
      </c>
      <c r="CR14" s="57">
        <v>136000</v>
      </c>
      <c r="CS14" s="59"/>
      <c r="CT14" s="58"/>
      <c r="CU14" s="59"/>
      <c r="CV14" s="58"/>
      <c r="CW14" s="59"/>
      <c r="CX14" s="58"/>
      <c r="CY14" s="58"/>
      <c r="CZ14" s="58"/>
      <c r="DA14" s="53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>
        <v>34045</v>
      </c>
      <c r="DN14" s="57">
        <v>3400000</v>
      </c>
      <c r="DO14" s="57">
        <v>415767.25</v>
      </c>
      <c r="DP14" s="57">
        <f t="shared" ref="DP14:DP17" si="29">+DN14-DO14</f>
        <v>2984232.75</v>
      </c>
      <c r="DQ14" s="76" t="str">
        <f t="shared" ref="DQ14:DQ77" si="30">IF(AND(DS14,DP14&lt;&gt;""),
   CONCATENATE(DT14,DU14,DV14,DW14,DX14,DY14,DZ14,EA14,EB14,EC14,ED14,EE14,EF14,EG14,EH14,EI14,EJ14,EK14,EL14,EM14,EN14,EO14,EP14,EQ14,ES14,ET14,EU14,EV14,EW14,EX14,EY14,EZ14,FA14,FC14,FD14,FF14,FG14,FI14,FJ14,FL14,FM14,FO14,FP14,FR14,FS14,FU14,FV14,FX14,FY14,GA14,GB14,GD14,GE14,GF14,GH14,GI14,GJ14,GL14,GM14,GN14,GP14,GQ14,GS14,GT14,GU14,GV14,GW14,GX14,GY14,GZ14,HA14,HB14,HC14,HD14,HE14,HF14,HG14,HH14,HI14,HJ14,HK14,HL14,HM14,HN14,HO14,HQ14,HR14,HS14,HT14,HU14,HV14,HW14,HX14,HY14,IA14,IB14,IC14,ID14,IF14,IG14,IH14,II14,IK14,IL14,IM14,IN14,IO14,IP14,IQ14,IR14,IS14,IT14,IU14,IV14,IW14,IX14,IY14,IZ14),
   ""
)</f>
        <v/>
      </c>
      <c r="DR14" s="53"/>
      <c r="DS14" s="46" t="b">
        <f t="shared" si="5"/>
        <v>1</v>
      </c>
      <c r="DT14" s="46" t="str">
        <f t="shared" ref="DT14:DT77" si="31">IF(AND($DS14,$E$4&lt;&gt;""),
   IF(LEFT($E$4,2) = "1.",
      IF(D14&lt;&gt;"","El CUNE sólo se envía en operaciones de novedad o ajuste. ",""),
      IF(D14="","Debes escribir un CUNE válido para realizar operaciones de novedad o ajuste. ","")),
   ""
)</f>
        <v/>
      </c>
      <c r="DU14" s="46" t="str">
        <f t="shared" ref="DU14:DU77" si="32">IF($DS14,
   IF(E14="","Debes seleccionar el tipo de documento del empleado. ",
      IF(_xlfn.IFNA(VLOOKUP(E14,TIPO_DE_DOCUMENTO,1,FALSE),-1)=-1,"El tipo de documento no es válido (por favor seleccionarlo de la lista). ","")
   )
)</f>
        <v/>
      </c>
      <c r="DV14" s="46" t="str">
        <f t="shared" ref="DV14:DV77" si="33">IF($DS14,
   IF(F14="","Debes escribir el número de documento del empleado. ","")
)</f>
        <v/>
      </c>
      <c r="DW14" s="46" t="str">
        <f t="shared" ref="DW14:DW77" si="34">IF($DS14,
   IF(G14="","Debes escribir el primer nombre del empleado. ","")
)</f>
        <v/>
      </c>
      <c r="DY14" s="46" t="str">
        <f t="shared" ref="DY14:DY77" si="35">IF($DS14,
   IF(I14="","Debes escribir el primer apellido del empleado. ","")
)</f>
        <v/>
      </c>
      <c r="DZ14" s="46" t="str">
        <f t="shared" ref="DZ14:DZ77" si="36">IF($DS14,
   IF(J14="","Debes escribir el segundo apellido del empleado. ","")
)</f>
        <v/>
      </c>
      <c r="EB14" s="46" t="str">
        <f t="shared" si="7"/>
        <v/>
      </c>
      <c r="EC14" s="46" t="str">
        <f t="shared" si="8"/>
        <v/>
      </c>
      <c r="ED14" s="46" t="str">
        <f t="shared" si="9"/>
        <v/>
      </c>
      <c r="EE14" s="46" t="str">
        <f t="shared" si="10"/>
        <v/>
      </c>
      <c r="EF14" s="46" t="str">
        <f t="shared" si="11"/>
        <v/>
      </c>
      <c r="EG14" s="46" t="str">
        <f t="shared" si="12"/>
        <v/>
      </c>
      <c r="EH14" s="46" t="str">
        <f t="shared" ref="EH14:EH77" si="37">IF($DS14,
   IF(R14="","Debes seleccionar si es un salario integral. ",
      IF(_xlfn.IFNA(VLOOKUP(R14,SI_NO,1,FALSE),-1)=-1,"Valor no válido para salario integral (por favor seleccionarlo de la lista). ","")
   )
)</f>
        <v/>
      </c>
      <c r="EI14" s="46" t="str">
        <f t="shared" ref="EI14:EI77" si="38">IF($DS14,
   IF(S14="","Debes seleccionar si el trabajador realiza actividades de riesgo. ",
      IF(_xlfn.IFNA(VLOOKUP(S14,SI_NO,1,FALSE),-1)=-1,"Valor no válido para actividad de alto riesgo (por favor seleccionarlo de la lista). ","")
   )
)</f>
        <v/>
      </c>
      <c r="EK14" s="46" t="str">
        <f t="shared" ref="EK14:EK77" si="39">IF($DS14,
   IF(U14="","Debes escribir el código del municipio de residencia del trabajador. ",
      IF(_xlfn.IFNA(VLOOKUP(U14,MUNICIPIO,1,FALSE),-1)=-1,"El municipio de residencia del trabajador es inválido (por favor seleccionarlo de la lista). ","")
   )
)</f>
        <v/>
      </c>
      <c r="EL14" s="46" t="str">
        <f t="shared" ref="EL14:EL77" si="40">IF($DS14,
   IF(V14="","Debes escribir el la dirección de residendia del trabajador. ","")
)</f>
        <v/>
      </c>
      <c r="EM14" s="46" t="str">
        <f t="shared" ref="EM14:EM77" si="41">IF($DS14,
   IF(W14="","Debes escribir la fecha de inicio de la liquidación. ",
      IF(ISERR(DATE(YEAR(W14),MONTH(W14),DAY(W14))),"El valor ingresado en fecha de inicio de liquidación no tiene un formato válido. ",
          IF( AND($E$6&lt;&gt;"", DATE(YEAR(W14), MONTH(W14), 1) &lt;&gt; IFERROR(DATE(MID($E$6, 1, 4), MID($E$6, 6, 2),1), "1/1/1900") ), "La fecha de inicio de la liquidación debe estar dentro del período liquidado. ", "")
      )
   )
)</f>
        <v/>
      </c>
      <c r="EN14" s="46" t="str">
        <f t="shared" ref="EN14:EN77" si="42">IF($DS14,
   IF(X14="","Debes escribir la fecha de fin de la liquidación. ",
      IF(ISERR(DATE(YEAR(X14),MONTH(X14),DAY(X14))),"El valor ingresado en fecha de fin de liquidación no tiene un formato válido. ",
          IF( AND($E$6&lt;&gt;"", DATE(YEAR(X14), MONTH(X14), 1) &lt;&gt; IFERROR(DATE(MID($E$6, 1, 4), MID($E$6, 6, 2),1), "1/1/1900") ), "La fecha de fin de la liquidación debe estar dentro del período liquidado. ", "")
      )
   )
)</f>
        <v/>
      </c>
      <c r="EO14" s="46" t="str">
        <f t="shared" ref="EO14:EO77" si="43">IF($DS14,
   IF(Y14="","Debes escribir la frecuencia de pago del trabajador. ",
      IF(_xlfn.IFNA(VLOOKUP(Y14,PERÍODO_DE_NÓMINA,1,FALSE),-1)=-1,"La frecuencia de pago es inválida (por favor seleccionarlo de la lista). ","")
   )
)</f>
        <v/>
      </c>
      <c r="EP14" s="46" t="str">
        <f t="shared" ref="EP14:EP77" si="44">IF($DS14,
   IF(Z14="","Debes escribir la fecha de pago. ",
      IF(ISERR(DATE(YEAR(Z14),MONTH(Z14),DAY(Z14))), "El valor ingresado en fecha de pago no tiene un formato válido. ","")
   )
)</f>
        <v/>
      </c>
      <c r="EQ14" s="46" t="str">
        <f t="shared" ref="EQ14:EQ77" si="45">IF($DS14,
   IF(AA14="","Debes escribir el medio de pago. ",
      IF(_xlfn.IFNA(VLOOKUP(AA14,MEDIOS_DE_PAGO,1,FALSE),-1)=-1,"El medio de pago es inválido (por favor seleccionarlo de la lista). ","")
   )
)</f>
        <v/>
      </c>
      <c r="ER14" s="46" t="b">
        <f>OR(AA14='Tablas '!$T$4,AA14='Tablas '!$T$7,AA14='Tablas '!$T$8,AA14='Tablas '!$T$11)</f>
        <v>1</v>
      </c>
      <c r="ES14" s="46" t="str">
        <f t="shared" ref="ES14:ES77" si="46">IF(AND($DS14,ER14),
   IF(AB14="","Debes escribir la entidad bancaria. ",""),
   ""
)</f>
        <v/>
      </c>
      <c r="ET14" s="46" t="str">
        <f t="shared" ref="ET14:ET77" si="47">IF(AND($DS14,ER14),
   IF(AC14="","Debes escribir el tipo de cuenta bancaria. ",
      IF(_xlfn.IFNA(VLOOKUP(AC14,TIPO_DE_CUENTA,1,FALSE),-1)=-1,"El tipo de cuenta bancaria es inválida (por favor seleccionarlo de la lista). ","")
   ),
   ""
)</f>
        <v/>
      </c>
      <c r="EU14" s="46" t="str">
        <f t="shared" ref="EU14:EU77" si="48">IF(AND($DS14,ER14),
   IF(AD14="","Debes escribir el número de cuenta bancaria. ",""),
   ""
)</f>
        <v/>
      </c>
      <c r="EV14" s="46" t="str">
        <f t="shared" ref="EV14:EV77" si="49">IF($DS14,
   IF(AE14="","Debes escribir el valor del sueldo básico. ",
      IF( ISERR(_xlfn.NUMBERVALUE(AE14)), "El valor del sueldo básico debe ser un número válido. ", "")
   )
)</f>
        <v/>
      </c>
      <c r="EW14" s="46" t="str">
        <f t="shared" ref="EW14:EW77" si="50">IF($DS14,
   IF(AF14="","Debes escribir el número de días trabajados. ",
      IF( IFERROR(INT(AF14),1.1) &lt;&gt; IFERROR(_xlfn.NUMBERVALUE(AF14),1), "La cantidad de días trabajados debe ser un número entero. ", "")
   )
)</f>
        <v/>
      </c>
      <c r="EX14" s="46" t="str">
        <f t="shared" ref="EX14:EX77" si="51">IF($DS14,
   IF(AG14="","Debes escribir el valor del sueldo trabajado. ",
      IF( ISERR(_xlfn.NUMBERVALUE(AG14)), "El valor del sueldo trabajado debe ser un número válido. ", "")
   )
)</f>
        <v/>
      </c>
      <c r="EY14" s="46" t="str">
        <f t="shared" ref="EY14:EY77" si="52">IF($DS14,
   IF( AND(AH14&lt;&gt;"", ISERR(_xlfn.NUMBERVALUE(AH14))), "El valor del auxilio de transporte debe ser un número válido. ", "")
)</f>
        <v/>
      </c>
      <c r="EZ14" s="46" t="str">
        <f t="shared" ref="EZ14:EZ77" si="53">IF($DS14,
   IF( AND(AI14&lt;&gt;"", ISERR(_xlfn.NUMBERVALUE(AI14))), "El valor de viáticos salariales debe ser un número válido. ", "")
)</f>
        <v/>
      </c>
      <c r="FA14" s="46" t="str">
        <f t="shared" ref="FA14:FA77" si="54">IF($DS14,
   IF( AND(AJ14&lt;&gt;"", ISERR(_xlfn.NUMBERVALUE(AJ14))), "El valor de viáticos NO salariales debe ser un número válido. ", "")
)</f>
        <v/>
      </c>
      <c r="FB14" s="46" t="b">
        <f t="shared" ref="FB14:FB77" si="55">CONCATENATE(AK14,AL14)&lt;&gt;""</f>
        <v>0</v>
      </c>
      <c r="FC14" s="46" t="str">
        <f t="shared" ref="FC14:FC77" si="56">IF(AND($DS14,FB14),
   IF(AK14="","Debes escribir el número de horas extras diurnas. ",
      IF( IFERROR(INT(AK14),1.1) &lt;&gt; IFERROR(_xlfn.NUMBERVALUE(AK14),1), "La cantidad de horas extras diurnas debe ser un número entero. ", "")
   ),
   ""
)</f>
        <v/>
      </c>
      <c r="FD14" s="46" t="str">
        <f t="shared" ref="FD14:FD77" si="57">IF(AND($DS14,FB14),
   IF(AL14="","Debes escribir el valor de las horas extras diurnas. ",
      IF( ISERR(_xlfn.NUMBERVALUE(AL14)), "El valor de las horas extras duirnas debe ser un número válido. ", "")
   ),
   ""
)</f>
        <v/>
      </c>
      <c r="FE14" s="46" t="b">
        <f t="shared" ref="FE14:FE77" si="58">CONCATENATE(AM14,AN14)&lt;&gt;""</f>
        <v>0</v>
      </c>
      <c r="FF14" s="46" t="str">
        <f t="shared" ref="FF14:FF77" si="59">IF(AND($DS14,FE14),
   IF(AM14="","Debes escribir el número de horas extras nocturnas. ",
      IF( IFERROR(INT(AM14),1.1) &lt;&gt; IFERROR(_xlfn.NUMBERVALUE(AM14),1), "La cantidad de horas extras nocturnas debe ser un número entero. ", "")
   ),
   ""
)</f>
        <v/>
      </c>
      <c r="FG14" s="46" t="str">
        <f t="shared" ref="FG14:FG77" si="60">IF(AND($DS14,FE14),
   IF(AN14="","Debes escribir el valor de las horas extras nocturnas. ",
      IF( ISERR(_xlfn.NUMBERVALUE(AN14)), "El valor de las horas extras nocturnas debe ser un número válido. ", "")
   ),
   ""
)</f>
        <v/>
      </c>
      <c r="FH14" s="46" t="b">
        <f t="shared" ref="FH14:FH77" si="61">CONCATENATE(AO14,AP14)&lt;&gt;""</f>
        <v>0</v>
      </c>
      <c r="FI14" s="46" t="str">
        <f t="shared" ref="FI14:FI77" si="62">IF(AND($DS14,FH14),
   IF(AO14="","Debes escribir el número de horas extras diurnas dominicales y festivas. ",
      IF( IFERROR(INT(AO14),1.1) &lt;&gt; IFERROR(_xlfn.NUMBERVALUE(AO14),1), "La cantidad de horas extras diurnas dominicales y festivas debe ser un número entero. ", "")
   ),
   ""
)</f>
        <v/>
      </c>
      <c r="FJ14" s="46" t="str">
        <f t="shared" ref="FJ14:FJ77" si="63">IF(AND($DS14,FH14),
   IF(AP14="","Debes escribir el valor de las horas extras diurnas dominicales y festivas. ",
      IF( ISERR(_xlfn.NUMBERVALUE(AP14)), "El valor de las horas extras diurnas dominicales y festivas debe ser un número válido. ", "")
   ),
   ""
)</f>
        <v/>
      </c>
      <c r="FK14" s="46" t="b">
        <f t="shared" ref="FK14:FK77" si="64">CONCATENATE(AQ14,AR14)&lt;&gt;""</f>
        <v>0</v>
      </c>
      <c r="FL14" s="46" t="str">
        <f t="shared" ref="FL14:FL77" si="65">IF(AND($DS14,FK14),
   IF(AQ14="","Debes escribir el número de horas extras nocturnas dominicales y festivas. ",
      IF( IFERROR(INT(AQ14),1.1) &lt;&gt; IFERROR(_xlfn.NUMBERVALUE(AQ14),1), "La cantidad de horas extras nocturnas dominicales y festivas debe ser un número entero. ", "")
   ),
   ""
)</f>
        <v/>
      </c>
      <c r="FM14" s="46" t="str">
        <f t="shared" ref="FM14:FM77" si="66">IF(AND($DS14,FK14),
   IF(AR14="","Debes escribir el valor de las horas extras nocturnas dominicales y festivas. ",
      IF( ISERR(_xlfn.NUMBERVALUE(AR14)), "El valor de las horas extras nocturnas dominicales y festivas debe ser un número válido. ", "")
   ),
   ""
)</f>
        <v/>
      </c>
      <c r="FN14" s="46" t="b">
        <f t="shared" ref="FN14:FN77" si="67">CONCATENATE(AS14,AT14)&lt;&gt;""</f>
        <v>0</v>
      </c>
      <c r="FO14" s="46" t="str">
        <f t="shared" ref="FO14:FO77" si="68">IF(AND($DS14,FN14),
   IF(AS14="","Debes escribir el número de horas recargo nocturno. ",
      IF( IFERROR(INT(AS14),1.1) &lt;&gt; IFERROR(_xlfn.NUMBERVALUE(AS14),1), "La cantidad de horas recargo nocturno debe ser un número entero. ", "")
   ),
   ""
)</f>
        <v/>
      </c>
      <c r="FP14" s="46" t="str">
        <f t="shared" ref="FP14:FP77" si="69">IF(AND($DS14,FN14),
   IF(AT14="","Debes escribir el valor de las horas recargo nocturno. ",
      IF( ISERR(_xlfn.NUMBERVALUE(AT14)), "El valor de las horas recargo nocturno debe ser un número válido. ", "")
   ),
   ""
)</f>
        <v/>
      </c>
      <c r="FQ14" s="46" t="b">
        <f t="shared" ref="FQ14:FQ77" si="70">CONCATENATE(AU14,AV14)&lt;&gt;""</f>
        <v>0</v>
      </c>
      <c r="FR14" s="46" t="str">
        <f t="shared" ref="FR14:FR77" si="71">IF(AND($DS14,FQ14),
   IF(AU14="","Debes escribir el número de horas recargo diurno dominical y festivo. ",
      IF( IFERROR(INT(AU14),1.1) &lt;&gt; IFERROR(_xlfn.NUMBERVALUE(AU14),1), "La cantidad de horas recargo diurno dominical y festivo debe ser un número entero. ", "")
   ),
   ""
)</f>
        <v/>
      </c>
      <c r="FS14" s="46" t="str">
        <f t="shared" ref="FS14:FS77" si="72">IF(AND($DS14,FQ14),
   IF(AV14="","Debes escribir el valor de las horas recargo diurno dominical y festivo. ",
      IF( ISERR(_xlfn.NUMBERVALUE(AV14)), "El valor de las horas recargo diurno dominical y festivo debe ser un número válido. ", "")
   ),
   ""
)</f>
        <v/>
      </c>
      <c r="FT14" s="46" t="b">
        <f t="shared" ref="FT14:FT77" si="73">CONCATENATE(AW14,AX14)&lt;&gt;""</f>
        <v>0</v>
      </c>
      <c r="FU14" s="46" t="str">
        <f t="shared" ref="FU14:FU77" si="74">IF(AND($DS14,FT14),
   IF(AW14="","Debes escribir el número de horas recargo nocturno dominical y festivo. ",
      IF( IFERROR(INT(AW14),1.1) &lt;&gt; IFERROR(_xlfn.NUMBERVALUE(AW14),1), "La cantidad de horas recargo nocturno dominical y festivo debe ser un número entero. ", "")
   ),
   ""
)</f>
        <v/>
      </c>
      <c r="FV14" s="46" t="str">
        <f t="shared" ref="FV14:FV77" si="75">IF(AND($DS14,FT14),
   IF(AX14="","Debes escribir el valor de las horas recargo nocturno dominical y festivo. ",
      IF( ISERR(_xlfn.NUMBERVALUE(AX14)), "El valor de las horas recargo nocturno dominical y festivo debe ser un número válido. ", "")
   ),
   ""
)</f>
        <v/>
      </c>
      <c r="FW14" s="46" t="b">
        <f t="shared" ref="FW14:FW77" si="76">CONCATENATE(AY14,AZ14)&lt;&gt;""</f>
        <v>0</v>
      </c>
      <c r="FX14" s="46" t="str">
        <f t="shared" ref="FX14:FX77" si="77">IF(AND($DS14,FW14),
   IF(AY14="","Debes escribir el número de días de vacaciones comunes. ",
      IF( IFERROR(INT(AY14),1.1) &lt;&gt; IFERROR(_xlfn.NUMBERVALUE(AY14),1), "La cantidad de días de vacaciones comunes debe ser un número entero. ", "")
   ),
   ""
)</f>
        <v/>
      </c>
      <c r="FY14" s="46" t="str">
        <f t="shared" ref="FY14:FY77" si="78">IF(AND($DS14,FW14),
   IF(AZ14="","Debes escribir el valor de las vacaciones comunes. ",
      IF( ISERR(_xlfn.NUMBERVALUE(AZ14)), "El valor de las vacaciones comunes debe ser un número válido. ", "")
   ),
   ""
)</f>
        <v/>
      </c>
      <c r="FZ14" s="46" t="b">
        <f t="shared" ref="FZ14:FZ77" si="79">CONCATENATE(BA14,BB14)&lt;&gt;""</f>
        <v>0</v>
      </c>
      <c r="GA14" s="46" t="str">
        <f t="shared" ref="GA14:GA77" si="80">IF(AND($DS14,FZ14),
   IF(BA14="","Debes escribir el número de días de vacaciones compensadas. ",
      IF( IFERROR(INT(BA14),1.1) &lt;&gt; IFERROR(_xlfn.NUMBERVALUE(BA14),1), "La cantidad de días de vacaciones compensadas debe ser un número entero. ", "")
   ),
   ""
)</f>
        <v/>
      </c>
      <c r="GB14" s="46" t="str">
        <f t="shared" ref="GB14:GB77" si="81">IF(AND($DS14,FZ14),
   IF(BB14="","Debes escribir el valor de las vacaciones compensadas. ",
      IF( ISERR(_xlfn.NUMBERVALUE(BB14)), "El valor de las vacaciones compensadas debe ser un número válido. ", "")
   ),
   ""
)</f>
        <v/>
      </c>
      <c r="GC14" s="46" t="b">
        <f t="shared" ref="GC14:GC77" si="82">CONCATENATE(BC14,BD14)&lt;&gt;""</f>
        <v>0</v>
      </c>
      <c r="GD14" s="46" t="str">
        <f t="shared" ref="GD14:GD77" si="83">IF(AND($DS14,GC14),
   IF(BC14="","Debes escribir el número de días de prima salarial. ",
      IF( IFERROR(INT(BC14),1.1) &lt;&gt; IFERROR(_xlfn.NUMBERVALUE(BC14),1), "La cantidad de días de prima salarial debe ser un número entero. ", "")
   ),
   ""
)</f>
        <v/>
      </c>
      <c r="GE14" s="46" t="str">
        <f t="shared" ref="GE14:GE77" si="84">IF(AND($DS14,GC14),
   IF(BD14="","Debes escribir el valor de los días de prima salarial. ",
      IF( ISERR(_xlfn.NUMBERVALUE(BD14)), "El valor de los días de prima salarial debe ser un número válido. ", "")
   ),
   ""
)</f>
        <v/>
      </c>
      <c r="GF14" s="46" t="str">
        <f t="shared" ref="GF14:GF77" si="85">IF($DS14,
   IF( AND(BE14&lt;&gt;"", ISERR(_xlfn.NUMBERVALUE(BE14))), "El valor de la prima NO saliarial debe ser un número válido. ", "")
)</f>
        <v/>
      </c>
      <c r="GG14" s="46" t="b">
        <f t="shared" ref="GG14:GG77" si="86">CONCATENATE(BF14,BG14,BH14)&lt;&gt;""</f>
        <v>0</v>
      </c>
      <c r="GH14" s="46" t="str">
        <f t="shared" ref="GH14:GH77" si="87">IF(AND($DS14,GG14),
   IF(BF14="","Debes escribir el valor de las cesantías. ",
      IF( ISERR(_xlfn.NUMBERVALUE(BF14)), "El valor de las cesantías debe ser un número válido. ", "")
   ),
   ""
)</f>
        <v/>
      </c>
      <c r="GI14" s="46" t="str">
        <f t="shared" ref="GI14:GI77" si="88">IF(AND($DS14,GG14),
   IF(BG14="","Debes escribir el % de cesantías. ",
      IF( ISERR(_xlfn.NUMBERVALUE(BG14)), "El % de cesantías debe ser un número válido. ", "")
   ),
   ""
)</f>
        <v/>
      </c>
      <c r="GJ14" s="46" t="str">
        <f t="shared" ref="GJ14:GJ77" si="89">IF(AND($DS14,GG14),
   IF(BH14="","Debes escribir el valor de intereses de cesantías. ",
      IF( ISERR(_xlfn.NUMBERVALUE(BH14)), "El valor de intereses de cesantías debe ser un número válido. ", "")
   ),
   ""
)</f>
        <v/>
      </c>
      <c r="GK14" s="46" t="b">
        <f t="shared" ref="GK14:GK77" si="90">CONCATENATE(BI14,BJ14,BK14)&lt;&gt;""</f>
        <v>0</v>
      </c>
      <c r="GL14" s="46" t="str">
        <f t="shared" ref="GL14:GL77" si="91">IF(AND($DS14,GK14),
   IF(BI14="","Debes escribir el número de días de incapacidad. ",
      IF( IFERROR(INT(BI14),1.1) &lt;&gt; IFERROR(_xlfn.NUMBERVALUE(BI14),1), "La cantidad de días de incapacidad debe ser un número entero. ", "")
   ),
   ""
)</f>
        <v/>
      </c>
      <c r="GM14" s="46" t="str">
        <f t="shared" ref="GM14:GM77" si="92">IF(AND($DS14,GK14),
   IF(BJ14="","Debes escribir el tipo de incapacidad. ",
      IF(_xlfn.IFNA(VLOOKUP(BJ14,TIPO_DE_INCAPACIDAD,1,FALSE),-1)=-1,"El tipo de incapacidad es inválida (por favor seleccionarlo de la lista). ","")
   ),
   ""
)</f>
        <v/>
      </c>
      <c r="GN14" s="46" t="str">
        <f t="shared" ref="GN14:GN77" si="93">IF(AND($DS14,GK14),
   IF(BK14="","Debes escribir el valor de la incapacidad. ",
      IF( ISERR(_xlfn.NUMBERVALUE(BK14)), "El valor de la incapacidad debe ser un número válido. ", "")
   ),
   ""
)</f>
        <v/>
      </c>
      <c r="GO14" s="46" t="b">
        <f t="shared" ref="GO14:GO77" si="94">CONCATENATE(BL14,BM14)&lt;&gt;""</f>
        <v>0</v>
      </c>
      <c r="GP14" s="46" t="str">
        <f t="shared" ref="GP14:GP77" si="95">IF(AND($DS14,GO14),
   IF(BL14="","Debes escribir el número de días de licencia de maternidad o paternidad. ",
      IF( IFERROR(INT(BL14),1.1) &lt;&gt; IFERROR(_xlfn.NUMBERVALUE(BL14),1), "La cantidad de días de licencia de maternidad o paternidad debe ser un número entero. ", "")
   ),
   ""
)</f>
        <v/>
      </c>
      <c r="GQ14" s="46" t="str">
        <f t="shared" ref="GQ14:GQ77" si="96">IF(AND($DS14,GO14),
   IF(BM14="","Debes escribir el valor de la licencia de maternidad o paternidad. ",
      IF( ISERR(_xlfn.NUMBERVALUE(BM14)), "El valor de la licencia de maternidad o paternidad debe ser un número válido. ", "")
   ),
   ""
)</f>
        <v/>
      </c>
      <c r="GR14" s="46" t="b">
        <f t="shared" ref="GR14:GR77" si="97">CONCATENATE(BN14,BO14)&lt;&gt;""</f>
        <v>0</v>
      </c>
      <c r="GS14" s="46" t="str">
        <f t="shared" ref="GS14:GS77" si="98">IF(AND($DS14,GR14),
   IF(BN14="","Debes escribir el número de días de licencia remunerada. ",
      IF( IFERROR(INT(BN14),1.1) &lt;&gt; IFERROR(_xlfn.NUMBERVALUE(BN14),1), "La cantidad de días de licencia remunerada debe ser un número entero. ", "")
   ),
   ""
)</f>
        <v/>
      </c>
      <c r="GT14" s="46" t="str">
        <f t="shared" ref="GT14:GT77" si="99">IF(AND($DS14,GR14),
   IF(BO14="","Debes escribir el valor de la licencia remunerada. ",
      IF( ISERR(_xlfn.NUMBERVALUE(BO14)), "El valor de la licencia remunerada debe ser un número válido. ", "")
   ),
   ""
)</f>
        <v/>
      </c>
      <c r="GU14" s="46" t="str">
        <f t="shared" ref="GU14:GU77" si="100">IF($DS14,
   IF( AND(BP14&lt;&gt;"", ISERR(_xlfn.NUMBERVALUE(BP14))), "El valor de la licencia NO remunerada debe ser un número válido. ", "")
)</f>
        <v/>
      </c>
      <c r="GV14" s="46" t="str">
        <f t="shared" ref="GV14:GV77" si="101">IF($DS14,
   IF( AND(BQ14&lt;&gt;"", ISERR(_xlfn.NUMBERVALUE(BQ14))), "El valor de auxilios salariales debe ser un número válido. ", "")
)</f>
        <v/>
      </c>
      <c r="GW14" s="46" t="str">
        <f t="shared" ref="GW14:GW77" si="102">IF($DS14,
   IF( AND(BR14&lt;&gt;"", ISERR(_xlfn.NUMBERVALUE(BR14))), "El valor de auxilios NO salariales debe ser un número válido. ", "")
)</f>
        <v/>
      </c>
      <c r="GX14" s="46" t="str">
        <f t="shared" ref="GX14:GX77" si="103">IF($DS14,
   IF( AND(BS14&lt;&gt;"", ISERR(_xlfn.NUMBERVALUE(BS14))), "El valor de bonos salariales debe ser un número válido. ", "")
)</f>
        <v/>
      </c>
      <c r="GY14" s="46" t="str">
        <f t="shared" ref="GY14:GY77" si="104">IF($DS14,
   IF( AND(BT14&lt;&gt;"", ISERR(_xlfn.NUMBERVALUE(BT14))), "El valor de bonos NO salariales debe ser un número válido. ", "")
)</f>
        <v/>
      </c>
      <c r="GZ14" s="46" t="str">
        <f t="shared" ref="GZ14:GZ77" si="105">IF($DS14,
   IF( AND(BU14&lt;&gt;"", ISERR(_xlfn.NUMBERVALUE(BU14))), "El valor de bonos salariales de alimentación debe ser un número válido. ", "")
)</f>
        <v/>
      </c>
      <c r="HA14" s="46" t="str">
        <f t="shared" ref="HA14:HA77" si="106">IF($DS14,
   IF( AND(BV14&lt;&gt;"", ISERR(_xlfn.NUMBERVALUE(BV14))), "El valor de bonos NO salariales de alimentación debe ser un número válido. ", "")
)</f>
        <v/>
      </c>
      <c r="HB14" s="46" t="str">
        <f t="shared" ref="HB14:HB77" si="107">IF($DS14,
   IF( AND(BW14&lt;&gt;"", ISERR(_xlfn.NUMBERVALUE(BW14))), "El valor de bonificaciones salariales debe ser un número válido. ", "")
)</f>
        <v/>
      </c>
      <c r="HC14" s="46" t="str">
        <f t="shared" ref="HC14:HC77" si="108">IF($DS14,
   IF( AND(BX14&lt;&gt;"", ISERR(_xlfn.NUMBERVALUE(BX14))), "El valor de bonificaciones NO salariales debe ser un número válido. ", "")
)</f>
        <v/>
      </c>
      <c r="HD14" s="46" t="str">
        <f t="shared" ref="HD14:HD77" si="109">IF($DS14,
   IF( AND(BY14&lt;&gt;"", ISERR(_xlfn.NUMBERVALUE(BY14))), "El valor de compensaciones ordinarias debe ser un número válido. ", "")
)</f>
        <v/>
      </c>
      <c r="HE14" s="46" t="str">
        <f t="shared" ref="HE14:HE77" si="110">IF($DS14,
   IF( AND(BZ14&lt;&gt;"", ISERR(_xlfn.NUMBERVALUE(BZ14))), "El valor de compensaciones extraordinarias debe ser un número válido. ", "")
)</f>
        <v/>
      </c>
      <c r="HF14" s="46" t="str">
        <f t="shared" ref="HF14:HF77" si="111">IF($DS14,
   IF( AND(CA14&lt;&gt;"", ISERR(_xlfn.NUMBERVALUE(CA14))), "El valor de comisiones debe ser un número válido. ", "")
)</f>
        <v/>
      </c>
      <c r="HG14" s="46" t="str">
        <f t="shared" ref="HG14:HG77" si="112">IF($DS14,
   IF( AND(CB14&lt;&gt;"", ISERR(_xlfn.NUMBERVALUE(CB14))), "El valor de ausencia por huega debe ser un número válido. ", "")
)</f>
        <v/>
      </c>
      <c r="HH14" s="46" t="str">
        <f t="shared" ref="HH14:HH77" si="113">IF($DS14,
   IF( AND(CC14&lt;&gt;"", ISERR(_xlfn.NUMBERVALUE(CC14))), "El valor de anticipos debe ser un número válido. ", "")
)</f>
        <v/>
      </c>
      <c r="HI14" s="46" t="str">
        <f t="shared" ref="HI14:HI77" si="114">IF($DS14,
   IF( AND(CD14&lt;&gt;"", ISERR(_xlfn.NUMBERVALUE(CD14))), "El valor de pagos a terceros debe ser un número válido. ", "")
)</f>
        <v/>
      </c>
      <c r="HJ14" s="46" t="str">
        <f t="shared" ref="HJ14:HJ77" si="115">IF($DS14,
   IF( AND(CE14&lt;&gt;"", ISERR(_xlfn.NUMBERVALUE(CE14))), "El valor de dotación debe ser un número válido. ", "")
)</f>
        <v/>
      </c>
      <c r="HK14" s="46" t="str">
        <f t="shared" ref="HK14:HK77" si="116">IF($DS14,
   IF( AND(CF14&lt;&gt;"", ISERR(_xlfn.NUMBERVALUE(CF14))), "El valor de apoyo sostenibilidad debe ser un número válido. ", "")
)</f>
        <v/>
      </c>
      <c r="HL14" s="46" t="str">
        <f t="shared" ref="HL14:HL77" si="117">IF($DS14,
   IF( AND(CG14&lt;&gt;"", ISERR(_xlfn.NUMBERVALUE(CG14))), "El valor de teletrabajo debe ser un número válido. ", "")
)</f>
        <v/>
      </c>
      <c r="HM14" s="46" t="str">
        <f t="shared" ref="HM14:HM77" si="118">IF($DS14,
   IF( AND(CH14&lt;&gt;"", ISERR(_xlfn.NUMBERVALUE(CH14))), "El valor de bonificación de retiro debe ser un número válido. ", "")
)</f>
        <v/>
      </c>
      <c r="HN14" s="46" t="str">
        <f t="shared" ref="HN14:HN77" si="119">IF($DS14,
   IF( AND(CI14&lt;&gt;"", ISERR(_xlfn.NUMBERVALUE(CI14))), "El valor de indemnización de retiro debe ser un número válido. ", "")
)</f>
        <v/>
      </c>
      <c r="HO14" s="46" t="str">
        <f t="shared" ref="HO14:HO77" si="120">IF($DS14,
   IF( AND(CJ14&lt;&gt;"", ISERR(_xlfn.NUMBERVALUE(CJ14))), "El valor de reintegros debe ser un número válido. ", "")
)</f>
        <v/>
      </c>
      <c r="HP14" s="46" t="b">
        <f t="shared" si="20"/>
        <v>0</v>
      </c>
      <c r="HQ14" s="46" t="str">
        <f t="shared" ref="HQ14:HQ77" si="121">IF(AND($DS14,HP14),
   IF(CK14="","Debes escribir la descripción de otro concepto no categorizado. ",""),
   ""
)</f>
        <v/>
      </c>
      <c r="HR14" s="46" t="str">
        <f t="shared" si="21"/>
        <v/>
      </c>
      <c r="HS14" s="46" t="str">
        <f t="shared" si="22"/>
        <v/>
      </c>
      <c r="HT14" s="46" t="str">
        <f t="shared" si="23"/>
        <v/>
      </c>
      <c r="HU14" s="46" t="str">
        <f t="shared" si="24"/>
        <v/>
      </c>
      <c r="HV14" s="46" t="str">
        <f t="shared" si="25"/>
        <v/>
      </c>
      <c r="HW14" s="46" t="str">
        <f t="shared" si="26"/>
        <v/>
      </c>
      <c r="HX14" s="46" t="str">
        <f t="shared" si="27"/>
        <v/>
      </c>
      <c r="HY14" s="46" t="str">
        <f t="shared" ref="HY14:HY77" si="122">IF($DS14,
   IF( AND(CS14&lt;&gt;"", ISERR(_xlfn.NUMBERVALUE(CS14))), "El valor pensión voluntaria debe ser un número válido. ", "")
)</f>
        <v/>
      </c>
      <c r="HZ14" s="46" t="b">
        <f t="shared" ref="HZ14:HZ77" si="123">CONCATENATE(CT14,CU14,CV14,CW14)&lt;&gt;""</f>
        <v>0</v>
      </c>
      <c r="IA14" s="46" t="str">
        <f t="shared" ref="IA14:IA77" si="124">IF(AND($DS14,HZ14),
   IF(CT14="","Debes escribir el % del fondo de seguridad pensional. ",
      IF( ISERR(_xlfn.NUMBERVALUE(CT14)), "El % del fondo de seguridad debe ser un número válido. ", "")
   ),
   ""
)</f>
        <v/>
      </c>
      <c r="IB14" s="46" t="str">
        <f t="shared" ref="IB14:IB77" si="125">IF(AND($DS14,HZ14),
   IF(CU14="","Debes escribir el valor del aporte al fondo de solidaridad pensional. ",
      IF( ISERR(_xlfn.NUMBERVALUE(CU14)), "El valor del aporte al fondo de solidaridad pensional debe ser un número válido. ", "")
   ),
   ""
)</f>
        <v/>
      </c>
      <c r="IC14" s="46" t="str">
        <f t="shared" ref="IC14:IC77" si="126">IF(AND($DS14,HZ14),
   IF(CV14="","Debes escribir el % del fondo de subsistencia. ",
      IF( ISERR(_xlfn.NUMBERVALUE(CV14)), "El % del fondo de subsistencia debe ser un número válido. ", "")
   ),
   ""
)</f>
        <v/>
      </c>
      <c r="ID14" s="46" t="str">
        <f t="shared" ref="ID14:ID77" si="127">IF(AND($DS14,HZ14),
   IF(CW14="","Debes escribir el valor del fondo de subsistencia. ",
      IF( ISERR(_xlfn.NUMBERVALUE(CW14)), "El valor del fondo de subsistencia debe ser un número válido. ", "")
   ),
   ""
)</f>
        <v/>
      </c>
      <c r="IE14" s="46" t="b">
        <f t="shared" ref="IE14:IE77" si="128">CONCATENATE(CX14,CY14)&lt;&gt;""</f>
        <v>0</v>
      </c>
      <c r="IF14" s="46" t="str">
        <f t="shared" ref="IF14:IF77" si="129">IF(AND($DS14,IE14),
   IF(CX14="","Debes escribir el % de sindicato. ",
      IF( ISERR(_xlfn.NUMBERVALUE(CX14)), "El % de sindicato debe ser un número válido. ", "")
   ),
   ""
)</f>
        <v/>
      </c>
      <c r="IG14" s="46" t="str">
        <f t="shared" ref="IG14:IG77" si="130">IF(AND($DS14,IE14),
   IF(CY14="","Debes escribir el valor del sindicato. ",
      IF( ISERR(_xlfn.NUMBERVALUE(CY14)), "El valor del sindicato debe ser un número válido. ", "")
   ),
   ""
)</f>
        <v/>
      </c>
      <c r="IH14" s="46" t="str">
        <f t="shared" ref="IH14:IH77" si="131">IF($DS14,
   IF( AND(CZ14&lt;&gt;"", ISERR(_xlfn.NUMBERVALUE(CZ14))), "El valor de sanción pública debe ser un número válido. ", "")
)</f>
        <v/>
      </c>
      <c r="II14" s="46" t="str">
        <f t="shared" ref="II14:II77" si="132">IF($DS14,
   IF( AND(DA14&lt;&gt;"", ISERR(_xlfn.NUMBERVALUE(DA14))), "El valor de sanción privada debe ser un número válido. ", "")
)</f>
        <v/>
      </c>
      <c r="IJ14" s="46" t="b">
        <f t="shared" ref="IJ14:IJ77" si="133">CONCATENATE(DB14,DC14)&lt;&gt;""</f>
        <v>0</v>
      </c>
      <c r="IK14" s="46" t="str">
        <f t="shared" ref="IK14:IK77" si="134">IF(AND($DS14,IJ14),
   IF(DB14="","Debes escribir la descripción de libranza. ",""),
   ""
)</f>
        <v/>
      </c>
      <c r="IL14" s="46" t="str">
        <f t="shared" ref="IL14:IL77" si="135">IF(AND($DS14,IJ14),
   IF(DC14="","Debes escribir la cuota libranza. ",
      IF(ISERR(_xlfn.NUMBERVALUE(DC14)),"El valor de la cuota libranza debe ser un número válido. ","")
   ),
   ""
)</f>
        <v/>
      </c>
      <c r="IM14" s="46" t="str">
        <f t="shared" ref="IM14:IM77" si="136">IF($DS14,
   IF( AND(DD14&lt;&gt;"", ISERR(_xlfn.NUMBERVALUE(DD14))), "El valor de pagos a terceros debe ser un número válido. ", "")
)</f>
        <v/>
      </c>
      <c r="IN14" s="46" t="str">
        <f t="shared" ref="IN14:IN77" si="137">IF($DS14,
   IF( AND(DE14&lt;&gt;"", ISERR(_xlfn.NUMBERVALUE(DE14))), "El valor de anticipos debe ser un número válido. ", "")
)</f>
        <v/>
      </c>
      <c r="IO14" s="46" t="str">
        <f t="shared" ref="IO14:IO77" si="138">IF($DS14,
   IF( AND(DF14&lt;&gt;"", ISERR(_xlfn.NUMBERVALUE(DF14))), "El valor de AFC debe ser un número válido. ", "")
)</f>
        <v/>
      </c>
      <c r="IP14" s="46" t="str">
        <f t="shared" ref="IP14:IP77" si="139">IF($DS14,
   IF( AND(DG14&lt;&gt;"", ISERR(_xlfn.NUMBERVALUE(DG14))), "El valor de rete-fuente debe ser un número válido. ", "")
)</f>
        <v/>
      </c>
      <c r="IQ14" s="46" t="str">
        <f t="shared" ref="IQ14:IQ77" si="140">IF($DS14,
   IF( AND(DH14&lt;&gt;"", ISERR(_xlfn.NUMBERVALUE(DH14))), "El valor de cooperativa de trabajo debe ser un número válido. ", "")
)</f>
        <v/>
      </c>
      <c r="IR14" s="46" t="str">
        <f t="shared" ref="IR14:IR77" si="141">IF($DS14,
   IF( AND(DI14&lt;&gt;"", ISERR(_xlfn.NUMBERVALUE(DI14))), "El valor de embargo fiscal debe ser un número válido. ", "")
)</f>
        <v/>
      </c>
      <c r="IS14" s="46" t="str">
        <f t="shared" ref="IS14:IS77" si="142">IF($DS14,
   IF( AND(DJ14&lt;&gt;"", ISERR(_xlfn.NUMBERVALUE(DJ14))), "El valor de educación debe ser un número válido. ", "")
)</f>
        <v/>
      </c>
      <c r="IT14" s="46" t="str">
        <f t="shared" ref="IT14:IT77" si="143">IF($DS14,
   IF( AND(DK14&lt;&gt;"", ISERR(_xlfn.NUMBERVALUE(DK14))), "El valor de reintegro debe ser un número válido. ", "")
)</f>
        <v/>
      </c>
      <c r="IU14" s="46" t="str">
        <f t="shared" ref="IU14:IU77" si="144">IF($DS14,
   IF( AND(DL14&lt;&gt;"", ISERR(_xlfn.NUMBERVALUE(DL14))), "El valor de deuda debe ser un número válido. ", "")
)</f>
        <v/>
      </c>
      <c r="IV14" s="46" t="str">
        <f t="shared" ref="IV14:IV77" si="145">IF($DS14,
   IF( AND(DM14&lt;&gt;"", ISERR(_xlfn.NUMBERVALUE(DM14))), "El valor de otras deducciones debe ser un número válido. ", "")
)</f>
        <v/>
      </c>
      <c r="IW14" s="46" t="str">
        <f t="shared" ref="IW14:IW77" si="146">IF($DS14,
   IF(DN14="","Debes escribir el valor de los devengos totales. ",
      IF( ISERR(_xlfn.NUMBERVALUE(DN14)), "El valor de los devengos totales debe ser un número válido. ", "")
   )
)</f>
        <v/>
      </c>
      <c r="IX14" s="46" t="str">
        <f t="shared" ref="IX14:IX77" si="147">IF($DS14,
   IF(DO14="","Debes escribir el valor de las deducciones totales. ",
      IF( ISERR(_xlfn.NUMBERVALUE(DO14)), "El valor de las deducciones totales debe ser un número válido. ", "")
   )
)</f>
        <v/>
      </c>
      <c r="IY14" s="46" t="str">
        <f t="shared" ref="IY14:IY77" si="148">IF($DS14,
   IF(DP14="","Debes escribir el valor del salario total. ",
      IF( ISERR(_xlfn.NUMBERVALUE(DP14)), "El valor del salario total debe ser un número válido. ", "")
   )
)</f>
        <v/>
      </c>
    </row>
    <row r="15" spans="2:260" x14ac:dyDescent="0.3">
      <c r="B15" s="48">
        <v>3</v>
      </c>
      <c r="C15" s="61" t="str">
        <f t="shared" si="28"/>
        <v>OK</v>
      </c>
      <c r="D15" s="52"/>
      <c r="E15" s="112" t="s">
        <v>79</v>
      </c>
      <c r="F15" s="112" t="s">
        <v>2053</v>
      </c>
      <c r="G15" s="52" t="s">
        <v>2054</v>
      </c>
      <c r="H15" s="53" t="s">
        <v>2055</v>
      </c>
      <c r="I15" s="52" t="s">
        <v>2056</v>
      </c>
      <c r="J15" s="52" t="s">
        <v>2057</v>
      </c>
      <c r="K15" s="55"/>
      <c r="L15" s="55">
        <v>43709</v>
      </c>
      <c r="M15" s="108">
        <v>1290</v>
      </c>
      <c r="N15" s="52"/>
      <c r="O15" s="52" t="s">
        <v>80</v>
      </c>
      <c r="P15" s="52" t="s">
        <v>81</v>
      </c>
      <c r="Q15" s="52" t="s">
        <v>82</v>
      </c>
      <c r="R15" s="52" t="s">
        <v>109</v>
      </c>
      <c r="S15" s="53" t="s">
        <v>109</v>
      </c>
      <c r="T15" s="52"/>
      <c r="U15" s="52" t="s">
        <v>2044</v>
      </c>
      <c r="V15" s="52" t="s">
        <v>2045</v>
      </c>
      <c r="W15" s="55">
        <v>45017</v>
      </c>
      <c r="X15" s="52" t="s">
        <v>2071</v>
      </c>
      <c r="Y15" s="55" t="s">
        <v>145</v>
      </c>
      <c r="Z15" s="52" t="s">
        <v>2072</v>
      </c>
      <c r="AA15" s="53" t="s">
        <v>136</v>
      </c>
      <c r="AB15" s="53" t="s">
        <v>2073</v>
      </c>
      <c r="AC15" s="53" t="s">
        <v>105</v>
      </c>
      <c r="AD15" s="53" t="s">
        <v>2058</v>
      </c>
      <c r="AE15" s="57">
        <v>1800000</v>
      </c>
      <c r="AF15" s="113">
        <v>30</v>
      </c>
      <c r="AG15" s="57">
        <v>1800000</v>
      </c>
      <c r="AH15" s="58">
        <v>140606</v>
      </c>
      <c r="AI15" s="58"/>
      <c r="AJ15" s="114"/>
      <c r="AK15" s="58"/>
      <c r="AL15" s="114"/>
      <c r="AM15" s="58"/>
      <c r="AN15" s="114"/>
      <c r="AO15" s="58"/>
      <c r="AP15" s="114"/>
      <c r="AQ15" s="58"/>
      <c r="AR15" s="114"/>
      <c r="AS15" s="58"/>
      <c r="AT15" s="114"/>
      <c r="AU15" s="58"/>
      <c r="AV15" s="114"/>
      <c r="AW15" s="58"/>
      <c r="AX15" s="114"/>
      <c r="AY15" s="58"/>
      <c r="AZ15" s="114"/>
      <c r="BA15" s="58"/>
      <c r="BB15" s="114"/>
      <c r="BC15" s="58"/>
      <c r="BD15" s="58"/>
      <c r="BE15" s="58"/>
      <c r="BF15" s="59"/>
      <c r="BG15" s="58"/>
      <c r="BH15" s="114"/>
      <c r="BI15" s="53"/>
      <c r="BJ15" s="58"/>
      <c r="BK15" s="114"/>
      <c r="BL15" s="58"/>
      <c r="BM15" s="114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3"/>
      <c r="CK15" s="58"/>
      <c r="CL15" s="58"/>
      <c r="CM15" s="60"/>
      <c r="CN15" s="60">
        <v>0.04</v>
      </c>
      <c r="CO15" s="57">
        <v>72000</v>
      </c>
      <c r="CP15" s="58">
        <v>109722.25</v>
      </c>
      <c r="CQ15" s="60">
        <v>0.04</v>
      </c>
      <c r="CR15" s="57">
        <v>72000</v>
      </c>
      <c r="CS15" s="59"/>
      <c r="CT15" s="58"/>
      <c r="CU15" s="59"/>
      <c r="CV15" s="58"/>
      <c r="CW15" s="59"/>
      <c r="CX15" s="58"/>
      <c r="CY15" s="58"/>
      <c r="CZ15" s="58"/>
      <c r="DA15" s="53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7">
        <v>1940606</v>
      </c>
      <c r="DO15" s="57">
        <v>253722.25</v>
      </c>
      <c r="DP15" s="57">
        <f t="shared" si="29"/>
        <v>1686883.75</v>
      </c>
      <c r="DQ15" s="76" t="str">
        <f t="shared" si="30"/>
        <v/>
      </c>
      <c r="DR15" s="53"/>
      <c r="DS15" s="46" t="b">
        <f t="shared" si="5"/>
        <v>1</v>
      </c>
      <c r="DT15" s="46" t="str">
        <f t="shared" si="31"/>
        <v/>
      </c>
      <c r="DU15" s="46" t="str">
        <f t="shared" si="32"/>
        <v/>
      </c>
      <c r="DV15" s="46" t="str">
        <f t="shared" si="33"/>
        <v/>
      </c>
      <c r="DW15" s="46" t="str">
        <f t="shared" si="34"/>
        <v/>
      </c>
      <c r="DY15" s="46" t="str">
        <f t="shared" si="35"/>
        <v/>
      </c>
      <c r="DZ15" s="46" t="str">
        <f t="shared" si="36"/>
        <v/>
      </c>
      <c r="EB15" s="46" t="str">
        <f t="shared" si="7"/>
        <v/>
      </c>
      <c r="EC15" s="46" t="str">
        <f t="shared" si="8"/>
        <v/>
      </c>
      <c r="ED15" s="46" t="str">
        <f t="shared" si="9"/>
        <v/>
      </c>
      <c r="EE15" s="46" t="str">
        <f t="shared" si="10"/>
        <v/>
      </c>
      <c r="EF15" s="46" t="str">
        <f t="shared" si="11"/>
        <v/>
      </c>
      <c r="EG15" s="46" t="str">
        <f t="shared" si="12"/>
        <v/>
      </c>
      <c r="EH15" s="46" t="str">
        <f t="shared" si="37"/>
        <v/>
      </c>
      <c r="EI15" s="46" t="str">
        <f t="shared" si="38"/>
        <v/>
      </c>
      <c r="EK15" s="46" t="str">
        <f t="shared" si="39"/>
        <v/>
      </c>
      <c r="EL15" s="46" t="str">
        <f t="shared" si="40"/>
        <v/>
      </c>
      <c r="EM15" s="46" t="str">
        <f t="shared" si="41"/>
        <v/>
      </c>
      <c r="EN15" s="46" t="str">
        <f t="shared" si="42"/>
        <v/>
      </c>
      <c r="EO15" s="46" t="str">
        <f t="shared" si="43"/>
        <v/>
      </c>
      <c r="EP15" s="46" t="str">
        <f t="shared" si="44"/>
        <v/>
      </c>
      <c r="EQ15" s="46" t="str">
        <f t="shared" si="45"/>
        <v/>
      </c>
      <c r="ER15" s="46" t="b">
        <f>OR(AA15='Tablas '!$T$4,AA15='Tablas '!$T$7,AA15='Tablas '!$T$8,AA15='Tablas '!$T$11)</f>
        <v>1</v>
      </c>
      <c r="ES15" s="46" t="str">
        <f t="shared" si="46"/>
        <v/>
      </c>
      <c r="ET15" s="46" t="str">
        <f t="shared" si="47"/>
        <v/>
      </c>
      <c r="EU15" s="46" t="str">
        <f t="shared" si="48"/>
        <v/>
      </c>
      <c r="EV15" s="46" t="str">
        <f t="shared" si="49"/>
        <v/>
      </c>
      <c r="EW15" s="46" t="str">
        <f t="shared" si="50"/>
        <v/>
      </c>
      <c r="EX15" s="46" t="str">
        <f t="shared" si="51"/>
        <v/>
      </c>
      <c r="EY15" s="46" t="str">
        <f t="shared" si="52"/>
        <v/>
      </c>
      <c r="EZ15" s="46" t="str">
        <f t="shared" si="53"/>
        <v/>
      </c>
      <c r="FA15" s="46" t="str">
        <f t="shared" si="54"/>
        <v/>
      </c>
      <c r="FB15" s="46" t="b">
        <f t="shared" si="55"/>
        <v>0</v>
      </c>
      <c r="FC15" s="46" t="str">
        <f t="shared" si="56"/>
        <v/>
      </c>
      <c r="FD15" s="46" t="str">
        <f t="shared" si="57"/>
        <v/>
      </c>
      <c r="FE15" s="46" t="b">
        <f t="shared" si="58"/>
        <v>0</v>
      </c>
      <c r="FF15" s="46" t="str">
        <f t="shared" si="59"/>
        <v/>
      </c>
      <c r="FG15" s="46" t="str">
        <f t="shared" si="60"/>
        <v/>
      </c>
      <c r="FH15" s="46" t="b">
        <f t="shared" si="61"/>
        <v>0</v>
      </c>
      <c r="FI15" s="46" t="str">
        <f t="shared" si="62"/>
        <v/>
      </c>
      <c r="FJ15" s="46" t="str">
        <f t="shared" si="63"/>
        <v/>
      </c>
      <c r="FK15" s="46" t="b">
        <f t="shared" si="64"/>
        <v>0</v>
      </c>
      <c r="FL15" s="46" t="str">
        <f t="shared" si="65"/>
        <v/>
      </c>
      <c r="FM15" s="46" t="str">
        <f t="shared" si="66"/>
        <v/>
      </c>
      <c r="FN15" s="46" t="b">
        <f t="shared" si="67"/>
        <v>0</v>
      </c>
      <c r="FO15" s="46" t="str">
        <f t="shared" si="68"/>
        <v/>
      </c>
      <c r="FP15" s="46" t="str">
        <f t="shared" si="69"/>
        <v/>
      </c>
      <c r="FQ15" s="46" t="b">
        <f t="shared" si="70"/>
        <v>0</v>
      </c>
      <c r="FR15" s="46" t="str">
        <f t="shared" si="71"/>
        <v/>
      </c>
      <c r="FS15" s="46" t="str">
        <f t="shared" si="72"/>
        <v/>
      </c>
      <c r="FT15" s="46" t="b">
        <f t="shared" si="73"/>
        <v>0</v>
      </c>
      <c r="FU15" s="46" t="str">
        <f t="shared" si="74"/>
        <v/>
      </c>
      <c r="FV15" s="46" t="str">
        <f t="shared" si="75"/>
        <v/>
      </c>
      <c r="FW15" s="46" t="b">
        <f t="shared" si="76"/>
        <v>0</v>
      </c>
      <c r="FX15" s="46" t="str">
        <f t="shared" si="77"/>
        <v/>
      </c>
      <c r="FY15" s="46" t="str">
        <f t="shared" si="78"/>
        <v/>
      </c>
      <c r="FZ15" s="46" t="b">
        <f t="shared" si="79"/>
        <v>0</v>
      </c>
      <c r="GA15" s="46" t="str">
        <f t="shared" si="80"/>
        <v/>
      </c>
      <c r="GB15" s="46" t="str">
        <f t="shared" si="81"/>
        <v/>
      </c>
      <c r="GC15" s="46" t="b">
        <f t="shared" si="82"/>
        <v>0</v>
      </c>
      <c r="GD15" s="46" t="str">
        <f t="shared" si="83"/>
        <v/>
      </c>
      <c r="GE15" s="46" t="str">
        <f t="shared" si="84"/>
        <v/>
      </c>
      <c r="GF15" s="46" t="str">
        <f t="shared" si="85"/>
        <v/>
      </c>
      <c r="GG15" s="46" t="b">
        <f t="shared" si="86"/>
        <v>0</v>
      </c>
      <c r="GH15" s="46" t="str">
        <f t="shared" si="87"/>
        <v/>
      </c>
      <c r="GI15" s="46" t="str">
        <f t="shared" si="88"/>
        <v/>
      </c>
      <c r="GJ15" s="46" t="str">
        <f t="shared" si="89"/>
        <v/>
      </c>
      <c r="GK15" s="46" t="b">
        <f t="shared" si="90"/>
        <v>0</v>
      </c>
      <c r="GL15" s="46" t="str">
        <f t="shared" si="91"/>
        <v/>
      </c>
      <c r="GM15" s="46" t="str">
        <f t="shared" si="92"/>
        <v/>
      </c>
      <c r="GN15" s="46" t="str">
        <f t="shared" si="93"/>
        <v/>
      </c>
      <c r="GO15" s="46" t="b">
        <f t="shared" si="94"/>
        <v>0</v>
      </c>
      <c r="GP15" s="46" t="str">
        <f t="shared" si="95"/>
        <v/>
      </c>
      <c r="GQ15" s="46" t="str">
        <f t="shared" si="96"/>
        <v/>
      </c>
      <c r="GR15" s="46" t="b">
        <f t="shared" si="97"/>
        <v>0</v>
      </c>
      <c r="GS15" s="46" t="str">
        <f t="shared" si="98"/>
        <v/>
      </c>
      <c r="GT15" s="46" t="str">
        <f t="shared" si="99"/>
        <v/>
      </c>
      <c r="GU15" s="46" t="str">
        <f t="shared" si="100"/>
        <v/>
      </c>
      <c r="GV15" s="46" t="str">
        <f t="shared" si="101"/>
        <v/>
      </c>
      <c r="GW15" s="46" t="str">
        <f t="shared" si="102"/>
        <v/>
      </c>
      <c r="GX15" s="46" t="str">
        <f t="shared" si="103"/>
        <v/>
      </c>
      <c r="GY15" s="46" t="str">
        <f t="shared" si="104"/>
        <v/>
      </c>
      <c r="GZ15" s="46" t="str">
        <f t="shared" si="105"/>
        <v/>
      </c>
      <c r="HA15" s="46" t="str">
        <f t="shared" si="106"/>
        <v/>
      </c>
      <c r="HB15" s="46" t="str">
        <f t="shared" si="107"/>
        <v/>
      </c>
      <c r="HC15" s="46" t="str">
        <f t="shared" si="108"/>
        <v/>
      </c>
      <c r="HD15" s="46" t="str">
        <f t="shared" si="109"/>
        <v/>
      </c>
      <c r="HE15" s="46" t="str">
        <f t="shared" si="110"/>
        <v/>
      </c>
      <c r="HF15" s="46" t="str">
        <f t="shared" si="111"/>
        <v/>
      </c>
      <c r="HG15" s="46" t="str">
        <f t="shared" si="112"/>
        <v/>
      </c>
      <c r="HH15" s="46" t="str">
        <f t="shared" si="113"/>
        <v/>
      </c>
      <c r="HI15" s="46" t="str">
        <f t="shared" si="114"/>
        <v/>
      </c>
      <c r="HJ15" s="46" t="str">
        <f t="shared" si="115"/>
        <v/>
      </c>
      <c r="HK15" s="46" t="str">
        <f t="shared" si="116"/>
        <v/>
      </c>
      <c r="HL15" s="46" t="str">
        <f t="shared" si="117"/>
        <v/>
      </c>
      <c r="HM15" s="46" t="str">
        <f t="shared" si="118"/>
        <v/>
      </c>
      <c r="HN15" s="46" t="str">
        <f t="shared" si="119"/>
        <v/>
      </c>
      <c r="HO15" s="46" t="str">
        <f t="shared" si="120"/>
        <v/>
      </c>
      <c r="HP15" s="46" t="b">
        <f t="shared" si="20"/>
        <v>0</v>
      </c>
      <c r="HQ15" s="46" t="str">
        <f t="shared" si="121"/>
        <v/>
      </c>
      <c r="HR15" s="46" t="str">
        <f t="shared" si="21"/>
        <v/>
      </c>
      <c r="HS15" s="46" t="str">
        <f t="shared" si="22"/>
        <v/>
      </c>
      <c r="HT15" s="46" t="str">
        <f t="shared" si="23"/>
        <v/>
      </c>
      <c r="HU15" s="46" t="str">
        <f t="shared" si="24"/>
        <v/>
      </c>
      <c r="HV15" s="46" t="str">
        <f t="shared" si="25"/>
        <v/>
      </c>
      <c r="HW15" s="46" t="str">
        <f t="shared" si="26"/>
        <v/>
      </c>
      <c r="HX15" s="46" t="str">
        <f t="shared" si="27"/>
        <v/>
      </c>
      <c r="HY15" s="46" t="str">
        <f t="shared" si="122"/>
        <v/>
      </c>
      <c r="HZ15" s="46" t="b">
        <f t="shared" si="123"/>
        <v>0</v>
      </c>
      <c r="IA15" s="46" t="str">
        <f t="shared" si="124"/>
        <v/>
      </c>
      <c r="IB15" s="46" t="str">
        <f t="shared" si="125"/>
        <v/>
      </c>
      <c r="IC15" s="46" t="str">
        <f t="shared" si="126"/>
        <v/>
      </c>
      <c r="ID15" s="46" t="str">
        <f t="shared" si="127"/>
        <v/>
      </c>
      <c r="IE15" s="46" t="b">
        <f t="shared" si="128"/>
        <v>0</v>
      </c>
      <c r="IF15" s="46" t="str">
        <f t="shared" si="129"/>
        <v/>
      </c>
      <c r="IG15" s="46" t="str">
        <f t="shared" si="130"/>
        <v/>
      </c>
      <c r="IH15" s="46" t="str">
        <f t="shared" si="131"/>
        <v/>
      </c>
      <c r="II15" s="46" t="str">
        <f t="shared" si="132"/>
        <v/>
      </c>
      <c r="IJ15" s="46" t="b">
        <f t="shared" si="133"/>
        <v>0</v>
      </c>
      <c r="IK15" s="46" t="str">
        <f t="shared" si="134"/>
        <v/>
      </c>
      <c r="IL15" s="46" t="str">
        <f t="shared" si="135"/>
        <v/>
      </c>
      <c r="IM15" s="46" t="str">
        <f t="shared" si="136"/>
        <v/>
      </c>
      <c r="IN15" s="46" t="str">
        <f t="shared" si="137"/>
        <v/>
      </c>
      <c r="IO15" s="46" t="str">
        <f t="shared" si="138"/>
        <v/>
      </c>
      <c r="IP15" s="46" t="str">
        <f t="shared" si="139"/>
        <v/>
      </c>
      <c r="IQ15" s="46" t="str">
        <f t="shared" si="140"/>
        <v/>
      </c>
      <c r="IR15" s="46" t="str">
        <f t="shared" si="141"/>
        <v/>
      </c>
      <c r="IS15" s="46" t="str">
        <f t="shared" si="142"/>
        <v/>
      </c>
      <c r="IT15" s="46" t="str">
        <f t="shared" si="143"/>
        <v/>
      </c>
      <c r="IU15" s="46" t="str">
        <f t="shared" si="144"/>
        <v/>
      </c>
      <c r="IV15" s="46" t="str">
        <f t="shared" si="145"/>
        <v/>
      </c>
      <c r="IW15" s="46" t="str">
        <f t="shared" si="146"/>
        <v/>
      </c>
      <c r="IX15" s="46" t="str">
        <f t="shared" si="147"/>
        <v/>
      </c>
      <c r="IY15" s="46" t="str">
        <f t="shared" si="148"/>
        <v/>
      </c>
    </row>
    <row r="16" spans="2:260" x14ac:dyDescent="0.3">
      <c r="B16" s="48">
        <v>4</v>
      </c>
      <c r="C16" s="61" t="str">
        <f t="shared" si="28"/>
        <v>OK</v>
      </c>
      <c r="D16" s="52"/>
      <c r="E16" s="112" t="s">
        <v>79</v>
      </c>
      <c r="F16" s="112" t="s">
        <v>2059</v>
      </c>
      <c r="G16" s="52" t="s">
        <v>2060</v>
      </c>
      <c r="H16" s="53" t="s">
        <v>2061</v>
      </c>
      <c r="I16" s="52" t="s">
        <v>2062</v>
      </c>
      <c r="J16" s="52" t="s">
        <v>2063</v>
      </c>
      <c r="K16" s="55"/>
      <c r="L16" s="55">
        <v>43891</v>
      </c>
      <c r="M16" s="108">
        <v>1110</v>
      </c>
      <c r="N16" s="52"/>
      <c r="O16" s="52" t="s">
        <v>80</v>
      </c>
      <c r="P16" s="52" t="s">
        <v>81</v>
      </c>
      <c r="Q16" s="52" t="s">
        <v>82</v>
      </c>
      <c r="R16" s="52" t="s">
        <v>109</v>
      </c>
      <c r="S16" s="53" t="s">
        <v>109</v>
      </c>
      <c r="T16" s="52"/>
      <c r="U16" s="52" t="s">
        <v>2044</v>
      </c>
      <c r="V16" s="52" t="s">
        <v>2045</v>
      </c>
      <c r="W16" s="55">
        <v>45017</v>
      </c>
      <c r="X16" s="52" t="s">
        <v>2071</v>
      </c>
      <c r="Y16" s="55" t="s">
        <v>145</v>
      </c>
      <c r="Z16" s="52" t="s">
        <v>2072</v>
      </c>
      <c r="AA16" s="53" t="s">
        <v>136</v>
      </c>
      <c r="AB16" s="53" t="s">
        <v>2073</v>
      </c>
      <c r="AC16" s="53" t="s">
        <v>105</v>
      </c>
      <c r="AD16" s="53" t="s">
        <v>2064</v>
      </c>
      <c r="AE16" s="57">
        <v>1800000</v>
      </c>
      <c r="AF16" s="113">
        <v>29</v>
      </c>
      <c r="AG16" s="57">
        <v>1740000</v>
      </c>
      <c r="AH16" s="58">
        <v>135919</v>
      </c>
      <c r="AI16" s="58"/>
      <c r="AJ16" s="114"/>
      <c r="AK16" s="58"/>
      <c r="AL16" s="114"/>
      <c r="AM16" s="58"/>
      <c r="AN16" s="114"/>
      <c r="AO16" s="58"/>
      <c r="AP16" s="114"/>
      <c r="AQ16" s="58"/>
      <c r="AR16" s="114"/>
      <c r="AS16" s="58"/>
      <c r="AT16" s="114"/>
      <c r="AU16" s="58"/>
      <c r="AV16" s="114"/>
      <c r="AW16" s="58"/>
      <c r="AX16" s="114"/>
      <c r="AY16" s="58"/>
      <c r="AZ16" s="114"/>
      <c r="BA16" s="58"/>
      <c r="BB16" s="114"/>
      <c r="BC16" s="58"/>
      <c r="BD16" s="58"/>
      <c r="BE16" s="58"/>
      <c r="BF16" s="59"/>
      <c r="BG16" s="58"/>
      <c r="BH16" s="114"/>
      <c r="BI16" s="53" t="s">
        <v>2074</v>
      </c>
      <c r="BJ16" s="58" t="s">
        <v>88</v>
      </c>
      <c r="BK16" s="114">
        <v>60000</v>
      </c>
      <c r="BL16" s="58"/>
      <c r="BM16" s="114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3"/>
      <c r="CK16" s="58"/>
      <c r="CL16" s="58"/>
      <c r="CM16" s="60"/>
      <c r="CN16" s="60">
        <v>0.04</v>
      </c>
      <c r="CO16" s="57">
        <v>72000</v>
      </c>
      <c r="CP16" s="58">
        <v>109722.25</v>
      </c>
      <c r="CQ16" s="60">
        <v>0.04</v>
      </c>
      <c r="CR16" s="57">
        <v>72000</v>
      </c>
      <c r="CS16" s="59"/>
      <c r="CT16" s="58"/>
      <c r="CU16" s="59"/>
      <c r="CV16" s="58"/>
      <c r="CW16" s="59"/>
      <c r="CX16" s="58"/>
      <c r="CY16" s="58"/>
      <c r="CZ16" s="58"/>
      <c r="DA16" s="53"/>
      <c r="DB16" s="53" t="s">
        <v>2070</v>
      </c>
      <c r="DC16" s="58">
        <v>186050</v>
      </c>
      <c r="DD16" s="58"/>
      <c r="DE16" s="58"/>
      <c r="DF16" s="58"/>
      <c r="DG16" s="58"/>
      <c r="DH16" s="58"/>
      <c r="DI16" s="58"/>
      <c r="DJ16" s="58"/>
      <c r="DK16" s="58"/>
      <c r="DL16" s="58"/>
      <c r="DM16" s="58">
        <v>60669</v>
      </c>
      <c r="DN16" s="57">
        <v>1935919.13</v>
      </c>
      <c r="DO16" s="57">
        <v>500441.25</v>
      </c>
      <c r="DP16" s="57">
        <f t="shared" si="29"/>
        <v>1435477.88</v>
      </c>
      <c r="DQ16" s="76" t="str">
        <f t="shared" si="30"/>
        <v/>
      </c>
      <c r="DR16" s="53"/>
      <c r="DS16" s="46" t="b">
        <f t="shared" si="5"/>
        <v>1</v>
      </c>
      <c r="DT16" s="46" t="str">
        <f t="shared" si="31"/>
        <v/>
      </c>
      <c r="DU16" s="46" t="str">
        <f t="shared" si="32"/>
        <v/>
      </c>
      <c r="DV16" s="46" t="str">
        <f t="shared" si="33"/>
        <v/>
      </c>
      <c r="DW16" s="46" t="str">
        <f t="shared" si="34"/>
        <v/>
      </c>
      <c r="DY16" s="46" t="str">
        <f t="shared" si="35"/>
        <v/>
      </c>
      <c r="DZ16" s="46" t="str">
        <f t="shared" si="36"/>
        <v/>
      </c>
      <c r="EB16" s="46" t="str">
        <f t="shared" si="7"/>
        <v/>
      </c>
      <c r="EC16" s="46" t="str">
        <f t="shared" si="8"/>
        <v/>
      </c>
      <c r="ED16" s="46" t="str">
        <f t="shared" si="9"/>
        <v/>
      </c>
      <c r="EE16" s="46" t="str">
        <f t="shared" si="10"/>
        <v/>
      </c>
      <c r="EF16" s="46" t="str">
        <f t="shared" si="11"/>
        <v/>
      </c>
      <c r="EG16" s="46" t="str">
        <f t="shared" si="12"/>
        <v/>
      </c>
      <c r="EH16" s="46" t="str">
        <f t="shared" si="37"/>
        <v/>
      </c>
      <c r="EI16" s="46" t="str">
        <f t="shared" si="38"/>
        <v/>
      </c>
      <c r="EK16" s="46" t="str">
        <f t="shared" si="39"/>
        <v/>
      </c>
      <c r="EL16" s="46" t="str">
        <f t="shared" si="40"/>
        <v/>
      </c>
      <c r="EM16" s="46" t="str">
        <f t="shared" si="41"/>
        <v/>
      </c>
      <c r="EN16" s="46" t="str">
        <f t="shared" si="42"/>
        <v/>
      </c>
      <c r="EO16" s="46" t="str">
        <f t="shared" si="43"/>
        <v/>
      </c>
      <c r="EP16" s="46" t="str">
        <f t="shared" si="44"/>
        <v/>
      </c>
      <c r="EQ16" s="46" t="str">
        <f t="shared" si="45"/>
        <v/>
      </c>
      <c r="ER16" s="46" t="b">
        <f>OR(AA16='Tablas '!$T$4,AA16='Tablas '!$T$7,AA16='Tablas '!$T$8,AA16='Tablas '!$T$11)</f>
        <v>1</v>
      </c>
      <c r="ES16" s="46" t="str">
        <f t="shared" si="46"/>
        <v/>
      </c>
      <c r="ET16" s="46" t="str">
        <f t="shared" si="47"/>
        <v/>
      </c>
      <c r="EU16" s="46" t="str">
        <f t="shared" si="48"/>
        <v/>
      </c>
      <c r="EV16" s="46" t="str">
        <f t="shared" si="49"/>
        <v/>
      </c>
      <c r="EW16" s="46" t="str">
        <f t="shared" si="50"/>
        <v/>
      </c>
      <c r="EX16" s="46" t="str">
        <f t="shared" si="51"/>
        <v/>
      </c>
      <c r="EY16" s="46" t="str">
        <f t="shared" si="52"/>
        <v/>
      </c>
      <c r="EZ16" s="46" t="str">
        <f t="shared" si="53"/>
        <v/>
      </c>
      <c r="FA16" s="46" t="str">
        <f t="shared" si="54"/>
        <v/>
      </c>
      <c r="FB16" s="46" t="b">
        <f t="shared" si="55"/>
        <v>0</v>
      </c>
      <c r="FC16" s="46" t="str">
        <f t="shared" si="56"/>
        <v/>
      </c>
      <c r="FD16" s="46" t="str">
        <f t="shared" si="57"/>
        <v/>
      </c>
      <c r="FE16" s="46" t="b">
        <f t="shared" si="58"/>
        <v>0</v>
      </c>
      <c r="FF16" s="46" t="str">
        <f t="shared" si="59"/>
        <v/>
      </c>
      <c r="FG16" s="46" t="str">
        <f t="shared" si="60"/>
        <v/>
      </c>
      <c r="FH16" s="46" t="b">
        <f t="shared" si="61"/>
        <v>0</v>
      </c>
      <c r="FI16" s="46" t="str">
        <f t="shared" si="62"/>
        <v/>
      </c>
      <c r="FJ16" s="46" t="str">
        <f t="shared" si="63"/>
        <v/>
      </c>
      <c r="FK16" s="46" t="b">
        <f t="shared" si="64"/>
        <v>0</v>
      </c>
      <c r="FL16" s="46" t="str">
        <f t="shared" si="65"/>
        <v/>
      </c>
      <c r="FM16" s="46" t="str">
        <f t="shared" si="66"/>
        <v/>
      </c>
      <c r="FN16" s="46" t="b">
        <f t="shared" si="67"/>
        <v>0</v>
      </c>
      <c r="FO16" s="46" t="str">
        <f t="shared" si="68"/>
        <v/>
      </c>
      <c r="FP16" s="46" t="str">
        <f t="shared" si="69"/>
        <v/>
      </c>
      <c r="FQ16" s="46" t="b">
        <f t="shared" si="70"/>
        <v>0</v>
      </c>
      <c r="FR16" s="46" t="str">
        <f t="shared" si="71"/>
        <v/>
      </c>
      <c r="FS16" s="46" t="str">
        <f t="shared" si="72"/>
        <v/>
      </c>
      <c r="FT16" s="46" t="b">
        <f t="shared" si="73"/>
        <v>0</v>
      </c>
      <c r="FU16" s="46" t="str">
        <f t="shared" si="74"/>
        <v/>
      </c>
      <c r="FV16" s="46" t="str">
        <f t="shared" si="75"/>
        <v/>
      </c>
      <c r="FW16" s="46" t="b">
        <f t="shared" si="76"/>
        <v>0</v>
      </c>
      <c r="FX16" s="46" t="str">
        <f t="shared" si="77"/>
        <v/>
      </c>
      <c r="FY16" s="46" t="str">
        <f t="shared" si="78"/>
        <v/>
      </c>
      <c r="FZ16" s="46" t="b">
        <f t="shared" si="79"/>
        <v>0</v>
      </c>
      <c r="GA16" s="46" t="str">
        <f t="shared" si="80"/>
        <v/>
      </c>
      <c r="GB16" s="46" t="str">
        <f t="shared" si="81"/>
        <v/>
      </c>
      <c r="GC16" s="46" t="b">
        <f t="shared" si="82"/>
        <v>0</v>
      </c>
      <c r="GD16" s="46" t="str">
        <f t="shared" si="83"/>
        <v/>
      </c>
      <c r="GE16" s="46" t="str">
        <f t="shared" si="84"/>
        <v/>
      </c>
      <c r="GF16" s="46" t="str">
        <f t="shared" si="85"/>
        <v/>
      </c>
      <c r="GG16" s="46" t="b">
        <f t="shared" si="86"/>
        <v>0</v>
      </c>
      <c r="GH16" s="46" t="str">
        <f t="shared" si="87"/>
        <v/>
      </c>
      <c r="GI16" s="46" t="str">
        <f t="shared" si="88"/>
        <v/>
      </c>
      <c r="GJ16" s="46" t="str">
        <f t="shared" si="89"/>
        <v/>
      </c>
      <c r="GK16" s="46" t="b">
        <f t="shared" si="90"/>
        <v>1</v>
      </c>
      <c r="GL16" s="46" t="str">
        <f t="shared" si="91"/>
        <v/>
      </c>
      <c r="GM16" s="46" t="str">
        <f t="shared" si="92"/>
        <v/>
      </c>
      <c r="GN16" s="46" t="str">
        <f t="shared" si="93"/>
        <v/>
      </c>
      <c r="GO16" s="46" t="b">
        <f t="shared" si="94"/>
        <v>0</v>
      </c>
      <c r="GP16" s="46" t="str">
        <f t="shared" si="95"/>
        <v/>
      </c>
      <c r="GQ16" s="46" t="str">
        <f t="shared" si="96"/>
        <v/>
      </c>
      <c r="GR16" s="46" t="b">
        <f t="shared" si="97"/>
        <v>0</v>
      </c>
      <c r="GS16" s="46" t="str">
        <f t="shared" si="98"/>
        <v/>
      </c>
      <c r="GT16" s="46" t="str">
        <f t="shared" si="99"/>
        <v/>
      </c>
      <c r="GU16" s="46" t="str">
        <f t="shared" si="100"/>
        <v/>
      </c>
      <c r="GV16" s="46" t="str">
        <f t="shared" si="101"/>
        <v/>
      </c>
      <c r="GW16" s="46" t="str">
        <f t="shared" si="102"/>
        <v/>
      </c>
      <c r="GX16" s="46" t="str">
        <f t="shared" si="103"/>
        <v/>
      </c>
      <c r="GY16" s="46" t="str">
        <f t="shared" si="104"/>
        <v/>
      </c>
      <c r="GZ16" s="46" t="str">
        <f t="shared" si="105"/>
        <v/>
      </c>
      <c r="HA16" s="46" t="str">
        <f t="shared" si="106"/>
        <v/>
      </c>
      <c r="HB16" s="46" t="str">
        <f t="shared" si="107"/>
        <v/>
      </c>
      <c r="HC16" s="46" t="str">
        <f t="shared" si="108"/>
        <v/>
      </c>
      <c r="HD16" s="46" t="str">
        <f t="shared" si="109"/>
        <v/>
      </c>
      <c r="HE16" s="46" t="str">
        <f t="shared" si="110"/>
        <v/>
      </c>
      <c r="HF16" s="46" t="str">
        <f t="shared" si="111"/>
        <v/>
      </c>
      <c r="HG16" s="46" t="str">
        <f t="shared" si="112"/>
        <v/>
      </c>
      <c r="HH16" s="46" t="str">
        <f t="shared" si="113"/>
        <v/>
      </c>
      <c r="HI16" s="46" t="str">
        <f t="shared" si="114"/>
        <v/>
      </c>
      <c r="HJ16" s="46" t="str">
        <f t="shared" si="115"/>
        <v/>
      </c>
      <c r="HK16" s="46" t="str">
        <f t="shared" si="116"/>
        <v/>
      </c>
      <c r="HL16" s="46" t="str">
        <f t="shared" si="117"/>
        <v/>
      </c>
      <c r="HM16" s="46" t="str">
        <f t="shared" si="118"/>
        <v/>
      </c>
      <c r="HN16" s="46" t="str">
        <f t="shared" si="119"/>
        <v/>
      </c>
      <c r="HO16" s="46" t="str">
        <f t="shared" si="120"/>
        <v/>
      </c>
      <c r="HP16" s="46" t="b">
        <f t="shared" si="20"/>
        <v>0</v>
      </c>
      <c r="HQ16" s="46" t="str">
        <f t="shared" si="121"/>
        <v/>
      </c>
      <c r="HR16" s="46" t="str">
        <f t="shared" si="21"/>
        <v/>
      </c>
      <c r="HS16" s="46" t="str">
        <f t="shared" si="22"/>
        <v/>
      </c>
      <c r="HT16" s="46" t="str">
        <f t="shared" si="23"/>
        <v/>
      </c>
      <c r="HU16" s="46" t="str">
        <f t="shared" si="24"/>
        <v/>
      </c>
      <c r="HV16" s="46" t="str">
        <f t="shared" si="25"/>
        <v/>
      </c>
      <c r="HW16" s="46" t="str">
        <f t="shared" si="26"/>
        <v/>
      </c>
      <c r="HX16" s="46" t="str">
        <f t="shared" si="27"/>
        <v/>
      </c>
      <c r="HY16" s="46" t="str">
        <f t="shared" si="122"/>
        <v/>
      </c>
      <c r="HZ16" s="46" t="b">
        <f t="shared" si="123"/>
        <v>0</v>
      </c>
      <c r="IA16" s="46" t="str">
        <f t="shared" si="124"/>
        <v/>
      </c>
      <c r="IB16" s="46" t="str">
        <f t="shared" si="125"/>
        <v/>
      </c>
      <c r="IC16" s="46" t="str">
        <f t="shared" si="126"/>
        <v/>
      </c>
      <c r="ID16" s="46" t="str">
        <f t="shared" si="127"/>
        <v/>
      </c>
      <c r="IE16" s="46" t="b">
        <f t="shared" si="128"/>
        <v>0</v>
      </c>
      <c r="IF16" s="46" t="str">
        <f t="shared" si="129"/>
        <v/>
      </c>
      <c r="IG16" s="46" t="str">
        <f t="shared" si="130"/>
        <v/>
      </c>
      <c r="IH16" s="46" t="str">
        <f t="shared" si="131"/>
        <v/>
      </c>
      <c r="II16" s="46" t="str">
        <f t="shared" si="132"/>
        <v/>
      </c>
      <c r="IJ16" s="46" t="b">
        <f t="shared" si="133"/>
        <v>1</v>
      </c>
      <c r="IK16" s="46" t="str">
        <f t="shared" si="134"/>
        <v/>
      </c>
      <c r="IL16" s="46" t="str">
        <f t="shared" si="135"/>
        <v/>
      </c>
      <c r="IM16" s="46" t="str">
        <f t="shared" si="136"/>
        <v/>
      </c>
      <c r="IN16" s="46" t="str">
        <f t="shared" si="137"/>
        <v/>
      </c>
      <c r="IO16" s="46" t="str">
        <f t="shared" si="138"/>
        <v/>
      </c>
      <c r="IP16" s="46" t="str">
        <f t="shared" si="139"/>
        <v/>
      </c>
      <c r="IQ16" s="46" t="str">
        <f t="shared" si="140"/>
        <v/>
      </c>
      <c r="IR16" s="46" t="str">
        <f t="shared" si="141"/>
        <v/>
      </c>
      <c r="IS16" s="46" t="str">
        <f t="shared" si="142"/>
        <v/>
      </c>
      <c r="IT16" s="46" t="str">
        <f t="shared" si="143"/>
        <v/>
      </c>
      <c r="IU16" s="46" t="str">
        <f t="shared" si="144"/>
        <v/>
      </c>
      <c r="IV16" s="46" t="str">
        <f t="shared" si="145"/>
        <v/>
      </c>
      <c r="IW16" s="46" t="str">
        <f t="shared" si="146"/>
        <v/>
      </c>
      <c r="IX16" s="46" t="str">
        <f t="shared" si="147"/>
        <v/>
      </c>
      <c r="IY16" s="46" t="str">
        <f t="shared" si="148"/>
        <v/>
      </c>
    </row>
    <row r="17" spans="2:259" x14ac:dyDescent="0.3">
      <c r="B17" s="48">
        <v>5</v>
      </c>
      <c r="C17" s="61" t="str">
        <f t="shared" si="28"/>
        <v>OK</v>
      </c>
      <c r="D17" s="52"/>
      <c r="E17" s="112" t="s">
        <v>79</v>
      </c>
      <c r="F17" s="112" t="s">
        <v>2065</v>
      </c>
      <c r="G17" s="52" t="s">
        <v>2066</v>
      </c>
      <c r="H17" s="53"/>
      <c r="I17" s="52" t="s">
        <v>2067</v>
      </c>
      <c r="J17" s="52" t="s">
        <v>2068</v>
      </c>
      <c r="K17" s="55"/>
      <c r="L17" s="55">
        <v>44823</v>
      </c>
      <c r="M17" s="108">
        <v>222</v>
      </c>
      <c r="N17" s="52"/>
      <c r="O17" s="52" t="s">
        <v>80</v>
      </c>
      <c r="P17" s="52" t="s">
        <v>81</v>
      </c>
      <c r="Q17" s="52" t="s">
        <v>82</v>
      </c>
      <c r="R17" s="52" t="s">
        <v>109</v>
      </c>
      <c r="S17" s="53" t="s">
        <v>109</v>
      </c>
      <c r="T17" s="52"/>
      <c r="U17" s="52" t="s">
        <v>2044</v>
      </c>
      <c r="V17" s="52" t="s">
        <v>2045</v>
      </c>
      <c r="W17" s="55">
        <v>45017</v>
      </c>
      <c r="X17" s="52" t="s">
        <v>2071</v>
      </c>
      <c r="Y17" s="55" t="s">
        <v>145</v>
      </c>
      <c r="Z17" s="52" t="s">
        <v>2072</v>
      </c>
      <c r="AA17" s="53" t="s">
        <v>136</v>
      </c>
      <c r="AB17" s="53" t="s">
        <v>2073</v>
      </c>
      <c r="AC17" s="53" t="s">
        <v>105</v>
      </c>
      <c r="AD17" s="53" t="s">
        <v>2069</v>
      </c>
      <c r="AE17" s="57">
        <v>3219000</v>
      </c>
      <c r="AF17" s="113">
        <v>30</v>
      </c>
      <c r="AG17" s="57">
        <v>3219000</v>
      </c>
      <c r="AH17" s="58"/>
      <c r="AI17" s="58"/>
      <c r="AJ17" s="114"/>
      <c r="AK17" s="58"/>
      <c r="AL17" s="114"/>
      <c r="AM17" s="58"/>
      <c r="AN17" s="114"/>
      <c r="AO17" s="58"/>
      <c r="AP17" s="114"/>
      <c r="AQ17" s="58"/>
      <c r="AR17" s="114"/>
      <c r="AS17" s="58"/>
      <c r="AT17" s="114"/>
      <c r="AU17" s="58"/>
      <c r="AV17" s="114"/>
      <c r="AW17" s="58"/>
      <c r="AX17" s="114"/>
      <c r="AY17" s="58"/>
      <c r="AZ17" s="114"/>
      <c r="BA17" s="58"/>
      <c r="BB17" s="114"/>
      <c r="BC17" s="58"/>
      <c r="BD17" s="58"/>
      <c r="BE17" s="58"/>
      <c r="BF17" s="59"/>
      <c r="BG17" s="58"/>
      <c r="BH17" s="114"/>
      <c r="BI17" s="53"/>
      <c r="BJ17" s="58"/>
      <c r="BK17" s="114"/>
      <c r="BL17" s="58"/>
      <c r="BM17" s="114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3"/>
      <c r="CK17" s="58"/>
      <c r="CL17" s="58"/>
      <c r="CM17" s="60"/>
      <c r="CN17" s="60">
        <v>0.04</v>
      </c>
      <c r="CO17" s="57">
        <v>128760</v>
      </c>
      <c r="CP17" s="58">
        <v>81552.820000000007</v>
      </c>
      <c r="CQ17" s="60">
        <v>0.04</v>
      </c>
      <c r="CR17" s="57">
        <v>128760</v>
      </c>
      <c r="CS17" s="59"/>
      <c r="CT17" s="58"/>
      <c r="CU17" s="59"/>
      <c r="CV17" s="58"/>
      <c r="CW17" s="59"/>
      <c r="CX17" s="58"/>
      <c r="CY17" s="58"/>
      <c r="CZ17" s="58"/>
      <c r="DA17" s="53"/>
      <c r="DB17" s="53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>
        <v>45394</v>
      </c>
      <c r="DN17" s="57">
        <v>3219000</v>
      </c>
      <c r="DO17" s="57">
        <v>384466.82</v>
      </c>
      <c r="DP17" s="57">
        <f t="shared" si="29"/>
        <v>2834533.18</v>
      </c>
      <c r="DQ17" s="76" t="str">
        <f t="shared" si="30"/>
        <v/>
      </c>
      <c r="DR17" s="53"/>
      <c r="DS17" s="46" t="b">
        <f t="shared" si="5"/>
        <v>1</v>
      </c>
      <c r="DT17" s="46" t="str">
        <f t="shared" si="31"/>
        <v/>
      </c>
      <c r="DU17" s="46" t="str">
        <f t="shared" si="32"/>
        <v/>
      </c>
      <c r="DV17" s="46" t="str">
        <f t="shared" si="33"/>
        <v/>
      </c>
      <c r="DW17" s="46" t="str">
        <f t="shared" si="34"/>
        <v/>
      </c>
      <c r="DY17" s="46" t="str">
        <f t="shared" si="35"/>
        <v/>
      </c>
      <c r="DZ17" s="46" t="str">
        <f t="shared" si="36"/>
        <v/>
      </c>
      <c r="EB17" s="46" t="str">
        <f t="shared" si="7"/>
        <v/>
      </c>
      <c r="EC17" s="46" t="str">
        <f t="shared" si="8"/>
        <v/>
      </c>
      <c r="ED17" s="46" t="str">
        <f t="shared" si="9"/>
        <v/>
      </c>
      <c r="EE17" s="46" t="str">
        <f t="shared" si="10"/>
        <v/>
      </c>
      <c r="EF17" s="46" t="str">
        <f t="shared" si="11"/>
        <v/>
      </c>
      <c r="EG17" s="46" t="str">
        <f t="shared" si="12"/>
        <v/>
      </c>
      <c r="EH17" s="46" t="str">
        <f t="shared" si="37"/>
        <v/>
      </c>
      <c r="EI17" s="46" t="str">
        <f t="shared" si="38"/>
        <v/>
      </c>
      <c r="EK17" s="46" t="str">
        <f t="shared" si="39"/>
        <v/>
      </c>
      <c r="EL17" s="46" t="str">
        <f t="shared" si="40"/>
        <v/>
      </c>
      <c r="EM17" s="46" t="str">
        <f t="shared" si="41"/>
        <v/>
      </c>
      <c r="EN17" s="46" t="str">
        <f t="shared" si="42"/>
        <v/>
      </c>
      <c r="EO17" s="46" t="str">
        <f t="shared" si="43"/>
        <v/>
      </c>
      <c r="EP17" s="46" t="str">
        <f t="shared" si="44"/>
        <v/>
      </c>
      <c r="EQ17" s="46" t="str">
        <f t="shared" si="45"/>
        <v/>
      </c>
      <c r="ER17" s="46" t="b">
        <f>OR(AA17='Tablas '!$T$4,AA17='Tablas '!$T$7,AA17='Tablas '!$T$8,AA17='Tablas '!$T$11)</f>
        <v>1</v>
      </c>
      <c r="ES17" s="46" t="str">
        <f t="shared" si="46"/>
        <v/>
      </c>
      <c r="ET17" s="46" t="str">
        <f t="shared" si="47"/>
        <v/>
      </c>
      <c r="EU17" s="46" t="str">
        <f t="shared" si="48"/>
        <v/>
      </c>
      <c r="EV17" s="46" t="str">
        <f t="shared" si="49"/>
        <v/>
      </c>
      <c r="EW17" s="46" t="str">
        <f t="shared" si="50"/>
        <v/>
      </c>
      <c r="EX17" s="46" t="str">
        <f t="shared" si="51"/>
        <v/>
      </c>
      <c r="EY17" s="46" t="str">
        <f t="shared" si="52"/>
        <v/>
      </c>
      <c r="EZ17" s="46" t="str">
        <f t="shared" si="53"/>
        <v/>
      </c>
      <c r="FA17" s="46" t="str">
        <f t="shared" si="54"/>
        <v/>
      </c>
      <c r="FB17" s="46" t="b">
        <f t="shared" si="55"/>
        <v>0</v>
      </c>
      <c r="FC17" s="46" t="str">
        <f t="shared" si="56"/>
        <v/>
      </c>
      <c r="FD17" s="46" t="str">
        <f t="shared" si="57"/>
        <v/>
      </c>
      <c r="FE17" s="46" t="b">
        <f t="shared" si="58"/>
        <v>0</v>
      </c>
      <c r="FF17" s="46" t="str">
        <f t="shared" si="59"/>
        <v/>
      </c>
      <c r="FG17" s="46" t="str">
        <f t="shared" si="60"/>
        <v/>
      </c>
      <c r="FH17" s="46" t="b">
        <f t="shared" si="61"/>
        <v>0</v>
      </c>
      <c r="FI17" s="46" t="str">
        <f t="shared" si="62"/>
        <v/>
      </c>
      <c r="FJ17" s="46" t="str">
        <f t="shared" si="63"/>
        <v/>
      </c>
      <c r="FK17" s="46" t="b">
        <f t="shared" si="64"/>
        <v>0</v>
      </c>
      <c r="FL17" s="46" t="str">
        <f t="shared" si="65"/>
        <v/>
      </c>
      <c r="FM17" s="46" t="str">
        <f t="shared" si="66"/>
        <v/>
      </c>
      <c r="FN17" s="46" t="b">
        <f t="shared" si="67"/>
        <v>0</v>
      </c>
      <c r="FO17" s="46" t="str">
        <f t="shared" si="68"/>
        <v/>
      </c>
      <c r="FP17" s="46" t="str">
        <f t="shared" si="69"/>
        <v/>
      </c>
      <c r="FQ17" s="46" t="b">
        <f t="shared" si="70"/>
        <v>0</v>
      </c>
      <c r="FR17" s="46" t="str">
        <f t="shared" si="71"/>
        <v/>
      </c>
      <c r="FS17" s="46" t="str">
        <f t="shared" si="72"/>
        <v/>
      </c>
      <c r="FT17" s="46" t="b">
        <f t="shared" si="73"/>
        <v>0</v>
      </c>
      <c r="FU17" s="46" t="str">
        <f t="shared" si="74"/>
        <v/>
      </c>
      <c r="FV17" s="46" t="str">
        <f t="shared" si="75"/>
        <v/>
      </c>
      <c r="FW17" s="46" t="b">
        <f t="shared" si="76"/>
        <v>0</v>
      </c>
      <c r="FX17" s="46" t="str">
        <f t="shared" si="77"/>
        <v/>
      </c>
      <c r="FY17" s="46" t="str">
        <f t="shared" si="78"/>
        <v/>
      </c>
      <c r="FZ17" s="46" t="b">
        <f t="shared" si="79"/>
        <v>0</v>
      </c>
      <c r="GA17" s="46" t="str">
        <f t="shared" si="80"/>
        <v/>
      </c>
      <c r="GB17" s="46" t="str">
        <f t="shared" si="81"/>
        <v/>
      </c>
      <c r="GC17" s="46" t="b">
        <f t="shared" si="82"/>
        <v>0</v>
      </c>
      <c r="GD17" s="46" t="str">
        <f t="shared" si="83"/>
        <v/>
      </c>
      <c r="GE17" s="46" t="str">
        <f t="shared" si="84"/>
        <v/>
      </c>
      <c r="GF17" s="46" t="str">
        <f t="shared" si="85"/>
        <v/>
      </c>
      <c r="GG17" s="46" t="b">
        <f t="shared" si="86"/>
        <v>0</v>
      </c>
      <c r="GH17" s="46" t="str">
        <f t="shared" si="87"/>
        <v/>
      </c>
      <c r="GI17" s="46" t="str">
        <f t="shared" si="88"/>
        <v/>
      </c>
      <c r="GJ17" s="46" t="str">
        <f t="shared" si="89"/>
        <v/>
      </c>
      <c r="GK17" s="46" t="b">
        <f t="shared" si="90"/>
        <v>0</v>
      </c>
      <c r="GL17" s="46" t="str">
        <f t="shared" si="91"/>
        <v/>
      </c>
      <c r="GM17" s="46" t="str">
        <f t="shared" si="92"/>
        <v/>
      </c>
      <c r="GN17" s="46" t="str">
        <f t="shared" si="93"/>
        <v/>
      </c>
      <c r="GO17" s="46" t="b">
        <f t="shared" si="94"/>
        <v>0</v>
      </c>
      <c r="GP17" s="46" t="str">
        <f t="shared" si="95"/>
        <v/>
      </c>
      <c r="GQ17" s="46" t="str">
        <f t="shared" si="96"/>
        <v/>
      </c>
      <c r="GR17" s="46" t="b">
        <f t="shared" si="97"/>
        <v>0</v>
      </c>
      <c r="GS17" s="46" t="str">
        <f t="shared" si="98"/>
        <v/>
      </c>
      <c r="GT17" s="46" t="str">
        <f t="shared" si="99"/>
        <v/>
      </c>
      <c r="GU17" s="46" t="str">
        <f t="shared" si="100"/>
        <v/>
      </c>
      <c r="GV17" s="46" t="str">
        <f t="shared" si="101"/>
        <v/>
      </c>
      <c r="GW17" s="46" t="str">
        <f t="shared" si="102"/>
        <v/>
      </c>
      <c r="GX17" s="46" t="str">
        <f t="shared" si="103"/>
        <v/>
      </c>
      <c r="GY17" s="46" t="str">
        <f t="shared" si="104"/>
        <v/>
      </c>
      <c r="GZ17" s="46" t="str">
        <f t="shared" si="105"/>
        <v/>
      </c>
      <c r="HA17" s="46" t="str">
        <f t="shared" si="106"/>
        <v/>
      </c>
      <c r="HB17" s="46" t="str">
        <f t="shared" si="107"/>
        <v/>
      </c>
      <c r="HC17" s="46" t="str">
        <f t="shared" si="108"/>
        <v/>
      </c>
      <c r="HD17" s="46" t="str">
        <f t="shared" si="109"/>
        <v/>
      </c>
      <c r="HE17" s="46" t="str">
        <f t="shared" si="110"/>
        <v/>
      </c>
      <c r="HF17" s="46" t="str">
        <f t="shared" si="111"/>
        <v/>
      </c>
      <c r="HG17" s="46" t="str">
        <f t="shared" si="112"/>
        <v/>
      </c>
      <c r="HH17" s="46" t="str">
        <f t="shared" si="113"/>
        <v/>
      </c>
      <c r="HI17" s="46" t="str">
        <f t="shared" si="114"/>
        <v/>
      </c>
      <c r="HJ17" s="46" t="str">
        <f t="shared" si="115"/>
        <v/>
      </c>
      <c r="HK17" s="46" t="str">
        <f t="shared" si="116"/>
        <v/>
      </c>
      <c r="HL17" s="46" t="str">
        <f t="shared" si="117"/>
        <v/>
      </c>
      <c r="HM17" s="46" t="str">
        <f t="shared" si="118"/>
        <v/>
      </c>
      <c r="HN17" s="46" t="str">
        <f t="shared" si="119"/>
        <v/>
      </c>
      <c r="HO17" s="46" t="str">
        <f t="shared" si="120"/>
        <v/>
      </c>
      <c r="HP17" s="46" t="b">
        <f t="shared" si="20"/>
        <v>0</v>
      </c>
      <c r="HQ17" s="46" t="str">
        <f t="shared" si="121"/>
        <v/>
      </c>
      <c r="HR17" s="46" t="str">
        <f t="shared" si="21"/>
        <v/>
      </c>
      <c r="HS17" s="46" t="str">
        <f t="shared" si="22"/>
        <v/>
      </c>
      <c r="HT17" s="46" t="str">
        <f t="shared" si="23"/>
        <v/>
      </c>
      <c r="HU17" s="46" t="str">
        <f t="shared" si="24"/>
        <v/>
      </c>
      <c r="HV17" s="46" t="str">
        <f t="shared" si="25"/>
        <v/>
      </c>
      <c r="HW17" s="46" t="str">
        <f t="shared" si="26"/>
        <v/>
      </c>
      <c r="HX17" s="46" t="str">
        <f t="shared" si="27"/>
        <v/>
      </c>
      <c r="HY17" s="46" t="str">
        <f t="shared" si="122"/>
        <v/>
      </c>
      <c r="HZ17" s="46" t="b">
        <f t="shared" si="123"/>
        <v>0</v>
      </c>
      <c r="IA17" s="46" t="str">
        <f t="shared" si="124"/>
        <v/>
      </c>
      <c r="IB17" s="46" t="str">
        <f t="shared" si="125"/>
        <v/>
      </c>
      <c r="IC17" s="46" t="str">
        <f t="shared" si="126"/>
        <v/>
      </c>
      <c r="ID17" s="46" t="str">
        <f t="shared" si="127"/>
        <v/>
      </c>
      <c r="IE17" s="46" t="b">
        <f t="shared" si="128"/>
        <v>0</v>
      </c>
      <c r="IF17" s="46" t="str">
        <f t="shared" si="129"/>
        <v/>
      </c>
      <c r="IG17" s="46" t="str">
        <f t="shared" si="130"/>
        <v/>
      </c>
      <c r="IH17" s="46" t="str">
        <f t="shared" si="131"/>
        <v/>
      </c>
      <c r="II17" s="46" t="str">
        <f t="shared" si="132"/>
        <v/>
      </c>
      <c r="IJ17" s="46" t="b">
        <f t="shared" si="133"/>
        <v>0</v>
      </c>
      <c r="IK17" s="46" t="str">
        <f t="shared" si="134"/>
        <v/>
      </c>
      <c r="IL17" s="46" t="str">
        <f t="shared" si="135"/>
        <v/>
      </c>
      <c r="IM17" s="46" t="str">
        <f t="shared" si="136"/>
        <v/>
      </c>
      <c r="IN17" s="46" t="str">
        <f t="shared" si="137"/>
        <v/>
      </c>
      <c r="IO17" s="46" t="str">
        <f t="shared" si="138"/>
        <v/>
      </c>
      <c r="IP17" s="46" t="str">
        <f t="shared" si="139"/>
        <v/>
      </c>
      <c r="IQ17" s="46" t="str">
        <f t="shared" si="140"/>
        <v/>
      </c>
      <c r="IR17" s="46" t="str">
        <f t="shared" si="141"/>
        <v/>
      </c>
      <c r="IS17" s="46" t="str">
        <f t="shared" si="142"/>
        <v/>
      </c>
      <c r="IT17" s="46" t="str">
        <f t="shared" si="143"/>
        <v/>
      </c>
      <c r="IU17" s="46" t="str">
        <f t="shared" si="144"/>
        <v/>
      </c>
      <c r="IV17" s="46" t="str">
        <f t="shared" si="145"/>
        <v/>
      </c>
      <c r="IW17" s="46" t="str">
        <f t="shared" si="146"/>
        <v/>
      </c>
      <c r="IX17" s="46" t="str">
        <f t="shared" si="147"/>
        <v/>
      </c>
      <c r="IY17" s="46" t="str">
        <f t="shared" si="148"/>
        <v/>
      </c>
    </row>
    <row r="18" spans="2:259" x14ac:dyDescent="0.3">
      <c r="B18" s="48">
        <v>6</v>
      </c>
      <c r="C18" s="61" t="str">
        <f t="shared" si="28"/>
        <v/>
      </c>
      <c r="D18" s="52"/>
      <c r="E18" s="112"/>
      <c r="F18" s="112"/>
      <c r="G18" s="52"/>
      <c r="H18" s="53"/>
      <c r="I18" s="52"/>
      <c r="J18" s="52"/>
      <c r="K18" s="55"/>
      <c r="L18" s="55"/>
      <c r="M18" s="108"/>
      <c r="N18" s="52"/>
      <c r="O18" s="52"/>
      <c r="P18" s="52"/>
      <c r="Q18" s="52"/>
      <c r="R18" s="52"/>
      <c r="S18" s="53"/>
      <c r="T18" s="52"/>
      <c r="U18" s="52"/>
      <c r="V18" s="52"/>
      <c r="W18" s="55"/>
      <c r="X18" s="52"/>
      <c r="Y18" s="55"/>
      <c r="Z18" s="52"/>
      <c r="AA18" s="53"/>
      <c r="AB18" s="53"/>
      <c r="AC18" s="53"/>
      <c r="AD18" s="53"/>
      <c r="AE18" s="57"/>
      <c r="AF18" s="113"/>
      <c r="AG18" s="57"/>
      <c r="AH18" s="58"/>
      <c r="AI18" s="58"/>
      <c r="AJ18" s="114"/>
      <c r="AK18" s="58"/>
      <c r="AL18" s="114"/>
      <c r="AM18" s="58"/>
      <c r="AN18" s="114"/>
      <c r="AO18" s="58"/>
      <c r="AP18" s="114"/>
      <c r="AQ18" s="58"/>
      <c r="AR18" s="114"/>
      <c r="AS18" s="58"/>
      <c r="AT18" s="114"/>
      <c r="AU18" s="58"/>
      <c r="AV18" s="114"/>
      <c r="AW18" s="58"/>
      <c r="AX18" s="114"/>
      <c r="AY18" s="58"/>
      <c r="AZ18" s="114"/>
      <c r="BA18" s="58"/>
      <c r="BB18" s="114"/>
      <c r="BC18" s="58"/>
      <c r="BD18" s="58"/>
      <c r="BE18" s="58"/>
      <c r="BF18" s="59"/>
      <c r="BG18" s="58"/>
      <c r="BH18" s="114"/>
      <c r="BI18" s="53"/>
      <c r="BJ18" s="58"/>
      <c r="BK18" s="114"/>
      <c r="BL18" s="58"/>
      <c r="BM18" s="114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3"/>
      <c r="CK18" s="58"/>
      <c r="CL18" s="58"/>
      <c r="CM18" s="60"/>
      <c r="CN18" s="60"/>
      <c r="CO18" s="57"/>
      <c r="CP18" s="58"/>
      <c r="CQ18" s="60"/>
      <c r="CR18" s="57"/>
      <c r="CS18" s="59"/>
      <c r="CT18" s="58"/>
      <c r="CU18" s="59"/>
      <c r="CV18" s="58"/>
      <c r="CW18" s="59"/>
      <c r="CX18" s="58"/>
      <c r="CY18" s="58"/>
      <c r="CZ18" s="58"/>
      <c r="DA18" s="53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7"/>
      <c r="DN18" s="57"/>
      <c r="DO18" s="57"/>
      <c r="DP18" s="57"/>
      <c r="DQ18" s="76" t="str">
        <f t="shared" si="30"/>
        <v/>
      </c>
      <c r="DR18" s="53"/>
      <c r="DS18" s="46" t="b">
        <f t="shared" si="5"/>
        <v>0</v>
      </c>
      <c r="DT18" s="46" t="str">
        <f t="shared" si="31"/>
        <v/>
      </c>
      <c r="DU18" s="46" t="b">
        <f t="shared" si="32"/>
        <v>0</v>
      </c>
      <c r="DV18" s="46" t="b">
        <f t="shared" si="33"/>
        <v>0</v>
      </c>
      <c r="DW18" s="46" t="b">
        <f t="shared" si="34"/>
        <v>0</v>
      </c>
      <c r="DY18" s="46" t="b">
        <f t="shared" si="35"/>
        <v>0</v>
      </c>
      <c r="DZ18" s="46" t="b">
        <f t="shared" si="36"/>
        <v>0</v>
      </c>
      <c r="EB18" s="46" t="b">
        <f t="shared" si="7"/>
        <v>0</v>
      </c>
      <c r="EC18" s="46" t="b">
        <f t="shared" si="8"/>
        <v>0</v>
      </c>
      <c r="ED18" s="46" t="b">
        <f t="shared" si="9"/>
        <v>0</v>
      </c>
      <c r="EE18" s="46" t="b">
        <f t="shared" si="10"/>
        <v>0</v>
      </c>
      <c r="EF18" s="46" t="b">
        <f t="shared" si="11"/>
        <v>0</v>
      </c>
      <c r="EG18" s="46" t="b">
        <f t="shared" si="12"/>
        <v>0</v>
      </c>
      <c r="EH18" s="46" t="b">
        <f t="shared" si="37"/>
        <v>0</v>
      </c>
      <c r="EI18" s="46" t="b">
        <f t="shared" si="38"/>
        <v>0</v>
      </c>
      <c r="EK18" s="46" t="b">
        <f t="shared" si="39"/>
        <v>0</v>
      </c>
      <c r="EL18" s="46" t="b">
        <f t="shared" si="40"/>
        <v>0</v>
      </c>
      <c r="EM18" s="46" t="b">
        <f t="shared" si="41"/>
        <v>0</v>
      </c>
      <c r="EN18" s="46" t="b">
        <f t="shared" si="42"/>
        <v>0</v>
      </c>
      <c r="EO18" s="46" t="b">
        <f t="shared" si="43"/>
        <v>0</v>
      </c>
      <c r="EP18" s="46" t="b">
        <f t="shared" si="44"/>
        <v>0</v>
      </c>
      <c r="EQ18" s="46" t="b">
        <f t="shared" si="45"/>
        <v>0</v>
      </c>
      <c r="ER18" s="46" t="b">
        <f>OR(AA18='Tablas '!$T$4,AA18='Tablas '!$T$7,AA18='Tablas '!$T$8,AA18='Tablas '!$T$11)</f>
        <v>0</v>
      </c>
      <c r="ES18" s="46" t="str">
        <f t="shared" si="46"/>
        <v/>
      </c>
      <c r="ET18" s="46" t="str">
        <f t="shared" si="47"/>
        <v/>
      </c>
      <c r="EU18" s="46" t="str">
        <f t="shared" si="48"/>
        <v/>
      </c>
      <c r="EV18" s="46" t="b">
        <f t="shared" si="49"/>
        <v>0</v>
      </c>
      <c r="EW18" s="46" t="b">
        <f t="shared" si="50"/>
        <v>0</v>
      </c>
      <c r="EX18" s="46" t="b">
        <f t="shared" si="51"/>
        <v>0</v>
      </c>
      <c r="EY18" s="46" t="b">
        <f t="shared" si="52"/>
        <v>0</v>
      </c>
      <c r="EZ18" s="46" t="b">
        <f t="shared" si="53"/>
        <v>0</v>
      </c>
      <c r="FA18" s="46" t="b">
        <f t="shared" si="54"/>
        <v>0</v>
      </c>
      <c r="FB18" s="46" t="b">
        <f t="shared" si="55"/>
        <v>0</v>
      </c>
      <c r="FC18" s="46" t="str">
        <f t="shared" si="56"/>
        <v/>
      </c>
      <c r="FD18" s="46" t="str">
        <f t="shared" si="57"/>
        <v/>
      </c>
      <c r="FE18" s="46" t="b">
        <f t="shared" si="58"/>
        <v>0</v>
      </c>
      <c r="FF18" s="46" t="str">
        <f t="shared" si="59"/>
        <v/>
      </c>
      <c r="FG18" s="46" t="str">
        <f t="shared" si="60"/>
        <v/>
      </c>
      <c r="FH18" s="46" t="b">
        <f t="shared" si="61"/>
        <v>0</v>
      </c>
      <c r="FI18" s="46" t="str">
        <f t="shared" si="62"/>
        <v/>
      </c>
      <c r="FJ18" s="46" t="str">
        <f t="shared" si="63"/>
        <v/>
      </c>
      <c r="FK18" s="46" t="b">
        <f t="shared" si="64"/>
        <v>0</v>
      </c>
      <c r="FL18" s="46" t="str">
        <f t="shared" si="65"/>
        <v/>
      </c>
      <c r="FM18" s="46" t="str">
        <f t="shared" si="66"/>
        <v/>
      </c>
      <c r="FN18" s="46" t="b">
        <f t="shared" si="67"/>
        <v>0</v>
      </c>
      <c r="FO18" s="46" t="str">
        <f t="shared" si="68"/>
        <v/>
      </c>
      <c r="FP18" s="46" t="str">
        <f t="shared" si="69"/>
        <v/>
      </c>
      <c r="FQ18" s="46" t="b">
        <f t="shared" si="70"/>
        <v>0</v>
      </c>
      <c r="FR18" s="46" t="str">
        <f t="shared" si="71"/>
        <v/>
      </c>
      <c r="FS18" s="46" t="str">
        <f t="shared" si="72"/>
        <v/>
      </c>
      <c r="FT18" s="46" t="b">
        <f t="shared" si="73"/>
        <v>0</v>
      </c>
      <c r="FU18" s="46" t="str">
        <f t="shared" si="74"/>
        <v/>
      </c>
      <c r="FV18" s="46" t="str">
        <f t="shared" si="75"/>
        <v/>
      </c>
      <c r="FW18" s="46" t="b">
        <f t="shared" si="76"/>
        <v>0</v>
      </c>
      <c r="FX18" s="46" t="str">
        <f t="shared" si="77"/>
        <v/>
      </c>
      <c r="FY18" s="46" t="str">
        <f t="shared" si="78"/>
        <v/>
      </c>
      <c r="FZ18" s="46" t="b">
        <f t="shared" si="79"/>
        <v>0</v>
      </c>
      <c r="GA18" s="46" t="str">
        <f t="shared" si="80"/>
        <v/>
      </c>
      <c r="GB18" s="46" t="str">
        <f t="shared" si="81"/>
        <v/>
      </c>
      <c r="GC18" s="46" t="b">
        <f t="shared" si="82"/>
        <v>0</v>
      </c>
      <c r="GD18" s="46" t="str">
        <f t="shared" si="83"/>
        <v/>
      </c>
      <c r="GE18" s="46" t="str">
        <f t="shared" si="84"/>
        <v/>
      </c>
      <c r="GF18" s="46" t="b">
        <f t="shared" si="85"/>
        <v>0</v>
      </c>
      <c r="GG18" s="46" t="b">
        <f t="shared" si="86"/>
        <v>0</v>
      </c>
      <c r="GH18" s="46" t="str">
        <f t="shared" si="87"/>
        <v/>
      </c>
      <c r="GI18" s="46" t="str">
        <f t="shared" si="88"/>
        <v/>
      </c>
      <c r="GJ18" s="46" t="str">
        <f t="shared" si="89"/>
        <v/>
      </c>
      <c r="GK18" s="46" t="b">
        <f t="shared" si="90"/>
        <v>0</v>
      </c>
      <c r="GL18" s="46" t="str">
        <f t="shared" si="91"/>
        <v/>
      </c>
      <c r="GM18" s="46" t="str">
        <f t="shared" si="92"/>
        <v/>
      </c>
      <c r="GN18" s="46" t="str">
        <f t="shared" si="93"/>
        <v/>
      </c>
      <c r="GO18" s="46" t="b">
        <f t="shared" si="94"/>
        <v>0</v>
      </c>
      <c r="GP18" s="46" t="str">
        <f t="shared" si="95"/>
        <v/>
      </c>
      <c r="GQ18" s="46" t="str">
        <f t="shared" si="96"/>
        <v/>
      </c>
      <c r="GR18" s="46" t="b">
        <f t="shared" si="97"/>
        <v>0</v>
      </c>
      <c r="GS18" s="46" t="str">
        <f t="shared" si="98"/>
        <v/>
      </c>
      <c r="GT18" s="46" t="str">
        <f t="shared" si="99"/>
        <v/>
      </c>
      <c r="GU18" s="46" t="b">
        <f t="shared" si="100"/>
        <v>0</v>
      </c>
      <c r="GV18" s="46" t="b">
        <f t="shared" si="101"/>
        <v>0</v>
      </c>
      <c r="GW18" s="46" t="b">
        <f t="shared" si="102"/>
        <v>0</v>
      </c>
      <c r="GX18" s="46" t="b">
        <f t="shared" si="103"/>
        <v>0</v>
      </c>
      <c r="GY18" s="46" t="b">
        <f t="shared" si="104"/>
        <v>0</v>
      </c>
      <c r="GZ18" s="46" t="b">
        <f t="shared" si="105"/>
        <v>0</v>
      </c>
      <c r="HA18" s="46" t="b">
        <f t="shared" si="106"/>
        <v>0</v>
      </c>
      <c r="HB18" s="46" t="b">
        <f t="shared" si="107"/>
        <v>0</v>
      </c>
      <c r="HC18" s="46" t="b">
        <f t="shared" si="108"/>
        <v>0</v>
      </c>
      <c r="HD18" s="46" t="b">
        <f t="shared" si="109"/>
        <v>0</v>
      </c>
      <c r="HE18" s="46" t="b">
        <f t="shared" si="110"/>
        <v>0</v>
      </c>
      <c r="HF18" s="46" t="b">
        <f t="shared" si="111"/>
        <v>0</v>
      </c>
      <c r="HG18" s="46" t="b">
        <f t="shared" si="112"/>
        <v>0</v>
      </c>
      <c r="HH18" s="46" t="b">
        <f t="shared" si="113"/>
        <v>0</v>
      </c>
      <c r="HI18" s="46" t="b">
        <f t="shared" si="114"/>
        <v>0</v>
      </c>
      <c r="HJ18" s="46" t="b">
        <f t="shared" si="115"/>
        <v>0</v>
      </c>
      <c r="HK18" s="46" t="b">
        <f t="shared" si="116"/>
        <v>0</v>
      </c>
      <c r="HL18" s="46" t="b">
        <f t="shared" si="117"/>
        <v>0</v>
      </c>
      <c r="HM18" s="46" t="b">
        <f t="shared" si="118"/>
        <v>0</v>
      </c>
      <c r="HN18" s="46" t="b">
        <f t="shared" si="119"/>
        <v>0</v>
      </c>
      <c r="HO18" s="46" t="b">
        <f t="shared" si="120"/>
        <v>0</v>
      </c>
      <c r="HP18" s="46" t="b">
        <f t="shared" si="20"/>
        <v>0</v>
      </c>
      <c r="HQ18" s="46" t="str">
        <f t="shared" si="121"/>
        <v/>
      </c>
      <c r="HR18" s="46" t="str">
        <f t="shared" si="21"/>
        <v/>
      </c>
      <c r="HS18" s="46" t="str">
        <f t="shared" si="22"/>
        <v/>
      </c>
      <c r="HT18" s="46" t="b">
        <f t="shared" si="23"/>
        <v>0</v>
      </c>
      <c r="HU18" s="46" t="b">
        <f t="shared" si="24"/>
        <v>0</v>
      </c>
      <c r="HV18" s="46" t="b">
        <f t="shared" si="25"/>
        <v>0</v>
      </c>
      <c r="HW18" s="46" t="b">
        <f t="shared" si="26"/>
        <v>0</v>
      </c>
      <c r="HX18" s="46" t="b">
        <f t="shared" si="27"/>
        <v>0</v>
      </c>
      <c r="HY18" s="46" t="b">
        <f t="shared" si="122"/>
        <v>0</v>
      </c>
      <c r="HZ18" s="46" t="b">
        <f t="shared" si="123"/>
        <v>0</v>
      </c>
      <c r="IA18" s="46" t="str">
        <f t="shared" si="124"/>
        <v/>
      </c>
      <c r="IB18" s="46" t="str">
        <f t="shared" si="125"/>
        <v/>
      </c>
      <c r="IC18" s="46" t="str">
        <f t="shared" si="126"/>
        <v/>
      </c>
      <c r="ID18" s="46" t="str">
        <f t="shared" si="127"/>
        <v/>
      </c>
      <c r="IE18" s="46" t="b">
        <f t="shared" si="128"/>
        <v>0</v>
      </c>
      <c r="IF18" s="46" t="str">
        <f t="shared" si="129"/>
        <v/>
      </c>
      <c r="IG18" s="46" t="str">
        <f t="shared" si="130"/>
        <v/>
      </c>
      <c r="IH18" s="46" t="b">
        <f t="shared" si="131"/>
        <v>0</v>
      </c>
      <c r="II18" s="46" t="b">
        <f t="shared" si="132"/>
        <v>0</v>
      </c>
      <c r="IJ18" s="46" t="b">
        <f t="shared" si="133"/>
        <v>0</v>
      </c>
      <c r="IK18" s="46" t="str">
        <f t="shared" si="134"/>
        <v/>
      </c>
      <c r="IL18" s="46" t="str">
        <f t="shared" si="135"/>
        <v/>
      </c>
      <c r="IM18" s="46" t="b">
        <f t="shared" si="136"/>
        <v>0</v>
      </c>
      <c r="IN18" s="46" t="b">
        <f t="shared" si="137"/>
        <v>0</v>
      </c>
      <c r="IO18" s="46" t="b">
        <f t="shared" si="138"/>
        <v>0</v>
      </c>
      <c r="IP18" s="46" t="b">
        <f t="shared" si="139"/>
        <v>0</v>
      </c>
      <c r="IQ18" s="46" t="b">
        <f t="shared" si="140"/>
        <v>0</v>
      </c>
      <c r="IR18" s="46" t="b">
        <f t="shared" si="141"/>
        <v>0</v>
      </c>
      <c r="IS18" s="46" t="b">
        <f t="shared" si="142"/>
        <v>0</v>
      </c>
      <c r="IT18" s="46" t="b">
        <f t="shared" si="143"/>
        <v>0</v>
      </c>
      <c r="IU18" s="46" t="b">
        <f t="shared" si="144"/>
        <v>0</v>
      </c>
      <c r="IV18" s="46" t="b">
        <f t="shared" si="145"/>
        <v>0</v>
      </c>
      <c r="IW18" s="46" t="b">
        <f t="shared" si="146"/>
        <v>0</v>
      </c>
      <c r="IX18" s="46" t="b">
        <f t="shared" si="147"/>
        <v>0</v>
      </c>
      <c r="IY18" s="46" t="b">
        <f t="shared" si="148"/>
        <v>0</v>
      </c>
    </row>
    <row r="19" spans="2:259" x14ac:dyDescent="0.3">
      <c r="B19" s="48">
        <v>7</v>
      </c>
      <c r="C19" s="61" t="str">
        <f t="shared" si="28"/>
        <v/>
      </c>
      <c r="D19" s="53"/>
      <c r="E19" s="52"/>
      <c r="F19" s="112"/>
      <c r="G19" s="52"/>
      <c r="H19" s="53"/>
      <c r="I19" s="52"/>
      <c r="J19" s="52"/>
      <c r="K19" s="53"/>
      <c r="L19" s="55"/>
      <c r="M19" s="108"/>
      <c r="N19" s="56"/>
      <c r="O19" s="52"/>
      <c r="P19" s="52"/>
      <c r="Q19" s="52"/>
      <c r="R19" s="52"/>
      <c r="S19" s="52"/>
      <c r="T19" s="53"/>
      <c r="U19" s="52"/>
      <c r="V19" s="52"/>
      <c r="W19" s="55"/>
      <c r="X19" s="55"/>
      <c r="Y19" s="52"/>
      <c r="Z19" s="55"/>
      <c r="AA19" s="52"/>
      <c r="AB19" s="53"/>
      <c r="AC19" s="53"/>
      <c r="AD19" s="53"/>
      <c r="AE19" s="57"/>
      <c r="AF19" s="113"/>
      <c r="AG19" s="57"/>
      <c r="AH19" s="58"/>
      <c r="AI19" s="58"/>
      <c r="AJ19" s="58"/>
      <c r="AK19" s="114"/>
      <c r="AL19" s="58"/>
      <c r="AM19" s="114"/>
      <c r="AN19" s="58"/>
      <c r="AO19" s="114"/>
      <c r="AP19" s="58"/>
      <c r="AQ19" s="114"/>
      <c r="AR19" s="58"/>
      <c r="AS19" s="114"/>
      <c r="AT19" s="58"/>
      <c r="AU19" s="114"/>
      <c r="AV19" s="58"/>
      <c r="AW19" s="114"/>
      <c r="AX19" s="58"/>
      <c r="AY19" s="114"/>
      <c r="AZ19" s="58"/>
      <c r="BA19" s="114"/>
      <c r="BB19" s="58"/>
      <c r="BC19" s="114"/>
      <c r="BD19" s="58"/>
      <c r="BE19" s="58"/>
      <c r="BF19" s="58"/>
      <c r="BG19" s="59"/>
      <c r="BH19" s="58"/>
      <c r="BI19" s="114"/>
      <c r="BJ19" s="53"/>
      <c r="BK19" s="58"/>
      <c r="BL19" s="114"/>
      <c r="BM19" s="58"/>
      <c r="BN19" s="114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3"/>
      <c r="CL19" s="58"/>
      <c r="CM19" s="58"/>
      <c r="CN19" s="60"/>
      <c r="CO19" s="57"/>
      <c r="CP19" s="58"/>
      <c r="CQ19" s="60"/>
      <c r="CR19" s="57"/>
      <c r="CS19" s="58"/>
      <c r="CT19" s="59"/>
      <c r="CU19" s="58"/>
      <c r="CV19" s="59"/>
      <c r="CW19" s="58"/>
      <c r="CX19" s="59"/>
      <c r="CY19" s="58"/>
      <c r="CZ19" s="58"/>
      <c r="DA19" s="58"/>
      <c r="DB19" s="53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7"/>
      <c r="DO19" s="57"/>
      <c r="DP19" s="57"/>
      <c r="DQ19" s="76" t="str">
        <f t="shared" si="30"/>
        <v/>
      </c>
      <c r="DR19" s="53"/>
      <c r="DS19" s="46" t="b">
        <f t="shared" ref="DS19:DS77" si="149">CONCATENATE(D19,$E19,$F19,$G19,H19,$I19,$J19,K19,$L19,$M19,N19,$O19,$P19,$Q19,$R19,$S19,T19,$U19,$V19,$W19,$X19,$Y19,$Z19,$AA19,AB19,AC19,AD19,$AE19,$AF19,$AG19,AH19,AI19,AJ19,AK19,AL19,AM19,AN19,AO19,AP19,AQ19,AR19,AS19,AT19,AU19,AV19,AW19,AX19,AY19,AZ19,BA19,BB19,BC19,BD19,BE19,BF19,BG19,BH19,BI19,BJ19,BK19,BL19,BM19,BN19,BO19,BP19,BQ19,BR19,BS19,BT19,BU19,BV19,BW19,BX19,BY19,BZ19,CA19,CB19,CC19,CD19,CE19,CF19,CG19,CH19,CI19,CJ19,CK19,CL19,CM19,$CN19,$CO19,CP19,$CQ19,$CR19,CS19,CT19,CU19,CV19,CW19,CX19,CY19,CZ19,DA19,DB19,DC19,DD19,DE19,DF19,DG19,DH19,DI19,DJ19,DK19,DL19,DM19,$DN19,$DO19,$DP19,DR19)&lt;&gt;""</f>
        <v>0</v>
      </c>
      <c r="DT19" s="46" t="str">
        <f t="shared" si="31"/>
        <v/>
      </c>
      <c r="DU19" s="46" t="b">
        <f t="shared" si="32"/>
        <v>0</v>
      </c>
      <c r="DV19" s="46" t="b">
        <f t="shared" si="33"/>
        <v>0</v>
      </c>
      <c r="DW19" s="46" t="b">
        <f t="shared" si="34"/>
        <v>0</v>
      </c>
      <c r="DY19" s="46" t="b">
        <f t="shared" si="35"/>
        <v>0</v>
      </c>
      <c r="DZ19" s="46" t="b">
        <f t="shared" si="36"/>
        <v>0</v>
      </c>
      <c r="EB19" s="46" t="b">
        <f t="shared" ref="EB19:EB77" si="150">IF($DS19,
   IF(L19="","Debes escribir la fecha de ingreso del empleado. ",
      IF(ISERR(DATE(YEAR(L19),MONTH(L19),DAY(L19))), "El valor ingresado en fecha de ingreso no tiene un formato válido. ","")
   )
)</f>
        <v>0</v>
      </c>
      <c r="EC19" s="46" t="b">
        <f t="shared" ref="EC19:EC77" si="151">IF($DS19,
   IF(M19="","Debes escribir el tiempo laborado. ",
      IF( IFERROR(INT(M19),1.1) &lt;&gt; IFERROR(_xlfn.NUMBERVALUE(M19),1), "El valor de los días trabajados debe ser un número entero. ", "")
   )
)</f>
        <v>0</v>
      </c>
      <c r="ED19" s="46" t="b">
        <f t="shared" ref="ED19:ED77" si="152">IF($DS19,
   IF( AND(N19&lt;&gt;"", ISERR(DATE(YEAR(N19),MONTH(N19),DAY(N19))) ), "El valor ingresado en fecha de ingreso no tiene un formato válido. ",
      IF( AND(N19&lt;&gt;"", $E$6&lt;&gt;"", DATE(YEAR(N19), MONTH(N19), 1) &lt;&gt; IFERROR(DATE(MID($E$6, 1, 4), MID($E$6, 6, 2),1), "1/1/1900") ), "La fecha de retiro debe estar dentro del período liquidado. ", "")
   )
)</f>
        <v>0</v>
      </c>
      <c r="EE19" s="46" t="b">
        <f t="shared" ref="EE19:EE77" si="153">IF($DS19,
   IF(O19="","Debes seleccionar el tipo de trabajador. ",
      IF(_xlfn.IFNA(VLOOKUP(O19,TIPO_DE_TRABAJADOR,1,FALSE),-1)=-1,"El tipo de trabajador no es válido (por favor seleccionarlo de la lista). ","")
   )
)</f>
        <v>0</v>
      </c>
      <c r="EF19" s="46" t="b">
        <f t="shared" ref="EF19:EF77" si="154">IF($DS19,
   IF(P19="","Debes seleccionar si es un trabajador dependiente pensionado por vejez. ",
      IF(_xlfn.IFNA(VLOOKUP(P19,SUBTIPO_DE_TRABAJADOR,1,FALSE),-1)=-1,"El tipo de trabajador dependiente pensionado por vejez no es válido (por favor seleccionarlo de la lista). ","")
   )
)</f>
        <v>0</v>
      </c>
      <c r="EG19" s="46" t="b">
        <f t="shared" ref="EG19:EG77" si="155">IF($DS19,
   IF(Q19="","Debes seleccionar el tipo de contrato del trabajador. ",
      IF(_xlfn.IFNA(VLOOKUP(Q19,TIPO_DE_CONTRATO,1,FALSE),-1)=-1,"El tipo de contrato del trabajador no es válido (por favor seleccionarlo de la lista). ","")
   )
)</f>
        <v>0</v>
      </c>
      <c r="EH19" s="46" t="b">
        <f t="shared" si="37"/>
        <v>0</v>
      </c>
      <c r="EI19" s="46" t="b">
        <f t="shared" si="38"/>
        <v>0</v>
      </c>
      <c r="EK19" s="46" t="b">
        <f t="shared" si="39"/>
        <v>0</v>
      </c>
      <c r="EL19" s="46" t="b">
        <f t="shared" si="40"/>
        <v>0</v>
      </c>
      <c r="EM19" s="46" t="b">
        <f t="shared" si="41"/>
        <v>0</v>
      </c>
      <c r="EN19" s="46" t="b">
        <f t="shared" si="42"/>
        <v>0</v>
      </c>
      <c r="EO19" s="46" t="b">
        <f t="shared" si="43"/>
        <v>0</v>
      </c>
      <c r="EP19" s="46" t="b">
        <f t="shared" si="44"/>
        <v>0</v>
      </c>
      <c r="EQ19" s="46" t="b">
        <f t="shared" si="45"/>
        <v>0</v>
      </c>
      <c r="ER19" s="46" t="b">
        <f>OR(AA19='Tablas '!$T$4,AA19='Tablas '!$T$7,AA19='Tablas '!$T$8,AA19='Tablas '!$T$11)</f>
        <v>0</v>
      </c>
      <c r="ES19" s="46" t="str">
        <f t="shared" si="46"/>
        <v/>
      </c>
      <c r="ET19" s="46" t="str">
        <f t="shared" si="47"/>
        <v/>
      </c>
      <c r="EU19" s="46" t="str">
        <f t="shared" si="48"/>
        <v/>
      </c>
      <c r="EV19" s="46" t="b">
        <f t="shared" si="49"/>
        <v>0</v>
      </c>
      <c r="EW19" s="46" t="b">
        <f t="shared" si="50"/>
        <v>0</v>
      </c>
      <c r="EX19" s="46" t="b">
        <f t="shared" si="51"/>
        <v>0</v>
      </c>
      <c r="EY19" s="46" t="b">
        <f t="shared" si="52"/>
        <v>0</v>
      </c>
      <c r="EZ19" s="46" t="b">
        <f t="shared" si="53"/>
        <v>0</v>
      </c>
      <c r="FA19" s="46" t="b">
        <f t="shared" si="54"/>
        <v>0</v>
      </c>
      <c r="FB19" s="46" t="b">
        <f t="shared" si="55"/>
        <v>0</v>
      </c>
      <c r="FC19" s="46" t="str">
        <f t="shared" si="56"/>
        <v/>
      </c>
      <c r="FD19" s="46" t="str">
        <f t="shared" si="57"/>
        <v/>
      </c>
      <c r="FE19" s="46" t="b">
        <f t="shared" si="58"/>
        <v>0</v>
      </c>
      <c r="FF19" s="46" t="str">
        <f t="shared" si="59"/>
        <v/>
      </c>
      <c r="FG19" s="46" t="str">
        <f t="shared" si="60"/>
        <v/>
      </c>
      <c r="FH19" s="46" t="b">
        <f t="shared" si="61"/>
        <v>0</v>
      </c>
      <c r="FI19" s="46" t="str">
        <f t="shared" si="62"/>
        <v/>
      </c>
      <c r="FJ19" s="46" t="str">
        <f t="shared" si="63"/>
        <v/>
      </c>
      <c r="FK19" s="46" t="b">
        <f t="shared" si="64"/>
        <v>0</v>
      </c>
      <c r="FL19" s="46" t="str">
        <f t="shared" si="65"/>
        <v/>
      </c>
      <c r="FM19" s="46" t="str">
        <f t="shared" si="66"/>
        <v/>
      </c>
      <c r="FN19" s="46" t="b">
        <f t="shared" si="67"/>
        <v>0</v>
      </c>
      <c r="FO19" s="46" t="str">
        <f t="shared" si="68"/>
        <v/>
      </c>
      <c r="FP19" s="46" t="str">
        <f t="shared" si="69"/>
        <v/>
      </c>
      <c r="FQ19" s="46" t="b">
        <f t="shared" si="70"/>
        <v>0</v>
      </c>
      <c r="FR19" s="46" t="str">
        <f t="shared" si="71"/>
        <v/>
      </c>
      <c r="FS19" s="46" t="str">
        <f t="shared" si="72"/>
        <v/>
      </c>
      <c r="FT19" s="46" t="b">
        <f t="shared" si="73"/>
        <v>0</v>
      </c>
      <c r="FU19" s="46" t="str">
        <f t="shared" si="74"/>
        <v/>
      </c>
      <c r="FV19" s="46" t="str">
        <f t="shared" si="75"/>
        <v/>
      </c>
      <c r="FW19" s="46" t="b">
        <f t="shared" si="76"/>
        <v>0</v>
      </c>
      <c r="FX19" s="46" t="str">
        <f t="shared" si="77"/>
        <v/>
      </c>
      <c r="FY19" s="46" t="str">
        <f t="shared" si="78"/>
        <v/>
      </c>
      <c r="FZ19" s="46" t="b">
        <f t="shared" si="79"/>
        <v>0</v>
      </c>
      <c r="GA19" s="46" t="str">
        <f t="shared" si="80"/>
        <v/>
      </c>
      <c r="GB19" s="46" t="str">
        <f t="shared" si="81"/>
        <v/>
      </c>
      <c r="GC19" s="46" t="b">
        <f t="shared" si="82"/>
        <v>0</v>
      </c>
      <c r="GD19" s="46" t="str">
        <f t="shared" si="83"/>
        <v/>
      </c>
      <c r="GE19" s="46" t="str">
        <f t="shared" si="84"/>
        <v/>
      </c>
      <c r="GF19" s="46" t="b">
        <f t="shared" si="85"/>
        <v>0</v>
      </c>
      <c r="GG19" s="46" t="b">
        <f t="shared" si="86"/>
        <v>0</v>
      </c>
      <c r="GH19" s="46" t="str">
        <f t="shared" si="87"/>
        <v/>
      </c>
      <c r="GI19" s="46" t="str">
        <f t="shared" si="88"/>
        <v/>
      </c>
      <c r="GJ19" s="46" t="str">
        <f t="shared" si="89"/>
        <v/>
      </c>
      <c r="GK19" s="46" t="b">
        <f t="shared" si="90"/>
        <v>0</v>
      </c>
      <c r="GL19" s="46" t="str">
        <f t="shared" si="91"/>
        <v/>
      </c>
      <c r="GM19" s="46" t="str">
        <f t="shared" si="92"/>
        <v/>
      </c>
      <c r="GN19" s="46" t="str">
        <f t="shared" si="93"/>
        <v/>
      </c>
      <c r="GO19" s="46" t="b">
        <f t="shared" si="94"/>
        <v>0</v>
      </c>
      <c r="GP19" s="46" t="str">
        <f t="shared" si="95"/>
        <v/>
      </c>
      <c r="GQ19" s="46" t="str">
        <f t="shared" si="96"/>
        <v/>
      </c>
      <c r="GR19" s="46" t="b">
        <f t="shared" si="97"/>
        <v>0</v>
      </c>
      <c r="GS19" s="46" t="str">
        <f t="shared" si="98"/>
        <v/>
      </c>
      <c r="GT19" s="46" t="str">
        <f t="shared" si="99"/>
        <v/>
      </c>
      <c r="GU19" s="46" t="b">
        <f t="shared" si="100"/>
        <v>0</v>
      </c>
      <c r="GV19" s="46" t="b">
        <f t="shared" si="101"/>
        <v>0</v>
      </c>
      <c r="GW19" s="46" t="b">
        <f t="shared" si="102"/>
        <v>0</v>
      </c>
      <c r="GX19" s="46" t="b">
        <f t="shared" si="103"/>
        <v>0</v>
      </c>
      <c r="GY19" s="46" t="b">
        <f t="shared" si="104"/>
        <v>0</v>
      </c>
      <c r="GZ19" s="46" t="b">
        <f t="shared" si="105"/>
        <v>0</v>
      </c>
      <c r="HA19" s="46" t="b">
        <f t="shared" si="106"/>
        <v>0</v>
      </c>
      <c r="HB19" s="46" t="b">
        <f t="shared" si="107"/>
        <v>0</v>
      </c>
      <c r="HC19" s="46" t="b">
        <f t="shared" si="108"/>
        <v>0</v>
      </c>
      <c r="HD19" s="46" t="b">
        <f t="shared" si="109"/>
        <v>0</v>
      </c>
      <c r="HE19" s="46" t="b">
        <f t="shared" si="110"/>
        <v>0</v>
      </c>
      <c r="HF19" s="46" t="b">
        <f t="shared" si="111"/>
        <v>0</v>
      </c>
      <c r="HG19" s="46" t="b">
        <f t="shared" si="112"/>
        <v>0</v>
      </c>
      <c r="HH19" s="46" t="b">
        <f t="shared" si="113"/>
        <v>0</v>
      </c>
      <c r="HI19" s="46" t="b">
        <f t="shared" si="114"/>
        <v>0</v>
      </c>
      <c r="HJ19" s="46" t="b">
        <f t="shared" si="115"/>
        <v>0</v>
      </c>
      <c r="HK19" s="46" t="b">
        <f t="shared" si="116"/>
        <v>0</v>
      </c>
      <c r="HL19" s="46" t="b">
        <f t="shared" si="117"/>
        <v>0</v>
      </c>
      <c r="HM19" s="46" t="b">
        <f t="shared" si="118"/>
        <v>0</v>
      </c>
      <c r="HN19" s="46" t="b">
        <f t="shared" si="119"/>
        <v>0</v>
      </c>
      <c r="HO19" s="46" t="b">
        <f t="shared" si="120"/>
        <v>0</v>
      </c>
      <c r="HP19" s="46" t="b">
        <f t="shared" ref="HP19:HP77" si="156">CONCATENATE(CK19,CL19,CM19)&lt;&gt;""</f>
        <v>0</v>
      </c>
      <c r="HQ19" s="46" t="str">
        <f t="shared" si="121"/>
        <v/>
      </c>
      <c r="HR19" s="46" t="str">
        <f t="shared" ref="HR19:HR77" si="157">IF(AND($DS19,HP19),
   IF(CONCATENATE(CL19,CM19)="","Debes escribir al menos un valor de concepto no categorizado (salarial o no salarial). ",
      IF(ISERR(_xlfn.NUMBERVALUE(CL19)),"El valor salarial concepto no categorizado debe ser un número válido. ","")
   ),
   ""
)</f>
        <v/>
      </c>
      <c r="HS19" s="46" t="str">
        <f t="shared" ref="HS19:HS77" si="158">IF(AND($DS19,HP19),
   IF(CONCATENATE(CL19,CM19)="","Debes escribir al menos un valor de concepto no categorizado (salarial o no salarial). ",
      IF(ISERR(_xlfn.NUMBERVALUE(CM19)),"El valor NO salarial concepto no categorizado debe ser un número válido. ","")
   ),
   ""
)</f>
        <v/>
      </c>
      <c r="HT19" s="46" t="b">
        <f t="shared" ref="HT19:HT77" si="159">IF($DS19,
   IF(CN19="","Debes escribir el porcentaje del aporte a salud. ",
      IF( ISERR(_xlfn.NUMBERVALUE(CN19)), "El valor del porcentaje del aporte a salud debe ser un número válido. ", "")
   )
)</f>
        <v>0</v>
      </c>
      <c r="HU19" s="46" t="b">
        <f t="shared" ref="HU19:HU77" si="160">IF($DS19,
   IF(CO19="","Debes escribir el valor del aporte a salud. ",
      IF( ISERR(_xlfn.NUMBERVALUE(CO19)), "El valor del aporte a salud debe ser un número válido. ", "")
   )
)</f>
        <v>0</v>
      </c>
      <c r="HV19" s="46" t="b">
        <f t="shared" ref="HV19:HV77" si="161">IF($DS19,
   IF( AND(CP19&lt;&gt;"", ISERR(_xlfn.NUMBERVALUE(CP19))), "El valor plan complementario debe ser un número válido. ", "")
)</f>
        <v>0</v>
      </c>
      <c r="HW19" s="46" t="b">
        <f t="shared" ref="HW19:HW77" si="162">IF($DS19,
   IF(CQ19="","Debes escribir el porcentaje del aporte a pensión. ",
      IF( ISERR(_xlfn.NUMBERVALUE(CQ19)), "El valor del porcentaje del aporte a pensión debe ser un número válido. ", "")
   )
)</f>
        <v>0</v>
      </c>
      <c r="HX19" s="46" t="b">
        <f t="shared" ref="HX19:HX77" si="163">IF($DS19,
   IF(CR19="","Debes escribir el valor del aporte a pensión. ",
      IF( ISERR(_xlfn.NUMBERVALUE(CR19)), "El valor del aporte a salud debe ser un número válido. ", "")
   )
)</f>
        <v>0</v>
      </c>
      <c r="HY19" s="46" t="b">
        <f t="shared" si="122"/>
        <v>0</v>
      </c>
      <c r="HZ19" s="46" t="b">
        <f t="shared" si="123"/>
        <v>0</v>
      </c>
      <c r="IA19" s="46" t="str">
        <f t="shared" si="124"/>
        <v/>
      </c>
      <c r="IB19" s="46" t="str">
        <f t="shared" si="125"/>
        <v/>
      </c>
      <c r="IC19" s="46" t="str">
        <f t="shared" si="126"/>
        <v/>
      </c>
      <c r="ID19" s="46" t="str">
        <f t="shared" si="127"/>
        <v/>
      </c>
      <c r="IE19" s="46" t="b">
        <f t="shared" si="128"/>
        <v>0</v>
      </c>
      <c r="IF19" s="46" t="str">
        <f t="shared" si="129"/>
        <v/>
      </c>
      <c r="IG19" s="46" t="str">
        <f t="shared" si="130"/>
        <v/>
      </c>
      <c r="IH19" s="46" t="b">
        <f t="shared" si="131"/>
        <v>0</v>
      </c>
      <c r="II19" s="46" t="b">
        <f t="shared" si="132"/>
        <v>0</v>
      </c>
      <c r="IJ19" s="46" t="b">
        <f t="shared" si="133"/>
        <v>0</v>
      </c>
      <c r="IK19" s="46" t="str">
        <f t="shared" si="134"/>
        <v/>
      </c>
      <c r="IL19" s="46" t="str">
        <f t="shared" si="135"/>
        <v/>
      </c>
      <c r="IM19" s="46" t="b">
        <f t="shared" si="136"/>
        <v>0</v>
      </c>
      <c r="IN19" s="46" t="b">
        <f t="shared" si="137"/>
        <v>0</v>
      </c>
      <c r="IO19" s="46" t="b">
        <f t="shared" si="138"/>
        <v>0</v>
      </c>
      <c r="IP19" s="46" t="b">
        <f t="shared" si="139"/>
        <v>0</v>
      </c>
      <c r="IQ19" s="46" t="b">
        <f t="shared" si="140"/>
        <v>0</v>
      </c>
      <c r="IR19" s="46" t="b">
        <f t="shared" si="141"/>
        <v>0</v>
      </c>
      <c r="IS19" s="46" t="b">
        <f t="shared" si="142"/>
        <v>0</v>
      </c>
      <c r="IT19" s="46" t="b">
        <f t="shared" si="143"/>
        <v>0</v>
      </c>
      <c r="IU19" s="46" t="b">
        <f t="shared" si="144"/>
        <v>0</v>
      </c>
      <c r="IV19" s="46" t="b">
        <f t="shared" si="145"/>
        <v>0</v>
      </c>
      <c r="IW19" s="46" t="b">
        <f t="shared" si="146"/>
        <v>0</v>
      </c>
      <c r="IX19" s="46" t="b">
        <f t="shared" si="147"/>
        <v>0</v>
      </c>
      <c r="IY19" s="46" t="b">
        <f t="shared" si="148"/>
        <v>0</v>
      </c>
    </row>
    <row r="20" spans="2:259" x14ac:dyDescent="0.3">
      <c r="B20" s="48">
        <v>8</v>
      </c>
      <c r="C20" s="61" t="str">
        <f t="shared" si="28"/>
        <v/>
      </c>
      <c r="D20" s="53"/>
      <c r="E20" s="52"/>
      <c r="F20" s="112"/>
      <c r="G20" s="52"/>
      <c r="H20" s="53"/>
      <c r="I20" s="52"/>
      <c r="J20" s="52"/>
      <c r="K20" s="53"/>
      <c r="L20" s="55"/>
      <c r="M20" s="108"/>
      <c r="N20" s="56"/>
      <c r="O20" s="52"/>
      <c r="P20" s="52"/>
      <c r="Q20" s="52"/>
      <c r="R20" s="52"/>
      <c r="S20" s="52"/>
      <c r="T20" s="53"/>
      <c r="U20" s="52"/>
      <c r="V20" s="52"/>
      <c r="W20" s="55"/>
      <c r="X20" s="55"/>
      <c r="Y20" s="52"/>
      <c r="Z20" s="55"/>
      <c r="AA20" s="52"/>
      <c r="AB20" s="53"/>
      <c r="AC20" s="53"/>
      <c r="AD20" s="53"/>
      <c r="AE20" s="57"/>
      <c r="AF20" s="113"/>
      <c r="AG20" s="57"/>
      <c r="AH20" s="58"/>
      <c r="AI20" s="58"/>
      <c r="AJ20" s="58"/>
      <c r="AK20" s="114"/>
      <c r="AL20" s="58"/>
      <c r="AM20" s="114"/>
      <c r="AN20" s="58"/>
      <c r="AO20" s="114"/>
      <c r="AP20" s="58"/>
      <c r="AQ20" s="114"/>
      <c r="AR20" s="58"/>
      <c r="AS20" s="114"/>
      <c r="AT20" s="58"/>
      <c r="AU20" s="114"/>
      <c r="AV20" s="58"/>
      <c r="AW20" s="114"/>
      <c r="AX20" s="58"/>
      <c r="AY20" s="114"/>
      <c r="AZ20" s="58"/>
      <c r="BA20" s="114"/>
      <c r="BB20" s="58"/>
      <c r="BC20" s="114"/>
      <c r="BD20" s="58"/>
      <c r="BE20" s="58"/>
      <c r="BF20" s="58"/>
      <c r="BG20" s="59"/>
      <c r="BH20" s="58"/>
      <c r="BI20" s="114"/>
      <c r="BJ20" s="53"/>
      <c r="BK20" s="58"/>
      <c r="BL20" s="114"/>
      <c r="BM20" s="58"/>
      <c r="BN20" s="114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3"/>
      <c r="CL20" s="58"/>
      <c r="CM20" s="58"/>
      <c r="CN20" s="60"/>
      <c r="CO20" s="57"/>
      <c r="CP20" s="58"/>
      <c r="CQ20" s="60"/>
      <c r="CR20" s="57"/>
      <c r="CS20" s="58"/>
      <c r="CT20" s="59"/>
      <c r="CU20" s="58"/>
      <c r="CV20" s="59"/>
      <c r="CW20" s="58"/>
      <c r="CX20" s="59"/>
      <c r="CY20" s="58"/>
      <c r="CZ20" s="58"/>
      <c r="DA20" s="58"/>
      <c r="DB20" s="53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7"/>
      <c r="DO20" s="57"/>
      <c r="DP20" s="57"/>
      <c r="DQ20" s="76" t="str">
        <f t="shared" si="30"/>
        <v/>
      </c>
      <c r="DR20" s="53"/>
      <c r="DS20" s="46" t="b">
        <f t="shared" si="149"/>
        <v>0</v>
      </c>
      <c r="DT20" s="46" t="str">
        <f t="shared" si="31"/>
        <v/>
      </c>
      <c r="DU20" s="46" t="b">
        <f t="shared" si="32"/>
        <v>0</v>
      </c>
      <c r="DV20" s="46" t="b">
        <f t="shared" si="33"/>
        <v>0</v>
      </c>
      <c r="DW20" s="46" t="b">
        <f t="shared" si="34"/>
        <v>0</v>
      </c>
      <c r="DY20" s="46" t="b">
        <f t="shared" si="35"/>
        <v>0</v>
      </c>
      <c r="DZ20" s="46" t="b">
        <f t="shared" si="36"/>
        <v>0</v>
      </c>
      <c r="EB20" s="46" t="b">
        <f t="shared" si="150"/>
        <v>0</v>
      </c>
      <c r="EC20" s="46" t="b">
        <f t="shared" si="151"/>
        <v>0</v>
      </c>
      <c r="ED20" s="46" t="b">
        <f t="shared" si="152"/>
        <v>0</v>
      </c>
      <c r="EE20" s="46" t="b">
        <f t="shared" si="153"/>
        <v>0</v>
      </c>
      <c r="EF20" s="46" t="b">
        <f t="shared" si="154"/>
        <v>0</v>
      </c>
      <c r="EG20" s="46" t="b">
        <f t="shared" si="155"/>
        <v>0</v>
      </c>
      <c r="EH20" s="46" t="b">
        <f t="shared" si="37"/>
        <v>0</v>
      </c>
      <c r="EI20" s="46" t="b">
        <f t="shared" si="38"/>
        <v>0</v>
      </c>
      <c r="EK20" s="46" t="b">
        <f t="shared" si="39"/>
        <v>0</v>
      </c>
      <c r="EL20" s="46" t="b">
        <f t="shared" si="40"/>
        <v>0</v>
      </c>
      <c r="EM20" s="46" t="b">
        <f t="shared" si="41"/>
        <v>0</v>
      </c>
      <c r="EN20" s="46" t="b">
        <f t="shared" si="42"/>
        <v>0</v>
      </c>
      <c r="EO20" s="46" t="b">
        <f t="shared" si="43"/>
        <v>0</v>
      </c>
      <c r="EP20" s="46" t="b">
        <f t="shared" si="44"/>
        <v>0</v>
      </c>
      <c r="EQ20" s="46" t="b">
        <f t="shared" si="45"/>
        <v>0</v>
      </c>
      <c r="ER20" s="46" t="b">
        <f>OR(AA20='Tablas '!$T$4,AA20='Tablas '!$T$7,AA20='Tablas '!$T$8,AA20='Tablas '!$T$11)</f>
        <v>0</v>
      </c>
      <c r="ES20" s="46" t="str">
        <f t="shared" si="46"/>
        <v/>
      </c>
      <c r="ET20" s="46" t="str">
        <f t="shared" si="47"/>
        <v/>
      </c>
      <c r="EU20" s="46" t="str">
        <f t="shared" si="48"/>
        <v/>
      </c>
      <c r="EV20" s="46" t="b">
        <f t="shared" si="49"/>
        <v>0</v>
      </c>
      <c r="EW20" s="46" t="b">
        <f t="shared" si="50"/>
        <v>0</v>
      </c>
      <c r="EX20" s="46" t="b">
        <f t="shared" si="51"/>
        <v>0</v>
      </c>
      <c r="EY20" s="46" t="b">
        <f t="shared" si="52"/>
        <v>0</v>
      </c>
      <c r="EZ20" s="46" t="b">
        <f t="shared" si="53"/>
        <v>0</v>
      </c>
      <c r="FA20" s="46" t="b">
        <f t="shared" si="54"/>
        <v>0</v>
      </c>
      <c r="FB20" s="46" t="b">
        <f t="shared" si="55"/>
        <v>0</v>
      </c>
      <c r="FC20" s="46" t="str">
        <f t="shared" si="56"/>
        <v/>
      </c>
      <c r="FD20" s="46" t="str">
        <f t="shared" si="57"/>
        <v/>
      </c>
      <c r="FE20" s="46" t="b">
        <f t="shared" si="58"/>
        <v>0</v>
      </c>
      <c r="FF20" s="46" t="str">
        <f t="shared" si="59"/>
        <v/>
      </c>
      <c r="FG20" s="46" t="str">
        <f t="shared" si="60"/>
        <v/>
      </c>
      <c r="FH20" s="46" t="b">
        <f t="shared" si="61"/>
        <v>0</v>
      </c>
      <c r="FI20" s="46" t="str">
        <f t="shared" si="62"/>
        <v/>
      </c>
      <c r="FJ20" s="46" t="str">
        <f t="shared" si="63"/>
        <v/>
      </c>
      <c r="FK20" s="46" t="b">
        <f t="shared" si="64"/>
        <v>0</v>
      </c>
      <c r="FL20" s="46" t="str">
        <f t="shared" si="65"/>
        <v/>
      </c>
      <c r="FM20" s="46" t="str">
        <f t="shared" si="66"/>
        <v/>
      </c>
      <c r="FN20" s="46" t="b">
        <f t="shared" si="67"/>
        <v>0</v>
      </c>
      <c r="FO20" s="46" t="str">
        <f t="shared" si="68"/>
        <v/>
      </c>
      <c r="FP20" s="46" t="str">
        <f t="shared" si="69"/>
        <v/>
      </c>
      <c r="FQ20" s="46" t="b">
        <f t="shared" si="70"/>
        <v>0</v>
      </c>
      <c r="FR20" s="46" t="str">
        <f t="shared" si="71"/>
        <v/>
      </c>
      <c r="FS20" s="46" t="str">
        <f t="shared" si="72"/>
        <v/>
      </c>
      <c r="FT20" s="46" t="b">
        <f t="shared" si="73"/>
        <v>0</v>
      </c>
      <c r="FU20" s="46" t="str">
        <f t="shared" si="74"/>
        <v/>
      </c>
      <c r="FV20" s="46" t="str">
        <f t="shared" si="75"/>
        <v/>
      </c>
      <c r="FW20" s="46" t="b">
        <f t="shared" si="76"/>
        <v>0</v>
      </c>
      <c r="FX20" s="46" t="str">
        <f t="shared" si="77"/>
        <v/>
      </c>
      <c r="FY20" s="46" t="str">
        <f t="shared" si="78"/>
        <v/>
      </c>
      <c r="FZ20" s="46" t="b">
        <f t="shared" si="79"/>
        <v>0</v>
      </c>
      <c r="GA20" s="46" t="str">
        <f t="shared" si="80"/>
        <v/>
      </c>
      <c r="GB20" s="46" t="str">
        <f t="shared" si="81"/>
        <v/>
      </c>
      <c r="GC20" s="46" t="b">
        <f t="shared" si="82"/>
        <v>0</v>
      </c>
      <c r="GD20" s="46" t="str">
        <f t="shared" si="83"/>
        <v/>
      </c>
      <c r="GE20" s="46" t="str">
        <f t="shared" si="84"/>
        <v/>
      </c>
      <c r="GF20" s="46" t="b">
        <f t="shared" si="85"/>
        <v>0</v>
      </c>
      <c r="GG20" s="46" t="b">
        <f t="shared" si="86"/>
        <v>0</v>
      </c>
      <c r="GH20" s="46" t="str">
        <f t="shared" si="87"/>
        <v/>
      </c>
      <c r="GI20" s="46" t="str">
        <f t="shared" si="88"/>
        <v/>
      </c>
      <c r="GJ20" s="46" t="str">
        <f t="shared" si="89"/>
        <v/>
      </c>
      <c r="GK20" s="46" t="b">
        <f t="shared" si="90"/>
        <v>0</v>
      </c>
      <c r="GL20" s="46" t="str">
        <f t="shared" si="91"/>
        <v/>
      </c>
      <c r="GM20" s="46" t="str">
        <f t="shared" si="92"/>
        <v/>
      </c>
      <c r="GN20" s="46" t="str">
        <f t="shared" si="93"/>
        <v/>
      </c>
      <c r="GO20" s="46" t="b">
        <f t="shared" si="94"/>
        <v>0</v>
      </c>
      <c r="GP20" s="46" t="str">
        <f t="shared" si="95"/>
        <v/>
      </c>
      <c r="GQ20" s="46" t="str">
        <f t="shared" si="96"/>
        <v/>
      </c>
      <c r="GR20" s="46" t="b">
        <f t="shared" si="97"/>
        <v>0</v>
      </c>
      <c r="GS20" s="46" t="str">
        <f t="shared" si="98"/>
        <v/>
      </c>
      <c r="GT20" s="46" t="str">
        <f t="shared" si="99"/>
        <v/>
      </c>
      <c r="GU20" s="46" t="b">
        <f t="shared" si="100"/>
        <v>0</v>
      </c>
      <c r="GV20" s="46" t="b">
        <f t="shared" si="101"/>
        <v>0</v>
      </c>
      <c r="GW20" s="46" t="b">
        <f t="shared" si="102"/>
        <v>0</v>
      </c>
      <c r="GX20" s="46" t="b">
        <f t="shared" si="103"/>
        <v>0</v>
      </c>
      <c r="GY20" s="46" t="b">
        <f t="shared" si="104"/>
        <v>0</v>
      </c>
      <c r="GZ20" s="46" t="b">
        <f t="shared" si="105"/>
        <v>0</v>
      </c>
      <c r="HA20" s="46" t="b">
        <f t="shared" si="106"/>
        <v>0</v>
      </c>
      <c r="HB20" s="46" t="b">
        <f t="shared" si="107"/>
        <v>0</v>
      </c>
      <c r="HC20" s="46" t="b">
        <f t="shared" si="108"/>
        <v>0</v>
      </c>
      <c r="HD20" s="46" t="b">
        <f t="shared" si="109"/>
        <v>0</v>
      </c>
      <c r="HE20" s="46" t="b">
        <f t="shared" si="110"/>
        <v>0</v>
      </c>
      <c r="HF20" s="46" t="b">
        <f t="shared" si="111"/>
        <v>0</v>
      </c>
      <c r="HG20" s="46" t="b">
        <f t="shared" si="112"/>
        <v>0</v>
      </c>
      <c r="HH20" s="46" t="b">
        <f t="shared" si="113"/>
        <v>0</v>
      </c>
      <c r="HI20" s="46" t="b">
        <f t="shared" si="114"/>
        <v>0</v>
      </c>
      <c r="HJ20" s="46" t="b">
        <f t="shared" si="115"/>
        <v>0</v>
      </c>
      <c r="HK20" s="46" t="b">
        <f t="shared" si="116"/>
        <v>0</v>
      </c>
      <c r="HL20" s="46" t="b">
        <f t="shared" si="117"/>
        <v>0</v>
      </c>
      <c r="HM20" s="46" t="b">
        <f t="shared" si="118"/>
        <v>0</v>
      </c>
      <c r="HN20" s="46" t="b">
        <f t="shared" si="119"/>
        <v>0</v>
      </c>
      <c r="HO20" s="46" t="b">
        <f t="shared" si="120"/>
        <v>0</v>
      </c>
      <c r="HP20" s="46" t="b">
        <f t="shared" si="156"/>
        <v>0</v>
      </c>
      <c r="HQ20" s="46" t="str">
        <f t="shared" si="121"/>
        <v/>
      </c>
      <c r="HR20" s="46" t="str">
        <f t="shared" si="157"/>
        <v/>
      </c>
      <c r="HS20" s="46" t="str">
        <f t="shared" si="158"/>
        <v/>
      </c>
      <c r="HT20" s="46" t="b">
        <f t="shared" si="159"/>
        <v>0</v>
      </c>
      <c r="HU20" s="46" t="b">
        <f t="shared" si="160"/>
        <v>0</v>
      </c>
      <c r="HV20" s="46" t="b">
        <f t="shared" si="161"/>
        <v>0</v>
      </c>
      <c r="HW20" s="46" t="b">
        <f t="shared" si="162"/>
        <v>0</v>
      </c>
      <c r="HX20" s="46" t="b">
        <f t="shared" si="163"/>
        <v>0</v>
      </c>
      <c r="HY20" s="46" t="b">
        <f t="shared" si="122"/>
        <v>0</v>
      </c>
      <c r="HZ20" s="46" t="b">
        <f t="shared" si="123"/>
        <v>0</v>
      </c>
      <c r="IA20" s="46" t="str">
        <f t="shared" si="124"/>
        <v/>
      </c>
      <c r="IB20" s="46" t="str">
        <f t="shared" si="125"/>
        <v/>
      </c>
      <c r="IC20" s="46" t="str">
        <f t="shared" si="126"/>
        <v/>
      </c>
      <c r="ID20" s="46" t="str">
        <f t="shared" si="127"/>
        <v/>
      </c>
      <c r="IE20" s="46" t="b">
        <f t="shared" si="128"/>
        <v>0</v>
      </c>
      <c r="IF20" s="46" t="str">
        <f t="shared" si="129"/>
        <v/>
      </c>
      <c r="IG20" s="46" t="str">
        <f t="shared" si="130"/>
        <v/>
      </c>
      <c r="IH20" s="46" t="b">
        <f t="shared" si="131"/>
        <v>0</v>
      </c>
      <c r="II20" s="46" t="b">
        <f t="shared" si="132"/>
        <v>0</v>
      </c>
      <c r="IJ20" s="46" t="b">
        <f t="shared" si="133"/>
        <v>0</v>
      </c>
      <c r="IK20" s="46" t="str">
        <f t="shared" si="134"/>
        <v/>
      </c>
      <c r="IL20" s="46" t="str">
        <f t="shared" si="135"/>
        <v/>
      </c>
      <c r="IM20" s="46" t="b">
        <f t="shared" si="136"/>
        <v>0</v>
      </c>
      <c r="IN20" s="46" t="b">
        <f t="shared" si="137"/>
        <v>0</v>
      </c>
      <c r="IO20" s="46" t="b">
        <f t="shared" si="138"/>
        <v>0</v>
      </c>
      <c r="IP20" s="46" t="b">
        <f t="shared" si="139"/>
        <v>0</v>
      </c>
      <c r="IQ20" s="46" t="b">
        <f t="shared" si="140"/>
        <v>0</v>
      </c>
      <c r="IR20" s="46" t="b">
        <f t="shared" si="141"/>
        <v>0</v>
      </c>
      <c r="IS20" s="46" t="b">
        <f t="shared" si="142"/>
        <v>0</v>
      </c>
      <c r="IT20" s="46" t="b">
        <f t="shared" si="143"/>
        <v>0</v>
      </c>
      <c r="IU20" s="46" t="b">
        <f t="shared" si="144"/>
        <v>0</v>
      </c>
      <c r="IV20" s="46" t="b">
        <f t="shared" si="145"/>
        <v>0</v>
      </c>
      <c r="IW20" s="46" t="b">
        <f t="shared" si="146"/>
        <v>0</v>
      </c>
      <c r="IX20" s="46" t="b">
        <f t="shared" si="147"/>
        <v>0</v>
      </c>
      <c r="IY20" s="46" t="b">
        <f t="shared" si="148"/>
        <v>0</v>
      </c>
    </row>
    <row r="21" spans="2:259" x14ac:dyDescent="0.3">
      <c r="B21" s="48">
        <v>9</v>
      </c>
      <c r="C21" s="61" t="str">
        <f t="shared" si="28"/>
        <v/>
      </c>
      <c r="D21" s="53"/>
      <c r="E21" s="52"/>
      <c r="F21" s="112"/>
      <c r="G21" s="52"/>
      <c r="H21" s="53"/>
      <c r="I21" s="52"/>
      <c r="J21" s="52"/>
      <c r="K21" s="53"/>
      <c r="L21" s="55"/>
      <c r="M21" s="108"/>
      <c r="N21" s="56"/>
      <c r="O21" s="52"/>
      <c r="P21" s="52"/>
      <c r="Q21" s="52"/>
      <c r="R21" s="52"/>
      <c r="S21" s="52"/>
      <c r="T21" s="53"/>
      <c r="U21" s="52"/>
      <c r="V21" s="52"/>
      <c r="W21" s="55"/>
      <c r="X21" s="55"/>
      <c r="Y21" s="52"/>
      <c r="Z21" s="55"/>
      <c r="AA21" s="52"/>
      <c r="AB21" s="53"/>
      <c r="AC21" s="53"/>
      <c r="AD21" s="53"/>
      <c r="AE21" s="57"/>
      <c r="AF21" s="113"/>
      <c r="AG21" s="57"/>
      <c r="AH21" s="58"/>
      <c r="AI21" s="58"/>
      <c r="AJ21" s="58"/>
      <c r="AK21" s="114"/>
      <c r="AL21" s="58"/>
      <c r="AM21" s="114"/>
      <c r="AN21" s="58"/>
      <c r="AO21" s="114"/>
      <c r="AP21" s="58"/>
      <c r="AQ21" s="114"/>
      <c r="AR21" s="58"/>
      <c r="AS21" s="114"/>
      <c r="AT21" s="58"/>
      <c r="AU21" s="114"/>
      <c r="AV21" s="58"/>
      <c r="AW21" s="114"/>
      <c r="AX21" s="58"/>
      <c r="AY21" s="114"/>
      <c r="AZ21" s="58"/>
      <c r="BA21" s="114"/>
      <c r="BB21" s="58"/>
      <c r="BC21" s="114"/>
      <c r="BD21" s="58"/>
      <c r="BE21" s="58"/>
      <c r="BF21" s="58"/>
      <c r="BG21" s="59"/>
      <c r="BH21" s="58"/>
      <c r="BI21" s="114"/>
      <c r="BJ21" s="53"/>
      <c r="BK21" s="58"/>
      <c r="BL21" s="114"/>
      <c r="BM21" s="58"/>
      <c r="BN21" s="114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3"/>
      <c r="CL21" s="58"/>
      <c r="CM21" s="58"/>
      <c r="CN21" s="60"/>
      <c r="CO21" s="57"/>
      <c r="CP21" s="58"/>
      <c r="CQ21" s="60"/>
      <c r="CR21" s="57"/>
      <c r="CS21" s="58"/>
      <c r="CT21" s="59"/>
      <c r="CU21" s="58"/>
      <c r="CV21" s="59"/>
      <c r="CW21" s="58"/>
      <c r="CX21" s="59"/>
      <c r="CY21" s="58"/>
      <c r="CZ21" s="58"/>
      <c r="DA21" s="58"/>
      <c r="DB21" s="53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7"/>
      <c r="DO21" s="57"/>
      <c r="DP21" s="57"/>
      <c r="DQ21" s="76" t="str">
        <f t="shared" si="30"/>
        <v/>
      </c>
      <c r="DR21" s="53"/>
      <c r="DS21" s="46" t="b">
        <f t="shared" si="149"/>
        <v>0</v>
      </c>
      <c r="DT21" s="46" t="str">
        <f t="shared" si="31"/>
        <v/>
      </c>
      <c r="DU21" s="46" t="b">
        <f t="shared" si="32"/>
        <v>0</v>
      </c>
      <c r="DV21" s="46" t="b">
        <f t="shared" si="33"/>
        <v>0</v>
      </c>
      <c r="DW21" s="46" t="b">
        <f t="shared" si="34"/>
        <v>0</v>
      </c>
      <c r="DY21" s="46" t="b">
        <f t="shared" si="35"/>
        <v>0</v>
      </c>
      <c r="DZ21" s="46" t="b">
        <f t="shared" si="36"/>
        <v>0</v>
      </c>
      <c r="EB21" s="46" t="b">
        <f t="shared" si="150"/>
        <v>0</v>
      </c>
      <c r="EC21" s="46" t="b">
        <f t="shared" si="151"/>
        <v>0</v>
      </c>
      <c r="ED21" s="46" t="b">
        <f t="shared" si="152"/>
        <v>0</v>
      </c>
      <c r="EE21" s="46" t="b">
        <f t="shared" si="153"/>
        <v>0</v>
      </c>
      <c r="EF21" s="46" t="b">
        <f t="shared" si="154"/>
        <v>0</v>
      </c>
      <c r="EG21" s="46" t="b">
        <f t="shared" si="155"/>
        <v>0</v>
      </c>
      <c r="EH21" s="46" t="b">
        <f t="shared" si="37"/>
        <v>0</v>
      </c>
      <c r="EI21" s="46" t="b">
        <f t="shared" si="38"/>
        <v>0</v>
      </c>
      <c r="EK21" s="46" t="b">
        <f t="shared" si="39"/>
        <v>0</v>
      </c>
      <c r="EL21" s="46" t="b">
        <f t="shared" si="40"/>
        <v>0</v>
      </c>
      <c r="EM21" s="46" t="b">
        <f t="shared" si="41"/>
        <v>0</v>
      </c>
      <c r="EN21" s="46" t="b">
        <f t="shared" si="42"/>
        <v>0</v>
      </c>
      <c r="EO21" s="46" t="b">
        <f t="shared" si="43"/>
        <v>0</v>
      </c>
      <c r="EP21" s="46" t="b">
        <f t="shared" si="44"/>
        <v>0</v>
      </c>
      <c r="EQ21" s="46" t="b">
        <f t="shared" si="45"/>
        <v>0</v>
      </c>
      <c r="ER21" s="46" t="b">
        <f>OR(AA21='Tablas '!$T$4,AA21='Tablas '!$T$7,AA21='Tablas '!$T$8,AA21='Tablas '!$T$11)</f>
        <v>0</v>
      </c>
      <c r="ES21" s="46" t="str">
        <f t="shared" si="46"/>
        <v/>
      </c>
      <c r="ET21" s="46" t="str">
        <f t="shared" si="47"/>
        <v/>
      </c>
      <c r="EU21" s="46" t="str">
        <f t="shared" si="48"/>
        <v/>
      </c>
      <c r="EV21" s="46" t="b">
        <f t="shared" si="49"/>
        <v>0</v>
      </c>
      <c r="EW21" s="46" t="b">
        <f t="shared" si="50"/>
        <v>0</v>
      </c>
      <c r="EX21" s="46" t="b">
        <f t="shared" si="51"/>
        <v>0</v>
      </c>
      <c r="EY21" s="46" t="b">
        <f t="shared" si="52"/>
        <v>0</v>
      </c>
      <c r="EZ21" s="46" t="b">
        <f t="shared" si="53"/>
        <v>0</v>
      </c>
      <c r="FA21" s="46" t="b">
        <f t="shared" si="54"/>
        <v>0</v>
      </c>
      <c r="FB21" s="46" t="b">
        <f t="shared" si="55"/>
        <v>0</v>
      </c>
      <c r="FC21" s="46" t="str">
        <f t="shared" si="56"/>
        <v/>
      </c>
      <c r="FD21" s="46" t="str">
        <f t="shared" si="57"/>
        <v/>
      </c>
      <c r="FE21" s="46" t="b">
        <f t="shared" si="58"/>
        <v>0</v>
      </c>
      <c r="FF21" s="46" t="str">
        <f t="shared" si="59"/>
        <v/>
      </c>
      <c r="FG21" s="46" t="str">
        <f t="shared" si="60"/>
        <v/>
      </c>
      <c r="FH21" s="46" t="b">
        <f t="shared" si="61"/>
        <v>0</v>
      </c>
      <c r="FI21" s="46" t="str">
        <f t="shared" si="62"/>
        <v/>
      </c>
      <c r="FJ21" s="46" t="str">
        <f t="shared" si="63"/>
        <v/>
      </c>
      <c r="FK21" s="46" t="b">
        <f t="shared" si="64"/>
        <v>0</v>
      </c>
      <c r="FL21" s="46" t="str">
        <f t="shared" si="65"/>
        <v/>
      </c>
      <c r="FM21" s="46" t="str">
        <f t="shared" si="66"/>
        <v/>
      </c>
      <c r="FN21" s="46" t="b">
        <f t="shared" si="67"/>
        <v>0</v>
      </c>
      <c r="FO21" s="46" t="str">
        <f t="shared" si="68"/>
        <v/>
      </c>
      <c r="FP21" s="46" t="str">
        <f t="shared" si="69"/>
        <v/>
      </c>
      <c r="FQ21" s="46" t="b">
        <f t="shared" si="70"/>
        <v>0</v>
      </c>
      <c r="FR21" s="46" t="str">
        <f t="shared" si="71"/>
        <v/>
      </c>
      <c r="FS21" s="46" t="str">
        <f t="shared" si="72"/>
        <v/>
      </c>
      <c r="FT21" s="46" t="b">
        <f t="shared" si="73"/>
        <v>0</v>
      </c>
      <c r="FU21" s="46" t="str">
        <f t="shared" si="74"/>
        <v/>
      </c>
      <c r="FV21" s="46" t="str">
        <f t="shared" si="75"/>
        <v/>
      </c>
      <c r="FW21" s="46" t="b">
        <f t="shared" si="76"/>
        <v>0</v>
      </c>
      <c r="FX21" s="46" t="str">
        <f t="shared" si="77"/>
        <v/>
      </c>
      <c r="FY21" s="46" t="str">
        <f t="shared" si="78"/>
        <v/>
      </c>
      <c r="FZ21" s="46" t="b">
        <f t="shared" si="79"/>
        <v>0</v>
      </c>
      <c r="GA21" s="46" t="str">
        <f t="shared" si="80"/>
        <v/>
      </c>
      <c r="GB21" s="46" t="str">
        <f t="shared" si="81"/>
        <v/>
      </c>
      <c r="GC21" s="46" t="b">
        <f t="shared" si="82"/>
        <v>0</v>
      </c>
      <c r="GD21" s="46" t="str">
        <f t="shared" si="83"/>
        <v/>
      </c>
      <c r="GE21" s="46" t="str">
        <f t="shared" si="84"/>
        <v/>
      </c>
      <c r="GF21" s="46" t="b">
        <f t="shared" si="85"/>
        <v>0</v>
      </c>
      <c r="GG21" s="46" t="b">
        <f t="shared" si="86"/>
        <v>0</v>
      </c>
      <c r="GH21" s="46" t="str">
        <f t="shared" si="87"/>
        <v/>
      </c>
      <c r="GI21" s="46" t="str">
        <f t="shared" si="88"/>
        <v/>
      </c>
      <c r="GJ21" s="46" t="str">
        <f t="shared" si="89"/>
        <v/>
      </c>
      <c r="GK21" s="46" t="b">
        <f t="shared" si="90"/>
        <v>0</v>
      </c>
      <c r="GL21" s="46" t="str">
        <f t="shared" si="91"/>
        <v/>
      </c>
      <c r="GM21" s="46" t="str">
        <f t="shared" si="92"/>
        <v/>
      </c>
      <c r="GN21" s="46" t="str">
        <f t="shared" si="93"/>
        <v/>
      </c>
      <c r="GO21" s="46" t="b">
        <f t="shared" si="94"/>
        <v>0</v>
      </c>
      <c r="GP21" s="46" t="str">
        <f t="shared" si="95"/>
        <v/>
      </c>
      <c r="GQ21" s="46" t="str">
        <f t="shared" si="96"/>
        <v/>
      </c>
      <c r="GR21" s="46" t="b">
        <f t="shared" si="97"/>
        <v>0</v>
      </c>
      <c r="GS21" s="46" t="str">
        <f t="shared" si="98"/>
        <v/>
      </c>
      <c r="GT21" s="46" t="str">
        <f t="shared" si="99"/>
        <v/>
      </c>
      <c r="GU21" s="46" t="b">
        <f t="shared" si="100"/>
        <v>0</v>
      </c>
      <c r="GV21" s="46" t="b">
        <f t="shared" si="101"/>
        <v>0</v>
      </c>
      <c r="GW21" s="46" t="b">
        <f t="shared" si="102"/>
        <v>0</v>
      </c>
      <c r="GX21" s="46" t="b">
        <f t="shared" si="103"/>
        <v>0</v>
      </c>
      <c r="GY21" s="46" t="b">
        <f t="shared" si="104"/>
        <v>0</v>
      </c>
      <c r="GZ21" s="46" t="b">
        <f t="shared" si="105"/>
        <v>0</v>
      </c>
      <c r="HA21" s="46" t="b">
        <f t="shared" si="106"/>
        <v>0</v>
      </c>
      <c r="HB21" s="46" t="b">
        <f t="shared" si="107"/>
        <v>0</v>
      </c>
      <c r="HC21" s="46" t="b">
        <f t="shared" si="108"/>
        <v>0</v>
      </c>
      <c r="HD21" s="46" t="b">
        <f t="shared" si="109"/>
        <v>0</v>
      </c>
      <c r="HE21" s="46" t="b">
        <f t="shared" si="110"/>
        <v>0</v>
      </c>
      <c r="HF21" s="46" t="b">
        <f t="shared" si="111"/>
        <v>0</v>
      </c>
      <c r="HG21" s="46" t="b">
        <f t="shared" si="112"/>
        <v>0</v>
      </c>
      <c r="HH21" s="46" t="b">
        <f t="shared" si="113"/>
        <v>0</v>
      </c>
      <c r="HI21" s="46" t="b">
        <f t="shared" si="114"/>
        <v>0</v>
      </c>
      <c r="HJ21" s="46" t="b">
        <f t="shared" si="115"/>
        <v>0</v>
      </c>
      <c r="HK21" s="46" t="b">
        <f t="shared" si="116"/>
        <v>0</v>
      </c>
      <c r="HL21" s="46" t="b">
        <f t="shared" si="117"/>
        <v>0</v>
      </c>
      <c r="HM21" s="46" t="b">
        <f t="shared" si="118"/>
        <v>0</v>
      </c>
      <c r="HN21" s="46" t="b">
        <f t="shared" si="119"/>
        <v>0</v>
      </c>
      <c r="HO21" s="46" t="b">
        <f t="shared" si="120"/>
        <v>0</v>
      </c>
      <c r="HP21" s="46" t="b">
        <f t="shared" si="156"/>
        <v>0</v>
      </c>
      <c r="HQ21" s="46" t="str">
        <f t="shared" si="121"/>
        <v/>
      </c>
      <c r="HR21" s="46" t="str">
        <f t="shared" si="157"/>
        <v/>
      </c>
      <c r="HS21" s="46" t="str">
        <f t="shared" si="158"/>
        <v/>
      </c>
      <c r="HT21" s="46" t="b">
        <f t="shared" si="159"/>
        <v>0</v>
      </c>
      <c r="HU21" s="46" t="b">
        <f t="shared" si="160"/>
        <v>0</v>
      </c>
      <c r="HV21" s="46" t="b">
        <f t="shared" si="161"/>
        <v>0</v>
      </c>
      <c r="HW21" s="46" t="b">
        <f t="shared" si="162"/>
        <v>0</v>
      </c>
      <c r="HX21" s="46" t="b">
        <f t="shared" si="163"/>
        <v>0</v>
      </c>
      <c r="HY21" s="46" t="b">
        <f t="shared" si="122"/>
        <v>0</v>
      </c>
      <c r="HZ21" s="46" t="b">
        <f t="shared" si="123"/>
        <v>0</v>
      </c>
      <c r="IA21" s="46" t="str">
        <f t="shared" si="124"/>
        <v/>
      </c>
      <c r="IB21" s="46" t="str">
        <f t="shared" si="125"/>
        <v/>
      </c>
      <c r="IC21" s="46" t="str">
        <f t="shared" si="126"/>
        <v/>
      </c>
      <c r="ID21" s="46" t="str">
        <f t="shared" si="127"/>
        <v/>
      </c>
      <c r="IE21" s="46" t="b">
        <f t="shared" si="128"/>
        <v>0</v>
      </c>
      <c r="IF21" s="46" t="str">
        <f t="shared" si="129"/>
        <v/>
      </c>
      <c r="IG21" s="46" t="str">
        <f t="shared" si="130"/>
        <v/>
      </c>
      <c r="IH21" s="46" t="b">
        <f t="shared" si="131"/>
        <v>0</v>
      </c>
      <c r="II21" s="46" t="b">
        <f t="shared" si="132"/>
        <v>0</v>
      </c>
      <c r="IJ21" s="46" t="b">
        <f t="shared" si="133"/>
        <v>0</v>
      </c>
      <c r="IK21" s="46" t="str">
        <f t="shared" si="134"/>
        <v/>
      </c>
      <c r="IL21" s="46" t="str">
        <f t="shared" si="135"/>
        <v/>
      </c>
      <c r="IM21" s="46" t="b">
        <f t="shared" si="136"/>
        <v>0</v>
      </c>
      <c r="IN21" s="46" t="b">
        <f t="shared" si="137"/>
        <v>0</v>
      </c>
      <c r="IO21" s="46" t="b">
        <f t="shared" si="138"/>
        <v>0</v>
      </c>
      <c r="IP21" s="46" t="b">
        <f t="shared" si="139"/>
        <v>0</v>
      </c>
      <c r="IQ21" s="46" t="b">
        <f t="shared" si="140"/>
        <v>0</v>
      </c>
      <c r="IR21" s="46" t="b">
        <f t="shared" si="141"/>
        <v>0</v>
      </c>
      <c r="IS21" s="46" t="b">
        <f t="shared" si="142"/>
        <v>0</v>
      </c>
      <c r="IT21" s="46" t="b">
        <f t="shared" si="143"/>
        <v>0</v>
      </c>
      <c r="IU21" s="46" t="b">
        <f t="shared" si="144"/>
        <v>0</v>
      </c>
      <c r="IV21" s="46" t="b">
        <f t="shared" si="145"/>
        <v>0</v>
      </c>
      <c r="IW21" s="46" t="b">
        <f t="shared" si="146"/>
        <v>0</v>
      </c>
      <c r="IX21" s="46" t="b">
        <f t="shared" si="147"/>
        <v>0</v>
      </c>
      <c r="IY21" s="46" t="b">
        <f t="shared" si="148"/>
        <v>0</v>
      </c>
    </row>
    <row r="22" spans="2:259" x14ac:dyDescent="0.3">
      <c r="B22" s="48">
        <v>10</v>
      </c>
      <c r="C22" s="61" t="str">
        <f t="shared" si="28"/>
        <v/>
      </c>
      <c r="D22" s="53"/>
      <c r="E22" s="52"/>
      <c r="F22" s="112"/>
      <c r="G22" s="52"/>
      <c r="H22" s="53"/>
      <c r="I22" s="52"/>
      <c r="J22" s="52"/>
      <c r="K22" s="53"/>
      <c r="L22" s="55"/>
      <c r="M22" s="108"/>
      <c r="N22" s="56"/>
      <c r="O22" s="52"/>
      <c r="P22" s="52"/>
      <c r="Q22" s="52"/>
      <c r="R22" s="52"/>
      <c r="S22" s="52"/>
      <c r="T22" s="53"/>
      <c r="U22" s="52"/>
      <c r="V22" s="52"/>
      <c r="W22" s="55"/>
      <c r="X22" s="55"/>
      <c r="Y22" s="52"/>
      <c r="Z22" s="55"/>
      <c r="AA22" s="52"/>
      <c r="AB22" s="53"/>
      <c r="AC22" s="53"/>
      <c r="AD22" s="53"/>
      <c r="AE22" s="57"/>
      <c r="AF22" s="113"/>
      <c r="AG22" s="57"/>
      <c r="AH22" s="58"/>
      <c r="AI22" s="58"/>
      <c r="AJ22" s="58"/>
      <c r="AK22" s="114"/>
      <c r="AL22" s="58"/>
      <c r="AM22" s="114"/>
      <c r="AN22" s="58"/>
      <c r="AO22" s="114"/>
      <c r="AP22" s="58"/>
      <c r="AQ22" s="114"/>
      <c r="AR22" s="58"/>
      <c r="AS22" s="114"/>
      <c r="AT22" s="58"/>
      <c r="AU22" s="114"/>
      <c r="AV22" s="58"/>
      <c r="AW22" s="114"/>
      <c r="AX22" s="58"/>
      <c r="AY22" s="114"/>
      <c r="AZ22" s="58"/>
      <c r="BA22" s="114"/>
      <c r="BB22" s="58"/>
      <c r="BC22" s="114"/>
      <c r="BD22" s="58"/>
      <c r="BE22" s="58"/>
      <c r="BF22" s="58"/>
      <c r="BG22" s="59"/>
      <c r="BH22" s="58"/>
      <c r="BI22" s="114"/>
      <c r="BJ22" s="53"/>
      <c r="BK22" s="58"/>
      <c r="BL22" s="114"/>
      <c r="BM22" s="58"/>
      <c r="BN22" s="114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3"/>
      <c r="CL22" s="58"/>
      <c r="CM22" s="58"/>
      <c r="CN22" s="60"/>
      <c r="CO22" s="57"/>
      <c r="CP22" s="58"/>
      <c r="CQ22" s="60"/>
      <c r="CR22" s="57"/>
      <c r="CS22" s="58"/>
      <c r="CT22" s="59"/>
      <c r="CU22" s="58"/>
      <c r="CV22" s="59"/>
      <c r="CW22" s="58"/>
      <c r="CX22" s="59"/>
      <c r="CY22" s="58"/>
      <c r="CZ22" s="58"/>
      <c r="DA22" s="58"/>
      <c r="DB22" s="53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7"/>
      <c r="DO22" s="57"/>
      <c r="DP22" s="57"/>
      <c r="DQ22" s="76" t="str">
        <f t="shared" si="30"/>
        <v/>
      </c>
      <c r="DR22" s="53"/>
      <c r="DS22" s="46" t="b">
        <f t="shared" si="149"/>
        <v>0</v>
      </c>
      <c r="DT22" s="46" t="str">
        <f t="shared" si="31"/>
        <v/>
      </c>
      <c r="DU22" s="46" t="b">
        <f t="shared" si="32"/>
        <v>0</v>
      </c>
      <c r="DV22" s="46" t="b">
        <f t="shared" si="33"/>
        <v>0</v>
      </c>
      <c r="DW22" s="46" t="b">
        <f t="shared" si="34"/>
        <v>0</v>
      </c>
      <c r="DY22" s="46" t="b">
        <f t="shared" si="35"/>
        <v>0</v>
      </c>
      <c r="DZ22" s="46" t="b">
        <f t="shared" si="36"/>
        <v>0</v>
      </c>
      <c r="EB22" s="46" t="b">
        <f t="shared" si="150"/>
        <v>0</v>
      </c>
      <c r="EC22" s="46" t="b">
        <f t="shared" si="151"/>
        <v>0</v>
      </c>
      <c r="ED22" s="46" t="b">
        <f t="shared" si="152"/>
        <v>0</v>
      </c>
      <c r="EE22" s="46" t="b">
        <f t="shared" si="153"/>
        <v>0</v>
      </c>
      <c r="EF22" s="46" t="b">
        <f t="shared" si="154"/>
        <v>0</v>
      </c>
      <c r="EG22" s="46" t="b">
        <f t="shared" si="155"/>
        <v>0</v>
      </c>
      <c r="EH22" s="46" t="b">
        <f t="shared" si="37"/>
        <v>0</v>
      </c>
      <c r="EI22" s="46" t="b">
        <f t="shared" si="38"/>
        <v>0</v>
      </c>
      <c r="EK22" s="46" t="b">
        <f t="shared" si="39"/>
        <v>0</v>
      </c>
      <c r="EL22" s="46" t="b">
        <f t="shared" si="40"/>
        <v>0</v>
      </c>
      <c r="EM22" s="46" t="b">
        <f t="shared" si="41"/>
        <v>0</v>
      </c>
      <c r="EN22" s="46" t="b">
        <f t="shared" si="42"/>
        <v>0</v>
      </c>
      <c r="EO22" s="46" t="b">
        <f t="shared" si="43"/>
        <v>0</v>
      </c>
      <c r="EP22" s="46" t="b">
        <f t="shared" si="44"/>
        <v>0</v>
      </c>
      <c r="EQ22" s="46" t="b">
        <f t="shared" si="45"/>
        <v>0</v>
      </c>
      <c r="ER22" s="46" t="b">
        <f>OR(AA22='Tablas '!$T$4,AA22='Tablas '!$T$7,AA22='Tablas '!$T$8,AA22='Tablas '!$T$11)</f>
        <v>0</v>
      </c>
      <c r="ES22" s="46" t="str">
        <f t="shared" si="46"/>
        <v/>
      </c>
      <c r="ET22" s="46" t="str">
        <f t="shared" si="47"/>
        <v/>
      </c>
      <c r="EU22" s="46" t="str">
        <f t="shared" si="48"/>
        <v/>
      </c>
      <c r="EV22" s="46" t="b">
        <f t="shared" si="49"/>
        <v>0</v>
      </c>
      <c r="EW22" s="46" t="b">
        <f t="shared" si="50"/>
        <v>0</v>
      </c>
      <c r="EX22" s="46" t="b">
        <f t="shared" si="51"/>
        <v>0</v>
      </c>
      <c r="EY22" s="46" t="b">
        <f t="shared" si="52"/>
        <v>0</v>
      </c>
      <c r="EZ22" s="46" t="b">
        <f t="shared" si="53"/>
        <v>0</v>
      </c>
      <c r="FA22" s="46" t="b">
        <f t="shared" si="54"/>
        <v>0</v>
      </c>
      <c r="FB22" s="46" t="b">
        <f t="shared" si="55"/>
        <v>0</v>
      </c>
      <c r="FC22" s="46" t="str">
        <f t="shared" si="56"/>
        <v/>
      </c>
      <c r="FD22" s="46" t="str">
        <f t="shared" si="57"/>
        <v/>
      </c>
      <c r="FE22" s="46" t="b">
        <f t="shared" si="58"/>
        <v>0</v>
      </c>
      <c r="FF22" s="46" t="str">
        <f t="shared" si="59"/>
        <v/>
      </c>
      <c r="FG22" s="46" t="str">
        <f t="shared" si="60"/>
        <v/>
      </c>
      <c r="FH22" s="46" t="b">
        <f t="shared" si="61"/>
        <v>0</v>
      </c>
      <c r="FI22" s="46" t="str">
        <f t="shared" si="62"/>
        <v/>
      </c>
      <c r="FJ22" s="46" t="str">
        <f t="shared" si="63"/>
        <v/>
      </c>
      <c r="FK22" s="46" t="b">
        <f t="shared" si="64"/>
        <v>0</v>
      </c>
      <c r="FL22" s="46" t="str">
        <f t="shared" si="65"/>
        <v/>
      </c>
      <c r="FM22" s="46" t="str">
        <f t="shared" si="66"/>
        <v/>
      </c>
      <c r="FN22" s="46" t="b">
        <f t="shared" si="67"/>
        <v>0</v>
      </c>
      <c r="FO22" s="46" t="str">
        <f t="shared" si="68"/>
        <v/>
      </c>
      <c r="FP22" s="46" t="str">
        <f t="shared" si="69"/>
        <v/>
      </c>
      <c r="FQ22" s="46" t="b">
        <f t="shared" si="70"/>
        <v>0</v>
      </c>
      <c r="FR22" s="46" t="str">
        <f t="shared" si="71"/>
        <v/>
      </c>
      <c r="FS22" s="46" t="str">
        <f t="shared" si="72"/>
        <v/>
      </c>
      <c r="FT22" s="46" t="b">
        <f t="shared" si="73"/>
        <v>0</v>
      </c>
      <c r="FU22" s="46" t="str">
        <f t="shared" si="74"/>
        <v/>
      </c>
      <c r="FV22" s="46" t="str">
        <f t="shared" si="75"/>
        <v/>
      </c>
      <c r="FW22" s="46" t="b">
        <f t="shared" si="76"/>
        <v>0</v>
      </c>
      <c r="FX22" s="46" t="str">
        <f t="shared" si="77"/>
        <v/>
      </c>
      <c r="FY22" s="46" t="str">
        <f t="shared" si="78"/>
        <v/>
      </c>
      <c r="FZ22" s="46" t="b">
        <f t="shared" si="79"/>
        <v>0</v>
      </c>
      <c r="GA22" s="46" t="str">
        <f t="shared" si="80"/>
        <v/>
      </c>
      <c r="GB22" s="46" t="str">
        <f t="shared" si="81"/>
        <v/>
      </c>
      <c r="GC22" s="46" t="b">
        <f t="shared" si="82"/>
        <v>0</v>
      </c>
      <c r="GD22" s="46" t="str">
        <f t="shared" si="83"/>
        <v/>
      </c>
      <c r="GE22" s="46" t="str">
        <f t="shared" si="84"/>
        <v/>
      </c>
      <c r="GF22" s="46" t="b">
        <f t="shared" si="85"/>
        <v>0</v>
      </c>
      <c r="GG22" s="46" t="b">
        <f t="shared" si="86"/>
        <v>0</v>
      </c>
      <c r="GH22" s="46" t="str">
        <f t="shared" si="87"/>
        <v/>
      </c>
      <c r="GI22" s="46" t="str">
        <f t="shared" si="88"/>
        <v/>
      </c>
      <c r="GJ22" s="46" t="str">
        <f t="shared" si="89"/>
        <v/>
      </c>
      <c r="GK22" s="46" t="b">
        <f t="shared" si="90"/>
        <v>0</v>
      </c>
      <c r="GL22" s="46" t="str">
        <f t="shared" si="91"/>
        <v/>
      </c>
      <c r="GM22" s="46" t="str">
        <f t="shared" si="92"/>
        <v/>
      </c>
      <c r="GN22" s="46" t="str">
        <f t="shared" si="93"/>
        <v/>
      </c>
      <c r="GO22" s="46" t="b">
        <f t="shared" si="94"/>
        <v>0</v>
      </c>
      <c r="GP22" s="46" t="str">
        <f t="shared" si="95"/>
        <v/>
      </c>
      <c r="GQ22" s="46" t="str">
        <f t="shared" si="96"/>
        <v/>
      </c>
      <c r="GR22" s="46" t="b">
        <f t="shared" si="97"/>
        <v>0</v>
      </c>
      <c r="GS22" s="46" t="str">
        <f t="shared" si="98"/>
        <v/>
      </c>
      <c r="GT22" s="46" t="str">
        <f t="shared" si="99"/>
        <v/>
      </c>
      <c r="GU22" s="46" t="b">
        <f t="shared" si="100"/>
        <v>0</v>
      </c>
      <c r="GV22" s="46" t="b">
        <f t="shared" si="101"/>
        <v>0</v>
      </c>
      <c r="GW22" s="46" t="b">
        <f t="shared" si="102"/>
        <v>0</v>
      </c>
      <c r="GX22" s="46" t="b">
        <f t="shared" si="103"/>
        <v>0</v>
      </c>
      <c r="GY22" s="46" t="b">
        <f t="shared" si="104"/>
        <v>0</v>
      </c>
      <c r="GZ22" s="46" t="b">
        <f t="shared" si="105"/>
        <v>0</v>
      </c>
      <c r="HA22" s="46" t="b">
        <f t="shared" si="106"/>
        <v>0</v>
      </c>
      <c r="HB22" s="46" t="b">
        <f t="shared" si="107"/>
        <v>0</v>
      </c>
      <c r="HC22" s="46" t="b">
        <f t="shared" si="108"/>
        <v>0</v>
      </c>
      <c r="HD22" s="46" t="b">
        <f t="shared" si="109"/>
        <v>0</v>
      </c>
      <c r="HE22" s="46" t="b">
        <f t="shared" si="110"/>
        <v>0</v>
      </c>
      <c r="HF22" s="46" t="b">
        <f t="shared" si="111"/>
        <v>0</v>
      </c>
      <c r="HG22" s="46" t="b">
        <f t="shared" si="112"/>
        <v>0</v>
      </c>
      <c r="HH22" s="46" t="b">
        <f t="shared" si="113"/>
        <v>0</v>
      </c>
      <c r="HI22" s="46" t="b">
        <f t="shared" si="114"/>
        <v>0</v>
      </c>
      <c r="HJ22" s="46" t="b">
        <f t="shared" si="115"/>
        <v>0</v>
      </c>
      <c r="HK22" s="46" t="b">
        <f t="shared" si="116"/>
        <v>0</v>
      </c>
      <c r="HL22" s="46" t="b">
        <f t="shared" si="117"/>
        <v>0</v>
      </c>
      <c r="HM22" s="46" t="b">
        <f t="shared" si="118"/>
        <v>0</v>
      </c>
      <c r="HN22" s="46" t="b">
        <f t="shared" si="119"/>
        <v>0</v>
      </c>
      <c r="HO22" s="46" t="b">
        <f t="shared" si="120"/>
        <v>0</v>
      </c>
      <c r="HP22" s="46" t="b">
        <f t="shared" si="156"/>
        <v>0</v>
      </c>
      <c r="HQ22" s="46" t="str">
        <f t="shared" si="121"/>
        <v/>
      </c>
      <c r="HR22" s="46" t="str">
        <f t="shared" si="157"/>
        <v/>
      </c>
      <c r="HS22" s="46" t="str">
        <f t="shared" si="158"/>
        <v/>
      </c>
      <c r="HT22" s="46" t="b">
        <f t="shared" si="159"/>
        <v>0</v>
      </c>
      <c r="HU22" s="46" t="b">
        <f t="shared" si="160"/>
        <v>0</v>
      </c>
      <c r="HV22" s="46" t="b">
        <f t="shared" si="161"/>
        <v>0</v>
      </c>
      <c r="HW22" s="46" t="b">
        <f t="shared" si="162"/>
        <v>0</v>
      </c>
      <c r="HX22" s="46" t="b">
        <f t="shared" si="163"/>
        <v>0</v>
      </c>
      <c r="HY22" s="46" t="b">
        <f t="shared" si="122"/>
        <v>0</v>
      </c>
      <c r="HZ22" s="46" t="b">
        <f t="shared" si="123"/>
        <v>0</v>
      </c>
      <c r="IA22" s="46" t="str">
        <f t="shared" si="124"/>
        <v/>
      </c>
      <c r="IB22" s="46" t="str">
        <f t="shared" si="125"/>
        <v/>
      </c>
      <c r="IC22" s="46" t="str">
        <f t="shared" si="126"/>
        <v/>
      </c>
      <c r="ID22" s="46" t="str">
        <f t="shared" si="127"/>
        <v/>
      </c>
      <c r="IE22" s="46" t="b">
        <f t="shared" si="128"/>
        <v>0</v>
      </c>
      <c r="IF22" s="46" t="str">
        <f t="shared" si="129"/>
        <v/>
      </c>
      <c r="IG22" s="46" t="str">
        <f t="shared" si="130"/>
        <v/>
      </c>
      <c r="IH22" s="46" t="b">
        <f t="shared" si="131"/>
        <v>0</v>
      </c>
      <c r="II22" s="46" t="b">
        <f t="shared" si="132"/>
        <v>0</v>
      </c>
      <c r="IJ22" s="46" t="b">
        <f t="shared" si="133"/>
        <v>0</v>
      </c>
      <c r="IK22" s="46" t="str">
        <f t="shared" si="134"/>
        <v/>
      </c>
      <c r="IL22" s="46" t="str">
        <f t="shared" si="135"/>
        <v/>
      </c>
      <c r="IM22" s="46" t="b">
        <f t="shared" si="136"/>
        <v>0</v>
      </c>
      <c r="IN22" s="46" t="b">
        <f t="shared" si="137"/>
        <v>0</v>
      </c>
      <c r="IO22" s="46" t="b">
        <f t="shared" si="138"/>
        <v>0</v>
      </c>
      <c r="IP22" s="46" t="b">
        <f t="shared" si="139"/>
        <v>0</v>
      </c>
      <c r="IQ22" s="46" t="b">
        <f t="shared" si="140"/>
        <v>0</v>
      </c>
      <c r="IR22" s="46" t="b">
        <f t="shared" si="141"/>
        <v>0</v>
      </c>
      <c r="IS22" s="46" t="b">
        <f t="shared" si="142"/>
        <v>0</v>
      </c>
      <c r="IT22" s="46" t="b">
        <f t="shared" si="143"/>
        <v>0</v>
      </c>
      <c r="IU22" s="46" t="b">
        <f t="shared" si="144"/>
        <v>0</v>
      </c>
      <c r="IV22" s="46" t="b">
        <f t="shared" si="145"/>
        <v>0</v>
      </c>
      <c r="IW22" s="46" t="b">
        <f t="shared" si="146"/>
        <v>0</v>
      </c>
      <c r="IX22" s="46" t="b">
        <f t="shared" si="147"/>
        <v>0</v>
      </c>
      <c r="IY22" s="46" t="b">
        <f t="shared" si="148"/>
        <v>0</v>
      </c>
    </row>
    <row r="23" spans="2:259" x14ac:dyDescent="0.3">
      <c r="B23" s="48">
        <v>11</v>
      </c>
      <c r="C23" s="61" t="str">
        <f t="shared" si="28"/>
        <v/>
      </c>
      <c r="D23" s="53"/>
      <c r="E23" s="52"/>
      <c r="F23" s="112"/>
      <c r="G23" s="52"/>
      <c r="H23" s="53"/>
      <c r="I23" s="52"/>
      <c r="J23" s="52"/>
      <c r="K23" s="53"/>
      <c r="L23" s="55"/>
      <c r="M23" s="108"/>
      <c r="N23" s="56"/>
      <c r="O23" s="52"/>
      <c r="P23" s="52"/>
      <c r="Q23" s="52"/>
      <c r="R23" s="52"/>
      <c r="S23" s="52"/>
      <c r="T23" s="53"/>
      <c r="U23" s="52"/>
      <c r="V23" s="52"/>
      <c r="W23" s="55"/>
      <c r="X23" s="55"/>
      <c r="Y23" s="52"/>
      <c r="Z23" s="55"/>
      <c r="AA23" s="52"/>
      <c r="AB23" s="53"/>
      <c r="AC23" s="53"/>
      <c r="AD23" s="53"/>
      <c r="AE23" s="57"/>
      <c r="AF23" s="113"/>
      <c r="AG23" s="57"/>
      <c r="AH23" s="58"/>
      <c r="AI23" s="58"/>
      <c r="AJ23" s="58"/>
      <c r="AK23" s="114"/>
      <c r="AL23" s="58"/>
      <c r="AM23" s="114"/>
      <c r="AN23" s="58"/>
      <c r="AO23" s="114"/>
      <c r="AP23" s="58"/>
      <c r="AQ23" s="114"/>
      <c r="AR23" s="58"/>
      <c r="AS23" s="114"/>
      <c r="AT23" s="58"/>
      <c r="AU23" s="114"/>
      <c r="AV23" s="58"/>
      <c r="AW23" s="114"/>
      <c r="AX23" s="58"/>
      <c r="AY23" s="114"/>
      <c r="AZ23" s="58"/>
      <c r="BA23" s="114"/>
      <c r="BB23" s="58"/>
      <c r="BC23" s="114"/>
      <c r="BD23" s="58"/>
      <c r="BE23" s="58"/>
      <c r="BF23" s="58"/>
      <c r="BG23" s="59"/>
      <c r="BH23" s="58"/>
      <c r="BI23" s="114"/>
      <c r="BJ23" s="53"/>
      <c r="BK23" s="58"/>
      <c r="BL23" s="114"/>
      <c r="BM23" s="58"/>
      <c r="BN23" s="114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3"/>
      <c r="CL23" s="58"/>
      <c r="CM23" s="58"/>
      <c r="CN23" s="60"/>
      <c r="CO23" s="57"/>
      <c r="CP23" s="58"/>
      <c r="CQ23" s="60"/>
      <c r="CR23" s="57"/>
      <c r="CS23" s="58"/>
      <c r="CT23" s="59"/>
      <c r="CU23" s="58"/>
      <c r="CV23" s="59"/>
      <c r="CW23" s="58"/>
      <c r="CX23" s="59"/>
      <c r="CY23" s="58"/>
      <c r="CZ23" s="58"/>
      <c r="DA23" s="58"/>
      <c r="DB23" s="53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7"/>
      <c r="DO23" s="57"/>
      <c r="DP23" s="57"/>
      <c r="DQ23" s="76" t="str">
        <f t="shared" si="30"/>
        <v/>
      </c>
      <c r="DR23" s="53"/>
      <c r="DS23" s="46" t="b">
        <f t="shared" si="149"/>
        <v>0</v>
      </c>
      <c r="DT23" s="46" t="str">
        <f t="shared" si="31"/>
        <v/>
      </c>
      <c r="DU23" s="46" t="b">
        <f t="shared" si="32"/>
        <v>0</v>
      </c>
      <c r="DV23" s="46" t="b">
        <f t="shared" si="33"/>
        <v>0</v>
      </c>
      <c r="DW23" s="46" t="b">
        <f t="shared" si="34"/>
        <v>0</v>
      </c>
      <c r="DY23" s="46" t="b">
        <f t="shared" si="35"/>
        <v>0</v>
      </c>
      <c r="DZ23" s="46" t="b">
        <f t="shared" si="36"/>
        <v>0</v>
      </c>
      <c r="EB23" s="46" t="b">
        <f t="shared" si="150"/>
        <v>0</v>
      </c>
      <c r="EC23" s="46" t="b">
        <f t="shared" si="151"/>
        <v>0</v>
      </c>
      <c r="ED23" s="46" t="b">
        <f t="shared" si="152"/>
        <v>0</v>
      </c>
      <c r="EE23" s="46" t="b">
        <f t="shared" si="153"/>
        <v>0</v>
      </c>
      <c r="EF23" s="46" t="b">
        <f t="shared" si="154"/>
        <v>0</v>
      </c>
      <c r="EG23" s="46" t="b">
        <f t="shared" si="155"/>
        <v>0</v>
      </c>
      <c r="EH23" s="46" t="b">
        <f t="shared" si="37"/>
        <v>0</v>
      </c>
      <c r="EI23" s="46" t="b">
        <f t="shared" si="38"/>
        <v>0</v>
      </c>
      <c r="EK23" s="46" t="b">
        <f t="shared" si="39"/>
        <v>0</v>
      </c>
      <c r="EL23" s="46" t="b">
        <f t="shared" si="40"/>
        <v>0</v>
      </c>
      <c r="EM23" s="46" t="b">
        <f t="shared" si="41"/>
        <v>0</v>
      </c>
      <c r="EN23" s="46" t="b">
        <f t="shared" si="42"/>
        <v>0</v>
      </c>
      <c r="EO23" s="46" t="b">
        <f t="shared" si="43"/>
        <v>0</v>
      </c>
      <c r="EP23" s="46" t="b">
        <f t="shared" si="44"/>
        <v>0</v>
      </c>
      <c r="EQ23" s="46" t="b">
        <f t="shared" si="45"/>
        <v>0</v>
      </c>
      <c r="ER23" s="46" t="b">
        <f>OR(AA23='Tablas '!$T$4,AA23='Tablas '!$T$7,AA23='Tablas '!$T$8,AA23='Tablas '!$T$11)</f>
        <v>0</v>
      </c>
      <c r="ES23" s="46" t="str">
        <f t="shared" si="46"/>
        <v/>
      </c>
      <c r="ET23" s="46" t="str">
        <f t="shared" si="47"/>
        <v/>
      </c>
      <c r="EU23" s="46" t="str">
        <f t="shared" si="48"/>
        <v/>
      </c>
      <c r="EV23" s="46" t="b">
        <f t="shared" si="49"/>
        <v>0</v>
      </c>
      <c r="EW23" s="46" t="b">
        <f t="shared" si="50"/>
        <v>0</v>
      </c>
      <c r="EX23" s="46" t="b">
        <f t="shared" si="51"/>
        <v>0</v>
      </c>
      <c r="EY23" s="46" t="b">
        <f t="shared" si="52"/>
        <v>0</v>
      </c>
      <c r="EZ23" s="46" t="b">
        <f t="shared" si="53"/>
        <v>0</v>
      </c>
      <c r="FA23" s="46" t="b">
        <f t="shared" si="54"/>
        <v>0</v>
      </c>
      <c r="FB23" s="46" t="b">
        <f t="shared" si="55"/>
        <v>0</v>
      </c>
      <c r="FC23" s="46" t="str">
        <f t="shared" si="56"/>
        <v/>
      </c>
      <c r="FD23" s="46" t="str">
        <f t="shared" si="57"/>
        <v/>
      </c>
      <c r="FE23" s="46" t="b">
        <f t="shared" si="58"/>
        <v>0</v>
      </c>
      <c r="FF23" s="46" t="str">
        <f t="shared" si="59"/>
        <v/>
      </c>
      <c r="FG23" s="46" t="str">
        <f t="shared" si="60"/>
        <v/>
      </c>
      <c r="FH23" s="46" t="b">
        <f t="shared" si="61"/>
        <v>0</v>
      </c>
      <c r="FI23" s="46" t="str">
        <f t="shared" si="62"/>
        <v/>
      </c>
      <c r="FJ23" s="46" t="str">
        <f t="shared" si="63"/>
        <v/>
      </c>
      <c r="FK23" s="46" t="b">
        <f t="shared" si="64"/>
        <v>0</v>
      </c>
      <c r="FL23" s="46" t="str">
        <f t="shared" si="65"/>
        <v/>
      </c>
      <c r="FM23" s="46" t="str">
        <f t="shared" si="66"/>
        <v/>
      </c>
      <c r="FN23" s="46" t="b">
        <f t="shared" si="67"/>
        <v>0</v>
      </c>
      <c r="FO23" s="46" t="str">
        <f t="shared" si="68"/>
        <v/>
      </c>
      <c r="FP23" s="46" t="str">
        <f t="shared" si="69"/>
        <v/>
      </c>
      <c r="FQ23" s="46" t="b">
        <f t="shared" si="70"/>
        <v>0</v>
      </c>
      <c r="FR23" s="46" t="str">
        <f t="shared" si="71"/>
        <v/>
      </c>
      <c r="FS23" s="46" t="str">
        <f t="shared" si="72"/>
        <v/>
      </c>
      <c r="FT23" s="46" t="b">
        <f t="shared" si="73"/>
        <v>0</v>
      </c>
      <c r="FU23" s="46" t="str">
        <f t="shared" si="74"/>
        <v/>
      </c>
      <c r="FV23" s="46" t="str">
        <f t="shared" si="75"/>
        <v/>
      </c>
      <c r="FW23" s="46" t="b">
        <f t="shared" si="76"/>
        <v>0</v>
      </c>
      <c r="FX23" s="46" t="str">
        <f t="shared" si="77"/>
        <v/>
      </c>
      <c r="FY23" s="46" t="str">
        <f t="shared" si="78"/>
        <v/>
      </c>
      <c r="FZ23" s="46" t="b">
        <f t="shared" si="79"/>
        <v>0</v>
      </c>
      <c r="GA23" s="46" t="str">
        <f t="shared" si="80"/>
        <v/>
      </c>
      <c r="GB23" s="46" t="str">
        <f t="shared" si="81"/>
        <v/>
      </c>
      <c r="GC23" s="46" t="b">
        <f t="shared" si="82"/>
        <v>0</v>
      </c>
      <c r="GD23" s="46" t="str">
        <f t="shared" si="83"/>
        <v/>
      </c>
      <c r="GE23" s="46" t="str">
        <f t="shared" si="84"/>
        <v/>
      </c>
      <c r="GF23" s="46" t="b">
        <f t="shared" si="85"/>
        <v>0</v>
      </c>
      <c r="GG23" s="46" t="b">
        <f t="shared" si="86"/>
        <v>0</v>
      </c>
      <c r="GH23" s="46" t="str">
        <f t="shared" si="87"/>
        <v/>
      </c>
      <c r="GI23" s="46" t="str">
        <f t="shared" si="88"/>
        <v/>
      </c>
      <c r="GJ23" s="46" t="str">
        <f t="shared" si="89"/>
        <v/>
      </c>
      <c r="GK23" s="46" t="b">
        <f t="shared" si="90"/>
        <v>0</v>
      </c>
      <c r="GL23" s="46" t="str">
        <f t="shared" si="91"/>
        <v/>
      </c>
      <c r="GM23" s="46" t="str">
        <f t="shared" si="92"/>
        <v/>
      </c>
      <c r="GN23" s="46" t="str">
        <f t="shared" si="93"/>
        <v/>
      </c>
      <c r="GO23" s="46" t="b">
        <f t="shared" si="94"/>
        <v>0</v>
      </c>
      <c r="GP23" s="46" t="str">
        <f t="shared" si="95"/>
        <v/>
      </c>
      <c r="GQ23" s="46" t="str">
        <f t="shared" si="96"/>
        <v/>
      </c>
      <c r="GR23" s="46" t="b">
        <f t="shared" si="97"/>
        <v>0</v>
      </c>
      <c r="GS23" s="46" t="str">
        <f t="shared" si="98"/>
        <v/>
      </c>
      <c r="GT23" s="46" t="str">
        <f t="shared" si="99"/>
        <v/>
      </c>
      <c r="GU23" s="46" t="b">
        <f t="shared" si="100"/>
        <v>0</v>
      </c>
      <c r="GV23" s="46" t="b">
        <f t="shared" si="101"/>
        <v>0</v>
      </c>
      <c r="GW23" s="46" t="b">
        <f t="shared" si="102"/>
        <v>0</v>
      </c>
      <c r="GX23" s="46" t="b">
        <f t="shared" si="103"/>
        <v>0</v>
      </c>
      <c r="GY23" s="46" t="b">
        <f t="shared" si="104"/>
        <v>0</v>
      </c>
      <c r="GZ23" s="46" t="b">
        <f t="shared" si="105"/>
        <v>0</v>
      </c>
      <c r="HA23" s="46" t="b">
        <f t="shared" si="106"/>
        <v>0</v>
      </c>
      <c r="HB23" s="46" t="b">
        <f t="shared" si="107"/>
        <v>0</v>
      </c>
      <c r="HC23" s="46" t="b">
        <f t="shared" si="108"/>
        <v>0</v>
      </c>
      <c r="HD23" s="46" t="b">
        <f t="shared" si="109"/>
        <v>0</v>
      </c>
      <c r="HE23" s="46" t="b">
        <f t="shared" si="110"/>
        <v>0</v>
      </c>
      <c r="HF23" s="46" t="b">
        <f t="shared" si="111"/>
        <v>0</v>
      </c>
      <c r="HG23" s="46" t="b">
        <f t="shared" si="112"/>
        <v>0</v>
      </c>
      <c r="HH23" s="46" t="b">
        <f t="shared" si="113"/>
        <v>0</v>
      </c>
      <c r="HI23" s="46" t="b">
        <f t="shared" si="114"/>
        <v>0</v>
      </c>
      <c r="HJ23" s="46" t="b">
        <f t="shared" si="115"/>
        <v>0</v>
      </c>
      <c r="HK23" s="46" t="b">
        <f t="shared" si="116"/>
        <v>0</v>
      </c>
      <c r="HL23" s="46" t="b">
        <f t="shared" si="117"/>
        <v>0</v>
      </c>
      <c r="HM23" s="46" t="b">
        <f t="shared" si="118"/>
        <v>0</v>
      </c>
      <c r="HN23" s="46" t="b">
        <f t="shared" si="119"/>
        <v>0</v>
      </c>
      <c r="HO23" s="46" t="b">
        <f t="shared" si="120"/>
        <v>0</v>
      </c>
      <c r="HP23" s="46" t="b">
        <f t="shared" si="156"/>
        <v>0</v>
      </c>
      <c r="HQ23" s="46" t="str">
        <f t="shared" si="121"/>
        <v/>
      </c>
      <c r="HR23" s="46" t="str">
        <f t="shared" si="157"/>
        <v/>
      </c>
      <c r="HS23" s="46" t="str">
        <f t="shared" si="158"/>
        <v/>
      </c>
      <c r="HT23" s="46" t="b">
        <f t="shared" si="159"/>
        <v>0</v>
      </c>
      <c r="HU23" s="46" t="b">
        <f t="shared" si="160"/>
        <v>0</v>
      </c>
      <c r="HV23" s="46" t="b">
        <f t="shared" si="161"/>
        <v>0</v>
      </c>
      <c r="HW23" s="46" t="b">
        <f t="shared" si="162"/>
        <v>0</v>
      </c>
      <c r="HX23" s="46" t="b">
        <f t="shared" si="163"/>
        <v>0</v>
      </c>
      <c r="HY23" s="46" t="b">
        <f t="shared" si="122"/>
        <v>0</v>
      </c>
      <c r="HZ23" s="46" t="b">
        <f t="shared" si="123"/>
        <v>0</v>
      </c>
      <c r="IA23" s="46" t="str">
        <f t="shared" si="124"/>
        <v/>
      </c>
      <c r="IB23" s="46" t="str">
        <f t="shared" si="125"/>
        <v/>
      </c>
      <c r="IC23" s="46" t="str">
        <f t="shared" si="126"/>
        <v/>
      </c>
      <c r="ID23" s="46" t="str">
        <f t="shared" si="127"/>
        <v/>
      </c>
      <c r="IE23" s="46" t="b">
        <f t="shared" si="128"/>
        <v>0</v>
      </c>
      <c r="IF23" s="46" t="str">
        <f t="shared" si="129"/>
        <v/>
      </c>
      <c r="IG23" s="46" t="str">
        <f t="shared" si="130"/>
        <v/>
      </c>
      <c r="IH23" s="46" t="b">
        <f t="shared" si="131"/>
        <v>0</v>
      </c>
      <c r="II23" s="46" t="b">
        <f t="shared" si="132"/>
        <v>0</v>
      </c>
      <c r="IJ23" s="46" t="b">
        <f t="shared" si="133"/>
        <v>0</v>
      </c>
      <c r="IK23" s="46" t="str">
        <f t="shared" si="134"/>
        <v/>
      </c>
      <c r="IL23" s="46" t="str">
        <f t="shared" si="135"/>
        <v/>
      </c>
      <c r="IM23" s="46" t="b">
        <f t="shared" si="136"/>
        <v>0</v>
      </c>
      <c r="IN23" s="46" t="b">
        <f t="shared" si="137"/>
        <v>0</v>
      </c>
      <c r="IO23" s="46" t="b">
        <f t="shared" si="138"/>
        <v>0</v>
      </c>
      <c r="IP23" s="46" t="b">
        <f t="shared" si="139"/>
        <v>0</v>
      </c>
      <c r="IQ23" s="46" t="b">
        <f t="shared" si="140"/>
        <v>0</v>
      </c>
      <c r="IR23" s="46" t="b">
        <f t="shared" si="141"/>
        <v>0</v>
      </c>
      <c r="IS23" s="46" t="b">
        <f t="shared" si="142"/>
        <v>0</v>
      </c>
      <c r="IT23" s="46" t="b">
        <f t="shared" si="143"/>
        <v>0</v>
      </c>
      <c r="IU23" s="46" t="b">
        <f t="shared" si="144"/>
        <v>0</v>
      </c>
      <c r="IV23" s="46" t="b">
        <f t="shared" si="145"/>
        <v>0</v>
      </c>
      <c r="IW23" s="46" t="b">
        <f t="shared" si="146"/>
        <v>0</v>
      </c>
      <c r="IX23" s="46" t="b">
        <f t="shared" si="147"/>
        <v>0</v>
      </c>
      <c r="IY23" s="46" t="b">
        <f t="shared" si="148"/>
        <v>0</v>
      </c>
    </row>
    <row r="24" spans="2:259" x14ac:dyDescent="0.3">
      <c r="B24" s="48">
        <v>12</v>
      </c>
      <c r="C24" s="61" t="str">
        <f t="shared" si="28"/>
        <v/>
      </c>
      <c r="D24" s="53"/>
      <c r="E24" s="52"/>
      <c r="F24" s="112"/>
      <c r="G24" s="52"/>
      <c r="H24" s="53"/>
      <c r="I24" s="52"/>
      <c r="J24" s="52"/>
      <c r="K24" s="53"/>
      <c r="L24" s="55"/>
      <c r="M24" s="108"/>
      <c r="N24" s="56"/>
      <c r="O24" s="52"/>
      <c r="P24" s="52"/>
      <c r="Q24" s="52"/>
      <c r="R24" s="52"/>
      <c r="S24" s="52"/>
      <c r="T24" s="53"/>
      <c r="U24" s="52"/>
      <c r="V24" s="52"/>
      <c r="W24" s="55"/>
      <c r="X24" s="55"/>
      <c r="Y24" s="52"/>
      <c r="Z24" s="55"/>
      <c r="AA24" s="52"/>
      <c r="AB24" s="53"/>
      <c r="AC24" s="53"/>
      <c r="AD24" s="53"/>
      <c r="AE24" s="57"/>
      <c r="AF24" s="113"/>
      <c r="AG24" s="57"/>
      <c r="AH24" s="58"/>
      <c r="AI24" s="58"/>
      <c r="AJ24" s="58"/>
      <c r="AK24" s="114"/>
      <c r="AL24" s="58"/>
      <c r="AM24" s="114"/>
      <c r="AN24" s="58"/>
      <c r="AO24" s="114"/>
      <c r="AP24" s="58"/>
      <c r="AQ24" s="114"/>
      <c r="AR24" s="58"/>
      <c r="AS24" s="114"/>
      <c r="AT24" s="58"/>
      <c r="AU24" s="114"/>
      <c r="AV24" s="58"/>
      <c r="AW24" s="114"/>
      <c r="AX24" s="58"/>
      <c r="AY24" s="114"/>
      <c r="AZ24" s="58"/>
      <c r="BA24" s="114"/>
      <c r="BB24" s="58"/>
      <c r="BC24" s="114"/>
      <c r="BD24" s="58"/>
      <c r="BE24" s="58"/>
      <c r="BF24" s="58"/>
      <c r="BG24" s="59"/>
      <c r="BH24" s="58"/>
      <c r="BI24" s="114"/>
      <c r="BJ24" s="53"/>
      <c r="BK24" s="58"/>
      <c r="BL24" s="114"/>
      <c r="BM24" s="58"/>
      <c r="BN24" s="114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3"/>
      <c r="CL24" s="58"/>
      <c r="CM24" s="58"/>
      <c r="CN24" s="60"/>
      <c r="CO24" s="57"/>
      <c r="CP24" s="58"/>
      <c r="CQ24" s="60"/>
      <c r="CR24" s="57"/>
      <c r="CS24" s="58"/>
      <c r="CT24" s="59"/>
      <c r="CU24" s="58"/>
      <c r="CV24" s="59"/>
      <c r="CW24" s="58"/>
      <c r="CX24" s="59"/>
      <c r="CY24" s="58"/>
      <c r="CZ24" s="58"/>
      <c r="DA24" s="58"/>
      <c r="DB24" s="53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7"/>
      <c r="DO24" s="57"/>
      <c r="DP24" s="57"/>
      <c r="DQ24" s="76" t="str">
        <f t="shared" si="30"/>
        <v/>
      </c>
      <c r="DR24" s="53"/>
      <c r="DS24" s="46" t="b">
        <f t="shared" si="149"/>
        <v>0</v>
      </c>
      <c r="DT24" s="46" t="str">
        <f t="shared" si="31"/>
        <v/>
      </c>
      <c r="DU24" s="46" t="b">
        <f t="shared" si="32"/>
        <v>0</v>
      </c>
      <c r="DV24" s="46" t="b">
        <f t="shared" si="33"/>
        <v>0</v>
      </c>
      <c r="DW24" s="46" t="b">
        <f t="shared" si="34"/>
        <v>0</v>
      </c>
      <c r="DY24" s="46" t="b">
        <f t="shared" si="35"/>
        <v>0</v>
      </c>
      <c r="DZ24" s="46" t="b">
        <f t="shared" si="36"/>
        <v>0</v>
      </c>
      <c r="EB24" s="46" t="b">
        <f t="shared" si="150"/>
        <v>0</v>
      </c>
      <c r="EC24" s="46" t="b">
        <f t="shared" si="151"/>
        <v>0</v>
      </c>
      <c r="ED24" s="46" t="b">
        <f t="shared" si="152"/>
        <v>0</v>
      </c>
      <c r="EE24" s="46" t="b">
        <f t="shared" si="153"/>
        <v>0</v>
      </c>
      <c r="EF24" s="46" t="b">
        <f t="shared" si="154"/>
        <v>0</v>
      </c>
      <c r="EG24" s="46" t="b">
        <f t="shared" si="155"/>
        <v>0</v>
      </c>
      <c r="EH24" s="46" t="b">
        <f t="shared" si="37"/>
        <v>0</v>
      </c>
      <c r="EI24" s="46" t="b">
        <f t="shared" si="38"/>
        <v>0</v>
      </c>
      <c r="EK24" s="46" t="b">
        <f t="shared" si="39"/>
        <v>0</v>
      </c>
      <c r="EL24" s="46" t="b">
        <f t="shared" si="40"/>
        <v>0</v>
      </c>
      <c r="EM24" s="46" t="b">
        <f t="shared" si="41"/>
        <v>0</v>
      </c>
      <c r="EN24" s="46" t="b">
        <f t="shared" si="42"/>
        <v>0</v>
      </c>
      <c r="EO24" s="46" t="b">
        <f t="shared" si="43"/>
        <v>0</v>
      </c>
      <c r="EP24" s="46" t="b">
        <f t="shared" si="44"/>
        <v>0</v>
      </c>
      <c r="EQ24" s="46" t="b">
        <f t="shared" si="45"/>
        <v>0</v>
      </c>
      <c r="ER24" s="46" t="b">
        <f>OR(AA24='Tablas '!$T$4,AA24='Tablas '!$T$7,AA24='Tablas '!$T$8,AA24='Tablas '!$T$11)</f>
        <v>0</v>
      </c>
      <c r="ES24" s="46" t="str">
        <f t="shared" si="46"/>
        <v/>
      </c>
      <c r="ET24" s="46" t="str">
        <f t="shared" si="47"/>
        <v/>
      </c>
      <c r="EU24" s="46" t="str">
        <f t="shared" si="48"/>
        <v/>
      </c>
      <c r="EV24" s="46" t="b">
        <f t="shared" si="49"/>
        <v>0</v>
      </c>
      <c r="EW24" s="46" t="b">
        <f t="shared" si="50"/>
        <v>0</v>
      </c>
      <c r="EX24" s="46" t="b">
        <f t="shared" si="51"/>
        <v>0</v>
      </c>
      <c r="EY24" s="46" t="b">
        <f t="shared" si="52"/>
        <v>0</v>
      </c>
      <c r="EZ24" s="46" t="b">
        <f t="shared" si="53"/>
        <v>0</v>
      </c>
      <c r="FA24" s="46" t="b">
        <f t="shared" si="54"/>
        <v>0</v>
      </c>
      <c r="FB24" s="46" t="b">
        <f t="shared" si="55"/>
        <v>0</v>
      </c>
      <c r="FC24" s="46" t="str">
        <f t="shared" si="56"/>
        <v/>
      </c>
      <c r="FD24" s="46" t="str">
        <f t="shared" si="57"/>
        <v/>
      </c>
      <c r="FE24" s="46" t="b">
        <f t="shared" si="58"/>
        <v>0</v>
      </c>
      <c r="FF24" s="46" t="str">
        <f t="shared" si="59"/>
        <v/>
      </c>
      <c r="FG24" s="46" t="str">
        <f t="shared" si="60"/>
        <v/>
      </c>
      <c r="FH24" s="46" t="b">
        <f t="shared" si="61"/>
        <v>0</v>
      </c>
      <c r="FI24" s="46" t="str">
        <f t="shared" si="62"/>
        <v/>
      </c>
      <c r="FJ24" s="46" t="str">
        <f t="shared" si="63"/>
        <v/>
      </c>
      <c r="FK24" s="46" t="b">
        <f t="shared" si="64"/>
        <v>0</v>
      </c>
      <c r="FL24" s="46" t="str">
        <f t="shared" si="65"/>
        <v/>
      </c>
      <c r="FM24" s="46" t="str">
        <f t="shared" si="66"/>
        <v/>
      </c>
      <c r="FN24" s="46" t="b">
        <f t="shared" si="67"/>
        <v>0</v>
      </c>
      <c r="FO24" s="46" t="str">
        <f t="shared" si="68"/>
        <v/>
      </c>
      <c r="FP24" s="46" t="str">
        <f t="shared" si="69"/>
        <v/>
      </c>
      <c r="FQ24" s="46" t="b">
        <f t="shared" si="70"/>
        <v>0</v>
      </c>
      <c r="FR24" s="46" t="str">
        <f t="shared" si="71"/>
        <v/>
      </c>
      <c r="FS24" s="46" t="str">
        <f t="shared" si="72"/>
        <v/>
      </c>
      <c r="FT24" s="46" t="b">
        <f t="shared" si="73"/>
        <v>0</v>
      </c>
      <c r="FU24" s="46" t="str">
        <f t="shared" si="74"/>
        <v/>
      </c>
      <c r="FV24" s="46" t="str">
        <f t="shared" si="75"/>
        <v/>
      </c>
      <c r="FW24" s="46" t="b">
        <f t="shared" si="76"/>
        <v>0</v>
      </c>
      <c r="FX24" s="46" t="str">
        <f t="shared" si="77"/>
        <v/>
      </c>
      <c r="FY24" s="46" t="str">
        <f t="shared" si="78"/>
        <v/>
      </c>
      <c r="FZ24" s="46" t="b">
        <f t="shared" si="79"/>
        <v>0</v>
      </c>
      <c r="GA24" s="46" t="str">
        <f t="shared" si="80"/>
        <v/>
      </c>
      <c r="GB24" s="46" t="str">
        <f t="shared" si="81"/>
        <v/>
      </c>
      <c r="GC24" s="46" t="b">
        <f t="shared" si="82"/>
        <v>0</v>
      </c>
      <c r="GD24" s="46" t="str">
        <f t="shared" si="83"/>
        <v/>
      </c>
      <c r="GE24" s="46" t="str">
        <f t="shared" si="84"/>
        <v/>
      </c>
      <c r="GF24" s="46" t="b">
        <f t="shared" si="85"/>
        <v>0</v>
      </c>
      <c r="GG24" s="46" t="b">
        <f t="shared" si="86"/>
        <v>0</v>
      </c>
      <c r="GH24" s="46" t="str">
        <f t="shared" si="87"/>
        <v/>
      </c>
      <c r="GI24" s="46" t="str">
        <f t="shared" si="88"/>
        <v/>
      </c>
      <c r="GJ24" s="46" t="str">
        <f t="shared" si="89"/>
        <v/>
      </c>
      <c r="GK24" s="46" t="b">
        <f t="shared" si="90"/>
        <v>0</v>
      </c>
      <c r="GL24" s="46" t="str">
        <f t="shared" si="91"/>
        <v/>
      </c>
      <c r="GM24" s="46" t="str">
        <f t="shared" si="92"/>
        <v/>
      </c>
      <c r="GN24" s="46" t="str">
        <f t="shared" si="93"/>
        <v/>
      </c>
      <c r="GO24" s="46" t="b">
        <f t="shared" si="94"/>
        <v>0</v>
      </c>
      <c r="GP24" s="46" t="str">
        <f t="shared" si="95"/>
        <v/>
      </c>
      <c r="GQ24" s="46" t="str">
        <f t="shared" si="96"/>
        <v/>
      </c>
      <c r="GR24" s="46" t="b">
        <f t="shared" si="97"/>
        <v>0</v>
      </c>
      <c r="GS24" s="46" t="str">
        <f t="shared" si="98"/>
        <v/>
      </c>
      <c r="GT24" s="46" t="str">
        <f t="shared" si="99"/>
        <v/>
      </c>
      <c r="GU24" s="46" t="b">
        <f t="shared" si="100"/>
        <v>0</v>
      </c>
      <c r="GV24" s="46" t="b">
        <f t="shared" si="101"/>
        <v>0</v>
      </c>
      <c r="GW24" s="46" t="b">
        <f t="shared" si="102"/>
        <v>0</v>
      </c>
      <c r="GX24" s="46" t="b">
        <f t="shared" si="103"/>
        <v>0</v>
      </c>
      <c r="GY24" s="46" t="b">
        <f t="shared" si="104"/>
        <v>0</v>
      </c>
      <c r="GZ24" s="46" t="b">
        <f t="shared" si="105"/>
        <v>0</v>
      </c>
      <c r="HA24" s="46" t="b">
        <f t="shared" si="106"/>
        <v>0</v>
      </c>
      <c r="HB24" s="46" t="b">
        <f t="shared" si="107"/>
        <v>0</v>
      </c>
      <c r="HC24" s="46" t="b">
        <f t="shared" si="108"/>
        <v>0</v>
      </c>
      <c r="HD24" s="46" t="b">
        <f t="shared" si="109"/>
        <v>0</v>
      </c>
      <c r="HE24" s="46" t="b">
        <f t="shared" si="110"/>
        <v>0</v>
      </c>
      <c r="HF24" s="46" t="b">
        <f t="shared" si="111"/>
        <v>0</v>
      </c>
      <c r="HG24" s="46" t="b">
        <f t="shared" si="112"/>
        <v>0</v>
      </c>
      <c r="HH24" s="46" t="b">
        <f t="shared" si="113"/>
        <v>0</v>
      </c>
      <c r="HI24" s="46" t="b">
        <f t="shared" si="114"/>
        <v>0</v>
      </c>
      <c r="HJ24" s="46" t="b">
        <f t="shared" si="115"/>
        <v>0</v>
      </c>
      <c r="HK24" s="46" t="b">
        <f t="shared" si="116"/>
        <v>0</v>
      </c>
      <c r="HL24" s="46" t="b">
        <f t="shared" si="117"/>
        <v>0</v>
      </c>
      <c r="HM24" s="46" t="b">
        <f t="shared" si="118"/>
        <v>0</v>
      </c>
      <c r="HN24" s="46" t="b">
        <f t="shared" si="119"/>
        <v>0</v>
      </c>
      <c r="HO24" s="46" t="b">
        <f t="shared" si="120"/>
        <v>0</v>
      </c>
      <c r="HP24" s="46" t="b">
        <f t="shared" si="156"/>
        <v>0</v>
      </c>
      <c r="HQ24" s="46" t="str">
        <f t="shared" si="121"/>
        <v/>
      </c>
      <c r="HR24" s="46" t="str">
        <f t="shared" si="157"/>
        <v/>
      </c>
      <c r="HS24" s="46" t="str">
        <f t="shared" si="158"/>
        <v/>
      </c>
      <c r="HT24" s="46" t="b">
        <f t="shared" si="159"/>
        <v>0</v>
      </c>
      <c r="HU24" s="46" t="b">
        <f t="shared" si="160"/>
        <v>0</v>
      </c>
      <c r="HV24" s="46" t="b">
        <f t="shared" si="161"/>
        <v>0</v>
      </c>
      <c r="HW24" s="46" t="b">
        <f t="shared" si="162"/>
        <v>0</v>
      </c>
      <c r="HX24" s="46" t="b">
        <f t="shared" si="163"/>
        <v>0</v>
      </c>
      <c r="HY24" s="46" t="b">
        <f t="shared" si="122"/>
        <v>0</v>
      </c>
      <c r="HZ24" s="46" t="b">
        <f t="shared" si="123"/>
        <v>0</v>
      </c>
      <c r="IA24" s="46" t="str">
        <f t="shared" si="124"/>
        <v/>
      </c>
      <c r="IB24" s="46" t="str">
        <f t="shared" si="125"/>
        <v/>
      </c>
      <c r="IC24" s="46" t="str">
        <f t="shared" si="126"/>
        <v/>
      </c>
      <c r="ID24" s="46" t="str">
        <f t="shared" si="127"/>
        <v/>
      </c>
      <c r="IE24" s="46" t="b">
        <f t="shared" si="128"/>
        <v>0</v>
      </c>
      <c r="IF24" s="46" t="str">
        <f t="shared" si="129"/>
        <v/>
      </c>
      <c r="IG24" s="46" t="str">
        <f t="shared" si="130"/>
        <v/>
      </c>
      <c r="IH24" s="46" t="b">
        <f t="shared" si="131"/>
        <v>0</v>
      </c>
      <c r="II24" s="46" t="b">
        <f t="shared" si="132"/>
        <v>0</v>
      </c>
      <c r="IJ24" s="46" t="b">
        <f t="shared" si="133"/>
        <v>0</v>
      </c>
      <c r="IK24" s="46" t="str">
        <f t="shared" si="134"/>
        <v/>
      </c>
      <c r="IL24" s="46" t="str">
        <f t="shared" si="135"/>
        <v/>
      </c>
      <c r="IM24" s="46" t="b">
        <f t="shared" si="136"/>
        <v>0</v>
      </c>
      <c r="IN24" s="46" t="b">
        <f t="shared" si="137"/>
        <v>0</v>
      </c>
      <c r="IO24" s="46" t="b">
        <f t="shared" si="138"/>
        <v>0</v>
      </c>
      <c r="IP24" s="46" t="b">
        <f t="shared" si="139"/>
        <v>0</v>
      </c>
      <c r="IQ24" s="46" t="b">
        <f t="shared" si="140"/>
        <v>0</v>
      </c>
      <c r="IR24" s="46" t="b">
        <f t="shared" si="141"/>
        <v>0</v>
      </c>
      <c r="IS24" s="46" t="b">
        <f t="shared" si="142"/>
        <v>0</v>
      </c>
      <c r="IT24" s="46" t="b">
        <f t="shared" si="143"/>
        <v>0</v>
      </c>
      <c r="IU24" s="46" t="b">
        <f t="shared" si="144"/>
        <v>0</v>
      </c>
      <c r="IV24" s="46" t="b">
        <f t="shared" si="145"/>
        <v>0</v>
      </c>
      <c r="IW24" s="46" t="b">
        <f t="shared" si="146"/>
        <v>0</v>
      </c>
      <c r="IX24" s="46" t="b">
        <f t="shared" si="147"/>
        <v>0</v>
      </c>
      <c r="IY24" s="46" t="b">
        <f t="shared" si="148"/>
        <v>0</v>
      </c>
    </row>
    <row r="25" spans="2:259" x14ac:dyDescent="0.3">
      <c r="B25" s="48">
        <v>13</v>
      </c>
      <c r="C25" s="61" t="str">
        <f t="shared" si="28"/>
        <v/>
      </c>
      <c r="D25" s="53"/>
      <c r="E25" s="52"/>
      <c r="F25" s="112"/>
      <c r="G25" s="52"/>
      <c r="H25" s="53"/>
      <c r="I25" s="52"/>
      <c r="J25" s="52"/>
      <c r="K25" s="53"/>
      <c r="L25" s="55"/>
      <c r="M25" s="108"/>
      <c r="N25" s="56"/>
      <c r="O25" s="52"/>
      <c r="P25" s="52"/>
      <c r="Q25" s="52"/>
      <c r="R25" s="52"/>
      <c r="S25" s="52"/>
      <c r="T25" s="53"/>
      <c r="U25" s="52"/>
      <c r="V25" s="52"/>
      <c r="W25" s="55"/>
      <c r="X25" s="55"/>
      <c r="Y25" s="52"/>
      <c r="Z25" s="55"/>
      <c r="AA25" s="52"/>
      <c r="AB25" s="53"/>
      <c r="AC25" s="53"/>
      <c r="AD25" s="53"/>
      <c r="AE25" s="57"/>
      <c r="AF25" s="113"/>
      <c r="AG25" s="57"/>
      <c r="AH25" s="58"/>
      <c r="AI25" s="58"/>
      <c r="AJ25" s="58"/>
      <c r="AK25" s="114"/>
      <c r="AL25" s="58"/>
      <c r="AM25" s="114"/>
      <c r="AN25" s="58"/>
      <c r="AO25" s="114"/>
      <c r="AP25" s="58"/>
      <c r="AQ25" s="114"/>
      <c r="AR25" s="58"/>
      <c r="AS25" s="114"/>
      <c r="AT25" s="58"/>
      <c r="AU25" s="114"/>
      <c r="AV25" s="58"/>
      <c r="AW25" s="114"/>
      <c r="AX25" s="58"/>
      <c r="AY25" s="114"/>
      <c r="AZ25" s="58"/>
      <c r="BA25" s="114"/>
      <c r="BB25" s="58"/>
      <c r="BC25" s="114"/>
      <c r="BD25" s="58"/>
      <c r="BE25" s="58"/>
      <c r="BF25" s="58"/>
      <c r="BG25" s="59"/>
      <c r="BH25" s="58"/>
      <c r="BI25" s="114"/>
      <c r="BJ25" s="53"/>
      <c r="BK25" s="58"/>
      <c r="BL25" s="114"/>
      <c r="BM25" s="58"/>
      <c r="BN25" s="114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3"/>
      <c r="CL25" s="58"/>
      <c r="CM25" s="58"/>
      <c r="CN25" s="60"/>
      <c r="CO25" s="57"/>
      <c r="CP25" s="58"/>
      <c r="CQ25" s="60"/>
      <c r="CR25" s="57"/>
      <c r="CS25" s="58"/>
      <c r="CT25" s="59"/>
      <c r="CU25" s="58"/>
      <c r="CV25" s="59"/>
      <c r="CW25" s="58"/>
      <c r="CX25" s="59"/>
      <c r="CY25" s="58"/>
      <c r="CZ25" s="58"/>
      <c r="DA25" s="58"/>
      <c r="DB25" s="53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7"/>
      <c r="DO25" s="57"/>
      <c r="DP25" s="57"/>
      <c r="DQ25" s="76" t="str">
        <f t="shared" si="30"/>
        <v/>
      </c>
      <c r="DR25" s="53"/>
      <c r="DS25" s="46" t="b">
        <f t="shared" si="149"/>
        <v>0</v>
      </c>
      <c r="DT25" s="46" t="str">
        <f t="shared" si="31"/>
        <v/>
      </c>
      <c r="DU25" s="46" t="b">
        <f t="shared" si="32"/>
        <v>0</v>
      </c>
      <c r="DV25" s="46" t="b">
        <f t="shared" si="33"/>
        <v>0</v>
      </c>
      <c r="DW25" s="46" t="b">
        <f t="shared" si="34"/>
        <v>0</v>
      </c>
      <c r="DY25" s="46" t="b">
        <f t="shared" si="35"/>
        <v>0</v>
      </c>
      <c r="DZ25" s="46" t="b">
        <f t="shared" si="36"/>
        <v>0</v>
      </c>
      <c r="EB25" s="46" t="b">
        <f t="shared" si="150"/>
        <v>0</v>
      </c>
      <c r="EC25" s="46" t="b">
        <f t="shared" si="151"/>
        <v>0</v>
      </c>
      <c r="ED25" s="46" t="b">
        <f t="shared" si="152"/>
        <v>0</v>
      </c>
      <c r="EE25" s="46" t="b">
        <f t="shared" si="153"/>
        <v>0</v>
      </c>
      <c r="EF25" s="46" t="b">
        <f t="shared" si="154"/>
        <v>0</v>
      </c>
      <c r="EG25" s="46" t="b">
        <f t="shared" si="155"/>
        <v>0</v>
      </c>
      <c r="EH25" s="46" t="b">
        <f t="shared" si="37"/>
        <v>0</v>
      </c>
      <c r="EI25" s="46" t="b">
        <f t="shared" si="38"/>
        <v>0</v>
      </c>
      <c r="EK25" s="46" t="b">
        <f t="shared" si="39"/>
        <v>0</v>
      </c>
      <c r="EL25" s="46" t="b">
        <f t="shared" si="40"/>
        <v>0</v>
      </c>
      <c r="EM25" s="46" t="b">
        <f t="shared" si="41"/>
        <v>0</v>
      </c>
      <c r="EN25" s="46" t="b">
        <f t="shared" si="42"/>
        <v>0</v>
      </c>
      <c r="EO25" s="46" t="b">
        <f t="shared" si="43"/>
        <v>0</v>
      </c>
      <c r="EP25" s="46" t="b">
        <f t="shared" si="44"/>
        <v>0</v>
      </c>
      <c r="EQ25" s="46" t="b">
        <f t="shared" si="45"/>
        <v>0</v>
      </c>
      <c r="ER25" s="46" t="b">
        <f>OR(AA25='Tablas '!$T$4,AA25='Tablas '!$T$7,AA25='Tablas '!$T$8,AA25='Tablas '!$T$11)</f>
        <v>0</v>
      </c>
      <c r="ES25" s="46" t="str">
        <f t="shared" si="46"/>
        <v/>
      </c>
      <c r="ET25" s="46" t="str">
        <f t="shared" si="47"/>
        <v/>
      </c>
      <c r="EU25" s="46" t="str">
        <f t="shared" si="48"/>
        <v/>
      </c>
      <c r="EV25" s="46" t="b">
        <f t="shared" si="49"/>
        <v>0</v>
      </c>
      <c r="EW25" s="46" t="b">
        <f t="shared" si="50"/>
        <v>0</v>
      </c>
      <c r="EX25" s="46" t="b">
        <f t="shared" si="51"/>
        <v>0</v>
      </c>
      <c r="EY25" s="46" t="b">
        <f t="shared" si="52"/>
        <v>0</v>
      </c>
      <c r="EZ25" s="46" t="b">
        <f t="shared" si="53"/>
        <v>0</v>
      </c>
      <c r="FA25" s="46" t="b">
        <f t="shared" si="54"/>
        <v>0</v>
      </c>
      <c r="FB25" s="46" t="b">
        <f t="shared" si="55"/>
        <v>0</v>
      </c>
      <c r="FC25" s="46" t="str">
        <f t="shared" si="56"/>
        <v/>
      </c>
      <c r="FD25" s="46" t="str">
        <f t="shared" si="57"/>
        <v/>
      </c>
      <c r="FE25" s="46" t="b">
        <f t="shared" si="58"/>
        <v>0</v>
      </c>
      <c r="FF25" s="46" t="str">
        <f t="shared" si="59"/>
        <v/>
      </c>
      <c r="FG25" s="46" t="str">
        <f t="shared" si="60"/>
        <v/>
      </c>
      <c r="FH25" s="46" t="b">
        <f t="shared" si="61"/>
        <v>0</v>
      </c>
      <c r="FI25" s="46" t="str">
        <f t="shared" si="62"/>
        <v/>
      </c>
      <c r="FJ25" s="46" t="str">
        <f t="shared" si="63"/>
        <v/>
      </c>
      <c r="FK25" s="46" t="b">
        <f t="shared" si="64"/>
        <v>0</v>
      </c>
      <c r="FL25" s="46" t="str">
        <f t="shared" si="65"/>
        <v/>
      </c>
      <c r="FM25" s="46" t="str">
        <f t="shared" si="66"/>
        <v/>
      </c>
      <c r="FN25" s="46" t="b">
        <f t="shared" si="67"/>
        <v>0</v>
      </c>
      <c r="FO25" s="46" t="str">
        <f t="shared" si="68"/>
        <v/>
      </c>
      <c r="FP25" s="46" t="str">
        <f t="shared" si="69"/>
        <v/>
      </c>
      <c r="FQ25" s="46" t="b">
        <f t="shared" si="70"/>
        <v>0</v>
      </c>
      <c r="FR25" s="46" t="str">
        <f t="shared" si="71"/>
        <v/>
      </c>
      <c r="FS25" s="46" t="str">
        <f t="shared" si="72"/>
        <v/>
      </c>
      <c r="FT25" s="46" t="b">
        <f t="shared" si="73"/>
        <v>0</v>
      </c>
      <c r="FU25" s="46" t="str">
        <f t="shared" si="74"/>
        <v/>
      </c>
      <c r="FV25" s="46" t="str">
        <f t="shared" si="75"/>
        <v/>
      </c>
      <c r="FW25" s="46" t="b">
        <f t="shared" si="76"/>
        <v>0</v>
      </c>
      <c r="FX25" s="46" t="str">
        <f t="shared" si="77"/>
        <v/>
      </c>
      <c r="FY25" s="46" t="str">
        <f t="shared" si="78"/>
        <v/>
      </c>
      <c r="FZ25" s="46" t="b">
        <f t="shared" si="79"/>
        <v>0</v>
      </c>
      <c r="GA25" s="46" t="str">
        <f t="shared" si="80"/>
        <v/>
      </c>
      <c r="GB25" s="46" t="str">
        <f t="shared" si="81"/>
        <v/>
      </c>
      <c r="GC25" s="46" t="b">
        <f t="shared" si="82"/>
        <v>0</v>
      </c>
      <c r="GD25" s="46" t="str">
        <f t="shared" si="83"/>
        <v/>
      </c>
      <c r="GE25" s="46" t="str">
        <f t="shared" si="84"/>
        <v/>
      </c>
      <c r="GF25" s="46" t="b">
        <f t="shared" si="85"/>
        <v>0</v>
      </c>
      <c r="GG25" s="46" t="b">
        <f t="shared" si="86"/>
        <v>0</v>
      </c>
      <c r="GH25" s="46" t="str">
        <f t="shared" si="87"/>
        <v/>
      </c>
      <c r="GI25" s="46" t="str">
        <f t="shared" si="88"/>
        <v/>
      </c>
      <c r="GJ25" s="46" t="str">
        <f t="shared" si="89"/>
        <v/>
      </c>
      <c r="GK25" s="46" t="b">
        <f t="shared" si="90"/>
        <v>0</v>
      </c>
      <c r="GL25" s="46" t="str">
        <f t="shared" si="91"/>
        <v/>
      </c>
      <c r="GM25" s="46" t="str">
        <f t="shared" si="92"/>
        <v/>
      </c>
      <c r="GN25" s="46" t="str">
        <f t="shared" si="93"/>
        <v/>
      </c>
      <c r="GO25" s="46" t="b">
        <f t="shared" si="94"/>
        <v>0</v>
      </c>
      <c r="GP25" s="46" t="str">
        <f t="shared" si="95"/>
        <v/>
      </c>
      <c r="GQ25" s="46" t="str">
        <f t="shared" si="96"/>
        <v/>
      </c>
      <c r="GR25" s="46" t="b">
        <f t="shared" si="97"/>
        <v>0</v>
      </c>
      <c r="GS25" s="46" t="str">
        <f t="shared" si="98"/>
        <v/>
      </c>
      <c r="GT25" s="46" t="str">
        <f t="shared" si="99"/>
        <v/>
      </c>
      <c r="GU25" s="46" t="b">
        <f t="shared" si="100"/>
        <v>0</v>
      </c>
      <c r="GV25" s="46" t="b">
        <f t="shared" si="101"/>
        <v>0</v>
      </c>
      <c r="GW25" s="46" t="b">
        <f t="shared" si="102"/>
        <v>0</v>
      </c>
      <c r="GX25" s="46" t="b">
        <f t="shared" si="103"/>
        <v>0</v>
      </c>
      <c r="GY25" s="46" t="b">
        <f t="shared" si="104"/>
        <v>0</v>
      </c>
      <c r="GZ25" s="46" t="b">
        <f t="shared" si="105"/>
        <v>0</v>
      </c>
      <c r="HA25" s="46" t="b">
        <f t="shared" si="106"/>
        <v>0</v>
      </c>
      <c r="HB25" s="46" t="b">
        <f t="shared" si="107"/>
        <v>0</v>
      </c>
      <c r="HC25" s="46" t="b">
        <f t="shared" si="108"/>
        <v>0</v>
      </c>
      <c r="HD25" s="46" t="b">
        <f t="shared" si="109"/>
        <v>0</v>
      </c>
      <c r="HE25" s="46" t="b">
        <f t="shared" si="110"/>
        <v>0</v>
      </c>
      <c r="HF25" s="46" t="b">
        <f t="shared" si="111"/>
        <v>0</v>
      </c>
      <c r="HG25" s="46" t="b">
        <f t="shared" si="112"/>
        <v>0</v>
      </c>
      <c r="HH25" s="46" t="b">
        <f t="shared" si="113"/>
        <v>0</v>
      </c>
      <c r="HI25" s="46" t="b">
        <f t="shared" si="114"/>
        <v>0</v>
      </c>
      <c r="HJ25" s="46" t="b">
        <f t="shared" si="115"/>
        <v>0</v>
      </c>
      <c r="HK25" s="46" t="b">
        <f t="shared" si="116"/>
        <v>0</v>
      </c>
      <c r="HL25" s="46" t="b">
        <f t="shared" si="117"/>
        <v>0</v>
      </c>
      <c r="HM25" s="46" t="b">
        <f t="shared" si="118"/>
        <v>0</v>
      </c>
      <c r="HN25" s="46" t="b">
        <f t="shared" si="119"/>
        <v>0</v>
      </c>
      <c r="HO25" s="46" t="b">
        <f t="shared" si="120"/>
        <v>0</v>
      </c>
      <c r="HP25" s="46" t="b">
        <f t="shared" si="156"/>
        <v>0</v>
      </c>
      <c r="HQ25" s="46" t="str">
        <f t="shared" si="121"/>
        <v/>
      </c>
      <c r="HR25" s="46" t="str">
        <f t="shared" si="157"/>
        <v/>
      </c>
      <c r="HS25" s="46" t="str">
        <f t="shared" si="158"/>
        <v/>
      </c>
      <c r="HT25" s="46" t="b">
        <f t="shared" si="159"/>
        <v>0</v>
      </c>
      <c r="HU25" s="46" t="b">
        <f t="shared" si="160"/>
        <v>0</v>
      </c>
      <c r="HV25" s="46" t="b">
        <f t="shared" si="161"/>
        <v>0</v>
      </c>
      <c r="HW25" s="46" t="b">
        <f t="shared" si="162"/>
        <v>0</v>
      </c>
      <c r="HX25" s="46" t="b">
        <f t="shared" si="163"/>
        <v>0</v>
      </c>
      <c r="HY25" s="46" t="b">
        <f t="shared" si="122"/>
        <v>0</v>
      </c>
      <c r="HZ25" s="46" t="b">
        <f t="shared" si="123"/>
        <v>0</v>
      </c>
      <c r="IA25" s="46" t="str">
        <f t="shared" si="124"/>
        <v/>
      </c>
      <c r="IB25" s="46" t="str">
        <f t="shared" si="125"/>
        <v/>
      </c>
      <c r="IC25" s="46" t="str">
        <f t="shared" si="126"/>
        <v/>
      </c>
      <c r="ID25" s="46" t="str">
        <f t="shared" si="127"/>
        <v/>
      </c>
      <c r="IE25" s="46" t="b">
        <f t="shared" si="128"/>
        <v>0</v>
      </c>
      <c r="IF25" s="46" t="str">
        <f t="shared" si="129"/>
        <v/>
      </c>
      <c r="IG25" s="46" t="str">
        <f t="shared" si="130"/>
        <v/>
      </c>
      <c r="IH25" s="46" t="b">
        <f t="shared" si="131"/>
        <v>0</v>
      </c>
      <c r="II25" s="46" t="b">
        <f t="shared" si="132"/>
        <v>0</v>
      </c>
      <c r="IJ25" s="46" t="b">
        <f t="shared" si="133"/>
        <v>0</v>
      </c>
      <c r="IK25" s="46" t="str">
        <f t="shared" si="134"/>
        <v/>
      </c>
      <c r="IL25" s="46" t="str">
        <f t="shared" si="135"/>
        <v/>
      </c>
      <c r="IM25" s="46" t="b">
        <f t="shared" si="136"/>
        <v>0</v>
      </c>
      <c r="IN25" s="46" t="b">
        <f t="shared" si="137"/>
        <v>0</v>
      </c>
      <c r="IO25" s="46" t="b">
        <f t="shared" si="138"/>
        <v>0</v>
      </c>
      <c r="IP25" s="46" t="b">
        <f t="shared" si="139"/>
        <v>0</v>
      </c>
      <c r="IQ25" s="46" t="b">
        <f t="shared" si="140"/>
        <v>0</v>
      </c>
      <c r="IR25" s="46" t="b">
        <f t="shared" si="141"/>
        <v>0</v>
      </c>
      <c r="IS25" s="46" t="b">
        <f t="shared" si="142"/>
        <v>0</v>
      </c>
      <c r="IT25" s="46" t="b">
        <f t="shared" si="143"/>
        <v>0</v>
      </c>
      <c r="IU25" s="46" t="b">
        <f t="shared" si="144"/>
        <v>0</v>
      </c>
      <c r="IV25" s="46" t="b">
        <f t="shared" si="145"/>
        <v>0</v>
      </c>
      <c r="IW25" s="46" t="b">
        <f t="shared" si="146"/>
        <v>0</v>
      </c>
      <c r="IX25" s="46" t="b">
        <f t="shared" si="147"/>
        <v>0</v>
      </c>
      <c r="IY25" s="46" t="b">
        <f t="shared" si="148"/>
        <v>0</v>
      </c>
    </row>
    <row r="26" spans="2:259" x14ac:dyDescent="0.3">
      <c r="B26" s="48">
        <v>14</v>
      </c>
      <c r="C26" s="61" t="str">
        <f t="shared" si="28"/>
        <v/>
      </c>
      <c r="D26" s="53"/>
      <c r="E26" s="52"/>
      <c r="F26" s="112"/>
      <c r="G26" s="52"/>
      <c r="H26" s="53"/>
      <c r="I26" s="52"/>
      <c r="J26" s="52"/>
      <c r="K26" s="53"/>
      <c r="L26" s="55"/>
      <c r="M26" s="108"/>
      <c r="N26" s="56"/>
      <c r="O26" s="52"/>
      <c r="P26" s="52"/>
      <c r="Q26" s="52"/>
      <c r="R26" s="52"/>
      <c r="S26" s="52"/>
      <c r="T26" s="53"/>
      <c r="U26" s="52"/>
      <c r="V26" s="52"/>
      <c r="W26" s="55"/>
      <c r="X26" s="55"/>
      <c r="Y26" s="52"/>
      <c r="Z26" s="55"/>
      <c r="AA26" s="52"/>
      <c r="AB26" s="53"/>
      <c r="AC26" s="53"/>
      <c r="AD26" s="53"/>
      <c r="AE26" s="57"/>
      <c r="AF26" s="113"/>
      <c r="AG26" s="57"/>
      <c r="AH26" s="58"/>
      <c r="AI26" s="58"/>
      <c r="AJ26" s="58"/>
      <c r="AK26" s="114"/>
      <c r="AL26" s="58"/>
      <c r="AM26" s="114"/>
      <c r="AN26" s="58"/>
      <c r="AO26" s="114"/>
      <c r="AP26" s="58"/>
      <c r="AQ26" s="114"/>
      <c r="AR26" s="58"/>
      <c r="AS26" s="114"/>
      <c r="AT26" s="58"/>
      <c r="AU26" s="114"/>
      <c r="AV26" s="58"/>
      <c r="AW26" s="114"/>
      <c r="AX26" s="58"/>
      <c r="AY26" s="114"/>
      <c r="AZ26" s="58"/>
      <c r="BA26" s="114"/>
      <c r="BB26" s="58"/>
      <c r="BC26" s="114"/>
      <c r="BD26" s="58"/>
      <c r="BE26" s="58"/>
      <c r="BF26" s="58"/>
      <c r="BG26" s="59"/>
      <c r="BH26" s="58"/>
      <c r="BI26" s="114"/>
      <c r="BJ26" s="53"/>
      <c r="BK26" s="58"/>
      <c r="BL26" s="114"/>
      <c r="BM26" s="58"/>
      <c r="BN26" s="114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3"/>
      <c r="CL26" s="58"/>
      <c r="CM26" s="58"/>
      <c r="CN26" s="60"/>
      <c r="CO26" s="57"/>
      <c r="CP26" s="58"/>
      <c r="CQ26" s="60"/>
      <c r="CR26" s="57"/>
      <c r="CS26" s="58"/>
      <c r="CT26" s="59"/>
      <c r="CU26" s="58"/>
      <c r="CV26" s="59"/>
      <c r="CW26" s="58"/>
      <c r="CX26" s="59"/>
      <c r="CY26" s="58"/>
      <c r="CZ26" s="58"/>
      <c r="DA26" s="58"/>
      <c r="DB26" s="53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7"/>
      <c r="DO26" s="57"/>
      <c r="DP26" s="57"/>
      <c r="DQ26" s="76" t="str">
        <f t="shared" si="30"/>
        <v/>
      </c>
      <c r="DR26" s="53"/>
      <c r="DS26" s="46" t="b">
        <f t="shared" si="149"/>
        <v>0</v>
      </c>
      <c r="DT26" s="46" t="str">
        <f t="shared" si="31"/>
        <v/>
      </c>
      <c r="DU26" s="46" t="b">
        <f t="shared" si="32"/>
        <v>0</v>
      </c>
      <c r="DV26" s="46" t="b">
        <f t="shared" si="33"/>
        <v>0</v>
      </c>
      <c r="DW26" s="46" t="b">
        <f t="shared" si="34"/>
        <v>0</v>
      </c>
      <c r="DY26" s="46" t="b">
        <f t="shared" si="35"/>
        <v>0</v>
      </c>
      <c r="DZ26" s="46" t="b">
        <f t="shared" si="36"/>
        <v>0</v>
      </c>
      <c r="EB26" s="46" t="b">
        <f t="shared" si="150"/>
        <v>0</v>
      </c>
      <c r="EC26" s="46" t="b">
        <f t="shared" si="151"/>
        <v>0</v>
      </c>
      <c r="ED26" s="46" t="b">
        <f t="shared" si="152"/>
        <v>0</v>
      </c>
      <c r="EE26" s="46" t="b">
        <f t="shared" si="153"/>
        <v>0</v>
      </c>
      <c r="EF26" s="46" t="b">
        <f t="shared" si="154"/>
        <v>0</v>
      </c>
      <c r="EG26" s="46" t="b">
        <f t="shared" si="155"/>
        <v>0</v>
      </c>
      <c r="EH26" s="46" t="b">
        <f t="shared" si="37"/>
        <v>0</v>
      </c>
      <c r="EI26" s="46" t="b">
        <f t="shared" si="38"/>
        <v>0</v>
      </c>
      <c r="EK26" s="46" t="b">
        <f t="shared" si="39"/>
        <v>0</v>
      </c>
      <c r="EL26" s="46" t="b">
        <f t="shared" si="40"/>
        <v>0</v>
      </c>
      <c r="EM26" s="46" t="b">
        <f t="shared" si="41"/>
        <v>0</v>
      </c>
      <c r="EN26" s="46" t="b">
        <f t="shared" si="42"/>
        <v>0</v>
      </c>
      <c r="EO26" s="46" t="b">
        <f t="shared" si="43"/>
        <v>0</v>
      </c>
      <c r="EP26" s="46" t="b">
        <f t="shared" si="44"/>
        <v>0</v>
      </c>
      <c r="EQ26" s="46" t="b">
        <f t="shared" si="45"/>
        <v>0</v>
      </c>
      <c r="ER26" s="46" t="b">
        <f>OR(AA26='Tablas '!$T$4,AA26='Tablas '!$T$7,AA26='Tablas '!$T$8,AA26='Tablas '!$T$11)</f>
        <v>0</v>
      </c>
      <c r="ES26" s="46" t="str">
        <f t="shared" si="46"/>
        <v/>
      </c>
      <c r="ET26" s="46" t="str">
        <f t="shared" si="47"/>
        <v/>
      </c>
      <c r="EU26" s="46" t="str">
        <f t="shared" si="48"/>
        <v/>
      </c>
      <c r="EV26" s="46" t="b">
        <f t="shared" si="49"/>
        <v>0</v>
      </c>
      <c r="EW26" s="46" t="b">
        <f t="shared" si="50"/>
        <v>0</v>
      </c>
      <c r="EX26" s="46" t="b">
        <f t="shared" si="51"/>
        <v>0</v>
      </c>
      <c r="EY26" s="46" t="b">
        <f t="shared" si="52"/>
        <v>0</v>
      </c>
      <c r="EZ26" s="46" t="b">
        <f t="shared" si="53"/>
        <v>0</v>
      </c>
      <c r="FA26" s="46" t="b">
        <f t="shared" si="54"/>
        <v>0</v>
      </c>
      <c r="FB26" s="46" t="b">
        <f t="shared" si="55"/>
        <v>0</v>
      </c>
      <c r="FC26" s="46" t="str">
        <f t="shared" si="56"/>
        <v/>
      </c>
      <c r="FD26" s="46" t="str">
        <f t="shared" si="57"/>
        <v/>
      </c>
      <c r="FE26" s="46" t="b">
        <f t="shared" si="58"/>
        <v>0</v>
      </c>
      <c r="FF26" s="46" t="str">
        <f t="shared" si="59"/>
        <v/>
      </c>
      <c r="FG26" s="46" t="str">
        <f t="shared" si="60"/>
        <v/>
      </c>
      <c r="FH26" s="46" t="b">
        <f t="shared" si="61"/>
        <v>0</v>
      </c>
      <c r="FI26" s="46" t="str">
        <f t="shared" si="62"/>
        <v/>
      </c>
      <c r="FJ26" s="46" t="str">
        <f t="shared" si="63"/>
        <v/>
      </c>
      <c r="FK26" s="46" t="b">
        <f t="shared" si="64"/>
        <v>0</v>
      </c>
      <c r="FL26" s="46" t="str">
        <f t="shared" si="65"/>
        <v/>
      </c>
      <c r="FM26" s="46" t="str">
        <f t="shared" si="66"/>
        <v/>
      </c>
      <c r="FN26" s="46" t="b">
        <f t="shared" si="67"/>
        <v>0</v>
      </c>
      <c r="FO26" s="46" t="str">
        <f t="shared" si="68"/>
        <v/>
      </c>
      <c r="FP26" s="46" t="str">
        <f t="shared" si="69"/>
        <v/>
      </c>
      <c r="FQ26" s="46" t="b">
        <f t="shared" si="70"/>
        <v>0</v>
      </c>
      <c r="FR26" s="46" t="str">
        <f t="shared" si="71"/>
        <v/>
      </c>
      <c r="FS26" s="46" t="str">
        <f t="shared" si="72"/>
        <v/>
      </c>
      <c r="FT26" s="46" t="b">
        <f t="shared" si="73"/>
        <v>0</v>
      </c>
      <c r="FU26" s="46" t="str">
        <f t="shared" si="74"/>
        <v/>
      </c>
      <c r="FV26" s="46" t="str">
        <f t="shared" si="75"/>
        <v/>
      </c>
      <c r="FW26" s="46" t="b">
        <f t="shared" si="76"/>
        <v>0</v>
      </c>
      <c r="FX26" s="46" t="str">
        <f t="shared" si="77"/>
        <v/>
      </c>
      <c r="FY26" s="46" t="str">
        <f t="shared" si="78"/>
        <v/>
      </c>
      <c r="FZ26" s="46" t="b">
        <f t="shared" si="79"/>
        <v>0</v>
      </c>
      <c r="GA26" s="46" t="str">
        <f t="shared" si="80"/>
        <v/>
      </c>
      <c r="GB26" s="46" t="str">
        <f t="shared" si="81"/>
        <v/>
      </c>
      <c r="GC26" s="46" t="b">
        <f t="shared" si="82"/>
        <v>0</v>
      </c>
      <c r="GD26" s="46" t="str">
        <f t="shared" si="83"/>
        <v/>
      </c>
      <c r="GE26" s="46" t="str">
        <f t="shared" si="84"/>
        <v/>
      </c>
      <c r="GF26" s="46" t="b">
        <f t="shared" si="85"/>
        <v>0</v>
      </c>
      <c r="GG26" s="46" t="b">
        <f t="shared" si="86"/>
        <v>0</v>
      </c>
      <c r="GH26" s="46" t="str">
        <f t="shared" si="87"/>
        <v/>
      </c>
      <c r="GI26" s="46" t="str">
        <f t="shared" si="88"/>
        <v/>
      </c>
      <c r="GJ26" s="46" t="str">
        <f t="shared" si="89"/>
        <v/>
      </c>
      <c r="GK26" s="46" t="b">
        <f t="shared" si="90"/>
        <v>0</v>
      </c>
      <c r="GL26" s="46" t="str">
        <f t="shared" si="91"/>
        <v/>
      </c>
      <c r="GM26" s="46" t="str">
        <f t="shared" si="92"/>
        <v/>
      </c>
      <c r="GN26" s="46" t="str">
        <f t="shared" si="93"/>
        <v/>
      </c>
      <c r="GO26" s="46" t="b">
        <f t="shared" si="94"/>
        <v>0</v>
      </c>
      <c r="GP26" s="46" t="str">
        <f t="shared" si="95"/>
        <v/>
      </c>
      <c r="GQ26" s="46" t="str">
        <f t="shared" si="96"/>
        <v/>
      </c>
      <c r="GR26" s="46" t="b">
        <f t="shared" si="97"/>
        <v>0</v>
      </c>
      <c r="GS26" s="46" t="str">
        <f t="shared" si="98"/>
        <v/>
      </c>
      <c r="GT26" s="46" t="str">
        <f t="shared" si="99"/>
        <v/>
      </c>
      <c r="GU26" s="46" t="b">
        <f t="shared" si="100"/>
        <v>0</v>
      </c>
      <c r="GV26" s="46" t="b">
        <f t="shared" si="101"/>
        <v>0</v>
      </c>
      <c r="GW26" s="46" t="b">
        <f t="shared" si="102"/>
        <v>0</v>
      </c>
      <c r="GX26" s="46" t="b">
        <f t="shared" si="103"/>
        <v>0</v>
      </c>
      <c r="GY26" s="46" t="b">
        <f t="shared" si="104"/>
        <v>0</v>
      </c>
      <c r="GZ26" s="46" t="b">
        <f t="shared" si="105"/>
        <v>0</v>
      </c>
      <c r="HA26" s="46" t="b">
        <f t="shared" si="106"/>
        <v>0</v>
      </c>
      <c r="HB26" s="46" t="b">
        <f t="shared" si="107"/>
        <v>0</v>
      </c>
      <c r="HC26" s="46" t="b">
        <f t="shared" si="108"/>
        <v>0</v>
      </c>
      <c r="HD26" s="46" t="b">
        <f t="shared" si="109"/>
        <v>0</v>
      </c>
      <c r="HE26" s="46" t="b">
        <f t="shared" si="110"/>
        <v>0</v>
      </c>
      <c r="HF26" s="46" t="b">
        <f t="shared" si="111"/>
        <v>0</v>
      </c>
      <c r="HG26" s="46" t="b">
        <f t="shared" si="112"/>
        <v>0</v>
      </c>
      <c r="HH26" s="46" t="b">
        <f t="shared" si="113"/>
        <v>0</v>
      </c>
      <c r="HI26" s="46" t="b">
        <f t="shared" si="114"/>
        <v>0</v>
      </c>
      <c r="HJ26" s="46" t="b">
        <f t="shared" si="115"/>
        <v>0</v>
      </c>
      <c r="HK26" s="46" t="b">
        <f t="shared" si="116"/>
        <v>0</v>
      </c>
      <c r="HL26" s="46" t="b">
        <f t="shared" si="117"/>
        <v>0</v>
      </c>
      <c r="HM26" s="46" t="b">
        <f t="shared" si="118"/>
        <v>0</v>
      </c>
      <c r="HN26" s="46" t="b">
        <f t="shared" si="119"/>
        <v>0</v>
      </c>
      <c r="HO26" s="46" t="b">
        <f t="shared" si="120"/>
        <v>0</v>
      </c>
      <c r="HP26" s="46" t="b">
        <f t="shared" si="156"/>
        <v>0</v>
      </c>
      <c r="HQ26" s="46" t="str">
        <f t="shared" si="121"/>
        <v/>
      </c>
      <c r="HR26" s="46" t="str">
        <f t="shared" si="157"/>
        <v/>
      </c>
      <c r="HS26" s="46" t="str">
        <f t="shared" si="158"/>
        <v/>
      </c>
      <c r="HT26" s="46" t="b">
        <f t="shared" si="159"/>
        <v>0</v>
      </c>
      <c r="HU26" s="46" t="b">
        <f t="shared" si="160"/>
        <v>0</v>
      </c>
      <c r="HV26" s="46" t="b">
        <f t="shared" si="161"/>
        <v>0</v>
      </c>
      <c r="HW26" s="46" t="b">
        <f t="shared" si="162"/>
        <v>0</v>
      </c>
      <c r="HX26" s="46" t="b">
        <f t="shared" si="163"/>
        <v>0</v>
      </c>
      <c r="HY26" s="46" t="b">
        <f t="shared" si="122"/>
        <v>0</v>
      </c>
      <c r="HZ26" s="46" t="b">
        <f t="shared" si="123"/>
        <v>0</v>
      </c>
      <c r="IA26" s="46" t="str">
        <f t="shared" si="124"/>
        <v/>
      </c>
      <c r="IB26" s="46" t="str">
        <f t="shared" si="125"/>
        <v/>
      </c>
      <c r="IC26" s="46" t="str">
        <f t="shared" si="126"/>
        <v/>
      </c>
      <c r="ID26" s="46" t="str">
        <f t="shared" si="127"/>
        <v/>
      </c>
      <c r="IE26" s="46" t="b">
        <f t="shared" si="128"/>
        <v>0</v>
      </c>
      <c r="IF26" s="46" t="str">
        <f t="shared" si="129"/>
        <v/>
      </c>
      <c r="IG26" s="46" t="str">
        <f t="shared" si="130"/>
        <v/>
      </c>
      <c r="IH26" s="46" t="b">
        <f t="shared" si="131"/>
        <v>0</v>
      </c>
      <c r="II26" s="46" t="b">
        <f t="shared" si="132"/>
        <v>0</v>
      </c>
      <c r="IJ26" s="46" t="b">
        <f t="shared" si="133"/>
        <v>0</v>
      </c>
      <c r="IK26" s="46" t="str">
        <f t="shared" si="134"/>
        <v/>
      </c>
      <c r="IL26" s="46" t="str">
        <f t="shared" si="135"/>
        <v/>
      </c>
      <c r="IM26" s="46" t="b">
        <f t="shared" si="136"/>
        <v>0</v>
      </c>
      <c r="IN26" s="46" t="b">
        <f t="shared" si="137"/>
        <v>0</v>
      </c>
      <c r="IO26" s="46" t="b">
        <f t="shared" si="138"/>
        <v>0</v>
      </c>
      <c r="IP26" s="46" t="b">
        <f t="shared" si="139"/>
        <v>0</v>
      </c>
      <c r="IQ26" s="46" t="b">
        <f t="shared" si="140"/>
        <v>0</v>
      </c>
      <c r="IR26" s="46" t="b">
        <f t="shared" si="141"/>
        <v>0</v>
      </c>
      <c r="IS26" s="46" t="b">
        <f t="shared" si="142"/>
        <v>0</v>
      </c>
      <c r="IT26" s="46" t="b">
        <f t="shared" si="143"/>
        <v>0</v>
      </c>
      <c r="IU26" s="46" t="b">
        <f t="shared" si="144"/>
        <v>0</v>
      </c>
      <c r="IV26" s="46" t="b">
        <f t="shared" si="145"/>
        <v>0</v>
      </c>
      <c r="IW26" s="46" t="b">
        <f t="shared" si="146"/>
        <v>0</v>
      </c>
      <c r="IX26" s="46" t="b">
        <f t="shared" si="147"/>
        <v>0</v>
      </c>
      <c r="IY26" s="46" t="b">
        <f t="shared" si="148"/>
        <v>0</v>
      </c>
    </row>
    <row r="27" spans="2:259" x14ac:dyDescent="0.3">
      <c r="B27" s="48">
        <v>15</v>
      </c>
      <c r="C27" s="61" t="str">
        <f t="shared" si="28"/>
        <v/>
      </c>
      <c r="D27" s="53"/>
      <c r="E27" s="52"/>
      <c r="F27" s="112"/>
      <c r="G27" s="52"/>
      <c r="H27" s="53"/>
      <c r="I27" s="52"/>
      <c r="J27" s="52"/>
      <c r="K27" s="53"/>
      <c r="L27" s="55"/>
      <c r="M27" s="108"/>
      <c r="N27" s="56"/>
      <c r="O27" s="52"/>
      <c r="P27" s="52"/>
      <c r="Q27" s="52"/>
      <c r="R27" s="52"/>
      <c r="S27" s="52"/>
      <c r="T27" s="53"/>
      <c r="U27" s="52"/>
      <c r="V27" s="52"/>
      <c r="W27" s="55"/>
      <c r="X27" s="55"/>
      <c r="Y27" s="52"/>
      <c r="Z27" s="55"/>
      <c r="AA27" s="52"/>
      <c r="AB27" s="53"/>
      <c r="AC27" s="53"/>
      <c r="AD27" s="53"/>
      <c r="AE27" s="57"/>
      <c r="AF27" s="113"/>
      <c r="AG27" s="57"/>
      <c r="AH27" s="58"/>
      <c r="AI27" s="58"/>
      <c r="AJ27" s="58"/>
      <c r="AK27" s="114"/>
      <c r="AL27" s="58"/>
      <c r="AM27" s="114"/>
      <c r="AN27" s="58"/>
      <c r="AO27" s="114"/>
      <c r="AP27" s="58"/>
      <c r="AQ27" s="114"/>
      <c r="AR27" s="58"/>
      <c r="AS27" s="114"/>
      <c r="AT27" s="58"/>
      <c r="AU27" s="114"/>
      <c r="AV27" s="58"/>
      <c r="AW27" s="114"/>
      <c r="AX27" s="58"/>
      <c r="AY27" s="114"/>
      <c r="AZ27" s="58"/>
      <c r="BA27" s="114"/>
      <c r="BB27" s="58"/>
      <c r="BC27" s="114"/>
      <c r="BD27" s="58"/>
      <c r="BE27" s="58"/>
      <c r="BF27" s="58"/>
      <c r="BG27" s="59"/>
      <c r="BH27" s="58"/>
      <c r="BI27" s="114"/>
      <c r="BJ27" s="53"/>
      <c r="BK27" s="58"/>
      <c r="BL27" s="114"/>
      <c r="BM27" s="58"/>
      <c r="BN27" s="114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3"/>
      <c r="CL27" s="58"/>
      <c r="CM27" s="58"/>
      <c r="CN27" s="60"/>
      <c r="CO27" s="57"/>
      <c r="CP27" s="58"/>
      <c r="CQ27" s="60"/>
      <c r="CR27" s="57"/>
      <c r="CS27" s="58"/>
      <c r="CT27" s="59"/>
      <c r="CU27" s="58"/>
      <c r="CV27" s="59"/>
      <c r="CW27" s="58"/>
      <c r="CX27" s="59"/>
      <c r="CY27" s="58"/>
      <c r="CZ27" s="58"/>
      <c r="DA27" s="58"/>
      <c r="DB27" s="53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7"/>
      <c r="DO27" s="57"/>
      <c r="DP27" s="57"/>
      <c r="DQ27" s="76" t="str">
        <f t="shared" si="30"/>
        <v/>
      </c>
      <c r="DR27" s="53"/>
      <c r="DS27" s="46" t="b">
        <f t="shared" si="149"/>
        <v>0</v>
      </c>
      <c r="DT27" s="46" t="str">
        <f t="shared" si="31"/>
        <v/>
      </c>
      <c r="DU27" s="46" t="b">
        <f t="shared" si="32"/>
        <v>0</v>
      </c>
      <c r="DV27" s="46" t="b">
        <f t="shared" si="33"/>
        <v>0</v>
      </c>
      <c r="DW27" s="46" t="b">
        <f t="shared" si="34"/>
        <v>0</v>
      </c>
      <c r="DY27" s="46" t="b">
        <f t="shared" si="35"/>
        <v>0</v>
      </c>
      <c r="DZ27" s="46" t="b">
        <f t="shared" si="36"/>
        <v>0</v>
      </c>
      <c r="EB27" s="46" t="b">
        <f t="shared" si="150"/>
        <v>0</v>
      </c>
      <c r="EC27" s="46" t="b">
        <f t="shared" si="151"/>
        <v>0</v>
      </c>
      <c r="ED27" s="46" t="b">
        <f t="shared" si="152"/>
        <v>0</v>
      </c>
      <c r="EE27" s="46" t="b">
        <f t="shared" si="153"/>
        <v>0</v>
      </c>
      <c r="EF27" s="46" t="b">
        <f t="shared" si="154"/>
        <v>0</v>
      </c>
      <c r="EG27" s="46" t="b">
        <f t="shared" si="155"/>
        <v>0</v>
      </c>
      <c r="EH27" s="46" t="b">
        <f t="shared" si="37"/>
        <v>0</v>
      </c>
      <c r="EI27" s="46" t="b">
        <f t="shared" si="38"/>
        <v>0</v>
      </c>
      <c r="EK27" s="46" t="b">
        <f t="shared" si="39"/>
        <v>0</v>
      </c>
      <c r="EL27" s="46" t="b">
        <f t="shared" si="40"/>
        <v>0</v>
      </c>
      <c r="EM27" s="46" t="b">
        <f t="shared" si="41"/>
        <v>0</v>
      </c>
      <c r="EN27" s="46" t="b">
        <f t="shared" si="42"/>
        <v>0</v>
      </c>
      <c r="EO27" s="46" t="b">
        <f t="shared" si="43"/>
        <v>0</v>
      </c>
      <c r="EP27" s="46" t="b">
        <f t="shared" si="44"/>
        <v>0</v>
      </c>
      <c r="EQ27" s="46" t="b">
        <f t="shared" si="45"/>
        <v>0</v>
      </c>
      <c r="ER27" s="46" t="b">
        <f>OR(AA27='Tablas '!$T$4,AA27='Tablas '!$T$7,AA27='Tablas '!$T$8,AA27='Tablas '!$T$11)</f>
        <v>0</v>
      </c>
      <c r="ES27" s="46" t="str">
        <f t="shared" si="46"/>
        <v/>
      </c>
      <c r="ET27" s="46" t="str">
        <f t="shared" si="47"/>
        <v/>
      </c>
      <c r="EU27" s="46" t="str">
        <f t="shared" si="48"/>
        <v/>
      </c>
      <c r="EV27" s="46" t="b">
        <f t="shared" si="49"/>
        <v>0</v>
      </c>
      <c r="EW27" s="46" t="b">
        <f t="shared" si="50"/>
        <v>0</v>
      </c>
      <c r="EX27" s="46" t="b">
        <f t="shared" si="51"/>
        <v>0</v>
      </c>
      <c r="EY27" s="46" t="b">
        <f t="shared" si="52"/>
        <v>0</v>
      </c>
      <c r="EZ27" s="46" t="b">
        <f t="shared" si="53"/>
        <v>0</v>
      </c>
      <c r="FA27" s="46" t="b">
        <f t="shared" si="54"/>
        <v>0</v>
      </c>
      <c r="FB27" s="46" t="b">
        <f t="shared" si="55"/>
        <v>0</v>
      </c>
      <c r="FC27" s="46" t="str">
        <f t="shared" si="56"/>
        <v/>
      </c>
      <c r="FD27" s="46" t="str">
        <f t="shared" si="57"/>
        <v/>
      </c>
      <c r="FE27" s="46" t="b">
        <f t="shared" si="58"/>
        <v>0</v>
      </c>
      <c r="FF27" s="46" t="str">
        <f t="shared" si="59"/>
        <v/>
      </c>
      <c r="FG27" s="46" t="str">
        <f t="shared" si="60"/>
        <v/>
      </c>
      <c r="FH27" s="46" t="b">
        <f t="shared" si="61"/>
        <v>0</v>
      </c>
      <c r="FI27" s="46" t="str">
        <f t="shared" si="62"/>
        <v/>
      </c>
      <c r="FJ27" s="46" t="str">
        <f t="shared" si="63"/>
        <v/>
      </c>
      <c r="FK27" s="46" t="b">
        <f t="shared" si="64"/>
        <v>0</v>
      </c>
      <c r="FL27" s="46" t="str">
        <f t="shared" si="65"/>
        <v/>
      </c>
      <c r="FM27" s="46" t="str">
        <f t="shared" si="66"/>
        <v/>
      </c>
      <c r="FN27" s="46" t="b">
        <f t="shared" si="67"/>
        <v>0</v>
      </c>
      <c r="FO27" s="46" t="str">
        <f t="shared" si="68"/>
        <v/>
      </c>
      <c r="FP27" s="46" t="str">
        <f t="shared" si="69"/>
        <v/>
      </c>
      <c r="FQ27" s="46" t="b">
        <f t="shared" si="70"/>
        <v>0</v>
      </c>
      <c r="FR27" s="46" t="str">
        <f t="shared" si="71"/>
        <v/>
      </c>
      <c r="FS27" s="46" t="str">
        <f t="shared" si="72"/>
        <v/>
      </c>
      <c r="FT27" s="46" t="b">
        <f t="shared" si="73"/>
        <v>0</v>
      </c>
      <c r="FU27" s="46" t="str">
        <f t="shared" si="74"/>
        <v/>
      </c>
      <c r="FV27" s="46" t="str">
        <f t="shared" si="75"/>
        <v/>
      </c>
      <c r="FW27" s="46" t="b">
        <f t="shared" si="76"/>
        <v>0</v>
      </c>
      <c r="FX27" s="46" t="str">
        <f t="shared" si="77"/>
        <v/>
      </c>
      <c r="FY27" s="46" t="str">
        <f t="shared" si="78"/>
        <v/>
      </c>
      <c r="FZ27" s="46" t="b">
        <f t="shared" si="79"/>
        <v>0</v>
      </c>
      <c r="GA27" s="46" t="str">
        <f t="shared" si="80"/>
        <v/>
      </c>
      <c r="GB27" s="46" t="str">
        <f t="shared" si="81"/>
        <v/>
      </c>
      <c r="GC27" s="46" t="b">
        <f t="shared" si="82"/>
        <v>0</v>
      </c>
      <c r="GD27" s="46" t="str">
        <f t="shared" si="83"/>
        <v/>
      </c>
      <c r="GE27" s="46" t="str">
        <f t="shared" si="84"/>
        <v/>
      </c>
      <c r="GF27" s="46" t="b">
        <f t="shared" si="85"/>
        <v>0</v>
      </c>
      <c r="GG27" s="46" t="b">
        <f t="shared" si="86"/>
        <v>0</v>
      </c>
      <c r="GH27" s="46" t="str">
        <f t="shared" si="87"/>
        <v/>
      </c>
      <c r="GI27" s="46" t="str">
        <f t="shared" si="88"/>
        <v/>
      </c>
      <c r="GJ27" s="46" t="str">
        <f t="shared" si="89"/>
        <v/>
      </c>
      <c r="GK27" s="46" t="b">
        <f t="shared" si="90"/>
        <v>0</v>
      </c>
      <c r="GL27" s="46" t="str">
        <f t="shared" si="91"/>
        <v/>
      </c>
      <c r="GM27" s="46" t="str">
        <f t="shared" si="92"/>
        <v/>
      </c>
      <c r="GN27" s="46" t="str">
        <f t="shared" si="93"/>
        <v/>
      </c>
      <c r="GO27" s="46" t="b">
        <f t="shared" si="94"/>
        <v>0</v>
      </c>
      <c r="GP27" s="46" t="str">
        <f t="shared" si="95"/>
        <v/>
      </c>
      <c r="GQ27" s="46" t="str">
        <f t="shared" si="96"/>
        <v/>
      </c>
      <c r="GR27" s="46" t="b">
        <f t="shared" si="97"/>
        <v>0</v>
      </c>
      <c r="GS27" s="46" t="str">
        <f t="shared" si="98"/>
        <v/>
      </c>
      <c r="GT27" s="46" t="str">
        <f t="shared" si="99"/>
        <v/>
      </c>
      <c r="GU27" s="46" t="b">
        <f t="shared" si="100"/>
        <v>0</v>
      </c>
      <c r="GV27" s="46" t="b">
        <f t="shared" si="101"/>
        <v>0</v>
      </c>
      <c r="GW27" s="46" t="b">
        <f t="shared" si="102"/>
        <v>0</v>
      </c>
      <c r="GX27" s="46" t="b">
        <f t="shared" si="103"/>
        <v>0</v>
      </c>
      <c r="GY27" s="46" t="b">
        <f t="shared" si="104"/>
        <v>0</v>
      </c>
      <c r="GZ27" s="46" t="b">
        <f t="shared" si="105"/>
        <v>0</v>
      </c>
      <c r="HA27" s="46" t="b">
        <f t="shared" si="106"/>
        <v>0</v>
      </c>
      <c r="HB27" s="46" t="b">
        <f t="shared" si="107"/>
        <v>0</v>
      </c>
      <c r="HC27" s="46" t="b">
        <f t="shared" si="108"/>
        <v>0</v>
      </c>
      <c r="HD27" s="46" t="b">
        <f t="shared" si="109"/>
        <v>0</v>
      </c>
      <c r="HE27" s="46" t="b">
        <f t="shared" si="110"/>
        <v>0</v>
      </c>
      <c r="HF27" s="46" t="b">
        <f t="shared" si="111"/>
        <v>0</v>
      </c>
      <c r="HG27" s="46" t="b">
        <f t="shared" si="112"/>
        <v>0</v>
      </c>
      <c r="HH27" s="46" t="b">
        <f t="shared" si="113"/>
        <v>0</v>
      </c>
      <c r="HI27" s="46" t="b">
        <f t="shared" si="114"/>
        <v>0</v>
      </c>
      <c r="HJ27" s="46" t="b">
        <f t="shared" si="115"/>
        <v>0</v>
      </c>
      <c r="HK27" s="46" t="b">
        <f t="shared" si="116"/>
        <v>0</v>
      </c>
      <c r="HL27" s="46" t="b">
        <f t="shared" si="117"/>
        <v>0</v>
      </c>
      <c r="HM27" s="46" t="b">
        <f t="shared" si="118"/>
        <v>0</v>
      </c>
      <c r="HN27" s="46" t="b">
        <f t="shared" si="119"/>
        <v>0</v>
      </c>
      <c r="HO27" s="46" t="b">
        <f t="shared" si="120"/>
        <v>0</v>
      </c>
      <c r="HP27" s="46" t="b">
        <f t="shared" si="156"/>
        <v>0</v>
      </c>
      <c r="HQ27" s="46" t="str">
        <f t="shared" si="121"/>
        <v/>
      </c>
      <c r="HR27" s="46" t="str">
        <f t="shared" si="157"/>
        <v/>
      </c>
      <c r="HS27" s="46" t="str">
        <f t="shared" si="158"/>
        <v/>
      </c>
      <c r="HT27" s="46" t="b">
        <f t="shared" si="159"/>
        <v>0</v>
      </c>
      <c r="HU27" s="46" t="b">
        <f t="shared" si="160"/>
        <v>0</v>
      </c>
      <c r="HV27" s="46" t="b">
        <f t="shared" si="161"/>
        <v>0</v>
      </c>
      <c r="HW27" s="46" t="b">
        <f t="shared" si="162"/>
        <v>0</v>
      </c>
      <c r="HX27" s="46" t="b">
        <f t="shared" si="163"/>
        <v>0</v>
      </c>
      <c r="HY27" s="46" t="b">
        <f t="shared" si="122"/>
        <v>0</v>
      </c>
      <c r="HZ27" s="46" t="b">
        <f t="shared" si="123"/>
        <v>0</v>
      </c>
      <c r="IA27" s="46" t="str">
        <f t="shared" si="124"/>
        <v/>
      </c>
      <c r="IB27" s="46" t="str">
        <f t="shared" si="125"/>
        <v/>
      </c>
      <c r="IC27" s="46" t="str">
        <f t="shared" si="126"/>
        <v/>
      </c>
      <c r="ID27" s="46" t="str">
        <f t="shared" si="127"/>
        <v/>
      </c>
      <c r="IE27" s="46" t="b">
        <f t="shared" si="128"/>
        <v>0</v>
      </c>
      <c r="IF27" s="46" t="str">
        <f t="shared" si="129"/>
        <v/>
      </c>
      <c r="IG27" s="46" t="str">
        <f t="shared" si="130"/>
        <v/>
      </c>
      <c r="IH27" s="46" t="b">
        <f t="shared" si="131"/>
        <v>0</v>
      </c>
      <c r="II27" s="46" t="b">
        <f t="shared" si="132"/>
        <v>0</v>
      </c>
      <c r="IJ27" s="46" t="b">
        <f t="shared" si="133"/>
        <v>0</v>
      </c>
      <c r="IK27" s="46" t="str">
        <f t="shared" si="134"/>
        <v/>
      </c>
      <c r="IL27" s="46" t="str">
        <f t="shared" si="135"/>
        <v/>
      </c>
      <c r="IM27" s="46" t="b">
        <f t="shared" si="136"/>
        <v>0</v>
      </c>
      <c r="IN27" s="46" t="b">
        <f t="shared" si="137"/>
        <v>0</v>
      </c>
      <c r="IO27" s="46" t="b">
        <f t="shared" si="138"/>
        <v>0</v>
      </c>
      <c r="IP27" s="46" t="b">
        <f t="shared" si="139"/>
        <v>0</v>
      </c>
      <c r="IQ27" s="46" t="b">
        <f t="shared" si="140"/>
        <v>0</v>
      </c>
      <c r="IR27" s="46" t="b">
        <f t="shared" si="141"/>
        <v>0</v>
      </c>
      <c r="IS27" s="46" t="b">
        <f t="shared" si="142"/>
        <v>0</v>
      </c>
      <c r="IT27" s="46" t="b">
        <f t="shared" si="143"/>
        <v>0</v>
      </c>
      <c r="IU27" s="46" t="b">
        <f t="shared" si="144"/>
        <v>0</v>
      </c>
      <c r="IV27" s="46" t="b">
        <f t="shared" si="145"/>
        <v>0</v>
      </c>
      <c r="IW27" s="46" t="b">
        <f t="shared" si="146"/>
        <v>0</v>
      </c>
      <c r="IX27" s="46" t="b">
        <f t="shared" si="147"/>
        <v>0</v>
      </c>
      <c r="IY27" s="46" t="b">
        <f t="shared" si="148"/>
        <v>0</v>
      </c>
    </row>
    <row r="28" spans="2:259" x14ac:dyDescent="0.3">
      <c r="B28" s="48">
        <v>16</v>
      </c>
      <c r="C28" s="61" t="str">
        <f t="shared" si="28"/>
        <v/>
      </c>
      <c r="D28" s="53"/>
      <c r="E28" s="52"/>
      <c r="F28" s="112"/>
      <c r="G28" s="52"/>
      <c r="H28" s="53"/>
      <c r="I28" s="52"/>
      <c r="J28" s="52"/>
      <c r="K28" s="53"/>
      <c r="L28" s="55"/>
      <c r="M28" s="108"/>
      <c r="N28" s="56"/>
      <c r="O28" s="52"/>
      <c r="P28" s="52"/>
      <c r="Q28" s="52"/>
      <c r="R28" s="52"/>
      <c r="S28" s="52"/>
      <c r="T28" s="53"/>
      <c r="U28" s="52"/>
      <c r="V28" s="52"/>
      <c r="W28" s="55"/>
      <c r="X28" s="55"/>
      <c r="Y28" s="52"/>
      <c r="Z28" s="55"/>
      <c r="AA28" s="52"/>
      <c r="AB28" s="53"/>
      <c r="AC28" s="53"/>
      <c r="AD28" s="53"/>
      <c r="AE28" s="57"/>
      <c r="AF28" s="113"/>
      <c r="AG28" s="57"/>
      <c r="AH28" s="58"/>
      <c r="AI28" s="58"/>
      <c r="AJ28" s="58"/>
      <c r="AK28" s="114"/>
      <c r="AL28" s="58"/>
      <c r="AM28" s="114"/>
      <c r="AN28" s="58"/>
      <c r="AO28" s="114"/>
      <c r="AP28" s="58"/>
      <c r="AQ28" s="114"/>
      <c r="AR28" s="58"/>
      <c r="AS28" s="114"/>
      <c r="AT28" s="58"/>
      <c r="AU28" s="114"/>
      <c r="AV28" s="58"/>
      <c r="AW28" s="114"/>
      <c r="AX28" s="58"/>
      <c r="AY28" s="114"/>
      <c r="AZ28" s="58"/>
      <c r="BA28" s="114"/>
      <c r="BB28" s="58"/>
      <c r="BC28" s="114"/>
      <c r="BD28" s="58"/>
      <c r="BE28" s="58"/>
      <c r="BF28" s="58"/>
      <c r="BG28" s="59"/>
      <c r="BH28" s="58"/>
      <c r="BI28" s="114"/>
      <c r="BJ28" s="53"/>
      <c r="BK28" s="58"/>
      <c r="BL28" s="114"/>
      <c r="BM28" s="58"/>
      <c r="BN28" s="114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3"/>
      <c r="CL28" s="58"/>
      <c r="CM28" s="58"/>
      <c r="CN28" s="60"/>
      <c r="CO28" s="57"/>
      <c r="CP28" s="58"/>
      <c r="CQ28" s="60"/>
      <c r="CR28" s="57"/>
      <c r="CS28" s="58"/>
      <c r="CT28" s="59"/>
      <c r="CU28" s="58"/>
      <c r="CV28" s="59"/>
      <c r="CW28" s="58"/>
      <c r="CX28" s="59"/>
      <c r="CY28" s="58"/>
      <c r="CZ28" s="58"/>
      <c r="DA28" s="58"/>
      <c r="DB28" s="53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7"/>
      <c r="DO28" s="57"/>
      <c r="DP28" s="57"/>
      <c r="DQ28" s="76" t="str">
        <f t="shared" si="30"/>
        <v/>
      </c>
      <c r="DR28" s="53"/>
      <c r="DS28" s="46" t="b">
        <f t="shared" si="149"/>
        <v>0</v>
      </c>
      <c r="DT28" s="46" t="str">
        <f t="shared" si="31"/>
        <v/>
      </c>
      <c r="DU28" s="46" t="b">
        <f t="shared" si="32"/>
        <v>0</v>
      </c>
      <c r="DV28" s="46" t="b">
        <f t="shared" si="33"/>
        <v>0</v>
      </c>
      <c r="DW28" s="46" t="b">
        <f t="shared" si="34"/>
        <v>0</v>
      </c>
      <c r="DY28" s="46" t="b">
        <f t="shared" si="35"/>
        <v>0</v>
      </c>
      <c r="DZ28" s="46" t="b">
        <f t="shared" si="36"/>
        <v>0</v>
      </c>
      <c r="EB28" s="46" t="b">
        <f t="shared" si="150"/>
        <v>0</v>
      </c>
      <c r="EC28" s="46" t="b">
        <f t="shared" si="151"/>
        <v>0</v>
      </c>
      <c r="ED28" s="46" t="b">
        <f t="shared" si="152"/>
        <v>0</v>
      </c>
      <c r="EE28" s="46" t="b">
        <f t="shared" si="153"/>
        <v>0</v>
      </c>
      <c r="EF28" s="46" t="b">
        <f t="shared" si="154"/>
        <v>0</v>
      </c>
      <c r="EG28" s="46" t="b">
        <f t="shared" si="155"/>
        <v>0</v>
      </c>
      <c r="EH28" s="46" t="b">
        <f t="shared" si="37"/>
        <v>0</v>
      </c>
      <c r="EI28" s="46" t="b">
        <f t="shared" si="38"/>
        <v>0</v>
      </c>
      <c r="EK28" s="46" t="b">
        <f t="shared" si="39"/>
        <v>0</v>
      </c>
      <c r="EL28" s="46" t="b">
        <f t="shared" si="40"/>
        <v>0</v>
      </c>
      <c r="EM28" s="46" t="b">
        <f t="shared" si="41"/>
        <v>0</v>
      </c>
      <c r="EN28" s="46" t="b">
        <f t="shared" si="42"/>
        <v>0</v>
      </c>
      <c r="EO28" s="46" t="b">
        <f t="shared" si="43"/>
        <v>0</v>
      </c>
      <c r="EP28" s="46" t="b">
        <f t="shared" si="44"/>
        <v>0</v>
      </c>
      <c r="EQ28" s="46" t="b">
        <f t="shared" si="45"/>
        <v>0</v>
      </c>
      <c r="ER28" s="46" t="b">
        <f>OR(AA28='Tablas '!$T$4,AA28='Tablas '!$T$7,AA28='Tablas '!$T$8,AA28='Tablas '!$T$11)</f>
        <v>0</v>
      </c>
      <c r="ES28" s="46" t="str">
        <f t="shared" si="46"/>
        <v/>
      </c>
      <c r="ET28" s="46" t="str">
        <f t="shared" si="47"/>
        <v/>
      </c>
      <c r="EU28" s="46" t="str">
        <f t="shared" si="48"/>
        <v/>
      </c>
      <c r="EV28" s="46" t="b">
        <f t="shared" si="49"/>
        <v>0</v>
      </c>
      <c r="EW28" s="46" t="b">
        <f t="shared" si="50"/>
        <v>0</v>
      </c>
      <c r="EX28" s="46" t="b">
        <f t="shared" si="51"/>
        <v>0</v>
      </c>
      <c r="EY28" s="46" t="b">
        <f t="shared" si="52"/>
        <v>0</v>
      </c>
      <c r="EZ28" s="46" t="b">
        <f t="shared" si="53"/>
        <v>0</v>
      </c>
      <c r="FA28" s="46" t="b">
        <f t="shared" si="54"/>
        <v>0</v>
      </c>
      <c r="FB28" s="46" t="b">
        <f t="shared" si="55"/>
        <v>0</v>
      </c>
      <c r="FC28" s="46" t="str">
        <f t="shared" si="56"/>
        <v/>
      </c>
      <c r="FD28" s="46" t="str">
        <f t="shared" si="57"/>
        <v/>
      </c>
      <c r="FE28" s="46" t="b">
        <f t="shared" si="58"/>
        <v>0</v>
      </c>
      <c r="FF28" s="46" t="str">
        <f t="shared" si="59"/>
        <v/>
      </c>
      <c r="FG28" s="46" t="str">
        <f t="shared" si="60"/>
        <v/>
      </c>
      <c r="FH28" s="46" t="b">
        <f t="shared" si="61"/>
        <v>0</v>
      </c>
      <c r="FI28" s="46" t="str">
        <f t="shared" si="62"/>
        <v/>
      </c>
      <c r="FJ28" s="46" t="str">
        <f t="shared" si="63"/>
        <v/>
      </c>
      <c r="FK28" s="46" t="b">
        <f t="shared" si="64"/>
        <v>0</v>
      </c>
      <c r="FL28" s="46" t="str">
        <f t="shared" si="65"/>
        <v/>
      </c>
      <c r="FM28" s="46" t="str">
        <f t="shared" si="66"/>
        <v/>
      </c>
      <c r="FN28" s="46" t="b">
        <f t="shared" si="67"/>
        <v>0</v>
      </c>
      <c r="FO28" s="46" t="str">
        <f t="shared" si="68"/>
        <v/>
      </c>
      <c r="FP28" s="46" t="str">
        <f t="shared" si="69"/>
        <v/>
      </c>
      <c r="FQ28" s="46" t="b">
        <f t="shared" si="70"/>
        <v>0</v>
      </c>
      <c r="FR28" s="46" t="str">
        <f t="shared" si="71"/>
        <v/>
      </c>
      <c r="FS28" s="46" t="str">
        <f t="shared" si="72"/>
        <v/>
      </c>
      <c r="FT28" s="46" t="b">
        <f t="shared" si="73"/>
        <v>0</v>
      </c>
      <c r="FU28" s="46" t="str">
        <f t="shared" si="74"/>
        <v/>
      </c>
      <c r="FV28" s="46" t="str">
        <f t="shared" si="75"/>
        <v/>
      </c>
      <c r="FW28" s="46" t="b">
        <f t="shared" si="76"/>
        <v>0</v>
      </c>
      <c r="FX28" s="46" t="str">
        <f t="shared" si="77"/>
        <v/>
      </c>
      <c r="FY28" s="46" t="str">
        <f t="shared" si="78"/>
        <v/>
      </c>
      <c r="FZ28" s="46" t="b">
        <f t="shared" si="79"/>
        <v>0</v>
      </c>
      <c r="GA28" s="46" t="str">
        <f t="shared" si="80"/>
        <v/>
      </c>
      <c r="GB28" s="46" t="str">
        <f t="shared" si="81"/>
        <v/>
      </c>
      <c r="GC28" s="46" t="b">
        <f t="shared" si="82"/>
        <v>0</v>
      </c>
      <c r="GD28" s="46" t="str">
        <f t="shared" si="83"/>
        <v/>
      </c>
      <c r="GE28" s="46" t="str">
        <f t="shared" si="84"/>
        <v/>
      </c>
      <c r="GF28" s="46" t="b">
        <f t="shared" si="85"/>
        <v>0</v>
      </c>
      <c r="GG28" s="46" t="b">
        <f t="shared" si="86"/>
        <v>0</v>
      </c>
      <c r="GH28" s="46" t="str">
        <f t="shared" si="87"/>
        <v/>
      </c>
      <c r="GI28" s="46" t="str">
        <f t="shared" si="88"/>
        <v/>
      </c>
      <c r="GJ28" s="46" t="str">
        <f t="shared" si="89"/>
        <v/>
      </c>
      <c r="GK28" s="46" t="b">
        <f t="shared" si="90"/>
        <v>0</v>
      </c>
      <c r="GL28" s="46" t="str">
        <f t="shared" si="91"/>
        <v/>
      </c>
      <c r="GM28" s="46" t="str">
        <f t="shared" si="92"/>
        <v/>
      </c>
      <c r="GN28" s="46" t="str">
        <f t="shared" si="93"/>
        <v/>
      </c>
      <c r="GO28" s="46" t="b">
        <f t="shared" si="94"/>
        <v>0</v>
      </c>
      <c r="GP28" s="46" t="str">
        <f t="shared" si="95"/>
        <v/>
      </c>
      <c r="GQ28" s="46" t="str">
        <f t="shared" si="96"/>
        <v/>
      </c>
      <c r="GR28" s="46" t="b">
        <f t="shared" si="97"/>
        <v>0</v>
      </c>
      <c r="GS28" s="46" t="str">
        <f t="shared" si="98"/>
        <v/>
      </c>
      <c r="GT28" s="46" t="str">
        <f t="shared" si="99"/>
        <v/>
      </c>
      <c r="GU28" s="46" t="b">
        <f t="shared" si="100"/>
        <v>0</v>
      </c>
      <c r="GV28" s="46" t="b">
        <f t="shared" si="101"/>
        <v>0</v>
      </c>
      <c r="GW28" s="46" t="b">
        <f t="shared" si="102"/>
        <v>0</v>
      </c>
      <c r="GX28" s="46" t="b">
        <f t="shared" si="103"/>
        <v>0</v>
      </c>
      <c r="GY28" s="46" t="b">
        <f t="shared" si="104"/>
        <v>0</v>
      </c>
      <c r="GZ28" s="46" t="b">
        <f t="shared" si="105"/>
        <v>0</v>
      </c>
      <c r="HA28" s="46" t="b">
        <f t="shared" si="106"/>
        <v>0</v>
      </c>
      <c r="HB28" s="46" t="b">
        <f t="shared" si="107"/>
        <v>0</v>
      </c>
      <c r="HC28" s="46" t="b">
        <f t="shared" si="108"/>
        <v>0</v>
      </c>
      <c r="HD28" s="46" t="b">
        <f t="shared" si="109"/>
        <v>0</v>
      </c>
      <c r="HE28" s="46" t="b">
        <f t="shared" si="110"/>
        <v>0</v>
      </c>
      <c r="HF28" s="46" t="b">
        <f t="shared" si="111"/>
        <v>0</v>
      </c>
      <c r="HG28" s="46" t="b">
        <f t="shared" si="112"/>
        <v>0</v>
      </c>
      <c r="HH28" s="46" t="b">
        <f t="shared" si="113"/>
        <v>0</v>
      </c>
      <c r="HI28" s="46" t="b">
        <f t="shared" si="114"/>
        <v>0</v>
      </c>
      <c r="HJ28" s="46" t="b">
        <f t="shared" si="115"/>
        <v>0</v>
      </c>
      <c r="HK28" s="46" t="b">
        <f t="shared" si="116"/>
        <v>0</v>
      </c>
      <c r="HL28" s="46" t="b">
        <f t="shared" si="117"/>
        <v>0</v>
      </c>
      <c r="HM28" s="46" t="b">
        <f t="shared" si="118"/>
        <v>0</v>
      </c>
      <c r="HN28" s="46" t="b">
        <f t="shared" si="119"/>
        <v>0</v>
      </c>
      <c r="HO28" s="46" t="b">
        <f t="shared" si="120"/>
        <v>0</v>
      </c>
      <c r="HP28" s="46" t="b">
        <f t="shared" si="156"/>
        <v>0</v>
      </c>
      <c r="HQ28" s="46" t="str">
        <f t="shared" si="121"/>
        <v/>
      </c>
      <c r="HR28" s="46" t="str">
        <f t="shared" si="157"/>
        <v/>
      </c>
      <c r="HS28" s="46" t="str">
        <f t="shared" si="158"/>
        <v/>
      </c>
      <c r="HT28" s="46" t="b">
        <f t="shared" si="159"/>
        <v>0</v>
      </c>
      <c r="HU28" s="46" t="b">
        <f t="shared" si="160"/>
        <v>0</v>
      </c>
      <c r="HV28" s="46" t="b">
        <f t="shared" si="161"/>
        <v>0</v>
      </c>
      <c r="HW28" s="46" t="b">
        <f t="shared" si="162"/>
        <v>0</v>
      </c>
      <c r="HX28" s="46" t="b">
        <f t="shared" si="163"/>
        <v>0</v>
      </c>
      <c r="HY28" s="46" t="b">
        <f t="shared" si="122"/>
        <v>0</v>
      </c>
      <c r="HZ28" s="46" t="b">
        <f t="shared" si="123"/>
        <v>0</v>
      </c>
      <c r="IA28" s="46" t="str">
        <f t="shared" si="124"/>
        <v/>
      </c>
      <c r="IB28" s="46" t="str">
        <f t="shared" si="125"/>
        <v/>
      </c>
      <c r="IC28" s="46" t="str">
        <f t="shared" si="126"/>
        <v/>
      </c>
      <c r="ID28" s="46" t="str">
        <f t="shared" si="127"/>
        <v/>
      </c>
      <c r="IE28" s="46" t="b">
        <f t="shared" si="128"/>
        <v>0</v>
      </c>
      <c r="IF28" s="46" t="str">
        <f t="shared" si="129"/>
        <v/>
      </c>
      <c r="IG28" s="46" t="str">
        <f t="shared" si="130"/>
        <v/>
      </c>
      <c r="IH28" s="46" t="b">
        <f t="shared" si="131"/>
        <v>0</v>
      </c>
      <c r="II28" s="46" t="b">
        <f t="shared" si="132"/>
        <v>0</v>
      </c>
      <c r="IJ28" s="46" t="b">
        <f t="shared" si="133"/>
        <v>0</v>
      </c>
      <c r="IK28" s="46" t="str">
        <f t="shared" si="134"/>
        <v/>
      </c>
      <c r="IL28" s="46" t="str">
        <f t="shared" si="135"/>
        <v/>
      </c>
      <c r="IM28" s="46" t="b">
        <f t="shared" si="136"/>
        <v>0</v>
      </c>
      <c r="IN28" s="46" t="b">
        <f t="shared" si="137"/>
        <v>0</v>
      </c>
      <c r="IO28" s="46" t="b">
        <f t="shared" si="138"/>
        <v>0</v>
      </c>
      <c r="IP28" s="46" t="b">
        <f t="shared" si="139"/>
        <v>0</v>
      </c>
      <c r="IQ28" s="46" t="b">
        <f t="shared" si="140"/>
        <v>0</v>
      </c>
      <c r="IR28" s="46" t="b">
        <f t="shared" si="141"/>
        <v>0</v>
      </c>
      <c r="IS28" s="46" t="b">
        <f t="shared" si="142"/>
        <v>0</v>
      </c>
      <c r="IT28" s="46" t="b">
        <f t="shared" si="143"/>
        <v>0</v>
      </c>
      <c r="IU28" s="46" t="b">
        <f t="shared" si="144"/>
        <v>0</v>
      </c>
      <c r="IV28" s="46" t="b">
        <f t="shared" si="145"/>
        <v>0</v>
      </c>
      <c r="IW28" s="46" t="b">
        <f t="shared" si="146"/>
        <v>0</v>
      </c>
      <c r="IX28" s="46" t="b">
        <f t="shared" si="147"/>
        <v>0</v>
      </c>
      <c r="IY28" s="46" t="b">
        <f t="shared" si="148"/>
        <v>0</v>
      </c>
    </row>
    <row r="29" spans="2:259" x14ac:dyDescent="0.3">
      <c r="B29" s="48">
        <v>17</v>
      </c>
      <c r="C29" s="61" t="str">
        <f t="shared" si="28"/>
        <v/>
      </c>
      <c r="D29" s="53"/>
      <c r="E29" s="52"/>
      <c r="F29" s="112"/>
      <c r="G29" s="52"/>
      <c r="H29" s="53"/>
      <c r="I29" s="52"/>
      <c r="J29" s="52"/>
      <c r="K29" s="53"/>
      <c r="L29" s="55"/>
      <c r="M29" s="108"/>
      <c r="N29" s="56"/>
      <c r="O29" s="52"/>
      <c r="P29" s="52"/>
      <c r="Q29" s="52"/>
      <c r="R29" s="52"/>
      <c r="S29" s="52"/>
      <c r="T29" s="53"/>
      <c r="U29" s="52"/>
      <c r="V29" s="52"/>
      <c r="W29" s="55"/>
      <c r="X29" s="55"/>
      <c r="Y29" s="52"/>
      <c r="Z29" s="55"/>
      <c r="AA29" s="52"/>
      <c r="AB29" s="53"/>
      <c r="AC29" s="53"/>
      <c r="AD29" s="53"/>
      <c r="AE29" s="57"/>
      <c r="AF29" s="113"/>
      <c r="AG29" s="57"/>
      <c r="AH29" s="58"/>
      <c r="AI29" s="58"/>
      <c r="AJ29" s="58"/>
      <c r="AK29" s="114"/>
      <c r="AL29" s="58"/>
      <c r="AM29" s="114"/>
      <c r="AN29" s="58"/>
      <c r="AO29" s="114"/>
      <c r="AP29" s="58"/>
      <c r="AQ29" s="114"/>
      <c r="AR29" s="58"/>
      <c r="AS29" s="114"/>
      <c r="AT29" s="58"/>
      <c r="AU29" s="114"/>
      <c r="AV29" s="58"/>
      <c r="AW29" s="114"/>
      <c r="AX29" s="58"/>
      <c r="AY29" s="114"/>
      <c r="AZ29" s="58"/>
      <c r="BA29" s="114"/>
      <c r="BB29" s="58"/>
      <c r="BC29" s="114"/>
      <c r="BD29" s="58"/>
      <c r="BE29" s="58"/>
      <c r="BF29" s="58"/>
      <c r="BG29" s="59"/>
      <c r="BH29" s="58"/>
      <c r="BI29" s="114"/>
      <c r="BJ29" s="53"/>
      <c r="BK29" s="58"/>
      <c r="BL29" s="114"/>
      <c r="BM29" s="58"/>
      <c r="BN29" s="114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3"/>
      <c r="CL29" s="58"/>
      <c r="CM29" s="58"/>
      <c r="CN29" s="60"/>
      <c r="CO29" s="57"/>
      <c r="CP29" s="58"/>
      <c r="CQ29" s="60"/>
      <c r="CR29" s="57"/>
      <c r="CS29" s="58"/>
      <c r="CT29" s="59"/>
      <c r="CU29" s="58"/>
      <c r="CV29" s="59"/>
      <c r="CW29" s="58"/>
      <c r="CX29" s="59"/>
      <c r="CY29" s="58"/>
      <c r="CZ29" s="58"/>
      <c r="DA29" s="58"/>
      <c r="DB29" s="53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7"/>
      <c r="DO29" s="57"/>
      <c r="DP29" s="57"/>
      <c r="DQ29" s="76" t="str">
        <f t="shared" si="30"/>
        <v/>
      </c>
      <c r="DR29" s="53"/>
      <c r="DS29" s="46" t="b">
        <f t="shared" si="149"/>
        <v>0</v>
      </c>
      <c r="DT29" s="46" t="str">
        <f t="shared" si="31"/>
        <v/>
      </c>
      <c r="DU29" s="46" t="b">
        <f t="shared" si="32"/>
        <v>0</v>
      </c>
      <c r="DV29" s="46" t="b">
        <f t="shared" si="33"/>
        <v>0</v>
      </c>
      <c r="DW29" s="46" t="b">
        <f t="shared" si="34"/>
        <v>0</v>
      </c>
      <c r="DY29" s="46" t="b">
        <f t="shared" si="35"/>
        <v>0</v>
      </c>
      <c r="DZ29" s="46" t="b">
        <f t="shared" si="36"/>
        <v>0</v>
      </c>
      <c r="EB29" s="46" t="b">
        <f t="shared" si="150"/>
        <v>0</v>
      </c>
      <c r="EC29" s="46" t="b">
        <f t="shared" si="151"/>
        <v>0</v>
      </c>
      <c r="ED29" s="46" t="b">
        <f t="shared" si="152"/>
        <v>0</v>
      </c>
      <c r="EE29" s="46" t="b">
        <f t="shared" si="153"/>
        <v>0</v>
      </c>
      <c r="EF29" s="46" t="b">
        <f t="shared" si="154"/>
        <v>0</v>
      </c>
      <c r="EG29" s="46" t="b">
        <f t="shared" si="155"/>
        <v>0</v>
      </c>
      <c r="EH29" s="46" t="b">
        <f t="shared" si="37"/>
        <v>0</v>
      </c>
      <c r="EI29" s="46" t="b">
        <f t="shared" si="38"/>
        <v>0</v>
      </c>
      <c r="EK29" s="46" t="b">
        <f t="shared" si="39"/>
        <v>0</v>
      </c>
      <c r="EL29" s="46" t="b">
        <f t="shared" si="40"/>
        <v>0</v>
      </c>
      <c r="EM29" s="46" t="b">
        <f t="shared" si="41"/>
        <v>0</v>
      </c>
      <c r="EN29" s="46" t="b">
        <f t="shared" si="42"/>
        <v>0</v>
      </c>
      <c r="EO29" s="46" t="b">
        <f t="shared" si="43"/>
        <v>0</v>
      </c>
      <c r="EP29" s="46" t="b">
        <f t="shared" si="44"/>
        <v>0</v>
      </c>
      <c r="EQ29" s="46" t="b">
        <f t="shared" si="45"/>
        <v>0</v>
      </c>
      <c r="ER29" s="46" t="b">
        <f>OR(AA29='Tablas '!$T$4,AA29='Tablas '!$T$7,AA29='Tablas '!$T$8,AA29='Tablas '!$T$11)</f>
        <v>0</v>
      </c>
      <c r="ES29" s="46" t="str">
        <f t="shared" si="46"/>
        <v/>
      </c>
      <c r="ET29" s="46" t="str">
        <f t="shared" si="47"/>
        <v/>
      </c>
      <c r="EU29" s="46" t="str">
        <f t="shared" si="48"/>
        <v/>
      </c>
      <c r="EV29" s="46" t="b">
        <f t="shared" si="49"/>
        <v>0</v>
      </c>
      <c r="EW29" s="46" t="b">
        <f t="shared" si="50"/>
        <v>0</v>
      </c>
      <c r="EX29" s="46" t="b">
        <f t="shared" si="51"/>
        <v>0</v>
      </c>
      <c r="EY29" s="46" t="b">
        <f t="shared" si="52"/>
        <v>0</v>
      </c>
      <c r="EZ29" s="46" t="b">
        <f t="shared" si="53"/>
        <v>0</v>
      </c>
      <c r="FA29" s="46" t="b">
        <f t="shared" si="54"/>
        <v>0</v>
      </c>
      <c r="FB29" s="46" t="b">
        <f t="shared" si="55"/>
        <v>0</v>
      </c>
      <c r="FC29" s="46" t="str">
        <f t="shared" si="56"/>
        <v/>
      </c>
      <c r="FD29" s="46" t="str">
        <f t="shared" si="57"/>
        <v/>
      </c>
      <c r="FE29" s="46" t="b">
        <f t="shared" si="58"/>
        <v>0</v>
      </c>
      <c r="FF29" s="46" t="str">
        <f t="shared" si="59"/>
        <v/>
      </c>
      <c r="FG29" s="46" t="str">
        <f t="shared" si="60"/>
        <v/>
      </c>
      <c r="FH29" s="46" t="b">
        <f t="shared" si="61"/>
        <v>0</v>
      </c>
      <c r="FI29" s="46" t="str">
        <f t="shared" si="62"/>
        <v/>
      </c>
      <c r="FJ29" s="46" t="str">
        <f t="shared" si="63"/>
        <v/>
      </c>
      <c r="FK29" s="46" t="b">
        <f t="shared" si="64"/>
        <v>0</v>
      </c>
      <c r="FL29" s="46" t="str">
        <f t="shared" si="65"/>
        <v/>
      </c>
      <c r="FM29" s="46" t="str">
        <f t="shared" si="66"/>
        <v/>
      </c>
      <c r="FN29" s="46" t="b">
        <f t="shared" si="67"/>
        <v>0</v>
      </c>
      <c r="FO29" s="46" t="str">
        <f t="shared" si="68"/>
        <v/>
      </c>
      <c r="FP29" s="46" t="str">
        <f t="shared" si="69"/>
        <v/>
      </c>
      <c r="FQ29" s="46" t="b">
        <f t="shared" si="70"/>
        <v>0</v>
      </c>
      <c r="FR29" s="46" t="str">
        <f t="shared" si="71"/>
        <v/>
      </c>
      <c r="FS29" s="46" t="str">
        <f t="shared" si="72"/>
        <v/>
      </c>
      <c r="FT29" s="46" t="b">
        <f t="shared" si="73"/>
        <v>0</v>
      </c>
      <c r="FU29" s="46" t="str">
        <f t="shared" si="74"/>
        <v/>
      </c>
      <c r="FV29" s="46" t="str">
        <f t="shared" si="75"/>
        <v/>
      </c>
      <c r="FW29" s="46" t="b">
        <f t="shared" si="76"/>
        <v>0</v>
      </c>
      <c r="FX29" s="46" t="str">
        <f t="shared" si="77"/>
        <v/>
      </c>
      <c r="FY29" s="46" t="str">
        <f t="shared" si="78"/>
        <v/>
      </c>
      <c r="FZ29" s="46" t="b">
        <f t="shared" si="79"/>
        <v>0</v>
      </c>
      <c r="GA29" s="46" t="str">
        <f t="shared" si="80"/>
        <v/>
      </c>
      <c r="GB29" s="46" t="str">
        <f t="shared" si="81"/>
        <v/>
      </c>
      <c r="GC29" s="46" t="b">
        <f t="shared" si="82"/>
        <v>0</v>
      </c>
      <c r="GD29" s="46" t="str">
        <f t="shared" si="83"/>
        <v/>
      </c>
      <c r="GE29" s="46" t="str">
        <f t="shared" si="84"/>
        <v/>
      </c>
      <c r="GF29" s="46" t="b">
        <f t="shared" si="85"/>
        <v>0</v>
      </c>
      <c r="GG29" s="46" t="b">
        <f t="shared" si="86"/>
        <v>0</v>
      </c>
      <c r="GH29" s="46" t="str">
        <f t="shared" si="87"/>
        <v/>
      </c>
      <c r="GI29" s="46" t="str">
        <f t="shared" si="88"/>
        <v/>
      </c>
      <c r="GJ29" s="46" t="str">
        <f t="shared" si="89"/>
        <v/>
      </c>
      <c r="GK29" s="46" t="b">
        <f t="shared" si="90"/>
        <v>0</v>
      </c>
      <c r="GL29" s="46" t="str">
        <f t="shared" si="91"/>
        <v/>
      </c>
      <c r="GM29" s="46" t="str">
        <f t="shared" si="92"/>
        <v/>
      </c>
      <c r="GN29" s="46" t="str">
        <f t="shared" si="93"/>
        <v/>
      </c>
      <c r="GO29" s="46" t="b">
        <f t="shared" si="94"/>
        <v>0</v>
      </c>
      <c r="GP29" s="46" t="str">
        <f t="shared" si="95"/>
        <v/>
      </c>
      <c r="GQ29" s="46" t="str">
        <f t="shared" si="96"/>
        <v/>
      </c>
      <c r="GR29" s="46" t="b">
        <f t="shared" si="97"/>
        <v>0</v>
      </c>
      <c r="GS29" s="46" t="str">
        <f t="shared" si="98"/>
        <v/>
      </c>
      <c r="GT29" s="46" t="str">
        <f t="shared" si="99"/>
        <v/>
      </c>
      <c r="GU29" s="46" t="b">
        <f t="shared" si="100"/>
        <v>0</v>
      </c>
      <c r="GV29" s="46" t="b">
        <f t="shared" si="101"/>
        <v>0</v>
      </c>
      <c r="GW29" s="46" t="b">
        <f t="shared" si="102"/>
        <v>0</v>
      </c>
      <c r="GX29" s="46" t="b">
        <f t="shared" si="103"/>
        <v>0</v>
      </c>
      <c r="GY29" s="46" t="b">
        <f t="shared" si="104"/>
        <v>0</v>
      </c>
      <c r="GZ29" s="46" t="b">
        <f t="shared" si="105"/>
        <v>0</v>
      </c>
      <c r="HA29" s="46" t="b">
        <f t="shared" si="106"/>
        <v>0</v>
      </c>
      <c r="HB29" s="46" t="b">
        <f t="shared" si="107"/>
        <v>0</v>
      </c>
      <c r="HC29" s="46" t="b">
        <f t="shared" si="108"/>
        <v>0</v>
      </c>
      <c r="HD29" s="46" t="b">
        <f t="shared" si="109"/>
        <v>0</v>
      </c>
      <c r="HE29" s="46" t="b">
        <f t="shared" si="110"/>
        <v>0</v>
      </c>
      <c r="HF29" s="46" t="b">
        <f t="shared" si="111"/>
        <v>0</v>
      </c>
      <c r="HG29" s="46" t="b">
        <f t="shared" si="112"/>
        <v>0</v>
      </c>
      <c r="HH29" s="46" t="b">
        <f t="shared" si="113"/>
        <v>0</v>
      </c>
      <c r="HI29" s="46" t="b">
        <f t="shared" si="114"/>
        <v>0</v>
      </c>
      <c r="HJ29" s="46" t="b">
        <f t="shared" si="115"/>
        <v>0</v>
      </c>
      <c r="HK29" s="46" t="b">
        <f t="shared" si="116"/>
        <v>0</v>
      </c>
      <c r="HL29" s="46" t="b">
        <f t="shared" si="117"/>
        <v>0</v>
      </c>
      <c r="HM29" s="46" t="b">
        <f t="shared" si="118"/>
        <v>0</v>
      </c>
      <c r="HN29" s="46" t="b">
        <f t="shared" si="119"/>
        <v>0</v>
      </c>
      <c r="HO29" s="46" t="b">
        <f t="shared" si="120"/>
        <v>0</v>
      </c>
      <c r="HP29" s="46" t="b">
        <f t="shared" si="156"/>
        <v>0</v>
      </c>
      <c r="HQ29" s="46" t="str">
        <f t="shared" si="121"/>
        <v/>
      </c>
      <c r="HR29" s="46" t="str">
        <f t="shared" si="157"/>
        <v/>
      </c>
      <c r="HS29" s="46" t="str">
        <f t="shared" si="158"/>
        <v/>
      </c>
      <c r="HT29" s="46" t="b">
        <f t="shared" si="159"/>
        <v>0</v>
      </c>
      <c r="HU29" s="46" t="b">
        <f t="shared" si="160"/>
        <v>0</v>
      </c>
      <c r="HV29" s="46" t="b">
        <f t="shared" si="161"/>
        <v>0</v>
      </c>
      <c r="HW29" s="46" t="b">
        <f t="shared" si="162"/>
        <v>0</v>
      </c>
      <c r="HX29" s="46" t="b">
        <f t="shared" si="163"/>
        <v>0</v>
      </c>
      <c r="HY29" s="46" t="b">
        <f t="shared" si="122"/>
        <v>0</v>
      </c>
      <c r="HZ29" s="46" t="b">
        <f t="shared" si="123"/>
        <v>0</v>
      </c>
      <c r="IA29" s="46" t="str">
        <f t="shared" si="124"/>
        <v/>
      </c>
      <c r="IB29" s="46" t="str">
        <f t="shared" si="125"/>
        <v/>
      </c>
      <c r="IC29" s="46" t="str">
        <f t="shared" si="126"/>
        <v/>
      </c>
      <c r="ID29" s="46" t="str">
        <f t="shared" si="127"/>
        <v/>
      </c>
      <c r="IE29" s="46" t="b">
        <f t="shared" si="128"/>
        <v>0</v>
      </c>
      <c r="IF29" s="46" t="str">
        <f t="shared" si="129"/>
        <v/>
      </c>
      <c r="IG29" s="46" t="str">
        <f t="shared" si="130"/>
        <v/>
      </c>
      <c r="IH29" s="46" t="b">
        <f t="shared" si="131"/>
        <v>0</v>
      </c>
      <c r="II29" s="46" t="b">
        <f t="shared" si="132"/>
        <v>0</v>
      </c>
      <c r="IJ29" s="46" t="b">
        <f t="shared" si="133"/>
        <v>0</v>
      </c>
      <c r="IK29" s="46" t="str">
        <f t="shared" si="134"/>
        <v/>
      </c>
      <c r="IL29" s="46" t="str">
        <f t="shared" si="135"/>
        <v/>
      </c>
      <c r="IM29" s="46" t="b">
        <f t="shared" si="136"/>
        <v>0</v>
      </c>
      <c r="IN29" s="46" t="b">
        <f t="shared" si="137"/>
        <v>0</v>
      </c>
      <c r="IO29" s="46" t="b">
        <f t="shared" si="138"/>
        <v>0</v>
      </c>
      <c r="IP29" s="46" t="b">
        <f t="shared" si="139"/>
        <v>0</v>
      </c>
      <c r="IQ29" s="46" t="b">
        <f t="shared" si="140"/>
        <v>0</v>
      </c>
      <c r="IR29" s="46" t="b">
        <f t="shared" si="141"/>
        <v>0</v>
      </c>
      <c r="IS29" s="46" t="b">
        <f t="shared" si="142"/>
        <v>0</v>
      </c>
      <c r="IT29" s="46" t="b">
        <f t="shared" si="143"/>
        <v>0</v>
      </c>
      <c r="IU29" s="46" t="b">
        <f t="shared" si="144"/>
        <v>0</v>
      </c>
      <c r="IV29" s="46" t="b">
        <f t="shared" si="145"/>
        <v>0</v>
      </c>
      <c r="IW29" s="46" t="b">
        <f t="shared" si="146"/>
        <v>0</v>
      </c>
      <c r="IX29" s="46" t="b">
        <f t="shared" si="147"/>
        <v>0</v>
      </c>
      <c r="IY29" s="46" t="b">
        <f t="shared" si="148"/>
        <v>0</v>
      </c>
    </row>
    <row r="30" spans="2:259" x14ac:dyDescent="0.3">
      <c r="B30" s="48">
        <v>18</v>
      </c>
      <c r="C30" s="61" t="str">
        <f t="shared" si="28"/>
        <v/>
      </c>
      <c r="D30" s="53"/>
      <c r="E30" s="52"/>
      <c r="F30" s="112"/>
      <c r="G30" s="52"/>
      <c r="H30" s="53"/>
      <c r="I30" s="52"/>
      <c r="J30" s="52"/>
      <c r="K30" s="53"/>
      <c r="L30" s="55"/>
      <c r="M30" s="108"/>
      <c r="N30" s="56"/>
      <c r="O30" s="52"/>
      <c r="P30" s="52"/>
      <c r="Q30" s="52"/>
      <c r="R30" s="52"/>
      <c r="S30" s="52"/>
      <c r="T30" s="53"/>
      <c r="U30" s="52"/>
      <c r="V30" s="52"/>
      <c r="W30" s="55"/>
      <c r="X30" s="55"/>
      <c r="Y30" s="52"/>
      <c r="Z30" s="55"/>
      <c r="AA30" s="52"/>
      <c r="AB30" s="53"/>
      <c r="AC30" s="53"/>
      <c r="AD30" s="53"/>
      <c r="AE30" s="57"/>
      <c r="AF30" s="113"/>
      <c r="AG30" s="57"/>
      <c r="AH30" s="58"/>
      <c r="AI30" s="58"/>
      <c r="AJ30" s="58"/>
      <c r="AK30" s="114"/>
      <c r="AL30" s="58"/>
      <c r="AM30" s="114"/>
      <c r="AN30" s="58"/>
      <c r="AO30" s="114"/>
      <c r="AP30" s="58"/>
      <c r="AQ30" s="114"/>
      <c r="AR30" s="58"/>
      <c r="AS30" s="114"/>
      <c r="AT30" s="58"/>
      <c r="AU30" s="114"/>
      <c r="AV30" s="58"/>
      <c r="AW30" s="114"/>
      <c r="AX30" s="58"/>
      <c r="AY30" s="114"/>
      <c r="AZ30" s="58"/>
      <c r="BA30" s="114"/>
      <c r="BB30" s="58"/>
      <c r="BC30" s="114"/>
      <c r="BD30" s="58"/>
      <c r="BE30" s="58"/>
      <c r="BF30" s="58"/>
      <c r="BG30" s="59"/>
      <c r="BH30" s="58"/>
      <c r="BI30" s="114"/>
      <c r="BJ30" s="53"/>
      <c r="BK30" s="58"/>
      <c r="BL30" s="114"/>
      <c r="BM30" s="58"/>
      <c r="BN30" s="114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3"/>
      <c r="CL30" s="58"/>
      <c r="CM30" s="58"/>
      <c r="CN30" s="60"/>
      <c r="CO30" s="57"/>
      <c r="CP30" s="58"/>
      <c r="CQ30" s="60"/>
      <c r="CR30" s="57"/>
      <c r="CS30" s="58"/>
      <c r="CT30" s="59"/>
      <c r="CU30" s="58"/>
      <c r="CV30" s="59"/>
      <c r="CW30" s="58"/>
      <c r="CX30" s="59"/>
      <c r="CY30" s="58"/>
      <c r="CZ30" s="58"/>
      <c r="DA30" s="58"/>
      <c r="DB30" s="53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7"/>
      <c r="DO30" s="57"/>
      <c r="DP30" s="57"/>
      <c r="DQ30" s="76" t="str">
        <f t="shared" si="30"/>
        <v/>
      </c>
      <c r="DR30" s="53"/>
      <c r="DS30" s="46" t="b">
        <f t="shared" si="149"/>
        <v>0</v>
      </c>
      <c r="DT30" s="46" t="str">
        <f t="shared" si="31"/>
        <v/>
      </c>
      <c r="DU30" s="46" t="b">
        <f t="shared" si="32"/>
        <v>0</v>
      </c>
      <c r="DV30" s="46" t="b">
        <f t="shared" si="33"/>
        <v>0</v>
      </c>
      <c r="DW30" s="46" t="b">
        <f t="shared" si="34"/>
        <v>0</v>
      </c>
      <c r="DY30" s="46" t="b">
        <f t="shared" si="35"/>
        <v>0</v>
      </c>
      <c r="DZ30" s="46" t="b">
        <f t="shared" si="36"/>
        <v>0</v>
      </c>
      <c r="EB30" s="46" t="b">
        <f t="shared" si="150"/>
        <v>0</v>
      </c>
      <c r="EC30" s="46" t="b">
        <f t="shared" si="151"/>
        <v>0</v>
      </c>
      <c r="ED30" s="46" t="b">
        <f t="shared" si="152"/>
        <v>0</v>
      </c>
      <c r="EE30" s="46" t="b">
        <f t="shared" si="153"/>
        <v>0</v>
      </c>
      <c r="EF30" s="46" t="b">
        <f t="shared" si="154"/>
        <v>0</v>
      </c>
      <c r="EG30" s="46" t="b">
        <f t="shared" si="155"/>
        <v>0</v>
      </c>
      <c r="EH30" s="46" t="b">
        <f t="shared" si="37"/>
        <v>0</v>
      </c>
      <c r="EI30" s="46" t="b">
        <f t="shared" si="38"/>
        <v>0</v>
      </c>
      <c r="EK30" s="46" t="b">
        <f t="shared" si="39"/>
        <v>0</v>
      </c>
      <c r="EL30" s="46" t="b">
        <f t="shared" si="40"/>
        <v>0</v>
      </c>
      <c r="EM30" s="46" t="b">
        <f t="shared" si="41"/>
        <v>0</v>
      </c>
      <c r="EN30" s="46" t="b">
        <f t="shared" si="42"/>
        <v>0</v>
      </c>
      <c r="EO30" s="46" t="b">
        <f t="shared" si="43"/>
        <v>0</v>
      </c>
      <c r="EP30" s="46" t="b">
        <f t="shared" si="44"/>
        <v>0</v>
      </c>
      <c r="EQ30" s="46" t="b">
        <f t="shared" si="45"/>
        <v>0</v>
      </c>
      <c r="ER30" s="46" t="b">
        <f>OR(AA30='Tablas '!$T$4,AA30='Tablas '!$T$7,AA30='Tablas '!$T$8,AA30='Tablas '!$T$11)</f>
        <v>0</v>
      </c>
      <c r="ES30" s="46" t="str">
        <f t="shared" si="46"/>
        <v/>
      </c>
      <c r="ET30" s="46" t="str">
        <f t="shared" si="47"/>
        <v/>
      </c>
      <c r="EU30" s="46" t="str">
        <f t="shared" si="48"/>
        <v/>
      </c>
      <c r="EV30" s="46" t="b">
        <f t="shared" si="49"/>
        <v>0</v>
      </c>
      <c r="EW30" s="46" t="b">
        <f t="shared" si="50"/>
        <v>0</v>
      </c>
      <c r="EX30" s="46" t="b">
        <f t="shared" si="51"/>
        <v>0</v>
      </c>
      <c r="EY30" s="46" t="b">
        <f t="shared" si="52"/>
        <v>0</v>
      </c>
      <c r="EZ30" s="46" t="b">
        <f t="shared" si="53"/>
        <v>0</v>
      </c>
      <c r="FA30" s="46" t="b">
        <f t="shared" si="54"/>
        <v>0</v>
      </c>
      <c r="FB30" s="46" t="b">
        <f t="shared" si="55"/>
        <v>0</v>
      </c>
      <c r="FC30" s="46" t="str">
        <f t="shared" si="56"/>
        <v/>
      </c>
      <c r="FD30" s="46" t="str">
        <f t="shared" si="57"/>
        <v/>
      </c>
      <c r="FE30" s="46" t="b">
        <f t="shared" si="58"/>
        <v>0</v>
      </c>
      <c r="FF30" s="46" t="str">
        <f t="shared" si="59"/>
        <v/>
      </c>
      <c r="FG30" s="46" t="str">
        <f t="shared" si="60"/>
        <v/>
      </c>
      <c r="FH30" s="46" t="b">
        <f t="shared" si="61"/>
        <v>0</v>
      </c>
      <c r="FI30" s="46" t="str">
        <f t="shared" si="62"/>
        <v/>
      </c>
      <c r="FJ30" s="46" t="str">
        <f t="shared" si="63"/>
        <v/>
      </c>
      <c r="FK30" s="46" t="b">
        <f t="shared" si="64"/>
        <v>0</v>
      </c>
      <c r="FL30" s="46" t="str">
        <f t="shared" si="65"/>
        <v/>
      </c>
      <c r="FM30" s="46" t="str">
        <f t="shared" si="66"/>
        <v/>
      </c>
      <c r="FN30" s="46" t="b">
        <f t="shared" si="67"/>
        <v>0</v>
      </c>
      <c r="FO30" s="46" t="str">
        <f t="shared" si="68"/>
        <v/>
      </c>
      <c r="FP30" s="46" t="str">
        <f t="shared" si="69"/>
        <v/>
      </c>
      <c r="FQ30" s="46" t="b">
        <f t="shared" si="70"/>
        <v>0</v>
      </c>
      <c r="FR30" s="46" t="str">
        <f t="shared" si="71"/>
        <v/>
      </c>
      <c r="FS30" s="46" t="str">
        <f t="shared" si="72"/>
        <v/>
      </c>
      <c r="FT30" s="46" t="b">
        <f t="shared" si="73"/>
        <v>0</v>
      </c>
      <c r="FU30" s="46" t="str">
        <f t="shared" si="74"/>
        <v/>
      </c>
      <c r="FV30" s="46" t="str">
        <f t="shared" si="75"/>
        <v/>
      </c>
      <c r="FW30" s="46" t="b">
        <f t="shared" si="76"/>
        <v>0</v>
      </c>
      <c r="FX30" s="46" t="str">
        <f t="shared" si="77"/>
        <v/>
      </c>
      <c r="FY30" s="46" t="str">
        <f t="shared" si="78"/>
        <v/>
      </c>
      <c r="FZ30" s="46" t="b">
        <f t="shared" si="79"/>
        <v>0</v>
      </c>
      <c r="GA30" s="46" t="str">
        <f t="shared" si="80"/>
        <v/>
      </c>
      <c r="GB30" s="46" t="str">
        <f t="shared" si="81"/>
        <v/>
      </c>
      <c r="GC30" s="46" t="b">
        <f t="shared" si="82"/>
        <v>0</v>
      </c>
      <c r="GD30" s="46" t="str">
        <f t="shared" si="83"/>
        <v/>
      </c>
      <c r="GE30" s="46" t="str">
        <f t="shared" si="84"/>
        <v/>
      </c>
      <c r="GF30" s="46" t="b">
        <f t="shared" si="85"/>
        <v>0</v>
      </c>
      <c r="GG30" s="46" t="b">
        <f t="shared" si="86"/>
        <v>0</v>
      </c>
      <c r="GH30" s="46" t="str">
        <f t="shared" si="87"/>
        <v/>
      </c>
      <c r="GI30" s="46" t="str">
        <f t="shared" si="88"/>
        <v/>
      </c>
      <c r="GJ30" s="46" t="str">
        <f t="shared" si="89"/>
        <v/>
      </c>
      <c r="GK30" s="46" t="b">
        <f t="shared" si="90"/>
        <v>0</v>
      </c>
      <c r="GL30" s="46" t="str">
        <f t="shared" si="91"/>
        <v/>
      </c>
      <c r="GM30" s="46" t="str">
        <f t="shared" si="92"/>
        <v/>
      </c>
      <c r="GN30" s="46" t="str">
        <f t="shared" si="93"/>
        <v/>
      </c>
      <c r="GO30" s="46" t="b">
        <f t="shared" si="94"/>
        <v>0</v>
      </c>
      <c r="GP30" s="46" t="str">
        <f t="shared" si="95"/>
        <v/>
      </c>
      <c r="GQ30" s="46" t="str">
        <f t="shared" si="96"/>
        <v/>
      </c>
      <c r="GR30" s="46" t="b">
        <f t="shared" si="97"/>
        <v>0</v>
      </c>
      <c r="GS30" s="46" t="str">
        <f t="shared" si="98"/>
        <v/>
      </c>
      <c r="GT30" s="46" t="str">
        <f t="shared" si="99"/>
        <v/>
      </c>
      <c r="GU30" s="46" t="b">
        <f t="shared" si="100"/>
        <v>0</v>
      </c>
      <c r="GV30" s="46" t="b">
        <f t="shared" si="101"/>
        <v>0</v>
      </c>
      <c r="GW30" s="46" t="b">
        <f t="shared" si="102"/>
        <v>0</v>
      </c>
      <c r="GX30" s="46" t="b">
        <f t="shared" si="103"/>
        <v>0</v>
      </c>
      <c r="GY30" s="46" t="b">
        <f t="shared" si="104"/>
        <v>0</v>
      </c>
      <c r="GZ30" s="46" t="b">
        <f t="shared" si="105"/>
        <v>0</v>
      </c>
      <c r="HA30" s="46" t="b">
        <f t="shared" si="106"/>
        <v>0</v>
      </c>
      <c r="HB30" s="46" t="b">
        <f t="shared" si="107"/>
        <v>0</v>
      </c>
      <c r="HC30" s="46" t="b">
        <f t="shared" si="108"/>
        <v>0</v>
      </c>
      <c r="HD30" s="46" t="b">
        <f t="shared" si="109"/>
        <v>0</v>
      </c>
      <c r="HE30" s="46" t="b">
        <f t="shared" si="110"/>
        <v>0</v>
      </c>
      <c r="HF30" s="46" t="b">
        <f t="shared" si="111"/>
        <v>0</v>
      </c>
      <c r="HG30" s="46" t="b">
        <f t="shared" si="112"/>
        <v>0</v>
      </c>
      <c r="HH30" s="46" t="b">
        <f t="shared" si="113"/>
        <v>0</v>
      </c>
      <c r="HI30" s="46" t="b">
        <f t="shared" si="114"/>
        <v>0</v>
      </c>
      <c r="HJ30" s="46" t="b">
        <f t="shared" si="115"/>
        <v>0</v>
      </c>
      <c r="HK30" s="46" t="b">
        <f t="shared" si="116"/>
        <v>0</v>
      </c>
      <c r="HL30" s="46" t="b">
        <f t="shared" si="117"/>
        <v>0</v>
      </c>
      <c r="HM30" s="46" t="b">
        <f t="shared" si="118"/>
        <v>0</v>
      </c>
      <c r="HN30" s="46" t="b">
        <f t="shared" si="119"/>
        <v>0</v>
      </c>
      <c r="HO30" s="46" t="b">
        <f t="shared" si="120"/>
        <v>0</v>
      </c>
      <c r="HP30" s="46" t="b">
        <f t="shared" si="156"/>
        <v>0</v>
      </c>
      <c r="HQ30" s="46" t="str">
        <f t="shared" si="121"/>
        <v/>
      </c>
      <c r="HR30" s="46" t="str">
        <f t="shared" si="157"/>
        <v/>
      </c>
      <c r="HS30" s="46" t="str">
        <f t="shared" si="158"/>
        <v/>
      </c>
      <c r="HT30" s="46" t="b">
        <f t="shared" si="159"/>
        <v>0</v>
      </c>
      <c r="HU30" s="46" t="b">
        <f t="shared" si="160"/>
        <v>0</v>
      </c>
      <c r="HV30" s="46" t="b">
        <f t="shared" si="161"/>
        <v>0</v>
      </c>
      <c r="HW30" s="46" t="b">
        <f t="shared" si="162"/>
        <v>0</v>
      </c>
      <c r="HX30" s="46" t="b">
        <f t="shared" si="163"/>
        <v>0</v>
      </c>
      <c r="HY30" s="46" t="b">
        <f t="shared" si="122"/>
        <v>0</v>
      </c>
      <c r="HZ30" s="46" t="b">
        <f t="shared" si="123"/>
        <v>0</v>
      </c>
      <c r="IA30" s="46" t="str">
        <f t="shared" si="124"/>
        <v/>
      </c>
      <c r="IB30" s="46" t="str">
        <f t="shared" si="125"/>
        <v/>
      </c>
      <c r="IC30" s="46" t="str">
        <f t="shared" si="126"/>
        <v/>
      </c>
      <c r="ID30" s="46" t="str">
        <f t="shared" si="127"/>
        <v/>
      </c>
      <c r="IE30" s="46" t="b">
        <f t="shared" si="128"/>
        <v>0</v>
      </c>
      <c r="IF30" s="46" t="str">
        <f t="shared" si="129"/>
        <v/>
      </c>
      <c r="IG30" s="46" t="str">
        <f t="shared" si="130"/>
        <v/>
      </c>
      <c r="IH30" s="46" t="b">
        <f t="shared" si="131"/>
        <v>0</v>
      </c>
      <c r="II30" s="46" t="b">
        <f t="shared" si="132"/>
        <v>0</v>
      </c>
      <c r="IJ30" s="46" t="b">
        <f t="shared" si="133"/>
        <v>0</v>
      </c>
      <c r="IK30" s="46" t="str">
        <f t="shared" si="134"/>
        <v/>
      </c>
      <c r="IL30" s="46" t="str">
        <f t="shared" si="135"/>
        <v/>
      </c>
      <c r="IM30" s="46" t="b">
        <f t="shared" si="136"/>
        <v>0</v>
      </c>
      <c r="IN30" s="46" t="b">
        <f t="shared" si="137"/>
        <v>0</v>
      </c>
      <c r="IO30" s="46" t="b">
        <f t="shared" si="138"/>
        <v>0</v>
      </c>
      <c r="IP30" s="46" t="b">
        <f t="shared" si="139"/>
        <v>0</v>
      </c>
      <c r="IQ30" s="46" t="b">
        <f t="shared" si="140"/>
        <v>0</v>
      </c>
      <c r="IR30" s="46" t="b">
        <f t="shared" si="141"/>
        <v>0</v>
      </c>
      <c r="IS30" s="46" t="b">
        <f t="shared" si="142"/>
        <v>0</v>
      </c>
      <c r="IT30" s="46" t="b">
        <f t="shared" si="143"/>
        <v>0</v>
      </c>
      <c r="IU30" s="46" t="b">
        <f t="shared" si="144"/>
        <v>0</v>
      </c>
      <c r="IV30" s="46" t="b">
        <f t="shared" si="145"/>
        <v>0</v>
      </c>
      <c r="IW30" s="46" t="b">
        <f t="shared" si="146"/>
        <v>0</v>
      </c>
      <c r="IX30" s="46" t="b">
        <f t="shared" si="147"/>
        <v>0</v>
      </c>
      <c r="IY30" s="46" t="b">
        <f t="shared" si="148"/>
        <v>0</v>
      </c>
    </row>
    <row r="31" spans="2:259" x14ac:dyDescent="0.3">
      <c r="B31" s="48">
        <v>19</v>
      </c>
      <c r="C31" s="61" t="str">
        <f t="shared" si="28"/>
        <v/>
      </c>
      <c r="D31" s="53"/>
      <c r="E31" s="52"/>
      <c r="F31" s="112"/>
      <c r="G31" s="52"/>
      <c r="H31" s="53"/>
      <c r="I31" s="52"/>
      <c r="J31" s="52"/>
      <c r="K31" s="53"/>
      <c r="L31" s="55"/>
      <c r="M31" s="108"/>
      <c r="N31" s="56"/>
      <c r="O31" s="52"/>
      <c r="P31" s="52"/>
      <c r="Q31" s="52"/>
      <c r="R31" s="52"/>
      <c r="S31" s="52"/>
      <c r="T31" s="53"/>
      <c r="U31" s="52"/>
      <c r="V31" s="52"/>
      <c r="W31" s="55"/>
      <c r="X31" s="55"/>
      <c r="Y31" s="52"/>
      <c r="Z31" s="55"/>
      <c r="AA31" s="52"/>
      <c r="AB31" s="53"/>
      <c r="AC31" s="53"/>
      <c r="AD31" s="53"/>
      <c r="AE31" s="57"/>
      <c r="AF31" s="113"/>
      <c r="AG31" s="57"/>
      <c r="AH31" s="58"/>
      <c r="AI31" s="58"/>
      <c r="AJ31" s="58"/>
      <c r="AK31" s="114"/>
      <c r="AL31" s="58"/>
      <c r="AM31" s="114"/>
      <c r="AN31" s="58"/>
      <c r="AO31" s="114"/>
      <c r="AP31" s="58"/>
      <c r="AQ31" s="114"/>
      <c r="AR31" s="58"/>
      <c r="AS31" s="114"/>
      <c r="AT31" s="58"/>
      <c r="AU31" s="114"/>
      <c r="AV31" s="58"/>
      <c r="AW31" s="114"/>
      <c r="AX31" s="58"/>
      <c r="AY31" s="114"/>
      <c r="AZ31" s="58"/>
      <c r="BA31" s="114"/>
      <c r="BB31" s="58"/>
      <c r="BC31" s="114"/>
      <c r="BD31" s="58"/>
      <c r="BE31" s="58"/>
      <c r="BF31" s="58"/>
      <c r="BG31" s="59"/>
      <c r="BH31" s="58"/>
      <c r="BI31" s="114"/>
      <c r="BJ31" s="53"/>
      <c r="BK31" s="58"/>
      <c r="BL31" s="114"/>
      <c r="BM31" s="58"/>
      <c r="BN31" s="114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3"/>
      <c r="CL31" s="58"/>
      <c r="CM31" s="58"/>
      <c r="CN31" s="60"/>
      <c r="CO31" s="57"/>
      <c r="CP31" s="58"/>
      <c r="CQ31" s="60"/>
      <c r="CR31" s="57"/>
      <c r="CS31" s="58"/>
      <c r="CT31" s="59"/>
      <c r="CU31" s="58"/>
      <c r="CV31" s="59"/>
      <c r="CW31" s="58"/>
      <c r="CX31" s="59"/>
      <c r="CY31" s="58"/>
      <c r="CZ31" s="58"/>
      <c r="DA31" s="58"/>
      <c r="DB31" s="53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7"/>
      <c r="DO31" s="57"/>
      <c r="DP31" s="57"/>
      <c r="DQ31" s="76" t="str">
        <f t="shared" si="30"/>
        <v/>
      </c>
      <c r="DR31" s="53"/>
      <c r="DS31" s="46" t="b">
        <f t="shared" si="149"/>
        <v>0</v>
      </c>
      <c r="DT31" s="46" t="str">
        <f t="shared" si="31"/>
        <v/>
      </c>
      <c r="DU31" s="46" t="b">
        <f t="shared" si="32"/>
        <v>0</v>
      </c>
      <c r="DV31" s="46" t="b">
        <f t="shared" si="33"/>
        <v>0</v>
      </c>
      <c r="DW31" s="46" t="b">
        <f t="shared" si="34"/>
        <v>0</v>
      </c>
      <c r="DY31" s="46" t="b">
        <f t="shared" si="35"/>
        <v>0</v>
      </c>
      <c r="DZ31" s="46" t="b">
        <f t="shared" si="36"/>
        <v>0</v>
      </c>
      <c r="EB31" s="46" t="b">
        <f t="shared" si="150"/>
        <v>0</v>
      </c>
      <c r="EC31" s="46" t="b">
        <f t="shared" si="151"/>
        <v>0</v>
      </c>
      <c r="ED31" s="46" t="b">
        <f t="shared" si="152"/>
        <v>0</v>
      </c>
      <c r="EE31" s="46" t="b">
        <f t="shared" si="153"/>
        <v>0</v>
      </c>
      <c r="EF31" s="46" t="b">
        <f t="shared" si="154"/>
        <v>0</v>
      </c>
      <c r="EG31" s="46" t="b">
        <f t="shared" si="155"/>
        <v>0</v>
      </c>
      <c r="EH31" s="46" t="b">
        <f t="shared" si="37"/>
        <v>0</v>
      </c>
      <c r="EI31" s="46" t="b">
        <f t="shared" si="38"/>
        <v>0</v>
      </c>
      <c r="EK31" s="46" t="b">
        <f t="shared" si="39"/>
        <v>0</v>
      </c>
      <c r="EL31" s="46" t="b">
        <f t="shared" si="40"/>
        <v>0</v>
      </c>
      <c r="EM31" s="46" t="b">
        <f t="shared" si="41"/>
        <v>0</v>
      </c>
      <c r="EN31" s="46" t="b">
        <f t="shared" si="42"/>
        <v>0</v>
      </c>
      <c r="EO31" s="46" t="b">
        <f t="shared" si="43"/>
        <v>0</v>
      </c>
      <c r="EP31" s="46" t="b">
        <f t="shared" si="44"/>
        <v>0</v>
      </c>
      <c r="EQ31" s="46" t="b">
        <f t="shared" si="45"/>
        <v>0</v>
      </c>
      <c r="ER31" s="46" t="b">
        <f>OR(AA31='Tablas '!$T$4,AA31='Tablas '!$T$7,AA31='Tablas '!$T$8,AA31='Tablas '!$T$11)</f>
        <v>0</v>
      </c>
      <c r="ES31" s="46" t="str">
        <f t="shared" si="46"/>
        <v/>
      </c>
      <c r="ET31" s="46" t="str">
        <f t="shared" si="47"/>
        <v/>
      </c>
      <c r="EU31" s="46" t="str">
        <f t="shared" si="48"/>
        <v/>
      </c>
      <c r="EV31" s="46" t="b">
        <f t="shared" si="49"/>
        <v>0</v>
      </c>
      <c r="EW31" s="46" t="b">
        <f t="shared" si="50"/>
        <v>0</v>
      </c>
      <c r="EX31" s="46" t="b">
        <f t="shared" si="51"/>
        <v>0</v>
      </c>
      <c r="EY31" s="46" t="b">
        <f t="shared" si="52"/>
        <v>0</v>
      </c>
      <c r="EZ31" s="46" t="b">
        <f t="shared" si="53"/>
        <v>0</v>
      </c>
      <c r="FA31" s="46" t="b">
        <f t="shared" si="54"/>
        <v>0</v>
      </c>
      <c r="FB31" s="46" t="b">
        <f t="shared" si="55"/>
        <v>0</v>
      </c>
      <c r="FC31" s="46" t="str">
        <f t="shared" si="56"/>
        <v/>
      </c>
      <c r="FD31" s="46" t="str">
        <f t="shared" si="57"/>
        <v/>
      </c>
      <c r="FE31" s="46" t="b">
        <f t="shared" si="58"/>
        <v>0</v>
      </c>
      <c r="FF31" s="46" t="str">
        <f t="shared" si="59"/>
        <v/>
      </c>
      <c r="FG31" s="46" t="str">
        <f t="shared" si="60"/>
        <v/>
      </c>
      <c r="FH31" s="46" t="b">
        <f t="shared" si="61"/>
        <v>0</v>
      </c>
      <c r="FI31" s="46" t="str">
        <f t="shared" si="62"/>
        <v/>
      </c>
      <c r="FJ31" s="46" t="str">
        <f t="shared" si="63"/>
        <v/>
      </c>
      <c r="FK31" s="46" t="b">
        <f t="shared" si="64"/>
        <v>0</v>
      </c>
      <c r="FL31" s="46" t="str">
        <f t="shared" si="65"/>
        <v/>
      </c>
      <c r="FM31" s="46" t="str">
        <f t="shared" si="66"/>
        <v/>
      </c>
      <c r="FN31" s="46" t="b">
        <f t="shared" si="67"/>
        <v>0</v>
      </c>
      <c r="FO31" s="46" t="str">
        <f t="shared" si="68"/>
        <v/>
      </c>
      <c r="FP31" s="46" t="str">
        <f t="shared" si="69"/>
        <v/>
      </c>
      <c r="FQ31" s="46" t="b">
        <f t="shared" si="70"/>
        <v>0</v>
      </c>
      <c r="FR31" s="46" t="str">
        <f t="shared" si="71"/>
        <v/>
      </c>
      <c r="FS31" s="46" t="str">
        <f t="shared" si="72"/>
        <v/>
      </c>
      <c r="FT31" s="46" t="b">
        <f t="shared" si="73"/>
        <v>0</v>
      </c>
      <c r="FU31" s="46" t="str">
        <f t="shared" si="74"/>
        <v/>
      </c>
      <c r="FV31" s="46" t="str">
        <f t="shared" si="75"/>
        <v/>
      </c>
      <c r="FW31" s="46" t="b">
        <f t="shared" si="76"/>
        <v>0</v>
      </c>
      <c r="FX31" s="46" t="str">
        <f t="shared" si="77"/>
        <v/>
      </c>
      <c r="FY31" s="46" t="str">
        <f t="shared" si="78"/>
        <v/>
      </c>
      <c r="FZ31" s="46" t="b">
        <f t="shared" si="79"/>
        <v>0</v>
      </c>
      <c r="GA31" s="46" t="str">
        <f t="shared" si="80"/>
        <v/>
      </c>
      <c r="GB31" s="46" t="str">
        <f t="shared" si="81"/>
        <v/>
      </c>
      <c r="GC31" s="46" t="b">
        <f t="shared" si="82"/>
        <v>0</v>
      </c>
      <c r="GD31" s="46" t="str">
        <f t="shared" si="83"/>
        <v/>
      </c>
      <c r="GE31" s="46" t="str">
        <f t="shared" si="84"/>
        <v/>
      </c>
      <c r="GF31" s="46" t="b">
        <f t="shared" si="85"/>
        <v>0</v>
      </c>
      <c r="GG31" s="46" t="b">
        <f t="shared" si="86"/>
        <v>0</v>
      </c>
      <c r="GH31" s="46" t="str">
        <f t="shared" si="87"/>
        <v/>
      </c>
      <c r="GI31" s="46" t="str">
        <f t="shared" si="88"/>
        <v/>
      </c>
      <c r="GJ31" s="46" t="str">
        <f t="shared" si="89"/>
        <v/>
      </c>
      <c r="GK31" s="46" t="b">
        <f t="shared" si="90"/>
        <v>0</v>
      </c>
      <c r="GL31" s="46" t="str">
        <f t="shared" si="91"/>
        <v/>
      </c>
      <c r="GM31" s="46" t="str">
        <f t="shared" si="92"/>
        <v/>
      </c>
      <c r="GN31" s="46" t="str">
        <f t="shared" si="93"/>
        <v/>
      </c>
      <c r="GO31" s="46" t="b">
        <f t="shared" si="94"/>
        <v>0</v>
      </c>
      <c r="GP31" s="46" t="str">
        <f t="shared" si="95"/>
        <v/>
      </c>
      <c r="GQ31" s="46" t="str">
        <f t="shared" si="96"/>
        <v/>
      </c>
      <c r="GR31" s="46" t="b">
        <f t="shared" si="97"/>
        <v>0</v>
      </c>
      <c r="GS31" s="46" t="str">
        <f t="shared" si="98"/>
        <v/>
      </c>
      <c r="GT31" s="46" t="str">
        <f t="shared" si="99"/>
        <v/>
      </c>
      <c r="GU31" s="46" t="b">
        <f t="shared" si="100"/>
        <v>0</v>
      </c>
      <c r="GV31" s="46" t="b">
        <f t="shared" si="101"/>
        <v>0</v>
      </c>
      <c r="GW31" s="46" t="b">
        <f t="shared" si="102"/>
        <v>0</v>
      </c>
      <c r="GX31" s="46" t="b">
        <f t="shared" si="103"/>
        <v>0</v>
      </c>
      <c r="GY31" s="46" t="b">
        <f t="shared" si="104"/>
        <v>0</v>
      </c>
      <c r="GZ31" s="46" t="b">
        <f t="shared" si="105"/>
        <v>0</v>
      </c>
      <c r="HA31" s="46" t="b">
        <f t="shared" si="106"/>
        <v>0</v>
      </c>
      <c r="HB31" s="46" t="b">
        <f t="shared" si="107"/>
        <v>0</v>
      </c>
      <c r="HC31" s="46" t="b">
        <f t="shared" si="108"/>
        <v>0</v>
      </c>
      <c r="HD31" s="46" t="b">
        <f t="shared" si="109"/>
        <v>0</v>
      </c>
      <c r="HE31" s="46" t="b">
        <f t="shared" si="110"/>
        <v>0</v>
      </c>
      <c r="HF31" s="46" t="b">
        <f t="shared" si="111"/>
        <v>0</v>
      </c>
      <c r="HG31" s="46" t="b">
        <f t="shared" si="112"/>
        <v>0</v>
      </c>
      <c r="HH31" s="46" t="b">
        <f t="shared" si="113"/>
        <v>0</v>
      </c>
      <c r="HI31" s="46" t="b">
        <f t="shared" si="114"/>
        <v>0</v>
      </c>
      <c r="HJ31" s="46" t="b">
        <f t="shared" si="115"/>
        <v>0</v>
      </c>
      <c r="HK31" s="46" t="b">
        <f t="shared" si="116"/>
        <v>0</v>
      </c>
      <c r="HL31" s="46" t="b">
        <f t="shared" si="117"/>
        <v>0</v>
      </c>
      <c r="HM31" s="46" t="b">
        <f t="shared" si="118"/>
        <v>0</v>
      </c>
      <c r="HN31" s="46" t="b">
        <f t="shared" si="119"/>
        <v>0</v>
      </c>
      <c r="HO31" s="46" t="b">
        <f t="shared" si="120"/>
        <v>0</v>
      </c>
      <c r="HP31" s="46" t="b">
        <f t="shared" si="156"/>
        <v>0</v>
      </c>
      <c r="HQ31" s="46" t="str">
        <f t="shared" si="121"/>
        <v/>
      </c>
      <c r="HR31" s="46" t="str">
        <f t="shared" si="157"/>
        <v/>
      </c>
      <c r="HS31" s="46" t="str">
        <f t="shared" si="158"/>
        <v/>
      </c>
      <c r="HT31" s="46" t="b">
        <f t="shared" si="159"/>
        <v>0</v>
      </c>
      <c r="HU31" s="46" t="b">
        <f t="shared" si="160"/>
        <v>0</v>
      </c>
      <c r="HV31" s="46" t="b">
        <f t="shared" si="161"/>
        <v>0</v>
      </c>
      <c r="HW31" s="46" t="b">
        <f t="shared" si="162"/>
        <v>0</v>
      </c>
      <c r="HX31" s="46" t="b">
        <f t="shared" si="163"/>
        <v>0</v>
      </c>
      <c r="HY31" s="46" t="b">
        <f t="shared" si="122"/>
        <v>0</v>
      </c>
      <c r="HZ31" s="46" t="b">
        <f t="shared" si="123"/>
        <v>0</v>
      </c>
      <c r="IA31" s="46" t="str">
        <f t="shared" si="124"/>
        <v/>
      </c>
      <c r="IB31" s="46" t="str">
        <f t="shared" si="125"/>
        <v/>
      </c>
      <c r="IC31" s="46" t="str">
        <f t="shared" si="126"/>
        <v/>
      </c>
      <c r="ID31" s="46" t="str">
        <f t="shared" si="127"/>
        <v/>
      </c>
      <c r="IE31" s="46" t="b">
        <f t="shared" si="128"/>
        <v>0</v>
      </c>
      <c r="IF31" s="46" t="str">
        <f t="shared" si="129"/>
        <v/>
      </c>
      <c r="IG31" s="46" t="str">
        <f t="shared" si="130"/>
        <v/>
      </c>
      <c r="IH31" s="46" t="b">
        <f t="shared" si="131"/>
        <v>0</v>
      </c>
      <c r="II31" s="46" t="b">
        <f t="shared" si="132"/>
        <v>0</v>
      </c>
      <c r="IJ31" s="46" t="b">
        <f t="shared" si="133"/>
        <v>0</v>
      </c>
      <c r="IK31" s="46" t="str">
        <f t="shared" si="134"/>
        <v/>
      </c>
      <c r="IL31" s="46" t="str">
        <f t="shared" si="135"/>
        <v/>
      </c>
      <c r="IM31" s="46" t="b">
        <f t="shared" si="136"/>
        <v>0</v>
      </c>
      <c r="IN31" s="46" t="b">
        <f t="shared" si="137"/>
        <v>0</v>
      </c>
      <c r="IO31" s="46" t="b">
        <f t="shared" si="138"/>
        <v>0</v>
      </c>
      <c r="IP31" s="46" t="b">
        <f t="shared" si="139"/>
        <v>0</v>
      </c>
      <c r="IQ31" s="46" t="b">
        <f t="shared" si="140"/>
        <v>0</v>
      </c>
      <c r="IR31" s="46" t="b">
        <f t="shared" si="141"/>
        <v>0</v>
      </c>
      <c r="IS31" s="46" t="b">
        <f t="shared" si="142"/>
        <v>0</v>
      </c>
      <c r="IT31" s="46" t="b">
        <f t="shared" si="143"/>
        <v>0</v>
      </c>
      <c r="IU31" s="46" t="b">
        <f t="shared" si="144"/>
        <v>0</v>
      </c>
      <c r="IV31" s="46" t="b">
        <f t="shared" si="145"/>
        <v>0</v>
      </c>
      <c r="IW31" s="46" t="b">
        <f t="shared" si="146"/>
        <v>0</v>
      </c>
      <c r="IX31" s="46" t="b">
        <f t="shared" si="147"/>
        <v>0</v>
      </c>
      <c r="IY31" s="46" t="b">
        <f t="shared" si="148"/>
        <v>0</v>
      </c>
    </row>
    <row r="32" spans="2:259" x14ac:dyDescent="0.3">
      <c r="B32" s="48">
        <v>20</v>
      </c>
      <c r="C32" s="61" t="str">
        <f t="shared" si="28"/>
        <v/>
      </c>
      <c r="D32" s="53"/>
      <c r="E32" s="52"/>
      <c r="F32" s="112"/>
      <c r="G32" s="52"/>
      <c r="H32" s="53"/>
      <c r="I32" s="52"/>
      <c r="J32" s="52"/>
      <c r="K32" s="53"/>
      <c r="L32" s="55"/>
      <c r="M32" s="108"/>
      <c r="N32" s="56"/>
      <c r="O32" s="52"/>
      <c r="P32" s="52"/>
      <c r="Q32" s="52"/>
      <c r="R32" s="52"/>
      <c r="S32" s="52"/>
      <c r="T32" s="53"/>
      <c r="U32" s="52"/>
      <c r="V32" s="52"/>
      <c r="W32" s="55"/>
      <c r="X32" s="55"/>
      <c r="Y32" s="52"/>
      <c r="Z32" s="55"/>
      <c r="AA32" s="52"/>
      <c r="AB32" s="53"/>
      <c r="AC32" s="53"/>
      <c r="AD32" s="53"/>
      <c r="AE32" s="57"/>
      <c r="AF32" s="113"/>
      <c r="AG32" s="57"/>
      <c r="AH32" s="58"/>
      <c r="AI32" s="58"/>
      <c r="AJ32" s="58"/>
      <c r="AK32" s="114"/>
      <c r="AL32" s="58"/>
      <c r="AM32" s="114"/>
      <c r="AN32" s="58"/>
      <c r="AO32" s="114"/>
      <c r="AP32" s="58"/>
      <c r="AQ32" s="114"/>
      <c r="AR32" s="58"/>
      <c r="AS32" s="114"/>
      <c r="AT32" s="58"/>
      <c r="AU32" s="114"/>
      <c r="AV32" s="58"/>
      <c r="AW32" s="114"/>
      <c r="AX32" s="58"/>
      <c r="AY32" s="114"/>
      <c r="AZ32" s="58"/>
      <c r="BA32" s="114"/>
      <c r="BB32" s="58"/>
      <c r="BC32" s="114"/>
      <c r="BD32" s="58"/>
      <c r="BE32" s="58"/>
      <c r="BF32" s="58"/>
      <c r="BG32" s="59"/>
      <c r="BH32" s="58"/>
      <c r="BI32" s="114"/>
      <c r="BJ32" s="53"/>
      <c r="BK32" s="58"/>
      <c r="BL32" s="114"/>
      <c r="BM32" s="58"/>
      <c r="BN32" s="114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3"/>
      <c r="CL32" s="58"/>
      <c r="CM32" s="58"/>
      <c r="CN32" s="60"/>
      <c r="CO32" s="57"/>
      <c r="CP32" s="58"/>
      <c r="CQ32" s="60"/>
      <c r="CR32" s="57"/>
      <c r="CS32" s="58"/>
      <c r="CT32" s="59"/>
      <c r="CU32" s="58"/>
      <c r="CV32" s="59"/>
      <c r="CW32" s="58"/>
      <c r="CX32" s="59"/>
      <c r="CY32" s="58"/>
      <c r="CZ32" s="58"/>
      <c r="DA32" s="58"/>
      <c r="DB32" s="53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7"/>
      <c r="DO32" s="57"/>
      <c r="DP32" s="57"/>
      <c r="DQ32" s="76" t="str">
        <f t="shared" si="30"/>
        <v/>
      </c>
      <c r="DR32" s="53"/>
      <c r="DS32" s="46" t="b">
        <f t="shared" si="149"/>
        <v>0</v>
      </c>
      <c r="DT32" s="46" t="str">
        <f t="shared" si="31"/>
        <v/>
      </c>
      <c r="DU32" s="46" t="b">
        <f t="shared" si="32"/>
        <v>0</v>
      </c>
      <c r="DV32" s="46" t="b">
        <f t="shared" si="33"/>
        <v>0</v>
      </c>
      <c r="DW32" s="46" t="b">
        <f t="shared" si="34"/>
        <v>0</v>
      </c>
      <c r="DY32" s="46" t="b">
        <f t="shared" si="35"/>
        <v>0</v>
      </c>
      <c r="DZ32" s="46" t="b">
        <f t="shared" si="36"/>
        <v>0</v>
      </c>
      <c r="EB32" s="46" t="b">
        <f t="shared" si="150"/>
        <v>0</v>
      </c>
      <c r="EC32" s="46" t="b">
        <f t="shared" si="151"/>
        <v>0</v>
      </c>
      <c r="ED32" s="46" t="b">
        <f t="shared" si="152"/>
        <v>0</v>
      </c>
      <c r="EE32" s="46" t="b">
        <f t="shared" si="153"/>
        <v>0</v>
      </c>
      <c r="EF32" s="46" t="b">
        <f t="shared" si="154"/>
        <v>0</v>
      </c>
      <c r="EG32" s="46" t="b">
        <f t="shared" si="155"/>
        <v>0</v>
      </c>
      <c r="EH32" s="46" t="b">
        <f t="shared" si="37"/>
        <v>0</v>
      </c>
      <c r="EI32" s="46" t="b">
        <f t="shared" si="38"/>
        <v>0</v>
      </c>
      <c r="EK32" s="46" t="b">
        <f t="shared" si="39"/>
        <v>0</v>
      </c>
      <c r="EL32" s="46" t="b">
        <f t="shared" si="40"/>
        <v>0</v>
      </c>
      <c r="EM32" s="46" t="b">
        <f t="shared" si="41"/>
        <v>0</v>
      </c>
      <c r="EN32" s="46" t="b">
        <f t="shared" si="42"/>
        <v>0</v>
      </c>
      <c r="EO32" s="46" t="b">
        <f t="shared" si="43"/>
        <v>0</v>
      </c>
      <c r="EP32" s="46" t="b">
        <f t="shared" si="44"/>
        <v>0</v>
      </c>
      <c r="EQ32" s="46" t="b">
        <f t="shared" si="45"/>
        <v>0</v>
      </c>
      <c r="ER32" s="46" t="b">
        <f>OR(AA32='Tablas '!$T$4,AA32='Tablas '!$T$7,AA32='Tablas '!$T$8,AA32='Tablas '!$T$11)</f>
        <v>0</v>
      </c>
      <c r="ES32" s="46" t="str">
        <f t="shared" si="46"/>
        <v/>
      </c>
      <c r="ET32" s="46" t="str">
        <f t="shared" si="47"/>
        <v/>
      </c>
      <c r="EU32" s="46" t="str">
        <f t="shared" si="48"/>
        <v/>
      </c>
      <c r="EV32" s="46" t="b">
        <f t="shared" si="49"/>
        <v>0</v>
      </c>
      <c r="EW32" s="46" t="b">
        <f t="shared" si="50"/>
        <v>0</v>
      </c>
      <c r="EX32" s="46" t="b">
        <f t="shared" si="51"/>
        <v>0</v>
      </c>
      <c r="EY32" s="46" t="b">
        <f t="shared" si="52"/>
        <v>0</v>
      </c>
      <c r="EZ32" s="46" t="b">
        <f t="shared" si="53"/>
        <v>0</v>
      </c>
      <c r="FA32" s="46" t="b">
        <f t="shared" si="54"/>
        <v>0</v>
      </c>
      <c r="FB32" s="46" t="b">
        <f t="shared" si="55"/>
        <v>0</v>
      </c>
      <c r="FC32" s="46" t="str">
        <f t="shared" si="56"/>
        <v/>
      </c>
      <c r="FD32" s="46" t="str">
        <f t="shared" si="57"/>
        <v/>
      </c>
      <c r="FE32" s="46" t="b">
        <f t="shared" si="58"/>
        <v>0</v>
      </c>
      <c r="FF32" s="46" t="str">
        <f t="shared" si="59"/>
        <v/>
      </c>
      <c r="FG32" s="46" t="str">
        <f t="shared" si="60"/>
        <v/>
      </c>
      <c r="FH32" s="46" t="b">
        <f t="shared" si="61"/>
        <v>0</v>
      </c>
      <c r="FI32" s="46" t="str">
        <f t="shared" si="62"/>
        <v/>
      </c>
      <c r="FJ32" s="46" t="str">
        <f t="shared" si="63"/>
        <v/>
      </c>
      <c r="FK32" s="46" t="b">
        <f t="shared" si="64"/>
        <v>0</v>
      </c>
      <c r="FL32" s="46" t="str">
        <f t="shared" si="65"/>
        <v/>
      </c>
      <c r="FM32" s="46" t="str">
        <f t="shared" si="66"/>
        <v/>
      </c>
      <c r="FN32" s="46" t="b">
        <f t="shared" si="67"/>
        <v>0</v>
      </c>
      <c r="FO32" s="46" t="str">
        <f t="shared" si="68"/>
        <v/>
      </c>
      <c r="FP32" s="46" t="str">
        <f t="shared" si="69"/>
        <v/>
      </c>
      <c r="FQ32" s="46" t="b">
        <f t="shared" si="70"/>
        <v>0</v>
      </c>
      <c r="FR32" s="46" t="str">
        <f t="shared" si="71"/>
        <v/>
      </c>
      <c r="FS32" s="46" t="str">
        <f t="shared" si="72"/>
        <v/>
      </c>
      <c r="FT32" s="46" t="b">
        <f t="shared" si="73"/>
        <v>0</v>
      </c>
      <c r="FU32" s="46" t="str">
        <f t="shared" si="74"/>
        <v/>
      </c>
      <c r="FV32" s="46" t="str">
        <f t="shared" si="75"/>
        <v/>
      </c>
      <c r="FW32" s="46" t="b">
        <f t="shared" si="76"/>
        <v>0</v>
      </c>
      <c r="FX32" s="46" t="str">
        <f t="shared" si="77"/>
        <v/>
      </c>
      <c r="FY32" s="46" t="str">
        <f t="shared" si="78"/>
        <v/>
      </c>
      <c r="FZ32" s="46" t="b">
        <f t="shared" si="79"/>
        <v>0</v>
      </c>
      <c r="GA32" s="46" t="str">
        <f t="shared" si="80"/>
        <v/>
      </c>
      <c r="GB32" s="46" t="str">
        <f t="shared" si="81"/>
        <v/>
      </c>
      <c r="GC32" s="46" t="b">
        <f t="shared" si="82"/>
        <v>0</v>
      </c>
      <c r="GD32" s="46" t="str">
        <f t="shared" si="83"/>
        <v/>
      </c>
      <c r="GE32" s="46" t="str">
        <f t="shared" si="84"/>
        <v/>
      </c>
      <c r="GF32" s="46" t="b">
        <f t="shared" si="85"/>
        <v>0</v>
      </c>
      <c r="GG32" s="46" t="b">
        <f t="shared" si="86"/>
        <v>0</v>
      </c>
      <c r="GH32" s="46" t="str">
        <f t="shared" si="87"/>
        <v/>
      </c>
      <c r="GI32" s="46" t="str">
        <f t="shared" si="88"/>
        <v/>
      </c>
      <c r="GJ32" s="46" t="str">
        <f t="shared" si="89"/>
        <v/>
      </c>
      <c r="GK32" s="46" t="b">
        <f t="shared" si="90"/>
        <v>0</v>
      </c>
      <c r="GL32" s="46" t="str">
        <f t="shared" si="91"/>
        <v/>
      </c>
      <c r="GM32" s="46" t="str">
        <f t="shared" si="92"/>
        <v/>
      </c>
      <c r="GN32" s="46" t="str">
        <f t="shared" si="93"/>
        <v/>
      </c>
      <c r="GO32" s="46" t="b">
        <f t="shared" si="94"/>
        <v>0</v>
      </c>
      <c r="GP32" s="46" t="str">
        <f t="shared" si="95"/>
        <v/>
      </c>
      <c r="GQ32" s="46" t="str">
        <f t="shared" si="96"/>
        <v/>
      </c>
      <c r="GR32" s="46" t="b">
        <f t="shared" si="97"/>
        <v>0</v>
      </c>
      <c r="GS32" s="46" t="str">
        <f t="shared" si="98"/>
        <v/>
      </c>
      <c r="GT32" s="46" t="str">
        <f t="shared" si="99"/>
        <v/>
      </c>
      <c r="GU32" s="46" t="b">
        <f t="shared" si="100"/>
        <v>0</v>
      </c>
      <c r="GV32" s="46" t="b">
        <f t="shared" si="101"/>
        <v>0</v>
      </c>
      <c r="GW32" s="46" t="b">
        <f t="shared" si="102"/>
        <v>0</v>
      </c>
      <c r="GX32" s="46" t="b">
        <f t="shared" si="103"/>
        <v>0</v>
      </c>
      <c r="GY32" s="46" t="b">
        <f t="shared" si="104"/>
        <v>0</v>
      </c>
      <c r="GZ32" s="46" t="b">
        <f t="shared" si="105"/>
        <v>0</v>
      </c>
      <c r="HA32" s="46" t="b">
        <f t="shared" si="106"/>
        <v>0</v>
      </c>
      <c r="HB32" s="46" t="b">
        <f t="shared" si="107"/>
        <v>0</v>
      </c>
      <c r="HC32" s="46" t="b">
        <f t="shared" si="108"/>
        <v>0</v>
      </c>
      <c r="HD32" s="46" t="b">
        <f t="shared" si="109"/>
        <v>0</v>
      </c>
      <c r="HE32" s="46" t="b">
        <f t="shared" si="110"/>
        <v>0</v>
      </c>
      <c r="HF32" s="46" t="b">
        <f t="shared" si="111"/>
        <v>0</v>
      </c>
      <c r="HG32" s="46" t="b">
        <f t="shared" si="112"/>
        <v>0</v>
      </c>
      <c r="HH32" s="46" t="b">
        <f t="shared" si="113"/>
        <v>0</v>
      </c>
      <c r="HI32" s="46" t="b">
        <f t="shared" si="114"/>
        <v>0</v>
      </c>
      <c r="HJ32" s="46" t="b">
        <f t="shared" si="115"/>
        <v>0</v>
      </c>
      <c r="HK32" s="46" t="b">
        <f t="shared" si="116"/>
        <v>0</v>
      </c>
      <c r="HL32" s="46" t="b">
        <f t="shared" si="117"/>
        <v>0</v>
      </c>
      <c r="HM32" s="46" t="b">
        <f t="shared" si="118"/>
        <v>0</v>
      </c>
      <c r="HN32" s="46" t="b">
        <f t="shared" si="119"/>
        <v>0</v>
      </c>
      <c r="HO32" s="46" t="b">
        <f t="shared" si="120"/>
        <v>0</v>
      </c>
      <c r="HP32" s="46" t="b">
        <f t="shared" si="156"/>
        <v>0</v>
      </c>
      <c r="HQ32" s="46" t="str">
        <f t="shared" si="121"/>
        <v/>
      </c>
      <c r="HR32" s="46" t="str">
        <f t="shared" si="157"/>
        <v/>
      </c>
      <c r="HS32" s="46" t="str">
        <f t="shared" si="158"/>
        <v/>
      </c>
      <c r="HT32" s="46" t="b">
        <f t="shared" si="159"/>
        <v>0</v>
      </c>
      <c r="HU32" s="46" t="b">
        <f t="shared" si="160"/>
        <v>0</v>
      </c>
      <c r="HV32" s="46" t="b">
        <f t="shared" si="161"/>
        <v>0</v>
      </c>
      <c r="HW32" s="46" t="b">
        <f t="shared" si="162"/>
        <v>0</v>
      </c>
      <c r="HX32" s="46" t="b">
        <f t="shared" si="163"/>
        <v>0</v>
      </c>
      <c r="HY32" s="46" t="b">
        <f t="shared" si="122"/>
        <v>0</v>
      </c>
      <c r="HZ32" s="46" t="b">
        <f t="shared" si="123"/>
        <v>0</v>
      </c>
      <c r="IA32" s="46" t="str">
        <f t="shared" si="124"/>
        <v/>
      </c>
      <c r="IB32" s="46" t="str">
        <f t="shared" si="125"/>
        <v/>
      </c>
      <c r="IC32" s="46" t="str">
        <f t="shared" si="126"/>
        <v/>
      </c>
      <c r="ID32" s="46" t="str">
        <f t="shared" si="127"/>
        <v/>
      </c>
      <c r="IE32" s="46" t="b">
        <f t="shared" si="128"/>
        <v>0</v>
      </c>
      <c r="IF32" s="46" t="str">
        <f t="shared" si="129"/>
        <v/>
      </c>
      <c r="IG32" s="46" t="str">
        <f t="shared" si="130"/>
        <v/>
      </c>
      <c r="IH32" s="46" t="b">
        <f t="shared" si="131"/>
        <v>0</v>
      </c>
      <c r="II32" s="46" t="b">
        <f t="shared" si="132"/>
        <v>0</v>
      </c>
      <c r="IJ32" s="46" t="b">
        <f t="shared" si="133"/>
        <v>0</v>
      </c>
      <c r="IK32" s="46" t="str">
        <f t="shared" si="134"/>
        <v/>
      </c>
      <c r="IL32" s="46" t="str">
        <f t="shared" si="135"/>
        <v/>
      </c>
      <c r="IM32" s="46" t="b">
        <f t="shared" si="136"/>
        <v>0</v>
      </c>
      <c r="IN32" s="46" t="b">
        <f t="shared" si="137"/>
        <v>0</v>
      </c>
      <c r="IO32" s="46" t="b">
        <f t="shared" si="138"/>
        <v>0</v>
      </c>
      <c r="IP32" s="46" t="b">
        <f t="shared" si="139"/>
        <v>0</v>
      </c>
      <c r="IQ32" s="46" t="b">
        <f t="shared" si="140"/>
        <v>0</v>
      </c>
      <c r="IR32" s="46" t="b">
        <f t="shared" si="141"/>
        <v>0</v>
      </c>
      <c r="IS32" s="46" t="b">
        <f t="shared" si="142"/>
        <v>0</v>
      </c>
      <c r="IT32" s="46" t="b">
        <f t="shared" si="143"/>
        <v>0</v>
      </c>
      <c r="IU32" s="46" t="b">
        <f t="shared" si="144"/>
        <v>0</v>
      </c>
      <c r="IV32" s="46" t="b">
        <f t="shared" si="145"/>
        <v>0</v>
      </c>
      <c r="IW32" s="46" t="b">
        <f t="shared" si="146"/>
        <v>0</v>
      </c>
      <c r="IX32" s="46" t="b">
        <f t="shared" si="147"/>
        <v>0</v>
      </c>
      <c r="IY32" s="46" t="b">
        <f t="shared" si="148"/>
        <v>0</v>
      </c>
    </row>
    <row r="33" spans="2:259" x14ac:dyDescent="0.3">
      <c r="B33" s="48">
        <v>21</v>
      </c>
      <c r="C33" s="61" t="str">
        <f t="shared" si="28"/>
        <v/>
      </c>
      <c r="D33" s="53"/>
      <c r="E33" s="52"/>
      <c r="F33" s="112"/>
      <c r="G33" s="52"/>
      <c r="H33" s="53"/>
      <c r="I33" s="52"/>
      <c r="J33" s="52"/>
      <c r="K33" s="53"/>
      <c r="L33" s="55"/>
      <c r="M33" s="108"/>
      <c r="N33" s="56"/>
      <c r="O33" s="52"/>
      <c r="P33" s="52"/>
      <c r="Q33" s="52"/>
      <c r="R33" s="52"/>
      <c r="S33" s="52"/>
      <c r="T33" s="53"/>
      <c r="U33" s="52"/>
      <c r="V33" s="52"/>
      <c r="W33" s="55"/>
      <c r="X33" s="55"/>
      <c r="Y33" s="52"/>
      <c r="Z33" s="55"/>
      <c r="AA33" s="52"/>
      <c r="AB33" s="53"/>
      <c r="AC33" s="53"/>
      <c r="AD33" s="53"/>
      <c r="AE33" s="57"/>
      <c r="AF33" s="113"/>
      <c r="AG33" s="57"/>
      <c r="AH33" s="58"/>
      <c r="AI33" s="58"/>
      <c r="AJ33" s="58"/>
      <c r="AK33" s="114"/>
      <c r="AL33" s="58"/>
      <c r="AM33" s="114"/>
      <c r="AN33" s="58"/>
      <c r="AO33" s="114"/>
      <c r="AP33" s="58"/>
      <c r="AQ33" s="114"/>
      <c r="AR33" s="58"/>
      <c r="AS33" s="114"/>
      <c r="AT33" s="58"/>
      <c r="AU33" s="114"/>
      <c r="AV33" s="58"/>
      <c r="AW33" s="114"/>
      <c r="AX33" s="58"/>
      <c r="AY33" s="114"/>
      <c r="AZ33" s="58"/>
      <c r="BA33" s="114"/>
      <c r="BB33" s="58"/>
      <c r="BC33" s="114"/>
      <c r="BD33" s="58"/>
      <c r="BE33" s="58"/>
      <c r="BF33" s="58"/>
      <c r="BG33" s="59"/>
      <c r="BH33" s="58"/>
      <c r="BI33" s="114"/>
      <c r="BJ33" s="53"/>
      <c r="BK33" s="58"/>
      <c r="BL33" s="114"/>
      <c r="BM33" s="58"/>
      <c r="BN33" s="114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3"/>
      <c r="CL33" s="58"/>
      <c r="CM33" s="58"/>
      <c r="CN33" s="60"/>
      <c r="CO33" s="57"/>
      <c r="CP33" s="58"/>
      <c r="CQ33" s="60"/>
      <c r="CR33" s="57"/>
      <c r="CS33" s="58"/>
      <c r="CT33" s="59"/>
      <c r="CU33" s="58"/>
      <c r="CV33" s="59"/>
      <c r="CW33" s="58"/>
      <c r="CX33" s="59"/>
      <c r="CY33" s="58"/>
      <c r="CZ33" s="58"/>
      <c r="DA33" s="58"/>
      <c r="DB33" s="53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7"/>
      <c r="DO33" s="57"/>
      <c r="DP33" s="57"/>
      <c r="DQ33" s="76" t="str">
        <f t="shared" si="30"/>
        <v/>
      </c>
      <c r="DR33" s="53"/>
      <c r="DS33" s="46" t="b">
        <f t="shared" si="149"/>
        <v>0</v>
      </c>
      <c r="DT33" s="46" t="str">
        <f t="shared" si="31"/>
        <v/>
      </c>
      <c r="DU33" s="46" t="b">
        <f t="shared" si="32"/>
        <v>0</v>
      </c>
      <c r="DV33" s="46" t="b">
        <f t="shared" si="33"/>
        <v>0</v>
      </c>
      <c r="DW33" s="46" t="b">
        <f t="shared" si="34"/>
        <v>0</v>
      </c>
      <c r="DY33" s="46" t="b">
        <f t="shared" si="35"/>
        <v>0</v>
      </c>
      <c r="DZ33" s="46" t="b">
        <f t="shared" si="36"/>
        <v>0</v>
      </c>
      <c r="EB33" s="46" t="b">
        <f t="shared" si="150"/>
        <v>0</v>
      </c>
      <c r="EC33" s="46" t="b">
        <f t="shared" si="151"/>
        <v>0</v>
      </c>
      <c r="ED33" s="46" t="b">
        <f t="shared" si="152"/>
        <v>0</v>
      </c>
      <c r="EE33" s="46" t="b">
        <f t="shared" si="153"/>
        <v>0</v>
      </c>
      <c r="EF33" s="46" t="b">
        <f t="shared" si="154"/>
        <v>0</v>
      </c>
      <c r="EG33" s="46" t="b">
        <f t="shared" si="155"/>
        <v>0</v>
      </c>
      <c r="EH33" s="46" t="b">
        <f t="shared" si="37"/>
        <v>0</v>
      </c>
      <c r="EI33" s="46" t="b">
        <f t="shared" si="38"/>
        <v>0</v>
      </c>
      <c r="EK33" s="46" t="b">
        <f t="shared" si="39"/>
        <v>0</v>
      </c>
      <c r="EL33" s="46" t="b">
        <f t="shared" si="40"/>
        <v>0</v>
      </c>
      <c r="EM33" s="46" t="b">
        <f t="shared" si="41"/>
        <v>0</v>
      </c>
      <c r="EN33" s="46" t="b">
        <f t="shared" si="42"/>
        <v>0</v>
      </c>
      <c r="EO33" s="46" t="b">
        <f t="shared" si="43"/>
        <v>0</v>
      </c>
      <c r="EP33" s="46" t="b">
        <f t="shared" si="44"/>
        <v>0</v>
      </c>
      <c r="EQ33" s="46" t="b">
        <f t="shared" si="45"/>
        <v>0</v>
      </c>
      <c r="ER33" s="46" t="b">
        <f>OR(AA33='Tablas '!$T$4,AA33='Tablas '!$T$7,AA33='Tablas '!$T$8,AA33='Tablas '!$T$11)</f>
        <v>0</v>
      </c>
      <c r="ES33" s="46" t="str">
        <f t="shared" si="46"/>
        <v/>
      </c>
      <c r="ET33" s="46" t="str">
        <f t="shared" si="47"/>
        <v/>
      </c>
      <c r="EU33" s="46" t="str">
        <f t="shared" si="48"/>
        <v/>
      </c>
      <c r="EV33" s="46" t="b">
        <f t="shared" si="49"/>
        <v>0</v>
      </c>
      <c r="EW33" s="46" t="b">
        <f t="shared" si="50"/>
        <v>0</v>
      </c>
      <c r="EX33" s="46" t="b">
        <f t="shared" si="51"/>
        <v>0</v>
      </c>
      <c r="EY33" s="46" t="b">
        <f t="shared" si="52"/>
        <v>0</v>
      </c>
      <c r="EZ33" s="46" t="b">
        <f t="shared" si="53"/>
        <v>0</v>
      </c>
      <c r="FA33" s="46" t="b">
        <f t="shared" si="54"/>
        <v>0</v>
      </c>
      <c r="FB33" s="46" t="b">
        <f t="shared" si="55"/>
        <v>0</v>
      </c>
      <c r="FC33" s="46" t="str">
        <f t="shared" si="56"/>
        <v/>
      </c>
      <c r="FD33" s="46" t="str">
        <f t="shared" si="57"/>
        <v/>
      </c>
      <c r="FE33" s="46" t="b">
        <f t="shared" si="58"/>
        <v>0</v>
      </c>
      <c r="FF33" s="46" t="str">
        <f t="shared" si="59"/>
        <v/>
      </c>
      <c r="FG33" s="46" t="str">
        <f t="shared" si="60"/>
        <v/>
      </c>
      <c r="FH33" s="46" t="b">
        <f t="shared" si="61"/>
        <v>0</v>
      </c>
      <c r="FI33" s="46" t="str">
        <f t="shared" si="62"/>
        <v/>
      </c>
      <c r="FJ33" s="46" t="str">
        <f t="shared" si="63"/>
        <v/>
      </c>
      <c r="FK33" s="46" t="b">
        <f t="shared" si="64"/>
        <v>0</v>
      </c>
      <c r="FL33" s="46" t="str">
        <f t="shared" si="65"/>
        <v/>
      </c>
      <c r="FM33" s="46" t="str">
        <f t="shared" si="66"/>
        <v/>
      </c>
      <c r="FN33" s="46" t="b">
        <f t="shared" si="67"/>
        <v>0</v>
      </c>
      <c r="FO33" s="46" t="str">
        <f t="shared" si="68"/>
        <v/>
      </c>
      <c r="FP33" s="46" t="str">
        <f t="shared" si="69"/>
        <v/>
      </c>
      <c r="FQ33" s="46" t="b">
        <f t="shared" si="70"/>
        <v>0</v>
      </c>
      <c r="FR33" s="46" t="str">
        <f t="shared" si="71"/>
        <v/>
      </c>
      <c r="FS33" s="46" t="str">
        <f t="shared" si="72"/>
        <v/>
      </c>
      <c r="FT33" s="46" t="b">
        <f t="shared" si="73"/>
        <v>0</v>
      </c>
      <c r="FU33" s="46" t="str">
        <f t="shared" si="74"/>
        <v/>
      </c>
      <c r="FV33" s="46" t="str">
        <f t="shared" si="75"/>
        <v/>
      </c>
      <c r="FW33" s="46" t="b">
        <f t="shared" si="76"/>
        <v>0</v>
      </c>
      <c r="FX33" s="46" t="str">
        <f t="shared" si="77"/>
        <v/>
      </c>
      <c r="FY33" s="46" t="str">
        <f t="shared" si="78"/>
        <v/>
      </c>
      <c r="FZ33" s="46" t="b">
        <f t="shared" si="79"/>
        <v>0</v>
      </c>
      <c r="GA33" s="46" t="str">
        <f t="shared" si="80"/>
        <v/>
      </c>
      <c r="GB33" s="46" t="str">
        <f t="shared" si="81"/>
        <v/>
      </c>
      <c r="GC33" s="46" t="b">
        <f t="shared" si="82"/>
        <v>0</v>
      </c>
      <c r="GD33" s="46" t="str">
        <f t="shared" si="83"/>
        <v/>
      </c>
      <c r="GE33" s="46" t="str">
        <f t="shared" si="84"/>
        <v/>
      </c>
      <c r="GF33" s="46" t="b">
        <f t="shared" si="85"/>
        <v>0</v>
      </c>
      <c r="GG33" s="46" t="b">
        <f t="shared" si="86"/>
        <v>0</v>
      </c>
      <c r="GH33" s="46" t="str">
        <f t="shared" si="87"/>
        <v/>
      </c>
      <c r="GI33" s="46" t="str">
        <f t="shared" si="88"/>
        <v/>
      </c>
      <c r="GJ33" s="46" t="str">
        <f t="shared" si="89"/>
        <v/>
      </c>
      <c r="GK33" s="46" t="b">
        <f t="shared" si="90"/>
        <v>0</v>
      </c>
      <c r="GL33" s="46" t="str">
        <f t="shared" si="91"/>
        <v/>
      </c>
      <c r="GM33" s="46" t="str">
        <f t="shared" si="92"/>
        <v/>
      </c>
      <c r="GN33" s="46" t="str">
        <f t="shared" si="93"/>
        <v/>
      </c>
      <c r="GO33" s="46" t="b">
        <f t="shared" si="94"/>
        <v>0</v>
      </c>
      <c r="GP33" s="46" t="str">
        <f t="shared" si="95"/>
        <v/>
      </c>
      <c r="GQ33" s="46" t="str">
        <f t="shared" si="96"/>
        <v/>
      </c>
      <c r="GR33" s="46" t="b">
        <f t="shared" si="97"/>
        <v>0</v>
      </c>
      <c r="GS33" s="46" t="str">
        <f t="shared" si="98"/>
        <v/>
      </c>
      <c r="GT33" s="46" t="str">
        <f t="shared" si="99"/>
        <v/>
      </c>
      <c r="GU33" s="46" t="b">
        <f t="shared" si="100"/>
        <v>0</v>
      </c>
      <c r="GV33" s="46" t="b">
        <f t="shared" si="101"/>
        <v>0</v>
      </c>
      <c r="GW33" s="46" t="b">
        <f t="shared" si="102"/>
        <v>0</v>
      </c>
      <c r="GX33" s="46" t="b">
        <f t="shared" si="103"/>
        <v>0</v>
      </c>
      <c r="GY33" s="46" t="b">
        <f t="shared" si="104"/>
        <v>0</v>
      </c>
      <c r="GZ33" s="46" t="b">
        <f t="shared" si="105"/>
        <v>0</v>
      </c>
      <c r="HA33" s="46" t="b">
        <f t="shared" si="106"/>
        <v>0</v>
      </c>
      <c r="HB33" s="46" t="b">
        <f t="shared" si="107"/>
        <v>0</v>
      </c>
      <c r="HC33" s="46" t="b">
        <f t="shared" si="108"/>
        <v>0</v>
      </c>
      <c r="HD33" s="46" t="b">
        <f t="shared" si="109"/>
        <v>0</v>
      </c>
      <c r="HE33" s="46" t="b">
        <f t="shared" si="110"/>
        <v>0</v>
      </c>
      <c r="HF33" s="46" t="b">
        <f t="shared" si="111"/>
        <v>0</v>
      </c>
      <c r="HG33" s="46" t="b">
        <f t="shared" si="112"/>
        <v>0</v>
      </c>
      <c r="HH33" s="46" t="b">
        <f t="shared" si="113"/>
        <v>0</v>
      </c>
      <c r="HI33" s="46" t="b">
        <f t="shared" si="114"/>
        <v>0</v>
      </c>
      <c r="HJ33" s="46" t="b">
        <f t="shared" si="115"/>
        <v>0</v>
      </c>
      <c r="HK33" s="46" t="b">
        <f t="shared" si="116"/>
        <v>0</v>
      </c>
      <c r="HL33" s="46" t="b">
        <f t="shared" si="117"/>
        <v>0</v>
      </c>
      <c r="HM33" s="46" t="b">
        <f t="shared" si="118"/>
        <v>0</v>
      </c>
      <c r="HN33" s="46" t="b">
        <f t="shared" si="119"/>
        <v>0</v>
      </c>
      <c r="HO33" s="46" t="b">
        <f t="shared" si="120"/>
        <v>0</v>
      </c>
      <c r="HP33" s="46" t="b">
        <f t="shared" si="156"/>
        <v>0</v>
      </c>
      <c r="HQ33" s="46" t="str">
        <f t="shared" si="121"/>
        <v/>
      </c>
      <c r="HR33" s="46" t="str">
        <f t="shared" si="157"/>
        <v/>
      </c>
      <c r="HS33" s="46" t="str">
        <f t="shared" si="158"/>
        <v/>
      </c>
      <c r="HT33" s="46" t="b">
        <f t="shared" si="159"/>
        <v>0</v>
      </c>
      <c r="HU33" s="46" t="b">
        <f t="shared" si="160"/>
        <v>0</v>
      </c>
      <c r="HV33" s="46" t="b">
        <f t="shared" si="161"/>
        <v>0</v>
      </c>
      <c r="HW33" s="46" t="b">
        <f t="shared" si="162"/>
        <v>0</v>
      </c>
      <c r="HX33" s="46" t="b">
        <f t="shared" si="163"/>
        <v>0</v>
      </c>
      <c r="HY33" s="46" t="b">
        <f t="shared" si="122"/>
        <v>0</v>
      </c>
      <c r="HZ33" s="46" t="b">
        <f t="shared" si="123"/>
        <v>0</v>
      </c>
      <c r="IA33" s="46" t="str">
        <f t="shared" si="124"/>
        <v/>
      </c>
      <c r="IB33" s="46" t="str">
        <f t="shared" si="125"/>
        <v/>
      </c>
      <c r="IC33" s="46" t="str">
        <f t="shared" si="126"/>
        <v/>
      </c>
      <c r="ID33" s="46" t="str">
        <f t="shared" si="127"/>
        <v/>
      </c>
      <c r="IE33" s="46" t="b">
        <f t="shared" si="128"/>
        <v>0</v>
      </c>
      <c r="IF33" s="46" t="str">
        <f t="shared" si="129"/>
        <v/>
      </c>
      <c r="IG33" s="46" t="str">
        <f t="shared" si="130"/>
        <v/>
      </c>
      <c r="IH33" s="46" t="b">
        <f t="shared" si="131"/>
        <v>0</v>
      </c>
      <c r="II33" s="46" t="b">
        <f t="shared" si="132"/>
        <v>0</v>
      </c>
      <c r="IJ33" s="46" t="b">
        <f t="shared" si="133"/>
        <v>0</v>
      </c>
      <c r="IK33" s="46" t="str">
        <f t="shared" si="134"/>
        <v/>
      </c>
      <c r="IL33" s="46" t="str">
        <f t="shared" si="135"/>
        <v/>
      </c>
      <c r="IM33" s="46" t="b">
        <f t="shared" si="136"/>
        <v>0</v>
      </c>
      <c r="IN33" s="46" t="b">
        <f t="shared" si="137"/>
        <v>0</v>
      </c>
      <c r="IO33" s="46" t="b">
        <f t="shared" si="138"/>
        <v>0</v>
      </c>
      <c r="IP33" s="46" t="b">
        <f t="shared" si="139"/>
        <v>0</v>
      </c>
      <c r="IQ33" s="46" t="b">
        <f t="shared" si="140"/>
        <v>0</v>
      </c>
      <c r="IR33" s="46" t="b">
        <f t="shared" si="141"/>
        <v>0</v>
      </c>
      <c r="IS33" s="46" t="b">
        <f t="shared" si="142"/>
        <v>0</v>
      </c>
      <c r="IT33" s="46" t="b">
        <f t="shared" si="143"/>
        <v>0</v>
      </c>
      <c r="IU33" s="46" t="b">
        <f t="shared" si="144"/>
        <v>0</v>
      </c>
      <c r="IV33" s="46" t="b">
        <f t="shared" si="145"/>
        <v>0</v>
      </c>
      <c r="IW33" s="46" t="b">
        <f t="shared" si="146"/>
        <v>0</v>
      </c>
      <c r="IX33" s="46" t="b">
        <f t="shared" si="147"/>
        <v>0</v>
      </c>
      <c r="IY33" s="46" t="b">
        <f t="shared" si="148"/>
        <v>0</v>
      </c>
    </row>
    <row r="34" spans="2:259" x14ac:dyDescent="0.3">
      <c r="B34" s="48">
        <v>22</v>
      </c>
      <c r="C34" s="61" t="str">
        <f t="shared" si="28"/>
        <v/>
      </c>
      <c r="D34" s="53"/>
      <c r="E34" s="52"/>
      <c r="F34" s="112"/>
      <c r="G34" s="52"/>
      <c r="H34" s="53"/>
      <c r="I34" s="52"/>
      <c r="J34" s="52"/>
      <c r="K34" s="53"/>
      <c r="L34" s="55"/>
      <c r="M34" s="108"/>
      <c r="N34" s="56"/>
      <c r="O34" s="52"/>
      <c r="P34" s="52"/>
      <c r="Q34" s="52"/>
      <c r="R34" s="52"/>
      <c r="S34" s="52"/>
      <c r="T34" s="53"/>
      <c r="U34" s="52"/>
      <c r="V34" s="52"/>
      <c r="W34" s="55"/>
      <c r="X34" s="55"/>
      <c r="Y34" s="52"/>
      <c r="Z34" s="55"/>
      <c r="AA34" s="52"/>
      <c r="AB34" s="53"/>
      <c r="AC34" s="53"/>
      <c r="AD34" s="53"/>
      <c r="AE34" s="57"/>
      <c r="AF34" s="113"/>
      <c r="AG34" s="57"/>
      <c r="AH34" s="58"/>
      <c r="AI34" s="58"/>
      <c r="AJ34" s="58"/>
      <c r="AK34" s="114"/>
      <c r="AL34" s="58"/>
      <c r="AM34" s="114"/>
      <c r="AN34" s="58"/>
      <c r="AO34" s="114"/>
      <c r="AP34" s="58"/>
      <c r="AQ34" s="114"/>
      <c r="AR34" s="58"/>
      <c r="AS34" s="114"/>
      <c r="AT34" s="58"/>
      <c r="AU34" s="114"/>
      <c r="AV34" s="58"/>
      <c r="AW34" s="114"/>
      <c r="AX34" s="58"/>
      <c r="AY34" s="114"/>
      <c r="AZ34" s="58"/>
      <c r="BA34" s="114"/>
      <c r="BB34" s="58"/>
      <c r="BC34" s="114"/>
      <c r="BD34" s="58"/>
      <c r="BE34" s="58"/>
      <c r="BF34" s="58"/>
      <c r="BG34" s="59"/>
      <c r="BH34" s="58"/>
      <c r="BI34" s="114"/>
      <c r="BJ34" s="53"/>
      <c r="BK34" s="58"/>
      <c r="BL34" s="114"/>
      <c r="BM34" s="58"/>
      <c r="BN34" s="114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3"/>
      <c r="CL34" s="58"/>
      <c r="CM34" s="58"/>
      <c r="CN34" s="60"/>
      <c r="CO34" s="57"/>
      <c r="CP34" s="58"/>
      <c r="CQ34" s="60"/>
      <c r="CR34" s="57"/>
      <c r="CS34" s="58"/>
      <c r="CT34" s="59"/>
      <c r="CU34" s="58"/>
      <c r="CV34" s="59"/>
      <c r="CW34" s="58"/>
      <c r="CX34" s="59"/>
      <c r="CY34" s="58"/>
      <c r="CZ34" s="58"/>
      <c r="DA34" s="58"/>
      <c r="DB34" s="53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7"/>
      <c r="DO34" s="57"/>
      <c r="DP34" s="57"/>
      <c r="DQ34" s="76" t="str">
        <f t="shared" si="30"/>
        <v/>
      </c>
      <c r="DR34" s="53"/>
      <c r="DS34" s="46" t="b">
        <f t="shared" si="149"/>
        <v>0</v>
      </c>
      <c r="DT34" s="46" t="str">
        <f t="shared" si="31"/>
        <v/>
      </c>
      <c r="DU34" s="46" t="b">
        <f t="shared" si="32"/>
        <v>0</v>
      </c>
      <c r="DV34" s="46" t="b">
        <f t="shared" si="33"/>
        <v>0</v>
      </c>
      <c r="DW34" s="46" t="b">
        <f t="shared" si="34"/>
        <v>0</v>
      </c>
      <c r="DY34" s="46" t="b">
        <f t="shared" si="35"/>
        <v>0</v>
      </c>
      <c r="DZ34" s="46" t="b">
        <f t="shared" si="36"/>
        <v>0</v>
      </c>
      <c r="EB34" s="46" t="b">
        <f t="shared" si="150"/>
        <v>0</v>
      </c>
      <c r="EC34" s="46" t="b">
        <f t="shared" si="151"/>
        <v>0</v>
      </c>
      <c r="ED34" s="46" t="b">
        <f t="shared" si="152"/>
        <v>0</v>
      </c>
      <c r="EE34" s="46" t="b">
        <f t="shared" si="153"/>
        <v>0</v>
      </c>
      <c r="EF34" s="46" t="b">
        <f t="shared" si="154"/>
        <v>0</v>
      </c>
      <c r="EG34" s="46" t="b">
        <f t="shared" si="155"/>
        <v>0</v>
      </c>
      <c r="EH34" s="46" t="b">
        <f t="shared" si="37"/>
        <v>0</v>
      </c>
      <c r="EI34" s="46" t="b">
        <f t="shared" si="38"/>
        <v>0</v>
      </c>
      <c r="EK34" s="46" t="b">
        <f t="shared" si="39"/>
        <v>0</v>
      </c>
      <c r="EL34" s="46" t="b">
        <f t="shared" si="40"/>
        <v>0</v>
      </c>
      <c r="EM34" s="46" t="b">
        <f t="shared" si="41"/>
        <v>0</v>
      </c>
      <c r="EN34" s="46" t="b">
        <f t="shared" si="42"/>
        <v>0</v>
      </c>
      <c r="EO34" s="46" t="b">
        <f t="shared" si="43"/>
        <v>0</v>
      </c>
      <c r="EP34" s="46" t="b">
        <f t="shared" si="44"/>
        <v>0</v>
      </c>
      <c r="EQ34" s="46" t="b">
        <f t="shared" si="45"/>
        <v>0</v>
      </c>
      <c r="ER34" s="46" t="b">
        <f>OR(AA34='Tablas '!$T$4,AA34='Tablas '!$T$7,AA34='Tablas '!$T$8,AA34='Tablas '!$T$11)</f>
        <v>0</v>
      </c>
      <c r="ES34" s="46" t="str">
        <f t="shared" si="46"/>
        <v/>
      </c>
      <c r="ET34" s="46" t="str">
        <f t="shared" si="47"/>
        <v/>
      </c>
      <c r="EU34" s="46" t="str">
        <f t="shared" si="48"/>
        <v/>
      </c>
      <c r="EV34" s="46" t="b">
        <f t="shared" si="49"/>
        <v>0</v>
      </c>
      <c r="EW34" s="46" t="b">
        <f t="shared" si="50"/>
        <v>0</v>
      </c>
      <c r="EX34" s="46" t="b">
        <f t="shared" si="51"/>
        <v>0</v>
      </c>
      <c r="EY34" s="46" t="b">
        <f t="shared" si="52"/>
        <v>0</v>
      </c>
      <c r="EZ34" s="46" t="b">
        <f t="shared" si="53"/>
        <v>0</v>
      </c>
      <c r="FA34" s="46" t="b">
        <f t="shared" si="54"/>
        <v>0</v>
      </c>
      <c r="FB34" s="46" t="b">
        <f t="shared" si="55"/>
        <v>0</v>
      </c>
      <c r="FC34" s="46" t="str">
        <f t="shared" si="56"/>
        <v/>
      </c>
      <c r="FD34" s="46" t="str">
        <f t="shared" si="57"/>
        <v/>
      </c>
      <c r="FE34" s="46" t="b">
        <f t="shared" si="58"/>
        <v>0</v>
      </c>
      <c r="FF34" s="46" t="str">
        <f t="shared" si="59"/>
        <v/>
      </c>
      <c r="FG34" s="46" t="str">
        <f t="shared" si="60"/>
        <v/>
      </c>
      <c r="FH34" s="46" t="b">
        <f t="shared" si="61"/>
        <v>0</v>
      </c>
      <c r="FI34" s="46" t="str">
        <f t="shared" si="62"/>
        <v/>
      </c>
      <c r="FJ34" s="46" t="str">
        <f t="shared" si="63"/>
        <v/>
      </c>
      <c r="FK34" s="46" t="b">
        <f t="shared" si="64"/>
        <v>0</v>
      </c>
      <c r="FL34" s="46" t="str">
        <f t="shared" si="65"/>
        <v/>
      </c>
      <c r="FM34" s="46" t="str">
        <f t="shared" si="66"/>
        <v/>
      </c>
      <c r="FN34" s="46" t="b">
        <f t="shared" si="67"/>
        <v>0</v>
      </c>
      <c r="FO34" s="46" t="str">
        <f t="shared" si="68"/>
        <v/>
      </c>
      <c r="FP34" s="46" t="str">
        <f t="shared" si="69"/>
        <v/>
      </c>
      <c r="FQ34" s="46" t="b">
        <f t="shared" si="70"/>
        <v>0</v>
      </c>
      <c r="FR34" s="46" t="str">
        <f t="shared" si="71"/>
        <v/>
      </c>
      <c r="FS34" s="46" t="str">
        <f t="shared" si="72"/>
        <v/>
      </c>
      <c r="FT34" s="46" t="b">
        <f t="shared" si="73"/>
        <v>0</v>
      </c>
      <c r="FU34" s="46" t="str">
        <f t="shared" si="74"/>
        <v/>
      </c>
      <c r="FV34" s="46" t="str">
        <f t="shared" si="75"/>
        <v/>
      </c>
      <c r="FW34" s="46" t="b">
        <f t="shared" si="76"/>
        <v>0</v>
      </c>
      <c r="FX34" s="46" t="str">
        <f t="shared" si="77"/>
        <v/>
      </c>
      <c r="FY34" s="46" t="str">
        <f t="shared" si="78"/>
        <v/>
      </c>
      <c r="FZ34" s="46" t="b">
        <f t="shared" si="79"/>
        <v>0</v>
      </c>
      <c r="GA34" s="46" t="str">
        <f t="shared" si="80"/>
        <v/>
      </c>
      <c r="GB34" s="46" t="str">
        <f t="shared" si="81"/>
        <v/>
      </c>
      <c r="GC34" s="46" t="b">
        <f t="shared" si="82"/>
        <v>0</v>
      </c>
      <c r="GD34" s="46" t="str">
        <f t="shared" si="83"/>
        <v/>
      </c>
      <c r="GE34" s="46" t="str">
        <f t="shared" si="84"/>
        <v/>
      </c>
      <c r="GF34" s="46" t="b">
        <f t="shared" si="85"/>
        <v>0</v>
      </c>
      <c r="GG34" s="46" t="b">
        <f t="shared" si="86"/>
        <v>0</v>
      </c>
      <c r="GH34" s="46" t="str">
        <f t="shared" si="87"/>
        <v/>
      </c>
      <c r="GI34" s="46" t="str">
        <f t="shared" si="88"/>
        <v/>
      </c>
      <c r="GJ34" s="46" t="str">
        <f t="shared" si="89"/>
        <v/>
      </c>
      <c r="GK34" s="46" t="b">
        <f t="shared" si="90"/>
        <v>0</v>
      </c>
      <c r="GL34" s="46" t="str">
        <f t="shared" si="91"/>
        <v/>
      </c>
      <c r="GM34" s="46" t="str">
        <f t="shared" si="92"/>
        <v/>
      </c>
      <c r="GN34" s="46" t="str">
        <f t="shared" si="93"/>
        <v/>
      </c>
      <c r="GO34" s="46" t="b">
        <f t="shared" si="94"/>
        <v>0</v>
      </c>
      <c r="GP34" s="46" t="str">
        <f t="shared" si="95"/>
        <v/>
      </c>
      <c r="GQ34" s="46" t="str">
        <f t="shared" si="96"/>
        <v/>
      </c>
      <c r="GR34" s="46" t="b">
        <f t="shared" si="97"/>
        <v>0</v>
      </c>
      <c r="GS34" s="46" t="str">
        <f t="shared" si="98"/>
        <v/>
      </c>
      <c r="GT34" s="46" t="str">
        <f t="shared" si="99"/>
        <v/>
      </c>
      <c r="GU34" s="46" t="b">
        <f t="shared" si="100"/>
        <v>0</v>
      </c>
      <c r="GV34" s="46" t="b">
        <f t="shared" si="101"/>
        <v>0</v>
      </c>
      <c r="GW34" s="46" t="b">
        <f t="shared" si="102"/>
        <v>0</v>
      </c>
      <c r="GX34" s="46" t="b">
        <f t="shared" si="103"/>
        <v>0</v>
      </c>
      <c r="GY34" s="46" t="b">
        <f t="shared" si="104"/>
        <v>0</v>
      </c>
      <c r="GZ34" s="46" t="b">
        <f t="shared" si="105"/>
        <v>0</v>
      </c>
      <c r="HA34" s="46" t="b">
        <f t="shared" si="106"/>
        <v>0</v>
      </c>
      <c r="HB34" s="46" t="b">
        <f t="shared" si="107"/>
        <v>0</v>
      </c>
      <c r="HC34" s="46" t="b">
        <f t="shared" si="108"/>
        <v>0</v>
      </c>
      <c r="HD34" s="46" t="b">
        <f t="shared" si="109"/>
        <v>0</v>
      </c>
      <c r="HE34" s="46" t="b">
        <f t="shared" si="110"/>
        <v>0</v>
      </c>
      <c r="HF34" s="46" t="b">
        <f t="shared" si="111"/>
        <v>0</v>
      </c>
      <c r="HG34" s="46" t="b">
        <f t="shared" si="112"/>
        <v>0</v>
      </c>
      <c r="HH34" s="46" t="b">
        <f t="shared" si="113"/>
        <v>0</v>
      </c>
      <c r="HI34" s="46" t="b">
        <f t="shared" si="114"/>
        <v>0</v>
      </c>
      <c r="HJ34" s="46" t="b">
        <f t="shared" si="115"/>
        <v>0</v>
      </c>
      <c r="HK34" s="46" t="b">
        <f t="shared" si="116"/>
        <v>0</v>
      </c>
      <c r="HL34" s="46" t="b">
        <f t="shared" si="117"/>
        <v>0</v>
      </c>
      <c r="HM34" s="46" t="b">
        <f t="shared" si="118"/>
        <v>0</v>
      </c>
      <c r="HN34" s="46" t="b">
        <f t="shared" si="119"/>
        <v>0</v>
      </c>
      <c r="HO34" s="46" t="b">
        <f t="shared" si="120"/>
        <v>0</v>
      </c>
      <c r="HP34" s="46" t="b">
        <f t="shared" si="156"/>
        <v>0</v>
      </c>
      <c r="HQ34" s="46" t="str">
        <f t="shared" si="121"/>
        <v/>
      </c>
      <c r="HR34" s="46" t="str">
        <f t="shared" si="157"/>
        <v/>
      </c>
      <c r="HS34" s="46" t="str">
        <f t="shared" si="158"/>
        <v/>
      </c>
      <c r="HT34" s="46" t="b">
        <f t="shared" si="159"/>
        <v>0</v>
      </c>
      <c r="HU34" s="46" t="b">
        <f t="shared" si="160"/>
        <v>0</v>
      </c>
      <c r="HV34" s="46" t="b">
        <f t="shared" si="161"/>
        <v>0</v>
      </c>
      <c r="HW34" s="46" t="b">
        <f t="shared" si="162"/>
        <v>0</v>
      </c>
      <c r="HX34" s="46" t="b">
        <f t="shared" si="163"/>
        <v>0</v>
      </c>
      <c r="HY34" s="46" t="b">
        <f t="shared" si="122"/>
        <v>0</v>
      </c>
      <c r="HZ34" s="46" t="b">
        <f t="shared" si="123"/>
        <v>0</v>
      </c>
      <c r="IA34" s="46" t="str">
        <f t="shared" si="124"/>
        <v/>
      </c>
      <c r="IB34" s="46" t="str">
        <f t="shared" si="125"/>
        <v/>
      </c>
      <c r="IC34" s="46" t="str">
        <f t="shared" si="126"/>
        <v/>
      </c>
      <c r="ID34" s="46" t="str">
        <f t="shared" si="127"/>
        <v/>
      </c>
      <c r="IE34" s="46" t="b">
        <f t="shared" si="128"/>
        <v>0</v>
      </c>
      <c r="IF34" s="46" t="str">
        <f t="shared" si="129"/>
        <v/>
      </c>
      <c r="IG34" s="46" t="str">
        <f t="shared" si="130"/>
        <v/>
      </c>
      <c r="IH34" s="46" t="b">
        <f t="shared" si="131"/>
        <v>0</v>
      </c>
      <c r="II34" s="46" t="b">
        <f t="shared" si="132"/>
        <v>0</v>
      </c>
      <c r="IJ34" s="46" t="b">
        <f t="shared" si="133"/>
        <v>0</v>
      </c>
      <c r="IK34" s="46" t="str">
        <f t="shared" si="134"/>
        <v/>
      </c>
      <c r="IL34" s="46" t="str">
        <f t="shared" si="135"/>
        <v/>
      </c>
      <c r="IM34" s="46" t="b">
        <f t="shared" si="136"/>
        <v>0</v>
      </c>
      <c r="IN34" s="46" t="b">
        <f t="shared" si="137"/>
        <v>0</v>
      </c>
      <c r="IO34" s="46" t="b">
        <f t="shared" si="138"/>
        <v>0</v>
      </c>
      <c r="IP34" s="46" t="b">
        <f t="shared" si="139"/>
        <v>0</v>
      </c>
      <c r="IQ34" s="46" t="b">
        <f t="shared" si="140"/>
        <v>0</v>
      </c>
      <c r="IR34" s="46" t="b">
        <f t="shared" si="141"/>
        <v>0</v>
      </c>
      <c r="IS34" s="46" t="b">
        <f t="shared" si="142"/>
        <v>0</v>
      </c>
      <c r="IT34" s="46" t="b">
        <f t="shared" si="143"/>
        <v>0</v>
      </c>
      <c r="IU34" s="46" t="b">
        <f t="shared" si="144"/>
        <v>0</v>
      </c>
      <c r="IV34" s="46" t="b">
        <f t="shared" si="145"/>
        <v>0</v>
      </c>
      <c r="IW34" s="46" t="b">
        <f t="shared" si="146"/>
        <v>0</v>
      </c>
      <c r="IX34" s="46" t="b">
        <f t="shared" si="147"/>
        <v>0</v>
      </c>
      <c r="IY34" s="46" t="b">
        <f t="shared" si="148"/>
        <v>0</v>
      </c>
    </row>
    <row r="35" spans="2:259" x14ac:dyDescent="0.3">
      <c r="B35" s="48">
        <v>23</v>
      </c>
      <c r="C35" s="61" t="str">
        <f t="shared" si="28"/>
        <v/>
      </c>
      <c r="D35" s="53"/>
      <c r="E35" s="52"/>
      <c r="F35" s="112"/>
      <c r="G35" s="52"/>
      <c r="H35" s="53"/>
      <c r="I35" s="52"/>
      <c r="J35" s="52"/>
      <c r="K35" s="53"/>
      <c r="L35" s="55"/>
      <c r="M35" s="108"/>
      <c r="N35" s="56"/>
      <c r="O35" s="52"/>
      <c r="P35" s="52"/>
      <c r="Q35" s="52"/>
      <c r="R35" s="52"/>
      <c r="S35" s="52"/>
      <c r="T35" s="53"/>
      <c r="U35" s="52"/>
      <c r="V35" s="52"/>
      <c r="W35" s="55"/>
      <c r="X35" s="55"/>
      <c r="Y35" s="52"/>
      <c r="Z35" s="55"/>
      <c r="AA35" s="52"/>
      <c r="AB35" s="53"/>
      <c r="AC35" s="53"/>
      <c r="AD35" s="53"/>
      <c r="AE35" s="57"/>
      <c r="AF35" s="113"/>
      <c r="AG35" s="57"/>
      <c r="AH35" s="58"/>
      <c r="AI35" s="58"/>
      <c r="AJ35" s="58"/>
      <c r="AK35" s="114"/>
      <c r="AL35" s="58"/>
      <c r="AM35" s="114"/>
      <c r="AN35" s="58"/>
      <c r="AO35" s="114"/>
      <c r="AP35" s="58"/>
      <c r="AQ35" s="114"/>
      <c r="AR35" s="58"/>
      <c r="AS35" s="114"/>
      <c r="AT35" s="58"/>
      <c r="AU35" s="114"/>
      <c r="AV35" s="58"/>
      <c r="AW35" s="114"/>
      <c r="AX35" s="58"/>
      <c r="AY35" s="114"/>
      <c r="AZ35" s="58"/>
      <c r="BA35" s="114"/>
      <c r="BB35" s="58"/>
      <c r="BC35" s="114"/>
      <c r="BD35" s="58"/>
      <c r="BE35" s="58"/>
      <c r="BF35" s="58"/>
      <c r="BG35" s="59"/>
      <c r="BH35" s="58"/>
      <c r="BI35" s="114"/>
      <c r="BJ35" s="53"/>
      <c r="BK35" s="58"/>
      <c r="BL35" s="114"/>
      <c r="BM35" s="58"/>
      <c r="BN35" s="114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3"/>
      <c r="CL35" s="58"/>
      <c r="CM35" s="58"/>
      <c r="CN35" s="60"/>
      <c r="CO35" s="57"/>
      <c r="CP35" s="58"/>
      <c r="CQ35" s="60"/>
      <c r="CR35" s="57"/>
      <c r="CS35" s="58"/>
      <c r="CT35" s="59"/>
      <c r="CU35" s="58"/>
      <c r="CV35" s="59"/>
      <c r="CW35" s="58"/>
      <c r="CX35" s="59"/>
      <c r="CY35" s="58"/>
      <c r="CZ35" s="58"/>
      <c r="DA35" s="58"/>
      <c r="DB35" s="53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7"/>
      <c r="DO35" s="57"/>
      <c r="DP35" s="57"/>
      <c r="DQ35" s="76" t="str">
        <f t="shared" si="30"/>
        <v/>
      </c>
      <c r="DR35" s="53"/>
      <c r="DS35" s="46" t="b">
        <f t="shared" si="149"/>
        <v>0</v>
      </c>
      <c r="DT35" s="46" t="str">
        <f t="shared" si="31"/>
        <v/>
      </c>
      <c r="DU35" s="46" t="b">
        <f t="shared" si="32"/>
        <v>0</v>
      </c>
      <c r="DV35" s="46" t="b">
        <f t="shared" si="33"/>
        <v>0</v>
      </c>
      <c r="DW35" s="46" t="b">
        <f t="shared" si="34"/>
        <v>0</v>
      </c>
      <c r="DY35" s="46" t="b">
        <f t="shared" si="35"/>
        <v>0</v>
      </c>
      <c r="DZ35" s="46" t="b">
        <f t="shared" si="36"/>
        <v>0</v>
      </c>
      <c r="EB35" s="46" t="b">
        <f t="shared" si="150"/>
        <v>0</v>
      </c>
      <c r="EC35" s="46" t="b">
        <f t="shared" si="151"/>
        <v>0</v>
      </c>
      <c r="ED35" s="46" t="b">
        <f t="shared" si="152"/>
        <v>0</v>
      </c>
      <c r="EE35" s="46" t="b">
        <f t="shared" si="153"/>
        <v>0</v>
      </c>
      <c r="EF35" s="46" t="b">
        <f t="shared" si="154"/>
        <v>0</v>
      </c>
      <c r="EG35" s="46" t="b">
        <f t="shared" si="155"/>
        <v>0</v>
      </c>
      <c r="EH35" s="46" t="b">
        <f t="shared" si="37"/>
        <v>0</v>
      </c>
      <c r="EI35" s="46" t="b">
        <f t="shared" si="38"/>
        <v>0</v>
      </c>
      <c r="EK35" s="46" t="b">
        <f t="shared" si="39"/>
        <v>0</v>
      </c>
      <c r="EL35" s="46" t="b">
        <f t="shared" si="40"/>
        <v>0</v>
      </c>
      <c r="EM35" s="46" t="b">
        <f t="shared" si="41"/>
        <v>0</v>
      </c>
      <c r="EN35" s="46" t="b">
        <f t="shared" si="42"/>
        <v>0</v>
      </c>
      <c r="EO35" s="46" t="b">
        <f t="shared" si="43"/>
        <v>0</v>
      </c>
      <c r="EP35" s="46" t="b">
        <f t="shared" si="44"/>
        <v>0</v>
      </c>
      <c r="EQ35" s="46" t="b">
        <f t="shared" si="45"/>
        <v>0</v>
      </c>
      <c r="ER35" s="46" t="b">
        <f>OR(AA35='Tablas '!$T$4,AA35='Tablas '!$T$7,AA35='Tablas '!$T$8,AA35='Tablas '!$T$11)</f>
        <v>0</v>
      </c>
      <c r="ES35" s="46" t="str">
        <f t="shared" si="46"/>
        <v/>
      </c>
      <c r="ET35" s="46" t="str">
        <f t="shared" si="47"/>
        <v/>
      </c>
      <c r="EU35" s="46" t="str">
        <f t="shared" si="48"/>
        <v/>
      </c>
      <c r="EV35" s="46" t="b">
        <f t="shared" si="49"/>
        <v>0</v>
      </c>
      <c r="EW35" s="46" t="b">
        <f t="shared" si="50"/>
        <v>0</v>
      </c>
      <c r="EX35" s="46" t="b">
        <f t="shared" si="51"/>
        <v>0</v>
      </c>
      <c r="EY35" s="46" t="b">
        <f t="shared" si="52"/>
        <v>0</v>
      </c>
      <c r="EZ35" s="46" t="b">
        <f t="shared" si="53"/>
        <v>0</v>
      </c>
      <c r="FA35" s="46" t="b">
        <f t="shared" si="54"/>
        <v>0</v>
      </c>
      <c r="FB35" s="46" t="b">
        <f t="shared" si="55"/>
        <v>0</v>
      </c>
      <c r="FC35" s="46" t="str">
        <f t="shared" si="56"/>
        <v/>
      </c>
      <c r="FD35" s="46" t="str">
        <f t="shared" si="57"/>
        <v/>
      </c>
      <c r="FE35" s="46" t="b">
        <f t="shared" si="58"/>
        <v>0</v>
      </c>
      <c r="FF35" s="46" t="str">
        <f t="shared" si="59"/>
        <v/>
      </c>
      <c r="FG35" s="46" t="str">
        <f t="shared" si="60"/>
        <v/>
      </c>
      <c r="FH35" s="46" t="b">
        <f t="shared" si="61"/>
        <v>0</v>
      </c>
      <c r="FI35" s="46" t="str">
        <f t="shared" si="62"/>
        <v/>
      </c>
      <c r="FJ35" s="46" t="str">
        <f t="shared" si="63"/>
        <v/>
      </c>
      <c r="FK35" s="46" t="b">
        <f t="shared" si="64"/>
        <v>0</v>
      </c>
      <c r="FL35" s="46" t="str">
        <f t="shared" si="65"/>
        <v/>
      </c>
      <c r="FM35" s="46" t="str">
        <f t="shared" si="66"/>
        <v/>
      </c>
      <c r="FN35" s="46" t="b">
        <f t="shared" si="67"/>
        <v>0</v>
      </c>
      <c r="FO35" s="46" t="str">
        <f t="shared" si="68"/>
        <v/>
      </c>
      <c r="FP35" s="46" t="str">
        <f t="shared" si="69"/>
        <v/>
      </c>
      <c r="FQ35" s="46" t="b">
        <f t="shared" si="70"/>
        <v>0</v>
      </c>
      <c r="FR35" s="46" t="str">
        <f t="shared" si="71"/>
        <v/>
      </c>
      <c r="FS35" s="46" t="str">
        <f t="shared" si="72"/>
        <v/>
      </c>
      <c r="FT35" s="46" t="b">
        <f t="shared" si="73"/>
        <v>0</v>
      </c>
      <c r="FU35" s="46" t="str">
        <f t="shared" si="74"/>
        <v/>
      </c>
      <c r="FV35" s="46" t="str">
        <f t="shared" si="75"/>
        <v/>
      </c>
      <c r="FW35" s="46" t="b">
        <f t="shared" si="76"/>
        <v>0</v>
      </c>
      <c r="FX35" s="46" t="str">
        <f t="shared" si="77"/>
        <v/>
      </c>
      <c r="FY35" s="46" t="str">
        <f t="shared" si="78"/>
        <v/>
      </c>
      <c r="FZ35" s="46" t="b">
        <f t="shared" si="79"/>
        <v>0</v>
      </c>
      <c r="GA35" s="46" t="str">
        <f t="shared" si="80"/>
        <v/>
      </c>
      <c r="GB35" s="46" t="str">
        <f t="shared" si="81"/>
        <v/>
      </c>
      <c r="GC35" s="46" t="b">
        <f t="shared" si="82"/>
        <v>0</v>
      </c>
      <c r="GD35" s="46" t="str">
        <f t="shared" si="83"/>
        <v/>
      </c>
      <c r="GE35" s="46" t="str">
        <f t="shared" si="84"/>
        <v/>
      </c>
      <c r="GF35" s="46" t="b">
        <f t="shared" si="85"/>
        <v>0</v>
      </c>
      <c r="GG35" s="46" t="b">
        <f t="shared" si="86"/>
        <v>0</v>
      </c>
      <c r="GH35" s="46" t="str">
        <f t="shared" si="87"/>
        <v/>
      </c>
      <c r="GI35" s="46" t="str">
        <f t="shared" si="88"/>
        <v/>
      </c>
      <c r="GJ35" s="46" t="str">
        <f t="shared" si="89"/>
        <v/>
      </c>
      <c r="GK35" s="46" t="b">
        <f t="shared" si="90"/>
        <v>0</v>
      </c>
      <c r="GL35" s="46" t="str">
        <f t="shared" si="91"/>
        <v/>
      </c>
      <c r="GM35" s="46" t="str">
        <f t="shared" si="92"/>
        <v/>
      </c>
      <c r="GN35" s="46" t="str">
        <f t="shared" si="93"/>
        <v/>
      </c>
      <c r="GO35" s="46" t="b">
        <f t="shared" si="94"/>
        <v>0</v>
      </c>
      <c r="GP35" s="46" t="str">
        <f t="shared" si="95"/>
        <v/>
      </c>
      <c r="GQ35" s="46" t="str">
        <f t="shared" si="96"/>
        <v/>
      </c>
      <c r="GR35" s="46" t="b">
        <f t="shared" si="97"/>
        <v>0</v>
      </c>
      <c r="GS35" s="46" t="str">
        <f t="shared" si="98"/>
        <v/>
      </c>
      <c r="GT35" s="46" t="str">
        <f t="shared" si="99"/>
        <v/>
      </c>
      <c r="GU35" s="46" t="b">
        <f t="shared" si="100"/>
        <v>0</v>
      </c>
      <c r="GV35" s="46" t="b">
        <f t="shared" si="101"/>
        <v>0</v>
      </c>
      <c r="GW35" s="46" t="b">
        <f t="shared" si="102"/>
        <v>0</v>
      </c>
      <c r="GX35" s="46" t="b">
        <f t="shared" si="103"/>
        <v>0</v>
      </c>
      <c r="GY35" s="46" t="b">
        <f t="shared" si="104"/>
        <v>0</v>
      </c>
      <c r="GZ35" s="46" t="b">
        <f t="shared" si="105"/>
        <v>0</v>
      </c>
      <c r="HA35" s="46" t="b">
        <f t="shared" si="106"/>
        <v>0</v>
      </c>
      <c r="HB35" s="46" t="b">
        <f t="shared" si="107"/>
        <v>0</v>
      </c>
      <c r="HC35" s="46" t="b">
        <f t="shared" si="108"/>
        <v>0</v>
      </c>
      <c r="HD35" s="46" t="b">
        <f t="shared" si="109"/>
        <v>0</v>
      </c>
      <c r="HE35" s="46" t="b">
        <f t="shared" si="110"/>
        <v>0</v>
      </c>
      <c r="HF35" s="46" t="b">
        <f t="shared" si="111"/>
        <v>0</v>
      </c>
      <c r="HG35" s="46" t="b">
        <f t="shared" si="112"/>
        <v>0</v>
      </c>
      <c r="HH35" s="46" t="b">
        <f t="shared" si="113"/>
        <v>0</v>
      </c>
      <c r="HI35" s="46" t="b">
        <f t="shared" si="114"/>
        <v>0</v>
      </c>
      <c r="HJ35" s="46" t="b">
        <f t="shared" si="115"/>
        <v>0</v>
      </c>
      <c r="HK35" s="46" t="b">
        <f t="shared" si="116"/>
        <v>0</v>
      </c>
      <c r="HL35" s="46" t="b">
        <f t="shared" si="117"/>
        <v>0</v>
      </c>
      <c r="HM35" s="46" t="b">
        <f t="shared" si="118"/>
        <v>0</v>
      </c>
      <c r="HN35" s="46" t="b">
        <f t="shared" si="119"/>
        <v>0</v>
      </c>
      <c r="HO35" s="46" t="b">
        <f t="shared" si="120"/>
        <v>0</v>
      </c>
      <c r="HP35" s="46" t="b">
        <f t="shared" si="156"/>
        <v>0</v>
      </c>
      <c r="HQ35" s="46" t="str">
        <f t="shared" si="121"/>
        <v/>
      </c>
      <c r="HR35" s="46" t="str">
        <f t="shared" si="157"/>
        <v/>
      </c>
      <c r="HS35" s="46" t="str">
        <f t="shared" si="158"/>
        <v/>
      </c>
      <c r="HT35" s="46" t="b">
        <f t="shared" si="159"/>
        <v>0</v>
      </c>
      <c r="HU35" s="46" t="b">
        <f t="shared" si="160"/>
        <v>0</v>
      </c>
      <c r="HV35" s="46" t="b">
        <f t="shared" si="161"/>
        <v>0</v>
      </c>
      <c r="HW35" s="46" t="b">
        <f t="shared" si="162"/>
        <v>0</v>
      </c>
      <c r="HX35" s="46" t="b">
        <f t="shared" si="163"/>
        <v>0</v>
      </c>
      <c r="HY35" s="46" t="b">
        <f t="shared" si="122"/>
        <v>0</v>
      </c>
      <c r="HZ35" s="46" t="b">
        <f t="shared" si="123"/>
        <v>0</v>
      </c>
      <c r="IA35" s="46" t="str">
        <f t="shared" si="124"/>
        <v/>
      </c>
      <c r="IB35" s="46" t="str">
        <f t="shared" si="125"/>
        <v/>
      </c>
      <c r="IC35" s="46" t="str">
        <f t="shared" si="126"/>
        <v/>
      </c>
      <c r="ID35" s="46" t="str">
        <f t="shared" si="127"/>
        <v/>
      </c>
      <c r="IE35" s="46" t="b">
        <f t="shared" si="128"/>
        <v>0</v>
      </c>
      <c r="IF35" s="46" t="str">
        <f t="shared" si="129"/>
        <v/>
      </c>
      <c r="IG35" s="46" t="str">
        <f t="shared" si="130"/>
        <v/>
      </c>
      <c r="IH35" s="46" t="b">
        <f t="shared" si="131"/>
        <v>0</v>
      </c>
      <c r="II35" s="46" t="b">
        <f t="shared" si="132"/>
        <v>0</v>
      </c>
      <c r="IJ35" s="46" t="b">
        <f t="shared" si="133"/>
        <v>0</v>
      </c>
      <c r="IK35" s="46" t="str">
        <f t="shared" si="134"/>
        <v/>
      </c>
      <c r="IL35" s="46" t="str">
        <f t="shared" si="135"/>
        <v/>
      </c>
      <c r="IM35" s="46" t="b">
        <f t="shared" si="136"/>
        <v>0</v>
      </c>
      <c r="IN35" s="46" t="b">
        <f t="shared" si="137"/>
        <v>0</v>
      </c>
      <c r="IO35" s="46" t="b">
        <f t="shared" si="138"/>
        <v>0</v>
      </c>
      <c r="IP35" s="46" t="b">
        <f t="shared" si="139"/>
        <v>0</v>
      </c>
      <c r="IQ35" s="46" t="b">
        <f t="shared" si="140"/>
        <v>0</v>
      </c>
      <c r="IR35" s="46" t="b">
        <f t="shared" si="141"/>
        <v>0</v>
      </c>
      <c r="IS35" s="46" t="b">
        <f t="shared" si="142"/>
        <v>0</v>
      </c>
      <c r="IT35" s="46" t="b">
        <f t="shared" si="143"/>
        <v>0</v>
      </c>
      <c r="IU35" s="46" t="b">
        <f t="shared" si="144"/>
        <v>0</v>
      </c>
      <c r="IV35" s="46" t="b">
        <f t="shared" si="145"/>
        <v>0</v>
      </c>
      <c r="IW35" s="46" t="b">
        <f t="shared" si="146"/>
        <v>0</v>
      </c>
      <c r="IX35" s="46" t="b">
        <f t="shared" si="147"/>
        <v>0</v>
      </c>
      <c r="IY35" s="46" t="b">
        <f t="shared" si="148"/>
        <v>0</v>
      </c>
    </row>
    <row r="36" spans="2:259" x14ac:dyDescent="0.3">
      <c r="B36" s="48">
        <v>24</v>
      </c>
      <c r="C36" s="61" t="str">
        <f t="shared" si="28"/>
        <v/>
      </c>
      <c r="D36" s="53"/>
      <c r="E36" s="52"/>
      <c r="F36" s="112"/>
      <c r="G36" s="52"/>
      <c r="H36" s="53"/>
      <c r="I36" s="52"/>
      <c r="J36" s="52"/>
      <c r="K36" s="53"/>
      <c r="L36" s="55"/>
      <c r="M36" s="108"/>
      <c r="N36" s="56"/>
      <c r="O36" s="52"/>
      <c r="P36" s="52"/>
      <c r="Q36" s="52"/>
      <c r="R36" s="52"/>
      <c r="S36" s="52"/>
      <c r="T36" s="53"/>
      <c r="U36" s="52"/>
      <c r="V36" s="52"/>
      <c r="W36" s="55"/>
      <c r="X36" s="55"/>
      <c r="Y36" s="52"/>
      <c r="Z36" s="55"/>
      <c r="AA36" s="52"/>
      <c r="AB36" s="53"/>
      <c r="AC36" s="53"/>
      <c r="AD36" s="53"/>
      <c r="AE36" s="57"/>
      <c r="AF36" s="113"/>
      <c r="AG36" s="57"/>
      <c r="AH36" s="58"/>
      <c r="AI36" s="58"/>
      <c r="AJ36" s="58"/>
      <c r="AK36" s="114"/>
      <c r="AL36" s="58"/>
      <c r="AM36" s="114"/>
      <c r="AN36" s="58"/>
      <c r="AO36" s="114"/>
      <c r="AP36" s="58"/>
      <c r="AQ36" s="114"/>
      <c r="AR36" s="58"/>
      <c r="AS36" s="114"/>
      <c r="AT36" s="58"/>
      <c r="AU36" s="114"/>
      <c r="AV36" s="58"/>
      <c r="AW36" s="114"/>
      <c r="AX36" s="58"/>
      <c r="AY36" s="114"/>
      <c r="AZ36" s="58"/>
      <c r="BA36" s="114"/>
      <c r="BB36" s="58"/>
      <c r="BC36" s="114"/>
      <c r="BD36" s="58"/>
      <c r="BE36" s="58"/>
      <c r="BF36" s="58"/>
      <c r="BG36" s="59"/>
      <c r="BH36" s="58"/>
      <c r="BI36" s="114"/>
      <c r="BJ36" s="53"/>
      <c r="BK36" s="58"/>
      <c r="BL36" s="114"/>
      <c r="BM36" s="58"/>
      <c r="BN36" s="114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3"/>
      <c r="CL36" s="58"/>
      <c r="CM36" s="58"/>
      <c r="CN36" s="60"/>
      <c r="CO36" s="57"/>
      <c r="CP36" s="58"/>
      <c r="CQ36" s="60"/>
      <c r="CR36" s="57"/>
      <c r="CS36" s="58"/>
      <c r="CT36" s="59"/>
      <c r="CU36" s="58"/>
      <c r="CV36" s="59"/>
      <c r="CW36" s="58"/>
      <c r="CX36" s="59"/>
      <c r="CY36" s="58"/>
      <c r="CZ36" s="58"/>
      <c r="DA36" s="58"/>
      <c r="DB36" s="53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7"/>
      <c r="DO36" s="57"/>
      <c r="DP36" s="57"/>
      <c r="DQ36" s="76" t="str">
        <f t="shared" si="30"/>
        <v/>
      </c>
      <c r="DR36" s="53"/>
      <c r="DS36" s="46" t="b">
        <f t="shared" si="149"/>
        <v>0</v>
      </c>
      <c r="DT36" s="46" t="str">
        <f t="shared" si="31"/>
        <v/>
      </c>
      <c r="DU36" s="46" t="b">
        <f t="shared" si="32"/>
        <v>0</v>
      </c>
      <c r="DV36" s="46" t="b">
        <f t="shared" si="33"/>
        <v>0</v>
      </c>
      <c r="DW36" s="46" t="b">
        <f t="shared" si="34"/>
        <v>0</v>
      </c>
      <c r="DY36" s="46" t="b">
        <f t="shared" si="35"/>
        <v>0</v>
      </c>
      <c r="DZ36" s="46" t="b">
        <f t="shared" si="36"/>
        <v>0</v>
      </c>
      <c r="EB36" s="46" t="b">
        <f t="shared" si="150"/>
        <v>0</v>
      </c>
      <c r="EC36" s="46" t="b">
        <f t="shared" si="151"/>
        <v>0</v>
      </c>
      <c r="ED36" s="46" t="b">
        <f t="shared" si="152"/>
        <v>0</v>
      </c>
      <c r="EE36" s="46" t="b">
        <f t="shared" si="153"/>
        <v>0</v>
      </c>
      <c r="EF36" s="46" t="b">
        <f t="shared" si="154"/>
        <v>0</v>
      </c>
      <c r="EG36" s="46" t="b">
        <f t="shared" si="155"/>
        <v>0</v>
      </c>
      <c r="EH36" s="46" t="b">
        <f t="shared" si="37"/>
        <v>0</v>
      </c>
      <c r="EI36" s="46" t="b">
        <f t="shared" si="38"/>
        <v>0</v>
      </c>
      <c r="EK36" s="46" t="b">
        <f t="shared" si="39"/>
        <v>0</v>
      </c>
      <c r="EL36" s="46" t="b">
        <f t="shared" si="40"/>
        <v>0</v>
      </c>
      <c r="EM36" s="46" t="b">
        <f t="shared" si="41"/>
        <v>0</v>
      </c>
      <c r="EN36" s="46" t="b">
        <f t="shared" si="42"/>
        <v>0</v>
      </c>
      <c r="EO36" s="46" t="b">
        <f t="shared" si="43"/>
        <v>0</v>
      </c>
      <c r="EP36" s="46" t="b">
        <f t="shared" si="44"/>
        <v>0</v>
      </c>
      <c r="EQ36" s="46" t="b">
        <f t="shared" si="45"/>
        <v>0</v>
      </c>
      <c r="ER36" s="46" t="b">
        <f>OR(AA36='Tablas '!$T$4,AA36='Tablas '!$T$7,AA36='Tablas '!$T$8,AA36='Tablas '!$T$11)</f>
        <v>0</v>
      </c>
      <c r="ES36" s="46" t="str">
        <f t="shared" si="46"/>
        <v/>
      </c>
      <c r="ET36" s="46" t="str">
        <f t="shared" si="47"/>
        <v/>
      </c>
      <c r="EU36" s="46" t="str">
        <f t="shared" si="48"/>
        <v/>
      </c>
      <c r="EV36" s="46" t="b">
        <f t="shared" si="49"/>
        <v>0</v>
      </c>
      <c r="EW36" s="46" t="b">
        <f t="shared" si="50"/>
        <v>0</v>
      </c>
      <c r="EX36" s="46" t="b">
        <f t="shared" si="51"/>
        <v>0</v>
      </c>
      <c r="EY36" s="46" t="b">
        <f t="shared" si="52"/>
        <v>0</v>
      </c>
      <c r="EZ36" s="46" t="b">
        <f t="shared" si="53"/>
        <v>0</v>
      </c>
      <c r="FA36" s="46" t="b">
        <f t="shared" si="54"/>
        <v>0</v>
      </c>
      <c r="FB36" s="46" t="b">
        <f t="shared" si="55"/>
        <v>0</v>
      </c>
      <c r="FC36" s="46" t="str">
        <f t="shared" si="56"/>
        <v/>
      </c>
      <c r="FD36" s="46" t="str">
        <f t="shared" si="57"/>
        <v/>
      </c>
      <c r="FE36" s="46" t="b">
        <f t="shared" si="58"/>
        <v>0</v>
      </c>
      <c r="FF36" s="46" t="str">
        <f t="shared" si="59"/>
        <v/>
      </c>
      <c r="FG36" s="46" t="str">
        <f t="shared" si="60"/>
        <v/>
      </c>
      <c r="FH36" s="46" t="b">
        <f t="shared" si="61"/>
        <v>0</v>
      </c>
      <c r="FI36" s="46" t="str">
        <f t="shared" si="62"/>
        <v/>
      </c>
      <c r="FJ36" s="46" t="str">
        <f t="shared" si="63"/>
        <v/>
      </c>
      <c r="FK36" s="46" t="b">
        <f t="shared" si="64"/>
        <v>0</v>
      </c>
      <c r="FL36" s="46" t="str">
        <f t="shared" si="65"/>
        <v/>
      </c>
      <c r="FM36" s="46" t="str">
        <f t="shared" si="66"/>
        <v/>
      </c>
      <c r="FN36" s="46" t="b">
        <f t="shared" si="67"/>
        <v>0</v>
      </c>
      <c r="FO36" s="46" t="str">
        <f t="shared" si="68"/>
        <v/>
      </c>
      <c r="FP36" s="46" t="str">
        <f t="shared" si="69"/>
        <v/>
      </c>
      <c r="FQ36" s="46" t="b">
        <f t="shared" si="70"/>
        <v>0</v>
      </c>
      <c r="FR36" s="46" t="str">
        <f t="shared" si="71"/>
        <v/>
      </c>
      <c r="FS36" s="46" t="str">
        <f t="shared" si="72"/>
        <v/>
      </c>
      <c r="FT36" s="46" t="b">
        <f t="shared" si="73"/>
        <v>0</v>
      </c>
      <c r="FU36" s="46" t="str">
        <f t="shared" si="74"/>
        <v/>
      </c>
      <c r="FV36" s="46" t="str">
        <f t="shared" si="75"/>
        <v/>
      </c>
      <c r="FW36" s="46" t="b">
        <f t="shared" si="76"/>
        <v>0</v>
      </c>
      <c r="FX36" s="46" t="str">
        <f t="shared" si="77"/>
        <v/>
      </c>
      <c r="FY36" s="46" t="str">
        <f t="shared" si="78"/>
        <v/>
      </c>
      <c r="FZ36" s="46" t="b">
        <f t="shared" si="79"/>
        <v>0</v>
      </c>
      <c r="GA36" s="46" t="str">
        <f t="shared" si="80"/>
        <v/>
      </c>
      <c r="GB36" s="46" t="str">
        <f t="shared" si="81"/>
        <v/>
      </c>
      <c r="GC36" s="46" t="b">
        <f t="shared" si="82"/>
        <v>0</v>
      </c>
      <c r="GD36" s="46" t="str">
        <f t="shared" si="83"/>
        <v/>
      </c>
      <c r="GE36" s="46" t="str">
        <f t="shared" si="84"/>
        <v/>
      </c>
      <c r="GF36" s="46" t="b">
        <f t="shared" si="85"/>
        <v>0</v>
      </c>
      <c r="GG36" s="46" t="b">
        <f t="shared" si="86"/>
        <v>0</v>
      </c>
      <c r="GH36" s="46" t="str">
        <f t="shared" si="87"/>
        <v/>
      </c>
      <c r="GI36" s="46" t="str">
        <f t="shared" si="88"/>
        <v/>
      </c>
      <c r="GJ36" s="46" t="str">
        <f t="shared" si="89"/>
        <v/>
      </c>
      <c r="GK36" s="46" t="b">
        <f t="shared" si="90"/>
        <v>0</v>
      </c>
      <c r="GL36" s="46" t="str">
        <f t="shared" si="91"/>
        <v/>
      </c>
      <c r="GM36" s="46" t="str">
        <f t="shared" si="92"/>
        <v/>
      </c>
      <c r="GN36" s="46" t="str">
        <f t="shared" si="93"/>
        <v/>
      </c>
      <c r="GO36" s="46" t="b">
        <f t="shared" si="94"/>
        <v>0</v>
      </c>
      <c r="GP36" s="46" t="str">
        <f t="shared" si="95"/>
        <v/>
      </c>
      <c r="GQ36" s="46" t="str">
        <f t="shared" si="96"/>
        <v/>
      </c>
      <c r="GR36" s="46" t="b">
        <f t="shared" si="97"/>
        <v>0</v>
      </c>
      <c r="GS36" s="46" t="str">
        <f t="shared" si="98"/>
        <v/>
      </c>
      <c r="GT36" s="46" t="str">
        <f t="shared" si="99"/>
        <v/>
      </c>
      <c r="GU36" s="46" t="b">
        <f t="shared" si="100"/>
        <v>0</v>
      </c>
      <c r="GV36" s="46" t="b">
        <f t="shared" si="101"/>
        <v>0</v>
      </c>
      <c r="GW36" s="46" t="b">
        <f t="shared" si="102"/>
        <v>0</v>
      </c>
      <c r="GX36" s="46" t="b">
        <f t="shared" si="103"/>
        <v>0</v>
      </c>
      <c r="GY36" s="46" t="b">
        <f t="shared" si="104"/>
        <v>0</v>
      </c>
      <c r="GZ36" s="46" t="b">
        <f t="shared" si="105"/>
        <v>0</v>
      </c>
      <c r="HA36" s="46" t="b">
        <f t="shared" si="106"/>
        <v>0</v>
      </c>
      <c r="HB36" s="46" t="b">
        <f t="shared" si="107"/>
        <v>0</v>
      </c>
      <c r="HC36" s="46" t="b">
        <f t="shared" si="108"/>
        <v>0</v>
      </c>
      <c r="HD36" s="46" t="b">
        <f t="shared" si="109"/>
        <v>0</v>
      </c>
      <c r="HE36" s="46" t="b">
        <f t="shared" si="110"/>
        <v>0</v>
      </c>
      <c r="HF36" s="46" t="b">
        <f t="shared" si="111"/>
        <v>0</v>
      </c>
      <c r="HG36" s="46" t="b">
        <f t="shared" si="112"/>
        <v>0</v>
      </c>
      <c r="HH36" s="46" t="b">
        <f t="shared" si="113"/>
        <v>0</v>
      </c>
      <c r="HI36" s="46" t="b">
        <f t="shared" si="114"/>
        <v>0</v>
      </c>
      <c r="HJ36" s="46" t="b">
        <f t="shared" si="115"/>
        <v>0</v>
      </c>
      <c r="HK36" s="46" t="b">
        <f t="shared" si="116"/>
        <v>0</v>
      </c>
      <c r="HL36" s="46" t="b">
        <f t="shared" si="117"/>
        <v>0</v>
      </c>
      <c r="HM36" s="46" t="b">
        <f t="shared" si="118"/>
        <v>0</v>
      </c>
      <c r="HN36" s="46" t="b">
        <f t="shared" si="119"/>
        <v>0</v>
      </c>
      <c r="HO36" s="46" t="b">
        <f t="shared" si="120"/>
        <v>0</v>
      </c>
      <c r="HP36" s="46" t="b">
        <f t="shared" si="156"/>
        <v>0</v>
      </c>
      <c r="HQ36" s="46" t="str">
        <f t="shared" si="121"/>
        <v/>
      </c>
      <c r="HR36" s="46" t="str">
        <f t="shared" si="157"/>
        <v/>
      </c>
      <c r="HS36" s="46" t="str">
        <f t="shared" si="158"/>
        <v/>
      </c>
      <c r="HT36" s="46" t="b">
        <f t="shared" si="159"/>
        <v>0</v>
      </c>
      <c r="HU36" s="46" t="b">
        <f t="shared" si="160"/>
        <v>0</v>
      </c>
      <c r="HV36" s="46" t="b">
        <f t="shared" si="161"/>
        <v>0</v>
      </c>
      <c r="HW36" s="46" t="b">
        <f t="shared" si="162"/>
        <v>0</v>
      </c>
      <c r="HX36" s="46" t="b">
        <f t="shared" si="163"/>
        <v>0</v>
      </c>
      <c r="HY36" s="46" t="b">
        <f t="shared" si="122"/>
        <v>0</v>
      </c>
      <c r="HZ36" s="46" t="b">
        <f t="shared" si="123"/>
        <v>0</v>
      </c>
      <c r="IA36" s="46" t="str">
        <f t="shared" si="124"/>
        <v/>
      </c>
      <c r="IB36" s="46" t="str">
        <f t="shared" si="125"/>
        <v/>
      </c>
      <c r="IC36" s="46" t="str">
        <f t="shared" si="126"/>
        <v/>
      </c>
      <c r="ID36" s="46" t="str">
        <f t="shared" si="127"/>
        <v/>
      </c>
      <c r="IE36" s="46" t="b">
        <f t="shared" si="128"/>
        <v>0</v>
      </c>
      <c r="IF36" s="46" t="str">
        <f t="shared" si="129"/>
        <v/>
      </c>
      <c r="IG36" s="46" t="str">
        <f t="shared" si="130"/>
        <v/>
      </c>
      <c r="IH36" s="46" t="b">
        <f t="shared" si="131"/>
        <v>0</v>
      </c>
      <c r="II36" s="46" t="b">
        <f t="shared" si="132"/>
        <v>0</v>
      </c>
      <c r="IJ36" s="46" t="b">
        <f t="shared" si="133"/>
        <v>0</v>
      </c>
      <c r="IK36" s="46" t="str">
        <f t="shared" si="134"/>
        <v/>
      </c>
      <c r="IL36" s="46" t="str">
        <f t="shared" si="135"/>
        <v/>
      </c>
      <c r="IM36" s="46" t="b">
        <f t="shared" si="136"/>
        <v>0</v>
      </c>
      <c r="IN36" s="46" t="b">
        <f t="shared" si="137"/>
        <v>0</v>
      </c>
      <c r="IO36" s="46" t="b">
        <f t="shared" si="138"/>
        <v>0</v>
      </c>
      <c r="IP36" s="46" t="b">
        <f t="shared" si="139"/>
        <v>0</v>
      </c>
      <c r="IQ36" s="46" t="b">
        <f t="shared" si="140"/>
        <v>0</v>
      </c>
      <c r="IR36" s="46" t="b">
        <f t="shared" si="141"/>
        <v>0</v>
      </c>
      <c r="IS36" s="46" t="b">
        <f t="shared" si="142"/>
        <v>0</v>
      </c>
      <c r="IT36" s="46" t="b">
        <f t="shared" si="143"/>
        <v>0</v>
      </c>
      <c r="IU36" s="46" t="b">
        <f t="shared" si="144"/>
        <v>0</v>
      </c>
      <c r="IV36" s="46" t="b">
        <f t="shared" si="145"/>
        <v>0</v>
      </c>
      <c r="IW36" s="46" t="b">
        <f t="shared" si="146"/>
        <v>0</v>
      </c>
      <c r="IX36" s="46" t="b">
        <f t="shared" si="147"/>
        <v>0</v>
      </c>
      <c r="IY36" s="46" t="b">
        <f t="shared" si="148"/>
        <v>0</v>
      </c>
    </row>
    <row r="37" spans="2:259" x14ac:dyDescent="0.3">
      <c r="B37" s="48">
        <v>25</v>
      </c>
      <c r="C37" s="61" t="str">
        <f t="shared" si="28"/>
        <v/>
      </c>
      <c r="D37" s="53"/>
      <c r="E37" s="52"/>
      <c r="F37" s="112"/>
      <c r="G37" s="52"/>
      <c r="H37" s="53"/>
      <c r="I37" s="52"/>
      <c r="J37" s="52"/>
      <c r="K37" s="53"/>
      <c r="L37" s="55"/>
      <c r="M37" s="108"/>
      <c r="N37" s="56"/>
      <c r="O37" s="52"/>
      <c r="P37" s="52"/>
      <c r="Q37" s="52"/>
      <c r="R37" s="52"/>
      <c r="S37" s="52"/>
      <c r="T37" s="53"/>
      <c r="U37" s="52"/>
      <c r="V37" s="52"/>
      <c r="W37" s="55"/>
      <c r="X37" s="55"/>
      <c r="Y37" s="52"/>
      <c r="Z37" s="55"/>
      <c r="AA37" s="52"/>
      <c r="AB37" s="53"/>
      <c r="AC37" s="53"/>
      <c r="AD37" s="53"/>
      <c r="AE37" s="57"/>
      <c r="AF37" s="113"/>
      <c r="AG37" s="57"/>
      <c r="AH37" s="58"/>
      <c r="AI37" s="58"/>
      <c r="AJ37" s="58"/>
      <c r="AK37" s="114"/>
      <c r="AL37" s="58"/>
      <c r="AM37" s="114"/>
      <c r="AN37" s="58"/>
      <c r="AO37" s="114"/>
      <c r="AP37" s="58"/>
      <c r="AQ37" s="114"/>
      <c r="AR37" s="58"/>
      <c r="AS37" s="114"/>
      <c r="AT37" s="58"/>
      <c r="AU37" s="114"/>
      <c r="AV37" s="58"/>
      <c r="AW37" s="114"/>
      <c r="AX37" s="58"/>
      <c r="AY37" s="114"/>
      <c r="AZ37" s="58"/>
      <c r="BA37" s="114"/>
      <c r="BB37" s="58"/>
      <c r="BC37" s="114"/>
      <c r="BD37" s="58"/>
      <c r="BE37" s="58"/>
      <c r="BF37" s="58"/>
      <c r="BG37" s="59"/>
      <c r="BH37" s="58"/>
      <c r="BI37" s="114"/>
      <c r="BJ37" s="53"/>
      <c r="BK37" s="58"/>
      <c r="BL37" s="114"/>
      <c r="BM37" s="58"/>
      <c r="BN37" s="114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3"/>
      <c r="CL37" s="58"/>
      <c r="CM37" s="58"/>
      <c r="CN37" s="60"/>
      <c r="CO37" s="57"/>
      <c r="CP37" s="58"/>
      <c r="CQ37" s="60"/>
      <c r="CR37" s="57"/>
      <c r="CS37" s="58"/>
      <c r="CT37" s="59"/>
      <c r="CU37" s="58"/>
      <c r="CV37" s="59"/>
      <c r="CW37" s="58"/>
      <c r="CX37" s="59"/>
      <c r="CY37" s="58"/>
      <c r="CZ37" s="58"/>
      <c r="DA37" s="58"/>
      <c r="DB37" s="53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7"/>
      <c r="DO37" s="57"/>
      <c r="DP37" s="57"/>
      <c r="DQ37" s="76" t="str">
        <f t="shared" si="30"/>
        <v/>
      </c>
      <c r="DR37" s="53"/>
      <c r="DS37" s="46" t="b">
        <f t="shared" si="149"/>
        <v>0</v>
      </c>
      <c r="DT37" s="46" t="str">
        <f t="shared" si="31"/>
        <v/>
      </c>
      <c r="DU37" s="46" t="b">
        <f t="shared" si="32"/>
        <v>0</v>
      </c>
      <c r="DV37" s="46" t="b">
        <f t="shared" si="33"/>
        <v>0</v>
      </c>
      <c r="DW37" s="46" t="b">
        <f t="shared" si="34"/>
        <v>0</v>
      </c>
      <c r="DY37" s="46" t="b">
        <f t="shared" si="35"/>
        <v>0</v>
      </c>
      <c r="DZ37" s="46" t="b">
        <f t="shared" si="36"/>
        <v>0</v>
      </c>
      <c r="EB37" s="46" t="b">
        <f t="shared" si="150"/>
        <v>0</v>
      </c>
      <c r="EC37" s="46" t="b">
        <f t="shared" si="151"/>
        <v>0</v>
      </c>
      <c r="ED37" s="46" t="b">
        <f t="shared" si="152"/>
        <v>0</v>
      </c>
      <c r="EE37" s="46" t="b">
        <f t="shared" si="153"/>
        <v>0</v>
      </c>
      <c r="EF37" s="46" t="b">
        <f t="shared" si="154"/>
        <v>0</v>
      </c>
      <c r="EG37" s="46" t="b">
        <f t="shared" si="155"/>
        <v>0</v>
      </c>
      <c r="EH37" s="46" t="b">
        <f t="shared" si="37"/>
        <v>0</v>
      </c>
      <c r="EI37" s="46" t="b">
        <f t="shared" si="38"/>
        <v>0</v>
      </c>
      <c r="EK37" s="46" t="b">
        <f t="shared" si="39"/>
        <v>0</v>
      </c>
      <c r="EL37" s="46" t="b">
        <f t="shared" si="40"/>
        <v>0</v>
      </c>
      <c r="EM37" s="46" t="b">
        <f t="shared" si="41"/>
        <v>0</v>
      </c>
      <c r="EN37" s="46" t="b">
        <f t="shared" si="42"/>
        <v>0</v>
      </c>
      <c r="EO37" s="46" t="b">
        <f t="shared" si="43"/>
        <v>0</v>
      </c>
      <c r="EP37" s="46" t="b">
        <f t="shared" si="44"/>
        <v>0</v>
      </c>
      <c r="EQ37" s="46" t="b">
        <f t="shared" si="45"/>
        <v>0</v>
      </c>
      <c r="ER37" s="46" t="b">
        <f>OR(AA37='Tablas '!$T$4,AA37='Tablas '!$T$7,AA37='Tablas '!$T$8,AA37='Tablas '!$T$11)</f>
        <v>0</v>
      </c>
      <c r="ES37" s="46" t="str">
        <f t="shared" si="46"/>
        <v/>
      </c>
      <c r="ET37" s="46" t="str">
        <f t="shared" si="47"/>
        <v/>
      </c>
      <c r="EU37" s="46" t="str">
        <f t="shared" si="48"/>
        <v/>
      </c>
      <c r="EV37" s="46" t="b">
        <f t="shared" si="49"/>
        <v>0</v>
      </c>
      <c r="EW37" s="46" t="b">
        <f t="shared" si="50"/>
        <v>0</v>
      </c>
      <c r="EX37" s="46" t="b">
        <f t="shared" si="51"/>
        <v>0</v>
      </c>
      <c r="EY37" s="46" t="b">
        <f t="shared" si="52"/>
        <v>0</v>
      </c>
      <c r="EZ37" s="46" t="b">
        <f t="shared" si="53"/>
        <v>0</v>
      </c>
      <c r="FA37" s="46" t="b">
        <f t="shared" si="54"/>
        <v>0</v>
      </c>
      <c r="FB37" s="46" t="b">
        <f t="shared" si="55"/>
        <v>0</v>
      </c>
      <c r="FC37" s="46" t="str">
        <f t="shared" si="56"/>
        <v/>
      </c>
      <c r="FD37" s="46" t="str">
        <f t="shared" si="57"/>
        <v/>
      </c>
      <c r="FE37" s="46" t="b">
        <f t="shared" si="58"/>
        <v>0</v>
      </c>
      <c r="FF37" s="46" t="str">
        <f t="shared" si="59"/>
        <v/>
      </c>
      <c r="FG37" s="46" t="str">
        <f t="shared" si="60"/>
        <v/>
      </c>
      <c r="FH37" s="46" t="b">
        <f t="shared" si="61"/>
        <v>0</v>
      </c>
      <c r="FI37" s="46" t="str">
        <f t="shared" si="62"/>
        <v/>
      </c>
      <c r="FJ37" s="46" t="str">
        <f t="shared" si="63"/>
        <v/>
      </c>
      <c r="FK37" s="46" t="b">
        <f t="shared" si="64"/>
        <v>0</v>
      </c>
      <c r="FL37" s="46" t="str">
        <f t="shared" si="65"/>
        <v/>
      </c>
      <c r="FM37" s="46" t="str">
        <f t="shared" si="66"/>
        <v/>
      </c>
      <c r="FN37" s="46" t="b">
        <f t="shared" si="67"/>
        <v>0</v>
      </c>
      <c r="FO37" s="46" t="str">
        <f t="shared" si="68"/>
        <v/>
      </c>
      <c r="FP37" s="46" t="str">
        <f t="shared" si="69"/>
        <v/>
      </c>
      <c r="FQ37" s="46" t="b">
        <f t="shared" si="70"/>
        <v>0</v>
      </c>
      <c r="FR37" s="46" t="str">
        <f t="shared" si="71"/>
        <v/>
      </c>
      <c r="FS37" s="46" t="str">
        <f t="shared" si="72"/>
        <v/>
      </c>
      <c r="FT37" s="46" t="b">
        <f t="shared" si="73"/>
        <v>0</v>
      </c>
      <c r="FU37" s="46" t="str">
        <f t="shared" si="74"/>
        <v/>
      </c>
      <c r="FV37" s="46" t="str">
        <f t="shared" si="75"/>
        <v/>
      </c>
      <c r="FW37" s="46" t="b">
        <f t="shared" si="76"/>
        <v>0</v>
      </c>
      <c r="FX37" s="46" t="str">
        <f t="shared" si="77"/>
        <v/>
      </c>
      <c r="FY37" s="46" t="str">
        <f t="shared" si="78"/>
        <v/>
      </c>
      <c r="FZ37" s="46" t="b">
        <f t="shared" si="79"/>
        <v>0</v>
      </c>
      <c r="GA37" s="46" t="str">
        <f t="shared" si="80"/>
        <v/>
      </c>
      <c r="GB37" s="46" t="str">
        <f t="shared" si="81"/>
        <v/>
      </c>
      <c r="GC37" s="46" t="b">
        <f t="shared" si="82"/>
        <v>0</v>
      </c>
      <c r="GD37" s="46" t="str">
        <f t="shared" si="83"/>
        <v/>
      </c>
      <c r="GE37" s="46" t="str">
        <f t="shared" si="84"/>
        <v/>
      </c>
      <c r="GF37" s="46" t="b">
        <f t="shared" si="85"/>
        <v>0</v>
      </c>
      <c r="GG37" s="46" t="b">
        <f t="shared" si="86"/>
        <v>0</v>
      </c>
      <c r="GH37" s="46" t="str">
        <f t="shared" si="87"/>
        <v/>
      </c>
      <c r="GI37" s="46" t="str">
        <f t="shared" si="88"/>
        <v/>
      </c>
      <c r="GJ37" s="46" t="str">
        <f t="shared" si="89"/>
        <v/>
      </c>
      <c r="GK37" s="46" t="b">
        <f t="shared" si="90"/>
        <v>0</v>
      </c>
      <c r="GL37" s="46" t="str">
        <f t="shared" si="91"/>
        <v/>
      </c>
      <c r="GM37" s="46" t="str">
        <f t="shared" si="92"/>
        <v/>
      </c>
      <c r="GN37" s="46" t="str">
        <f t="shared" si="93"/>
        <v/>
      </c>
      <c r="GO37" s="46" t="b">
        <f t="shared" si="94"/>
        <v>0</v>
      </c>
      <c r="GP37" s="46" t="str">
        <f t="shared" si="95"/>
        <v/>
      </c>
      <c r="GQ37" s="46" t="str">
        <f t="shared" si="96"/>
        <v/>
      </c>
      <c r="GR37" s="46" t="b">
        <f t="shared" si="97"/>
        <v>0</v>
      </c>
      <c r="GS37" s="46" t="str">
        <f t="shared" si="98"/>
        <v/>
      </c>
      <c r="GT37" s="46" t="str">
        <f t="shared" si="99"/>
        <v/>
      </c>
      <c r="GU37" s="46" t="b">
        <f t="shared" si="100"/>
        <v>0</v>
      </c>
      <c r="GV37" s="46" t="b">
        <f t="shared" si="101"/>
        <v>0</v>
      </c>
      <c r="GW37" s="46" t="b">
        <f t="shared" si="102"/>
        <v>0</v>
      </c>
      <c r="GX37" s="46" t="b">
        <f t="shared" si="103"/>
        <v>0</v>
      </c>
      <c r="GY37" s="46" t="b">
        <f t="shared" si="104"/>
        <v>0</v>
      </c>
      <c r="GZ37" s="46" t="b">
        <f t="shared" si="105"/>
        <v>0</v>
      </c>
      <c r="HA37" s="46" t="b">
        <f t="shared" si="106"/>
        <v>0</v>
      </c>
      <c r="HB37" s="46" t="b">
        <f t="shared" si="107"/>
        <v>0</v>
      </c>
      <c r="HC37" s="46" t="b">
        <f t="shared" si="108"/>
        <v>0</v>
      </c>
      <c r="HD37" s="46" t="b">
        <f t="shared" si="109"/>
        <v>0</v>
      </c>
      <c r="HE37" s="46" t="b">
        <f t="shared" si="110"/>
        <v>0</v>
      </c>
      <c r="HF37" s="46" t="b">
        <f t="shared" si="111"/>
        <v>0</v>
      </c>
      <c r="HG37" s="46" t="b">
        <f t="shared" si="112"/>
        <v>0</v>
      </c>
      <c r="HH37" s="46" t="b">
        <f t="shared" si="113"/>
        <v>0</v>
      </c>
      <c r="HI37" s="46" t="b">
        <f t="shared" si="114"/>
        <v>0</v>
      </c>
      <c r="HJ37" s="46" t="b">
        <f t="shared" si="115"/>
        <v>0</v>
      </c>
      <c r="HK37" s="46" t="b">
        <f t="shared" si="116"/>
        <v>0</v>
      </c>
      <c r="HL37" s="46" t="b">
        <f t="shared" si="117"/>
        <v>0</v>
      </c>
      <c r="HM37" s="46" t="b">
        <f t="shared" si="118"/>
        <v>0</v>
      </c>
      <c r="HN37" s="46" t="b">
        <f t="shared" si="119"/>
        <v>0</v>
      </c>
      <c r="HO37" s="46" t="b">
        <f t="shared" si="120"/>
        <v>0</v>
      </c>
      <c r="HP37" s="46" t="b">
        <f t="shared" si="156"/>
        <v>0</v>
      </c>
      <c r="HQ37" s="46" t="str">
        <f t="shared" si="121"/>
        <v/>
      </c>
      <c r="HR37" s="46" t="str">
        <f t="shared" si="157"/>
        <v/>
      </c>
      <c r="HS37" s="46" t="str">
        <f t="shared" si="158"/>
        <v/>
      </c>
      <c r="HT37" s="46" t="b">
        <f t="shared" si="159"/>
        <v>0</v>
      </c>
      <c r="HU37" s="46" t="b">
        <f t="shared" si="160"/>
        <v>0</v>
      </c>
      <c r="HV37" s="46" t="b">
        <f t="shared" si="161"/>
        <v>0</v>
      </c>
      <c r="HW37" s="46" t="b">
        <f t="shared" si="162"/>
        <v>0</v>
      </c>
      <c r="HX37" s="46" t="b">
        <f t="shared" si="163"/>
        <v>0</v>
      </c>
      <c r="HY37" s="46" t="b">
        <f t="shared" si="122"/>
        <v>0</v>
      </c>
      <c r="HZ37" s="46" t="b">
        <f t="shared" si="123"/>
        <v>0</v>
      </c>
      <c r="IA37" s="46" t="str">
        <f t="shared" si="124"/>
        <v/>
      </c>
      <c r="IB37" s="46" t="str">
        <f t="shared" si="125"/>
        <v/>
      </c>
      <c r="IC37" s="46" t="str">
        <f t="shared" si="126"/>
        <v/>
      </c>
      <c r="ID37" s="46" t="str">
        <f t="shared" si="127"/>
        <v/>
      </c>
      <c r="IE37" s="46" t="b">
        <f t="shared" si="128"/>
        <v>0</v>
      </c>
      <c r="IF37" s="46" t="str">
        <f t="shared" si="129"/>
        <v/>
      </c>
      <c r="IG37" s="46" t="str">
        <f t="shared" si="130"/>
        <v/>
      </c>
      <c r="IH37" s="46" t="b">
        <f t="shared" si="131"/>
        <v>0</v>
      </c>
      <c r="II37" s="46" t="b">
        <f t="shared" si="132"/>
        <v>0</v>
      </c>
      <c r="IJ37" s="46" t="b">
        <f t="shared" si="133"/>
        <v>0</v>
      </c>
      <c r="IK37" s="46" t="str">
        <f t="shared" si="134"/>
        <v/>
      </c>
      <c r="IL37" s="46" t="str">
        <f t="shared" si="135"/>
        <v/>
      </c>
      <c r="IM37" s="46" t="b">
        <f t="shared" si="136"/>
        <v>0</v>
      </c>
      <c r="IN37" s="46" t="b">
        <f t="shared" si="137"/>
        <v>0</v>
      </c>
      <c r="IO37" s="46" t="b">
        <f t="shared" si="138"/>
        <v>0</v>
      </c>
      <c r="IP37" s="46" t="b">
        <f t="shared" si="139"/>
        <v>0</v>
      </c>
      <c r="IQ37" s="46" t="b">
        <f t="shared" si="140"/>
        <v>0</v>
      </c>
      <c r="IR37" s="46" t="b">
        <f t="shared" si="141"/>
        <v>0</v>
      </c>
      <c r="IS37" s="46" t="b">
        <f t="shared" si="142"/>
        <v>0</v>
      </c>
      <c r="IT37" s="46" t="b">
        <f t="shared" si="143"/>
        <v>0</v>
      </c>
      <c r="IU37" s="46" t="b">
        <f t="shared" si="144"/>
        <v>0</v>
      </c>
      <c r="IV37" s="46" t="b">
        <f t="shared" si="145"/>
        <v>0</v>
      </c>
      <c r="IW37" s="46" t="b">
        <f t="shared" si="146"/>
        <v>0</v>
      </c>
      <c r="IX37" s="46" t="b">
        <f t="shared" si="147"/>
        <v>0</v>
      </c>
      <c r="IY37" s="46" t="b">
        <f t="shared" si="148"/>
        <v>0</v>
      </c>
    </row>
    <row r="38" spans="2:259" x14ac:dyDescent="0.3">
      <c r="B38" s="48">
        <v>26</v>
      </c>
      <c r="C38" s="61" t="str">
        <f t="shared" si="28"/>
        <v/>
      </c>
      <c r="D38" s="53"/>
      <c r="E38" s="52"/>
      <c r="F38" s="112"/>
      <c r="G38" s="52"/>
      <c r="H38" s="53"/>
      <c r="I38" s="52"/>
      <c r="J38" s="52"/>
      <c r="K38" s="53"/>
      <c r="L38" s="55"/>
      <c r="M38" s="108"/>
      <c r="N38" s="56"/>
      <c r="O38" s="52"/>
      <c r="P38" s="52"/>
      <c r="Q38" s="52"/>
      <c r="R38" s="52"/>
      <c r="S38" s="52"/>
      <c r="T38" s="53"/>
      <c r="U38" s="52"/>
      <c r="V38" s="52"/>
      <c r="W38" s="55"/>
      <c r="X38" s="55"/>
      <c r="Y38" s="52"/>
      <c r="Z38" s="55"/>
      <c r="AA38" s="52"/>
      <c r="AB38" s="53"/>
      <c r="AC38" s="53"/>
      <c r="AD38" s="53"/>
      <c r="AE38" s="57"/>
      <c r="AF38" s="113"/>
      <c r="AG38" s="57"/>
      <c r="AH38" s="58"/>
      <c r="AI38" s="58"/>
      <c r="AJ38" s="58"/>
      <c r="AK38" s="114"/>
      <c r="AL38" s="58"/>
      <c r="AM38" s="114"/>
      <c r="AN38" s="58"/>
      <c r="AO38" s="114"/>
      <c r="AP38" s="58"/>
      <c r="AQ38" s="114"/>
      <c r="AR38" s="58"/>
      <c r="AS38" s="114"/>
      <c r="AT38" s="58"/>
      <c r="AU38" s="114"/>
      <c r="AV38" s="58"/>
      <c r="AW38" s="114"/>
      <c r="AX38" s="58"/>
      <c r="AY38" s="114"/>
      <c r="AZ38" s="58"/>
      <c r="BA38" s="114"/>
      <c r="BB38" s="58"/>
      <c r="BC38" s="114"/>
      <c r="BD38" s="58"/>
      <c r="BE38" s="58"/>
      <c r="BF38" s="58"/>
      <c r="BG38" s="59"/>
      <c r="BH38" s="58"/>
      <c r="BI38" s="114"/>
      <c r="BJ38" s="53"/>
      <c r="BK38" s="58"/>
      <c r="BL38" s="114"/>
      <c r="BM38" s="58"/>
      <c r="BN38" s="114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3"/>
      <c r="CL38" s="58"/>
      <c r="CM38" s="58"/>
      <c r="CN38" s="60"/>
      <c r="CO38" s="57"/>
      <c r="CP38" s="58"/>
      <c r="CQ38" s="60"/>
      <c r="CR38" s="57"/>
      <c r="CS38" s="58"/>
      <c r="CT38" s="59"/>
      <c r="CU38" s="58"/>
      <c r="CV38" s="59"/>
      <c r="CW38" s="58"/>
      <c r="CX38" s="59"/>
      <c r="CY38" s="58"/>
      <c r="CZ38" s="58"/>
      <c r="DA38" s="58"/>
      <c r="DB38" s="53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7"/>
      <c r="DO38" s="57"/>
      <c r="DP38" s="57"/>
      <c r="DQ38" s="76" t="str">
        <f t="shared" si="30"/>
        <v/>
      </c>
      <c r="DR38" s="53"/>
      <c r="DS38" s="46" t="b">
        <f t="shared" si="149"/>
        <v>0</v>
      </c>
      <c r="DT38" s="46" t="str">
        <f t="shared" si="31"/>
        <v/>
      </c>
      <c r="DU38" s="46" t="b">
        <f t="shared" si="32"/>
        <v>0</v>
      </c>
      <c r="DV38" s="46" t="b">
        <f t="shared" si="33"/>
        <v>0</v>
      </c>
      <c r="DW38" s="46" t="b">
        <f t="shared" si="34"/>
        <v>0</v>
      </c>
      <c r="DY38" s="46" t="b">
        <f t="shared" si="35"/>
        <v>0</v>
      </c>
      <c r="DZ38" s="46" t="b">
        <f t="shared" si="36"/>
        <v>0</v>
      </c>
      <c r="EB38" s="46" t="b">
        <f t="shared" si="150"/>
        <v>0</v>
      </c>
      <c r="EC38" s="46" t="b">
        <f t="shared" si="151"/>
        <v>0</v>
      </c>
      <c r="ED38" s="46" t="b">
        <f t="shared" si="152"/>
        <v>0</v>
      </c>
      <c r="EE38" s="46" t="b">
        <f t="shared" si="153"/>
        <v>0</v>
      </c>
      <c r="EF38" s="46" t="b">
        <f t="shared" si="154"/>
        <v>0</v>
      </c>
      <c r="EG38" s="46" t="b">
        <f t="shared" si="155"/>
        <v>0</v>
      </c>
      <c r="EH38" s="46" t="b">
        <f t="shared" si="37"/>
        <v>0</v>
      </c>
      <c r="EI38" s="46" t="b">
        <f t="shared" si="38"/>
        <v>0</v>
      </c>
      <c r="EK38" s="46" t="b">
        <f t="shared" si="39"/>
        <v>0</v>
      </c>
      <c r="EL38" s="46" t="b">
        <f t="shared" si="40"/>
        <v>0</v>
      </c>
      <c r="EM38" s="46" t="b">
        <f t="shared" si="41"/>
        <v>0</v>
      </c>
      <c r="EN38" s="46" t="b">
        <f t="shared" si="42"/>
        <v>0</v>
      </c>
      <c r="EO38" s="46" t="b">
        <f t="shared" si="43"/>
        <v>0</v>
      </c>
      <c r="EP38" s="46" t="b">
        <f t="shared" si="44"/>
        <v>0</v>
      </c>
      <c r="EQ38" s="46" t="b">
        <f t="shared" si="45"/>
        <v>0</v>
      </c>
      <c r="ER38" s="46" t="b">
        <f>OR(AA38='Tablas '!$T$4,AA38='Tablas '!$T$7,AA38='Tablas '!$T$8,AA38='Tablas '!$T$11)</f>
        <v>0</v>
      </c>
      <c r="ES38" s="46" t="str">
        <f t="shared" si="46"/>
        <v/>
      </c>
      <c r="ET38" s="46" t="str">
        <f t="shared" si="47"/>
        <v/>
      </c>
      <c r="EU38" s="46" t="str">
        <f t="shared" si="48"/>
        <v/>
      </c>
      <c r="EV38" s="46" t="b">
        <f t="shared" si="49"/>
        <v>0</v>
      </c>
      <c r="EW38" s="46" t="b">
        <f t="shared" si="50"/>
        <v>0</v>
      </c>
      <c r="EX38" s="46" t="b">
        <f t="shared" si="51"/>
        <v>0</v>
      </c>
      <c r="EY38" s="46" t="b">
        <f t="shared" si="52"/>
        <v>0</v>
      </c>
      <c r="EZ38" s="46" t="b">
        <f t="shared" si="53"/>
        <v>0</v>
      </c>
      <c r="FA38" s="46" t="b">
        <f t="shared" si="54"/>
        <v>0</v>
      </c>
      <c r="FB38" s="46" t="b">
        <f t="shared" si="55"/>
        <v>0</v>
      </c>
      <c r="FC38" s="46" t="str">
        <f t="shared" si="56"/>
        <v/>
      </c>
      <c r="FD38" s="46" t="str">
        <f t="shared" si="57"/>
        <v/>
      </c>
      <c r="FE38" s="46" t="b">
        <f t="shared" si="58"/>
        <v>0</v>
      </c>
      <c r="FF38" s="46" t="str">
        <f t="shared" si="59"/>
        <v/>
      </c>
      <c r="FG38" s="46" t="str">
        <f t="shared" si="60"/>
        <v/>
      </c>
      <c r="FH38" s="46" t="b">
        <f t="shared" si="61"/>
        <v>0</v>
      </c>
      <c r="FI38" s="46" t="str">
        <f t="shared" si="62"/>
        <v/>
      </c>
      <c r="FJ38" s="46" t="str">
        <f t="shared" si="63"/>
        <v/>
      </c>
      <c r="FK38" s="46" t="b">
        <f t="shared" si="64"/>
        <v>0</v>
      </c>
      <c r="FL38" s="46" t="str">
        <f t="shared" si="65"/>
        <v/>
      </c>
      <c r="FM38" s="46" t="str">
        <f t="shared" si="66"/>
        <v/>
      </c>
      <c r="FN38" s="46" t="b">
        <f t="shared" si="67"/>
        <v>0</v>
      </c>
      <c r="FO38" s="46" t="str">
        <f t="shared" si="68"/>
        <v/>
      </c>
      <c r="FP38" s="46" t="str">
        <f t="shared" si="69"/>
        <v/>
      </c>
      <c r="FQ38" s="46" t="b">
        <f t="shared" si="70"/>
        <v>0</v>
      </c>
      <c r="FR38" s="46" t="str">
        <f t="shared" si="71"/>
        <v/>
      </c>
      <c r="FS38" s="46" t="str">
        <f t="shared" si="72"/>
        <v/>
      </c>
      <c r="FT38" s="46" t="b">
        <f t="shared" si="73"/>
        <v>0</v>
      </c>
      <c r="FU38" s="46" t="str">
        <f t="shared" si="74"/>
        <v/>
      </c>
      <c r="FV38" s="46" t="str">
        <f t="shared" si="75"/>
        <v/>
      </c>
      <c r="FW38" s="46" t="b">
        <f t="shared" si="76"/>
        <v>0</v>
      </c>
      <c r="FX38" s="46" t="str">
        <f t="shared" si="77"/>
        <v/>
      </c>
      <c r="FY38" s="46" t="str">
        <f t="shared" si="78"/>
        <v/>
      </c>
      <c r="FZ38" s="46" t="b">
        <f t="shared" si="79"/>
        <v>0</v>
      </c>
      <c r="GA38" s="46" t="str">
        <f t="shared" si="80"/>
        <v/>
      </c>
      <c r="GB38" s="46" t="str">
        <f t="shared" si="81"/>
        <v/>
      </c>
      <c r="GC38" s="46" t="b">
        <f t="shared" si="82"/>
        <v>0</v>
      </c>
      <c r="GD38" s="46" t="str">
        <f t="shared" si="83"/>
        <v/>
      </c>
      <c r="GE38" s="46" t="str">
        <f t="shared" si="84"/>
        <v/>
      </c>
      <c r="GF38" s="46" t="b">
        <f t="shared" si="85"/>
        <v>0</v>
      </c>
      <c r="GG38" s="46" t="b">
        <f t="shared" si="86"/>
        <v>0</v>
      </c>
      <c r="GH38" s="46" t="str">
        <f t="shared" si="87"/>
        <v/>
      </c>
      <c r="GI38" s="46" t="str">
        <f t="shared" si="88"/>
        <v/>
      </c>
      <c r="GJ38" s="46" t="str">
        <f t="shared" si="89"/>
        <v/>
      </c>
      <c r="GK38" s="46" t="b">
        <f t="shared" si="90"/>
        <v>0</v>
      </c>
      <c r="GL38" s="46" t="str">
        <f t="shared" si="91"/>
        <v/>
      </c>
      <c r="GM38" s="46" t="str">
        <f t="shared" si="92"/>
        <v/>
      </c>
      <c r="GN38" s="46" t="str">
        <f t="shared" si="93"/>
        <v/>
      </c>
      <c r="GO38" s="46" t="b">
        <f t="shared" si="94"/>
        <v>0</v>
      </c>
      <c r="GP38" s="46" t="str">
        <f t="shared" si="95"/>
        <v/>
      </c>
      <c r="GQ38" s="46" t="str">
        <f t="shared" si="96"/>
        <v/>
      </c>
      <c r="GR38" s="46" t="b">
        <f t="shared" si="97"/>
        <v>0</v>
      </c>
      <c r="GS38" s="46" t="str">
        <f t="shared" si="98"/>
        <v/>
      </c>
      <c r="GT38" s="46" t="str">
        <f t="shared" si="99"/>
        <v/>
      </c>
      <c r="GU38" s="46" t="b">
        <f t="shared" si="100"/>
        <v>0</v>
      </c>
      <c r="GV38" s="46" t="b">
        <f t="shared" si="101"/>
        <v>0</v>
      </c>
      <c r="GW38" s="46" t="b">
        <f t="shared" si="102"/>
        <v>0</v>
      </c>
      <c r="GX38" s="46" t="b">
        <f t="shared" si="103"/>
        <v>0</v>
      </c>
      <c r="GY38" s="46" t="b">
        <f t="shared" si="104"/>
        <v>0</v>
      </c>
      <c r="GZ38" s="46" t="b">
        <f t="shared" si="105"/>
        <v>0</v>
      </c>
      <c r="HA38" s="46" t="b">
        <f t="shared" si="106"/>
        <v>0</v>
      </c>
      <c r="HB38" s="46" t="b">
        <f t="shared" si="107"/>
        <v>0</v>
      </c>
      <c r="HC38" s="46" t="b">
        <f t="shared" si="108"/>
        <v>0</v>
      </c>
      <c r="HD38" s="46" t="b">
        <f t="shared" si="109"/>
        <v>0</v>
      </c>
      <c r="HE38" s="46" t="b">
        <f t="shared" si="110"/>
        <v>0</v>
      </c>
      <c r="HF38" s="46" t="b">
        <f t="shared" si="111"/>
        <v>0</v>
      </c>
      <c r="HG38" s="46" t="b">
        <f t="shared" si="112"/>
        <v>0</v>
      </c>
      <c r="HH38" s="46" t="b">
        <f t="shared" si="113"/>
        <v>0</v>
      </c>
      <c r="HI38" s="46" t="b">
        <f t="shared" si="114"/>
        <v>0</v>
      </c>
      <c r="HJ38" s="46" t="b">
        <f t="shared" si="115"/>
        <v>0</v>
      </c>
      <c r="HK38" s="46" t="b">
        <f t="shared" si="116"/>
        <v>0</v>
      </c>
      <c r="HL38" s="46" t="b">
        <f t="shared" si="117"/>
        <v>0</v>
      </c>
      <c r="HM38" s="46" t="b">
        <f t="shared" si="118"/>
        <v>0</v>
      </c>
      <c r="HN38" s="46" t="b">
        <f t="shared" si="119"/>
        <v>0</v>
      </c>
      <c r="HO38" s="46" t="b">
        <f t="shared" si="120"/>
        <v>0</v>
      </c>
      <c r="HP38" s="46" t="b">
        <f t="shared" si="156"/>
        <v>0</v>
      </c>
      <c r="HQ38" s="46" t="str">
        <f t="shared" si="121"/>
        <v/>
      </c>
      <c r="HR38" s="46" t="str">
        <f t="shared" si="157"/>
        <v/>
      </c>
      <c r="HS38" s="46" t="str">
        <f t="shared" si="158"/>
        <v/>
      </c>
      <c r="HT38" s="46" t="b">
        <f t="shared" si="159"/>
        <v>0</v>
      </c>
      <c r="HU38" s="46" t="b">
        <f t="shared" si="160"/>
        <v>0</v>
      </c>
      <c r="HV38" s="46" t="b">
        <f t="shared" si="161"/>
        <v>0</v>
      </c>
      <c r="HW38" s="46" t="b">
        <f t="shared" si="162"/>
        <v>0</v>
      </c>
      <c r="HX38" s="46" t="b">
        <f t="shared" si="163"/>
        <v>0</v>
      </c>
      <c r="HY38" s="46" t="b">
        <f t="shared" si="122"/>
        <v>0</v>
      </c>
      <c r="HZ38" s="46" t="b">
        <f t="shared" si="123"/>
        <v>0</v>
      </c>
      <c r="IA38" s="46" t="str">
        <f t="shared" si="124"/>
        <v/>
      </c>
      <c r="IB38" s="46" t="str">
        <f t="shared" si="125"/>
        <v/>
      </c>
      <c r="IC38" s="46" t="str">
        <f t="shared" si="126"/>
        <v/>
      </c>
      <c r="ID38" s="46" t="str">
        <f t="shared" si="127"/>
        <v/>
      </c>
      <c r="IE38" s="46" t="b">
        <f t="shared" si="128"/>
        <v>0</v>
      </c>
      <c r="IF38" s="46" t="str">
        <f t="shared" si="129"/>
        <v/>
      </c>
      <c r="IG38" s="46" t="str">
        <f t="shared" si="130"/>
        <v/>
      </c>
      <c r="IH38" s="46" t="b">
        <f t="shared" si="131"/>
        <v>0</v>
      </c>
      <c r="II38" s="46" t="b">
        <f t="shared" si="132"/>
        <v>0</v>
      </c>
      <c r="IJ38" s="46" t="b">
        <f t="shared" si="133"/>
        <v>0</v>
      </c>
      <c r="IK38" s="46" t="str">
        <f t="shared" si="134"/>
        <v/>
      </c>
      <c r="IL38" s="46" t="str">
        <f t="shared" si="135"/>
        <v/>
      </c>
      <c r="IM38" s="46" t="b">
        <f t="shared" si="136"/>
        <v>0</v>
      </c>
      <c r="IN38" s="46" t="b">
        <f t="shared" si="137"/>
        <v>0</v>
      </c>
      <c r="IO38" s="46" t="b">
        <f t="shared" si="138"/>
        <v>0</v>
      </c>
      <c r="IP38" s="46" t="b">
        <f t="shared" si="139"/>
        <v>0</v>
      </c>
      <c r="IQ38" s="46" t="b">
        <f t="shared" si="140"/>
        <v>0</v>
      </c>
      <c r="IR38" s="46" t="b">
        <f t="shared" si="141"/>
        <v>0</v>
      </c>
      <c r="IS38" s="46" t="b">
        <f t="shared" si="142"/>
        <v>0</v>
      </c>
      <c r="IT38" s="46" t="b">
        <f t="shared" si="143"/>
        <v>0</v>
      </c>
      <c r="IU38" s="46" t="b">
        <f t="shared" si="144"/>
        <v>0</v>
      </c>
      <c r="IV38" s="46" t="b">
        <f t="shared" si="145"/>
        <v>0</v>
      </c>
      <c r="IW38" s="46" t="b">
        <f t="shared" si="146"/>
        <v>0</v>
      </c>
      <c r="IX38" s="46" t="b">
        <f t="shared" si="147"/>
        <v>0</v>
      </c>
      <c r="IY38" s="46" t="b">
        <f t="shared" si="148"/>
        <v>0</v>
      </c>
    </row>
    <row r="39" spans="2:259" x14ac:dyDescent="0.3">
      <c r="B39" s="48">
        <v>27</v>
      </c>
      <c r="C39" s="61" t="str">
        <f t="shared" si="28"/>
        <v/>
      </c>
      <c r="D39" s="53"/>
      <c r="E39" s="52"/>
      <c r="F39" s="112"/>
      <c r="G39" s="52"/>
      <c r="H39" s="53"/>
      <c r="I39" s="52"/>
      <c r="J39" s="52"/>
      <c r="K39" s="53"/>
      <c r="L39" s="55"/>
      <c r="M39" s="108"/>
      <c r="N39" s="56"/>
      <c r="O39" s="52"/>
      <c r="P39" s="52"/>
      <c r="Q39" s="52"/>
      <c r="R39" s="52"/>
      <c r="S39" s="52"/>
      <c r="T39" s="53"/>
      <c r="U39" s="52"/>
      <c r="V39" s="52"/>
      <c r="W39" s="55"/>
      <c r="X39" s="55"/>
      <c r="Y39" s="52"/>
      <c r="Z39" s="55"/>
      <c r="AA39" s="52"/>
      <c r="AB39" s="53"/>
      <c r="AC39" s="53"/>
      <c r="AD39" s="53"/>
      <c r="AE39" s="57"/>
      <c r="AF39" s="113"/>
      <c r="AG39" s="57"/>
      <c r="AH39" s="58"/>
      <c r="AI39" s="58"/>
      <c r="AJ39" s="58"/>
      <c r="AK39" s="114"/>
      <c r="AL39" s="58"/>
      <c r="AM39" s="114"/>
      <c r="AN39" s="58"/>
      <c r="AO39" s="114"/>
      <c r="AP39" s="58"/>
      <c r="AQ39" s="114"/>
      <c r="AR39" s="58"/>
      <c r="AS39" s="114"/>
      <c r="AT39" s="58"/>
      <c r="AU39" s="114"/>
      <c r="AV39" s="58"/>
      <c r="AW39" s="114"/>
      <c r="AX39" s="58"/>
      <c r="AY39" s="114"/>
      <c r="AZ39" s="58"/>
      <c r="BA39" s="114"/>
      <c r="BB39" s="58"/>
      <c r="BC39" s="114"/>
      <c r="BD39" s="58"/>
      <c r="BE39" s="58"/>
      <c r="BF39" s="58"/>
      <c r="BG39" s="59"/>
      <c r="BH39" s="58"/>
      <c r="BI39" s="114"/>
      <c r="BJ39" s="53"/>
      <c r="BK39" s="58"/>
      <c r="BL39" s="114"/>
      <c r="BM39" s="58"/>
      <c r="BN39" s="114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3"/>
      <c r="CL39" s="58"/>
      <c r="CM39" s="58"/>
      <c r="CN39" s="60"/>
      <c r="CO39" s="57"/>
      <c r="CP39" s="58"/>
      <c r="CQ39" s="60"/>
      <c r="CR39" s="57"/>
      <c r="CS39" s="58"/>
      <c r="CT39" s="59"/>
      <c r="CU39" s="58"/>
      <c r="CV39" s="59"/>
      <c r="CW39" s="58"/>
      <c r="CX39" s="59"/>
      <c r="CY39" s="58"/>
      <c r="CZ39" s="58"/>
      <c r="DA39" s="58"/>
      <c r="DB39" s="53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7"/>
      <c r="DO39" s="57"/>
      <c r="DP39" s="57"/>
      <c r="DQ39" s="76" t="str">
        <f t="shared" si="30"/>
        <v/>
      </c>
      <c r="DR39" s="53"/>
      <c r="DS39" s="46" t="b">
        <f t="shared" si="149"/>
        <v>0</v>
      </c>
      <c r="DT39" s="46" t="str">
        <f t="shared" si="31"/>
        <v/>
      </c>
      <c r="DU39" s="46" t="b">
        <f t="shared" si="32"/>
        <v>0</v>
      </c>
      <c r="DV39" s="46" t="b">
        <f t="shared" si="33"/>
        <v>0</v>
      </c>
      <c r="DW39" s="46" t="b">
        <f t="shared" si="34"/>
        <v>0</v>
      </c>
      <c r="DY39" s="46" t="b">
        <f t="shared" si="35"/>
        <v>0</v>
      </c>
      <c r="DZ39" s="46" t="b">
        <f t="shared" si="36"/>
        <v>0</v>
      </c>
      <c r="EB39" s="46" t="b">
        <f t="shared" si="150"/>
        <v>0</v>
      </c>
      <c r="EC39" s="46" t="b">
        <f t="shared" si="151"/>
        <v>0</v>
      </c>
      <c r="ED39" s="46" t="b">
        <f t="shared" si="152"/>
        <v>0</v>
      </c>
      <c r="EE39" s="46" t="b">
        <f t="shared" si="153"/>
        <v>0</v>
      </c>
      <c r="EF39" s="46" t="b">
        <f t="shared" si="154"/>
        <v>0</v>
      </c>
      <c r="EG39" s="46" t="b">
        <f t="shared" si="155"/>
        <v>0</v>
      </c>
      <c r="EH39" s="46" t="b">
        <f t="shared" si="37"/>
        <v>0</v>
      </c>
      <c r="EI39" s="46" t="b">
        <f t="shared" si="38"/>
        <v>0</v>
      </c>
      <c r="EK39" s="46" t="b">
        <f t="shared" si="39"/>
        <v>0</v>
      </c>
      <c r="EL39" s="46" t="b">
        <f t="shared" si="40"/>
        <v>0</v>
      </c>
      <c r="EM39" s="46" t="b">
        <f t="shared" si="41"/>
        <v>0</v>
      </c>
      <c r="EN39" s="46" t="b">
        <f t="shared" si="42"/>
        <v>0</v>
      </c>
      <c r="EO39" s="46" t="b">
        <f t="shared" si="43"/>
        <v>0</v>
      </c>
      <c r="EP39" s="46" t="b">
        <f t="shared" si="44"/>
        <v>0</v>
      </c>
      <c r="EQ39" s="46" t="b">
        <f t="shared" si="45"/>
        <v>0</v>
      </c>
      <c r="ER39" s="46" t="b">
        <f>OR(AA39='Tablas '!$T$4,AA39='Tablas '!$T$7,AA39='Tablas '!$T$8,AA39='Tablas '!$T$11)</f>
        <v>0</v>
      </c>
      <c r="ES39" s="46" t="str">
        <f t="shared" si="46"/>
        <v/>
      </c>
      <c r="ET39" s="46" t="str">
        <f t="shared" si="47"/>
        <v/>
      </c>
      <c r="EU39" s="46" t="str">
        <f t="shared" si="48"/>
        <v/>
      </c>
      <c r="EV39" s="46" t="b">
        <f t="shared" si="49"/>
        <v>0</v>
      </c>
      <c r="EW39" s="46" t="b">
        <f t="shared" si="50"/>
        <v>0</v>
      </c>
      <c r="EX39" s="46" t="b">
        <f t="shared" si="51"/>
        <v>0</v>
      </c>
      <c r="EY39" s="46" t="b">
        <f t="shared" si="52"/>
        <v>0</v>
      </c>
      <c r="EZ39" s="46" t="b">
        <f t="shared" si="53"/>
        <v>0</v>
      </c>
      <c r="FA39" s="46" t="b">
        <f t="shared" si="54"/>
        <v>0</v>
      </c>
      <c r="FB39" s="46" t="b">
        <f t="shared" si="55"/>
        <v>0</v>
      </c>
      <c r="FC39" s="46" t="str">
        <f t="shared" si="56"/>
        <v/>
      </c>
      <c r="FD39" s="46" t="str">
        <f t="shared" si="57"/>
        <v/>
      </c>
      <c r="FE39" s="46" t="b">
        <f t="shared" si="58"/>
        <v>0</v>
      </c>
      <c r="FF39" s="46" t="str">
        <f t="shared" si="59"/>
        <v/>
      </c>
      <c r="FG39" s="46" t="str">
        <f t="shared" si="60"/>
        <v/>
      </c>
      <c r="FH39" s="46" t="b">
        <f t="shared" si="61"/>
        <v>0</v>
      </c>
      <c r="FI39" s="46" t="str">
        <f t="shared" si="62"/>
        <v/>
      </c>
      <c r="FJ39" s="46" t="str">
        <f t="shared" si="63"/>
        <v/>
      </c>
      <c r="FK39" s="46" t="b">
        <f t="shared" si="64"/>
        <v>0</v>
      </c>
      <c r="FL39" s="46" t="str">
        <f t="shared" si="65"/>
        <v/>
      </c>
      <c r="FM39" s="46" t="str">
        <f t="shared" si="66"/>
        <v/>
      </c>
      <c r="FN39" s="46" t="b">
        <f t="shared" si="67"/>
        <v>0</v>
      </c>
      <c r="FO39" s="46" t="str">
        <f t="shared" si="68"/>
        <v/>
      </c>
      <c r="FP39" s="46" t="str">
        <f t="shared" si="69"/>
        <v/>
      </c>
      <c r="FQ39" s="46" t="b">
        <f t="shared" si="70"/>
        <v>0</v>
      </c>
      <c r="FR39" s="46" t="str">
        <f t="shared" si="71"/>
        <v/>
      </c>
      <c r="FS39" s="46" t="str">
        <f t="shared" si="72"/>
        <v/>
      </c>
      <c r="FT39" s="46" t="b">
        <f t="shared" si="73"/>
        <v>0</v>
      </c>
      <c r="FU39" s="46" t="str">
        <f t="shared" si="74"/>
        <v/>
      </c>
      <c r="FV39" s="46" t="str">
        <f t="shared" si="75"/>
        <v/>
      </c>
      <c r="FW39" s="46" t="b">
        <f t="shared" si="76"/>
        <v>0</v>
      </c>
      <c r="FX39" s="46" t="str">
        <f t="shared" si="77"/>
        <v/>
      </c>
      <c r="FY39" s="46" t="str">
        <f t="shared" si="78"/>
        <v/>
      </c>
      <c r="FZ39" s="46" t="b">
        <f t="shared" si="79"/>
        <v>0</v>
      </c>
      <c r="GA39" s="46" t="str">
        <f t="shared" si="80"/>
        <v/>
      </c>
      <c r="GB39" s="46" t="str">
        <f t="shared" si="81"/>
        <v/>
      </c>
      <c r="GC39" s="46" t="b">
        <f t="shared" si="82"/>
        <v>0</v>
      </c>
      <c r="GD39" s="46" t="str">
        <f t="shared" si="83"/>
        <v/>
      </c>
      <c r="GE39" s="46" t="str">
        <f t="shared" si="84"/>
        <v/>
      </c>
      <c r="GF39" s="46" t="b">
        <f t="shared" si="85"/>
        <v>0</v>
      </c>
      <c r="GG39" s="46" t="b">
        <f t="shared" si="86"/>
        <v>0</v>
      </c>
      <c r="GH39" s="46" t="str">
        <f t="shared" si="87"/>
        <v/>
      </c>
      <c r="GI39" s="46" t="str">
        <f t="shared" si="88"/>
        <v/>
      </c>
      <c r="GJ39" s="46" t="str">
        <f t="shared" si="89"/>
        <v/>
      </c>
      <c r="GK39" s="46" t="b">
        <f t="shared" si="90"/>
        <v>0</v>
      </c>
      <c r="GL39" s="46" t="str">
        <f t="shared" si="91"/>
        <v/>
      </c>
      <c r="GM39" s="46" t="str">
        <f t="shared" si="92"/>
        <v/>
      </c>
      <c r="GN39" s="46" t="str">
        <f t="shared" si="93"/>
        <v/>
      </c>
      <c r="GO39" s="46" t="b">
        <f t="shared" si="94"/>
        <v>0</v>
      </c>
      <c r="GP39" s="46" t="str">
        <f t="shared" si="95"/>
        <v/>
      </c>
      <c r="GQ39" s="46" t="str">
        <f t="shared" si="96"/>
        <v/>
      </c>
      <c r="GR39" s="46" t="b">
        <f t="shared" si="97"/>
        <v>0</v>
      </c>
      <c r="GS39" s="46" t="str">
        <f t="shared" si="98"/>
        <v/>
      </c>
      <c r="GT39" s="46" t="str">
        <f t="shared" si="99"/>
        <v/>
      </c>
      <c r="GU39" s="46" t="b">
        <f t="shared" si="100"/>
        <v>0</v>
      </c>
      <c r="GV39" s="46" t="b">
        <f t="shared" si="101"/>
        <v>0</v>
      </c>
      <c r="GW39" s="46" t="b">
        <f t="shared" si="102"/>
        <v>0</v>
      </c>
      <c r="GX39" s="46" t="b">
        <f t="shared" si="103"/>
        <v>0</v>
      </c>
      <c r="GY39" s="46" t="b">
        <f t="shared" si="104"/>
        <v>0</v>
      </c>
      <c r="GZ39" s="46" t="b">
        <f t="shared" si="105"/>
        <v>0</v>
      </c>
      <c r="HA39" s="46" t="b">
        <f t="shared" si="106"/>
        <v>0</v>
      </c>
      <c r="HB39" s="46" t="b">
        <f t="shared" si="107"/>
        <v>0</v>
      </c>
      <c r="HC39" s="46" t="b">
        <f t="shared" si="108"/>
        <v>0</v>
      </c>
      <c r="HD39" s="46" t="b">
        <f t="shared" si="109"/>
        <v>0</v>
      </c>
      <c r="HE39" s="46" t="b">
        <f t="shared" si="110"/>
        <v>0</v>
      </c>
      <c r="HF39" s="46" t="b">
        <f t="shared" si="111"/>
        <v>0</v>
      </c>
      <c r="HG39" s="46" t="b">
        <f t="shared" si="112"/>
        <v>0</v>
      </c>
      <c r="HH39" s="46" t="b">
        <f t="shared" si="113"/>
        <v>0</v>
      </c>
      <c r="HI39" s="46" t="b">
        <f t="shared" si="114"/>
        <v>0</v>
      </c>
      <c r="HJ39" s="46" t="b">
        <f t="shared" si="115"/>
        <v>0</v>
      </c>
      <c r="HK39" s="46" t="b">
        <f t="shared" si="116"/>
        <v>0</v>
      </c>
      <c r="HL39" s="46" t="b">
        <f t="shared" si="117"/>
        <v>0</v>
      </c>
      <c r="HM39" s="46" t="b">
        <f t="shared" si="118"/>
        <v>0</v>
      </c>
      <c r="HN39" s="46" t="b">
        <f t="shared" si="119"/>
        <v>0</v>
      </c>
      <c r="HO39" s="46" t="b">
        <f t="shared" si="120"/>
        <v>0</v>
      </c>
      <c r="HP39" s="46" t="b">
        <f t="shared" si="156"/>
        <v>0</v>
      </c>
      <c r="HQ39" s="46" t="str">
        <f t="shared" si="121"/>
        <v/>
      </c>
      <c r="HR39" s="46" t="str">
        <f t="shared" si="157"/>
        <v/>
      </c>
      <c r="HS39" s="46" t="str">
        <f t="shared" si="158"/>
        <v/>
      </c>
      <c r="HT39" s="46" t="b">
        <f t="shared" si="159"/>
        <v>0</v>
      </c>
      <c r="HU39" s="46" t="b">
        <f t="shared" si="160"/>
        <v>0</v>
      </c>
      <c r="HV39" s="46" t="b">
        <f t="shared" si="161"/>
        <v>0</v>
      </c>
      <c r="HW39" s="46" t="b">
        <f t="shared" si="162"/>
        <v>0</v>
      </c>
      <c r="HX39" s="46" t="b">
        <f t="shared" si="163"/>
        <v>0</v>
      </c>
      <c r="HY39" s="46" t="b">
        <f t="shared" si="122"/>
        <v>0</v>
      </c>
      <c r="HZ39" s="46" t="b">
        <f t="shared" si="123"/>
        <v>0</v>
      </c>
      <c r="IA39" s="46" t="str">
        <f t="shared" si="124"/>
        <v/>
      </c>
      <c r="IB39" s="46" t="str">
        <f t="shared" si="125"/>
        <v/>
      </c>
      <c r="IC39" s="46" t="str">
        <f t="shared" si="126"/>
        <v/>
      </c>
      <c r="ID39" s="46" t="str">
        <f t="shared" si="127"/>
        <v/>
      </c>
      <c r="IE39" s="46" t="b">
        <f t="shared" si="128"/>
        <v>0</v>
      </c>
      <c r="IF39" s="46" t="str">
        <f t="shared" si="129"/>
        <v/>
      </c>
      <c r="IG39" s="46" t="str">
        <f t="shared" si="130"/>
        <v/>
      </c>
      <c r="IH39" s="46" t="b">
        <f t="shared" si="131"/>
        <v>0</v>
      </c>
      <c r="II39" s="46" t="b">
        <f t="shared" si="132"/>
        <v>0</v>
      </c>
      <c r="IJ39" s="46" t="b">
        <f t="shared" si="133"/>
        <v>0</v>
      </c>
      <c r="IK39" s="46" t="str">
        <f t="shared" si="134"/>
        <v/>
      </c>
      <c r="IL39" s="46" t="str">
        <f t="shared" si="135"/>
        <v/>
      </c>
      <c r="IM39" s="46" t="b">
        <f t="shared" si="136"/>
        <v>0</v>
      </c>
      <c r="IN39" s="46" t="b">
        <f t="shared" si="137"/>
        <v>0</v>
      </c>
      <c r="IO39" s="46" t="b">
        <f t="shared" si="138"/>
        <v>0</v>
      </c>
      <c r="IP39" s="46" t="b">
        <f t="shared" si="139"/>
        <v>0</v>
      </c>
      <c r="IQ39" s="46" t="b">
        <f t="shared" si="140"/>
        <v>0</v>
      </c>
      <c r="IR39" s="46" t="b">
        <f t="shared" si="141"/>
        <v>0</v>
      </c>
      <c r="IS39" s="46" t="b">
        <f t="shared" si="142"/>
        <v>0</v>
      </c>
      <c r="IT39" s="46" t="b">
        <f t="shared" si="143"/>
        <v>0</v>
      </c>
      <c r="IU39" s="46" t="b">
        <f t="shared" si="144"/>
        <v>0</v>
      </c>
      <c r="IV39" s="46" t="b">
        <f t="shared" si="145"/>
        <v>0</v>
      </c>
      <c r="IW39" s="46" t="b">
        <f t="shared" si="146"/>
        <v>0</v>
      </c>
      <c r="IX39" s="46" t="b">
        <f t="shared" si="147"/>
        <v>0</v>
      </c>
      <c r="IY39" s="46" t="b">
        <f t="shared" si="148"/>
        <v>0</v>
      </c>
    </row>
    <row r="40" spans="2:259" x14ac:dyDescent="0.3">
      <c r="B40" s="48">
        <v>28</v>
      </c>
      <c r="C40" s="61" t="str">
        <f t="shared" si="28"/>
        <v/>
      </c>
      <c r="D40" s="53"/>
      <c r="E40" s="52"/>
      <c r="F40" s="112"/>
      <c r="G40" s="52"/>
      <c r="H40" s="53"/>
      <c r="I40" s="52"/>
      <c r="J40" s="52"/>
      <c r="K40" s="53"/>
      <c r="L40" s="55"/>
      <c r="M40" s="108"/>
      <c r="N40" s="56"/>
      <c r="O40" s="52"/>
      <c r="P40" s="52"/>
      <c r="Q40" s="52"/>
      <c r="R40" s="52"/>
      <c r="S40" s="52"/>
      <c r="T40" s="53"/>
      <c r="U40" s="52"/>
      <c r="V40" s="52"/>
      <c r="W40" s="55"/>
      <c r="X40" s="55"/>
      <c r="Y40" s="52"/>
      <c r="Z40" s="55"/>
      <c r="AA40" s="52"/>
      <c r="AB40" s="53"/>
      <c r="AC40" s="53"/>
      <c r="AD40" s="53"/>
      <c r="AE40" s="57"/>
      <c r="AF40" s="113"/>
      <c r="AG40" s="57"/>
      <c r="AH40" s="58"/>
      <c r="AI40" s="58"/>
      <c r="AJ40" s="58"/>
      <c r="AK40" s="114"/>
      <c r="AL40" s="58"/>
      <c r="AM40" s="114"/>
      <c r="AN40" s="58"/>
      <c r="AO40" s="114"/>
      <c r="AP40" s="58"/>
      <c r="AQ40" s="114"/>
      <c r="AR40" s="58"/>
      <c r="AS40" s="114"/>
      <c r="AT40" s="58"/>
      <c r="AU40" s="114"/>
      <c r="AV40" s="58"/>
      <c r="AW40" s="114"/>
      <c r="AX40" s="58"/>
      <c r="AY40" s="114"/>
      <c r="AZ40" s="58"/>
      <c r="BA40" s="114"/>
      <c r="BB40" s="58"/>
      <c r="BC40" s="114"/>
      <c r="BD40" s="58"/>
      <c r="BE40" s="58"/>
      <c r="BF40" s="58"/>
      <c r="BG40" s="59"/>
      <c r="BH40" s="58"/>
      <c r="BI40" s="114"/>
      <c r="BJ40" s="53"/>
      <c r="BK40" s="58"/>
      <c r="BL40" s="114"/>
      <c r="BM40" s="58"/>
      <c r="BN40" s="114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3"/>
      <c r="CL40" s="58"/>
      <c r="CM40" s="58"/>
      <c r="CN40" s="60"/>
      <c r="CO40" s="57"/>
      <c r="CP40" s="58"/>
      <c r="CQ40" s="60"/>
      <c r="CR40" s="57"/>
      <c r="CS40" s="58"/>
      <c r="CT40" s="59"/>
      <c r="CU40" s="58"/>
      <c r="CV40" s="59"/>
      <c r="CW40" s="58"/>
      <c r="CX40" s="59"/>
      <c r="CY40" s="58"/>
      <c r="CZ40" s="58"/>
      <c r="DA40" s="58"/>
      <c r="DB40" s="53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7"/>
      <c r="DO40" s="57"/>
      <c r="DP40" s="57"/>
      <c r="DQ40" s="76" t="str">
        <f t="shared" si="30"/>
        <v/>
      </c>
      <c r="DR40" s="53"/>
      <c r="DS40" s="46" t="b">
        <f t="shared" si="149"/>
        <v>0</v>
      </c>
      <c r="DT40" s="46" t="str">
        <f t="shared" si="31"/>
        <v/>
      </c>
      <c r="DU40" s="46" t="b">
        <f t="shared" si="32"/>
        <v>0</v>
      </c>
      <c r="DV40" s="46" t="b">
        <f t="shared" si="33"/>
        <v>0</v>
      </c>
      <c r="DW40" s="46" t="b">
        <f t="shared" si="34"/>
        <v>0</v>
      </c>
      <c r="DY40" s="46" t="b">
        <f t="shared" si="35"/>
        <v>0</v>
      </c>
      <c r="DZ40" s="46" t="b">
        <f t="shared" si="36"/>
        <v>0</v>
      </c>
      <c r="EB40" s="46" t="b">
        <f t="shared" si="150"/>
        <v>0</v>
      </c>
      <c r="EC40" s="46" t="b">
        <f t="shared" si="151"/>
        <v>0</v>
      </c>
      <c r="ED40" s="46" t="b">
        <f t="shared" si="152"/>
        <v>0</v>
      </c>
      <c r="EE40" s="46" t="b">
        <f t="shared" si="153"/>
        <v>0</v>
      </c>
      <c r="EF40" s="46" t="b">
        <f t="shared" si="154"/>
        <v>0</v>
      </c>
      <c r="EG40" s="46" t="b">
        <f t="shared" si="155"/>
        <v>0</v>
      </c>
      <c r="EH40" s="46" t="b">
        <f t="shared" si="37"/>
        <v>0</v>
      </c>
      <c r="EI40" s="46" t="b">
        <f t="shared" si="38"/>
        <v>0</v>
      </c>
      <c r="EK40" s="46" t="b">
        <f t="shared" si="39"/>
        <v>0</v>
      </c>
      <c r="EL40" s="46" t="b">
        <f t="shared" si="40"/>
        <v>0</v>
      </c>
      <c r="EM40" s="46" t="b">
        <f t="shared" si="41"/>
        <v>0</v>
      </c>
      <c r="EN40" s="46" t="b">
        <f t="shared" si="42"/>
        <v>0</v>
      </c>
      <c r="EO40" s="46" t="b">
        <f t="shared" si="43"/>
        <v>0</v>
      </c>
      <c r="EP40" s="46" t="b">
        <f t="shared" si="44"/>
        <v>0</v>
      </c>
      <c r="EQ40" s="46" t="b">
        <f t="shared" si="45"/>
        <v>0</v>
      </c>
      <c r="ER40" s="46" t="b">
        <f>OR(AA40='Tablas '!$T$4,AA40='Tablas '!$T$7,AA40='Tablas '!$T$8,AA40='Tablas '!$T$11)</f>
        <v>0</v>
      </c>
      <c r="ES40" s="46" t="str">
        <f t="shared" si="46"/>
        <v/>
      </c>
      <c r="ET40" s="46" t="str">
        <f t="shared" si="47"/>
        <v/>
      </c>
      <c r="EU40" s="46" t="str">
        <f t="shared" si="48"/>
        <v/>
      </c>
      <c r="EV40" s="46" t="b">
        <f t="shared" si="49"/>
        <v>0</v>
      </c>
      <c r="EW40" s="46" t="b">
        <f t="shared" si="50"/>
        <v>0</v>
      </c>
      <c r="EX40" s="46" t="b">
        <f t="shared" si="51"/>
        <v>0</v>
      </c>
      <c r="EY40" s="46" t="b">
        <f t="shared" si="52"/>
        <v>0</v>
      </c>
      <c r="EZ40" s="46" t="b">
        <f t="shared" si="53"/>
        <v>0</v>
      </c>
      <c r="FA40" s="46" t="b">
        <f t="shared" si="54"/>
        <v>0</v>
      </c>
      <c r="FB40" s="46" t="b">
        <f t="shared" si="55"/>
        <v>0</v>
      </c>
      <c r="FC40" s="46" t="str">
        <f t="shared" si="56"/>
        <v/>
      </c>
      <c r="FD40" s="46" t="str">
        <f t="shared" si="57"/>
        <v/>
      </c>
      <c r="FE40" s="46" t="b">
        <f t="shared" si="58"/>
        <v>0</v>
      </c>
      <c r="FF40" s="46" t="str">
        <f t="shared" si="59"/>
        <v/>
      </c>
      <c r="FG40" s="46" t="str">
        <f t="shared" si="60"/>
        <v/>
      </c>
      <c r="FH40" s="46" t="b">
        <f t="shared" si="61"/>
        <v>0</v>
      </c>
      <c r="FI40" s="46" t="str">
        <f t="shared" si="62"/>
        <v/>
      </c>
      <c r="FJ40" s="46" t="str">
        <f t="shared" si="63"/>
        <v/>
      </c>
      <c r="FK40" s="46" t="b">
        <f t="shared" si="64"/>
        <v>0</v>
      </c>
      <c r="FL40" s="46" t="str">
        <f t="shared" si="65"/>
        <v/>
      </c>
      <c r="FM40" s="46" t="str">
        <f t="shared" si="66"/>
        <v/>
      </c>
      <c r="FN40" s="46" t="b">
        <f t="shared" si="67"/>
        <v>0</v>
      </c>
      <c r="FO40" s="46" t="str">
        <f t="shared" si="68"/>
        <v/>
      </c>
      <c r="FP40" s="46" t="str">
        <f t="shared" si="69"/>
        <v/>
      </c>
      <c r="FQ40" s="46" t="b">
        <f t="shared" si="70"/>
        <v>0</v>
      </c>
      <c r="FR40" s="46" t="str">
        <f t="shared" si="71"/>
        <v/>
      </c>
      <c r="FS40" s="46" t="str">
        <f t="shared" si="72"/>
        <v/>
      </c>
      <c r="FT40" s="46" t="b">
        <f t="shared" si="73"/>
        <v>0</v>
      </c>
      <c r="FU40" s="46" t="str">
        <f t="shared" si="74"/>
        <v/>
      </c>
      <c r="FV40" s="46" t="str">
        <f t="shared" si="75"/>
        <v/>
      </c>
      <c r="FW40" s="46" t="b">
        <f t="shared" si="76"/>
        <v>0</v>
      </c>
      <c r="FX40" s="46" t="str">
        <f t="shared" si="77"/>
        <v/>
      </c>
      <c r="FY40" s="46" t="str">
        <f t="shared" si="78"/>
        <v/>
      </c>
      <c r="FZ40" s="46" t="b">
        <f t="shared" si="79"/>
        <v>0</v>
      </c>
      <c r="GA40" s="46" t="str">
        <f t="shared" si="80"/>
        <v/>
      </c>
      <c r="GB40" s="46" t="str">
        <f t="shared" si="81"/>
        <v/>
      </c>
      <c r="GC40" s="46" t="b">
        <f t="shared" si="82"/>
        <v>0</v>
      </c>
      <c r="GD40" s="46" t="str">
        <f t="shared" si="83"/>
        <v/>
      </c>
      <c r="GE40" s="46" t="str">
        <f t="shared" si="84"/>
        <v/>
      </c>
      <c r="GF40" s="46" t="b">
        <f t="shared" si="85"/>
        <v>0</v>
      </c>
      <c r="GG40" s="46" t="b">
        <f t="shared" si="86"/>
        <v>0</v>
      </c>
      <c r="GH40" s="46" t="str">
        <f t="shared" si="87"/>
        <v/>
      </c>
      <c r="GI40" s="46" t="str">
        <f t="shared" si="88"/>
        <v/>
      </c>
      <c r="GJ40" s="46" t="str">
        <f t="shared" si="89"/>
        <v/>
      </c>
      <c r="GK40" s="46" t="b">
        <f t="shared" si="90"/>
        <v>0</v>
      </c>
      <c r="GL40" s="46" t="str">
        <f t="shared" si="91"/>
        <v/>
      </c>
      <c r="GM40" s="46" t="str">
        <f t="shared" si="92"/>
        <v/>
      </c>
      <c r="GN40" s="46" t="str">
        <f t="shared" si="93"/>
        <v/>
      </c>
      <c r="GO40" s="46" t="b">
        <f t="shared" si="94"/>
        <v>0</v>
      </c>
      <c r="GP40" s="46" t="str">
        <f t="shared" si="95"/>
        <v/>
      </c>
      <c r="GQ40" s="46" t="str">
        <f t="shared" si="96"/>
        <v/>
      </c>
      <c r="GR40" s="46" t="b">
        <f t="shared" si="97"/>
        <v>0</v>
      </c>
      <c r="GS40" s="46" t="str">
        <f t="shared" si="98"/>
        <v/>
      </c>
      <c r="GT40" s="46" t="str">
        <f t="shared" si="99"/>
        <v/>
      </c>
      <c r="GU40" s="46" t="b">
        <f t="shared" si="100"/>
        <v>0</v>
      </c>
      <c r="GV40" s="46" t="b">
        <f t="shared" si="101"/>
        <v>0</v>
      </c>
      <c r="GW40" s="46" t="b">
        <f t="shared" si="102"/>
        <v>0</v>
      </c>
      <c r="GX40" s="46" t="b">
        <f t="shared" si="103"/>
        <v>0</v>
      </c>
      <c r="GY40" s="46" t="b">
        <f t="shared" si="104"/>
        <v>0</v>
      </c>
      <c r="GZ40" s="46" t="b">
        <f t="shared" si="105"/>
        <v>0</v>
      </c>
      <c r="HA40" s="46" t="b">
        <f t="shared" si="106"/>
        <v>0</v>
      </c>
      <c r="HB40" s="46" t="b">
        <f t="shared" si="107"/>
        <v>0</v>
      </c>
      <c r="HC40" s="46" t="b">
        <f t="shared" si="108"/>
        <v>0</v>
      </c>
      <c r="HD40" s="46" t="b">
        <f t="shared" si="109"/>
        <v>0</v>
      </c>
      <c r="HE40" s="46" t="b">
        <f t="shared" si="110"/>
        <v>0</v>
      </c>
      <c r="HF40" s="46" t="b">
        <f t="shared" si="111"/>
        <v>0</v>
      </c>
      <c r="HG40" s="46" t="b">
        <f t="shared" si="112"/>
        <v>0</v>
      </c>
      <c r="HH40" s="46" t="b">
        <f t="shared" si="113"/>
        <v>0</v>
      </c>
      <c r="HI40" s="46" t="b">
        <f t="shared" si="114"/>
        <v>0</v>
      </c>
      <c r="HJ40" s="46" t="b">
        <f t="shared" si="115"/>
        <v>0</v>
      </c>
      <c r="HK40" s="46" t="b">
        <f t="shared" si="116"/>
        <v>0</v>
      </c>
      <c r="HL40" s="46" t="b">
        <f t="shared" si="117"/>
        <v>0</v>
      </c>
      <c r="HM40" s="46" t="b">
        <f t="shared" si="118"/>
        <v>0</v>
      </c>
      <c r="HN40" s="46" t="b">
        <f t="shared" si="119"/>
        <v>0</v>
      </c>
      <c r="HO40" s="46" t="b">
        <f t="shared" si="120"/>
        <v>0</v>
      </c>
      <c r="HP40" s="46" t="b">
        <f t="shared" si="156"/>
        <v>0</v>
      </c>
      <c r="HQ40" s="46" t="str">
        <f t="shared" si="121"/>
        <v/>
      </c>
      <c r="HR40" s="46" t="str">
        <f t="shared" si="157"/>
        <v/>
      </c>
      <c r="HS40" s="46" t="str">
        <f t="shared" si="158"/>
        <v/>
      </c>
      <c r="HT40" s="46" t="b">
        <f t="shared" si="159"/>
        <v>0</v>
      </c>
      <c r="HU40" s="46" t="b">
        <f t="shared" si="160"/>
        <v>0</v>
      </c>
      <c r="HV40" s="46" t="b">
        <f t="shared" si="161"/>
        <v>0</v>
      </c>
      <c r="HW40" s="46" t="b">
        <f t="shared" si="162"/>
        <v>0</v>
      </c>
      <c r="HX40" s="46" t="b">
        <f t="shared" si="163"/>
        <v>0</v>
      </c>
      <c r="HY40" s="46" t="b">
        <f t="shared" si="122"/>
        <v>0</v>
      </c>
      <c r="HZ40" s="46" t="b">
        <f t="shared" si="123"/>
        <v>0</v>
      </c>
      <c r="IA40" s="46" t="str">
        <f t="shared" si="124"/>
        <v/>
      </c>
      <c r="IB40" s="46" t="str">
        <f t="shared" si="125"/>
        <v/>
      </c>
      <c r="IC40" s="46" t="str">
        <f t="shared" si="126"/>
        <v/>
      </c>
      <c r="ID40" s="46" t="str">
        <f t="shared" si="127"/>
        <v/>
      </c>
      <c r="IE40" s="46" t="b">
        <f t="shared" si="128"/>
        <v>0</v>
      </c>
      <c r="IF40" s="46" t="str">
        <f t="shared" si="129"/>
        <v/>
      </c>
      <c r="IG40" s="46" t="str">
        <f t="shared" si="130"/>
        <v/>
      </c>
      <c r="IH40" s="46" t="b">
        <f t="shared" si="131"/>
        <v>0</v>
      </c>
      <c r="II40" s="46" t="b">
        <f t="shared" si="132"/>
        <v>0</v>
      </c>
      <c r="IJ40" s="46" t="b">
        <f t="shared" si="133"/>
        <v>0</v>
      </c>
      <c r="IK40" s="46" t="str">
        <f t="shared" si="134"/>
        <v/>
      </c>
      <c r="IL40" s="46" t="str">
        <f t="shared" si="135"/>
        <v/>
      </c>
      <c r="IM40" s="46" t="b">
        <f t="shared" si="136"/>
        <v>0</v>
      </c>
      <c r="IN40" s="46" t="b">
        <f t="shared" si="137"/>
        <v>0</v>
      </c>
      <c r="IO40" s="46" t="b">
        <f t="shared" si="138"/>
        <v>0</v>
      </c>
      <c r="IP40" s="46" t="b">
        <f t="shared" si="139"/>
        <v>0</v>
      </c>
      <c r="IQ40" s="46" t="b">
        <f t="shared" si="140"/>
        <v>0</v>
      </c>
      <c r="IR40" s="46" t="b">
        <f t="shared" si="141"/>
        <v>0</v>
      </c>
      <c r="IS40" s="46" t="b">
        <f t="shared" si="142"/>
        <v>0</v>
      </c>
      <c r="IT40" s="46" t="b">
        <f t="shared" si="143"/>
        <v>0</v>
      </c>
      <c r="IU40" s="46" t="b">
        <f t="shared" si="144"/>
        <v>0</v>
      </c>
      <c r="IV40" s="46" t="b">
        <f t="shared" si="145"/>
        <v>0</v>
      </c>
      <c r="IW40" s="46" t="b">
        <f t="shared" si="146"/>
        <v>0</v>
      </c>
      <c r="IX40" s="46" t="b">
        <f t="shared" si="147"/>
        <v>0</v>
      </c>
      <c r="IY40" s="46" t="b">
        <f t="shared" si="148"/>
        <v>0</v>
      </c>
    </row>
    <row r="41" spans="2:259" x14ac:dyDescent="0.3">
      <c r="B41" s="48">
        <v>29</v>
      </c>
      <c r="C41" s="61" t="str">
        <f t="shared" si="28"/>
        <v/>
      </c>
      <c r="D41" s="53"/>
      <c r="E41" s="52"/>
      <c r="F41" s="112"/>
      <c r="G41" s="52"/>
      <c r="H41" s="53"/>
      <c r="I41" s="52"/>
      <c r="J41" s="52"/>
      <c r="K41" s="53"/>
      <c r="L41" s="55"/>
      <c r="M41" s="108"/>
      <c r="N41" s="56"/>
      <c r="O41" s="52"/>
      <c r="P41" s="52"/>
      <c r="Q41" s="52"/>
      <c r="R41" s="52"/>
      <c r="S41" s="52"/>
      <c r="T41" s="53"/>
      <c r="U41" s="52"/>
      <c r="V41" s="52"/>
      <c r="W41" s="55"/>
      <c r="X41" s="55"/>
      <c r="Y41" s="52"/>
      <c r="Z41" s="55"/>
      <c r="AA41" s="52"/>
      <c r="AB41" s="53"/>
      <c r="AC41" s="53"/>
      <c r="AD41" s="53"/>
      <c r="AE41" s="57"/>
      <c r="AF41" s="113"/>
      <c r="AG41" s="57"/>
      <c r="AH41" s="58"/>
      <c r="AI41" s="58"/>
      <c r="AJ41" s="58"/>
      <c r="AK41" s="114"/>
      <c r="AL41" s="58"/>
      <c r="AM41" s="114"/>
      <c r="AN41" s="58"/>
      <c r="AO41" s="114"/>
      <c r="AP41" s="58"/>
      <c r="AQ41" s="114"/>
      <c r="AR41" s="58"/>
      <c r="AS41" s="114"/>
      <c r="AT41" s="58"/>
      <c r="AU41" s="114"/>
      <c r="AV41" s="58"/>
      <c r="AW41" s="114"/>
      <c r="AX41" s="58"/>
      <c r="AY41" s="114"/>
      <c r="AZ41" s="58"/>
      <c r="BA41" s="114"/>
      <c r="BB41" s="58"/>
      <c r="BC41" s="114"/>
      <c r="BD41" s="58"/>
      <c r="BE41" s="58"/>
      <c r="BF41" s="58"/>
      <c r="BG41" s="59"/>
      <c r="BH41" s="58"/>
      <c r="BI41" s="114"/>
      <c r="BJ41" s="53"/>
      <c r="BK41" s="58"/>
      <c r="BL41" s="114"/>
      <c r="BM41" s="58"/>
      <c r="BN41" s="114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3"/>
      <c r="CL41" s="58"/>
      <c r="CM41" s="58"/>
      <c r="CN41" s="60"/>
      <c r="CO41" s="57"/>
      <c r="CP41" s="58"/>
      <c r="CQ41" s="60"/>
      <c r="CR41" s="57"/>
      <c r="CS41" s="58"/>
      <c r="CT41" s="59"/>
      <c r="CU41" s="58"/>
      <c r="CV41" s="59"/>
      <c r="CW41" s="58"/>
      <c r="CX41" s="59"/>
      <c r="CY41" s="58"/>
      <c r="CZ41" s="58"/>
      <c r="DA41" s="58"/>
      <c r="DB41" s="53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7"/>
      <c r="DO41" s="57"/>
      <c r="DP41" s="57"/>
      <c r="DQ41" s="76" t="str">
        <f t="shared" si="30"/>
        <v/>
      </c>
      <c r="DR41" s="53"/>
      <c r="DS41" s="46" t="b">
        <f t="shared" si="149"/>
        <v>0</v>
      </c>
      <c r="DT41" s="46" t="str">
        <f t="shared" si="31"/>
        <v/>
      </c>
      <c r="DU41" s="46" t="b">
        <f t="shared" si="32"/>
        <v>0</v>
      </c>
      <c r="DV41" s="46" t="b">
        <f t="shared" si="33"/>
        <v>0</v>
      </c>
      <c r="DW41" s="46" t="b">
        <f t="shared" si="34"/>
        <v>0</v>
      </c>
      <c r="DY41" s="46" t="b">
        <f t="shared" si="35"/>
        <v>0</v>
      </c>
      <c r="DZ41" s="46" t="b">
        <f t="shared" si="36"/>
        <v>0</v>
      </c>
      <c r="EB41" s="46" t="b">
        <f t="shared" si="150"/>
        <v>0</v>
      </c>
      <c r="EC41" s="46" t="b">
        <f t="shared" si="151"/>
        <v>0</v>
      </c>
      <c r="ED41" s="46" t="b">
        <f t="shared" si="152"/>
        <v>0</v>
      </c>
      <c r="EE41" s="46" t="b">
        <f t="shared" si="153"/>
        <v>0</v>
      </c>
      <c r="EF41" s="46" t="b">
        <f t="shared" si="154"/>
        <v>0</v>
      </c>
      <c r="EG41" s="46" t="b">
        <f t="shared" si="155"/>
        <v>0</v>
      </c>
      <c r="EH41" s="46" t="b">
        <f t="shared" si="37"/>
        <v>0</v>
      </c>
      <c r="EI41" s="46" t="b">
        <f t="shared" si="38"/>
        <v>0</v>
      </c>
      <c r="EK41" s="46" t="b">
        <f t="shared" si="39"/>
        <v>0</v>
      </c>
      <c r="EL41" s="46" t="b">
        <f t="shared" si="40"/>
        <v>0</v>
      </c>
      <c r="EM41" s="46" t="b">
        <f t="shared" si="41"/>
        <v>0</v>
      </c>
      <c r="EN41" s="46" t="b">
        <f t="shared" si="42"/>
        <v>0</v>
      </c>
      <c r="EO41" s="46" t="b">
        <f t="shared" si="43"/>
        <v>0</v>
      </c>
      <c r="EP41" s="46" t="b">
        <f t="shared" si="44"/>
        <v>0</v>
      </c>
      <c r="EQ41" s="46" t="b">
        <f t="shared" si="45"/>
        <v>0</v>
      </c>
      <c r="ER41" s="46" t="b">
        <f>OR(AA41='Tablas '!$T$4,AA41='Tablas '!$T$7,AA41='Tablas '!$T$8,AA41='Tablas '!$T$11)</f>
        <v>0</v>
      </c>
      <c r="ES41" s="46" t="str">
        <f t="shared" si="46"/>
        <v/>
      </c>
      <c r="ET41" s="46" t="str">
        <f t="shared" si="47"/>
        <v/>
      </c>
      <c r="EU41" s="46" t="str">
        <f t="shared" si="48"/>
        <v/>
      </c>
      <c r="EV41" s="46" t="b">
        <f t="shared" si="49"/>
        <v>0</v>
      </c>
      <c r="EW41" s="46" t="b">
        <f t="shared" si="50"/>
        <v>0</v>
      </c>
      <c r="EX41" s="46" t="b">
        <f t="shared" si="51"/>
        <v>0</v>
      </c>
      <c r="EY41" s="46" t="b">
        <f t="shared" si="52"/>
        <v>0</v>
      </c>
      <c r="EZ41" s="46" t="b">
        <f t="shared" si="53"/>
        <v>0</v>
      </c>
      <c r="FA41" s="46" t="b">
        <f t="shared" si="54"/>
        <v>0</v>
      </c>
      <c r="FB41" s="46" t="b">
        <f t="shared" si="55"/>
        <v>0</v>
      </c>
      <c r="FC41" s="46" t="str">
        <f t="shared" si="56"/>
        <v/>
      </c>
      <c r="FD41" s="46" t="str">
        <f t="shared" si="57"/>
        <v/>
      </c>
      <c r="FE41" s="46" t="b">
        <f t="shared" si="58"/>
        <v>0</v>
      </c>
      <c r="FF41" s="46" t="str">
        <f t="shared" si="59"/>
        <v/>
      </c>
      <c r="FG41" s="46" t="str">
        <f t="shared" si="60"/>
        <v/>
      </c>
      <c r="FH41" s="46" t="b">
        <f t="shared" si="61"/>
        <v>0</v>
      </c>
      <c r="FI41" s="46" t="str">
        <f t="shared" si="62"/>
        <v/>
      </c>
      <c r="FJ41" s="46" t="str">
        <f t="shared" si="63"/>
        <v/>
      </c>
      <c r="FK41" s="46" t="b">
        <f t="shared" si="64"/>
        <v>0</v>
      </c>
      <c r="FL41" s="46" t="str">
        <f t="shared" si="65"/>
        <v/>
      </c>
      <c r="FM41" s="46" t="str">
        <f t="shared" si="66"/>
        <v/>
      </c>
      <c r="FN41" s="46" t="b">
        <f t="shared" si="67"/>
        <v>0</v>
      </c>
      <c r="FO41" s="46" t="str">
        <f t="shared" si="68"/>
        <v/>
      </c>
      <c r="FP41" s="46" t="str">
        <f t="shared" si="69"/>
        <v/>
      </c>
      <c r="FQ41" s="46" t="b">
        <f t="shared" si="70"/>
        <v>0</v>
      </c>
      <c r="FR41" s="46" t="str">
        <f t="shared" si="71"/>
        <v/>
      </c>
      <c r="FS41" s="46" t="str">
        <f t="shared" si="72"/>
        <v/>
      </c>
      <c r="FT41" s="46" t="b">
        <f t="shared" si="73"/>
        <v>0</v>
      </c>
      <c r="FU41" s="46" t="str">
        <f t="shared" si="74"/>
        <v/>
      </c>
      <c r="FV41" s="46" t="str">
        <f t="shared" si="75"/>
        <v/>
      </c>
      <c r="FW41" s="46" t="b">
        <f t="shared" si="76"/>
        <v>0</v>
      </c>
      <c r="FX41" s="46" t="str">
        <f t="shared" si="77"/>
        <v/>
      </c>
      <c r="FY41" s="46" t="str">
        <f t="shared" si="78"/>
        <v/>
      </c>
      <c r="FZ41" s="46" t="b">
        <f t="shared" si="79"/>
        <v>0</v>
      </c>
      <c r="GA41" s="46" t="str">
        <f t="shared" si="80"/>
        <v/>
      </c>
      <c r="GB41" s="46" t="str">
        <f t="shared" si="81"/>
        <v/>
      </c>
      <c r="GC41" s="46" t="b">
        <f t="shared" si="82"/>
        <v>0</v>
      </c>
      <c r="GD41" s="46" t="str">
        <f t="shared" si="83"/>
        <v/>
      </c>
      <c r="GE41" s="46" t="str">
        <f t="shared" si="84"/>
        <v/>
      </c>
      <c r="GF41" s="46" t="b">
        <f t="shared" si="85"/>
        <v>0</v>
      </c>
      <c r="GG41" s="46" t="b">
        <f t="shared" si="86"/>
        <v>0</v>
      </c>
      <c r="GH41" s="46" t="str">
        <f t="shared" si="87"/>
        <v/>
      </c>
      <c r="GI41" s="46" t="str">
        <f t="shared" si="88"/>
        <v/>
      </c>
      <c r="GJ41" s="46" t="str">
        <f t="shared" si="89"/>
        <v/>
      </c>
      <c r="GK41" s="46" t="b">
        <f t="shared" si="90"/>
        <v>0</v>
      </c>
      <c r="GL41" s="46" t="str">
        <f t="shared" si="91"/>
        <v/>
      </c>
      <c r="GM41" s="46" t="str">
        <f t="shared" si="92"/>
        <v/>
      </c>
      <c r="GN41" s="46" t="str">
        <f t="shared" si="93"/>
        <v/>
      </c>
      <c r="GO41" s="46" t="b">
        <f t="shared" si="94"/>
        <v>0</v>
      </c>
      <c r="GP41" s="46" t="str">
        <f t="shared" si="95"/>
        <v/>
      </c>
      <c r="GQ41" s="46" t="str">
        <f t="shared" si="96"/>
        <v/>
      </c>
      <c r="GR41" s="46" t="b">
        <f t="shared" si="97"/>
        <v>0</v>
      </c>
      <c r="GS41" s="46" t="str">
        <f t="shared" si="98"/>
        <v/>
      </c>
      <c r="GT41" s="46" t="str">
        <f t="shared" si="99"/>
        <v/>
      </c>
      <c r="GU41" s="46" t="b">
        <f t="shared" si="100"/>
        <v>0</v>
      </c>
      <c r="GV41" s="46" t="b">
        <f t="shared" si="101"/>
        <v>0</v>
      </c>
      <c r="GW41" s="46" t="b">
        <f t="shared" si="102"/>
        <v>0</v>
      </c>
      <c r="GX41" s="46" t="b">
        <f t="shared" si="103"/>
        <v>0</v>
      </c>
      <c r="GY41" s="46" t="b">
        <f t="shared" si="104"/>
        <v>0</v>
      </c>
      <c r="GZ41" s="46" t="b">
        <f t="shared" si="105"/>
        <v>0</v>
      </c>
      <c r="HA41" s="46" t="b">
        <f t="shared" si="106"/>
        <v>0</v>
      </c>
      <c r="HB41" s="46" t="b">
        <f t="shared" si="107"/>
        <v>0</v>
      </c>
      <c r="HC41" s="46" t="b">
        <f t="shared" si="108"/>
        <v>0</v>
      </c>
      <c r="HD41" s="46" t="b">
        <f t="shared" si="109"/>
        <v>0</v>
      </c>
      <c r="HE41" s="46" t="b">
        <f t="shared" si="110"/>
        <v>0</v>
      </c>
      <c r="HF41" s="46" t="b">
        <f t="shared" si="111"/>
        <v>0</v>
      </c>
      <c r="HG41" s="46" t="b">
        <f t="shared" si="112"/>
        <v>0</v>
      </c>
      <c r="HH41" s="46" t="b">
        <f t="shared" si="113"/>
        <v>0</v>
      </c>
      <c r="HI41" s="46" t="b">
        <f t="shared" si="114"/>
        <v>0</v>
      </c>
      <c r="HJ41" s="46" t="b">
        <f t="shared" si="115"/>
        <v>0</v>
      </c>
      <c r="HK41" s="46" t="b">
        <f t="shared" si="116"/>
        <v>0</v>
      </c>
      <c r="HL41" s="46" t="b">
        <f t="shared" si="117"/>
        <v>0</v>
      </c>
      <c r="HM41" s="46" t="b">
        <f t="shared" si="118"/>
        <v>0</v>
      </c>
      <c r="HN41" s="46" t="b">
        <f t="shared" si="119"/>
        <v>0</v>
      </c>
      <c r="HO41" s="46" t="b">
        <f t="shared" si="120"/>
        <v>0</v>
      </c>
      <c r="HP41" s="46" t="b">
        <f t="shared" si="156"/>
        <v>0</v>
      </c>
      <c r="HQ41" s="46" t="str">
        <f t="shared" si="121"/>
        <v/>
      </c>
      <c r="HR41" s="46" t="str">
        <f t="shared" si="157"/>
        <v/>
      </c>
      <c r="HS41" s="46" t="str">
        <f t="shared" si="158"/>
        <v/>
      </c>
      <c r="HT41" s="46" t="b">
        <f t="shared" si="159"/>
        <v>0</v>
      </c>
      <c r="HU41" s="46" t="b">
        <f t="shared" si="160"/>
        <v>0</v>
      </c>
      <c r="HV41" s="46" t="b">
        <f t="shared" si="161"/>
        <v>0</v>
      </c>
      <c r="HW41" s="46" t="b">
        <f t="shared" si="162"/>
        <v>0</v>
      </c>
      <c r="HX41" s="46" t="b">
        <f t="shared" si="163"/>
        <v>0</v>
      </c>
      <c r="HY41" s="46" t="b">
        <f t="shared" si="122"/>
        <v>0</v>
      </c>
      <c r="HZ41" s="46" t="b">
        <f t="shared" si="123"/>
        <v>0</v>
      </c>
      <c r="IA41" s="46" t="str">
        <f t="shared" si="124"/>
        <v/>
      </c>
      <c r="IB41" s="46" t="str">
        <f t="shared" si="125"/>
        <v/>
      </c>
      <c r="IC41" s="46" t="str">
        <f t="shared" si="126"/>
        <v/>
      </c>
      <c r="ID41" s="46" t="str">
        <f t="shared" si="127"/>
        <v/>
      </c>
      <c r="IE41" s="46" t="b">
        <f t="shared" si="128"/>
        <v>0</v>
      </c>
      <c r="IF41" s="46" t="str">
        <f t="shared" si="129"/>
        <v/>
      </c>
      <c r="IG41" s="46" t="str">
        <f t="shared" si="130"/>
        <v/>
      </c>
      <c r="IH41" s="46" t="b">
        <f t="shared" si="131"/>
        <v>0</v>
      </c>
      <c r="II41" s="46" t="b">
        <f t="shared" si="132"/>
        <v>0</v>
      </c>
      <c r="IJ41" s="46" t="b">
        <f t="shared" si="133"/>
        <v>0</v>
      </c>
      <c r="IK41" s="46" t="str">
        <f t="shared" si="134"/>
        <v/>
      </c>
      <c r="IL41" s="46" t="str">
        <f t="shared" si="135"/>
        <v/>
      </c>
      <c r="IM41" s="46" t="b">
        <f t="shared" si="136"/>
        <v>0</v>
      </c>
      <c r="IN41" s="46" t="b">
        <f t="shared" si="137"/>
        <v>0</v>
      </c>
      <c r="IO41" s="46" t="b">
        <f t="shared" si="138"/>
        <v>0</v>
      </c>
      <c r="IP41" s="46" t="b">
        <f t="shared" si="139"/>
        <v>0</v>
      </c>
      <c r="IQ41" s="46" t="b">
        <f t="shared" si="140"/>
        <v>0</v>
      </c>
      <c r="IR41" s="46" t="b">
        <f t="shared" si="141"/>
        <v>0</v>
      </c>
      <c r="IS41" s="46" t="b">
        <f t="shared" si="142"/>
        <v>0</v>
      </c>
      <c r="IT41" s="46" t="b">
        <f t="shared" si="143"/>
        <v>0</v>
      </c>
      <c r="IU41" s="46" t="b">
        <f t="shared" si="144"/>
        <v>0</v>
      </c>
      <c r="IV41" s="46" t="b">
        <f t="shared" si="145"/>
        <v>0</v>
      </c>
      <c r="IW41" s="46" t="b">
        <f t="shared" si="146"/>
        <v>0</v>
      </c>
      <c r="IX41" s="46" t="b">
        <f t="shared" si="147"/>
        <v>0</v>
      </c>
      <c r="IY41" s="46" t="b">
        <f t="shared" si="148"/>
        <v>0</v>
      </c>
    </row>
    <row r="42" spans="2:259" x14ac:dyDescent="0.3">
      <c r="B42" s="48">
        <v>30</v>
      </c>
      <c r="C42" s="61" t="str">
        <f t="shared" si="28"/>
        <v/>
      </c>
      <c r="D42" s="53"/>
      <c r="E42" s="52"/>
      <c r="F42" s="112"/>
      <c r="G42" s="52"/>
      <c r="H42" s="53"/>
      <c r="I42" s="52"/>
      <c r="J42" s="52"/>
      <c r="K42" s="53"/>
      <c r="L42" s="55"/>
      <c r="M42" s="108"/>
      <c r="N42" s="56"/>
      <c r="O42" s="52"/>
      <c r="P42" s="52"/>
      <c r="Q42" s="52"/>
      <c r="R42" s="52"/>
      <c r="S42" s="52"/>
      <c r="T42" s="53"/>
      <c r="U42" s="52"/>
      <c r="V42" s="52"/>
      <c r="W42" s="55"/>
      <c r="X42" s="55"/>
      <c r="Y42" s="52"/>
      <c r="Z42" s="55"/>
      <c r="AA42" s="52"/>
      <c r="AB42" s="53"/>
      <c r="AC42" s="53"/>
      <c r="AD42" s="53"/>
      <c r="AE42" s="57"/>
      <c r="AF42" s="113"/>
      <c r="AG42" s="57"/>
      <c r="AH42" s="58"/>
      <c r="AI42" s="58"/>
      <c r="AJ42" s="58"/>
      <c r="AK42" s="114"/>
      <c r="AL42" s="58"/>
      <c r="AM42" s="114"/>
      <c r="AN42" s="58"/>
      <c r="AO42" s="114"/>
      <c r="AP42" s="58"/>
      <c r="AQ42" s="114"/>
      <c r="AR42" s="58"/>
      <c r="AS42" s="114"/>
      <c r="AT42" s="58"/>
      <c r="AU42" s="114"/>
      <c r="AV42" s="58"/>
      <c r="AW42" s="114"/>
      <c r="AX42" s="58"/>
      <c r="AY42" s="114"/>
      <c r="AZ42" s="58"/>
      <c r="BA42" s="114"/>
      <c r="BB42" s="58"/>
      <c r="BC42" s="114"/>
      <c r="BD42" s="58"/>
      <c r="BE42" s="58"/>
      <c r="BF42" s="58"/>
      <c r="BG42" s="59"/>
      <c r="BH42" s="58"/>
      <c r="BI42" s="114"/>
      <c r="BJ42" s="53"/>
      <c r="BK42" s="58"/>
      <c r="BL42" s="114"/>
      <c r="BM42" s="58"/>
      <c r="BN42" s="114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3"/>
      <c r="CL42" s="58"/>
      <c r="CM42" s="58"/>
      <c r="CN42" s="60"/>
      <c r="CO42" s="57"/>
      <c r="CP42" s="58"/>
      <c r="CQ42" s="60"/>
      <c r="CR42" s="57"/>
      <c r="CS42" s="58"/>
      <c r="CT42" s="59"/>
      <c r="CU42" s="58"/>
      <c r="CV42" s="59"/>
      <c r="CW42" s="58"/>
      <c r="CX42" s="59"/>
      <c r="CY42" s="58"/>
      <c r="CZ42" s="58"/>
      <c r="DA42" s="58"/>
      <c r="DB42" s="53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7"/>
      <c r="DO42" s="57"/>
      <c r="DP42" s="57"/>
      <c r="DQ42" s="76" t="str">
        <f t="shared" si="30"/>
        <v/>
      </c>
      <c r="DR42" s="53"/>
      <c r="DS42" s="46" t="b">
        <f t="shared" si="149"/>
        <v>0</v>
      </c>
      <c r="DT42" s="46" t="str">
        <f t="shared" si="31"/>
        <v/>
      </c>
      <c r="DU42" s="46" t="b">
        <f t="shared" si="32"/>
        <v>0</v>
      </c>
      <c r="DV42" s="46" t="b">
        <f t="shared" si="33"/>
        <v>0</v>
      </c>
      <c r="DW42" s="46" t="b">
        <f t="shared" si="34"/>
        <v>0</v>
      </c>
      <c r="DY42" s="46" t="b">
        <f t="shared" si="35"/>
        <v>0</v>
      </c>
      <c r="DZ42" s="46" t="b">
        <f t="shared" si="36"/>
        <v>0</v>
      </c>
      <c r="EB42" s="46" t="b">
        <f t="shared" si="150"/>
        <v>0</v>
      </c>
      <c r="EC42" s="46" t="b">
        <f t="shared" si="151"/>
        <v>0</v>
      </c>
      <c r="ED42" s="46" t="b">
        <f t="shared" si="152"/>
        <v>0</v>
      </c>
      <c r="EE42" s="46" t="b">
        <f t="shared" si="153"/>
        <v>0</v>
      </c>
      <c r="EF42" s="46" t="b">
        <f t="shared" si="154"/>
        <v>0</v>
      </c>
      <c r="EG42" s="46" t="b">
        <f t="shared" si="155"/>
        <v>0</v>
      </c>
      <c r="EH42" s="46" t="b">
        <f t="shared" si="37"/>
        <v>0</v>
      </c>
      <c r="EI42" s="46" t="b">
        <f t="shared" si="38"/>
        <v>0</v>
      </c>
      <c r="EK42" s="46" t="b">
        <f t="shared" si="39"/>
        <v>0</v>
      </c>
      <c r="EL42" s="46" t="b">
        <f t="shared" si="40"/>
        <v>0</v>
      </c>
      <c r="EM42" s="46" t="b">
        <f t="shared" si="41"/>
        <v>0</v>
      </c>
      <c r="EN42" s="46" t="b">
        <f t="shared" si="42"/>
        <v>0</v>
      </c>
      <c r="EO42" s="46" t="b">
        <f t="shared" si="43"/>
        <v>0</v>
      </c>
      <c r="EP42" s="46" t="b">
        <f t="shared" si="44"/>
        <v>0</v>
      </c>
      <c r="EQ42" s="46" t="b">
        <f t="shared" si="45"/>
        <v>0</v>
      </c>
      <c r="ER42" s="46" t="b">
        <f>OR(AA42='Tablas '!$T$4,AA42='Tablas '!$T$7,AA42='Tablas '!$T$8,AA42='Tablas '!$T$11)</f>
        <v>0</v>
      </c>
      <c r="ES42" s="46" t="str">
        <f t="shared" si="46"/>
        <v/>
      </c>
      <c r="ET42" s="46" t="str">
        <f t="shared" si="47"/>
        <v/>
      </c>
      <c r="EU42" s="46" t="str">
        <f t="shared" si="48"/>
        <v/>
      </c>
      <c r="EV42" s="46" t="b">
        <f t="shared" si="49"/>
        <v>0</v>
      </c>
      <c r="EW42" s="46" t="b">
        <f t="shared" si="50"/>
        <v>0</v>
      </c>
      <c r="EX42" s="46" t="b">
        <f t="shared" si="51"/>
        <v>0</v>
      </c>
      <c r="EY42" s="46" t="b">
        <f t="shared" si="52"/>
        <v>0</v>
      </c>
      <c r="EZ42" s="46" t="b">
        <f t="shared" si="53"/>
        <v>0</v>
      </c>
      <c r="FA42" s="46" t="b">
        <f t="shared" si="54"/>
        <v>0</v>
      </c>
      <c r="FB42" s="46" t="b">
        <f t="shared" si="55"/>
        <v>0</v>
      </c>
      <c r="FC42" s="46" t="str">
        <f t="shared" si="56"/>
        <v/>
      </c>
      <c r="FD42" s="46" t="str">
        <f t="shared" si="57"/>
        <v/>
      </c>
      <c r="FE42" s="46" t="b">
        <f t="shared" si="58"/>
        <v>0</v>
      </c>
      <c r="FF42" s="46" t="str">
        <f t="shared" si="59"/>
        <v/>
      </c>
      <c r="FG42" s="46" t="str">
        <f t="shared" si="60"/>
        <v/>
      </c>
      <c r="FH42" s="46" t="b">
        <f t="shared" si="61"/>
        <v>0</v>
      </c>
      <c r="FI42" s="46" t="str">
        <f t="shared" si="62"/>
        <v/>
      </c>
      <c r="FJ42" s="46" t="str">
        <f t="shared" si="63"/>
        <v/>
      </c>
      <c r="FK42" s="46" t="b">
        <f t="shared" si="64"/>
        <v>0</v>
      </c>
      <c r="FL42" s="46" t="str">
        <f t="shared" si="65"/>
        <v/>
      </c>
      <c r="FM42" s="46" t="str">
        <f t="shared" si="66"/>
        <v/>
      </c>
      <c r="FN42" s="46" t="b">
        <f t="shared" si="67"/>
        <v>0</v>
      </c>
      <c r="FO42" s="46" t="str">
        <f t="shared" si="68"/>
        <v/>
      </c>
      <c r="FP42" s="46" t="str">
        <f t="shared" si="69"/>
        <v/>
      </c>
      <c r="FQ42" s="46" t="b">
        <f t="shared" si="70"/>
        <v>0</v>
      </c>
      <c r="FR42" s="46" t="str">
        <f t="shared" si="71"/>
        <v/>
      </c>
      <c r="FS42" s="46" t="str">
        <f t="shared" si="72"/>
        <v/>
      </c>
      <c r="FT42" s="46" t="b">
        <f t="shared" si="73"/>
        <v>0</v>
      </c>
      <c r="FU42" s="46" t="str">
        <f t="shared" si="74"/>
        <v/>
      </c>
      <c r="FV42" s="46" t="str">
        <f t="shared" si="75"/>
        <v/>
      </c>
      <c r="FW42" s="46" t="b">
        <f t="shared" si="76"/>
        <v>0</v>
      </c>
      <c r="FX42" s="46" t="str">
        <f t="shared" si="77"/>
        <v/>
      </c>
      <c r="FY42" s="46" t="str">
        <f t="shared" si="78"/>
        <v/>
      </c>
      <c r="FZ42" s="46" t="b">
        <f t="shared" si="79"/>
        <v>0</v>
      </c>
      <c r="GA42" s="46" t="str">
        <f t="shared" si="80"/>
        <v/>
      </c>
      <c r="GB42" s="46" t="str">
        <f t="shared" si="81"/>
        <v/>
      </c>
      <c r="GC42" s="46" t="b">
        <f t="shared" si="82"/>
        <v>0</v>
      </c>
      <c r="GD42" s="46" t="str">
        <f t="shared" si="83"/>
        <v/>
      </c>
      <c r="GE42" s="46" t="str">
        <f t="shared" si="84"/>
        <v/>
      </c>
      <c r="GF42" s="46" t="b">
        <f t="shared" si="85"/>
        <v>0</v>
      </c>
      <c r="GG42" s="46" t="b">
        <f t="shared" si="86"/>
        <v>0</v>
      </c>
      <c r="GH42" s="46" t="str">
        <f t="shared" si="87"/>
        <v/>
      </c>
      <c r="GI42" s="46" t="str">
        <f t="shared" si="88"/>
        <v/>
      </c>
      <c r="GJ42" s="46" t="str">
        <f t="shared" si="89"/>
        <v/>
      </c>
      <c r="GK42" s="46" t="b">
        <f t="shared" si="90"/>
        <v>0</v>
      </c>
      <c r="GL42" s="46" t="str">
        <f t="shared" si="91"/>
        <v/>
      </c>
      <c r="GM42" s="46" t="str">
        <f t="shared" si="92"/>
        <v/>
      </c>
      <c r="GN42" s="46" t="str">
        <f t="shared" si="93"/>
        <v/>
      </c>
      <c r="GO42" s="46" t="b">
        <f t="shared" si="94"/>
        <v>0</v>
      </c>
      <c r="GP42" s="46" t="str">
        <f t="shared" si="95"/>
        <v/>
      </c>
      <c r="GQ42" s="46" t="str">
        <f t="shared" si="96"/>
        <v/>
      </c>
      <c r="GR42" s="46" t="b">
        <f t="shared" si="97"/>
        <v>0</v>
      </c>
      <c r="GS42" s="46" t="str">
        <f t="shared" si="98"/>
        <v/>
      </c>
      <c r="GT42" s="46" t="str">
        <f t="shared" si="99"/>
        <v/>
      </c>
      <c r="GU42" s="46" t="b">
        <f t="shared" si="100"/>
        <v>0</v>
      </c>
      <c r="GV42" s="46" t="b">
        <f t="shared" si="101"/>
        <v>0</v>
      </c>
      <c r="GW42" s="46" t="b">
        <f t="shared" si="102"/>
        <v>0</v>
      </c>
      <c r="GX42" s="46" t="b">
        <f t="shared" si="103"/>
        <v>0</v>
      </c>
      <c r="GY42" s="46" t="b">
        <f t="shared" si="104"/>
        <v>0</v>
      </c>
      <c r="GZ42" s="46" t="b">
        <f t="shared" si="105"/>
        <v>0</v>
      </c>
      <c r="HA42" s="46" t="b">
        <f t="shared" si="106"/>
        <v>0</v>
      </c>
      <c r="HB42" s="46" t="b">
        <f t="shared" si="107"/>
        <v>0</v>
      </c>
      <c r="HC42" s="46" t="b">
        <f t="shared" si="108"/>
        <v>0</v>
      </c>
      <c r="HD42" s="46" t="b">
        <f t="shared" si="109"/>
        <v>0</v>
      </c>
      <c r="HE42" s="46" t="b">
        <f t="shared" si="110"/>
        <v>0</v>
      </c>
      <c r="HF42" s="46" t="b">
        <f t="shared" si="111"/>
        <v>0</v>
      </c>
      <c r="HG42" s="46" t="b">
        <f t="shared" si="112"/>
        <v>0</v>
      </c>
      <c r="HH42" s="46" t="b">
        <f t="shared" si="113"/>
        <v>0</v>
      </c>
      <c r="HI42" s="46" t="b">
        <f t="shared" si="114"/>
        <v>0</v>
      </c>
      <c r="HJ42" s="46" t="b">
        <f t="shared" si="115"/>
        <v>0</v>
      </c>
      <c r="HK42" s="46" t="b">
        <f t="shared" si="116"/>
        <v>0</v>
      </c>
      <c r="HL42" s="46" t="b">
        <f t="shared" si="117"/>
        <v>0</v>
      </c>
      <c r="HM42" s="46" t="b">
        <f t="shared" si="118"/>
        <v>0</v>
      </c>
      <c r="HN42" s="46" t="b">
        <f t="shared" si="119"/>
        <v>0</v>
      </c>
      <c r="HO42" s="46" t="b">
        <f t="shared" si="120"/>
        <v>0</v>
      </c>
      <c r="HP42" s="46" t="b">
        <f t="shared" si="156"/>
        <v>0</v>
      </c>
      <c r="HQ42" s="46" t="str">
        <f t="shared" si="121"/>
        <v/>
      </c>
      <c r="HR42" s="46" t="str">
        <f t="shared" si="157"/>
        <v/>
      </c>
      <c r="HS42" s="46" t="str">
        <f t="shared" si="158"/>
        <v/>
      </c>
      <c r="HT42" s="46" t="b">
        <f t="shared" si="159"/>
        <v>0</v>
      </c>
      <c r="HU42" s="46" t="b">
        <f t="shared" si="160"/>
        <v>0</v>
      </c>
      <c r="HV42" s="46" t="b">
        <f t="shared" si="161"/>
        <v>0</v>
      </c>
      <c r="HW42" s="46" t="b">
        <f t="shared" si="162"/>
        <v>0</v>
      </c>
      <c r="HX42" s="46" t="b">
        <f t="shared" si="163"/>
        <v>0</v>
      </c>
      <c r="HY42" s="46" t="b">
        <f t="shared" si="122"/>
        <v>0</v>
      </c>
      <c r="HZ42" s="46" t="b">
        <f t="shared" si="123"/>
        <v>0</v>
      </c>
      <c r="IA42" s="46" t="str">
        <f t="shared" si="124"/>
        <v/>
      </c>
      <c r="IB42" s="46" t="str">
        <f t="shared" si="125"/>
        <v/>
      </c>
      <c r="IC42" s="46" t="str">
        <f t="shared" si="126"/>
        <v/>
      </c>
      <c r="ID42" s="46" t="str">
        <f t="shared" si="127"/>
        <v/>
      </c>
      <c r="IE42" s="46" t="b">
        <f t="shared" si="128"/>
        <v>0</v>
      </c>
      <c r="IF42" s="46" t="str">
        <f t="shared" si="129"/>
        <v/>
      </c>
      <c r="IG42" s="46" t="str">
        <f t="shared" si="130"/>
        <v/>
      </c>
      <c r="IH42" s="46" t="b">
        <f t="shared" si="131"/>
        <v>0</v>
      </c>
      <c r="II42" s="46" t="b">
        <f t="shared" si="132"/>
        <v>0</v>
      </c>
      <c r="IJ42" s="46" t="b">
        <f t="shared" si="133"/>
        <v>0</v>
      </c>
      <c r="IK42" s="46" t="str">
        <f t="shared" si="134"/>
        <v/>
      </c>
      <c r="IL42" s="46" t="str">
        <f t="shared" si="135"/>
        <v/>
      </c>
      <c r="IM42" s="46" t="b">
        <f t="shared" si="136"/>
        <v>0</v>
      </c>
      <c r="IN42" s="46" t="b">
        <f t="shared" si="137"/>
        <v>0</v>
      </c>
      <c r="IO42" s="46" t="b">
        <f t="shared" si="138"/>
        <v>0</v>
      </c>
      <c r="IP42" s="46" t="b">
        <f t="shared" si="139"/>
        <v>0</v>
      </c>
      <c r="IQ42" s="46" t="b">
        <f t="shared" si="140"/>
        <v>0</v>
      </c>
      <c r="IR42" s="46" t="b">
        <f t="shared" si="141"/>
        <v>0</v>
      </c>
      <c r="IS42" s="46" t="b">
        <f t="shared" si="142"/>
        <v>0</v>
      </c>
      <c r="IT42" s="46" t="b">
        <f t="shared" si="143"/>
        <v>0</v>
      </c>
      <c r="IU42" s="46" t="b">
        <f t="shared" si="144"/>
        <v>0</v>
      </c>
      <c r="IV42" s="46" t="b">
        <f t="shared" si="145"/>
        <v>0</v>
      </c>
      <c r="IW42" s="46" t="b">
        <f t="shared" si="146"/>
        <v>0</v>
      </c>
      <c r="IX42" s="46" t="b">
        <f t="shared" si="147"/>
        <v>0</v>
      </c>
      <c r="IY42" s="46" t="b">
        <f t="shared" si="148"/>
        <v>0</v>
      </c>
    </row>
    <row r="43" spans="2:259" x14ac:dyDescent="0.3">
      <c r="B43" s="48">
        <v>31</v>
      </c>
      <c r="C43" s="61" t="str">
        <f t="shared" si="28"/>
        <v/>
      </c>
      <c r="D43" s="53"/>
      <c r="E43" s="52"/>
      <c r="F43" s="112"/>
      <c r="G43" s="52"/>
      <c r="H43" s="53"/>
      <c r="I43" s="52"/>
      <c r="J43" s="52"/>
      <c r="K43" s="53"/>
      <c r="L43" s="55"/>
      <c r="M43" s="108"/>
      <c r="N43" s="56"/>
      <c r="O43" s="52"/>
      <c r="P43" s="52"/>
      <c r="Q43" s="52"/>
      <c r="R43" s="52"/>
      <c r="S43" s="52"/>
      <c r="T43" s="53"/>
      <c r="U43" s="52"/>
      <c r="V43" s="52"/>
      <c r="W43" s="55"/>
      <c r="X43" s="55"/>
      <c r="Y43" s="52"/>
      <c r="Z43" s="55"/>
      <c r="AA43" s="52"/>
      <c r="AB43" s="53"/>
      <c r="AC43" s="53"/>
      <c r="AD43" s="53"/>
      <c r="AE43" s="57"/>
      <c r="AF43" s="113"/>
      <c r="AG43" s="57"/>
      <c r="AH43" s="58"/>
      <c r="AI43" s="58"/>
      <c r="AJ43" s="58"/>
      <c r="AK43" s="114"/>
      <c r="AL43" s="58"/>
      <c r="AM43" s="114"/>
      <c r="AN43" s="58"/>
      <c r="AO43" s="114"/>
      <c r="AP43" s="58"/>
      <c r="AQ43" s="114"/>
      <c r="AR43" s="58"/>
      <c r="AS43" s="114"/>
      <c r="AT43" s="58"/>
      <c r="AU43" s="114"/>
      <c r="AV43" s="58"/>
      <c r="AW43" s="114"/>
      <c r="AX43" s="58"/>
      <c r="AY43" s="114"/>
      <c r="AZ43" s="58"/>
      <c r="BA43" s="114"/>
      <c r="BB43" s="58"/>
      <c r="BC43" s="114"/>
      <c r="BD43" s="58"/>
      <c r="BE43" s="58"/>
      <c r="BF43" s="58"/>
      <c r="BG43" s="59"/>
      <c r="BH43" s="58"/>
      <c r="BI43" s="114"/>
      <c r="BJ43" s="53"/>
      <c r="BK43" s="58"/>
      <c r="BL43" s="114"/>
      <c r="BM43" s="58"/>
      <c r="BN43" s="114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3"/>
      <c r="CL43" s="58"/>
      <c r="CM43" s="58"/>
      <c r="CN43" s="60"/>
      <c r="CO43" s="57"/>
      <c r="CP43" s="58"/>
      <c r="CQ43" s="60"/>
      <c r="CR43" s="57"/>
      <c r="CS43" s="58"/>
      <c r="CT43" s="59"/>
      <c r="CU43" s="58"/>
      <c r="CV43" s="59"/>
      <c r="CW43" s="58"/>
      <c r="CX43" s="59"/>
      <c r="CY43" s="58"/>
      <c r="CZ43" s="58"/>
      <c r="DA43" s="58"/>
      <c r="DB43" s="53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7"/>
      <c r="DO43" s="57"/>
      <c r="DP43" s="57"/>
      <c r="DQ43" s="76" t="str">
        <f t="shared" si="30"/>
        <v/>
      </c>
      <c r="DR43" s="53"/>
      <c r="DS43" s="46" t="b">
        <f t="shared" si="149"/>
        <v>0</v>
      </c>
      <c r="DT43" s="46" t="str">
        <f t="shared" si="31"/>
        <v/>
      </c>
      <c r="DU43" s="46" t="b">
        <f t="shared" si="32"/>
        <v>0</v>
      </c>
      <c r="DV43" s="46" t="b">
        <f t="shared" si="33"/>
        <v>0</v>
      </c>
      <c r="DW43" s="46" t="b">
        <f t="shared" si="34"/>
        <v>0</v>
      </c>
      <c r="DY43" s="46" t="b">
        <f t="shared" si="35"/>
        <v>0</v>
      </c>
      <c r="DZ43" s="46" t="b">
        <f t="shared" si="36"/>
        <v>0</v>
      </c>
      <c r="EB43" s="46" t="b">
        <f t="shared" si="150"/>
        <v>0</v>
      </c>
      <c r="EC43" s="46" t="b">
        <f t="shared" si="151"/>
        <v>0</v>
      </c>
      <c r="ED43" s="46" t="b">
        <f t="shared" si="152"/>
        <v>0</v>
      </c>
      <c r="EE43" s="46" t="b">
        <f t="shared" si="153"/>
        <v>0</v>
      </c>
      <c r="EF43" s="46" t="b">
        <f t="shared" si="154"/>
        <v>0</v>
      </c>
      <c r="EG43" s="46" t="b">
        <f t="shared" si="155"/>
        <v>0</v>
      </c>
      <c r="EH43" s="46" t="b">
        <f t="shared" si="37"/>
        <v>0</v>
      </c>
      <c r="EI43" s="46" t="b">
        <f t="shared" si="38"/>
        <v>0</v>
      </c>
      <c r="EK43" s="46" t="b">
        <f t="shared" si="39"/>
        <v>0</v>
      </c>
      <c r="EL43" s="46" t="b">
        <f t="shared" si="40"/>
        <v>0</v>
      </c>
      <c r="EM43" s="46" t="b">
        <f t="shared" si="41"/>
        <v>0</v>
      </c>
      <c r="EN43" s="46" t="b">
        <f t="shared" si="42"/>
        <v>0</v>
      </c>
      <c r="EO43" s="46" t="b">
        <f t="shared" si="43"/>
        <v>0</v>
      </c>
      <c r="EP43" s="46" t="b">
        <f t="shared" si="44"/>
        <v>0</v>
      </c>
      <c r="EQ43" s="46" t="b">
        <f t="shared" si="45"/>
        <v>0</v>
      </c>
      <c r="ER43" s="46" t="b">
        <f>OR(AA43='Tablas '!$T$4,AA43='Tablas '!$T$7,AA43='Tablas '!$T$8,AA43='Tablas '!$T$11)</f>
        <v>0</v>
      </c>
      <c r="ES43" s="46" t="str">
        <f t="shared" si="46"/>
        <v/>
      </c>
      <c r="ET43" s="46" t="str">
        <f t="shared" si="47"/>
        <v/>
      </c>
      <c r="EU43" s="46" t="str">
        <f t="shared" si="48"/>
        <v/>
      </c>
      <c r="EV43" s="46" t="b">
        <f t="shared" si="49"/>
        <v>0</v>
      </c>
      <c r="EW43" s="46" t="b">
        <f t="shared" si="50"/>
        <v>0</v>
      </c>
      <c r="EX43" s="46" t="b">
        <f t="shared" si="51"/>
        <v>0</v>
      </c>
      <c r="EY43" s="46" t="b">
        <f t="shared" si="52"/>
        <v>0</v>
      </c>
      <c r="EZ43" s="46" t="b">
        <f t="shared" si="53"/>
        <v>0</v>
      </c>
      <c r="FA43" s="46" t="b">
        <f t="shared" si="54"/>
        <v>0</v>
      </c>
      <c r="FB43" s="46" t="b">
        <f t="shared" si="55"/>
        <v>0</v>
      </c>
      <c r="FC43" s="46" t="str">
        <f t="shared" si="56"/>
        <v/>
      </c>
      <c r="FD43" s="46" t="str">
        <f t="shared" si="57"/>
        <v/>
      </c>
      <c r="FE43" s="46" t="b">
        <f t="shared" si="58"/>
        <v>0</v>
      </c>
      <c r="FF43" s="46" t="str">
        <f t="shared" si="59"/>
        <v/>
      </c>
      <c r="FG43" s="46" t="str">
        <f t="shared" si="60"/>
        <v/>
      </c>
      <c r="FH43" s="46" t="b">
        <f t="shared" si="61"/>
        <v>0</v>
      </c>
      <c r="FI43" s="46" t="str">
        <f t="shared" si="62"/>
        <v/>
      </c>
      <c r="FJ43" s="46" t="str">
        <f t="shared" si="63"/>
        <v/>
      </c>
      <c r="FK43" s="46" t="b">
        <f t="shared" si="64"/>
        <v>0</v>
      </c>
      <c r="FL43" s="46" t="str">
        <f t="shared" si="65"/>
        <v/>
      </c>
      <c r="FM43" s="46" t="str">
        <f t="shared" si="66"/>
        <v/>
      </c>
      <c r="FN43" s="46" t="b">
        <f t="shared" si="67"/>
        <v>0</v>
      </c>
      <c r="FO43" s="46" t="str">
        <f t="shared" si="68"/>
        <v/>
      </c>
      <c r="FP43" s="46" t="str">
        <f t="shared" si="69"/>
        <v/>
      </c>
      <c r="FQ43" s="46" t="b">
        <f t="shared" si="70"/>
        <v>0</v>
      </c>
      <c r="FR43" s="46" t="str">
        <f t="shared" si="71"/>
        <v/>
      </c>
      <c r="FS43" s="46" t="str">
        <f t="shared" si="72"/>
        <v/>
      </c>
      <c r="FT43" s="46" t="b">
        <f t="shared" si="73"/>
        <v>0</v>
      </c>
      <c r="FU43" s="46" t="str">
        <f t="shared" si="74"/>
        <v/>
      </c>
      <c r="FV43" s="46" t="str">
        <f t="shared" si="75"/>
        <v/>
      </c>
      <c r="FW43" s="46" t="b">
        <f t="shared" si="76"/>
        <v>0</v>
      </c>
      <c r="FX43" s="46" t="str">
        <f t="shared" si="77"/>
        <v/>
      </c>
      <c r="FY43" s="46" t="str">
        <f t="shared" si="78"/>
        <v/>
      </c>
      <c r="FZ43" s="46" t="b">
        <f t="shared" si="79"/>
        <v>0</v>
      </c>
      <c r="GA43" s="46" t="str">
        <f t="shared" si="80"/>
        <v/>
      </c>
      <c r="GB43" s="46" t="str">
        <f t="shared" si="81"/>
        <v/>
      </c>
      <c r="GC43" s="46" t="b">
        <f t="shared" si="82"/>
        <v>0</v>
      </c>
      <c r="GD43" s="46" t="str">
        <f t="shared" si="83"/>
        <v/>
      </c>
      <c r="GE43" s="46" t="str">
        <f t="shared" si="84"/>
        <v/>
      </c>
      <c r="GF43" s="46" t="b">
        <f t="shared" si="85"/>
        <v>0</v>
      </c>
      <c r="GG43" s="46" t="b">
        <f t="shared" si="86"/>
        <v>0</v>
      </c>
      <c r="GH43" s="46" t="str">
        <f t="shared" si="87"/>
        <v/>
      </c>
      <c r="GI43" s="46" t="str">
        <f t="shared" si="88"/>
        <v/>
      </c>
      <c r="GJ43" s="46" t="str">
        <f t="shared" si="89"/>
        <v/>
      </c>
      <c r="GK43" s="46" t="b">
        <f t="shared" si="90"/>
        <v>0</v>
      </c>
      <c r="GL43" s="46" t="str">
        <f t="shared" si="91"/>
        <v/>
      </c>
      <c r="GM43" s="46" t="str">
        <f t="shared" si="92"/>
        <v/>
      </c>
      <c r="GN43" s="46" t="str">
        <f t="shared" si="93"/>
        <v/>
      </c>
      <c r="GO43" s="46" t="b">
        <f t="shared" si="94"/>
        <v>0</v>
      </c>
      <c r="GP43" s="46" t="str">
        <f t="shared" si="95"/>
        <v/>
      </c>
      <c r="GQ43" s="46" t="str">
        <f t="shared" si="96"/>
        <v/>
      </c>
      <c r="GR43" s="46" t="b">
        <f t="shared" si="97"/>
        <v>0</v>
      </c>
      <c r="GS43" s="46" t="str">
        <f t="shared" si="98"/>
        <v/>
      </c>
      <c r="GT43" s="46" t="str">
        <f t="shared" si="99"/>
        <v/>
      </c>
      <c r="GU43" s="46" t="b">
        <f t="shared" si="100"/>
        <v>0</v>
      </c>
      <c r="GV43" s="46" t="b">
        <f t="shared" si="101"/>
        <v>0</v>
      </c>
      <c r="GW43" s="46" t="b">
        <f t="shared" si="102"/>
        <v>0</v>
      </c>
      <c r="GX43" s="46" t="b">
        <f t="shared" si="103"/>
        <v>0</v>
      </c>
      <c r="GY43" s="46" t="b">
        <f t="shared" si="104"/>
        <v>0</v>
      </c>
      <c r="GZ43" s="46" t="b">
        <f t="shared" si="105"/>
        <v>0</v>
      </c>
      <c r="HA43" s="46" t="b">
        <f t="shared" si="106"/>
        <v>0</v>
      </c>
      <c r="HB43" s="46" t="b">
        <f t="shared" si="107"/>
        <v>0</v>
      </c>
      <c r="HC43" s="46" t="b">
        <f t="shared" si="108"/>
        <v>0</v>
      </c>
      <c r="HD43" s="46" t="b">
        <f t="shared" si="109"/>
        <v>0</v>
      </c>
      <c r="HE43" s="46" t="b">
        <f t="shared" si="110"/>
        <v>0</v>
      </c>
      <c r="HF43" s="46" t="b">
        <f t="shared" si="111"/>
        <v>0</v>
      </c>
      <c r="HG43" s="46" t="b">
        <f t="shared" si="112"/>
        <v>0</v>
      </c>
      <c r="HH43" s="46" t="b">
        <f t="shared" si="113"/>
        <v>0</v>
      </c>
      <c r="HI43" s="46" t="b">
        <f t="shared" si="114"/>
        <v>0</v>
      </c>
      <c r="HJ43" s="46" t="b">
        <f t="shared" si="115"/>
        <v>0</v>
      </c>
      <c r="HK43" s="46" t="b">
        <f t="shared" si="116"/>
        <v>0</v>
      </c>
      <c r="HL43" s="46" t="b">
        <f t="shared" si="117"/>
        <v>0</v>
      </c>
      <c r="HM43" s="46" t="b">
        <f t="shared" si="118"/>
        <v>0</v>
      </c>
      <c r="HN43" s="46" t="b">
        <f t="shared" si="119"/>
        <v>0</v>
      </c>
      <c r="HO43" s="46" t="b">
        <f t="shared" si="120"/>
        <v>0</v>
      </c>
      <c r="HP43" s="46" t="b">
        <f t="shared" si="156"/>
        <v>0</v>
      </c>
      <c r="HQ43" s="46" t="str">
        <f t="shared" si="121"/>
        <v/>
      </c>
      <c r="HR43" s="46" t="str">
        <f t="shared" si="157"/>
        <v/>
      </c>
      <c r="HS43" s="46" t="str">
        <f t="shared" si="158"/>
        <v/>
      </c>
      <c r="HT43" s="46" t="b">
        <f t="shared" si="159"/>
        <v>0</v>
      </c>
      <c r="HU43" s="46" t="b">
        <f t="shared" si="160"/>
        <v>0</v>
      </c>
      <c r="HV43" s="46" t="b">
        <f t="shared" si="161"/>
        <v>0</v>
      </c>
      <c r="HW43" s="46" t="b">
        <f t="shared" si="162"/>
        <v>0</v>
      </c>
      <c r="HX43" s="46" t="b">
        <f t="shared" si="163"/>
        <v>0</v>
      </c>
      <c r="HY43" s="46" t="b">
        <f t="shared" si="122"/>
        <v>0</v>
      </c>
      <c r="HZ43" s="46" t="b">
        <f t="shared" si="123"/>
        <v>0</v>
      </c>
      <c r="IA43" s="46" t="str">
        <f t="shared" si="124"/>
        <v/>
      </c>
      <c r="IB43" s="46" t="str">
        <f t="shared" si="125"/>
        <v/>
      </c>
      <c r="IC43" s="46" t="str">
        <f t="shared" si="126"/>
        <v/>
      </c>
      <c r="ID43" s="46" t="str">
        <f t="shared" si="127"/>
        <v/>
      </c>
      <c r="IE43" s="46" t="b">
        <f t="shared" si="128"/>
        <v>0</v>
      </c>
      <c r="IF43" s="46" t="str">
        <f t="shared" si="129"/>
        <v/>
      </c>
      <c r="IG43" s="46" t="str">
        <f t="shared" si="130"/>
        <v/>
      </c>
      <c r="IH43" s="46" t="b">
        <f t="shared" si="131"/>
        <v>0</v>
      </c>
      <c r="II43" s="46" t="b">
        <f t="shared" si="132"/>
        <v>0</v>
      </c>
      <c r="IJ43" s="46" t="b">
        <f t="shared" si="133"/>
        <v>0</v>
      </c>
      <c r="IK43" s="46" t="str">
        <f t="shared" si="134"/>
        <v/>
      </c>
      <c r="IL43" s="46" t="str">
        <f t="shared" si="135"/>
        <v/>
      </c>
      <c r="IM43" s="46" t="b">
        <f t="shared" si="136"/>
        <v>0</v>
      </c>
      <c r="IN43" s="46" t="b">
        <f t="shared" si="137"/>
        <v>0</v>
      </c>
      <c r="IO43" s="46" t="b">
        <f t="shared" si="138"/>
        <v>0</v>
      </c>
      <c r="IP43" s="46" t="b">
        <f t="shared" si="139"/>
        <v>0</v>
      </c>
      <c r="IQ43" s="46" t="b">
        <f t="shared" si="140"/>
        <v>0</v>
      </c>
      <c r="IR43" s="46" t="b">
        <f t="shared" si="141"/>
        <v>0</v>
      </c>
      <c r="IS43" s="46" t="b">
        <f t="shared" si="142"/>
        <v>0</v>
      </c>
      <c r="IT43" s="46" t="b">
        <f t="shared" si="143"/>
        <v>0</v>
      </c>
      <c r="IU43" s="46" t="b">
        <f t="shared" si="144"/>
        <v>0</v>
      </c>
      <c r="IV43" s="46" t="b">
        <f t="shared" si="145"/>
        <v>0</v>
      </c>
      <c r="IW43" s="46" t="b">
        <f t="shared" si="146"/>
        <v>0</v>
      </c>
      <c r="IX43" s="46" t="b">
        <f t="shared" si="147"/>
        <v>0</v>
      </c>
      <c r="IY43" s="46" t="b">
        <f t="shared" si="148"/>
        <v>0</v>
      </c>
    </row>
    <row r="44" spans="2:259" x14ac:dyDescent="0.3">
      <c r="B44" s="48">
        <v>32</v>
      </c>
      <c r="C44" s="61" t="str">
        <f t="shared" si="28"/>
        <v/>
      </c>
      <c r="D44" s="53"/>
      <c r="E44" s="52"/>
      <c r="F44" s="112"/>
      <c r="G44" s="52"/>
      <c r="H44" s="53"/>
      <c r="I44" s="52"/>
      <c r="J44" s="52"/>
      <c r="K44" s="53"/>
      <c r="L44" s="55"/>
      <c r="M44" s="108"/>
      <c r="N44" s="56"/>
      <c r="O44" s="52"/>
      <c r="P44" s="52"/>
      <c r="Q44" s="52"/>
      <c r="R44" s="52"/>
      <c r="S44" s="52"/>
      <c r="T44" s="53"/>
      <c r="U44" s="52"/>
      <c r="V44" s="52"/>
      <c r="W44" s="55"/>
      <c r="X44" s="55"/>
      <c r="Y44" s="52"/>
      <c r="Z44" s="55"/>
      <c r="AA44" s="52"/>
      <c r="AB44" s="53"/>
      <c r="AC44" s="53"/>
      <c r="AD44" s="53"/>
      <c r="AE44" s="57"/>
      <c r="AF44" s="113"/>
      <c r="AG44" s="57"/>
      <c r="AH44" s="58"/>
      <c r="AI44" s="58"/>
      <c r="AJ44" s="58"/>
      <c r="AK44" s="114"/>
      <c r="AL44" s="58"/>
      <c r="AM44" s="114"/>
      <c r="AN44" s="58"/>
      <c r="AO44" s="114"/>
      <c r="AP44" s="58"/>
      <c r="AQ44" s="114"/>
      <c r="AR44" s="58"/>
      <c r="AS44" s="114"/>
      <c r="AT44" s="58"/>
      <c r="AU44" s="114"/>
      <c r="AV44" s="58"/>
      <c r="AW44" s="114"/>
      <c r="AX44" s="58"/>
      <c r="AY44" s="114"/>
      <c r="AZ44" s="58"/>
      <c r="BA44" s="114"/>
      <c r="BB44" s="58"/>
      <c r="BC44" s="114"/>
      <c r="BD44" s="58"/>
      <c r="BE44" s="58"/>
      <c r="BF44" s="58"/>
      <c r="BG44" s="59"/>
      <c r="BH44" s="58"/>
      <c r="BI44" s="114"/>
      <c r="BJ44" s="53"/>
      <c r="BK44" s="58"/>
      <c r="BL44" s="114"/>
      <c r="BM44" s="58"/>
      <c r="BN44" s="114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3"/>
      <c r="CL44" s="58"/>
      <c r="CM44" s="58"/>
      <c r="CN44" s="60"/>
      <c r="CO44" s="57"/>
      <c r="CP44" s="58"/>
      <c r="CQ44" s="60"/>
      <c r="CR44" s="57"/>
      <c r="CS44" s="58"/>
      <c r="CT44" s="59"/>
      <c r="CU44" s="58"/>
      <c r="CV44" s="59"/>
      <c r="CW44" s="58"/>
      <c r="CX44" s="59"/>
      <c r="CY44" s="58"/>
      <c r="CZ44" s="58"/>
      <c r="DA44" s="58"/>
      <c r="DB44" s="53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7"/>
      <c r="DO44" s="57"/>
      <c r="DP44" s="57"/>
      <c r="DQ44" s="76" t="str">
        <f t="shared" si="30"/>
        <v/>
      </c>
      <c r="DR44" s="53"/>
      <c r="DS44" s="46" t="b">
        <f t="shared" si="149"/>
        <v>0</v>
      </c>
      <c r="DT44" s="46" t="str">
        <f t="shared" si="31"/>
        <v/>
      </c>
      <c r="DU44" s="46" t="b">
        <f t="shared" si="32"/>
        <v>0</v>
      </c>
      <c r="DV44" s="46" t="b">
        <f t="shared" si="33"/>
        <v>0</v>
      </c>
      <c r="DW44" s="46" t="b">
        <f t="shared" si="34"/>
        <v>0</v>
      </c>
      <c r="DY44" s="46" t="b">
        <f t="shared" si="35"/>
        <v>0</v>
      </c>
      <c r="DZ44" s="46" t="b">
        <f t="shared" si="36"/>
        <v>0</v>
      </c>
      <c r="EB44" s="46" t="b">
        <f t="shared" si="150"/>
        <v>0</v>
      </c>
      <c r="EC44" s="46" t="b">
        <f t="shared" si="151"/>
        <v>0</v>
      </c>
      <c r="ED44" s="46" t="b">
        <f t="shared" si="152"/>
        <v>0</v>
      </c>
      <c r="EE44" s="46" t="b">
        <f t="shared" si="153"/>
        <v>0</v>
      </c>
      <c r="EF44" s="46" t="b">
        <f t="shared" si="154"/>
        <v>0</v>
      </c>
      <c r="EG44" s="46" t="b">
        <f t="shared" si="155"/>
        <v>0</v>
      </c>
      <c r="EH44" s="46" t="b">
        <f t="shared" si="37"/>
        <v>0</v>
      </c>
      <c r="EI44" s="46" t="b">
        <f t="shared" si="38"/>
        <v>0</v>
      </c>
      <c r="EK44" s="46" t="b">
        <f t="shared" si="39"/>
        <v>0</v>
      </c>
      <c r="EL44" s="46" t="b">
        <f t="shared" si="40"/>
        <v>0</v>
      </c>
      <c r="EM44" s="46" t="b">
        <f t="shared" si="41"/>
        <v>0</v>
      </c>
      <c r="EN44" s="46" t="b">
        <f t="shared" si="42"/>
        <v>0</v>
      </c>
      <c r="EO44" s="46" t="b">
        <f t="shared" si="43"/>
        <v>0</v>
      </c>
      <c r="EP44" s="46" t="b">
        <f t="shared" si="44"/>
        <v>0</v>
      </c>
      <c r="EQ44" s="46" t="b">
        <f t="shared" si="45"/>
        <v>0</v>
      </c>
      <c r="ER44" s="46" t="b">
        <f>OR(AA44='Tablas '!$T$4,AA44='Tablas '!$T$7,AA44='Tablas '!$T$8,AA44='Tablas '!$T$11)</f>
        <v>0</v>
      </c>
      <c r="ES44" s="46" t="str">
        <f t="shared" si="46"/>
        <v/>
      </c>
      <c r="ET44" s="46" t="str">
        <f t="shared" si="47"/>
        <v/>
      </c>
      <c r="EU44" s="46" t="str">
        <f t="shared" si="48"/>
        <v/>
      </c>
      <c r="EV44" s="46" t="b">
        <f t="shared" si="49"/>
        <v>0</v>
      </c>
      <c r="EW44" s="46" t="b">
        <f t="shared" si="50"/>
        <v>0</v>
      </c>
      <c r="EX44" s="46" t="b">
        <f t="shared" si="51"/>
        <v>0</v>
      </c>
      <c r="EY44" s="46" t="b">
        <f t="shared" si="52"/>
        <v>0</v>
      </c>
      <c r="EZ44" s="46" t="b">
        <f t="shared" si="53"/>
        <v>0</v>
      </c>
      <c r="FA44" s="46" t="b">
        <f t="shared" si="54"/>
        <v>0</v>
      </c>
      <c r="FB44" s="46" t="b">
        <f t="shared" si="55"/>
        <v>0</v>
      </c>
      <c r="FC44" s="46" t="str">
        <f t="shared" si="56"/>
        <v/>
      </c>
      <c r="FD44" s="46" t="str">
        <f t="shared" si="57"/>
        <v/>
      </c>
      <c r="FE44" s="46" t="b">
        <f t="shared" si="58"/>
        <v>0</v>
      </c>
      <c r="FF44" s="46" t="str">
        <f t="shared" si="59"/>
        <v/>
      </c>
      <c r="FG44" s="46" t="str">
        <f t="shared" si="60"/>
        <v/>
      </c>
      <c r="FH44" s="46" t="b">
        <f t="shared" si="61"/>
        <v>0</v>
      </c>
      <c r="FI44" s="46" t="str">
        <f t="shared" si="62"/>
        <v/>
      </c>
      <c r="FJ44" s="46" t="str">
        <f t="shared" si="63"/>
        <v/>
      </c>
      <c r="FK44" s="46" t="b">
        <f t="shared" si="64"/>
        <v>0</v>
      </c>
      <c r="FL44" s="46" t="str">
        <f t="shared" si="65"/>
        <v/>
      </c>
      <c r="FM44" s="46" t="str">
        <f t="shared" si="66"/>
        <v/>
      </c>
      <c r="FN44" s="46" t="b">
        <f t="shared" si="67"/>
        <v>0</v>
      </c>
      <c r="FO44" s="46" t="str">
        <f t="shared" si="68"/>
        <v/>
      </c>
      <c r="FP44" s="46" t="str">
        <f t="shared" si="69"/>
        <v/>
      </c>
      <c r="FQ44" s="46" t="b">
        <f t="shared" si="70"/>
        <v>0</v>
      </c>
      <c r="FR44" s="46" t="str">
        <f t="shared" si="71"/>
        <v/>
      </c>
      <c r="FS44" s="46" t="str">
        <f t="shared" si="72"/>
        <v/>
      </c>
      <c r="FT44" s="46" t="b">
        <f t="shared" si="73"/>
        <v>0</v>
      </c>
      <c r="FU44" s="46" t="str">
        <f t="shared" si="74"/>
        <v/>
      </c>
      <c r="FV44" s="46" t="str">
        <f t="shared" si="75"/>
        <v/>
      </c>
      <c r="FW44" s="46" t="b">
        <f t="shared" si="76"/>
        <v>0</v>
      </c>
      <c r="FX44" s="46" t="str">
        <f t="shared" si="77"/>
        <v/>
      </c>
      <c r="FY44" s="46" t="str">
        <f t="shared" si="78"/>
        <v/>
      </c>
      <c r="FZ44" s="46" t="b">
        <f t="shared" si="79"/>
        <v>0</v>
      </c>
      <c r="GA44" s="46" t="str">
        <f t="shared" si="80"/>
        <v/>
      </c>
      <c r="GB44" s="46" t="str">
        <f t="shared" si="81"/>
        <v/>
      </c>
      <c r="GC44" s="46" t="b">
        <f t="shared" si="82"/>
        <v>0</v>
      </c>
      <c r="GD44" s="46" t="str">
        <f t="shared" si="83"/>
        <v/>
      </c>
      <c r="GE44" s="46" t="str">
        <f t="shared" si="84"/>
        <v/>
      </c>
      <c r="GF44" s="46" t="b">
        <f t="shared" si="85"/>
        <v>0</v>
      </c>
      <c r="GG44" s="46" t="b">
        <f t="shared" si="86"/>
        <v>0</v>
      </c>
      <c r="GH44" s="46" t="str">
        <f t="shared" si="87"/>
        <v/>
      </c>
      <c r="GI44" s="46" t="str">
        <f t="shared" si="88"/>
        <v/>
      </c>
      <c r="GJ44" s="46" t="str">
        <f t="shared" si="89"/>
        <v/>
      </c>
      <c r="GK44" s="46" t="b">
        <f t="shared" si="90"/>
        <v>0</v>
      </c>
      <c r="GL44" s="46" t="str">
        <f t="shared" si="91"/>
        <v/>
      </c>
      <c r="GM44" s="46" t="str">
        <f t="shared" si="92"/>
        <v/>
      </c>
      <c r="GN44" s="46" t="str">
        <f t="shared" si="93"/>
        <v/>
      </c>
      <c r="GO44" s="46" t="b">
        <f t="shared" si="94"/>
        <v>0</v>
      </c>
      <c r="GP44" s="46" t="str">
        <f t="shared" si="95"/>
        <v/>
      </c>
      <c r="GQ44" s="46" t="str">
        <f t="shared" si="96"/>
        <v/>
      </c>
      <c r="GR44" s="46" t="b">
        <f t="shared" si="97"/>
        <v>0</v>
      </c>
      <c r="GS44" s="46" t="str">
        <f t="shared" si="98"/>
        <v/>
      </c>
      <c r="GT44" s="46" t="str">
        <f t="shared" si="99"/>
        <v/>
      </c>
      <c r="GU44" s="46" t="b">
        <f t="shared" si="100"/>
        <v>0</v>
      </c>
      <c r="GV44" s="46" t="b">
        <f t="shared" si="101"/>
        <v>0</v>
      </c>
      <c r="GW44" s="46" t="b">
        <f t="shared" si="102"/>
        <v>0</v>
      </c>
      <c r="GX44" s="46" t="b">
        <f t="shared" si="103"/>
        <v>0</v>
      </c>
      <c r="GY44" s="46" t="b">
        <f t="shared" si="104"/>
        <v>0</v>
      </c>
      <c r="GZ44" s="46" t="b">
        <f t="shared" si="105"/>
        <v>0</v>
      </c>
      <c r="HA44" s="46" t="b">
        <f t="shared" si="106"/>
        <v>0</v>
      </c>
      <c r="HB44" s="46" t="b">
        <f t="shared" si="107"/>
        <v>0</v>
      </c>
      <c r="HC44" s="46" t="b">
        <f t="shared" si="108"/>
        <v>0</v>
      </c>
      <c r="HD44" s="46" t="b">
        <f t="shared" si="109"/>
        <v>0</v>
      </c>
      <c r="HE44" s="46" t="b">
        <f t="shared" si="110"/>
        <v>0</v>
      </c>
      <c r="HF44" s="46" t="b">
        <f t="shared" si="111"/>
        <v>0</v>
      </c>
      <c r="HG44" s="46" t="b">
        <f t="shared" si="112"/>
        <v>0</v>
      </c>
      <c r="HH44" s="46" t="b">
        <f t="shared" si="113"/>
        <v>0</v>
      </c>
      <c r="HI44" s="46" t="b">
        <f t="shared" si="114"/>
        <v>0</v>
      </c>
      <c r="HJ44" s="46" t="b">
        <f t="shared" si="115"/>
        <v>0</v>
      </c>
      <c r="HK44" s="46" t="b">
        <f t="shared" si="116"/>
        <v>0</v>
      </c>
      <c r="HL44" s="46" t="b">
        <f t="shared" si="117"/>
        <v>0</v>
      </c>
      <c r="HM44" s="46" t="b">
        <f t="shared" si="118"/>
        <v>0</v>
      </c>
      <c r="HN44" s="46" t="b">
        <f t="shared" si="119"/>
        <v>0</v>
      </c>
      <c r="HO44" s="46" t="b">
        <f t="shared" si="120"/>
        <v>0</v>
      </c>
      <c r="HP44" s="46" t="b">
        <f t="shared" si="156"/>
        <v>0</v>
      </c>
      <c r="HQ44" s="46" t="str">
        <f t="shared" si="121"/>
        <v/>
      </c>
      <c r="HR44" s="46" t="str">
        <f t="shared" si="157"/>
        <v/>
      </c>
      <c r="HS44" s="46" t="str">
        <f t="shared" si="158"/>
        <v/>
      </c>
      <c r="HT44" s="46" t="b">
        <f t="shared" si="159"/>
        <v>0</v>
      </c>
      <c r="HU44" s="46" t="b">
        <f t="shared" si="160"/>
        <v>0</v>
      </c>
      <c r="HV44" s="46" t="b">
        <f t="shared" si="161"/>
        <v>0</v>
      </c>
      <c r="HW44" s="46" t="b">
        <f t="shared" si="162"/>
        <v>0</v>
      </c>
      <c r="HX44" s="46" t="b">
        <f t="shared" si="163"/>
        <v>0</v>
      </c>
      <c r="HY44" s="46" t="b">
        <f t="shared" si="122"/>
        <v>0</v>
      </c>
      <c r="HZ44" s="46" t="b">
        <f t="shared" si="123"/>
        <v>0</v>
      </c>
      <c r="IA44" s="46" t="str">
        <f t="shared" si="124"/>
        <v/>
      </c>
      <c r="IB44" s="46" t="str">
        <f t="shared" si="125"/>
        <v/>
      </c>
      <c r="IC44" s="46" t="str">
        <f t="shared" si="126"/>
        <v/>
      </c>
      <c r="ID44" s="46" t="str">
        <f t="shared" si="127"/>
        <v/>
      </c>
      <c r="IE44" s="46" t="b">
        <f t="shared" si="128"/>
        <v>0</v>
      </c>
      <c r="IF44" s="46" t="str">
        <f t="shared" si="129"/>
        <v/>
      </c>
      <c r="IG44" s="46" t="str">
        <f t="shared" si="130"/>
        <v/>
      </c>
      <c r="IH44" s="46" t="b">
        <f t="shared" si="131"/>
        <v>0</v>
      </c>
      <c r="II44" s="46" t="b">
        <f t="shared" si="132"/>
        <v>0</v>
      </c>
      <c r="IJ44" s="46" t="b">
        <f t="shared" si="133"/>
        <v>0</v>
      </c>
      <c r="IK44" s="46" t="str">
        <f t="shared" si="134"/>
        <v/>
      </c>
      <c r="IL44" s="46" t="str">
        <f t="shared" si="135"/>
        <v/>
      </c>
      <c r="IM44" s="46" t="b">
        <f t="shared" si="136"/>
        <v>0</v>
      </c>
      <c r="IN44" s="46" t="b">
        <f t="shared" si="137"/>
        <v>0</v>
      </c>
      <c r="IO44" s="46" t="b">
        <f t="shared" si="138"/>
        <v>0</v>
      </c>
      <c r="IP44" s="46" t="b">
        <f t="shared" si="139"/>
        <v>0</v>
      </c>
      <c r="IQ44" s="46" t="b">
        <f t="shared" si="140"/>
        <v>0</v>
      </c>
      <c r="IR44" s="46" t="b">
        <f t="shared" si="141"/>
        <v>0</v>
      </c>
      <c r="IS44" s="46" t="b">
        <f t="shared" si="142"/>
        <v>0</v>
      </c>
      <c r="IT44" s="46" t="b">
        <f t="shared" si="143"/>
        <v>0</v>
      </c>
      <c r="IU44" s="46" t="b">
        <f t="shared" si="144"/>
        <v>0</v>
      </c>
      <c r="IV44" s="46" t="b">
        <f t="shared" si="145"/>
        <v>0</v>
      </c>
      <c r="IW44" s="46" t="b">
        <f t="shared" si="146"/>
        <v>0</v>
      </c>
      <c r="IX44" s="46" t="b">
        <f t="shared" si="147"/>
        <v>0</v>
      </c>
      <c r="IY44" s="46" t="b">
        <f t="shared" si="148"/>
        <v>0</v>
      </c>
    </row>
    <row r="45" spans="2:259" x14ac:dyDescent="0.3">
      <c r="B45" s="48">
        <v>33</v>
      </c>
      <c r="C45" s="61" t="str">
        <f t="shared" si="28"/>
        <v/>
      </c>
      <c r="D45" s="53"/>
      <c r="E45" s="52"/>
      <c r="F45" s="112"/>
      <c r="G45" s="52"/>
      <c r="H45" s="53"/>
      <c r="I45" s="52"/>
      <c r="J45" s="52"/>
      <c r="K45" s="53"/>
      <c r="L45" s="55"/>
      <c r="M45" s="108"/>
      <c r="N45" s="56"/>
      <c r="O45" s="52"/>
      <c r="P45" s="52"/>
      <c r="Q45" s="52"/>
      <c r="R45" s="52"/>
      <c r="S45" s="52"/>
      <c r="T45" s="53"/>
      <c r="U45" s="52"/>
      <c r="V45" s="52"/>
      <c r="W45" s="55"/>
      <c r="X45" s="55"/>
      <c r="Y45" s="52"/>
      <c r="Z45" s="55"/>
      <c r="AA45" s="52"/>
      <c r="AB45" s="53"/>
      <c r="AC45" s="53"/>
      <c r="AD45" s="53"/>
      <c r="AE45" s="57"/>
      <c r="AF45" s="113"/>
      <c r="AG45" s="57"/>
      <c r="AH45" s="58"/>
      <c r="AI45" s="58"/>
      <c r="AJ45" s="58"/>
      <c r="AK45" s="114"/>
      <c r="AL45" s="58"/>
      <c r="AM45" s="114"/>
      <c r="AN45" s="58"/>
      <c r="AO45" s="114"/>
      <c r="AP45" s="58"/>
      <c r="AQ45" s="114"/>
      <c r="AR45" s="58"/>
      <c r="AS45" s="114"/>
      <c r="AT45" s="58"/>
      <c r="AU45" s="114"/>
      <c r="AV45" s="58"/>
      <c r="AW45" s="114"/>
      <c r="AX45" s="58"/>
      <c r="AY45" s="114"/>
      <c r="AZ45" s="58"/>
      <c r="BA45" s="114"/>
      <c r="BB45" s="58"/>
      <c r="BC45" s="114"/>
      <c r="BD45" s="58"/>
      <c r="BE45" s="58"/>
      <c r="BF45" s="58"/>
      <c r="BG45" s="59"/>
      <c r="BH45" s="58"/>
      <c r="BI45" s="114"/>
      <c r="BJ45" s="53"/>
      <c r="BK45" s="58"/>
      <c r="BL45" s="114"/>
      <c r="BM45" s="58"/>
      <c r="BN45" s="114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3"/>
      <c r="CL45" s="58"/>
      <c r="CM45" s="58"/>
      <c r="CN45" s="60"/>
      <c r="CO45" s="57"/>
      <c r="CP45" s="58"/>
      <c r="CQ45" s="60"/>
      <c r="CR45" s="57"/>
      <c r="CS45" s="58"/>
      <c r="CT45" s="59"/>
      <c r="CU45" s="58"/>
      <c r="CV45" s="59"/>
      <c r="CW45" s="58"/>
      <c r="CX45" s="59"/>
      <c r="CY45" s="58"/>
      <c r="CZ45" s="58"/>
      <c r="DA45" s="58"/>
      <c r="DB45" s="53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7"/>
      <c r="DO45" s="57"/>
      <c r="DP45" s="57"/>
      <c r="DQ45" s="76" t="str">
        <f t="shared" si="30"/>
        <v/>
      </c>
      <c r="DR45" s="53"/>
      <c r="DS45" s="46" t="b">
        <f t="shared" si="149"/>
        <v>0</v>
      </c>
      <c r="DT45" s="46" t="str">
        <f t="shared" si="31"/>
        <v/>
      </c>
      <c r="DU45" s="46" t="b">
        <f t="shared" si="32"/>
        <v>0</v>
      </c>
      <c r="DV45" s="46" t="b">
        <f t="shared" si="33"/>
        <v>0</v>
      </c>
      <c r="DW45" s="46" t="b">
        <f t="shared" si="34"/>
        <v>0</v>
      </c>
      <c r="DY45" s="46" t="b">
        <f t="shared" si="35"/>
        <v>0</v>
      </c>
      <c r="DZ45" s="46" t="b">
        <f t="shared" si="36"/>
        <v>0</v>
      </c>
      <c r="EB45" s="46" t="b">
        <f t="shared" si="150"/>
        <v>0</v>
      </c>
      <c r="EC45" s="46" t="b">
        <f t="shared" si="151"/>
        <v>0</v>
      </c>
      <c r="ED45" s="46" t="b">
        <f t="shared" si="152"/>
        <v>0</v>
      </c>
      <c r="EE45" s="46" t="b">
        <f t="shared" si="153"/>
        <v>0</v>
      </c>
      <c r="EF45" s="46" t="b">
        <f t="shared" si="154"/>
        <v>0</v>
      </c>
      <c r="EG45" s="46" t="b">
        <f t="shared" si="155"/>
        <v>0</v>
      </c>
      <c r="EH45" s="46" t="b">
        <f t="shared" si="37"/>
        <v>0</v>
      </c>
      <c r="EI45" s="46" t="b">
        <f t="shared" si="38"/>
        <v>0</v>
      </c>
      <c r="EK45" s="46" t="b">
        <f t="shared" si="39"/>
        <v>0</v>
      </c>
      <c r="EL45" s="46" t="b">
        <f t="shared" si="40"/>
        <v>0</v>
      </c>
      <c r="EM45" s="46" t="b">
        <f t="shared" si="41"/>
        <v>0</v>
      </c>
      <c r="EN45" s="46" t="b">
        <f t="shared" si="42"/>
        <v>0</v>
      </c>
      <c r="EO45" s="46" t="b">
        <f t="shared" si="43"/>
        <v>0</v>
      </c>
      <c r="EP45" s="46" t="b">
        <f t="shared" si="44"/>
        <v>0</v>
      </c>
      <c r="EQ45" s="46" t="b">
        <f t="shared" si="45"/>
        <v>0</v>
      </c>
      <c r="ER45" s="46" t="b">
        <f>OR(AA45='Tablas '!$T$4,AA45='Tablas '!$T$7,AA45='Tablas '!$T$8,AA45='Tablas '!$T$11)</f>
        <v>0</v>
      </c>
      <c r="ES45" s="46" t="str">
        <f t="shared" si="46"/>
        <v/>
      </c>
      <c r="ET45" s="46" t="str">
        <f t="shared" si="47"/>
        <v/>
      </c>
      <c r="EU45" s="46" t="str">
        <f t="shared" si="48"/>
        <v/>
      </c>
      <c r="EV45" s="46" t="b">
        <f t="shared" si="49"/>
        <v>0</v>
      </c>
      <c r="EW45" s="46" t="b">
        <f t="shared" si="50"/>
        <v>0</v>
      </c>
      <c r="EX45" s="46" t="b">
        <f t="shared" si="51"/>
        <v>0</v>
      </c>
      <c r="EY45" s="46" t="b">
        <f t="shared" si="52"/>
        <v>0</v>
      </c>
      <c r="EZ45" s="46" t="b">
        <f t="shared" si="53"/>
        <v>0</v>
      </c>
      <c r="FA45" s="46" t="b">
        <f t="shared" si="54"/>
        <v>0</v>
      </c>
      <c r="FB45" s="46" t="b">
        <f t="shared" si="55"/>
        <v>0</v>
      </c>
      <c r="FC45" s="46" t="str">
        <f t="shared" si="56"/>
        <v/>
      </c>
      <c r="FD45" s="46" t="str">
        <f t="shared" si="57"/>
        <v/>
      </c>
      <c r="FE45" s="46" t="b">
        <f t="shared" si="58"/>
        <v>0</v>
      </c>
      <c r="FF45" s="46" t="str">
        <f t="shared" si="59"/>
        <v/>
      </c>
      <c r="FG45" s="46" t="str">
        <f t="shared" si="60"/>
        <v/>
      </c>
      <c r="FH45" s="46" t="b">
        <f t="shared" si="61"/>
        <v>0</v>
      </c>
      <c r="FI45" s="46" t="str">
        <f t="shared" si="62"/>
        <v/>
      </c>
      <c r="FJ45" s="46" t="str">
        <f t="shared" si="63"/>
        <v/>
      </c>
      <c r="FK45" s="46" t="b">
        <f t="shared" si="64"/>
        <v>0</v>
      </c>
      <c r="FL45" s="46" t="str">
        <f t="shared" si="65"/>
        <v/>
      </c>
      <c r="FM45" s="46" t="str">
        <f t="shared" si="66"/>
        <v/>
      </c>
      <c r="FN45" s="46" t="b">
        <f t="shared" si="67"/>
        <v>0</v>
      </c>
      <c r="FO45" s="46" t="str">
        <f t="shared" si="68"/>
        <v/>
      </c>
      <c r="FP45" s="46" t="str">
        <f t="shared" si="69"/>
        <v/>
      </c>
      <c r="FQ45" s="46" t="b">
        <f t="shared" si="70"/>
        <v>0</v>
      </c>
      <c r="FR45" s="46" t="str">
        <f t="shared" si="71"/>
        <v/>
      </c>
      <c r="FS45" s="46" t="str">
        <f t="shared" si="72"/>
        <v/>
      </c>
      <c r="FT45" s="46" t="b">
        <f t="shared" si="73"/>
        <v>0</v>
      </c>
      <c r="FU45" s="46" t="str">
        <f t="shared" si="74"/>
        <v/>
      </c>
      <c r="FV45" s="46" t="str">
        <f t="shared" si="75"/>
        <v/>
      </c>
      <c r="FW45" s="46" t="b">
        <f t="shared" si="76"/>
        <v>0</v>
      </c>
      <c r="FX45" s="46" t="str">
        <f t="shared" si="77"/>
        <v/>
      </c>
      <c r="FY45" s="46" t="str">
        <f t="shared" si="78"/>
        <v/>
      </c>
      <c r="FZ45" s="46" t="b">
        <f t="shared" si="79"/>
        <v>0</v>
      </c>
      <c r="GA45" s="46" t="str">
        <f t="shared" si="80"/>
        <v/>
      </c>
      <c r="GB45" s="46" t="str">
        <f t="shared" si="81"/>
        <v/>
      </c>
      <c r="GC45" s="46" t="b">
        <f t="shared" si="82"/>
        <v>0</v>
      </c>
      <c r="GD45" s="46" t="str">
        <f t="shared" si="83"/>
        <v/>
      </c>
      <c r="GE45" s="46" t="str">
        <f t="shared" si="84"/>
        <v/>
      </c>
      <c r="GF45" s="46" t="b">
        <f t="shared" si="85"/>
        <v>0</v>
      </c>
      <c r="GG45" s="46" t="b">
        <f t="shared" si="86"/>
        <v>0</v>
      </c>
      <c r="GH45" s="46" t="str">
        <f t="shared" si="87"/>
        <v/>
      </c>
      <c r="GI45" s="46" t="str">
        <f t="shared" si="88"/>
        <v/>
      </c>
      <c r="GJ45" s="46" t="str">
        <f t="shared" si="89"/>
        <v/>
      </c>
      <c r="GK45" s="46" t="b">
        <f t="shared" si="90"/>
        <v>0</v>
      </c>
      <c r="GL45" s="46" t="str">
        <f t="shared" si="91"/>
        <v/>
      </c>
      <c r="GM45" s="46" t="str">
        <f t="shared" si="92"/>
        <v/>
      </c>
      <c r="GN45" s="46" t="str">
        <f t="shared" si="93"/>
        <v/>
      </c>
      <c r="GO45" s="46" t="b">
        <f t="shared" si="94"/>
        <v>0</v>
      </c>
      <c r="GP45" s="46" t="str">
        <f t="shared" si="95"/>
        <v/>
      </c>
      <c r="GQ45" s="46" t="str">
        <f t="shared" si="96"/>
        <v/>
      </c>
      <c r="GR45" s="46" t="b">
        <f t="shared" si="97"/>
        <v>0</v>
      </c>
      <c r="GS45" s="46" t="str">
        <f t="shared" si="98"/>
        <v/>
      </c>
      <c r="GT45" s="46" t="str">
        <f t="shared" si="99"/>
        <v/>
      </c>
      <c r="GU45" s="46" t="b">
        <f t="shared" si="100"/>
        <v>0</v>
      </c>
      <c r="GV45" s="46" t="b">
        <f t="shared" si="101"/>
        <v>0</v>
      </c>
      <c r="GW45" s="46" t="b">
        <f t="shared" si="102"/>
        <v>0</v>
      </c>
      <c r="GX45" s="46" t="b">
        <f t="shared" si="103"/>
        <v>0</v>
      </c>
      <c r="GY45" s="46" t="b">
        <f t="shared" si="104"/>
        <v>0</v>
      </c>
      <c r="GZ45" s="46" t="b">
        <f t="shared" si="105"/>
        <v>0</v>
      </c>
      <c r="HA45" s="46" t="b">
        <f t="shared" si="106"/>
        <v>0</v>
      </c>
      <c r="HB45" s="46" t="b">
        <f t="shared" si="107"/>
        <v>0</v>
      </c>
      <c r="HC45" s="46" t="b">
        <f t="shared" si="108"/>
        <v>0</v>
      </c>
      <c r="HD45" s="46" t="b">
        <f t="shared" si="109"/>
        <v>0</v>
      </c>
      <c r="HE45" s="46" t="b">
        <f t="shared" si="110"/>
        <v>0</v>
      </c>
      <c r="HF45" s="46" t="b">
        <f t="shared" si="111"/>
        <v>0</v>
      </c>
      <c r="HG45" s="46" t="b">
        <f t="shared" si="112"/>
        <v>0</v>
      </c>
      <c r="HH45" s="46" t="b">
        <f t="shared" si="113"/>
        <v>0</v>
      </c>
      <c r="HI45" s="46" t="b">
        <f t="shared" si="114"/>
        <v>0</v>
      </c>
      <c r="HJ45" s="46" t="b">
        <f t="shared" si="115"/>
        <v>0</v>
      </c>
      <c r="HK45" s="46" t="b">
        <f t="shared" si="116"/>
        <v>0</v>
      </c>
      <c r="HL45" s="46" t="b">
        <f t="shared" si="117"/>
        <v>0</v>
      </c>
      <c r="HM45" s="46" t="b">
        <f t="shared" si="118"/>
        <v>0</v>
      </c>
      <c r="HN45" s="46" t="b">
        <f t="shared" si="119"/>
        <v>0</v>
      </c>
      <c r="HO45" s="46" t="b">
        <f t="shared" si="120"/>
        <v>0</v>
      </c>
      <c r="HP45" s="46" t="b">
        <f t="shared" si="156"/>
        <v>0</v>
      </c>
      <c r="HQ45" s="46" t="str">
        <f t="shared" si="121"/>
        <v/>
      </c>
      <c r="HR45" s="46" t="str">
        <f t="shared" si="157"/>
        <v/>
      </c>
      <c r="HS45" s="46" t="str">
        <f t="shared" si="158"/>
        <v/>
      </c>
      <c r="HT45" s="46" t="b">
        <f t="shared" si="159"/>
        <v>0</v>
      </c>
      <c r="HU45" s="46" t="b">
        <f t="shared" si="160"/>
        <v>0</v>
      </c>
      <c r="HV45" s="46" t="b">
        <f t="shared" si="161"/>
        <v>0</v>
      </c>
      <c r="HW45" s="46" t="b">
        <f t="shared" si="162"/>
        <v>0</v>
      </c>
      <c r="HX45" s="46" t="b">
        <f t="shared" si="163"/>
        <v>0</v>
      </c>
      <c r="HY45" s="46" t="b">
        <f t="shared" si="122"/>
        <v>0</v>
      </c>
      <c r="HZ45" s="46" t="b">
        <f t="shared" si="123"/>
        <v>0</v>
      </c>
      <c r="IA45" s="46" t="str">
        <f t="shared" si="124"/>
        <v/>
      </c>
      <c r="IB45" s="46" t="str">
        <f t="shared" si="125"/>
        <v/>
      </c>
      <c r="IC45" s="46" t="str">
        <f t="shared" si="126"/>
        <v/>
      </c>
      <c r="ID45" s="46" t="str">
        <f t="shared" si="127"/>
        <v/>
      </c>
      <c r="IE45" s="46" t="b">
        <f t="shared" si="128"/>
        <v>0</v>
      </c>
      <c r="IF45" s="46" t="str">
        <f t="shared" si="129"/>
        <v/>
      </c>
      <c r="IG45" s="46" t="str">
        <f t="shared" si="130"/>
        <v/>
      </c>
      <c r="IH45" s="46" t="b">
        <f t="shared" si="131"/>
        <v>0</v>
      </c>
      <c r="II45" s="46" t="b">
        <f t="shared" si="132"/>
        <v>0</v>
      </c>
      <c r="IJ45" s="46" t="b">
        <f t="shared" si="133"/>
        <v>0</v>
      </c>
      <c r="IK45" s="46" t="str">
        <f t="shared" si="134"/>
        <v/>
      </c>
      <c r="IL45" s="46" t="str">
        <f t="shared" si="135"/>
        <v/>
      </c>
      <c r="IM45" s="46" t="b">
        <f t="shared" si="136"/>
        <v>0</v>
      </c>
      <c r="IN45" s="46" t="b">
        <f t="shared" si="137"/>
        <v>0</v>
      </c>
      <c r="IO45" s="46" t="b">
        <f t="shared" si="138"/>
        <v>0</v>
      </c>
      <c r="IP45" s="46" t="b">
        <f t="shared" si="139"/>
        <v>0</v>
      </c>
      <c r="IQ45" s="46" t="b">
        <f t="shared" si="140"/>
        <v>0</v>
      </c>
      <c r="IR45" s="46" t="b">
        <f t="shared" si="141"/>
        <v>0</v>
      </c>
      <c r="IS45" s="46" t="b">
        <f t="shared" si="142"/>
        <v>0</v>
      </c>
      <c r="IT45" s="46" t="b">
        <f t="shared" si="143"/>
        <v>0</v>
      </c>
      <c r="IU45" s="46" t="b">
        <f t="shared" si="144"/>
        <v>0</v>
      </c>
      <c r="IV45" s="46" t="b">
        <f t="shared" si="145"/>
        <v>0</v>
      </c>
      <c r="IW45" s="46" t="b">
        <f t="shared" si="146"/>
        <v>0</v>
      </c>
      <c r="IX45" s="46" t="b">
        <f t="shared" si="147"/>
        <v>0</v>
      </c>
      <c r="IY45" s="46" t="b">
        <f t="shared" si="148"/>
        <v>0</v>
      </c>
    </row>
    <row r="46" spans="2:259" x14ac:dyDescent="0.3">
      <c r="B46" s="48">
        <v>34</v>
      </c>
      <c r="C46" s="61" t="str">
        <f t="shared" si="28"/>
        <v/>
      </c>
      <c r="D46" s="53"/>
      <c r="E46" s="52"/>
      <c r="F46" s="112"/>
      <c r="G46" s="52"/>
      <c r="H46" s="53"/>
      <c r="I46" s="52"/>
      <c r="J46" s="52"/>
      <c r="K46" s="53"/>
      <c r="L46" s="55"/>
      <c r="M46" s="108"/>
      <c r="N46" s="56"/>
      <c r="O46" s="52"/>
      <c r="P46" s="52"/>
      <c r="Q46" s="52"/>
      <c r="R46" s="52"/>
      <c r="S46" s="52"/>
      <c r="T46" s="53"/>
      <c r="U46" s="52"/>
      <c r="V46" s="52"/>
      <c r="W46" s="55"/>
      <c r="X46" s="55"/>
      <c r="Y46" s="52"/>
      <c r="Z46" s="55"/>
      <c r="AA46" s="52"/>
      <c r="AB46" s="53"/>
      <c r="AC46" s="53"/>
      <c r="AD46" s="53"/>
      <c r="AE46" s="57"/>
      <c r="AF46" s="113"/>
      <c r="AG46" s="57"/>
      <c r="AH46" s="58"/>
      <c r="AI46" s="58"/>
      <c r="AJ46" s="58"/>
      <c r="AK46" s="114"/>
      <c r="AL46" s="58"/>
      <c r="AM46" s="114"/>
      <c r="AN46" s="58"/>
      <c r="AO46" s="114"/>
      <c r="AP46" s="58"/>
      <c r="AQ46" s="114"/>
      <c r="AR46" s="58"/>
      <c r="AS46" s="114"/>
      <c r="AT46" s="58"/>
      <c r="AU46" s="114"/>
      <c r="AV46" s="58"/>
      <c r="AW46" s="114"/>
      <c r="AX46" s="58"/>
      <c r="AY46" s="114"/>
      <c r="AZ46" s="58"/>
      <c r="BA46" s="114"/>
      <c r="BB46" s="58"/>
      <c r="BC46" s="114"/>
      <c r="BD46" s="58"/>
      <c r="BE46" s="58"/>
      <c r="BF46" s="58"/>
      <c r="BG46" s="59"/>
      <c r="BH46" s="58"/>
      <c r="BI46" s="114"/>
      <c r="BJ46" s="53"/>
      <c r="BK46" s="58"/>
      <c r="BL46" s="114"/>
      <c r="BM46" s="58"/>
      <c r="BN46" s="114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3"/>
      <c r="CL46" s="58"/>
      <c r="CM46" s="58"/>
      <c r="CN46" s="60"/>
      <c r="CO46" s="57"/>
      <c r="CP46" s="58"/>
      <c r="CQ46" s="60"/>
      <c r="CR46" s="57"/>
      <c r="CS46" s="58"/>
      <c r="CT46" s="59"/>
      <c r="CU46" s="58"/>
      <c r="CV46" s="59"/>
      <c r="CW46" s="58"/>
      <c r="CX46" s="59"/>
      <c r="CY46" s="58"/>
      <c r="CZ46" s="58"/>
      <c r="DA46" s="58"/>
      <c r="DB46" s="53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7"/>
      <c r="DO46" s="57"/>
      <c r="DP46" s="57"/>
      <c r="DQ46" s="76" t="str">
        <f t="shared" si="30"/>
        <v/>
      </c>
      <c r="DR46" s="53"/>
      <c r="DS46" s="46" t="b">
        <f t="shared" si="149"/>
        <v>0</v>
      </c>
      <c r="DT46" s="46" t="str">
        <f t="shared" si="31"/>
        <v/>
      </c>
      <c r="DU46" s="46" t="b">
        <f t="shared" si="32"/>
        <v>0</v>
      </c>
      <c r="DV46" s="46" t="b">
        <f t="shared" si="33"/>
        <v>0</v>
      </c>
      <c r="DW46" s="46" t="b">
        <f t="shared" si="34"/>
        <v>0</v>
      </c>
      <c r="DY46" s="46" t="b">
        <f t="shared" si="35"/>
        <v>0</v>
      </c>
      <c r="DZ46" s="46" t="b">
        <f t="shared" si="36"/>
        <v>0</v>
      </c>
      <c r="EB46" s="46" t="b">
        <f t="shared" si="150"/>
        <v>0</v>
      </c>
      <c r="EC46" s="46" t="b">
        <f t="shared" si="151"/>
        <v>0</v>
      </c>
      <c r="ED46" s="46" t="b">
        <f t="shared" si="152"/>
        <v>0</v>
      </c>
      <c r="EE46" s="46" t="b">
        <f t="shared" si="153"/>
        <v>0</v>
      </c>
      <c r="EF46" s="46" t="b">
        <f t="shared" si="154"/>
        <v>0</v>
      </c>
      <c r="EG46" s="46" t="b">
        <f t="shared" si="155"/>
        <v>0</v>
      </c>
      <c r="EH46" s="46" t="b">
        <f t="shared" si="37"/>
        <v>0</v>
      </c>
      <c r="EI46" s="46" t="b">
        <f t="shared" si="38"/>
        <v>0</v>
      </c>
      <c r="EK46" s="46" t="b">
        <f t="shared" si="39"/>
        <v>0</v>
      </c>
      <c r="EL46" s="46" t="b">
        <f t="shared" si="40"/>
        <v>0</v>
      </c>
      <c r="EM46" s="46" t="b">
        <f t="shared" si="41"/>
        <v>0</v>
      </c>
      <c r="EN46" s="46" t="b">
        <f t="shared" si="42"/>
        <v>0</v>
      </c>
      <c r="EO46" s="46" t="b">
        <f t="shared" si="43"/>
        <v>0</v>
      </c>
      <c r="EP46" s="46" t="b">
        <f t="shared" si="44"/>
        <v>0</v>
      </c>
      <c r="EQ46" s="46" t="b">
        <f t="shared" si="45"/>
        <v>0</v>
      </c>
      <c r="ER46" s="46" t="b">
        <f>OR(AA46='Tablas '!$T$4,AA46='Tablas '!$T$7,AA46='Tablas '!$T$8,AA46='Tablas '!$T$11)</f>
        <v>0</v>
      </c>
      <c r="ES46" s="46" t="str">
        <f t="shared" si="46"/>
        <v/>
      </c>
      <c r="ET46" s="46" t="str">
        <f t="shared" si="47"/>
        <v/>
      </c>
      <c r="EU46" s="46" t="str">
        <f t="shared" si="48"/>
        <v/>
      </c>
      <c r="EV46" s="46" t="b">
        <f t="shared" si="49"/>
        <v>0</v>
      </c>
      <c r="EW46" s="46" t="b">
        <f t="shared" si="50"/>
        <v>0</v>
      </c>
      <c r="EX46" s="46" t="b">
        <f t="shared" si="51"/>
        <v>0</v>
      </c>
      <c r="EY46" s="46" t="b">
        <f t="shared" si="52"/>
        <v>0</v>
      </c>
      <c r="EZ46" s="46" t="b">
        <f t="shared" si="53"/>
        <v>0</v>
      </c>
      <c r="FA46" s="46" t="b">
        <f t="shared" si="54"/>
        <v>0</v>
      </c>
      <c r="FB46" s="46" t="b">
        <f t="shared" si="55"/>
        <v>0</v>
      </c>
      <c r="FC46" s="46" t="str">
        <f t="shared" si="56"/>
        <v/>
      </c>
      <c r="FD46" s="46" t="str">
        <f t="shared" si="57"/>
        <v/>
      </c>
      <c r="FE46" s="46" t="b">
        <f t="shared" si="58"/>
        <v>0</v>
      </c>
      <c r="FF46" s="46" t="str">
        <f t="shared" si="59"/>
        <v/>
      </c>
      <c r="FG46" s="46" t="str">
        <f t="shared" si="60"/>
        <v/>
      </c>
      <c r="FH46" s="46" t="b">
        <f t="shared" si="61"/>
        <v>0</v>
      </c>
      <c r="FI46" s="46" t="str">
        <f t="shared" si="62"/>
        <v/>
      </c>
      <c r="FJ46" s="46" t="str">
        <f t="shared" si="63"/>
        <v/>
      </c>
      <c r="FK46" s="46" t="b">
        <f t="shared" si="64"/>
        <v>0</v>
      </c>
      <c r="FL46" s="46" t="str">
        <f t="shared" si="65"/>
        <v/>
      </c>
      <c r="FM46" s="46" t="str">
        <f t="shared" si="66"/>
        <v/>
      </c>
      <c r="FN46" s="46" t="b">
        <f t="shared" si="67"/>
        <v>0</v>
      </c>
      <c r="FO46" s="46" t="str">
        <f t="shared" si="68"/>
        <v/>
      </c>
      <c r="FP46" s="46" t="str">
        <f t="shared" si="69"/>
        <v/>
      </c>
      <c r="FQ46" s="46" t="b">
        <f t="shared" si="70"/>
        <v>0</v>
      </c>
      <c r="FR46" s="46" t="str">
        <f t="shared" si="71"/>
        <v/>
      </c>
      <c r="FS46" s="46" t="str">
        <f t="shared" si="72"/>
        <v/>
      </c>
      <c r="FT46" s="46" t="b">
        <f t="shared" si="73"/>
        <v>0</v>
      </c>
      <c r="FU46" s="46" t="str">
        <f t="shared" si="74"/>
        <v/>
      </c>
      <c r="FV46" s="46" t="str">
        <f t="shared" si="75"/>
        <v/>
      </c>
      <c r="FW46" s="46" t="b">
        <f t="shared" si="76"/>
        <v>0</v>
      </c>
      <c r="FX46" s="46" t="str">
        <f t="shared" si="77"/>
        <v/>
      </c>
      <c r="FY46" s="46" t="str">
        <f t="shared" si="78"/>
        <v/>
      </c>
      <c r="FZ46" s="46" t="b">
        <f t="shared" si="79"/>
        <v>0</v>
      </c>
      <c r="GA46" s="46" t="str">
        <f t="shared" si="80"/>
        <v/>
      </c>
      <c r="GB46" s="46" t="str">
        <f t="shared" si="81"/>
        <v/>
      </c>
      <c r="GC46" s="46" t="b">
        <f t="shared" si="82"/>
        <v>0</v>
      </c>
      <c r="GD46" s="46" t="str">
        <f t="shared" si="83"/>
        <v/>
      </c>
      <c r="GE46" s="46" t="str">
        <f t="shared" si="84"/>
        <v/>
      </c>
      <c r="GF46" s="46" t="b">
        <f t="shared" si="85"/>
        <v>0</v>
      </c>
      <c r="GG46" s="46" t="b">
        <f t="shared" si="86"/>
        <v>0</v>
      </c>
      <c r="GH46" s="46" t="str">
        <f t="shared" si="87"/>
        <v/>
      </c>
      <c r="GI46" s="46" t="str">
        <f t="shared" si="88"/>
        <v/>
      </c>
      <c r="GJ46" s="46" t="str">
        <f t="shared" si="89"/>
        <v/>
      </c>
      <c r="GK46" s="46" t="b">
        <f t="shared" si="90"/>
        <v>0</v>
      </c>
      <c r="GL46" s="46" t="str">
        <f t="shared" si="91"/>
        <v/>
      </c>
      <c r="GM46" s="46" t="str">
        <f t="shared" si="92"/>
        <v/>
      </c>
      <c r="GN46" s="46" t="str">
        <f t="shared" si="93"/>
        <v/>
      </c>
      <c r="GO46" s="46" t="b">
        <f t="shared" si="94"/>
        <v>0</v>
      </c>
      <c r="GP46" s="46" t="str">
        <f t="shared" si="95"/>
        <v/>
      </c>
      <c r="GQ46" s="46" t="str">
        <f t="shared" si="96"/>
        <v/>
      </c>
      <c r="GR46" s="46" t="b">
        <f t="shared" si="97"/>
        <v>0</v>
      </c>
      <c r="GS46" s="46" t="str">
        <f t="shared" si="98"/>
        <v/>
      </c>
      <c r="GT46" s="46" t="str">
        <f t="shared" si="99"/>
        <v/>
      </c>
      <c r="GU46" s="46" t="b">
        <f t="shared" si="100"/>
        <v>0</v>
      </c>
      <c r="GV46" s="46" t="b">
        <f t="shared" si="101"/>
        <v>0</v>
      </c>
      <c r="GW46" s="46" t="b">
        <f t="shared" si="102"/>
        <v>0</v>
      </c>
      <c r="GX46" s="46" t="b">
        <f t="shared" si="103"/>
        <v>0</v>
      </c>
      <c r="GY46" s="46" t="b">
        <f t="shared" si="104"/>
        <v>0</v>
      </c>
      <c r="GZ46" s="46" t="b">
        <f t="shared" si="105"/>
        <v>0</v>
      </c>
      <c r="HA46" s="46" t="b">
        <f t="shared" si="106"/>
        <v>0</v>
      </c>
      <c r="HB46" s="46" t="b">
        <f t="shared" si="107"/>
        <v>0</v>
      </c>
      <c r="HC46" s="46" t="b">
        <f t="shared" si="108"/>
        <v>0</v>
      </c>
      <c r="HD46" s="46" t="b">
        <f t="shared" si="109"/>
        <v>0</v>
      </c>
      <c r="HE46" s="46" t="b">
        <f t="shared" si="110"/>
        <v>0</v>
      </c>
      <c r="HF46" s="46" t="b">
        <f t="shared" si="111"/>
        <v>0</v>
      </c>
      <c r="HG46" s="46" t="b">
        <f t="shared" si="112"/>
        <v>0</v>
      </c>
      <c r="HH46" s="46" t="b">
        <f t="shared" si="113"/>
        <v>0</v>
      </c>
      <c r="HI46" s="46" t="b">
        <f t="shared" si="114"/>
        <v>0</v>
      </c>
      <c r="HJ46" s="46" t="b">
        <f t="shared" si="115"/>
        <v>0</v>
      </c>
      <c r="HK46" s="46" t="b">
        <f t="shared" si="116"/>
        <v>0</v>
      </c>
      <c r="HL46" s="46" t="b">
        <f t="shared" si="117"/>
        <v>0</v>
      </c>
      <c r="HM46" s="46" t="b">
        <f t="shared" si="118"/>
        <v>0</v>
      </c>
      <c r="HN46" s="46" t="b">
        <f t="shared" si="119"/>
        <v>0</v>
      </c>
      <c r="HO46" s="46" t="b">
        <f t="shared" si="120"/>
        <v>0</v>
      </c>
      <c r="HP46" s="46" t="b">
        <f t="shared" si="156"/>
        <v>0</v>
      </c>
      <c r="HQ46" s="46" t="str">
        <f t="shared" si="121"/>
        <v/>
      </c>
      <c r="HR46" s="46" t="str">
        <f t="shared" si="157"/>
        <v/>
      </c>
      <c r="HS46" s="46" t="str">
        <f t="shared" si="158"/>
        <v/>
      </c>
      <c r="HT46" s="46" t="b">
        <f t="shared" si="159"/>
        <v>0</v>
      </c>
      <c r="HU46" s="46" t="b">
        <f t="shared" si="160"/>
        <v>0</v>
      </c>
      <c r="HV46" s="46" t="b">
        <f t="shared" si="161"/>
        <v>0</v>
      </c>
      <c r="HW46" s="46" t="b">
        <f t="shared" si="162"/>
        <v>0</v>
      </c>
      <c r="HX46" s="46" t="b">
        <f t="shared" si="163"/>
        <v>0</v>
      </c>
      <c r="HY46" s="46" t="b">
        <f t="shared" si="122"/>
        <v>0</v>
      </c>
      <c r="HZ46" s="46" t="b">
        <f t="shared" si="123"/>
        <v>0</v>
      </c>
      <c r="IA46" s="46" t="str">
        <f t="shared" si="124"/>
        <v/>
      </c>
      <c r="IB46" s="46" t="str">
        <f t="shared" si="125"/>
        <v/>
      </c>
      <c r="IC46" s="46" t="str">
        <f t="shared" si="126"/>
        <v/>
      </c>
      <c r="ID46" s="46" t="str">
        <f t="shared" si="127"/>
        <v/>
      </c>
      <c r="IE46" s="46" t="b">
        <f t="shared" si="128"/>
        <v>0</v>
      </c>
      <c r="IF46" s="46" t="str">
        <f t="shared" si="129"/>
        <v/>
      </c>
      <c r="IG46" s="46" t="str">
        <f t="shared" si="130"/>
        <v/>
      </c>
      <c r="IH46" s="46" t="b">
        <f t="shared" si="131"/>
        <v>0</v>
      </c>
      <c r="II46" s="46" t="b">
        <f t="shared" si="132"/>
        <v>0</v>
      </c>
      <c r="IJ46" s="46" t="b">
        <f t="shared" si="133"/>
        <v>0</v>
      </c>
      <c r="IK46" s="46" t="str">
        <f t="shared" si="134"/>
        <v/>
      </c>
      <c r="IL46" s="46" t="str">
        <f t="shared" si="135"/>
        <v/>
      </c>
      <c r="IM46" s="46" t="b">
        <f t="shared" si="136"/>
        <v>0</v>
      </c>
      <c r="IN46" s="46" t="b">
        <f t="shared" si="137"/>
        <v>0</v>
      </c>
      <c r="IO46" s="46" t="b">
        <f t="shared" si="138"/>
        <v>0</v>
      </c>
      <c r="IP46" s="46" t="b">
        <f t="shared" si="139"/>
        <v>0</v>
      </c>
      <c r="IQ46" s="46" t="b">
        <f t="shared" si="140"/>
        <v>0</v>
      </c>
      <c r="IR46" s="46" t="b">
        <f t="shared" si="141"/>
        <v>0</v>
      </c>
      <c r="IS46" s="46" t="b">
        <f t="shared" si="142"/>
        <v>0</v>
      </c>
      <c r="IT46" s="46" t="b">
        <f t="shared" si="143"/>
        <v>0</v>
      </c>
      <c r="IU46" s="46" t="b">
        <f t="shared" si="144"/>
        <v>0</v>
      </c>
      <c r="IV46" s="46" t="b">
        <f t="shared" si="145"/>
        <v>0</v>
      </c>
      <c r="IW46" s="46" t="b">
        <f t="shared" si="146"/>
        <v>0</v>
      </c>
      <c r="IX46" s="46" t="b">
        <f t="shared" si="147"/>
        <v>0</v>
      </c>
      <c r="IY46" s="46" t="b">
        <f t="shared" si="148"/>
        <v>0</v>
      </c>
    </row>
    <row r="47" spans="2:259" x14ac:dyDescent="0.3">
      <c r="B47" s="48">
        <v>35</v>
      </c>
      <c r="C47" s="61" t="str">
        <f t="shared" si="28"/>
        <v/>
      </c>
      <c r="D47" s="53"/>
      <c r="E47" s="52"/>
      <c r="F47" s="112"/>
      <c r="G47" s="52"/>
      <c r="H47" s="53"/>
      <c r="I47" s="52"/>
      <c r="J47" s="52"/>
      <c r="K47" s="53"/>
      <c r="L47" s="55"/>
      <c r="M47" s="108"/>
      <c r="N47" s="56"/>
      <c r="O47" s="52"/>
      <c r="P47" s="52"/>
      <c r="Q47" s="52"/>
      <c r="R47" s="52"/>
      <c r="S47" s="52"/>
      <c r="T47" s="53"/>
      <c r="U47" s="52"/>
      <c r="V47" s="52"/>
      <c r="W47" s="55"/>
      <c r="X47" s="55"/>
      <c r="Y47" s="52"/>
      <c r="Z47" s="55"/>
      <c r="AA47" s="52"/>
      <c r="AB47" s="53"/>
      <c r="AC47" s="53"/>
      <c r="AD47" s="53"/>
      <c r="AE47" s="57"/>
      <c r="AF47" s="113"/>
      <c r="AG47" s="57"/>
      <c r="AH47" s="58"/>
      <c r="AI47" s="58"/>
      <c r="AJ47" s="58"/>
      <c r="AK47" s="114"/>
      <c r="AL47" s="58"/>
      <c r="AM47" s="114"/>
      <c r="AN47" s="58"/>
      <c r="AO47" s="114"/>
      <c r="AP47" s="58"/>
      <c r="AQ47" s="114"/>
      <c r="AR47" s="58"/>
      <c r="AS47" s="114"/>
      <c r="AT47" s="58"/>
      <c r="AU47" s="114"/>
      <c r="AV47" s="58"/>
      <c r="AW47" s="114"/>
      <c r="AX47" s="58"/>
      <c r="AY47" s="114"/>
      <c r="AZ47" s="58"/>
      <c r="BA47" s="114"/>
      <c r="BB47" s="58"/>
      <c r="BC47" s="114"/>
      <c r="BD47" s="58"/>
      <c r="BE47" s="58"/>
      <c r="BF47" s="58"/>
      <c r="BG47" s="59"/>
      <c r="BH47" s="58"/>
      <c r="BI47" s="114"/>
      <c r="BJ47" s="53"/>
      <c r="BK47" s="58"/>
      <c r="BL47" s="114"/>
      <c r="BM47" s="58"/>
      <c r="BN47" s="114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3"/>
      <c r="CL47" s="58"/>
      <c r="CM47" s="58"/>
      <c r="CN47" s="60"/>
      <c r="CO47" s="57"/>
      <c r="CP47" s="58"/>
      <c r="CQ47" s="60"/>
      <c r="CR47" s="57"/>
      <c r="CS47" s="58"/>
      <c r="CT47" s="59"/>
      <c r="CU47" s="58"/>
      <c r="CV47" s="59"/>
      <c r="CW47" s="58"/>
      <c r="CX47" s="59"/>
      <c r="CY47" s="58"/>
      <c r="CZ47" s="58"/>
      <c r="DA47" s="58"/>
      <c r="DB47" s="53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7"/>
      <c r="DO47" s="57"/>
      <c r="DP47" s="57"/>
      <c r="DQ47" s="76" t="str">
        <f t="shared" si="30"/>
        <v/>
      </c>
      <c r="DR47" s="53"/>
      <c r="DS47" s="46" t="b">
        <f t="shared" si="149"/>
        <v>0</v>
      </c>
      <c r="DT47" s="46" t="str">
        <f t="shared" si="31"/>
        <v/>
      </c>
      <c r="DU47" s="46" t="b">
        <f t="shared" si="32"/>
        <v>0</v>
      </c>
      <c r="DV47" s="46" t="b">
        <f t="shared" si="33"/>
        <v>0</v>
      </c>
      <c r="DW47" s="46" t="b">
        <f t="shared" si="34"/>
        <v>0</v>
      </c>
      <c r="DY47" s="46" t="b">
        <f t="shared" si="35"/>
        <v>0</v>
      </c>
      <c r="DZ47" s="46" t="b">
        <f t="shared" si="36"/>
        <v>0</v>
      </c>
      <c r="EB47" s="46" t="b">
        <f t="shared" si="150"/>
        <v>0</v>
      </c>
      <c r="EC47" s="46" t="b">
        <f t="shared" si="151"/>
        <v>0</v>
      </c>
      <c r="ED47" s="46" t="b">
        <f t="shared" si="152"/>
        <v>0</v>
      </c>
      <c r="EE47" s="46" t="b">
        <f t="shared" si="153"/>
        <v>0</v>
      </c>
      <c r="EF47" s="46" t="b">
        <f t="shared" si="154"/>
        <v>0</v>
      </c>
      <c r="EG47" s="46" t="b">
        <f t="shared" si="155"/>
        <v>0</v>
      </c>
      <c r="EH47" s="46" t="b">
        <f t="shared" si="37"/>
        <v>0</v>
      </c>
      <c r="EI47" s="46" t="b">
        <f t="shared" si="38"/>
        <v>0</v>
      </c>
      <c r="EK47" s="46" t="b">
        <f t="shared" si="39"/>
        <v>0</v>
      </c>
      <c r="EL47" s="46" t="b">
        <f t="shared" si="40"/>
        <v>0</v>
      </c>
      <c r="EM47" s="46" t="b">
        <f t="shared" si="41"/>
        <v>0</v>
      </c>
      <c r="EN47" s="46" t="b">
        <f t="shared" si="42"/>
        <v>0</v>
      </c>
      <c r="EO47" s="46" t="b">
        <f t="shared" si="43"/>
        <v>0</v>
      </c>
      <c r="EP47" s="46" t="b">
        <f t="shared" si="44"/>
        <v>0</v>
      </c>
      <c r="EQ47" s="46" t="b">
        <f t="shared" si="45"/>
        <v>0</v>
      </c>
      <c r="ER47" s="46" t="b">
        <f>OR(AA47='Tablas '!$T$4,AA47='Tablas '!$T$7,AA47='Tablas '!$T$8,AA47='Tablas '!$T$11)</f>
        <v>0</v>
      </c>
      <c r="ES47" s="46" t="str">
        <f t="shared" si="46"/>
        <v/>
      </c>
      <c r="ET47" s="46" t="str">
        <f t="shared" si="47"/>
        <v/>
      </c>
      <c r="EU47" s="46" t="str">
        <f t="shared" si="48"/>
        <v/>
      </c>
      <c r="EV47" s="46" t="b">
        <f t="shared" si="49"/>
        <v>0</v>
      </c>
      <c r="EW47" s="46" t="b">
        <f t="shared" si="50"/>
        <v>0</v>
      </c>
      <c r="EX47" s="46" t="b">
        <f t="shared" si="51"/>
        <v>0</v>
      </c>
      <c r="EY47" s="46" t="b">
        <f t="shared" si="52"/>
        <v>0</v>
      </c>
      <c r="EZ47" s="46" t="b">
        <f t="shared" si="53"/>
        <v>0</v>
      </c>
      <c r="FA47" s="46" t="b">
        <f t="shared" si="54"/>
        <v>0</v>
      </c>
      <c r="FB47" s="46" t="b">
        <f t="shared" si="55"/>
        <v>0</v>
      </c>
      <c r="FC47" s="46" t="str">
        <f t="shared" si="56"/>
        <v/>
      </c>
      <c r="FD47" s="46" t="str">
        <f t="shared" si="57"/>
        <v/>
      </c>
      <c r="FE47" s="46" t="b">
        <f t="shared" si="58"/>
        <v>0</v>
      </c>
      <c r="FF47" s="46" t="str">
        <f t="shared" si="59"/>
        <v/>
      </c>
      <c r="FG47" s="46" t="str">
        <f t="shared" si="60"/>
        <v/>
      </c>
      <c r="FH47" s="46" t="b">
        <f t="shared" si="61"/>
        <v>0</v>
      </c>
      <c r="FI47" s="46" t="str">
        <f t="shared" si="62"/>
        <v/>
      </c>
      <c r="FJ47" s="46" t="str">
        <f t="shared" si="63"/>
        <v/>
      </c>
      <c r="FK47" s="46" t="b">
        <f t="shared" si="64"/>
        <v>0</v>
      </c>
      <c r="FL47" s="46" t="str">
        <f t="shared" si="65"/>
        <v/>
      </c>
      <c r="FM47" s="46" t="str">
        <f t="shared" si="66"/>
        <v/>
      </c>
      <c r="FN47" s="46" t="b">
        <f t="shared" si="67"/>
        <v>0</v>
      </c>
      <c r="FO47" s="46" t="str">
        <f t="shared" si="68"/>
        <v/>
      </c>
      <c r="FP47" s="46" t="str">
        <f t="shared" si="69"/>
        <v/>
      </c>
      <c r="FQ47" s="46" t="b">
        <f t="shared" si="70"/>
        <v>0</v>
      </c>
      <c r="FR47" s="46" t="str">
        <f t="shared" si="71"/>
        <v/>
      </c>
      <c r="FS47" s="46" t="str">
        <f t="shared" si="72"/>
        <v/>
      </c>
      <c r="FT47" s="46" t="b">
        <f t="shared" si="73"/>
        <v>0</v>
      </c>
      <c r="FU47" s="46" t="str">
        <f t="shared" si="74"/>
        <v/>
      </c>
      <c r="FV47" s="46" t="str">
        <f t="shared" si="75"/>
        <v/>
      </c>
      <c r="FW47" s="46" t="b">
        <f t="shared" si="76"/>
        <v>0</v>
      </c>
      <c r="FX47" s="46" t="str">
        <f t="shared" si="77"/>
        <v/>
      </c>
      <c r="FY47" s="46" t="str">
        <f t="shared" si="78"/>
        <v/>
      </c>
      <c r="FZ47" s="46" t="b">
        <f t="shared" si="79"/>
        <v>0</v>
      </c>
      <c r="GA47" s="46" t="str">
        <f t="shared" si="80"/>
        <v/>
      </c>
      <c r="GB47" s="46" t="str">
        <f t="shared" si="81"/>
        <v/>
      </c>
      <c r="GC47" s="46" t="b">
        <f t="shared" si="82"/>
        <v>0</v>
      </c>
      <c r="GD47" s="46" t="str">
        <f t="shared" si="83"/>
        <v/>
      </c>
      <c r="GE47" s="46" t="str">
        <f t="shared" si="84"/>
        <v/>
      </c>
      <c r="GF47" s="46" t="b">
        <f t="shared" si="85"/>
        <v>0</v>
      </c>
      <c r="GG47" s="46" t="b">
        <f t="shared" si="86"/>
        <v>0</v>
      </c>
      <c r="GH47" s="46" t="str">
        <f t="shared" si="87"/>
        <v/>
      </c>
      <c r="GI47" s="46" t="str">
        <f t="shared" si="88"/>
        <v/>
      </c>
      <c r="GJ47" s="46" t="str">
        <f t="shared" si="89"/>
        <v/>
      </c>
      <c r="GK47" s="46" t="b">
        <f t="shared" si="90"/>
        <v>0</v>
      </c>
      <c r="GL47" s="46" t="str">
        <f t="shared" si="91"/>
        <v/>
      </c>
      <c r="GM47" s="46" t="str">
        <f t="shared" si="92"/>
        <v/>
      </c>
      <c r="GN47" s="46" t="str">
        <f t="shared" si="93"/>
        <v/>
      </c>
      <c r="GO47" s="46" t="b">
        <f t="shared" si="94"/>
        <v>0</v>
      </c>
      <c r="GP47" s="46" t="str">
        <f t="shared" si="95"/>
        <v/>
      </c>
      <c r="GQ47" s="46" t="str">
        <f t="shared" si="96"/>
        <v/>
      </c>
      <c r="GR47" s="46" t="b">
        <f t="shared" si="97"/>
        <v>0</v>
      </c>
      <c r="GS47" s="46" t="str">
        <f t="shared" si="98"/>
        <v/>
      </c>
      <c r="GT47" s="46" t="str">
        <f t="shared" si="99"/>
        <v/>
      </c>
      <c r="GU47" s="46" t="b">
        <f t="shared" si="100"/>
        <v>0</v>
      </c>
      <c r="GV47" s="46" t="b">
        <f t="shared" si="101"/>
        <v>0</v>
      </c>
      <c r="GW47" s="46" t="b">
        <f t="shared" si="102"/>
        <v>0</v>
      </c>
      <c r="GX47" s="46" t="b">
        <f t="shared" si="103"/>
        <v>0</v>
      </c>
      <c r="GY47" s="46" t="b">
        <f t="shared" si="104"/>
        <v>0</v>
      </c>
      <c r="GZ47" s="46" t="b">
        <f t="shared" si="105"/>
        <v>0</v>
      </c>
      <c r="HA47" s="46" t="b">
        <f t="shared" si="106"/>
        <v>0</v>
      </c>
      <c r="HB47" s="46" t="b">
        <f t="shared" si="107"/>
        <v>0</v>
      </c>
      <c r="HC47" s="46" t="b">
        <f t="shared" si="108"/>
        <v>0</v>
      </c>
      <c r="HD47" s="46" t="b">
        <f t="shared" si="109"/>
        <v>0</v>
      </c>
      <c r="HE47" s="46" t="b">
        <f t="shared" si="110"/>
        <v>0</v>
      </c>
      <c r="HF47" s="46" t="b">
        <f t="shared" si="111"/>
        <v>0</v>
      </c>
      <c r="HG47" s="46" t="b">
        <f t="shared" si="112"/>
        <v>0</v>
      </c>
      <c r="HH47" s="46" t="b">
        <f t="shared" si="113"/>
        <v>0</v>
      </c>
      <c r="HI47" s="46" t="b">
        <f t="shared" si="114"/>
        <v>0</v>
      </c>
      <c r="HJ47" s="46" t="b">
        <f t="shared" si="115"/>
        <v>0</v>
      </c>
      <c r="HK47" s="46" t="b">
        <f t="shared" si="116"/>
        <v>0</v>
      </c>
      <c r="HL47" s="46" t="b">
        <f t="shared" si="117"/>
        <v>0</v>
      </c>
      <c r="HM47" s="46" t="b">
        <f t="shared" si="118"/>
        <v>0</v>
      </c>
      <c r="HN47" s="46" t="b">
        <f t="shared" si="119"/>
        <v>0</v>
      </c>
      <c r="HO47" s="46" t="b">
        <f t="shared" si="120"/>
        <v>0</v>
      </c>
      <c r="HP47" s="46" t="b">
        <f t="shared" si="156"/>
        <v>0</v>
      </c>
      <c r="HQ47" s="46" t="str">
        <f t="shared" si="121"/>
        <v/>
      </c>
      <c r="HR47" s="46" t="str">
        <f t="shared" si="157"/>
        <v/>
      </c>
      <c r="HS47" s="46" t="str">
        <f t="shared" si="158"/>
        <v/>
      </c>
      <c r="HT47" s="46" t="b">
        <f t="shared" si="159"/>
        <v>0</v>
      </c>
      <c r="HU47" s="46" t="b">
        <f t="shared" si="160"/>
        <v>0</v>
      </c>
      <c r="HV47" s="46" t="b">
        <f t="shared" si="161"/>
        <v>0</v>
      </c>
      <c r="HW47" s="46" t="b">
        <f t="shared" si="162"/>
        <v>0</v>
      </c>
      <c r="HX47" s="46" t="b">
        <f t="shared" si="163"/>
        <v>0</v>
      </c>
      <c r="HY47" s="46" t="b">
        <f t="shared" si="122"/>
        <v>0</v>
      </c>
      <c r="HZ47" s="46" t="b">
        <f t="shared" si="123"/>
        <v>0</v>
      </c>
      <c r="IA47" s="46" t="str">
        <f t="shared" si="124"/>
        <v/>
      </c>
      <c r="IB47" s="46" t="str">
        <f t="shared" si="125"/>
        <v/>
      </c>
      <c r="IC47" s="46" t="str">
        <f t="shared" si="126"/>
        <v/>
      </c>
      <c r="ID47" s="46" t="str">
        <f t="shared" si="127"/>
        <v/>
      </c>
      <c r="IE47" s="46" t="b">
        <f t="shared" si="128"/>
        <v>0</v>
      </c>
      <c r="IF47" s="46" t="str">
        <f t="shared" si="129"/>
        <v/>
      </c>
      <c r="IG47" s="46" t="str">
        <f t="shared" si="130"/>
        <v/>
      </c>
      <c r="IH47" s="46" t="b">
        <f t="shared" si="131"/>
        <v>0</v>
      </c>
      <c r="II47" s="46" t="b">
        <f t="shared" si="132"/>
        <v>0</v>
      </c>
      <c r="IJ47" s="46" t="b">
        <f t="shared" si="133"/>
        <v>0</v>
      </c>
      <c r="IK47" s="46" t="str">
        <f t="shared" si="134"/>
        <v/>
      </c>
      <c r="IL47" s="46" t="str">
        <f t="shared" si="135"/>
        <v/>
      </c>
      <c r="IM47" s="46" t="b">
        <f t="shared" si="136"/>
        <v>0</v>
      </c>
      <c r="IN47" s="46" t="b">
        <f t="shared" si="137"/>
        <v>0</v>
      </c>
      <c r="IO47" s="46" t="b">
        <f t="shared" si="138"/>
        <v>0</v>
      </c>
      <c r="IP47" s="46" t="b">
        <f t="shared" si="139"/>
        <v>0</v>
      </c>
      <c r="IQ47" s="46" t="b">
        <f t="shared" si="140"/>
        <v>0</v>
      </c>
      <c r="IR47" s="46" t="b">
        <f t="shared" si="141"/>
        <v>0</v>
      </c>
      <c r="IS47" s="46" t="b">
        <f t="shared" si="142"/>
        <v>0</v>
      </c>
      <c r="IT47" s="46" t="b">
        <f t="shared" si="143"/>
        <v>0</v>
      </c>
      <c r="IU47" s="46" t="b">
        <f t="shared" si="144"/>
        <v>0</v>
      </c>
      <c r="IV47" s="46" t="b">
        <f t="shared" si="145"/>
        <v>0</v>
      </c>
      <c r="IW47" s="46" t="b">
        <f t="shared" si="146"/>
        <v>0</v>
      </c>
      <c r="IX47" s="46" t="b">
        <f t="shared" si="147"/>
        <v>0</v>
      </c>
      <c r="IY47" s="46" t="b">
        <f t="shared" si="148"/>
        <v>0</v>
      </c>
    </row>
    <row r="48" spans="2:259" x14ac:dyDescent="0.3">
      <c r="B48" s="48">
        <v>36</v>
      </c>
      <c r="C48" s="61" t="str">
        <f t="shared" si="28"/>
        <v/>
      </c>
      <c r="D48" s="53"/>
      <c r="E48" s="52"/>
      <c r="F48" s="112"/>
      <c r="G48" s="52"/>
      <c r="H48" s="53"/>
      <c r="I48" s="52"/>
      <c r="J48" s="52"/>
      <c r="K48" s="53"/>
      <c r="L48" s="55"/>
      <c r="M48" s="108"/>
      <c r="N48" s="56"/>
      <c r="O48" s="52"/>
      <c r="P48" s="52"/>
      <c r="Q48" s="52"/>
      <c r="R48" s="52"/>
      <c r="S48" s="52"/>
      <c r="T48" s="53"/>
      <c r="U48" s="52"/>
      <c r="V48" s="52"/>
      <c r="W48" s="55"/>
      <c r="X48" s="55"/>
      <c r="Y48" s="52"/>
      <c r="Z48" s="55"/>
      <c r="AA48" s="52"/>
      <c r="AB48" s="53"/>
      <c r="AC48" s="53"/>
      <c r="AD48" s="53"/>
      <c r="AE48" s="57"/>
      <c r="AF48" s="113"/>
      <c r="AG48" s="57"/>
      <c r="AH48" s="58"/>
      <c r="AI48" s="58"/>
      <c r="AJ48" s="58"/>
      <c r="AK48" s="114"/>
      <c r="AL48" s="58"/>
      <c r="AM48" s="114"/>
      <c r="AN48" s="58"/>
      <c r="AO48" s="114"/>
      <c r="AP48" s="58"/>
      <c r="AQ48" s="114"/>
      <c r="AR48" s="58"/>
      <c r="AS48" s="114"/>
      <c r="AT48" s="58"/>
      <c r="AU48" s="114"/>
      <c r="AV48" s="58"/>
      <c r="AW48" s="114"/>
      <c r="AX48" s="58"/>
      <c r="AY48" s="114"/>
      <c r="AZ48" s="58"/>
      <c r="BA48" s="114"/>
      <c r="BB48" s="58"/>
      <c r="BC48" s="114"/>
      <c r="BD48" s="58"/>
      <c r="BE48" s="58"/>
      <c r="BF48" s="58"/>
      <c r="BG48" s="59"/>
      <c r="BH48" s="58"/>
      <c r="BI48" s="114"/>
      <c r="BJ48" s="53"/>
      <c r="BK48" s="58"/>
      <c r="BL48" s="114"/>
      <c r="BM48" s="58"/>
      <c r="BN48" s="114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3"/>
      <c r="CL48" s="58"/>
      <c r="CM48" s="58"/>
      <c r="CN48" s="60"/>
      <c r="CO48" s="57"/>
      <c r="CP48" s="58"/>
      <c r="CQ48" s="60"/>
      <c r="CR48" s="57"/>
      <c r="CS48" s="58"/>
      <c r="CT48" s="59"/>
      <c r="CU48" s="58"/>
      <c r="CV48" s="59"/>
      <c r="CW48" s="58"/>
      <c r="CX48" s="59"/>
      <c r="CY48" s="58"/>
      <c r="CZ48" s="58"/>
      <c r="DA48" s="58"/>
      <c r="DB48" s="53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7"/>
      <c r="DO48" s="57"/>
      <c r="DP48" s="57"/>
      <c r="DQ48" s="76" t="str">
        <f t="shared" si="30"/>
        <v/>
      </c>
      <c r="DR48" s="53"/>
      <c r="DS48" s="46" t="b">
        <f t="shared" si="149"/>
        <v>0</v>
      </c>
      <c r="DT48" s="46" t="str">
        <f t="shared" si="31"/>
        <v/>
      </c>
      <c r="DU48" s="46" t="b">
        <f t="shared" si="32"/>
        <v>0</v>
      </c>
      <c r="DV48" s="46" t="b">
        <f t="shared" si="33"/>
        <v>0</v>
      </c>
      <c r="DW48" s="46" t="b">
        <f t="shared" si="34"/>
        <v>0</v>
      </c>
      <c r="DY48" s="46" t="b">
        <f t="shared" si="35"/>
        <v>0</v>
      </c>
      <c r="DZ48" s="46" t="b">
        <f t="shared" si="36"/>
        <v>0</v>
      </c>
      <c r="EB48" s="46" t="b">
        <f t="shared" si="150"/>
        <v>0</v>
      </c>
      <c r="EC48" s="46" t="b">
        <f t="shared" si="151"/>
        <v>0</v>
      </c>
      <c r="ED48" s="46" t="b">
        <f t="shared" si="152"/>
        <v>0</v>
      </c>
      <c r="EE48" s="46" t="b">
        <f t="shared" si="153"/>
        <v>0</v>
      </c>
      <c r="EF48" s="46" t="b">
        <f t="shared" si="154"/>
        <v>0</v>
      </c>
      <c r="EG48" s="46" t="b">
        <f t="shared" si="155"/>
        <v>0</v>
      </c>
      <c r="EH48" s="46" t="b">
        <f t="shared" si="37"/>
        <v>0</v>
      </c>
      <c r="EI48" s="46" t="b">
        <f t="shared" si="38"/>
        <v>0</v>
      </c>
      <c r="EK48" s="46" t="b">
        <f t="shared" si="39"/>
        <v>0</v>
      </c>
      <c r="EL48" s="46" t="b">
        <f t="shared" si="40"/>
        <v>0</v>
      </c>
      <c r="EM48" s="46" t="b">
        <f t="shared" si="41"/>
        <v>0</v>
      </c>
      <c r="EN48" s="46" t="b">
        <f t="shared" si="42"/>
        <v>0</v>
      </c>
      <c r="EO48" s="46" t="b">
        <f t="shared" si="43"/>
        <v>0</v>
      </c>
      <c r="EP48" s="46" t="b">
        <f t="shared" si="44"/>
        <v>0</v>
      </c>
      <c r="EQ48" s="46" t="b">
        <f t="shared" si="45"/>
        <v>0</v>
      </c>
      <c r="ER48" s="46" t="b">
        <f>OR(AA48='Tablas '!$T$4,AA48='Tablas '!$T$7,AA48='Tablas '!$T$8,AA48='Tablas '!$T$11)</f>
        <v>0</v>
      </c>
      <c r="ES48" s="46" t="str">
        <f t="shared" si="46"/>
        <v/>
      </c>
      <c r="ET48" s="46" t="str">
        <f t="shared" si="47"/>
        <v/>
      </c>
      <c r="EU48" s="46" t="str">
        <f t="shared" si="48"/>
        <v/>
      </c>
      <c r="EV48" s="46" t="b">
        <f t="shared" si="49"/>
        <v>0</v>
      </c>
      <c r="EW48" s="46" t="b">
        <f t="shared" si="50"/>
        <v>0</v>
      </c>
      <c r="EX48" s="46" t="b">
        <f t="shared" si="51"/>
        <v>0</v>
      </c>
      <c r="EY48" s="46" t="b">
        <f t="shared" si="52"/>
        <v>0</v>
      </c>
      <c r="EZ48" s="46" t="b">
        <f t="shared" si="53"/>
        <v>0</v>
      </c>
      <c r="FA48" s="46" t="b">
        <f t="shared" si="54"/>
        <v>0</v>
      </c>
      <c r="FB48" s="46" t="b">
        <f t="shared" si="55"/>
        <v>0</v>
      </c>
      <c r="FC48" s="46" t="str">
        <f t="shared" si="56"/>
        <v/>
      </c>
      <c r="FD48" s="46" t="str">
        <f t="shared" si="57"/>
        <v/>
      </c>
      <c r="FE48" s="46" t="b">
        <f t="shared" si="58"/>
        <v>0</v>
      </c>
      <c r="FF48" s="46" t="str">
        <f t="shared" si="59"/>
        <v/>
      </c>
      <c r="FG48" s="46" t="str">
        <f t="shared" si="60"/>
        <v/>
      </c>
      <c r="FH48" s="46" t="b">
        <f t="shared" si="61"/>
        <v>0</v>
      </c>
      <c r="FI48" s="46" t="str">
        <f t="shared" si="62"/>
        <v/>
      </c>
      <c r="FJ48" s="46" t="str">
        <f t="shared" si="63"/>
        <v/>
      </c>
      <c r="FK48" s="46" t="b">
        <f t="shared" si="64"/>
        <v>0</v>
      </c>
      <c r="FL48" s="46" t="str">
        <f t="shared" si="65"/>
        <v/>
      </c>
      <c r="FM48" s="46" t="str">
        <f t="shared" si="66"/>
        <v/>
      </c>
      <c r="FN48" s="46" t="b">
        <f t="shared" si="67"/>
        <v>0</v>
      </c>
      <c r="FO48" s="46" t="str">
        <f t="shared" si="68"/>
        <v/>
      </c>
      <c r="FP48" s="46" t="str">
        <f t="shared" si="69"/>
        <v/>
      </c>
      <c r="FQ48" s="46" t="b">
        <f t="shared" si="70"/>
        <v>0</v>
      </c>
      <c r="FR48" s="46" t="str">
        <f t="shared" si="71"/>
        <v/>
      </c>
      <c r="FS48" s="46" t="str">
        <f t="shared" si="72"/>
        <v/>
      </c>
      <c r="FT48" s="46" t="b">
        <f t="shared" si="73"/>
        <v>0</v>
      </c>
      <c r="FU48" s="46" t="str">
        <f t="shared" si="74"/>
        <v/>
      </c>
      <c r="FV48" s="46" t="str">
        <f t="shared" si="75"/>
        <v/>
      </c>
      <c r="FW48" s="46" t="b">
        <f t="shared" si="76"/>
        <v>0</v>
      </c>
      <c r="FX48" s="46" t="str">
        <f t="shared" si="77"/>
        <v/>
      </c>
      <c r="FY48" s="46" t="str">
        <f t="shared" si="78"/>
        <v/>
      </c>
      <c r="FZ48" s="46" t="b">
        <f t="shared" si="79"/>
        <v>0</v>
      </c>
      <c r="GA48" s="46" t="str">
        <f t="shared" si="80"/>
        <v/>
      </c>
      <c r="GB48" s="46" t="str">
        <f t="shared" si="81"/>
        <v/>
      </c>
      <c r="GC48" s="46" t="b">
        <f t="shared" si="82"/>
        <v>0</v>
      </c>
      <c r="GD48" s="46" t="str">
        <f t="shared" si="83"/>
        <v/>
      </c>
      <c r="GE48" s="46" t="str">
        <f t="shared" si="84"/>
        <v/>
      </c>
      <c r="GF48" s="46" t="b">
        <f t="shared" si="85"/>
        <v>0</v>
      </c>
      <c r="GG48" s="46" t="b">
        <f t="shared" si="86"/>
        <v>0</v>
      </c>
      <c r="GH48" s="46" t="str">
        <f t="shared" si="87"/>
        <v/>
      </c>
      <c r="GI48" s="46" t="str">
        <f t="shared" si="88"/>
        <v/>
      </c>
      <c r="GJ48" s="46" t="str">
        <f t="shared" si="89"/>
        <v/>
      </c>
      <c r="GK48" s="46" t="b">
        <f t="shared" si="90"/>
        <v>0</v>
      </c>
      <c r="GL48" s="46" t="str">
        <f t="shared" si="91"/>
        <v/>
      </c>
      <c r="GM48" s="46" t="str">
        <f t="shared" si="92"/>
        <v/>
      </c>
      <c r="GN48" s="46" t="str">
        <f t="shared" si="93"/>
        <v/>
      </c>
      <c r="GO48" s="46" t="b">
        <f t="shared" si="94"/>
        <v>0</v>
      </c>
      <c r="GP48" s="46" t="str">
        <f t="shared" si="95"/>
        <v/>
      </c>
      <c r="GQ48" s="46" t="str">
        <f t="shared" si="96"/>
        <v/>
      </c>
      <c r="GR48" s="46" t="b">
        <f t="shared" si="97"/>
        <v>0</v>
      </c>
      <c r="GS48" s="46" t="str">
        <f t="shared" si="98"/>
        <v/>
      </c>
      <c r="GT48" s="46" t="str">
        <f t="shared" si="99"/>
        <v/>
      </c>
      <c r="GU48" s="46" t="b">
        <f t="shared" si="100"/>
        <v>0</v>
      </c>
      <c r="GV48" s="46" t="b">
        <f t="shared" si="101"/>
        <v>0</v>
      </c>
      <c r="GW48" s="46" t="b">
        <f t="shared" si="102"/>
        <v>0</v>
      </c>
      <c r="GX48" s="46" t="b">
        <f t="shared" si="103"/>
        <v>0</v>
      </c>
      <c r="GY48" s="46" t="b">
        <f t="shared" si="104"/>
        <v>0</v>
      </c>
      <c r="GZ48" s="46" t="b">
        <f t="shared" si="105"/>
        <v>0</v>
      </c>
      <c r="HA48" s="46" t="b">
        <f t="shared" si="106"/>
        <v>0</v>
      </c>
      <c r="HB48" s="46" t="b">
        <f t="shared" si="107"/>
        <v>0</v>
      </c>
      <c r="HC48" s="46" t="b">
        <f t="shared" si="108"/>
        <v>0</v>
      </c>
      <c r="HD48" s="46" t="b">
        <f t="shared" si="109"/>
        <v>0</v>
      </c>
      <c r="HE48" s="46" t="b">
        <f t="shared" si="110"/>
        <v>0</v>
      </c>
      <c r="HF48" s="46" t="b">
        <f t="shared" si="111"/>
        <v>0</v>
      </c>
      <c r="HG48" s="46" t="b">
        <f t="shared" si="112"/>
        <v>0</v>
      </c>
      <c r="HH48" s="46" t="b">
        <f t="shared" si="113"/>
        <v>0</v>
      </c>
      <c r="HI48" s="46" t="b">
        <f t="shared" si="114"/>
        <v>0</v>
      </c>
      <c r="HJ48" s="46" t="b">
        <f t="shared" si="115"/>
        <v>0</v>
      </c>
      <c r="HK48" s="46" t="b">
        <f t="shared" si="116"/>
        <v>0</v>
      </c>
      <c r="HL48" s="46" t="b">
        <f t="shared" si="117"/>
        <v>0</v>
      </c>
      <c r="HM48" s="46" t="b">
        <f t="shared" si="118"/>
        <v>0</v>
      </c>
      <c r="HN48" s="46" t="b">
        <f t="shared" si="119"/>
        <v>0</v>
      </c>
      <c r="HO48" s="46" t="b">
        <f t="shared" si="120"/>
        <v>0</v>
      </c>
      <c r="HP48" s="46" t="b">
        <f t="shared" si="156"/>
        <v>0</v>
      </c>
      <c r="HQ48" s="46" t="str">
        <f t="shared" si="121"/>
        <v/>
      </c>
      <c r="HR48" s="46" t="str">
        <f t="shared" si="157"/>
        <v/>
      </c>
      <c r="HS48" s="46" t="str">
        <f t="shared" si="158"/>
        <v/>
      </c>
      <c r="HT48" s="46" t="b">
        <f t="shared" si="159"/>
        <v>0</v>
      </c>
      <c r="HU48" s="46" t="b">
        <f t="shared" si="160"/>
        <v>0</v>
      </c>
      <c r="HV48" s="46" t="b">
        <f t="shared" si="161"/>
        <v>0</v>
      </c>
      <c r="HW48" s="46" t="b">
        <f t="shared" si="162"/>
        <v>0</v>
      </c>
      <c r="HX48" s="46" t="b">
        <f t="shared" si="163"/>
        <v>0</v>
      </c>
      <c r="HY48" s="46" t="b">
        <f t="shared" si="122"/>
        <v>0</v>
      </c>
      <c r="HZ48" s="46" t="b">
        <f t="shared" si="123"/>
        <v>0</v>
      </c>
      <c r="IA48" s="46" t="str">
        <f t="shared" si="124"/>
        <v/>
      </c>
      <c r="IB48" s="46" t="str">
        <f t="shared" si="125"/>
        <v/>
      </c>
      <c r="IC48" s="46" t="str">
        <f t="shared" si="126"/>
        <v/>
      </c>
      <c r="ID48" s="46" t="str">
        <f t="shared" si="127"/>
        <v/>
      </c>
      <c r="IE48" s="46" t="b">
        <f t="shared" si="128"/>
        <v>0</v>
      </c>
      <c r="IF48" s="46" t="str">
        <f t="shared" si="129"/>
        <v/>
      </c>
      <c r="IG48" s="46" t="str">
        <f t="shared" si="130"/>
        <v/>
      </c>
      <c r="IH48" s="46" t="b">
        <f t="shared" si="131"/>
        <v>0</v>
      </c>
      <c r="II48" s="46" t="b">
        <f t="shared" si="132"/>
        <v>0</v>
      </c>
      <c r="IJ48" s="46" t="b">
        <f t="shared" si="133"/>
        <v>0</v>
      </c>
      <c r="IK48" s="46" t="str">
        <f t="shared" si="134"/>
        <v/>
      </c>
      <c r="IL48" s="46" t="str">
        <f t="shared" si="135"/>
        <v/>
      </c>
      <c r="IM48" s="46" t="b">
        <f t="shared" si="136"/>
        <v>0</v>
      </c>
      <c r="IN48" s="46" t="b">
        <f t="shared" si="137"/>
        <v>0</v>
      </c>
      <c r="IO48" s="46" t="b">
        <f t="shared" si="138"/>
        <v>0</v>
      </c>
      <c r="IP48" s="46" t="b">
        <f t="shared" si="139"/>
        <v>0</v>
      </c>
      <c r="IQ48" s="46" t="b">
        <f t="shared" si="140"/>
        <v>0</v>
      </c>
      <c r="IR48" s="46" t="b">
        <f t="shared" si="141"/>
        <v>0</v>
      </c>
      <c r="IS48" s="46" t="b">
        <f t="shared" si="142"/>
        <v>0</v>
      </c>
      <c r="IT48" s="46" t="b">
        <f t="shared" si="143"/>
        <v>0</v>
      </c>
      <c r="IU48" s="46" t="b">
        <f t="shared" si="144"/>
        <v>0</v>
      </c>
      <c r="IV48" s="46" t="b">
        <f t="shared" si="145"/>
        <v>0</v>
      </c>
      <c r="IW48" s="46" t="b">
        <f t="shared" si="146"/>
        <v>0</v>
      </c>
      <c r="IX48" s="46" t="b">
        <f t="shared" si="147"/>
        <v>0</v>
      </c>
      <c r="IY48" s="46" t="b">
        <f t="shared" si="148"/>
        <v>0</v>
      </c>
    </row>
    <row r="49" spans="2:259" x14ac:dyDescent="0.3">
      <c r="B49" s="48">
        <v>37</v>
      </c>
      <c r="C49" s="61" t="str">
        <f t="shared" si="28"/>
        <v/>
      </c>
      <c r="D49" s="53"/>
      <c r="E49" s="52"/>
      <c r="F49" s="112"/>
      <c r="G49" s="52"/>
      <c r="H49" s="53"/>
      <c r="I49" s="52"/>
      <c r="J49" s="52"/>
      <c r="K49" s="53"/>
      <c r="L49" s="55"/>
      <c r="M49" s="108"/>
      <c r="N49" s="56"/>
      <c r="O49" s="52"/>
      <c r="P49" s="52"/>
      <c r="Q49" s="52"/>
      <c r="R49" s="52"/>
      <c r="S49" s="52"/>
      <c r="T49" s="53"/>
      <c r="U49" s="52"/>
      <c r="V49" s="52"/>
      <c r="W49" s="55"/>
      <c r="X49" s="55"/>
      <c r="Y49" s="52"/>
      <c r="Z49" s="55"/>
      <c r="AA49" s="52"/>
      <c r="AB49" s="53"/>
      <c r="AC49" s="53"/>
      <c r="AD49" s="53"/>
      <c r="AE49" s="57"/>
      <c r="AF49" s="113"/>
      <c r="AG49" s="57"/>
      <c r="AH49" s="58"/>
      <c r="AI49" s="58"/>
      <c r="AJ49" s="58"/>
      <c r="AK49" s="114"/>
      <c r="AL49" s="58"/>
      <c r="AM49" s="114"/>
      <c r="AN49" s="58"/>
      <c r="AO49" s="114"/>
      <c r="AP49" s="58"/>
      <c r="AQ49" s="114"/>
      <c r="AR49" s="58"/>
      <c r="AS49" s="114"/>
      <c r="AT49" s="58"/>
      <c r="AU49" s="114"/>
      <c r="AV49" s="58"/>
      <c r="AW49" s="114"/>
      <c r="AX49" s="58"/>
      <c r="AY49" s="114"/>
      <c r="AZ49" s="58"/>
      <c r="BA49" s="114"/>
      <c r="BB49" s="58"/>
      <c r="BC49" s="114"/>
      <c r="BD49" s="58"/>
      <c r="BE49" s="58"/>
      <c r="BF49" s="58"/>
      <c r="BG49" s="59"/>
      <c r="BH49" s="58"/>
      <c r="BI49" s="114"/>
      <c r="BJ49" s="53"/>
      <c r="BK49" s="58"/>
      <c r="BL49" s="114"/>
      <c r="BM49" s="58"/>
      <c r="BN49" s="114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3"/>
      <c r="CL49" s="58"/>
      <c r="CM49" s="58"/>
      <c r="CN49" s="60"/>
      <c r="CO49" s="57"/>
      <c r="CP49" s="58"/>
      <c r="CQ49" s="60"/>
      <c r="CR49" s="57"/>
      <c r="CS49" s="58"/>
      <c r="CT49" s="59"/>
      <c r="CU49" s="58"/>
      <c r="CV49" s="59"/>
      <c r="CW49" s="58"/>
      <c r="CX49" s="59"/>
      <c r="CY49" s="58"/>
      <c r="CZ49" s="58"/>
      <c r="DA49" s="58"/>
      <c r="DB49" s="53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7"/>
      <c r="DO49" s="57"/>
      <c r="DP49" s="57"/>
      <c r="DQ49" s="76" t="str">
        <f t="shared" si="30"/>
        <v/>
      </c>
      <c r="DR49" s="53"/>
      <c r="DS49" s="46" t="b">
        <f t="shared" si="149"/>
        <v>0</v>
      </c>
      <c r="DT49" s="46" t="str">
        <f t="shared" si="31"/>
        <v/>
      </c>
      <c r="DU49" s="46" t="b">
        <f t="shared" si="32"/>
        <v>0</v>
      </c>
      <c r="DV49" s="46" t="b">
        <f t="shared" si="33"/>
        <v>0</v>
      </c>
      <c r="DW49" s="46" t="b">
        <f t="shared" si="34"/>
        <v>0</v>
      </c>
      <c r="DY49" s="46" t="b">
        <f t="shared" si="35"/>
        <v>0</v>
      </c>
      <c r="DZ49" s="46" t="b">
        <f t="shared" si="36"/>
        <v>0</v>
      </c>
      <c r="EB49" s="46" t="b">
        <f t="shared" si="150"/>
        <v>0</v>
      </c>
      <c r="EC49" s="46" t="b">
        <f t="shared" si="151"/>
        <v>0</v>
      </c>
      <c r="ED49" s="46" t="b">
        <f t="shared" si="152"/>
        <v>0</v>
      </c>
      <c r="EE49" s="46" t="b">
        <f t="shared" si="153"/>
        <v>0</v>
      </c>
      <c r="EF49" s="46" t="b">
        <f t="shared" si="154"/>
        <v>0</v>
      </c>
      <c r="EG49" s="46" t="b">
        <f t="shared" si="155"/>
        <v>0</v>
      </c>
      <c r="EH49" s="46" t="b">
        <f t="shared" si="37"/>
        <v>0</v>
      </c>
      <c r="EI49" s="46" t="b">
        <f t="shared" si="38"/>
        <v>0</v>
      </c>
      <c r="EK49" s="46" t="b">
        <f t="shared" si="39"/>
        <v>0</v>
      </c>
      <c r="EL49" s="46" t="b">
        <f t="shared" si="40"/>
        <v>0</v>
      </c>
      <c r="EM49" s="46" t="b">
        <f t="shared" si="41"/>
        <v>0</v>
      </c>
      <c r="EN49" s="46" t="b">
        <f t="shared" si="42"/>
        <v>0</v>
      </c>
      <c r="EO49" s="46" t="b">
        <f t="shared" si="43"/>
        <v>0</v>
      </c>
      <c r="EP49" s="46" t="b">
        <f t="shared" si="44"/>
        <v>0</v>
      </c>
      <c r="EQ49" s="46" t="b">
        <f t="shared" si="45"/>
        <v>0</v>
      </c>
      <c r="ER49" s="46" t="b">
        <f>OR(AA49='Tablas '!$T$4,AA49='Tablas '!$T$7,AA49='Tablas '!$T$8,AA49='Tablas '!$T$11)</f>
        <v>0</v>
      </c>
      <c r="ES49" s="46" t="str">
        <f t="shared" si="46"/>
        <v/>
      </c>
      <c r="ET49" s="46" t="str">
        <f t="shared" si="47"/>
        <v/>
      </c>
      <c r="EU49" s="46" t="str">
        <f t="shared" si="48"/>
        <v/>
      </c>
      <c r="EV49" s="46" t="b">
        <f t="shared" si="49"/>
        <v>0</v>
      </c>
      <c r="EW49" s="46" t="b">
        <f t="shared" si="50"/>
        <v>0</v>
      </c>
      <c r="EX49" s="46" t="b">
        <f t="shared" si="51"/>
        <v>0</v>
      </c>
      <c r="EY49" s="46" t="b">
        <f t="shared" si="52"/>
        <v>0</v>
      </c>
      <c r="EZ49" s="46" t="b">
        <f t="shared" si="53"/>
        <v>0</v>
      </c>
      <c r="FA49" s="46" t="b">
        <f t="shared" si="54"/>
        <v>0</v>
      </c>
      <c r="FB49" s="46" t="b">
        <f t="shared" si="55"/>
        <v>0</v>
      </c>
      <c r="FC49" s="46" t="str">
        <f t="shared" si="56"/>
        <v/>
      </c>
      <c r="FD49" s="46" t="str">
        <f t="shared" si="57"/>
        <v/>
      </c>
      <c r="FE49" s="46" t="b">
        <f t="shared" si="58"/>
        <v>0</v>
      </c>
      <c r="FF49" s="46" t="str">
        <f t="shared" si="59"/>
        <v/>
      </c>
      <c r="FG49" s="46" t="str">
        <f t="shared" si="60"/>
        <v/>
      </c>
      <c r="FH49" s="46" t="b">
        <f t="shared" si="61"/>
        <v>0</v>
      </c>
      <c r="FI49" s="46" t="str">
        <f t="shared" si="62"/>
        <v/>
      </c>
      <c r="FJ49" s="46" t="str">
        <f t="shared" si="63"/>
        <v/>
      </c>
      <c r="FK49" s="46" t="b">
        <f t="shared" si="64"/>
        <v>0</v>
      </c>
      <c r="FL49" s="46" t="str">
        <f t="shared" si="65"/>
        <v/>
      </c>
      <c r="FM49" s="46" t="str">
        <f t="shared" si="66"/>
        <v/>
      </c>
      <c r="FN49" s="46" t="b">
        <f t="shared" si="67"/>
        <v>0</v>
      </c>
      <c r="FO49" s="46" t="str">
        <f t="shared" si="68"/>
        <v/>
      </c>
      <c r="FP49" s="46" t="str">
        <f t="shared" si="69"/>
        <v/>
      </c>
      <c r="FQ49" s="46" t="b">
        <f t="shared" si="70"/>
        <v>0</v>
      </c>
      <c r="FR49" s="46" t="str">
        <f t="shared" si="71"/>
        <v/>
      </c>
      <c r="FS49" s="46" t="str">
        <f t="shared" si="72"/>
        <v/>
      </c>
      <c r="FT49" s="46" t="b">
        <f t="shared" si="73"/>
        <v>0</v>
      </c>
      <c r="FU49" s="46" t="str">
        <f t="shared" si="74"/>
        <v/>
      </c>
      <c r="FV49" s="46" t="str">
        <f t="shared" si="75"/>
        <v/>
      </c>
      <c r="FW49" s="46" t="b">
        <f t="shared" si="76"/>
        <v>0</v>
      </c>
      <c r="FX49" s="46" t="str">
        <f t="shared" si="77"/>
        <v/>
      </c>
      <c r="FY49" s="46" t="str">
        <f t="shared" si="78"/>
        <v/>
      </c>
      <c r="FZ49" s="46" t="b">
        <f t="shared" si="79"/>
        <v>0</v>
      </c>
      <c r="GA49" s="46" t="str">
        <f t="shared" si="80"/>
        <v/>
      </c>
      <c r="GB49" s="46" t="str">
        <f t="shared" si="81"/>
        <v/>
      </c>
      <c r="GC49" s="46" t="b">
        <f t="shared" si="82"/>
        <v>0</v>
      </c>
      <c r="GD49" s="46" t="str">
        <f t="shared" si="83"/>
        <v/>
      </c>
      <c r="GE49" s="46" t="str">
        <f t="shared" si="84"/>
        <v/>
      </c>
      <c r="GF49" s="46" t="b">
        <f t="shared" si="85"/>
        <v>0</v>
      </c>
      <c r="GG49" s="46" t="b">
        <f t="shared" si="86"/>
        <v>0</v>
      </c>
      <c r="GH49" s="46" t="str">
        <f t="shared" si="87"/>
        <v/>
      </c>
      <c r="GI49" s="46" t="str">
        <f t="shared" si="88"/>
        <v/>
      </c>
      <c r="GJ49" s="46" t="str">
        <f t="shared" si="89"/>
        <v/>
      </c>
      <c r="GK49" s="46" t="b">
        <f t="shared" si="90"/>
        <v>0</v>
      </c>
      <c r="GL49" s="46" t="str">
        <f t="shared" si="91"/>
        <v/>
      </c>
      <c r="GM49" s="46" t="str">
        <f t="shared" si="92"/>
        <v/>
      </c>
      <c r="GN49" s="46" t="str">
        <f t="shared" si="93"/>
        <v/>
      </c>
      <c r="GO49" s="46" t="b">
        <f t="shared" si="94"/>
        <v>0</v>
      </c>
      <c r="GP49" s="46" t="str">
        <f t="shared" si="95"/>
        <v/>
      </c>
      <c r="GQ49" s="46" t="str">
        <f t="shared" si="96"/>
        <v/>
      </c>
      <c r="GR49" s="46" t="b">
        <f t="shared" si="97"/>
        <v>0</v>
      </c>
      <c r="GS49" s="46" t="str">
        <f t="shared" si="98"/>
        <v/>
      </c>
      <c r="GT49" s="46" t="str">
        <f t="shared" si="99"/>
        <v/>
      </c>
      <c r="GU49" s="46" t="b">
        <f t="shared" si="100"/>
        <v>0</v>
      </c>
      <c r="GV49" s="46" t="b">
        <f t="shared" si="101"/>
        <v>0</v>
      </c>
      <c r="GW49" s="46" t="b">
        <f t="shared" si="102"/>
        <v>0</v>
      </c>
      <c r="GX49" s="46" t="b">
        <f t="shared" si="103"/>
        <v>0</v>
      </c>
      <c r="GY49" s="46" t="b">
        <f t="shared" si="104"/>
        <v>0</v>
      </c>
      <c r="GZ49" s="46" t="b">
        <f t="shared" si="105"/>
        <v>0</v>
      </c>
      <c r="HA49" s="46" t="b">
        <f t="shared" si="106"/>
        <v>0</v>
      </c>
      <c r="HB49" s="46" t="b">
        <f t="shared" si="107"/>
        <v>0</v>
      </c>
      <c r="HC49" s="46" t="b">
        <f t="shared" si="108"/>
        <v>0</v>
      </c>
      <c r="HD49" s="46" t="b">
        <f t="shared" si="109"/>
        <v>0</v>
      </c>
      <c r="HE49" s="46" t="b">
        <f t="shared" si="110"/>
        <v>0</v>
      </c>
      <c r="HF49" s="46" t="b">
        <f t="shared" si="111"/>
        <v>0</v>
      </c>
      <c r="HG49" s="46" t="b">
        <f t="shared" si="112"/>
        <v>0</v>
      </c>
      <c r="HH49" s="46" t="b">
        <f t="shared" si="113"/>
        <v>0</v>
      </c>
      <c r="HI49" s="46" t="b">
        <f t="shared" si="114"/>
        <v>0</v>
      </c>
      <c r="HJ49" s="46" t="b">
        <f t="shared" si="115"/>
        <v>0</v>
      </c>
      <c r="HK49" s="46" t="b">
        <f t="shared" si="116"/>
        <v>0</v>
      </c>
      <c r="HL49" s="46" t="b">
        <f t="shared" si="117"/>
        <v>0</v>
      </c>
      <c r="HM49" s="46" t="b">
        <f t="shared" si="118"/>
        <v>0</v>
      </c>
      <c r="HN49" s="46" t="b">
        <f t="shared" si="119"/>
        <v>0</v>
      </c>
      <c r="HO49" s="46" t="b">
        <f t="shared" si="120"/>
        <v>0</v>
      </c>
      <c r="HP49" s="46" t="b">
        <f t="shared" si="156"/>
        <v>0</v>
      </c>
      <c r="HQ49" s="46" t="str">
        <f t="shared" si="121"/>
        <v/>
      </c>
      <c r="HR49" s="46" t="str">
        <f t="shared" si="157"/>
        <v/>
      </c>
      <c r="HS49" s="46" t="str">
        <f t="shared" si="158"/>
        <v/>
      </c>
      <c r="HT49" s="46" t="b">
        <f t="shared" si="159"/>
        <v>0</v>
      </c>
      <c r="HU49" s="46" t="b">
        <f t="shared" si="160"/>
        <v>0</v>
      </c>
      <c r="HV49" s="46" t="b">
        <f t="shared" si="161"/>
        <v>0</v>
      </c>
      <c r="HW49" s="46" t="b">
        <f t="shared" si="162"/>
        <v>0</v>
      </c>
      <c r="HX49" s="46" t="b">
        <f t="shared" si="163"/>
        <v>0</v>
      </c>
      <c r="HY49" s="46" t="b">
        <f t="shared" si="122"/>
        <v>0</v>
      </c>
      <c r="HZ49" s="46" t="b">
        <f t="shared" si="123"/>
        <v>0</v>
      </c>
      <c r="IA49" s="46" t="str">
        <f t="shared" si="124"/>
        <v/>
      </c>
      <c r="IB49" s="46" t="str">
        <f t="shared" si="125"/>
        <v/>
      </c>
      <c r="IC49" s="46" t="str">
        <f t="shared" si="126"/>
        <v/>
      </c>
      <c r="ID49" s="46" t="str">
        <f t="shared" si="127"/>
        <v/>
      </c>
      <c r="IE49" s="46" t="b">
        <f t="shared" si="128"/>
        <v>0</v>
      </c>
      <c r="IF49" s="46" t="str">
        <f t="shared" si="129"/>
        <v/>
      </c>
      <c r="IG49" s="46" t="str">
        <f t="shared" si="130"/>
        <v/>
      </c>
      <c r="IH49" s="46" t="b">
        <f t="shared" si="131"/>
        <v>0</v>
      </c>
      <c r="II49" s="46" t="b">
        <f t="shared" si="132"/>
        <v>0</v>
      </c>
      <c r="IJ49" s="46" t="b">
        <f t="shared" si="133"/>
        <v>0</v>
      </c>
      <c r="IK49" s="46" t="str">
        <f t="shared" si="134"/>
        <v/>
      </c>
      <c r="IL49" s="46" t="str">
        <f t="shared" si="135"/>
        <v/>
      </c>
      <c r="IM49" s="46" t="b">
        <f t="shared" si="136"/>
        <v>0</v>
      </c>
      <c r="IN49" s="46" t="b">
        <f t="shared" si="137"/>
        <v>0</v>
      </c>
      <c r="IO49" s="46" t="b">
        <f t="shared" si="138"/>
        <v>0</v>
      </c>
      <c r="IP49" s="46" t="b">
        <f t="shared" si="139"/>
        <v>0</v>
      </c>
      <c r="IQ49" s="46" t="b">
        <f t="shared" si="140"/>
        <v>0</v>
      </c>
      <c r="IR49" s="46" t="b">
        <f t="shared" si="141"/>
        <v>0</v>
      </c>
      <c r="IS49" s="46" t="b">
        <f t="shared" si="142"/>
        <v>0</v>
      </c>
      <c r="IT49" s="46" t="b">
        <f t="shared" si="143"/>
        <v>0</v>
      </c>
      <c r="IU49" s="46" t="b">
        <f t="shared" si="144"/>
        <v>0</v>
      </c>
      <c r="IV49" s="46" t="b">
        <f t="shared" si="145"/>
        <v>0</v>
      </c>
      <c r="IW49" s="46" t="b">
        <f t="shared" si="146"/>
        <v>0</v>
      </c>
      <c r="IX49" s="46" t="b">
        <f t="shared" si="147"/>
        <v>0</v>
      </c>
      <c r="IY49" s="46" t="b">
        <f t="shared" si="148"/>
        <v>0</v>
      </c>
    </row>
    <row r="50" spans="2:259" x14ac:dyDescent="0.3">
      <c r="B50" s="48">
        <v>38</v>
      </c>
      <c r="C50" s="61" t="str">
        <f t="shared" si="28"/>
        <v/>
      </c>
      <c r="D50" s="53"/>
      <c r="E50" s="52"/>
      <c r="F50" s="112"/>
      <c r="G50" s="52"/>
      <c r="H50" s="53"/>
      <c r="I50" s="52"/>
      <c r="J50" s="52"/>
      <c r="K50" s="53"/>
      <c r="L50" s="55"/>
      <c r="M50" s="108"/>
      <c r="N50" s="56"/>
      <c r="O50" s="52"/>
      <c r="P50" s="52"/>
      <c r="Q50" s="52"/>
      <c r="R50" s="52"/>
      <c r="S50" s="52"/>
      <c r="T50" s="53"/>
      <c r="U50" s="52"/>
      <c r="V50" s="52"/>
      <c r="W50" s="55"/>
      <c r="X50" s="55"/>
      <c r="Y50" s="52"/>
      <c r="Z50" s="55"/>
      <c r="AA50" s="52"/>
      <c r="AB50" s="53"/>
      <c r="AC50" s="53"/>
      <c r="AD50" s="53"/>
      <c r="AE50" s="57"/>
      <c r="AF50" s="113"/>
      <c r="AG50" s="57"/>
      <c r="AH50" s="58"/>
      <c r="AI50" s="58"/>
      <c r="AJ50" s="58"/>
      <c r="AK50" s="114"/>
      <c r="AL50" s="58"/>
      <c r="AM50" s="114"/>
      <c r="AN50" s="58"/>
      <c r="AO50" s="114"/>
      <c r="AP50" s="58"/>
      <c r="AQ50" s="114"/>
      <c r="AR50" s="58"/>
      <c r="AS50" s="114"/>
      <c r="AT50" s="58"/>
      <c r="AU50" s="114"/>
      <c r="AV50" s="58"/>
      <c r="AW50" s="114"/>
      <c r="AX50" s="58"/>
      <c r="AY50" s="114"/>
      <c r="AZ50" s="58"/>
      <c r="BA50" s="114"/>
      <c r="BB50" s="58"/>
      <c r="BC50" s="114"/>
      <c r="BD50" s="58"/>
      <c r="BE50" s="58"/>
      <c r="BF50" s="58"/>
      <c r="BG50" s="59"/>
      <c r="BH50" s="58"/>
      <c r="BI50" s="114"/>
      <c r="BJ50" s="53"/>
      <c r="BK50" s="58"/>
      <c r="BL50" s="114"/>
      <c r="BM50" s="58"/>
      <c r="BN50" s="114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3"/>
      <c r="CL50" s="58"/>
      <c r="CM50" s="58"/>
      <c r="CN50" s="60"/>
      <c r="CO50" s="57"/>
      <c r="CP50" s="58"/>
      <c r="CQ50" s="60"/>
      <c r="CR50" s="57"/>
      <c r="CS50" s="58"/>
      <c r="CT50" s="59"/>
      <c r="CU50" s="58"/>
      <c r="CV50" s="59"/>
      <c r="CW50" s="58"/>
      <c r="CX50" s="59"/>
      <c r="CY50" s="58"/>
      <c r="CZ50" s="58"/>
      <c r="DA50" s="58"/>
      <c r="DB50" s="53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7"/>
      <c r="DO50" s="57"/>
      <c r="DP50" s="57"/>
      <c r="DQ50" s="76" t="str">
        <f t="shared" si="30"/>
        <v/>
      </c>
      <c r="DR50" s="53"/>
      <c r="DS50" s="46" t="b">
        <f t="shared" si="149"/>
        <v>0</v>
      </c>
      <c r="DT50" s="46" t="str">
        <f t="shared" si="31"/>
        <v/>
      </c>
      <c r="DU50" s="46" t="b">
        <f t="shared" si="32"/>
        <v>0</v>
      </c>
      <c r="DV50" s="46" t="b">
        <f t="shared" si="33"/>
        <v>0</v>
      </c>
      <c r="DW50" s="46" t="b">
        <f t="shared" si="34"/>
        <v>0</v>
      </c>
      <c r="DY50" s="46" t="b">
        <f t="shared" si="35"/>
        <v>0</v>
      </c>
      <c r="DZ50" s="46" t="b">
        <f t="shared" si="36"/>
        <v>0</v>
      </c>
      <c r="EB50" s="46" t="b">
        <f t="shared" si="150"/>
        <v>0</v>
      </c>
      <c r="EC50" s="46" t="b">
        <f t="shared" si="151"/>
        <v>0</v>
      </c>
      <c r="ED50" s="46" t="b">
        <f t="shared" si="152"/>
        <v>0</v>
      </c>
      <c r="EE50" s="46" t="b">
        <f t="shared" si="153"/>
        <v>0</v>
      </c>
      <c r="EF50" s="46" t="b">
        <f t="shared" si="154"/>
        <v>0</v>
      </c>
      <c r="EG50" s="46" t="b">
        <f t="shared" si="155"/>
        <v>0</v>
      </c>
      <c r="EH50" s="46" t="b">
        <f t="shared" si="37"/>
        <v>0</v>
      </c>
      <c r="EI50" s="46" t="b">
        <f t="shared" si="38"/>
        <v>0</v>
      </c>
      <c r="EK50" s="46" t="b">
        <f t="shared" si="39"/>
        <v>0</v>
      </c>
      <c r="EL50" s="46" t="b">
        <f t="shared" si="40"/>
        <v>0</v>
      </c>
      <c r="EM50" s="46" t="b">
        <f t="shared" si="41"/>
        <v>0</v>
      </c>
      <c r="EN50" s="46" t="b">
        <f t="shared" si="42"/>
        <v>0</v>
      </c>
      <c r="EO50" s="46" t="b">
        <f t="shared" si="43"/>
        <v>0</v>
      </c>
      <c r="EP50" s="46" t="b">
        <f t="shared" si="44"/>
        <v>0</v>
      </c>
      <c r="EQ50" s="46" t="b">
        <f t="shared" si="45"/>
        <v>0</v>
      </c>
      <c r="ER50" s="46" t="b">
        <f>OR(AA50='Tablas '!$T$4,AA50='Tablas '!$T$7,AA50='Tablas '!$T$8,AA50='Tablas '!$T$11)</f>
        <v>0</v>
      </c>
      <c r="ES50" s="46" t="str">
        <f t="shared" si="46"/>
        <v/>
      </c>
      <c r="ET50" s="46" t="str">
        <f t="shared" si="47"/>
        <v/>
      </c>
      <c r="EU50" s="46" t="str">
        <f t="shared" si="48"/>
        <v/>
      </c>
      <c r="EV50" s="46" t="b">
        <f t="shared" si="49"/>
        <v>0</v>
      </c>
      <c r="EW50" s="46" t="b">
        <f t="shared" si="50"/>
        <v>0</v>
      </c>
      <c r="EX50" s="46" t="b">
        <f t="shared" si="51"/>
        <v>0</v>
      </c>
      <c r="EY50" s="46" t="b">
        <f t="shared" si="52"/>
        <v>0</v>
      </c>
      <c r="EZ50" s="46" t="b">
        <f t="shared" si="53"/>
        <v>0</v>
      </c>
      <c r="FA50" s="46" t="b">
        <f t="shared" si="54"/>
        <v>0</v>
      </c>
      <c r="FB50" s="46" t="b">
        <f t="shared" si="55"/>
        <v>0</v>
      </c>
      <c r="FC50" s="46" t="str">
        <f t="shared" si="56"/>
        <v/>
      </c>
      <c r="FD50" s="46" t="str">
        <f t="shared" si="57"/>
        <v/>
      </c>
      <c r="FE50" s="46" t="b">
        <f t="shared" si="58"/>
        <v>0</v>
      </c>
      <c r="FF50" s="46" t="str">
        <f t="shared" si="59"/>
        <v/>
      </c>
      <c r="FG50" s="46" t="str">
        <f t="shared" si="60"/>
        <v/>
      </c>
      <c r="FH50" s="46" t="b">
        <f t="shared" si="61"/>
        <v>0</v>
      </c>
      <c r="FI50" s="46" t="str">
        <f t="shared" si="62"/>
        <v/>
      </c>
      <c r="FJ50" s="46" t="str">
        <f t="shared" si="63"/>
        <v/>
      </c>
      <c r="FK50" s="46" t="b">
        <f t="shared" si="64"/>
        <v>0</v>
      </c>
      <c r="FL50" s="46" t="str">
        <f t="shared" si="65"/>
        <v/>
      </c>
      <c r="FM50" s="46" t="str">
        <f t="shared" si="66"/>
        <v/>
      </c>
      <c r="FN50" s="46" t="b">
        <f t="shared" si="67"/>
        <v>0</v>
      </c>
      <c r="FO50" s="46" t="str">
        <f t="shared" si="68"/>
        <v/>
      </c>
      <c r="FP50" s="46" t="str">
        <f t="shared" si="69"/>
        <v/>
      </c>
      <c r="FQ50" s="46" t="b">
        <f t="shared" si="70"/>
        <v>0</v>
      </c>
      <c r="FR50" s="46" t="str">
        <f t="shared" si="71"/>
        <v/>
      </c>
      <c r="FS50" s="46" t="str">
        <f t="shared" si="72"/>
        <v/>
      </c>
      <c r="FT50" s="46" t="b">
        <f t="shared" si="73"/>
        <v>0</v>
      </c>
      <c r="FU50" s="46" t="str">
        <f t="shared" si="74"/>
        <v/>
      </c>
      <c r="FV50" s="46" t="str">
        <f t="shared" si="75"/>
        <v/>
      </c>
      <c r="FW50" s="46" t="b">
        <f t="shared" si="76"/>
        <v>0</v>
      </c>
      <c r="FX50" s="46" t="str">
        <f t="shared" si="77"/>
        <v/>
      </c>
      <c r="FY50" s="46" t="str">
        <f t="shared" si="78"/>
        <v/>
      </c>
      <c r="FZ50" s="46" t="b">
        <f t="shared" si="79"/>
        <v>0</v>
      </c>
      <c r="GA50" s="46" t="str">
        <f t="shared" si="80"/>
        <v/>
      </c>
      <c r="GB50" s="46" t="str">
        <f t="shared" si="81"/>
        <v/>
      </c>
      <c r="GC50" s="46" t="b">
        <f t="shared" si="82"/>
        <v>0</v>
      </c>
      <c r="GD50" s="46" t="str">
        <f t="shared" si="83"/>
        <v/>
      </c>
      <c r="GE50" s="46" t="str">
        <f t="shared" si="84"/>
        <v/>
      </c>
      <c r="GF50" s="46" t="b">
        <f t="shared" si="85"/>
        <v>0</v>
      </c>
      <c r="GG50" s="46" t="b">
        <f t="shared" si="86"/>
        <v>0</v>
      </c>
      <c r="GH50" s="46" t="str">
        <f t="shared" si="87"/>
        <v/>
      </c>
      <c r="GI50" s="46" t="str">
        <f t="shared" si="88"/>
        <v/>
      </c>
      <c r="GJ50" s="46" t="str">
        <f t="shared" si="89"/>
        <v/>
      </c>
      <c r="GK50" s="46" t="b">
        <f t="shared" si="90"/>
        <v>0</v>
      </c>
      <c r="GL50" s="46" t="str">
        <f t="shared" si="91"/>
        <v/>
      </c>
      <c r="GM50" s="46" t="str">
        <f t="shared" si="92"/>
        <v/>
      </c>
      <c r="GN50" s="46" t="str">
        <f t="shared" si="93"/>
        <v/>
      </c>
      <c r="GO50" s="46" t="b">
        <f t="shared" si="94"/>
        <v>0</v>
      </c>
      <c r="GP50" s="46" t="str">
        <f t="shared" si="95"/>
        <v/>
      </c>
      <c r="GQ50" s="46" t="str">
        <f t="shared" si="96"/>
        <v/>
      </c>
      <c r="GR50" s="46" t="b">
        <f t="shared" si="97"/>
        <v>0</v>
      </c>
      <c r="GS50" s="46" t="str">
        <f t="shared" si="98"/>
        <v/>
      </c>
      <c r="GT50" s="46" t="str">
        <f t="shared" si="99"/>
        <v/>
      </c>
      <c r="GU50" s="46" t="b">
        <f t="shared" si="100"/>
        <v>0</v>
      </c>
      <c r="GV50" s="46" t="b">
        <f t="shared" si="101"/>
        <v>0</v>
      </c>
      <c r="GW50" s="46" t="b">
        <f t="shared" si="102"/>
        <v>0</v>
      </c>
      <c r="GX50" s="46" t="b">
        <f t="shared" si="103"/>
        <v>0</v>
      </c>
      <c r="GY50" s="46" t="b">
        <f t="shared" si="104"/>
        <v>0</v>
      </c>
      <c r="GZ50" s="46" t="b">
        <f t="shared" si="105"/>
        <v>0</v>
      </c>
      <c r="HA50" s="46" t="b">
        <f t="shared" si="106"/>
        <v>0</v>
      </c>
      <c r="HB50" s="46" t="b">
        <f t="shared" si="107"/>
        <v>0</v>
      </c>
      <c r="HC50" s="46" t="b">
        <f t="shared" si="108"/>
        <v>0</v>
      </c>
      <c r="HD50" s="46" t="b">
        <f t="shared" si="109"/>
        <v>0</v>
      </c>
      <c r="HE50" s="46" t="b">
        <f t="shared" si="110"/>
        <v>0</v>
      </c>
      <c r="HF50" s="46" t="b">
        <f t="shared" si="111"/>
        <v>0</v>
      </c>
      <c r="HG50" s="46" t="b">
        <f t="shared" si="112"/>
        <v>0</v>
      </c>
      <c r="HH50" s="46" t="b">
        <f t="shared" si="113"/>
        <v>0</v>
      </c>
      <c r="HI50" s="46" t="b">
        <f t="shared" si="114"/>
        <v>0</v>
      </c>
      <c r="HJ50" s="46" t="b">
        <f t="shared" si="115"/>
        <v>0</v>
      </c>
      <c r="HK50" s="46" t="b">
        <f t="shared" si="116"/>
        <v>0</v>
      </c>
      <c r="HL50" s="46" t="b">
        <f t="shared" si="117"/>
        <v>0</v>
      </c>
      <c r="HM50" s="46" t="b">
        <f t="shared" si="118"/>
        <v>0</v>
      </c>
      <c r="HN50" s="46" t="b">
        <f t="shared" si="119"/>
        <v>0</v>
      </c>
      <c r="HO50" s="46" t="b">
        <f t="shared" si="120"/>
        <v>0</v>
      </c>
      <c r="HP50" s="46" t="b">
        <f t="shared" si="156"/>
        <v>0</v>
      </c>
      <c r="HQ50" s="46" t="str">
        <f t="shared" si="121"/>
        <v/>
      </c>
      <c r="HR50" s="46" t="str">
        <f t="shared" si="157"/>
        <v/>
      </c>
      <c r="HS50" s="46" t="str">
        <f t="shared" si="158"/>
        <v/>
      </c>
      <c r="HT50" s="46" t="b">
        <f t="shared" si="159"/>
        <v>0</v>
      </c>
      <c r="HU50" s="46" t="b">
        <f t="shared" si="160"/>
        <v>0</v>
      </c>
      <c r="HV50" s="46" t="b">
        <f t="shared" si="161"/>
        <v>0</v>
      </c>
      <c r="HW50" s="46" t="b">
        <f t="shared" si="162"/>
        <v>0</v>
      </c>
      <c r="HX50" s="46" t="b">
        <f t="shared" si="163"/>
        <v>0</v>
      </c>
      <c r="HY50" s="46" t="b">
        <f t="shared" si="122"/>
        <v>0</v>
      </c>
      <c r="HZ50" s="46" t="b">
        <f t="shared" si="123"/>
        <v>0</v>
      </c>
      <c r="IA50" s="46" t="str">
        <f t="shared" si="124"/>
        <v/>
      </c>
      <c r="IB50" s="46" t="str">
        <f t="shared" si="125"/>
        <v/>
      </c>
      <c r="IC50" s="46" t="str">
        <f t="shared" si="126"/>
        <v/>
      </c>
      <c r="ID50" s="46" t="str">
        <f t="shared" si="127"/>
        <v/>
      </c>
      <c r="IE50" s="46" t="b">
        <f t="shared" si="128"/>
        <v>0</v>
      </c>
      <c r="IF50" s="46" t="str">
        <f t="shared" si="129"/>
        <v/>
      </c>
      <c r="IG50" s="46" t="str">
        <f t="shared" si="130"/>
        <v/>
      </c>
      <c r="IH50" s="46" t="b">
        <f t="shared" si="131"/>
        <v>0</v>
      </c>
      <c r="II50" s="46" t="b">
        <f t="shared" si="132"/>
        <v>0</v>
      </c>
      <c r="IJ50" s="46" t="b">
        <f t="shared" si="133"/>
        <v>0</v>
      </c>
      <c r="IK50" s="46" t="str">
        <f t="shared" si="134"/>
        <v/>
      </c>
      <c r="IL50" s="46" t="str">
        <f t="shared" si="135"/>
        <v/>
      </c>
      <c r="IM50" s="46" t="b">
        <f t="shared" si="136"/>
        <v>0</v>
      </c>
      <c r="IN50" s="46" t="b">
        <f t="shared" si="137"/>
        <v>0</v>
      </c>
      <c r="IO50" s="46" t="b">
        <f t="shared" si="138"/>
        <v>0</v>
      </c>
      <c r="IP50" s="46" t="b">
        <f t="shared" si="139"/>
        <v>0</v>
      </c>
      <c r="IQ50" s="46" t="b">
        <f t="shared" si="140"/>
        <v>0</v>
      </c>
      <c r="IR50" s="46" t="b">
        <f t="shared" si="141"/>
        <v>0</v>
      </c>
      <c r="IS50" s="46" t="b">
        <f t="shared" si="142"/>
        <v>0</v>
      </c>
      <c r="IT50" s="46" t="b">
        <f t="shared" si="143"/>
        <v>0</v>
      </c>
      <c r="IU50" s="46" t="b">
        <f t="shared" si="144"/>
        <v>0</v>
      </c>
      <c r="IV50" s="46" t="b">
        <f t="shared" si="145"/>
        <v>0</v>
      </c>
      <c r="IW50" s="46" t="b">
        <f t="shared" si="146"/>
        <v>0</v>
      </c>
      <c r="IX50" s="46" t="b">
        <f t="shared" si="147"/>
        <v>0</v>
      </c>
      <c r="IY50" s="46" t="b">
        <f t="shared" si="148"/>
        <v>0</v>
      </c>
    </row>
    <row r="51" spans="2:259" x14ac:dyDescent="0.3">
      <c r="B51" s="48">
        <v>39</v>
      </c>
      <c r="C51" s="61" t="str">
        <f t="shared" si="28"/>
        <v/>
      </c>
      <c r="D51" s="53"/>
      <c r="E51" s="52"/>
      <c r="F51" s="112"/>
      <c r="G51" s="52"/>
      <c r="H51" s="53"/>
      <c r="I51" s="52"/>
      <c r="J51" s="52"/>
      <c r="K51" s="53"/>
      <c r="L51" s="55"/>
      <c r="M51" s="108"/>
      <c r="N51" s="56"/>
      <c r="O51" s="52"/>
      <c r="P51" s="52"/>
      <c r="Q51" s="52"/>
      <c r="R51" s="52"/>
      <c r="S51" s="52"/>
      <c r="T51" s="53"/>
      <c r="U51" s="52"/>
      <c r="V51" s="52"/>
      <c r="W51" s="55"/>
      <c r="X51" s="55"/>
      <c r="Y51" s="52"/>
      <c r="Z51" s="55"/>
      <c r="AA51" s="52"/>
      <c r="AB51" s="53"/>
      <c r="AC51" s="53"/>
      <c r="AD51" s="53"/>
      <c r="AE51" s="57"/>
      <c r="AF51" s="113"/>
      <c r="AG51" s="57"/>
      <c r="AH51" s="58"/>
      <c r="AI51" s="58"/>
      <c r="AJ51" s="58"/>
      <c r="AK51" s="114"/>
      <c r="AL51" s="58"/>
      <c r="AM51" s="114"/>
      <c r="AN51" s="58"/>
      <c r="AO51" s="114"/>
      <c r="AP51" s="58"/>
      <c r="AQ51" s="114"/>
      <c r="AR51" s="58"/>
      <c r="AS51" s="114"/>
      <c r="AT51" s="58"/>
      <c r="AU51" s="114"/>
      <c r="AV51" s="58"/>
      <c r="AW51" s="114"/>
      <c r="AX51" s="58"/>
      <c r="AY51" s="114"/>
      <c r="AZ51" s="58"/>
      <c r="BA51" s="114"/>
      <c r="BB51" s="58"/>
      <c r="BC51" s="114"/>
      <c r="BD51" s="58"/>
      <c r="BE51" s="58"/>
      <c r="BF51" s="58"/>
      <c r="BG51" s="59"/>
      <c r="BH51" s="58"/>
      <c r="BI51" s="114"/>
      <c r="BJ51" s="53"/>
      <c r="BK51" s="58"/>
      <c r="BL51" s="114"/>
      <c r="BM51" s="58"/>
      <c r="BN51" s="114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3"/>
      <c r="CL51" s="58"/>
      <c r="CM51" s="58"/>
      <c r="CN51" s="60"/>
      <c r="CO51" s="57"/>
      <c r="CP51" s="58"/>
      <c r="CQ51" s="60"/>
      <c r="CR51" s="57"/>
      <c r="CS51" s="58"/>
      <c r="CT51" s="59"/>
      <c r="CU51" s="58"/>
      <c r="CV51" s="59"/>
      <c r="CW51" s="58"/>
      <c r="CX51" s="59"/>
      <c r="CY51" s="58"/>
      <c r="CZ51" s="58"/>
      <c r="DA51" s="58"/>
      <c r="DB51" s="53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7"/>
      <c r="DO51" s="57"/>
      <c r="DP51" s="57"/>
      <c r="DQ51" s="76" t="str">
        <f t="shared" si="30"/>
        <v/>
      </c>
      <c r="DR51" s="53"/>
      <c r="DS51" s="46" t="b">
        <f t="shared" si="149"/>
        <v>0</v>
      </c>
      <c r="DT51" s="46" t="str">
        <f t="shared" si="31"/>
        <v/>
      </c>
      <c r="DU51" s="46" t="b">
        <f t="shared" si="32"/>
        <v>0</v>
      </c>
      <c r="DV51" s="46" t="b">
        <f t="shared" si="33"/>
        <v>0</v>
      </c>
      <c r="DW51" s="46" t="b">
        <f t="shared" si="34"/>
        <v>0</v>
      </c>
      <c r="DY51" s="46" t="b">
        <f t="shared" si="35"/>
        <v>0</v>
      </c>
      <c r="DZ51" s="46" t="b">
        <f t="shared" si="36"/>
        <v>0</v>
      </c>
      <c r="EB51" s="46" t="b">
        <f t="shared" si="150"/>
        <v>0</v>
      </c>
      <c r="EC51" s="46" t="b">
        <f t="shared" si="151"/>
        <v>0</v>
      </c>
      <c r="ED51" s="46" t="b">
        <f t="shared" si="152"/>
        <v>0</v>
      </c>
      <c r="EE51" s="46" t="b">
        <f t="shared" si="153"/>
        <v>0</v>
      </c>
      <c r="EF51" s="46" t="b">
        <f t="shared" si="154"/>
        <v>0</v>
      </c>
      <c r="EG51" s="46" t="b">
        <f t="shared" si="155"/>
        <v>0</v>
      </c>
      <c r="EH51" s="46" t="b">
        <f t="shared" si="37"/>
        <v>0</v>
      </c>
      <c r="EI51" s="46" t="b">
        <f t="shared" si="38"/>
        <v>0</v>
      </c>
      <c r="EK51" s="46" t="b">
        <f t="shared" si="39"/>
        <v>0</v>
      </c>
      <c r="EL51" s="46" t="b">
        <f t="shared" si="40"/>
        <v>0</v>
      </c>
      <c r="EM51" s="46" t="b">
        <f t="shared" si="41"/>
        <v>0</v>
      </c>
      <c r="EN51" s="46" t="b">
        <f t="shared" si="42"/>
        <v>0</v>
      </c>
      <c r="EO51" s="46" t="b">
        <f t="shared" si="43"/>
        <v>0</v>
      </c>
      <c r="EP51" s="46" t="b">
        <f t="shared" si="44"/>
        <v>0</v>
      </c>
      <c r="EQ51" s="46" t="b">
        <f t="shared" si="45"/>
        <v>0</v>
      </c>
      <c r="ER51" s="46" t="b">
        <f>OR(AA51='Tablas '!$T$4,AA51='Tablas '!$T$7,AA51='Tablas '!$T$8,AA51='Tablas '!$T$11)</f>
        <v>0</v>
      </c>
      <c r="ES51" s="46" t="str">
        <f t="shared" si="46"/>
        <v/>
      </c>
      <c r="ET51" s="46" t="str">
        <f t="shared" si="47"/>
        <v/>
      </c>
      <c r="EU51" s="46" t="str">
        <f t="shared" si="48"/>
        <v/>
      </c>
      <c r="EV51" s="46" t="b">
        <f t="shared" si="49"/>
        <v>0</v>
      </c>
      <c r="EW51" s="46" t="b">
        <f t="shared" si="50"/>
        <v>0</v>
      </c>
      <c r="EX51" s="46" t="b">
        <f t="shared" si="51"/>
        <v>0</v>
      </c>
      <c r="EY51" s="46" t="b">
        <f t="shared" si="52"/>
        <v>0</v>
      </c>
      <c r="EZ51" s="46" t="b">
        <f t="shared" si="53"/>
        <v>0</v>
      </c>
      <c r="FA51" s="46" t="b">
        <f t="shared" si="54"/>
        <v>0</v>
      </c>
      <c r="FB51" s="46" t="b">
        <f t="shared" si="55"/>
        <v>0</v>
      </c>
      <c r="FC51" s="46" t="str">
        <f t="shared" si="56"/>
        <v/>
      </c>
      <c r="FD51" s="46" t="str">
        <f t="shared" si="57"/>
        <v/>
      </c>
      <c r="FE51" s="46" t="b">
        <f t="shared" si="58"/>
        <v>0</v>
      </c>
      <c r="FF51" s="46" t="str">
        <f t="shared" si="59"/>
        <v/>
      </c>
      <c r="FG51" s="46" t="str">
        <f t="shared" si="60"/>
        <v/>
      </c>
      <c r="FH51" s="46" t="b">
        <f t="shared" si="61"/>
        <v>0</v>
      </c>
      <c r="FI51" s="46" t="str">
        <f t="shared" si="62"/>
        <v/>
      </c>
      <c r="FJ51" s="46" t="str">
        <f t="shared" si="63"/>
        <v/>
      </c>
      <c r="FK51" s="46" t="b">
        <f t="shared" si="64"/>
        <v>0</v>
      </c>
      <c r="FL51" s="46" t="str">
        <f t="shared" si="65"/>
        <v/>
      </c>
      <c r="FM51" s="46" t="str">
        <f t="shared" si="66"/>
        <v/>
      </c>
      <c r="FN51" s="46" t="b">
        <f t="shared" si="67"/>
        <v>0</v>
      </c>
      <c r="FO51" s="46" t="str">
        <f t="shared" si="68"/>
        <v/>
      </c>
      <c r="FP51" s="46" t="str">
        <f t="shared" si="69"/>
        <v/>
      </c>
      <c r="FQ51" s="46" t="b">
        <f t="shared" si="70"/>
        <v>0</v>
      </c>
      <c r="FR51" s="46" t="str">
        <f t="shared" si="71"/>
        <v/>
      </c>
      <c r="FS51" s="46" t="str">
        <f t="shared" si="72"/>
        <v/>
      </c>
      <c r="FT51" s="46" t="b">
        <f t="shared" si="73"/>
        <v>0</v>
      </c>
      <c r="FU51" s="46" t="str">
        <f t="shared" si="74"/>
        <v/>
      </c>
      <c r="FV51" s="46" t="str">
        <f t="shared" si="75"/>
        <v/>
      </c>
      <c r="FW51" s="46" t="b">
        <f t="shared" si="76"/>
        <v>0</v>
      </c>
      <c r="FX51" s="46" t="str">
        <f t="shared" si="77"/>
        <v/>
      </c>
      <c r="FY51" s="46" t="str">
        <f t="shared" si="78"/>
        <v/>
      </c>
      <c r="FZ51" s="46" t="b">
        <f t="shared" si="79"/>
        <v>0</v>
      </c>
      <c r="GA51" s="46" t="str">
        <f t="shared" si="80"/>
        <v/>
      </c>
      <c r="GB51" s="46" t="str">
        <f t="shared" si="81"/>
        <v/>
      </c>
      <c r="GC51" s="46" t="b">
        <f t="shared" si="82"/>
        <v>0</v>
      </c>
      <c r="GD51" s="46" t="str">
        <f t="shared" si="83"/>
        <v/>
      </c>
      <c r="GE51" s="46" t="str">
        <f t="shared" si="84"/>
        <v/>
      </c>
      <c r="GF51" s="46" t="b">
        <f t="shared" si="85"/>
        <v>0</v>
      </c>
      <c r="GG51" s="46" t="b">
        <f t="shared" si="86"/>
        <v>0</v>
      </c>
      <c r="GH51" s="46" t="str">
        <f t="shared" si="87"/>
        <v/>
      </c>
      <c r="GI51" s="46" t="str">
        <f t="shared" si="88"/>
        <v/>
      </c>
      <c r="GJ51" s="46" t="str">
        <f t="shared" si="89"/>
        <v/>
      </c>
      <c r="GK51" s="46" t="b">
        <f t="shared" si="90"/>
        <v>0</v>
      </c>
      <c r="GL51" s="46" t="str">
        <f t="shared" si="91"/>
        <v/>
      </c>
      <c r="GM51" s="46" t="str">
        <f t="shared" si="92"/>
        <v/>
      </c>
      <c r="GN51" s="46" t="str">
        <f t="shared" si="93"/>
        <v/>
      </c>
      <c r="GO51" s="46" t="b">
        <f t="shared" si="94"/>
        <v>0</v>
      </c>
      <c r="GP51" s="46" t="str">
        <f t="shared" si="95"/>
        <v/>
      </c>
      <c r="GQ51" s="46" t="str">
        <f t="shared" si="96"/>
        <v/>
      </c>
      <c r="GR51" s="46" t="b">
        <f t="shared" si="97"/>
        <v>0</v>
      </c>
      <c r="GS51" s="46" t="str">
        <f t="shared" si="98"/>
        <v/>
      </c>
      <c r="GT51" s="46" t="str">
        <f t="shared" si="99"/>
        <v/>
      </c>
      <c r="GU51" s="46" t="b">
        <f t="shared" si="100"/>
        <v>0</v>
      </c>
      <c r="GV51" s="46" t="b">
        <f t="shared" si="101"/>
        <v>0</v>
      </c>
      <c r="GW51" s="46" t="b">
        <f t="shared" si="102"/>
        <v>0</v>
      </c>
      <c r="GX51" s="46" t="b">
        <f t="shared" si="103"/>
        <v>0</v>
      </c>
      <c r="GY51" s="46" t="b">
        <f t="shared" si="104"/>
        <v>0</v>
      </c>
      <c r="GZ51" s="46" t="b">
        <f t="shared" si="105"/>
        <v>0</v>
      </c>
      <c r="HA51" s="46" t="b">
        <f t="shared" si="106"/>
        <v>0</v>
      </c>
      <c r="HB51" s="46" t="b">
        <f t="shared" si="107"/>
        <v>0</v>
      </c>
      <c r="HC51" s="46" t="b">
        <f t="shared" si="108"/>
        <v>0</v>
      </c>
      <c r="HD51" s="46" t="b">
        <f t="shared" si="109"/>
        <v>0</v>
      </c>
      <c r="HE51" s="46" t="b">
        <f t="shared" si="110"/>
        <v>0</v>
      </c>
      <c r="HF51" s="46" t="b">
        <f t="shared" si="111"/>
        <v>0</v>
      </c>
      <c r="HG51" s="46" t="b">
        <f t="shared" si="112"/>
        <v>0</v>
      </c>
      <c r="HH51" s="46" t="b">
        <f t="shared" si="113"/>
        <v>0</v>
      </c>
      <c r="HI51" s="46" t="b">
        <f t="shared" si="114"/>
        <v>0</v>
      </c>
      <c r="HJ51" s="46" t="b">
        <f t="shared" si="115"/>
        <v>0</v>
      </c>
      <c r="HK51" s="46" t="b">
        <f t="shared" si="116"/>
        <v>0</v>
      </c>
      <c r="HL51" s="46" t="b">
        <f t="shared" si="117"/>
        <v>0</v>
      </c>
      <c r="HM51" s="46" t="b">
        <f t="shared" si="118"/>
        <v>0</v>
      </c>
      <c r="HN51" s="46" t="b">
        <f t="shared" si="119"/>
        <v>0</v>
      </c>
      <c r="HO51" s="46" t="b">
        <f t="shared" si="120"/>
        <v>0</v>
      </c>
      <c r="HP51" s="46" t="b">
        <f t="shared" si="156"/>
        <v>0</v>
      </c>
      <c r="HQ51" s="46" t="str">
        <f t="shared" si="121"/>
        <v/>
      </c>
      <c r="HR51" s="46" t="str">
        <f t="shared" si="157"/>
        <v/>
      </c>
      <c r="HS51" s="46" t="str">
        <f t="shared" si="158"/>
        <v/>
      </c>
      <c r="HT51" s="46" t="b">
        <f t="shared" si="159"/>
        <v>0</v>
      </c>
      <c r="HU51" s="46" t="b">
        <f t="shared" si="160"/>
        <v>0</v>
      </c>
      <c r="HV51" s="46" t="b">
        <f t="shared" si="161"/>
        <v>0</v>
      </c>
      <c r="HW51" s="46" t="b">
        <f t="shared" si="162"/>
        <v>0</v>
      </c>
      <c r="HX51" s="46" t="b">
        <f t="shared" si="163"/>
        <v>0</v>
      </c>
      <c r="HY51" s="46" t="b">
        <f t="shared" si="122"/>
        <v>0</v>
      </c>
      <c r="HZ51" s="46" t="b">
        <f t="shared" si="123"/>
        <v>0</v>
      </c>
      <c r="IA51" s="46" t="str">
        <f t="shared" si="124"/>
        <v/>
      </c>
      <c r="IB51" s="46" t="str">
        <f t="shared" si="125"/>
        <v/>
      </c>
      <c r="IC51" s="46" t="str">
        <f t="shared" si="126"/>
        <v/>
      </c>
      <c r="ID51" s="46" t="str">
        <f t="shared" si="127"/>
        <v/>
      </c>
      <c r="IE51" s="46" t="b">
        <f t="shared" si="128"/>
        <v>0</v>
      </c>
      <c r="IF51" s="46" t="str">
        <f t="shared" si="129"/>
        <v/>
      </c>
      <c r="IG51" s="46" t="str">
        <f t="shared" si="130"/>
        <v/>
      </c>
      <c r="IH51" s="46" t="b">
        <f t="shared" si="131"/>
        <v>0</v>
      </c>
      <c r="II51" s="46" t="b">
        <f t="shared" si="132"/>
        <v>0</v>
      </c>
      <c r="IJ51" s="46" t="b">
        <f t="shared" si="133"/>
        <v>0</v>
      </c>
      <c r="IK51" s="46" t="str">
        <f t="shared" si="134"/>
        <v/>
      </c>
      <c r="IL51" s="46" t="str">
        <f t="shared" si="135"/>
        <v/>
      </c>
      <c r="IM51" s="46" t="b">
        <f t="shared" si="136"/>
        <v>0</v>
      </c>
      <c r="IN51" s="46" t="b">
        <f t="shared" si="137"/>
        <v>0</v>
      </c>
      <c r="IO51" s="46" t="b">
        <f t="shared" si="138"/>
        <v>0</v>
      </c>
      <c r="IP51" s="46" t="b">
        <f t="shared" si="139"/>
        <v>0</v>
      </c>
      <c r="IQ51" s="46" t="b">
        <f t="shared" si="140"/>
        <v>0</v>
      </c>
      <c r="IR51" s="46" t="b">
        <f t="shared" si="141"/>
        <v>0</v>
      </c>
      <c r="IS51" s="46" t="b">
        <f t="shared" si="142"/>
        <v>0</v>
      </c>
      <c r="IT51" s="46" t="b">
        <f t="shared" si="143"/>
        <v>0</v>
      </c>
      <c r="IU51" s="46" t="b">
        <f t="shared" si="144"/>
        <v>0</v>
      </c>
      <c r="IV51" s="46" t="b">
        <f t="shared" si="145"/>
        <v>0</v>
      </c>
      <c r="IW51" s="46" t="b">
        <f t="shared" si="146"/>
        <v>0</v>
      </c>
      <c r="IX51" s="46" t="b">
        <f t="shared" si="147"/>
        <v>0</v>
      </c>
      <c r="IY51" s="46" t="b">
        <f t="shared" si="148"/>
        <v>0</v>
      </c>
    </row>
    <row r="52" spans="2:259" x14ac:dyDescent="0.3">
      <c r="B52" s="48">
        <v>40</v>
      </c>
      <c r="C52" s="61" t="str">
        <f t="shared" si="28"/>
        <v/>
      </c>
      <c r="D52" s="53"/>
      <c r="E52" s="52"/>
      <c r="F52" s="112"/>
      <c r="G52" s="52"/>
      <c r="H52" s="53"/>
      <c r="I52" s="52"/>
      <c r="J52" s="52"/>
      <c r="K52" s="53"/>
      <c r="L52" s="55"/>
      <c r="M52" s="108"/>
      <c r="N52" s="56"/>
      <c r="O52" s="52"/>
      <c r="P52" s="52"/>
      <c r="Q52" s="52"/>
      <c r="R52" s="52"/>
      <c r="S52" s="52"/>
      <c r="T52" s="53"/>
      <c r="U52" s="52"/>
      <c r="V52" s="52"/>
      <c r="W52" s="55"/>
      <c r="X52" s="55"/>
      <c r="Y52" s="52"/>
      <c r="Z52" s="55"/>
      <c r="AA52" s="52"/>
      <c r="AB52" s="53"/>
      <c r="AC52" s="53"/>
      <c r="AD52" s="53"/>
      <c r="AE52" s="57"/>
      <c r="AF52" s="113"/>
      <c r="AG52" s="57"/>
      <c r="AH52" s="58"/>
      <c r="AI52" s="58"/>
      <c r="AJ52" s="58"/>
      <c r="AK52" s="114"/>
      <c r="AL52" s="58"/>
      <c r="AM52" s="114"/>
      <c r="AN52" s="58"/>
      <c r="AO52" s="114"/>
      <c r="AP52" s="58"/>
      <c r="AQ52" s="114"/>
      <c r="AR52" s="58"/>
      <c r="AS52" s="114"/>
      <c r="AT52" s="58"/>
      <c r="AU52" s="114"/>
      <c r="AV52" s="58"/>
      <c r="AW52" s="114"/>
      <c r="AX52" s="58"/>
      <c r="AY52" s="114"/>
      <c r="AZ52" s="58"/>
      <c r="BA52" s="114"/>
      <c r="BB52" s="58"/>
      <c r="BC52" s="114"/>
      <c r="BD52" s="58"/>
      <c r="BE52" s="58"/>
      <c r="BF52" s="58"/>
      <c r="BG52" s="59"/>
      <c r="BH52" s="58"/>
      <c r="BI52" s="114"/>
      <c r="BJ52" s="53"/>
      <c r="BK52" s="58"/>
      <c r="BL52" s="114"/>
      <c r="BM52" s="58"/>
      <c r="BN52" s="114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3"/>
      <c r="CL52" s="58"/>
      <c r="CM52" s="58"/>
      <c r="CN52" s="60"/>
      <c r="CO52" s="57"/>
      <c r="CP52" s="58"/>
      <c r="CQ52" s="60"/>
      <c r="CR52" s="57"/>
      <c r="CS52" s="58"/>
      <c r="CT52" s="59"/>
      <c r="CU52" s="58"/>
      <c r="CV52" s="59"/>
      <c r="CW52" s="58"/>
      <c r="CX52" s="59"/>
      <c r="CY52" s="58"/>
      <c r="CZ52" s="58"/>
      <c r="DA52" s="58"/>
      <c r="DB52" s="53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7"/>
      <c r="DO52" s="57"/>
      <c r="DP52" s="57"/>
      <c r="DQ52" s="76" t="str">
        <f t="shared" si="30"/>
        <v/>
      </c>
      <c r="DR52" s="53"/>
      <c r="DS52" s="46" t="b">
        <f t="shared" si="149"/>
        <v>0</v>
      </c>
      <c r="DT52" s="46" t="str">
        <f t="shared" si="31"/>
        <v/>
      </c>
      <c r="DU52" s="46" t="b">
        <f t="shared" si="32"/>
        <v>0</v>
      </c>
      <c r="DV52" s="46" t="b">
        <f t="shared" si="33"/>
        <v>0</v>
      </c>
      <c r="DW52" s="46" t="b">
        <f t="shared" si="34"/>
        <v>0</v>
      </c>
      <c r="DY52" s="46" t="b">
        <f t="shared" si="35"/>
        <v>0</v>
      </c>
      <c r="DZ52" s="46" t="b">
        <f t="shared" si="36"/>
        <v>0</v>
      </c>
      <c r="EB52" s="46" t="b">
        <f t="shared" si="150"/>
        <v>0</v>
      </c>
      <c r="EC52" s="46" t="b">
        <f t="shared" si="151"/>
        <v>0</v>
      </c>
      <c r="ED52" s="46" t="b">
        <f t="shared" si="152"/>
        <v>0</v>
      </c>
      <c r="EE52" s="46" t="b">
        <f t="shared" si="153"/>
        <v>0</v>
      </c>
      <c r="EF52" s="46" t="b">
        <f t="shared" si="154"/>
        <v>0</v>
      </c>
      <c r="EG52" s="46" t="b">
        <f t="shared" si="155"/>
        <v>0</v>
      </c>
      <c r="EH52" s="46" t="b">
        <f t="shared" si="37"/>
        <v>0</v>
      </c>
      <c r="EI52" s="46" t="b">
        <f t="shared" si="38"/>
        <v>0</v>
      </c>
      <c r="EK52" s="46" t="b">
        <f t="shared" si="39"/>
        <v>0</v>
      </c>
      <c r="EL52" s="46" t="b">
        <f t="shared" si="40"/>
        <v>0</v>
      </c>
      <c r="EM52" s="46" t="b">
        <f t="shared" si="41"/>
        <v>0</v>
      </c>
      <c r="EN52" s="46" t="b">
        <f t="shared" si="42"/>
        <v>0</v>
      </c>
      <c r="EO52" s="46" t="b">
        <f t="shared" si="43"/>
        <v>0</v>
      </c>
      <c r="EP52" s="46" t="b">
        <f t="shared" si="44"/>
        <v>0</v>
      </c>
      <c r="EQ52" s="46" t="b">
        <f t="shared" si="45"/>
        <v>0</v>
      </c>
      <c r="ER52" s="46" t="b">
        <f>OR(AA52='Tablas '!$T$4,AA52='Tablas '!$T$7,AA52='Tablas '!$T$8,AA52='Tablas '!$T$11)</f>
        <v>0</v>
      </c>
      <c r="ES52" s="46" t="str">
        <f t="shared" si="46"/>
        <v/>
      </c>
      <c r="ET52" s="46" t="str">
        <f t="shared" si="47"/>
        <v/>
      </c>
      <c r="EU52" s="46" t="str">
        <f t="shared" si="48"/>
        <v/>
      </c>
      <c r="EV52" s="46" t="b">
        <f t="shared" si="49"/>
        <v>0</v>
      </c>
      <c r="EW52" s="46" t="b">
        <f t="shared" si="50"/>
        <v>0</v>
      </c>
      <c r="EX52" s="46" t="b">
        <f t="shared" si="51"/>
        <v>0</v>
      </c>
      <c r="EY52" s="46" t="b">
        <f t="shared" si="52"/>
        <v>0</v>
      </c>
      <c r="EZ52" s="46" t="b">
        <f t="shared" si="53"/>
        <v>0</v>
      </c>
      <c r="FA52" s="46" t="b">
        <f t="shared" si="54"/>
        <v>0</v>
      </c>
      <c r="FB52" s="46" t="b">
        <f t="shared" si="55"/>
        <v>0</v>
      </c>
      <c r="FC52" s="46" t="str">
        <f t="shared" si="56"/>
        <v/>
      </c>
      <c r="FD52" s="46" t="str">
        <f t="shared" si="57"/>
        <v/>
      </c>
      <c r="FE52" s="46" t="b">
        <f t="shared" si="58"/>
        <v>0</v>
      </c>
      <c r="FF52" s="46" t="str">
        <f t="shared" si="59"/>
        <v/>
      </c>
      <c r="FG52" s="46" t="str">
        <f t="shared" si="60"/>
        <v/>
      </c>
      <c r="FH52" s="46" t="b">
        <f t="shared" si="61"/>
        <v>0</v>
      </c>
      <c r="FI52" s="46" t="str">
        <f t="shared" si="62"/>
        <v/>
      </c>
      <c r="FJ52" s="46" t="str">
        <f t="shared" si="63"/>
        <v/>
      </c>
      <c r="FK52" s="46" t="b">
        <f t="shared" si="64"/>
        <v>0</v>
      </c>
      <c r="FL52" s="46" t="str">
        <f t="shared" si="65"/>
        <v/>
      </c>
      <c r="FM52" s="46" t="str">
        <f t="shared" si="66"/>
        <v/>
      </c>
      <c r="FN52" s="46" t="b">
        <f t="shared" si="67"/>
        <v>0</v>
      </c>
      <c r="FO52" s="46" t="str">
        <f t="shared" si="68"/>
        <v/>
      </c>
      <c r="FP52" s="46" t="str">
        <f t="shared" si="69"/>
        <v/>
      </c>
      <c r="FQ52" s="46" t="b">
        <f t="shared" si="70"/>
        <v>0</v>
      </c>
      <c r="FR52" s="46" t="str">
        <f t="shared" si="71"/>
        <v/>
      </c>
      <c r="FS52" s="46" t="str">
        <f t="shared" si="72"/>
        <v/>
      </c>
      <c r="FT52" s="46" t="b">
        <f t="shared" si="73"/>
        <v>0</v>
      </c>
      <c r="FU52" s="46" t="str">
        <f t="shared" si="74"/>
        <v/>
      </c>
      <c r="FV52" s="46" t="str">
        <f t="shared" si="75"/>
        <v/>
      </c>
      <c r="FW52" s="46" t="b">
        <f t="shared" si="76"/>
        <v>0</v>
      </c>
      <c r="FX52" s="46" t="str">
        <f t="shared" si="77"/>
        <v/>
      </c>
      <c r="FY52" s="46" t="str">
        <f t="shared" si="78"/>
        <v/>
      </c>
      <c r="FZ52" s="46" t="b">
        <f t="shared" si="79"/>
        <v>0</v>
      </c>
      <c r="GA52" s="46" t="str">
        <f t="shared" si="80"/>
        <v/>
      </c>
      <c r="GB52" s="46" t="str">
        <f t="shared" si="81"/>
        <v/>
      </c>
      <c r="GC52" s="46" t="b">
        <f t="shared" si="82"/>
        <v>0</v>
      </c>
      <c r="GD52" s="46" t="str">
        <f t="shared" si="83"/>
        <v/>
      </c>
      <c r="GE52" s="46" t="str">
        <f t="shared" si="84"/>
        <v/>
      </c>
      <c r="GF52" s="46" t="b">
        <f t="shared" si="85"/>
        <v>0</v>
      </c>
      <c r="GG52" s="46" t="b">
        <f t="shared" si="86"/>
        <v>0</v>
      </c>
      <c r="GH52" s="46" t="str">
        <f t="shared" si="87"/>
        <v/>
      </c>
      <c r="GI52" s="46" t="str">
        <f t="shared" si="88"/>
        <v/>
      </c>
      <c r="GJ52" s="46" t="str">
        <f t="shared" si="89"/>
        <v/>
      </c>
      <c r="GK52" s="46" t="b">
        <f t="shared" si="90"/>
        <v>0</v>
      </c>
      <c r="GL52" s="46" t="str">
        <f t="shared" si="91"/>
        <v/>
      </c>
      <c r="GM52" s="46" t="str">
        <f t="shared" si="92"/>
        <v/>
      </c>
      <c r="GN52" s="46" t="str">
        <f t="shared" si="93"/>
        <v/>
      </c>
      <c r="GO52" s="46" t="b">
        <f t="shared" si="94"/>
        <v>0</v>
      </c>
      <c r="GP52" s="46" t="str">
        <f t="shared" si="95"/>
        <v/>
      </c>
      <c r="GQ52" s="46" t="str">
        <f t="shared" si="96"/>
        <v/>
      </c>
      <c r="GR52" s="46" t="b">
        <f t="shared" si="97"/>
        <v>0</v>
      </c>
      <c r="GS52" s="46" t="str">
        <f t="shared" si="98"/>
        <v/>
      </c>
      <c r="GT52" s="46" t="str">
        <f t="shared" si="99"/>
        <v/>
      </c>
      <c r="GU52" s="46" t="b">
        <f t="shared" si="100"/>
        <v>0</v>
      </c>
      <c r="GV52" s="46" t="b">
        <f t="shared" si="101"/>
        <v>0</v>
      </c>
      <c r="GW52" s="46" t="b">
        <f t="shared" si="102"/>
        <v>0</v>
      </c>
      <c r="GX52" s="46" t="b">
        <f t="shared" si="103"/>
        <v>0</v>
      </c>
      <c r="GY52" s="46" t="b">
        <f t="shared" si="104"/>
        <v>0</v>
      </c>
      <c r="GZ52" s="46" t="b">
        <f t="shared" si="105"/>
        <v>0</v>
      </c>
      <c r="HA52" s="46" t="b">
        <f t="shared" si="106"/>
        <v>0</v>
      </c>
      <c r="HB52" s="46" t="b">
        <f t="shared" si="107"/>
        <v>0</v>
      </c>
      <c r="HC52" s="46" t="b">
        <f t="shared" si="108"/>
        <v>0</v>
      </c>
      <c r="HD52" s="46" t="b">
        <f t="shared" si="109"/>
        <v>0</v>
      </c>
      <c r="HE52" s="46" t="b">
        <f t="shared" si="110"/>
        <v>0</v>
      </c>
      <c r="HF52" s="46" t="b">
        <f t="shared" si="111"/>
        <v>0</v>
      </c>
      <c r="HG52" s="46" t="b">
        <f t="shared" si="112"/>
        <v>0</v>
      </c>
      <c r="HH52" s="46" t="b">
        <f t="shared" si="113"/>
        <v>0</v>
      </c>
      <c r="HI52" s="46" t="b">
        <f t="shared" si="114"/>
        <v>0</v>
      </c>
      <c r="HJ52" s="46" t="b">
        <f t="shared" si="115"/>
        <v>0</v>
      </c>
      <c r="HK52" s="46" t="b">
        <f t="shared" si="116"/>
        <v>0</v>
      </c>
      <c r="HL52" s="46" t="b">
        <f t="shared" si="117"/>
        <v>0</v>
      </c>
      <c r="HM52" s="46" t="b">
        <f t="shared" si="118"/>
        <v>0</v>
      </c>
      <c r="HN52" s="46" t="b">
        <f t="shared" si="119"/>
        <v>0</v>
      </c>
      <c r="HO52" s="46" t="b">
        <f t="shared" si="120"/>
        <v>0</v>
      </c>
      <c r="HP52" s="46" t="b">
        <f t="shared" si="156"/>
        <v>0</v>
      </c>
      <c r="HQ52" s="46" t="str">
        <f t="shared" si="121"/>
        <v/>
      </c>
      <c r="HR52" s="46" t="str">
        <f t="shared" si="157"/>
        <v/>
      </c>
      <c r="HS52" s="46" t="str">
        <f t="shared" si="158"/>
        <v/>
      </c>
      <c r="HT52" s="46" t="b">
        <f t="shared" si="159"/>
        <v>0</v>
      </c>
      <c r="HU52" s="46" t="b">
        <f t="shared" si="160"/>
        <v>0</v>
      </c>
      <c r="HV52" s="46" t="b">
        <f t="shared" si="161"/>
        <v>0</v>
      </c>
      <c r="HW52" s="46" t="b">
        <f t="shared" si="162"/>
        <v>0</v>
      </c>
      <c r="HX52" s="46" t="b">
        <f t="shared" si="163"/>
        <v>0</v>
      </c>
      <c r="HY52" s="46" t="b">
        <f t="shared" si="122"/>
        <v>0</v>
      </c>
      <c r="HZ52" s="46" t="b">
        <f t="shared" si="123"/>
        <v>0</v>
      </c>
      <c r="IA52" s="46" t="str">
        <f t="shared" si="124"/>
        <v/>
      </c>
      <c r="IB52" s="46" t="str">
        <f t="shared" si="125"/>
        <v/>
      </c>
      <c r="IC52" s="46" t="str">
        <f t="shared" si="126"/>
        <v/>
      </c>
      <c r="ID52" s="46" t="str">
        <f t="shared" si="127"/>
        <v/>
      </c>
      <c r="IE52" s="46" t="b">
        <f t="shared" si="128"/>
        <v>0</v>
      </c>
      <c r="IF52" s="46" t="str">
        <f t="shared" si="129"/>
        <v/>
      </c>
      <c r="IG52" s="46" t="str">
        <f t="shared" si="130"/>
        <v/>
      </c>
      <c r="IH52" s="46" t="b">
        <f t="shared" si="131"/>
        <v>0</v>
      </c>
      <c r="II52" s="46" t="b">
        <f t="shared" si="132"/>
        <v>0</v>
      </c>
      <c r="IJ52" s="46" t="b">
        <f t="shared" si="133"/>
        <v>0</v>
      </c>
      <c r="IK52" s="46" t="str">
        <f t="shared" si="134"/>
        <v/>
      </c>
      <c r="IL52" s="46" t="str">
        <f t="shared" si="135"/>
        <v/>
      </c>
      <c r="IM52" s="46" t="b">
        <f t="shared" si="136"/>
        <v>0</v>
      </c>
      <c r="IN52" s="46" t="b">
        <f t="shared" si="137"/>
        <v>0</v>
      </c>
      <c r="IO52" s="46" t="b">
        <f t="shared" si="138"/>
        <v>0</v>
      </c>
      <c r="IP52" s="46" t="b">
        <f t="shared" si="139"/>
        <v>0</v>
      </c>
      <c r="IQ52" s="46" t="b">
        <f t="shared" si="140"/>
        <v>0</v>
      </c>
      <c r="IR52" s="46" t="b">
        <f t="shared" si="141"/>
        <v>0</v>
      </c>
      <c r="IS52" s="46" t="b">
        <f t="shared" si="142"/>
        <v>0</v>
      </c>
      <c r="IT52" s="46" t="b">
        <f t="shared" si="143"/>
        <v>0</v>
      </c>
      <c r="IU52" s="46" t="b">
        <f t="shared" si="144"/>
        <v>0</v>
      </c>
      <c r="IV52" s="46" t="b">
        <f t="shared" si="145"/>
        <v>0</v>
      </c>
      <c r="IW52" s="46" t="b">
        <f t="shared" si="146"/>
        <v>0</v>
      </c>
      <c r="IX52" s="46" t="b">
        <f t="shared" si="147"/>
        <v>0</v>
      </c>
      <c r="IY52" s="46" t="b">
        <f t="shared" si="148"/>
        <v>0</v>
      </c>
    </row>
    <row r="53" spans="2:259" x14ac:dyDescent="0.3">
      <c r="B53" s="48">
        <v>41</v>
      </c>
      <c r="C53" s="61" t="str">
        <f t="shared" si="28"/>
        <v/>
      </c>
      <c r="D53" s="53"/>
      <c r="E53" s="52"/>
      <c r="F53" s="112"/>
      <c r="G53" s="52"/>
      <c r="H53" s="53"/>
      <c r="I53" s="52"/>
      <c r="J53" s="52"/>
      <c r="K53" s="53"/>
      <c r="L53" s="55"/>
      <c r="M53" s="108"/>
      <c r="N53" s="56"/>
      <c r="O53" s="52"/>
      <c r="P53" s="52"/>
      <c r="Q53" s="52"/>
      <c r="R53" s="52"/>
      <c r="S53" s="52"/>
      <c r="T53" s="53"/>
      <c r="U53" s="52"/>
      <c r="V53" s="52"/>
      <c r="W53" s="55"/>
      <c r="X53" s="55"/>
      <c r="Y53" s="52"/>
      <c r="Z53" s="55"/>
      <c r="AA53" s="52"/>
      <c r="AB53" s="53"/>
      <c r="AC53" s="53"/>
      <c r="AD53" s="53"/>
      <c r="AE53" s="57"/>
      <c r="AF53" s="113"/>
      <c r="AG53" s="57"/>
      <c r="AH53" s="58"/>
      <c r="AI53" s="58"/>
      <c r="AJ53" s="58"/>
      <c r="AK53" s="114"/>
      <c r="AL53" s="58"/>
      <c r="AM53" s="114"/>
      <c r="AN53" s="58"/>
      <c r="AO53" s="114"/>
      <c r="AP53" s="58"/>
      <c r="AQ53" s="114"/>
      <c r="AR53" s="58"/>
      <c r="AS53" s="114"/>
      <c r="AT53" s="58"/>
      <c r="AU53" s="114"/>
      <c r="AV53" s="58"/>
      <c r="AW53" s="114"/>
      <c r="AX53" s="58"/>
      <c r="AY53" s="114"/>
      <c r="AZ53" s="58"/>
      <c r="BA53" s="114"/>
      <c r="BB53" s="58"/>
      <c r="BC53" s="114"/>
      <c r="BD53" s="58"/>
      <c r="BE53" s="58"/>
      <c r="BF53" s="58"/>
      <c r="BG53" s="59"/>
      <c r="BH53" s="58"/>
      <c r="BI53" s="114"/>
      <c r="BJ53" s="53"/>
      <c r="BK53" s="58"/>
      <c r="BL53" s="114"/>
      <c r="BM53" s="58"/>
      <c r="BN53" s="114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3"/>
      <c r="CL53" s="58"/>
      <c r="CM53" s="58"/>
      <c r="CN53" s="60"/>
      <c r="CO53" s="57"/>
      <c r="CP53" s="58"/>
      <c r="CQ53" s="60"/>
      <c r="CR53" s="57"/>
      <c r="CS53" s="58"/>
      <c r="CT53" s="59"/>
      <c r="CU53" s="58"/>
      <c r="CV53" s="59"/>
      <c r="CW53" s="58"/>
      <c r="CX53" s="59"/>
      <c r="CY53" s="58"/>
      <c r="CZ53" s="58"/>
      <c r="DA53" s="58"/>
      <c r="DB53" s="53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7"/>
      <c r="DO53" s="57"/>
      <c r="DP53" s="57"/>
      <c r="DQ53" s="76" t="str">
        <f t="shared" si="30"/>
        <v/>
      </c>
      <c r="DR53" s="53"/>
      <c r="DS53" s="46" t="b">
        <f t="shared" si="149"/>
        <v>0</v>
      </c>
      <c r="DT53" s="46" t="str">
        <f t="shared" si="31"/>
        <v/>
      </c>
      <c r="DU53" s="46" t="b">
        <f t="shared" si="32"/>
        <v>0</v>
      </c>
      <c r="DV53" s="46" t="b">
        <f t="shared" si="33"/>
        <v>0</v>
      </c>
      <c r="DW53" s="46" t="b">
        <f t="shared" si="34"/>
        <v>0</v>
      </c>
      <c r="DY53" s="46" t="b">
        <f t="shared" si="35"/>
        <v>0</v>
      </c>
      <c r="DZ53" s="46" t="b">
        <f t="shared" si="36"/>
        <v>0</v>
      </c>
      <c r="EB53" s="46" t="b">
        <f t="shared" si="150"/>
        <v>0</v>
      </c>
      <c r="EC53" s="46" t="b">
        <f t="shared" si="151"/>
        <v>0</v>
      </c>
      <c r="ED53" s="46" t="b">
        <f t="shared" si="152"/>
        <v>0</v>
      </c>
      <c r="EE53" s="46" t="b">
        <f t="shared" si="153"/>
        <v>0</v>
      </c>
      <c r="EF53" s="46" t="b">
        <f t="shared" si="154"/>
        <v>0</v>
      </c>
      <c r="EG53" s="46" t="b">
        <f t="shared" si="155"/>
        <v>0</v>
      </c>
      <c r="EH53" s="46" t="b">
        <f t="shared" si="37"/>
        <v>0</v>
      </c>
      <c r="EI53" s="46" t="b">
        <f t="shared" si="38"/>
        <v>0</v>
      </c>
      <c r="EK53" s="46" t="b">
        <f t="shared" si="39"/>
        <v>0</v>
      </c>
      <c r="EL53" s="46" t="b">
        <f t="shared" si="40"/>
        <v>0</v>
      </c>
      <c r="EM53" s="46" t="b">
        <f t="shared" si="41"/>
        <v>0</v>
      </c>
      <c r="EN53" s="46" t="b">
        <f t="shared" si="42"/>
        <v>0</v>
      </c>
      <c r="EO53" s="46" t="b">
        <f t="shared" si="43"/>
        <v>0</v>
      </c>
      <c r="EP53" s="46" t="b">
        <f t="shared" si="44"/>
        <v>0</v>
      </c>
      <c r="EQ53" s="46" t="b">
        <f t="shared" si="45"/>
        <v>0</v>
      </c>
      <c r="ER53" s="46" t="b">
        <f>OR(AA53='Tablas '!$T$4,AA53='Tablas '!$T$7,AA53='Tablas '!$T$8,AA53='Tablas '!$T$11)</f>
        <v>0</v>
      </c>
      <c r="ES53" s="46" t="str">
        <f t="shared" si="46"/>
        <v/>
      </c>
      <c r="ET53" s="46" t="str">
        <f t="shared" si="47"/>
        <v/>
      </c>
      <c r="EU53" s="46" t="str">
        <f t="shared" si="48"/>
        <v/>
      </c>
      <c r="EV53" s="46" t="b">
        <f t="shared" si="49"/>
        <v>0</v>
      </c>
      <c r="EW53" s="46" t="b">
        <f t="shared" si="50"/>
        <v>0</v>
      </c>
      <c r="EX53" s="46" t="b">
        <f t="shared" si="51"/>
        <v>0</v>
      </c>
      <c r="EY53" s="46" t="b">
        <f t="shared" si="52"/>
        <v>0</v>
      </c>
      <c r="EZ53" s="46" t="b">
        <f t="shared" si="53"/>
        <v>0</v>
      </c>
      <c r="FA53" s="46" t="b">
        <f t="shared" si="54"/>
        <v>0</v>
      </c>
      <c r="FB53" s="46" t="b">
        <f t="shared" si="55"/>
        <v>0</v>
      </c>
      <c r="FC53" s="46" t="str">
        <f t="shared" si="56"/>
        <v/>
      </c>
      <c r="FD53" s="46" t="str">
        <f t="shared" si="57"/>
        <v/>
      </c>
      <c r="FE53" s="46" t="b">
        <f t="shared" si="58"/>
        <v>0</v>
      </c>
      <c r="FF53" s="46" t="str">
        <f t="shared" si="59"/>
        <v/>
      </c>
      <c r="FG53" s="46" t="str">
        <f t="shared" si="60"/>
        <v/>
      </c>
      <c r="FH53" s="46" t="b">
        <f t="shared" si="61"/>
        <v>0</v>
      </c>
      <c r="FI53" s="46" t="str">
        <f t="shared" si="62"/>
        <v/>
      </c>
      <c r="FJ53" s="46" t="str">
        <f t="shared" si="63"/>
        <v/>
      </c>
      <c r="FK53" s="46" t="b">
        <f t="shared" si="64"/>
        <v>0</v>
      </c>
      <c r="FL53" s="46" t="str">
        <f t="shared" si="65"/>
        <v/>
      </c>
      <c r="FM53" s="46" t="str">
        <f t="shared" si="66"/>
        <v/>
      </c>
      <c r="FN53" s="46" t="b">
        <f t="shared" si="67"/>
        <v>0</v>
      </c>
      <c r="FO53" s="46" t="str">
        <f t="shared" si="68"/>
        <v/>
      </c>
      <c r="FP53" s="46" t="str">
        <f t="shared" si="69"/>
        <v/>
      </c>
      <c r="FQ53" s="46" t="b">
        <f t="shared" si="70"/>
        <v>0</v>
      </c>
      <c r="FR53" s="46" t="str">
        <f t="shared" si="71"/>
        <v/>
      </c>
      <c r="FS53" s="46" t="str">
        <f t="shared" si="72"/>
        <v/>
      </c>
      <c r="FT53" s="46" t="b">
        <f t="shared" si="73"/>
        <v>0</v>
      </c>
      <c r="FU53" s="46" t="str">
        <f t="shared" si="74"/>
        <v/>
      </c>
      <c r="FV53" s="46" t="str">
        <f t="shared" si="75"/>
        <v/>
      </c>
      <c r="FW53" s="46" t="b">
        <f t="shared" si="76"/>
        <v>0</v>
      </c>
      <c r="FX53" s="46" t="str">
        <f t="shared" si="77"/>
        <v/>
      </c>
      <c r="FY53" s="46" t="str">
        <f t="shared" si="78"/>
        <v/>
      </c>
      <c r="FZ53" s="46" t="b">
        <f t="shared" si="79"/>
        <v>0</v>
      </c>
      <c r="GA53" s="46" t="str">
        <f t="shared" si="80"/>
        <v/>
      </c>
      <c r="GB53" s="46" t="str">
        <f t="shared" si="81"/>
        <v/>
      </c>
      <c r="GC53" s="46" t="b">
        <f t="shared" si="82"/>
        <v>0</v>
      </c>
      <c r="GD53" s="46" t="str">
        <f t="shared" si="83"/>
        <v/>
      </c>
      <c r="GE53" s="46" t="str">
        <f t="shared" si="84"/>
        <v/>
      </c>
      <c r="GF53" s="46" t="b">
        <f t="shared" si="85"/>
        <v>0</v>
      </c>
      <c r="GG53" s="46" t="b">
        <f t="shared" si="86"/>
        <v>0</v>
      </c>
      <c r="GH53" s="46" t="str">
        <f t="shared" si="87"/>
        <v/>
      </c>
      <c r="GI53" s="46" t="str">
        <f t="shared" si="88"/>
        <v/>
      </c>
      <c r="GJ53" s="46" t="str">
        <f t="shared" si="89"/>
        <v/>
      </c>
      <c r="GK53" s="46" t="b">
        <f t="shared" si="90"/>
        <v>0</v>
      </c>
      <c r="GL53" s="46" t="str">
        <f t="shared" si="91"/>
        <v/>
      </c>
      <c r="GM53" s="46" t="str">
        <f t="shared" si="92"/>
        <v/>
      </c>
      <c r="GN53" s="46" t="str">
        <f t="shared" si="93"/>
        <v/>
      </c>
      <c r="GO53" s="46" t="b">
        <f t="shared" si="94"/>
        <v>0</v>
      </c>
      <c r="GP53" s="46" t="str">
        <f t="shared" si="95"/>
        <v/>
      </c>
      <c r="GQ53" s="46" t="str">
        <f t="shared" si="96"/>
        <v/>
      </c>
      <c r="GR53" s="46" t="b">
        <f t="shared" si="97"/>
        <v>0</v>
      </c>
      <c r="GS53" s="46" t="str">
        <f t="shared" si="98"/>
        <v/>
      </c>
      <c r="GT53" s="46" t="str">
        <f t="shared" si="99"/>
        <v/>
      </c>
      <c r="GU53" s="46" t="b">
        <f t="shared" si="100"/>
        <v>0</v>
      </c>
      <c r="GV53" s="46" t="b">
        <f t="shared" si="101"/>
        <v>0</v>
      </c>
      <c r="GW53" s="46" t="b">
        <f t="shared" si="102"/>
        <v>0</v>
      </c>
      <c r="GX53" s="46" t="b">
        <f t="shared" si="103"/>
        <v>0</v>
      </c>
      <c r="GY53" s="46" t="b">
        <f t="shared" si="104"/>
        <v>0</v>
      </c>
      <c r="GZ53" s="46" t="b">
        <f t="shared" si="105"/>
        <v>0</v>
      </c>
      <c r="HA53" s="46" t="b">
        <f t="shared" si="106"/>
        <v>0</v>
      </c>
      <c r="HB53" s="46" t="b">
        <f t="shared" si="107"/>
        <v>0</v>
      </c>
      <c r="HC53" s="46" t="b">
        <f t="shared" si="108"/>
        <v>0</v>
      </c>
      <c r="HD53" s="46" t="b">
        <f t="shared" si="109"/>
        <v>0</v>
      </c>
      <c r="HE53" s="46" t="b">
        <f t="shared" si="110"/>
        <v>0</v>
      </c>
      <c r="HF53" s="46" t="b">
        <f t="shared" si="111"/>
        <v>0</v>
      </c>
      <c r="HG53" s="46" t="b">
        <f t="shared" si="112"/>
        <v>0</v>
      </c>
      <c r="HH53" s="46" t="b">
        <f t="shared" si="113"/>
        <v>0</v>
      </c>
      <c r="HI53" s="46" t="b">
        <f t="shared" si="114"/>
        <v>0</v>
      </c>
      <c r="HJ53" s="46" t="b">
        <f t="shared" si="115"/>
        <v>0</v>
      </c>
      <c r="HK53" s="46" t="b">
        <f t="shared" si="116"/>
        <v>0</v>
      </c>
      <c r="HL53" s="46" t="b">
        <f t="shared" si="117"/>
        <v>0</v>
      </c>
      <c r="HM53" s="46" t="b">
        <f t="shared" si="118"/>
        <v>0</v>
      </c>
      <c r="HN53" s="46" t="b">
        <f t="shared" si="119"/>
        <v>0</v>
      </c>
      <c r="HO53" s="46" t="b">
        <f t="shared" si="120"/>
        <v>0</v>
      </c>
      <c r="HP53" s="46" t="b">
        <f t="shared" si="156"/>
        <v>0</v>
      </c>
      <c r="HQ53" s="46" t="str">
        <f t="shared" si="121"/>
        <v/>
      </c>
      <c r="HR53" s="46" t="str">
        <f t="shared" si="157"/>
        <v/>
      </c>
      <c r="HS53" s="46" t="str">
        <f t="shared" si="158"/>
        <v/>
      </c>
      <c r="HT53" s="46" t="b">
        <f t="shared" si="159"/>
        <v>0</v>
      </c>
      <c r="HU53" s="46" t="b">
        <f t="shared" si="160"/>
        <v>0</v>
      </c>
      <c r="HV53" s="46" t="b">
        <f t="shared" si="161"/>
        <v>0</v>
      </c>
      <c r="HW53" s="46" t="b">
        <f t="shared" si="162"/>
        <v>0</v>
      </c>
      <c r="HX53" s="46" t="b">
        <f t="shared" si="163"/>
        <v>0</v>
      </c>
      <c r="HY53" s="46" t="b">
        <f t="shared" si="122"/>
        <v>0</v>
      </c>
      <c r="HZ53" s="46" t="b">
        <f t="shared" si="123"/>
        <v>0</v>
      </c>
      <c r="IA53" s="46" t="str">
        <f t="shared" si="124"/>
        <v/>
      </c>
      <c r="IB53" s="46" t="str">
        <f t="shared" si="125"/>
        <v/>
      </c>
      <c r="IC53" s="46" t="str">
        <f t="shared" si="126"/>
        <v/>
      </c>
      <c r="ID53" s="46" t="str">
        <f t="shared" si="127"/>
        <v/>
      </c>
      <c r="IE53" s="46" t="b">
        <f t="shared" si="128"/>
        <v>0</v>
      </c>
      <c r="IF53" s="46" t="str">
        <f t="shared" si="129"/>
        <v/>
      </c>
      <c r="IG53" s="46" t="str">
        <f t="shared" si="130"/>
        <v/>
      </c>
      <c r="IH53" s="46" t="b">
        <f t="shared" si="131"/>
        <v>0</v>
      </c>
      <c r="II53" s="46" t="b">
        <f t="shared" si="132"/>
        <v>0</v>
      </c>
      <c r="IJ53" s="46" t="b">
        <f t="shared" si="133"/>
        <v>0</v>
      </c>
      <c r="IK53" s="46" t="str">
        <f t="shared" si="134"/>
        <v/>
      </c>
      <c r="IL53" s="46" t="str">
        <f t="shared" si="135"/>
        <v/>
      </c>
      <c r="IM53" s="46" t="b">
        <f t="shared" si="136"/>
        <v>0</v>
      </c>
      <c r="IN53" s="46" t="b">
        <f t="shared" si="137"/>
        <v>0</v>
      </c>
      <c r="IO53" s="46" t="b">
        <f t="shared" si="138"/>
        <v>0</v>
      </c>
      <c r="IP53" s="46" t="b">
        <f t="shared" si="139"/>
        <v>0</v>
      </c>
      <c r="IQ53" s="46" t="b">
        <f t="shared" si="140"/>
        <v>0</v>
      </c>
      <c r="IR53" s="46" t="b">
        <f t="shared" si="141"/>
        <v>0</v>
      </c>
      <c r="IS53" s="46" t="b">
        <f t="shared" si="142"/>
        <v>0</v>
      </c>
      <c r="IT53" s="46" t="b">
        <f t="shared" si="143"/>
        <v>0</v>
      </c>
      <c r="IU53" s="46" t="b">
        <f t="shared" si="144"/>
        <v>0</v>
      </c>
      <c r="IV53" s="46" t="b">
        <f t="shared" si="145"/>
        <v>0</v>
      </c>
      <c r="IW53" s="46" t="b">
        <f t="shared" si="146"/>
        <v>0</v>
      </c>
      <c r="IX53" s="46" t="b">
        <f t="shared" si="147"/>
        <v>0</v>
      </c>
      <c r="IY53" s="46" t="b">
        <f t="shared" si="148"/>
        <v>0</v>
      </c>
    </row>
    <row r="54" spans="2:259" x14ac:dyDescent="0.3">
      <c r="B54" s="48">
        <v>42</v>
      </c>
      <c r="C54" s="61" t="str">
        <f t="shared" si="28"/>
        <v/>
      </c>
      <c r="D54" s="53"/>
      <c r="E54" s="52"/>
      <c r="F54" s="112"/>
      <c r="G54" s="52"/>
      <c r="H54" s="53"/>
      <c r="I54" s="52"/>
      <c r="J54" s="52"/>
      <c r="K54" s="53"/>
      <c r="L54" s="55"/>
      <c r="M54" s="108"/>
      <c r="N54" s="56"/>
      <c r="O54" s="52"/>
      <c r="P54" s="52"/>
      <c r="Q54" s="52"/>
      <c r="R54" s="52"/>
      <c r="S54" s="52"/>
      <c r="T54" s="53"/>
      <c r="U54" s="52"/>
      <c r="V54" s="52"/>
      <c r="W54" s="55"/>
      <c r="X54" s="55"/>
      <c r="Y54" s="52"/>
      <c r="Z54" s="55"/>
      <c r="AA54" s="52"/>
      <c r="AB54" s="53"/>
      <c r="AC54" s="53"/>
      <c r="AD54" s="53"/>
      <c r="AE54" s="57"/>
      <c r="AF54" s="113"/>
      <c r="AG54" s="57"/>
      <c r="AH54" s="58"/>
      <c r="AI54" s="58"/>
      <c r="AJ54" s="58"/>
      <c r="AK54" s="114"/>
      <c r="AL54" s="58"/>
      <c r="AM54" s="114"/>
      <c r="AN54" s="58"/>
      <c r="AO54" s="114"/>
      <c r="AP54" s="58"/>
      <c r="AQ54" s="114"/>
      <c r="AR54" s="58"/>
      <c r="AS54" s="114"/>
      <c r="AT54" s="58"/>
      <c r="AU54" s="114"/>
      <c r="AV54" s="58"/>
      <c r="AW54" s="114"/>
      <c r="AX54" s="58"/>
      <c r="AY54" s="114"/>
      <c r="AZ54" s="58"/>
      <c r="BA54" s="114"/>
      <c r="BB54" s="58"/>
      <c r="BC54" s="114"/>
      <c r="BD54" s="58"/>
      <c r="BE54" s="58"/>
      <c r="BF54" s="58"/>
      <c r="BG54" s="59"/>
      <c r="BH54" s="58"/>
      <c r="BI54" s="114"/>
      <c r="BJ54" s="53"/>
      <c r="BK54" s="58"/>
      <c r="BL54" s="114"/>
      <c r="BM54" s="58"/>
      <c r="BN54" s="114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3"/>
      <c r="CL54" s="58"/>
      <c r="CM54" s="58"/>
      <c r="CN54" s="60"/>
      <c r="CO54" s="57"/>
      <c r="CP54" s="58"/>
      <c r="CQ54" s="60"/>
      <c r="CR54" s="57"/>
      <c r="CS54" s="58"/>
      <c r="CT54" s="59"/>
      <c r="CU54" s="58"/>
      <c r="CV54" s="59"/>
      <c r="CW54" s="58"/>
      <c r="CX54" s="59"/>
      <c r="CY54" s="58"/>
      <c r="CZ54" s="58"/>
      <c r="DA54" s="58"/>
      <c r="DB54" s="53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7"/>
      <c r="DO54" s="57"/>
      <c r="DP54" s="57"/>
      <c r="DQ54" s="76" t="str">
        <f t="shared" si="30"/>
        <v/>
      </c>
      <c r="DR54" s="53"/>
      <c r="DS54" s="46" t="b">
        <f t="shared" si="149"/>
        <v>0</v>
      </c>
      <c r="DT54" s="46" t="str">
        <f t="shared" si="31"/>
        <v/>
      </c>
      <c r="DU54" s="46" t="b">
        <f t="shared" si="32"/>
        <v>0</v>
      </c>
      <c r="DV54" s="46" t="b">
        <f t="shared" si="33"/>
        <v>0</v>
      </c>
      <c r="DW54" s="46" t="b">
        <f t="shared" si="34"/>
        <v>0</v>
      </c>
      <c r="DY54" s="46" t="b">
        <f t="shared" si="35"/>
        <v>0</v>
      </c>
      <c r="DZ54" s="46" t="b">
        <f t="shared" si="36"/>
        <v>0</v>
      </c>
      <c r="EB54" s="46" t="b">
        <f t="shared" si="150"/>
        <v>0</v>
      </c>
      <c r="EC54" s="46" t="b">
        <f t="shared" si="151"/>
        <v>0</v>
      </c>
      <c r="ED54" s="46" t="b">
        <f t="shared" si="152"/>
        <v>0</v>
      </c>
      <c r="EE54" s="46" t="b">
        <f t="shared" si="153"/>
        <v>0</v>
      </c>
      <c r="EF54" s="46" t="b">
        <f t="shared" si="154"/>
        <v>0</v>
      </c>
      <c r="EG54" s="46" t="b">
        <f t="shared" si="155"/>
        <v>0</v>
      </c>
      <c r="EH54" s="46" t="b">
        <f t="shared" si="37"/>
        <v>0</v>
      </c>
      <c r="EI54" s="46" t="b">
        <f t="shared" si="38"/>
        <v>0</v>
      </c>
      <c r="EK54" s="46" t="b">
        <f t="shared" si="39"/>
        <v>0</v>
      </c>
      <c r="EL54" s="46" t="b">
        <f t="shared" si="40"/>
        <v>0</v>
      </c>
      <c r="EM54" s="46" t="b">
        <f t="shared" si="41"/>
        <v>0</v>
      </c>
      <c r="EN54" s="46" t="b">
        <f t="shared" si="42"/>
        <v>0</v>
      </c>
      <c r="EO54" s="46" t="b">
        <f t="shared" si="43"/>
        <v>0</v>
      </c>
      <c r="EP54" s="46" t="b">
        <f t="shared" si="44"/>
        <v>0</v>
      </c>
      <c r="EQ54" s="46" t="b">
        <f t="shared" si="45"/>
        <v>0</v>
      </c>
      <c r="ER54" s="46" t="b">
        <f>OR(AA54='Tablas '!$T$4,AA54='Tablas '!$T$7,AA54='Tablas '!$T$8,AA54='Tablas '!$T$11)</f>
        <v>0</v>
      </c>
      <c r="ES54" s="46" t="str">
        <f t="shared" si="46"/>
        <v/>
      </c>
      <c r="ET54" s="46" t="str">
        <f t="shared" si="47"/>
        <v/>
      </c>
      <c r="EU54" s="46" t="str">
        <f t="shared" si="48"/>
        <v/>
      </c>
      <c r="EV54" s="46" t="b">
        <f t="shared" si="49"/>
        <v>0</v>
      </c>
      <c r="EW54" s="46" t="b">
        <f t="shared" si="50"/>
        <v>0</v>
      </c>
      <c r="EX54" s="46" t="b">
        <f t="shared" si="51"/>
        <v>0</v>
      </c>
      <c r="EY54" s="46" t="b">
        <f t="shared" si="52"/>
        <v>0</v>
      </c>
      <c r="EZ54" s="46" t="b">
        <f t="shared" si="53"/>
        <v>0</v>
      </c>
      <c r="FA54" s="46" t="b">
        <f t="shared" si="54"/>
        <v>0</v>
      </c>
      <c r="FB54" s="46" t="b">
        <f t="shared" si="55"/>
        <v>0</v>
      </c>
      <c r="FC54" s="46" t="str">
        <f t="shared" si="56"/>
        <v/>
      </c>
      <c r="FD54" s="46" t="str">
        <f t="shared" si="57"/>
        <v/>
      </c>
      <c r="FE54" s="46" t="b">
        <f t="shared" si="58"/>
        <v>0</v>
      </c>
      <c r="FF54" s="46" t="str">
        <f t="shared" si="59"/>
        <v/>
      </c>
      <c r="FG54" s="46" t="str">
        <f t="shared" si="60"/>
        <v/>
      </c>
      <c r="FH54" s="46" t="b">
        <f t="shared" si="61"/>
        <v>0</v>
      </c>
      <c r="FI54" s="46" t="str">
        <f t="shared" si="62"/>
        <v/>
      </c>
      <c r="FJ54" s="46" t="str">
        <f t="shared" si="63"/>
        <v/>
      </c>
      <c r="FK54" s="46" t="b">
        <f t="shared" si="64"/>
        <v>0</v>
      </c>
      <c r="FL54" s="46" t="str">
        <f t="shared" si="65"/>
        <v/>
      </c>
      <c r="FM54" s="46" t="str">
        <f t="shared" si="66"/>
        <v/>
      </c>
      <c r="FN54" s="46" t="b">
        <f t="shared" si="67"/>
        <v>0</v>
      </c>
      <c r="FO54" s="46" t="str">
        <f t="shared" si="68"/>
        <v/>
      </c>
      <c r="FP54" s="46" t="str">
        <f t="shared" si="69"/>
        <v/>
      </c>
      <c r="FQ54" s="46" t="b">
        <f t="shared" si="70"/>
        <v>0</v>
      </c>
      <c r="FR54" s="46" t="str">
        <f t="shared" si="71"/>
        <v/>
      </c>
      <c r="FS54" s="46" t="str">
        <f t="shared" si="72"/>
        <v/>
      </c>
      <c r="FT54" s="46" t="b">
        <f t="shared" si="73"/>
        <v>0</v>
      </c>
      <c r="FU54" s="46" t="str">
        <f t="shared" si="74"/>
        <v/>
      </c>
      <c r="FV54" s="46" t="str">
        <f t="shared" si="75"/>
        <v/>
      </c>
      <c r="FW54" s="46" t="b">
        <f t="shared" si="76"/>
        <v>0</v>
      </c>
      <c r="FX54" s="46" t="str">
        <f t="shared" si="77"/>
        <v/>
      </c>
      <c r="FY54" s="46" t="str">
        <f t="shared" si="78"/>
        <v/>
      </c>
      <c r="FZ54" s="46" t="b">
        <f t="shared" si="79"/>
        <v>0</v>
      </c>
      <c r="GA54" s="46" t="str">
        <f t="shared" si="80"/>
        <v/>
      </c>
      <c r="GB54" s="46" t="str">
        <f t="shared" si="81"/>
        <v/>
      </c>
      <c r="GC54" s="46" t="b">
        <f t="shared" si="82"/>
        <v>0</v>
      </c>
      <c r="GD54" s="46" t="str">
        <f t="shared" si="83"/>
        <v/>
      </c>
      <c r="GE54" s="46" t="str">
        <f t="shared" si="84"/>
        <v/>
      </c>
      <c r="GF54" s="46" t="b">
        <f t="shared" si="85"/>
        <v>0</v>
      </c>
      <c r="GG54" s="46" t="b">
        <f t="shared" si="86"/>
        <v>0</v>
      </c>
      <c r="GH54" s="46" t="str">
        <f t="shared" si="87"/>
        <v/>
      </c>
      <c r="GI54" s="46" t="str">
        <f t="shared" si="88"/>
        <v/>
      </c>
      <c r="GJ54" s="46" t="str">
        <f t="shared" si="89"/>
        <v/>
      </c>
      <c r="GK54" s="46" t="b">
        <f t="shared" si="90"/>
        <v>0</v>
      </c>
      <c r="GL54" s="46" t="str">
        <f t="shared" si="91"/>
        <v/>
      </c>
      <c r="GM54" s="46" t="str">
        <f t="shared" si="92"/>
        <v/>
      </c>
      <c r="GN54" s="46" t="str">
        <f t="shared" si="93"/>
        <v/>
      </c>
      <c r="GO54" s="46" t="b">
        <f t="shared" si="94"/>
        <v>0</v>
      </c>
      <c r="GP54" s="46" t="str">
        <f t="shared" si="95"/>
        <v/>
      </c>
      <c r="GQ54" s="46" t="str">
        <f t="shared" si="96"/>
        <v/>
      </c>
      <c r="GR54" s="46" t="b">
        <f t="shared" si="97"/>
        <v>0</v>
      </c>
      <c r="GS54" s="46" t="str">
        <f t="shared" si="98"/>
        <v/>
      </c>
      <c r="GT54" s="46" t="str">
        <f t="shared" si="99"/>
        <v/>
      </c>
      <c r="GU54" s="46" t="b">
        <f t="shared" si="100"/>
        <v>0</v>
      </c>
      <c r="GV54" s="46" t="b">
        <f t="shared" si="101"/>
        <v>0</v>
      </c>
      <c r="GW54" s="46" t="b">
        <f t="shared" si="102"/>
        <v>0</v>
      </c>
      <c r="GX54" s="46" t="b">
        <f t="shared" si="103"/>
        <v>0</v>
      </c>
      <c r="GY54" s="46" t="b">
        <f t="shared" si="104"/>
        <v>0</v>
      </c>
      <c r="GZ54" s="46" t="b">
        <f t="shared" si="105"/>
        <v>0</v>
      </c>
      <c r="HA54" s="46" t="b">
        <f t="shared" si="106"/>
        <v>0</v>
      </c>
      <c r="HB54" s="46" t="b">
        <f t="shared" si="107"/>
        <v>0</v>
      </c>
      <c r="HC54" s="46" t="b">
        <f t="shared" si="108"/>
        <v>0</v>
      </c>
      <c r="HD54" s="46" t="b">
        <f t="shared" si="109"/>
        <v>0</v>
      </c>
      <c r="HE54" s="46" t="b">
        <f t="shared" si="110"/>
        <v>0</v>
      </c>
      <c r="HF54" s="46" t="b">
        <f t="shared" si="111"/>
        <v>0</v>
      </c>
      <c r="HG54" s="46" t="b">
        <f t="shared" si="112"/>
        <v>0</v>
      </c>
      <c r="HH54" s="46" t="b">
        <f t="shared" si="113"/>
        <v>0</v>
      </c>
      <c r="HI54" s="46" t="b">
        <f t="shared" si="114"/>
        <v>0</v>
      </c>
      <c r="HJ54" s="46" t="b">
        <f t="shared" si="115"/>
        <v>0</v>
      </c>
      <c r="HK54" s="46" t="b">
        <f t="shared" si="116"/>
        <v>0</v>
      </c>
      <c r="HL54" s="46" t="b">
        <f t="shared" si="117"/>
        <v>0</v>
      </c>
      <c r="HM54" s="46" t="b">
        <f t="shared" si="118"/>
        <v>0</v>
      </c>
      <c r="HN54" s="46" t="b">
        <f t="shared" si="119"/>
        <v>0</v>
      </c>
      <c r="HO54" s="46" t="b">
        <f t="shared" si="120"/>
        <v>0</v>
      </c>
      <c r="HP54" s="46" t="b">
        <f t="shared" si="156"/>
        <v>0</v>
      </c>
      <c r="HQ54" s="46" t="str">
        <f t="shared" si="121"/>
        <v/>
      </c>
      <c r="HR54" s="46" t="str">
        <f t="shared" si="157"/>
        <v/>
      </c>
      <c r="HS54" s="46" t="str">
        <f t="shared" si="158"/>
        <v/>
      </c>
      <c r="HT54" s="46" t="b">
        <f t="shared" si="159"/>
        <v>0</v>
      </c>
      <c r="HU54" s="46" t="b">
        <f t="shared" si="160"/>
        <v>0</v>
      </c>
      <c r="HV54" s="46" t="b">
        <f t="shared" si="161"/>
        <v>0</v>
      </c>
      <c r="HW54" s="46" t="b">
        <f t="shared" si="162"/>
        <v>0</v>
      </c>
      <c r="HX54" s="46" t="b">
        <f t="shared" si="163"/>
        <v>0</v>
      </c>
      <c r="HY54" s="46" t="b">
        <f t="shared" si="122"/>
        <v>0</v>
      </c>
      <c r="HZ54" s="46" t="b">
        <f t="shared" si="123"/>
        <v>0</v>
      </c>
      <c r="IA54" s="46" t="str">
        <f t="shared" si="124"/>
        <v/>
      </c>
      <c r="IB54" s="46" t="str">
        <f t="shared" si="125"/>
        <v/>
      </c>
      <c r="IC54" s="46" t="str">
        <f t="shared" si="126"/>
        <v/>
      </c>
      <c r="ID54" s="46" t="str">
        <f t="shared" si="127"/>
        <v/>
      </c>
      <c r="IE54" s="46" t="b">
        <f t="shared" si="128"/>
        <v>0</v>
      </c>
      <c r="IF54" s="46" t="str">
        <f t="shared" si="129"/>
        <v/>
      </c>
      <c r="IG54" s="46" t="str">
        <f t="shared" si="130"/>
        <v/>
      </c>
      <c r="IH54" s="46" t="b">
        <f t="shared" si="131"/>
        <v>0</v>
      </c>
      <c r="II54" s="46" t="b">
        <f t="shared" si="132"/>
        <v>0</v>
      </c>
      <c r="IJ54" s="46" t="b">
        <f t="shared" si="133"/>
        <v>0</v>
      </c>
      <c r="IK54" s="46" t="str">
        <f t="shared" si="134"/>
        <v/>
      </c>
      <c r="IL54" s="46" t="str">
        <f t="shared" si="135"/>
        <v/>
      </c>
      <c r="IM54" s="46" t="b">
        <f t="shared" si="136"/>
        <v>0</v>
      </c>
      <c r="IN54" s="46" t="b">
        <f t="shared" si="137"/>
        <v>0</v>
      </c>
      <c r="IO54" s="46" t="b">
        <f t="shared" si="138"/>
        <v>0</v>
      </c>
      <c r="IP54" s="46" t="b">
        <f t="shared" si="139"/>
        <v>0</v>
      </c>
      <c r="IQ54" s="46" t="b">
        <f t="shared" si="140"/>
        <v>0</v>
      </c>
      <c r="IR54" s="46" t="b">
        <f t="shared" si="141"/>
        <v>0</v>
      </c>
      <c r="IS54" s="46" t="b">
        <f t="shared" si="142"/>
        <v>0</v>
      </c>
      <c r="IT54" s="46" t="b">
        <f t="shared" si="143"/>
        <v>0</v>
      </c>
      <c r="IU54" s="46" t="b">
        <f t="shared" si="144"/>
        <v>0</v>
      </c>
      <c r="IV54" s="46" t="b">
        <f t="shared" si="145"/>
        <v>0</v>
      </c>
      <c r="IW54" s="46" t="b">
        <f t="shared" si="146"/>
        <v>0</v>
      </c>
      <c r="IX54" s="46" t="b">
        <f t="shared" si="147"/>
        <v>0</v>
      </c>
      <c r="IY54" s="46" t="b">
        <f t="shared" si="148"/>
        <v>0</v>
      </c>
    </row>
    <row r="55" spans="2:259" x14ac:dyDescent="0.3">
      <c r="B55" s="48">
        <v>43</v>
      </c>
      <c r="C55" s="61" t="str">
        <f t="shared" si="28"/>
        <v/>
      </c>
      <c r="D55" s="53"/>
      <c r="E55" s="52"/>
      <c r="F55" s="112"/>
      <c r="G55" s="52"/>
      <c r="H55" s="53"/>
      <c r="I55" s="52"/>
      <c r="J55" s="52"/>
      <c r="K55" s="53"/>
      <c r="L55" s="55"/>
      <c r="M55" s="108"/>
      <c r="N55" s="56"/>
      <c r="O55" s="52"/>
      <c r="P55" s="52"/>
      <c r="Q55" s="52"/>
      <c r="R55" s="52"/>
      <c r="S55" s="52"/>
      <c r="T55" s="53"/>
      <c r="U55" s="52"/>
      <c r="V55" s="52"/>
      <c r="W55" s="55"/>
      <c r="X55" s="55"/>
      <c r="Y55" s="52"/>
      <c r="Z55" s="55"/>
      <c r="AA55" s="52"/>
      <c r="AB55" s="53"/>
      <c r="AC55" s="53"/>
      <c r="AD55" s="53"/>
      <c r="AE55" s="57"/>
      <c r="AF55" s="113"/>
      <c r="AG55" s="57"/>
      <c r="AH55" s="58"/>
      <c r="AI55" s="58"/>
      <c r="AJ55" s="58"/>
      <c r="AK55" s="114"/>
      <c r="AL55" s="58"/>
      <c r="AM55" s="114"/>
      <c r="AN55" s="58"/>
      <c r="AO55" s="114"/>
      <c r="AP55" s="58"/>
      <c r="AQ55" s="114"/>
      <c r="AR55" s="58"/>
      <c r="AS55" s="114"/>
      <c r="AT55" s="58"/>
      <c r="AU55" s="114"/>
      <c r="AV55" s="58"/>
      <c r="AW55" s="114"/>
      <c r="AX55" s="58"/>
      <c r="AY55" s="114"/>
      <c r="AZ55" s="58"/>
      <c r="BA55" s="114"/>
      <c r="BB55" s="58"/>
      <c r="BC55" s="114"/>
      <c r="BD55" s="58"/>
      <c r="BE55" s="58"/>
      <c r="BF55" s="58"/>
      <c r="BG55" s="59"/>
      <c r="BH55" s="58"/>
      <c r="BI55" s="114"/>
      <c r="BJ55" s="53"/>
      <c r="BK55" s="58"/>
      <c r="BL55" s="114"/>
      <c r="BM55" s="58"/>
      <c r="BN55" s="114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3"/>
      <c r="CL55" s="58"/>
      <c r="CM55" s="58"/>
      <c r="CN55" s="60"/>
      <c r="CO55" s="57"/>
      <c r="CP55" s="58"/>
      <c r="CQ55" s="60"/>
      <c r="CR55" s="57"/>
      <c r="CS55" s="58"/>
      <c r="CT55" s="59"/>
      <c r="CU55" s="58"/>
      <c r="CV55" s="59"/>
      <c r="CW55" s="58"/>
      <c r="CX55" s="59"/>
      <c r="CY55" s="58"/>
      <c r="CZ55" s="58"/>
      <c r="DA55" s="58"/>
      <c r="DB55" s="53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7"/>
      <c r="DO55" s="57"/>
      <c r="DP55" s="57"/>
      <c r="DQ55" s="76" t="str">
        <f t="shared" si="30"/>
        <v/>
      </c>
      <c r="DR55" s="53"/>
      <c r="DS55" s="46" t="b">
        <f t="shared" si="149"/>
        <v>0</v>
      </c>
      <c r="DT55" s="46" t="str">
        <f t="shared" si="31"/>
        <v/>
      </c>
      <c r="DU55" s="46" t="b">
        <f t="shared" si="32"/>
        <v>0</v>
      </c>
      <c r="DV55" s="46" t="b">
        <f t="shared" si="33"/>
        <v>0</v>
      </c>
      <c r="DW55" s="46" t="b">
        <f t="shared" si="34"/>
        <v>0</v>
      </c>
      <c r="DY55" s="46" t="b">
        <f t="shared" si="35"/>
        <v>0</v>
      </c>
      <c r="DZ55" s="46" t="b">
        <f t="shared" si="36"/>
        <v>0</v>
      </c>
      <c r="EB55" s="46" t="b">
        <f t="shared" si="150"/>
        <v>0</v>
      </c>
      <c r="EC55" s="46" t="b">
        <f t="shared" si="151"/>
        <v>0</v>
      </c>
      <c r="ED55" s="46" t="b">
        <f t="shared" si="152"/>
        <v>0</v>
      </c>
      <c r="EE55" s="46" t="b">
        <f t="shared" si="153"/>
        <v>0</v>
      </c>
      <c r="EF55" s="46" t="b">
        <f t="shared" si="154"/>
        <v>0</v>
      </c>
      <c r="EG55" s="46" t="b">
        <f t="shared" si="155"/>
        <v>0</v>
      </c>
      <c r="EH55" s="46" t="b">
        <f t="shared" si="37"/>
        <v>0</v>
      </c>
      <c r="EI55" s="46" t="b">
        <f t="shared" si="38"/>
        <v>0</v>
      </c>
      <c r="EK55" s="46" t="b">
        <f t="shared" si="39"/>
        <v>0</v>
      </c>
      <c r="EL55" s="46" t="b">
        <f t="shared" si="40"/>
        <v>0</v>
      </c>
      <c r="EM55" s="46" t="b">
        <f t="shared" si="41"/>
        <v>0</v>
      </c>
      <c r="EN55" s="46" t="b">
        <f t="shared" si="42"/>
        <v>0</v>
      </c>
      <c r="EO55" s="46" t="b">
        <f t="shared" si="43"/>
        <v>0</v>
      </c>
      <c r="EP55" s="46" t="b">
        <f t="shared" si="44"/>
        <v>0</v>
      </c>
      <c r="EQ55" s="46" t="b">
        <f t="shared" si="45"/>
        <v>0</v>
      </c>
      <c r="ER55" s="46" t="b">
        <f>OR(AA55='Tablas '!$T$4,AA55='Tablas '!$T$7,AA55='Tablas '!$T$8,AA55='Tablas '!$T$11)</f>
        <v>0</v>
      </c>
      <c r="ES55" s="46" t="str">
        <f t="shared" si="46"/>
        <v/>
      </c>
      <c r="ET55" s="46" t="str">
        <f t="shared" si="47"/>
        <v/>
      </c>
      <c r="EU55" s="46" t="str">
        <f t="shared" si="48"/>
        <v/>
      </c>
      <c r="EV55" s="46" t="b">
        <f t="shared" si="49"/>
        <v>0</v>
      </c>
      <c r="EW55" s="46" t="b">
        <f t="shared" si="50"/>
        <v>0</v>
      </c>
      <c r="EX55" s="46" t="b">
        <f t="shared" si="51"/>
        <v>0</v>
      </c>
      <c r="EY55" s="46" t="b">
        <f t="shared" si="52"/>
        <v>0</v>
      </c>
      <c r="EZ55" s="46" t="b">
        <f t="shared" si="53"/>
        <v>0</v>
      </c>
      <c r="FA55" s="46" t="b">
        <f t="shared" si="54"/>
        <v>0</v>
      </c>
      <c r="FB55" s="46" t="b">
        <f t="shared" si="55"/>
        <v>0</v>
      </c>
      <c r="FC55" s="46" t="str">
        <f t="shared" si="56"/>
        <v/>
      </c>
      <c r="FD55" s="46" t="str">
        <f t="shared" si="57"/>
        <v/>
      </c>
      <c r="FE55" s="46" t="b">
        <f t="shared" si="58"/>
        <v>0</v>
      </c>
      <c r="FF55" s="46" t="str">
        <f t="shared" si="59"/>
        <v/>
      </c>
      <c r="FG55" s="46" t="str">
        <f t="shared" si="60"/>
        <v/>
      </c>
      <c r="FH55" s="46" t="b">
        <f t="shared" si="61"/>
        <v>0</v>
      </c>
      <c r="FI55" s="46" t="str">
        <f t="shared" si="62"/>
        <v/>
      </c>
      <c r="FJ55" s="46" t="str">
        <f t="shared" si="63"/>
        <v/>
      </c>
      <c r="FK55" s="46" t="b">
        <f t="shared" si="64"/>
        <v>0</v>
      </c>
      <c r="FL55" s="46" t="str">
        <f t="shared" si="65"/>
        <v/>
      </c>
      <c r="FM55" s="46" t="str">
        <f t="shared" si="66"/>
        <v/>
      </c>
      <c r="FN55" s="46" t="b">
        <f t="shared" si="67"/>
        <v>0</v>
      </c>
      <c r="FO55" s="46" t="str">
        <f t="shared" si="68"/>
        <v/>
      </c>
      <c r="FP55" s="46" t="str">
        <f t="shared" si="69"/>
        <v/>
      </c>
      <c r="FQ55" s="46" t="b">
        <f t="shared" si="70"/>
        <v>0</v>
      </c>
      <c r="FR55" s="46" t="str">
        <f t="shared" si="71"/>
        <v/>
      </c>
      <c r="FS55" s="46" t="str">
        <f t="shared" si="72"/>
        <v/>
      </c>
      <c r="FT55" s="46" t="b">
        <f t="shared" si="73"/>
        <v>0</v>
      </c>
      <c r="FU55" s="46" t="str">
        <f t="shared" si="74"/>
        <v/>
      </c>
      <c r="FV55" s="46" t="str">
        <f t="shared" si="75"/>
        <v/>
      </c>
      <c r="FW55" s="46" t="b">
        <f t="shared" si="76"/>
        <v>0</v>
      </c>
      <c r="FX55" s="46" t="str">
        <f t="shared" si="77"/>
        <v/>
      </c>
      <c r="FY55" s="46" t="str">
        <f t="shared" si="78"/>
        <v/>
      </c>
      <c r="FZ55" s="46" t="b">
        <f t="shared" si="79"/>
        <v>0</v>
      </c>
      <c r="GA55" s="46" t="str">
        <f t="shared" si="80"/>
        <v/>
      </c>
      <c r="GB55" s="46" t="str">
        <f t="shared" si="81"/>
        <v/>
      </c>
      <c r="GC55" s="46" t="b">
        <f t="shared" si="82"/>
        <v>0</v>
      </c>
      <c r="GD55" s="46" t="str">
        <f t="shared" si="83"/>
        <v/>
      </c>
      <c r="GE55" s="46" t="str">
        <f t="shared" si="84"/>
        <v/>
      </c>
      <c r="GF55" s="46" t="b">
        <f t="shared" si="85"/>
        <v>0</v>
      </c>
      <c r="GG55" s="46" t="b">
        <f t="shared" si="86"/>
        <v>0</v>
      </c>
      <c r="GH55" s="46" t="str">
        <f t="shared" si="87"/>
        <v/>
      </c>
      <c r="GI55" s="46" t="str">
        <f t="shared" si="88"/>
        <v/>
      </c>
      <c r="GJ55" s="46" t="str">
        <f t="shared" si="89"/>
        <v/>
      </c>
      <c r="GK55" s="46" t="b">
        <f t="shared" si="90"/>
        <v>0</v>
      </c>
      <c r="GL55" s="46" t="str">
        <f t="shared" si="91"/>
        <v/>
      </c>
      <c r="GM55" s="46" t="str">
        <f t="shared" si="92"/>
        <v/>
      </c>
      <c r="GN55" s="46" t="str">
        <f t="shared" si="93"/>
        <v/>
      </c>
      <c r="GO55" s="46" t="b">
        <f t="shared" si="94"/>
        <v>0</v>
      </c>
      <c r="GP55" s="46" t="str">
        <f t="shared" si="95"/>
        <v/>
      </c>
      <c r="GQ55" s="46" t="str">
        <f t="shared" si="96"/>
        <v/>
      </c>
      <c r="GR55" s="46" t="b">
        <f t="shared" si="97"/>
        <v>0</v>
      </c>
      <c r="GS55" s="46" t="str">
        <f t="shared" si="98"/>
        <v/>
      </c>
      <c r="GT55" s="46" t="str">
        <f t="shared" si="99"/>
        <v/>
      </c>
      <c r="GU55" s="46" t="b">
        <f t="shared" si="100"/>
        <v>0</v>
      </c>
      <c r="GV55" s="46" t="b">
        <f t="shared" si="101"/>
        <v>0</v>
      </c>
      <c r="GW55" s="46" t="b">
        <f t="shared" si="102"/>
        <v>0</v>
      </c>
      <c r="GX55" s="46" t="b">
        <f t="shared" si="103"/>
        <v>0</v>
      </c>
      <c r="GY55" s="46" t="b">
        <f t="shared" si="104"/>
        <v>0</v>
      </c>
      <c r="GZ55" s="46" t="b">
        <f t="shared" si="105"/>
        <v>0</v>
      </c>
      <c r="HA55" s="46" t="b">
        <f t="shared" si="106"/>
        <v>0</v>
      </c>
      <c r="HB55" s="46" t="b">
        <f t="shared" si="107"/>
        <v>0</v>
      </c>
      <c r="HC55" s="46" t="b">
        <f t="shared" si="108"/>
        <v>0</v>
      </c>
      <c r="HD55" s="46" t="b">
        <f t="shared" si="109"/>
        <v>0</v>
      </c>
      <c r="HE55" s="46" t="b">
        <f t="shared" si="110"/>
        <v>0</v>
      </c>
      <c r="HF55" s="46" t="b">
        <f t="shared" si="111"/>
        <v>0</v>
      </c>
      <c r="HG55" s="46" t="b">
        <f t="shared" si="112"/>
        <v>0</v>
      </c>
      <c r="HH55" s="46" t="b">
        <f t="shared" si="113"/>
        <v>0</v>
      </c>
      <c r="HI55" s="46" t="b">
        <f t="shared" si="114"/>
        <v>0</v>
      </c>
      <c r="HJ55" s="46" t="b">
        <f t="shared" si="115"/>
        <v>0</v>
      </c>
      <c r="HK55" s="46" t="b">
        <f t="shared" si="116"/>
        <v>0</v>
      </c>
      <c r="HL55" s="46" t="b">
        <f t="shared" si="117"/>
        <v>0</v>
      </c>
      <c r="HM55" s="46" t="b">
        <f t="shared" si="118"/>
        <v>0</v>
      </c>
      <c r="HN55" s="46" t="b">
        <f t="shared" si="119"/>
        <v>0</v>
      </c>
      <c r="HO55" s="46" t="b">
        <f t="shared" si="120"/>
        <v>0</v>
      </c>
      <c r="HP55" s="46" t="b">
        <f t="shared" si="156"/>
        <v>0</v>
      </c>
      <c r="HQ55" s="46" t="str">
        <f t="shared" si="121"/>
        <v/>
      </c>
      <c r="HR55" s="46" t="str">
        <f t="shared" si="157"/>
        <v/>
      </c>
      <c r="HS55" s="46" t="str">
        <f t="shared" si="158"/>
        <v/>
      </c>
      <c r="HT55" s="46" t="b">
        <f t="shared" si="159"/>
        <v>0</v>
      </c>
      <c r="HU55" s="46" t="b">
        <f t="shared" si="160"/>
        <v>0</v>
      </c>
      <c r="HV55" s="46" t="b">
        <f t="shared" si="161"/>
        <v>0</v>
      </c>
      <c r="HW55" s="46" t="b">
        <f t="shared" si="162"/>
        <v>0</v>
      </c>
      <c r="HX55" s="46" t="b">
        <f t="shared" si="163"/>
        <v>0</v>
      </c>
      <c r="HY55" s="46" t="b">
        <f t="shared" si="122"/>
        <v>0</v>
      </c>
      <c r="HZ55" s="46" t="b">
        <f t="shared" si="123"/>
        <v>0</v>
      </c>
      <c r="IA55" s="46" t="str">
        <f t="shared" si="124"/>
        <v/>
      </c>
      <c r="IB55" s="46" t="str">
        <f t="shared" si="125"/>
        <v/>
      </c>
      <c r="IC55" s="46" t="str">
        <f t="shared" si="126"/>
        <v/>
      </c>
      <c r="ID55" s="46" t="str">
        <f t="shared" si="127"/>
        <v/>
      </c>
      <c r="IE55" s="46" t="b">
        <f t="shared" si="128"/>
        <v>0</v>
      </c>
      <c r="IF55" s="46" t="str">
        <f t="shared" si="129"/>
        <v/>
      </c>
      <c r="IG55" s="46" t="str">
        <f t="shared" si="130"/>
        <v/>
      </c>
      <c r="IH55" s="46" t="b">
        <f t="shared" si="131"/>
        <v>0</v>
      </c>
      <c r="II55" s="46" t="b">
        <f t="shared" si="132"/>
        <v>0</v>
      </c>
      <c r="IJ55" s="46" t="b">
        <f t="shared" si="133"/>
        <v>0</v>
      </c>
      <c r="IK55" s="46" t="str">
        <f t="shared" si="134"/>
        <v/>
      </c>
      <c r="IL55" s="46" t="str">
        <f t="shared" si="135"/>
        <v/>
      </c>
      <c r="IM55" s="46" t="b">
        <f t="shared" si="136"/>
        <v>0</v>
      </c>
      <c r="IN55" s="46" t="b">
        <f t="shared" si="137"/>
        <v>0</v>
      </c>
      <c r="IO55" s="46" t="b">
        <f t="shared" si="138"/>
        <v>0</v>
      </c>
      <c r="IP55" s="46" t="b">
        <f t="shared" si="139"/>
        <v>0</v>
      </c>
      <c r="IQ55" s="46" t="b">
        <f t="shared" si="140"/>
        <v>0</v>
      </c>
      <c r="IR55" s="46" t="b">
        <f t="shared" si="141"/>
        <v>0</v>
      </c>
      <c r="IS55" s="46" t="b">
        <f t="shared" si="142"/>
        <v>0</v>
      </c>
      <c r="IT55" s="46" t="b">
        <f t="shared" si="143"/>
        <v>0</v>
      </c>
      <c r="IU55" s="46" t="b">
        <f t="shared" si="144"/>
        <v>0</v>
      </c>
      <c r="IV55" s="46" t="b">
        <f t="shared" si="145"/>
        <v>0</v>
      </c>
      <c r="IW55" s="46" t="b">
        <f t="shared" si="146"/>
        <v>0</v>
      </c>
      <c r="IX55" s="46" t="b">
        <f t="shared" si="147"/>
        <v>0</v>
      </c>
      <c r="IY55" s="46" t="b">
        <f t="shared" si="148"/>
        <v>0</v>
      </c>
    </row>
    <row r="56" spans="2:259" x14ac:dyDescent="0.3">
      <c r="B56" s="48">
        <v>44</v>
      </c>
      <c r="C56" s="61" t="str">
        <f t="shared" si="28"/>
        <v/>
      </c>
      <c r="D56" s="53"/>
      <c r="E56" s="52"/>
      <c r="F56" s="112"/>
      <c r="G56" s="52"/>
      <c r="H56" s="53"/>
      <c r="I56" s="52"/>
      <c r="J56" s="52"/>
      <c r="K56" s="53"/>
      <c r="L56" s="55"/>
      <c r="M56" s="108"/>
      <c r="N56" s="56"/>
      <c r="O56" s="52"/>
      <c r="P56" s="52"/>
      <c r="Q56" s="52"/>
      <c r="R56" s="52"/>
      <c r="S56" s="52"/>
      <c r="T56" s="53"/>
      <c r="U56" s="52"/>
      <c r="V56" s="52"/>
      <c r="W56" s="55"/>
      <c r="X56" s="55"/>
      <c r="Y56" s="52"/>
      <c r="Z56" s="55"/>
      <c r="AA56" s="52"/>
      <c r="AB56" s="53"/>
      <c r="AC56" s="53"/>
      <c r="AD56" s="53"/>
      <c r="AE56" s="57"/>
      <c r="AF56" s="113"/>
      <c r="AG56" s="57"/>
      <c r="AH56" s="58"/>
      <c r="AI56" s="58"/>
      <c r="AJ56" s="58"/>
      <c r="AK56" s="114"/>
      <c r="AL56" s="58"/>
      <c r="AM56" s="114"/>
      <c r="AN56" s="58"/>
      <c r="AO56" s="114"/>
      <c r="AP56" s="58"/>
      <c r="AQ56" s="114"/>
      <c r="AR56" s="58"/>
      <c r="AS56" s="114"/>
      <c r="AT56" s="58"/>
      <c r="AU56" s="114"/>
      <c r="AV56" s="58"/>
      <c r="AW56" s="114"/>
      <c r="AX56" s="58"/>
      <c r="AY56" s="114"/>
      <c r="AZ56" s="58"/>
      <c r="BA56" s="114"/>
      <c r="BB56" s="58"/>
      <c r="BC56" s="114"/>
      <c r="BD56" s="58"/>
      <c r="BE56" s="58"/>
      <c r="BF56" s="58"/>
      <c r="BG56" s="59"/>
      <c r="BH56" s="58"/>
      <c r="BI56" s="114"/>
      <c r="BJ56" s="53"/>
      <c r="BK56" s="58"/>
      <c r="BL56" s="114"/>
      <c r="BM56" s="58"/>
      <c r="BN56" s="114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3"/>
      <c r="CL56" s="58"/>
      <c r="CM56" s="58"/>
      <c r="CN56" s="60"/>
      <c r="CO56" s="57"/>
      <c r="CP56" s="58"/>
      <c r="CQ56" s="60"/>
      <c r="CR56" s="57"/>
      <c r="CS56" s="58"/>
      <c r="CT56" s="59"/>
      <c r="CU56" s="58"/>
      <c r="CV56" s="59"/>
      <c r="CW56" s="58"/>
      <c r="CX56" s="59"/>
      <c r="CY56" s="58"/>
      <c r="CZ56" s="58"/>
      <c r="DA56" s="58"/>
      <c r="DB56" s="53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7"/>
      <c r="DO56" s="57"/>
      <c r="DP56" s="57"/>
      <c r="DQ56" s="76" t="str">
        <f t="shared" si="30"/>
        <v/>
      </c>
      <c r="DR56" s="53"/>
      <c r="DS56" s="46" t="b">
        <f t="shared" si="149"/>
        <v>0</v>
      </c>
      <c r="DT56" s="46" t="str">
        <f t="shared" si="31"/>
        <v/>
      </c>
      <c r="DU56" s="46" t="b">
        <f t="shared" si="32"/>
        <v>0</v>
      </c>
      <c r="DV56" s="46" t="b">
        <f t="shared" si="33"/>
        <v>0</v>
      </c>
      <c r="DW56" s="46" t="b">
        <f t="shared" si="34"/>
        <v>0</v>
      </c>
      <c r="DY56" s="46" t="b">
        <f t="shared" si="35"/>
        <v>0</v>
      </c>
      <c r="DZ56" s="46" t="b">
        <f t="shared" si="36"/>
        <v>0</v>
      </c>
      <c r="EB56" s="46" t="b">
        <f t="shared" si="150"/>
        <v>0</v>
      </c>
      <c r="EC56" s="46" t="b">
        <f t="shared" si="151"/>
        <v>0</v>
      </c>
      <c r="ED56" s="46" t="b">
        <f t="shared" si="152"/>
        <v>0</v>
      </c>
      <c r="EE56" s="46" t="b">
        <f t="shared" si="153"/>
        <v>0</v>
      </c>
      <c r="EF56" s="46" t="b">
        <f t="shared" si="154"/>
        <v>0</v>
      </c>
      <c r="EG56" s="46" t="b">
        <f t="shared" si="155"/>
        <v>0</v>
      </c>
      <c r="EH56" s="46" t="b">
        <f t="shared" si="37"/>
        <v>0</v>
      </c>
      <c r="EI56" s="46" t="b">
        <f t="shared" si="38"/>
        <v>0</v>
      </c>
      <c r="EK56" s="46" t="b">
        <f t="shared" si="39"/>
        <v>0</v>
      </c>
      <c r="EL56" s="46" t="b">
        <f t="shared" si="40"/>
        <v>0</v>
      </c>
      <c r="EM56" s="46" t="b">
        <f t="shared" si="41"/>
        <v>0</v>
      </c>
      <c r="EN56" s="46" t="b">
        <f t="shared" si="42"/>
        <v>0</v>
      </c>
      <c r="EO56" s="46" t="b">
        <f t="shared" si="43"/>
        <v>0</v>
      </c>
      <c r="EP56" s="46" t="b">
        <f t="shared" si="44"/>
        <v>0</v>
      </c>
      <c r="EQ56" s="46" t="b">
        <f t="shared" si="45"/>
        <v>0</v>
      </c>
      <c r="ER56" s="46" t="b">
        <f>OR(AA56='Tablas '!$T$4,AA56='Tablas '!$T$7,AA56='Tablas '!$T$8,AA56='Tablas '!$T$11)</f>
        <v>0</v>
      </c>
      <c r="ES56" s="46" t="str">
        <f t="shared" si="46"/>
        <v/>
      </c>
      <c r="ET56" s="46" t="str">
        <f t="shared" si="47"/>
        <v/>
      </c>
      <c r="EU56" s="46" t="str">
        <f t="shared" si="48"/>
        <v/>
      </c>
      <c r="EV56" s="46" t="b">
        <f t="shared" si="49"/>
        <v>0</v>
      </c>
      <c r="EW56" s="46" t="b">
        <f t="shared" si="50"/>
        <v>0</v>
      </c>
      <c r="EX56" s="46" t="b">
        <f t="shared" si="51"/>
        <v>0</v>
      </c>
      <c r="EY56" s="46" t="b">
        <f t="shared" si="52"/>
        <v>0</v>
      </c>
      <c r="EZ56" s="46" t="b">
        <f t="shared" si="53"/>
        <v>0</v>
      </c>
      <c r="FA56" s="46" t="b">
        <f t="shared" si="54"/>
        <v>0</v>
      </c>
      <c r="FB56" s="46" t="b">
        <f t="shared" si="55"/>
        <v>0</v>
      </c>
      <c r="FC56" s="46" t="str">
        <f t="shared" si="56"/>
        <v/>
      </c>
      <c r="FD56" s="46" t="str">
        <f t="shared" si="57"/>
        <v/>
      </c>
      <c r="FE56" s="46" t="b">
        <f t="shared" si="58"/>
        <v>0</v>
      </c>
      <c r="FF56" s="46" t="str">
        <f t="shared" si="59"/>
        <v/>
      </c>
      <c r="FG56" s="46" t="str">
        <f t="shared" si="60"/>
        <v/>
      </c>
      <c r="FH56" s="46" t="b">
        <f t="shared" si="61"/>
        <v>0</v>
      </c>
      <c r="FI56" s="46" t="str">
        <f t="shared" si="62"/>
        <v/>
      </c>
      <c r="FJ56" s="46" t="str">
        <f t="shared" si="63"/>
        <v/>
      </c>
      <c r="FK56" s="46" t="b">
        <f t="shared" si="64"/>
        <v>0</v>
      </c>
      <c r="FL56" s="46" t="str">
        <f t="shared" si="65"/>
        <v/>
      </c>
      <c r="FM56" s="46" t="str">
        <f t="shared" si="66"/>
        <v/>
      </c>
      <c r="FN56" s="46" t="b">
        <f t="shared" si="67"/>
        <v>0</v>
      </c>
      <c r="FO56" s="46" t="str">
        <f t="shared" si="68"/>
        <v/>
      </c>
      <c r="FP56" s="46" t="str">
        <f t="shared" si="69"/>
        <v/>
      </c>
      <c r="FQ56" s="46" t="b">
        <f t="shared" si="70"/>
        <v>0</v>
      </c>
      <c r="FR56" s="46" t="str">
        <f t="shared" si="71"/>
        <v/>
      </c>
      <c r="FS56" s="46" t="str">
        <f t="shared" si="72"/>
        <v/>
      </c>
      <c r="FT56" s="46" t="b">
        <f t="shared" si="73"/>
        <v>0</v>
      </c>
      <c r="FU56" s="46" t="str">
        <f t="shared" si="74"/>
        <v/>
      </c>
      <c r="FV56" s="46" t="str">
        <f t="shared" si="75"/>
        <v/>
      </c>
      <c r="FW56" s="46" t="b">
        <f t="shared" si="76"/>
        <v>0</v>
      </c>
      <c r="FX56" s="46" t="str">
        <f t="shared" si="77"/>
        <v/>
      </c>
      <c r="FY56" s="46" t="str">
        <f t="shared" si="78"/>
        <v/>
      </c>
      <c r="FZ56" s="46" t="b">
        <f t="shared" si="79"/>
        <v>0</v>
      </c>
      <c r="GA56" s="46" t="str">
        <f t="shared" si="80"/>
        <v/>
      </c>
      <c r="GB56" s="46" t="str">
        <f t="shared" si="81"/>
        <v/>
      </c>
      <c r="GC56" s="46" t="b">
        <f t="shared" si="82"/>
        <v>0</v>
      </c>
      <c r="GD56" s="46" t="str">
        <f t="shared" si="83"/>
        <v/>
      </c>
      <c r="GE56" s="46" t="str">
        <f t="shared" si="84"/>
        <v/>
      </c>
      <c r="GF56" s="46" t="b">
        <f t="shared" si="85"/>
        <v>0</v>
      </c>
      <c r="GG56" s="46" t="b">
        <f t="shared" si="86"/>
        <v>0</v>
      </c>
      <c r="GH56" s="46" t="str">
        <f t="shared" si="87"/>
        <v/>
      </c>
      <c r="GI56" s="46" t="str">
        <f t="shared" si="88"/>
        <v/>
      </c>
      <c r="GJ56" s="46" t="str">
        <f t="shared" si="89"/>
        <v/>
      </c>
      <c r="GK56" s="46" t="b">
        <f t="shared" si="90"/>
        <v>0</v>
      </c>
      <c r="GL56" s="46" t="str">
        <f t="shared" si="91"/>
        <v/>
      </c>
      <c r="GM56" s="46" t="str">
        <f t="shared" si="92"/>
        <v/>
      </c>
      <c r="GN56" s="46" t="str">
        <f t="shared" si="93"/>
        <v/>
      </c>
      <c r="GO56" s="46" t="b">
        <f t="shared" si="94"/>
        <v>0</v>
      </c>
      <c r="GP56" s="46" t="str">
        <f t="shared" si="95"/>
        <v/>
      </c>
      <c r="GQ56" s="46" t="str">
        <f t="shared" si="96"/>
        <v/>
      </c>
      <c r="GR56" s="46" t="b">
        <f t="shared" si="97"/>
        <v>0</v>
      </c>
      <c r="GS56" s="46" t="str">
        <f t="shared" si="98"/>
        <v/>
      </c>
      <c r="GT56" s="46" t="str">
        <f t="shared" si="99"/>
        <v/>
      </c>
      <c r="GU56" s="46" t="b">
        <f t="shared" si="100"/>
        <v>0</v>
      </c>
      <c r="GV56" s="46" t="b">
        <f t="shared" si="101"/>
        <v>0</v>
      </c>
      <c r="GW56" s="46" t="b">
        <f t="shared" si="102"/>
        <v>0</v>
      </c>
      <c r="GX56" s="46" t="b">
        <f t="shared" si="103"/>
        <v>0</v>
      </c>
      <c r="GY56" s="46" t="b">
        <f t="shared" si="104"/>
        <v>0</v>
      </c>
      <c r="GZ56" s="46" t="b">
        <f t="shared" si="105"/>
        <v>0</v>
      </c>
      <c r="HA56" s="46" t="b">
        <f t="shared" si="106"/>
        <v>0</v>
      </c>
      <c r="HB56" s="46" t="b">
        <f t="shared" si="107"/>
        <v>0</v>
      </c>
      <c r="HC56" s="46" t="b">
        <f t="shared" si="108"/>
        <v>0</v>
      </c>
      <c r="HD56" s="46" t="b">
        <f t="shared" si="109"/>
        <v>0</v>
      </c>
      <c r="HE56" s="46" t="b">
        <f t="shared" si="110"/>
        <v>0</v>
      </c>
      <c r="HF56" s="46" t="b">
        <f t="shared" si="111"/>
        <v>0</v>
      </c>
      <c r="HG56" s="46" t="b">
        <f t="shared" si="112"/>
        <v>0</v>
      </c>
      <c r="HH56" s="46" t="b">
        <f t="shared" si="113"/>
        <v>0</v>
      </c>
      <c r="HI56" s="46" t="b">
        <f t="shared" si="114"/>
        <v>0</v>
      </c>
      <c r="HJ56" s="46" t="b">
        <f t="shared" si="115"/>
        <v>0</v>
      </c>
      <c r="HK56" s="46" t="b">
        <f t="shared" si="116"/>
        <v>0</v>
      </c>
      <c r="HL56" s="46" t="b">
        <f t="shared" si="117"/>
        <v>0</v>
      </c>
      <c r="HM56" s="46" t="b">
        <f t="shared" si="118"/>
        <v>0</v>
      </c>
      <c r="HN56" s="46" t="b">
        <f t="shared" si="119"/>
        <v>0</v>
      </c>
      <c r="HO56" s="46" t="b">
        <f t="shared" si="120"/>
        <v>0</v>
      </c>
      <c r="HP56" s="46" t="b">
        <f t="shared" si="156"/>
        <v>0</v>
      </c>
      <c r="HQ56" s="46" t="str">
        <f t="shared" si="121"/>
        <v/>
      </c>
      <c r="HR56" s="46" t="str">
        <f t="shared" si="157"/>
        <v/>
      </c>
      <c r="HS56" s="46" t="str">
        <f t="shared" si="158"/>
        <v/>
      </c>
      <c r="HT56" s="46" t="b">
        <f t="shared" si="159"/>
        <v>0</v>
      </c>
      <c r="HU56" s="46" t="b">
        <f t="shared" si="160"/>
        <v>0</v>
      </c>
      <c r="HV56" s="46" t="b">
        <f t="shared" si="161"/>
        <v>0</v>
      </c>
      <c r="HW56" s="46" t="b">
        <f t="shared" si="162"/>
        <v>0</v>
      </c>
      <c r="HX56" s="46" t="b">
        <f t="shared" si="163"/>
        <v>0</v>
      </c>
      <c r="HY56" s="46" t="b">
        <f t="shared" si="122"/>
        <v>0</v>
      </c>
      <c r="HZ56" s="46" t="b">
        <f t="shared" si="123"/>
        <v>0</v>
      </c>
      <c r="IA56" s="46" t="str">
        <f t="shared" si="124"/>
        <v/>
      </c>
      <c r="IB56" s="46" t="str">
        <f t="shared" si="125"/>
        <v/>
      </c>
      <c r="IC56" s="46" t="str">
        <f t="shared" si="126"/>
        <v/>
      </c>
      <c r="ID56" s="46" t="str">
        <f t="shared" si="127"/>
        <v/>
      </c>
      <c r="IE56" s="46" t="b">
        <f t="shared" si="128"/>
        <v>0</v>
      </c>
      <c r="IF56" s="46" t="str">
        <f t="shared" si="129"/>
        <v/>
      </c>
      <c r="IG56" s="46" t="str">
        <f t="shared" si="130"/>
        <v/>
      </c>
      <c r="IH56" s="46" t="b">
        <f t="shared" si="131"/>
        <v>0</v>
      </c>
      <c r="II56" s="46" t="b">
        <f t="shared" si="132"/>
        <v>0</v>
      </c>
      <c r="IJ56" s="46" t="b">
        <f t="shared" si="133"/>
        <v>0</v>
      </c>
      <c r="IK56" s="46" t="str">
        <f t="shared" si="134"/>
        <v/>
      </c>
      <c r="IL56" s="46" t="str">
        <f t="shared" si="135"/>
        <v/>
      </c>
      <c r="IM56" s="46" t="b">
        <f t="shared" si="136"/>
        <v>0</v>
      </c>
      <c r="IN56" s="46" t="b">
        <f t="shared" si="137"/>
        <v>0</v>
      </c>
      <c r="IO56" s="46" t="b">
        <f t="shared" si="138"/>
        <v>0</v>
      </c>
      <c r="IP56" s="46" t="b">
        <f t="shared" si="139"/>
        <v>0</v>
      </c>
      <c r="IQ56" s="46" t="b">
        <f t="shared" si="140"/>
        <v>0</v>
      </c>
      <c r="IR56" s="46" t="b">
        <f t="shared" si="141"/>
        <v>0</v>
      </c>
      <c r="IS56" s="46" t="b">
        <f t="shared" si="142"/>
        <v>0</v>
      </c>
      <c r="IT56" s="46" t="b">
        <f t="shared" si="143"/>
        <v>0</v>
      </c>
      <c r="IU56" s="46" t="b">
        <f t="shared" si="144"/>
        <v>0</v>
      </c>
      <c r="IV56" s="46" t="b">
        <f t="shared" si="145"/>
        <v>0</v>
      </c>
      <c r="IW56" s="46" t="b">
        <f t="shared" si="146"/>
        <v>0</v>
      </c>
      <c r="IX56" s="46" t="b">
        <f t="shared" si="147"/>
        <v>0</v>
      </c>
      <c r="IY56" s="46" t="b">
        <f t="shared" si="148"/>
        <v>0</v>
      </c>
    </row>
    <row r="57" spans="2:259" x14ac:dyDescent="0.3">
      <c r="B57" s="48">
        <v>45</v>
      </c>
      <c r="C57" s="61" t="str">
        <f t="shared" si="28"/>
        <v/>
      </c>
      <c r="D57" s="53"/>
      <c r="E57" s="52"/>
      <c r="F57" s="112"/>
      <c r="G57" s="52"/>
      <c r="H57" s="53"/>
      <c r="I57" s="52"/>
      <c r="J57" s="52"/>
      <c r="K57" s="53"/>
      <c r="L57" s="55"/>
      <c r="M57" s="108"/>
      <c r="N57" s="56"/>
      <c r="O57" s="52"/>
      <c r="P57" s="52"/>
      <c r="Q57" s="52"/>
      <c r="R57" s="52"/>
      <c r="S57" s="52"/>
      <c r="T57" s="53"/>
      <c r="U57" s="52"/>
      <c r="V57" s="52"/>
      <c r="W57" s="55"/>
      <c r="X57" s="55"/>
      <c r="Y57" s="52"/>
      <c r="Z57" s="55"/>
      <c r="AA57" s="52"/>
      <c r="AB57" s="53"/>
      <c r="AC57" s="53"/>
      <c r="AD57" s="53"/>
      <c r="AE57" s="57"/>
      <c r="AF57" s="113"/>
      <c r="AG57" s="57"/>
      <c r="AH57" s="58"/>
      <c r="AI57" s="58"/>
      <c r="AJ57" s="58"/>
      <c r="AK57" s="114"/>
      <c r="AL57" s="58"/>
      <c r="AM57" s="114"/>
      <c r="AN57" s="58"/>
      <c r="AO57" s="114"/>
      <c r="AP57" s="58"/>
      <c r="AQ57" s="114"/>
      <c r="AR57" s="58"/>
      <c r="AS57" s="114"/>
      <c r="AT57" s="58"/>
      <c r="AU57" s="114"/>
      <c r="AV57" s="58"/>
      <c r="AW57" s="114"/>
      <c r="AX57" s="58"/>
      <c r="AY57" s="114"/>
      <c r="AZ57" s="58"/>
      <c r="BA57" s="114"/>
      <c r="BB57" s="58"/>
      <c r="BC57" s="114"/>
      <c r="BD57" s="58"/>
      <c r="BE57" s="58"/>
      <c r="BF57" s="58"/>
      <c r="BG57" s="59"/>
      <c r="BH57" s="58"/>
      <c r="BI57" s="114"/>
      <c r="BJ57" s="53"/>
      <c r="BK57" s="58"/>
      <c r="BL57" s="114"/>
      <c r="BM57" s="58"/>
      <c r="BN57" s="114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3"/>
      <c r="CL57" s="58"/>
      <c r="CM57" s="58"/>
      <c r="CN57" s="60"/>
      <c r="CO57" s="57"/>
      <c r="CP57" s="58"/>
      <c r="CQ57" s="60"/>
      <c r="CR57" s="57"/>
      <c r="CS57" s="58"/>
      <c r="CT57" s="59"/>
      <c r="CU57" s="58"/>
      <c r="CV57" s="59"/>
      <c r="CW57" s="58"/>
      <c r="CX57" s="59"/>
      <c r="CY57" s="58"/>
      <c r="CZ57" s="58"/>
      <c r="DA57" s="58"/>
      <c r="DB57" s="53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7"/>
      <c r="DO57" s="57"/>
      <c r="DP57" s="57"/>
      <c r="DQ57" s="76" t="str">
        <f t="shared" si="30"/>
        <v/>
      </c>
      <c r="DR57" s="53"/>
      <c r="DS57" s="46" t="b">
        <f t="shared" si="149"/>
        <v>0</v>
      </c>
      <c r="DT57" s="46" t="str">
        <f t="shared" si="31"/>
        <v/>
      </c>
      <c r="DU57" s="46" t="b">
        <f t="shared" si="32"/>
        <v>0</v>
      </c>
      <c r="DV57" s="46" t="b">
        <f t="shared" si="33"/>
        <v>0</v>
      </c>
      <c r="DW57" s="46" t="b">
        <f t="shared" si="34"/>
        <v>0</v>
      </c>
      <c r="DY57" s="46" t="b">
        <f t="shared" si="35"/>
        <v>0</v>
      </c>
      <c r="DZ57" s="46" t="b">
        <f t="shared" si="36"/>
        <v>0</v>
      </c>
      <c r="EB57" s="46" t="b">
        <f t="shared" si="150"/>
        <v>0</v>
      </c>
      <c r="EC57" s="46" t="b">
        <f t="shared" si="151"/>
        <v>0</v>
      </c>
      <c r="ED57" s="46" t="b">
        <f t="shared" si="152"/>
        <v>0</v>
      </c>
      <c r="EE57" s="46" t="b">
        <f t="shared" si="153"/>
        <v>0</v>
      </c>
      <c r="EF57" s="46" t="b">
        <f t="shared" si="154"/>
        <v>0</v>
      </c>
      <c r="EG57" s="46" t="b">
        <f t="shared" si="155"/>
        <v>0</v>
      </c>
      <c r="EH57" s="46" t="b">
        <f t="shared" si="37"/>
        <v>0</v>
      </c>
      <c r="EI57" s="46" t="b">
        <f t="shared" si="38"/>
        <v>0</v>
      </c>
      <c r="EK57" s="46" t="b">
        <f t="shared" si="39"/>
        <v>0</v>
      </c>
      <c r="EL57" s="46" t="b">
        <f t="shared" si="40"/>
        <v>0</v>
      </c>
      <c r="EM57" s="46" t="b">
        <f t="shared" si="41"/>
        <v>0</v>
      </c>
      <c r="EN57" s="46" t="b">
        <f t="shared" si="42"/>
        <v>0</v>
      </c>
      <c r="EO57" s="46" t="b">
        <f t="shared" si="43"/>
        <v>0</v>
      </c>
      <c r="EP57" s="46" t="b">
        <f t="shared" si="44"/>
        <v>0</v>
      </c>
      <c r="EQ57" s="46" t="b">
        <f t="shared" si="45"/>
        <v>0</v>
      </c>
      <c r="ER57" s="46" t="b">
        <f>OR(AA57='Tablas '!$T$4,AA57='Tablas '!$T$7,AA57='Tablas '!$T$8,AA57='Tablas '!$T$11)</f>
        <v>0</v>
      </c>
      <c r="ES57" s="46" t="str">
        <f t="shared" si="46"/>
        <v/>
      </c>
      <c r="ET57" s="46" t="str">
        <f t="shared" si="47"/>
        <v/>
      </c>
      <c r="EU57" s="46" t="str">
        <f t="shared" si="48"/>
        <v/>
      </c>
      <c r="EV57" s="46" t="b">
        <f t="shared" si="49"/>
        <v>0</v>
      </c>
      <c r="EW57" s="46" t="b">
        <f t="shared" si="50"/>
        <v>0</v>
      </c>
      <c r="EX57" s="46" t="b">
        <f t="shared" si="51"/>
        <v>0</v>
      </c>
      <c r="EY57" s="46" t="b">
        <f t="shared" si="52"/>
        <v>0</v>
      </c>
      <c r="EZ57" s="46" t="b">
        <f t="shared" si="53"/>
        <v>0</v>
      </c>
      <c r="FA57" s="46" t="b">
        <f t="shared" si="54"/>
        <v>0</v>
      </c>
      <c r="FB57" s="46" t="b">
        <f t="shared" si="55"/>
        <v>0</v>
      </c>
      <c r="FC57" s="46" t="str">
        <f t="shared" si="56"/>
        <v/>
      </c>
      <c r="FD57" s="46" t="str">
        <f t="shared" si="57"/>
        <v/>
      </c>
      <c r="FE57" s="46" t="b">
        <f t="shared" si="58"/>
        <v>0</v>
      </c>
      <c r="FF57" s="46" t="str">
        <f t="shared" si="59"/>
        <v/>
      </c>
      <c r="FG57" s="46" t="str">
        <f t="shared" si="60"/>
        <v/>
      </c>
      <c r="FH57" s="46" t="b">
        <f t="shared" si="61"/>
        <v>0</v>
      </c>
      <c r="FI57" s="46" t="str">
        <f t="shared" si="62"/>
        <v/>
      </c>
      <c r="FJ57" s="46" t="str">
        <f t="shared" si="63"/>
        <v/>
      </c>
      <c r="FK57" s="46" t="b">
        <f t="shared" si="64"/>
        <v>0</v>
      </c>
      <c r="FL57" s="46" t="str">
        <f t="shared" si="65"/>
        <v/>
      </c>
      <c r="FM57" s="46" t="str">
        <f t="shared" si="66"/>
        <v/>
      </c>
      <c r="FN57" s="46" t="b">
        <f t="shared" si="67"/>
        <v>0</v>
      </c>
      <c r="FO57" s="46" t="str">
        <f t="shared" si="68"/>
        <v/>
      </c>
      <c r="FP57" s="46" t="str">
        <f t="shared" si="69"/>
        <v/>
      </c>
      <c r="FQ57" s="46" t="b">
        <f t="shared" si="70"/>
        <v>0</v>
      </c>
      <c r="FR57" s="46" t="str">
        <f t="shared" si="71"/>
        <v/>
      </c>
      <c r="FS57" s="46" t="str">
        <f t="shared" si="72"/>
        <v/>
      </c>
      <c r="FT57" s="46" t="b">
        <f t="shared" si="73"/>
        <v>0</v>
      </c>
      <c r="FU57" s="46" t="str">
        <f t="shared" si="74"/>
        <v/>
      </c>
      <c r="FV57" s="46" t="str">
        <f t="shared" si="75"/>
        <v/>
      </c>
      <c r="FW57" s="46" t="b">
        <f t="shared" si="76"/>
        <v>0</v>
      </c>
      <c r="FX57" s="46" t="str">
        <f t="shared" si="77"/>
        <v/>
      </c>
      <c r="FY57" s="46" t="str">
        <f t="shared" si="78"/>
        <v/>
      </c>
      <c r="FZ57" s="46" t="b">
        <f t="shared" si="79"/>
        <v>0</v>
      </c>
      <c r="GA57" s="46" t="str">
        <f t="shared" si="80"/>
        <v/>
      </c>
      <c r="GB57" s="46" t="str">
        <f t="shared" si="81"/>
        <v/>
      </c>
      <c r="GC57" s="46" t="b">
        <f t="shared" si="82"/>
        <v>0</v>
      </c>
      <c r="GD57" s="46" t="str">
        <f t="shared" si="83"/>
        <v/>
      </c>
      <c r="GE57" s="46" t="str">
        <f t="shared" si="84"/>
        <v/>
      </c>
      <c r="GF57" s="46" t="b">
        <f t="shared" si="85"/>
        <v>0</v>
      </c>
      <c r="GG57" s="46" t="b">
        <f t="shared" si="86"/>
        <v>0</v>
      </c>
      <c r="GH57" s="46" t="str">
        <f t="shared" si="87"/>
        <v/>
      </c>
      <c r="GI57" s="46" t="str">
        <f t="shared" si="88"/>
        <v/>
      </c>
      <c r="GJ57" s="46" t="str">
        <f t="shared" si="89"/>
        <v/>
      </c>
      <c r="GK57" s="46" t="b">
        <f t="shared" si="90"/>
        <v>0</v>
      </c>
      <c r="GL57" s="46" t="str">
        <f t="shared" si="91"/>
        <v/>
      </c>
      <c r="GM57" s="46" t="str">
        <f t="shared" si="92"/>
        <v/>
      </c>
      <c r="GN57" s="46" t="str">
        <f t="shared" si="93"/>
        <v/>
      </c>
      <c r="GO57" s="46" t="b">
        <f t="shared" si="94"/>
        <v>0</v>
      </c>
      <c r="GP57" s="46" t="str">
        <f t="shared" si="95"/>
        <v/>
      </c>
      <c r="GQ57" s="46" t="str">
        <f t="shared" si="96"/>
        <v/>
      </c>
      <c r="GR57" s="46" t="b">
        <f t="shared" si="97"/>
        <v>0</v>
      </c>
      <c r="GS57" s="46" t="str">
        <f t="shared" si="98"/>
        <v/>
      </c>
      <c r="GT57" s="46" t="str">
        <f t="shared" si="99"/>
        <v/>
      </c>
      <c r="GU57" s="46" t="b">
        <f t="shared" si="100"/>
        <v>0</v>
      </c>
      <c r="GV57" s="46" t="b">
        <f t="shared" si="101"/>
        <v>0</v>
      </c>
      <c r="GW57" s="46" t="b">
        <f t="shared" si="102"/>
        <v>0</v>
      </c>
      <c r="GX57" s="46" t="b">
        <f t="shared" si="103"/>
        <v>0</v>
      </c>
      <c r="GY57" s="46" t="b">
        <f t="shared" si="104"/>
        <v>0</v>
      </c>
      <c r="GZ57" s="46" t="b">
        <f t="shared" si="105"/>
        <v>0</v>
      </c>
      <c r="HA57" s="46" t="b">
        <f t="shared" si="106"/>
        <v>0</v>
      </c>
      <c r="HB57" s="46" t="b">
        <f t="shared" si="107"/>
        <v>0</v>
      </c>
      <c r="HC57" s="46" t="b">
        <f t="shared" si="108"/>
        <v>0</v>
      </c>
      <c r="HD57" s="46" t="b">
        <f t="shared" si="109"/>
        <v>0</v>
      </c>
      <c r="HE57" s="46" t="b">
        <f t="shared" si="110"/>
        <v>0</v>
      </c>
      <c r="HF57" s="46" t="b">
        <f t="shared" si="111"/>
        <v>0</v>
      </c>
      <c r="HG57" s="46" t="b">
        <f t="shared" si="112"/>
        <v>0</v>
      </c>
      <c r="HH57" s="46" t="b">
        <f t="shared" si="113"/>
        <v>0</v>
      </c>
      <c r="HI57" s="46" t="b">
        <f t="shared" si="114"/>
        <v>0</v>
      </c>
      <c r="HJ57" s="46" t="b">
        <f t="shared" si="115"/>
        <v>0</v>
      </c>
      <c r="HK57" s="46" t="b">
        <f t="shared" si="116"/>
        <v>0</v>
      </c>
      <c r="HL57" s="46" t="b">
        <f t="shared" si="117"/>
        <v>0</v>
      </c>
      <c r="HM57" s="46" t="b">
        <f t="shared" si="118"/>
        <v>0</v>
      </c>
      <c r="HN57" s="46" t="b">
        <f t="shared" si="119"/>
        <v>0</v>
      </c>
      <c r="HO57" s="46" t="b">
        <f t="shared" si="120"/>
        <v>0</v>
      </c>
      <c r="HP57" s="46" t="b">
        <f t="shared" si="156"/>
        <v>0</v>
      </c>
      <c r="HQ57" s="46" t="str">
        <f t="shared" si="121"/>
        <v/>
      </c>
      <c r="HR57" s="46" t="str">
        <f t="shared" si="157"/>
        <v/>
      </c>
      <c r="HS57" s="46" t="str">
        <f t="shared" si="158"/>
        <v/>
      </c>
      <c r="HT57" s="46" t="b">
        <f t="shared" si="159"/>
        <v>0</v>
      </c>
      <c r="HU57" s="46" t="b">
        <f t="shared" si="160"/>
        <v>0</v>
      </c>
      <c r="HV57" s="46" t="b">
        <f t="shared" si="161"/>
        <v>0</v>
      </c>
      <c r="HW57" s="46" t="b">
        <f t="shared" si="162"/>
        <v>0</v>
      </c>
      <c r="HX57" s="46" t="b">
        <f t="shared" si="163"/>
        <v>0</v>
      </c>
      <c r="HY57" s="46" t="b">
        <f t="shared" si="122"/>
        <v>0</v>
      </c>
      <c r="HZ57" s="46" t="b">
        <f t="shared" si="123"/>
        <v>0</v>
      </c>
      <c r="IA57" s="46" t="str">
        <f t="shared" si="124"/>
        <v/>
      </c>
      <c r="IB57" s="46" t="str">
        <f t="shared" si="125"/>
        <v/>
      </c>
      <c r="IC57" s="46" t="str">
        <f t="shared" si="126"/>
        <v/>
      </c>
      <c r="ID57" s="46" t="str">
        <f t="shared" si="127"/>
        <v/>
      </c>
      <c r="IE57" s="46" t="b">
        <f t="shared" si="128"/>
        <v>0</v>
      </c>
      <c r="IF57" s="46" t="str">
        <f t="shared" si="129"/>
        <v/>
      </c>
      <c r="IG57" s="46" t="str">
        <f t="shared" si="130"/>
        <v/>
      </c>
      <c r="IH57" s="46" t="b">
        <f t="shared" si="131"/>
        <v>0</v>
      </c>
      <c r="II57" s="46" t="b">
        <f t="shared" si="132"/>
        <v>0</v>
      </c>
      <c r="IJ57" s="46" t="b">
        <f t="shared" si="133"/>
        <v>0</v>
      </c>
      <c r="IK57" s="46" t="str">
        <f t="shared" si="134"/>
        <v/>
      </c>
      <c r="IL57" s="46" t="str">
        <f t="shared" si="135"/>
        <v/>
      </c>
      <c r="IM57" s="46" t="b">
        <f t="shared" si="136"/>
        <v>0</v>
      </c>
      <c r="IN57" s="46" t="b">
        <f t="shared" si="137"/>
        <v>0</v>
      </c>
      <c r="IO57" s="46" t="b">
        <f t="shared" si="138"/>
        <v>0</v>
      </c>
      <c r="IP57" s="46" t="b">
        <f t="shared" si="139"/>
        <v>0</v>
      </c>
      <c r="IQ57" s="46" t="b">
        <f t="shared" si="140"/>
        <v>0</v>
      </c>
      <c r="IR57" s="46" t="b">
        <f t="shared" si="141"/>
        <v>0</v>
      </c>
      <c r="IS57" s="46" t="b">
        <f t="shared" si="142"/>
        <v>0</v>
      </c>
      <c r="IT57" s="46" t="b">
        <f t="shared" si="143"/>
        <v>0</v>
      </c>
      <c r="IU57" s="46" t="b">
        <f t="shared" si="144"/>
        <v>0</v>
      </c>
      <c r="IV57" s="46" t="b">
        <f t="shared" si="145"/>
        <v>0</v>
      </c>
      <c r="IW57" s="46" t="b">
        <f t="shared" si="146"/>
        <v>0</v>
      </c>
      <c r="IX57" s="46" t="b">
        <f t="shared" si="147"/>
        <v>0</v>
      </c>
      <c r="IY57" s="46" t="b">
        <f t="shared" si="148"/>
        <v>0</v>
      </c>
    </row>
    <row r="58" spans="2:259" x14ac:dyDescent="0.3">
      <c r="B58" s="48">
        <v>46</v>
      </c>
      <c r="C58" s="61" t="str">
        <f t="shared" si="28"/>
        <v/>
      </c>
      <c r="D58" s="53"/>
      <c r="E58" s="52"/>
      <c r="F58" s="112"/>
      <c r="G58" s="52"/>
      <c r="H58" s="53"/>
      <c r="I58" s="52"/>
      <c r="J58" s="52"/>
      <c r="K58" s="53"/>
      <c r="L58" s="55"/>
      <c r="M58" s="108"/>
      <c r="N58" s="56"/>
      <c r="O58" s="52"/>
      <c r="P58" s="52"/>
      <c r="Q58" s="52"/>
      <c r="R58" s="52"/>
      <c r="S58" s="52"/>
      <c r="T58" s="53"/>
      <c r="U58" s="52"/>
      <c r="V58" s="52"/>
      <c r="W58" s="55"/>
      <c r="X58" s="55"/>
      <c r="Y58" s="52"/>
      <c r="Z58" s="55"/>
      <c r="AA58" s="52"/>
      <c r="AB58" s="53"/>
      <c r="AC58" s="53"/>
      <c r="AD58" s="53"/>
      <c r="AE58" s="57"/>
      <c r="AF58" s="113"/>
      <c r="AG58" s="57"/>
      <c r="AH58" s="58"/>
      <c r="AI58" s="58"/>
      <c r="AJ58" s="58"/>
      <c r="AK58" s="114"/>
      <c r="AL58" s="58"/>
      <c r="AM58" s="114"/>
      <c r="AN58" s="58"/>
      <c r="AO58" s="114"/>
      <c r="AP58" s="58"/>
      <c r="AQ58" s="114"/>
      <c r="AR58" s="58"/>
      <c r="AS58" s="114"/>
      <c r="AT58" s="58"/>
      <c r="AU58" s="114"/>
      <c r="AV58" s="58"/>
      <c r="AW58" s="114"/>
      <c r="AX58" s="58"/>
      <c r="AY58" s="114"/>
      <c r="AZ58" s="58"/>
      <c r="BA58" s="114"/>
      <c r="BB58" s="58"/>
      <c r="BC58" s="114"/>
      <c r="BD58" s="58"/>
      <c r="BE58" s="58"/>
      <c r="BF58" s="58"/>
      <c r="BG58" s="59"/>
      <c r="BH58" s="58"/>
      <c r="BI58" s="114"/>
      <c r="BJ58" s="53"/>
      <c r="BK58" s="58"/>
      <c r="BL58" s="114"/>
      <c r="BM58" s="58"/>
      <c r="BN58" s="114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3"/>
      <c r="CL58" s="58"/>
      <c r="CM58" s="58"/>
      <c r="CN58" s="60"/>
      <c r="CO58" s="57"/>
      <c r="CP58" s="58"/>
      <c r="CQ58" s="60"/>
      <c r="CR58" s="57"/>
      <c r="CS58" s="58"/>
      <c r="CT58" s="59"/>
      <c r="CU58" s="58"/>
      <c r="CV58" s="59"/>
      <c r="CW58" s="58"/>
      <c r="CX58" s="59"/>
      <c r="CY58" s="58"/>
      <c r="CZ58" s="58"/>
      <c r="DA58" s="58"/>
      <c r="DB58" s="53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7"/>
      <c r="DO58" s="57"/>
      <c r="DP58" s="57"/>
      <c r="DQ58" s="76" t="str">
        <f t="shared" si="30"/>
        <v/>
      </c>
      <c r="DR58" s="53"/>
      <c r="DS58" s="46" t="b">
        <f t="shared" si="149"/>
        <v>0</v>
      </c>
      <c r="DT58" s="46" t="str">
        <f t="shared" si="31"/>
        <v/>
      </c>
      <c r="DU58" s="46" t="b">
        <f t="shared" si="32"/>
        <v>0</v>
      </c>
      <c r="DV58" s="46" t="b">
        <f t="shared" si="33"/>
        <v>0</v>
      </c>
      <c r="DW58" s="46" t="b">
        <f t="shared" si="34"/>
        <v>0</v>
      </c>
      <c r="DY58" s="46" t="b">
        <f t="shared" si="35"/>
        <v>0</v>
      </c>
      <c r="DZ58" s="46" t="b">
        <f t="shared" si="36"/>
        <v>0</v>
      </c>
      <c r="EB58" s="46" t="b">
        <f t="shared" si="150"/>
        <v>0</v>
      </c>
      <c r="EC58" s="46" t="b">
        <f t="shared" si="151"/>
        <v>0</v>
      </c>
      <c r="ED58" s="46" t="b">
        <f t="shared" si="152"/>
        <v>0</v>
      </c>
      <c r="EE58" s="46" t="b">
        <f t="shared" si="153"/>
        <v>0</v>
      </c>
      <c r="EF58" s="46" t="b">
        <f t="shared" si="154"/>
        <v>0</v>
      </c>
      <c r="EG58" s="46" t="b">
        <f t="shared" si="155"/>
        <v>0</v>
      </c>
      <c r="EH58" s="46" t="b">
        <f t="shared" si="37"/>
        <v>0</v>
      </c>
      <c r="EI58" s="46" t="b">
        <f t="shared" si="38"/>
        <v>0</v>
      </c>
      <c r="EK58" s="46" t="b">
        <f t="shared" si="39"/>
        <v>0</v>
      </c>
      <c r="EL58" s="46" t="b">
        <f t="shared" si="40"/>
        <v>0</v>
      </c>
      <c r="EM58" s="46" t="b">
        <f t="shared" si="41"/>
        <v>0</v>
      </c>
      <c r="EN58" s="46" t="b">
        <f t="shared" si="42"/>
        <v>0</v>
      </c>
      <c r="EO58" s="46" t="b">
        <f t="shared" si="43"/>
        <v>0</v>
      </c>
      <c r="EP58" s="46" t="b">
        <f t="shared" si="44"/>
        <v>0</v>
      </c>
      <c r="EQ58" s="46" t="b">
        <f t="shared" si="45"/>
        <v>0</v>
      </c>
      <c r="ER58" s="46" t="b">
        <f>OR(AA58='Tablas '!$T$4,AA58='Tablas '!$T$7,AA58='Tablas '!$T$8,AA58='Tablas '!$T$11)</f>
        <v>0</v>
      </c>
      <c r="ES58" s="46" t="str">
        <f t="shared" si="46"/>
        <v/>
      </c>
      <c r="ET58" s="46" t="str">
        <f t="shared" si="47"/>
        <v/>
      </c>
      <c r="EU58" s="46" t="str">
        <f t="shared" si="48"/>
        <v/>
      </c>
      <c r="EV58" s="46" t="b">
        <f t="shared" si="49"/>
        <v>0</v>
      </c>
      <c r="EW58" s="46" t="b">
        <f t="shared" si="50"/>
        <v>0</v>
      </c>
      <c r="EX58" s="46" t="b">
        <f t="shared" si="51"/>
        <v>0</v>
      </c>
      <c r="EY58" s="46" t="b">
        <f t="shared" si="52"/>
        <v>0</v>
      </c>
      <c r="EZ58" s="46" t="b">
        <f t="shared" si="53"/>
        <v>0</v>
      </c>
      <c r="FA58" s="46" t="b">
        <f t="shared" si="54"/>
        <v>0</v>
      </c>
      <c r="FB58" s="46" t="b">
        <f t="shared" si="55"/>
        <v>0</v>
      </c>
      <c r="FC58" s="46" t="str">
        <f t="shared" si="56"/>
        <v/>
      </c>
      <c r="FD58" s="46" t="str">
        <f t="shared" si="57"/>
        <v/>
      </c>
      <c r="FE58" s="46" t="b">
        <f t="shared" si="58"/>
        <v>0</v>
      </c>
      <c r="FF58" s="46" t="str">
        <f t="shared" si="59"/>
        <v/>
      </c>
      <c r="FG58" s="46" t="str">
        <f t="shared" si="60"/>
        <v/>
      </c>
      <c r="FH58" s="46" t="b">
        <f t="shared" si="61"/>
        <v>0</v>
      </c>
      <c r="FI58" s="46" t="str">
        <f t="shared" si="62"/>
        <v/>
      </c>
      <c r="FJ58" s="46" t="str">
        <f t="shared" si="63"/>
        <v/>
      </c>
      <c r="FK58" s="46" t="b">
        <f t="shared" si="64"/>
        <v>0</v>
      </c>
      <c r="FL58" s="46" t="str">
        <f t="shared" si="65"/>
        <v/>
      </c>
      <c r="FM58" s="46" t="str">
        <f t="shared" si="66"/>
        <v/>
      </c>
      <c r="FN58" s="46" t="b">
        <f t="shared" si="67"/>
        <v>0</v>
      </c>
      <c r="FO58" s="46" t="str">
        <f t="shared" si="68"/>
        <v/>
      </c>
      <c r="FP58" s="46" t="str">
        <f t="shared" si="69"/>
        <v/>
      </c>
      <c r="FQ58" s="46" t="b">
        <f t="shared" si="70"/>
        <v>0</v>
      </c>
      <c r="FR58" s="46" t="str">
        <f t="shared" si="71"/>
        <v/>
      </c>
      <c r="FS58" s="46" t="str">
        <f t="shared" si="72"/>
        <v/>
      </c>
      <c r="FT58" s="46" t="b">
        <f t="shared" si="73"/>
        <v>0</v>
      </c>
      <c r="FU58" s="46" t="str">
        <f t="shared" si="74"/>
        <v/>
      </c>
      <c r="FV58" s="46" t="str">
        <f t="shared" si="75"/>
        <v/>
      </c>
      <c r="FW58" s="46" t="b">
        <f t="shared" si="76"/>
        <v>0</v>
      </c>
      <c r="FX58" s="46" t="str">
        <f t="shared" si="77"/>
        <v/>
      </c>
      <c r="FY58" s="46" t="str">
        <f t="shared" si="78"/>
        <v/>
      </c>
      <c r="FZ58" s="46" t="b">
        <f t="shared" si="79"/>
        <v>0</v>
      </c>
      <c r="GA58" s="46" t="str">
        <f t="shared" si="80"/>
        <v/>
      </c>
      <c r="GB58" s="46" t="str">
        <f t="shared" si="81"/>
        <v/>
      </c>
      <c r="GC58" s="46" t="b">
        <f t="shared" si="82"/>
        <v>0</v>
      </c>
      <c r="GD58" s="46" t="str">
        <f t="shared" si="83"/>
        <v/>
      </c>
      <c r="GE58" s="46" t="str">
        <f t="shared" si="84"/>
        <v/>
      </c>
      <c r="GF58" s="46" t="b">
        <f t="shared" si="85"/>
        <v>0</v>
      </c>
      <c r="GG58" s="46" t="b">
        <f t="shared" si="86"/>
        <v>0</v>
      </c>
      <c r="GH58" s="46" t="str">
        <f t="shared" si="87"/>
        <v/>
      </c>
      <c r="GI58" s="46" t="str">
        <f t="shared" si="88"/>
        <v/>
      </c>
      <c r="GJ58" s="46" t="str">
        <f t="shared" si="89"/>
        <v/>
      </c>
      <c r="GK58" s="46" t="b">
        <f t="shared" si="90"/>
        <v>0</v>
      </c>
      <c r="GL58" s="46" t="str">
        <f t="shared" si="91"/>
        <v/>
      </c>
      <c r="GM58" s="46" t="str">
        <f t="shared" si="92"/>
        <v/>
      </c>
      <c r="GN58" s="46" t="str">
        <f t="shared" si="93"/>
        <v/>
      </c>
      <c r="GO58" s="46" t="b">
        <f t="shared" si="94"/>
        <v>0</v>
      </c>
      <c r="GP58" s="46" t="str">
        <f t="shared" si="95"/>
        <v/>
      </c>
      <c r="GQ58" s="46" t="str">
        <f t="shared" si="96"/>
        <v/>
      </c>
      <c r="GR58" s="46" t="b">
        <f t="shared" si="97"/>
        <v>0</v>
      </c>
      <c r="GS58" s="46" t="str">
        <f t="shared" si="98"/>
        <v/>
      </c>
      <c r="GT58" s="46" t="str">
        <f t="shared" si="99"/>
        <v/>
      </c>
      <c r="GU58" s="46" t="b">
        <f t="shared" si="100"/>
        <v>0</v>
      </c>
      <c r="GV58" s="46" t="b">
        <f t="shared" si="101"/>
        <v>0</v>
      </c>
      <c r="GW58" s="46" t="b">
        <f t="shared" si="102"/>
        <v>0</v>
      </c>
      <c r="GX58" s="46" t="b">
        <f t="shared" si="103"/>
        <v>0</v>
      </c>
      <c r="GY58" s="46" t="b">
        <f t="shared" si="104"/>
        <v>0</v>
      </c>
      <c r="GZ58" s="46" t="b">
        <f t="shared" si="105"/>
        <v>0</v>
      </c>
      <c r="HA58" s="46" t="b">
        <f t="shared" si="106"/>
        <v>0</v>
      </c>
      <c r="HB58" s="46" t="b">
        <f t="shared" si="107"/>
        <v>0</v>
      </c>
      <c r="HC58" s="46" t="b">
        <f t="shared" si="108"/>
        <v>0</v>
      </c>
      <c r="HD58" s="46" t="b">
        <f t="shared" si="109"/>
        <v>0</v>
      </c>
      <c r="HE58" s="46" t="b">
        <f t="shared" si="110"/>
        <v>0</v>
      </c>
      <c r="HF58" s="46" t="b">
        <f t="shared" si="111"/>
        <v>0</v>
      </c>
      <c r="HG58" s="46" t="b">
        <f t="shared" si="112"/>
        <v>0</v>
      </c>
      <c r="HH58" s="46" t="b">
        <f t="shared" si="113"/>
        <v>0</v>
      </c>
      <c r="HI58" s="46" t="b">
        <f t="shared" si="114"/>
        <v>0</v>
      </c>
      <c r="HJ58" s="46" t="b">
        <f t="shared" si="115"/>
        <v>0</v>
      </c>
      <c r="HK58" s="46" t="b">
        <f t="shared" si="116"/>
        <v>0</v>
      </c>
      <c r="HL58" s="46" t="b">
        <f t="shared" si="117"/>
        <v>0</v>
      </c>
      <c r="HM58" s="46" t="b">
        <f t="shared" si="118"/>
        <v>0</v>
      </c>
      <c r="HN58" s="46" t="b">
        <f t="shared" si="119"/>
        <v>0</v>
      </c>
      <c r="HO58" s="46" t="b">
        <f t="shared" si="120"/>
        <v>0</v>
      </c>
      <c r="HP58" s="46" t="b">
        <f t="shared" si="156"/>
        <v>0</v>
      </c>
      <c r="HQ58" s="46" t="str">
        <f t="shared" si="121"/>
        <v/>
      </c>
      <c r="HR58" s="46" t="str">
        <f t="shared" si="157"/>
        <v/>
      </c>
      <c r="HS58" s="46" t="str">
        <f t="shared" si="158"/>
        <v/>
      </c>
      <c r="HT58" s="46" t="b">
        <f t="shared" si="159"/>
        <v>0</v>
      </c>
      <c r="HU58" s="46" t="b">
        <f t="shared" si="160"/>
        <v>0</v>
      </c>
      <c r="HV58" s="46" t="b">
        <f t="shared" si="161"/>
        <v>0</v>
      </c>
      <c r="HW58" s="46" t="b">
        <f t="shared" si="162"/>
        <v>0</v>
      </c>
      <c r="HX58" s="46" t="b">
        <f t="shared" si="163"/>
        <v>0</v>
      </c>
      <c r="HY58" s="46" t="b">
        <f t="shared" si="122"/>
        <v>0</v>
      </c>
      <c r="HZ58" s="46" t="b">
        <f t="shared" si="123"/>
        <v>0</v>
      </c>
      <c r="IA58" s="46" t="str">
        <f t="shared" si="124"/>
        <v/>
      </c>
      <c r="IB58" s="46" t="str">
        <f t="shared" si="125"/>
        <v/>
      </c>
      <c r="IC58" s="46" t="str">
        <f t="shared" si="126"/>
        <v/>
      </c>
      <c r="ID58" s="46" t="str">
        <f t="shared" si="127"/>
        <v/>
      </c>
      <c r="IE58" s="46" t="b">
        <f t="shared" si="128"/>
        <v>0</v>
      </c>
      <c r="IF58" s="46" t="str">
        <f t="shared" si="129"/>
        <v/>
      </c>
      <c r="IG58" s="46" t="str">
        <f t="shared" si="130"/>
        <v/>
      </c>
      <c r="IH58" s="46" t="b">
        <f t="shared" si="131"/>
        <v>0</v>
      </c>
      <c r="II58" s="46" t="b">
        <f t="shared" si="132"/>
        <v>0</v>
      </c>
      <c r="IJ58" s="46" t="b">
        <f t="shared" si="133"/>
        <v>0</v>
      </c>
      <c r="IK58" s="46" t="str">
        <f t="shared" si="134"/>
        <v/>
      </c>
      <c r="IL58" s="46" t="str">
        <f t="shared" si="135"/>
        <v/>
      </c>
      <c r="IM58" s="46" t="b">
        <f t="shared" si="136"/>
        <v>0</v>
      </c>
      <c r="IN58" s="46" t="b">
        <f t="shared" si="137"/>
        <v>0</v>
      </c>
      <c r="IO58" s="46" t="b">
        <f t="shared" si="138"/>
        <v>0</v>
      </c>
      <c r="IP58" s="46" t="b">
        <f t="shared" si="139"/>
        <v>0</v>
      </c>
      <c r="IQ58" s="46" t="b">
        <f t="shared" si="140"/>
        <v>0</v>
      </c>
      <c r="IR58" s="46" t="b">
        <f t="shared" si="141"/>
        <v>0</v>
      </c>
      <c r="IS58" s="46" t="b">
        <f t="shared" si="142"/>
        <v>0</v>
      </c>
      <c r="IT58" s="46" t="b">
        <f t="shared" si="143"/>
        <v>0</v>
      </c>
      <c r="IU58" s="46" t="b">
        <f t="shared" si="144"/>
        <v>0</v>
      </c>
      <c r="IV58" s="46" t="b">
        <f t="shared" si="145"/>
        <v>0</v>
      </c>
      <c r="IW58" s="46" t="b">
        <f t="shared" si="146"/>
        <v>0</v>
      </c>
      <c r="IX58" s="46" t="b">
        <f t="shared" si="147"/>
        <v>0</v>
      </c>
      <c r="IY58" s="46" t="b">
        <f t="shared" si="148"/>
        <v>0</v>
      </c>
    </row>
    <row r="59" spans="2:259" x14ac:dyDescent="0.3">
      <c r="B59" s="48">
        <v>47</v>
      </c>
      <c r="C59" s="61" t="str">
        <f t="shared" si="28"/>
        <v/>
      </c>
      <c r="D59" s="53"/>
      <c r="E59" s="52"/>
      <c r="F59" s="112"/>
      <c r="G59" s="52"/>
      <c r="H59" s="53"/>
      <c r="I59" s="52"/>
      <c r="J59" s="52"/>
      <c r="K59" s="53"/>
      <c r="L59" s="55"/>
      <c r="M59" s="108"/>
      <c r="N59" s="56"/>
      <c r="O59" s="52"/>
      <c r="P59" s="52"/>
      <c r="Q59" s="52"/>
      <c r="R59" s="52"/>
      <c r="S59" s="52"/>
      <c r="T59" s="53"/>
      <c r="U59" s="52"/>
      <c r="V59" s="52"/>
      <c r="W59" s="55"/>
      <c r="X59" s="55"/>
      <c r="Y59" s="52"/>
      <c r="Z59" s="55"/>
      <c r="AA59" s="52"/>
      <c r="AB59" s="53"/>
      <c r="AC59" s="53"/>
      <c r="AD59" s="53"/>
      <c r="AE59" s="57"/>
      <c r="AF59" s="113"/>
      <c r="AG59" s="57"/>
      <c r="AH59" s="58"/>
      <c r="AI59" s="58"/>
      <c r="AJ59" s="58"/>
      <c r="AK59" s="114"/>
      <c r="AL59" s="58"/>
      <c r="AM59" s="114"/>
      <c r="AN59" s="58"/>
      <c r="AO59" s="114"/>
      <c r="AP59" s="58"/>
      <c r="AQ59" s="114"/>
      <c r="AR59" s="58"/>
      <c r="AS59" s="114"/>
      <c r="AT59" s="58"/>
      <c r="AU59" s="114"/>
      <c r="AV59" s="58"/>
      <c r="AW59" s="114"/>
      <c r="AX59" s="58"/>
      <c r="AY59" s="114"/>
      <c r="AZ59" s="58"/>
      <c r="BA59" s="114"/>
      <c r="BB59" s="58"/>
      <c r="BC59" s="114"/>
      <c r="BD59" s="58"/>
      <c r="BE59" s="58"/>
      <c r="BF59" s="58"/>
      <c r="BG59" s="59"/>
      <c r="BH59" s="58"/>
      <c r="BI59" s="114"/>
      <c r="BJ59" s="53"/>
      <c r="BK59" s="58"/>
      <c r="BL59" s="114"/>
      <c r="BM59" s="58"/>
      <c r="BN59" s="114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3"/>
      <c r="CL59" s="58"/>
      <c r="CM59" s="58"/>
      <c r="CN59" s="60"/>
      <c r="CO59" s="57"/>
      <c r="CP59" s="58"/>
      <c r="CQ59" s="60"/>
      <c r="CR59" s="57"/>
      <c r="CS59" s="58"/>
      <c r="CT59" s="59"/>
      <c r="CU59" s="58"/>
      <c r="CV59" s="59"/>
      <c r="CW59" s="58"/>
      <c r="CX59" s="59"/>
      <c r="CY59" s="58"/>
      <c r="CZ59" s="58"/>
      <c r="DA59" s="58"/>
      <c r="DB59" s="53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7"/>
      <c r="DO59" s="57"/>
      <c r="DP59" s="57"/>
      <c r="DQ59" s="76" t="str">
        <f t="shared" si="30"/>
        <v/>
      </c>
      <c r="DR59" s="53"/>
      <c r="DS59" s="46" t="b">
        <f t="shared" si="149"/>
        <v>0</v>
      </c>
      <c r="DT59" s="46" t="str">
        <f t="shared" si="31"/>
        <v/>
      </c>
      <c r="DU59" s="46" t="b">
        <f t="shared" si="32"/>
        <v>0</v>
      </c>
      <c r="DV59" s="46" t="b">
        <f t="shared" si="33"/>
        <v>0</v>
      </c>
      <c r="DW59" s="46" t="b">
        <f t="shared" si="34"/>
        <v>0</v>
      </c>
      <c r="DY59" s="46" t="b">
        <f t="shared" si="35"/>
        <v>0</v>
      </c>
      <c r="DZ59" s="46" t="b">
        <f t="shared" si="36"/>
        <v>0</v>
      </c>
      <c r="EB59" s="46" t="b">
        <f t="shared" si="150"/>
        <v>0</v>
      </c>
      <c r="EC59" s="46" t="b">
        <f t="shared" si="151"/>
        <v>0</v>
      </c>
      <c r="ED59" s="46" t="b">
        <f t="shared" si="152"/>
        <v>0</v>
      </c>
      <c r="EE59" s="46" t="b">
        <f t="shared" si="153"/>
        <v>0</v>
      </c>
      <c r="EF59" s="46" t="b">
        <f t="shared" si="154"/>
        <v>0</v>
      </c>
      <c r="EG59" s="46" t="b">
        <f t="shared" si="155"/>
        <v>0</v>
      </c>
      <c r="EH59" s="46" t="b">
        <f t="shared" si="37"/>
        <v>0</v>
      </c>
      <c r="EI59" s="46" t="b">
        <f t="shared" si="38"/>
        <v>0</v>
      </c>
      <c r="EK59" s="46" t="b">
        <f t="shared" si="39"/>
        <v>0</v>
      </c>
      <c r="EL59" s="46" t="b">
        <f t="shared" si="40"/>
        <v>0</v>
      </c>
      <c r="EM59" s="46" t="b">
        <f t="shared" si="41"/>
        <v>0</v>
      </c>
      <c r="EN59" s="46" t="b">
        <f t="shared" si="42"/>
        <v>0</v>
      </c>
      <c r="EO59" s="46" t="b">
        <f t="shared" si="43"/>
        <v>0</v>
      </c>
      <c r="EP59" s="46" t="b">
        <f t="shared" si="44"/>
        <v>0</v>
      </c>
      <c r="EQ59" s="46" t="b">
        <f t="shared" si="45"/>
        <v>0</v>
      </c>
      <c r="ER59" s="46" t="b">
        <f>OR(AA59='Tablas '!$T$4,AA59='Tablas '!$T$7,AA59='Tablas '!$T$8,AA59='Tablas '!$T$11)</f>
        <v>0</v>
      </c>
      <c r="ES59" s="46" t="str">
        <f t="shared" si="46"/>
        <v/>
      </c>
      <c r="ET59" s="46" t="str">
        <f t="shared" si="47"/>
        <v/>
      </c>
      <c r="EU59" s="46" t="str">
        <f t="shared" si="48"/>
        <v/>
      </c>
      <c r="EV59" s="46" t="b">
        <f t="shared" si="49"/>
        <v>0</v>
      </c>
      <c r="EW59" s="46" t="b">
        <f t="shared" si="50"/>
        <v>0</v>
      </c>
      <c r="EX59" s="46" t="b">
        <f t="shared" si="51"/>
        <v>0</v>
      </c>
      <c r="EY59" s="46" t="b">
        <f t="shared" si="52"/>
        <v>0</v>
      </c>
      <c r="EZ59" s="46" t="b">
        <f t="shared" si="53"/>
        <v>0</v>
      </c>
      <c r="FA59" s="46" t="b">
        <f t="shared" si="54"/>
        <v>0</v>
      </c>
      <c r="FB59" s="46" t="b">
        <f t="shared" si="55"/>
        <v>0</v>
      </c>
      <c r="FC59" s="46" t="str">
        <f t="shared" si="56"/>
        <v/>
      </c>
      <c r="FD59" s="46" t="str">
        <f t="shared" si="57"/>
        <v/>
      </c>
      <c r="FE59" s="46" t="b">
        <f t="shared" si="58"/>
        <v>0</v>
      </c>
      <c r="FF59" s="46" t="str">
        <f t="shared" si="59"/>
        <v/>
      </c>
      <c r="FG59" s="46" t="str">
        <f t="shared" si="60"/>
        <v/>
      </c>
      <c r="FH59" s="46" t="b">
        <f t="shared" si="61"/>
        <v>0</v>
      </c>
      <c r="FI59" s="46" t="str">
        <f t="shared" si="62"/>
        <v/>
      </c>
      <c r="FJ59" s="46" t="str">
        <f t="shared" si="63"/>
        <v/>
      </c>
      <c r="FK59" s="46" t="b">
        <f t="shared" si="64"/>
        <v>0</v>
      </c>
      <c r="FL59" s="46" t="str">
        <f t="shared" si="65"/>
        <v/>
      </c>
      <c r="FM59" s="46" t="str">
        <f t="shared" si="66"/>
        <v/>
      </c>
      <c r="FN59" s="46" t="b">
        <f t="shared" si="67"/>
        <v>0</v>
      </c>
      <c r="FO59" s="46" t="str">
        <f t="shared" si="68"/>
        <v/>
      </c>
      <c r="FP59" s="46" t="str">
        <f t="shared" si="69"/>
        <v/>
      </c>
      <c r="FQ59" s="46" t="b">
        <f t="shared" si="70"/>
        <v>0</v>
      </c>
      <c r="FR59" s="46" t="str">
        <f t="shared" si="71"/>
        <v/>
      </c>
      <c r="FS59" s="46" t="str">
        <f t="shared" si="72"/>
        <v/>
      </c>
      <c r="FT59" s="46" t="b">
        <f t="shared" si="73"/>
        <v>0</v>
      </c>
      <c r="FU59" s="46" t="str">
        <f t="shared" si="74"/>
        <v/>
      </c>
      <c r="FV59" s="46" t="str">
        <f t="shared" si="75"/>
        <v/>
      </c>
      <c r="FW59" s="46" t="b">
        <f t="shared" si="76"/>
        <v>0</v>
      </c>
      <c r="FX59" s="46" t="str">
        <f t="shared" si="77"/>
        <v/>
      </c>
      <c r="FY59" s="46" t="str">
        <f t="shared" si="78"/>
        <v/>
      </c>
      <c r="FZ59" s="46" t="b">
        <f t="shared" si="79"/>
        <v>0</v>
      </c>
      <c r="GA59" s="46" t="str">
        <f t="shared" si="80"/>
        <v/>
      </c>
      <c r="GB59" s="46" t="str">
        <f t="shared" si="81"/>
        <v/>
      </c>
      <c r="GC59" s="46" t="b">
        <f t="shared" si="82"/>
        <v>0</v>
      </c>
      <c r="GD59" s="46" t="str">
        <f t="shared" si="83"/>
        <v/>
      </c>
      <c r="GE59" s="46" t="str">
        <f t="shared" si="84"/>
        <v/>
      </c>
      <c r="GF59" s="46" t="b">
        <f t="shared" si="85"/>
        <v>0</v>
      </c>
      <c r="GG59" s="46" t="b">
        <f t="shared" si="86"/>
        <v>0</v>
      </c>
      <c r="GH59" s="46" t="str">
        <f t="shared" si="87"/>
        <v/>
      </c>
      <c r="GI59" s="46" t="str">
        <f t="shared" si="88"/>
        <v/>
      </c>
      <c r="GJ59" s="46" t="str">
        <f t="shared" si="89"/>
        <v/>
      </c>
      <c r="GK59" s="46" t="b">
        <f t="shared" si="90"/>
        <v>0</v>
      </c>
      <c r="GL59" s="46" t="str">
        <f t="shared" si="91"/>
        <v/>
      </c>
      <c r="GM59" s="46" t="str">
        <f t="shared" si="92"/>
        <v/>
      </c>
      <c r="GN59" s="46" t="str">
        <f t="shared" si="93"/>
        <v/>
      </c>
      <c r="GO59" s="46" t="b">
        <f t="shared" si="94"/>
        <v>0</v>
      </c>
      <c r="GP59" s="46" t="str">
        <f t="shared" si="95"/>
        <v/>
      </c>
      <c r="GQ59" s="46" t="str">
        <f t="shared" si="96"/>
        <v/>
      </c>
      <c r="GR59" s="46" t="b">
        <f t="shared" si="97"/>
        <v>0</v>
      </c>
      <c r="GS59" s="46" t="str">
        <f t="shared" si="98"/>
        <v/>
      </c>
      <c r="GT59" s="46" t="str">
        <f t="shared" si="99"/>
        <v/>
      </c>
      <c r="GU59" s="46" t="b">
        <f t="shared" si="100"/>
        <v>0</v>
      </c>
      <c r="GV59" s="46" t="b">
        <f t="shared" si="101"/>
        <v>0</v>
      </c>
      <c r="GW59" s="46" t="b">
        <f t="shared" si="102"/>
        <v>0</v>
      </c>
      <c r="GX59" s="46" t="b">
        <f t="shared" si="103"/>
        <v>0</v>
      </c>
      <c r="GY59" s="46" t="b">
        <f t="shared" si="104"/>
        <v>0</v>
      </c>
      <c r="GZ59" s="46" t="b">
        <f t="shared" si="105"/>
        <v>0</v>
      </c>
      <c r="HA59" s="46" t="b">
        <f t="shared" si="106"/>
        <v>0</v>
      </c>
      <c r="HB59" s="46" t="b">
        <f t="shared" si="107"/>
        <v>0</v>
      </c>
      <c r="HC59" s="46" t="b">
        <f t="shared" si="108"/>
        <v>0</v>
      </c>
      <c r="HD59" s="46" t="b">
        <f t="shared" si="109"/>
        <v>0</v>
      </c>
      <c r="HE59" s="46" t="b">
        <f t="shared" si="110"/>
        <v>0</v>
      </c>
      <c r="HF59" s="46" t="b">
        <f t="shared" si="111"/>
        <v>0</v>
      </c>
      <c r="HG59" s="46" t="b">
        <f t="shared" si="112"/>
        <v>0</v>
      </c>
      <c r="HH59" s="46" t="b">
        <f t="shared" si="113"/>
        <v>0</v>
      </c>
      <c r="HI59" s="46" t="b">
        <f t="shared" si="114"/>
        <v>0</v>
      </c>
      <c r="HJ59" s="46" t="b">
        <f t="shared" si="115"/>
        <v>0</v>
      </c>
      <c r="HK59" s="46" t="b">
        <f t="shared" si="116"/>
        <v>0</v>
      </c>
      <c r="HL59" s="46" t="b">
        <f t="shared" si="117"/>
        <v>0</v>
      </c>
      <c r="HM59" s="46" t="b">
        <f t="shared" si="118"/>
        <v>0</v>
      </c>
      <c r="HN59" s="46" t="b">
        <f t="shared" si="119"/>
        <v>0</v>
      </c>
      <c r="HO59" s="46" t="b">
        <f t="shared" si="120"/>
        <v>0</v>
      </c>
      <c r="HP59" s="46" t="b">
        <f t="shared" si="156"/>
        <v>0</v>
      </c>
      <c r="HQ59" s="46" t="str">
        <f t="shared" si="121"/>
        <v/>
      </c>
      <c r="HR59" s="46" t="str">
        <f t="shared" si="157"/>
        <v/>
      </c>
      <c r="HS59" s="46" t="str">
        <f t="shared" si="158"/>
        <v/>
      </c>
      <c r="HT59" s="46" t="b">
        <f t="shared" si="159"/>
        <v>0</v>
      </c>
      <c r="HU59" s="46" t="b">
        <f t="shared" si="160"/>
        <v>0</v>
      </c>
      <c r="HV59" s="46" t="b">
        <f t="shared" si="161"/>
        <v>0</v>
      </c>
      <c r="HW59" s="46" t="b">
        <f t="shared" si="162"/>
        <v>0</v>
      </c>
      <c r="HX59" s="46" t="b">
        <f t="shared" si="163"/>
        <v>0</v>
      </c>
      <c r="HY59" s="46" t="b">
        <f t="shared" si="122"/>
        <v>0</v>
      </c>
      <c r="HZ59" s="46" t="b">
        <f t="shared" si="123"/>
        <v>0</v>
      </c>
      <c r="IA59" s="46" t="str">
        <f t="shared" si="124"/>
        <v/>
      </c>
      <c r="IB59" s="46" t="str">
        <f t="shared" si="125"/>
        <v/>
      </c>
      <c r="IC59" s="46" t="str">
        <f t="shared" si="126"/>
        <v/>
      </c>
      <c r="ID59" s="46" t="str">
        <f t="shared" si="127"/>
        <v/>
      </c>
      <c r="IE59" s="46" t="b">
        <f t="shared" si="128"/>
        <v>0</v>
      </c>
      <c r="IF59" s="46" t="str">
        <f t="shared" si="129"/>
        <v/>
      </c>
      <c r="IG59" s="46" t="str">
        <f t="shared" si="130"/>
        <v/>
      </c>
      <c r="IH59" s="46" t="b">
        <f t="shared" si="131"/>
        <v>0</v>
      </c>
      <c r="II59" s="46" t="b">
        <f t="shared" si="132"/>
        <v>0</v>
      </c>
      <c r="IJ59" s="46" t="b">
        <f t="shared" si="133"/>
        <v>0</v>
      </c>
      <c r="IK59" s="46" t="str">
        <f t="shared" si="134"/>
        <v/>
      </c>
      <c r="IL59" s="46" t="str">
        <f t="shared" si="135"/>
        <v/>
      </c>
      <c r="IM59" s="46" t="b">
        <f t="shared" si="136"/>
        <v>0</v>
      </c>
      <c r="IN59" s="46" t="b">
        <f t="shared" si="137"/>
        <v>0</v>
      </c>
      <c r="IO59" s="46" t="b">
        <f t="shared" si="138"/>
        <v>0</v>
      </c>
      <c r="IP59" s="46" t="b">
        <f t="shared" si="139"/>
        <v>0</v>
      </c>
      <c r="IQ59" s="46" t="b">
        <f t="shared" si="140"/>
        <v>0</v>
      </c>
      <c r="IR59" s="46" t="b">
        <f t="shared" si="141"/>
        <v>0</v>
      </c>
      <c r="IS59" s="46" t="b">
        <f t="shared" si="142"/>
        <v>0</v>
      </c>
      <c r="IT59" s="46" t="b">
        <f t="shared" si="143"/>
        <v>0</v>
      </c>
      <c r="IU59" s="46" t="b">
        <f t="shared" si="144"/>
        <v>0</v>
      </c>
      <c r="IV59" s="46" t="b">
        <f t="shared" si="145"/>
        <v>0</v>
      </c>
      <c r="IW59" s="46" t="b">
        <f t="shared" si="146"/>
        <v>0</v>
      </c>
      <c r="IX59" s="46" t="b">
        <f t="shared" si="147"/>
        <v>0</v>
      </c>
      <c r="IY59" s="46" t="b">
        <f t="shared" si="148"/>
        <v>0</v>
      </c>
    </row>
    <row r="60" spans="2:259" x14ac:dyDescent="0.3">
      <c r="B60" s="48">
        <v>48</v>
      </c>
      <c r="C60" s="61" t="str">
        <f t="shared" si="28"/>
        <v/>
      </c>
      <c r="D60" s="53"/>
      <c r="E60" s="52"/>
      <c r="F60" s="112"/>
      <c r="G60" s="52"/>
      <c r="H60" s="53"/>
      <c r="I60" s="52"/>
      <c r="J60" s="52"/>
      <c r="K60" s="53"/>
      <c r="L60" s="55"/>
      <c r="M60" s="108"/>
      <c r="N60" s="56"/>
      <c r="O60" s="52"/>
      <c r="P60" s="52"/>
      <c r="Q60" s="52"/>
      <c r="R60" s="52"/>
      <c r="S60" s="52"/>
      <c r="T60" s="53"/>
      <c r="U60" s="52"/>
      <c r="V60" s="52"/>
      <c r="W60" s="55"/>
      <c r="X60" s="55"/>
      <c r="Y60" s="52"/>
      <c r="Z60" s="55"/>
      <c r="AA60" s="52"/>
      <c r="AB60" s="53"/>
      <c r="AC60" s="53"/>
      <c r="AD60" s="53"/>
      <c r="AE60" s="57"/>
      <c r="AF60" s="113"/>
      <c r="AG60" s="57"/>
      <c r="AH60" s="58"/>
      <c r="AI60" s="58"/>
      <c r="AJ60" s="58"/>
      <c r="AK60" s="114"/>
      <c r="AL60" s="58"/>
      <c r="AM60" s="114"/>
      <c r="AN60" s="58"/>
      <c r="AO60" s="114"/>
      <c r="AP60" s="58"/>
      <c r="AQ60" s="114"/>
      <c r="AR60" s="58"/>
      <c r="AS60" s="114"/>
      <c r="AT60" s="58"/>
      <c r="AU60" s="114"/>
      <c r="AV60" s="58"/>
      <c r="AW60" s="114"/>
      <c r="AX60" s="58"/>
      <c r="AY60" s="114"/>
      <c r="AZ60" s="58"/>
      <c r="BA60" s="114"/>
      <c r="BB60" s="58"/>
      <c r="BC60" s="114"/>
      <c r="BD60" s="58"/>
      <c r="BE60" s="58"/>
      <c r="BF60" s="58"/>
      <c r="BG60" s="59"/>
      <c r="BH60" s="58"/>
      <c r="BI60" s="114"/>
      <c r="BJ60" s="53"/>
      <c r="BK60" s="58"/>
      <c r="BL60" s="114"/>
      <c r="BM60" s="58"/>
      <c r="BN60" s="114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3"/>
      <c r="CL60" s="58"/>
      <c r="CM60" s="58"/>
      <c r="CN60" s="60"/>
      <c r="CO60" s="57"/>
      <c r="CP60" s="58"/>
      <c r="CQ60" s="60"/>
      <c r="CR60" s="57"/>
      <c r="CS60" s="58"/>
      <c r="CT60" s="59"/>
      <c r="CU60" s="58"/>
      <c r="CV60" s="59"/>
      <c r="CW60" s="58"/>
      <c r="CX60" s="59"/>
      <c r="CY60" s="58"/>
      <c r="CZ60" s="58"/>
      <c r="DA60" s="58"/>
      <c r="DB60" s="53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7"/>
      <c r="DO60" s="57"/>
      <c r="DP60" s="57"/>
      <c r="DQ60" s="76" t="str">
        <f t="shared" si="30"/>
        <v/>
      </c>
      <c r="DR60" s="53"/>
      <c r="DS60" s="46" t="b">
        <f t="shared" si="149"/>
        <v>0</v>
      </c>
      <c r="DT60" s="46" t="str">
        <f t="shared" si="31"/>
        <v/>
      </c>
      <c r="DU60" s="46" t="b">
        <f t="shared" si="32"/>
        <v>0</v>
      </c>
      <c r="DV60" s="46" t="b">
        <f t="shared" si="33"/>
        <v>0</v>
      </c>
      <c r="DW60" s="46" t="b">
        <f t="shared" si="34"/>
        <v>0</v>
      </c>
      <c r="DY60" s="46" t="b">
        <f t="shared" si="35"/>
        <v>0</v>
      </c>
      <c r="DZ60" s="46" t="b">
        <f t="shared" si="36"/>
        <v>0</v>
      </c>
      <c r="EB60" s="46" t="b">
        <f t="shared" si="150"/>
        <v>0</v>
      </c>
      <c r="EC60" s="46" t="b">
        <f t="shared" si="151"/>
        <v>0</v>
      </c>
      <c r="ED60" s="46" t="b">
        <f t="shared" si="152"/>
        <v>0</v>
      </c>
      <c r="EE60" s="46" t="b">
        <f t="shared" si="153"/>
        <v>0</v>
      </c>
      <c r="EF60" s="46" t="b">
        <f t="shared" si="154"/>
        <v>0</v>
      </c>
      <c r="EG60" s="46" t="b">
        <f t="shared" si="155"/>
        <v>0</v>
      </c>
      <c r="EH60" s="46" t="b">
        <f t="shared" si="37"/>
        <v>0</v>
      </c>
      <c r="EI60" s="46" t="b">
        <f t="shared" si="38"/>
        <v>0</v>
      </c>
      <c r="EK60" s="46" t="b">
        <f t="shared" si="39"/>
        <v>0</v>
      </c>
      <c r="EL60" s="46" t="b">
        <f t="shared" si="40"/>
        <v>0</v>
      </c>
      <c r="EM60" s="46" t="b">
        <f t="shared" si="41"/>
        <v>0</v>
      </c>
      <c r="EN60" s="46" t="b">
        <f t="shared" si="42"/>
        <v>0</v>
      </c>
      <c r="EO60" s="46" t="b">
        <f t="shared" si="43"/>
        <v>0</v>
      </c>
      <c r="EP60" s="46" t="b">
        <f t="shared" si="44"/>
        <v>0</v>
      </c>
      <c r="EQ60" s="46" t="b">
        <f t="shared" si="45"/>
        <v>0</v>
      </c>
      <c r="ER60" s="46" t="b">
        <f>OR(AA60='Tablas '!$T$4,AA60='Tablas '!$T$7,AA60='Tablas '!$T$8,AA60='Tablas '!$T$11)</f>
        <v>0</v>
      </c>
      <c r="ES60" s="46" t="str">
        <f t="shared" si="46"/>
        <v/>
      </c>
      <c r="ET60" s="46" t="str">
        <f t="shared" si="47"/>
        <v/>
      </c>
      <c r="EU60" s="46" t="str">
        <f t="shared" si="48"/>
        <v/>
      </c>
      <c r="EV60" s="46" t="b">
        <f t="shared" si="49"/>
        <v>0</v>
      </c>
      <c r="EW60" s="46" t="b">
        <f t="shared" si="50"/>
        <v>0</v>
      </c>
      <c r="EX60" s="46" t="b">
        <f t="shared" si="51"/>
        <v>0</v>
      </c>
      <c r="EY60" s="46" t="b">
        <f t="shared" si="52"/>
        <v>0</v>
      </c>
      <c r="EZ60" s="46" t="b">
        <f t="shared" si="53"/>
        <v>0</v>
      </c>
      <c r="FA60" s="46" t="b">
        <f t="shared" si="54"/>
        <v>0</v>
      </c>
      <c r="FB60" s="46" t="b">
        <f t="shared" si="55"/>
        <v>0</v>
      </c>
      <c r="FC60" s="46" t="str">
        <f t="shared" si="56"/>
        <v/>
      </c>
      <c r="FD60" s="46" t="str">
        <f t="shared" si="57"/>
        <v/>
      </c>
      <c r="FE60" s="46" t="b">
        <f t="shared" si="58"/>
        <v>0</v>
      </c>
      <c r="FF60" s="46" t="str">
        <f t="shared" si="59"/>
        <v/>
      </c>
      <c r="FG60" s="46" t="str">
        <f t="shared" si="60"/>
        <v/>
      </c>
      <c r="FH60" s="46" t="b">
        <f t="shared" si="61"/>
        <v>0</v>
      </c>
      <c r="FI60" s="46" t="str">
        <f t="shared" si="62"/>
        <v/>
      </c>
      <c r="FJ60" s="46" t="str">
        <f t="shared" si="63"/>
        <v/>
      </c>
      <c r="FK60" s="46" t="b">
        <f t="shared" si="64"/>
        <v>0</v>
      </c>
      <c r="FL60" s="46" t="str">
        <f t="shared" si="65"/>
        <v/>
      </c>
      <c r="FM60" s="46" t="str">
        <f t="shared" si="66"/>
        <v/>
      </c>
      <c r="FN60" s="46" t="b">
        <f t="shared" si="67"/>
        <v>0</v>
      </c>
      <c r="FO60" s="46" t="str">
        <f t="shared" si="68"/>
        <v/>
      </c>
      <c r="FP60" s="46" t="str">
        <f t="shared" si="69"/>
        <v/>
      </c>
      <c r="FQ60" s="46" t="b">
        <f t="shared" si="70"/>
        <v>0</v>
      </c>
      <c r="FR60" s="46" t="str">
        <f t="shared" si="71"/>
        <v/>
      </c>
      <c r="FS60" s="46" t="str">
        <f t="shared" si="72"/>
        <v/>
      </c>
      <c r="FT60" s="46" t="b">
        <f t="shared" si="73"/>
        <v>0</v>
      </c>
      <c r="FU60" s="46" t="str">
        <f t="shared" si="74"/>
        <v/>
      </c>
      <c r="FV60" s="46" t="str">
        <f t="shared" si="75"/>
        <v/>
      </c>
      <c r="FW60" s="46" t="b">
        <f t="shared" si="76"/>
        <v>0</v>
      </c>
      <c r="FX60" s="46" t="str">
        <f t="shared" si="77"/>
        <v/>
      </c>
      <c r="FY60" s="46" t="str">
        <f t="shared" si="78"/>
        <v/>
      </c>
      <c r="FZ60" s="46" t="b">
        <f t="shared" si="79"/>
        <v>0</v>
      </c>
      <c r="GA60" s="46" t="str">
        <f t="shared" si="80"/>
        <v/>
      </c>
      <c r="GB60" s="46" t="str">
        <f t="shared" si="81"/>
        <v/>
      </c>
      <c r="GC60" s="46" t="b">
        <f t="shared" si="82"/>
        <v>0</v>
      </c>
      <c r="GD60" s="46" t="str">
        <f t="shared" si="83"/>
        <v/>
      </c>
      <c r="GE60" s="46" t="str">
        <f t="shared" si="84"/>
        <v/>
      </c>
      <c r="GF60" s="46" t="b">
        <f t="shared" si="85"/>
        <v>0</v>
      </c>
      <c r="GG60" s="46" t="b">
        <f t="shared" si="86"/>
        <v>0</v>
      </c>
      <c r="GH60" s="46" t="str">
        <f t="shared" si="87"/>
        <v/>
      </c>
      <c r="GI60" s="46" t="str">
        <f t="shared" si="88"/>
        <v/>
      </c>
      <c r="GJ60" s="46" t="str">
        <f t="shared" si="89"/>
        <v/>
      </c>
      <c r="GK60" s="46" t="b">
        <f t="shared" si="90"/>
        <v>0</v>
      </c>
      <c r="GL60" s="46" t="str">
        <f t="shared" si="91"/>
        <v/>
      </c>
      <c r="GM60" s="46" t="str">
        <f t="shared" si="92"/>
        <v/>
      </c>
      <c r="GN60" s="46" t="str">
        <f t="shared" si="93"/>
        <v/>
      </c>
      <c r="GO60" s="46" t="b">
        <f t="shared" si="94"/>
        <v>0</v>
      </c>
      <c r="GP60" s="46" t="str">
        <f t="shared" si="95"/>
        <v/>
      </c>
      <c r="GQ60" s="46" t="str">
        <f t="shared" si="96"/>
        <v/>
      </c>
      <c r="GR60" s="46" t="b">
        <f t="shared" si="97"/>
        <v>0</v>
      </c>
      <c r="GS60" s="46" t="str">
        <f t="shared" si="98"/>
        <v/>
      </c>
      <c r="GT60" s="46" t="str">
        <f t="shared" si="99"/>
        <v/>
      </c>
      <c r="GU60" s="46" t="b">
        <f t="shared" si="100"/>
        <v>0</v>
      </c>
      <c r="GV60" s="46" t="b">
        <f t="shared" si="101"/>
        <v>0</v>
      </c>
      <c r="GW60" s="46" t="b">
        <f t="shared" si="102"/>
        <v>0</v>
      </c>
      <c r="GX60" s="46" t="b">
        <f t="shared" si="103"/>
        <v>0</v>
      </c>
      <c r="GY60" s="46" t="b">
        <f t="shared" si="104"/>
        <v>0</v>
      </c>
      <c r="GZ60" s="46" t="b">
        <f t="shared" si="105"/>
        <v>0</v>
      </c>
      <c r="HA60" s="46" t="b">
        <f t="shared" si="106"/>
        <v>0</v>
      </c>
      <c r="HB60" s="46" t="b">
        <f t="shared" si="107"/>
        <v>0</v>
      </c>
      <c r="HC60" s="46" t="b">
        <f t="shared" si="108"/>
        <v>0</v>
      </c>
      <c r="HD60" s="46" t="b">
        <f t="shared" si="109"/>
        <v>0</v>
      </c>
      <c r="HE60" s="46" t="b">
        <f t="shared" si="110"/>
        <v>0</v>
      </c>
      <c r="HF60" s="46" t="b">
        <f t="shared" si="111"/>
        <v>0</v>
      </c>
      <c r="HG60" s="46" t="b">
        <f t="shared" si="112"/>
        <v>0</v>
      </c>
      <c r="HH60" s="46" t="b">
        <f t="shared" si="113"/>
        <v>0</v>
      </c>
      <c r="HI60" s="46" t="b">
        <f t="shared" si="114"/>
        <v>0</v>
      </c>
      <c r="HJ60" s="46" t="b">
        <f t="shared" si="115"/>
        <v>0</v>
      </c>
      <c r="HK60" s="46" t="b">
        <f t="shared" si="116"/>
        <v>0</v>
      </c>
      <c r="HL60" s="46" t="b">
        <f t="shared" si="117"/>
        <v>0</v>
      </c>
      <c r="HM60" s="46" t="b">
        <f t="shared" si="118"/>
        <v>0</v>
      </c>
      <c r="HN60" s="46" t="b">
        <f t="shared" si="119"/>
        <v>0</v>
      </c>
      <c r="HO60" s="46" t="b">
        <f t="shared" si="120"/>
        <v>0</v>
      </c>
      <c r="HP60" s="46" t="b">
        <f t="shared" si="156"/>
        <v>0</v>
      </c>
      <c r="HQ60" s="46" t="str">
        <f t="shared" si="121"/>
        <v/>
      </c>
      <c r="HR60" s="46" t="str">
        <f t="shared" si="157"/>
        <v/>
      </c>
      <c r="HS60" s="46" t="str">
        <f t="shared" si="158"/>
        <v/>
      </c>
      <c r="HT60" s="46" t="b">
        <f t="shared" si="159"/>
        <v>0</v>
      </c>
      <c r="HU60" s="46" t="b">
        <f t="shared" si="160"/>
        <v>0</v>
      </c>
      <c r="HV60" s="46" t="b">
        <f t="shared" si="161"/>
        <v>0</v>
      </c>
      <c r="HW60" s="46" t="b">
        <f t="shared" si="162"/>
        <v>0</v>
      </c>
      <c r="HX60" s="46" t="b">
        <f t="shared" si="163"/>
        <v>0</v>
      </c>
      <c r="HY60" s="46" t="b">
        <f t="shared" si="122"/>
        <v>0</v>
      </c>
      <c r="HZ60" s="46" t="b">
        <f t="shared" si="123"/>
        <v>0</v>
      </c>
      <c r="IA60" s="46" t="str">
        <f t="shared" si="124"/>
        <v/>
      </c>
      <c r="IB60" s="46" t="str">
        <f t="shared" si="125"/>
        <v/>
      </c>
      <c r="IC60" s="46" t="str">
        <f t="shared" si="126"/>
        <v/>
      </c>
      <c r="ID60" s="46" t="str">
        <f t="shared" si="127"/>
        <v/>
      </c>
      <c r="IE60" s="46" t="b">
        <f t="shared" si="128"/>
        <v>0</v>
      </c>
      <c r="IF60" s="46" t="str">
        <f t="shared" si="129"/>
        <v/>
      </c>
      <c r="IG60" s="46" t="str">
        <f t="shared" si="130"/>
        <v/>
      </c>
      <c r="IH60" s="46" t="b">
        <f t="shared" si="131"/>
        <v>0</v>
      </c>
      <c r="II60" s="46" t="b">
        <f t="shared" si="132"/>
        <v>0</v>
      </c>
      <c r="IJ60" s="46" t="b">
        <f t="shared" si="133"/>
        <v>0</v>
      </c>
      <c r="IK60" s="46" t="str">
        <f t="shared" si="134"/>
        <v/>
      </c>
      <c r="IL60" s="46" t="str">
        <f t="shared" si="135"/>
        <v/>
      </c>
      <c r="IM60" s="46" t="b">
        <f t="shared" si="136"/>
        <v>0</v>
      </c>
      <c r="IN60" s="46" t="b">
        <f t="shared" si="137"/>
        <v>0</v>
      </c>
      <c r="IO60" s="46" t="b">
        <f t="shared" si="138"/>
        <v>0</v>
      </c>
      <c r="IP60" s="46" t="b">
        <f t="shared" si="139"/>
        <v>0</v>
      </c>
      <c r="IQ60" s="46" t="b">
        <f t="shared" si="140"/>
        <v>0</v>
      </c>
      <c r="IR60" s="46" t="b">
        <f t="shared" si="141"/>
        <v>0</v>
      </c>
      <c r="IS60" s="46" t="b">
        <f t="shared" si="142"/>
        <v>0</v>
      </c>
      <c r="IT60" s="46" t="b">
        <f t="shared" si="143"/>
        <v>0</v>
      </c>
      <c r="IU60" s="46" t="b">
        <f t="shared" si="144"/>
        <v>0</v>
      </c>
      <c r="IV60" s="46" t="b">
        <f t="shared" si="145"/>
        <v>0</v>
      </c>
      <c r="IW60" s="46" t="b">
        <f t="shared" si="146"/>
        <v>0</v>
      </c>
      <c r="IX60" s="46" t="b">
        <f t="shared" si="147"/>
        <v>0</v>
      </c>
      <c r="IY60" s="46" t="b">
        <f t="shared" si="148"/>
        <v>0</v>
      </c>
    </row>
    <row r="61" spans="2:259" x14ac:dyDescent="0.3">
      <c r="B61" s="48">
        <v>49</v>
      </c>
      <c r="C61" s="61" t="str">
        <f t="shared" si="28"/>
        <v/>
      </c>
      <c r="D61" s="53"/>
      <c r="E61" s="52"/>
      <c r="F61" s="112"/>
      <c r="G61" s="52"/>
      <c r="H61" s="53"/>
      <c r="I61" s="52"/>
      <c r="J61" s="52"/>
      <c r="K61" s="53"/>
      <c r="L61" s="55"/>
      <c r="M61" s="108"/>
      <c r="N61" s="56"/>
      <c r="O61" s="52"/>
      <c r="P61" s="52"/>
      <c r="Q61" s="52"/>
      <c r="R61" s="52"/>
      <c r="S61" s="52"/>
      <c r="T61" s="53"/>
      <c r="U61" s="52"/>
      <c r="V61" s="52"/>
      <c r="W61" s="55"/>
      <c r="X61" s="55"/>
      <c r="Y61" s="52"/>
      <c r="Z61" s="55"/>
      <c r="AA61" s="52"/>
      <c r="AB61" s="53"/>
      <c r="AC61" s="53"/>
      <c r="AD61" s="53"/>
      <c r="AE61" s="57"/>
      <c r="AF61" s="113"/>
      <c r="AG61" s="57"/>
      <c r="AH61" s="58"/>
      <c r="AI61" s="58"/>
      <c r="AJ61" s="58"/>
      <c r="AK61" s="114"/>
      <c r="AL61" s="58"/>
      <c r="AM61" s="114"/>
      <c r="AN61" s="58"/>
      <c r="AO61" s="114"/>
      <c r="AP61" s="58"/>
      <c r="AQ61" s="114"/>
      <c r="AR61" s="58"/>
      <c r="AS61" s="114"/>
      <c r="AT61" s="58"/>
      <c r="AU61" s="114"/>
      <c r="AV61" s="58"/>
      <c r="AW61" s="114"/>
      <c r="AX61" s="58"/>
      <c r="AY61" s="114"/>
      <c r="AZ61" s="58"/>
      <c r="BA61" s="114"/>
      <c r="BB61" s="58"/>
      <c r="BC61" s="114"/>
      <c r="BD61" s="58"/>
      <c r="BE61" s="58"/>
      <c r="BF61" s="58"/>
      <c r="BG61" s="59"/>
      <c r="BH61" s="58"/>
      <c r="BI61" s="114"/>
      <c r="BJ61" s="53"/>
      <c r="BK61" s="58"/>
      <c r="BL61" s="114"/>
      <c r="BM61" s="58"/>
      <c r="BN61" s="114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3"/>
      <c r="CL61" s="58"/>
      <c r="CM61" s="58"/>
      <c r="CN61" s="60"/>
      <c r="CO61" s="57"/>
      <c r="CP61" s="58"/>
      <c r="CQ61" s="60"/>
      <c r="CR61" s="57"/>
      <c r="CS61" s="58"/>
      <c r="CT61" s="59"/>
      <c r="CU61" s="58"/>
      <c r="CV61" s="59"/>
      <c r="CW61" s="58"/>
      <c r="CX61" s="59"/>
      <c r="CY61" s="58"/>
      <c r="CZ61" s="58"/>
      <c r="DA61" s="58"/>
      <c r="DB61" s="53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7"/>
      <c r="DO61" s="57"/>
      <c r="DP61" s="57"/>
      <c r="DQ61" s="76" t="str">
        <f t="shared" si="30"/>
        <v/>
      </c>
      <c r="DR61" s="53"/>
      <c r="DS61" s="46" t="b">
        <f t="shared" si="149"/>
        <v>0</v>
      </c>
      <c r="DT61" s="46" t="str">
        <f t="shared" si="31"/>
        <v/>
      </c>
      <c r="DU61" s="46" t="b">
        <f t="shared" si="32"/>
        <v>0</v>
      </c>
      <c r="DV61" s="46" t="b">
        <f t="shared" si="33"/>
        <v>0</v>
      </c>
      <c r="DW61" s="46" t="b">
        <f t="shared" si="34"/>
        <v>0</v>
      </c>
      <c r="DY61" s="46" t="b">
        <f t="shared" si="35"/>
        <v>0</v>
      </c>
      <c r="DZ61" s="46" t="b">
        <f t="shared" si="36"/>
        <v>0</v>
      </c>
      <c r="EB61" s="46" t="b">
        <f t="shared" si="150"/>
        <v>0</v>
      </c>
      <c r="EC61" s="46" t="b">
        <f t="shared" si="151"/>
        <v>0</v>
      </c>
      <c r="ED61" s="46" t="b">
        <f t="shared" si="152"/>
        <v>0</v>
      </c>
      <c r="EE61" s="46" t="b">
        <f t="shared" si="153"/>
        <v>0</v>
      </c>
      <c r="EF61" s="46" t="b">
        <f t="shared" si="154"/>
        <v>0</v>
      </c>
      <c r="EG61" s="46" t="b">
        <f t="shared" si="155"/>
        <v>0</v>
      </c>
      <c r="EH61" s="46" t="b">
        <f t="shared" si="37"/>
        <v>0</v>
      </c>
      <c r="EI61" s="46" t="b">
        <f t="shared" si="38"/>
        <v>0</v>
      </c>
      <c r="EK61" s="46" t="b">
        <f t="shared" si="39"/>
        <v>0</v>
      </c>
      <c r="EL61" s="46" t="b">
        <f t="shared" si="40"/>
        <v>0</v>
      </c>
      <c r="EM61" s="46" t="b">
        <f t="shared" si="41"/>
        <v>0</v>
      </c>
      <c r="EN61" s="46" t="b">
        <f t="shared" si="42"/>
        <v>0</v>
      </c>
      <c r="EO61" s="46" t="b">
        <f t="shared" si="43"/>
        <v>0</v>
      </c>
      <c r="EP61" s="46" t="b">
        <f t="shared" si="44"/>
        <v>0</v>
      </c>
      <c r="EQ61" s="46" t="b">
        <f t="shared" si="45"/>
        <v>0</v>
      </c>
      <c r="ER61" s="46" t="b">
        <f>OR(AA61='Tablas '!$T$4,AA61='Tablas '!$T$7,AA61='Tablas '!$T$8,AA61='Tablas '!$T$11)</f>
        <v>0</v>
      </c>
      <c r="ES61" s="46" t="str">
        <f t="shared" si="46"/>
        <v/>
      </c>
      <c r="ET61" s="46" t="str">
        <f t="shared" si="47"/>
        <v/>
      </c>
      <c r="EU61" s="46" t="str">
        <f t="shared" si="48"/>
        <v/>
      </c>
      <c r="EV61" s="46" t="b">
        <f t="shared" si="49"/>
        <v>0</v>
      </c>
      <c r="EW61" s="46" t="b">
        <f t="shared" si="50"/>
        <v>0</v>
      </c>
      <c r="EX61" s="46" t="b">
        <f t="shared" si="51"/>
        <v>0</v>
      </c>
      <c r="EY61" s="46" t="b">
        <f t="shared" si="52"/>
        <v>0</v>
      </c>
      <c r="EZ61" s="46" t="b">
        <f t="shared" si="53"/>
        <v>0</v>
      </c>
      <c r="FA61" s="46" t="b">
        <f t="shared" si="54"/>
        <v>0</v>
      </c>
      <c r="FB61" s="46" t="b">
        <f t="shared" si="55"/>
        <v>0</v>
      </c>
      <c r="FC61" s="46" t="str">
        <f t="shared" si="56"/>
        <v/>
      </c>
      <c r="FD61" s="46" t="str">
        <f t="shared" si="57"/>
        <v/>
      </c>
      <c r="FE61" s="46" t="b">
        <f t="shared" si="58"/>
        <v>0</v>
      </c>
      <c r="FF61" s="46" t="str">
        <f t="shared" si="59"/>
        <v/>
      </c>
      <c r="FG61" s="46" t="str">
        <f t="shared" si="60"/>
        <v/>
      </c>
      <c r="FH61" s="46" t="b">
        <f t="shared" si="61"/>
        <v>0</v>
      </c>
      <c r="FI61" s="46" t="str">
        <f t="shared" si="62"/>
        <v/>
      </c>
      <c r="FJ61" s="46" t="str">
        <f t="shared" si="63"/>
        <v/>
      </c>
      <c r="FK61" s="46" t="b">
        <f t="shared" si="64"/>
        <v>0</v>
      </c>
      <c r="FL61" s="46" t="str">
        <f t="shared" si="65"/>
        <v/>
      </c>
      <c r="FM61" s="46" t="str">
        <f t="shared" si="66"/>
        <v/>
      </c>
      <c r="FN61" s="46" t="b">
        <f t="shared" si="67"/>
        <v>0</v>
      </c>
      <c r="FO61" s="46" t="str">
        <f t="shared" si="68"/>
        <v/>
      </c>
      <c r="FP61" s="46" t="str">
        <f t="shared" si="69"/>
        <v/>
      </c>
      <c r="FQ61" s="46" t="b">
        <f t="shared" si="70"/>
        <v>0</v>
      </c>
      <c r="FR61" s="46" t="str">
        <f t="shared" si="71"/>
        <v/>
      </c>
      <c r="FS61" s="46" t="str">
        <f t="shared" si="72"/>
        <v/>
      </c>
      <c r="FT61" s="46" t="b">
        <f t="shared" si="73"/>
        <v>0</v>
      </c>
      <c r="FU61" s="46" t="str">
        <f t="shared" si="74"/>
        <v/>
      </c>
      <c r="FV61" s="46" t="str">
        <f t="shared" si="75"/>
        <v/>
      </c>
      <c r="FW61" s="46" t="b">
        <f t="shared" si="76"/>
        <v>0</v>
      </c>
      <c r="FX61" s="46" t="str">
        <f t="shared" si="77"/>
        <v/>
      </c>
      <c r="FY61" s="46" t="str">
        <f t="shared" si="78"/>
        <v/>
      </c>
      <c r="FZ61" s="46" t="b">
        <f t="shared" si="79"/>
        <v>0</v>
      </c>
      <c r="GA61" s="46" t="str">
        <f t="shared" si="80"/>
        <v/>
      </c>
      <c r="GB61" s="46" t="str">
        <f t="shared" si="81"/>
        <v/>
      </c>
      <c r="GC61" s="46" t="b">
        <f t="shared" si="82"/>
        <v>0</v>
      </c>
      <c r="GD61" s="46" t="str">
        <f t="shared" si="83"/>
        <v/>
      </c>
      <c r="GE61" s="46" t="str">
        <f t="shared" si="84"/>
        <v/>
      </c>
      <c r="GF61" s="46" t="b">
        <f t="shared" si="85"/>
        <v>0</v>
      </c>
      <c r="GG61" s="46" t="b">
        <f t="shared" si="86"/>
        <v>0</v>
      </c>
      <c r="GH61" s="46" t="str">
        <f t="shared" si="87"/>
        <v/>
      </c>
      <c r="GI61" s="46" t="str">
        <f t="shared" si="88"/>
        <v/>
      </c>
      <c r="GJ61" s="46" t="str">
        <f t="shared" si="89"/>
        <v/>
      </c>
      <c r="GK61" s="46" t="b">
        <f t="shared" si="90"/>
        <v>0</v>
      </c>
      <c r="GL61" s="46" t="str">
        <f t="shared" si="91"/>
        <v/>
      </c>
      <c r="GM61" s="46" t="str">
        <f t="shared" si="92"/>
        <v/>
      </c>
      <c r="GN61" s="46" t="str">
        <f t="shared" si="93"/>
        <v/>
      </c>
      <c r="GO61" s="46" t="b">
        <f t="shared" si="94"/>
        <v>0</v>
      </c>
      <c r="GP61" s="46" t="str">
        <f t="shared" si="95"/>
        <v/>
      </c>
      <c r="GQ61" s="46" t="str">
        <f t="shared" si="96"/>
        <v/>
      </c>
      <c r="GR61" s="46" t="b">
        <f t="shared" si="97"/>
        <v>0</v>
      </c>
      <c r="GS61" s="46" t="str">
        <f t="shared" si="98"/>
        <v/>
      </c>
      <c r="GT61" s="46" t="str">
        <f t="shared" si="99"/>
        <v/>
      </c>
      <c r="GU61" s="46" t="b">
        <f t="shared" si="100"/>
        <v>0</v>
      </c>
      <c r="GV61" s="46" t="b">
        <f t="shared" si="101"/>
        <v>0</v>
      </c>
      <c r="GW61" s="46" t="b">
        <f t="shared" si="102"/>
        <v>0</v>
      </c>
      <c r="GX61" s="46" t="b">
        <f t="shared" si="103"/>
        <v>0</v>
      </c>
      <c r="GY61" s="46" t="b">
        <f t="shared" si="104"/>
        <v>0</v>
      </c>
      <c r="GZ61" s="46" t="b">
        <f t="shared" si="105"/>
        <v>0</v>
      </c>
      <c r="HA61" s="46" t="b">
        <f t="shared" si="106"/>
        <v>0</v>
      </c>
      <c r="HB61" s="46" t="b">
        <f t="shared" si="107"/>
        <v>0</v>
      </c>
      <c r="HC61" s="46" t="b">
        <f t="shared" si="108"/>
        <v>0</v>
      </c>
      <c r="HD61" s="46" t="b">
        <f t="shared" si="109"/>
        <v>0</v>
      </c>
      <c r="HE61" s="46" t="b">
        <f t="shared" si="110"/>
        <v>0</v>
      </c>
      <c r="HF61" s="46" t="b">
        <f t="shared" si="111"/>
        <v>0</v>
      </c>
      <c r="HG61" s="46" t="b">
        <f t="shared" si="112"/>
        <v>0</v>
      </c>
      <c r="HH61" s="46" t="b">
        <f t="shared" si="113"/>
        <v>0</v>
      </c>
      <c r="HI61" s="46" t="b">
        <f t="shared" si="114"/>
        <v>0</v>
      </c>
      <c r="HJ61" s="46" t="b">
        <f t="shared" si="115"/>
        <v>0</v>
      </c>
      <c r="HK61" s="46" t="b">
        <f t="shared" si="116"/>
        <v>0</v>
      </c>
      <c r="HL61" s="46" t="b">
        <f t="shared" si="117"/>
        <v>0</v>
      </c>
      <c r="HM61" s="46" t="b">
        <f t="shared" si="118"/>
        <v>0</v>
      </c>
      <c r="HN61" s="46" t="b">
        <f t="shared" si="119"/>
        <v>0</v>
      </c>
      <c r="HO61" s="46" t="b">
        <f t="shared" si="120"/>
        <v>0</v>
      </c>
      <c r="HP61" s="46" t="b">
        <f t="shared" si="156"/>
        <v>0</v>
      </c>
      <c r="HQ61" s="46" t="str">
        <f t="shared" si="121"/>
        <v/>
      </c>
      <c r="HR61" s="46" t="str">
        <f t="shared" si="157"/>
        <v/>
      </c>
      <c r="HS61" s="46" t="str">
        <f t="shared" si="158"/>
        <v/>
      </c>
      <c r="HT61" s="46" t="b">
        <f t="shared" si="159"/>
        <v>0</v>
      </c>
      <c r="HU61" s="46" t="b">
        <f t="shared" si="160"/>
        <v>0</v>
      </c>
      <c r="HV61" s="46" t="b">
        <f t="shared" si="161"/>
        <v>0</v>
      </c>
      <c r="HW61" s="46" t="b">
        <f t="shared" si="162"/>
        <v>0</v>
      </c>
      <c r="HX61" s="46" t="b">
        <f t="shared" si="163"/>
        <v>0</v>
      </c>
      <c r="HY61" s="46" t="b">
        <f t="shared" si="122"/>
        <v>0</v>
      </c>
      <c r="HZ61" s="46" t="b">
        <f t="shared" si="123"/>
        <v>0</v>
      </c>
      <c r="IA61" s="46" t="str">
        <f t="shared" si="124"/>
        <v/>
      </c>
      <c r="IB61" s="46" t="str">
        <f t="shared" si="125"/>
        <v/>
      </c>
      <c r="IC61" s="46" t="str">
        <f t="shared" si="126"/>
        <v/>
      </c>
      <c r="ID61" s="46" t="str">
        <f t="shared" si="127"/>
        <v/>
      </c>
      <c r="IE61" s="46" t="b">
        <f t="shared" si="128"/>
        <v>0</v>
      </c>
      <c r="IF61" s="46" t="str">
        <f t="shared" si="129"/>
        <v/>
      </c>
      <c r="IG61" s="46" t="str">
        <f t="shared" si="130"/>
        <v/>
      </c>
      <c r="IH61" s="46" t="b">
        <f t="shared" si="131"/>
        <v>0</v>
      </c>
      <c r="II61" s="46" t="b">
        <f t="shared" si="132"/>
        <v>0</v>
      </c>
      <c r="IJ61" s="46" t="b">
        <f t="shared" si="133"/>
        <v>0</v>
      </c>
      <c r="IK61" s="46" t="str">
        <f t="shared" si="134"/>
        <v/>
      </c>
      <c r="IL61" s="46" t="str">
        <f t="shared" si="135"/>
        <v/>
      </c>
      <c r="IM61" s="46" t="b">
        <f t="shared" si="136"/>
        <v>0</v>
      </c>
      <c r="IN61" s="46" t="b">
        <f t="shared" si="137"/>
        <v>0</v>
      </c>
      <c r="IO61" s="46" t="b">
        <f t="shared" si="138"/>
        <v>0</v>
      </c>
      <c r="IP61" s="46" t="b">
        <f t="shared" si="139"/>
        <v>0</v>
      </c>
      <c r="IQ61" s="46" t="b">
        <f t="shared" si="140"/>
        <v>0</v>
      </c>
      <c r="IR61" s="46" t="b">
        <f t="shared" si="141"/>
        <v>0</v>
      </c>
      <c r="IS61" s="46" t="b">
        <f t="shared" si="142"/>
        <v>0</v>
      </c>
      <c r="IT61" s="46" t="b">
        <f t="shared" si="143"/>
        <v>0</v>
      </c>
      <c r="IU61" s="46" t="b">
        <f t="shared" si="144"/>
        <v>0</v>
      </c>
      <c r="IV61" s="46" t="b">
        <f t="shared" si="145"/>
        <v>0</v>
      </c>
      <c r="IW61" s="46" t="b">
        <f t="shared" si="146"/>
        <v>0</v>
      </c>
      <c r="IX61" s="46" t="b">
        <f t="shared" si="147"/>
        <v>0</v>
      </c>
      <c r="IY61" s="46" t="b">
        <f t="shared" si="148"/>
        <v>0</v>
      </c>
    </row>
    <row r="62" spans="2:259" x14ac:dyDescent="0.3">
      <c r="B62" s="48">
        <v>50</v>
      </c>
      <c r="C62" s="61" t="str">
        <f t="shared" si="28"/>
        <v/>
      </c>
      <c r="D62" s="53"/>
      <c r="E62" s="52"/>
      <c r="F62" s="112"/>
      <c r="G62" s="52"/>
      <c r="H62" s="53"/>
      <c r="I62" s="52"/>
      <c r="J62" s="52"/>
      <c r="K62" s="53"/>
      <c r="L62" s="55"/>
      <c r="M62" s="108"/>
      <c r="N62" s="56"/>
      <c r="O62" s="52"/>
      <c r="P62" s="52"/>
      <c r="Q62" s="52"/>
      <c r="R62" s="52"/>
      <c r="S62" s="52"/>
      <c r="T62" s="53"/>
      <c r="U62" s="52"/>
      <c r="V62" s="52"/>
      <c r="W62" s="55"/>
      <c r="X62" s="55"/>
      <c r="Y62" s="52"/>
      <c r="Z62" s="55"/>
      <c r="AA62" s="52"/>
      <c r="AB62" s="53"/>
      <c r="AC62" s="53"/>
      <c r="AD62" s="53"/>
      <c r="AE62" s="57"/>
      <c r="AF62" s="113"/>
      <c r="AG62" s="57"/>
      <c r="AH62" s="58"/>
      <c r="AI62" s="58"/>
      <c r="AJ62" s="58"/>
      <c r="AK62" s="114"/>
      <c r="AL62" s="58"/>
      <c r="AM62" s="114"/>
      <c r="AN62" s="58"/>
      <c r="AO62" s="114"/>
      <c r="AP62" s="58"/>
      <c r="AQ62" s="114"/>
      <c r="AR62" s="58"/>
      <c r="AS62" s="114"/>
      <c r="AT62" s="58"/>
      <c r="AU62" s="114"/>
      <c r="AV62" s="58"/>
      <c r="AW62" s="114"/>
      <c r="AX62" s="58"/>
      <c r="AY62" s="114"/>
      <c r="AZ62" s="58"/>
      <c r="BA62" s="114"/>
      <c r="BB62" s="58"/>
      <c r="BC62" s="114"/>
      <c r="BD62" s="58"/>
      <c r="BE62" s="58"/>
      <c r="BF62" s="58"/>
      <c r="BG62" s="59"/>
      <c r="BH62" s="58"/>
      <c r="BI62" s="114"/>
      <c r="BJ62" s="53"/>
      <c r="BK62" s="58"/>
      <c r="BL62" s="114"/>
      <c r="BM62" s="58"/>
      <c r="BN62" s="114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3"/>
      <c r="CL62" s="58"/>
      <c r="CM62" s="58"/>
      <c r="CN62" s="60"/>
      <c r="CO62" s="57"/>
      <c r="CP62" s="58"/>
      <c r="CQ62" s="60"/>
      <c r="CR62" s="57"/>
      <c r="CS62" s="58"/>
      <c r="CT62" s="59"/>
      <c r="CU62" s="58"/>
      <c r="CV62" s="59"/>
      <c r="CW62" s="58"/>
      <c r="CX62" s="59"/>
      <c r="CY62" s="58"/>
      <c r="CZ62" s="58"/>
      <c r="DA62" s="58"/>
      <c r="DB62" s="53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7"/>
      <c r="DO62" s="57"/>
      <c r="DP62" s="57"/>
      <c r="DQ62" s="76" t="str">
        <f t="shared" si="30"/>
        <v/>
      </c>
      <c r="DR62" s="53"/>
      <c r="DS62" s="46" t="b">
        <f t="shared" si="149"/>
        <v>0</v>
      </c>
      <c r="DT62" s="46" t="str">
        <f t="shared" si="31"/>
        <v/>
      </c>
      <c r="DU62" s="46" t="b">
        <f t="shared" si="32"/>
        <v>0</v>
      </c>
      <c r="DV62" s="46" t="b">
        <f t="shared" si="33"/>
        <v>0</v>
      </c>
      <c r="DW62" s="46" t="b">
        <f t="shared" si="34"/>
        <v>0</v>
      </c>
      <c r="DY62" s="46" t="b">
        <f t="shared" si="35"/>
        <v>0</v>
      </c>
      <c r="DZ62" s="46" t="b">
        <f t="shared" si="36"/>
        <v>0</v>
      </c>
      <c r="EB62" s="46" t="b">
        <f t="shared" si="150"/>
        <v>0</v>
      </c>
      <c r="EC62" s="46" t="b">
        <f t="shared" si="151"/>
        <v>0</v>
      </c>
      <c r="ED62" s="46" t="b">
        <f t="shared" si="152"/>
        <v>0</v>
      </c>
      <c r="EE62" s="46" t="b">
        <f t="shared" si="153"/>
        <v>0</v>
      </c>
      <c r="EF62" s="46" t="b">
        <f t="shared" si="154"/>
        <v>0</v>
      </c>
      <c r="EG62" s="46" t="b">
        <f t="shared" si="155"/>
        <v>0</v>
      </c>
      <c r="EH62" s="46" t="b">
        <f t="shared" si="37"/>
        <v>0</v>
      </c>
      <c r="EI62" s="46" t="b">
        <f t="shared" si="38"/>
        <v>0</v>
      </c>
      <c r="EK62" s="46" t="b">
        <f t="shared" si="39"/>
        <v>0</v>
      </c>
      <c r="EL62" s="46" t="b">
        <f t="shared" si="40"/>
        <v>0</v>
      </c>
      <c r="EM62" s="46" t="b">
        <f t="shared" si="41"/>
        <v>0</v>
      </c>
      <c r="EN62" s="46" t="b">
        <f t="shared" si="42"/>
        <v>0</v>
      </c>
      <c r="EO62" s="46" t="b">
        <f t="shared" si="43"/>
        <v>0</v>
      </c>
      <c r="EP62" s="46" t="b">
        <f t="shared" si="44"/>
        <v>0</v>
      </c>
      <c r="EQ62" s="46" t="b">
        <f t="shared" si="45"/>
        <v>0</v>
      </c>
      <c r="ER62" s="46" t="b">
        <f>OR(AA62='Tablas '!$T$4,AA62='Tablas '!$T$7,AA62='Tablas '!$T$8,AA62='Tablas '!$T$11)</f>
        <v>0</v>
      </c>
      <c r="ES62" s="46" t="str">
        <f t="shared" si="46"/>
        <v/>
      </c>
      <c r="ET62" s="46" t="str">
        <f t="shared" si="47"/>
        <v/>
      </c>
      <c r="EU62" s="46" t="str">
        <f t="shared" si="48"/>
        <v/>
      </c>
      <c r="EV62" s="46" t="b">
        <f t="shared" si="49"/>
        <v>0</v>
      </c>
      <c r="EW62" s="46" t="b">
        <f t="shared" si="50"/>
        <v>0</v>
      </c>
      <c r="EX62" s="46" t="b">
        <f t="shared" si="51"/>
        <v>0</v>
      </c>
      <c r="EY62" s="46" t="b">
        <f t="shared" si="52"/>
        <v>0</v>
      </c>
      <c r="EZ62" s="46" t="b">
        <f t="shared" si="53"/>
        <v>0</v>
      </c>
      <c r="FA62" s="46" t="b">
        <f t="shared" si="54"/>
        <v>0</v>
      </c>
      <c r="FB62" s="46" t="b">
        <f t="shared" si="55"/>
        <v>0</v>
      </c>
      <c r="FC62" s="46" t="str">
        <f t="shared" si="56"/>
        <v/>
      </c>
      <c r="FD62" s="46" t="str">
        <f t="shared" si="57"/>
        <v/>
      </c>
      <c r="FE62" s="46" t="b">
        <f t="shared" si="58"/>
        <v>0</v>
      </c>
      <c r="FF62" s="46" t="str">
        <f t="shared" si="59"/>
        <v/>
      </c>
      <c r="FG62" s="46" t="str">
        <f t="shared" si="60"/>
        <v/>
      </c>
      <c r="FH62" s="46" t="b">
        <f t="shared" si="61"/>
        <v>0</v>
      </c>
      <c r="FI62" s="46" t="str">
        <f t="shared" si="62"/>
        <v/>
      </c>
      <c r="FJ62" s="46" t="str">
        <f t="shared" si="63"/>
        <v/>
      </c>
      <c r="FK62" s="46" t="b">
        <f t="shared" si="64"/>
        <v>0</v>
      </c>
      <c r="FL62" s="46" t="str">
        <f t="shared" si="65"/>
        <v/>
      </c>
      <c r="FM62" s="46" t="str">
        <f t="shared" si="66"/>
        <v/>
      </c>
      <c r="FN62" s="46" t="b">
        <f t="shared" si="67"/>
        <v>0</v>
      </c>
      <c r="FO62" s="46" t="str">
        <f t="shared" si="68"/>
        <v/>
      </c>
      <c r="FP62" s="46" t="str">
        <f t="shared" si="69"/>
        <v/>
      </c>
      <c r="FQ62" s="46" t="b">
        <f t="shared" si="70"/>
        <v>0</v>
      </c>
      <c r="FR62" s="46" t="str">
        <f t="shared" si="71"/>
        <v/>
      </c>
      <c r="FS62" s="46" t="str">
        <f t="shared" si="72"/>
        <v/>
      </c>
      <c r="FT62" s="46" t="b">
        <f t="shared" si="73"/>
        <v>0</v>
      </c>
      <c r="FU62" s="46" t="str">
        <f t="shared" si="74"/>
        <v/>
      </c>
      <c r="FV62" s="46" t="str">
        <f t="shared" si="75"/>
        <v/>
      </c>
      <c r="FW62" s="46" t="b">
        <f t="shared" si="76"/>
        <v>0</v>
      </c>
      <c r="FX62" s="46" t="str">
        <f t="shared" si="77"/>
        <v/>
      </c>
      <c r="FY62" s="46" t="str">
        <f t="shared" si="78"/>
        <v/>
      </c>
      <c r="FZ62" s="46" t="b">
        <f t="shared" si="79"/>
        <v>0</v>
      </c>
      <c r="GA62" s="46" t="str">
        <f t="shared" si="80"/>
        <v/>
      </c>
      <c r="GB62" s="46" t="str">
        <f t="shared" si="81"/>
        <v/>
      </c>
      <c r="GC62" s="46" t="b">
        <f t="shared" si="82"/>
        <v>0</v>
      </c>
      <c r="GD62" s="46" t="str">
        <f t="shared" si="83"/>
        <v/>
      </c>
      <c r="GE62" s="46" t="str">
        <f t="shared" si="84"/>
        <v/>
      </c>
      <c r="GF62" s="46" t="b">
        <f t="shared" si="85"/>
        <v>0</v>
      </c>
      <c r="GG62" s="46" t="b">
        <f t="shared" si="86"/>
        <v>0</v>
      </c>
      <c r="GH62" s="46" t="str">
        <f t="shared" si="87"/>
        <v/>
      </c>
      <c r="GI62" s="46" t="str">
        <f t="shared" si="88"/>
        <v/>
      </c>
      <c r="GJ62" s="46" t="str">
        <f t="shared" si="89"/>
        <v/>
      </c>
      <c r="GK62" s="46" t="b">
        <f t="shared" si="90"/>
        <v>0</v>
      </c>
      <c r="GL62" s="46" t="str">
        <f t="shared" si="91"/>
        <v/>
      </c>
      <c r="GM62" s="46" t="str">
        <f t="shared" si="92"/>
        <v/>
      </c>
      <c r="GN62" s="46" t="str">
        <f t="shared" si="93"/>
        <v/>
      </c>
      <c r="GO62" s="46" t="b">
        <f t="shared" si="94"/>
        <v>0</v>
      </c>
      <c r="GP62" s="46" t="str">
        <f t="shared" si="95"/>
        <v/>
      </c>
      <c r="GQ62" s="46" t="str">
        <f t="shared" si="96"/>
        <v/>
      </c>
      <c r="GR62" s="46" t="b">
        <f t="shared" si="97"/>
        <v>0</v>
      </c>
      <c r="GS62" s="46" t="str">
        <f t="shared" si="98"/>
        <v/>
      </c>
      <c r="GT62" s="46" t="str">
        <f t="shared" si="99"/>
        <v/>
      </c>
      <c r="GU62" s="46" t="b">
        <f t="shared" si="100"/>
        <v>0</v>
      </c>
      <c r="GV62" s="46" t="b">
        <f t="shared" si="101"/>
        <v>0</v>
      </c>
      <c r="GW62" s="46" t="b">
        <f t="shared" si="102"/>
        <v>0</v>
      </c>
      <c r="GX62" s="46" t="b">
        <f t="shared" si="103"/>
        <v>0</v>
      </c>
      <c r="GY62" s="46" t="b">
        <f t="shared" si="104"/>
        <v>0</v>
      </c>
      <c r="GZ62" s="46" t="b">
        <f t="shared" si="105"/>
        <v>0</v>
      </c>
      <c r="HA62" s="46" t="b">
        <f t="shared" si="106"/>
        <v>0</v>
      </c>
      <c r="HB62" s="46" t="b">
        <f t="shared" si="107"/>
        <v>0</v>
      </c>
      <c r="HC62" s="46" t="b">
        <f t="shared" si="108"/>
        <v>0</v>
      </c>
      <c r="HD62" s="46" t="b">
        <f t="shared" si="109"/>
        <v>0</v>
      </c>
      <c r="HE62" s="46" t="b">
        <f t="shared" si="110"/>
        <v>0</v>
      </c>
      <c r="HF62" s="46" t="b">
        <f t="shared" si="111"/>
        <v>0</v>
      </c>
      <c r="HG62" s="46" t="b">
        <f t="shared" si="112"/>
        <v>0</v>
      </c>
      <c r="HH62" s="46" t="b">
        <f t="shared" si="113"/>
        <v>0</v>
      </c>
      <c r="HI62" s="46" t="b">
        <f t="shared" si="114"/>
        <v>0</v>
      </c>
      <c r="HJ62" s="46" t="b">
        <f t="shared" si="115"/>
        <v>0</v>
      </c>
      <c r="HK62" s="46" t="b">
        <f t="shared" si="116"/>
        <v>0</v>
      </c>
      <c r="HL62" s="46" t="b">
        <f t="shared" si="117"/>
        <v>0</v>
      </c>
      <c r="HM62" s="46" t="b">
        <f t="shared" si="118"/>
        <v>0</v>
      </c>
      <c r="HN62" s="46" t="b">
        <f t="shared" si="119"/>
        <v>0</v>
      </c>
      <c r="HO62" s="46" t="b">
        <f t="shared" si="120"/>
        <v>0</v>
      </c>
      <c r="HP62" s="46" t="b">
        <f t="shared" si="156"/>
        <v>0</v>
      </c>
      <c r="HQ62" s="46" t="str">
        <f t="shared" si="121"/>
        <v/>
      </c>
      <c r="HR62" s="46" t="str">
        <f t="shared" si="157"/>
        <v/>
      </c>
      <c r="HS62" s="46" t="str">
        <f t="shared" si="158"/>
        <v/>
      </c>
      <c r="HT62" s="46" t="b">
        <f t="shared" si="159"/>
        <v>0</v>
      </c>
      <c r="HU62" s="46" t="b">
        <f t="shared" si="160"/>
        <v>0</v>
      </c>
      <c r="HV62" s="46" t="b">
        <f t="shared" si="161"/>
        <v>0</v>
      </c>
      <c r="HW62" s="46" t="b">
        <f t="shared" si="162"/>
        <v>0</v>
      </c>
      <c r="HX62" s="46" t="b">
        <f t="shared" si="163"/>
        <v>0</v>
      </c>
      <c r="HY62" s="46" t="b">
        <f t="shared" si="122"/>
        <v>0</v>
      </c>
      <c r="HZ62" s="46" t="b">
        <f t="shared" si="123"/>
        <v>0</v>
      </c>
      <c r="IA62" s="46" t="str">
        <f t="shared" si="124"/>
        <v/>
      </c>
      <c r="IB62" s="46" t="str">
        <f t="shared" si="125"/>
        <v/>
      </c>
      <c r="IC62" s="46" t="str">
        <f t="shared" si="126"/>
        <v/>
      </c>
      <c r="ID62" s="46" t="str">
        <f t="shared" si="127"/>
        <v/>
      </c>
      <c r="IE62" s="46" t="b">
        <f t="shared" si="128"/>
        <v>0</v>
      </c>
      <c r="IF62" s="46" t="str">
        <f t="shared" si="129"/>
        <v/>
      </c>
      <c r="IG62" s="46" t="str">
        <f t="shared" si="130"/>
        <v/>
      </c>
      <c r="IH62" s="46" t="b">
        <f t="shared" si="131"/>
        <v>0</v>
      </c>
      <c r="II62" s="46" t="b">
        <f t="shared" si="132"/>
        <v>0</v>
      </c>
      <c r="IJ62" s="46" t="b">
        <f t="shared" si="133"/>
        <v>0</v>
      </c>
      <c r="IK62" s="46" t="str">
        <f t="shared" si="134"/>
        <v/>
      </c>
      <c r="IL62" s="46" t="str">
        <f t="shared" si="135"/>
        <v/>
      </c>
      <c r="IM62" s="46" t="b">
        <f t="shared" si="136"/>
        <v>0</v>
      </c>
      <c r="IN62" s="46" t="b">
        <f t="shared" si="137"/>
        <v>0</v>
      </c>
      <c r="IO62" s="46" t="b">
        <f t="shared" si="138"/>
        <v>0</v>
      </c>
      <c r="IP62" s="46" t="b">
        <f t="shared" si="139"/>
        <v>0</v>
      </c>
      <c r="IQ62" s="46" t="b">
        <f t="shared" si="140"/>
        <v>0</v>
      </c>
      <c r="IR62" s="46" t="b">
        <f t="shared" si="141"/>
        <v>0</v>
      </c>
      <c r="IS62" s="46" t="b">
        <f t="shared" si="142"/>
        <v>0</v>
      </c>
      <c r="IT62" s="46" t="b">
        <f t="shared" si="143"/>
        <v>0</v>
      </c>
      <c r="IU62" s="46" t="b">
        <f t="shared" si="144"/>
        <v>0</v>
      </c>
      <c r="IV62" s="46" t="b">
        <f t="shared" si="145"/>
        <v>0</v>
      </c>
      <c r="IW62" s="46" t="b">
        <f t="shared" si="146"/>
        <v>0</v>
      </c>
      <c r="IX62" s="46" t="b">
        <f t="shared" si="147"/>
        <v>0</v>
      </c>
      <c r="IY62" s="46" t="b">
        <f t="shared" si="148"/>
        <v>0</v>
      </c>
    </row>
    <row r="63" spans="2:259" x14ac:dyDescent="0.3">
      <c r="B63" s="48">
        <v>51</v>
      </c>
      <c r="C63" s="61" t="str">
        <f t="shared" si="28"/>
        <v/>
      </c>
      <c r="D63" s="53"/>
      <c r="E63" s="52"/>
      <c r="F63" s="112"/>
      <c r="G63" s="52"/>
      <c r="H63" s="53"/>
      <c r="I63" s="52"/>
      <c r="J63" s="52"/>
      <c r="K63" s="53"/>
      <c r="L63" s="55"/>
      <c r="M63" s="108"/>
      <c r="N63" s="56"/>
      <c r="O63" s="52"/>
      <c r="P63" s="52"/>
      <c r="Q63" s="52"/>
      <c r="R63" s="52"/>
      <c r="S63" s="52"/>
      <c r="T63" s="53"/>
      <c r="U63" s="52"/>
      <c r="V63" s="52"/>
      <c r="W63" s="55"/>
      <c r="X63" s="55"/>
      <c r="Y63" s="52"/>
      <c r="Z63" s="55"/>
      <c r="AA63" s="52"/>
      <c r="AB63" s="53"/>
      <c r="AC63" s="53"/>
      <c r="AD63" s="53"/>
      <c r="AE63" s="57"/>
      <c r="AF63" s="113"/>
      <c r="AG63" s="57"/>
      <c r="AH63" s="58"/>
      <c r="AI63" s="58"/>
      <c r="AJ63" s="58"/>
      <c r="AK63" s="114"/>
      <c r="AL63" s="58"/>
      <c r="AM63" s="114"/>
      <c r="AN63" s="58"/>
      <c r="AO63" s="114"/>
      <c r="AP63" s="58"/>
      <c r="AQ63" s="114"/>
      <c r="AR63" s="58"/>
      <c r="AS63" s="114"/>
      <c r="AT63" s="58"/>
      <c r="AU63" s="114"/>
      <c r="AV63" s="58"/>
      <c r="AW63" s="114"/>
      <c r="AX63" s="58"/>
      <c r="AY63" s="114"/>
      <c r="AZ63" s="58"/>
      <c r="BA63" s="114"/>
      <c r="BB63" s="58"/>
      <c r="BC63" s="114"/>
      <c r="BD63" s="58"/>
      <c r="BE63" s="58"/>
      <c r="BF63" s="58"/>
      <c r="BG63" s="59"/>
      <c r="BH63" s="58"/>
      <c r="BI63" s="114"/>
      <c r="BJ63" s="53"/>
      <c r="BK63" s="58"/>
      <c r="BL63" s="114"/>
      <c r="BM63" s="58"/>
      <c r="BN63" s="114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3"/>
      <c r="CL63" s="58"/>
      <c r="CM63" s="58"/>
      <c r="CN63" s="60"/>
      <c r="CO63" s="57"/>
      <c r="CP63" s="58"/>
      <c r="CQ63" s="60"/>
      <c r="CR63" s="57"/>
      <c r="CS63" s="58"/>
      <c r="CT63" s="59"/>
      <c r="CU63" s="58"/>
      <c r="CV63" s="59"/>
      <c r="CW63" s="58"/>
      <c r="CX63" s="59"/>
      <c r="CY63" s="58"/>
      <c r="CZ63" s="58"/>
      <c r="DA63" s="58"/>
      <c r="DB63" s="53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7"/>
      <c r="DO63" s="57"/>
      <c r="DP63" s="57"/>
      <c r="DQ63" s="76" t="str">
        <f t="shared" si="30"/>
        <v/>
      </c>
      <c r="DR63" s="53"/>
      <c r="DS63" s="46" t="b">
        <f t="shared" si="149"/>
        <v>0</v>
      </c>
      <c r="DT63" s="46" t="str">
        <f t="shared" si="31"/>
        <v/>
      </c>
      <c r="DU63" s="46" t="b">
        <f t="shared" si="32"/>
        <v>0</v>
      </c>
      <c r="DV63" s="46" t="b">
        <f t="shared" si="33"/>
        <v>0</v>
      </c>
      <c r="DW63" s="46" t="b">
        <f t="shared" si="34"/>
        <v>0</v>
      </c>
      <c r="DY63" s="46" t="b">
        <f t="shared" si="35"/>
        <v>0</v>
      </c>
      <c r="DZ63" s="46" t="b">
        <f t="shared" si="36"/>
        <v>0</v>
      </c>
      <c r="EB63" s="46" t="b">
        <f t="shared" si="150"/>
        <v>0</v>
      </c>
      <c r="EC63" s="46" t="b">
        <f t="shared" si="151"/>
        <v>0</v>
      </c>
      <c r="ED63" s="46" t="b">
        <f t="shared" si="152"/>
        <v>0</v>
      </c>
      <c r="EE63" s="46" t="b">
        <f t="shared" si="153"/>
        <v>0</v>
      </c>
      <c r="EF63" s="46" t="b">
        <f t="shared" si="154"/>
        <v>0</v>
      </c>
      <c r="EG63" s="46" t="b">
        <f t="shared" si="155"/>
        <v>0</v>
      </c>
      <c r="EH63" s="46" t="b">
        <f t="shared" si="37"/>
        <v>0</v>
      </c>
      <c r="EI63" s="46" t="b">
        <f t="shared" si="38"/>
        <v>0</v>
      </c>
      <c r="EK63" s="46" t="b">
        <f t="shared" si="39"/>
        <v>0</v>
      </c>
      <c r="EL63" s="46" t="b">
        <f t="shared" si="40"/>
        <v>0</v>
      </c>
      <c r="EM63" s="46" t="b">
        <f t="shared" si="41"/>
        <v>0</v>
      </c>
      <c r="EN63" s="46" t="b">
        <f t="shared" si="42"/>
        <v>0</v>
      </c>
      <c r="EO63" s="46" t="b">
        <f t="shared" si="43"/>
        <v>0</v>
      </c>
      <c r="EP63" s="46" t="b">
        <f t="shared" si="44"/>
        <v>0</v>
      </c>
      <c r="EQ63" s="46" t="b">
        <f t="shared" si="45"/>
        <v>0</v>
      </c>
      <c r="ER63" s="46" t="b">
        <f>OR(AA63='Tablas '!$T$4,AA63='Tablas '!$T$7,AA63='Tablas '!$T$8,AA63='Tablas '!$T$11)</f>
        <v>0</v>
      </c>
      <c r="ES63" s="46" t="str">
        <f t="shared" si="46"/>
        <v/>
      </c>
      <c r="ET63" s="46" t="str">
        <f t="shared" si="47"/>
        <v/>
      </c>
      <c r="EU63" s="46" t="str">
        <f t="shared" si="48"/>
        <v/>
      </c>
      <c r="EV63" s="46" t="b">
        <f t="shared" si="49"/>
        <v>0</v>
      </c>
      <c r="EW63" s="46" t="b">
        <f t="shared" si="50"/>
        <v>0</v>
      </c>
      <c r="EX63" s="46" t="b">
        <f t="shared" si="51"/>
        <v>0</v>
      </c>
      <c r="EY63" s="46" t="b">
        <f t="shared" si="52"/>
        <v>0</v>
      </c>
      <c r="EZ63" s="46" t="b">
        <f t="shared" si="53"/>
        <v>0</v>
      </c>
      <c r="FA63" s="46" t="b">
        <f t="shared" si="54"/>
        <v>0</v>
      </c>
      <c r="FB63" s="46" t="b">
        <f t="shared" si="55"/>
        <v>0</v>
      </c>
      <c r="FC63" s="46" t="str">
        <f t="shared" si="56"/>
        <v/>
      </c>
      <c r="FD63" s="46" t="str">
        <f t="shared" si="57"/>
        <v/>
      </c>
      <c r="FE63" s="46" t="b">
        <f t="shared" si="58"/>
        <v>0</v>
      </c>
      <c r="FF63" s="46" t="str">
        <f t="shared" si="59"/>
        <v/>
      </c>
      <c r="FG63" s="46" t="str">
        <f t="shared" si="60"/>
        <v/>
      </c>
      <c r="FH63" s="46" t="b">
        <f t="shared" si="61"/>
        <v>0</v>
      </c>
      <c r="FI63" s="46" t="str">
        <f t="shared" si="62"/>
        <v/>
      </c>
      <c r="FJ63" s="46" t="str">
        <f t="shared" si="63"/>
        <v/>
      </c>
      <c r="FK63" s="46" t="b">
        <f t="shared" si="64"/>
        <v>0</v>
      </c>
      <c r="FL63" s="46" t="str">
        <f t="shared" si="65"/>
        <v/>
      </c>
      <c r="FM63" s="46" t="str">
        <f t="shared" si="66"/>
        <v/>
      </c>
      <c r="FN63" s="46" t="b">
        <f t="shared" si="67"/>
        <v>0</v>
      </c>
      <c r="FO63" s="46" t="str">
        <f t="shared" si="68"/>
        <v/>
      </c>
      <c r="FP63" s="46" t="str">
        <f t="shared" si="69"/>
        <v/>
      </c>
      <c r="FQ63" s="46" t="b">
        <f t="shared" si="70"/>
        <v>0</v>
      </c>
      <c r="FR63" s="46" t="str">
        <f t="shared" si="71"/>
        <v/>
      </c>
      <c r="FS63" s="46" t="str">
        <f t="shared" si="72"/>
        <v/>
      </c>
      <c r="FT63" s="46" t="b">
        <f t="shared" si="73"/>
        <v>0</v>
      </c>
      <c r="FU63" s="46" t="str">
        <f t="shared" si="74"/>
        <v/>
      </c>
      <c r="FV63" s="46" t="str">
        <f t="shared" si="75"/>
        <v/>
      </c>
      <c r="FW63" s="46" t="b">
        <f t="shared" si="76"/>
        <v>0</v>
      </c>
      <c r="FX63" s="46" t="str">
        <f t="shared" si="77"/>
        <v/>
      </c>
      <c r="FY63" s="46" t="str">
        <f t="shared" si="78"/>
        <v/>
      </c>
      <c r="FZ63" s="46" t="b">
        <f t="shared" si="79"/>
        <v>0</v>
      </c>
      <c r="GA63" s="46" t="str">
        <f t="shared" si="80"/>
        <v/>
      </c>
      <c r="GB63" s="46" t="str">
        <f t="shared" si="81"/>
        <v/>
      </c>
      <c r="GC63" s="46" t="b">
        <f t="shared" si="82"/>
        <v>0</v>
      </c>
      <c r="GD63" s="46" t="str">
        <f t="shared" si="83"/>
        <v/>
      </c>
      <c r="GE63" s="46" t="str">
        <f t="shared" si="84"/>
        <v/>
      </c>
      <c r="GF63" s="46" t="b">
        <f t="shared" si="85"/>
        <v>0</v>
      </c>
      <c r="GG63" s="46" t="b">
        <f t="shared" si="86"/>
        <v>0</v>
      </c>
      <c r="GH63" s="46" t="str">
        <f t="shared" si="87"/>
        <v/>
      </c>
      <c r="GI63" s="46" t="str">
        <f t="shared" si="88"/>
        <v/>
      </c>
      <c r="GJ63" s="46" t="str">
        <f t="shared" si="89"/>
        <v/>
      </c>
      <c r="GK63" s="46" t="b">
        <f t="shared" si="90"/>
        <v>0</v>
      </c>
      <c r="GL63" s="46" t="str">
        <f t="shared" si="91"/>
        <v/>
      </c>
      <c r="GM63" s="46" t="str">
        <f t="shared" si="92"/>
        <v/>
      </c>
      <c r="GN63" s="46" t="str">
        <f t="shared" si="93"/>
        <v/>
      </c>
      <c r="GO63" s="46" t="b">
        <f t="shared" si="94"/>
        <v>0</v>
      </c>
      <c r="GP63" s="46" t="str">
        <f t="shared" si="95"/>
        <v/>
      </c>
      <c r="GQ63" s="46" t="str">
        <f t="shared" si="96"/>
        <v/>
      </c>
      <c r="GR63" s="46" t="b">
        <f t="shared" si="97"/>
        <v>0</v>
      </c>
      <c r="GS63" s="46" t="str">
        <f t="shared" si="98"/>
        <v/>
      </c>
      <c r="GT63" s="46" t="str">
        <f t="shared" si="99"/>
        <v/>
      </c>
      <c r="GU63" s="46" t="b">
        <f t="shared" si="100"/>
        <v>0</v>
      </c>
      <c r="GV63" s="46" t="b">
        <f t="shared" si="101"/>
        <v>0</v>
      </c>
      <c r="GW63" s="46" t="b">
        <f t="shared" si="102"/>
        <v>0</v>
      </c>
      <c r="GX63" s="46" t="b">
        <f t="shared" si="103"/>
        <v>0</v>
      </c>
      <c r="GY63" s="46" t="b">
        <f t="shared" si="104"/>
        <v>0</v>
      </c>
      <c r="GZ63" s="46" t="b">
        <f t="shared" si="105"/>
        <v>0</v>
      </c>
      <c r="HA63" s="46" t="b">
        <f t="shared" si="106"/>
        <v>0</v>
      </c>
      <c r="HB63" s="46" t="b">
        <f t="shared" si="107"/>
        <v>0</v>
      </c>
      <c r="HC63" s="46" t="b">
        <f t="shared" si="108"/>
        <v>0</v>
      </c>
      <c r="HD63" s="46" t="b">
        <f t="shared" si="109"/>
        <v>0</v>
      </c>
      <c r="HE63" s="46" t="b">
        <f t="shared" si="110"/>
        <v>0</v>
      </c>
      <c r="HF63" s="46" t="b">
        <f t="shared" si="111"/>
        <v>0</v>
      </c>
      <c r="HG63" s="46" t="b">
        <f t="shared" si="112"/>
        <v>0</v>
      </c>
      <c r="HH63" s="46" t="b">
        <f t="shared" si="113"/>
        <v>0</v>
      </c>
      <c r="HI63" s="46" t="b">
        <f t="shared" si="114"/>
        <v>0</v>
      </c>
      <c r="HJ63" s="46" t="b">
        <f t="shared" si="115"/>
        <v>0</v>
      </c>
      <c r="HK63" s="46" t="b">
        <f t="shared" si="116"/>
        <v>0</v>
      </c>
      <c r="HL63" s="46" t="b">
        <f t="shared" si="117"/>
        <v>0</v>
      </c>
      <c r="HM63" s="46" t="b">
        <f t="shared" si="118"/>
        <v>0</v>
      </c>
      <c r="HN63" s="46" t="b">
        <f t="shared" si="119"/>
        <v>0</v>
      </c>
      <c r="HO63" s="46" t="b">
        <f t="shared" si="120"/>
        <v>0</v>
      </c>
      <c r="HP63" s="46" t="b">
        <f t="shared" si="156"/>
        <v>0</v>
      </c>
      <c r="HQ63" s="46" t="str">
        <f t="shared" si="121"/>
        <v/>
      </c>
      <c r="HR63" s="46" t="str">
        <f t="shared" si="157"/>
        <v/>
      </c>
      <c r="HS63" s="46" t="str">
        <f t="shared" si="158"/>
        <v/>
      </c>
      <c r="HT63" s="46" t="b">
        <f t="shared" si="159"/>
        <v>0</v>
      </c>
      <c r="HU63" s="46" t="b">
        <f t="shared" si="160"/>
        <v>0</v>
      </c>
      <c r="HV63" s="46" t="b">
        <f t="shared" si="161"/>
        <v>0</v>
      </c>
      <c r="HW63" s="46" t="b">
        <f t="shared" si="162"/>
        <v>0</v>
      </c>
      <c r="HX63" s="46" t="b">
        <f t="shared" si="163"/>
        <v>0</v>
      </c>
      <c r="HY63" s="46" t="b">
        <f t="shared" si="122"/>
        <v>0</v>
      </c>
      <c r="HZ63" s="46" t="b">
        <f t="shared" si="123"/>
        <v>0</v>
      </c>
      <c r="IA63" s="46" t="str">
        <f t="shared" si="124"/>
        <v/>
      </c>
      <c r="IB63" s="46" t="str">
        <f t="shared" si="125"/>
        <v/>
      </c>
      <c r="IC63" s="46" t="str">
        <f t="shared" si="126"/>
        <v/>
      </c>
      <c r="ID63" s="46" t="str">
        <f t="shared" si="127"/>
        <v/>
      </c>
      <c r="IE63" s="46" t="b">
        <f t="shared" si="128"/>
        <v>0</v>
      </c>
      <c r="IF63" s="46" t="str">
        <f t="shared" si="129"/>
        <v/>
      </c>
      <c r="IG63" s="46" t="str">
        <f t="shared" si="130"/>
        <v/>
      </c>
      <c r="IH63" s="46" t="b">
        <f t="shared" si="131"/>
        <v>0</v>
      </c>
      <c r="II63" s="46" t="b">
        <f t="shared" si="132"/>
        <v>0</v>
      </c>
      <c r="IJ63" s="46" t="b">
        <f t="shared" si="133"/>
        <v>0</v>
      </c>
      <c r="IK63" s="46" t="str">
        <f t="shared" si="134"/>
        <v/>
      </c>
      <c r="IL63" s="46" t="str">
        <f t="shared" si="135"/>
        <v/>
      </c>
      <c r="IM63" s="46" t="b">
        <f t="shared" si="136"/>
        <v>0</v>
      </c>
      <c r="IN63" s="46" t="b">
        <f t="shared" si="137"/>
        <v>0</v>
      </c>
      <c r="IO63" s="46" t="b">
        <f t="shared" si="138"/>
        <v>0</v>
      </c>
      <c r="IP63" s="46" t="b">
        <f t="shared" si="139"/>
        <v>0</v>
      </c>
      <c r="IQ63" s="46" t="b">
        <f t="shared" si="140"/>
        <v>0</v>
      </c>
      <c r="IR63" s="46" t="b">
        <f t="shared" si="141"/>
        <v>0</v>
      </c>
      <c r="IS63" s="46" t="b">
        <f t="shared" si="142"/>
        <v>0</v>
      </c>
      <c r="IT63" s="46" t="b">
        <f t="shared" si="143"/>
        <v>0</v>
      </c>
      <c r="IU63" s="46" t="b">
        <f t="shared" si="144"/>
        <v>0</v>
      </c>
      <c r="IV63" s="46" t="b">
        <f t="shared" si="145"/>
        <v>0</v>
      </c>
      <c r="IW63" s="46" t="b">
        <f t="shared" si="146"/>
        <v>0</v>
      </c>
      <c r="IX63" s="46" t="b">
        <f t="shared" si="147"/>
        <v>0</v>
      </c>
      <c r="IY63" s="46" t="b">
        <f t="shared" si="148"/>
        <v>0</v>
      </c>
    </row>
    <row r="64" spans="2:259" x14ac:dyDescent="0.3">
      <c r="B64" s="48">
        <v>52</v>
      </c>
      <c r="C64" s="61" t="str">
        <f t="shared" si="28"/>
        <v/>
      </c>
      <c r="D64" s="53"/>
      <c r="E64" s="52"/>
      <c r="F64" s="112"/>
      <c r="G64" s="52"/>
      <c r="H64" s="53"/>
      <c r="I64" s="52"/>
      <c r="J64" s="52"/>
      <c r="K64" s="53"/>
      <c r="L64" s="55"/>
      <c r="M64" s="108"/>
      <c r="N64" s="56"/>
      <c r="O64" s="52"/>
      <c r="P64" s="52"/>
      <c r="Q64" s="52"/>
      <c r="R64" s="52"/>
      <c r="S64" s="52"/>
      <c r="T64" s="53"/>
      <c r="U64" s="52"/>
      <c r="V64" s="52"/>
      <c r="W64" s="55"/>
      <c r="X64" s="55"/>
      <c r="Y64" s="52"/>
      <c r="Z64" s="55"/>
      <c r="AA64" s="52"/>
      <c r="AB64" s="53"/>
      <c r="AC64" s="53"/>
      <c r="AD64" s="53"/>
      <c r="AE64" s="57"/>
      <c r="AF64" s="113"/>
      <c r="AG64" s="57"/>
      <c r="AH64" s="58"/>
      <c r="AI64" s="58"/>
      <c r="AJ64" s="58"/>
      <c r="AK64" s="114"/>
      <c r="AL64" s="58"/>
      <c r="AM64" s="114"/>
      <c r="AN64" s="58"/>
      <c r="AO64" s="114"/>
      <c r="AP64" s="58"/>
      <c r="AQ64" s="114"/>
      <c r="AR64" s="58"/>
      <c r="AS64" s="114"/>
      <c r="AT64" s="58"/>
      <c r="AU64" s="114"/>
      <c r="AV64" s="58"/>
      <c r="AW64" s="114"/>
      <c r="AX64" s="58"/>
      <c r="AY64" s="114"/>
      <c r="AZ64" s="58"/>
      <c r="BA64" s="114"/>
      <c r="BB64" s="58"/>
      <c r="BC64" s="114"/>
      <c r="BD64" s="58"/>
      <c r="BE64" s="58"/>
      <c r="BF64" s="58"/>
      <c r="BG64" s="59"/>
      <c r="BH64" s="58"/>
      <c r="BI64" s="114"/>
      <c r="BJ64" s="53"/>
      <c r="BK64" s="58"/>
      <c r="BL64" s="114"/>
      <c r="BM64" s="58"/>
      <c r="BN64" s="114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3"/>
      <c r="CL64" s="58"/>
      <c r="CM64" s="58"/>
      <c r="CN64" s="60"/>
      <c r="CO64" s="57"/>
      <c r="CP64" s="58"/>
      <c r="CQ64" s="60"/>
      <c r="CR64" s="57"/>
      <c r="CS64" s="58"/>
      <c r="CT64" s="59"/>
      <c r="CU64" s="58"/>
      <c r="CV64" s="59"/>
      <c r="CW64" s="58"/>
      <c r="CX64" s="59"/>
      <c r="CY64" s="58"/>
      <c r="CZ64" s="58"/>
      <c r="DA64" s="58"/>
      <c r="DB64" s="53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7"/>
      <c r="DO64" s="57"/>
      <c r="DP64" s="57"/>
      <c r="DQ64" s="76" t="str">
        <f t="shared" si="30"/>
        <v/>
      </c>
      <c r="DR64" s="53"/>
      <c r="DS64" s="46" t="b">
        <f t="shared" si="149"/>
        <v>0</v>
      </c>
      <c r="DT64" s="46" t="str">
        <f t="shared" si="31"/>
        <v/>
      </c>
      <c r="DU64" s="46" t="b">
        <f t="shared" si="32"/>
        <v>0</v>
      </c>
      <c r="DV64" s="46" t="b">
        <f t="shared" si="33"/>
        <v>0</v>
      </c>
      <c r="DW64" s="46" t="b">
        <f t="shared" si="34"/>
        <v>0</v>
      </c>
      <c r="DY64" s="46" t="b">
        <f t="shared" si="35"/>
        <v>0</v>
      </c>
      <c r="DZ64" s="46" t="b">
        <f t="shared" si="36"/>
        <v>0</v>
      </c>
      <c r="EB64" s="46" t="b">
        <f t="shared" si="150"/>
        <v>0</v>
      </c>
      <c r="EC64" s="46" t="b">
        <f t="shared" si="151"/>
        <v>0</v>
      </c>
      <c r="ED64" s="46" t="b">
        <f t="shared" si="152"/>
        <v>0</v>
      </c>
      <c r="EE64" s="46" t="b">
        <f t="shared" si="153"/>
        <v>0</v>
      </c>
      <c r="EF64" s="46" t="b">
        <f t="shared" si="154"/>
        <v>0</v>
      </c>
      <c r="EG64" s="46" t="b">
        <f t="shared" si="155"/>
        <v>0</v>
      </c>
      <c r="EH64" s="46" t="b">
        <f t="shared" si="37"/>
        <v>0</v>
      </c>
      <c r="EI64" s="46" t="b">
        <f t="shared" si="38"/>
        <v>0</v>
      </c>
      <c r="EK64" s="46" t="b">
        <f t="shared" si="39"/>
        <v>0</v>
      </c>
      <c r="EL64" s="46" t="b">
        <f t="shared" si="40"/>
        <v>0</v>
      </c>
      <c r="EM64" s="46" t="b">
        <f t="shared" si="41"/>
        <v>0</v>
      </c>
      <c r="EN64" s="46" t="b">
        <f t="shared" si="42"/>
        <v>0</v>
      </c>
      <c r="EO64" s="46" t="b">
        <f t="shared" si="43"/>
        <v>0</v>
      </c>
      <c r="EP64" s="46" t="b">
        <f t="shared" si="44"/>
        <v>0</v>
      </c>
      <c r="EQ64" s="46" t="b">
        <f t="shared" si="45"/>
        <v>0</v>
      </c>
      <c r="ER64" s="46" t="b">
        <f>OR(AA64='Tablas '!$T$4,AA64='Tablas '!$T$7,AA64='Tablas '!$T$8,AA64='Tablas '!$T$11)</f>
        <v>0</v>
      </c>
      <c r="ES64" s="46" t="str">
        <f t="shared" si="46"/>
        <v/>
      </c>
      <c r="ET64" s="46" t="str">
        <f t="shared" si="47"/>
        <v/>
      </c>
      <c r="EU64" s="46" t="str">
        <f t="shared" si="48"/>
        <v/>
      </c>
      <c r="EV64" s="46" t="b">
        <f t="shared" si="49"/>
        <v>0</v>
      </c>
      <c r="EW64" s="46" t="b">
        <f t="shared" si="50"/>
        <v>0</v>
      </c>
      <c r="EX64" s="46" t="b">
        <f t="shared" si="51"/>
        <v>0</v>
      </c>
      <c r="EY64" s="46" t="b">
        <f t="shared" si="52"/>
        <v>0</v>
      </c>
      <c r="EZ64" s="46" t="b">
        <f t="shared" si="53"/>
        <v>0</v>
      </c>
      <c r="FA64" s="46" t="b">
        <f t="shared" si="54"/>
        <v>0</v>
      </c>
      <c r="FB64" s="46" t="b">
        <f t="shared" si="55"/>
        <v>0</v>
      </c>
      <c r="FC64" s="46" t="str">
        <f t="shared" si="56"/>
        <v/>
      </c>
      <c r="FD64" s="46" t="str">
        <f t="shared" si="57"/>
        <v/>
      </c>
      <c r="FE64" s="46" t="b">
        <f t="shared" si="58"/>
        <v>0</v>
      </c>
      <c r="FF64" s="46" t="str">
        <f t="shared" si="59"/>
        <v/>
      </c>
      <c r="FG64" s="46" t="str">
        <f t="shared" si="60"/>
        <v/>
      </c>
      <c r="FH64" s="46" t="b">
        <f t="shared" si="61"/>
        <v>0</v>
      </c>
      <c r="FI64" s="46" t="str">
        <f t="shared" si="62"/>
        <v/>
      </c>
      <c r="FJ64" s="46" t="str">
        <f t="shared" si="63"/>
        <v/>
      </c>
      <c r="FK64" s="46" t="b">
        <f t="shared" si="64"/>
        <v>0</v>
      </c>
      <c r="FL64" s="46" t="str">
        <f t="shared" si="65"/>
        <v/>
      </c>
      <c r="FM64" s="46" t="str">
        <f t="shared" si="66"/>
        <v/>
      </c>
      <c r="FN64" s="46" t="b">
        <f t="shared" si="67"/>
        <v>0</v>
      </c>
      <c r="FO64" s="46" t="str">
        <f t="shared" si="68"/>
        <v/>
      </c>
      <c r="FP64" s="46" t="str">
        <f t="shared" si="69"/>
        <v/>
      </c>
      <c r="FQ64" s="46" t="b">
        <f t="shared" si="70"/>
        <v>0</v>
      </c>
      <c r="FR64" s="46" t="str">
        <f t="shared" si="71"/>
        <v/>
      </c>
      <c r="FS64" s="46" t="str">
        <f t="shared" si="72"/>
        <v/>
      </c>
      <c r="FT64" s="46" t="b">
        <f t="shared" si="73"/>
        <v>0</v>
      </c>
      <c r="FU64" s="46" t="str">
        <f t="shared" si="74"/>
        <v/>
      </c>
      <c r="FV64" s="46" t="str">
        <f t="shared" si="75"/>
        <v/>
      </c>
      <c r="FW64" s="46" t="b">
        <f t="shared" si="76"/>
        <v>0</v>
      </c>
      <c r="FX64" s="46" t="str">
        <f t="shared" si="77"/>
        <v/>
      </c>
      <c r="FY64" s="46" t="str">
        <f t="shared" si="78"/>
        <v/>
      </c>
      <c r="FZ64" s="46" t="b">
        <f t="shared" si="79"/>
        <v>0</v>
      </c>
      <c r="GA64" s="46" t="str">
        <f t="shared" si="80"/>
        <v/>
      </c>
      <c r="GB64" s="46" t="str">
        <f t="shared" si="81"/>
        <v/>
      </c>
      <c r="GC64" s="46" t="b">
        <f t="shared" si="82"/>
        <v>0</v>
      </c>
      <c r="GD64" s="46" t="str">
        <f t="shared" si="83"/>
        <v/>
      </c>
      <c r="GE64" s="46" t="str">
        <f t="shared" si="84"/>
        <v/>
      </c>
      <c r="GF64" s="46" t="b">
        <f t="shared" si="85"/>
        <v>0</v>
      </c>
      <c r="GG64" s="46" t="b">
        <f t="shared" si="86"/>
        <v>0</v>
      </c>
      <c r="GH64" s="46" t="str">
        <f t="shared" si="87"/>
        <v/>
      </c>
      <c r="GI64" s="46" t="str">
        <f t="shared" si="88"/>
        <v/>
      </c>
      <c r="GJ64" s="46" t="str">
        <f t="shared" si="89"/>
        <v/>
      </c>
      <c r="GK64" s="46" t="b">
        <f t="shared" si="90"/>
        <v>0</v>
      </c>
      <c r="GL64" s="46" t="str">
        <f t="shared" si="91"/>
        <v/>
      </c>
      <c r="GM64" s="46" t="str">
        <f t="shared" si="92"/>
        <v/>
      </c>
      <c r="GN64" s="46" t="str">
        <f t="shared" si="93"/>
        <v/>
      </c>
      <c r="GO64" s="46" t="b">
        <f t="shared" si="94"/>
        <v>0</v>
      </c>
      <c r="GP64" s="46" t="str">
        <f t="shared" si="95"/>
        <v/>
      </c>
      <c r="GQ64" s="46" t="str">
        <f t="shared" si="96"/>
        <v/>
      </c>
      <c r="GR64" s="46" t="b">
        <f t="shared" si="97"/>
        <v>0</v>
      </c>
      <c r="GS64" s="46" t="str">
        <f t="shared" si="98"/>
        <v/>
      </c>
      <c r="GT64" s="46" t="str">
        <f t="shared" si="99"/>
        <v/>
      </c>
      <c r="GU64" s="46" t="b">
        <f t="shared" si="100"/>
        <v>0</v>
      </c>
      <c r="GV64" s="46" t="b">
        <f t="shared" si="101"/>
        <v>0</v>
      </c>
      <c r="GW64" s="46" t="b">
        <f t="shared" si="102"/>
        <v>0</v>
      </c>
      <c r="GX64" s="46" t="b">
        <f t="shared" si="103"/>
        <v>0</v>
      </c>
      <c r="GY64" s="46" t="b">
        <f t="shared" si="104"/>
        <v>0</v>
      </c>
      <c r="GZ64" s="46" t="b">
        <f t="shared" si="105"/>
        <v>0</v>
      </c>
      <c r="HA64" s="46" t="b">
        <f t="shared" si="106"/>
        <v>0</v>
      </c>
      <c r="HB64" s="46" t="b">
        <f t="shared" si="107"/>
        <v>0</v>
      </c>
      <c r="HC64" s="46" t="b">
        <f t="shared" si="108"/>
        <v>0</v>
      </c>
      <c r="HD64" s="46" t="b">
        <f t="shared" si="109"/>
        <v>0</v>
      </c>
      <c r="HE64" s="46" t="b">
        <f t="shared" si="110"/>
        <v>0</v>
      </c>
      <c r="HF64" s="46" t="b">
        <f t="shared" si="111"/>
        <v>0</v>
      </c>
      <c r="HG64" s="46" t="b">
        <f t="shared" si="112"/>
        <v>0</v>
      </c>
      <c r="HH64" s="46" t="b">
        <f t="shared" si="113"/>
        <v>0</v>
      </c>
      <c r="HI64" s="46" t="b">
        <f t="shared" si="114"/>
        <v>0</v>
      </c>
      <c r="HJ64" s="46" t="b">
        <f t="shared" si="115"/>
        <v>0</v>
      </c>
      <c r="HK64" s="46" t="b">
        <f t="shared" si="116"/>
        <v>0</v>
      </c>
      <c r="HL64" s="46" t="b">
        <f t="shared" si="117"/>
        <v>0</v>
      </c>
      <c r="HM64" s="46" t="b">
        <f t="shared" si="118"/>
        <v>0</v>
      </c>
      <c r="HN64" s="46" t="b">
        <f t="shared" si="119"/>
        <v>0</v>
      </c>
      <c r="HO64" s="46" t="b">
        <f t="shared" si="120"/>
        <v>0</v>
      </c>
      <c r="HP64" s="46" t="b">
        <f t="shared" si="156"/>
        <v>0</v>
      </c>
      <c r="HQ64" s="46" t="str">
        <f t="shared" si="121"/>
        <v/>
      </c>
      <c r="HR64" s="46" t="str">
        <f t="shared" si="157"/>
        <v/>
      </c>
      <c r="HS64" s="46" t="str">
        <f t="shared" si="158"/>
        <v/>
      </c>
      <c r="HT64" s="46" t="b">
        <f t="shared" si="159"/>
        <v>0</v>
      </c>
      <c r="HU64" s="46" t="b">
        <f t="shared" si="160"/>
        <v>0</v>
      </c>
      <c r="HV64" s="46" t="b">
        <f t="shared" si="161"/>
        <v>0</v>
      </c>
      <c r="HW64" s="46" t="b">
        <f t="shared" si="162"/>
        <v>0</v>
      </c>
      <c r="HX64" s="46" t="b">
        <f t="shared" si="163"/>
        <v>0</v>
      </c>
      <c r="HY64" s="46" t="b">
        <f t="shared" si="122"/>
        <v>0</v>
      </c>
      <c r="HZ64" s="46" t="b">
        <f t="shared" si="123"/>
        <v>0</v>
      </c>
      <c r="IA64" s="46" t="str">
        <f t="shared" si="124"/>
        <v/>
      </c>
      <c r="IB64" s="46" t="str">
        <f t="shared" si="125"/>
        <v/>
      </c>
      <c r="IC64" s="46" t="str">
        <f t="shared" si="126"/>
        <v/>
      </c>
      <c r="ID64" s="46" t="str">
        <f t="shared" si="127"/>
        <v/>
      </c>
      <c r="IE64" s="46" t="b">
        <f t="shared" si="128"/>
        <v>0</v>
      </c>
      <c r="IF64" s="46" t="str">
        <f t="shared" si="129"/>
        <v/>
      </c>
      <c r="IG64" s="46" t="str">
        <f t="shared" si="130"/>
        <v/>
      </c>
      <c r="IH64" s="46" t="b">
        <f t="shared" si="131"/>
        <v>0</v>
      </c>
      <c r="II64" s="46" t="b">
        <f t="shared" si="132"/>
        <v>0</v>
      </c>
      <c r="IJ64" s="46" t="b">
        <f t="shared" si="133"/>
        <v>0</v>
      </c>
      <c r="IK64" s="46" t="str">
        <f t="shared" si="134"/>
        <v/>
      </c>
      <c r="IL64" s="46" t="str">
        <f t="shared" si="135"/>
        <v/>
      </c>
      <c r="IM64" s="46" t="b">
        <f t="shared" si="136"/>
        <v>0</v>
      </c>
      <c r="IN64" s="46" t="b">
        <f t="shared" si="137"/>
        <v>0</v>
      </c>
      <c r="IO64" s="46" t="b">
        <f t="shared" si="138"/>
        <v>0</v>
      </c>
      <c r="IP64" s="46" t="b">
        <f t="shared" si="139"/>
        <v>0</v>
      </c>
      <c r="IQ64" s="46" t="b">
        <f t="shared" si="140"/>
        <v>0</v>
      </c>
      <c r="IR64" s="46" t="b">
        <f t="shared" si="141"/>
        <v>0</v>
      </c>
      <c r="IS64" s="46" t="b">
        <f t="shared" si="142"/>
        <v>0</v>
      </c>
      <c r="IT64" s="46" t="b">
        <f t="shared" si="143"/>
        <v>0</v>
      </c>
      <c r="IU64" s="46" t="b">
        <f t="shared" si="144"/>
        <v>0</v>
      </c>
      <c r="IV64" s="46" t="b">
        <f t="shared" si="145"/>
        <v>0</v>
      </c>
      <c r="IW64" s="46" t="b">
        <f t="shared" si="146"/>
        <v>0</v>
      </c>
      <c r="IX64" s="46" t="b">
        <f t="shared" si="147"/>
        <v>0</v>
      </c>
      <c r="IY64" s="46" t="b">
        <f t="shared" si="148"/>
        <v>0</v>
      </c>
    </row>
    <row r="65" spans="2:259" x14ac:dyDescent="0.3">
      <c r="B65" s="48">
        <v>53</v>
      </c>
      <c r="C65" s="61" t="str">
        <f t="shared" si="28"/>
        <v/>
      </c>
      <c r="D65" s="53"/>
      <c r="E65" s="52"/>
      <c r="F65" s="112"/>
      <c r="G65" s="52"/>
      <c r="H65" s="53"/>
      <c r="I65" s="52"/>
      <c r="J65" s="52"/>
      <c r="K65" s="53"/>
      <c r="L65" s="55"/>
      <c r="M65" s="108"/>
      <c r="N65" s="56"/>
      <c r="O65" s="52"/>
      <c r="P65" s="52"/>
      <c r="Q65" s="52"/>
      <c r="R65" s="52"/>
      <c r="S65" s="52"/>
      <c r="T65" s="53"/>
      <c r="U65" s="52"/>
      <c r="V65" s="52"/>
      <c r="W65" s="55"/>
      <c r="X65" s="55"/>
      <c r="Y65" s="52"/>
      <c r="Z65" s="55"/>
      <c r="AA65" s="52"/>
      <c r="AB65" s="53"/>
      <c r="AC65" s="53"/>
      <c r="AD65" s="53"/>
      <c r="AE65" s="57"/>
      <c r="AF65" s="113"/>
      <c r="AG65" s="57"/>
      <c r="AH65" s="58"/>
      <c r="AI65" s="58"/>
      <c r="AJ65" s="58"/>
      <c r="AK65" s="114"/>
      <c r="AL65" s="58"/>
      <c r="AM65" s="114"/>
      <c r="AN65" s="58"/>
      <c r="AO65" s="114"/>
      <c r="AP65" s="58"/>
      <c r="AQ65" s="114"/>
      <c r="AR65" s="58"/>
      <c r="AS65" s="114"/>
      <c r="AT65" s="58"/>
      <c r="AU65" s="114"/>
      <c r="AV65" s="58"/>
      <c r="AW65" s="114"/>
      <c r="AX65" s="58"/>
      <c r="AY65" s="114"/>
      <c r="AZ65" s="58"/>
      <c r="BA65" s="114"/>
      <c r="BB65" s="58"/>
      <c r="BC65" s="114"/>
      <c r="BD65" s="58"/>
      <c r="BE65" s="58"/>
      <c r="BF65" s="58"/>
      <c r="BG65" s="59"/>
      <c r="BH65" s="58"/>
      <c r="BI65" s="114"/>
      <c r="BJ65" s="53"/>
      <c r="BK65" s="58"/>
      <c r="BL65" s="114"/>
      <c r="BM65" s="58"/>
      <c r="BN65" s="114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3"/>
      <c r="CL65" s="58"/>
      <c r="CM65" s="58"/>
      <c r="CN65" s="60"/>
      <c r="CO65" s="57"/>
      <c r="CP65" s="58"/>
      <c r="CQ65" s="60"/>
      <c r="CR65" s="57"/>
      <c r="CS65" s="58"/>
      <c r="CT65" s="59"/>
      <c r="CU65" s="58"/>
      <c r="CV65" s="59"/>
      <c r="CW65" s="58"/>
      <c r="CX65" s="59"/>
      <c r="CY65" s="58"/>
      <c r="CZ65" s="58"/>
      <c r="DA65" s="58"/>
      <c r="DB65" s="53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7"/>
      <c r="DO65" s="57"/>
      <c r="DP65" s="57"/>
      <c r="DQ65" s="76" t="str">
        <f t="shared" si="30"/>
        <v/>
      </c>
      <c r="DR65" s="53"/>
      <c r="DS65" s="46" t="b">
        <f t="shared" si="149"/>
        <v>0</v>
      </c>
      <c r="DT65" s="46" t="str">
        <f t="shared" si="31"/>
        <v/>
      </c>
      <c r="DU65" s="46" t="b">
        <f t="shared" si="32"/>
        <v>0</v>
      </c>
      <c r="DV65" s="46" t="b">
        <f t="shared" si="33"/>
        <v>0</v>
      </c>
      <c r="DW65" s="46" t="b">
        <f t="shared" si="34"/>
        <v>0</v>
      </c>
      <c r="DY65" s="46" t="b">
        <f t="shared" si="35"/>
        <v>0</v>
      </c>
      <c r="DZ65" s="46" t="b">
        <f t="shared" si="36"/>
        <v>0</v>
      </c>
      <c r="EB65" s="46" t="b">
        <f t="shared" si="150"/>
        <v>0</v>
      </c>
      <c r="EC65" s="46" t="b">
        <f t="shared" si="151"/>
        <v>0</v>
      </c>
      <c r="ED65" s="46" t="b">
        <f t="shared" si="152"/>
        <v>0</v>
      </c>
      <c r="EE65" s="46" t="b">
        <f t="shared" si="153"/>
        <v>0</v>
      </c>
      <c r="EF65" s="46" t="b">
        <f t="shared" si="154"/>
        <v>0</v>
      </c>
      <c r="EG65" s="46" t="b">
        <f t="shared" si="155"/>
        <v>0</v>
      </c>
      <c r="EH65" s="46" t="b">
        <f t="shared" si="37"/>
        <v>0</v>
      </c>
      <c r="EI65" s="46" t="b">
        <f t="shared" si="38"/>
        <v>0</v>
      </c>
      <c r="EK65" s="46" t="b">
        <f t="shared" si="39"/>
        <v>0</v>
      </c>
      <c r="EL65" s="46" t="b">
        <f t="shared" si="40"/>
        <v>0</v>
      </c>
      <c r="EM65" s="46" t="b">
        <f t="shared" si="41"/>
        <v>0</v>
      </c>
      <c r="EN65" s="46" t="b">
        <f t="shared" si="42"/>
        <v>0</v>
      </c>
      <c r="EO65" s="46" t="b">
        <f t="shared" si="43"/>
        <v>0</v>
      </c>
      <c r="EP65" s="46" t="b">
        <f t="shared" si="44"/>
        <v>0</v>
      </c>
      <c r="EQ65" s="46" t="b">
        <f t="shared" si="45"/>
        <v>0</v>
      </c>
      <c r="ER65" s="46" t="b">
        <f>OR(AA65='Tablas '!$T$4,AA65='Tablas '!$T$7,AA65='Tablas '!$T$8,AA65='Tablas '!$T$11)</f>
        <v>0</v>
      </c>
      <c r="ES65" s="46" t="str">
        <f t="shared" si="46"/>
        <v/>
      </c>
      <c r="ET65" s="46" t="str">
        <f t="shared" si="47"/>
        <v/>
      </c>
      <c r="EU65" s="46" t="str">
        <f t="shared" si="48"/>
        <v/>
      </c>
      <c r="EV65" s="46" t="b">
        <f t="shared" si="49"/>
        <v>0</v>
      </c>
      <c r="EW65" s="46" t="b">
        <f t="shared" si="50"/>
        <v>0</v>
      </c>
      <c r="EX65" s="46" t="b">
        <f t="shared" si="51"/>
        <v>0</v>
      </c>
      <c r="EY65" s="46" t="b">
        <f t="shared" si="52"/>
        <v>0</v>
      </c>
      <c r="EZ65" s="46" t="b">
        <f t="shared" si="53"/>
        <v>0</v>
      </c>
      <c r="FA65" s="46" t="b">
        <f t="shared" si="54"/>
        <v>0</v>
      </c>
      <c r="FB65" s="46" t="b">
        <f t="shared" si="55"/>
        <v>0</v>
      </c>
      <c r="FC65" s="46" t="str">
        <f t="shared" si="56"/>
        <v/>
      </c>
      <c r="FD65" s="46" t="str">
        <f t="shared" si="57"/>
        <v/>
      </c>
      <c r="FE65" s="46" t="b">
        <f t="shared" si="58"/>
        <v>0</v>
      </c>
      <c r="FF65" s="46" t="str">
        <f t="shared" si="59"/>
        <v/>
      </c>
      <c r="FG65" s="46" t="str">
        <f t="shared" si="60"/>
        <v/>
      </c>
      <c r="FH65" s="46" t="b">
        <f t="shared" si="61"/>
        <v>0</v>
      </c>
      <c r="FI65" s="46" t="str">
        <f t="shared" si="62"/>
        <v/>
      </c>
      <c r="FJ65" s="46" t="str">
        <f t="shared" si="63"/>
        <v/>
      </c>
      <c r="FK65" s="46" t="b">
        <f t="shared" si="64"/>
        <v>0</v>
      </c>
      <c r="FL65" s="46" t="str">
        <f t="shared" si="65"/>
        <v/>
      </c>
      <c r="FM65" s="46" t="str">
        <f t="shared" si="66"/>
        <v/>
      </c>
      <c r="FN65" s="46" t="b">
        <f t="shared" si="67"/>
        <v>0</v>
      </c>
      <c r="FO65" s="46" t="str">
        <f t="shared" si="68"/>
        <v/>
      </c>
      <c r="FP65" s="46" t="str">
        <f t="shared" si="69"/>
        <v/>
      </c>
      <c r="FQ65" s="46" t="b">
        <f t="shared" si="70"/>
        <v>0</v>
      </c>
      <c r="FR65" s="46" t="str">
        <f t="shared" si="71"/>
        <v/>
      </c>
      <c r="FS65" s="46" t="str">
        <f t="shared" si="72"/>
        <v/>
      </c>
      <c r="FT65" s="46" t="b">
        <f t="shared" si="73"/>
        <v>0</v>
      </c>
      <c r="FU65" s="46" t="str">
        <f t="shared" si="74"/>
        <v/>
      </c>
      <c r="FV65" s="46" t="str">
        <f t="shared" si="75"/>
        <v/>
      </c>
      <c r="FW65" s="46" t="b">
        <f t="shared" si="76"/>
        <v>0</v>
      </c>
      <c r="FX65" s="46" t="str">
        <f t="shared" si="77"/>
        <v/>
      </c>
      <c r="FY65" s="46" t="str">
        <f t="shared" si="78"/>
        <v/>
      </c>
      <c r="FZ65" s="46" t="b">
        <f t="shared" si="79"/>
        <v>0</v>
      </c>
      <c r="GA65" s="46" t="str">
        <f t="shared" si="80"/>
        <v/>
      </c>
      <c r="GB65" s="46" t="str">
        <f t="shared" si="81"/>
        <v/>
      </c>
      <c r="GC65" s="46" t="b">
        <f t="shared" si="82"/>
        <v>0</v>
      </c>
      <c r="GD65" s="46" t="str">
        <f t="shared" si="83"/>
        <v/>
      </c>
      <c r="GE65" s="46" t="str">
        <f t="shared" si="84"/>
        <v/>
      </c>
      <c r="GF65" s="46" t="b">
        <f t="shared" si="85"/>
        <v>0</v>
      </c>
      <c r="GG65" s="46" t="b">
        <f t="shared" si="86"/>
        <v>0</v>
      </c>
      <c r="GH65" s="46" t="str">
        <f t="shared" si="87"/>
        <v/>
      </c>
      <c r="GI65" s="46" t="str">
        <f t="shared" si="88"/>
        <v/>
      </c>
      <c r="GJ65" s="46" t="str">
        <f t="shared" si="89"/>
        <v/>
      </c>
      <c r="GK65" s="46" t="b">
        <f t="shared" si="90"/>
        <v>0</v>
      </c>
      <c r="GL65" s="46" t="str">
        <f t="shared" si="91"/>
        <v/>
      </c>
      <c r="GM65" s="46" t="str">
        <f t="shared" si="92"/>
        <v/>
      </c>
      <c r="GN65" s="46" t="str">
        <f t="shared" si="93"/>
        <v/>
      </c>
      <c r="GO65" s="46" t="b">
        <f t="shared" si="94"/>
        <v>0</v>
      </c>
      <c r="GP65" s="46" t="str">
        <f t="shared" si="95"/>
        <v/>
      </c>
      <c r="GQ65" s="46" t="str">
        <f t="shared" si="96"/>
        <v/>
      </c>
      <c r="GR65" s="46" t="b">
        <f t="shared" si="97"/>
        <v>0</v>
      </c>
      <c r="GS65" s="46" t="str">
        <f t="shared" si="98"/>
        <v/>
      </c>
      <c r="GT65" s="46" t="str">
        <f t="shared" si="99"/>
        <v/>
      </c>
      <c r="GU65" s="46" t="b">
        <f t="shared" si="100"/>
        <v>0</v>
      </c>
      <c r="GV65" s="46" t="b">
        <f t="shared" si="101"/>
        <v>0</v>
      </c>
      <c r="GW65" s="46" t="b">
        <f t="shared" si="102"/>
        <v>0</v>
      </c>
      <c r="GX65" s="46" t="b">
        <f t="shared" si="103"/>
        <v>0</v>
      </c>
      <c r="GY65" s="46" t="b">
        <f t="shared" si="104"/>
        <v>0</v>
      </c>
      <c r="GZ65" s="46" t="b">
        <f t="shared" si="105"/>
        <v>0</v>
      </c>
      <c r="HA65" s="46" t="b">
        <f t="shared" si="106"/>
        <v>0</v>
      </c>
      <c r="HB65" s="46" t="b">
        <f t="shared" si="107"/>
        <v>0</v>
      </c>
      <c r="HC65" s="46" t="b">
        <f t="shared" si="108"/>
        <v>0</v>
      </c>
      <c r="HD65" s="46" t="b">
        <f t="shared" si="109"/>
        <v>0</v>
      </c>
      <c r="HE65" s="46" t="b">
        <f t="shared" si="110"/>
        <v>0</v>
      </c>
      <c r="HF65" s="46" t="b">
        <f t="shared" si="111"/>
        <v>0</v>
      </c>
      <c r="HG65" s="46" t="b">
        <f t="shared" si="112"/>
        <v>0</v>
      </c>
      <c r="HH65" s="46" t="b">
        <f t="shared" si="113"/>
        <v>0</v>
      </c>
      <c r="HI65" s="46" t="b">
        <f t="shared" si="114"/>
        <v>0</v>
      </c>
      <c r="HJ65" s="46" t="b">
        <f t="shared" si="115"/>
        <v>0</v>
      </c>
      <c r="HK65" s="46" t="b">
        <f t="shared" si="116"/>
        <v>0</v>
      </c>
      <c r="HL65" s="46" t="b">
        <f t="shared" si="117"/>
        <v>0</v>
      </c>
      <c r="HM65" s="46" t="b">
        <f t="shared" si="118"/>
        <v>0</v>
      </c>
      <c r="HN65" s="46" t="b">
        <f t="shared" si="119"/>
        <v>0</v>
      </c>
      <c r="HO65" s="46" t="b">
        <f t="shared" si="120"/>
        <v>0</v>
      </c>
      <c r="HP65" s="46" t="b">
        <f t="shared" si="156"/>
        <v>0</v>
      </c>
      <c r="HQ65" s="46" t="str">
        <f t="shared" si="121"/>
        <v/>
      </c>
      <c r="HR65" s="46" t="str">
        <f t="shared" si="157"/>
        <v/>
      </c>
      <c r="HS65" s="46" t="str">
        <f t="shared" si="158"/>
        <v/>
      </c>
      <c r="HT65" s="46" t="b">
        <f t="shared" si="159"/>
        <v>0</v>
      </c>
      <c r="HU65" s="46" t="b">
        <f t="shared" si="160"/>
        <v>0</v>
      </c>
      <c r="HV65" s="46" t="b">
        <f t="shared" si="161"/>
        <v>0</v>
      </c>
      <c r="HW65" s="46" t="b">
        <f t="shared" si="162"/>
        <v>0</v>
      </c>
      <c r="HX65" s="46" t="b">
        <f t="shared" si="163"/>
        <v>0</v>
      </c>
      <c r="HY65" s="46" t="b">
        <f t="shared" si="122"/>
        <v>0</v>
      </c>
      <c r="HZ65" s="46" t="b">
        <f t="shared" si="123"/>
        <v>0</v>
      </c>
      <c r="IA65" s="46" t="str">
        <f t="shared" si="124"/>
        <v/>
      </c>
      <c r="IB65" s="46" t="str">
        <f t="shared" si="125"/>
        <v/>
      </c>
      <c r="IC65" s="46" t="str">
        <f t="shared" si="126"/>
        <v/>
      </c>
      <c r="ID65" s="46" t="str">
        <f t="shared" si="127"/>
        <v/>
      </c>
      <c r="IE65" s="46" t="b">
        <f t="shared" si="128"/>
        <v>0</v>
      </c>
      <c r="IF65" s="46" t="str">
        <f t="shared" si="129"/>
        <v/>
      </c>
      <c r="IG65" s="46" t="str">
        <f t="shared" si="130"/>
        <v/>
      </c>
      <c r="IH65" s="46" t="b">
        <f t="shared" si="131"/>
        <v>0</v>
      </c>
      <c r="II65" s="46" t="b">
        <f t="shared" si="132"/>
        <v>0</v>
      </c>
      <c r="IJ65" s="46" t="b">
        <f t="shared" si="133"/>
        <v>0</v>
      </c>
      <c r="IK65" s="46" t="str">
        <f t="shared" si="134"/>
        <v/>
      </c>
      <c r="IL65" s="46" t="str">
        <f t="shared" si="135"/>
        <v/>
      </c>
      <c r="IM65" s="46" t="b">
        <f t="shared" si="136"/>
        <v>0</v>
      </c>
      <c r="IN65" s="46" t="b">
        <f t="shared" si="137"/>
        <v>0</v>
      </c>
      <c r="IO65" s="46" t="b">
        <f t="shared" si="138"/>
        <v>0</v>
      </c>
      <c r="IP65" s="46" t="b">
        <f t="shared" si="139"/>
        <v>0</v>
      </c>
      <c r="IQ65" s="46" t="b">
        <f t="shared" si="140"/>
        <v>0</v>
      </c>
      <c r="IR65" s="46" t="b">
        <f t="shared" si="141"/>
        <v>0</v>
      </c>
      <c r="IS65" s="46" t="b">
        <f t="shared" si="142"/>
        <v>0</v>
      </c>
      <c r="IT65" s="46" t="b">
        <f t="shared" si="143"/>
        <v>0</v>
      </c>
      <c r="IU65" s="46" t="b">
        <f t="shared" si="144"/>
        <v>0</v>
      </c>
      <c r="IV65" s="46" t="b">
        <f t="shared" si="145"/>
        <v>0</v>
      </c>
      <c r="IW65" s="46" t="b">
        <f t="shared" si="146"/>
        <v>0</v>
      </c>
      <c r="IX65" s="46" t="b">
        <f t="shared" si="147"/>
        <v>0</v>
      </c>
      <c r="IY65" s="46" t="b">
        <f t="shared" si="148"/>
        <v>0</v>
      </c>
    </row>
    <row r="66" spans="2:259" x14ac:dyDescent="0.3">
      <c r="B66" s="48">
        <v>54</v>
      </c>
      <c r="C66" s="61" t="str">
        <f t="shared" si="28"/>
        <v/>
      </c>
      <c r="D66" s="53"/>
      <c r="E66" s="52"/>
      <c r="F66" s="112"/>
      <c r="G66" s="52"/>
      <c r="H66" s="53"/>
      <c r="I66" s="52"/>
      <c r="J66" s="52"/>
      <c r="K66" s="53"/>
      <c r="L66" s="55"/>
      <c r="M66" s="108"/>
      <c r="N66" s="56"/>
      <c r="O66" s="52"/>
      <c r="P66" s="52"/>
      <c r="Q66" s="52"/>
      <c r="R66" s="52"/>
      <c r="S66" s="52"/>
      <c r="T66" s="53"/>
      <c r="U66" s="52"/>
      <c r="V66" s="52"/>
      <c r="W66" s="55"/>
      <c r="X66" s="55"/>
      <c r="Y66" s="52"/>
      <c r="Z66" s="55"/>
      <c r="AA66" s="52"/>
      <c r="AB66" s="53"/>
      <c r="AC66" s="53"/>
      <c r="AD66" s="53"/>
      <c r="AE66" s="57"/>
      <c r="AF66" s="113"/>
      <c r="AG66" s="57"/>
      <c r="AH66" s="58"/>
      <c r="AI66" s="58"/>
      <c r="AJ66" s="58"/>
      <c r="AK66" s="114"/>
      <c r="AL66" s="58"/>
      <c r="AM66" s="114"/>
      <c r="AN66" s="58"/>
      <c r="AO66" s="114"/>
      <c r="AP66" s="58"/>
      <c r="AQ66" s="114"/>
      <c r="AR66" s="58"/>
      <c r="AS66" s="114"/>
      <c r="AT66" s="58"/>
      <c r="AU66" s="114"/>
      <c r="AV66" s="58"/>
      <c r="AW66" s="114"/>
      <c r="AX66" s="58"/>
      <c r="AY66" s="114"/>
      <c r="AZ66" s="58"/>
      <c r="BA66" s="114"/>
      <c r="BB66" s="58"/>
      <c r="BC66" s="114"/>
      <c r="BD66" s="58"/>
      <c r="BE66" s="58"/>
      <c r="BF66" s="58"/>
      <c r="BG66" s="59"/>
      <c r="BH66" s="58"/>
      <c r="BI66" s="114"/>
      <c r="BJ66" s="53"/>
      <c r="BK66" s="58"/>
      <c r="BL66" s="114"/>
      <c r="BM66" s="58"/>
      <c r="BN66" s="114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3"/>
      <c r="CL66" s="58"/>
      <c r="CM66" s="58"/>
      <c r="CN66" s="60"/>
      <c r="CO66" s="57"/>
      <c r="CP66" s="58"/>
      <c r="CQ66" s="60"/>
      <c r="CR66" s="57"/>
      <c r="CS66" s="58"/>
      <c r="CT66" s="59"/>
      <c r="CU66" s="58"/>
      <c r="CV66" s="59"/>
      <c r="CW66" s="58"/>
      <c r="CX66" s="59"/>
      <c r="CY66" s="58"/>
      <c r="CZ66" s="58"/>
      <c r="DA66" s="58"/>
      <c r="DB66" s="53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7"/>
      <c r="DO66" s="57"/>
      <c r="DP66" s="57"/>
      <c r="DQ66" s="76" t="str">
        <f t="shared" si="30"/>
        <v/>
      </c>
      <c r="DR66" s="53"/>
      <c r="DS66" s="46" t="b">
        <f t="shared" si="149"/>
        <v>0</v>
      </c>
      <c r="DT66" s="46" t="str">
        <f t="shared" si="31"/>
        <v/>
      </c>
      <c r="DU66" s="46" t="b">
        <f t="shared" si="32"/>
        <v>0</v>
      </c>
      <c r="DV66" s="46" t="b">
        <f t="shared" si="33"/>
        <v>0</v>
      </c>
      <c r="DW66" s="46" t="b">
        <f t="shared" si="34"/>
        <v>0</v>
      </c>
      <c r="DY66" s="46" t="b">
        <f t="shared" si="35"/>
        <v>0</v>
      </c>
      <c r="DZ66" s="46" t="b">
        <f t="shared" si="36"/>
        <v>0</v>
      </c>
      <c r="EB66" s="46" t="b">
        <f t="shared" si="150"/>
        <v>0</v>
      </c>
      <c r="EC66" s="46" t="b">
        <f t="shared" si="151"/>
        <v>0</v>
      </c>
      <c r="ED66" s="46" t="b">
        <f t="shared" si="152"/>
        <v>0</v>
      </c>
      <c r="EE66" s="46" t="b">
        <f t="shared" si="153"/>
        <v>0</v>
      </c>
      <c r="EF66" s="46" t="b">
        <f t="shared" si="154"/>
        <v>0</v>
      </c>
      <c r="EG66" s="46" t="b">
        <f t="shared" si="155"/>
        <v>0</v>
      </c>
      <c r="EH66" s="46" t="b">
        <f t="shared" si="37"/>
        <v>0</v>
      </c>
      <c r="EI66" s="46" t="b">
        <f t="shared" si="38"/>
        <v>0</v>
      </c>
      <c r="EK66" s="46" t="b">
        <f t="shared" si="39"/>
        <v>0</v>
      </c>
      <c r="EL66" s="46" t="b">
        <f t="shared" si="40"/>
        <v>0</v>
      </c>
      <c r="EM66" s="46" t="b">
        <f t="shared" si="41"/>
        <v>0</v>
      </c>
      <c r="EN66" s="46" t="b">
        <f t="shared" si="42"/>
        <v>0</v>
      </c>
      <c r="EO66" s="46" t="b">
        <f t="shared" si="43"/>
        <v>0</v>
      </c>
      <c r="EP66" s="46" t="b">
        <f t="shared" si="44"/>
        <v>0</v>
      </c>
      <c r="EQ66" s="46" t="b">
        <f t="shared" si="45"/>
        <v>0</v>
      </c>
      <c r="ER66" s="46" t="b">
        <f>OR(AA66='Tablas '!$T$4,AA66='Tablas '!$T$7,AA66='Tablas '!$T$8,AA66='Tablas '!$T$11)</f>
        <v>0</v>
      </c>
      <c r="ES66" s="46" t="str">
        <f t="shared" si="46"/>
        <v/>
      </c>
      <c r="ET66" s="46" t="str">
        <f t="shared" si="47"/>
        <v/>
      </c>
      <c r="EU66" s="46" t="str">
        <f t="shared" si="48"/>
        <v/>
      </c>
      <c r="EV66" s="46" t="b">
        <f t="shared" si="49"/>
        <v>0</v>
      </c>
      <c r="EW66" s="46" t="b">
        <f t="shared" si="50"/>
        <v>0</v>
      </c>
      <c r="EX66" s="46" t="b">
        <f t="shared" si="51"/>
        <v>0</v>
      </c>
      <c r="EY66" s="46" t="b">
        <f t="shared" si="52"/>
        <v>0</v>
      </c>
      <c r="EZ66" s="46" t="b">
        <f t="shared" si="53"/>
        <v>0</v>
      </c>
      <c r="FA66" s="46" t="b">
        <f t="shared" si="54"/>
        <v>0</v>
      </c>
      <c r="FB66" s="46" t="b">
        <f t="shared" si="55"/>
        <v>0</v>
      </c>
      <c r="FC66" s="46" t="str">
        <f t="shared" si="56"/>
        <v/>
      </c>
      <c r="FD66" s="46" t="str">
        <f t="shared" si="57"/>
        <v/>
      </c>
      <c r="FE66" s="46" t="b">
        <f t="shared" si="58"/>
        <v>0</v>
      </c>
      <c r="FF66" s="46" t="str">
        <f t="shared" si="59"/>
        <v/>
      </c>
      <c r="FG66" s="46" t="str">
        <f t="shared" si="60"/>
        <v/>
      </c>
      <c r="FH66" s="46" t="b">
        <f t="shared" si="61"/>
        <v>0</v>
      </c>
      <c r="FI66" s="46" t="str">
        <f t="shared" si="62"/>
        <v/>
      </c>
      <c r="FJ66" s="46" t="str">
        <f t="shared" si="63"/>
        <v/>
      </c>
      <c r="FK66" s="46" t="b">
        <f t="shared" si="64"/>
        <v>0</v>
      </c>
      <c r="FL66" s="46" t="str">
        <f t="shared" si="65"/>
        <v/>
      </c>
      <c r="FM66" s="46" t="str">
        <f t="shared" si="66"/>
        <v/>
      </c>
      <c r="FN66" s="46" t="b">
        <f t="shared" si="67"/>
        <v>0</v>
      </c>
      <c r="FO66" s="46" t="str">
        <f t="shared" si="68"/>
        <v/>
      </c>
      <c r="FP66" s="46" t="str">
        <f t="shared" si="69"/>
        <v/>
      </c>
      <c r="FQ66" s="46" t="b">
        <f t="shared" si="70"/>
        <v>0</v>
      </c>
      <c r="FR66" s="46" t="str">
        <f t="shared" si="71"/>
        <v/>
      </c>
      <c r="FS66" s="46" t="str">
        <f t="shared" si="72"/>
        <v/>
      </c>
      <c r="FT66" s="46" t="b">
        <f t="shared" si="73"/>
        <v>0</v>
      </c>
      <c r="FU66" s="46" t="str">
        <f t="shared" si="74"/>
        <v/>
      </c>
      <c r="FV66" s="46" t="str">
        <f t="shared" si="75"/>
        <v/>
      </c>
      <c r="FW66" s="46" t="b">
        <f t="shared" si="76"/>
        <v>0</v>
      </c>
      <c r="FX66" s="46" t="str">
        <f t="shared" si="77"/>
        <v/>
      </c>
      <c r="FY66" s="46" t="str">
        <f t="shared" si="78"/>
        <v/>
      </c>
      <c r="FZ66" s="46" t="b">
        <f t="shared" si="79"/>
        <v>0</v>
      </c>
      <c r="GA66" s="46" t="str">
        <f t="shared" si="80"/>
        <v/>
      </c>
      <c r="GB66" s="46" t="str">
        <f t="shared" si="81"/>
        <v/>
      </c>
      <c r="GC66" s="46" t="b">
        <f t="shared" si="82"/>
        <v>0</v>
      </c>
      <c r="GD66" s="46" t="str">
        <f t="shared" si="83"/>
        <v/>
      </c>
      <c r="GE66" s="46" t="str">
        <f t="shared" si="84"/>
        <v/>
      </c>
      <c r="GF66" s="46" t="b">
        <f t="shared" si="85"/>
        <v>0</v>
      </c>
      <c r="GG66" s="46" t="b">
        <f t="shared" si="86"/>
        <v>0</v>
      </c>
      <c r="GH66" s="46" t="str">
        <f t="shared" si="87"/>
        <v/>
      </c>
      <c r="GI66" s="46" t="str">
        <f t="shared" si="88"/>
        <v/>
      </c>
      <c r="GJ66" s="46" t="str">
        <f t="shared" si="89"/>
        <v/>
      </c>
      <c r="GK66" s="46" t="b">
        <f t="shared" si="90"/>
        <v>0</v>
      </c>
      <c r="GL66" s="46" t="str">
        <f t="shared" si="91"/>
        <v/>
      </c>
      <c r="GM66" s="46" t="str">
        <f t="shared" si="92"/>
        <v/>
      </c>
      <c r="GN66" s="46" t="str">
        <f t="shared" si="93"/>
        <v/>
      </c>
      <c r="GO66" s="46" t="b">
        <f t="shared" si="94"/>
        <v>0</v>
      </c>
      <c r="GP66" s="46" t="str">
        <f t="shared" si="95"/>
        <v/>
      </c>
      <c r="GQ66" s="46" t="str">
        <f t="shared" si="96"/>
        <v/>
      </c>
      <c r="GR66" s="46" t="b">
        <f t="shared" si="97"/>
        <v>0</v>
      </c>
      <c r="GS66" s="46" t="str">
        <f t="shared" si="98"/>
        <v/>
      </c>
      <c r="GT66" s="46" t="str">
        <f t="shared" si="99"/>
        <v/>
      </c>
      <c r="GU66" s="46" t="b">
        <f t="shared" si="100"/>
        <v>0</v>
      </c>
      <c r="GV66" s="46" t="b">
        <f t="shared" si="101"/>
        <v>0</v>
      </c>
      <c r="GW66" s="46" t="b">
        <f t="shared" si="102"/>
        <v>0</v>
      </c>
      <c r="GX66" s="46" t="b">
        <f t="shared" si="103"/>
        <v>0</v>
      </c>
      <c r="GY66" s="46" t="b">
        <f t="shared" si="104"/>
        <v>0</v>
      </c>
      <c r="GZ66" s="46" t="b">
        <f t="shared" si="105"/>
        <v>0</v>
      </c>
      <c r="HA66" s="46" t="b">
        <f t="shared" si="106"/>
        <v>0</v>
      </c>
      <c r="HB66" s="46" t="b">
        <f t="shared" si="107"/>
        <v>0</v>
      </c>
      <c r="HC66" s="46" t="b">
        <f t="shared" si="108"/>
        <v>0</v>
      </c>
      <c r="HD66" s="46" t="b">
        <f t="shared" si="109"/>
        <v>0</v>
      </c>
      <c r="HE66" s="46" t="b">
        <f t="shared" si="110"/>
        <v>0</v>
      </c>
      <c r="HF66" s="46" t="b">
        <f t="shared" si="111"/>
        <v>0</v>
      </c>
      <c r="HG66" s="46" t="b">
        <f t="shared" si="112"/>
        <v>0</v>
      </c>
      <c r="HH66" s="46" t="b">
        <f t="shared" si="113"/>
        <v>0</v>
      </c>
      <c r="HI66" s="46" t="b">
        <f t="shared" si="114"/>
        <v>0</v>
      </c>
      <c r="HJ66" s="46" t="b">
        <f t="shared" si="115"/>
        <v>0</v>
      </c>
      <c r="HK66" s="46" t="b">
        <f t="shared" si="116"/>
        <v>0</v>
      </c>
      <c r="HL66" s="46" t="b">
        <f t="shared" si="117"/>
        <v>0</v>
      </c>
      <c r="HM66" s="46" t="b">
        <f t="shared" si="118"/>
        <v>0</v>
      </c>
      <c r="HN66" s="46" t="b">
        <f t="shared" si="119"/>
        <v>0</v>
      </c>
      <c r="HO66" s="46" t="b">
        <f t="shared" si="120"/>
        <v>0</v>
      </c>
      <c r="HP66" s="46" t="b">
        <f t="shared" si="156"/>
        <v>0</v>
      </c>
      <c r="HQ66" s="46" t="str">
        <f t="shared" si="121"/>
        <v/>
      </c>
      <c r="HR66" s="46" t="str">
        <f t="shared" si="157"/>
        <v/>
      </c>
      <c r="HS66" s="46" t="str">
        <f t="shared" si="158"/>
        <v/>
      </c>
      <c r="HT66" s="46" t="b">
        <f t="shared" si="159"/>
        <v>0</v>
      </c>
      <c r="HU66" s="46" t="b">
        <f t="shared" si="160"/>
        <v>0</v>
      </c>
      <c r="HV66" s="46" t="b">
        <f t="shared" si="161"/>
        <v>0</v>
      </c>
      <c r="HW66" s="46" t="b">
        <f t="shared" si="162"/>
        <v>0</v>
      </c>
      <c r="HX66" s="46" t="b">
        <f t="shared" si="163"/>
        <v>0</v>
      </c>
      <c r="HY66" s="46" t="b">
        <f t="shared" si="122"/>
        <v>0</v>
      </c>
      <c r="HZ66" s="46" t="b">
        <f t="shared" si="123"/>
        <v>0</v>
      </c>
      <c r="IA66" s="46" t="str">
        <f t="shared" si="124"/>
        <v/>
      </c>
      <c r="IB66" s="46" t="str">
        <f t="shared" si="125"/>
        <v/>
      </c>
      <c r="IC66" s="46" t="str">
        <f t="shared" si="126"/>
        <v/>
      </c>
      <c r="ID66" s="46" t="str">
        <f t="shared" si="127"/>
        <v/>
      </c>
      <c r="IE66" s="46" t="b">
        <f t="shared" si="128"/>
        <v>0</v>
      </c>
      <c r="IF66" s="46" t="str">
        <f t="shared" si="129"/>
        <v/>
      </c>
      <c r="IG66" s="46" t="str">
        <f t="shared" si="130"/>
        <v/>
      </c>
      <c r="IH66" s="46" t="b">
        <f t="shared" si="131"/>
        <v>0</v>
      </c>
      <c r="II66" s="46" t="b">
        <f t="shared" si="132"/>
        <v>0</v>
      </c>
      <c r="IJ66" s="46" t="b">
        <f t="shared" si="133"/>
        <v>0</v>
      </c>
      <c r="IK66" s="46" t="str">
        <f t="shared" si="134"/>
        <v/>
      </c>
      <c r="IL66" s="46" t="str">
        <f t="shared" si="135"/>
        <v/>
      </c>
      <c r="IM66" s="46" t="b">
        <f t="shared" si="136"/>
        <v>0</v>
      </c>
      <c r="IN66" s="46" t="b">
        <f t="shared" si="137"/>
        <v>0</v>
      </c>
      <c r="IO66" s="46" t="b">
        <f t="shared" si="138"/>
        <v>0</v>
      </c>
      <c r="IP66" s="46" t="b">
        <f t="shared" si="139"/>
        <v>0</v>
      </c>
      <c r="IQ66" s="46" t="b">
        <f t="shared" si="140"/>
        <v>0</v>
      </c>
      <c r="IR66" s="46" t="b">
        <f t="shared" si="141"/>
        <v>0</v>
      </c>
      <c r="IS66" s="46" t="b">
        <f t="shared" si="142"/>
        <v>0</v>
      </c>
      <c r="IT66" s="46" t="b">
        <f t="shared" si="143"/>
        <v>0</v>
      </c>
      <c r="IU66" s="46" t="b">
        <f t="shared" si="144"/>
        <v>0</v>
      </c>
      <c r="IV66" s="46" t="b">
        <f t="shared" si="145"/>
        <v>0</v>
      </c>
      <c r="IW66" s="46" t="b">
        <f t="shared" si="146"/>
        <v>0</v>
      </c>
      <c r="IX66" s="46" t="b">
        <f t="shared" si="147"/>
        <v>0</v>
      </c>
      <c r="IY66" s="46" t="b">
        <f t="shared" si="148"/>
        <v>0</v>
      </c>
    </row>
    <row r="67" spans="2:259" x14ac:dyDescent="0.3">
      <c r="B67" s="48">
        <v>55</v>
      </c>
      <c r="C67" s="61" t="str">
        <f t="shared" si="28"/>
        <v/>
      </c>
      <c r="D67" s="53"/>
      <c r="E67" s="52"/>
      <c r="F67" s="112"/>
      <c r="G67" s="52"/>
      <c r="H67" s="53"/>
      <c r="I67" s="52"/>
      <c r="J67" s="52"/>
      <c r="K67" s="53"/>
      <c r="L67" s="55"/>
      <c r="M67" s="108"/>
      <c r="N67" s="56"/>
      <c r="O67" s="52"/>
      <c r="P67" s="52"/>
      <c r="Q67" s="52"/>
      <c r="R67" s="52"/>
      <c r="S67" s="52"/>
      <c r="T67" s="53"/>
      <c r="U67" s="52"/>
      <c r="V67" s="52"/>
      <c r="W67" s="55"/>
      <c r="X67" s="55"/>
      <c r="Y67" s="52"/>
      <c r="Z67" s="55"/>
      <c r="AA67" s="52"/>
      <c r="AB67" s="53"/>
      <c r="AC67" s="53"/>
      <c r="AD67" s="53"/>
      <c r="AE67" s="57"/>
      <c r="AF67" s="113"/>
      <c r="AG67" s="57"/>
      <c r="AH67" s="58"/>
      <c r="AI67" s="58"/>
      <c r="AJ67" s="58"/>
      <c r="AK67" s="114"/>
      <c r="AL67" s="58"/>
      <c r="AM67" s="114"/>
      <c r="AN67" s="58"/>
      <c r="AO67" s="114"/>
      <c r="AP67" s="58"/>
      <c r="AQ67" s="114"/>
      <c r="AR67" s="58"/>
      <c r="AS67" s="114"/>
      <c r="AT67" s="58"/>
      <c r="AU67" s="114"/>
      <c r="AV67" s="58"/>
      <c r="AW67" s="114"/>
      <c r="AX67" s="58"/>
      <c r="AY67" s="114"/>
      <c r="AZ67" s="58"/>
      <c r="BA67" s="114"/>
      <c r="BB67" s="58"/>
      <c r="BC67" s="114"/>
      <c r="BD67" s="58"/>
      <c r="BE67" s="58"/>
      <c r="BF67" s="58"/>
      <c r="BG67" s="59"/>
      <c r="BH67" s="58"/>
      <c r="BI67" s="114"/>
      <c r="BJ67" s="53"/>
      <c r="BK67" s="58"/>
      <c r="BL67" s="114"/>
      <c r="BM67" s="58"/>
      <c r="BN67" s="114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3"/>
      <c r="CL67" s="58"/>
      <c r="CM67" s="58"/>
      <c r="CN67" s="60"/>
      <c r="CO67" s="57"/>
      <c r="CP67" s="58"/>
      <c r="CQ67" s="60"/>
      <c r="CR67" s="57"/>
      <c r="CS67" s="58"/>
      <c r="CT67" s="59"/>
      <c r="CU67" s="58"/>
      <c r="CV67" s="59"/>
      <c r="CW67" s="58"/>
      <c r="CX67" s="59"/>
      <c r="CY67" s="58"/>
      <c r="CZ67" s="58"/>
      <c r="DA67" s="58"/>
      <c r="DB67" s="53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7"/>
      <c r="DO67" s="57"/>
      <c r="DP67" s="57"/>
      <c r="DQ67" s="76" t="str">
        <f t="shared" si="30"/>
        <v/>
      </c>
      <c r="DR67" s="53"/>
      <c r="DS67" s="46" t="b">
        <f t="shared" si="149"/>
        <v>0</v>
      </c>
      <c r="DT67" s="46" t="str">
        <f t="shared" si="31"/>
        <v/>
      </c>
      <c r="DU67" s="46" t="b">
        <f t="shared" si="32"/>
        <v>0</v>
      </c>
      <c r="DV67" s="46" t="b">
        <f t="shared" si="33"/>
        <v>0</v>
      </c>
      <c r="DW67" s="46" t="b">
        <f t="shared" si="34"/>
        <v>0</v>
      </c>
      <c r="DY67" s="46" t="b">
        <f t="shared" si="35"/>
        <v>0</v>
      </c>
      <c r="DZ67" s="46" t="b">
        <f t="shared" si="36"/>
        <v>0</v>
      </c>
      <c r="EB67" s="46" t="b">
        <f t="shared" si="150"/>
        <v>0</v>
      </c>
      <c r="EC67" s="46" t="b">
        <f t="shared" si="151"/>
        <v>0</v>
      </c>
      <c r="ED67" s="46" t="b">
        <f t="shared" si="152"/>
        <v>0</v>
      </c>
      <c r="EE67" s="46" t="b">
        <f t="shared" si="153"/>
        <v>0</v>
      </c>
      <c r="EF67" s="46" t="b">
        <f t="shared" si="154"/>
        <v>0</v>
      </c>
      <c r="EG67" s="46" t="b">
        <f t="shared" si="155"/>
        <v>0</v>
      </c>
      <c r="EH67" s="46" t="b">
        <f t="shared" si="37"/>
        <v>0</v>
      </c>
      <c r="EI67" s="46" t="b">
        <f t="shared" si="38"/>
        <v>0</v>
      </c>
      <c r="EK67" s="46" t="b">
        <f t="shared" si="39"/>
        <v>0</v>
      </c>
      <c r="EL67" s="46" t="b">
        <f t="shared" si="40"/>
        <v>0</v>
      </c>
      <c r="EM67" s="46" t="b">
        <f t="shared" si="41"/>
        <v>0</v>
      </c>
      <c r="EN67" s="46" t="b">
        <f t="shared" si="42"/>
        <v>0</v>
      </c>
      <c r="EO67" s="46" t="b">
        <f t="shared" si="43"/>
        <v>0</v>
      </c>
      <c r="EP67" s="46" t="b">
        <f t="shared" si="44"/>
        <v>0</v>
      </c>
      <c r="EQ67" s="46" t="b">
        <f t="shared" si="45"/>
        <v>0</v>
      </c>
      <c r="ER67" s="46" t="b">
        <f>OR(AA67='Tablas '!$T$4,AA67='Tablas '!$T$7,AA67='Tablas '!$T$8,AA67='Tablas '!$T$11)</f>
        <v>0</v>
      </c>
      <c r="ES67" s="46" t="str">
        <f t="shared" si="46"/>
        <v/>
      </c>
      <c r="ET67" s="46" t="str">
        <f t="shared" si="47"/>
        <v/>
      </c>
      <c r="EU67" s="46" t="str">
        <f t="shared" si="48"/>
        <v/>
      </c>
      <c r="EV67" s="46" t="b">
        <f t="shared" si="49"/>
        <v>0</v>
      </c>
      <c r="EW67" s="46" t="b">
        <f t="shared" si="50"/>
        <v>0</v>
      </c>
      <c r="EX67" s="46" t="b">
        <f t="shared" si="51"/>
        <v>0</v>
      </c>
      <c r="EY67" s="46" t="b">
        <f t="shared" si="52"/>
        <v>0</v>
      </c>
      <c r="EZ67" s="46" t="b">
        <f t="shared" si="53"/>
        <v>0</v>
      </c>
      <c r="FA67" s="46" t="b">
        <f t="shared" si="54"/>
        <v>0</v>
      </c>
      <c r="FB67" s="46" t="b">
        <f t="shared" si="55"/>
        <v>0</v>
      </c>
      <c r="FC67" s="46" t="str">
        <f t="shared" si="56"/>
        <v/>
      </c>
      <c r="FD67" s="46" t="str">
        <f t="shared" si="57"/>
        <v/>
      </c>
      <c r="FE67" s="46" t="b">
        <f t="shared" si="58"/>
        <v>0</v>
      </c>
      <c r="FF67" s="46" t="str">
        <f t="shared" si="59"/>
        <v/>
      </c>
      <c r="FG67" s="46" t="str">
        <f t="shared" si="60"/>
        <v/>
      </c>
      <c r="FH67" s="46" t="b">
        <f t="shared" si="61"/>
        <v>0</v>
      </c>
      <c r="FI67" s="46" t="str">
        <f t="shared" si="62"/>
        <v/>
      </c>
      <c r="FJ67" s="46" t="str">
        <f t="shared" si="63"/>
        <v/>
      </c>
      <c r="FK67" s="46" t="b">
        <f t="shared" si="64"/>
        <v>0</v>
      </c>
      <c r="FL67" s="46" t="str">
        <f t="shared" si="65"/>
        <v/>
      </c>
      <c r="FM67" s="46" t="str">
        <f t="shared" si="66"/>
        <v/>
      </c>
      <c r="FN67" s="46" t="b">
        <f t="shared" si="67"/>
        <v>0</v>
      </c>
      <c r="FO67" s="46" t="str">
        <f t="shared" si="68"/>
        <v/>
      </c>
      <c r="FP67" s="46" t="str">
        <f t="shared" si="69"/>
        <v/>
      </c>
      <c r="FQ67" s="46" t="b">
        <f t="shared" si="70"/>
        <v>0</v>
      </c>
      <c r="FR67" s="46" t="str">
        <f t="shared" si="71"/>
        <v/>
      </c>
      <c r="FS67" s="46" t="str">
        <f t="shared" si="72"/>
        <v/>
      </c>
      <c r="FT67" s="46" t="b">
        <f t="shared" si="73"/>
        <v>0</v>
      </c>
      <c r="FU67" s="46" t="str">
        <f t="shared" si="74"/>
        <v/>
      </c>
      <c r="FV67" s="46" t="str">
        <f t="shared" si="75"/>
        <v/>
      </c>
      <c r="FW67" s="46" t="b">
        <f t="shared" si="76"/>
        <v>0</v>
      </c>
      <c r="FX67" s="46" t="str">
        <f t="shared" si="77"/>
        <v/>
      </c>
      <c r="FY67" s="46" t="str">
        <f t="shared" si="78"/>
        <v/>
      </c>
      <c r="FZ67" s="46" t="b">
        <f t="shared" si="79"/>
        <v>0</v>
      </c>
      <c r="GA67" s="46" t="str">
        <f t="shared" si="80"/>
        <v/>
      </c>
      <c r="GB67" s="46" t="str">
        <f t="shared" si="81"/>
        <v/>
      </c>
      <c r="GC67" s="46" t="b">
        <f t="shared" si="82"/>
        <v>0</v>
      </c>
      <c r="GD67" s="46" t="str">
        <f t="shared" si="83"/>
        <v/>
      </c>
      <c r="GE67" s="46" t="str">
        <f t="shared" si="84"/>
        <v/>
      </c>
      <c r="GF67" s="46" t="b">
        <f t="shared" si="85"/>
        <v>0</v>
      </c>
      <c r="GG67" s="46" t="b">
        <f t="shared" si="86"/>
        <v>0</v>
      </c>
      <c r="GH67" s="46" t="str">
        <f t="shared" si="87"/>
        <v/>
      </c>
      <c r="GI67" s="46" t="str">
        <f t="shared" si="88"/>
        <v/>
      </c>
      <c r="GJ67" s="46" t="str">
        <f t="shared" si="89"/>
        <v/>
      </c>
      <c r="GK67" s="46" t="b">
        <f t="shared" si="90"/>
        <v>0</v>
      </c>
      <c r="GL67" s="46" t="str">
        <f t="shared" si="91"/>
        <v/>
      </c>
      <c r="GM67" s="46" t="str">
        <f t="shared" si="92"/>
        <v/>
      </c>
      <c r="GN67" s="46" t="str">
        <f t="shared" si="93"/>
        <v/>
      </c>
      <c r="GO67" s="46" t="b">
        <f t="shared" si="94"/>
        <v>0</v>
      </c>
      <c r="GP67" s="46" t="str">
        <f t="shared" si="95"/>
        <v/>
      </c>
      <c r="GQ67" s="46" t="str">
        <f t="shared" si="96"/>
        <v/>
      </c>
      <c r="GR67" s="46" t="b">
        <f t="shared" si="97"/>
        <v>0</v>
      </c>
      <c r="GS67" s="46" t="str">
        <f t="shared" si="98"/>
        <v/>
      </c>
      <c r="GT67" s="46" t="str">
        <f t="shared" si="99"/>
        <v/>
      </c>
      <c r="GU67" s="46" t="b">
        <f t="shared" si="100"/>
        <v>0</v>
      </c>
      <c r="GV67" s="46" t="b">
        <f t="shared" si="101"/>
        <v>0</v>
      </c>
      <c r="GW67" s="46" t="b">
        <f t="shared" si="102"/>
        <v>0</v>
      </c>
      <c r="GX67" s="46" t="b">
        <f t="shared" si="103"/>
        <v>0</v>
      </c>
      <c r="GY67" s="46" t="b">
        <f t="shared" si="104"/>
        <v>0</v>
      </c>
      <c r="GZ67" s="46" t="b">
        <f t="shared" si="105"/>
        <v>0</v>
      </c>
      <c r="HA67" s="46" t="b">
        <f t="shared" si="106"/>
        <v>0</v>
      </c>
      <c r="HB67" s="46" t="b">
        <f t="shared" si="107"/>
        <v>0</v>
      </c>
      <c r="HC67" s="46" t="b">
        <f t="shared" si="108"/>
        <v>0</v>
      </c>
      <c r="HD67" s="46" t="b">
        <f t="shared" si="109"/>
        <v>0</v>
      </c>
      <c r="HE67" s="46" t="b">
        <f t="shared" si="110"/>
        <v>0</v>
      </c>
      <c r="HF67" s="46" t="b">
        <f t="shared" si="111"/>
        <v>0</v>
      </c>
      <c r="HG67" s="46" t="b">
        <f t="shared" si="112"/>
        <v>0</v>
      </c>
      <c r="HH67" s="46" t="b">
        <f t="shared" si="113"/>
        <v>0</v>
      </c>
      <c r="HI67" s="46" t="b">
        <f t="shared" si="114"/>
        <v>0</v>
      </c>
      <c r="HJ67" s="46" t="b">
        <f t="shared" si="115"/>
        <v>0</v>
      </c>
      <c r="HK67" s="46" t="b">
        <f t="shared" si="116"/>
        <v>0</v>
      </c>
      <c r="HL67" s="46" t="b">
        <f t="shared" si="117"/>
        <v>0</v>
      </c>
      <c r="HM67" s="46" t="b">
        <f t="shared" si="118"/>
        <v>0</v>
      </c>
      <c r="HN67" s="46" t="b">
        <f t="shared" si="119"/>
        <v>0</v>
      </c>
      <c r="HO67" s="46" t="b">
        <f t="shared" si="120"/>
        <v>0</v>
      </c>
      <c r="HP67" s="46" t="b">
        <f t="shared" si="156"/>
        <v>0</v>
      </c>
      <c r="HQ67" s="46" t="str">
        <f t="shared" si="121"/>
        <v/>
      </c>
      <c r="HR67" s="46" t="str">
        <f t="shared" si="157"/>
        <v/>
      </c>
      <c r="HS67" s="46" t="str">
        <f t="shared" si="158"/>
        <v/>
      </c>
      <c r="HT67" s="46" t="b">
        <f t="shared" si="159"/>
        <v>0</v>
      </c>
      <c r="HU67" s="46" t="b">
        <f t="shared" si="160"/>
        <v>0</v>
      </c>
      <c r="HV67" s="46" t="b">
        <f t="shared" si="161"/>
        <v>0</v>
      </c>
      <c r="HW67" s="46" t="b">
        <f t="shared" si="162"/>
        <v>0</v>
      </c>
      <c r="HX67" s="46" t="b">
        <f t="shared" si="163"/>
        <v>0</v>
      </c>
      <c r="HY67" s="46" t="b">
        <f t="shared" si="122"/>
        <v>0</v>
      </c>
      <c r="HZ67" s="46" t="b">
        <f t="shared" si="123"/>
        <v>0</v>
      </c>
      <c r="IA67" s="46" t="str">
        <f t="shared" si="124"/>
        <v/>
      </c>
      <c r="IB67" s="46" t="str">
        <f t="shared" si="125"/>
        <v/>
      </c>
      <c r="IC67" s="46" t="str">
        <f t="shared" si="126"/>
        <v/>
      </c>
      <c r="ID67" s="46" t="str">
        <f t="shared" si="127"/>
        <v/>
      </c>
      <c r="IE67" s="46" t="b">
        <f t="shared" si="128"/>
        <v>0</v>
      </c>
      <c r="IF67" s="46" t="str">
        <f t="shared" si="129"/>
        <v/>
      </c>
      <c r="IG67" s="46" t="str">
        <f t="shared" si="130"/>
        <v/>
      </c>
      <c r="IH67" s="46" t="b">
        <f t="shared" si="131"/>
        <v>0</v>
      </c>
      <c r="II67" s="46" t="b">
        <f t="shared" si="132"/>
        <v>0</v>
      </c>
      <c r="IJ67" s="46" t="b">
        <f t="shared" si="133"/>
        <v>0</v>
      </c>
      <c r="IK67" s="46" t="str">
        <f t="shared" si="134"/>
        <v/>
      </c>
      <c r="IL67" s="46" t="str">
        <f t="shared" si="135"/>
        <v/>
      </c>
      <c r="IM67" s="46" t="b">
        <f t="shared" si="136"/>
        <v>0</v>
      </c>
      <c r="IN67" s="46" t="b">
        <f t="shared" si="137"/>
        <v>0</v>
      </c>
      <c r="IO67" s="46" t="b">
        <f t="shared" si="138"/>
        <v>0</v>
      </c>
      <c r="IP67" s="46" t="b">
        <f t="shared" si="139"/>
        <v>0</v>
      </c>
      <c r="IQ67" s="46" t="b">
        <f t="shared" si="140"/>
        <v>0</v>
      </c>
      <c r="IR67" s="46" t="b">
        <f t="shared" si="141"/>
        <v>0</v>
      </c>
      <c r="IS67" s="46" t="b">
        <f t="shared" si="142"/>
        <v>0</v>
      </c>
      <c r="IT67" s="46" t="b">
        <f t="shared" si="143"/>
        <v>0</v>
      </c>
      <c r="IU67" s="46" t="b">
        <f t="shared" si="144"/>
        <v>0</v>
      </c>
      <c r="IV67" s="46" t="b">
        <f t="shared" si="145"/>
        <v>0</v>
      </c>
      <c r="IW67" s="46" t="b">
        <f t="shared" si="146"/>
        <v>0</v>
      </c>
      <c r="IX67" s="46" t="b">
        <f t="shared" si="147"/>
        <v>0</v>
      </c>
      <c r="IY67" s="46" t="b">
        <f t="shared" si="148"/>
        <v>0</v>
      </c>
    </row>
    <row r="68" spans="2:259" x14ac:dyDescent="0.3">
      <c r="B68" s="48">
        <v>56</v>
      </c>
      <c r="C68" s="61" t="str">
        <f t="shared" si="28"/>
        <v/>
      </c>
      <c r="D68" s="53"/>
      <c r="E68" s="52"/>
      <c r="F68" s="112"/>
      <c r="G68" s="52"/>
      <c r="H68" s="53"/>
      <c r="I68" s="52"/>
      <c r="J68" s="52"/>
      <c r="K68" s="53"/>
      <c r="L68" s="55"/>
      <c r="M68" s="108"/>
      <c r="N68" s="56"/>
      <c r="O68" s="52"/>
      <c r="P68" s="52"/>
      <c r="Q68" s="52"/>
      <c r="R68" s="52"/>
      <c r="S68" s="52"/>
      <c r="T68" s="53"/>
      <c r="U68" s="52"/>
      <c r="V68" s="52"/>
      <c r="W68" s="55"/>
      <c r="X68" s="55"/>
      <c r="Y68" s="52"/>
      <c r="Z68" s="55"/>
      <c r="AA68" s="52"/>
      <c r="AB68" s="53"/>
      <c r="AC68" s="53"/>
      <c r="AD68" s="53"/>
      <c r="AE68" s="57"/>
      <c r="AF68" s="113"/>
      <c r="AG68" s="57"/>
      <c r="AH68" s="58"/>
      <c r="AI68" s="58"/>
      <c r="AJ68" s="58"/>
      <c r="AK68" s="114"/>
      <c r="AL68" s="58"/>
      <c r="AM68" s="114"/>
      <c r="AN68" s="58"/>
      <c r="AO68" s="114"/>
      <c r="AP68" s="58"/>
      <c r="AQ68" s="114"/>
      <c r="AR68" s="58"/>
      <c r="AS68" s="114"/>
      <c r="AT68" s="58"/>
      <c r="AU68" s="114"/>
      <c r="AV68" s="58"/>
      <c r="AW68" s="114"/>
      <c r="AX68" s="58"/>
      <c r="AY68" s="114"/>
      <c r="AZ68" s="58"/>
      <c r="BA68" s="114"/>
      <c r="BB68" s="58"/>
      <c r="BC68" s="114"/>
      <c r="BD68" s="58"/>
      <c r="BE68" s="58"/>
      <c r="BF68" s="58"/>
      <c r="BG68" s="59"/>
      <c r="BH68" s="58"/>
      <c r="BI68" s="114"/>
      <c r="BJ68" s="53"/>
      <c r="BK68" s="58"/>
      <c r="BL68" s="114"/>
      <c r="BM68" s="58"/>
      <c r="BN68" s="114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3"/>
      <c r="CL68" s="58"/>
      <c r="CM68" s="58"/>
      <c r="CN68" s="60"/>
      <c r="CO68" s="57"/>
      <c r="CP68" s="58"/>
      <c r="CQ68" s="60"/>
      <c r="CR68" s="57"/>
      <c r="CS68" s="58"/>
      <c r="CT68" s="59"/>
      <c r="CU68" s="58"/>
      <c r="CV68" s="59"/>
      <c r="CW68" s="58"/>
      <c r="CX68" s="59"/>
      <c r="CY68" s="58"/>
      <c r="CZ68" s="58"/>
      <c r="DA68" s="58"/>
      <c r="DB68" s="53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7"/>
      <c r="DO68" s="57"/>
      <c r="DP68" s="57"/>
      <c r="DQ68" s="76" t="str">
        <f t="shared" si="30"/>
        <v/>
      </c>
      <c r="DR68" s="53"/>
      <c r="DS68" s="46" t="b">
        <f t="shared" si="149"/>
        <v>0</v>
      </c>
      <c r="DT68" s="46" t="str">
        <f t="shared" si="31"/>
        <v/>
      </c>
      <c r="DU68" s="46" t="b">
        <f t="shared" si="32"/>
        <v>0</v>
      </c>
      <c r="DV68" s="46" t="b">
        <f t="shared" si="33"/>
        <v>0</v>
      </c>
      <c r="DW68" s="46" t="b">
        <f t="shared" si="34"/>
        <v>0</v>
      </c>
      <c r="DY68" s="46" t="b">
        <f t="shared" si="35"/>
        <v>0</v>
      </c>
      <c r="DZ68" s="46" t="b">
        <f t="shared" si="36"/>
        <v>0</v>
      </c>
      <c r="EB68" s="46" t="b">
        <f t="shared" si="150"/>
        <v>0</v>
      </c>
      <c r="EC68" s="46" t="b">
        <f t="shared" si="151"/>
        <v>0</v>
      </c>
      <c r="ED68" s="46" t="b">
        <f t="shared" si="152"/>
        <v>0</v>
      </c>
      <c r="EE68" s="46" t="b">
        <f t="shared" si="153"/>
        <v>0</v>
      </c>
      <c r="EF68" s="46" t="b">
        <f t="shared" si="154"/>
        <v>0</v>
      </c>
      <c r="EG68" s="46" t="b">
        <f t="shared" si="155"/>
        <v>0</v>
      </c>
      <c r="EH68" s="46" t="b">
        <f t="shared" si="37"/>
        <v>0</v>
      </c>
      <c r="EI68" s="46" t="b">
        <f t="shared" si="38"/>
        <v>0</v>
      </c>
      <c r="EK68" s="46" t="b">
        <f t="shared" si="39"/>
        <v>0</v>
      </c>
      <c r="EL68" s="46" t="b">
        <f t="shared" si="40"/>
        <v>0</v>
      </c>
      <c r="EM68" s="46" t="b">
        <f t="shared" si="41"/>
        <v>0</v>
      </c>
      <c r="EN68" s="46" t="b">
        <f t="shared" si="42"/>
        <v>0</v>
      </c>
      <c r="EO68" s="46" t="b">
        <f t="shared" si="43"/>
        <v>0</v>
      </c>
      <c r="EP68" s="46" t="b">
        <f t="shared" si="44"/>
        <v>0</v>
      </c>
      <c r="EQ68" s="46" t="b">
        <f t="shared" si="45"/>
        <v>0</v>
      </c>
      <c r="ER68" s="46" t="b">
        <f>OR(AA68='Tablas '!$T$4,AA68='Tablas '!$T$7,AA68='Tablas '!$T$8,AA68='Tablas '!$T$11)</f>
        <v>0</v>
      </c>
      <c r="ES68" s="46" t="str">
        <f t="shared" si="46"/>
        <v/>
      </c>
      <c r="ET68" s="46" t="str">
        <f t="shared" si="47"/>
        <v/>
      </c>
      <c r="EU68" s="46" t="str">
        <f t="shared" si="48"/>
        <v/>
      </c>
      <c r="EV68" s="46" t="b">
        <f t="shared" si="49"/>
        <v>0</v>
      </c>
      <c r="EW68" s="46" t="b">
        <f t="shared" si="50"/>
        <v>0</v>
      </c>
      <c r="EX68" s="46" t="b">
        <f t="shared" si="51"/>
        <v>0</v>
      </c>
      <c r="EY68" s="46" t="b">
        <f t="shared" si="52"/>
        <v>0</v>
      </c>
      <c r="EZ68" s="46" t="b">
        <f t="shared" si="53"/>
        <v>0</v>
      </c>
      <c r="FA68" s="46" t="b">
        <f t="shared" si="54"/>
        <v>0</v>
      </c>
      <c r="FB68" s="46" t="b">
        <f t="shared" si="55"/>
        <v>0</v>
      </c>
      <c r="FC68" s="46" t="str">
        <f t="shared" si="56"/>
        <v/>
      </c>
      <c r="FD68" s="46" t="str">
        <f t="shared" si="57"/>
        <v/>
      </c>
      <c r="FE68" s="46" t="b">
        <f t="shared" si="58"/>
        <v>0</v>
      </c>
      <c r="FF68" s="46" t="str">
        <f t="shared" si="59"/>
        <v/>
      </c>
      <c r="FG68" s="46" t="str">
        <f t="shared" si="60"/>
        <v/>
      </c>
      <c r="FH68" s="46" t="b">
        <f t="shared" si="61"/>
        <v>0</v>
      </c>
      <c r="FI68" s="46" t="str">
        <f t="shared" si="62"/>
        <v/>
      </c>
      <c r="FJ68" s="46" t="str">
        <f t="shared" si="63"/>
        <v/>
      </c>
      <c r="FK68" s="46" t="b">
        <f t="shared" si="64"/>
        <v>0</v>
      </c>
      <c r="FL68" s="46" t="str">
        <f t="shared" si="65"/>
        <v/>
      </c>
      <c r="FM68" s="46" t="str">
        <f t="shared" si="66"/>
        <v/>
      </c>
      <c r="FN68" s="46" t="b">
        <f t="shared" si="67"/>
        <v>0</v>
      </c>
      <c r="FO68" s="46" t="str">
        <f t="shared" si="68"/>
        <v/>
      </c>
      <c r="FP68" s="46" t="str">
        <f t="shared" si="69"/>
        <v/>
      </c>
      <c r="FQ68" s="46" t="b">
        <f t="shared" si="70"/>
        <v>0</v>
      </c>
      <c r="FR68" s="46" t="str">
        <f t="shared" si="71"/>
        <v/>
      </c>
      <c r="FS68" s="46" t="str">
        <f t="shared" si="72"/>
        <v/>
      </c>
      <c r="FT68" s="46" t="b">
        <f t="shared" si="73"/>
        <v>0</v>
      </c>
      <c r="FU68" s="46" t="str">
        <f t="shared" si="74"/>
        <v/>
      </c>
      <c r="FV68" s="46" t="str">
        <f t="shared" si="75"/>
        <v/>
      </c>
      <c r="FW68" s="46" t="b">
        <f t="shared" si="76"/>
        <v>0</v>
      </c>
      <c r="FX68" s="46" t="str">
        <f t="shared" si="77"/>
        <v/>
      </c>
      <c r="FY68" s="46" t="str">
        <f t="shared" si="78"/>
        <v/>
      </c>
      <c r="FZ68" s="46" t="b">
        <f t="shared" si="79"/>
        <v>0</v>
      </c>
      <c r="GA68" s="46" t="str">
        <f t="shared" si="80"/>
        <v/>
      </c>
      <c r="GB68" s="46" t="str">
        <f t="shared" si="81"/>
        <v/>
      </c>
      <c r="GC68" s="46" t="b">
        <f t="shared" si="82"/>
        <v>0</v>
      </c>
      <c r="GD68" s="46" t="str">
        <f t="shared" si="83"/>
        <v/>
      </c>
      <c r="GE68" s="46" t="str">
        <f t="shared" si="84"/>
        <v/>
      </c>
      <c r="GF68" s="46" t="b">
        <f t="shared" si="85"/>
        <v>0</v>
      </c>
      <c r="GG68" s="46" t="b">
        <f t="shared" si="86"/>
        <v>0</v>
      </c>
      <c r="GH68" s="46" t="str">
        <f t="shared" si="87"/>
        <v/>
      </c>
      <c r="GI68" s="46" t="str">
        <f t="shared" si="88"/>
        <v/>
      </c>
      <c r="GJ68" s="46" t="str">
        <f t="shared" si="89"/>
        <v/>
      </c>
      <c r="GK68" s="46" t="b">
        <f t="shared" si="90"/>
        <v>0</v>
      </c>
      <c r="GL68" s="46" t="str">
        <f t="shared" si="91"/>
        <v/>
      </c>
      <c r="GM68" s="46" t="str">
        <f t="shared" si="92"/>
        <v/>
      </c>
      <c r="GN68" s="46" t="str">
        <f t="shared" si="93"/>
        <v/>
      </c>
      <c r="GO68" s="46" t="b">
        <f t="shared" si="94"/>
        <v>0</v>
      </c>
      <c r="GP68" s="46" t="str">
        <f t="shared" si="95"/>
        <v/>
      </c>
      <c r="GQ68" s="46" t="str">
        <f t="shared" si="96"/>
        <v/>
      </c>
      <c r="GR68" s="46" t="b">
        <f t="shared" si="97"/>
        <v>0</v>
      </c>
      <c r="GS68" s="46" t="str">
        <f t="shared" si="98"/>
        <v/>
      </c>
      <c r="GT68" s="46" t="str">
        <f t="shared" si="99"/>
        <v/>
      </c>
      <c r="GU68" s="46" t="b">
        <f t="shared" si="100"/>
        <v>0</v>
      </c>
      <c r="GV68" s="46" t="b">
        <f t="shared" si="101"/>
        <v>0</v>
      </c>
      <c r="GW68" s="46" t="b">
        <f t="shared" si="102"/>
        <v>0</v>
      </c>
      <c r="GX68" s="46" t="b">
        <f t="shared" si="103"/>
        <v>0</v>
      </c>
      <c r="GY68" s="46" t="b">
        <f t="shared" si="104"/>
        <v>0</v>
      </c>
      <c r="GZ68" s="46" t="b">
        <f t="shared" si="105"/>
        <v>0</v>
      </c>
      <c r="HA68" s="46" t="b">
        <f t="shared" si="106"/>
        <v>0</v>
      </c>
      <c r="HB68" s="46" t="b">
        <f t="shared" si="107"/>
        <v>0</v>
      </c>
      <c r="HC68" s="46" t="b">
        <f t="shared" si="108"/>
        <v>0</v>
      </c>
      <c r="HD68" s="46" t="b">
        <f t="shared" si="109"/>
        <v>0</v>
      </c>
      <c r="HE68" s="46" t="b">
        <f t="shared" si="110"/>
        <v>0</v>
      </c>
      <c r="HF68" s="46" t="b">
        <f t="shared" si="111"/>
        <v>0</v>
      </c>
      <c r="HG68" s="46" t="b">
        <f t="shared" si="112"/>
        <v>0</v>
      </c>
      <c r="HH68" s="46" t="b">
        <f t="shared" si="113"/>
        <v>0</v>
      </c>
      <c r="HI68" s="46" t="b">
        <f t="shared" si="114"/>
        <v>0</v>
      </c>
      <c r="HJ68" s="46" t="b">
        <f t="shared" si="115"/>
        <v>0</v>
      </c>
      <c r="HK68" s="46" t="b">
        <f t="shared" si="116"/>
        <v>0</v>
      </c>
      <c r="HL68" s="46" t="b">
        <f t="shared" si="117"/>
        <v>0</v>
      </c>
      <c r="HM68" s="46" t="b">
        <f t="shared" si="118"/>
        <v>0</v>
      </c>
      <c r="HN68" s="46" t="b">
        <f t="shared" si="119"/>
        <v>0</v>
      </c>
      <c r="HO68" s="46" t="b">
        <f t="shared" si="120"/>
        <v>0</v>
      </c>
      <c r="HP68" s="46" t="b">
        <f t="shared" si="156"/>
        <v>0</v>
      </c>
      <c r="HQ68" s="46" t="str">
        <f t="shared" si="121"/>
        <v/>
      </c>
      <c r="HR68" s="46" t="str">
        <f t="shared" si="157"/>
        <v/>
      </c>
      <c r="HS68" s="46" t="str">
        <f t="shared" si="158"/>
        <v/>
      </c>
      <c r="HT68" s="46" t="b">
        <f t="shared" si="159"/>
        <v>0</v>
      </c>
      <c r="HU68" s="46" t="b">
        <f t="shared" si="160"/>
        <v>0</v>
      </c>
      <c r="HV68" s="46" t="b">
        <f t="shared" si="161"/>
        <v>0</v>
      </c>
      <c r="HW68" s="46" t="b">
        <f t="shared" si="162"/>
        <v>0</v>
      </c>
      <c r="HX68" s="46" t="b">
        <f t="shared" si="163"/>
        <v>0</v>
      </c>
      <c r="HY68" s="46" t="b">
        <f t="shared" si="122"/>
        <v>0</v>
      </c>
      <c r="HZ68" s="46" t="b">
        <f t="shared" si="123"/>
        <v>0</v>
      </c>
      <c r="IA68" s="46" t="str">
        <f t="shared" si="124"/>
        <v/>
      </c>
      <c r="IB68" s="46" t="str">
        <f t="shared" si="125"/>
        <v/>
      </c>
      <c r="IC68" s="46" t="str">
        <f t="shared" si="126"/>
        <v/>
      </c>
      <c r="ID68" s="46" t="str">
        <f t="shared" si="127"/>
        <v/>
      </c>
      <c r="IE68" s="46" t="b">
        <f t="shared" si="128"/>
        <v>0</v>
      </c>
      <c r="IF68" s="46" t="str">
        <f t="shared" si="129"/>
        <v/>
      </c>
      <c r="IG68" s="46" t="str">
        <f t="shared" si="130"/>
        <v/>
      </c>
      <c r="IH68" s="46" t="b">
        <f t="shared" si="131"/>
        <v>0</v>
      </c>
      <c r="II68" s="46" t="b">
        <f t="shared" si="132"/>
        <v>0</v>
      </c>
      <c r="IJ68" s="46" t="b">
        <f t="shared" si="133"/>
        <v>0</v>
      </c>
      <c r="IK68" s="46" t="str">
        <f t="shared" si="134"/>
        <v/>
      </c>
      <c r="IL68" s="46" t="str">
        <f t="shared" si="135"/>
        <v/>
      </c>
      <c r="IM68" s="46" t="b">
        <f t="shared" si="136"/>
        <v>0</v>
      </c>
      <c r="IN68" s="46" t="b">
        <f t="shared" si="137"/>
        <v>0</v>
      </c>
      <c r="IO68" s="46" t="b">
        <f t="shared" si="138"/>
        <v>0</v>
      </c>
      <c r="IP68" s="46" t="b">
        <f t="shared" si="139"/>
        <v>0</v>
      </c>
      <c r="IQ68" s="46" t="b">
        <f t="shared" si="140"/>
        <v>0</v>
      </c>
      <c r="IR68" s="46" t="b">
        <f t="shared" si="141"/>
        <v>0</v>
      </c>
      <c r="IS68" s="46" t="b">
        <f t="shared" si="142"/>
        <v>0</v>
      </c>
      <c r="IT68" s="46" t="b">
        <f t="shared" si="143"/>
        <v>0</v>
      </c>
      <c r="IU68" s="46" t="b">
        <f t="shared" si="144"/>
        <v>0</v>
      </c>
      <c r="IV68" s="46" t="b">
        <f t="shared" si="145"/>
        <v>0</v>
      </c>
      <c r="IW68" s="46" t="b">
        <f t="shared" si="146"/>
        <v>0</v>
      </c>
      <c r="IX68" s="46" t="b">
        <f t="shared" si="147"/>
        <v>0</v>
      </c>
      <c r="IY68" s="46" t="b">
        <f t="shared" si="148"/>
        <v>0</v>
      </c>
    </row>
    <row r="69" spans="2:259" x14ac:dyDescent="0.3">
      <c r="B69" s="48">
        <v>57</v>
      </c>
      <c r="C69" s="61" t="str">
        <f t="shared" si="28"/>
        <v/>
      </c>
      <c r="D69" s="53"/>
      <c r="E69" s="52"/>
      <c r="F69" s="112"/>
      <c r="G69" s="52"/>
      <c r="H69" s="53"/>
      <c r="I69" s="52"/>
      <c r="J69" s="52"/>
      <c r="K69" s="53"/>
      <c r="L69" s="55"/>
      <c r="M69" s="108"/>
      <c r="N69" s="56"/>
      <c r="O69" s="52"/>
      <c r="P69" s="52"/>
      <c r="Q69" s="52"/>
      <c r="R69" s="52"/>
      <c r="S69" s="52"/>
      <c r="T69" s="53"/>
      <c r="U69" s="52"/>
      <c r="V69" s="52"/>
      <c r="W69" s="55"/>
      <c r="X69" s="55"/>
      <c r="Y69" s="52"/>
      <c r="Z69" s="55"/>
      <c r="AA69" s="52"/>
      <c r="AB69" s="53"/>
      <c r="AC69" s="53"/>
      <c r="AD69" s="53"/>
      <c r="AE69" s="57"/>
      <c r="AF69" s="113"/>
      <c r="AG69" s="57"/>
      <c r="AH69" s="58"/>
      <c r="AI69" s="58"/>
      <c r="AJ69" s="58"/>
      <c r="AK69" s="114"/>
      <c r="AL69" s="58"/>
      <c r="AM69" s="114"/>
      <c r="AN69" s="58"/>
      <c r="AO69" s="114"/>
      <c r="AP69" s="58"/>
      <c r="AQ69" s="114"/>
      <c r="AR69" s="58"/>
      <c r="AS69" s="114"/>
      <c r="AT69" s="58"/>
      <c r="AU69" s="114"/>
      <c r="AV69" s="58"/>
      <c r="AW69" s="114"/>
      <c r="AX69" s="58"/>
      <c r="AY69" s="114"/>
      <c r="AZ69" s="58"/>
      <c r="BA69" s="114"/>
      <c r="BB69" s="58"/>
      <c r="BC69" s="114"/>
      <c r="BD69" s="58"/>
      <c r="BE69" s="58"/>
      <c r="BF69" s="58"/>
      <c r="BG69" s="59"/>
      <c r="BH69" s="58"/>
      <c r="BI69" s="114"/>
      <c r="BJ69" s="53"/>
      <c r="BK69" s="58"/>
      <c r="BL69" s="114"/>
      <c r="BM69" s="58"/>
      <c r="BN69" s="114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3"/>
      <c r="CL69" s="58"/>
      <c r="CM69" s="58"/>
      <c r="CN69" s="60"/>
      <c r="CO69" s="57"/>
      <c r="CP69" s="58"/>
      <c r="CQ69" s="60"/>
      <c r="CR69" s="57"/>
      <c r="CS69" s="58"/>
      <c r="CT69" s="59"/>
      <c r="CU69" s="58"/>
      <c r="CV69" s="59"/>
      <c r="CW69" s="58"/>
      <c r="CX69" s="59"/>
      <c r="CY69" s="58"/>
      <c r="CZ69" s="58"/>
      <c r="DA69" s="58"/>
      <c r="DB69" s="53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7"/>
      <c r="DO69" s="57"/>
      <c r="DP69" s="57"/>
      <c r="DQ69" s="76" t="str">
        <f t="shared" si="30"/>
        <v/>
      </c>
      <c r="DR69" s="53"/>
      <c r="DS69" s="46" t="b">
        <f t="shared" si="149"/>
        <v>0</v>
      </c>
      <c r="DT69" s="46" t="str">
        <f t="shared" si="31"/>
        <v/>
      </c>
      <c r="DU69" s="46" t="b">
        <f t="shared" si="32"/>
        <v>0</v>
      </c>
      <c r="DV69" s="46" t="b">
        <f t="shared" si="33"/>
        <v>0</v>
      </c>
      <c r="DW69" s="46" t="b">
        <f t="shared" si="34"/>
        <v>0</v>
      </c>
      <c r="DY69" s="46" t="b">
        <f t="shared" si="35"/>
        <v>0</v>
      </c>
      <c r="DZ69" s="46" t="b">
        <f t="shared" si="36"/>
        <v>0</v>
      </c>
      <c r="EB69" s="46" t="b">
        <f t="shared" si="150"/>
        <v>0</v>
      </c>
      <c r="EC69" s="46" t="b">
        <f t="shared" si="151"/>
        <v>0</v>
      </c>
      <c r="ED69" s="46" t="b">
        <f t="shared" si="152"/>
        <v>0</v>
      </c>
      <c r="EE69" s="46" t="b">
        <f t="shared" si="153"/>
        <v>0</v>
      </c>
      <c r="EF69" s="46" t="b">
        <f t="shared" si="154"/>
        <v>0</v>
      </c>
      <c r="EG69" s="46" t="b">
        <f t="shared" si="155"/>
        <v>0</v>
      </c>
      <c r="EH69" s="46" t="b">
        <f t="shared" si="37"/>
        <v>0</v>
      </c>
      <c r="EI69" s="46" t="b">
        <f t="shared" si="38"/>
        <v>0</v>
      </c>
      <c r="EK69" s="46" t="b">
        <f t="shared" si="39"/>
        <v>0</v>
      </c>
      <c r="EL69" s="46" t="b">
        <f t="shared" si="40"/>
        <v>0</v>
      </c>
      <c r="EM69" s="46" t="b">
        <f t="shared" si="41"/>
        <v>0</v>
      </c>
      <c r="EN69" s="46" t="b">
        <f t="shared" si="42"/>
        <v>0</v>
      </c>
      <c r="EO69" s="46" t="b">
        <f t="shared" si="43"/>
        <v>0</v>
      </c>
      <c r="EP69" s="46" t="b">
        <f t="shared" si="44"/>
        <v>0</v>
      </c>
      <c r="EQ69" s="46" t="b">
        <f t="shared" si="45"/>
        <v>0</v>
      </c>
      <c r="ER69" s="46" t="b">
        <f>OR(AA69='Tablas '!$T$4,AA69='Tablas '!$T$7,AA69='Tablas '!$T$8,AA69='Tablas '!$T$11)</f>
        <v>0</v>
      </c>
      <c r="ES69" s="46" t="str">
        <f t="shared" si="46"/>
        <v/>
      </c>
      <c r="ET69" s="46" t="str">
        <f t="shared" si="47"/>
        <v/>
      </c>
      <c r="EU69" s="46" t="str">
        <f t="shared" si="48"/>
        <v/>
      </c>
      <c r="EV69" s="46" t="b">
        <f t="shared" si="49"/>
        <v>0</v>
      </c>
      <c r="EW69" s="46" t="b">
        <f t="shared" si="50"/>
        <v>0</v>
      </c>
      <c r="EX69" s="46" t="b">
        <f t="shared" si="51"/>
        <v>0</v>
      </c>
      <c r="EY69" s="46" t="b">
        <f t="shared" si="52"/>
        <v>0</v>
      </c>
      <c r="EZ69" s="46" t="b">
        <f t="shared" si="53"/>
        <v>0</v>
      </c>
      <c r="FA69" s="46" t="b">
        <f t="shared" si="54"/>
        <v>0</v>
      </c>
      <c r="FB69" s="46" t="b">
        <f t="shared" si="55"/>
        <v>0</v>
      </c>
      <c r="FC69" s="46" t="str">
        <f t="shared" si="56"/>
        <v/>
      </c>
      <c r="FD69" s="46" t="str">
        <f t="shared" si="57"/>
        <v/>
      </c>
      <c r="FE69" s="46" t="b">
        <f t="shared" si="58"/>
        <v>0</v>
      </c>
      <c r="FF69" s="46" t="str">
        <f t="shared" si="59"/>
        <v/>
      </c>
      <c r="FG69" s="46" t="str">
        <f t="shared" si="60"/>
        <v/>
      </c>
      <c r="FH69" s="46" t="b">
        <f t="shared" si="61"/>
        <v>0</v>
      </c>
      <c r="FI69" s="46" t="str">
        <f t="shared" si="62"/>
        <v/>
      </c>
      <c r="FJ69" s="46" t="str">
        <f t="shared" si="63"/>
        <v/>
      </c>
      <c r="FK69" s="46" t="b">
        <f t="shared" si="64"/>
        <v>0</v>
      </c>
      <c r="FL69" s="46" t="str">
        <f t="shared" si="65"/>
        <v/>
      </c>
      <c r="FM69" s="46" t="str">
        <f t="shared" si="66"/>
        <v/>
      </c>
      <c r="FN69" s="46" t="b">
        <f t="shared" si="67"/>
        <v>0</v>
      </c>
      <c r="FO69" s="46" t="str">
        <f t="shared" si="68"/>
        <v/>
      </c>
      <c r="FP69" s="46" t="str">
        <f t="shared" si="69"/>
        <v/>
      </c>
      <c r="FQ69" s="46" t="b">
        <f t="shared" si="70"/>
        <v>0</v>
      </c>
      <c r="FR69" s="46" t="str">
        <f t="shared" si="71"/>
        <v/>
      </c>
      <c r="FS69" s="46" t="str">
        <f t="shared" si="72"/>
        <v/>
      </c>
      <c r="FT69" s="46" t="b">
        <f t="shared" si="73"/>
        <v>0</v>
      </c>
      <c r="FU69" s="46" t="str">
        <f t="shared" si="74"/>
        <v/>
      </c>
      <c r="FV69" s="46" t="str">
        <f t="shared" si="75"/>
        <v/>
      </c>
      <c r="FW69" s="46" t="b">
        <f t="shared" si="76"/>
        <v>0</v>
      </c>
      <c r="FX69" s="46" t="str">
        <f t="shared" si="77"/>
        <v/>
      </c>
      <c r="FY69" s="46" t="str">
        <f t="shared" si="78"/>
        <v/>
      </c>
      <c r="FZ69" s="46" t="b">
        <f t="shared" si="79"/>
        <v>0</v>
      </c>
      <c r="GA69" s="46" t="str">
        <f t="shared" si="80"/>
        <v/>
      </c>
      <c r="GB69" s="46" t="str">
        <f t="shared" si="81"/>
        <v/>
      </c>
      <c r="GC69" s="46" t="b">
        <f t="shared" si="82"/>
        <v>0</v>
      </c>
      <c r="GD69" s="46" t="str">
        <f t="shared" si="83"/>
        <v/>
      </c>
      <c r="GE69" s="46" t="str">
        <f t="shared" si="84"/>
        <v/>
      </c>
      <c r="GF69" s="46" t="b">
        <f t="shared" si="85"/>
        <v>0</v>
      </c>
      <c r="GG69" s="46" t="b">
        <f t="shared" si="86"/>
        <v>0</v>
      </c>
      <c r="GH69" s="46" t="str">
        <f t="shared" si="87"/>
        <v/>
      </c>
      <c r="GI69" s="46" t="str">
        <f t="shared" si="88"/>
        <v/>
      </c>
      <c r="GJ69" s="46" t="str">
        <f t="shared" si="89"/>
        <v/>
      </c>
      <c r="GK69" s="46" t="b">
        <f t="shared" si="90"/>
        <v>0</v>
      </c>
      <c r="GL69" s="46" t="str">
        <f t="shared" si="91"/>
        <v/>
      </c>
      <c r="GM69" s="46" t="str">
        <f t="shared" si="92"/>
        <v/>
      </c>
      <c r="GN69" s="46" t="str">
        <f t="shared" si="93"/>
        <v/>
      </c>
      <c r="GO69" s="46" t="b">
        <f t="shared" si="94"/>
        <v>0</v>
      </c>
      <c r="GP69" s="46" t="str">
        <f t="shared" si="95"/>
        <v/>
      </c>
      <c r="GQ69" s="46" t="str">
        <f t="shared" si="96"/>
        <v/>
      </c>
      <c r="GR69" s="46" t="b">
        <f t="shared" si="97"/>
        <v>0</v>
      </c>
      <c r="GS69" s="46" t="str">
        <f t="shared" si="98"/>
        <v/>
      </c>
      <c r="GT69" s="46" t="str">
        <f t="shared" si="99"/>
        <v/>
      </c>
      <c r="GU69" s="46" t="b">
        <f t="shared" si="100"/>
        <v>0</v>
      </c>
      <c r="GV69" s="46" t="b">
        <f t="shared" si="101"/>
        <v>0</v>
      </c>
      <c r="GW69" s="46" t="b">
        <f t="shared" si="102"/>
        <v>0</v>
      </c>
      <c r="GX69" s="46" t="b">
        <f t="shared" si="103"/>
        <v>0</v>
      </c>
      <c r="GY69" s="46" t="b">
        <f t="shared" si="104"/>
        <v>0</v>
      </c>
      <c r="GZ69" s="46" t="b">
        <f t="shared" si="105"/>
        <v>0</v>
      </c>
      <c r="HA69" s="46" t="b">
        <f t="shared" si="106"/>
        <v>0</v>
      </c>
      <c r="HB69" s="46" t="b">
        <f t="shared" si="107"/>
        <v>0</v>
      </c>
      <c r="HC69" s="46" t="b">
        <f t="shared" si="108"/>
        <v>0</v>
      </c>
      <c r="HD69" s="46" t="b">
        <f t="shared" si="109"/>
        <v>0</v>
      </c>
      <c r="HE69" s="46" t="b">
        <f t="shared" si="110"/>
        <v>0</v>
      </c>
      <c r="HF69" s="46" t="b">
        <f t="shared" si="111"/>
        <v>0</v>
      </c>
      <c r="HG69" s="46" t="b">
        <f t="shared" si="112"/>
        <v>0</v>
      </c>
      <c r="HH69" s="46" t="b">
        <f t="shared" si="113"/>
        <v>0</v>
      </c>
      <c r="HI69" s="46" t="b">
        <f t="shared" si="114"/>
        <v>0</v>
      </c>
      <c r="HJ69" s="46" t="b">
        <f t="shared" si="115"/>
        <v>0</v>
      </c>
      <c r="HK69" s="46" t="b">
        <f t="shared" si="116"/>
        <v>0</v>
      </c>
      <c r="HL69" s="46" t="b">
        <f t="shared" si="117"/>
        <v>0</v>
      </c>
      <c r="HM69" s="46" t="b">
        <f t="shared" si="118"/>
        <v>0</v>
      </c>
      <c r="HN69" s="46" t="b">
        <f t="shared" si="119"/>
        <v>0</v>
      </c>
      <c r="HO69" s="46" t="b">
        <f t="shared" si="120"/>
        <v>0</v>
      </c>
      <c r="HP69" s="46" t="b">
        <f t="shared" si="156"/>
        <v>0</v>
      </c>
      <c r="HQ69" s="46" t="str">
        <f t="shared" si="121"/>
        <v/>
      </c>
      <c r="HR69" s="46" t="str">
        <f t="shared" si="157"/>
        <v/>
      </c>
      <c r="HS69" s="46" t="str">
        <f t="shared" si="158"/>
        <v/>
      </c>
      <c r="HT69" s="46" t="b">
        <f t="shared" si="159"/>
        <v>0</v>
      </c>
      <c r="HU69" s="46" t="b">
        <f t="shared" si="160"/>
        <v>0</v>
      </c>
      <c r="HV69" s="46" t="b">
        <f t="shared" si="161"/>
        <v>0</v>
      </c>
      <c r="HW69" s="46" t="b">
        <f t="shared" si="162"/>
        <v>0</v>
      </c>
      <c r="HX69" s="46" t="b">
        <f t="shared" si="163"/>
        <v>0</v>
      </c>
      <c r="HY69" s="46" t="b">
        <f t="shared" si="122"/>
        <v>0</v>
      </c>
      <c r="HZ69" s="46" t="b">
        <f t="shared" si="123"/>
        <v>0</v>
      </c>
      <c r="IA69" s="46" t="str">
        <f t="shared" si="124"/>
        <v/>
      </c>
      <c r="IB69" s="46" t="str">
        <f t="shared" si="125"/>
        <v/>
      </c>
      <c r="IC69" s="46" t="str">
        <f t="shared" si="126"/>
        <v/>
      </c>
      <c r="ID69" s="46" t="str">
        <f t="shared" si="127"/>
        <v/>
      </c>
      <c r="IE69" s="46" t="b">
        <f t="shared" si="128"/>
        <v>0</v>
      </c>
      <c r="IF69" s="46" t="str">
        <f t="shared" si="129"/>
        <v/>
      </c>
      <c r="IG69" s="46" t="str">
        <f t="shared" si="130"/>
        <v/>
      </c>
      <c r="IH69" s="46" t="b">
        <f t="shared" si="131"/>
        <v>0</v>
      </c>
      <c r="II69" s="46" t="b">
        <f t="shared" si="132"/>
        <v>0</v>
      </c>
      <c r="IJ69" s="46" t="b">
        <f t="shared" si="133"/>
        <v>0</v>
      </c>
      <c r="IK69" s="46" t="str">
        <f t="shared" si="134"/>
        <v/>
      </c>
      <c r="IL69" s="46" t="str">
        <f t="shared" si="135"/>
        <v/>
      </c>
      <c r="IM69" s="46" t="b">
        <f t="shared" si="136"/>
        <v>0</v>
      </c>
      <c r="IN69" s="46" t="b">
        <f t="shared" si="137"/>
        <v>0</v>
      </c>
      <c r="IO69" s="46" t="b">
        <f t="shared" si="138"/>
        <v>0</v>
      </c>
      <c r="IP69" s="46" t="b">
        <f t="shared" si="139"/>
        <v>0</v>
      </c>
      <c r="IQ69" s="46" t="b">
        <f t="shared" si="140"/>
        <v>0</v>
      </c>
      <c r="IR69" s="46" t="b">
        <f t="shared" si="141"/>
        <v>0</v>
      </c>
      <c r="IS69" s="46" t="b">
        <f t="shared" si="142"/>
        <v>0</v>
      </c>
      <c r="IT69" s="46" t="b">
        <f t="shared" si="143"/>
        <v>0</v>
      </c>
      <c r="IU69" s="46" t="b">
        <f t="shared" si="144"/>
        <v>0</v>
      </c>
      <c r="IV69" s="46" t="b">
        <f t="shared" si="145"/>
        <v>0</v>
      </c>
      <c r="IW69" s="46" t="b">
        <f t="shared" si="146"/>
        <v>0</v>
      </c>
      <c r="IX69" s="46" t="b">
        <f t="shared" si="147"/>
        <v>0</v>
      </c>
      <c r="IY69" s="46" t="b">
        <f t="shared" si="148"/>
        <v>0</v>
      </c>
    </row>
    <row r="70" spans="2:259" x14ac:dyDescent="0.3">
      <c r="B70" s="48">
        <v>58</v>
      </c>
      <c r="C70" s="61" t="str">
        <f t="shared" si="28"/>
        <v/>
      </c>
      <c r="D70" s="53"/>
      <c r="E70" s="52"/>
      <c r="F70" s="112"/>
      <c r="G70" s="52"/>
      <c r="H70" s="53"/>
      <c r="I70" s="52"/>
      <c r="J70" s="52"/>
      <c r="K70" s="53"/>
      <c r="L70" s="55"/>
      <c r="M70" s="108"/>
      <c r="N70" s="56"/>
      <c r="O70" s="52"/>
      <c r="P70" s="52"/>
      <c r="Q70" s="52"/>
      <c r="R70" s="52"/>
      <c r="S70" s="52"/>
      <c r="T70" s="53"/>
      <c r="U70" s="52"/>
      <c r="V70" s="52"/>
      <c r="W70" s="55"/>
      <c r="X70" s="55"/>
      <c r="Y70" s="52"/>
      <c r="Z70" s="55"/>
      <c r="AA70" s="52"/>
      <c r="AB70" s="53"/>
      <c r="AC70" s="53"/>
      <c r="AD70" s="53"/>
      <c r="AE70" s="57"/>
      <c r="AF70" s="113"/>
      <c r="AG70" s="57"/>
      <c r="AH70" s="58"/>
      <c r="AI70" s="58"/>
      <c r="AJ70" s="58"/>
      <c r="AK70" s="114"/>
      <c r="AL70" s="58"/>
      <c r="AM70" s="114"/>
      <c r="AN70" s="58"/>
      <c r="AO70" s="114"/>
      <c r="AP70" s="58"/>
      <c r="AQ70" s="114"/>
      <c r="AR70" s="58"/>
      <c r="AS70" s="114"/>
      <c r="AT70" s="58"/>
      <c r="AU70" s="114"/>
      <c r="AV70" s="58"/>
      <c r="AW70" s="114"/>
      <c r="AX70" s="58"/>
      <c r="AY70" s="114"/>
      <c r="AZ70" s="58"/>
      <c r="BA70" s="114"/>
      <c r="BB70" s="58"/>
      <c r="BC70" s="114"/>
      <c r="BD70" s="58"/>
      <c r="BE70" s="58"/>
      <c r="BF70" s="58"/>
      <c r="BG70" s="59"/>
      <c r="BH70" s="58"/>
      <c r="BI70" s="114"/>
      <c r="BJ70" s="53"/>
      <c r="BK70" s="58"/>
      <c r="BL70" s="114"/>
      <c r="BM70" s="58"/>
      <c r="BN70" s="114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3"/>
      <c r="CL70" s="58"/>
      <c r="CM70" s="58"/>
      <c r="CN70" s="60"/>
      <c r="CO70" s="57"/>
      <c r="CP70" s="58"/>
      <c r="CQ70" s="60"/>
      <c r="CR70" s="57"/>
      <c r="CS70" s="58"/>
      <c r="CT70" s="59"/>
      <c r="CU70" s="58"/>
      <c r="CV70" s="59"/>
      <c r="CW70" s="58"/>
      <c r="CX70" s="59"/>
      <c r="CY70" s="58"/>
      <c r="CZ70" s="58"/>
      <c r="DA70" s="58"/>
      <c r="DB70" s="53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7"/>
      <c r="DO70" s="57"/>
      <c r="DP70" s="57"/>
      <c r="DQ70" s="76" t="str">
        <f t="shared" si="30"/>
        <v/>
      </c>
      <c r="DR70" s="53"/>
      <c r="DS70" s="46" t="b">
        <f t="shared" si="149"/>
        <v>0</v>
      </c>
      <c r="DT70" s="46" t="str">
        <f t="shared" si="31"/>
        <v/>
      </c>
      <c r="DU70" s="46" t="b">
        <f t="shared" si="32"/>
        <v>0</v>
      </c>
      <c r="DV70" s="46" t="b">
        <f t="shared" si="33"/>
        <v>0</v>
      </c>
      <c r="DW70" s="46" t="b">
        <f t="shared" si="34"/>
        <v>0</v>
      </c>
      <c r="DY70" s="46" t="b">
        <f t="shared" si="35"/>
        <v>0</v>
      </c>
      <c r="DZ70" s="46" t="b">
        <f t="shared" si="36"/>
        <v>0</v>
      </c>
      <c r="EB70" s="46" t="b">
        <f t="shared" si="150"/>
        <v>0</v>
      </c>
      <c r="EC70" s="46" t="b">
        <f t="shared" si="151"/>
        <v>0</v>
      </c>
      <c r="ED70" s="46" t="b">
        <f t="shared" si="152"/>
        <v>0</v>
      </c>
      <c r="EE70" s="46" t="b">
        <f t="shared" si="153"/>
        <v>0</v>
      </c>
      <c r="EF70" s="46" t="b">
        <f t="shared" si="154"/>
        <v>0</v>
      </c>
      <c r="EG70" s="46" t="b">
        <f t="shared" si="155"/>
        <v>0</v>
      </c>
      <c r="EH70" s="46" t="b">
        <f t="shared" si="37"/>
        <v>0</v>
      </c>
      <c r="EI70" s="46" t="b">
        <f t="shared" si="38"/>
        <v>0</v>
      </c>
      <c r="EK70" s="46" t="b">
        <f t="shared" si="39"/>
        <v>0</v>
      </c>
      <c r="EL70" s="46" t="b">
        <f t="shared" si="40"/>
        <v>0</v>
      </c>
      <c r="EM70" s="46" t="b">
        <f t="shared" si="41"/>
        <v>0</v>
      </c>
      <c r="EN70" s="46" t="b">
        <f t="shared" si="42"/>
        <v>0</v>
      </c>
      <c r="EO70" s="46" t="b">
        <f t="shared" si="43"/>
        <v>0</v>
      </c>
      <c r="EP70" s="46" t="b">
        <f t="shared" si="44"/>
        <v>0</v>
      </c>
      <c r="EQ70" s="46" t="b">
        <f t="shared" si="45"/>
        <v>0</v>
      </c>
      <c r="ER70" s="46" t="b">
        <f>OR(AA70='Tablas '!$T$4,AA70='Tablas '!$T$7,AA70='Tablas '!$T$8,AA70='Tablas '!$T$11)</f>
        <v>0</v>
      </c>
      <c r="ES70" s="46" t="str">
        <f t="shared" si="46"/>
        <v/>
      </c>
      <c r="ET70" s="46" t="str">
        <f t="shared" si="47"/>
        <v/>
      </c>
      <c r="EU70" s="46" t="str">
        <f t="shared" si="48"/>
        <v/>
      </c>
      <c r="EV70" s="46" t="b">
        <f t="shared" si="49"/>
        <v>0</v>
      </c>
      <c r="EW70" s="46" t="b">
        <f t="shared" si="50"/>
        <v>0</v>
      </c>
      <c r="EX70" s="46" t="b">
        <f t="shared" si="51"/>
        <v>0</v>
      </c>
      <c r="EY70" s="46" t="b">
        <f t="shared" si="52"/>
        <v>0</v>
      </c>
      <c r="EZ70" s="46" t="b">
        <f t="shared" si="53"/>
        <v>0</v>
      </c>
      <c r="FA70" s="46" t="b">
        <f t="shared" si="54"/>
        <v>0</v>
      </c>
      <c r="FB70" s="46" t="b">
        <f t="shared" si="55"/>
        <v>0</v>
      </c>
      <c r="FC70" s="46" t="str">
        <f t="shared" si="56"/>
        <v/>
      </c>
      <c r="FD70" s="46" t="str">
        <f t="shared" si="57"/>
        <v/>
      </c>
      <c r="FE70" s="46" t="b">
        <f t="shared" si="58"/>
        <v>0</v>
      </c>
      <c r="FF70" s="46" t="str">
        <f t="shared" si="59"/>
        <v/>
      </c>
      <c r="FG70" s="46" t="str">
        <f t="shared" si="60"/>
        <v/>
      </c>
      <c r="FH70" s="46" t="b">
        <f t="shared" si="61"/>
        <v>0</v>
      </c>
      <c r="FI70" s="46" t="str">
        <f t="shared" si="62"/>
        <v/>
      </c>
      <c r="FJ70" s="46" t="str">
        <f t="shared" si="63"/>
        <v/>
      </c>
      <c r="FK70" s="46" t="b">
        <f t="shared" si="64"/>
        <v>0</v>
      </c>
      <c r="FL70" s="46" t="str">
        <f t="shared" si="65"/>
        <v/>
      </c>
      <c r="FM70" s="46" t="str">
        <f t="shared" si="66"/>
        <v/>
      </c>
      <c r="FN70" s="46" t="b">
        <f t="shared" si="67"/>
        <v>0</v>
      </c>
      <c r="FO70" s="46" t="str">
        <f t="shared" si="68"/>
        <v/>
      </c>
      <c r="FP70" s="46" t="str">
        <f t="shared" si="69"/>
        <v/>
      </c>
      <c r="FQ70" s="46" t="b">
        <f t="shared" si="70"/>
        <v>0</v>
      </c>
      <c r="FR70" s="46" t="str">
        <f t="shared" si="71"/>
        <v/>
      </c>
      <c r="FS70" s="46" t="str">
        <f t="shared" si="72"/>
        <v/>
      </c>
      <c r="FT70" s="46" t="b">
        <f t="shared" si="73"/>
        <v>0</v>
      </c>
      <c r="FU70" s="46" t="str">
        <f t="shared" si="74"/>
        <v/>
      </c>
      <c r="FV70" s="46" t="str">
        <f t="shared" si="75"/>
        <v/>
      </c>
      <c r="FW70" s="46" t="b">
        <f t="shared" si="76"/>
        <v>0</v>
      </c>
      <c r="FX70" s="46" t="str">
        <f t="shared" si="77"/>
        <v/>
      </c>
      <c r="FY70" s="46" t="str">
        <f t="shared" si="78"/>
        <v/>
      </c>
      <c r="FZ70" s="46" t="b">
        <f t="shared" si="79"/>
        <v>0</v>
      </c>
      <c r="GA70" s="46" t="str">
        <f t="shared" si="80"/>
        <v/>
      </c>
      <c r="GB70" s="46" t="str">
        <f t="shared" si="81"/>
        <v/>
      </c>
      <c r="GC70" s="46" t="b">
        <f t="shared" si="82"/>
        <v>0</v>
      </c>
      <c r="GD70" s="46" t="str">
        <f t="shared" si="83"/>
        <v/>
      </c>
      <c r="GE70" s="46" t="str">
        <f t="shared" si="84"/>
        <v/>
      </c>
      <c r="GF70" s="46" t="b">
        <f t="shared" si="85"/>
        <v>0</v>
      </c>
      <c r="GG70" s="46" t="b">
        <f t="shared" si="86"/>
        <v>0</v>
      </c>
      <c r="GH70" s="46" t="str">
        <f t="shared" si="87"/>
        <v/>
      </c>
      <c r="GI70" s="46" t="str">
        <f t="shared" si="88"/>
        <v/>
      </c>
      <c r="GJ70" s="46" t="str">
        <f t="shared" si="89"/>
        <v/>
      </c>
      <c r="GK70" s="46" t="b">
        <f t="shared" si="90"/>
        <v>0</v>
      </c>
      <c r="GL70" s="46" t="str">
        <f t="shared" si="91"/>
        <v/>
      </c>
      <c r="GM70" s="46" t="str">
        <f t="shared" si="92"/>
        <v/>
      </c>
      <c r="GN70" s="46" t="str">
        <f t="shared" si="93"/>
        <v/>
      </c>
      <c r="GO70" s="46" t="b">
        <f t="shared" si="94"/>
        <v>0</v>
      </c>
      <c r="GP70" s="46" t="str">
        <f t="shared" si="95"/>
        <v/>
      </c>
      <c r="GQ70" s="46" t="str">
        <f t="shared" si="96"/>
        <v/>
      </c>
      <c r="GR70" s="46" t="b">
        <f t="shared" si="97"/>
        <v>0</v>
      </c>
      <c r="GS70" s="46" t="str">
        <f t="shared" si="98"/>
        <v/>
      </c>
      <c r="GT70" s="46" t="str">
        <f t="shared" si="99"/>
        <v/>
      </c>
      <c r="GU70" s="46" t="b">
        <f t="shared" si="100"/>
        <v>0</v>
      </c>
      <c r="GV70" s="46" t="b">
        <f t="shared" si="101"/>
        <v>0</v>
      </c>
      <c r="GW70" s="46" t="b">
        <f t="shared" si="102"/>
        <v>0</v>
      </c>
      <c r="GX70" s="46" t="b">
        <f t="shared" si="103"/>
        <v>0</v>
      </c>
      <c r="GY70" s="46" t="b">
        <f t="shared" si="104"/>
        <v>0</v>
      </c>
      <c r="GZ70" s="46" t="b">
        <f t="shared" si="105"/>
        <v>0</v>
      </c>
      <c r="HA70" s="46" t="b">
        <f t="shared" si="106"/>
        <v>0</v>
      </c>
      <c r="HB70" s="46" t="b">
        <f t="shared" si="107"/>
        <v>0</v>
      </c>
      <c r="HC70" s="46" t="b">
        <f t="shared" si="108"/>
        <v>0</v>
      </c>
      <c r="HD70" s="46" t="b">
        <f t="shared" si="109"/>
        <v>0</v>
      </c>
      <c r="HE70" s="46" t="b">
        <f t="shared" si="110"/>
        <v>0</v>
      </c>
      <c r="HF70" s="46" t="b">
        <f t="shared" si="111"/>
        <v>0</v>
      </c>
      <c r="HG70" s="46" t="b">
        <f t="shared" si="112"/>
        <v>0</v>
      </c>
      <c r="HH70" s="46" t="b">
        <f t="shared" si="113"/>
        <v>0</v>
      </c>
      <c r="HI70" s="46" t="b">
        <f t="shared" si="114"/>
        <v>0</v>
      </c>
      <c r="HJ70" s="46" t="b">
        <f t="shared" si="115"/>
        <v>0</v>
      </c>
      <c r="HK70" s="46" t="b">
        <f t="shared" si="116"/>
        <v>0</v>
      </c>
      <c r="HL70" s="46" t="b">
        <f t="shared" si="117"/>
        <v>0</v>
      </c>
      <c r="HM70" s="46" t="b">
        <f t="shared" si="118"/>
        <v>0</v>
      </c>
      <c r="HN70" s="46" t="b">
        <f t="shared" si="119"/>
        <v>0</v>
      </c>
      <c r="HO70" s="46" t="b">
        <f t="shared" si="120"/>
        <v>0</v>
      </c>
      <c r="HP70" s="46" t="b">
        <f t="shared" si="156"/>
        <v>0</v>
      </c>
      <c r="HQ70" s="46" t="str">
        <f t="shared" si="121"/>
        <v/>
      </c>
      <c r="HR70" s="46" t="str">
        <f t="shared" si="157"/>
        <v/>
      </c>
      <c r="HS70" s="46" t="str">
        <f t="shared" si="158"/>
        <v/>
      </c>
      <c r="HT70" s="46" t="b">
        <f t="shared" si="159"/>
        <v>0</v>
      </c>
      <c r="HU70" s="46" t="b">
        <f t="shared" si="160"/>
        <v>0</v>
      </c>
      <c r="HV70" s="46" t="b">
        <f t="shared" si="161"/>
        <v>0</v>
      </c>
      <c r="HW70" s="46" t="b">
        <f t="shared" si="162"/>
        <v>0</v>
      </c>
      <c r="HX70" s="46" t="b">
        <f t="shared" si="163"/>
        <v>0</v>
      </c>
      <c r="HY70" s="46" t="b">
        <f t="shared" si="122"/>
        <v>0</v>
      </c>
      <c r="HZ70" s="46" t="b">
        <f t="shared" si="123"/>
        <v>0</v>
      </c>
      <c r="IA70" s="46" t="str">
        <f t="shared" si="124"/>
        <v/>
      </c>
      <c r="IB70" s="46" t="str">
        <f t="shared" si="125"/>
        <v/>
      </c>
      <c r="IC70" s="46" t="str">
        <f t="shared" si="126"/>
        <v/>
      </c>
      <c r="ID70" s="46" t="str">
        <f t="shared" si="127"/>
        <v/>
      </c>
      <c r="IE70" s="46" t="b">
        <f t="shared" si="128"/>
        <v>0</v>
      </c>
      <c r="IF70" s="46" t="str">
        <f t="shared" si="129"/>
        <v/>
      </c>
      <c r="IG70" s="46" t="str">
        <f t="shared" si="130"/>
        <v/>
      </c>
      <c r="IH70" s="46" t="b">
        <f t="shared" si="131"/>
        <v>0</v>
      </c>
      <c r="II70" s="46" t="b">
        <f t="shared" si="132"/>
        <v>0</v>
      </c>
      <c r="IJ70" s="46" t="b">
        <f t="shared" si="133"/>
        <v>0</v>
      </c>
      <c r="IK70" s="46" t="str">
        <f t="shared" si="134"/>
        <v/>
      </c>
      <c r="IL70" s="46" t="str">
        <f t="shared" si="135"/>
        <v/>
      </c>
      <c r="IM70" s="46" t="b">
        <f t="shared" si="136"/>
        <v>0</v>
      </c>
      <c r="IN70" s="46" t="b">
        <f t="shared" si="137"/>
        <v>0</v>
      </c>
      <c r="IO70" s="46" t="b">
        <f t="shared" si="138"/>
        <v>0</v>
      </c>
      <c r="IP70" s="46" t="b">
        <f t="shared" si="139"/>
        <v>0</v>
      </c>
      <c r="IQ70" s="46" t="b">
        <f t="shared" si="140"/>
        <v>0</v>
      </c>
      <c r="IR70" s="46" t="b">
        <f t="shared" si="141"/>
        <v>0</v>
      </c>
      <c r="IS70" s="46" t="b">
        <f t="shared" si="142"/>
        <v>0</v>
      </c>
      <c r="IT70" s="46" t="b">
        <f t="shared" si="143"/>
        <v>0</v>
      </c>
      <c r="IU70" s="46" t="b">
        <f t="shared" si="144"/>
        <v>0</v>
      </c>
      <c r="IV70" s="46" t="b">
        <f t="shared" si="145"/>
        <v>0</v>
      </c>
      <c r="IW70" s="46" t="b">
        <f t="shared" si="146"/>
        <v>0</v>
      </c>
      <c r="IX70" s="46" t="b">
        <f t="shared" si="147"/>
        <v>0</v>
      </c>
      <c r="IY70" s="46" t="b">
        <f t="shared" si="148"/>
        <v>0</v>
      </c>
    </row>
    <row r="71" spans="2:259" x14ac:dyDescent="0.3">
      <c r="B71" s="48">
        <v>59</v>
      </c>
      <c r="C71" s="61" t="str">
        <f t="shared" si="28"/>
        <v/>
      </c>
      <c r="D71" s="53"/>
      <c r="E71" s="52"/>
      <c r="F71" s="112"/>
      <c r="G71" s="52"/>
      <c r="H71" s="53"/>
      <c r="I71" s="52"/>
      <c r="J71" s="52"/>
      <c r="K71" s="53"/>
      <c r="L71" s="55"/>
      <c r="M71" s="108"/>
      <c r="N71" s="56"/>
      <c r="O71" s="52"/>
      <c r="P71" s="52"/>
      <c r="Q71" s="52"/>
      <c r="R71" s="52"/>
      <c r="S71" s="52"/>
      <c r="T71" s="53"/>
      <c r="U71" s="52"/>
      <c r="V71" s="52"/>
      <c r="W71" s="55"/>
      <c r="X71" s="55"/>
      <c r="Y71" s="52"/>
      <c r="Z71" s="55"/>
      <c r="AA71" s="52"/>
      <c r="AB71" s="53"/>
      <c r="AC71" s="53"/>
      <c r="AD71" s="53"/>
      <c r="AE71" s="57"/>
      <c r="AF71" s="113"/>
      <c r="AG71" s="57"/>
      <c r="AH71" s="58"/>
      <c r="AI71" s="58"/>
      <c r="AJ71" s="58"/>
      <c r="AK71" s="114"/>
      <c r="AL71" s="58"/>
      <c r="AM71" s="114"/>
      <c r="AN71" s="58"/>
      <c r="AO71" s="114"/>
      <c r="AP71" s="58"/>
      <c r="AQ71" s="114"/>
      <c r="AR71" s="58"/>
      <c r="AS71" s="114"/>
      <c r="AT71" s="58"/>
      <c r="AU71" s="114"/>
      <c r="AV71" s="58"/>
      <c r="AW71" s="114"/>
      <c r="AX71" s="58"/>
      <c r="AY71" s="114"/>
      <c r="AZ71" s="58"/>
      <c r="BA71" s="114"/>
      <c r="BB71" s="58"/>
      <c r="BC71" s="114"/>
      <c r="BD71" s="58"/>
      <c r="BE71" s="58"/>
      <c r="BF71" s="58"/>
      <c r="BG71" s="59"/>
      <c r="BH71" s="58"/>
      <c r="BI71" s="114"/>
      <c r="BJ71" s="53"/>
      <c r="BK71" s="58"/>
      <c r="BL71" s="114"/>
      <c r="BM71" s="58"/>
      <c r="BN71" s="114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3"/>
      <c r="CL71" s="58"/>
      <c r="CM71" s="58"/>
      <c r="CN71" s="60"/>
      <c r="CO71" s="57"/>
      <c r="CP71" s="58"/>
      <c r="CQ71" s="60"/>
      <c r="CR71" s="57"/>
      <c r="CS71" s="58"/>
      <c r="CT71" s="59"/>
      <c r="CU71" s="58"/>
      <c r="CV71" s="59"/>
      <c r="CW71" s="58"/>
      <c r="CX71" s="59"/>
      <c r="CY71" s="58"/>
      <c r="CZ71" s="58"/>
      <c r="DA71" s="58"/>
      <c r="DB71" s="53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7"/>
      <c r="DO71" s="57"/>
      <c r="DP71" s="57"/>
      <c r="DQ71" s="76" t="str">
        <f t="shared" si="30"/>
        <v/>
      </c>
      <c r="DR71" s="53"/>
      <c r="DS71" s="46" t="b">
        <f t="shared" si="149"/>
        <v>0</v>
      </c>
      <c r="DT71" s="46" t="str">
        <f t="shared" si="31"/>
        <v/>
      </c>
      <c r="DU71" s="46" t="b">
        <f t="shared" si="32"/>
        <v>0</v>
      </c>
      <c r="DV71" s="46" t="b">
        <f t="shared" si="33"/>
        <v>0</v>
      </c>
      <c r="DW71" s="46" t="b">
        <f t="shared" si="34"/>
        <v>0</v>
      </c>
      <c r="DY71" s="46" t="b">
        <f t="shared" si="35"/>
        <v>0</v>
      </c>
      <c r="DZ71" s="46" t="b">
        <f t="shared" si="36"/>
        <v>0</v>
      </c>
      <c r="EB71" s="46" t="b">
        <f t="shared" si="150"/>
        <v>0</v>
      </c>
      <c r="EC71" s="46" t="b">
        <f t="shared" si="151"/>
        <v>0</v>
      </c>
      <c r="ED71" s="46" t="b">
        <f t="shared" si="152"/>
        <v>0</v>
      </c>
      <c r="EE71" s="46" t="b">
        <f t="shared" si="153"/>
        <v>0</v>
      </c>
      <c r="EF71" s="46" t="b">
        <f t="shared" si="154"/>
        <v>0</v>
      </c>
      <c r="EG71" s="46" t="b">
        <f t="shared" si="155"/>
        <v>0</v>
      </c>
      <c r="EH71" s="46" t="b">
        <f t="shared" si="37"/>
        <v>0</v>
      </c>
      <c r="EI71" s="46" t="b">
        <f t="shared" si="38"/>
        <v>0</v>
      </c>
      <c r="EK71" s="46" t="b">
        <f t="shared" si="39"/>
        <v>0</v>
      </c>
      <c r="EL71" s="46" t="b">
        <f t="shared" si="40"/>
        <v>0</v>
      </c>
      <c r="EM71" s="46" t="b">
        <f t="shared" si="41"/>
        <v>0</v>
      </c>
      <c r="EN71" s="46" t="b">
        <f t="shared" si="42"/>
        <v>0</v>
      </c>
      <c r="EO71" s="46" t="b">
        <f t="shared" si="43"/>
        <v>0</v>
      </c>
      <c r="EP71" s="46" t="b">
        <f t="shared" si="44"/>
        <v>0</v>
      </c>
      <c r="EQ71" s="46" t="b">
        <f t="shared" si="45"/>
        <v>0</v>
      </c>
      <c r="ER71" s="46" t="b">
        <f>OR(AA71='Tablas '!$T$4,AA71='Tablas '!$T$7,AA71='Tablas '!$T$8,AA71='Tablas '!$T$11)</f>
        <v>0</v>
      </c>
      <c r="ES71" s="46" t="str">
        <f t="shared" si="46"/>
        <v/>
      </c>
      <c r="ET71" s="46" t="str">
        <f t="shared" si="47"/>
        <v/>
      </c>
      <c r="EU71" s="46" t="str">
        <f t="shared" si="48"/>
        <v/>
      </c>
      <c r="EV71" s="46" t="b">
        <f t="shared" si="49"/>
        <v>0</v>
      </c>
      <c r="EW71" s="46" t="b">
        <f t="shared" si="50"/>
        <v>0</v>
      </c>
      <c r="EX71" s="46" t="b">
        <f t="shared" si="51"/>
        <v>0</v>
      </c>
      <c r="EY71" s="46" t="b">
        <f t="shared" si="52"/>
        <v>0</v>
      </c>
      <c r="EZ71" s="46" t="b">
        <f t="shared" si="53"/>
        <v>0</v>
      </c>
      <c r="FA71" s="46" t="b">
        <f t="shared" si="54"/>
        <v>0</v>
      </c>
      <c r="FB71" s="46" t="b">
        <f t="shared" si="55"/>
        <v>0</v>
      </c>
      <c r="FC71" s="46" t="str">
        <f t="shared" si="56"/>
        <v/>
      </c>
      <c r="FD71" s="46" t="str">
        <f t="shared" si="57"/>
        <v/>
      </c>
      <c r="FE71" s="46" t="b">
        <f t="shared" si="58"/>
        <v>0</v>
      </c>
      <c r="FF71" s="46" t="str">
        <f t="shared" si="59"/>
        <v/>
      </c>
      <c r="FG71" s="46" t="str">
        <f t="shared" si="60"/>
        <v/>
      </c>
      <c r="FH71" s="46" t="b">
        <f t="shared" si="61"/>
        <v>0</v>
      </c>
      <c r="FI71" s="46" t="str">
        <f t="shared" si="62"/>
        <v/>
      </c>
      <c r="FJ71" s="46" t="str">
        <f t="shared" si="63"/>
        <v/>
      </c>
      <c r="FK71" s="46" t="b">
        <f t="shared" si="64"/>
        <v>0</v>
      </c>
      <c r="FL71" s="46" t="str">
        <f t="shared" si="65"/>
        <v/>
      </c>
      <c r="FM71" s="46" t="str">
        <f t="shared" si="66"/>
        <v/>
      </c>
      <c r="FN71" s="46" t="b">
        <f t="shared" si="67"/>
        <v>0</v>
      </c>
      <c r="FO71" s="46" t="str">
        <f t="shared" si="68"/>
        <v/>
      </c>
      <c r="FP71" s="46" t="str">
        <f t="shared" si="69"/>
        <v/>
      </c>
      <c r="FQ71" s="46" t="b">
        <f t="shared" si="70"/>
        <v>0</v>
      </c>
      <c r="FR71" s="46" t="str">
        <f t="shared" si="71"/>
        <v/>
      </c>
      <c r="FS71" s="46" t="str">
        <f t="shared" si="72"/>
        <v/>
      </c>
      <c r="FT71" s="46" t="b">
        <f t="shared" si="73"/>
        <v>0</v>
      </c>
      <c r="FU71" s="46" t="str">
        <f t="shared" si="74"/>
        <v/>
      </c>
      <c r="FV71" s="46" t="str">
        <f t="shared" si="75"/>
        <v/>
      </c>
      <c r="FW71" s="46" t="b">
        <f t="shared" si="76"/>
        <v>0</v>
      </c>
      <c r="FX71" s="46" t="str">
        <f t="shared" si="77"/>
        <v/>
      </c>
      <c r="FY71" s="46" t="str">
        <f t="shared" si="78"/>
        <v/>
      </c>
      <c r="FZ71" s="46" t="b">
        <f t="shared" si="79"/>
        <v>0</v>
      </c>
      <c r="GA71" s="46" t="str">
        <f t="shared" si="80"/>
        <v/>
      </c>
      <c r="GB71" s="46" t="str">
        <f t="shared" si="81"/>
        <v/>
      </c>
      <c r="GC71" s="46" t="b">
        <f t="shared" si="82"/>
        <v>0</v>
      </c>
      <c r="GD71" s="46" t="str">
        <f t="shared" si="83"/>
        <v/>
      </c>
      <c r="GE71" s="46" t="str">
        <f t="shared" si="84"/>
        <v/>
      </c>
      <c r="GF71" s="46" t="b">
        <f t="shared" si="85"/>
        <v>0</v>
      </c>
      <c r="GG71" s="46" t="b">
        <f t="shared" si="86"/>
        <v>0</v>
      </c>
      <c r="GH71" s="46" t="str">
        <f t="shared" si="87"/>
        <v/>
      </c>
      <c r="GI71" s="46" t="str">
        <f t="shared" si="88"/>
        <v/>
      </c>
      <c r="GJ71" s="46" t="str">
        <f t="shared" si="89"/>
        <v/>
      </c>
      <c r="GK71" s="46" t="b">
        <f t="shared" si="90"/>
        <v>0</v>
      </c>
      <c r="GL71" s="46" t="str">
        <f t="shared" si="91"/>
        <v/>
      </c>
      <c r="GM71" s="46" t="str">
        <f t="shared" si="92"/>
        <v/>
      </c>
      <c r="GN71" s="46" t="str">
        <f t="shared" si="93"/>
        <v/>
      </c>
      <c r="GO71" s="46" t="b">
        <f t="shared" si="94"/>
        <v>0</v>
      </c>
      <c r="GP71" s="46" t="str">
        <f t="shared" si="95"/>
        <v/>
      </c>
      <c r="GQ71" s="46" t="str">
        <f t="shared" si="96"/>
        <v/>
      </c>
      <c r="GR71" s="46" t="b">
        <f t="shared" si="97"/>
        <v>0</v>
      </c>
      <c r="GS71" s="46" t="str">
        <f t="shared" si="98"/>
        <v/>
      </c>
      <c r="GT71" s="46" t="str">
        <f t="shared" si="99"/>
        <v/>
      </c>
      <c r="GU71" s="46" t="b">
        <f t="shared" si="100"/>
        <v>0</v>
      </c>
      <c r="GV71" s="46" t="b">
        <f t="shared" si="101"/>
        <v>0</v>
      </c>
      <c r="GW71" s="46" t="b">
        <f t="shared" si="102"/>
        <v>0</v>
      </c>
      <c r="GX71" s="46" t="b">
        <f t="shared" si="103"/>
        <v>0</v>
      </c>
      <c r="GY71" s="46" t="b">
        <f t="shared" si="104"/>
        <v>0</v>
      </c>
      <c r="GZ71" s="46" t="b">
        <f t="shared" si="105"/>
        <v>0</v>
      </c>
      <c r="HA71" s="46" t="b">
        <f t="shared" si="106"/>
        <v>0</v>
      </c>
      <c r="HB71" s="46" t="b">
        <f t="shared" si="107"/>
        <v>0</v>
      </c>
      <c r="HC71" s="46" t="b">
        <f t="shared" si="108"/>
        <v>0</v>
      </c>
      <c r="HD71" s="46" t="b">
        <f t="shared" si="109"/>
        <v>0</v>
      </c>
      <c r="HE71" s="46" t="b">
        <f t="shared" si="110"/>
        <v>0</v>
      </c>
      <c r="HF71" s="46" t="b">
        <f t="shared" si="111"/>
        <v>0</v>
      </c>
      <c r="HG71" s="46" t="b">
        <f t="shared" si="112"/>
        <v>0</v>
      </c>
      <c r="HH71" s="46" t="b">
        <f t="shared" si="113"/>
        <v>0</v>
      </c>
      <c r="HI71" s="46" t="b">
        <f t="shared" si="114"/>
        <v>0</v>
      </c>
      <c r="HJ71" s="46" t="b">
        <f t="shared" si="115"/>
        <v>0</v>
      </c>
      <c r="HK71" s="46" t="b">
        <f t="shared" si="116"/>
        <v>0</v>
      </c>
      <c r="HL71" s="46" t="b">
        <f t="shared" si="117"/>
        <v>0</v>
      </c>
      <c r="HM71" s="46" t="b">
        <f t="shared" si="118"/>
        <v>0</v>
      </c>
      <c r="HN71" s="46" t="b">
        <f t="shared" si="119"/>
        <v>0</v>
      </c>
      <c r="HO71" s="46" t="b">
        <f t="shared" si="120"/>
        <v>0</v>
      </c>
      <c r="HP71" s="46" t="b">
        <f t="shared" si="156"/>
        <v>0</v>
      </c>
      <c r="HQ71" s="46" t="str">
        <f t="shared" si="121"/>
        <v/>
      </c>
      <c r="HR71" s="46" t="str">
        <f t="shared" si="157"/>
        <v/>
      </c>
      <c r="HS71" s="46" t="str">
        <f t="shared" si="158"/>
        <v/>
      </c>
      <c r="HT71" s="46" t="b">
        <f t="shared" si="159"/>
        <v>0</v>
      </c>
      <c r="HU71" s="46" t="b">
        <f t="shared" si="160"/>
        <v>0</v>
      </c>
      <c r="HV71" s="46" t="b">
        <f t="shared" si="161"/>
        <v>0</v>
      </c>
      <c r="HW71" s="46" t="b">
        <f t="shared" si="162"/>
        <v>0</v>
      </c>
      <c r="HX71" s="46" t="b">
        <f t="shared" si="163"/>
        <v>0</v>
      </c>
      <c r="HY71" s="46" t="b">
        <f t="shared" si="122"/>
        <v>0</v>
      </c>
      <c r="HZ71" s="46" t="b">
        <f t="shared" si="123"/>
        <v>0</v>
      </c>
      <c r="IA71" s="46" t="str">
        <f t="shared" si="124"/>
        <v/>
      </c>
      <c r="IB71" s="46" t="str">
        <f t="shared" si="125"/>
        <v/>
      </c>
      <c r="IC71" s="46" t="str">
        <f t="shared" si="126"/>
        <v/>
      </c>
      <c r="ID71" s="46" t="str">
        <f t="shared" si="127"/>
        <v/>
      </c>
      <c r="IE71" s="46" t="b">
        <f t="shared" si="128"/>
        <v>0</v>
      </c>
      <c r="IF71" s="46" t="str">
        <f t="shared" si="129"/>
        <v/>
      </c>
      <c r="IG71" s="46" t="str">
        <f t="shared" si="130"/>
        <v/>
      </c>
      <c r="IH71" s="46" t="b">
        <f t="shared" si="131"/>
        <v>0</v>
      </c>
      <c r="II71" s="46" t="b">
        <f t="shared" si="132"/>
        <v>0</v>
      </c>
      <c r="IJ71" s="46" t="b">
        <f t="shared" si="133"/>
        <v>0</v>
      </c>
      <c r="IK71" s="46" t="str">
        <f t="shared" si="134"/>
        <v/>
      </c>
      <c r="IL71" s="46" t="str">
        <f t="shared" si="135"/>
        <v/>
      </c>
      <c r="IM71" s="46" t="b">
        <f t="shared" si="136"/>
        <v>0</v>
      </c>
      <c r="IN71" s="46" t="b">
        <f t="shared" si="137"/>
        <v>0</v>
      </c>
      <c r="IO71" s="46" t="b">
        <f t="shared" si="138"/>
        <v>0</v>
      </c>
      <c r="IP71" s="46" t="b">
        <f t="shared" si="139"/>
        <v>0</v>
      </c>
      <c r="IQ71" s="46" t="b">
        <f t="shared" si="140"/>
        <v>0</v>
      </c>
      <c r="IR71" s="46" t="b">
        <f t="shared" si="141"/>
        <v>0</v>
      </c>
      <c r="IS71" s="46" t="b">
        <f t="shared" si="142"/>
        <v>0</v>
      </c>
      <c r="IT71" s="46" t="b">
        <f t="shared" si="143"/>
        <v>0</v>
      </c>
      <c r="IU71" s="46" t="b">
        <f t="shared" si="144"/>
        <v>0</v>
      </c>
      <c r="IV71" s="46" t="b">
        <f t="shared" si="145"/>
        <v>0</v>
      </c>
      <c r="IW71" s="46" t="b">
        <f t="shared" si="146"/>
        <v>0</v>
      </c>
      <c r="IX71" s="46" t="b">
        <f t="shared" si="147"/>
        <v>0</v>
      </c>
      <c r="IY71" s="46" t="b">
        <f t="shared" si="148"/>
        <v>0</v>
      </c>
    </row>
    <row r="72" spans="2:259" x14ac:dyDescent="0.3">
      <c r="B72" s="48">
        <v>60</v>
      </c>
      <c r="C72" s="61" t="str">
        <f t="shared" si="28"/>
        <v/>
      </c>
      <c r="D72" s="53"/>
      <c r="E72" s="52"/>
      <c r="F72" s="112"/>
      <c r="G72" s="52"/>
      <c r="H72" s="53"/>
      <c r="I72" s="52"/>
      <c r="J72" s="52"/>
      <c r="K72" s="53"/>
      <c r="L72" s="55"/>
      <c r="M72" s="108"/>
      <c r="N72" s="56"/>
      <c r="O72" s="52"/>
      <c r="P72" s="52"/>
      <c r="Q72" s="52"/>
      <c r="R72" s="52"/>
      <c r="S72" s="52"/>
      <c r="T72" s="53"/>
      <c r="U72" s="52"/>
      <c r="V72" s="52"/>
      <c r="W72" s="55"/>
      <c r="X72" s="55"/>
      <c r="Y72" s="52"/>
      <c r="Z72" s="55"/>
      <c r="AA72" s="52"/>
      <c r="AB72" s="53"/>
      <c r="AC72" s="53"/>
      <c r="AD72" s="53"/>
      <c r="AE72" s="57"/>
      <c r="AF72" s="113"/>
      <c r="AG72" s="57"/>
      <c r="AH72" s="58"/>
      <c r="AI72" s="58"/>
      <c r="AJ72" s="58"/>
      <c r="AK72" s="114"/>
      <c r="AL72" s="58"/>
      <c r="AM72" s="114"/>
      <c r="AN72" s="58"/>
      <c r="AO72" s="114"/>
      <c r="AP72" s="58"/>
      <c r="AQ72" s="114"/>
      <c r="AR72" s="58"/>
      <c r="AS72" s="114"/>
      <c r="AT72" s="58"/>
      <c r="AU72" s="114"/>
      <c r="AV72" s="58"/>
      <c r="AW72" s="114"/>
      <c r="AX72" s="58"/>
      <c r="AY72" s="114"/>
      <c r="AZ72" s="58"/>
      <c r="BA72" s="114"/>
      <c r="BB72" s="58"/>
      <c r="BC72" s="114"/>
      <c r="BD72" s="58"/>
      <c r="BE72" s="58"/>
      <c r="BF72" s="58"/>
      <c r="BG72" s="59"/>
      <c r="BH72" s="58"/>
      <c r="BI72" s="114"/>
      <c r="BJ72" s="53"/>
      <c r="BK72" s="58"/>
      <c r="BL72" s="114"/>
      <c r="BM72" s="58"/>
      <c r="BN72" s="114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3"/>
      <c r="CL72" s="58"/>
      <c r="CM72" s="58"/>
      <c r="CN72" s="60"/>
      <c r="CO72" s="57"/>
      <c r="CP72" s="58"/>
      <c r="CQ72" s="60"/>
      <c r="CR72" s="57"/>
      <c r="CS72" s="58"/>
      <c r="CT72" s="59"/>
      <c r="CU72" s="58"/>
      <c r="CV72" s="59"/>
      <c r="CW72" s="58"/>
      <c r="CX72" s="59"/>
      <c r="CY72" s="58"/>
      <c r="CZ72" s="58"/>
      <c r="DA72" s="58"/>
      <c r="DB72" s="53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7"/>
      <c r="DO72" s="57"/>
      <c r="DP72" s="57"/>
      <c r="DQ72" s="76" t="str">
        <f t="shared" si="30"/>
        <v/>
      </c>
      <c r="DR72" s="53"/>
      <c r="DS72" s="46" t="b">
        <f t="shared" si="149"/>
        <v>0</v>
      </c>
      <c r="DT72" s="46" t="str">
        <f t="shared" si="31"/>
        <v/>
      </c>
      <c r="DU72" s="46" t="b">
        <f t="shared" si="32"/>
        <v>0</v>
      </c>
      <c r="DV72" s="46" t="b">
        <f t="shared" si="33"/>
        <v>0</v>
      </c>
      <c r="DW72" s="46" t="b">
        <f t="shared" si="34"/>
        <v>0</v>
      </c>
      <c r="DY72" s="46" t="b">
        <f t="shared" si="35"/>
        <v>0</v>
      </c>
      <c r="DZ72" s="46" t="b">
        <f t="shared" si="36"/>
        <v>0</v>
      </c>
      <c r="EB72" s="46" t="b">
        <f t="shared" si="150"/>
        <v>0</v>
      </c>
      <c r="EC72" s="46" t="b">
        <f t="shared" si="151"/>
        <v>0</v>
      </c>
      <c r="ED72" s="46" t="b">
        <f t="shared" si="152"/>
        <v>0</v>
      </c>
      <c r="EE72" s="46" t="b">
        <f t="shared" si="153"/>
        <v>0</v>
      </c>
      <c r="EF72" s="46" t="b">
        <f t="shared" si="154"/>
        <v>0</v>
      </c>
      <c r="EG72" s="46" t="b">
        <f t="shared" si="155"/>
        <v>0</v>
      </c>
      <c r="EH72" s="46" t="b">
        <f t="shared" si="37"/>
        <v>0</v>
      </c>
      <c r="EI72" s="46" t="b">
        <f t="shared" si="38"/>
        <v>0</v>
      </c>
      <c r="EK72" s="46" t="b">
        <f t="shared" si="39"/>
        <v>0</v>
      </c>
      <c r="EL72" s="46" t="b">
        <f t="shared" si="40"/>
        <v>0</v>
      </c>
      <c r="EM72" s="46" t="b">
        <f t="shared" si="41"/>
        <v>0</v>
      </c>
      <c r="EN72" s="46" t="b">
        <f t="shared" si="42"/>
        <v>0</v>
      </c>
      <c r="EO72" s="46" t="b">
        <f t="shared" si="43"/>
        <v>0</v>
      </c>
      <c r="EP72" s="46" t="b">
        <f t="shared" si="44"/>
        <v>0</v>
      </c>
      <c r="EQ72" s="46" t="b">
        <f t="shared" si="45"/>
        <v>0</v>
      </c>
      <c r="ER72" s="46" t="b">
        <f>OR(AA72='Tablas '!$T$4,AA72='Tablas '!$T$7,AA72='Tablas '!$T$8,AA72='Tablas '!$T$11)</f>
        <v>0</v>
      </c>
      <c r="ES72" s="46" t="str">
        <f t="shared" si="46"/>
        <v/>
      </c>
      <c r="ET72" s="46" t="str">
        <f t="shared" si="47"/>
        <v/>
      </c>
      <c r="EU72" s="46" t="str">
        <f t="shared" si="48"/>
        <v/>
      </c>
      <c r="EV72" s="46" t="b">
        <f t="shared" si="49"/>
        <v>0</v>
      </c>
      <c r="EW72" s="46" t="b">
        <f t="shared" si="50"/>
        <v>0</v>
      </c>
      <c r="EX72" s="46" t="b">
        <f t="shared" si="51"/>
        <v>0</v>
      </c>
      <c r="EY72" s="46" t="b">
        <f t="shared" si="52"/>
        <v>0</v>
      </c>
      <c r="EZ72" s="46" t="b">
        <f t="shared" si="53"/>
        <v>0</v>
      </c>
      <c r="FA72" s="46" t="b">
        <f t="shared" si="54"/>
        <v>0</v>
      </c>
      <c r="FB72" s="46" t="b">
        <f t="shared" si="55"/>
        <v>0</v>
      </c>
      <c r="FC72" s="46" t="str">
        <f t="shared" si="56"/>
        <v/>
      </c>
      <c r="FD72" s="46" t="str">
        <f t="shared" si="57"/>
        <v/>
      </c>
      <c r="FE72" s="46" t="b">
        <f t="shared" si="58"/>
        <v>0</v>
      </c>
      <c r="FF72" s="46" t="str">
        <f t="shared" si="59"/>
        <v/>
      </c>
      <c r="FG72" s="46" t="str">
        <f t="shared" si="60"/>
        <v/>
      </c>
      <c r="FH72" s="46" t="b">
        <f t="shared" si="61"/>
        <v>0</v>
      </c>
      <c r="FI72" s="46" t="str">
        <f t="shared" si="62"/>
        <v/>
      </c>
      <c r="FJ72" s="46" t="str">
        <f t="shared" si="63"/>
        <v/>
      </c>
      <c r="FK72" s="46" t="b">
        <f t="shared" si="64"/>
        <v>0</v>
      </c>
      <c r="FL72" s="46" t="str">
        <f t="shared" si="65"/>
        <v/>
      </c>
      <c r="FM72" s="46" t="str">
        <f t="shared" si="66"/>
        <v/>
      </c>
      <c r="FN72" s="46" t="b">
        <f t="shared" si="67"/>
        <v>0</v>
      </c>
      <c r="FO72" s="46" t="str">
        <f t="shared" si="68"/>
        <v/>
      </c>
      <c r="FP72" s="46" t="str">
        <f t="shared" si="69"/>
        <v/>
      </c>
      <c r="FQ72" s="46" t="b">
        <f t="shared" si="70"/>
        <v>0</v>
      </c>
      <c r="FR72" s="46" t="str">
        <f t="shared" si="71"/>
        <v/>
      </c>
      <c r="FS72" s="46" t="str">
        <f t="shared" si="72"/>
        <v/>
      </c>
      <c r="FT72" s="46" t="b">
        <f t="shared" si="73"/>
        <v>0</v>
      </c>
      <c r="FU72" s="46" t="str">
        <f t="shared" si="74"/>
        <v/>
      </c>
      <c r="FV72" s="46" t="str">
        <f t="shared" si="75"/>
        <v/>
      </c>
      <c r="FW72" s="46" t="b">
        <f t="shared" si="76"/>
        <v>0</v>
      </c>
      <c r="FX72" s="46" t="str">
        <f t="shared" si="77"/>
        <v/>
      </c>
      <c r="FY72" s="46" t="str">
        <f t="shared" si="78"/>
        <v/>
      </c>
      <c r="FZ72" s="46" t="b">
        <f t="shared" si="79"/>
        <v>0</v>
      </c>
      <c r="GA72" s="46" t="str">
        <f t="shared" si="80"/>
        <v/>
      </c>
      <c r="GB72" s="46" t="str">
        <f t="shared" si="81"/>
        <v/>
      </c>
      <c r="GC72" s="46" t="b">
        <f t="shared" si="82"/>
        <v>0</v>
      </c>
      <c r="GD72" s="46" t="str">
        <f t="shared" si="83"/>
        <v/>
      </c>
      <c r="GE72" s="46" t="str">
        <f t="shared" si="84"/>
        <v/>
      </c>
      <c r="GF72" s="46" t="b">
        <f t="shared" si="85"/>
        <v>0</v>
      </c>
      <c r="GG72" s="46" t="b">
        <f t="shared" si="86"/>
        <v>0</v>
      </c>
      <c r="GH72" s="46" t="str">
        <f t="shared" si="87"/>
        <v/>
      </c>
      <c r="GI72" s="46" t="str">
        <f t="shared" si="88"/>
        <v/>
      </c>
      <c r="GJ72" s="46" t="str">
        <f t="shared" si="89"/>
        <v/>
      </c>
      <c r="GK72" s="46" t="b">
        <f t="shared" si="90"/>
        <v>0</v>
      </c>
      <c r="GL72" s="46" t="str">
        <f t="shared" si="91"/>
        <v/>
      </c>
      <c r="GM72" s="46" t="str">
        <f t="shared" si="92"/>
        <v/>
      </c>
      <c r="GN72" s="46" t="str">
        <f t="shared" si="93"/>
        <v/>
      </c>
      <c r="GO72" s="46" t="b">
        <f t="shared" si="94"/>
        <v>0</v>
      </c>
      <c r="GP72" s="46" t="str">
        <f t="shared" si="95"/>
        <v/>
      </c>
      <c r="GQ72" s="46" t="str">
        <f t="shared" si="96"/>
        <v/>
      </c>
      <c r="GR72" s="46" t="b">
        <f t="shared" si="97"/>
        <v>0</v>
      </c>
      <c r="GS72" s="46" t="str">
        <f t="shared" si="98"/>
        <v/>
      </c>
      <c r="GT72" s="46" t="str">
        <f t="shared" si="99"/>
        <v/>
      </c>
      <c r="GU72" s="46" t="b">
        <f t="shared" si="100"/>
        <v>0</v>
      </c>
      <c r="GV72" s="46" t="b">
        <f t="shared" si="101"/>
        <v>0</v>
      </c>
      <c r="GW72" s="46" t="b">
        <f t="shared" si="102"/>
        <v>0</v>
      </c>
      <c r="GX72" s="46" t="b">
        <f t="shared" si="103"/>
        <v>0</v>
      </c>
      <c r="GY72" s="46" t="b">
        <f t="shared" si="104"/>
        <v>0</v>
      </c>
      <c r="GZ72" s="46" t="b">
        <f t="shared" si="105"/>
        <v>0</v>
      </c>
      <c r="HA72" s="46" t="b">
        <f t="shared" si="106"/>
        <v>0</v>
      </c>
      <c r="HB72" s="46" t="b">
        <f t="shared" si="107"/>
        <v>0</v>
      </c>
      <c r="HC72" s="46" t="b">
        <f t="shared" si="108"/>
        <v>0</v>
      </c>
      <c r="HD72" s="46" t="b">
        <f t="shared" si="109"/>
        <v>0</v>
      </c>
      <c r="HE72" s="46" t="b">
        <f t="shared" si="110"/>
        <v>0</v>
      </c>
      <c r="HF72" s="46" t="b">
        <f t="shared" si="111"/>
        <v>0</v>
      </c>
      <c r="HG72" s="46" t="b">
        <f t="shared" si="112"/>
        <v>0</v>
      </c>
      <c r="HH72" s="46" t="b">
        <f t="shared" si="113"/>
        <v>0</v>
      </c>
      <c r="HI72" s="46" t="b">
        <f t="shared" si="114"/>
        <v>0</v>
      </c>
      <c r="HJ72" s="46" t="b">
        <f t="shared" si="115"/>
        <v>0</v>
      </c>
      <c r="HK72" s="46" t="b">
        <f t="shared" si="116"/>
        <v>0</v>
      </c>
      <c r="HL72" s="46" t="b">
        <f t="shared" si="117"/>
        <v>0</v>
      </c>
      <c r="HM72" s="46" t="b">
        <f t="shared" si="118"/>
        <v>0</v>
      </c>
      <c r="HN72" s="46" t="b">
        <f t="shared" si="119"/>
        <v>0</v>
      </c>
      <c r="HO72" s="46" t="b">
        <f t="shared" si="120"/>
        <v>0</v>
      </c>
      <c r="HP72" s="46" t="b">
        <f t="shared" si="156"/>
        <v>0</v>
      </c>
      <c r="HQ72" s="46" t="str">
        <f t="shared" si="121"/>
        <v/>
      </c>
      <c r="HR72" s="46" t="str">
        <f t="shared" si="157"/>
        <v/>
      </c>
      <c r="HS72" s="46" t="str">
        <f t="shared" si="158"/>
        <v/>
      </c>
      <c r="HT72" s="46" t="b">
        <f t="shared" si="159"/>
        <v>0</v>
      </c>
      <c r="HU72" s="46" t="b">
        <f t="shared" si="160"/>
        <v>0</v>
      </c>
      <c r="HV72" s="46" t="b">
        <f t="shared" si="161"/>
        <v>0</v>
      </c>
      <c r="HW72" s="46" t="b">
        <f t="shared" si="162"/>
        <v>0</v>
      </c>
      <c r="HX72" s="46" t="b">
        <f t="shared" si="163"/>
        <v>0</v>
      </c>
      <c r="HY72" s="46" t="b">
        <f t="shared" si="122"/>
        <v>0</v>
      </c>
      <c r="HZ72" s="46" t="b">
        <f t="shared" si="123"/>
        <v>0</v>
      </c>
      <c r="IA72" s="46" t="str">
        <f t="shared" si="124"/>
        <v/>
      </c>
      <c r="IB72" s="46" t="str">
        <f t="shared" si="125"/>
        <v/>
      </c>
      <c r="IC72" s="46" t="str">
        <f t="shared" si="126"/>
        <v/>
      </c>
      <c r="ID72" s="46" t="str">
        <f t="shared" si="127"/>
        <v/>
      </c>
      <c r="IE72" s="46" t="b">
        <f t="shared" si="128"/>
        <v>0</v>
      </c>
      <c r="IF72" s="46" t="str">
        <f t="shared" si="129"/>
        <v/>
      </c>
      <c r="IG72" s="46" t="str">
        <f t="shared" si="130"/>
        <v/>
      </c>
      <c r="IH72" s="46" t="b">
        <f t="shared" si="131"/>
        <v>0</v>
      </c>
      <c r="II72" s="46" t="b">
        <f t="shared" si="132"/>
        <v>0</v>
      </c>
      <c r="IJ72" s="46" t="b">
        <f t="shared" si="133"/>
        <v>0</v>
      </c>
      <c r="IK72" s="46" t="str">
        <f t="shared" si="134"/>
        <v/>
      </c>
      <c r="IL72" s="46" t="str">
        <f t="shared" si="135"/>
        <v/>
      </c>
      <c r="IM72" s="46" t="b">
        <f t="shared" si="136"/>
        <v>0</v>
      </c>
      <c r="IN72" s="46" t="b">
        <f t="shared" si="137"/>
        <v>0</v>
      </c>
      <c r="IO72" s="46" t="b">
        <f t="shared" si="138"/>
        <v>0</v>
      </c>
      <c r="IP72" s="46" t="b">
        <f t="shared" si="139"/>
        <v>0</v>
      </c>
      <c r="IQ72" s="46" t="b">
        <f t="shared" si="140"/>
        <v>0</v>
      </c>
      <c r="IR72" s="46" t="b">
        <f t="shared" si="141"/>
        <v>0</v>
      </c>
      <c r="IS72" s="46" t="b">
        <f t="shared" si="142"/>
        <v>0</v>
      </c>
      <c r="IT72" s="46" t="b">
        <f t="shared" si="143"/>
        <v>0</v>
      </c>
      <c r="IU72" s="46" t="b">
        <f t="shared" si="144"/>
        <v>0</v>
      </c>
      <c r="IV72" s="46" t="b">
        <f t="shared" si="145"/>
        <v>0</v>
      </c>
      <c r="IW72" s="46" t="b">
        <f t="shared" si="146"/>
        <v>0</v>
      </c>
      <c r="IX72" s="46" t="b">
        <f t="shared" si="147"/>
        <v>0</v>
      </c>
      <c r="IY72" s="46" t="b">
        <f t="shared" si="148"/>
        <v>0</v>
      </c>
    </row>
    <row r="73" spans="2:259" x14ac:dyDescent="0.3">
      <c r="B73" s="48">
        <v>61</v>
      </c>
      <c r="C73" s="61" t="str">
        <f t="shared" si="28"/>
        <v/>
      </c>
      <c r="D73" s="53"/>
      <c r="E73" s="52"/>
      <c r="F73" s="112"/>
      <c r="G73" s="52"/>
      <c r="H73" s="53"/>
      <c r="I73" s="52"/>
      <c r="J73" s="52"/>
      <c r="K73" s="53"/>
      <c r="L73" s="55"/>
      <c r="M73" s="108"/>
      <c r="N73" s="56"/>
      <c r="O73" s="52"/>
      <c r="P73" s="52"/>
      <c r="Q73" s="52"/>
      <c r="R73" s="52"/>
      <c r="S73" s="52"/>
      <c r="T73" s="53"/>
      <c r="U73" s="52"/>
      <c r="V73" s="52"/>
      <c r="W73" s="55"/>
      <c r="X73" s="55"/>
      <c r="Y73" s="52"/>
      <c r="Z73" s="55"/>
      <c r="AA73" s="52"/>
      <c r="AB73" s="53"/>
      <c r="AC73" s="53"/>
      <c r="AD73" s="53"/>
      <c r="AE73" s="57"/>
      <c r="AF73" s="113"/>
      <c r="AG73" s="57"/>
      <c r="AH73" s="58"/>
      <c r="AI73" s="58"/>
      <c r="AJ73" s="58"/>
      <c r="AK73" s="114"/>
      <c r="AL73" s="58"/>
      <c r="AM73" s="114"/>
      <c r="AN73" s="58"/>
      <c r="AO73" s="114"/>
      <c r="AP73" s="58"/>
      <c r="AQ73" s="114"/>
      <c r="AR73" s="58"/>
      <c r="AS73" s="114"/>
      <c r="AT73" s="58"/>
      <c r="AU73" s="114"/>
      <c r="AV73" s="58"/>
      <c r="AW73" s="114"/>
      <c r="AX73" s="58"/>
      <c r="AY73" s="114"/>
      <c r="AZ73" s="58"/>
      <c r="BA73" s="114"/>
      <c r="BB73" s="58"/>
      <c r="BC73" s="114"/>
      <c r="BD73" s="58"/>
      <c r="BE73" s="58"/>
      <c r="BF73" s="58"/>
      <c r="BG73" s="59"/>
      <c r="BH73" s="58"/>
      <c r="BI73" s="114"/>
      <c r="BJ73" s="53"/>
      <c r="BK73" s="58"/>
      <c r="BL73" s="114"/>
      <c r="BM73" s="58"/>
      <c r="BN73" s="114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3"/>
      <c r="CL73" s="58"/>
      <c r="CM73" s="58"/>
      <c r="CN73" s="60"/>
      <c r="CO73" s="57"/>
      <c r="CP73" s="58"/>
      <c r="CQ73" s="60"/>
      <c r="CR73" s="57"/>
      <c r="CS73" s="58"/>
      <c r="CT73" s="59"/>
      <c r="CU73" s="58"/>
      <c r="CV73" s="59"/>
      <c r="CW73" s="58"/>
      <c r="CX73" s="59"/>
      <c r="CY73" s="58"/>
      <c r="CZ73" s="58"/>
      <c r="DA73" s="58"/>
      <c r="DB73" s="53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7"/>
      <c r="DO73" s="57"/>
      <c r="DP73" s="57"/>
      <c r="DQ73" s="76" t="str">
        <f t="shared" si="30"/>
        <v/>
      </c>
      <c r="DR73" s="53"/>
      <c r="DS73" s="46" t="b">
        <f t="shared" si="149"/>
        <v>0</v>
      </c>
      <c r="DT73" s="46" t="str">
        <f t="shared" si="31"/>
        <v/>
      </c>
      <c r="DU73" s="46" t="b">
        <f t="shared" si="32"/>
        <v>0</v>
      </c>
      <c r="DV73" s="46" t="b">
        <f t="shared" si="33"/>
        <v>0</v>
      </c>
      <c r="DW73" s="46" t="b">
        <f t="shared" si="34"/>
        <v>0</v>
      </c>
      <c r="DY73" s="46" t="b">
        <f t="shared" si="35"/>
        <v>0</v>
      </c>
      <c r="DZ73" s="46" t="b">
        <f t="shared" si="36"/>
        <v>0</v>
      </c>
      <c r="EB73" s="46" t="b">
        <f t="shared" si="150"/>
        <v>0</v>
      </c>
      <c r="EC73" s="46" t="b">
        <f t="shared" si="151"/>
        <v>0</v>
      </c>
      <c r="ED73" s="46" t="b">
        <f t="shared" si="152"/>
        <v>0</v>
      </c>
      <c r="EE73" s="46" t="b">
        <f t="shared" si="153"/>
        <v>0</v>
      </c>
      <c r="EF73" s="46" t="b">
        <f t="shared" si="154"/>
        <v>0</v>
      </c>
      <c r="EG73" s="46" t="b">
        <f t="shared" si="155"/>
        <v>0</v>
      </c>
      <c r="EH73" s="46" t="b">
        <f t="shared" si="37"/>
        <v>0</v>
      </c>
      <c r="EI73" s="46" t="b">
        <f t="shared" si="38"/>
        <v>0</v>
      </c>
      <c r="EK73" s="46" t="b">
        <f t="shared" si="39"/>
        <v>0</v>
      </c>
      <c r="EL73" s="46" t="b">
        <f t="shared" si="40"/>
        <v>0</v>
      </c>
      <c r="EM73" s="46" t="b">
        <f t="shared" si="41"/>
        <v>0</v>
      </c>
      <c r="EN73" s="46" t="b">
        <f t="shared" si="42"/>
        <v>0</v>
      </c>
      <c r="EO73" s="46" t="b">
        <f t="shared" si="43"/>
        <v>0</v>
      </c>
      <c r="EP73" s="46" t="b">
        <f t="shared" si="44"/>
        <v>0</v>
      </c>
      <c r="EQ73" s="46" t="b">
        <f t="shared" si="45"/>
        <v>0</v>
      </c>
      <c r="ER73" s="46" t="b">
        <f>OR(AA73='Tablas '!$T$4,AA73='Tablas '!$T$7,AA73='Tablas '!$T$8,AA73='Tablas '!$T$11)</f>
        <v>0</v>
      </c>
      <c r="ES73" s="46" t="str">
        <f t="shared" si="46"/>
        <v/>
      </c>
      <c r="ET73" s="46" t="str">
        <f t="shared" si="47"/>
        <v/>
      </c>
      <c r="EU73" s="46" t="str">
        <f t="shared" si="48"/>
        <v/>
      </c>
      <c r="EV73" s="46" t="b">
        <f t="shared" si="49"/>
        <v>0</v>
      </c>
      <c r="EW73" s="46" t="b">
        <f t="shared" si="50"/>
        <v>0</v>
      </c>
      <c r="EX73" s="46" t="b">
        <f t="shared" si="51"/>
        <v>0</v>
      </c>
      <c r="EY73" s="46" t="b">
        <f t="shared" si="52"/>
        <v>0</v>
      </c>
      <c r="EZ73" s="46" t="b">
        <f t="shared" si="53"/>
        <v>0</v>
      </c>
      <c r="FA73" s="46" t="b">
        <f t="shared" si="54"/>
        <v>0</v>
      </c>
      <c r="FB73" s="46" t="b">
        <f t="shared" si="55"/>
        <v>0</v>
      </c>
      <c r="FC73" s="46" t="str">
        <f t="shared" si="56"/>
        <v/>
      </c>
      <c r="FD73" s="46" t="str">
        <f t="shared" si="57"/>
        <v/>
      </c>
      <c r="FE73" s="46" t="b">
        <f t="shared" si="58"/>
        <v>0</v>
      </c>
      <c r="FF73" s="46" t="str">
        <f t="shared" si="59"/>
        <v/>
      </c>
      <c r="FG73" s="46" t="str">
        <f t="shared" si="60"/>
        <v/>
      </c>
      <c r="FH73" s="46" t="b">
        <f t="shared" si="61"/>
        <v>0</v>
      </c>
      <c r="FI73" s="46" t="str">
        <f t="shared" si="62"/>
        <v/>
      </c>
      <c r="FJ73" s="46" t="str">
        <f t="shared" si="63"/>
        <v/>
      </c>
      <c r="FK73" s="46" t="b">
        <f t="shared" si="64"/>
        <v>0</v>
      </c>
      <c r="FL73" s="46" t="str">
        <f t="shared" si="65"/>
        <v/>
      </c>
      <c r="FM73" s="46" t="str">
        <f t="shared" si="66"/>
        <v/>
      </c>
      <c r="FN73" s="46" t="b">
        <f t="shared" si="67"/>
        <v>0</v>
      </c>
      <c r="FO73" s="46" t="str">
        <f t="shared" si="68"/>
        <v/>
      </c>
      <c r="FP73" s="46" t="str">
        <f t="shared" si="69"/>
        <v/>
      </c>
      <c r="FQ73" s="46" t="b">
        <f t="shared" si="70"/>
        <v>0</v>
      </c>
      <c r="FR73" s="46" t="str">
        <f t="shared" si="71"/>
        <v/>
      </c>
      <c r="FS73" s="46" t="str">
        <f t="shared" si="72"/>
        <v/>
      </c>
      <c r="FT73" s="46" t="b">
        <f t="shared" si="73"/>
        <v>0</v>
      </c>
      <c r="FU73" s="46" t="str">
        <f t="shared" si="74"/>
        <v/>
      </c>
      <c r="FV73" s="46" t="str">
        <f t="shared" si="75"/>
        <v/>
      </c>
      <c r="FW73" s="46" t="b">
        <f t="shared" si="76"/>
        <v>0</v>
      </c>
      <c r="FX73" s="46" t="str">
        <f t="shared" si="77"/>
        <v/>
      </c>
      <c r="FY73" s="46" t="str">
        <f t="shared" si="78"/>
        <v/>
      </c>
      <c r="FZ73" s="46" t="b">
        <f t="shared" si="79"/>
        <v>0</v>
      </c>
      <c r="GA73" s="46" t="str">
        <f t="shared" si="80"/>
        <v/>
      </c>
      <c r="GB73" s="46" t="str">
        <f t="shared" si="81"/>
        <v/>
      </c>
      <c r="GC73" s="46" t="b">
        <f t="shared" si="82"/>
        <v>0</v>
      </c>
      <c r="GD73" s="46" t="str">
        <f t="shared" si="83"/>
        <v/>
      </c>
      <c r="GE73" s="46" t="str">
        <f t="shared" si="84"/>
        <v/>
      </c>
      <c r="GF73" s="46" t="b">
        <f t="shared" si="85"/>
        <v>0</v>
      </c>
      <c r="GG73" s="46" t="b">
        <f t="shared" si="86"/>
        <v>0</v>
      </c>
      <c r="GH73" s="46" t="str">
        <f t="shared" si="87"/>
        <v/>
      </c>
      <c r="GI73" s="46" t="str">
        <f t="shared" si="88"/>
        <v/>
      </c>
      <c r="GJ73" s="46" t="str">
        <f t="shared" si="89"/>
        <v/>
      </c>
      <c r="GK73" s="46" t="b">
        <f t="shared" si="90"/>
        <v>0</v>
      </c>
      <c r="GL73" s="46" t="str">
        <f t="shared" si="91"/>
        <v/>
      </c>
      <c r="GM73" s="46" t="str">
        <f t="shared" si="92"/>
        <v/>
      </c>
      <c r="GN73" s="46" t="str">
        <f t="shared" si="93"/>
        <v/>
      </c>
      <c r="GO73" s="46" t="b">
        <f t="shared" si="94"/>
        <v>0</v>
      </c>
      <c r="GP73" s="46" t="str">
        <f t="shared" si="95"/>
        <v/>
      </c>
      <c r="GQ73" s="46" t="str">
        <f t="shared" si="96"/>
        <v/>
      </c>
      <c r="GR73" s="46" t="b">
        <f t="shared" si="97"/>
        <v>0</v>
      </c>
      <c r="GS73" s="46" t="str">
        <f t="shared" si="98"/>
        <v/>
      </c>
      <c r="GT73" s="46" t="str">
        <f t="shared" si="99"/>
        <v/>
      </c>
      <c r="GU73" s="46" t="b">
        <f t="shared" si="100"/>
        <v>0</v>
      </c>
      <c r="GV73" s="46" t="b">
        <f t="shared" si="101"/>
        <v>0</v>
      </c>
      <c r="GW73" s="46" t="b">
        <f t="shared" si="102"/>
        <v>0</v>
      </c>
      <c r="GX73" s="46" t="b">
        <f t="shared" si="103"/>
        <v>0</v>
      </c>
      <c r="GY73" s="46" t="b">
        <f t="shared" si="104"/>
        <v>0</v>
      </c>
      <c r="GZ73" s="46" t="b">
        <f t="shared" si="105"/>
        <v>0</v>
      </c>
      <c r="HA73" s="46" t="b">
        <f t="shared" si="106"/>
        <v>0</v>
      </c>
      <c r="HB73" s="46" t="b">
        <f t="shared" si="107"/>
        <v>0</v>
      </c>
      <c r="HC73" s="46" t="b">
        <f t="shared" si="108"/>
        <v>0</v>
      </c>
      <c r="HD73" s="46" t="b">
        <f t="shared" si="109"/>
        <v>0</v>
      </c>
      <c r="HE73" s="46" t="b">
        <f t="shared" si="110"/>
        <v>0</v>
      </c>
      <c r="HF73" s="46" t="b">
        <f t="shared" si="111"/>
        <v>0</v>
      </c>
      <c r="HG73" s="46" t="b">
        <f t="shared" si="112"/>
        <v>0</v>
      </c>
      <c r="HH73" s="46" t="b">
        <f t="shared" si="113"/>
        <v>0</v>
      </c>
      <c r="HI73" s="46" t="b">
        <f t="shared" si="114"/>
        <v>0</v>
      </c>
      <c r="HJ73" s="46" t="b">
        <f t="shared" si="115"/>
        <v>0</v>
      </c>
      <c r="HK73" s="46" t="b">
        <f t="shared" si="116"/>
        <v>0</v>
      </c>
      <c r="HL73" s="46" t="b">
        <f t="shared" si="117"/>
        <v>0</v>
      </c>
      <c r="HM73" s="46" t="b">
        <f t="shared" si="118"/>
        <v>0</v>
      </c>
      <c r="HN73" s="46" t="b">
        <f t="shared" si="119"/>
        <v>0</v>
      </c>
      <c r="HO73" s="46" t="b">
        <f t="shared" si="120"/>
        <v>0</v>
      </c>
      <c r="HP73" s="46" t="b">
        <f t="shared" si="156"/>
        <v>0</v>
      </c>
      <c r="HQ73" s="46" t="str">
        <f t="shared" si="121"/>
        <v/>
      </c>
      <c r="HR73" s="46" t="str">
        <f t="shared" si="157"/>
        <v/>
      </c>
      <c r="HS73" s="46" t="str">
        <f t="shared" si="158"/>
        <v/>
      </c>
      <c r="HT73" s="46" t="b">
        <f t="shared" si="159"/>
        <v>0</v>
      </c>
      <c r="HU73" s="46" t="b">
        <f t="shared" si="160"/>
        <v>0</v>
      </c>
      <c r="HV73" s="46" t="b">
        <f t="shared" si="161"/>
        <v>0</v>
      </c>
      <c r="HW73" s="46" t="b">
        <f t="shared" si="162"/>
        <v>0</v>
      </c>
      <c r="HX73" s="46" t="b">
        <f t="shared" si="163"/>
        <v>0</v>
      </c>
      <c r="HY73" s="46" t="b">
        <f t="shared" si="122"/>
        <v>0</v>
      </c>
      <c r="HZ73" s="46" t="b">
        <f t="shared" si="123"/>
        <v>0</v>
      </c>
      <c r="IA73" s="46" t="str">
        <f t="shared" si="124"/>
        <v/>
      </c>
      <c r="IB73" s="46" t="str">
        <f t="shared" si="125"/>
        <v/>
      </c>
      <c r="IC73" s="46" t="str">
        <f t="shared" si="126"/>
        <v/>
      </c>
      <c r="ID73" s="46" t="str">
        <f t="shared" si="127"/>
        <v/>
      </c>
      <c r="IE73" s="46" t="b">
        <f t="shared" si="128"/>
        <v>0</v>
      </c>
      <c r="IF73" s="46" t="str">
        <f t="shared" si="129"/>
        <v/>
      </c>
      <c r="IG73" s="46" t="str">
        <f t="shared" si="130"/>
        <v/>
      </c>
      <c r="IH73" s="46" t="b">
        <f t="shared" si="131"/>
        <v>0</v>
      </c>
      <c r="II73" s="46" t="b">
        <f t="shared" si="132"/>
        <v>0</v>
      </c>
      <c r="IJ73" s="46" t="b">
        <f t="shared" si="133"/>
        <v>0</v>
      </c>
      <c r="IK73" s="46" t="str">
        <f t="shared" si="134"/>
        <v/>
      </c>
      <c r="IL73" s="46" t="str">
        <f t="shared" si="135"/>
        <v/>
      </c>
      <c r="IM73" s="46" t="b">
        <f t="shared" si="136"/>
        <v>0</v>
      </c>
      <c r="IN73" s="46" t="b">
        <f t="shared" si="137"/>
        <v>0</v>
      </c>
      <c r="IO73" s="46" t="b">
        <f t="shared" si="138"/>
        <v>0</v>
      </c>
      <c r="IP73" s="46" t="b">
        <f t="shared" si="139"/>
        <v>0</v>
      </c>
      <c r="IQ73" s="46" t="b">
        <f t="shared" si="140"/>
        <v>0</v>
      </c>
      <c r="IR73" s="46" t="b">
        <f t="shared" si="141"/>
        <v>0</v>
      </c>
      <c r="IS73" s="46" t="b">
        <f t="shared" si="142"/>
        <v>0</v>
      </c>
      <c r="IT73" s="46" t="b">
        <f t="shared" si="143"/>
        <v>0</v>
      </c>
      <c r="IU73" s="46" t="b">
        <f t="shared" si="144"/>
        <v>0</v>
      </c>
      <c r="IV73" s="46" t="b">
        <f t="shared" si="145"/>
        <v>0</v>
      </c>
      <c r="IW73" s="46" t="b">
        <f t="shared" si="146"/>
        <v>0</v>
      </c>
      <c r="IX73" s="46" t="b">
        <f t="shared" si="147"/>
        <v>0</v>
      </c>
      <c r="IY73" s="46" t="b">
        <f t="shared" si="148"/>
        <v>0</v>
      </c>
    </row>
    <row r="74" spans="2:259" x14ac:dyDescent="0.3">
      <c r="B74" s="48">
        <v>62</v>
      </c>
      <c r="C74" s="61" t="str">
        <f t="shared" si="28"/>
        <v/>
      </c>
      <c r="D74" s="53"/>
      <c r="E74" s="52"/>
      <c r="F74" s="112"/>
      <c r="G74" s="52"/>
      <c r="H74" s="53"/>
      <c r="I74" s="52"/>
      <c r="J74" s="52"/>
      <c r="K74" s="53"/>
      <c r="L74" s="55"/>
      <c r="M74" s="108"/>
      <c r="N74" s="56"/>
      <c r="O74" s="52"/>
      <c r="P74" s="52"/>
      <c r="Q74" s="52"/>
      <c r="R74" s="52"/>
      <c r="S74" s="52"/>
      <c r="T74" s="53"/>
      <c r="U74" s="52"/>
      <c r="V74" s="52"/>
      <c r="W74" s="55"/>
      <c r="X74" s="55"/>
      <c r="Y74" s="52"/>
      <c r="Z74" s="55"/>
      <c r="AA74" s="52"/>
      <c r="AB74" s="53"/>
      <c r="AC74" s="53"/>
      <c r="AD74" s="53"/>
      <c r="AE74" s="57"/>
      <c r="AF74" s="113"/>
      <c r="AG74" s="57"/>
      <c r="AH74" s="58"/>
      <c r="AI74" s="58"/>
      <c r="AJ74" s="58"/>
      <c r="AK74" s="114"/>
      <c r="AL74" s="58"/>
      <c r="AM74" s="114"/>
      <c r="AN74" s="58"/>
      <c r="AO74" s="114"/>
      <c r="AP74" s="58"/>
      <c r="AQ74" s="114"/>
      <c r="AR74" s="58"/>
      <c r="AS74" s="114"/>
      <c r="AT74" s="58"/>
      <c r="AU74" s="114"/>
      <c r="AV74" s="58"/>
      <c r="AW74" s="114"/>
      <c r="AX74" s="58"/>
      <c r="AY74" s="114"/>
      <c r="AZ74" s="58"/>
      <c r="BA74" s="114"/>
      <c r="BB74" s="58"/>
      <c r="BC74" s="114"/>
      <c r="BD74" s="58"/>
      <c r="BE74" s="58"/>
      <c r="BF74" s="58"/>
      <c r="BG74" s="59"/>
      <c r="BH74" s="58"/>
      <c r="BI74" s="114"/>
      <c r="BJ74" s="53"/>
      <c r="BK74" s="58"/>
      <c r="BL74" s="114"/>
      <c r="BM74" s="58"/>
      <c r="BN74" s="114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3"/>
      <c r="CL74" s="58"/>
      <c r="CM74" s="58"/>
      <c r="CN74" s="60"/>
      <c r="CO74" s="57"/>
      <c r="CP74" s="58"/>
      <c r="CQ74" s="60"/>
      <c r="CR74" s="57"/>
      <c r="CS74" s="58"/>
      <c r="CT74" s="59"/>
      <c r="CU74" s="58"/>
      <c r="CV74" s="59"/>
      <c r="CW74" s="58"/>
      <c r="CX74" s="59"/>
      <c r="CY74" s="58"/>
      <c r="CZ74" s="58"/>
      <c r="DA74" s="58"/>
      <c r="DB74" s="53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7"/>
      <c r="DO74" s="57"/>
      <c r="DP74" s="57"/>
      <c r="DQ74" s="76" t="str">
        <f t="shared" si="30"/>
        <v/>
      </c>
      <c r="DR74" s="53"/>
      <c r="DS74" s="46" t="b">
        <f t="shared" si="149"/>
        <v>0</v>
      </c>
      <c r="DT74" s="46" t="str">
        <f t="shared" si="31"/>
        <v/>
      </c>
      <c r="DU74" s="46" t="b">
        <f t="shared" si="32"/>
        <v>0</v>
      </c>
      <c r="DV74" s="46" t="b">
        <f t="shared" si="33"/>
        <v>0</v>
      </c>
      <c r="DW74" s="46" t="b">
        <f t="shared" si="34"/>
        <v>0</v>
      </c>
      <c r="DY74" s="46" t="b">
        <f t="shared" si="35"/>
        <v>0</v>
      </c>
      <c r="DZ74" s="46" t="b">
        <f t="shared" si="36"/>
        <v>0</v>
      </c>
      <c r="EB74" s="46" t="b">
        <f t="shared" si="150"/>
        <v>0</v>
      </c>
      <c r="EC74" s="46" t="b">
        <f t="shared" si="151"/>
        <v>0</v>
      </c>
      <c r="ED74" s="46" t="b">
        <f t="shared" si="152"/>
        <v>0</v>
      </c>
      <c r="EE74" s="46" t="b">
        <f t="shared" si="153"/>
        <v>0</v>
      </c>
      <c r="EF74" s="46" t="b">
        <f t="shared" si="154"/>
        <v>0</v>
      </c>
      <c r="EG74" s="46" t="b">
        <f t="shared" si="155"/>
        <v>0</v>
      </c>
      <c r="EH74" s="46" t="b">
        <f t="shared" si="37"/>
        <v>0</v>
      </c>
      <c r="EI74" s="46" t="b">
        <f t="shared" si="38"/>
        <v>0</v>
      </c>
      <c r="EK74" s="46" t="b">
        <f t="shared" si="39"/>
        <v>0</v>
      </c>
      <c r="EL74" s="46" t="b">
        <f t="shared" si="40"/>
        <v>0</v>
      </c>
      <c r="EM74" s="46" t="b">
        <f t="shared" si="41"/>
        <v>0</v>
      </c>
      <c r="EN74" s="46" t="b">
        <f t="shared" si="42"/>
        <v>0</v>
      </c>
      <c r="EO74" s="46" t="b">
        <f t="shared" si="43"/>
        <v>0</v>
      </c>
      <c r="EP74" s="46" t="b">
        <f t="shared" si="44"/>
        <v>0</v>
      </c>
      <c r="EQ74" s="46" t="b">
        <f t="shared" si="45"/>
        <v>0</v>
      </c>
      <c r="ER74" s="46" t="b">
        <f>OR(AA74='Tablas '!$T$4,AA74='Tablas '!$T$7,AA74='Tablas '!$T$8,AA74='Tablas '!$T$11)</f>
        <v>0</v>
      </c>
      <c r="ES74" s="46" t="str">
        <f t="shared" si="46"/>
        <v/>
      </c>
      <c r="ET74" s="46" t="str">
        <f t="shared" si="47"/>
        <v/>
      </c>
      <c r="EU74" s="46" t="str">
        <f t="shared" si="48"/>
        <v/>
      </c>
      <c r="EV74" s="46" t="b">
        <f t="shared" si="49"/>
        <v>0</v>
      </c>
      <c r="EW74" s="46" t="b">
        <f t="shared" si="50"/>
        <v>0</v>
      </c>
      <c r="EX74" s="46" t="b">
        <f t="shared" si="51"/>
        <v>0</v>
      </c>
      <c r="EY74" s="46" t="b">
        <f t="shared" si="52"/>
        <v>0</v>
      </c>
      <c r="EZ74" s="46" t="b">
        <f t="shared" si="53"/>
        <v>0</v>
      </c>
      <c r="FA74" s="46" t="b">
        <f t="shared" si="54"/>
        <v>0</v>
      </c>
      <c r="FB74" s="46" t="b">
        <f t="shared" si="55"/>
        <v>0</v>
      </c>
      <c r="FC74" s="46" t="str">
        <f t="shared" si="56"/>
        <v/>
      </c>
      <c r="FD74" s="46" t="str">
        <f t="shared" si="57"/>
        <v/>
      </c>
      <c r="FE74" s="46" t="b">
        <f t="shared" si="58"/>
        <v>0</v>
      </c>
      <c r="FF74" s="46" t="str">
        <f t="shared" si="59"/>
        <v/>
      </c>
      <c r="FG74" s="46" t="str">
        <f t="shared" si="60"/>
        <v/>
      </c>
      <c r="FH74" s="46" t="b">
        <f t="shared" si="61"/>
        <v>0</v>
      </c>
      <c r="FI74" s="46" t="str">
        <f t="shared" si="62"/>
        <v/>
      </c>
      <c r="FJ74" s="46" t="str">
        <f t="shared" si="63"/>
        <v/>
      </c>
      <c r="FK74" s="46" t="b">
        <f t="shared" si="64"/>
        <v>0</v>
      </c>
      <c r="FL74" s="46" t="str">
        <f t="shared" si="65"/>
        <v/>
      </c>
      <c r="FM74" s="46" t="str">
        <f t="shared" si="66"/>
        <v/>
      </c>
      <c r="FN74" s="46" t="b">
        <f t="shared" si="67"/>
        <v>0</v>
      </c>
      <c r="FO74" s="46" t="str">
        <f t="shared" si="68"/>
        <v/>
      </c>
      <c r="FP74" s="46" t="str">
        <f t="shared" si="69"/>
        <v/>
      </c>
      <c r="FQ74" s="46" t="b">
        <f t="shared" si="70"/>
        <v>0</v>
      </c>
      <c r="FR74" s="46" t="str">
        <f t="shared" si="71"/>
        <v/>
      </c>
      <c r="FS74" s="46" t="str">
        <f t="shared" si="72"/>
        <v/>
      </c>
      <c r="FT74" s="46" t="b">
        <f t="shared" si="73"/>
        <v>0</v>
      </c>
      <c r="FU74" s="46" t="str">
        <f t="shared" si="74"/>
        <v/>
      </c>
      <c r="FV74" s="46" t="str">
        <f t="shared" si="75"/>
        <v/>
      </c>
      <c r="FW74" s="46" t="b">
        <f t="shared" si="76"/>
        <v>0</v>
      </c>
      <c r="FX74" s="46" t="str">
        <f t="shared" si="77"/>
        <v/>
      </c>
      <c r="FY74" s="46" t="str">
        <f t="shared" si="78"/>
        <v/>
      </c>
      <c r="FZ74" s="46" t="b">
        <f t="shared" si="79"/>
        <v>0</v>
      </c>
      <c r="GA74" s="46" t="str">
        <f t="shared" si="80"/>
        <v/>
      </c>
      <c r="GB74" s="46" t="str">
        <f t="shared" si="81"/>
        <v/>
      </c>
      <c r="GC74" s="46" t="b">
        <f t="shared" si="82"/>
        <v>0</v>
      </c>
      <c r="GD74" s="46" t="str">
        <f t="shared" si="83"/>
        <v/>
      </c>
      <c r="GE74" s="46" t="str">
        <f t="shared" si="84"/>
        <v/>
      </c>
      <c r="GF74" s="46" t="b">
        <f t="shared" si="85"/>
        <v>0</v>
      </c>
      <c r="GG74" s="46" t="b">
        <f t="shared" si="86"/>
        <v>0</v>
      </c>
      <c r="GH74" s="46" t="str">
        <f t="shared" si="87"/>
        <v/>
      </c>
      <c r="GI74" s="46" t="str">
        <f t="shared" si="88"/>
        <v/>
      </c>
      <c r="GJ74" s="46" t="str">
        <f t="shared" si="89"/>
        <v/>
      </c>
      <c r="GK74" s="46" t="b">
        <f t="shared" si="90"/>
        <v>0</v>
      </c>
      <c r="GL74" s="46" t="str">
        <f t="shared" si="91"/>
        <v/>
      </c>
      <c r="GM74" s="46" t="str">
        <f t="shared" si="92"/>
        <v/>
      </c>
      <c r="GN74" s="46" t="str">
        <f t="shared" si="93"/>
        <v/>
      </c>
      <c r="GO74" s="46" t="b">
        <f t="shared" si="94"/>
        <v>0</v>
      </c>
      <c r="GP74" s="46" t="str">
        <f t="shared" si="95"/>
        <v/>
      </c>
      <c r="GQ74" s="46" t="str">
        <f t="shared" si="96"/>
        <v/>
      </c>
      <c r="GR74" s="46" t="b">
        <f t="shared" si="97"/>
        <v>0</v>
      </c>
      <c r="GS74" s="46" t="str">
        <f t="shared" si="98"/>
        <v/>
      </c>
      <c r="GT74" s="46" t="str">
        <f t="shared" si="99"/>
        <v/>
      </c>
      <c r="GU74" s="46" t="b">
        <f t="shared" si="100"/>
        <v>0</v>
      </c>
      <c r="GV74" s="46" t="b">
        <f t="shared" si="101"/>
        <v>0</v>
      </c>
      <c r="GW74" s="46" t="b">
        <f t="shared" si="102"/>
        <v>0</v>
      </c>
      <c r="GX74" s="46" t="b">
        <f t="shared" si="103"/>
        <v>0</v>
      </c>
      <c r="GY74" s="46" t="b">
        <f t="shared" si="104"/>
        <v>0</v>
      </c>
      <c r="GZ74" s="46" t="b">
        <f t="shared" si="105"/>
        <v>0</v>
      </c>
      <c r="HA74" s="46" t="b">
        <f t="shared" si="106"/>
        <v>0</v>
      </c>
      <c r="HB74" s="46" t="b">
        <f t="shared" si="107"/>
        <v>0</v>
      </c>
      <c r="HC74" s="46" t="b">
        <f t="shared" si="108"/>
        <v>0</v>
      </c>
      <c r="HD74" s="46" t="b">
        <f t="shared" si="109"/>
        <v>0</v>
      </c>
      <c r="HE74" s="46" t="b">
        <f t="shared" si="110"/>
        <v>0</v>
      </c>
      <c r="HF74" s="46" t="b">
        <f t="shared" si="111"/>
        <v>0</v>
      </c>
      <c r="HG74" s="46" t="b">
        <f t="shared" si="112"/>
        <v>0</v>
      </c>
      <c r="HH74" s="46" t="b">
        <f t="shared" si="113"/>
        <v>0</v>
      </c>
      <c r="HI74" s="46" t="b">
        <f t="shared" si="114"/>
        <v>0</v>
      </c>
      <c r="HJ74" s="46" t="b">
        <f t="shared" si="115"/>
        <v>0</v>
      </c>
      <c r="HK74" s="46" t="b">
        <f t="shared" si="116"/>
        <v>0</v>
      </c>
      <c r="HL74" s="46" t="b">
        <f t="shared" si="117"/>
        <v>0</v>
      </c>
      <c r="HM74" s="46" t="b">
        <f t="shared" si="118"/>
        <v>0</v>
      </c>
      <c r="HN74" s="46" t="b">
        <f t="shared" si="119"/>
        <v>0</v>
      </c>
      <c r="HO74" s="46" t="b">
        <f t="shared" si="120"/>
        <v>0</v>
      </c>
      <c r="HP74" s="46" t="b">
        <f t="shared" si="156"/>
        <v>0</v>
      </c>
      <c r="HQ74" s="46" t="str">
        <f t="shared" si="121"/>
        <v/>
      </c>
      <c r="HR74" s="46" t="str">
        <f t="shared" si="157"/>
        <v/>
      </c>
      <c r="HS74" s="46" t="str">
        <f t="shared" si="158"/>
        <v/>
      </c>
      <c r="HT74" s="46" t="b">
        <f t="shared" si="159"/>
        <v>0</v>
      </c>
      <c r="HU74" s="46" t="b">
        <f t="shared" si="160"/>
        <v>0</v>
      </c>
      <c r="HV74" s="46" t="b">
        <f t="shared" si="161"/>
        <v>0</v>
      </c>
      <c r="HW74" s="46" t="b">
        <f t="shared" si="162"/>
        <v>0</v>
      </c>
      <c r="HX74" s="46" t="b">
        <f t="shared" si="163"/>
        <v>0</v>
      </c>
      <c r="HY74" s="46" t="b">
        <f t="shared" si="122"/>
        <v>0</v>
      </c>
      <c r="HZ74" s="46" t="b">
        <f t="shared" si="123"/>
        <v>0</v>
      </c>
      <c r="IA74" s="46" t="str">
        <f t="shared" si="124"/>
        <v/>
      </c>
      <c r="IB74" s="46" t="str">
        <f t="shared" si="125"/>
        <v/>
      </c>
      <c r="IC74" s="46" t="str">
        <f t="shared" si="126"/>
        <v/>
      </c>
      <c r="ID74" s="46" t="str">
        <f t="shared" si="127"/>
        <v/>
      </c>
      <c r="IE74" s="46" t="b">
        <f t="shared" si="128"/>
        <v>0</v>
      </c>
      <c r="IF74" s="46" t="str">
        <f t="shared" si="129"/>
        <v/>
      </c>
      <c r="IG74" s="46" t="str">
        <f t="shared" si="130"/>
        <v/>
      </c>
      <c r="IH74" s="46" t="b">
        <f t="shared" si="131"/>
        <v>0</v>
      </c>
      <c r="II74" s="46" t="b">
        <f t="shared" si="132"/>
        <v>0</v>
      </c>
      <c r="IJ74" s="46" t="b">
        <f t="shared" si="133"/>
        <v>0</v>
      </c>
      <c r="IK74" s="46" t="str">
        <f t="shared" si="134"/>
        <v/>
      </c>
      <c r="IL74" s="46" t="str">
        <f t="shared" si="135"/>
        <v/>
      </c>
      <c r="IM74" s="46" t="b">
        <f t="shared" si="136"/>
        <v>0</v>
      </c>
      <c r="IN74" s="46" t="b">
        <f t="shared" si="137"/>
        <v>0</v>
      </c>
      <c r="IO74" s="46" t="b">
        <f t="shared" si="138"/>
        <v>0</v>
      </c>
      <c r="IP74" s="46" t="b">
        <f t="shared" si="139"/>
        <v>0</v>
      </c>
      <c r="IQ74" s="46" t="b">
        <f t="shared" si="140"/>
        <v>0</v>
      </c>
      <c r="IR74" s="46" t="b">
        <f t="shared" si="141"/>
        <v>0</v>
      </c>
      <c r="IS74" s="46" t="b">
        <f t="shared" si="142"/>
        <v>0</v>
      </c>
      <c r="IT74" s="46" t="b">
        <f t="shared" si="143"/>
        <v>0</v>
      </c>
      <c r="IU74" s="46" t="b">
        <f t="shared" si="144"/>
        <v>0</v>
      </c>
      <c r="IV74" s="46" t="b">
        <f t="shared" si="145"/>
        <v>0</v>
      </c>
      <c r="IW74" s="46" t="b">
        <f t="shared" si="146"/>
        <v>0</v>
      </c>
      <c r="IX74" s="46" t="b">
        <f t="shared" si="147"/>
        <v>0</v>
      </c>
      <c r="IY74" s="46" t="b">
        <f t="shared" si="148"/>
        <v>0</v>
      </c>
    </row>
    <row r="75" spans="2:259" x14ac:dyDescent="0.3">
      <c r="B75" s="48">
        <v>63</v>
      </c>
      <c r="C75" s="61" t="str">
        <f t="shared" si="28"/>
        <v/>
      </c>
      <c r="D75" s="53"/>
      <c r="E75" s="52"/>
      <c r="F75" s="112"/>
      <c r="G75" s="52"/>
      <c r="H75" s="53"/>
      <c r="I75" s="52"/>
      <c r="J75" s="52"/>
      <c r="K75" s="53"/>
      <c r="L75" s="55"/>
      <c r="M75" s="108"/>
      <c r="N75" s="56"/>
      <c r="O75" s="52"/>
      <c r="P75" s="52"/>
      <c r="Q75" s="52"/>
      <c r="R75" s="52"/>
      <c r="S75" s="52"/>
      <c r="T75" s="53"/>
      <c r="U75" s="52"/>
      <c r="V75" s="52"/>
      <c r="W75" s="55"/>
      <c r="X75" s="55"/>
      <c r="Y75" s="52"/>
      <c r="Z75" s="55"/>
      <c r="AA75" s="52"/>
      <c r="AB75" s="53"/>
      <c r="AC75" s="53"/>
      <c r="AD75" s="53"/>
      <c r="AE75" s="57"/>
      <c r="AF75" s="113"/>
      <c r="AG75" s="57"/>
      <c r="AH75" s="58"/>
      <c r="AI75" s="58"/>
      <c r="AJ75" s="58"/>
      <c r="AK75" s="114"/>
      <c r="AL75" s="58"/>
      <c r="AM75" s="114"/>
      <c r="AN75" s="58"/>
      <c r="AO75" s="114"/>
      <c r="AP75" s="58"/>
      <c r="AQ75" s="114"/>
      <c r="AR75" s="58"/>
      <c r="AS75" s="114"/>
      <c r="AT75" s="58"/>
      <c r="AU75" s="114"/>
      <c r="AV75" s="58"/>
      <c r="AW75" s="114"/>
      <c r="AX75" s="58"/>
      <c r="AY75" s="114"/>
      <c r="AZ75" s="58"/>
      <c r="BA75" s="114"/>
      <c r="BB75" s="58"/>
      <c r="BC75" s="114"/>
      <c r="BD75" s="58"/>
      <c r="BE75" s="58"/>
      <c r="BF75" s="58"/>
      <c r="BG75" s="59"/>
      <c r="BH75" s="58"/>
      <c r="BI75" s="114"/>
      <c r="BJ75" s="53"/>
      <c r="BK75" s="58"/>
      <c r="BL75" s="114"/>
      <c r="BM75" s="58"/>
      <c r="BN75" s="114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3"/>
      <c r="CL75" s="58"/>
      <c r="CM75" s="58"/>
      <c r="CN75" s="60"/>
      <c r="CO75" s="57"/>
      <c r="CP75" s="58"/>
      <c r="CQ75" s="60"/>
      <c r="CR75" s="57"/>
      <c r="CS75" s="58"/>
      <c r="CT75" s="59"/>
      <c r="CU75" s="58"/>
      <c r="CV75" s="59"/>
      <c r="CW75" s="58"/>
      <c r="CX75" s="59"/>
      <c r="CY75" s="58"/>
      <c r="CZ75" s="58"/>
      <c r="DA75" s="58"/>
      <c r="DB75" s="53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7"/>
      <c r="DO75" s="57"/>
      <c r="DP75" s="57"/>
      <c r="DQ75" s="76" t="str">
        <f t="shared" si="30"/>
        <v/>
      </c>
      <c r="DR75" s="53"/>
      <c r="DS75" s="46" t="b">
        <f t="shared" si="149"/>
        <v>0</v>
      </c>
      <c r="DT75" s="46" t="str">
        <f t="shared" si="31"/>
        <v/>
      </c>
      <c r="DU75" s="46" t="b">
        <f t="shared" si="32"/>
        <v>0</v>
      </c>
      <c r="DV75" s="46" t="b">
        <f t="shared" si="33"/>
        <v>0</v>
      </c>
      <c r="DW75" s="46" t="b">
        <f t="shared" si="34"/>
        <v>0</v>
      </c>
      <c r="DY75" s="46" t="b">
        <f t="shared" si="35"/>
        <v>0</v>
      </c>
      <c r="DZ75" s="46" t="b">
        <f t="shared" si="36"/>
        <v>0</v>
      </c>
      <c r="EB75" s="46" t="b">
        <f t="shared" si="150"/>
        <v>0</v>
      </c>
      <c r="EC75" s="46" t="b">
        <f t="shared" si="151"/>
        <v>0</v>
      </c>
      <c r="ED75" s="46" t="b">
        <f t="shared" si="152"/>
        <v>0</v>
      </c>
      <c r="EE75" s="46" t="b">
        <f t="shared" si="153"/>
        <v>0</v>
      </c>
      <c r="EF75" s="46" t="b">
        <f t="shared" si="154"/>
        <v>0</v>
      </c>
      <c r="EG75" s="46" t="b">
        <f t="shared" si="155"/>
        <v>0</v>
      </c>
      <c r="EH75" s="46" t="b">
        <f t="shared" si="37"/>
        <v>0</v>
      </c>
      <c r="EI75" s="46" t="b">
        <f t="shared" si="38"/>
        <v>0</v>
      </c>
      <c r="EK75" s="46" t="b">
        <f t="shared" si="39"/>
        <v>0</v>
      </c>
      <c r="EL75" s="46" t="b">
        <f t="shared" si="40"/>
        <v>0</v>
      </c>
      <c r="EM75" s="46" t="b">
        <f t="shared" si="41"/>
        <v>0</v>
      </c>
      <c r="EN75" s="46" t="b">
        <f t="shared" si="42"/>
        <v>0</v>
      </c>
      <c r="EO75" s="46" t="b">
        <f t="shared" si="43"/>
        <v>0</v>
      </c>
      <c r="EP75" s="46" t="b">
        <f t="shared" si="44"/>
        <v>0</v>
      </c>
      <c r="EQ75" s="46" t="b">
        <f t="shared" si="45"/>
        <v>0</v>
      </c>
      <c r="ER75" s="46" t="b">
        <f>OR(AA75='Tablas '!$T$4,AA75='Tablas '!$T$7,AA75='Tablas '!$T$8,AA75='Tablas '!$T$11)</f>
        <v>0</v>
      </c>
      <c r="ES75" s="46" t="str">
        <f t="shared" si="46"/>
        <v/>
      </c>
      <c r="ET75" s="46" t="str">
        <f t="shared" si="47"/>
        <v/>
      </c>
      <c r="EU75" s="46" t="str">
        <f t="shared" si="48"/>
        <v/>
      </c>
      <c r="EV75" s="46" t="b">
        <f t="shared" si="49"/>
        <v>0</v>
      </c>
      <c r="EW75" s="46" t="b">
        <f t="shared" si="50"/>
        <v>0</v>
      </c>
      <c r="EX75" s="46" t="b">
        <f t="shared" si="51"/>
        <v>0</v>
      </c>
      <c r="EY75" s="46" t="b">
        <f t="shared" si="52"/>
        <v>0</v>
      </c>
      <c r="EZ75" s="46" t="b">
        <f t="shared" si="53"/>
        <v>0</v>
      </c>
      <c r="FA75" s="46" t="b">
        <f t="shared" si="54"/>
        <v>0</v>
      </c>
      <c r="FB75" s="46" t="b">
        <f t="shared" si="55"/>
        <v>0</v>
      </c>
      <c r="FC75" s="46" t="str">
        <f t="shared" si="56"/>
        <v/>
      </c>
      <c r="FD75" s="46" t="str">
        <f t="shared" si="57"/>
        <v/>
      </c>
      <c r="FE75" s="46" t="b">
        <f t="shared" si="58"/>
        <v>0</v>
      </c>
      <c r="FF75" s="46" t="str">
        <f t="shared" si="59"/>
        <v/>
      </c>
      <c r="FG75" s="46" t="str">
        <f t="shared" si="60"/>
        <v/>
      </c>
      <c r="FH75" s="46" t="b">
        <f t="shared" si="61"/>
        <v>0</v>
      </c>
      <c r="FI75" s="46" t="str">
        <f t="shared" si="62"/>
        <v/>
      </c>
      <c r="FJ75" s="46" t="str">
        <f t="shared" si="63"/>
        <v/>
      </c>
      <c r="FK75" s="46" t="b">
        <f t="shared" si="64"/>
        <v>0</v>
      </c>
      <c r="FL75" s="46" t="str">
        <f t="shared" si="65"/>
        <v/>
      </c>
      <c r="FM75" s="46" t="str">
        <f t="shared" si="66"/>
        <v/>
      </c>
      <c r="FN75" s="46" t="b">
        <f t="shared" si="67"/>
        <v>0</v>
      </c>
      <c r="FO75" s="46" t="str">
        <f t="shared" si="68"/>
        <v/>
      </c>
      <c r="FP75" s="46" t="str">
        <f t="shared" si="69"/>
        <v/>
      </c>
      <c r="FQ75" s="46" t="b">
        <f t="shared" si="70"/>
        <v>0</v>
      </c>
      <c r="FR75" s="46" t="str">
        <f t="shared" si="71"/>
        <v/>
      </c>
      <c r="FS75" s="46" t="str">
        <f t="shared" si="72"/>
        <v/>
      </c>
      <c r="FT75" s="46" t="b">
        <f t="shared" si="73"/>
        <v>0</v>
      </c>
      <c r="FU75" s="46" t="str">
        <f t="shared" si="74"/>
        <v/>
      </c>
      <c r="FV75" s="46" t="str">
        <f t="shared" si="75"/>
        <v/>
      </c>
      <c r="FW75" s="46" t="b">
        <f t="shared" si="76"/>
        <v>0</v>
      </c>
      <c r="FX75" s="46" t="str">
        <f t="shared" si="77"/>
        <v/>
      </c>
      <c r="FY75" s="46" t="str">
        <f t="shared" si="78"/>
        <v/>
      </c>
      <c r="FZ75" s="46" t="b">
        <f t="shared" si="79"/>
        <v>0</v>
      </c>
      <c r="GA75" s="46" t="str">
        <f t="shared" si="80"/>
        <v/>
      </c>
      <c r="GB75" s="46" t="str">
        <f t="shared" si="81"/>
        <v/>
      </c>
      <c r="GC75" s="46" t="b">
        <f t="shared" si="82"/>
        <v>0</v>
      </c>
      <c r="GD75" s="46" t="str">
        <f t="shared" si="83"/>
        <v/>
      </c>
      <c r="GE75" s="46" t="str">
        <f t="shared" si="84"/>
        <v/>
      </c>
      <c r="GF75" s="46" t="b">
        <f t="shared" si="85"/>
        <v>0</v>
      </c>
      <c r="GG75" s="46" t="b">
        <f t="shared" si="86"/>
        <v>0</v>
      </c>
      <c r="GH75" s="46" t="str">
        <f t="shared" si="87"/>
        <v/>
      </c>
      <c r="GI75" s="46" t="str">
        <f t="shared" si="88"/>
        <v/>
      </c>
      <c r="GJ75" s="46" t="str">
        <f t="shared" si="89"/>
        <v/>
      </c>
      <c r="GK75" s="46" t="b">
        <f t="shared" si="90"/>
        <v>0</v>
      </c>
      <c r="GL75" s="46" t="str">
        <f t="shared" si="91"/>
        <v/>
      </c>
      <c r="GM75" s="46" t="str">
        <f t="shared" si="92"/>
        <v/>
      </c>
      <c r="GN75" s="46" t="str">
        <f t="shared" si="93"/>
        <v/>
      </c>
      <c r="GO75" s="46" t="b">
        <f t="shared" si="94"/>
        <v>0</v>
      </c>
      <c r="GP75" s="46" t="str">
        <f t="shared" si="95"/>
        <v/>
      </c>
      <c r="GQ75" s="46" t="str">
        <f t="shared" si="96"/>
        <v/>
      </c>
      <c r="GR75" s="46" t="b">
        <f t="shared" si="97"/>
        <v>0</v>
      </c>
      <c r="GS75" s="46" t="str">
        <f t="shared" si="98"/>
        <v/>
      </c>
      <c r="GT75" s="46" t="str">
        <f t="shared" si="99"/>
        <v/>
      </c>
      <c r="GU75" s="46" t="b">
        <f t="shared" si="100"/>
        <v>0</v>
      </c>
      <c r="GV75" s="46" t="b">
        <f t="shared" si="101"/>
        <v>0</v>
      </c>
      <c r="GW75" s="46" t="b">
        <f t="shared" si="102"/>
        <v>0</v>
      </c>
      <c r="GX75" s="46" t="b">
        <f t="shared" si="103"/>
        <v>0</v>
      </c>
      <c r="GY75" s="46" t="b">
        <f t="shared" si="104"/>
        <v>0</v>
      </c>
      <c r="GZ75" s="46" t="b">
        <f t="shared" si="105"/>
        <v>0</v>
      </c>
      <c r="HA75" s="46" t="b">
        <f t="shared" si="106"/>
        <v>0</v>
      </c>
      <c r="HB75" s="46" t="b">
        <f t="shared" si="107"/>
        <v>0</v>
      </c>
      <c r="HC75" s="46" t="b">
        <f t="shared" si="108"/>
        <v>0</v>
      </c>
      <c r="HD75" s="46" t="b">
        <f t="shared" si="109"/>
        <v>0</v>
      </c>
      <c r="HE75" s="46" t="b">
        <f t="shared" si="110"/>
        <v>0</v>
      </c>
      <c r="HF75" s="46" t="b">
        <f t="shared" si="111"/>
        <v>0</v>
      </c>
      <c r="HG75" s="46" t="b">
        <f t="shared" si="112"/>
        <v>0</v>
      </c>
      <c r="HH75" s="46" t="b">
        <f t="shared" si="113"/>
        <v>0</v>
      </c>
      <c r="HI75" s="46" t="b">
        <f t="shared" si="114"/>
        <v>0</v>
      </c>
      <c r="HJ75" s="46" t="b">
        <f t="shared" si="115"/>
        <v>0</v>
      </c>
      <c r="HK75" s="46" t="b">
        <f t="shared" si="116"/>
        <v>0</v>
      </c>
      <c r="HL75" s="46" t="b">
        <f t="shared" si="117"/>
        <v>0</v>
      </c>
      <c r="HM75" s="46" t="b">
        <f t="shared" si="118"/>
        <v>0</v>
      </c>
      <c r="HN75" s="46" t="b">
        <f t="shared" si="119"/>
        <v>0</v>
      </c>
      <c r="HO75" s="46" t="b">
        <f t="shared" si="120"/>
        <v>0</v>
      </c>
      <c r="HP75" s="46" t="b">
        <f t="shared" si="156"/>
        <v>0</v>
      </c>
      <c r="HQ75" s="46" t="str">
        <f t="shared" si="121"/>
        <v/>
      </c>
      <c r="HR75" s="46" t="str">
        <f t="shared" si="157"/>
        <v/>
      </c>
      <c r="HS75" s="46" t="str">
        <f t="shared" si="158"/>
        <v/>
      </c>
      <c r="HT75" s="46" t="b">
        <f t="shared" si="159"/>
        <v>0</v>
      </c>
      <c r="HU75" s="46" t="b">
        <f t="shared" si="160"/>
        <v>0</v>
      </c>
      <c r="HV75" s="46" t="b">
        <f t="shared" si="161"/>
        <v>0</v>
      </c>
      <c r="HW75" s="46" t="b">
        <f t="shared" si="162"/>
        <v>0</v>
      </c>
      <c r="HX75" s="46" t="b">
        <f t="shared" si="163"/>
        <v>0</v>
      </c>
      <c r="HY75" s="46" t="b">
        <f t="shared" si="122"/>
        <v>0</v>
      </c>
      <c r="HZ75" s="46" t="b">
        <f t="shared" si="123"/>
        <v>0</v>
      </c>
      <c r="IA75" s="46" t="str">
        <f t="shared" si="124"/>
        <v/>
      </c>
      <c r="IB75" s="46" t="str">
        <f t="shared" si="125"/>
        <v/>
      </c>
      <c r="IC75" s="46" t="str">
        <f t="shared" si="126"/>
        <v/>
      </c>
      <c r="ID75" s="46" t="str">
        <f t="shared" si="127"/>
        <v/>
      </c>
      <c r="IE75" s="46" t="b">
        <f t="shared" si="128"/>
        <v>0</v>
      </c>
      <c r="IF75" s="46" t="str">
        <f t="shared" si="129"/>
        <v/>
      </c>
      <c r="IG75" s="46" t="str">
        <f t="shared" si="130"/>
        <v/>
      </c>
      <c r="IH75" s="46" t="b">
        <f t="shared" si="131"/>
        <v>0</v>
      </c>
      <c r="II75" s="46" t="b">
        <f t="shared" si="132"/>
        <v>0</v>
      </c>
      <c r="IJ75" s="46" t="b">
        <f t="shared" si="133"/>
        <v>0</v>
      </c>
      <c r="IK75" s="46" t="str">
        <f t="shared" si="134"/>
        <v/>
      </c>
      <c r="IL75" s="46" t="str">
        <f t="shared" si="135"/>
        <v/>
      </c>
      <c r="IM75" s="46" t="b">
        <f t="shared" si="136"/>
        <v>0</v>
      </c>
      <c r="IN75" s="46" t="b">
        <f t="shared" si="137"/>
        <v>0</v>
      </c>
      <c r="IO75" s="46" t="b">
        <f t="shared" si="138"/>
        <v>0</v>
      </c>
      <c r="IP75" s="46" t="b">
        <f t="shared" si="139"/>
        <v>0</v>
      </c>
      <c r="IQ75" s="46" t="b">
        <f t="shared" si="140"/>
        <v>0</v>
      </c>
      <c r="IR75" s="46" t="b">
        <f t="shared" si="141"/>
        <v>0</v>
      </c>
      <c r="IS75" s="46" t="b">
        <f t="shared" si="142"/>
        <v>0</v>
      </c>
      <c r="IT75" s="46" t="b">
        <f t="shared" si="143"/>
        <v>0</v>
      </c>
      <c r="IU75" s="46" t="b">
        <f t="shared" si="144"/>
        <v>0</v>
      </c>
      <c r="IV75" s="46" t="b">
        <f t="shared" si="145"/>
        <v>0</v>
      </c>
      <c r="IW75" s="46" t="b">
        <f t="shared" si="146"/>
        <v>0</v>
      </c>
      <c r="IX75" s="46" t="b">
        <f t="shared" si="147"/>
        <v>0</v>
      </c>
      <c r="IY75" s="46" t="b">
        <f t="shared" si="148"/>
        <v>0</v>
      </c>
    </row>
    <row r="76" spans="2:259" x14ac:dyDescent="0.3">
      <c r="B76" s="48">
        <v>64</v>
      </c>
      <c r="C76" s="61" t="str">
        <f t="shared" si="28"/>
        <v/>
      </c>
      <c r="D76" s="53"/>
      <c r="E76" s="52"/>
      <c r="F76" s="112"/>
      <c r="G76" s="52"/>
      <c r="H76" s="53"/>
      <c r="I76" s="52"/>
      <c r="J76" s="52"/>
      <c r="K76" s="53"/>
      <c r="L76" s="55"/>
      <c r="M76" s="108"/>
      <c r="N76" s="56"/>
      <c r="O76" s="52"/>
      <c r="P76" s="52"/>
      <c r="Q76" s="52"/>
      <c r="R76" s="52"/>
      <c r="S76" s="52"/>
      <c r="T76" s="53"/>
      <c r="U76" s="52"/>
      <c r="V76" s="52"/>
      <c r="W76" s="55"/>
      <c r="X76" s="55"/>
      <c r="Y76" s="52"/>
      <c r="Z76" s="55"/>
      <c r="AA76" s="52"/>
      <c r="AB76" s="53"/>
      <c r="AC76" s="53"/>
      <c r="AD76" s="53"/>
      <c r="AE76" s="57"/>
      <c r="AF76" s="113"/>
      <c r="AG76" s="57"/>
      <c r="AH76" s="58"/>
      <c r="AI76" s="58"/>
      <c r="AJ76" s="58"/>
      <c r="AK76" s="114"/>
      <c r="AL76" s="58"/>
      <c r="AM76" s="114"/>
      <c r="AN76" s="58"/>
      <c r="AO76" s="114"/>
      <c r="AP76" s="58"/>
      <c r="AQ76" s="114"/>
      <c r="AR76" s="58"/>
      <c r="AS76" s="114"/>
      <c r="AT76" s="58"/>
      <c r="AU76" s="114"/>
      <c r="AV76" s="58"/>
      <c r="AW76" s="114"/>
      <c r="AX76" s="58"/>
      <c r="AY76" s="114"/>
      <c r="AZ76" s="58"/>
      <c r="BA76" s="114"/>
      <c r="BB76" s="58"/>
      <c r="BC76" s="114"/>
      <c r="BD76" s="58"/>
      <c r="BE76" s="58"/>
      <c r="BF76" s="58"/>
      <c r="BG76" s="59"/>
      <c r="BH76" s="58"/>
      <c r="BI76" s="114"/>
      <c r="BJ76" s="53"/>
      <c r="BK76" s="58"/>
      <c r="BL76" s="114"/>
      <c r="BM76" s="58"/>
      <c r="BN76" s="114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3"/>
      <c r="CL76" s="58"/>
      <c r="CM76" s="58"/>
      <c r="CN76" s="60"/>
      <c r="CO76" s="57"/>
      <c r="CP76" s="58"/>
      <c r="CQ76" s="60"/>
      <c r="CR76" s="57"/>
      <c r="CS76" s="58"/>
      <c r="CT76" s="59"/>
      <c r="CU76" s="58"/>
      <c r="CV76" s="59"/>
      <c r="CW76" s="58"/>
      <c r="CX76" s="59"/>
      <c r="CY76" s="58"/>
      <c r="CZ76" s="58"/>
      <c r="DA76" s="58"/>
      <c r="DB76" s="53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7"/>
      <c r="DO76" s="57"/>
      <c r="DP76" s="57"/>
      <c r="DQ76" s="76" t="str">
        <f t="shared" si="30"/>
        <v/>
      </c>
      <c r="DR76" s="53"/>
      <c r="DS76" s="46" t="b">
        <f t="shared" si="149"/>
        <v>0</v>
      </c>
      <c r="DT76" s="46" t="str">
        <f t="shared" si="31"/>
        <v/>
      </c>
      <c r="DU76" s="46" t="b">
        <f t="shared" si="32"/>
        <v>0</v>
      </c>
      <c r="DV76" s="46" t="b">
        <f t="shared" si="33"/>
        <v>0</v>
      </c>
      <c r="DW76" s="46" t="b">
        <f t="shared" si="34"/>
        <v>0</v>
      </c>
      <c r="DY76" s="46" t="b">
        <f t="shared" si="35"/>
        <v>0</v>
      </c>
      <c r="DZ76" s="46" t="b">
        <f t="shared" si="36"/>
        <v>0</v>
      </c>
      <c r="EB76" s="46" t="b">
        <f t="shared" si="150"/>
        <v>0</v>
      </c>
      <c r="EC76" s="46" t="b">
        <f t="shared" si="151"/>
        <v>0</v>
      </c>
      <c r="ED76" s="46" t="b">
        <f t="shared" si="152"/>
        <v>0</v>
      </c>
      <c r="EE76" s="46" t="b">
        <f t="shared" si="153"/>
        <v>0</v>
      </c>
      <c r="EF76" s="46" t="b">
        <f t="shared" si="154"/>
        <v>0</v>
      </c>
      <c r="EG76" s="46" t="b">
        <f t="shared" si="155"/>
        <v>0</v>
      </c>
      <c r="EH76" s="46" t="b">
        <f t="shared" si="37"/>
        <v>0</v>
      </c>
      <c r="EI76" s="46" t="b">
        <f t="shared" si="38"/>
        <v>0</v>
      </c>
      <c r="EK76" s="46" t="b">
        <f t="shared" si="39"/>
        <v>0</v>
      </c>
      <c r="EL76" s="46" t="b">
        <f t="shared" si="40"/>
        <v>0</v>
      </c>
      <c r="EM76" s="46" t="b">
        <f t="shared" si="41"/>
        <v>0</v>
      </c>
      <c r="EN76" s="46" t="b">
        <f t="shared" si="42"/>
        <v>0</v>
      </c>
      <c r="EO76" s="46" t="b">
        <f t="shared" si="43"/>
        <v>0</v>
      </c>
      <c r="EP76" s="46" t="b">
        <f t="shared" si="44"/>
        <v>0</v>
      </c>
      <c r="EQ76" s="46" t="b">
        <f t="shared" si="45"/>
        <v>0</v>
      </c>
      <c r="ER76" s="46" t="b">
        <f>OR(AA76='Tablas '!$T$4,AA76='Tablas '!$T$7,AA76='Tablas '!$T$8,AA76='Tablas '!$T$11)</f>
        <v>0</v>
      </c>
      <c r="ES76" s="46" t="str">
        <f t="shared" si="46"/>
        <v/>
      </c>
      <c r="ET76" s="46" t="str">
        <f t="shared" si="47"/>
        <v/>
      </c>
      <c r="EU76" s="46" t="str">
        <f t="shared" si="48"/>
        <v/>
      </c>
      <c r="EV76" s="46" t="b">
        <f t="shared" si="49"/>
        <v>0</v>
      </c>
      <c r="EW76" s="46" t="b">
        <f t="shared" si="50"/>
        <v>0</v>
      </c>
      <c r="EX76" s="46" t="b">
        <f t="shared" si="51"/>
        <v>0</v>
      </c>
      <c r="EY76" s="46" t="b">
        <f t="shared" si="52"/>
        <v>0</v>
      </c>
      <c r="EZ76" s="46" t="b">
        <f t="shared" si="53"/>
        <v>0</v>
      </c>
      <c r="FA76" s="46" t="b">
        <f t="shared" si="54"/>
        <v>0</v>
      </c>
      <c r="FB76" s="46" t="b">
        <f t="shared" si="55"/>
        <v>0</v>
      </c>
      <c r="FC76" s="46" t="str">
        <f t="shared" si="56"/>
        <v/>
      </c>
      <c r="FD76" s="46" t="str">
        <f t="shared" si="57"/>
        <v/>
      </c>
      <c r="FE76" s="46" t="b">
        <f t="shared" si="58"/>
        <v>0</v>
      </c>
      <c r="FF76" s="46" t="str">
        <f t="shared" si="59"/>
        <v/>
      </c>
      <c r="FG76" s="46" t="str">
        <f t="shared" si="60"/>
        <v/>
      </c>
      <c r="FH76" s="46" t="b">
        <f t="shared" si="61"/>
        <v>0</v>
      </c>
      <c r="FI76" s="46" t="str">
        <f t="shared" si="62"/>
        <v/>
      </c>
      <c r="FJ76" s="46" t="str">
        <f t="shared" si="63"/>
        <v/>
      </c>
      <c r="FK76" s="46" t="b">
        <f t="shared" si="64"/>
        <v>0</v>
      </c>
      <c r="FL76" s="46" t="str">
        <f t="shared" si="65"/>
        <v/>
      </c>
      <c r="FM76" s="46" t="str">
        <f t="shared" si="66"/>
        <v/>
      </c>
      <c r="FN76" s="46" t="b">
        <f t="shared" si="67"/>
        <v>0</v>
      </c>
      <c r="FO76" s="46" t="str">
        <f t="shared" si="68"/>
        <v/>
      </c>
      <c r="FP76" s="46" t="str">
        <f t="shared" si="69"/>
        <v/>
      </c>
      <c r="FQ76" s="46" t="b">
        <f t="shared" si="70"/>
        <v>0</v>
      </c>
      <c r="FR76" s="46" t="str">
        <f t="shared" si="71"/>
        <v/>
      </c>
      <c r="FS76" s="46" t="str">
        <f t="shared" si="72"/>
        <v/>
      </c>
      <c r="FT76" s="46" t="b">
        <f t="shared" si="73"/>
        <v>0</v>
      </c>
      <c r="FU76" s="46" t="str">
        <f t="shared" si="74"/>
        <v/>
      </c>
      <c r="FV76" s="46" t="str">
        <f t="shared" si="75"/>
        <v/>
      </c>
      <c r="FW76" s="46" t="b">
        <f t="shared" si="76"/>
        <v>0</v>
      </c>
      <c r="FX76" s="46" t="str">
        <f t="shared" si="77"/>
        <v/>
      </c>
      <c r="FY76" s="46" t="str">
        <f t="shared" si="78"/>
        <v/>
      </c>
      <c r="FZ76" s="46" t="b">
        <f t="shared" si="79"/>
        <v>0</v>
      </c>
      <c r="GA76" s="46" t="str">
        <f t="shared" si="80"/>
        <v/>
      </c>
      <c r="GB76" s="46" t="str">
        <f t="shared" si="81"/>
        <v/>
      </c>
      <c r="GC76" s="46" t="b">
        <f t="shared" si="82"/>
        <v>0</v>
      </c>
      <c r="GD76" s="46" t="str">
        <f t="shared" si="83"/>
        <v/>
      </c>
      <c r="GE76" s="46" t="str">
        <f t="shared" si="84"/>
        <v/>
      </c>
      <c r="GF76" s="46" t="b">
        <f t="shared" si="85"/>
        <v>0</v>
      </c>
      <c r="GG76" s="46" t="b">
        <f t="shared" si="86"/>
        <v>0</v>
      </c>
      <c r="GH76" s="46" t="str">
        <f t="shared" si="87"/>
        <v/>
      </c>
      <c r="GI76" s="46" t="str">
        <f t="shared" si="88"/>
        <v/>
      </c>
      <c r="GJ76" s="46" t="str">
        <f t="shared" si="89"/>
        <v/>
      </c>
      <c r="GK76" s="46" t="b">
        <f t="shared" si="90"/>
        <v>0</v>
      </c>
      <c r="GL76" s="46" t="str">
        <f t="shared" si="91"/>
        <v/>
      </c>
      <c r="GM76" s="46" t="str">
        <f t="shared" si="92"/>
        <v/>
      </c>
      <c r="GN76" s="46" t="str">
        <f t="shared" si="93"/>
        <v/>
      </c>
      <c r="GO76" s="46" t="b">
        <f t="shared" si="94"/>
        <v>0</v>
      </c>
      <c r="GP76" s="46" t="str">
        <f t="shared" si="95"/>
        <v/>
      </c>
      <c r="GQ76" s="46" t="str">
        <f t="shared" si="96"/>
        <v/>
      </c>
      <c r="GR76" s="46" t="b">
        <f t="shared" si="97"/>
        <v>0</v>
      </c>
      <c r="GS76" s="46" t="str">
        <f t="shared" si="98"/>
        <v/>
      </c>
      <c r="GT76" s="46" t="str">
        <f t="shared" si="99"/>
        <v/>
      </c>
      <c r="GU76" s="46" t="b">
        <f t="shared" si="100"/>
        <v>0</v>
      </c>
      <c r="GV76" s="46" t="b">
        <f t="shared" si="101"/>
        <v>0</v>
      </c>
      <c r="GW76" s="46" t="b">
        <f t="shared" si="102"/>
        <v>0</v>
      </c>
      <c r="GX76" s="46" t="b">
        <f t="shared" si="103"/>
        <v>0</v>
      </c>
      <c r="GY76" s="46" t="b">
        <f t="shared" si="104"/>
        <v>0</v>
      </c>
      <c r="GZ76" s="46" t="b">
        <f t="shared" si="105"/>
        <v>0</v>
      </c>
      <c r="HA76" s="46" t="b">
        <f t="shared" si="106"/>
        <v>0</v>
      </c>
      <c r="HB76" s="46" t="b">
        <f t="shared" si="107"/>
        <v>0</v>
      </c>
      <c r="HC76" s="46" t="b">
        <f t="shared" si="108"/>
        <v>0</v>
      </c>
      <c r="HD76" s="46" t="b">
        <f t="shared" si="109"/>
        <v>0</v>
      </c>
      <c r="HE76" s="46" t="b">
        <f t="shared" si="110"/>
        <v>0</v>
      </c>
      <c r="HF76" s="46" t="b">
        <f t="shared" si="111"/>
        <v>0</v>
      </c>
      <c r="HG76" s="46" t="b">
        <f t="shared" si="112"/>
        <v>0</v>
      </c>
      <c r="HH76" s="46" t="b">
        <f t="shared" si="113"/>
        <v>0</v>
      </c>
      <c r="HI76" s="46" t="b">
        <f t="shared" si="114"/>
        <v>0</v>
      </c>
      <c r="HJ76" s="46" t="b">
        <f t="shared" si="115"/>
        <v>0</v>
      </c>
      <c r="HK76" s="46" t="b">
        <f t="shared" si="116"/>
        <v>0</v>
      </c>
      <c r="HL76" s="46" t="b">
        <f t="shared" si="117"/>
        <v>0</v>
      </c>
      <c r="HM76" s="46" t="b">
        <f t="shared" si="118"/>
        <v>0</v>
      </c>
      <c r="HN76" s="46" t="b">
        <f t="shared" si="119"/>
        <v>0</v>
      </c>
      <c r="HO76" s="46" t="b">
        <f t="shared" si="120"/>
        <v>0</v>
      </c>
      <c r="HP76" s="46" t="b">
        <f t="shared" si="156"/>
        <v>0</v>
      </c>
      <c r="HQ76" s="46" t="str">
        <f t="shared" si="121"/>
        <v/>
      </c>
      <c r="HR76" s="46" t="str">
        <f t="shared" si="157"/>
        <v/>
      </c>
      <c r="HS76" s="46" t="str">
        <f t="shared" si="158"/>
        <v/>
      </c>
      <c r="HT76" s="46" t="b">
        <f t="shared" si="159"/>
        <v>0</v>
      </c>
      <c r="HU76" s="46" t="b">
        <f t="shared" si="160"/>
        <v>0</v>
      </c>
      <c r="HV76" s="46" t="b">
        <f t="shared" si="161"/>
        <v>0</v>
      </c>
      <c r="HW76" s="46" t="b">
        <f t="shared" si="162"/>
        <v>0</v>
      </c>
      <c r="HX76" s="46" t="b">
        <f t="shared" si="163"/>
        <v>0</v>
      </c>
      <c r="HY76" s="46" t="b">
        <f t="shared" si="122"/>
        <v>0</v>
      </c>
      <c r="HZ76" s="46" t="b">
        <f t="shared" si="123"/>
        <v>0</v>
      </c>
      <c r="IA76" s="46" t="str">
        <f t="shared" si="124"/>
        <v/>
      </c>
      <c r="IB76" s="46" t="str">
        <f t="shared" si="125"/>
        <v/>
      </c>
      <c r="IC76" s="46" t="str">
        <f t="shared" si="126"/>
        <v/>
      </c>
      <c r="ID76" s="46" t="str">
        <f t="shared" si="127"/>
        <v/>
      </c>
      <c r="IE76" s="46" t="b">
        <f t="shared" si="128"/>
        <v>0</v>
      </c>
      <c r="IF76" s="46" t="str">
        <f t="shared" si="129"/>
        <v/>
      </c>
      <c r="IG76" s="46" t="str">
        <f t="shared" si="130"/>
        <v/>
      </c>
      <c r="IH76" s="46" t="b">
        <f t="shared" si="131"/>
        <v>0</v>
      </c>
      <c r="II76" s="46" t="b">
        <f t="shared" si="132"/>
        <v>0</v>
      </c>
      <c r="IJ76" s="46" t="b">
        <f t="shared" si="133"/>
        <v>0</v>
      </c>
      <c r="IK76" s="46" t="str">
        <f t="shared" si="134"/>
        <v/>
      </c>
      <c r="IL76" s="46" t="str">
        <f t="shared" si="135"/>
        <v/>
      </c>
      <c r="IM76" s="46" t="b">
        <f t="shared" si="136"/>
        <v>0</v>
      </c>
      <c r="IN76" s="46" t="b">
        <f t="shared" si="137"/>
        <v>0</v>
      </c>
      <c r="IO76" s="46" t="b">
        <f t="shared" si="138"/>
        <v>0</v>
      </c>
      <c r="IP76" s="46" t="b">
        <f t="shared" si="139"/>
        <v>0</v>
      </c>
      <c r="IQ76" s="46" t="b">
        <f t="shared" si="140"/>
        <v>0</v>
      </c>
      <c r="IR76" s="46" t="b">
        <f t="shared" si="141"/>
        <v>0</v>
      </c>
      <c r="IS76" s="46" t="b">
        <f t="shared" si="142"/>
        <v>0</v>
      </c>
      <c r="IT76" s="46" t="b">
        <f t="shared" si="143"/>
        <v>0</v>
      </c>
      <c r="IU76" s="46" t="b">
        <f t="shared" si="144"/>
        <v>0</v>
      </c>
      <c r="IV76" s="46" t="b">
        <f t="shared" si="145"/>
        <v>0</v>
      </c>
      <c r="IW76" s="46" t="b">
        <f t="shared" si="146"/>
        <v>0</v>
      </c>
      <c r="IX76" s="46" t="b">
        <f t="shared" si="147"/>
        <v>0</v>
      </c>
      <c r="IY76" s="46" t="b">
        <f t="shared" si="148"/>
        <v>0</v>
      </c>
    </row>
    <row r="77" spans="2:259" x14ac:dyDescent="0.3">
      <c r="B77" s="48">
        <v>65</v>
      </c>
      <c r="C77" s="61" t="str">
        <f t="shared" si="28"/>
        <v/>
      </c>
      <c r="D77" s="53"/>
      <c r="E77" s="52"/>
      <c r="F77" s="112"/>
      <c r="G77" s="52"/>
      <c r="H77" s="53"/>
      <c r="I77" s="52"/>
      <c r="J77" s="52"/>
      <c r="K77" s="53"/>
      <c r="L77" s="55"/>
      <c r="M77" s="108"/>
      <c r="N77" s="56"/>
      <c r="O77" s="52"/>
      <c r="P77" s="52"/>
      <c r="Q77" s="52"/>
      <c r="R77" s="52"/>
      <c r="S77" s="52"/>
      <c r="T77" s="53"/>
      <c r="U77" s="52"/>
      <c r="V77" s="52"/>
      <c r="W77" s="55"/>
      <c r="X77" s="55"/>
      <c r="Y77" s="52"/>
      <c r="Z77" s="55"/>
      <c r="AA77" s="52"/>
      <c r="AB77" s="53"/>
      <c r="AC77" s="53"/>
      <c r="AD77" s="53"/>
      <c r="AE77" s="57"/>
      <c r="AF77" s="113"/>
      <c r="AG77" s="57"/>
      <c r="AH77" s="58"/>
      <c r="AI77" s="58"/>
      <c r="AJ77" s="58"/>
      <c r="AK77" s="114"/>
      <c r="AL77" s="58"/>
      <c r="AM77" s="114"/>
      <c r="AN77" s="58"/>
      <c r="AO77" s="114"/>
      <c r="AP77" s="58"/>
      <c r="AQ77" s="114"/>
      <c r="AR77" s="58"/>
      <c r="AS77" s="114"/>
      <c r="AT77" s="58"/>
      <c r="AU77" s="114"/>
      <c r="AV77" s="58"/>
      <c r="AW77" s="114"/>
      <c r="AX77" s="58"/>
      <c r="AY77" s="114"/>
      <c r="AZ77" s="58"/>
      <c r="BA77" s="114"/>
      <c r="BB77" s="58"/>
      <c r="BC77" s="114"/>
      <c r="BD77" s="58"/>
      <c r="BE77" s="58"/>
      <c r="BF77" s="58"/>
      <c r="BG77" s="59"/>
      <c r="BH77" s="58"/>
      <c r="BI77" s="114"/>
      <c r="BJ77" s="53"/>
      <c r="BK77" s="58"/>
      <c r="BL77" s="114"/>
      <c r="BM77" s="58"/>
      <c r="BN77" s="114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3"/>
      <c r="CL77" s="58"/>
      <c r="CM77" s="58"/>
      <c r="CN77" s="60"/>
      <c r="CO77" s="57"/>
      <c r="CP77" s="58"/>
      <c r="CQ77" s="60"/>
      <c r="CR77" s="57"/>
      <c r="CS77" s="58"/>
      <c r="CT77" s="59"/>
      <c r="CU77" s="58"/>
      <c r="CV77" s="59"/>
      <c r="CW77" s="58"/>
      <c r="CX77" s="59"/>
      <c r="CY77" s="58"/>
      <c r="CZ77" s="58"/>
      <c r="DA77" s="58"/>
      <c r="DB77" s="53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7"/>
      <c r="DO77" s="57"/>
      <c r="DP77" s="57"/>
      <c r="DQ77" s="76" t="str">
        <f t="shared" si="30"/>
        <v/>
      </c>
      <c r="DR77" s="53"/>
      <c r="DS77" s="46" t="b">
        <f t="shared" si="149"/>
        <v>0</v>
      </c>
      <c r="DT77" s="46" t="str">
        <f t="shared" si="31"/>
        <v/>
      </c>
      <c r="DU77" s="46" t="b">
        <f t="shared" si="32"/>
        <v>0</v>
      </c>
      <c r="DV77" s="46" t="b">
        <f t="shared" si="33"/>
        <v>0</v>
      </c>
      <c r="DW77" s="46" t="b">
        <f t="shared" si="34"/>
        <v>0</v>
      </c>
      <c r="DY77" s="46" t="b">
        <f t="shared" si="35"/>
        <v>0</v>
      </c>
      <c r="DZ77" s="46" t="b">
        <f t="shared" si="36"/>
        <v>0</v>
      </c>
      <c r="EB77" s="46" t="b">
        <f t="shared" si="150"/>
        <v>0</v>
      </c>
      <c r="EC77" s="46" t="b">
        <f t="shared" si="151"/>
        <v>0</v>
      </c>
      <c r="ED77" s="46" t="b">
        <f t="shared" si="152"/>
        <v>0</v>
      </c>
      <c r="EE77" s="46" t="b">
        <f t="shared" si="153"/>
        <v>0</v>
      </c>
      <c r="EF77" s="46" t="b">
        <f t="shared" si="154"/>
        <v>0</v>
      </c>
      <c r="EG77" s="46" t="b">
        <f t="shared" si="155"/>
        <v>0</v>
      </c>
      <c r="EH77" s="46" t="b">
        <f t="shared" si="37"/>
        <v>0</v>
      </c>
      <c r="EI77" s="46" t="b">
        <f t="shared" si="38"/>
        <v>0</v>
      </c>
      <c r="EK77" s="46" t="b">
        <f t="shared" si="39"/>
        <v>0</v>
      </c>
      <c r="EL77" s="46" t="b">
        <f t="shared" si="40"/>
        <v>0</v>
      </c>
      <c r="EM77" s="46" t="b">
        <f t="shared" si="41"/>
        <v>0</v>
      </c>
      <c r="EN77" s="46" t="b">
        <f t="shared" si="42"/>
        <v>0</v>
      </c>
      <c r="EO77" s="46" t="b">
        <f t="shared" si="43"/>
        <v>0</v>
      </c>
      <c r="EP77" s="46" t="b">
        <f t="shared" si="44"/>
        <v>0</v>
      </c>
      <c r="EQ77" s="46" t="b">
        <f t="shared" si="45"/>
        <v>0</v>
      </c>
      <c r="ER77" s="46" t="b">
        <f>OR(AA77='Tablas '!$T$4,AA77='Tablas '!$T$7,AA77='Tablas '!$T$8,AA77='Tablas '!$T$11)</f>
        <v>0</v>
      </c>
      <c r="ES77" s="46" t="str">
        <f t="shared" si="46"/>
        <v/>
      </c>
      <c r="ET77" s="46" t="str">
        <f t="shared" si="47"/>
        <v/>
      </c>
      <c r="EU77" s="46" t="str">
        <f t="shared" si="48"/>
        <v/>
      </c>
      <c r="EV77" s="46" t="b">
        <f t="shared" si="49"/>
        <v>0</v>
      </c>
      <c r="EW77" s="46" t="b">
        <f t="shared" si="50"/>
        <v>0</v>
      </c>
      <c r="EX77" s="46" t="b">
        <f t="shared" si="51"/>
        <v>0</v>
      </c>
      <c r="EY77" s="46" t="b">
        <f t="shared" si="52"/>
        <v>0</v>
      </c>
      <c r="EZ77" s="46" t="b">
        <f t="shared" si="53"/>
        <v>0</v>
      </c>
      <c r="FA77" s="46" t="b">
        <f t="shared" si="54"/>
        <v>0</v>
      </c>
      <c r="FB77" s="46" t="b">
        <f t="shared" si="55"/>
        <v>0</v>
      </c>
      <c r="FC77" s="46" t="str">
        <f t="shared" si="56"/>
        <v/>
      </c>
      <c r="FD77" s="46" t="str">
        <f t="shared" si="57"/>
        <v/>
      </c>
      <c r="FE77" s="46" t="b">
        <f t="shared" si="58"/>
        <v>0</v>
      </c>
      <c r="FF77" s="46" t="str">
        <f t="shared" si="59"/>
        <v/>
      </c>
      <c r="FG77" s="46" t="str">
        <f t="shared" si="60"/>
        <v/>
      </c>
      <c r="FH77" s="46" t="b">
        <f t="shared" si="61"/>
        <v>0</v>
      </c>
      <c r="FI77" s="46" t="str">
        <f t="shared" si="62"/>
        <v/>
      </c>
      <c r="FJ77" s="46" t="str">
        <f t="shared" si="63"/>
        <v/>
      </c>
      <c r="FK77" s="46" t="b">
        <f t="shared" si="64"/>
        <v>0</v>
      </c>
      <c r="FL77" s="46" t="str">
        <f t="shared" si="65"/>
        <v/>
      </c>
      <c r="FM77" s="46" t="str">
        <f t="shared" si="66"/>
        <v/>
      </c>
      <c r="FN77" s="46" t="b">
        <f t="shared" si="67"/>
        <v>0</v>
      </c>
      <c r="FO77" s="46" t="str">
        <f t="shared" si="68"/>
        <v/>
      </c>
      <c r="FP77" s="46" t="str">
        <f t="shared" si="69"/>
        <v/>
      </c>
      <c r="FQ77" s="46" t="b">
        <f t="shared" si="70"/>
        <v>0</v>
      </c>
      <c r="FR77" s="46" t="str">
        <f t="shared" si="71"/>
        <v/>
      </c>
      <c r="FS77" s="46" t="str">
        <f t="shared" si="72"/>
        <v/>
      </c>
      <c r="FT77" s="46" t="b">
        <f t="shared" si="73"/>
        <v>0</v>
      </c>
      <c r="FU77" s="46" t="str">
        <f t="shared" si="74"/>
        <v/>
      </c>
      <c r="FV77" s="46" t="str">
        <f t="shared" si="75"/>
        <v/>
      </c>
      <c r="FW77" s="46" t="b">
        <f t="shared" si="76"/>
        <v>0</v>
      </c>
      <c r="FX77" s="46" t="str">
        <f t="shared" si="77"/>
        <v/>
      </c>
      <c r="FY77" s="46" t="str">
        <f t="shared" si="78"/>
        <v/>
      </c>
      <c r="FZ77" s="46" t="b">
        <f t="shared" si="79"/>
        <v>0</v>
      </c>
      <c r="GA77" s="46" t="str">
        <f t="shared" si="80"/>
        <v/>
      </c>
      <c r="GB77" s="46" t="str">
        <f t="shared" si="81"/>
        <v/>
      </c>
      <c r="GC77" s="46" t="b">
        <f t="shared" si="82"/>
        <v>0</v>
      </c>
      <c r="GD77" s="46" t="str">
        <f t="shared" si="83"/>
        <v/>
      </c>
      <c r="GE77" s="46" t="str">
        <f t="shared" si="84"/>
        <v/>
      </c>
      <c r="GF77" s="46" t="b">
        <f t="shared" si="85"/>
        <v>0</v>
      </c>
      <c r="GG77" s="46" t="b">
        <f t="shared" si="86"/>
        <v>0</v>
      </c>
      <c r="GH77" s="46" t="str">
        <f t="shared" si="87"/>
        <v/>
      </c>
      <c r="GI77" s="46" t="str">
        <f t="shared" si="88"/>
        <v/>
      </c>
      <c r="GJ77" s="46" t="str">
        <f t="shared" si="89"/>
        <v/>
      </c>
      <c r="GK77" s="46" t="b">
        <f t="shared" si="90"/>
        <v>0</v>
      </c>
      <c r="GL77" s="46" t="str">
        <f t="shared" si="91"/>
        <v/>
      </c>
      <c r="GM77" s="46" t="str">
        <f t="shared" si="92"/>
        <v/>
      </c>
      <c r="GN77" s="46" t="str">
        <f t="shared" si="93"/>
        <v/>
      </c>
      <c r="GO77" s="46" t="b">
        <f t="shared" si="94"/>
        <v>0</v>
      </c>
      <c r="GP77" s="46" t="str">
        <f t="shared" si="95"/>
        <v/>
      </c>
      <c r="GQ77" s="46" t="str">
        <f t="shared" si="96"/>
        <v/>
      </c>
      <c r="GR77" s="46" t="b">
        <f t="shared" si="97"/>
        <v>0</v>
      </c>
      <c r="GS77" s="46" t="str">
        <f t="shared" si="98"/>
        <v/>
      </c>
      <c r="GT77" s="46" t="str">
        <f t="shared" si="99"/>
        <v/>
      </c>
      <c r="GU77" s="46" t="b">
        <f t="shared" si="100"/>
        <v>0</v>
      </c>
      <c r="GV77" s="46" t="b">
        <f t="shared" si="101"/>
        <v>0</v>
      </c>
      <c r="GW77" s="46" t="b">
        <f t="shared" si="102"/>
        <v>0</v>
      </c>
      <c r="GX77" s="46" t="b">
        <f t="shared" si="103"/>
        <v>0</v>
      </c>
      <c r="GY77" s="46" t="b">
        <f t="shared" si="104"/>
        <v>0</v>
      </c>
      <c r="GZ77" s="46" t="b">
        <f t="shared" si="105"/>
        <v>0</v>
      </c>
      <c r="HA77" s="46" t="b">
        <f t="shared" si="106"/>
        <v>0</v>
      </c>
      <c r="HB77" s="46" t="b">
        <f t="shared" si="107"/>
        <v>0</v>
      </c>
      <c r="HC77" s="46" t="b">
        <f t="shared" si="108"/>
        <v>0</v>
      </c>
      <c r="HD77" s="46" t="b">
        <f t="shared" si="109"/>
        <v>0</v>
      </c>
      <c r="HE77" s="46" t="b">
        <f t="shared" si="110"/>
        <v>0</v>
      </c>
      <c r="HF77" s="46" t="b">
        <f t="shared" si="111"/>
        <v>0</v>
      </c>
      <c r="HG77" s="46" t="b">
        <f t="shared" si="112"/>
        <v>0</v>
      </c>
      <c r="HH77" s="46" t="b">
        <f t="shared" si="113"/>
        <v>0</v>
      </c>
      <c r="HI77" s="46" t="b">
        <f t="shared" si="114"/>
        <v>0</v>
      </c>
      <c r="HJ77" s="46" t="b">
        <f t="shared" si="115"/>
        <v>0</v>
      </c>
      <c r="HK77" s="46" t="b">
        <f t="shared" si="116"/>
        <v>0</v>
      </c>
      <c r="HL77" s="46" t="b">
        <f t="shared" si="117"/>
        <v>0</v>
      </c>
      <c r="HM77" s="46" t="b">
        <f t="shared" si="118"/>
        <v>0</v>
      </c>
      <c r="HN77" s="46" t="b">
        <f t="shared" si="119"/>
        <v>0</v>
      </c>
      <c r="HO77" s="46" t="b">
        <f t="shared" si="120"/>
        <v>0</v>
      </c>
      <c r="HP77" s="46" t="b">
        <f t="shared" si="156"/>
        <v>0</v>
      </c>
      <c r="HQ77" s="46" t="str">
        <f t="shared" si="121"/>
        <v/>
      </c>
      <c r="HR77" s="46" t="str">
        <f t="shared" si="157"/>
        <v/>
      </c>
      <c r="HS77" s="46" t="str">
        <f t="shared" si="158"/>
        <v/>
      </c>
      <c r="HT77" s="46" t="b">
        <f t="shared" si="159"/>
        <v>0</v>
      </c>
      <c r="HU77" s="46" t="b">
        <f t="shared" si="160"/>
        <v>0</v>
      </c>
      <c r="HV77" s="46" t="b">
        <f t="shared" si="161"/>
        <v>0</v>
      </c>
      <c r="HW77" s="46" t="b">
        <f t="shared" si="162"/>
        <v>0</v>
      </c>
      <c r="HX77" s="46" t="b">
        <f t="shared" si="163"/>
        <v>0</v>
      </c>
      <c r="HY77" s="46" t="b">
        <f t="shared" si="122"/>
        <v>0</v>
      </c>
      <c r="HZ77" s="46" t="b">
        <f t="shared" si="123"/>
        <v>0</v>
      </c>
      <c r="IA77" s="46" t="str">
        <f t="shared" si="124"/>
        <v/>
      </c>
      <c r="IB77" s="46" t="str">
        <f t="shared" si="125"/>
        <v/>
      </c>
      <c r="IC77" s="46" t="str">
        <f t="shared" si="126"/>
        <v/>
      </c>
      <c r="ID77" s="46" t="str">
        <f t="shared" si="127"/>
        <v/>
      </c>
      <c r="IE77" s="46" t="b">
        <f t="shared" si="128"/>
        <v>0</v>
      </c>
      <c r="IF77" s="46" t="str">
        <f t="shared" si="129"/>
        <v/>
      </c>
      <c r="IG77" s="46" t="str">
        <f t="shared" si="130"/>
        <v/>
      </c>
      <c r="IH77" s="46" t="b">
        <f t="shared" si="131"/>
        <v>0</v>
      </c>
      <c r="II77" s="46" t="b">
        <f t="shared" si="132"/>
        <v>0</v>
      </c>
      <c r="IJ77" s="46" t="b">
        <f t="shared" si="133"/>
        <v>0</v>
      </c>
      <c r="IK77" s="46" t="str">
        <f t="shared" si="134"/>
        <v/>
      </c>
      <c r="IL77" s="46" t="str">
        <f t="shared" si="135"/>
        <v/>
      </c>
      <c r="IM77" s="46" t="b">
        <f t="shared" si="136"/>
        <v>0</v>
      </c>
      <c r="IN77" s="46" t="b">
        <f t="shared" si="137"/>
        <v>0</v>
      </c>
      <c r="IO77" s="46" t="b">
        <f t="shared" si="138"/>
        <v>0</v>
      </c>
      <c r="IP77" s="46" t="b">
        <f t="shared" si="139"/>
        <v>0</v>
      </c>
      <c r="IQ77" s="46" t="b">
        <f t="shared" si="140"/>
        <v>0</v>
      </c>
      <c r="IR77" s="46" t="b">
        <f t="shared" si="141"/>
        <v>0</v>
      </c>
      <c r="IS77" s="46" t="b">
        <f t="shared" si="142"/>
        <v>0</v>
      </c>
      <c r="IT77" s="46" t="b">
        <f t="shared" si="143"/>
        <v>0</v>
      </c>
      <c r="IU77" s="46" t="b">
        <f t="shared" si="144"/>
        <v>0</v>
      </c>
      <c r="IV77" s="46" t="b">
        <f t="shared" si="145"/>
        <v>0</v>
      </c>
      <c r="IW77" s="46" t="b">
        <f t="shared" si="146"/>
        <v>0</v>
      </c>
      <c r="IX77" s="46" t="b">
        <f t="shared" si="147"/>
        <v>0</v>
      </c>
      <c r="IY77" s="46" t="b">
        <f t="shared" si="148"/>
        <v>0</v>
      </c>
    </row>
    <row r="78" spans="2:259" x14ac:dyDescent="0.3">
      <c r="B78" s="48">
        <v>66</v>
      </c>
      <c r="C78" s="61" t="str">
        <f t="shared" ref="C78:C141" si="164">IF(AND(DS78,DP78&lt;&gt;""),
   IF(DQ78="","OK","Error"),
   ""
)</f>
        <v/>
      </c>
      <c r="D78" s="53"/>
      <c r="E78" s="52"/>
      <c r="F78" s="112"/>
      <c r="G78" s="52"/>
      <c r="H78" s="53"/>
      <c r="I78" s="52"/>
      <c r="J78" s="52"/>
      <c r="K78" s="53"/>
      <c r="L78" s="55"/>
      <c r="M78" s="108"/>
      <c r="N78" s="56"/>
      <c r="O78" s="52"/>
      <c r="P78" s="52"/>
      <c r="Q78" s="52"/>
      <c r="R78" s="52"/>
      <c r="S78" s="52"/>
      <c r="T78" s="53"/>
      <c r="U78" s="52"/>
      <c r="V78" s="52"/>
      <c r="W78" s="55"/>
      <c r="X78" s="55"/>
      <c r="Y78" s="52"/>
      <c r="Z78" s="55"/>
      <c r="AA78" s="52"/>
      <c r="AB78" s="53"/>
      <c r="AC78" s="53"/>
      <c r="AD78" s="53"/>
      <c r="AE78" s="57"/>
      <c r="AF78" s="113"/>
      <c r="AG78" s="57"/>
      <c r="AH78" s="58"/>
      <c r="AI78" s="58"/>
      <c r="AJ78" s="58"/>
      <c r="AK78" s="114"/>
      <c r="AL78" s="58"/>
      <c r="AM78" s="114"/>
      <c r="AN78" s="58"/>
      <c r="AO78" s="114"/>
      <c r="AP78" s="58"/>
      <c r="AQ78" s="114"/>
      <c r="AR78" s="58"/>
      <c r="AS78" s="114"/>
      <c r="AT78" s="58"/>
      <c r="AU78" s="114"/>
      <c r="AV78" s="58"/>
      <c r="AW78" s="114"/>
      <c r="AX78" s="58"/>
      <c r="AY78" s="114"/>
      <c r="AZ78" s="58"/>
      <c r="BA78" s="114"/>
      <c r="BB78" s="58"/>
      <c r="BC78" s="114"/>
      <c r="BD78" s="58"/>
      <c r="BE78" s="58"/>
      <c r="BF78" s="58"/>
      <c r="BG78" s="59"/>
      <c r="BH78" s="58"/>
      <c r="BI78" s="114"/>
      <c r="BJ78" s="53"/>
      <c r="BK78" s="58"/>
      <c r="BL78" s="114"/>
      <c r="BM78" s="58"/>
      <c r="BN78" s="114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3"/>
      <c r="CL78" s="58"/>
      <c r="CM78" s="58"/>
      <c r="CN78" s="60"/>
      <c r="CO78" s="57"/>
      <c r="CP78" s="58"/>
      <c r="CQ78" s="60"/>
      <c r="CR78" s="57"/>
      <c r="CS78" s="58"/>
      <c r="CT78" s="59"/>
      <c r="CU78" s="58"/>
      <c r="CV78" s="59"/>
      <c r="CW78" s="58"/>
      <c r="CX78" s="59"/>
      <c r="CY78" s="58"/>
      <c r="CZ78" s="58"/>
      <c r="DA78" s="58"/>
      <c r="DB78" s="53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7"/>
      <c r="DO78" s="57"/>
      <c r="DP78" s="57"/>
      <c r="DQ78" s="76" t="str">
        <f t="shared" ref="DQ78:DQ141" si="165">IF(AND(DS78,DP78&lt;&gt;""),
   CONCATENATE(DT78,DU78,DV78,DW78,DX78,DY78,DZ78,EA78,EB78,EC78,ED78,EE78,EF78,EG78,EH78,EI78,EJ78,EK78,EL78,EM78,EN78,EO78,EP78,EQ78,ES78,ET78,EU78,EV78,EW78,EX78,EY78,EZ78,FA78,FC78,FD78,FF78,FG78,FI78,FJ78,FL78,FM78,FO78,FP78,FR78,FS78,FU78,FV78,FX78,FY78,GA78,GB78,GD78,GE78,GF78,GH78,GI78,GJ78,GL78,GM78,GN78,GP78,GQ78,GS78,GT78,GU78,GV78,GW78,GX78,GY78,GZ78,HA78,HB78,HC78,HD78,HE78,HF78,HG78,HH78,HI78,HJ78,HK78,HL78,HM78,HN78,HO78,HQ78,HR78,HS78,HT78,HU78,HV78,HW78,HX78,HY78,IA78,IB78,IC78,ID78,IF78,IG78,IH78,II78,IK78,IL78,IM78,IN78,IO78,IP78,IQ78,IR78,IS78,IT78,IU78,IV78,IW78,IX78,IY78,IZ78),
   ""
)</f>
        <v/>
      </c>
      <c r="DR78" s="53"/>
      <c r="DS78" s="46" t="b">
        <f t="shared" ref="DS78:DS141" si="166">CONCATENATE(D78,$E78,$F78,$G78,H78,$I78,$J78,K78,$L78,$M78,N78,$O78,$P78,$Q78,$R78,$S78,T78,$U78,$V78,$W78,$X78,$Y78,$Z78,$AA78,AB78,AC78,AD78,$AE78,$AF78,$AG78,AH78,AI78,AJ78,AK78,AL78,AM78,AN78,AO78,AP78,AQ78,AR78,AS78,AT78,AU78,AV78,AW78,AX78,AY78,AZ78,BA78,BB78,BC78,BD78,BE78,BF78,BG78,BH78,BI78,BJ78,BK78,BL78,BM78,BN78,BO78,BP78,BQ78,BR78,BS78,BT78,BU78,BV78,BW78,BX78,BY78,BZ78,CA78,CB78,CC78,CD78,CE78,CF78,CG78,CH78,CI78,CJ78,CK78,CL78,CM78,$CN78,$CO78,CP78,$CQ78,$CR78,CS78,CT78,CU78,CV78,CW78,CX78,CY78,CZ78,DA78,DB78,DC78,DD78,DE78,DF78,DG78,DH78,DI78,DJ78,DK78,DL78,DM78,$DN78,$DO78,$DP78,DR78)&lt;&gt;""</f>
        <v>0</v>
      </c>
      <c r="DT78" s="46" t="str">
        <f t="shared" ref="DT78:DT141" si="167">IF(AND($DS78,$E$4&lt;&gt;""),
   IF(LEFT($E$4,2) = "1.",
      IF(D78&lt;&gt;"","El CUNE sólo se envía en operaciones de novedad o ajuste. ",""),
      IF(D78="","Debes escribir un CUNE válido para realizar operaciones de novedad o ajuste. ","")),
   ""
)</f>
        <v/>
      </c>
      <c r="DU78" s="46" t="b">
        <f t="shared" ref="DU78:DU141" si="168">IF($DS78,
   IF(E78="","Debes seleccionar el tipo de documento del empleado. ",
      IF(_xlfn.IFNA(VLOOKUP(E78,TIPO_DE_DOCUMENTO,1,FALSE),-1)=-1,"El tipo de documento no es válido (por favor seleccionarlo de la lista). ","")
   )
)</f>
        <v>0</v>
      </c>
      <c r="DV78" s="46" t="b">
        <f t="shared" ref="DV78:DV141" si="169">IF($DS78,
   IF(F78="","Debes escribir el número de documento del empleado. ","")
)</f>
        <v>0</v>
      </c>
      <c r="DW78" s="46" t="b">
        <f t="shared" ref="DW78:DW141" si="170">IF($DS78,
   IF(G78="","Debes escribir el primer nombre del empleado. ","")
)</f>
        <v>0</v>
      </c>
      <c r="DY78" s="46" t="b">
        <f t="shared" ref="DY78:DY141" si="171">IF($DS78,
   IF(I78="","Debes escribir el primer apellido del empleado. ","")
)</f>
        <v>0</v>
      </c>
      <c r="DZ78" s="46" t="b">
        <f t="shared" ref="DZ78:DZ141" si="172">IF($DS78,
   IF(J78="","Debes escribir el segundo apellido del empleado. ","")
)</f>
        <v>0</v>
      </c>
      <c r="EB78" s="46" t="b">
        <f t="shared" ref="EB78:EB141" si="173">IF($DS78,
   IF(L78="","Debes escribir la fecha de ingreso del empleado. ",
      IF(ISERR(DATE(YEAR(L78),MONTH(L78),DAY(L78))), "El valor ingresado en fecha de ingreso no tiene un formato válido. ","")
   )
)</f>
        <v>0</v>
      </c>
      <c r="EC78" s="46" t="b">
        <f t="shared" ref="EC78:EC141" si="174">IF($DS78,
   IF(M78="","Debes escribir el tiempo laborado. ",
      IF( IFERROR(INT(M78),1.1) &lt;&gt; IFERROR(_xlfn.NUMBERVALUE(M78),1), "El valor de los días trabajados debe ser un número entero. ", "")
   )
)</f>
        <v>0</v>
      </c>
      <c r="ED78" s="46" t="b">
        <f t="shared" ref="ED78:ED141" si="175">IF($DS78,
   IF( AND(N78&lt;&gt;"", ISERR(DATE(YEAR(N78),MONTH(N78),DAY(N78))) ), "El valor ingresado en fecha de ingreso no tiene un formato válido. ",
      IF( AND(N78&lt;&gt;"", $E$6&lt;&gt;"", DATE(YEAR(N78), MONTH(N78), 1) &lt;&gt; IFERROR(DATE(MID($E$6, 1, 4), MID($E$6, 6, 2),1), "1/1/1900") ), "La fecha de retiro debe estar dentro del período liquidado. ", "")
   )
)</f>
        <v>0</v>
      </c>
      <c r="EE78" s="46" t="b">
        <f t="shared" ref="EE78:EE141" si="176">IF($DS78,
   IF(O78="","Debes seleccionar el tipo de trabajador. ",
      IF(_xlfn.IFNA(VLOOKUP(O78,TIPO_DE_TRABAJADOR,1,FALSE),-1)=-1,"El tipo de trabajador no es válido (por favor seleccionarlo de la lista). ","")
   )
)</f>
        <v>0</v>
      </c>
      <c r="EF78" s="46" t="b">
        <f t="shared" ref="EF78:EF141" si="177">IF($DS78,
   IF(P78="","Debes seleccionar si es un trabajador dependiente pensionado por vejez. ",
      IF(_xlfn.IFNA(VLOOKUP(P78,SUBTIPO_DE_TRABAJADOR,1,FALSE),-1)=-1,"El tipo de trabajador dependiente pensionado por vejez no es válido (por favor seleccionarlo de la lista). ","")
   )
)</f>
        <v>0</v>
      </c>
      <c r="EG78" s="46" t="b">
        <f t="shared" ref="EG78:EG141" si="178">IF($DS78,
   IF(Q78="","Debes seleccionar el tipo de contrato del trabajador. ",
      IF(_xlfn.IFNA(VLOOKUP(Q78,TIPO_DE_CONTRATO,1,FALSE),-1)=-1,"El tipo de contrato del trabajador no es válido (por favor seleccionarlo de la lista). ","")
   )
)</f>
        <v>0</v>
      </c>
      <c r="EH78" s="46" t="b">
        <f t="shared" ref="EH78:EH141" si="179">IF($DS78,
   IF(R78="","Debes seleccionar si es un salario integral. ",
      IF(_xlfn.IFNA(VLOOKUP(R78,SI_NO,1,FALSE),-1)=-1,"Valor no válido para salario integral (por favor seleccionarlo de la lista). ","")
   )
)</f>
        <v>0</v>
      </c>
      <c r="EI78" s="46" t="b">
        <f t="shared" ref="EI78:EI141" si="180">IF($DS78,
   IF(S78="","Debes seleccionar si el trabajador realiza actividades de riesgo. ",
      IF(_xlfn.IFNA(VLOOKUP(S78,SI_NO,1,FALSE),-1)=-1,"Valor no válido para actividad de alto riesgo (por favor seleccionarlo de la lista). ","")
   )
)</f>
        <v>0</v>
      </c>
      <c r="EK78" s="46" t="b">
        <f t="shared" ref="EK78:EK141" si="181">IF($DS78,
   IF(U78="","Debes escribir el código del municipio de residencia del trabajador. ",
      IF(_xlfn.IFNA(VLOOKUP(U78,MUNICIPIO,1,FALSE),-1)=-1,"El municipio de residencia del trabajador es inválido (por favor seleccionarlo de la lista). ","")
   )
)</f>
        <v>0</v>
      </c>
      <c r="EL78" s="46" t="b">
        <f t="shared" ref="EL78:EL141" si="182">IF($DS78,
   IF(V78="","Debes escribir el la dirección de residendia del trabajador. ","")
)</f>
        <v>0</v>
      </c>
      <c r="EM78" s="46" t="b">
        <f t="shared" ref="EM78:EM141" si="183">IF($DS78,
   IF(W78="","Debes escribir la fecha de inicio de la liquidación. ",
      IF(ISERR(DATE(YEAR(W78),MONTH(W78),DAY(W78))),"El valor ingresado en fecha de inicio de liquidación no tiene un formato válido. ",
          IF( AND($E$6&lt;&gt;"", DATE(YEAR(W78), MONTH(W78), 1) &lt;&gt; IFERROR(DATE(MID($E$6, 1, 4), MID($E$6, 6, 2),1), "1/1/1900") ), "La fecha de inicio de la liquidación debe estar dentro del período liquidado. ", "")
      )
   )
)</f>
        <v>0</v>
      </c>
      <c r="EN78" s="46" t="b">
        <f t="shared" ref="EN78:EN141" si="184">IF($DS78,
   IF(X78="","Debes escribir la fecha de fin de la liquidación. ",
      IF(ISERR(DATE(YEAR(X78),MONTH(X78),DAY(X78))),"El valor ingresado en fecha de fin de liquidación no tiene un formato válido. ",
          IF( AND($E$6&lt;&gt;"", DATE(YEAR(X78), MONTH(X78), 1) &lt;&gt; IFERROR(DATE(MID($E$6, 1, 4), MID($E$6, 6, 2),1), "1/1/1900") ), "La fecha de fin de la liquidación debe estar dentro del período liquidado. ", "")
      )
   )
)</f>
        <v>0</v>
      </c>
      <c r="EO78" s="46" t="b">
        <f t="shared" ref="EO78:EO141" si="185">IF($DS78,
   IF(Y78="","Debes escribir la frecuencia de pago del trabajador. ",
      IF(_xlfn.IFNA(VLOOKUP(Y78,PERÍODO_DE_NÓMINA,1,FALSE),-1)=-1,"La frecuencia de pago es inválida (por favor seleccionarlo de la lista). ","")
   )
)</f>
        <v>0</v>
      </c>
      <c r="EP78" s="46" t="b">
        <f t="shared" ref="EP78:EP141" si="186">IF($DS78,
   IF(Z78="","Debes escribir la fecha de pago. ",
      IF(ISERR(DATE(YEAR(Z78),MONTH(Z78),DAY(Z78))), "El valor ingresado en fecha de pago no tiene un formato válido. ","")
   )
)</f>
        <v>0</v>
      </c>
      <c r="EQ78" s="46" t="b">
        <f t="shared" ref="EQ78:EQ141" si="187">IF($DS78,
   IF(AA78="","Debes escribir el medio de pago. ",
      IF(_xlfn.IFNA(VLOOKUP(AA78,MEDIOS_DE_PAGO,1,FALSE),-1)=-1,"El medio de pago es inválido (por favor seleccionarlo de la lista). ","")
   )
)</f>
        <v>0</v>
      </c>
      <c r="ER78" s="46" t="b">
        <f>OR(AA78='Tablas '!$T$4,AA78='Tablas '!$T$7,AA78='Tablas '!$T$8,AA78='Tablas '!$T$11)</f>
        <v>0</v>
      </c>
      <c r="ES78" s="46" t="str">
        <f t="shared" ref="ES78:ES141" si="188">IF(AND($DS78,ER78),
   IF(AB78="","Debes escribir la entidad bancaria. ",""),
   ""
)</f>
        <v/>
      </c>
      <c r="ET78" s="46" t="str">
        <f t="shared" ref="ET78:ET141" si="189">IF(AND($DS78,ER78),
   IF(AC78="","Debes escribir el tipo de cuenta bancaria. ",
      IF(_xlfn.IFNA(VLOOKUP(AC78,TIPO_DE_CUENTA,1,FALSE),-1)=-1,"El tipo de cuenta bancaria es inválida (por favor seleccionarlo de la lista). ","")
   ),
   ""
)</f>
        <v/>
      </c>
      <c r="EU78" s="46" t="str">
        <f t="shared" ref="EU78:EU141" si="190">IF(AND($DS78,ER78),
   IF(AD78="","Debes escribir el número de cuenta bancaria. ",""),
   ""
)</f>
        <v/>
      </c>
      <c r="EV78" s="46" t="b">
        <f t="shared" ref="EV78:EV141" si="191">IF($DS78,
   IF(AE78="","Debes escribir el valor del sueldo básico. ",
      IF( ISERR(_xlfn.NUMBERVALUE(AE78)), "El valor del sueldo básico debe ser un número válido. ", "")
   )
)</f>
        <v>0</v>
      </c>
      <c r="EW78" s="46" t="b">
        <f t="shared" ref="EW78:EW141" si="192">IF($DS78,
   IF(AF78="","Debes escribir el número de días trabajados. ",
      IF( IFERROR(INT(AF78),1.1) &lt;&gt; IFERROR(_xlfn.NUMBERVALUE(AF78),1), "La cantidad de días trabajados debe ser un número entero. ", "")
   )
)</f>
        <v>0</v>
      </c>
      <c r="EX78" s="46" t="b">
        <f t="shared" ref="EX78:EX141" si="193">IF($DS78,
   IF(AG78="","Debes escribir el valor del sueldo trabajado. ",
      IF( ISERR(_xlfn.NUMBERVALUE(AG78)), "El valor del sueldo trabajado debe ser un número válido. ", "")
   )
)</f>
        <v>0</v>
      </c>
      <c r="EY78" s="46" t="b">
        <f t="shared" ref="EY78:EY141" si="194">IF($DS78,
   IF( AND(AH78&lt;&gt;"", ISERR(_xlfn.NUMBERVALUE(AH78))), "El valor del auxilio de transporte debe ser un número válido. ", "")
)</f>
        <v>0</v>
      </c>
      <c r="EZ78" s="46" t="b">
        <f t="shared" ref="EZ78:EZ141" si="195">IF($DS78,
   IF( AND(AI78&lt;&gt;"", ISERR(_xlfn.NUMBERVALUE(AI78))), "El valor de viáticos salariales debe ser un número válido. ", "")
)</f>
        <v>0</v>
      </c>
      <c r="FA78" s="46" t="b">
        <f t="shared" ref="FA78:FA141" si="196">IF($DS78,
   IF( AND(AJ78&lt;&gt;"", ISERR(_xlfn.NUMBERVALUE(AJ78))), "El valor de viáticos NO salariales debe ser un número válido. ", "")
)</f>
        <v>0</v>
      </c>
      <c r="FB78" s="46" t="b">
        <f t="shared" ref="FB78:FB141" si="197">CONCATENATE(AK78,AL78)&lt;&gt;""</f>
        <v>0</v>
      </c>
      <c r="FC78" s="46" t="str">
        <f t="shared" ref="FC78:FC141" si="198">IF(AND($DS78,FB78),
   IF(AK78="","Debes escribir el número de horas extras diurnas. ",
      IF( IFERROR(INT(AK78),1.1) &lt;&gt; IFERROR(_xlfn.NUMBERVALUE(AK78),1), "La cantidad de horas extras diurnas debe ser un número entero. ", "")
   ),
   ""
)</f>
        <v/>
      </c>
      <c r="FD78" s="46" t="str">
        <f t="shared" ref="FD78:FD141" si="199">IF(AND($DS78,FB78),
   IF(AL78="","Debes escribir el valor de las horas extras diurnas. ",
      IF( ISERR(_xlfn.NUMBERVALUE(AL78)), "El valor de las horas extras duirnas debe ser un número válido. ", "")
   ),
   ""
)</f>
        <v/>
      </c>
      <c r="FE78" s="46" t="b">
        <f t="shared" ref="FE78:FE141" si="200">CONCATENATE(AM78,AN78)&lt;&gt;""</f>
        <v>0</v>
      </c>
      <c r="FF78" s="46" t="str">
        <f t="shared" ref="FF78:FF141" si="201">IF(AND($DS78,FE78),
   IF(AM78="","Debes escribir el número de horas extras nocturnas. ",
      IF( IFERROR(INT(AM78),1.1) &lt;&gt; IFERROR(_xlfn.NUMBERVALUE(AM78),1), "La cantidad de horas extras nocturnas debe ser un número entero. ", "")
   ),
   ""
)</f>
        <v/>
      </c>
      <c r="FG78" s="46" t="str">
        <f t="shared" ref="FG78:FG141" si="202">IF(AND($DS78,FE78),
   IF(AN78="","Debes escribir el valor de las horas extras nocturnas. ",
      IF( ISERR(_xlfn.NUMBERVALUE(AN78)), "El valor de las horas extras nocturnas debe ser un número válido. ", "")
   ),
   ""
)</f>
        <v/>
      </c>
      <c r="FH78" s="46" t="b">
        <f t="shared" ref="FH78:FH141" si="203">CONCATENATE(AO78,AP78)&lt;&gt;""</f>
        <v>0</v>
      </c>
      <c r="FI78" s="46" t="str">
        <f t="shared" ref="FI78:FI141" si="204">IF(AND($DS78,FH78),
   IF(AO78="","Debes escribir el número de horas extras diurnas dominicales y festivas. ",
      IF( IFERROR(INT(AO78),1.1) &lt;&gt; IFERROR(_xlfn.NUMBERVALUE(AO78),1), "La cantidad de horas extras diurnas dominicales y festivas debe ser un número entero. ", "")
   ),
   ""
)</f>
        <v/>
      </c>
      <c r="FJ78" s="46" t="str">
        <f t="shared" ref="FJ78:FJ141" si="205">IF(AND($DS78,FH78),
   IF(AP78="","Debes escribir el valor de las horas extras diurnas dominicales y festivas. ",
      IF( ISERR(_xlfn.NUMBERVALUE(AP78)), "El valor de las horas extras diurnas dominicales y festivas debe ser un número válido. ", "")
   ),
   ""
)</f>
        <v/>
      </c>
      <c r="FK78" s="46" t="b">
        <f t="shared" ref="FK78:FK141" si="206">CONCATENATE(AQ78,AR78)&lt;&gt;""</f>
        <v>0</v>
      </c>
      <c r="FL78" s="46" t="str">
        <f t="shared" ref="FL78:FL141" si="207">IF(AND($DS78,FK78),
   IF(AQ78="","Debes escribir el número de horas extras nocturnas dominicales y festivas. ",
      IF( IFERROR(INT(AQ78),1.1) &lt;&gt; IFERROR(_xlfn.NUMBERVALUE(AQ78),1), "La cantidad de horas extras nocturnas dominicales y festivas debe ser un número entero. ", "")
   ),
   ""
)</f>
        <v/>
      </c>
      <c r="FM78" s="46" t="str">
        <f t="shared" ref="FM78:FM141" si="208">IF(AND($DS78,FK78),
   IF(AR78="","Debes escribir el valor de las horas extras nocturnas dominicales y festivas. ",
      IF( ISERR(_xlfn.NUMBERVALUE(AR78)), "El valor de las horas extras nocturnas dominicales y festivas debe ser un número válido. ", "")
   ),
   ""
)</f>
        <v/>
      </c>
      <c r="FN78" s="46" t="b">
        <f t="shared" ref="FN78:FN141" si="209">CONCATENATE(AS78,AT78)&lt;&gt;""</f>
        <v>0</v>
      </c>
      <c r="FO78" s="46" t="str">
        <f t="shared" ref="FO78:FO141" si="210">IF(AND($DS78,FN78),
   IF(AS78="","Debes escribir el número de horas recargo nocturno. ",
      IF( IFERROR(INT(AS78),1.1) &lt;&gt; IFERROR(_xlfn.NUMBERVALUE(AS78),1), "La cantidad de horas recargo nocturno debe ser un número entero. ", "")
   ),
   ""
)</f>
        <v/>
      </c>
      <c r="FP78" s="46" t="str">
        <f t="shared" ref="FP78:FP141" si="211">IF(AND($DS78,FN78),
   IF(AT78="","Debes escribir el valor de las horas recargo nocturno. ",
      IF( ISERR(_xlfn.NUMBERVALUE(AT78)), "El valor de las horas recargo nocturno debe ser un número válido. ", "")
   ),
   ""
)</f>
        <v/>
      </c>
      <c r="FQ78" s="46" t="b">
        <f t="shared" ref="FQ78:FQ141" si="212">CONCATENATE(AU78,AV78)&lt;&gt;""</f>
        <v>0</v>
      </c>
      <c r="FR78" s="46" t="str">
        <f t="shared" ref="FR78:FR141" si="213">IF(AND($DS78,FQ78),
   IF(AU78="","Debes escribir el número de horas recargo diurno dominical y festivo. ",
      IF( IFERROR(INT(AU78),1.1) &lt;&gt; IFERROR(_xlfn.NUMBERVALUE(AU78),1), "La cantidad de horas recargo diurno dominical y festivo debe ser un número entero. ", "")
   ),
   ""
)</f>
        <v/>
      </c>
      <c r="FS78" s="46" t="str">
        <f t="shared" ref="FS78:FS141" si="214">IF(AND($DS78,FQ78),
   IF(AV78="","Debes escribir el valor de las horas recargo diurno dominical y festivo. ",
      IF( ISERR(_xlfn.NUMBERVALUE(AV78)), "El valor de las horas recargo diurno dominical y festivo debe ser un número válido. ", "")
   ),
   ""
)</f>
        <v/>
      </c>
      <c r="FT78" s="46" t="b">
        <f t="shared" ref="FT78:FT141" si="215">CONCATENATE(AW78,AX78)&lt;&gt;""</f>
        <v>0</v>
      </c>
      <c r="FU78" s="46" t="str">
        <f t="shared" ref="FU78:FU141" si="216">IF(AND($DS78,FT78),
   IF(AW78="","Debes escribir el número de horas recargo nocturno dominical y festivo. ",
      IF( IFERROR(INT(AW78),1.1) &lt;&gt; IFERROR(_xlfn.NUMBERVALUE(AW78),1), "La cantidad de horas recargo nocturno dominical y festivo debe ser un número entero. ", "")
   ),
   ""
)</f>
        <v/>
      </c>
      <c r="FV78" s="46" t="str">
        <f t="shared" ref="FV78:FV141" si="217">IF(AND($DS78,FT78),
   IF(AX78="","Debes escribir el valor de las horas recargo nocturno dominical y festivo. ",
      IF( ISERR(_xlfn.NUMBERVALUE(AX78)), "El valor de las horas recargo nocturno dominical y festivo debe ser un número válido. ", "")
   ),
   ""
)</f>
        <v/>
      </c>
      <c r="FW78" s="46" t="b">
        <f t="shared" ref="FW78:FW141" si="218">CONCATENATE(AY78,AZ78)&lt;&gt;""</f>
        <v>0</v>
      </c>
      <c r="FX78" s="46" t="str">
        <f t="shared" ref="FX78:FX141" si="219">IF(AND($DS78,FW78),
   IF(AY78="","Debes escribir el número de días de vacaciones comunes. ",
      IF( IFERROR(INT(AY78),1.1) &lt;&gt; IFERROR(_xlfn.NUMBERVALUE(AY78),1), "La cantidad de días de vacaciones comunes debe ser un número entero. ", "")
   ),
   ""
)</f>
        <v/>
      </c>
      <c r="FY78" s="46" t="str">
        <f t="shared" ref="FY78:FY141" si="220">IF(AND($DS78,FW78),
   IF(AZ78="","Debes escribir el valor de las vacaciones comunes. ",
      IF( ISERR(_xlfn.NUMBERVALUE(AZ78)), "El valor de las vacaciones comunes debe ser un número válido. ", "")
   ),
   ""
)</f>
        <v/>
      </c>
      <c r="FZ78" s="46" t="b">
        <f t="shared" ref="FZ78:FZ141" si="221">CONCATENATE(BA78,BB78)&lt;&gt;""</f>
        <v>0</v>
      </c>
      <c r="GA78" s="46" t="str">
        <f t="shared" ref="GA78:GA141" si="222">IF(AND($DS78,FZ78),
   IF(BA78="","Debes escribir el número de días de vacaciones compensadas. ",
      IF( IFERROR(INT(BA78),1.1) &lt;&gt; IFERROR(_xlfn.NUMBERVALUE(BA78),1), "La cantidad de días de vacaciones compensadas debe ser un número entero. ", "")
   ),
   ""
)</f>
        <v/>
      </c>
      <c r="GB78" s="46" t="str">
        <f t="shared" ref="GB78:GB141" si="223">IF(AND($DS78,FZ78),
   IF(BB78="","Debes escribir el valor de las vacaciones compensadas. ",
      IF( ISERR(_xlfn.NUMBERVALUE(BB78)), "El valor de las vacaciones compensadas debe ser un número válido. ", "")
   ),
   ""
)</f>
        <v/>
      </c>
      <c r="GC78" s="46" t="b">
        <f t="shared" ref="GC78:GC141" si="224">CONCATENATE(BC78,BD78)&lt;&gt;""</f>
        <v>0</v>
      </c>
      <c r="GD78" s="46" t="str">
        <f t="shared" ref="GD78:GD141" si="225">IF(AND($DS78,GC78),
   IF(BC78="","Debes escribir el número de días de prima salarial. ",
      IF( IFERROR(INT(BC78),1.1) &lt;&gt; IFERROR(_xlfn.NUMBERVALUE(BC78),1), "La cantidad de días de prima salarial debe ser un número entero. ", "")
   ),
   ""
)</f>
        <v/>
      </c>
      <c r="GE78" s="46" t="str">
        <f t="shared" ref="GE78:GE141" si="226">IF(AND($DS78,GC78),
   IF(BD78="","Debes escribir el valor de los días de prima salarial. ",
      IF( ISERR(_xlfn.NUMBERVALUE(BD78)), "El valor de los días de prima salarial debe ser un número válido. ", "")
   ),
   ""
)</f>
        <v/>
      </c>
      <c r="GF78" s="46" t="b">
        <f t="shared" ref="GF78:GF141" si="227">IF($DS78,
   IF( AND(BE78&lt;&gt;"", ISERR(_xlfn.NUMBERVALUE(BE78))), "El valor de la prima NO saliarial debe ser un número válido. ", "")
)</f>
        <v>0</v>
      </c>
      <c r="GG78" s="46" t="b">
        <f t="shared" ref="GG78:GG141" si="228">CONCATENATE(BF78,BG78,BH78)&lt;&gt;""</f>
        <v>0</v>
      </c>
      <c r="GH78" s="46" t="str">
        <f t="shared" ref="GH78:GH141" si="229">IF(AND($DS78,GG78),
   IF(BF78="","Debes escribir el valor de las cesantías. ",
      IF( ISERR(_xlfn.NUMBERVALUE(BF78)), "El valor de las cesantías debe ser un número válido. ", "")
   ),
   ""
)</f>
        <v/>
      </c>
      <c r="GI78" s="46" t="str">
        <f t="shared" ref="GI78:GI141" si="230">IF(AND($DS78,GG78),
   IF(BG78="","Debes escribir el % de cesantías. ",
      IF( ISERR(_xlfn.NUMBERVALUE(BG78)), "El % de cesantías debe ser un número válido. ", "")
   ),
   ""
)</f>
        <v/>
      </c>
      <c r="GJ78" s="46" t="str">
        <f t="shared" ref="GJ78:GJ141" si="231">IF(AND($DS78,GG78),
   IF(BH78="","Debes escribir el valor de intereses de cesantías. ",
      IF( ISERR(_xlfn.NUMBERVALUE(BH78)), "El valor de intereses de cesantías debe ser un número válido. ", "")
   ),
   ""
)</f>
        <v/>
      </c>
      <c r="GK78" s="46" t="b">
        <f t="shared" ref="GK78:GK141" si="232">CONCATENATE(BI78,BJ78,BK78)&lt;&gt;""</f>
        <v>0</v>
      </c>
      <c r="GL78" s="46" t="str">
        <f t="shared" ref="GL78:GL141" si="233">IF(AND($DS78,GK78),
   IF(BI78="","Debes escribir el número de días de incapacidad. ",
      IF( IFERROR(INT(BI78),1.1) &lt;&gt; IFERROR(_xlfn.NUMBERVALUE(BI78),1), "La cantidad de días de incapacidad debe ser un número entero. ", "")
   ),
   ""
)</f>
        <v/>
      </c>
      <c r="GM78" s="46" t="str">
        <f t="shared" ref="GM78:GM141" si="234">IF(AND($DS78,GK78),
   IF(BJ78="","Debes escribir el tipo de incapacidad. ",
      IF(_xlfn.IFNA(VLOOKUP(BJ78,TIPO_DE_INCAPACIDAD,1,FALSE),-1)=-1,"El tipo de incapacidad es inválida (por favor seleccionarlo de la lista). ","")
   ),
   ""
)</f>
        <v/>
      </c>
      <c r="GN78" s="46" t="str">
        <f t="shared" ref="GN78:GN141" si="235">IF(AND($DS78,GK78),
   IF(BK78="","Debes escribir el valor de la incapacidad. ",
      IF( ISERR(_xlfn.NUMBERVALUE(BK78)), "El valor de la incapacidad debe ser un número válido. ", "")
   ),
   ""
)</f>
        <v/>
      </c>
      <c r="GO78" s="46" t="b">
        <f t="shared" ref="GO78:GO141" si="236">CONCATENATE(BL78,BM78)&lt;&gt;""</f>
        <v>0</v>
      </c>
      <c r="GP78" s="46" t="str">
        <f t="shared" ref="GP78:GP141" si="237">IF(AND($DS78,GO78),
   IF(BL78="","Debes escribir el número de días de licencia de maternidad o paternidad. ",
      IF( IFERROR(INT(BL78),1.1) &lt;&gt; IFERROR(_xlfn.NUMBERVALUE(BL78),1), "La cantidad de días de licencia de maternidad o paternidad debe ser un número entero. ", "")
   ),
   ""
)</f>
        <v/>
      </c>
      <c r="GQ78" s="46" t="str">
        <f t="shared" ref="GQ78:GQ141" si="238">IF(AND($DS78,GO78),
   IF(BM78="","Debes escribir el valor de la licencia de maternidad o paternidad. ",
      IF( ISERR(_xlfn.NUMBERVALUE(BM78)), "El valor de la licencia de maternidad o paternidad debe ser un número válido. ", "")
   ),
   ""
)</f>
        <v/>
      </c>
      <c r="GR78" s="46" t="b">
        <f t="shared" ref="GR78:GR141" si="239">CONCATENATE(BN78,BO78)&lt;&gt;""</f>
        <v>0</v>
      </c>
      <c r="GS78" s="46" t="str">
        <f t="shared" ref="GS78:GS141" si="240">IF(AND($DS78,GR78),
   IF(BN78="","Debes escribir el número de días de licencia remunerada. ",
      IF( IFERROR(INT(BN78),1.1) &lt;&gt; IFERROR(_xlfn.NUMBERVALUE(BN78),1), "La cantidad de días de licencia remunerada debe ser un número entero. ", "")
   ),
   ""
)</f>
        <v/>
      </c>
      <c r="GT78" s="46" t="str">
        <f t="shared" ref="GT78:GT141" si="241">IF(AND($DS78,GR78),
   IF(BO78="","Debes escribir el valor de la licencia remunerada. ",
      IF( ISERR(_xlfn.NUMBERVALUE(BO78)), "El valor de la licencia remunerada debe ser un número válido. ", "")
   ),
   ""
)</f>
        <v/>
      </c>
      <c r="GU78" s="46" t="b">
        <f t="shared" ref="GU78:GU141" si="242">IF($DS78,
   IF( AND(BP78&lt;&gt;"", ISERR(_xlfn.NUMBERVALUE(BP78))), "El valor de la licencia NO remunerada debe ser un número válido. ", "")
)</f>
        <v>0</v>
      </c>
      <c r="GV78" s="46" t="b">
        <f t="shared" ref="GV78:GV141" si="243">IF($DS78,
   IF( AND(BQ78&lt;&gt;"", ISERR(_xlfn.NUMBERVALUE(BQ78))), "El valor de auxilios salariales debe ser un número válido. ", "")
)</f>
        <v>0</v>
      </c>
      <c r="GW78" s="46" t="b">
        <f t="shared" ref="GW78:GW141" si="244">IF($DS78,
   IF( AND(BR78&lt;&gt;"", ISERR(_xlfn.NUMBERVALUE(BR78))), "El valor de auxilios NO salariales debe ser un número válido. ", "")
)</f>
        <v>0</v>
      </c>
      <c r="GX78" s="46" t="b">
        <f t="shared" ref="GX78:GX141" si="245">IF($DS78,
   IF( AND(BS78&lt;&gt;"", ISERR(_xlfn.NUMBERVALUE(BS78))), "El valor de bonos salariales debe ser un número válido. ", "")
)</f>
        <v>0</v>
      </c>
      <c r="GY78" s="46" t="b">
        <f t="shared" ref="GY78:GY141" si="246">IF($DS78,
   IF( AND(BT78&lt;&gt;"", ISERR(_xlfn.NUMBERVALUE(BT78))), "El valor de bonos NO salariales debe ser un número válido. ", "")
)</f>
        <v>0</v>
      </c>
      <c r="GZ78" s="46" t="b">
        <f t="shared" ref="GZ78:GZ141" si="247">IF($DS78,
   IF( AND(BU78&lt;&gt;"", ISERR(_xlfn.NUMBERVALUE(BU78))), "El valor de bonos salariales de alimentación debe ser un número válido. ", "")
)</f>
        <v>0</v>
      </c>
      <c r="HA78" s="46" t="b">
        <f t="shared" ref="HA78:HA141" si="248">IF($DS78,
   IF( AND(BV78&lt;&gt;"", ISERR(_xlfn.NUMBERVALUE(BV78))), "El valor de bonos NO salariales de alimentación debe ser un número válido. ", "")
)</f>
        <v>0</v>
      </c>
      <c r="HB78" s="46" t="b">
        <f t="shared" ref="HB78:HB141" si="249">IF($DS78,
   IF( AND(BW78&lt;&gt;"", ISERR(_xlfn.NUMBERVALUE(BW78))), "El valor de bonificaciones salariales debe ser un número válido. ", "")
)</f>
        <v>0</v>
      </c>
      <c r="HC78" s="46" t="b">
        <f t="shared" ref="HC78:HC141" si="250">IF($DS78,
   IF( AND(BX78&lt;&gt;"", ISERR(_xlfn.NUMBERVALUE(BX78))), "El valor de bonificaciones NO salariales debe ser un número válido. ", "")
)</f>
        <v>0</v>
      </c>
      <c r="HD78" s="46" t="b">
        <f t="shared" ref="HD78:HD141" si="251">IF($DS78,
   IF( AND(BY78&lt;&gt;"", ISERR(_xlfn.NUMBERVALUE(BY78))), "El valor de compensaciones ordinarias debe ser un número válido. ", "")
)</f>
        <v>0</v>
      </c>
      <c r="HE78" s="46" t="b">
        <f t="shared" ref="HE78:HE141" si="252">IF($DS78,
   IF( AND(BZ78&lt;&gt;"", ISERR(_xlfn.NUMBERVALUE(BZ78))), "El valor de compensaciones extraordinarias debe ser un número válido. ", "")
)</f>
        <v>0</v>
      </c>
      <c r="HF78" s="46" t="b">
        <f t="shared" ref="HF78:HF141" si="253">IF($DS78,
   IF( AND(CA78&lt;&gt;"", ISERR(_xlfn.NUMBERVALUE(CA78))), "El valor de comisiones debe ser un número válido. ", "")
)</f>
        <v>0</v>
      </c>
      <c r="HG78" s="46" t="b">
        <f t="shared" ref="HG78:HG141" si="254">IF($DS78,
   IF( AND(CB78&lt;&gt;"", ISERR(_xlfn.NUMBERVALUE(CB78))), "El valor de ausencia por huega debe ser un número válido. ", "")
)</f>
        <v>0</v>
      </c>
      <c r="HH78" s="46" t="b">
        <f t="shared" ref="HH78:HH141" si="255">IF($DS78,
   IF( AND(CC78&lt;&gt;"", ISERR(_xlfn.NUMBERVALUE(CC78))), "El valor de anticipos debe ser un número válido. ", "")
)</f>
        <v>0</v>
      </c>
      <c r="HI78" s="46" t="b">
        <f t="shared" ref="HI78:HI141" si="256">IF($DS78,
   IF( AND(CD78&lt;&gt;"", ISERR(_xlfn.NUMBERVALUE(CD78))), "El valor de pagos a terceros debe ser un número válido. ", "")
)</f>
        <v>0</v>
      </c>
      <c r="HJ78" s="46" t="b">
        <f t="shared" ref="HJ78:HJ141" si="257">IF($DS78,
   IF( AND(CE78&lt;&gt;"", ISERR(_xlfn.NUMBERVALUE(CE78))), "El valor de dotación debe ser un número válido. ", "")
)</f>
        <v>0</v>
      </c>
      <c r="HK78" s="46" t="b">
        <f t="shared" ref="HK78:HK141" si="258">IF($DS78,
   IF( AND(CF78&lt;&gt;"", ISERR(_xlfn.NUMBERVALUE(CF78))), "El valor de apoyo sostenibilidad debe ser un número válido. ", "")
)</f>
        <v>0</v>
      </c>
      <c r="HL78" s="46" t="b">
        <f t="shared" ref="HL78:HL141" si="259">IF($DS78,
   IF( AND(CG78&lt;&gt;"", ISERR(_xlfn.NUMBERVALUE(CG78))), "El valor de teletrabajo debe ser un número válido. ", "")
)</f>
        <v>0</v>
      </c>
      <c r="HM78" s="46" t="b">
        <f t="shared" ref="HM78:HM141" si="260">IF($DS78,
   IF( AND(CH78&lt;&gt;"", ISERR(_xlfn.NUMBERVALUE(CH78))), "El valor de bonificación de retiro debe ser un número válido. ", "")
)</f>
        <v>0</v>
      </c>
      <c r="HN78" s="46" t="b">
        <f t="shared" ref="HN78:HN141" si="261">IF($DS78,
   IF( AND(CI78&lt;&gt;"", ISERR(_xlfn.NUMBERVALUE(CI78))), "El valor de indemnización de retiro debe ser un número válido. ", "")
)</f>
        <v>0</v>
      </c>
      <c r="HO78" s="46" t="b">
        <f t="shared" ref="HO78:HO141" si="262">IF($DS78,
   IF( AND(CJ78&lt;&gt;"", ISERR(_xlfn.NUMBERVALUE(CJ78))), "El valor de reintegros debe ser un número válido. ", "")
)</f>
        <v>0</v>
      </c>
      <c r="HP78" s="46" t="b">
        <f t="shared" ref="HP78:HP141" si="263">CONCATENATE(CK78,CL78,CM78)&lt;&gt;""</f>
        <v>0</v>
      </c>
      <c r="HQ78" s="46" t="str">
        <f t="shared" ref="HQ78:HQ141" si="264">IF(AND($DS78,HP78),
   IF(CK78="","Debes escribir la descripción de otro concepto no categorizado. ",""),
   ""
)</f>
        <v/>
      </c>
      <c r="HR78" s="46" t="str">
        <f t="shared" ref="HR78:HR141" si="265">IF(AND($DS78,HP78),
   IF(CONCATENATE(CL78,CM78)="","Debes escribir al menos un valor de concepto no categorizado (salarial o no salarial). ",
      IF(ISERR(_xlfn.NUMBERVALUE(CL78)),"El valor salarial concepto no categorizado debe ser un número válido. ","")
   ),
   ""
)</f>
        <v/>
      </c>
      <c r="HS78" s="46" t="str">
        <f t="shared" ref="HS78:HS141" si="266">IF(AND($DS78,HP78),
   IF(CONCATENATE(CL78,CM78)="","Debes escribir al menos un valor de concepto no categorizado (salarial o no salarial). ",
      IF(ISERR(_xlfn.NUMBERVALUE(CM78)),"El valor NO salarial concepto no categorizado debe ser un número válido. ","")
   ),
   ""
)</f>
        <v/>
      </c>
      <c r="HT78" s="46" t="b">
        <f t="shared" ref="HT78:HT141" si="267">IF($DS78,
   IF(CN78="","Debes escribir el porcentaje del aporte a salud. ",
      IF( ISERR(_xlfn.NUMBERVALUE(CN78)), "El valor del porcentaje del aporte a salud debe ser un número válido. ", "")
   )
)</f>
        <v>0</v>
      </c>
      <c r="HU78" s="46" t="b">
        <f t="shared" ref="HU78:HU141" si="268">IF($DS78,
   IF(CO78="","Debes escribir el valor del aporte a salud. ",
      IF( ISERR(_xlfn.NUMBERVALUE(CO78)), "El valor del aporte a salud debe ser un número válido. ", "")
   )
)</f>
        <v>0</v>
      </c>
      <c r="HV78" s="46" t="b">
        <f t="shared" ref="HV78:HV141" si="269">IF($DS78,
   IF( AND(CP78&lt;&gt;"", ISERR(_xlfn.NUMBERVALUE(CP78))), "El valor plan complementario debe ser un número válido. ", "")
)</f>
        <v>0</v>
      </c>
      <c r="HW78" s="46" t="b">
        <f t="shared" ref="HW78:HW141" si="270">IF($DS78,
   IF(CQ78="","Debes escribir el porcentaje del aporte a pensión. ",
      IF( ISERR(_xlfn.NUMBERVALUE(CQ78)), "El valor del porcentaje del aporte a pensión debe ser un número válido. ", "")
   )
)</f>
        <v>0</v>
      </c>
      <c r="HX78" s="46" t="b">
        <f t="shared" ref="HX78:HX141" si="271">IF($DS78,
   IF(CR78="","Debes escribir el valor del aporte a pensión. ",
      IF( ISERR(_xlfn.NUMBERVALUE(CR78)), "El valor del aporte a salud debe ser un número válido. ", "")
   )
)</f>
        <v>0</v>
      </c>
      <c r="HY78" s="46" t="b">
        <f t="shared" ref="HY78:HY141" si="272">IF($DS78,
   IF( AND(CS78&lt;&gt;"", ISERR(_xlfn.NUMBERVALUE(CS78))), "El valor pensión voluntaria debe ser un número válido. ", "")
)</f>
        <v>0</v>
      </c>
      <c r="HZ78" s="46" t="b">
        <f t="shared" ref="HZ78:HZ141" si="273">CONCATENATE(CT78,CU78,CV78,CW78)&lt;&gt;""</f>
        <v>0</v>
      </c>
      <c r="IA78" s="46" t="str">
        <f t="shared" ref="IA78:IA141" si="274">IF(AND($DS78,HZ78),
   IF(CT78="","Debes escribir el % del fondo de seguridad pensional. ",
      IF( ISERR(_xlfn.NUMBERVALUE(CT78)), "El % del fondo de seguridad debe ser un número válido. ", "")
   ),
   ""
)</f>
        <v/>
      </c>
      <c r="IB78" s="46" t="str">
        <f t="shared" ref="IB78:IB141" si="275">IF(AND($DS78,HZ78),
   IF(CU78="","Debes escribir el valor del aporte al fondo de solidaridad pensional. ",
      IF( ISERR(_xlfn.NUMBERVALUE(CU78)), "El valor del aporte al fondo de solidaridad pensional debe ser un número válido. ", "")
   ),
   ""
)</f>
        <v/>
      </c>
      <c r="IC78" s="46" t="str">
        <f t="shared" ref="IC78:IC141" si="276">IF(AND($DS78,HZ78),
   IF(CV78="","Debes escribir el % del fondo de subsistencia. ",
      IF( ISERR(_xlfn.NUMBERVALUE(CV78)), "El % del fondo de subsistencia debe ser un número válido. ", "")
   ),
   ""
)</f>
        <v/>
      </c>
      <c r="ID78" s="46" t="str">
        <f t="shared" ref="ID78:ID141" si="277">IF(AND($DS78,HZ78),
   IF(CW78="","Debes escribir el valor del fondo de subsistencia. ",
      IF( ISERR(_xlfn.NUMBERVALUE(CW78)), "El valor del fondo de subsistencia debe ser un número válido. ", "")
   ),
   ""
)</f>
        <v/>
      </c>
      <c r="IE78" s="46" t="b">
        <f t="shared" ref="IE78:IE141" si="278">CONCATENATE(CX78,CY78)&lt;&gt;""</f>
        <v>0</v>
      </c>
      <c r="IF78" s="46" t="str">
        <f t="shared" ref="IF78:IF141" si="279">IF(AND($DS78,IE78),
   IF(CX78="","Debes escribir el % de sindicato. ",
      IF( ISERR(_xlfn.NUMBERVALUE(CX78)), "El % de sindicato debe ser un número válido. ", "")
   ),
   ""
)</f>
        <v/>
      </c>
      <c r="IG78" s="46" t="str">
        <f t="shared" ref="IG78:IG141" si="280">IF(AND($DS78,IE78),
   IF(CY78="","Debes escribir el valor del sindicato. ",
      IF( ISERR(_xlfn.NUMBERVALUE(CY78)), "El valor del sindicato debe ser un número válido. ", "")
   ),
   ""
)</f>
        <v/>
      </c>
      <c r="IH78" s="46" t="b">
        <f t="shared" ref="IH78:IH141" si="281">IF($DS78,
   IF( AND(CZ78&lt;&gt;"", ISERR(_xlfn.NUMBERVALUE(CZ78))), "El valor de sanción pública debe ser un número válido. ", "")
)</f>
        <v>0</v>
      </c>
      <c r="II78" s="46" t="b">
        <f t="shared" ref="II78:II141" si="282">IF($DS78,
   IF( AND(DA78&lt;&gt;"", ISERR(_xlfn.NUMBERVALUE(DA78))), "El valor de sanción privada debe ser un número válido. ", "")
)</f>
        <v>0</v>
      </c>
      <c r="IJ78" s="46" t="b">
        <f t="shared" ref="IJ78:IJ141" si="283">CONCATENATE(DB78,DC78)&lt;&gt;""</f>
        <v>0</v>
      </c>
      <c r="IK78" s="46" t="str">
        <f t="shared" ref="IK78:IK141" si="284">IF(AND($DS78,IJ78),
   IF(DB78="","Debes escribir la descripción de libranza. ",""),
   ""
)</f>
        <v/>
      </c>
      <c r="IL78" s="46" t="str">
        <f t="shared" ref="IL78:IL141" si="285">IF(AND($DS78,IJ78),
   IF(DC78="","Debes escribir la cuota libranza. ",
      IF(ISERR(_xlfn.NUMBERVALUE(DC78)),"El valor de la cuota libranza debe ser un número válido. ","")
   ),
   ""
)</f>
        <v/>
      </c>
      <c r="IM78" s="46" t="b">
        <f t="shared" ref="IM78:IM141" si="286">IF($DS78,
   IF( AND(DD78&lt;&gt;"", ISERR(_xlfn.NUMBERVALUE(DD78))), "El valor de pagos a terceros debe ser un número válido. ", "")
)</f>
        <v>0</v>
      </c>
      <c r="IN78" s="46" t="b">
        <f t="shared" ref="IN78:IN141" si="287">IF($DS78,
   IF( AND(DE78&lt;&gt;"", ISERR(_xlfn.NUMBERVALUE(DE78))), "El valor de anticipos debe ser un número válido. ", "")
)</f>
        <v>0</v>
      </c>
      <c r="IO78" s="46" t="b">
        <f t="shared" ref="IO78:IO141" si="288">IF($DS78,
   IF( AND(DF78&lt;&gt;"", ISERR(_xlfn.NUMBERVALUE(DF78))), "El valor de AFC debe ser un número válido. ", "")
)</f>
        <v>0</v>
      </c>
      <c r="IP78" s="46" t="b">
        <f t="shared" ref="IP78:IP141" si="289">IF($DS78,
   IF( AND(DG78&lt;&gt;"", ISERR(_xlfn.NUMBERVALUE(DG78))), "El valor de rete-fuente debe ser un número válido. ", "")
)</f>
        <v>0</v>
      </c>
      <c r="IQ78" s="46" t="b">
        <f t="shared" ref="IQ78:IQ141" si="290">IF($DS78,
   IF( AND(DH78&lt;&gt;"", ISERR(_xlfn.NUMBERVALUE(DH78))), "El valor de cooperativa de trabajo debe ser un número válido. ", "")
)</f>
        <v>0</v>
      </c>
      <c r="IR78" s="46" t="b">
        <f t="shared" ref="IR78:IR141" si="291">IF($DS78,
   IF( AND(DI78&lt;&gt;"", ISERR(_xlfn.NUMBERVALUE(DI78))), "El valor de embargo fiscal debe ser un número válido. ", "")
)</f>
        <v>0</v>
      </c>
      <c r="IS78" s="46" t="b">
        <f t="shared" ref="IS78:IS141" si="292">IF($DS78,
   IF( AND(DJ78&lt;&gt;"", ISERR(_xlfn.NUMBERVALUE(DJ78))), "El valor de educación debe ser un número válido. ", "")
)</f>
        <v>0</v>
      </c>
      <c r="IT78" s="46" t="b">
        <f t="shared" ref="IT78:IT141" si="293">IF($DS78,
   IF( AND(DK78&lt;&gt;"", ISERR(_xlfn.NUMBERVALUE(DK78))), "El valor de reintegro debe ser un número válido. ", "")
)</f>
        <v>0</v>
      </c>
      <c r="IU78" s="46" t="b">
        <f t="shared" ref="IU78:IU141" si="294">IF($DS78,
   IF( AND(DL78&lt;&gt;"", ISERR(_xlfn.NUMBERVALUE(DL78))), "El valor de deuda debe ser un número válido. ", "")
)</f>
        <v>0</v>
      </c>
      <c r="IV78" s="46" t="b">
        <f t="shared" ref="IV78:IV141" si="295">IF($DS78,
   IF( AND(DM78&lt;&gt;"", ISERR(_xlfn.NUMBERVALUE(DM78))), "El valor de otras deducciones debe ser un número válido. ", "")
)</f>
        <v>0</v>
      </c>
      <c r="IW78" s="46" t="b">
        <f t="shared" ref="IW78:IW141" si="296">IF($DS78,
   IF(DN78="","Debes escribir el valor de los devengos totales. ",
      IF( ISERR(_xlfn.NUMBERVALUE(DN78)), "El valor de los devengos totales debe ser un número válido. ", "")
   )
)</f>
        <v>0</v>
      </c>
      <c r="IX78" s="46" t="b">
        <f t="shared" ref="IX78:IX141" si="297">IF($DS78,
   IF(DO78="","Debes escribir el valor de las deducciones totales. ",
      IF( ISERR(_xlfn.NUMBERVALUE(DO78)), "El valor de las deducciones totales debe ser un número válido. ", "")
   )
)</f>
        <v>0</v>
      </c>
      <c r="IY78" s="46" t="b">
        <f t="shared" ref="IY78:IY141" si="298">IF($DS78,
   IF(DP78="","Debes escribir el valor del salario total. ",
      IF( ISERR(_xlfn.NUMBERVALUE(DP78)), "El valor del salario total debe ser un número válido. ", "")
   )
)</f>
        <v>0</v>
      </c>
    </row>
    <row r="79" spans="2:259" x14ac:dyDescent="0.3">
      <c r="B79" s="48">
        <v>67</v>
      </c>
      <c r="C79" s="61" t="str">
        <f t="shared" si="164"/>
        <v/>
      </c>
      <c r="D79" s="53"/>
      <c r="E79" s="52"/>
      <c r="F79" s="112"/>
      <c r="G79" s="52"/>
      <c r="H79" s="53"/>
      <c r="I79" s="52"/>
      <c r="J79" s="52"/>
      <c r="K79" s="53"/>
      <c r="L79" s="55"/>
      <c r="M79" s="108"/>
      <c r="N79" s="56"/>
      <c r="O79" s="52"/>
      <c r="P79" s="52"/>
      <c r="Q79" s="52"/>
      <c r="R79" s="52"/>
      <c r="S79" s="52"/>
      <c r="T79" s="53"/>
      <c r="U79" s="52"/>
      <c r="V79" s="52"/>
      <c r="W79" s="55"/>
      <c r="X79" s="55"/>
      <c r="Y79" s="52"/>
      <c r="Z79" s="55"/>
      <c r="AA79" s="52"/>
      <c r="AB79" s="53"/>
      <c r="AC79" s="53"/>
      <c r="AD79" s="53"/>
      <c r="AE79" s="57"/>
      <c r="AF79" s="113"/>
      <c r="AG79" s="57"/>
      <c r="AH79" s="58"/>
      <c r="AI79" s="58"/>
      <c r="AJ79" s="58"/>
      <c r="AK79" s="114"/>
      <c r="AL79" s="58"/>
      <c r="AM79" s="114"/>
      <c r="AN79" s="58"/>
      <c r="AO79" s="114"/>
      <c r="AP79" s="58"/>
      <c r="AQ79" s="114"/>
      <c r="AR79" s="58"/>
      <c r="AS79" s="114"/>
      <c r="AT79" s="58"/>
      <c r="AU79" s="114"/>
      <c r="AV79" s="58"/>
      <c r="AW79" s="114"/>
      <c r="AX79" s="58"/>
      <c r="AY79" s="114"/>
      <c r="AZ79" s="58"/>
      <c r="BA79" s="114"/>
      <c r="BB79" s="58"/>
      <c r="BC79" s="114"/>
      <c r="BD79" s="58"/>
      <c r="BE79" s="58"/>
      <c r="BF79" s="58"/>
      <c r="BG79" s="59"/>
      <c r="BH79" s="58"/>
      <c r="BI79" s="114"/>
      <c r="BJ79" s="53"/>
      <c r="BK79" s="58"/>
      <c r="BL79" s="114"/>
      <c r="BM79" s="58"/>
      <c r="BN79" s="114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3"/>
      <c r="CL79" s="58"/>
      <c r="CM79" s="58"/>
      <c r="CN79" s="60"/>
      <c r="CO79" s="57"/>
      <c r="CP79" s="58"/>
      <c r="CQ79" s="60"/>
      <c r="CR79" s="57"/>
      <c r="CS79" s="58"/>
      <c r="CT79" s="59"/>
      <c r="CU79" s="58"/>
      <c r="CV79" s="59"/>
      <c r="CW79" s="58"/>
      <c r="CX79" s="59"/>
      <c r="CY79" s="58"/>
      <c r="CZ79" s="58"/>
      <c r="DA79" s="58"/>
      <c r="DB79" s="53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7"/>
      <c r="DO79" s="57"/>
      <c r="DP79" s="57"/>
      <c r="DQ79" s="76" t="str">
        <f t="shared" si="165"/>
        <v/>
      </c>
      <c r="DR79" s="53"/>
      <c r="DS79" s="46" t="b">
        <f t="shared" si="166"/>
        <v>0</v>
      </c>
      <c r="DT79" s="46" t="str">
        <f t="shared" si="167"/>
        <v/>
      </c>
      <c r="DU79" s="46" t="b">
        <f t="shared" si="168"/>
        <v>0</v>
      </c>
      <c r="DV79" s="46" t="b">
        <f t="shared" si="169"/>
        <v>0</v>
      </c>
      <c r="DW79" s="46" t="b">
        <f t="shared" si="170"/>
        <v>0</v>
      </c>
      <c r="DY79" s="46" t="b">
        <f t="shared" si="171"/>
        <v>0</v>
      </c>
      <c r="DZ79" s="46" t="b">
        <f t="shared" si="172"/>
        <v>0</v>
      </c>
      <c r="EB79" s="46" t="b">
        <f t="shared" si="173"/>
        <v>0</v>
      </c>
      <c r="EC79" s="46" t="b">
        <f t="shared" si="174"/>
        <v>0</v>
      </c>
      <c r="ED79" s="46" t="b">
        <f t="shared" si="175"/>
        <v>0</v>
      </c>
      <c r="EE79" s="46" t="b">
        <f t="shared" si="176"/>
        <v>0</v>
      </c>
      <c r="EF79" s="46" t="b">
        <f t="shared" si="177"/>
        <v>0</v>
      </c>
      <c r="EG79" s="46" t="b">
        <f t="shared" si="178"/>
        <v>0</v>
      </c>
      <c r="EH79" s="46" t="b">
        <f t="shared" si="179"/>
        <v>0</v>
      </c>
      <c r="EI79" s="46" t="b">
        <f t="shared" si="180"/>
        <v>0</v>
      </c>
      <c r="EK79" s="46" t="b">
        <f t="shared" si="181"/>
        <v>0</v>
      </c>
      <c r="EL79" s="46" t="b">
        <f t="shared" si="182"/>
        <v>0</v>
      </c>
      <c r="EM79" s="46" t="b">
        <f t="shared" si="183"/>
        <v>0</v>
      </c>
      <c r="EN79" s="46" t="b">
        <f t="shared" si="184"/>
        <v>0</v>
      </c>
      <c r="EO79" s="46" t="b">
        <f t="shared" si="185"/>
        <v>0</v>
      </c>
      <c r="EP79" s="46" t="b">
        <f t="shared" si="186"/>
        <v>0</v>
      </c>
      <c r="EQ79" s="46" t="b">
        <f t="shared" si="187"/>
        <v>0</v>
      </c>
      <c r="ER79" s="46" t="b">
        <f>OR(AA79='Tablas '!$T$4,AA79='Tablas '!$T$7,AA79='Tablas '!$T$8,AA79='Tablas '!$T$11)</f>
        <v>0</v>
      </c>
      <c r="ES79" s="46" t="str">
        <f t="shared" si="188"/>
        <v/>
      </c>
      <c r="ET79" s="46" t="str">
        <f t="shared" si="189"/>
        <v/>
      </c>
      <c r="EU79" s="46" t="str">
        <f t="shared" si="190"/>
        <v/>
      </c>
      <c r="EV79" s="46" t="b">
        <f t="shared" si="191"/>
        <v>0</v>
      </c>
      <c r="EW79" s="46" t="b">
        <f t="shared" si="192"/>
        <v>0</v>
      </c>
      <c r="EX79" s="46" t="b">
        <f t="shared" si="193"/>
        <v>0</v>
      </c>
      <c r="EY79" s="46" t="b">
        <f t="shared" si="194"/>
        <v>0</v>
      </c>
      <c r="EZ79" s="46" t="b">
        <f t="shared" si="195"/>
        <v>0</v>
      </c>
      <c r="FA79" s="46" t="b">
        <f t="shared" si="196"/>
        <v>0</v>
      </c>
      <c r="FB79" s="46" t="b">
        <f t="shared" si="197"/>
        <v>0</v>
      </c>
      <c r="FC79" s="46" t="str">
        <f t="shared" si="198"/>
        <v/>
      </c>
      <c r="FD79" s="46" t="str">
        <f t="shared" si="199"/>
        <v/>
      </c>
      <c r="FE79" s="46" t="b">
        <f t="shared" si="200"/>
        <v>0</v>
      </c>
      <c r="FF79" s="46" t="str">
        <f t="shared" si="201"/>
        <v/>
      </c>
      <c r="FG79" s="46" t="str">
        <f t="shared" si="202"/>
        <v/>
      </c>
      <c r="FH79" s="46" t="b">
        <f t="shared" si="203"/>
        <v>0</v>
      </c>
      <c r="FI79" s="46" t="str">
        <f t="shared" si="204"/>
        <v/>
      </c>
      <c r="FJ79" s="46" t="str">
        <f t="shared" si="205"/>
        <v/>
      </c>
      <c r="FK79" s="46" t="b">
        <f t="shared" si="206"/>
        <v>0</v>
      </c>
      <c r="FL79" s="46" t="str">
        <f t="shared" si="207"/>
        <v/>
      </c>
      <c r="FM79" s="46" t="str">
        <f t="shared" si="208"/>
        <v/>
      </c>
      <c r="FN79" s="46" t="b">
        <f t="shared" si="209"/>
        <v>0</v>
      </c>
      <c r="FO79" s="46" t="str">
        <f t="shared" si="210"/>
        <v/>
      </c>
      <c r="FP79" s="46" t="str">
        <f t="shared" si="211"/>
        <v/>
      </c>
      <c r="FQ79" s="46" t="b">
        <f t="shared" si="212"/>
        <v>0</v>
      </c>
      <c r="FR79" s="46" t="str">
        <f t="shared" si="213"/>
        <v/>
      </c>
      <c r="FS79" s="46" t="str">
        <f t="shared" si="214"/>
        <v/>
      </c>
      <c r="FT79" s="46" t="b">
        <f t="shared" si="215"/>
        <v>0</v>
      </c>
      <c r="FU79" s="46" t="str">
        <f t="shared" si="216"/>
        <v/>
      </c>
      <c r="FV79" s="46" t="str">
        <f t="shared" si="217"/>
        <v/>
      </c>
      <c r="FW79" s="46" t="b">
        <f t="shared" si="218"/>
        <v>0</v>
      </c>
      <c r="FX79" s="46" t="str">
        <f t="shared" si="219"/>
        <v/>
      </c>
      <c r="FY79" s="46" t="str">
        <f t="shared" si="220"/>
        <v/>
      </c>
      <c r="FZ79" s="46" t="b">
        <f t="shared" si="221"/>
        <v>0</v>
      </c>
      <c r="GA79" s="46" t="str">
        <f t="shared" si="222"/>
        <v/>
      </c>
      <c r="GB79" s="46" t="str">
        <f t="shared" si="223"/>
        <v/>
      </c>
      <c r="GC79" s="46" t="b">
        <f t="shared" si="224"/>
        <v>0</v>
      </c>
      <c r="GD79" s="46" t="str">
        <f t="shared" si="225"/>
        <v/>
      </c>
      <c r="GE79" s="46" t="str">
        <f t="shared" si="226"/>
        <v/>
      </c>
      <c r="GF79" s="46" t="b">
        <f t="shared" si="227"/>
        <v>0</v>
      </c>
      <c r="GG79" s="46" t="b">
        <f t="shared" si="228"/>
        <v>0</v>
      </c>
      <c r="GH79" s="46" t="str">
        <f t="shared" si="229"/>
        <v/>
      </c>
      <c r="GI79" s="46" t="str">
        <f t="shared" si="230"/>
        <v/>
      </c>
      <c r="GJ79" s="46" t="str">
        <f t="shared" si="231"/>
        <v/>
      </c>
      <c r="GK79" s="46" t="b">
        <f t="shared" si="232"/>
        <v>0</v>
      </c>
      <c r="GL79" s="46" t="str">
        <f t="shared" si="233"/>
        <v/>
      </c>
      <c r="GM79" s="46" t="str">
        <f t="shared" si="234"/>
        <v/>
      </c>
      <c r="GN79" s="46" t="str">
        <f t="shared" si="235"/>
        <v/>
      </c>
      <c r="GO79" s="46" t="b">
        <f t="shared" si="236"/>
        <v>0</v>
      </c>
      <c r="GP79" s="46" t="str">
        <f t="shared" si="237"/>
        <v/>
      </c>
      <c r="GQ79" s="46" t="str">
        <f t="shared" si="238"/>
        <v/>
      </c>
      <c r="GR79" s="46" t="b">
        <f t="shared" si="239"/>
        <v>0</v>
      </c>
      <c r="GS79" s="46" t="str">
        <f t="shared" si="240"/>
        <v/>
      </c>
      <c r="GT79" s="46" t="str">
        <f t="shared" si="241"/>
        <v/>
      </c>
      <c r="GU79" s="46" t="b">
        <f t="shared" si="242"/>
        <v>0</v>
      </c>
      <c r="GV79" s="46" t="b">
        <f t="shared" si="243"/>
        <v>0</v>
      </c>
      <c r="GW79" s="46" t="b">
        <f t="shared" si="244"/>
        <v>0</v>
      </c>
      <c r="GX79" s="46" t="b">
        <f t="shared" si="245"/>
        <v>0</v>
      </c>
      <c r="GY79" s="46" t="b">
        <f t="shared" si="246"/>
        <v>0</v>
      </c>
      <c r="GZ79" s="46" t="b">
        <f t="shared" si="247"/>
        <v>0</v>
      </c>
      <c r="HA79" s="46" t="b">
        <f t="shared" si="248"/>
        <v>0</v>
      </c>
      <c r="HB79" s="46" t="b">
        <f t="shared" si="249"/>
        <v>0</v>
      </c>
      <c r="HC79" s="46" t="b">
        <f t="shared" si="250"/>
        <v>0</v>
      </c>
      <c r="HD79" s="46" t="b">
        <f t="shared" si="251"/>
        <v>0</v>
      </c>
      <c r="HE79" s="46" t="b">
        <f t="shared" si="252"/>
        <v>0</v>
      </c>
      <c r="HF79" s="46" t="b">
        <f t="shared" si="253"/>
        <v>0</v>
      </c>
      <c r="HG79" s="46" t="b">
        <f t="shared" si="254"/>
        <v>0</v>
      </c>
      <c r="HH79" s="46" t="b">
        <f t="shared" si="255"/>
        <v>0</v>
      </c>
      <c r="HI79" s="46" t="b">
        <f t="shared" si="256"/>
        <v>0</v>
      </c>
      <c r="HJ79" s="46" t="b">
        <f t="shared" si="257"/>
        <v>0</v>
      </c>
      <c r="HK79" s="46" t="b">
        <f t="shared" si="258"/>
        <v>0</v>
      </c>
      <c r="HL79" s="46" t="b">
        <f t="shared" si="259"/>
        <v>0</v>
      </c>
      <c r="HM79" s="46" t="b">
        <f t="shared" si="260"/>
        <v>0</v>
      </c>
      <c r="HN79" s="46" t="b">
        <f t="shared" si="261"/>
        <v>0</v>
      </c>
      <c r="HO79" s="46" t="b">
        <f t="shared" si="262"/>
        <v>0</v>
      </c>
      <c r="HP79" s="46" t="b">
        <f t="shared" si="263"/>
        <v>0</v>
      </c>
      <c r="HQ79" s="46" t="str">
        <f t="shared" si="264"/>
        <v/>
      </c>
      <c r="HR79" s="46" t="str">
        <f t="shared" si="265"/>
        <v/>
      </c>
      <c r="HS79" s="46" t="str">
        <f t="shared" si="266"/>
        <v/>
      </c>
      <c r="HT79" s="46" t="b">
        <f t="shared" si="267"/>
        <v>0</v>
      </c>
      <c r="HU79" s="46" t="b">
        <f t="shared" si="268"/>
        <v>0</v>
      </c>
      <c r="HV79" s="46" t="b">
        <f t="shared" si="269"/>
        <v>0</v>
      </c>
      <c r="HW79" s="46" t="b">
        <f t="shared" si="270"/>
        <v>0</v>
      </c>
      <c r="HX79" s="46" t="b">
        <f t="shared" si="271"/>
        <v>0</v>
      </c>
      <c r="HY79" s="46" t="b">
        <f t="shared" si="272"/>
        <v>0</v>
      </c>
      <c r="HZ79" s="46" t="b">
        <f t="shared" si="273"/>
        <v>0</v>
      </c>
      <c r="IA79" s="46" t="str">
        <f t="shared" si="274"/>
        <v/>
      </c>
      <c r="IB79" s="46" t="str">
        <f t="shared" si="275"/>
        <v/>
      </c>
      <c r="IC79" s="46" t="str">
        <f t="shared" si="276"/>
        <v/>
      </c>
      <c r="ID79" s="46" t="str">
        <f t="shared" si="277"/>
        <v/>
      </c>
      <c r="IE79" s="46" t="b">
        <f t="shared" si="278"/>
        <v>0</v>
      </c>
      <c r="IF79" s="46" t="str">
        <f t="shared" si="279"/>
        <v/>
      </c>
      <c r="IG79" s="46" t="str">
        <f t="shared" si="280"/>
        <v/>
      </c>
      <c r="IH79" s="46" t="b">
        <f t="shared" si="281"/>
        <v>0</v>
      </c>
      <c r="II79" s="46" t="b">
        <f t="shared" si="282"/>
        <v>0</v>
      </c>
      <c r="IJ79" s="46" t="b">
        <f t="shared" si="283"/>
        <v>0</v>
      </c>
      <c r="IK79" s="46" t="str">
        <f t="shared" si="284"/>
        <v/>
      </c>
      <c r="IL79" s="46" t="str">
        <f t="shared" si="285"/>
        <v/>
      </c>
      <c r="IM79" s="46" t="b">
        <f t="shared" si="286"/>
        <v>0</v>
      </c>
      <c r="IN79" s="46" t="b">
        <f t="shared" si="287"/>
        <v>0</v>
      </c>
      <c r="IO79" s="46" t="b">
        <f t="shared" si="288"/>
        <v>0</v>
      </c>
      <c r="IP79" s="46" t="b">
        <f t="shared" si="289"/>
        <v>0</v>
      </c>
      <c r="IQ79" s="46" t="b">
        <f t="shared" si="290"/>
        <v>0</v>
      </c>
      <c r="IR79" s="46" t="b">
        <f t="shared" si="291"/>
        <v>0</v>
      </c>
      <c r="IS79" s="46" t="b">
        <f t="shared" si="292"/>
        <v>0</v>
      </c>
      <c r="IT79" s="46" t="b">
        <f t="shared" si="293"/>
        <v>0</v>
      </c>
      <c r="IU79" s="46" t="b">
        <f t="shared" si="294"/>
        <v>0</v>
      </c>
      <c r="IV79" s="46" t="b">
        <f t="shared" si="295"/>
        <v>0</v>
      </c>
      <c r="IW79" s="46" t="b">
        <f t="shared" si="296"/>
        <v>0</v>
      </c>
      <c r="IX79" s="46" t="b">
        <f t="shared" si="297"/>
        <v>0</v>
      </c>
      <c r="IY79" s="46" t="b">
        <f t="shared" si="298"/>
        <v>0</v>
      </c>
    </row>
    <row r="80" spans="2:259" x14ac:dyDescent="0.3">
      <c r="B80" s="48">
        <v>68</v>
      </c>
      <c r="C80" s="61" t="str">
        <f t="shared" si="164"/>
        <v/>
      </c>
      <c r="D80" s="53"/>
      <c r="E80" s="52"/>
      <c r="F80" s="112"/>
      <c r="G80" s="52"/>
      <c r="H80" s="53"/>
      <c r="I80" s="52"/>
      <c r="J80" s="52"/>
      <c r="K80" s="53"/>
      <c r="L80" s="55"/>
      <c r="M80" s="108"/>
      <c r="N80" s="56"/>
      <c r="O80" s="52"/>
      <c r="P80" s="52"/>
      <c r="Q80" s="52"/>
      <c r="R80" s="52"/>
      <c r="S80" s="52"/>
      <c r="T80" s="53"/>
      <c r="U80" s="52"/>
      <c r="V80" s="52"/>
      <c r="W80" s="55"/>
      <c r="X80" s="55"/>
      <c r="Y80" s="52"/>
      <c r="Z80" s="55"/>
      <c r="AA80" s="52"/>
      <c r="AB80" s="53"/>
      <c r="AC80" s="53"/>
      <c r="AD80" s="53"/>
      <c r="AE80" s="57"/>
      <c r="AF80" s="113"/>
      <c r="AG80" s="57"/>
      <c r="AH80" s="58"/>
      <c r="AI80" s="58"/>
      <c r="AJ80" s="58"/>
      <c r="AK80" s="114"/>
      <c r="AL80" s="58"/>
      <c r="AM80" s="114"/>
      <c r="AN80" s="58"/>
      <c r="AO80" s="114"/>
      <c r="AP80" s="58"/>
      <c r="AQ80" s="114"/>
      <c r="AR80" s="58"/>
      <c r="AS80" s="114"/>
      <c r="AT80" s="58"/>
      <c r="AU80" s="114"/>
      <c r="AV80" s="58"/>
      <c r="AW80" s="114"/>
      <c r="AX80" s="58"/>
      <c r="AY80" s="114"/>
      <c r="AZ80" s="58"/>
      <c r="BA80" s="114"/>
      <c r="BB80" s="58"/>
      <c r="BC80" s="114"/>
      <c r="BD80" s="58"/>
      <c r="BE80" s="58"/>
      <c r="BF80" s="58"/>
      <c r="BG80" s="59"/>
      <c r="BH80" s="58"/>
      <c r="BI80" s="114"/>
      <c r="BJ80" s="53"/>
      <c r="BK80" s="58"/>
      <c r="BL80" s="114"/>
      <c r="BM80" s="58"/>
      <c r="BN80" s="114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3"/>
      <c r="CL80" s="58"/>
      <c r="CM80" s="58"/>
      <c r="CN80" s="60"/>
      <c r="CO80" s="57"/>
      <c r="CP80" s="58"/>
      <c r="CQ80" s="60"/>
      <c r="CR80" s="57"/>
      <c r="CS80" s="58"/>
      <c r="CT80" s="59"/>
      <c r="CU80" s="58"/>
      <c r="CV80" s="59"/>
      <c r="CW80" s="58"/>
      <c r="CX80" s="59"/>
      <c r="CY80" s="58"/>
      <c r="CZ80" s="58"/>
      <c r="DA80" s="58"/>
      <c r="DB80" s="53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7"/>
      <c r="DO80" s="57"/>
      <c r="DP80" s="57"/>
      <c r="DQ80" s="76" t="str">
        <f t="shared" si="165"/>
        <v/>
      </c>
      <c r="DR80" s="53"/>
      <c r="DS80" s="46" t="b">
        <f t="shared" si="166"/>
        <v>0</v>
      </c>
      <c r="DT80" s="46" t="str">
        <f t="shared" si="167"/>
        <v/>
      </c>
      <c r="DU80" s="46" t="b">
        <f t="shared" si="168"/>
        <v>0</v>
      </c>
      <c r="DV80" s="46" t="b">
        <f t="shared" si="169"/>
        <v>0</v>
      </c>
      <c r="DW80" s="46" t="b">
        <f t="shared" si="170"/>
        <v>0</v>
      </c>
      <c r="DY80" s="46" t="b">
        <f t="shared" si="171"/>
        <v>0</v>
      </c>
      <c r="DZ80" s="46" t="b">
        <f t="shared" si="172"/>
        <v>0</v>
      </c>
      <c r="EB80" s="46" t="b">
        <f t="shared" si="173"/>
        <v>0</v>
      </c>
      <c r="EC80" s="46" t="b">
        <f t="shared" si="174"/>
        <v>0</v>
      </c>
      <c r="ED80" s="46" t="b">
        <f t="shared" si="175"/>
        <v>0</v>
      </c>
      <c r="EE80" s="46" t="b">
        <f t="shared" si="176"/>
        <v>0</v>
      </c>
      <c r="EF80" s="46" t="b">
        <f t="shared" si="177"/>
        <v>0</v>
      </c>
      <c r="EG80" s="46" t="b">
        <f t="shared" si="178"/>
        <v>0</v>
      </c>
      <c r="EH80" s="46" t="b">
        <f t="shared" si="179"/>
        <v>0</v>
      </c>
      <c r="EI80" s="46" t="b">
        <f t="shared" si="180"/>
        <v>0</v>
      </c>
      <c r="EK80" s="46" t="b">
        <f t="shared" si="181"/>
        <v>0</v>
      </c>
      <c r="EL80" s="46" t="b">
        <f t="shared" si="182"/>
        <v>0</v>
      </c>
      <c r="EM80" s="46" t="b">
        <f t="shared" si="183"/>
        <v>0</v>
      </c>
      <c r="EN80" s="46" t="b">
        <f t="shared" si="184"/>
        <v>0</v>
      </c>
      <c r="EO80" s="46" t="b">
        <f t="shared" si="185"/>
        <v>0</v>
      </c>
      <c r="EP80" s="46" t="b">
        <f t="shared" si="186"/>
        <v>0</v>
      </c>
      <c r="EQ80" s="46" t="b">
        <f t="shared" si="187"/>
        <v>0</v>
      </c>
      <c r="ER80" s="46" t="b">
        <f>OR(AA80='Tablas '!$T$4,AA80='Tablas '!$T$7,AA80='Tablas '!$T$8,AA80='Tablas '!$T$11)</f>
        <v>0</v>
      </c>
      <c r="ES80" s="46" t="str">
        <f t="shared" si="188"/>
        <v/>
      </c>
      <c r="ET80" s="46" t="str">
        <f t="shared" si="189"/>
        <v/>
      </c>
      <c r="EU80" s="46" t="str">
        <f t="shared" si="190"/>
        <v/>
      </c>
      <c r="EV80" s="46" t="b">
        <f t="shared" si="191"/>
        <v>0</v>
      </c>
      <c r="EW80" s="46" t="b">
        <f t="shared" si="192"/>
        <v>0</v>
      </c>
      <c r="EX80" s="46" t="b">
        <f t="shared" si="193"/>
        <v>0</v>
      </c>
      <c r="EY80" s="46" t="b">
        <f t="shared" si="194"/>
        <v>0</v>
      </c>
      <c r="EZ80" s="46" t="b">
        <f t="shared" si="195"/>
        <v>0</v>
      </c>
      <c r="FA80" s="46" t="b">
        <f t="shared" si="196"/>
        <v>0</v>
      </c>
      <c r="FB80" s="46" t="b">
        <f t="shared" si="197"/>
        <v>0</v>
      </c>
      <c r="FC80" s="46" t="str">
        <f t="shared" si="198"/>
        <v/>
      </c>
      <c r="FD80" s="46" t="str">
        <f t="shared" si="199"/>
        <v/>
      </c>
      <c r="FE80" s="46" t="b">
        <f t="shared" si="200"/>
        <v>0</v>
      </c>
      <c r="FF80" s="46" t="str">
        <f t="shared" si="201"/>
        <v/>
      </c>
      <c r="FG80" s="46" t="str">
        <f t="shared" si="202"/>
        <v/>
      </c>
      <c r="FH80" s="46" t="b">
        <f t="shared" si="203"/>
        <v>0</v>
      </c>
      <c r="FI80" s="46" t="str">
        <f t="shared" si="204"/>
        <v/>
      </c>
      <c r="FJ80" s="46" t="str">
        <f t="shared" si="205"/>
        <v/>
      </c>
      <c r="FK80" s="46" t="b">
        <f t="shared" si="206"/>
        <v>0</v>
      </c>
      <c r="FL80" s="46" t="str">
        <f t="shared" si="207"/>
        <v/>
      </c>
      <c r="FM80" s="46" t="str">
        <f t="shared" si="208"/>
        <v/>
      </c>
      <c r="FN80" s="46" t="b">
        <f t="shared" si="209"/>
        <v>0</v>
      </c>
      <c r="FO80" s="46" t="str">
        <f t="shared" si="210"/>
        <v/>
      </c>
      <c r="FP80" s="46" t="str">
        <f t="shared" si="211"/>
        <v/>
      </c>
      <c r="FQ80" s="46" t="b">
        <f t="shared" si="212"/>
        <v>0</v>
      </c>
      <c r="FR80" s="46" t="str">
        <f t="shared" si="213"/>
        <v/>
      </c>
      <c r="FS80" s="46" t="str">
        <f t="shared" si="214"/>
        <v/>
      </c>
      <c r="FT80" s="46" t="b">
        <f t="shared" si="215"/>
        <v>0</v>
      </c>
      <c r="FU80" s="46" t="str">
        <f t="shared" si="216"/>
        <v/>
      </c>
      <c r="FV80" s="46" t="str">
        <f t="shared" si="217"/>
        <v/>
      </c>
      <c r="FW80" s="46" t="b">
        <f t="shared" si="218"/>
        <v>0</v>
      </c>
      <c r="FX80" s="46" t="str">
        <f t="shared" si="219"/>
        <v/>
      </c>
      <c r="FY80" s="46" t="str">
        <f t="shared" si="220"/>
        <v/>
      </c>
      <c r="FZ80" s="46" t="b">
        <f t="shared" si="221"/>
        <v>0</v>
      </c>
      <c r="GA80" s="46" t="str">
        <f t="shared" si="222"/>
        <v/>
      </c>
      <c r="GB80" s="46" t="str">
        <f t="shared" si="223"/>
        <v/>
      </c>
      <c r="GC80" s="46" t="b">
        <f t="shared" si="224"/>
        <v>0</v>
      </c>
      <c r="GD80" s="46" t="str">
        <f t="shared" si="225"/>
        <v/>
      </c>
      <c r="GE80" s="46" t="str">
        <f t="shared" si="226"/>
        <v/>
      </c>
      <c r="GF80" s="46" t="b">
        <f t="shared" si="227"/>
        <v>0</v>
      </c>
      <c r="GG80" s="46" t="b">
        <f t="shared" si="228"/>
        <v>0</v>
      </c>
      <c r="GH80" s="46" t="str">
        <f t="shared" si="229"/>
        <v/>
      </c>
      <c r="GI80" s="46" t="str">
        <f t="shared" si="230"/>
        <v/>
      </c>
      <c r="GJ80" s="46" t="str">
        <f t="shared" si="231"/>
        <v/>
      </c>
      <c r="GK80" s="46" t="b">
        <f t="shared" si="232"/>
        <v>0</v>
      </c>
      <c r="GL80" s="46" t="str">
        <f t="shared" si="233"/>
        <v/>
      </c>
      <c r="GM80" s="46" t="str">
        <f t="shared" si="234"/>
        <v/>
      </c>
      <c r="GN80" s="46" t="str">
        <f t="shared" si="235"/>
        <v/>
      </c>
      <c r="GO80" s="46" t="b">
        <f t="shared" si="236"/>
        <v>0</v>
      </c>
      <c r="GP80" s="46" t="str">
        <f t="shared" si="237"/>
        <v/>
      </c>
      <c r="GQ80" s="46" t="str">
        <f t="shared" si="238"/>
        <v/>
      </c>
      <c r="GR80" s="46" t="b">
        <f t="shared" si="239"/>
        <v>0</v>
      </c>
      <c r="GS80" s="46" t="str">
        <f t="shared" si="240"/>
        <v/>
      </c>
      <c r="GT80" s="46" t="str">
        <f t="shared" si="241"/>
        <v/>
      </c>
      <c r="GU80" s="46" t="b">
        <f t="shared" si="242"/>
        <v>0</v>
      </c>
      <c r="GV80" s="46" t="b">
        <f t="shared" si="243"/>
        <v>0</v>
      </c>
      <c r="GW80" s="46" t="b">
        <f t="shared" si="244"/>
        <v>0</v>
      </c>
      <c r="GX80" s="46" t="b">
        <f t="shared" si="245"/>
        <v>0</v>
      </c>
      <c r="GY80" s="46" t="b">
        <f t="shared" si="246"/>
        <v>0</v>
      </c>
      <c r="GZ80" s="46" t="b">
        <f t="shared" si="247"/>
        <v>0</v>
      </c>
      <c r="HA80" s="46" t="b">
        <f t="shared" si="248"/>
        <v>0</v>
      </c>
      <c r="HB80" s="46" t="b">
        <f t="shared" si="249"/>
        <v>0</v>
      </c>
      <c r="HC80" s="46" t="b">
        <f t="shared" si="250"/>
        <v>0</v>
      </c>
      <c r="HD80" s="46" t="b">
        <f t="shared" si="251"/>
        <v>0</v>
      </c>
      <c r="HE80" s="46" t="b">
        <f t="shared" si="252"/>
        <v>0</v>
      </c>
      <c r="HF80" s="46" t="b">
        <f t="shared" si="253"/>
        <v>0</v>
      </c>
      <c r="HG80" s="46" t="b">
        <f t="shared" si="254"/>
        <v>0</v>
      </c>
      <c r="HH80" s="46" t="b">
        <f t="shared" si="255"/>
        <v>0</v>
      </c>
      <c r="HI80" s="46" t="b">
        <f t="shared" si="256"/>
        <v>0</v>
      </c>
      <c r="HJ80" s="46" t="b">
        <f t="shared" si="257"/>
        <v>0</v>
      </c>
      <c r="HK80" s="46" t="b">
        <f t="shared" si="258"/>
        <v>0</v>
      </c>
      <c r="HL80" s="46" t="b">
        <f t="shared" si="259"/>
        <v>0</v>
      </c>
      <c r="HM80" s="46" t="b">
        <f t="shared" si="260"/>
        <v>0</v>
      </c>
      <c r="HN80" s="46" t="b">
        <f t="shared" si="261"/>
        <v>0</v>
      </c>
      <c r="HO80" s="46" t="b">
        <f t="shared" si="262"/>
        <v>0</v>
      </c>
      <c r="HP80" s="46" t="b">
        <f t="shared" si="263"/>
        <v>0</v>
      </c>
      <c r="HQ80" s="46" t="str">
        <f t="shared" si="264"/>
        <v/>
      </c>
      <c r="HR80" s="46" t="str">
        <f t="shared" si="265"/>
        <v/>
      </c>
      <c r="HS80" s="46" t="str">
        <f t="shared" si="266"/>
        <v/>
      </c>
      <c r="HT80" s="46" t="b">
        <f t="shared" si="267"/>
        <v>0</v>
      </c>
      <c r="HU80" s="46" t="b">
        <f t="shared" si="268"/>
        <v>0</v>
      </c>
      <c r="HV80" s="46" t="b">
        <f t="shared" si="269"/>
        <v>0</v>
      </c>
      <c r="HW80" s="46" t="b">
        <f t="shared" si="270"/>
        <v>0</v>
      </c>
      <c r="HX80" s="46" t="b">
        <f t="shared" si="271"/>
        <v>0</v>
      </c>
      <c r="HY80" s="46" t="b">
        <f t="shared" si="272"/>
        <v>0</v>
      </c>
      <c r="HZ80" s="46" t="b">
        <f t="shared" si="273"/>
        <v>0</v>
      </c>
      <c r="IA80" s="46" t="str">
        <f t="shared" si="274"/>
        <v/>
      </c>
      <c r="IB80" s="46" t="str">
        <f t="shared" si="275"/>
        <v/>
      </c>
      <c r="IC80" s="46" t="str">
        <f t="shared" si="276"/>
        <v/>
      </c>
      <c r="ID80" s="46" t="str">
        <f t="shared" si="277"/>
        <v/>
      </c>
      <c r="IE80" s="46" t="b">
        <f t="shared" si="278"/>
        <v>0</v>
      </c>
      <c r="IF80" s="46" t="str">
        <f t="shared" si="279"/>
        <v/>
      </c>
      <c r="IG80" s="46" t="str">
        <f t="shared" si="280"/>
        <v/>
      </c>
      <c r="IH80" s="46" t="b">
        <f t="shared" si="281"/>
        <v>0</v>
      </c>
      <c r="II80" s="46" t="b">
        <f t="shared" si="282"/>
        <v>0</v>
      </c>
      <c r="IJ80" s="46" t="b">
        <f t="shared" si="283"/>
        <v>0</v>
      </c>
      <c r="IK80" s="46" t="str">
        <f t="shared" si="284"/>
        <v/>
      </c>
      <c r="IL80" s="46" t="str">
        <f t="shared" si="285"/>
        <v/>
      </c>
      <c r="IM80" s="46" t="b">
        <f t="shared" si="286"/>
        <v>0</v>
      </c>
      <c r="IN80" s="46" t="b">
        <f t="shared" si="287"/>
        <v>0</v>
      </c>
      <c r="IO80" s="46" t="b">
        <f t="shared" si="288"/>
        <v>0</v>
      </c>
      <c r="IP80" s="46" t="b">
        <f t="shared" si="289"/>
        <v>0</v>
      </c>
      <c r="IQ80" s="46" t="b">
        <f t="shared" si="290"/>
        <v>0</v>
      </c>
      <c r="IR80" s="46" t="b">
        <f t="shared" si="291"/>
        <v>0</v>
      </c>
      <c r="IS80" s="46" t="b">
        <f t="shared" si="292"/>
        <v>0</v>
      </c>
      <c r="IT80" s="46" t="b">
        <f t="shared" si="293"/>
        <v>0</v>
      </c>
      <c r="IU80" s="46" t="b">
        <f t="shared" si="294"/>
        <v>0</v>
      </c>
      <c r="IV80" s="46" t="b">
        <f t="shared" si="295"/>
        <v>0</v>
      </c>
      <c r="IW80" s="46" t="b">
        <f t="shared" si="296"/>
        <v>0</v>
      </c>
      <c r="IX80" s="46" t="b">
        <f t="shared" si="297"/>
        <v>0</v>
      </c>
      <c r="IY80" s="46" t="b">
        <f t="shared" si="298"/>
        <v>0</v>
      </c>
    </row>
    <row r="81" spans="2:259" x14ac:dyDescent="0.3">
      <c r="B81" s="48">
        <v>69</v>
      </c>
      <c r="C81" s="61" t="str">
        <f t="shared" si="164"/>
        <v/>
      </c>
      <c r="D81" s="53"/>
      <c r="E81" s="52"/>
      <c r="F81" s="112"/>
      <c r="G81" s="52"/>
      <c r="H81" s="53"/>
      <c r="I81" s="52"/>
      <c r="J81" s="52"/>
      <c r="K81" s="53"/>
      <c r="L81" s="55"/>
      <c r="M81" s="108"/>
      <c r="N81" s="56"/>
      <c r="O81" s="52"/>
      <c r="P81" s="52"/>
      <c r="Q81" s="52"/>
      <c r="R81" s="52"/>
      <c r="S81" s="52"/>
      <c r="T81" s="53"/>
      <c r="U81" s="52"/>
      <c r="V81" s="52"/>
      <c r="W81" s="55"/>
      <c r="X81" s="55"/>
      <c r="Y81" s="52"/>
      <c r="Z81" s="55"/>
      <c r="AA81" s="52"/>
      <c r="AB81" s="53"/>
      <c r="AC81" s="53"/>
      <c r="AD81" s="53"/>
      <c r="AE81" s="57"/>
      <c r="AF81" s="113"/>
      <c r="AG81" s="57"/>
      <c r="AH81" s="58"/>
      <c r="AI81" s="58"/>
      <c r="AJ81" s="58"/>
      <c r="AK81" s="114"/>
      <c r="AL81" s="58"/>
      <c r="AM81" s="114"/>
      <c r="AN81" s="58"/>
      <c r="AO81" s="114"/>
      <c r="AP81" s="58"/>
      <c r="AQ81" s="114"/>
      <c r="AR81" s="58"/>
      <c r="AS81" s="114"/>
      <c r="AT81" s="58"/>
      <c r="AU81" s="114"/>
      <c r="AV81" s="58"/>
      <c r="AW81" s="114"/>
      <c r="AX81" s="58"/>
      <c r="AY81" s="114"/>
      <c r="AZ81" s="58"/>
      <c r="BA81" s="114"/>
      <c r="BB81" s="58"/>
      <c r="BC81" s="114"/>
      <c r="BD81" s="58"/>
      <c r="BE81" s="58"/>
      <c r="BF81" s="58"/>
      <c r="BG81" s="59"/>
      <c r="BH81" s="58"/>
      <c r="BI81" s="114"/>
      <c r="BJ81" s="53"/>
      <c r="BK81" s="58"/>
      <c r="BL81" s="114"/>
      <c r="BM81" s="58"/>
      <c r="BN81" s="114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3"/>
      <c r="CL81" s="58"/>
      <c r="CM81" s="58"/>
      <c r="CN81" s="60"/>
      <c r="CO81" s="57"/>
      <c r="CP81" s="58"/>
      <c r="CQ81" s="60"/>
      <c r="CR81" s="57"/>
      <c r="CS81" s="58"/>
      <c r="CT81" s="59"/>
      <c r="CU81" s="58"/>
      <c r="CV81" s="59"/>
      <c r="CW81" s="58"/>
      <c r="CX81" s="59"/>
      <c r="CY81" s="58"/>
      <c r="CZ81" s="58"/>
      <c r="DA81" s="58"/>
      <c r="DB81" s="53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7"/>
      <c r="DO81" s="57"/>
      <c r="DP81" s="57"/>
      <c r="DQ81" s="76" t="str">
        <f t="shared" si="165"/>
        <v/>
      </c>
      <c r="DR81" s="53"/>
      <c r="DS81" s="46" t="b">
        <f t="shared" si="166"/>
        <v>0</v>
      </c>
      <c r="DT81" s="46" t="str">
        <f t="shared" si="167"/>
        <v/>
      </c>
      <c r="DU81" s="46" t="b">
        <f t="shared" si="168"/>
        <v>0</v>
      </c>
      <c r="DV81" s="46" t="b">
        <f t="shared" si="169"/>
        <v>0</v>
      </c>
      <c r="DW81" s="46" t="b">
        <f t="shared" si="170"/>
        <v>0</v>
      </c>
      <c r="DY81" s="46" t="b">
        <f t="shared" si="171"/>
        <v>0</v>
      </c>
      <c r="DZ81" s="46" t="b">
        <f t="shared" si="172"/>
        <v>0</v>
      </c>
      <c r="EB81" s="46" t="b">
        <f t="shared" si="173"/>
        <v>0</v>
      </c>
      <c r="EC81" s="46" t="b">
        <f t="shared" si="174"/>
        <v>0</v>
      </c>
      <c r="ED81" s="46" t="b">
        <f t="shared" si="175"/>
        <v>0</v>
      </c>
      <c r="EE81" s="46" t="b">
        <f t="shared" si="176"/>
        <v>0</v>
      </c>
      <c r="EF81" s="46" t="b">
        <f t="shared" si="177"/>
        <v>0</v>
      </c>
      <c r="EG81" s="46" t="b">
        <f t="shared" si="178"/>
        <v>0</v>
      </c>
      <c r="EH81" s="46" t="b">
        <f t="shared" si="179"/>
        <v>0</v>
      </c>
      <c r="EI81" s="46" t="b">
        <f t="shared" si="180"/>
        <v>0</v>
      </c>
      <c r="EK81" s="46" t="b">
        <f t="shared" si="181"/>
        <v>0</v>
      </c>
      <c r="EL81" s="46" t="b">
        <f t="shared" si="182"/>
        <v>0</v>
      </c>
      <c r="EM81" s="46" t="b">
        <f t="shared" si="183"/>
        <v>0</v>
      </c>
      <c r="EN81" s="46" t="b">
        <f t="shared" si="184"/>
        <v>0</v>
      </c>
      <c r="EO81" s="46" t="b">
        <f t="shared" si="185"/>
        <v>0</v>
      </c>
      <c r="EP81" s="46" t="b">
        <f t="shared" si="186"/>
        <v>0</v>
      </c>
      <c r="EQ81" s="46" t="b">
        <f t="shared" si="187"/>
        <v>0</v>
      </c>
      <c r="ER81" s="46" t="b">
        <f>OR(AA81='Tablas '!$T$4,AA81='Tablas '!$T$7,AA81='Tablas '!$T$8,AA81='Tablas '!$T$11)</f>
        <v>0</v>
      </c>
      <c r="ES81" s="46" t="str">
        <f t="shared" si="188"/>
        <v/>
      </c>
      <c r="ET81" s="46" t="str">
        <f t="shared" si="189"/>
        <v/>
      </c>
      <c r="EU81" s="46" t="str">
        <f t="shared" si="190"/>
        <v/>
      </c>
      <c r="EV81" s="46" t="b">
        <f t="shared" si="191"/>
        <v>0</v>
      </c>
      <c r="EW81" s="46" t="b">
        <f t="shared" si="192"/>
        <v>0</v>
      </c>
      <c r="EX81" s="46" t="b">
        <f t="shared" si="193"/>
        <v>0</v>
      </c>
      <c r="EY81" s="46" t="b">
        <f t="shared" si="194"/>
        <v>0</v>
      </c>
      <c r="EZ81" s="46" t="b">
        <f t="shared" si="195"/>
        <v>0</v>
      </c>
      <c r="FA81" s="46" t="b">
        <f t="shared" si="196"/>
        <v>0</v>
      </c>
      <c r="FB81" s="46" t="b">
        <f t="shared" si="197"/>
        <v>0</v>
      </c>
      <c r="FC81" s="46" t="str">
        <f t="shared" si="198"/>
        <v/>
      </c>
      <c r="FD81" s="46" t="str">
        <f t="shared" si="199"/>
        <v/>
      </c>
      <c r="FE81" s="46" t="b">
        <f t="shared" si="200"/>
        <v>0</v>
      </c>
      <c r="FF81" s="46" t="str">
        <f t="shared" si="201"/>
        <v/>
      </c>
      <c r="FG81" s="46" t="str">
        <f t="shared" si="202"/>
        <v/>
      </c>
      <c r="FH81" s="46" t="b">
        <f t="shared" si="203"/>
        <v>0</v>
      </c>
      <c r="FI81" s="46" t="str">
        <f t="shared" si="204"/>
        <v/>
      </c>
      <c r="FJ81" s="46" t="str">
        <f t="shared" si="205"/>
        <v/>
      </c>
      <c r="FK81" s="46" t="b">
        <f t="shared" si="206"/>
        <v>0</v>
      </c>
      <c r="FL81" s="46" t="str">
        <f t="shared" si="207"/>
        <v/>
      </c>
      <c r="FM81" s="46" t="str">
        <f t="shared" si="208"/>
        <v/>
      </c>
      <c r="FN81" s="46" t="b">
        <f t="shared" si="209"/>
        <v>0</v>
      </c>
      <c r="FO81" s="46" t="str">
        <f t="shared" si="210"/>
        <v/>
      </c>
      <c r="FP81" s="46" t="str">
        <f t="shared" si="211"/>
        <v/>
      </c>
      <c r="FQ81" s="46" t="b">
        <f t="shared" si="212"/>
        <v>0</v>
      </c>
      <c r="FR81" s="46" t="str">
        <f t="shared" si="213"/>
        <v/>
      </c>
      <c r="FS81" s="46" t="str">
        <f t="shared" si="214"/>
        <v/>
      </c>
      <c r="FT81" s="46" t="b">
        <f t="shared" si="215"/>
        <v>0</v>
      </c>
      <c r="FU81" s="46" t="str">
        <f t="shared" si="216"/>
        <v/>
      </c>
      <c r="FV81" s="46" t="str">
        <f t="shared" si="217"/>
        <v/>
      </c>
      <c r="FW81" s="46" t="b">
        <f t="shared" si="218"/>
        <v>0</v>
      </c>
      <c r="FX81" s="46" t="str">
        <f t="shared" si="219"/>
        <v/>
      </c>
      <c r="FY81" s="46" t="str">
        <f t="shared" si="220"/>
        <v/>
      </c>
      <c r="FZ81" s="46" t="b">
        <f t="shared" si="221"/>
        <v>0</v>
      </c>
      <c r="GA81" s="46" t="str">
        <f t="shared" si="222"/>
        <v/>
      </c>
      <c r="GB81" s="46" t="str">
        <f t="shared" si="223"/>
        <v/>
      </c>
      <c r="GC81" s="46" t="b">
        <f t="shared" si="224"/>
        <v>0</v>
      </c>
      <c r="GD81" s="46" t="str">
        <f t="shared" si="225"/>
        <v/>
      </c>
      <c r="GE81" s="46" t="str">
        <f t="shared" si="226"/>
        <v/>
      </c>
      <c r="GF81" s="46" t="b">
        <f t="shared" si="227"/>
        <v>0</v>
      </c>
      <c r="GG81" s="46" t="b">
        <f t="shared" si="228"/>
        <v>0</v>
      </c>
      <c r="GH81" s="46" t="str">
        <f t="shared" si="229"/>
        <v/>
      </c>
      <c r="GI81" s="46" t="str">
        <f t="shared" si="230"/>
        <v/>
      </c>
      <c r="GJ81" s="46" t="str">
        <f t="shared" si="231"/>
        <v/>
      </c>
      <c r="GK81" s="46" t="b">
        <f t="shared" si="232"/>
        <v>0</v>
      </c>
      <c r="GL81" s="46" t="str">
        <f t="shared" si="233"/>
        <v/>
      </c>
      <c r="GM81" s="46" t="str">
        <f t="shared" si="234"/>
        <v/>
      </c>
      <c r="GN81" s="46" t="str">
        <f t="shared" si="235"/>
        <v/>
      </c>
      <c r="GO81" s="46" t="b">
        <f t="shared" si="236"/>
        <v>0</v>
      </c>
      <c r="GP81" s="46" t="str">
        <f t="shared" si="237"/>
        <v/>
      </c>
      <c r="GQ81" s="46" t="str">
        <f t="shared" si="238"/>
        <v/>
      </c>
      <c r="GR81" s="46" t="b">
        <f t="shared" si="239"/>
        <v>0</v>
      </c>
      <c r="GS81" s="46" t="str">
        <f t="shared" si="240"/>
        <v/>
      </c>
      <c r="GT81" s="46" t="str">
        <f t="shared" si="241"/>
        <v/>
      </c>
      <c r="GU81" s="46" t="b">
        <f t="shared" si="242"/>
        <v>0</v>
      </c>
      <c r="GV81" s="46" t="b">
        <f t="shared" si="243"/>
        <v>0</v>
      </c>
      <c r="GW81" s="46" t="b">
        <f t="shared" si="244"/>
        <v>0</v>
      </c>
      <c r="GX81" s="46" t="b">
        <f t="shared" si="245"/>
        <v>0</v>
      </c>
      <c r="GY81" s="46" t="b">
        <f t="shared" si="246"/>
        <v>0</v>
      </c>
      <c r="GZ81" s="46" t="b">
        <f t="shared" si="247"/>
        <v>0</v>
      </c>
      <c r="HA81" s="46" t="b">
        <f t="shared" si="248"/>
        <v>0</v>
      </c>
      <c r="HB81" s="46" t="b">
        <f t="shared" si="249"/>
        <v>0</v>
      </c>
      <c r="HC81" s="46" t="b">
        <f t="shared" si="250"/>
        <v>0</v>
      </c>
      <c r="HD81" s="46" t="b">
        <f t="shared" si="251"/>
        <v>0</v>
      </c>
      <c r="HE81" s="46" t="b">
        <f t="shared" si="252"/>
        <v>0</v>
      </c>
      <c r="HF81" s="46" t="b">
        <f t="shared" si="253"/>
        <v>0</v>
      </c>
      <c r="HG81" s="46" t="b">
        <f t="shared" si="254"/>
        <v>0</v>
      </c>
      <c r="HH81" s="46" t="b">
        <f t="shared" si="255"/>
        <v>0</v>
      </c>
      <c r="HI81" s="46" t="b">
        <f t="shared" si="256"/>
        <v>0</v>
      </c>
      <c r="HJ81" s="46" t="b">
        <f t="shared" si="257"/>
        <v>0</v>
      </c>
      <c r="HK81" s="46" t="b">
        <f t="shared" si="258"/>
        <v>0</v>
      </c>
      <c r="HL81" s="46" t="b">
        <f t="shared" si="259"/>
        <v>0</v>
      </c>
      <c r="HM81" s="46" t="b">
        <f t="shared" si="260"/>
        <v>0</v>
      </c>
      <c r="HN81" s="46" t="b">
        <f t="shared" si="261"/>
        <v>0</v>
      </c>
      <c r="HO81" s="46" t="b">
        <f t="shared" si="262"/>
        <v>0</v>
      </c>
      <c r="HP81" s="46" t="b">
        <f t="shared" si="263"/>
        <v>0</v>
      </c>
      <c r="HQ81" s="46" t="str">
        <f t="shared" si="264"/>
        <v/>
      </c>
      <c r="HR81" s="46" t="str">
        <f t="shared" si="265"/>
        <v/>
      </c>
      <c r="HS81" s="46" t="str">
        <f t="shared" si="266"/>
        <v/>
      </c>
      <c r="HT81" s="46" t="b">
        <f t="shared" si="267"/>
        <v>0</v>
      </c>
      <c r="HU81" s="46" t="b">
        <f t="shared" si="268"/>
        <v>0</v>
      </c>
      <c r="HV81" s="46" t="b">
        <f t="shared" si="269"/>
        <v>0</v>
      </c>
      <c r="HW81" s="46" t="b">
        <f t="shared" si="270"/>
        <v>0</v>
      </c>
      <c r="HX81" s="46" t="b">
        <f t="shared" si="271"/>
        <v>0</v>
      </c>
      <c r="HY81" s="46" t="b">
        <f t="shared" si="272"/>
        <v>0</v>
      </c>
      <c r="HZ81" s="46" t="b">
        <f t="shared" si="273"/>
        <v>0</v>
      </c>
      <c r="IA81" s="46" t="str">
        <f t="shared" si="274"/>
        <v/>
      </c>
      <c r="IB81" s="46" t="str">
        <f t="shared" si="275"/>
        <v/>
      </c>
      <c r="IC81" s="46" t="str">
        <f t="shared" si="276"/>
        <v/>
      </c>
      <c r="ID81" s="46" t="str">
        <f t="shared" si="277"/>
        <v/>
      </c>
      <c r="IE81" s="46" t="b">
        <f t="shared" si="278"/>
        <v>0</v>
      </c>
      <c r="IF81" s="46" t="str">
        <f t="shared" si="279"/>
        <v/>
      </c>
      <c r="IG81" s="46" t="str">
        <f t="shared" si="280"/>
        <v/>
      </c>
      <c r="IH81" s="46" t="b">
        <f t="shared" si="281"/>
        <v>0</v>
      </c>
      <c r="II81" s="46" t="b">
        <f t="shared" si="282"/>
        <v>0</v>
      </c>
      <c r="IJ81" s="46" t="b">
        <f t="shared" si="283"/>
        <v>0</v>
      </c>
      <c r="IK81" s="46" t="str">
        <f t="shared" si="284"/>
        <v/>
      </c>
      <c r="IL81" s="46" t="str">
        <f t="shared" si="285"/>
        <v/>
      </c>
      <c r="IM81" s="46" t="b">
        <f t="shared" si="286"/>
        <v>0</v>
      </c>
      <c r="IN81" s="46" t="b">
        <f t="shared" si="287"/>
        <v>0</v>
      </c>
      <c r="IO81" s="46" t="b">
        <f t="shared" si="288"/>
        <v>0</v>
      </c>
      <c r="IP81" s="46" t="b">
        <f t="shared" si="289"/>
        <v>0</v>
      </c>
      <c r="IQ81" s="46" t="b">
        <f t="shared" si="290"/>
        <v>0</v>
      </c>
      <c r="IR81" s="46" t="b">
        <f t="shared" si="291"/>
        <v>0</v>
      </c>
      <c r="IS81" s="46" t="b">
        <f t="shared" si="292"/>
        <v>0</v>
      </c>
      <c r="IT81" s="46" t="b">
        <f t="shared" si="293"/>
        <v>0</v>
      </c>
      <c r="IU81" s="46" t="b">
        <f t="shared" si="294"/>
        <v>0</v>
      </c>
      <c r="IV81" s="46" t="b">
        <f t="shared" si="295"/>
        <v>0</v>
      </c>
      <c r="IW81" s="46" t="b">
        <f t="shared" si="296"/>
        <v>0</v>
      </c>
      <c r="IX81" s="46" t="b">
        <f t="shared" si="297"/>
        <v>0</v>
      </c>
      <c r="IY81" s="46" t="b">
        <f t="shared" si="298"/>
        <v>0</v>
      </c>
    </row>
    <row r="82" spans="2:259" x14ac:dyDescent="0.3">
      <c r="B82" s="48">
        <v>70</v>
      </c>
      <c r="C82" s="61" t="str">
        <f t="shared" si="164"/>
        <v/>
      </c>
      <c r="D82" s="53"/>
      <c r="E82" s="52"/>
      <c r="F82" s="112"/>
      <c r="G82" s="52"/>
      <c r="H82" s="53"/>
      <c r="I82" s="52"/>
      <c r="J82" s="52"/>
      <c r="K82" s="53"/>
      <c r="L82" s="55"/>
      <c r="M82" s="108"/>
      <c r="N82" s="56"/>
      <c r="O82" s="52"/>
      <c r="P82" s="52"/>
      <c r="Q82" s="52"/>
      <c r="R82" s="52"/>
      <c r="S82" s="52"/>
      <c r="T82" s="53"/>
      <c r="U82" s="52"/>
      <c r="V82" s="52"/>
      <c r="W82" s="55"/>
      <c r="X82" s="55"/>
      <c r="Y82" s="52"/>
      <c r="Z82" s="55"/>
      <c r="AA82" s="52"/>
      <c r="AB82" s="53"/>
      <c r="AC82" s="53"/>
      <c r="AD82" s="53"/>
      <c r="AE82" s="57"/>
      <c r="AF82" s="113"/>
      <c r="AG82" s="57"/>
      <c r="AH82" s="58"/>
      <c r="AI82" s="58"/>
      <c r="AJ82" s="58"/>
      <c r="AK82" s="114"/>
      <c r="AL82" s="58"/>
      <c r="AM82" s="114"/>
      <c r="AN82" s="58"/>
      <c r="AO82" s="114"/>
      <c r="AP82" s="58"/>
      <c r="AQ82" s="114"/>
      <c r="AR82" s="58"/>
      <c r="AS82" s="114"/>
      <c r="AT82" s="58"/>
      <c r="AU82" s="114"/>
      <c r="AV82" s="58"/>
      <c r="AW82" s="114"/>
      <c r="AX82" s="58"/>
      <c r="AY82" s="114"/>
      <c r="AZ82" s="58"/>
      <c r="BA82" s="114"/>
      <c r="BB82" s="58"/>
      <c r="BC82" s="114"/>
      <c r="BD82" s="58"/>
      <c r="BE82" s="58"/>
      <c r="BF82" s="58"/>
      <c r="BG82" s="59"/>
      <c r="BH82" s="58"/>
      <c r="BI82" s="114"/>
      <c r="BJ82" s="53"/>
      <c r="BK82" s="58"/>
      <c r="BL82" s="114"/>
      <c r="BM82" s="58"/>
      <c r="BN82" s="114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3"/>
      <c r="CL82" s="58"/>
      <c r="CM82" s="58"/>
      <c r="CN82" s="60"/>
      <c r="CO82" s="57"/>
      <c r="CP82" s="58"/>
      <c r="CQ82" s="60"/>
      <c r="CR82" s="57"/>
      <c r="CS82" s="58"/>
      <c r="CT82" s="59"/>
      <c r="CU82" s="58"/>
      <c r="CV82" s="59"/>
      <c r="CW82" s="58"/>
      <c r="CX82" s="59"/>
      <c r="CY82" s="58"/>
      <c r="CZ82" s="58"/>
      <c r="DA82" s="58"/>
      <c r="DB82" s="53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7"/>
      <c r="DO82" s="57"/>
      <c r="DP82" s="57"/>
      <c r="DQ82" s="76" t="str">
        <f t="shared" si="165"/>
        <v/>
      </c>
      <c r="DR82" s="53"/>
      <c r="DS82" s="46" t="b">
        <f t="shared" si="166"/>
        <v>0</v>
      </c>
      <c r="DT82" s="46" t="str">
        <f t="shared" si="167"/>
        <v/>
      </c>
      <c r="DU82" s="46" t="b">
        <f t="shared" si="168"/>
        <v>0</v>
      </c>
      <c r="DV82" s="46" t="b">
        <f t="shared" si="169"/>
        <v>0</v>
      </c>
      <c r="DW82" s="46" t="b">
        <f t="shared" si="170"/>
        <v>0</v>
      </c>
      <c r="DY82" s="46" t="b">
        <f t="shared" si="171"/>
        <v>0</v>
      </c>
      <c r="DZ82" s="46" t="b">
        <f t="shared" si="172"/>
        <v>0</v>
      </c>
      <c r="EB82" s="46" t="b">
        <f t="shared" si="173"/>
        <v>0</v>
      </c>
      <c r="EC82" s="46" t="b">
        <f t="shared" si="174"/>
        <v>0</v>
      </c>
      <c r="ED82" s="46" t="b">
        <f t="shared" si="175"/>
        <v>0</v>
      </c>
      <c r="EE82" s="46" t="b">
        <f t="shared" si="176"/>
        <v>0</v>
      </c>
      <c r="EF82" s="46" t="b">
        <f t="shared" si="177"/>
        <v>0</v>
      </c>
      <c r="EG82" s="46" t="b">
        <f t="shared" si="178"/>
        <v>0</v>
      </c>
      <c r="EH82" s="46" t="b">
        <f t="shared" si="179"/>
        <v>0</v>
      </c>
      <c r="EI82" s="46" t="b">
        <f t="shared" si="180"/>
        <v>0</v>
      </c>
      <c r="EK82" s="46" t="b">
        <f t="shared" si="181"/>
        <v>0</v>
      </c>
      <c r="EL82" s="46" t="b">
        <f t="shared" si="182"/>
        <v>0</v>
      </c>
      <c r="EM82" s="46" t="b">
        <f t="shared" si="183"/>
        <v>0</v>
      </c>
      <c r="EN82" s="46" t="b">
        <f t="shared" si="184"/>
        <v>0</v>
      </c>
      <c r="EO82" s="46" t="b">
        <f t="shared" si="185"/>
        <v>0</v>
      </c>
      <c r="EP82" s="46" t="b">
        <f t="shared" si="186"/>
        <v>0</v>
      </c>
      <c r="EQ82" s="46" t="b">
        <f t="shared" si="187"/>
        <v>0</v>
      </c>
      <c r="ER82" s="46" t="b">
        <f>OR(AA82='Tablas '!$T$4,AA82='Tablas '!$T$7,AA82='Tablas '!$T$8,AA82='Tablas '!$T$11)</f>
        <v>0</v>
      </c>
      <c r="ES82" s="46" t="str">
        <f t="shared" si="188"/>
        <v/>
      </c>
      <c r="ET82" s="46" t="str">
        <f t="shared" si="189"/>
        <v/>
      </c>
      <c r="EU82" s="46" t="str">
        <f t="shared" si="190"/>
        <v/>
      </c>
      <c r="EV82" s="46" t="b">
        <f t="shared" si="191"/>
        <v>0</v>
      </c>
      <c r="EW82" s="46" t="b">
        <f t="shared" si="192"/>
        <v>0</v>
      </c>
      <c r="EX82" s="46" t="b">
        <f t="shared" si="193"/>
        <v>0</v>
      </c>
      <c r="EY82" s="46" t="b">
        <f t="shared" si="194"/>
        <v>0</v>
      </c>
      <c r="EZ82" s="46" t="b">
        <f t="shared" si="195"/>
        <v>0</v>
      </c>
      <c r="FA82" s="46" t="b">
        <f t="shared" si="196"/>
        <v>0</v>
      </c>
      <c r="FB82" s="46" t="b">
        <f t="shared" si="197"/>
        <v>0</v>
      </c>
      <c r="FC82" s="46" t="str">
        <f t="shared" si="198"/>
        <v/>
      </c>
      <c r="FD82" s="46" t="str">
        <f t="shared" si="199"/>
        <v/>
      </c>
      <c r="FE82" s="46" t="b">
        <f t="shared" si="200"/>
        <v>0</v>
      </c>
      <c r="FF82" s="46" t="str">
        <f t="shared" si="201"/>
        <v/>
      </c>
      <c r="FG82" s="46" t="str">
        <f t="shared" si="202"/>
        <v/>
      </c>
      <c r="FH82" s="46" t="b">
        <f t="shared" si="203"/>
        <v>0</v>
      </c>
      <c r="FI82" s="46" t="str">
        <f t="shared" si="204"/>
        <v/>
      </c>
      <c r="FJ82" s="46" t="str">
        <f t="shared" si="205"/>
        <v/>
      </c>
      <c r="FK82" s="46" t="b">
        <f t="shared" si="206"/>
        <v>0</v>
      </c>
      <c r="FL82" s="46" t="str">
        <f t="shared" si="207"/>
        <v/>
      </c>
      <c r="FM82" s="46" t="str">
        <f t="shared" si="208"/>
        <v/>
      </c>
      <c r="FN82" s="46" t="b">
        <f t="shared" si="209"/>
        <v>0</v>
      </c>
      <c r="FO82" s="46" t="str">
        <f t="shared" si="210"/>
        <v/>
      </c>
      <c r="FP82" s="46" t="str">
        <f t="shared" si="211"/>
        <v/>
      </c>
      <c r="FQ82" s="46" t="b">
        <f t="shared" si="212"/>
        <v>0</v>
      </c>
      <c r="FR82" s="46" t="str">
        <f t="shared" si="213"/>
        <v/>
      </c>
      <c r="FS82" s="46" t="str">
        <f t="shared" si="214"/>
        <v/>
      </c>
      <c r="FT82" s="46" t="b">
        <f t="shared" si="215"/>
        <v>0</v>
      </c>
      <c r="FU82" s="46" t="str">
        <f t="shared" si="216"/>
        <v/>
      </c>
      <c r="FV82" s="46" t="str">
        <f t="shared" si="217"/>
        <v/>
      </c>
      <c r="FW82" s="46" t="b">
        <f t="shared" si="218"/>
        <v>0</v>
      </c>
      <c r="FX82" s="46" t="str">
        <f t="shared" si="219"/>
        <v/>
      </c>
      <c r="FY82" s="46" t="str">
        <f t="shared" si="220"/>
        <v/>
      </c>
      <c r="FZ82" s="46" t="b">
        <f t="shared" si="221"/>
        <v>0</v>
      </c>
      <c r="GA82" s="46" t="str">
        <f t="shared" si="222"/>
        <v/>
      </c>
      <c r="GB82" s="46" t="str">
        <f t="shared" si="223"/>
        <v/>
      </c>
      <c r="GC82" s="46" t="b">
        <f t="shared" si="224"/>
        <v>0</v>
      </c>
      <c r="GD82" s="46" t="str">
        <f t="shared" si="225"/>
        <v/>
      </c>
      <c r="GE82" s="46" t="str">
        <f t="shared" si="226"/>
        <v/>
      </c>
      <c r="GF82" s="46" t="b">
        <f t="shared" si="227"/>
        <v>0</v>
      </c>
      <c r="GG82" s="46" t="b">
        <f t="shared" si="228"/>
        <v>0</v>
      </c>
      <c r="GH82" s="46" t="str">
        <f t="shared" si="229"/>
        <v/>
      </c>
      <c r="GI82" s="46" t="str">
        <f t="shared" si="230"/>
        <v/>
      </c>
      <c r="GJ82" s="46" t="str">
        <f t="shared" si="231"/>
        <v/>
      </c>
      <c r="GK82" s="46" t="b">
        <f t="shared" si="232"/>
        <v>0</v>
      </c>
      <c r="GL82" s="46" t="str">
        <f t="shared" si="233"/>
        <v/>
      </c>
      <c r="GM82" s="46" t="str">
        <f t="shared" si="234"/>
        <v/>
      </c>
      <c r="GN82" s="46" t="str">
        <f t="shared" si="235"/>
        <v/>
      </c>
      <c r="GO82" s="46" t="b">
        <f t="shared" si="236"/>
        <v>0</v>
      </c>
      <c r="GP82" s="46" t="str">
        <f t="shared" si="237"/>
        <v/>
      </c>
      <c r="GQ82" s="46" t="str">
        <f t="shared" si="238"/>
        <v/>
      </c>
      <c r="GR82" s="46" t="b">
        <f t="shared" si="239"/>
        <v>0</v>
      </c>
      <c r="GS82" s="46" t="str">
        <f t="shared" si="240"/>
        <v/>
      </c>
      <c r="GT82" s="46" t="str">
        <f t="shared" si="241"/>
        <v/>
      </c>
      <c r="GU82" s="46" t="b">
        <f t="shared" si="242"/>
        <v>0</v>
      </c>
      <c r="GV82" s="46" t="b">
        <f t="shared" si="243"/>
        <v>0</v>
      </c>
      <c r="GW82" s="46" t="b">
        <f t="shared" si="244"/>
        <v>0</v>
      </c>
      <c r="GX82" s="46" t="b">
        <f t="shared" si="245"/>
        <v>0</v>
      </c>
      <c r="GY82" s="46" t="b">
        <f t="shared" si="246"/>
        <v>0</v>
      </c>
      <c r="GZ82" s="46" t="b">
        <f t="shared" si="247"/>
        <v>0</v>
      </c>
      <c r="HA82" s="46" t="b">
        <f t="shared" si="248"/>
        <v>0</v>
      </c>
      <c r="HB82" s="46" t="b">
        <f t="shared" si="249"/>
        <v>0</v>
      </c>
      <c r="HC82" s="46" t="b">
        <f t="shared" si="250"/>
        <v>0</v>
      </c>
      <c r="HD82" s="46" t="b">
        <f t="shared" si="251"/>
        <v>0</v>
      </c>
      <c r="HE82" s="46" t="b">
        <f t="shared" si="252"/>
        <v>0</v>
      </c>
      <c r="HF82" s="46" t="b">
        <f t="shared" si="253"/>
        <v>0</v>
      </c>
      <c r="HG82" s="46" t="b">
        <f t="shared" si="254"/>
        <v>0</v>
      </c>
      <c r="HH82" s="46" t="b">
        <f t="shared" si="255"/>
        <v>0</v>
      </c>
      <c r="HI82" s="46" t="b">
        <f t="shared" si="256"/>
        <v>0</v>
      </c>
      <c r="HJ82" s="46" t="b">
        <f t="shared" si="257"/>
        <v>0</v>
      </c>
      <c r="HK82" s="46" t="b">
        <f t="shared" si="258"/>
        <v>0</v>
      </c>
      <c r="HL82" s="46" t="b">
        <f t="shared" si="259"/>
        <v>0</v>
      </c>
      <c r="HM82" s="46" t="b">
        <f t="shared" si="260"/>
        <v>0</v>
      </c>
      <c r="HN82" s="46" t="b">
        <f t="shared" si="261"/>
        <v>0</v>
      </c>
      <c r="HO82" s="46" t="b">
        <f t="shared" si="262"/>
        <v>0</v>
      </c>
      <c r="HP82" s="46" t="b">
        <f t="shared" si="263"/>
        <v>0</v>
      </c>
      <c r="HQ82" s="46" t="str">
        <f t="shared" si="264"/>
        <v/>
      </c>
      <c r="HR82" s="46" t="str">
        <f t="shared" si="265"/>
        <v/>
      </c>
      <c r="HS82" s="46" t="str">
        <f t="shared" si="266"/>
        <v/>
      </c>
      <c r="HT82" s="46" t="b">
        <f t="shared" si="267"/>
        <v>0</v>
      </c>
      <c r="HU82" s="46" t="b">
        <f t="shared" si="268"/>
        <v>0</v>
      </c>
      <c r="HV82" s="46" t="b">
        <f t="shared" si="269"/>
        <v>0</v>
      </c>
      <c r="HW82" s="46" t="b">
        <f t="shared" si="270"/>
        <v>0</v>
      </c>
      <c r="HX82" s="46" t="b">
        <f t="shared" si="271"/>
        <v>0</v>
      </c>
      <c r="HY82" s="46" t="b">
        <f t="shared" si="272"/>
        <v>0</v>
      </c>
      <c r="HZ82" s="46" t="b">
        <f t="shared" si="273"/>
        <v>0</v>
      </c>
      <c r="IA82" s="46" t="str">
        <f t="shared" si="274"/>
        <v/>
      </c>
      <c r="IB82" s="46" t="str">
        <f t="shared" si="275"/>
        <v/>
      </c>
      <c r="IC82" s="46" t="str">
        <f t="shared" si="276"/>
        <v/>
      </c>
      <c r="ID82" s="46" t="str">
        <f t="shared" si="277"/>
        <v/>
      </c>
      <c r="IE82" s="46" t="b">
        <f t="shared" si="278"/>
        <v>0</v>
      </c>
      <c r="IF82" s="46" t="str">
        <f t="shared" si="279"/>
        <v/>
      </c>
      <c r="IG82" s="46" t="str">
        <f t="shared" si="280"/>
        <v/>
      </c>
      <c r="IH82" s="46" t="b">
        <f t="shared" si="281"/>
        <v>0</v>
      </c>
      <c r="II82" s="46" t="b">
        <f t="shared" si="282"/>
        <v>0</v>
      </c>
      <c r="IJ82" s="46" t="b">
        <f t="shared" si="283"/>
        <v>0</v>
      </c>
      <c r="IK82" s="46" t="str">
        <f t="shared" si="284"/>
        <v/>
      </c>
      <c r="IL82" s="46" t="str">
        <f t="shared" si="285"/>
        <v/>
      </c>
      <c r="IM82" s="46" t="b">
        <f t="shared" si="286"/>
        <v>0</v>
      </c>
      <c r="IN82" s="46" t="b">
        <f t="shared" si="287"/>
        <v>0</v>
      </c>
      <c r="IO82" s="46" t="b">
        <f t="shared" si="288"/>
        <v>0</v>
      </c>
      <c r="IP82" s="46" t="b">
        <f t="shared" si="289"/>
        <v>0</v>
      </c>
      <c r="IQ82" s="46" t="b">
        <f t="shared" si="290"/>
        <v>0</v>
      </c>
      <c r="IR82" s="46" t="b">
        <f t="shared" si="291"/>
        <v>0</v>
      </c>
      <c r="IS82" s="46" t="b">
        <f t="shared" si="292"/>
        <v>0</v>
      </c>
      <c r="IT82" s="46" t="b">
        <f t="shared" si="293"/>
        <v>0</v>
      </c>
      <c r="IU82" s="46" t="b">
        <f t="shared" si="294"/>
        <v>0</v>
      </c>
      <c r="IV82" s="46" t="b">
        <f t="shared" si="295"/>
        <v>0</v>
      </c>
      <c r="IW82" s="46" t="b">
        <f t="shared" si="296"/>
        <v>0</v>
      </c>
      <c r="IX82" s="46" t="b">
        <f t="shared" si="297"/>
        <v>0</v>
      </c>
      <c r="IY82" s="46" t="b">
        <f t="shared" si="298"/>
        <v>0</v>
      </c>
    </row>
    <row r="83" spans="2:259" x14ac:dyDescent="0.3">
      <c r="B83" s="48">
        <v>71</v>
      </c>
      <c r="C83" s="61" t="str">
        <f t="shared" si="164"/>
        <v/>
      </c>
      <c r="D83" s="53"/>
      <c r="E83" s="52"/>
      <c r="F83" s="112"/>
      <c r="G83" s="52"/>
      <c r="H83" s="53"/>
      <c r="I83" s="52"/>
      <c r="J83" s="52"/>
      <c r="K83" s="53"/>
      <c r="L83" s="55"/>
      <c r="M83" s="108"/>
      <c r="N83" s="56"/>
      <c r="O83" s="52"/>
      <c r="P83" s="52"/>
      <c r="Q83" s="52"/>
      <c r="R83" s="52"/>
      <c r="S83" s="52"/>
      <c r="T83" s="53"/>
      <c r="U83" s="52"/>
      <c r="V83" s="52"/>
      <c r="W83" s="55"/>
      <c r="X83" s="55"/>
      <c r="Y83" s="52"/>
      <c r="Z83" s="55"/>
      <c r="AA83" s="52"/>
      <c r="AB83" s="53"/>
      <c r="AC83" s="53"/>
      <c r="AD83" s="53"/>
      <c r="AE83" s="57"/>
      <c r="AF83" s="113"/>
      <c r="AG83" s="57"/>
      <c r="AH83" s="58"/>
      <c r="AI83" s="58"/>
      <c r="AJ83" s="58"/>
      <c r="AK83" s="114"/>
      <c r="AL83" s="58"/>
      <c r="AM83" s="114"/>
      <c r="AN83" s="58"/>
      <c r="AO83" s="114"/>
      <c r="AP83" s="58"/>
      <c r="AQ83" s="114"/>
      <c r="AR83" s="58"/>
      <c r="AS83" s="114"/>
      <c r="AT83" s="58"/>
      <c r="AU83" s="114"/>
      <c r="AV83" s="58"/>
      <c r="AW83" s="114"/>
      <c r="AX83" s="58"/>
      <c r="AY83" s="114"/>
      <c r="AZ83" s="58"/>
      <c r="BA83" s="114"/>
      <c r="BB83" s="58"/>
      <c r="BC83" s="114"/>
      <c r="BD83" s="58"/>
      <c r="BE83" s="58"/>
      <c r="BF83" s="58"/>
      <c r="BG83" s="59"/>
      <c r="BH83" s="58"/>
      <c r="BI83" s="114"/>
      <c r="BJ83" s="53"/>
      <c r="BK83" s="58"/>
      <c r="BL83" s="114"/>
      <c r="BM83" s="58"/>
      <c r="BN83" s="114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3"/>
      <c r="CL83" s="58"/>
      <c r="CM83" s="58"/>
      <c r="CN83" s="60"/>
      <c r="CO83" s="57"/>
      <c r="CP83" s="58"/>
      <c r="CQ83" s="60"/>
      <c r="CR83" s="57"/>
      <c r="CS83" s="58"/>
      <c r="CT83" s="59"/>
      <c r="CU83" s="58"/>
      <c r="CV83" s="59"/>
      <c r="CW83" s="58"/>
      <c r="CX83" s="59"/>
      <c r="CY83" s="58"/>
      <c r="CZ83" s="58"/>
      <c r="DA83" s="58"/>
      <c r="DB83" s="53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7"/>
      <c r="DO83" s="57"/>
      <c r="DP83" s="57"/>
      <c r="DQ83" s="76" t="str">
        <f t="shared" si="165"/>
        <v/>
      </c>
      <c r="DR83" s="53"/>
      <c r="DS83" s="46" t="b">
        <f t="shared" si="166"/>
        <v>0</v>
      </c>
      <c r="DT83" s="46" t="str">
        <f t="shared" si="167"/>
        <v/>
      </c>
      <c r="DU83" s="46" t="b">
        <f t="shared" si="168"/>
        <v>0</v>
      </c>
      <c r="DV83" s="46" t="b">
        <f t="shared" si="169"/>
        <v>0</v>
      </c>
      <c r="DW83" s="46" t="b">
        <f t="shared" si="170"/>
        <v>0</v>
      </c>
      <c r="DY83" s="46" t="b">
        <f t="shared" si="171"/>
        <v>0</v>
      </c>
      <c r="DZ83" s="46" t="b">
        <f t="shared" si="172"/>
        <v>0</v>
      </c>
      <c r="EB83" s="46" t="b">
        <f t="shared" si="173"/>
        <v>0</v>
      </c>
      <c r="EC83" s="46" t="b">
        <f t="shared" si="174"/>
        <v>0</v>
      </c>
      <c r="ED83" s="46" t="b">
        <f t="shared" si="175"/>
        <v>0</v>
      </c>
      <c r="EE83" s="46" t="b">
        <f t="shared" si="176"/>
        <v>0</v>
      </c>
      <c r="EF83" s="46" t="b">
        <f t="shared" si="177"/>
        <v>0</v>
      </c>
      <c r="EG83" s="46" t="b">
        <f t="shared" si="178"/>
        <v>0</v>
      </c>
      <c r="EH83" s="46" t="b">
        <f t="shared" si="179"/>
        <v>0</v>
      </c>
      <c r="EI83" s="46" t="b">
        <f t="shared" si="180"/>
        <v>0</v>
      </c>
      <c r="EK83" s="46" t="b">
        <f t="shared" si="181"/>
        <v>0</v>
      </c>
      <c r="EL83" s="46" t="b">
        <f t="shared" si="182"/>
        <v>0</v>
      </c>
      <c r="EM83" s="46" t="b">
        <f t="shared" si="183"/>
        <v>0</v>
      </c>
      <c r="EN83" s="46" t="b">
        <f t="shared" si="184"/>
        <v>0</v>
      </c>
      <c r="EO83" s="46" t="b">
        <f t="shared" si="185"/>
        <v>0</v>
      </c>
      <c r="EP83" s="46" t="b">
        <f t="shared" si="186"/>
        <v>0</v>
      </c>
      <c r="EQ83" s="46" t="b">
        <f t="shared" si="187"/>
        <v>0</v>
      </c>
      <c r="ER83" s="46" t="b">
        <f>OR(AA83='Tablas '!$T$4,AA83='Tablas '!$T$7,AA83='Tablas '!$T$8,AA83='Tablas '!$T$11)</f>
        <v>0</v>
      </c>
      <c r="ES83" s="46" t="str">
        <f t="shared" si="188"/>
        <v/>
      </c>
      <c r="ET83" s="46" t="str">
        <f t="shared" si="189"/>
        <v/>
      </c>
      <c r="EU83" s="46" t="str">
        <f t="shared" si="190"/>
        <v/>
      </c>
      <c r="EV83" s="46" t="b">
        <f t="shared" si="191"/>
        <v>0</v>
      </c>
      <c r="EW83" s="46" t="b">
        <f t="shared" si="192"/>
        <v>0</v>
      </c>
      <c r="EX83" s="46" t="b">
        <f t="shared" si="193"/>
        <v>0</v>
      </c>
      <c r="EY83" s="46" t="b">
        <f t="shared" si="194"/>
        <v>0</v>
      </c>
      <c r="EZ83" s="46" t="b">
        <f t="shared" si="195"/>
        <v>0</v>
      </c>
      <c r="FA83" s="46" t="b">
        <f t="shared" si="196"/>
        <v>0</v>
      </c>
      <c r="FB83" s="46" t="b">
        <f t="shared" si="197"/>
        <v>0</v>
      </c>
      <c r="FC83" s="46" t="str">
        <f t="shared" si="198"/>
        <v/>
      </c>
      <c r="FD83" s="46" t="str">
        <f t="shared" si="199"/>
        <v/>
      </c>
      <c r="FE83" s="46" t="b">
        <f t="shared" si="200"/>
        <v>0</v>
      </c>
      <c r="FF83" s="46" t="str">
        <f t="shared" si="201"/>
        <v/>
      </c>
      <c r="FG83" s="46" t="str">
        <f t="shared" si="202"/>
        <v/>
      </c>
      <c r="FH83" s="46" t="b">
        <f t="shared" si="203"/>
        <v>0</v>
      </c>
      <c r="FI83" s="46" t="str">
        <f t="shared" si="204"/>
        <v/>
      </c>
      <c r="FJ83" s="46" t="str">
        <f t="shared" si="205"/>
        <v/>
      </c>
      <c r="FK83" s="46" t="b">
        <f t="shared" si="206"/>
        <v>0</v>
      </c>
      <c r="FL83" s="46" t="str">
        <f t="shared" si="207"/>
        <v/>
      </c>
      <c r="FM83" s="46" t="str">
        <f t="shared" si="208"/>
        <v/>
      </c>
      <c r="FN83" s="46" t="b">
        <f t="shared" si="209"/>
        <v>0</v>
      </c>
      <c r="FO83" s="46" t="str">
        <f t="shared" si="210"/>
        <v/>
      </c>
      <c r="FP83" s="46" t="str">
        <f t="shared" si="211"/>
        <v/>
      </c>
      <c r="FQ83" s="46" t="b">
        <f t="shared" si="212"/>
        <v>0</v>
      </c>
      <c r="FR83" s="46" t="str">
        <f t="shared" si="213"/>
        <v/>
      </c>
      <c r="FS83" s="46" t="str">
        <f t="shared" si="214"/>
        <v/>
      </c>
      <c r="FT83" s="46" t="b">
        <f t="shared" si="215"/>
        <v>0</v>
      </c>
      <c r="FU83" s="46" t="str">
        <f t="shared" si="216"/>
        <v/>
      </c>
      <c r="FV83" s="46" t="str">
        <f t="shared" si="217"/>
        <v/>
      </c>
      <c r="FW83" s="46" t="b">
        <f t="shared" si="218"/>
        <v>0</v>
      </c>
      <c r="FX83" s="46" t="str">
        <f t="shared" si="219"/>
        <v/>
      </c>
      <c r="FY83" s="46" t="str">
        <f t="shared" si="220"/>
        <v/>
      </c>
      <c r="FZ83" s="46" t="b">
        <f t="shared" si="221"/>
        <v>0</v>
      </c>
      <c r="GA83" s="46" t="str">
        <f t="shared" si="222"/>
        <v/>
      </c>
      <c r="GB83" s="46" t="str">
        <f t="shared" si="223"/>
        <v/>
      </c>
      <c r="GC83" s="46" t="b">
        <f t="shared" si="224"/>
        <v>0</v>
      </c>
      <c r="GD83" s="46" t="str">
        <f t="shared" si="225"/>
        <v/>
      </c>
      <c r="GE83" s="46" t="str">
        <f t="shared" si="226"/>
        <v/>
      </c>
      <c r="GF83" s="46" t="b">
        <f t="shared" si="227"/>
        <v>0</v>
      </c>
      <c r="GG83" s="46" t="b">
        <f t="shared" si="228"/>
        <v>0</v>
      </c>
      <c r="GH83" s="46" t="str">
        <f t="shared" si="229"/>
        <v/>
      </c>
      <c r="GI83" s="46" t="str">
        <f t="shared" si="230"/>
        <v/>
      </c>
      <c r="GJ83" s="46" t="str">
        <f t="shared" si="231"/>
        <v/>
      </c>
      <c r="GK83" s="46" t="b">
        <f t="shared" si="232"/>
        <v>0</v>
      </c>
      <c r="GL83" s="46" t="str">
        <f t="shared" si="233"/>
        <v/>
      </c>
      <c r="GM83" s="46" t="str">
        <f t="shared" si="234"/>
        <v/>
      </c>
      <c r="GN83" s="46" t="str">
        <f t="shared" si="235"/>
        <v/>
      </c>
      <c r="GO83" s="46" t="b">
        <f t="shared" si="236"/>
        <v>0</v>
      </c>
      <c r="GP83" s="46" t="str">
        <f t="shared" si="237"/>
        <v/>
      </c>
      <c r="GQ83" s="46" t="str">
        <f t="shared" si="238"/>
        <v/>
      </c>
      <c r="GR83" s="46" t="b">
        <f t="shared" si="239"/>
        <v>0</v>
      </c>
      <c r="GS83" s="46" t="str">
        <f t="shared" si="240"/>
        <v/>
      </c>
      <c r="GT83" s="46" t="str">
        <f t="shared" si="241"/>
        <v/>
      </c>
      <c r="GU83" s="46" t="b">
        <f t="shared" si="242"/>
        <v>0</v>
      </c>
      <c r="GV83" s="46" t="b">
        <f t="shared" si="243"/>
        <v>0</v>
      </c>
      <c r="GW83" s="46" t="b">
        <f t="shared" si="244"/>
        <v>0</v>
      </c>
      <c r="GX83" s="46" t="b">
        <f t="shared" si="245"/>
        <v>0</v>
      </c>
      <c r="GY83" s="46" t="b">
        <f t="shared" si="246"/>
        <v>0</v>
      </c>
      <c r="GZ83" s="46" t="b">
        <f t="shared" si="247"/>
        <v>0</v>
      </c>
      <c r="HA83" s="46" t="b">
        <f t="shared" si="248"/>
        <v>0</v>
      </c>
      <c r="HB83" s="46" t="b">
        <f t="shared" si="249"/>
        <v>0</v>
      </c>
      <c r="HC83" s="46" t="b">
        <f t="shared" si="250"/>
        <v>0</v>
      </c>
      <c r="HD83" s="46" t="b">
        <f t="shared" si="251"/>
        <v>0</v>
      </c>
      <c r="HE83" s="46" t="b">
        <f t="shared" si="252"/>
        <v>0</v>
      </c>
      <c r="HF83" s="46" t="b">
        <f t="shared" si="253"/>
        <v>0</v>
      </c>
      <c r="HG83" s="46" t="b">
        <f t="shared" si="254"/>
        <v>0</v>
      </c>
      <c r="HH83" s="46" t="b">
        <f t="shared" si="255"/>
        <v>0</v>
      </c>
      <c r="HI83" s="46" t="b">
        <f t="shared" si="256"/>
        <v>0</v>
      </c>
      <c r="HJ83" s="46" t="b">
        <f t="shared" si="257"/>
        <v>0</v>
      </c>
      <c r="HK83" s="46" t="b">
        <f t="shared" si="258"/>
        <v>0</v>
      </c>
      <c r="HL83" s="46" t="b">
        <f t="shared" si="259"/>
        <v>0</v>
      </c>
      <c r="HM83" s="46" t="b">
        <f t="shared" si="260"/>
        <v>0</v>
      </c>
      <c r="HN83" s="46" t="b">
        <f t="shared" si="261"/>
        <v>0</v>
      </c>
      <c r="HO83" s="46" t="b">
        <f t="shared" si="262"/>
        <v>0</v>
      </c>
      <c r="HP83" s="46" t="b">
        <f t="shared" si="263"/>
        <v>0</v>
      </c>
      <c r="HQ83" s="46" t="str">
        <f t="shared" si="264"/>
        <v/>
      </c>
      <c r="HR83" s="46" t="str">
        <f t="shared" si="265"/>
        <v/>
      </c>
      <c r="HS83" s="46" t="str">
        <f t="shared" si="266"/>
        <v/>
      </c>
      <c r="HT83" s="46" t="b">
        <f t="shared" si="267"/>
        <v>0</v>
      </c>
      <c r="HU83" s="46" t="b">
        <f t="shared" si="268"/>
        <v>0</v>
      </c>
      <c r="HV83" s="46" t="b">
        <f t="shared" si="269"/>
        <v>0</v>
      </c>
      <c r="HW83" s="46" t="b">
        <f t="shared" si="270"/>
        <v>0</v>
      </c>
      <c r="HX83" s="46" t="b">
        <f t="shared" si="271"/>
        <v>0</v>
      </c>
      <c r="HY83" s="46" t="b">
        <f t="shared" si="272"/>
        <v>0</v>
      </c>
      <c r="HZ83" s="46" t="b">
        <f t="shared" si="273"/>
        <v>0</v>
      </c>
      <c r="IA83" s="46" t="str">
        <f t="shared" si="274"/>
        <v/>
      </c>
      <c r="IB83" s="46" t="str">
        <f t="shared" si="275"/>
        <v/>
      </c>
      <c r="IC83" s="46" t="str">
        <f t="shared" si="276"/>
        <v/>
      </c>
      <c r="ID83" s="46" t="str">
        <f t="shared" si="277"/>
        <v/>
      </c>
      <c r="IE83" s="46" t="b">
        <f t="shared" si="278"/>
        <v>0</v>
      </c>
      <c r="IF83" s="46" t="str">
        <f t="shared" si="279"/>
        <v/>
      </c>
      <c r="IG83" s="46" t="str">
        <f t="shared" si="280"/>
        <v/>
      </c>
      <c r="IH83" s="46" t="b">
        <f t="shared" si="281"/>
        <v>0</v>
      </c>
      <c r="II83" s="46" t="b">
        <f t="shared" si="282"/>
        <v>0</v>
      </c>
      <c r="IJ83" s="46" t="b">
        <f t="shared" si="283"/>
        <v>0</v>
      </c>
      <c r="IK83" s="46" t="str">
        <f t="shared" si="284"/>
        <v/>
      </c>
      <c r="IL83" s="46" t="str">
        <f t="shared" si="285"/>
        <v/>
      </c>
      <c r="IM83" s="46" t="b">
        <f t="shared" si="286"/>
        <v>0</v>
      </c>
      <c r="IN83" s="46" t="b">
        <f t="shared" si="287"/>
        <v>0</v>
      </c>
      <c r="IO83" s="46" t="b">
        <f t="shared" si="288"/>
        <v>0</v>
      </c>
      <c r="IP83" s="46" t="b">
        <f t="shared" si="289"/>
        <v>0</v>
      </c>
      <c r="IQ83" s="46" t="b">
        <f t="shared" si="290"/>
        <v>0</v>
      </c>
      <c r="IR83" s="46" t="b">
        <f t="shared" si="291"/>
        <v>0</v>
      </c>
      <c r="IS83" s="46" t="b">
        <f t="shared" si="292"/>
        <v>0</v>
      </c>
      <c r="IT83" s="46" t="b">
        <f t="shared" si="293"/>
        <v>0</v>
      </c>
      <c r="IU83" s="46" t="b">
        <f t="shared" si="294"/>
        <v>0</v>
      </c>
      <c r="IV83" s="46" t="b">
        <f t="shared" si="295"/>
        <v>0</v>
      </c>
      <c r="IW83" s="46" t="b">
        <f t="shared" si="296"/>
        <v>0</v>
      </c>
      <c r="IX83" s="46" t="b">
        <f t="shared" si="297"/>
        <v>0</v>
      </c>
      <c r="IY83" s="46" t="b">
        <f t="shared" si="298"/>
        <v>0</v>
      </c>
    </row>
    <row r="84" spans="2:259" x14ac:dyDescent="0.3">
      <c r="B84" s="48">
        <v>72</v>
      </c>
      <c r="C84" s="61" t="str">
        <f t="shared" si="164"/>
        <v/>
      </c>
      <c r="D84" s="53"/>
      <c r="E84" s="52"/>
      <c r="F84" s="112"/>
      <c r="G84" s="52"/>
      <c r="H84" s="53"/>
      <c r="I84" s="52"/>
      <c r="J84" s="52"/>
      <c r="K84" s="53"/>
      <c r="L84" s="55"/>
      <c r="M84" s="108"/>
      <c r="N84" s="56"/>
      <c r="O84" s="52"/>
      <c r="P84" s="52"/>
      <c r="Q84" s="52"/>
      <c r="R84" s="52"/>
      <c r="S84" s="52"/>
      <c r="T84" s="53"/>
      <c r="U84" s="52"/>
      <c r="V84" s="52"/>
      <c r="W84" s="55"/>
      <c r="X84" s="55"/>
      <c r="Y84" s="52"/>
      <c r="Z84" s="55"/>
      <c r="AA84" s="52"/>
      <c r="AB84" s="53"/>
      <c r="AC84" s="53"/>
      <c r="AD84" s="53"/>
      <c r="AE84" s="57"/>
      <c r="AF84" s="113"/>
      <c r="AG84" s="57"/>
      <c r="AH84" s="58"/>
      <c r="AI84" s="58"/>
      <c r="AJ84" s="58"/>
      <c r="AK84" s="114"/>
      <c r="AL84" s="58"/>
      <c r="AM84" s="114"/>
      <c r="AN84" s="58"/>
      <c r="AO84" s="114"/>
      <c r="AP84" s="58"/>
      <c r="AQ84" s="114"/>
      <c r="AR84" s="58"/>
      <c r="AS84" s="114"/>
      <c r="AT84" s="58"/>
      <c r="AU84" s="114"/>
      <c r="AV84" s="58"/>
      <c r="AW84" s="114"/>
      <c r="AX84" s="58"/>
      <c r="AY84" s="114"/>
      <c r="AZ84" s="58"/>
      <c r="BA84" s="114"/>
      <c r="BB84" s="58"/>
      <c r="BC84" s="114"/>
      <c r="BD84" s="58"/>
      <c r="BE84" s="58"/>
      <c r="BF84" s="58"/>
      <c r="BG84" s="59"/>
      <c r="BH84" s="58"/>
      <c r="BI84" s="114"/>
      <c r="BJ84" s="53"/>
      <c r="BK84" s="58"/>
      <c r="BL84" s="114"/>
      <c r="BM84" s="58"/>
      <c r="BN84" s="114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3"/>
      <c r="CL84" s="58"/>
      <c r="CM84" s="58"/>
      <c r="CN84" s="60"/>
      <c r="CO84" s="57"/>
      <c r="CP84" s="58"/>
      <c r="CQ84" s="60"/>
      <c r="CR84" s="57"/>
      <c r="CS84" s="58"/>
      <c r="CT84" s="59"/>
      <c r="CU84" s="58"/>
      <c r="CV84" s="59"/>
      <c r="CW84" s="58"/>
      <c r="CX84" s="59"/>
      <c r="CY84" s="58"/>
      <c r="CZ84" s="58"/>
      <c r="DA84" s="58"/>
      <c r="DB84" s="53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7"/>
      <c r="DO84" s="57"/>
      <c r="DP84" s="57"/>
      <c r="DQ84" s="76" t="str">
        <f t="shared" si="165"/>
        <v/>
      </c>
      <c r="DR84" s="53"/>
      <c r="DS84" s="46" t="b">
        <f t="shared" si="166"/>
        <v>0</v>
      </c>
      <c r="DT84" s="46" t="str">
        <f t="shared" si="167"/>
        <v/>
      </c>
      <c r="DU84" s="46" t="b">
        <f t="shared" si="168"/>
        <v>0</v>
      </c>
      <c r="DV84" s="46" t="b">
        <f t="shared" si="169"/>
        <v>0</v>
      </c>
      <c r="DW84" s="46" t="b">
        <f t="shared" si="170"/>
        <v>0</v>
      </c>
      <c r="DY84" s="46" t="b">
        <f t="shared" si="171"/>
        <v>0</v>
      </c>
      <c r="DZ84" s="46" t="b">
        <f t="shared" si="172"/>
        <v>0</v>
      </c>
      <c r="EB84" s="46" t="b">
        <f t="shared" si="173"/>
        <v>0</v>
      </c>
      <c r="EC84" s="46" t="b">
        <f t="shared" si="174"/>
        <v>0</v>
      </c>
      <c r="ED84" s="46" t="b">
        <f t="shared" si="175"/>
        <v>0</v>
      </c>
      <c r="EE84" s="46" t="b">
        <f t="shared" si="176"/>
        <v>0</v>
      </c>
      <c r="EF84" s="46" t="b">
        <f t="shared" si="177"/>
        <v>0</v>
      </c>
      <c r="EG84" s="46" t="b">
        <f t="shared" si="178"/>
        <v>0</v>
      </c>
      <c r="EH84" s="46" t="b">
        <f t="shared" si="179"/>
        <v>0</v>
      </c>
      <c r="EI84" s="46" t="b">
        <f t="shared" si="180"/>
        <v>0</v>
      </c>
      <c r="EK84" s="46" t="b">
        <f t="shared" si="181"/>
        <v>0</v>
      </c>
      <c r="EL84" s="46" t="b">
        <f t="shared" si="182"/>
        <v>0</v>
      </c>
      <c r="EM84" s="46" t="b">
        <f t="shared" si="183"/>
        <v>0</v>
      </c>
      <c r="EN84" s="46" t="b">
        <f t="shared" si="184"/>
        <v>0</v>
      </c>
      <c r="EO84" s="46" t="b">
        <f t="shared" si="185"/>
        <v>0</v>
      </c>
      <c r="EP84" s="46" t="b">
        <f t="shared" si="186"/>
        <v>0</v>
      </c>
      <c r="EQ84" s="46" t="b">
        <f t="shared" si="187"/>
        <v>0</v>
      </c>
      <c r="ER84" s="46" t="b">
        <f>OR(AA84='Tablas '!$T$4,AA84='Tablas '!$T$7,AA84='Tablas '!$T$8,AA84='Tablas '!$T$11)</f>
        <v>0</v>
      </c>
      <c r="ES84" s="46" t="str">
        <f t="shared" si="188"/>
        <v/>
      </c>
      <c r="ET84" s="46" t="str">
        <f t="shared" si="189"/>
        <v/>
      </c>
      <c r="EU84" s="46" t="str">
        <f t="shared" si="190"/>
        <v/>
      </c>
      <c r="EV84" s="46" t="b">
        <f t="shared" si="191"/>
        <v>0</v>
      </c>
      <c r="EW84" s="46" t="b">
        <f t="shared" si="192"/>
        <v>0</v>
      </c>
      <c r="EX84" s="46" t="b">
        <f t="shared" si="193"/>
        <v>0</v>
      </c>
      <c r="EY84" s="46" t="b">
        <f t="shared" si="194"/>
        <v>0</v>
      </c>
      <c r="EZ84" s="46" t="b">
        <f t="shared" si="195"/>
        <v>0</v>
      </c>
      <c r="FA84" s="46" t="b">
        <f t="shared" si="196"/>
        <v>0</v>
      </c>
      <c r="FB84" s="46" t="b">
        <f t="shared" si="197"/>
        <v>0</v>
      </c>
      <c r="FC84" s="46" t="str">
        <f t="shared" si="198"/>
        <v/>
      </c>
      <c r="FD84" s="46" t="str">
        <f t="shared" si="199"/>
        <v/>
      </c>
      <c r="FE84" s="46" t="b">
        <f t="shared" si="200"/>
        <v>0</v>
      </c>
      <c r="FF84" s="46" t="str">
        <f t="shared" si="201"/>
        <v/>
      </c>
      <c r="FG84" s="46" t="str">
        <f t="shared" si="202"/>
        <v/>
      </c>
      <c r="FH84" s="46" t="b">
        <f t="shared" si="203"/>
        <v>0</v>
      </c>
      <c r="FI84" s="46" t="str">
        <f t="shared" si="204"/>
        <v/>
      </c>
      <c r="FJ84" s="46" t="str">
        <f t="shared" si="205"/>
        <v/>
      </c>
      <c r="FK84" s="46" t="b">
        <f t="shared" si="206"/>
        <v>0</v>
      </c>
      <c r="FL84" s="46" t="str">
        <f t="shared" si="207"/>
        <v/>
      </c>
      <c r="FM84" s="46" t="str">
        <f t="shared" si="208"/>
        <v/>
      </c>
      <c r="FN84" s="46" t="b">
        <f t="shared" si="209"/>
        <v>0</v>
      </c>
      <c r="FO84" s="46" t="str">
        <f t="shared" si="210"/>
        <v/>
      </c>
      <c r="FP84" s="46" t="str">
        <f t="shared" si="211"/>
        <v/>
      </c>
      <c r="FQ84" s="46" t="b">
        <f t="shared" si="212"/>
        <v>0</v>
      </c>
      <c r="FR84" s="46" t="str">
        <f t="shared" si="213"/>
        <v/>
      </c>
      <c r="FS84" s="46" t="str">
        <f t="shared" si="214"/>
        <v/>
      </c>
      <c r="FT84" s="46" t="b">
        <f t="shared" si="215"/>
        <v>0</v>
      </c>
      <c r="FU84" s="46" t="str">
        <f t="shared" si="216"/>
        <v/>
      </c>
      <c r="FV84" s="46" t="str">
        <f t="shared" si="217"/>
        <v/>
      </c>
      <c r="FW84" s="46" t="b">
        <f t="shared" si="218"/>
        <v>0</v>
      </c>
      <c r="FX84" s="46" t="str">
        <f t="shared" si="219"/>
        <v/>
      </c>
      <c r="FY84" s="46" t="str">
        <f t="shared" si="220"/>
        <v/>
      </c>
      <c r="FZ84" s="46" t="b">
        <f t="shared" si="221"/>
        <v>0</v>
      </c>
      <c r="GA84" s="46" t="str">
        <f t="shared" si="222"/>
        <v/>
      </c>
      <c r="GB84" s="46" t="str">
        <f t="shared" si="223"/>
        <v/>
      </c>
      <c r="GC84" s="46" t="b">
        <f t="shared" si="224"/>
        <v>0</v>
      </c>
      <c r="GD84" s="46" t="str">
        <f t="shared" si="225"/>
        <v/>
      </c>
      <c r="GE84" s="46" t="str">
        <f t="shared" si="226"/>
        <v/>
      </c>
      <c r="GF84" s="46" t="b">
        <f t="shared" si="227"/>
        <v>0</v>
      </c>
      <c r="GG84" s="46" t="b">
        <f t="shared" si="228"/>
        <v>0</v>
      </c>
      <c r="GH84" s="46" t="str">
        <f t="shared" si="229"/>
        <v/>
      </c>
      <c r="GI84" s="46" t="str">
        <f t="shared" si="230"/>
        <v/>
      </c>
      <c r="GJ84" s="46" t="str">
        <f t="shared" si="231"/>
        <v/>
      </c>
      <c r="GK84" s="46" t="b">
        <f t="shared" si="232"/>
        <v>0</v>
      </c>
      <c r="GL84" s="46" t="str">
        <f t="shared" si="233"/>
        <v/>
      </c>
      <c r="GM84" s="46" t="str">
        <f t="shared" si="234"/>
        <v/>
      </c>
      <c r="GN84" s="46" t="str">
        <f t="shared" si="235"/>
        <v/>
      </c>
      <c r="GO84" s="46" t="b">
        <f t="shared" si="236"/>
        <v>0</v>
      </c>
      <c r="GP84" s="46" t="str">
        <f t="shared" si="237"/>
        <v/>
      </c>
      <c r="GQ84" s="46" t="str">
        <f t="shared" si="238"/>
        <v/>
      </c>
      <c r="GR84" s="46" t="b">
        <f t="shared" si="239"/>
        <v>0</v>
      </c>
      <c r="GS84" s="46" t="str">
        <f t="shared" si="240"/>
        <v/>
      </c>
      <c r="GT84" s="46" t="str">
        <f t="shared" si="241"/>
        <v/>
      </c>
      <c r="GU84" s="46" t="b">
        <f t="shared" si="242"/>
        <v>0</v>
      </c>
      <c r="GV84" s="46" t="b">
        <f t="shared" si="243"/>
        <v>0</v>
      </c>
      <c r="GW84" s="46" t="b">
        <f t="shared" si="244"/>
        <v>0</v>
      </c>
      <c r="GX84" s="46" t="b">
        <f t="shared" si="245"/>
        <v>0</v>
      </c>
      <c r="GY84" s="46" t="b">
        <f t="shared" si="246"/>
        <v>0</v>
      </c>
      <c r="GZ84" s="46" t="b">
        <f t="shared" si="247"/>
        <v>0</v>
      </c>
      <c r="HA84" s="46" t="b">
        <f t="shared" si="248"/>
        <v>0</v>
      </c>
      <c r="HB84" s="46" t="b">
        <f t="shared" si="249"/>
        <v>0</v>
      </c>
      <c r="HC84" s="46" t="b">
        <f t="shared" si="250"/>
        <v>0</v>
      </c>
      <c r="HD84" s="46" t="b">
        <f t="shared" si="251"/>
        <v>0</v>
      </c>
      <c r="HE84" s="46" t="b">
        <f t="shared" si="252"/>
        <v>0</v>
      </c>
      <c r="HF84" s="46" t="b">
        <f t="shared" si="253"/>
        <v>0</v>
      </c>
      <c r="HG84" s="46" t="b">
        <f t="shared" si="254"/>
        <v>0</v>
      </c>
      <c r="HH84" s="46" t="b">
        <f t="shared" si="255"/>
        <v>0</v>
      </c>
      <c r="HI84" s="46" t="b">
        <f t="shared" si="256"/>
        <v>0</v>
      </c>
      <c r="HJ84" s="46" t="b">
        <f t="shared" si="257"/>
        <v>0</v>
      </c>
      <c r="HK84" s="46" t="b">
        <f t="shared" si="258"/>
        <v>0</v>
      </c>
      <c r="HL84" s="46" t="b">
        <f t="shared" si="259"/>
        <v>0</v>
      </c>
      <c r="HM84" s="46" t="b">
        <f t="shared" si="260"/>
        <v>0</v>
      </c>
      <c r="HN84" s="46" t="b">
        <f t="shared" si="261"/>
        <v>0</v>
      </c>
      <c r="HO84" s="46" t="b">
        <f t="shared" si="262"/>
        <v>0</v>
      </c>
      <c r="HP84" s="46" t="b">
        <f t="shared" si="263"/>
        <v>0</v>
      </c>
      <c r="HQ84" s="46" t="str">
        <f t="shared" si="264"/>
        <v/>
      </c>
      <c r="HR84" s="46" t="str">
        <f t="shared" si="265"/>
        <v/>
      </c>
      <c r="HS84" s="46" t="str">
        <f t="shared" si="266"/>
        <v/>
      </c>
      <c r="HT84" s="46" t="b">
        <f t="shared" si="267"/>
        <v>0</v>
      </c>
      <c r="HU84" s="46" t="b">
        <f t="shared" si="268"/>
        <v>0</v>
      </c>
      <c r="HV84" s="46" t="b">
        <f t="shared" si="269"/>
        <v>0</v>
      </c>
      <c r="HW84" s="46" t="b">
        <f t="shared" si="270"/>
        <v>0</v>
      </c>
      <c r="HX84" s="46" t="b">
        <f t="shared" si="271"/>
        <v>0</v>
      </c>
      <c r="HY84" s="46" t="b">
        <f t="shared" si="272"/>
        <v>0</v>
      </c>
      <c r="HZ84" s="46" t="b">
        <f t="shared" si="273"/>
        <v>0</v>
      </c>
      <c r="IA84" s="46" t="str">
        <f t="shared" si="274"/>
        <v/>
      </c>
      <c r="IB84" s="46" t="str">
        <f t="shared" si="275"/>
        <v/>
      </c>
      <c r="IC84" s="46" t="str">
        <f t="shared" si="276"/>
        <v/>
      </c>
      <c r="ID84" s="46" t="str">
        <f t="shared" si="277"/>
        <v/>
      </c>
      <c r="IE84" s="46" t="b">
        <f t="shared" si="278"/>
        <v>0</v>
      </c>
      <c r="IF84" s="46" t="str">
        <f t="shared" si="279"/>
        <v/>
      </c>
      <c r="IG84" s="46" t="str">
        <f t="shared" si="280"/>
        <v/>
      </c>
      <c r="IH84" s="46" t="b">
        <f t="shared" si="281"/>
        <v>0</v>
      </c>
      <c r="II84" s="46" t="b">
        <f t="shared" si="282"/>
        <v>0</v>
      </c>
      <c r="IJ84" s="46" t="b">
        <f t="shared" si="283"/>
        <v>0</v>
      </c>
      <c r="IK84" s="46" t="str">
        <f t="shared" si="284"/>
        <v/>
      </c>
      <c r="IL84" s="46" t="str">
        <f t="shared" si="285"/>
        <v/>
      </c>
      <c r="IM84" s="46" t="b">
        <f t="shared" si="286"/>
        <v>0</v>
      </c>
      <c r="IN84" s="46" t="b">
        <f t="shared" si="287"/>
        <v>0</v>
      </c>
      <c r="IO84" s="46" t="b">
        <f t="shared" si="288"/>
        <v>0</v>
      </c>
      <c r="IP84" s="46" t="b">
        <f t="shared" si="289"/>
        <v>0</v>
      </c>
      <c r="IQ84" s="46" t="b">
        <f t="shared" si="290"/>
        <v>0</v>
      </c>
      <c r="IR84" s="46" t="b">
        <f t="shared" si="291"/>
        <v>0</v>
      </c>
      <c r="IS84" s="46" t="b">
        <f t="shared" si="292"/>
        <v>0</v>
      </c>
      <c r="IT84" s="46" t="b">
        <f t="shared" si="293"/>
        <v>0</v>
      </c>
      <c r="IU84" s="46" t="b">
        <f t="shared" si="294"/>
        <v>0</v>
      </c>
      <c r="IV84" s="46" t="b">
        <f t="shared" si="295"/>
        <v>0</v>
      </c>
      <c r="IW84" s="46" t="b">
        <f t="shared" si="296"/>
        <v>0</v>
      </c>
      <c r="IX84" s="46" t="b">
        <f t="shared" si="297"/>
        <v>0</v>
      </c>
      <c r="IY84" s="46" t="b">
        <f t="shared" si="298"/>
        <v>0</v>
      </c>
    </row>
    <row r="85" spans="2:259" x14ac:dyDescent="0.3">
      <c r="B85" s="48">
        <v>73</v>
      </c>
      <c r="C85" s="61" t="str">
        <f t="shared" si="164"/>
        <v/>
      </c>
      <c r="D85" s="53"/>
      <c r="E85" s="52"/>
      <c r="F85" s="112"/>
      <c r="G85" s="52"/>
      <c r="H85" s="53"/>
      <c r="I85" s="52"/>
      <c r="J85" s="52"/>
      <c r="K85" s="53"/>
      <c r="L85" s="55"/>
      <c r="M85" s="108"/>
      <c r="N85" s="56"/>
      <c r="O85" s="52"/>
      <c r="P85" s="52"/>
      <c r="Q85" s="52"/>
      <c r="R85" s="52"/>
      <c r="S85" s="52"/>
      <c r="T85" s="53"/>
      <c r="U85" s="52"/>
      <c r="V85" s="52"/>
      <c r="W85" s="55"/>
      <c r="X85" s="55"/>
      <c r="Y85" s="52"/>
      <c r="Z85" s="55"/>
      <c r="AA85" s="52"/>
      <c r="AB85" s="53"/>
      <c r="AC85" s="53"/>
      <c r="AD85" s="53"/>
      <c r="AE85" s="57"/>
      <c r="AF85" s="113"/>
      <c r="AG85" s="57"/>
      <c r="AH85" s="58"/>
      <c r="AI85" s="58"/>
      <c r="AJ85" s="58"/>
      <c r="AK85" s="114"/>
      <c r="AL85" s="58"/>
      <c r="AM85" s="114"/>
      <c r="AN85" s="58"/>
      <c r="AO85" s="114"/>
      <c r="AP85" s="58"/>
      <c r="AQ85" s="114"/>
      <c r="AR85" s="58"/>
      <c r="AS85" s="114"/>
      <c r="AT85" s="58"/>
      <c r="AU85" s="114"/>
      <c r="AV85" s="58"/>
      <c r="AW85" s="114"/>
      <c r="AX85" s="58"/>
      <c r="AY85" s="114"/>
      <c r="AZ85" s="58"/>
      <c r="BA85" s="114"/>
      <c r="BB85" s="58"/>
      <c r="BC85" s="114"/>
      <c r="BD85" s="58"/>
      <c r="BE85" s="58"/>
      <c r="BF85" s="58"/>
      <c r="BG85" s="59"/>
      <c r="BH85" s="58"/>
      <c r="BI85" s="114"/>
      <c r="BJ85" s="53"/>
      <c r="BK85" s="58"/>
      <c r="BL85" s="114"/>
      <c r="BM85" s="58"/>
      <c r="BN85" s="114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3"/>
      <c r="CL85" s="58"/>
      <c r="CM85" s="58"/>
      <c r="CN85" s="60"/>
      <c r="CO85" s="57"/>
      <c r="CP85" s="58"/>
      <c r="CQ85" s="60"/>
      <c r="CR85" s="57"/>
      <c r="CS85" s="58"/>
      <c r="CT85" s="59"/>
      <c r="CU85" s="58"/>
      <c r="CV85" s="59"/>
      <c r="CW85" s="58"/>
      <c r="CX85" s="59"/>
      <c r="CY85" s="58"/>
      <c r="CZ85" s="58"/>
      <c r="DA85" s="58"/>
      <c r="DB85" s="53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7"/>
      <c r="DO85" s="57"/>
      <c r="DP85" s="57"/>
      <c r="DQ85" s="76" t="str">
        <f t="shared" si="165"/>
        <v/>
      </c>
      <c r="DR85" s="53"/>
      <c r="DS85" s="46" t="b">
        <f t="shared" si="166"/>
        <v>0</v>
      </c>
      <c r="DT85" s="46" t="str">
        <f t="shared" si="167"/>
        <v/>
      </c>
      <c r="DU85" s="46" t="b">
        <f t="shared" si="168"/>
        <v>0</v>
      </c>
      <c r="DV85" s="46" t="b">
        <f t="shared" si="169"/>
        <v>0</v>
      </c>
      <c r="DW85" s="46" t="b">
        <f t="shared" si="170"/>
        <v>0</v>
      </c>
      <c r="DY85" s="46" t="b">
        <f t="shared" si="171"/>
        <v>0</v>
      </c>
      <c r="DZ85" s="46" t="b">
        <f t="shared" si="172"/>
        <v>0</v>
      </c>
      <c r="EB85" s="46" t="b">
        <f t="shared" si="173"/>
        <v>0</v>
      </c>
      <c r="EC85" s="46" t="b">
        <f t="shared" si="174"/>
        <v>0</v>
      </c>
      <c r="ED85" s="46" t="b">
        <f t="shared" si="175"/>
        <v>0</v>
      </c>
      <c r="EE85" s="46" t="b">
        <f t="shared" si="176"/>
        <v>0</v>
      </c>
      <c r="EF85" s="46" t="b">
        <f t="shared" si="177"/>
        <v>0</v>
      </c>
      <c r="EG85" s="46" t="b">
        <f t="shared" si="178"/>
        <v>0</v>
      </c>
      <c r="EH85" s="46" t="b">
        <f t="shared" si="179"/>
        <v>0</v>
      </c>
      <c r="EI85" s="46" t="b">
        <f t="shared" si="180"/>
        <v>0</v>
      </c>
      <c r="EK85" s="46" t="b">
        <f t="shared" si="181"/>
        <v>0</v>
      </c>
      <c r="EL85" s="46" t="b">
        <f t="shared" si="182"/>
        <v>0</v>
      </c>
      <c r="EM85" s="46" t="b">
        <f t="shared" si="183"/>
        <v>0</v>
      </c>
      <c r="EN85" s="46" t="b">
        <f t="shared" si="184"/>
        <v>0</v>
      </c>
      <c r="EO85" s="46" t="b">
        <f t="shared" si="185"/>
        <v>0</v>
      </c>
      <c r="EP85" s="46" t="b">
        <f t="shared" si="186"/>
        <v>0</v>
      </c>
      <c r="EQ85" s="46" t="b">
        <f t="shared" si="187"/>
        <v>0</v>
      </c>
      <c r="ER85" s="46" t="b">
        <f>OR(AA85='Tablas '!$T$4,AA85='Tablas '!$T$7,AA85='Tablas '!$T$8,AA85='Tablas '!$T$11)</f>
        <v>0</v>
      </c>
      <c r="ES85" s="46" t="str">
        <f t="shared" si="188"/>
        <v/>
      </c>
      <c r="ET85" s="46" t="str">
        <f t="shared" si="189"/>
        <v/>
      </c>
      <c r="EU85" s="46" t="str">
        <f t="shared" si="190"/>
        <v/>
      </c>
      <c r="EV85" s="46" t="b">
        <f t="shared" si="191"/>
        <v>0</v>
      </c>
      <c r="EW85" s="46" t="b">
        <f t="shared" si="192"/>
        <v>0</v>
      </c>
      <c r="EX85" s="46" t="b">
        <f t="shared" si="193"/>
        <v>0</v>
      </c>
      <c r="EY85" s="46" t="b">
        <f t="shared" si="194"/>
        <v>0</v>
      </c>
      <c r="EZ85" s="46" t="b">
        <f t="shared" si="195"/>
        <v>0</v>
      </c>
      <c r="FA85" s="46" t="b">
        <f t="shared" si="196"/>
        <v>0</v>
      </c>
      <c r="FB85" s="46" t="b">
        <f t="shared" si="197"/>
        <v>0</v>
      </c>
      <c r="FC85" s="46" t="str">
        <f t="shared" si="198"/>
        <v/>
      </c>
      <c r="FD85" s="46" t="str">
        <f t="shared" si="199"/>
        <v/>
      </c>
      <c r="FE85" s="46" t="b">
        <f t="shared" si="200"/>
        <v>0</v>
      </c>
      <c r="FF85" s="46" t="str">
        <f t="shared" si="201"/>
        <v/>
      </c>
      <c r="FG85" s="46" t="str">
        <f t="shared" si="202"/>
        <v/>
      </c>
      <c r="FH85" s="46" t="b">
        <f t="shared" si="203"/>
        <v>0</v>
      </c>
      <c r="FI85" s="46" t="str">
        <f t="shared" si="204"/>
        <v/>
      </c>
      <c r="FJ85" s="46" t="str">
        <f t="shared" si="205"/>
        <v/>
      </c>
      <c r="FK85" s="46" t="b">
        <f t="shared" si="206"/>
        <v>0</v>
      </c>
      <c r="FL85" s="46" t="str">
        <f t="shared" si="207"/>
        <v/>
      </c>
      <c r="FM85" s="46" t="str">
        <f t="shared" si="208"/>
        <v/>
      </c>
      <c r="FN85" s="46" t="b">
        <f t="shared" si="209"/>
        <v>0</v>
      </c>
      <c r="FO85" s="46" t="str">
        <f t="shared" si="210"/>
        <v/>
      </c>
      <c r="FP85" s="46" t="str">
        <f t="shared" si="211"/>
        <v/>
      </c>
      <c r="FQ85" s="46" t="b">
        <f t="shared" si="212"/>
        <v>0</v>
      </c>
      <c r="FR85" s="46" t="str">
        <f t="shared" si="213"/>
        <v/>
      </c>
      <c r="FS85" s="46" t="str">
        <f t="shared" si="214"/>
        <v/>
      </c>
      <c r="FT85" s="46" t="b">
        <f t="shared" si="215"/>
        <v>0</v>
      </c>
      <c r="FU85" s="46" t="str">
        <f t="shared" si="216"/>
        <v/>
      </c>
      <c r="FV85" s="46" t="str">
        <f t="shared" si="217"/>
        <v/>
      </c>
      <c r="FW85" s="46" t="b">
        <f t="shared" si="218"/>
        <v>0</v>
      </c>
      <c r="FX85" s="46" t="str">
        <f t="shared" si="219"/>
        <v/>
      </c>
      <c r="FY85" s="46" t="str">
        <f t="shared" si="220"/>
        <v/>
      </c>
      <c r="FZ85" s="46" t="b">
        <f t="shared" si="221"/>
        <v>0</v>
      </c>
      <c r="GA85" s="46" t="str">
        <f t="shared" si="222"/>
        <v/>
      </c>
      <c r="GB85" s="46" t="str">
        <f t="shared" si="223"/>
        <v/>
      </c>
      <c r="GC85" s="46" t="b">
        <f t="shared" si="224"/>
        <v>0</v>
      </c>
      <c r="GD85" s="46" t="str">
        <f t="shared" si="225"/>
        <v/>
      </c>
      <c r="GE85" s="46" t="str">
        <f t="shared" si="226"/>
        <v/>
      </c>
      <c r="GF85" s="46" t="b">
        <f t="shared" si="227"/>
        <v>0</v>
      </c>
      <c r="GG85" s="46" t="b">
        <f t="shared" si="228"/>
        <v>0</v>
      </c>
      <c r="GH85" s="46" t="str">
        <f t="shared" si="229"/>
        <v/>
      </c>
      <c r="GI85" s="46" t="str">
        <f t="shared" si="230"/>
        <v/>
      </c>
      <c r="GJ85" s="46" t="str">
        <f t="shared" si="231"/>
        <v/>
      </c>
      <c r="GK85" s="46" t="b">
        <f t="shared" si="232"/>
        <v>0</v>
      </c>
      <c r="GL85" s="46" t="str">
        <f t="shared" si="233"/>
        <v/>
      </c>
      <c r="GM85" s="46" t="str">
        <f t="shared" si="234"/>
        <v/>
      </c>
      <c r="GN85" s="46" t="str">
        <f t="shared" si="235"/>
        <v/>
      </c>
      <c r="GO85" s="46" t="b">
        <f t="shared" si="236"/>
        <v>0</v>
      </c>
      <c r="GP85" s="46" t="str">
        <f t="shared" si="237"/>
        <v/>
      </c>
      <c r="GQ85" s="46" t="str">
        <f t="shared" si="238"/>
        <v/>
      </c>
      <c r="GR85" s="46" t="b">
        <f t="shared" si="239"/>
        <v>0</v>
      </c>
      <c r="GS85" s="46" t="str">
        <f t="shared" si="240"/>
        <v/>
      </c>
      <c r="GT85" s="46" t="str">
        <f t="shared" si="241"/>
        <v/>
      </c>
      <c r="GU85" s="46" t="b">
        <f t="shared" si="242"/>
        <v>0</v>
      </c>
      <c r="GV85" s="46" t="b">
        <f t="shared" si="243"/>
        <v>0</v>
      </c>
      <c r="GW85" s="46" t="b">
        <f t="shared" si="244"/>
        <v>0</v>
      </c>
      <c r="GX85" s="46" t="b">
        <f t="shared" si="245"/>
        <v>0</v>
      </c>
      <c r="GY85" s="46" t="b">
        <f t="shared" si="246"/>
        <v>0</v>
      </c>
      <c r="GZ85" s="46" t="b">
        <f t="shared" si="247"/>
        <v>0</v>
      </c>
      <c r="HA85" s="46" t="b">
        <f t="shared" si="248"/>
        <v>0</v>
      </c>
      <c r="HB85" s="46" t="b">
        <f t="shared" si="249"/>
        <v>0</v>
      </c>
      <c r="HC85" s="46" t="b">
        <f t="shared" si="250"/>
        <v>0</v>
      </c>
      <c r="HD85" s="46" t="b">
        <f t="shared" si="251"/>
        <v>0</v>
      </c>
      <c r="HE85" s="46" t="b">
        <f t="shared" si="252"/>
        <v>0</v>
      </c>
      <c r="HF85" s="46" t="b">
        <f t="shared" si="253"/>
        <v>0</v>
      </c>
      <c r="HG85" s="46" t="b">
        <f t="shared" si="254"/>
        <v>0</v>
      </c>
      <c r="HH85" s="46" t="b">
        <f t="shared" si="255"/>
        <v>0</v>
      </c>
      <c r="HI85" s="46" t="b">
        <f t="shared" si="256"/>
        <v>0</v>
      </c>
      <c r="HJ85" s="46" t="b">
        <f t="shared" si="257"/>
        <v>0</v>
      </c>
      <c r="HK85" s="46" t="b">
        <f t="shared" si="258"/>
        <v>0</v>
      </c>
      <c r="HL85" s="46" t="b">
        <f t="shared" si="259"/>
        <v>0</v>
      </c>
      <c r="HM85" s="46" t="b">
        <f t="shared" si="260"/>
        <v>0</v>
      </c>
      <c r="HN85" s="46" t="b">
        <f t="shared" si="261"/>
        <v>0</v>
      </c>
      <c r="HO85" s="46" t="b">
        <f t="shared" si="262"/>
        <v>0</v>
      </c>
      <c r="HP85" s="46" t="b">
        <f t="shared" si="263"/>
        <v>0</v>
      </c>
      <c r="HQ85" s="46" t="str">
        <f t="shared" si="264"/>
        <v/>
      </c>
      <c r="HR85" s="46" t="str">
        <f t="shared" si="265"/>
        <v/>
      </c>
      <c r="HS85" s="46" t="str">
        <f t="shared" si="266"/>
        <v/>
      </c>
      <c r="HT85" s="46" t="b">
        <f t="shared" si="267"/>
        <v>0</v>
      </c>
      <c r="HU85" s="46" t="b">
        <f t="shared" si="268"/>
        <v>0</v>
      </c>
      <c r="HV85" s="46" t="b">
        <f t="shared" si="269"/>
        <v>0</v>
      </c>
      <c r="HW85" s="46" t="b">
        <f t="shared" si="270"/>
        <v>0</v>
      </c>
      <c r="HX85" s="46" t="b">
        <f t="shared" si="271"/>
        <v>0</v>
      </c>
      <c r="HY85" s="46" t="b">
        <f t="shared" si="272"/>
        <v>0</v>
      </c>
      <c r="HZ85" s="46" t="b">
        <f t="shared" si="273"/>
        <v>0</v>
      </c>
      <c r="IA85" s="46" t="str">
        <f t="shared" si="274"/>
        <v/>
      </c>
      <c r="IB85" s="46" t="str">
        <f t="shared" si="275"/>
        <v/>
      </c>
      <c r="IC85" s="46" t="str">
        <f t="shared" si="276"/>
        <v/>
      </c>
      <c r="ID85" s="46" t="str">
        <f t="shared" si="277"/>
        <v/>
      </c>
      <c r="IE85" s="46" t="b">
        <f t="shared" si="278"/>
        <v>0</v>
      </c>
      <c r="IF85" s="46" t="str">
        <f t="shared" si="279"/>
        <v/>
      </c>
      <c r="IG85" s="46" t="str">
        <f t="shared" si="280"/>
        <v/>
      </c>
      <c r="IH85" s="46" t="b">
        <f t="shared" si="281"/>
        <v>0</v>
      </c>
      <c r="II85" s="46" t="b">
        <f t="shared" si="282"/>
        <v>0</v>
      </c>
      <c r="IJ85" s="46" t="b">
        <f t="shared" si="283"/>
        <v>0</v>
      </c>
      <c r="IK85" s="46" t="str">
        <f t="shared" si="284"/>
        <v/>
      </c>
      <c r="IL85" s="46" t="str">
        <f t="shared" si="285"/>
        <v/>
      </c>
      <c r="IM85" s="46" t="b">
        <f t="shared" si="286"/>
        <v>0</v>
      </c>
      <c r="IN85" s="46" t="b">
        <f t="shared" si="287"/>
        <v>0</v>
      </c>
      <c r="IO85" s="46" t="b">
        <f t="shared" si="288"/>
        <v>0</v>
      </c>
      <c r="IP85" s="46" t="b">
        <f t="shared" si="289"/>
        <v>0</v>
      </c>
      <c r="IQ85" s="46" t="b">
        <f t="shared" si="290"/>
        <v>0</v>
      </c>
      <c r="IR85" s="46" t="b">
        <f t="shared" si="291"/>
        <v>0</v>
      </c>
      <c r="IS85" s="46" t="b">
        <f t="shared" si="292"/>
        <v>0</v>
      </c>
      <c r="IT85" s="46" t="b">
        <f t="shared" si="293"/>
        <v>0</v>
      </c>
      <c r="IU85" s="46" t="b">
        <f t="shared" si="294"/>
        <v>0</v>
      </c>
      <c r="IV85" s="46" t="b">
        <f t="shared" si="295"/>
        <v>0</v>
      </c>
      <c r="IW85" s="46" t="b">
        <f t="shared" si="296"/>
        <v>0</v>
      </c>
      <c r="IX85" s="46" t="b">
        <f t="shared" si="297"/>
        <v>0</v>
      </c>
      <c r="IY85" s="46" t="b">
        <f t="shared" si="298"/>
        <v>0</v>
      </c>
    </row>
    <row r="86" spans="2:259" x14ac:dyDescent="0.3">
      <c r="B86" s="48">
        <v>74</v>
      </c>
      <c r="C86" s="61" t="str">
        <f t="shared" si="164"/>
        <v/>
      </c>
      <c r="D86" s="53"/>
      <c r="E86" s="52"/>
      <c r="F86" s="112"/>
      <c r="G86" s="52"/>
      <c r="H86" s="53"/>
      <c r="I86" s="52"/>
      <c r="J86" s="52"/>
      <c r="K86" s="53"/>
      <c r="L86" s="55"/>
      <c r="M86" s="108"/>
      <c r="N86" s="56"/>
      <c r="O86" s="52"/>
      <c r="P86" s="52"/>
      <c r="Q86" s="52"/>
      <c r="R86" s="52"/>
      <c r="S86" s="52"/>
      <c r="T86" s="53"/>
      <c r="U86" s="52"/>
      <c r="V86" s="52"/>
      <c r="W86" s="55"/>
      <c r="X86" s="55"/>
      <c r="Y86" s="52"/>
      <c r="Z86" s="55"/>
      <c r="AA86" s="52"/>
      <c r="AB86" s="53"/>
      <c r="AC86" s="53"/>
      <c r="AD86" s="53"/>
      <c r="AE86" s="57"/>
      <c r="AF86" s="113"/>
      <c r="AG86" s="57"/>
      <c r="AH86" s="58"/>
      <c r="AI86" s="58"/>
      <c r="AJ86" s="58"/>
      <c r="AK86" s="114"/>
      <c r="AL86" s="58"/>
      <c r="AM86" s="114"/>
      <c r="AN86" s="58"/>
      <c r="AO86" s="114"/>
      <c r="AP86" s="58"/>
      <c r="AQ86" s="114"/>
      <c r="AR86" s="58"/>
      <c r="AS86" s="114"/>
      <c r="AT86" s="58"/>
      <c r="AU86" s="114"/>
      <c r="AV86" s="58"/>
      <c r="AW86" s="114"/>
      <c r="AX86" s="58"/>
      <c r="AY86" s="114"/>
      <c r="AZ86" s="58"/>
      <c r="BA86" s="114"/>
      <c r="BB86" s="58"/>
      <c r="BC86" s="114"/>
      <c r="BD86" s="58"/>
      <c r="BE86" s="58"/>
      <c r="BF86" s="58"/>
      <c r="BG86" s="59"/>
      <c r="BH86" s="58"/>
      <c r="BI86" s="114"/>
      <c r="BJ86" s="53"/>
      <c r="BK86" s="58"/>
      <c r="BL86" s="114"/>
      <c r="BM86" s="58"/>
      <c r="BN86" s="114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3"/>
      <c r="CL86" s="58"/>
      <c r="CM86" s="58"/>
      <c r="CN86" s="60"/>
      <c r="CO86" s="57"/>
      <c r="CP86" s="58"/>
      <c r="CQ86" s="60"/>
      <c r="CR86" s="57"/>
      <c r="CS86" s="58"/>
      <c r="CT86" s="59"/>
      <c r="CU86" s="58"/>
      <c r="CV86" s="59"/>
      <c r="CW86" s="58"/>
      <c r="CX86" s="59"/>
      <c r="CY86" s="58"/>
      <c r="CZ86" s="58"/>
      <c r="DA86" s="58"/>
      <c r="DB86" s="53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7"/>
      <c r="DO86" s="57"/>
      <c r="DP86" s="57"/>
      <c r="DQ86" s="76" t="str">
        <f t="shared" si="165"/>
        <v/>
      </c>
      <c r="DR86" s="53"/>
      <c r="DS86" s="46" t="b">
        <f t="shared" si="166"/>
        <v>0</v>
      </c>
      <c r="DT86" s="46" t="str">
        <f t="shared" si="167"/>
        <v/>
      </c>
      <c r="DU86" s="46" t="b">
        <f t="shared" si="168"/>
        <v>0</v>
      </c>
      <c r="DV86" s="46" t="b">
        <f t="shared" si="169"/>
        <v>0</v>
      </c>
      <c r="DW86" s="46" t="b">
        <f t="shared" si="170"/>
        <v>0</v>
      </c>
      <c r="DY86" s="46" t="b">
        <f t="shared" si="171"/>
        <v>0</v>
      </c>
      <c r="DZ86" s="46" t="b">
        <f t="shared" si="172"/>
        <v>0</v>
      </c>
      <c r="EB86" s="46" t="b">
        <f t="shared" si="173"/>
        <v>0</v>
      </c>
      <c r="EC86" s="46" t="b">
        <f t="shared" si="174"/>
        <v>0</v>
      </c>
      <c r="ED86" s="46" t="b">
        <f t="shared" si="175"/>
        <v>0</v>
      </c>
      <c r="EE86" s="46" t="b">
        <f t="shared" si="176"/>
        <v>0</v>
      </c>
      <c r="EF86" s="46" t="b">
        <f t="shared" si="177"/>
        <v>0</v>
      </c>
      <c r="EG86" s="46" t="b">
        <f t="shared" si="178"/>
        <v>0</v>
      </c>
      <c r="EH86" s="46" t="b">
        <f t="shared" si="179"/>
        <v>0</v>
      </c>
      <c r="EI86" s="46" t="b">
        <f t="shared" si="180"/>
        <v>0</v>
      </c>
      <c r="EK86" s="46" t="b">
        <f t="shared" si="181"/>
        <v>0</v>
      </c>
      <c r="EL86" s="46" t="b">
        <f t="shared" si="182"/>
        <v>0</v>
      </c>
      <c r="EM86" s="46" t="b">
        <f t="shared" si="183"/>
        <v>0</v>
      </c>
      <c r="EN86" s="46" t="b">
        <f t="shared" si="184"/>
        <v>0</v>
      </c>
      <c r="EO86" s="46" t="b">
        <f t="shared" si="185"/>
        <v>0</v>
      </c>
      <c r="EP86" s="46" t="b">
        <f t="shared" si="186"/>
        <v>0</v>
      </c>
      <c r="EQ86" s="46" t="b">
        <f t="shared" si="187"/>
        <v>0</v>
      </c>
      <c r="ER86" s="46" t="b">
        <f>OR(AA86='Tablas '!$T$4,AA86='Tablas '!$T$7,AA86='Tablas '!$T$8,AA86='Tablas '!$T$11)</f>
        <v>0</v>
      </c>
      <c r="ES86" s="46" t="str">
        <f t="shared" si="188"/>
        <v/>
      </c>
      <c r="ET86" s="46" t="str">
        <f t="shared" si="189"/>
        <v/>
      </c>
      <c r="EU86" s="46" t="str">
        <f t="shared" si="190"/>
        <v/>
      </c>
      <c r="EV86" s="46" t="b">
        <f t="shared" si="191"/>
        <v>0</v>
      </c>
      <c r="EW86" s="46" t="b">
        <f t="shared" si="192"/>
        <v>0</v>
      </c>
      <c r="EX86" s="46" t="b">
        <f t="shared" si="193"/>
        <v>0</v>
      </c>
      <c r="EY86" s="46" t="b">
        <f t="shared" si="194"/>
        <v>0</v>
      </c>
      <c r="EZ86" s="46" t="b">
        <f t="shared" si="195"/>
        <v>0</v>
      </c>
      <c r="FA86" s="46" t="b">
        <f t="shared" si="196"/>
        <v>0</v>
      </c>
      <c r="FB86" s="46" t="b">
        <f t="shared" si="197"/>
        <v>0</v>
      </c>
      <c r="FC86" s="46" t="str">
        <f t="shared" si="198"/>
        <v/>
      </c>
      <c r="FD86" s="46" t="str">
        <f t="shared" si="199"/>
        <v/>
      </c>
      <c r="FE86" s="46" t="b">
        <f t="shared" si="200"/>
        <v>0</v>
      </c>
      <c r="FF86" s="46" t="str">
        <f t="shared" si="201"/>
        <v/>
      </c>
      <c r="FG86" s="46" t="str">
        <f t="shared" si="202"/>
        <v/>
      </c>
      <c r="FH86" s="46" t="b">
        <f t="shared" si="203"/>
        <v>0</v>
      </c>
      <c r="FI86" s="46" t="str">
        <f t="shared" si="204"/>
        <v/>
      </c>
      <c r="FJ86" s="46" t="str">
        <f t="shared" si="205"/>
        <v/>
      </c>
      <c r="FK86" s="46" t="b">
        <f t="shared" si="206"/>
        <v>0</v>
      </c>
      <c r="FL86" s="46" t="str">
        <f t="shared" si="207"/>
        <v/>
      </c>
      <c r="FM86" s="46" t="str">
        <f t="shared" si="208"/>
        <v/>
      </c>
      <c r="FN86" s="46" t="b">
        <f t="shared" si="209"/>
        <v>0</v>
      </c>
      <c r="FO86" s="46" t="str">
        <f t="shared" si="210"/>
        <v/>
      </c>
      <c r="FP86" s="46" t="str">
        <f t="shared" si="211"/>
        <v/>
      </c>
      <c r="FQ86" s="46" t="b">
        <f t="shared" si="212"/>
        <v>0</v>
      </c>
      <c r="FR86" s="46" t="str">
        <f t="shared" si="213"/>
        <v/>
      </c>
      <c r="FS86" s="46" t="str">
        <f t="shared" si="214"/>
        <v/>
      </c>
      <c r="FT86" s="46" t="b">
        <f t="shared" si="215"/>
        <v>0</v>
      </c>
      <c r="FU86" s="46" t="str">
        <f t="shared" si="216"/>
        <v/>
      </c>
      <c r="FV86" s="46" t="str">
        <f t="shared" si="217"/>
        <v/>
      </c>
      <c r="FW86" s="46" t="b">
        <f t="shared" si="218"/>
        <v>0</v>
      </c>
      <c r="FX86" s="46" t="str">
        <f t="shared" si="219"/>
        <v/>
      </c>
      <c r="FY86" s="46" t="str">
        <f t="shared" si="220"/>
        <v/>
      </c>
      <c r="FZ86" s="46" t="b">
        <f t="shared" si="221"/>
        <v>0</v>
      </c>
      <c r="GA86" s="46" t="str">
        <f t="shared" si="222"/>
        <v/>
      </c>
      <c r="GB86" s="46" t="str">
        <f t="shared" si="223"/>
        <v/>
      </c>
      <c r="GC86" s="46" t="b">
        <f t="shared" si="224"/>
        <v>0</v>
      </c>
      <c r="GD86" s="46" t="str">
        <f t="shared" si="225"/>
        <v/>
      </c>
      <c r="GE86" s="46" t="str">
        <f t="shared" si="226"/>
        <v/>
      </c>
      <c r="GF86" s="46" t="b">
        <f t="shared" si="227"/>
        <v>0</v>
      </c>
      <c r="GG86" s="46" t="b">
        <f t="shared" si="228"/>
        <v>0</v>
      </c>
      <c r="GH86" s="46" t="str">
        <f t="shared" si="229"/>
        <v/>
      </c>
      <c r="GI86" s="46" t="str">
        <f t="shared" si="230"/>
        <v/>
      </c>
      <c r="GJ86" s="46" t="str">
        <f t="shared" si="231"/>
        <v/>
      </c>
      <c r="GK86" s="46" t="b">
        <f t="shared" si="232"/>
        <v>0</v>
      </c>
      <c r="GL86" s="46" t="str">
        <f t="shared" si="233"/>
        <v/>
      </c>
      <c r="GM86" s="46" t="str">
        <f t="shared" si="234"/>
        <v/>
      </c>
      <c r="GN86" s="46" t="str">
        <f t="shared" si="235"/>
        <v/>
      </c>
      <c r="GO86" s="46" t="b">
        <f t="shared" si="236"/>
        <v>0</v>
      </c>
      <c r="GP86" s="46" t="str">
        <f t="shared" si="237"/>
        <v/>
      </c>
      <c r="GQ86" s="46" t="str">
        <f t="shared" si="238"/>
        <v/>
      </c>
      <c r="GR86" s="46" t="b">
        <f t="shared" si="239"/>
        <v>0</v>
      </c>
      <c r="GS86" s="46" t="str">
        <f t="shared" si="240"/>
        <v/>
      </c>
      <c r="GT86" s="46" t="str">
        <f t="shared" si="241"/>
        <v/>
      </c>
      <c r="GU86" s="46" t="b">
        <f t="shared" si="242"/>
        <v>0</v>
      </c>
      <c r="GV86" s="46" t="b">
        <f t="shared" si="243"/>
        <v>0</v>
      </c>
      <c r="GW86" s="46" t="b">
        <f t="shared" si="244"/>
        <v>0</v>
      </c>
      <c r="GX86" s="46" t="b">
        <f t="shared" si="245"/>
        <v>0</v>
      </c>
      <c r="GY86" s="46" t="b">
        <f t="shared" si="246"/>
        <v>0</v>
      </c>
      <c r="GZ86" s="46" t="b">
        <f t="shared" si="247"/>
        <v>0</v>
      </c>
      <c r="HA86" s="46" t="b">
        <f t="shared" si="248"/>
        <v>0</v>
      </c>
      <c r="HB86" s="46" t="b">
        <f t="shared" si="249"/>
        <v>0</v>
      </c>
      <c r="HC86" s="46" t="b">
        <f t="shared" si="250"/>
        <v>0</v>
      </c>
      <c r="HD86" s="46" t="b">
        <f t="shared" si="251"/>
        <v>0</v>
      </c>
      <c r="HE86" s="46" t="b">
        <f t="shared" si="252"/>
        <v>0</v>
      </c>
      <c r="HF86" s="46" t="b">
        <f t="shared" si="253"/>
        <v>0</v>
      </c>
      <c r="HG86" s="46" t="b">
        <f t="shared" si="254"/>
        <v>0</v>
      </c>
      <c r="HH86" s="46" t="b">
        <f t="shared" si="255"/>
        <v>0</v>
      </c>
      <c r="HI86" s="46" t="b">
        <f t="shared" si="256"/>
        <v>0</v>
      </c>
      <c r="HJ86" s="46" t="b">
        <f t="shared" si="257"/>
        <v>0</v>
      </c>
      <c r="HK86" s="46" t="b">
        <f t="shared" si="258"/>
        <v>0</v>
      </c>
      <c r="HL86" s="46" t="b">
        <f t="shared" si="259"/>
        <v>0</v>
      </c>
      <c r="HM86" s="46" t="b">
        <f t="shared" si="260"/>
        <v>0</v>
      </c>
      <c r="HN86" s="46" t="b">
        <f t="shared" si="261"/>
        <v>0</v>
      </c>
      <c r="HO86" s="46" t="b">
        <f t="shared" si="262"/>
        <v>0</v>
      </c>
      <c r="HP86" s="46" t="b">
        <f t="shared" si="263"/>
        <v>0</v>
      </c>
      <c r="HQ86" s="46" t="str">
        <f t="shared" si="264"/>
        <v/>
      </c>
      <c r="HR86" s="46" t="str">
        <f t="shared" si="265"/>
        <v/>
      </c>
      <c r="HS86" s="46" t="str">
        <f t="shared" si="266"/>
        <v/>
      </c>
      <c r="HT86" s="46" t="b">
        <f t="shared" si="267"/>
        <v>0</v>
      </c>
      <c r="HU86" s="46" t="b">
        <f t="shared" si="268"/>
        <v>0</v>
      </c>
      <c r="HV86" s="46" t="b">
        <f t="shared" si="269"/>
        <v>0</v>
      </c>
      <c r="HW86" s="46" t="b">
        <f t="shared" si="270"/>
        <v>0</v>
      </c>
      <c r="HX86" s="46" t="b">
        <f t="shared" si="271"/>
        <v>0</v>
      </c>
      <c r="HY86" s="46" t="b">
        <f t="shared" si="272"/>
        <v>0</v>
      </c>
      <c r="HZ86" s="46" t="b">
        <f t="shared" si="273"/>
        <v>0</v>
      </c>
      <c r="IA86" s="46" t="str">
        <f t="shared" si="274"/>
        <v/>
      </c>
      <c r="IB86" s="46" t="str">
        <f t="shared" si="275"/>
        <v/>
      </c>
      <c r="IC86" s="46" t="str">
        <f t="shared" si="276"/>
        <v/>
      </c>
      <c r="ID86" s="46" t="str">
        <f t="shared" si="277"/>
        <v/>
      </c>
      <c r="IE86" s="46" t="b">
        <f t="shared" si="278"/>
        <v>0</v>
      </c>
      <c r="IF86" s="46" t="str">
        <f t="shared" si="279"/>
        <v/>
      </c>
      <c r="IG86" s="46" t="str">
        <f t="shared" si="280"/>
        <v/>
      </c>
      <c r="IH86" s="46" t="b">
        <f t="shared" si="281"/>
        <v>0</v>
      </c>
      <c r="II86" s="46" t="b">
        <f t="shared" si="282"/>
        <v>0</v>
      </c>
      <c r="IJ86" s="46" t="b">
        <f t="shared" si="283"/>
        <v>0</v>
      </c>
      <c r="IK86" s="46" t="str">
        <f t="shared" si="284"/>
        <v/>
      </c>
      <c r="IL86" s="46" t="str">
        <f t="shared" si="285"/>
        <v/>
      </c>
      <c r="IM86" s="46" t="b">
        <f t="shared" si="286"/>
        <v>0</v>
      </c>
      <c r="IN86" s="46" t="b">
        <f t="shared" si="287"/>
        <v>0</v>
      </c>
      <c r="IO86" s="46" t="b">
        <f t="shared" si="288"/>
        <v>0</v>
      </c>
      <c r="IP86" s="46" t="b">
        <f t="shared" si="289"/>
        <v>0</v>
      </c>
      <c r="IQ86" s="46" t="b">
        <f t="shared" si="290"/>
        <v>0</v>
      </c>
      <c r="IR86" s="46" t="b">
        <f t="shared" si="291"/>
        <v>0</v>
      </c>
      <c r="IS86" s="46" t="b">
        <f t="shared" si="292"/>
        <v>0</v>
      </c>
      <c r="IT86" s="46" t="b">
        <f t="shared" si="293"/>
        <v>0</v>
      </c>
      <c r="IU86" s="46" t="b">
        <f t="shared" si="294"/>
        <v>0</v>
      </c>
      <c r="IV86" s="46" t="b">
        <f t="shared" si="295"/>
        <v>0</v>
      </c>
      <c r="IW86" s="46" t="b">
        <f t="shared" si="296"/>
        <v>0</v>
      </c>
      <c r="IX86" s="46" t="b">
        <f t="shared" si="297"/>
        <v>0</v>
      </c>
      <c r="IY86" s="46" t="b">
        <f t="shared" si="298"/>
        <v>0</v>
      </c>
    </row>
    <row r="87" spans="2:259" x14ac:dyDescent="0.3">
      <c r="B87" s="48">
        <v>75</v>
      </c>
      <c r="C87" s="61" t="str">
        <f t="shared" si="164"/>
        <v/>
      </c>
      <c r="D87" s="53"/>
      <c r="E87" s="52"/>
      <c r="F87" s="112"/>
      <c r="G87" s="52"/>
      <c r="H87" s="53"/>
      <c r="I87" s="52"/>
      <c r="J87" s="52"/>
      <c r="K87" s="53"/>
      <c r="L87" s="55"/>
      <c r="M87" s="108"/>
      <c r="N87" s="56"/>
      <c r="O87" s="52"/>
      <c r="P87" s="52"/>
      <c r="Q87" s="52"/>
      <c r="R87" s="52"/>
      <c r="S87" s="52"/>
      <c r="T87" s="53"/>
      <c r="U87" s="52"/>
      <c r="V87" s="52"/>
      <c r="W87" s="55"/>
      <c r="X87" s="55"/>
      <c r="Y87" s="52"/>
      <c r="Z87" s="55"/>
      <c r="AA87" s="52"/>
      <c r="AB87" s="53"/>
      <c r="AC87" s="53"/>
      <c r="AD87" s="53"/>
      <c r="AE87" s="57"/>
      <c r="AF87" s="113"/>
      <c r="AG87" s="57"/>
      <c r="AH87" s="58"/>
      <c r="AI87" s="58"/>
      <c r="AJ87" s="58"/>
      <c r="AK87" s="114"/>
      <c r="AL87" s="58"/>
      <c r="AM87" s="114"/>
      <c r="AN87" s="58"/>
      <c r="AO87" s="114"/>
      <c r="AP87" s="58"/>
      <c r="AQ87" s="114"/>
      <c r="AR87" s="58"/>
      <c r="AS87" s="114"/>
      <c r="AT87" s="58"/>
      <c r="AU87" s="114"/>
      <c r="AV87" s="58"/>
      <c r="AW87" s="114"/>
      <c r="AX87" s="58"/>
      <c r="AY87" s="114"/>
      <c r="AZ87" s="58"/>
      <c r="BA87" s="114"/>
      <c r="BB87" s="58"/>
      <c r="BC87" s="114"/>
      <c r="BD87" s="58"/>
      <c r="BE87" s="58"/>
      <c r="BF87" s="58"/>
      <c r="BG87" s="59"/>
      <c r="BH87" s="58"/>
      <c r="BI87" s="114"/>
      <c r="BJ87" s="53"/>
      <c r="BK87" s="58"/>
      <c r="BL87" s="114"/>
      <c r="BM87" s="58"/>
      <c r="BN87" s="114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3"/>
      <c r="CL87" s="58"/>
      <c r="CM87" s="58"/>
      <c r="CN87" s="60"/>
      <c r="CO87" s="57"/>
      <c r="CP87" s="58"/>
      <c r="CQ87" s="60"/>
      <c r="CR87" s="57"/>
      <c r="CS87" s="58"/>
      <c r="CT87" s="59"/>
      <c r="CU87" s="58"/>
      <c r="CV87" s="59"/>
      <c r="CW87" s="58"/>
      <c r="CX87" s="59"/>
      <c r="CY87" s="58"/>
      <c r="CZ87" s="58"/>
      <c r="DA87" s="58"/>
      <c r="DB87" s="53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7"/>
      <c r="DO87" s="57"/>
      <c r="DP87" s="57"/>
      <c r="DQ87" s="76" t="str">
        <f t="shared" si="165"/>
        <v/>
      </c>
      <c r="DR87" s="53"/>
      <c r="DS87" s="46" t="b">
        <f t="shared" si="166"/>
        <v>0</v>
      </c>
      <c r="DT87" s="46" t="str">
        <f t="shared" si="167"/>
        <v/>
      </c>
      <c r="DU87" s="46" t="b">
        <f t="shared" si="168"/>
        <v>0</v>
      </c>
      <c r="DV87" s="46" t="b">
        <f t="shared" si="169"/>
        <v>0</v>
      </c>
      <c r="DW87" s="46" t="b">
        <f t="shared" si="170"/>
        <v>0</v>
      </c>
      <c r="DY87" s="46" t="b">
        <f t="shared" si="171"/>
        <v>0</v>
      </c>
      <c r="DZ87" s="46" t="b">
        <f t="shared" si="172"/>
        <v>0</v>
      </c>
      <c r="EB87" s="46" t="b">
        <f t="shared" si="173"/>
        <v>0</v>
      </c>
      <c r="EC87" s="46" t="b">
        <f t="shared" si="174"/>
        <v>0</v>
      </c>
      <c r="ED87" s="46" t="b">
        <f t="shared" si="175"/>
        <v>0</v>
      </c>
      <c r="EE87" s="46" t="b">
        <f t="shared" si="176"/>
        <v>0</v>
      </c>
      <c r="EF87" s="46" t="b">
        <f t="shared" si="177"/>
        <v>0</v>
      </c>
      <c r="EG87" s="46" t="b">
        <f t="shared" si="178"/>
        <v>0</v>
      </c>
      <c r="EH87" s="46" t="b">
        <f t="shared" si="179"/>
        <v>0</v>
      </c>
      <c r="EI87" s="46" t="b">
        <f t="shared" si="180"/>
        <v>0</v>
      </c>
      <c r="EK87" s="46" t="b">
        <f t="shared" si="181"/>
        <v>0</v>
      </c>
      <c r="EL87" s="46" t="b">
        <f t="shared" si="182"/>
        <v>0</v>
      </c>
      <c r="EM87" s="46" t="b">
        <f t="shared" si="183"/>
        <v>0</v>
      </c>
      <c r="EN87" s="46" t="b">
        <f t="shared" si="184"/>
        <v>0</v>
      </c>
      <c r="EO87" s="46" t="b">
        <f t="shared" si="185"/>
        <v>0</v>
      </c>
      <c r="EP87" s="46" t="b">
        <f t="shared" si="186"/>
        <v>0</v>
      </c>
      <c r="EQ87" s="46" t="b">
        <f t="shared" si="187"/>
        <v>0</v>
      </c>
      <c r="ER87" s="46" t="b">
        <f>OR(AA87='Tablas '!$T$4,AA87='Tablas '!$T$7,AA87='Tablas '!$T$8,AA87='Tablas '!$T$11)</f>
        <v>0</v>
      </c>
      <c r="ES87" s="46" t="str">
        <f t="shared" si="188"/>
        <v/>
      </c>
      <c r="ET87" s="46" t="str">
        <f t="shared" si="189"/>
        <v/>
      </c>
      <c r="EU87" s="46" t="str">
        <f t="shared" si="190"/>
        <v/>
      </c>
      <c r="EV87" s="46" t="b">
        <f t="shared" si="191"/>
        <v>0</v>
      </c>
      <c r="EW87" s="46" t="b">
        <f t="shared" si="192"/>
        <v>0</v>
      </c>
      <c r="EX87" s="46" t="b">
        <f t="shared" si="193"/>
        <v>0</v>
      </c>
      <c r="EY87" s="46" t="b">
        <f t="shared" si="194"/>
        <v>0</v>
      </c>
      <c r="EZ87" s="46" t="b">
        <f t="shared" si="195"/>
        <v>0</v>
      </c>
      <c r="FA87" s="46" t="b">
        <f t="shared" si="196"/>
        <v>0</v>
      </c>
      <c r="FB87" s="46" t="b">
        <f t="shared" si="197"/>
        <v>0</v>
      </c>
      <c r="FC87" s="46" t="str">
        <f t="shared" si="198"/>
        <v/>
      </c>
      <c r="FD87" s="46" t="str">
        <f t="shared" si="199"/>
        <v/>
      </c>
      <c r="FE87" s="46" t="b">
        <f t="shared" si="200"/>
        <v>0</v>
      </c>
      <c r="FF87" s="46" t="str">
        <f t="shared" si="201"/>
        <v/>
      </c>
      <c r="FG87" s="46" t="str">
        <f t="shared" si="202"/>
        <v/>
      </c>
      <c r="FH87" s="46" t="b">
        <f t="shared" si="203"/>
        <v>0</v>
      </c>
      <c r="FI87" s="46" t="str">
        <f t="shared" si="204"/>
        <v/>
      </c>
      <c r="FJ87" s="46" t="str">
        <f t="shared" si="205"/>
        <v/>
      </c>
      <c r="FK87" s="46" t="b">
        <f t="shared" si="206"/>
        <v>0</v>
      </c>
      <c r="FL87" s="46" t="str">
        <f t="shared" si="207"/>
        <v/>
      </c>
      <c r="FM87" s="46" t="str">
        <f t="shared" si="208"/>
        <v/>
      </c>
      <c r="FN87" s="46" t="b">
        <f t="shared" si="209"/>
        <v>0</v>
      </c>
      <c r="FO87" s="46" t="str">
        <f t="shared" si="210"/>
        <v/>
      </c>
      <c r="FP87" s="46" t="str">
        <f t="shared" si="211"/>
        <v/>
      </c>
      <c r="FQ87" s="46" t="b">
        <f t="shared" si="212"/>
        <v>0</v>
      </c>
      <c r="FR87" s="46" t="str">
        <f t="shared" si="213"/>
        <v/>
      </c>
      <c r="FS87" s="46" t="str">
        <f t="shared" si="214"/>
        <v/>
      </c>
      <c r="FT87" s="46" t="b">
        <f t="shared" si="215"/>
        <v>0</v>
      </c>
      <c r="FU87" s="46" t="str">
        <f t="shared" si="216"/>
        <v/>
      </c>
      <c r="FV87" s="46" t="str">
        <f t="shared" si="217"/>
        <v/>
      </c>
      <c r="FW87" s="46" t="b">
        <f t="shared" si="218"/>
        <v>0</v>
      </c>
      <c r="FX87" s="46" t="str">
        <f t="shared" si="219"/>
        <v/>
      </c>
      <c r="FY87" s="46" t="str">
        <f t="shared" si="220"/>
        <v/>
      </c>
      <c r="FZ87" s="46" t="b">
        <f t="shared" si="221"/>
        <v>0</v>
      </c>
      <c r="GA87" s="46" t="str">
        <f t="shared" si="222"/>
        <v/>
      </c>
      <c r="GB87" s="46" t="str">
        <f t="shared" si="223"/>
        <v/>
      </c>
      <c r="GC87" s="46" t="b">
        <f t="shared" si="224"/>
        <v>0</v>
      </c>
      <c r="GD87" s="46" t="str">
        <f t="shared" si="225"/>
        <v/>
      </c>
      <c r="GE87" s="46" t="str">
        <f t="shared" si="226"/>
        <v/>
      </c>
      <c r="GF87" s="46" t="b">
        <f t="shared" si="227"/>
        <v>0</v>
      </c>
      <c r="GG87" s="46" t="b">
        <f t="shared" si="228"/>
        <v>0</v>
      </c>
      <c r="GH87" s="46" t="str">
        <f t="shared" si="229"/>
        <v/>
      </c>
      <c r="GI87" s="46" t="str">
        <f t="shared" si="230"/>
        <v/>
      </c>
      <c r="GJ87" s="46" t="str">
        <f t="shared" si="231"/>
        <v/>
      </c>
      <c r="GK87" s="46" t="b">
        <f t="shared" si="232"/>
        <v>0</v>
      </c>
      <c r="GL87" s="46" t="str">
        <f t="shared" si="233"/>
        <v/>
      </c>
      <c r="GM87" s="46" t="str">
        <f t="shared" si="234"/>
        <v/>
      </c>
      <c r="GN87" s="46" t="str">
        <f t="shared" si="235"/>
        <v/>
      </c>
      <c r="GO87" s="46" t="b">
        <f t="shared" si="236"/>
        <v>0</v>
      </c>
      <c r="GP87" s="46" t="str">
        <f t="shared" si="237"/>
        <v/>
      </c>
      <c r="GQ87" s="46" t="str">
        <f t="shared" si="238"/>
        <v/>
      </c>
      <c r="GR87" s="46" t="b">
        <f t="shared" si="239"/>
        <v>0</v>
      </c>
      <c r="GS87" s="46" t="str">
        <f t="shared" si="240"/>
        <v/>
      </c>
      <c r="GT87" s="46" t="str">
        <f t="shared" si="241"/>
        <v/>
      </c>
      <c r="GU87" s="46" t="b">
        <f t="shared" si="242"/>
        <v>0</v>
      </c>
      <c r="GV87" s="46" t="b">
        <f t="shared" si="243"/>
        <v>0</v>
      </c>
      <c r="GW87" s="46" t="b">
        <f t="shared" si="244"/>
        <v>0</v>
      </c>
      <c r="GX87" s="46" t="b">
        <f t="shared" si="245"/>
        <v>0</v>
      </c>
      <c r="GY87" s="46" t="b">
        <f t="shared" si="246"/>
        <v>0</v>
      </c>
      <c r="GZ87" s="46" t="b">
        <f t="shared" si="247"/>
        <v>0</v>
      </c>
      <c r="HA87" s="46" t="b">
        <f t="shared" si="248"/>
        <v>0</v>
      </c>
      <c r="HB87" s="46" t="b">
        <f t="shared" si="249"/>
        <v>0</v>
      </c>
      <c r="HC87" s="46" t="b">
        <f t="shared" si="250"/>
        <v>0</v>
      </c>
      <c r="HD87" s="46" t="b">
        <f t="shared" si="251"/>
        <v>0</v>
      </c>
      <c r="HE87" s="46" t="b">
        <f t="shared" si="252"/>
        <v>0</v>
      </c>
      <c r="HF87" s="46" t="b">
        <f t="shared" si="253"/>
        <v>0</v>
      </c>
      <c r="HG87" s="46" t="b">
        <f t="shared" si="254"/>
        <v>0</v>
      </c>
      <c r="HH87" s="46" t="b">
        <f t="shared" si="255"/>
        <v>0</v>
      </c>
      <c r="HI87" s="46" t="b">
        <f t="shared" si="256"/>
        <v>0</v>
      </c>
      <c r="HJ87" s="46" t="b">
        <f t="shared" si="257"/>
        <v>0</v>
      </c>
      <c r="HK87" s="46" t="b">
        <f t="shared" si="258"/>
        <v>0</v>
      </c>
      <c r="HL87" s="46" t="b">
        <f t="shared" si="259"/>
        <v>0</v>
      </c>
      <c r="HM87" s="46" t="b">
        <f t="shared" si="260"/>
        <v>0</v>
      </c>
      <c r="HN87" s="46" t="b">
        <f t="shared" si="261"/>
        <v>0</v>
      </c>
      <c r="HO87" s="46" t="b">
        <f t="shared" si="262"/>
        <v>0</v>
      </c>
      <c r="HP87" s="46" t="b">
        <f t="shared" si="263"/>
        <v>0</v>
      </c>
      <c r="HQ87" s="46" t="str">
        <f t="shared" si="264"/>
        <v/>
      </c>
      <c r="HR87" s="46" t="str">
        <f t="shared" si="265"/>
        <v/>
      </c>
      <c r="HS87" s="46" t="str">
        <f t="shared" si="266"/>
        <v/>
      </c>
      <c r="HT87" s="46" t="b">
        <f t="shared" si="267"/>
        <v>0</v>
      </c>
      <c r="HU87" s="46" t="b">
        <f t="shared" si="268"/>
        <v>0</v>
      </c>
      <c r="HV87" s="46" t="b">
        <f t="shared" si="269"/>
        <v>0</v>
      </c>
      <c r="HW87" s="46" t="b">
        <f t="shared" si="270"/>
        <v>0</v>
      </c>
      <c r="HX87" s="46" t="b">
        <f t="shared" si="271"/>
        <v>0</v>
      </c>
      <c r="HY87" s="46" t="b">
        <f t="shared" si="272"/>
        <v>0</v>
      </c>
      <c r="HZ87" s="46" t="b">
        <f t="shared" si="273"/>
        <v>0</v>
      </c>
      <c r="IA87" s="46" t="str">
        <f t="shared" si="274"/>
        <v/>
      </c>
      <c r="IB87" s="46" t="str">
        <f t="shared" si="275"/>
        <v/>
      </c>
      <c r="IC87" s="46" t="str">
        <f t="shared" si="276"/>
        <v/>
      </c>
      <c r="ID87" s="46" t="str">
        <f t="shared" si="277"/>
        <v/>
      </c>
      <c r="IE87" s="46" t="b">
        <f t="shared" si="278"/>
        <v>0</v>
      </c>
      <c r="IF87" s="46" t="str">
        <f t="shared" si="279"/>
        <v/>
      </c>
      <c r="IG87" s="46" t="str">
        <f t="shared" si="280"/>
        <v/>
      </c>
      <c r="IH87" s="46" t="b">
        <f t="shared" si="281"/>
        <v>0</v>
      </c>
      <c r="II87" s="46" t="b">
        <f t="shared" si="282"/>
        <v>0</v>
      </c>
      <c r="IJ87" s="46" t="b">
        <f t="shared" si="283"/>
        <v>0</v>
      </c>
      <c r="IK87" s="46" t="str">
        <f t="shared" si="284"/>
        <v/>
      </c>
      <c r="IL87" s="46" t="str">
        <f t="shared" si="285"/>
        <v/>
      </c>
      <c r="IM87" s="46" t="b">
        <f t="shared" si="286"/>
        <v>0</v>
      </c>
      <c r="IN87" s="46" t="b">
        <f t="shared" si="287"/>
        <v>0</v>
      </c>
      <c r="IO87" s="46" t="b">
        <f t="shared" si="288"/>
        <v>0</v>
      </c>
      <c r="IP87" s="46" t="b">
        <f t="shared" si="289"/>
        <v>0</v>
      </c>
      <c r="IQ87" s="46" t="b">
        <f t="shared" si="290"/>
        <v>0</v>
      </c>
      <c r="IR87" s="46" t="b">
        <f t="shared" si="291"/>
        <v>0</v>
      </c>
      <c r="IS87" s="46" t="b">
        <f t="shared" si="292"/>
        <v>0</v>
      </c>
      <c r="IT87" s="46" t="b">
        <f t="shared" si="293"/>
        <v>0</v>
      </c>
      <c r="IU87" s="46" t="b">
        <f t="shared" si="294"/>
        <v>0</v>
      </c>
      <c r="IV87" s="46" t="b">
        <f t="shared" si="295"/>
        <v>0</v>
      </c>
      <c r="IW87" s="46" t="b">
        <f t="shared" si="296"/>
        <v>0</v>
      </c>
      <c r="IX87" s="46" t="b">
        <f t="shared" si="297"/>
        <v>0</v>
      </c>
      <c r="IY87" s="46" t="b">
        <f t="shared" si="298"/>
        <v>0</v>
      </c>
    </row>
    <row r="88" spans="2:259" x14ac:dyDescent="0.3">
      <c r="B88" s="48">
        <v>76</v>
      </c>
      <c r="C88" s="61" t="str">
        <f t="shared" si="164"/>
        <v/>
      </c>
      <c r="D88" s="53"/>
      <c r="E88" s="52"/>
      <c r="F88" s="112"/>
      <c r="G88" s="52"/>
      <c r="H88" s="53"/>
      <c r="I88" s="52"/>
      <c r="J88" s="52"/>
      <c r="K88" s="53"/>
      <c r="L88" s="55"/>
      <c r="M88" s="108"/>
      <c r="N88" s="56"/>
      <c r="O88" s="52"/>
      <c r="P88" s="52"/>
      <c r="Q88" s="52"/>
      <c r="R88" s="52"/>
      <c r="S88" s="52"/>
      <c r="T88" s="53"/>
      <c r="U88" s="52"/>
      <c r="V88" s="52"/>
      <c r="W88" s="55"/>
      <c r="X88" s="55"/>
      <c r="Y88" s="52"/>
      <c r="Z88" s="55"/>
      <c r="AA88" s="52"/>
      <c r="AB88" s="53"/>
      <c r="AC88" s="53"/>
      <c r="AD88" s="53"/>
      <c r="AE88" s="57"/>
      <c r="AF88" s="113"/>
      <c r="AG88" s="57"/>
      <c r="AH88" s="58"/>
      <c r="AI88" s="58"/>
      <c r="AJ88" s="58"/>
      <c r="AK88" s="114"/>
      <c r="AL88" s="58"/>
      <c r="AM88" s="114"/>
      <c r="AN88" s="58"/>
      <c r="AO88" s="114"/>
      <c r="AP88" s="58"/>
      <c r="AQ88" s="114"/>
      <c r="AR88" s="58"/>
      <c r="AS88" s="114"/>
      <c r="AT88" s="58"/>
      <c r="AU88" s="114"/>
      <c r="AV88" s="58"/>
      <c r="AW88" s="114"/>
      <c r="AX88" s="58"/>
      <c r="AY88" s="114"/>
      <c r="AZ88" s="58"/>
      <c r="BA88" s="114"/>
      <c r="BB88" s="58"/>
      <c r="BC88" s="114"/>
      <c r="BD88" s="58"/>
      <c r="BE88" s="58"/>
      <c r="BF88" s="58"/>
      <c r="BG88" s="59"/>
      <c r="BH88" s="58"/>
      <c r="BI88" s="114"/>
      <c r="BJ88" s="53"/>
      <c r="BK88" s="58"/>
      <c r="BL88" s="114"/>
      <c r="BM88" s="58"/>
      <c r="BN88" s="114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3"/>
      <c r="CL88" s="58"/>
      <c r="CM88" s="58"/>
      <c r="CN88" s="60"/>
      <c r="CO88" s="57"/>
      <c r="CP88" s="58"/>
      <c r="CQ88" s="60"/>
      <c r="CR88" s="57"/>
      <c r="CS88" s="58"/>
      <c r="CT88" s="59"/>
      <c r="CU88" s="58"/>
      <c r="CV88" s="59"/>
      <c r="CW88" s="58"/>
      <c r="CX88" s="59"/>
      <c r="CY88" s="58"/>
      <c r="CZ88" s="58"/>
      <c r="DA88" s="58"/>
      <c r="DB88" s="53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7"/>
      <c r="DO88" s="57"/>
      <c r="DP88" s="57"/>
      <c r="DQ88" s="76" t="str">
        <f t="shared" si="165"/>
        <v/>
      </c>
      <c r="DR88" s="53"/>
      <c r="DS88" s="46" t="b">
        <f t="shared" si="166"/>
        <v>0</v>
      </c>
      <c r="DT88" s="46" t="str">
        <f t="shared" si="167"/>
        <v/>
      </c>
      <c r="DU88" s="46" t="b">
        <f t="shared" si="168"/>
        <v>0</v>
      </c>
      <c r="DV88" s="46" t="b">
        <f t="shared" si="169"/>
        <v>0</v>
      </c>
      <c r="DW88" s="46" t="b">
        <f t="shared" si="170"/>
        <v>0</v>
      </c>
      <c r="DY88" s="46" t="b">
        <f t="shared" si="171"/>
        <v>0</v>
      </c>
      <c r="DZ88" s="46" t="b">
        <f t="shared" si="172"/>
        <v>0</v>
      </c>
      <c r="EB88" s="46" t="b">
        <f t="shared" si="173"/>
        <v>0</v>
      </c>
      <c r="EC88" s="46" t="b">
        <f t="shared" si="174"/>
        <v>0</v>
      </c>
      <c r="ED88" s="46" t="b">
        <f t="shared" si="175"/>
        <v>0</v>
      </c>
      <c r="EE88" s="46" t="b">
        <f t="shared" si="176"/>
        <v>0</v>
      </c>
      <c r="EF88" s="46" t="b">
        <f t="shared" si="177"/>
        <v>0</v>
      </c>
      <c r="EG88" s="46" t="b">
        <f t="shared" si="178"/>
        <v>0</v>
      </c>
      <c r="EH88" s="46" t="b">
        <f t="shared" si="179"/>
        <v>0</v>
      </c>
      <c r="EI88" s="46" t="b">
        <f t="shared" si="180"/>
        <v>0</v>
      </c>
      <c r="EK88" s="46" t="b">
        <f t="shared" si="181"/>
        <v>0</v>
      </c>
      <c r="EL88" s="46" t="b">
        <f t="shared" si="182"/>
        <v>0</v>
      </c>
      <c r="EM88" s="46" t="b">
        <f t="shared" si="183"/>
        <v>0</v>
      </c>
      <c r="EN88" s="46" t="b">
        <f t="shared" si="184"/>
        <v>0</v>
      </c>
      <c r="EO88" s="46" t="b">
        <f t="shared" si="185"/>
        <v>0</v>
      </c>
      <c r="EP88" s="46" t="b">
        <f t="shared" si="186"/>
        <v>0</v>
      </c>
      <c r="EQ88" s="46" t="b">
        <f t="shared" si="187"/>
        <v>0</v>
      </c>
      <c r="ER88" s="46" t="b">
        <f>OR(AA88='Tablas '!$T$4,AA88='Tablas '!$T$7,AA88='Tablas '!$T$8,AA88='Tablas '!$T$11)</f>
        <v>0</v>
      </c>
      <c r="ES88" s="46" t="str">
        <f t="shared" si="188"/>
        <v/>
      </c>
      <c r="ET88" s="46" t="str">
        <f t="shared" si="189"/>
        <v/>
      </c>
      <c r="EU88" s="46" t="str">
        <f t="shared" si="190"/>
        <v/>
      </c>
      <c r="EV88" s="46" t="b">
        <f t="shared" si="191"/>
        <v>0</v>
      </c>
      <c r="EW88" s="46" t="b">
        <f t="shared" si="192"/>
        <v>0</v>
      </c>
      <c r="EX88" s="46" t="b">
        <f t="shared" si="193"/>
        <v>0</v>
      </c>
      <c r="EY88" s="46" t="b">
        <f t="shared" si="194"/>
        <v>0</v>
      </c>
      <c r="EZ88" s="46" t="b">
        <f t="shared" si="195"/>
        <v>0</v>
      </c>
      <c r="FA88" s="46" t="b">
        <f t="shared" si="196"/>
        <v>0</v>
      </c>
      <c r="FB88" s="46" t="b">
        <f t="shared" si="197"/>
        <v>0</v>
      </c>
      <c r="FC88" s="46" t="str">
        <f t="shared" si="198"/>
        <v/>
      </c>
      <c r="FD88" s="46" t="str">
        <f t="shared" si="199"/>
        <v/>
      </c>
      <c r="FE88" s="46" t="b">
        <f t="shared" si="200"/>
        <v>0</v>
      </c>
      <c r="FF88" s="46" t="str">
        <f t="shared" si="201"/>
        <v/>
      </c>
      <c r="FG88" s="46" t="str">
        <f t="shared" si="202"/>
        <v/>
      </c>
      <c r="FH88" s="46" t="b">
        <f t="shared" si="203"/>
        <v>0</v>
      </c>
      <c r="FI88" s="46" t="str">
        <f t="shared" si="204"/>
        <v/>
      </c>
      <c r="FJ88" s="46" t="str">
        <f t="shared" si="205"/>
        <v/>
      </c>
      <c r="FK88" s="46" t="b">
        <f t="shared" si="206"/>
        <v>0</v>
      </c>
      <c r="FL88" s="46" t="str">
        <f t="shared" si="207"/>
        <v/>
      </c>
      <c r="FM88" s="46" t="str">
        <f t="shared" si="208"/>
        <v/>
      </c>
      <c r="FN88" s="46" t="b">
        <f t="shared" si="209"/>
        <v>0</v>
      </c>
      <c r="FO88" s="46" t="str">
        <f t="shared" si="210"/>
        <v/>
      </c>
      <c r="FP88" s="46" t="str">
        <f t="shared" si="211"/>
        <v/>
      </c>
      <c r="FQ88" s="46" t="b">
        <f t="shared" si="212"/>
        <v>0</v>
      </c>
      <c r="FR88" s="46" t="str">
        <f t="shared" si="213"/>
        <v/>
      </c>
      <c r="FS88" s="46" t="str">
        <f t="shared" si="214"/>
        <v/>
      </c>
      <c r="FT88" s="46" t="b">
        <f t="shared" si="215"/>
        <v>0</v>
      </c>
      <c r="FU88" s="46" t="str">
        <f t="shared" si="216"/>
        <v/>
      </c>
      <c r="FV88" s="46" t="str">
        <f t="shared" si="217"/>
        <v/>
      </c>
      <c r="FW88" s="46" t="b">
        <f t="shared" si="218"/>
        <v>0</v>
      </c>
      <c r="FX88" s="46" t="str">
        <f t="shared" si="219"/>
        <v/>
      </c>
      <c r="FY88" s="46" t="str">
        <f t="shared" si="220"/>
        <v/>
      </c>
      <c r="FZ88" s="46" t="b">
        <f t="shared" si="221"/>
        <v>0</v>
      </c>
      <c r="GA88" s="46" t="str">
        <f t="shared" si="222"/>
        <v/>
      </c>
      <c r="GB88" s="46" t="str">
        <f t="shared" si="223"/>
        <v/>
      </c>
      <c r="GC88" s="46" t="b">
        <f t="shared" si="224"/>
        <v>0</v>
      </c>
      <c r="GD88" s="46" t="str">
        <f t="shared" si="225"/>
        <v/>
      </c>
      <c r="GE88" s="46" t="str">
        <f t="shared" si="226"/>
        <v/>
      </c>
      <c r="GF88" s="46" t="b">
        <f t="shared" si="227"/>
        <v>0</v>
      </c>
      <c r="GG88" s="46" t="b">
        <f t="shared" si="228"/>
        <v>0</v>
      </c>
      <c r="GH88" s="46" t="str">
        <f t="shared" si="229"/>
        <v/>
      </c>
      <c r="GI88" s="46" t="str">
        <f t="shared" si="230"/>
        <v/>
      </c>
      <c r="GJ88" s="46" t="str">
        <f t="shared" si="231"/>
        <v/>
      </c>
      <c r="GK88" s="46" t="b">
        <f t="shared" si="232"/>
        <v>0</v>
      </c>
      <c r="GL88" s="46" t="str">
        <f t="shared" si="233"/>
        <v/>
      </c>
      <c r="GM88" s="46" t="str">
        <f t="shared" si="234"/>
        <v/>
      </c>
      <c r="GN88" s="46" t="str">
        <f t="shared" si="235"/>
        <v/>
      </c>
      <c r="GO88" s="46" t="b">
        <f t="shared" si="236"/>
        <v>0</v>
      </c>
      <c r="GP88" s="46" t="str">
        <f t="shared" si="237"/>
        <v/>
      </c>
      <c r="GQ88" s="46" t="str">
        <f t="shared" si="238"/>
        <v/>
      </c>
      <c r="GR88" s="46" t="b">
        <f t="shared" si="239"/>
        <v>0</v>
      </c>
      <c r="GS88" s="46" t="str">
        <f t="shared" si="240"/>
        <v/>
      </c>
      <c r="GT88" s="46" t="str">
        <f t="shared" si="241"/>
        <v/>
      </c>
      <c r="GU88" s="46" t="b">
        <f t="shared" si="242"/>
        <v>0</v>
      </c>
      <c r="GV88" s="46" t="b">
        <f t="shared" si="243"/>
        <v>0</v>
      </c>
      <c r="GW88" s="46" t="b">
        <f t="shared" si="244"/>
        <v>0</v>
      </c>
      <c r="GX88" s="46" t="b">
        <f t="shared" si="245"/>
        <v>0</v>
      </c>
      <c r="GY88" s="46" t="b">
        <f t="shared" si="246"/>
        <v>0</v>
      </c>
      <c r="GZ88" s="46" t="b">
        <f t="shared" si="247"/>
        <v>0</v>
      </c>
      <c r="HA88" s="46" t="b">
        <f t="shared" si="248"/>
        <v>0</v>
      </c>
      <c r="HB88" s="46" t="b">
        <f t="shared" si="249"/>
        <v>0</v>
      </c>
      <c r="HC88" s="46" t="b">
        <f t="shared" si="250"/>
        <v>0</v>
      </c>
      <c r="HD88" s="46" t="b">
        <f t="shared" si="251"/>
        <v>0</v>
      </c>
      <c r="HE88" s="46" t="b">
        <f t="shared" si="252"/>
        <v>0</v>
      </c>
      <c r="HF88" s="46" t="b">
        <f t="shared" si="253"/>
        <v>0</v>
      </c>
      <c r="HG88" s="46" t="b">
        <f t="shared" si="254"/>
        <v>0</v>
      </c>
      <c r="HH88" s="46" t="b">
        <f t="shared" si="255"/>
        <v>0</v>
      </c>
      <c r="HI88" s="46" t="b">
        <f t="shared" si="256"/>
        <v>0</v>
      </c>
      <c r="HJ88" s="46" t="b">
        <f t="shared" si="257"/>
        <v>0</v>
      </c>
      <c r="HK88" s="46" t="b">
        <f t="shared" si="258"/>
        <v>0</v>
      </c>
      <c r="HL88" s="46" t="b">
        <f t="shared" si="259"/>
        <v>0</v>
      </c>
      <c r="HM88" s="46" t="b">
        <f t="shared" si="260"/>
        <v>0</v>
      </c>
      <c r="HN88" s="46" t="b">
        <f t="shared" si="261"/>
        <v>0</v>
      </c>
      <c r="HO88" s="46" t="b">
        <f t="shared" si="262"/>
        <v>0</v>
      </c>
      <c r="HP88" s="46" t="b">
        <f t="shared" si="263"/>
        <v>0</v>
      </c>
      <c r="HQ88" s="46" t="str">
        <f t="shared" si="264"/>
        <v/>
      </c>
      <c r="HR88" s="46" t="str">
        <f t="shared" si="265"/>
        <v/>
      </c>
      <c r="HS88" s="46" t="str">
        <f t="shared" si="266"/>
        <v/>
      </c>
      <c r="HT88" s="46" t="b">
        <f t="shared" si="267"/>
        <v>0</v>
      </c>
      <c r="HU88" s="46" t="b">
        <f t="shared" si="268"/>
        <v>0</v>
      </c>
      <c r="HV88" s="46" t="b">
        <f t="shared" si="269"/>
        <v>0</v>
      </c>
      <c r="HW88" s="46" t="b">
        <f t="shared" si="270"/>
        <v>0</v>
      </c>
      <c r="HX88" s="46" t="b">
        <f t="shared" si="271"/>
        <v>0</v>
      </c>
      <c r="HY88" s="46" t="b">
        <f t="shared" si="272"/>
        <v>0</v>
      </c>
      <c r="HZ88" s="46" t="b">
        <f t="shared" si="273"/>
        <v>0</v>
      </c>
      <c r="IA88" s="46" t="str">
        <f t="shared" si="274"/>
        <v/>
      </c>
      <c r="IB88" s="46" t="str">
        <f t="shared" si="275"/>
        <v/>
      </c>
      <c r="IC88" s="46" t="str">
        <f t="shared" si="276"/>
        <v/>
      </c>
      <c r="ID88" s="46" t="str">
        <f t="shared" si="277"/>
        <v/>
      </c>
      <c r="IE88" s="46" t="b">
        <f t="shared" si="278"/>
        <v>0</v>
      </c>
      <c r="IF88" s="46" t="str">
        <f t="shared" si="279"/>
        <v/>
      </c>
      <c r="IG88" s="46" t="str">
        <f t="shared" si="280"/>
        <v/>
      </c>
      <c r="IH88" s="46" t="b">
        <f t="shared" si="281"/>
        <v>0</v>
      </c>
      <c r="II88" s="46" t="b">
        <f t="shared" si="282"/>
        <v>0</v>
      </c>
      <c r="IJ88" s="46" t="b">
        <f t="shared" si="283"/>
        <v>0</v>
      </c>
      <c r="IK88" s="46" t="str">
        <f t="shared" si="284"/>
        <v/>
      </c>
      <c r="IL88" s="46" t="str">
        <f t="shared" si="285"/>
        <v/>
      </c>
      <c r="IM88" s="46" t="b">
        <f t="shared" si="286"/>
        <v>0</v>
      </c>
      <c r="IN88" s="46" t="b">
        <f t="shared" si="287"/>
        <v>0</v>
      </c>
      <c r="IO88" s="46" t="b">
        <f t="shared" si="288"/>
        <v>0</v>
      </c>
      <c r="IP88" s="46" t="b">
        <f t="shared" si="289"/>
        <v>0</v>
      </c>
      <c r="IQ88" s="46" t="b">
        <f t="shared" si="290"/>
        <v>0</v>
      </c>
      <c r="IR88" s="46" t="b">
        <f t="shared" si="291"/>
        <v>0</v>
      </c>
      <c r="IS88" s="46" t="b">
        <f t="shared" si="292"/>
        <v>0</v>
      </c>
      <c r="IT88" s="46" t="b">
        <f t="shared" si="293"/>
        <v>0</v>
      </c>
      <c r="IU88" s="46" t="b">
        <f t="shared" si="294"/>
        <v>0</v>
      </c>
      <c r="IV88" s="46" t="b">
        <f t="shared" si="295"/>
        <v>0</v>
      </c>
      <c r="IW88" s="46" t="b">
        <f t="shared" si="296"/>
        <v>0</v>
      </c>
      <c r="IX88" s="46" t="b">
        <f t="shared" si="297"/>
        <v>0</v>
      </c>
      <c r="IY88" s="46" t="b">
        <f t="shared" si="298"/>
        <v>0</v>
      </c>
    </row>
    <row r="89" spans="2:259" x14ac:dyDescent="0.3">
      <c r="B89" s="48">
        <v>77</v>
      </c>
      <c r="C89" s="61" t="str">
        <f t="shared" si="164"/>
        <v/>
      </c>
      <c r="D89" s="53"/>
      <c r="E89" s="52"/>
      <c r="F89" s="112"/>
      <c r="G89" s="52"/>
      <c r="H89" s="53"/>
      <c r="I89" s="52"/>
      <c r="J89" s="52"/>
      <c r="K89" s="53"/>
      <c r="L89" s="55"/>
      <c r="M89" s="108"/>
      <c r="N89" s="56"/>
      <c r="O89" s="52"/>
      <c r="P89" s="52"/>
      <c r="Q89" s="52"/>
      <c r="R89" s="52"/>
      <c r="S89" s="52"/>
      <c r="T89" s="53"/>
      <c r="U89" s="52"/>
      <c r="V89" s="52"/>
      <c r="W89" s="55"/>
      <c r="X89" s="55"/>
      <c r="Y89" s="52"/>
      <c r="Z89" s="55"/>
      <c r="AA89" s="52"/>
      <c r="AB89" s="53"/>
      <c r="AC89" s="53"/>
      <c r="AD89" s="53"/>
      <c r="AE89" s="57"/>
      <c r="AF89" s="113"/>
      <c r="AG89" s="57"/>
      <c r="AH89" s="58"/>
      <c r="AI89" s="58"/>
      <c r="AJ89" s="58"/>
      <c r="AK89" s="114"/>
      <c r="AL89" s="58"/>
      <c r="AM89" s="114"/>
      <c r="AN89" s="58"/>
      <c r="AO89" s="114"/>
      <c r="AP89" s="58"/>
      <c r="AQ89" s="114"/>
      <c r="AR89" s="58"/>
      <c r="AS89" s="114"/>
      <c r="AT89" s="58"/>
      <c r="AU89" s="114"/>
      <c r="AV89" s="58"/>
      <c r="AW89" s="114"/>
      <c r="AX89" s="58"/>
      <c r="AY89" s="114"/>
      <c r="AZ89" s="58"/>
      <c r="BA89" s="114"/>
      <c r="BB89" s="58"/>
      <c r="BC89" s="114"/>
      <c r="BD89" s="58"/>
      <c r="BE89" s="58"/>
      <c r="BF89" s="58"/>
      <c r="BG89" s="59"/>
      <c r="BH89" s="58"/>
      <c r="BI89" s="114"/>
      <c r="BJ89" s="53"/>
      <c r="BK89" s="58"/>
      <c r="BL89" s="114"/>
      <c r="BM89" s="58"/>
      <c r="BN89" s="114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3"/>
      <c r="CL89" s="58"/>
      <c r="CM89" s="58"/>
      <c r="CN89" s="60"/>
      <c r="CO89" s="57"/>
      <c r="CP89" s="58"/>
      <c r="CQ89" s="60"/>
      <c r="CR89" s="57"/>
      <c r="CS89" s="58"/>
      <c r="CT89" s="59"/>
      <c r="CU89" s="58"/>
      <c r="CV89" s="59"/>
      <c r="CW89" s="58"/>
      <c r="CX89" s="59"/>
      <c r="CY89" s="58"/>
      <c r="CZ89" s="58"/>
      <c r="DA89" s="58"/>
      <c r="DB89" s="53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7"/>
      <c r="DO89" s="57"/>
      <c r="DP89" s="57"/>
      <c r="DQ89" s="76" t="str">
        <f t="shared" si="165"/>
        <v/>
      </c>
      <c r="DR89" s="53"/>
      <c r="DS89" s="46" t="b">
        <f t="shared" si="166"/>
        <v>0</v>
      </c>
      <c r="DT89" s="46" t="str">
        <f t="shared" si="167"/>
        <v/>
      </c>
      <c r="DU89" s="46" t="b">
        <f t="shared" si="168"/>
        <v>0</v>
      </c>
      <c r="DV89" s="46" t="b">
        <f t="shared" si="169"/>
        <v>0</v>
      </c>
      <c r="DW89" s="46" t="b">
        <f t="shared" si="170"/>
        <v>0</v>
      </c>
      <c r="DY89" s="46" t="b">
        <f t="shared" si="171"/>
        <v>0</v>
      </c>
      <c r="DZ89" s="46" t="b">
        <f t="shared" si="172"/>
        <v>0</v>
      </c>
      <c r="EB89" s="46" t="b">
        <f t="shared" si="173"/>
        <v>0</v>
      </c>
      <c r="EC89" s="46" t="b">
        <f t="shared" si="174"/>
        <v>0</v>
      </c>
      <c r="ED89" s="46" t="b">
        <f t="shared" si="175"/>
        <v>0</v>
      </c>
      <c r="EE89" s="46" t="b">
        <f t="shared" si="176"/>
        <v>0</v>
      </c>
      <c r="EF89" s="46" t="b">
        <f t="shared" si="177"/>
        <v>0</v>
      </c>
      <c r="EG89" s="46" t="b">
        <f t="shared" si="178"/>
        <v>0</v>
      </c>
      <c r="EH89" s="46" t="b">
        <f t="shared" si="179"/>
        <v>0</v>
      </c>
      <c r="EI89" s="46" t="b">
        <f t="shared" si="180"/>
        <v>0</v>
      </c>
      <c r="EK89" s="46" t="b">
        <f t="shared" si="181"/>
        <v>0</v>
      </c>
      <c r="EL89" s="46" t="b">
        <f t="shared" si="182"/>
        <v>0</v>
      </c>
      <c r="EM89" s="46" t="b">
        <f t="shared" si="183"/>
        <v>0</v>
      </c>
      <c r="EN89" s="46" t="b">
        <f t="shared" si="184"/>
        <v>0</v>
      </c>
      <c r="EO89" s="46" t="b">
        <f t="shared" si="185"/>
        <v>0</v>
      </c>
      <c r="EP89" s="46" t="b">
        <f t="shared" si="186"/>
        <v>0</v>
      </c>
      <c r="EQ89" s="46" t="b">
        <f t="shared" si="187"/>
        <v>0</v>
      </c>
      <c r="ER89" s="46" t="b">
        <f>OR(AA89='Tablas '!$T$4,AA89='Tablas '!$T$7,AA89='Tablas '!$T$8,AA89='Tablas '!$T$11)</f>
        <v>0</v>
      </c>
      <c r="ES89" s="46" t="str">
        <f t="shared" si="188"/>
        <v/>
      </c>
      <c r="ET89" s="46" t="str">
        <f t="shared" si="189"/>
        <v/>
      </c>
      <c r="EU89" s="46" t="str">
        <f t="shared" si="190"/>
        <v/>
      </c>
      <c r="EV89" s="46" t="b">
        <f t="shared" si="191"/>
        <v>0</v>
      </c>
      <c r="EW89" s="46" t="b">
        <f t="shared" si="192"/>
        <v>0</v>
      </c>
      <c r="EX89" s="46" t="b">
        <f t="shared" si="193"/>
        <v>0</v>
      </c>
      <c r="EY89" s="46" t="b">
        <f t="shared" si="194"/>
        <v>0</v>
      </c>
      <c r="EZ89" s="46" t="b">
        <f t="shared" si="195"/>
        <v>0</v>
      </c>
      <c r="FA89" s="46" t="b">
        <f t="shared" si="196"/>
        <v>0</v>
      </c>
      <c r="FB89" s="46" t="b">
        <f t="shared" si="197"/>
        <v>0</v>
      </c>
      <c r="FC89" s="46" t="str">
        <f t="shared" si="198"/>
        <v/>
      </c>
      <c r="FD89" s="46" t="str">
        <f t="shared" si="199"/>
        <v/>
      </c>
      <c r="FE89" s="46" t="b">
        <f t="shared" si="200"/>
        <v>0</v>
      </c>
      <c r="FF89" s="46" t="str">
        <f t="shared" si="201"/>
        <v/>
      </c>
      <c r="FG89" s="46" t="str">
        <f t="shared" si="202"/>
        <v/>
      </c>
      <c r="FH89" s="46" t="b">
        <f t="shared" si="203"/>
        <v>0</v>
      </c>
      <c r="FI89" s="46" t="str">
        <f t="shared" si="204"/>
        <v/>
      </c>
      <c r="FJ89" s="46" t="str">
        <f t="shared" si="205"/>
        <v/>
      </c>
      <c r="FK89" s="46" t="b">
        <f t="shared" si="206"/>
        <v>0</v>
      </c>
      <c r="FL89" s="46" t="str">
        <f t="shared" si="207"/>
        <v/>
      </c>
      <c r="FM89" s="46" t="str">
        <f t="shared" si="208"/>
        <v/>
      </c>
      <c r="FN89" s="46" t="b">
        <f t="shared" si="209"/>
        <v>0</v>
      </c>
      <c r="FO89" s="46" t="str">
        <f t="shared" si="210"/>
        <v/>
      </c>
      <c r="FP89" s="46" t="str">
        <f t="shared" si="211"/>
        <v/>
      </c>
      <c r="FQ89" s="46" t="b">
        <f t="shared" si="212"/>
        <v>0</v>
      </c>
      <c r="FR89" s="46" t="str">
        <f t="shared" si="213"/>
        <v/>
      </c>
      <c r="FS89" s="46" t="str">
        <f t="shared" si="214"/>
        <v/>
      </c>
      <c r="FT89" s="46" t="b">
        <f t="shared" si="215"/>
        <v>0</v>
      </c>
      <c r="FU89" s="46" t="str">
        <f t="shared" si="216"/>
        <v/>
      </c>
      <c r="FV89" s="46" t="str">
        <f t="shared" si="217"/>
        <v/>
      </c>
      <c r="FW89" s="46" t="b">
        <f t="shared" si="218"/>
        <v>0</v>
      </c>
      <c r="FX89" s="46" t="str">
        <f t="shared" si="219"/>
        <v/>
      </c>
      <c r="FY89" s="46" t="str">
        <f t="shared" si="220"/>
        <v/>
      </c>
      <c r="FZ89" s="46" t="b">
        <f t="shared" si="221"/>
        <v>0</v>
      </c>
      <c r="GA89" s="46" t="str">
        <f t="shared" si="222"/>
        <v/>
      </c>
      <c r="GB89" s="46" t="str">
        <f t="shared" si="223"/>
        <v/>
      </c>
      <c r="GC89" s="46" t="b">
        <f t="shared" si="224"/>
        <v>0</v>
      </c>
      <c r="GD89" s="46" t="str">
        <f t="shared" si="225"/>
        <v/>
      </c>
      <c r="GE89" s="46" t="str">
        <f t="shared" si="226"/>
        <v/>
      </c>
      <c r="GF89" s="46" t="b">
        <f t="shared" si="227"/>
        <v>0</v>
      </c>
      <c r="GG89" s="46" t="b">
        <f t="shared" si="228"/>
        <v>0</v>
      </c>
      <c r="GH89" s="46" t="str">
        <f t="shared" si="229"/>
        <v/>
      </c>
      <c r="GI89" s="46" t="str">
        <f t="shared" si="230"/>
        <v/>
      </c>
      <c r="GJ89" s="46" t="str">
        <f t="shared" si="231"/>
        <v/>
      </c>
      <c r="GK89" s="46" t="b">
        <f t="shared" si="232"/>
        <v>0</v>
      </c>
      <c r="GL89" s="46" t="str">
        <f t="shared" si="233"/>
        <v/>
      </c>
      <c r="GM89" s="46" t="str">
        <f t="shared" si="234"/>
        <v/>
      </c>
      <c r="GN89" s="46" t="str">
        <f t="shared" si="235"/>
        <v/>
      </c>
      <c r="GO89" s="46" t="b">
        <f t="shared" si="236"/>
        <v>0</v>
      </c>
      <c r="GP89" s="46" t="str">
        <f t="shared" si="237"/>
        <v/>
      </c>
      <c r="GQ89" s="46" t="str">
        <f t="shared" si="238"/>
        <v/>
      </c>
      <c r="GR89" s="46" t="b">
        <f t="shared" si="239"/>
        <v>0</v>
      </c>
      <c r="GS89" s="46" t="str">
        <f t="shared" si="240"/>
        <v/>
      </c>
      <c r="GT89" s="46" t="str">
        <f t="shared" si="241"/>
        <v/>
      </c>
      <c r="GU89" s="46" t="b">
        <f t="shared" si="242"/>
        <v>0</v>
      </c>
      <c r="GV89" s="46" t="b">
        <f t="shared" si="243"/>
        <v>0</v>
      </c>
      <c r="GW89" s="46" t="b">
        <f t="shared" si="244"/>
        <v>0</v>
      </c>
      <c r="GX89" s="46" t="b">
        <f t="shared" si="245"/>
        <v>0</v>
      </c>
      <c r="GY89" s="46" t="b">
        <f t="shared" si="246"/>
        <v>0</v>
      </c>
      <c r="GZ89" s="46" t="b">
        <f t="shared" si="247"/>
        <v>0</v>
      </c>
      <c r="HA89" s="46" t="b">
        <f t="shared" si="248"/>
        <v>0</v>
      </c>
      <c r="HB89" s="46" t="b">
        <f t="shared" si="249"/>
        <v>0</v>
      </c>
      <c r="HC89" s="46" t="b">
        <f t="shared" si="250"/>
        <v>0</v>
      </c>
      <c r="HD89" s="46" t="b">
        <f t="shared" si="251"/>
        <v>0</v>
      </c>
      <c r="HE89" s="46" t="b">
        <f t="shared" si="252"/>
        <v>0</v>
      </c>
      <c r="HF89" s="46" t="b">
        <f t="shared" si="253"/>
        <v>0</v>
      </c>
      <c r="HG89" s="46" t="b">
        <f t="shared" si="254"/>
        <v>0</v>
      </c>
      <c r="HH89" s="46" t="b">
        <f t="shared" si="255"/>
        <v>0</v>
      </c>
      <c r="HI89" s="46" t="b">
        <f t="shared" si="256"/>
        <v>0</v>
      </c>
      <c r="HJ89" s="46" t="b">
        <f t="shared" si="257"/>
        <v>0</v>
      </c>
      <c r="HK89" s="46" t="b">
        <f t="shared" si="258"/>
        <v>0</v>
      </c>
      <c r="HL89" s="46" t="b">
        <f t="shared" si="259"/>
        <v>0</v>
      </c>
      <c r="HM89" s="46" t="b">
        <f t="shared" si="260"/>
        <v>0</v>
      </c>
      <c r="HN89" s="46" t="b">
        <f t="shared" si="261"/>
        <v>0</v>
      </c>
      <c r="HO89" s="46" t="b">
        <f t="shared" si="262"/>
        <v>0</v>
      </c>
      <c r="HP89" s="46" t="b">
        <f t="shared" si="263"/>
        <v>0</v>
      </c>
      <c r="HQ89" s="46" t="str">
        <f t="shared" si="264"/>
        <v/>
      </c>
      <c r="HR89" s="46" t="str">
        <f t="shared" si="265"/>
        <v/>
      </c>
      <c r="HS89" s="46" t="str">
        <f t="shared" si="266"/>
        <v/>
      </c>
      <c r="HT89" s="46" t="b">
        <f t="shared" si="267"/>
        <v>0</v>
      </c>
      <c r="HU89" s="46" t="b">
        <f t="shared" si="268"/>
        <v>0</v>
      </c>
      <c r="HV89" s="46" t="b">
        <f t="shared" si="269"/>
        <v>0</v>
      </c>
      <c r="HW89" s="46" t="b">
        <f t="shared" si="270"/>
        <v>0</v>
      </c>
      <c r="HX89" s="46" t="b">
        <f t="shared" si="271"/>
        <v>0</v>
      </c>
      <c r="HY89" s="46" t="b">
        <f t="shared" si="272"/>
        <v>0</v>
      </c>
      <c r="HZ89" s="46" t="b">
        <f t="shared" si="273"/>
        <v>0</v>
      </c>
      <c r="IA89" s="46" t="str">
        <f t="shared" si="274"/>
        <v/>
      </c>
      <c r="IB89" s="46" t="str">
        <f t="shared" si="275"/>
        <v/>
      </c>
      <c r="IC89" s="46" t="str">
        <f t="shared" si="276"/>
        <v/>
      </c>
      <c r="ID89" s="46" t="str">
        <f t="shared" si="277"/>
        <v/>
      </c>
      <c r="IE89" s="46" t="b">
        <f t="shared" si="278"/>
        <v>0</v>
      </c>
      <c r="IF89" s="46" t="str">
        <f t="shared" si="279"/>
        <v/>
      </c>
      <c r="IG89" s="46" t="str">
        <f t="shared" si="280"/>
        <v/>
      </c>
      <c r="IH89" s="46" t="b">
        <f t="shared" si="281"/>
        <v>0</v>
      </c>
      <c r="II89" s="46" t="b">
        <f t="shared" si="282"/>
        <v>0</v>
      </c>
      <c r="IJ89" s="46" t="b">
        <f t="shared" si="283"/>
        <v>0</v>
      </c>
      <c r="IK89" s="46" t="str">
        <f t="shared" si="284"/>
        <v/>
      </c>
      <c r="IL89" s="46" t="str">
        <f t="shared" si="285"/>
        <v/>
      </c>
      <c r="IM89" s="46" t="b">
        <f t="shared" si="286"/>
        <v>0</v>
      </c>
      <c r="IN89" s="46" t="b">
        <f t="shared" si="287"/>
        <v>0</v>
      </c>
      <c r="IO89" s="46" t="b">
        <f t="shared" si="288"/>
        <v>0</v>
      </c>
      <c r="IP89" s="46" t="b">
        <f t="shared" si="289"/>
        <v>0</v>
      </c>
      <c r="IQ89" s="46" t="b">
        <f t="shared" si="290"/>
        <v>0</v>
      </c>
      <c r="IR89" s="46" t="b">
        <f t="shared" si="291"/>
        <v>0</v>
      </c>
      <c r="IS89" s="46" t="b">
        <f t="shared" si="292"/>
        <v>0</v>
      </c>
      <c r="IT89" s="46" t="b">
        <f t="shared" si="293"/>
        <v>0</v>
      </c>
      <c r="IU89" s="46" t="b">
        <f t="shared" si="294"/>
        <v>0</v>
      </c>
      <c r="IV89" s="46" t="b">
        <f t="shared" si="295"/>
        <v>0</v>
      </c>
      <c r="IW89" s="46" t="b">
        <f t="shared" si="296"/>
        <v>0</v>
      </c>
      <c r="IX89" s="46" t="b">
        <f t="shared" si="297"/>
        <v>0</v>
      </c>
      <c r="IY89" s="46" t="b">
        <f t="shared" si="298"/>
        <v>0</v>
      </c>
    </row>
    <row r="90" spans="2:259" x14ac:dyDescent="0.3">
      <c r="B90" s="48">
        <v>78</v>
      </c>
      <c r="C90" s="61" t="str">
        <f t="shared" si="164"/>
        <v/>
      </c>
      <c r="D90" s="53"/>
      <c r="E90" s="52"/>
      <c r="F90" s="112"/>
      <c r="G90" s="52"/>
      <c r="H90" s="53"/>
      <c r="I90" s="52"/>
      <c r="J90" s="52"/>
      <c r="K90" s="53"/>
      <c r="L90" s="55"/>
      <c r="M90" s="108"/>
      <c r="N90" s="56"/>
      <c r="O90" s="52"/>
      <c r="P90" s="52"/>
      <c r="Q90" s="52"/>
      <c r="R90" s="52"/>
      <c r="S90" s="52"/>
      <c r="T90" s="53"/>
      <c r="U90" s="52"/>
      <c r="V90" s="52"/>
      <c r="W90" s="55"/>
      <c r="X90" s="55"/>
      <c r="Y90" s="52"/>
      <c r="Z90" s="55"/>
      <c r="AA90" s="52"/>
      <c r="AB90" s="53"/>
      <c r="AC90" s="53"/>
      <c r="AD90" s="53"/>
      <c r="AE90" s="57"/>
      <c r="AF90" s="113"/>
      <c r="AG90" s="57"/>
      <c r="AH90" s="58"/>
      <c r="AI90" s="58"/>
      <c r="AJ90" s="58"/>
      <c r="AK90" s="114"/>
      <c r="AL90" s="58"/>
      <c r="AM90" s="114"/>
      <c r="AN90" s="58"/>
      <c r="AO90" s="114"/>
      <c r="AP90" s="58"/>
      <c r="AQ90" s="114"/>
      <c r="AR90" s="58"/>
      <c r="AS90" s="114"/>
      <c r="AT90" s="58"/>
      <c r="AU90" s="114"/>
      <c r="AV90" s="58"/>
      <c r="AW90" s="114"/>
      <c r="AX90" s="58"/>
      <c r="AY90" s="114"/>
      <c r="AZ90" s="58"/>
      <c r="BA90" s="114"/>
      <c r="BB90" s="58"/>
      <c r="BC90" s="114"/>
      <c r="BD90" s="58"/>
      <c r="BE90" s="58"/>
      <c r="BF90" s="58"/>
      <c r="BG90" s="59"/>
      <c r="BH90" s="58"/>
      <c r="BI90" s="114"/>
      <c r="BJ90" s="53"/>
      <c r="BK90" s="58"/>
      <c r="BL90" s="114"/>
      <c r="BM90" s="58"/>
      <c r="BN90" s="114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3"/>
      <c r="CL90" s="58"/>
      <c r="CM90" s="58"/>
      <c r="CN90" s="60"/>
      <c r="CO90" s="57"/>
      <c r="CP90" s="58"/>
      <c r="CQ90" s="60"/>
      <c r="CR90" s="57"/>
      <c r="CS90" s="58"/>
      <c r="CT90" s="59"/>
      <c r="CU90" s="58"/>
      <c r="CV90" s="59"/>
      <c r="CW90" s="58"/>
      <c r="CX90" s="59"/>
      <c r="CY90" s="58"/>
      <c r="CZ90" s="58"/>
      <c r="DA90" s="58"/>
      <c r="DB90" s="53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7"/>
      <c r="DO90" s="57"/>
      <c r="DP90" s="57"/>
      <c r="DQ90" s="76" t="str">
        <f t="shared" si="165"/>
        <v/>
      </c>
      <c r="DR90" s="53"/>
      <c r="DS90" s="46" t="b">
        <f t="shared" si="166"/>
        <v>0</v>
      </c>
      <c r="DT90" s="46" t="str">
        <f t="shared" si="167"/>
        <v/>
      </c>
      <c r="DU90" s="46" t="b">
        <f t="shared" si="168"/>
        <v>0</v>
      </c>
      <c r="DV90" s="46" t="b">
        <f t="shared" si="169"/>
        <v>0</v>
      </c>
      <c r="DW90" s="46" t="b">
        <f t="shared" si="170"/>
        <v>0</v>
      </c>
      <c r="DY90" s="46" t="b">
        <f t="shared" si="171"/>
        <v>0</v>
      </c>
      <c r="DZ90" s="46" t="b">
        <f t="shared" si="172"/>
        <v>0</v>
      </c>
      <c r="EB90" s="46" t="b">
        <f t="shared" si="173"/>
        <v>0</v>
      </c>
      <c r="EC90" s="46" t="b">
        <f t="shared" si="174"/>
        <v>0</v>
      </c>
      <c r="ED90" s="46" t="b">
        <f t="shared" si="175"/>
        <v>0</v>
      </c>
      <c r="EE90" s="46" t="b">
        <f t="shared" si="176"/>
        <v>0</v>
      </c>
      <c r="EF90" s="46" t="b">
        <f t="shared" si="177"/>
        <v>0</v>
      </c>
      <c r="EG90" s="46" t="b">
        <f t="shared" si="178"/>
        <v>0</v>
      </c>
      <c r="EH90" s="46" t="b">
        <f t="shared" si="179"/>
        <v>0</v>
      </c>
      <c r="EI90" s="46" t="b">
        <f t="shared" si="180"/>
        <v>0</v>
      </c>
      <c r="EK90" s="46" t="b">
        <f t="shared" si="181"/>
        <v>0</v>
      </c>
      <c r="EL90" s="46" t="b">
        <f t="shared" si="182"/>
        <v>0</v>
      </c>
      <c r="EM90" s="46" t="b">
        <f t="shared" si="183"/>
        <v>0</v>
      </c>
      <c r="EN90" s="46" t="b">
        <f t="shared" si="184"/>
        <v>0</v>
      </c>
      <c r="EO90" s="46" t="b">
        <f t="shared" si="185"/>
        <v>0</v>
      </c>
      <c r="EP90" s="46" t="b">
        <f t="shared" si="186"/>
        <v>0</v>
      </c>
      <c r="EQ90" s="46" t="b">
        <f t="shared" si="187"/>
        <v>0</v>
      </c>
      <c r="ER90" s="46" t="b">
        <f>OR(AA90='Tablas '!$T$4,AA90='Tablas '!$T$7,AA90='Tablas '!$T$8,AA90='Tablas '!$T$11)</f>
        <v>0</v>
      </c>
      <c r="ES90" s="46" t="str">
        <f t="shared" si="188"/>
        <v/>
      </c>
      <c r="ET90" s="46" t="str">
        <f t="shared" si="189"/>
        <v/>
      </c>
      <c r="EU90" s="46" t="str">
        <f t="shared" si="190"/>
        <v/>
      </c>
      <c r="EV90" s="46" t="b">
        <f t="shared" si="191"/>
        <v>0</v>
      </c>
      <c r="EW90" s="46" t="b">
        <f t="shared" si="192"/>
        <v>0</v>
      </c>
      <c r="EX90" s="46" t="b">
        <f t="shared" si="193"/>
        <v>0</v>
      </c>
      <c r="EY90" s="46" t="b">
        <f t="shared" si="194"/>
        <v>0</v>
      </c>
      <c r="EZ90" s="46" t="b">
        <f t="shared" si="195"/>
        <v>0</v>
      </c>
      <c r="FA90" s="46" t="b">
        <f t="shared" si="196"/>
        <v>0</v>
      </c>
      <c r="FB90" s="46" t="b">
        <f t="shared" si="197"/>
        <v>0</v>
      </c>
      <c r="FC90" s="46" t="str">
        <f t="shared" si="198"/>
        <v/>
      </c>
      <c r="FD90" s="46" t="str">
        <f t="shared" si="199"/>
        <v/>
      </c>
      <c r="FE90" s="46" t="b">
        <f t="shared" si="200"/>
        <v>0</v>
      </c>
      <c r="FF90" s="46" t="str">
        <f t="shared" si="201"/>
        <v/>
      </c>
      <c r="FG90" s="46" t="str">
        <f t="shared" si="202"/>
        <v/>
      </c>
      <c r="FH90" s="46" t="b">
        <f t="shared" si="203"/>
        <v>0</v>
      </c>
      <c r="FI90" s="46" t="str">
        <f t="shared" si="204"/>
        <v/>
      </c>
      <c r="FJ90" s="46" t="str">
        <f t="shared" si="205"/>
        <v/>
      </c>
      <c r="FK90" s="46" t="b">
        <f t="shared" si="206"/>
        <v>0</v>
      </c>
      <c r="FL90" s="46" t="str">
        <f t="shared" si="207"/>
        <v/>
      </c>
      <c r="FM90" s="46" t="str">
        <f t="shared" si="208"/>
        <v/>
      </c>
      <c r="FN90" s="46" t="b">
        <f t="shared" si="209"/>
        <v>0</v>
      </c>
      <c r="FO90" s="46" t="str">
        <f t="shared" si="210"/>
        <v/>
      </c>
      <c r="FP90" s="46" t="str">
        <f t="shared" si="211"/>
        <v/>
      </c>
      <c r="FQ90" s="46" t="b">
        <f t="shared" si="212"/>
        <v>0</v>
      </c>
      <c r="FR90" s="46" t="str">
        <f t="shared" si="213"/>
        <v/>
      </c>
      <c r="FS90" s="46" t="str">
        <f t="shared" si="214"/>
        <v/>
      </c>
      <c r="FT90" s="46" t="b">
        <f t="shared" si="215"/>
        <v>0</v>
      </c>
      <c r="FU90" s="46" t="str">
        <f t="shared" si="216"/>
        <v/>
      </c>
      <c r="FV90" s="46" t="str">
        <f t="shared" si="217"/>
        <v/>
      </c>
      <c r="FW90" s="46" t="b">
        <f t="shared" si="218"/>
        <v>0</v>
      </c>
      <c r="FX90" s="46" t="str">
        <f t="shared" si="219"/>
        <v/>
      </c>
      <c r="FY90" s="46" t="str">
        <f t="shared" si="220"/>
        <v/>
      </c>
      <c r="FZ90" s="46" t="b">
        <f t="shared" si="221"/>
        <v>0</v>
      </c>
      <c r="GA90" s="46" t="str">
        <f t="shared" si="222"/>
        <v/>
      </c>
      <c r="GB90" s="46" t="str">
        <f t="shared" si="223"/>
        <v/>
      </c>
      <c r="GC90" s="46" t="b">
        <f t="shared" si="224"/>
        <v>0</v>
      </c>
      <c r="GD90" s="46" t="str">
        <f t="shared" si="225"/>
        <v/>
      </c>
      <c r="GE90" s="46" t="str">
        <f t="shared" si="226"/>
        <v/>
      </c>
      <c r="GF90" s="46" t="b">
        <f t="shared" si="227"/>
        <v>0</v>
      </c>
      <c r="GG90" s="46" t="b">
        <f t="shared" si="228"/>
        <v>0</v>
      </c>
      <c r="GH90" s="46" t="str">
        <f t="shared" si="229"/>
        <v/>
      </c>
      <c r="GI90" s="46" t="str">
        <f t="shared" si="230"/>
        <v/>
      </c>
      <c r="GJ90" s="46" t="str">
        <f t="shared" si="231"/>
        <v/>
      </c>
      <c r="GK90" s="46" t="b">
        <f t="shared" si="232"/>
        <v>0</v>
      </c>
      <c r="GL90" s="46" t="str">
        <f t="shared" si="233"/>
        <v/>
      </c>
      <c r="GM90" s="46" t="str">
        <f t="shared" si="234"/>
        <v/>
      </c>
      <c r="GN90" s="46" t="str">
        <f t="shared" si="235"/>
        <v/>
      </c>
      <c r="GO90" s="46" t="b">
        <f t="shared" si="236"/>
        <v>0</v>
      </c>
      <c r="GP90" s="46" t="str">
        <f t="shared" si="237"/>
        <v/>
      </c>
      <c r="GQ90" s="46" t="str">
        <f t="shared" si="238"/>
        <v/>
      </c>
      <c r="GR90" s="46" t="b">
        <f t="shared" si="239"/>
        <v>0</v>
      </c>
      <c r="GS90" s="46" t="str">
        <f t="shared" si="240"/>
        <v/>
      </c>
      <c r="GT90" s="46" t="str">
        <f t="shared" si="241"/>
        <v/>
      </c>
      <c r="GU90" s="46" t="b">
        <f t="shared" si="242"/>
        <v>0</v>
      </c>
      <c r="GV90" s="46" t="b">
        <f t="shared" si="243"/>
        <v>0</v>
      </c>
      <c r="GW90" s="46" t="b">
        <f t="shared" si="244"/>
        <v>0</v>
      </c>
      <c r="GX90" s="46" t="b">
        <f t="shared" si="245"/>
        <v>0</v>
      </c>
      <c r="GY90" s="46" t="b">
        <f t="shared" si="246"/>
        <v>0</v>
      </c>
      <c r="GZ90" s="46" t="b">
        <f t="shared" si="247"/>
        <v>0</v>
      </c>
      <c r="HA90" s="46" t="b">
        <f t="shared" si="248"/>
        <v>0</v>
      </c>
      <c r="HB90" s="46" t="b">
        <f t="shared" si="249"/>
        <v>0</v>
      </c>
      <c r="HC90" s="46" t="b">
        <f t="shared" si="250"/>
        <v>0</v>
      </c>
      <c r="HD90" s="46" t="b">
        <f t="shared" si="251"/>
        <v>0</v>
      </c>
      <c r="HE90" s="46" t="b">
        <f t="shared" si="252"/>
        <v>0</v>
      </c>
      <c r="HF90" s="46" t="b">
        <f t="shared" si="253"/>
        <v>0</v>
      </c>
      <c r="HG90" s="46" t="b">
        <f t="shared" si="254"/>
        <v>0</v>
      </c>
      <c r="HH90" s="46" t="b">
        <f t="shared" si="255"/>
        <v>0</v>
      </c>
      <c r="HI90" s="46" t="b">
        <f t="shared" si="256"/>
        <v>0</v>
      </c>
      <c r="HJ90" s="46" t="b">
        <f t="shared" si="257"/>
        <v>0</v>
      </c>
      <c r="HK90" s="46" t="b">
        <f t="shared" si="258"/>
        <v>0</v>
      </c>
      <c r="HL90" s="46" t="b">
        <f t="shared" si="259"/>
        <v>0</v>
      </c>
      <c r="HM90" s="46" t="b">
        <f t="shared" si="260"/>
        <v>0</v>
      </c>
      <c r="HN90" s="46" t="b">
        <f t="shared" si="261"/>
        <v>0</v>
      </c>
      <c r="HO90" s="46" t="b">
        <f t="shared" si="262"/>
        <v>0</v>
      </c>
      <c r="HP90" s="46" t="b">
        <f t="shared" si="263"/>
        <v>0</v>
      </c>
      <c r="HQ90" s="46" t="str">
        <f t="shared" si="264"/>
        <v/>
      </c>
      <c r="HR90" s="46" t="str">
        <f t="shared" si="265"/>
        <v/>
      </c>
      <c r="HS90" s="46" t="str">
        <f t="shared" si="266"/>
        <v/>
      </c>
      <c r="HT90" s="46" t="b">
        <f t="shared" si="267"/>
        <v>0</v>
      </c>
      <c r="HU90" s="46" t="b">
        <f t="shared" si="268"/>
        <v>0</v>
      </c>
      <c r="HV90" s="46" t="b">
        <f t="shared" si="269"/>
        <v>0</v>
      </c>
      <c r="HW90" s="46" t="b">
        <f t="shared" si="270"/>
        <v>0</v>
      </c>
      <c r="HX90" s="46" t="b">
        <f t="shared" si="271"/>
        <v>0</v>
      </c>
      <c r="HY90" s="46" t="b">
        <f t="shared" si="272"/>
        <v>0</v>
      </c>
      <c r="HZ90" s="46" t="b">
        <f t="shared" si="273"/>
        <v>0</v>
      </c>
      <c r="IA90" s="46" t="str">
        <f t="shared" si="274"/>
        <v/>
      </c>
      <c r="IB90" s="46" t="str">
        <f t="shared" si="275"/>
        <v/>
      </c>
      <c r="IC90" s="46" t="str">
        <f t="shared" si="276"/>
        <v/>
      </c>
      <c r="ID90" s="46" t="str">
        <f t="shared" si="277"/>
        <v/>
      </c>
      <c r="IE90" s="46" t="b">
        <f t="shared" si="278"/>
        <v>0</v>
      </c>
      <c r="IF90" s="46" t="str">
        <f t="shared" si="279"/>
        <v/>
      </c>
      <c r="IG90" s="46" t="str">
        <f t="shared" si="280"/>
        <v/>
      </c>
      <c r="IH90" s="46" t="b">
        <f t="shared" si="281"/>
        <v>0</v>
      </c>
      <c r="II90" s="46" t="b">
        <f t="shared" si="282"/>
        <v>0</v>
      </c>
      <c r="IJ90" s="46" t="b">
        <f t="shared" si="283"/>
        <v>0</v>
      </c>
      <c r="IK90" s="46" t="str">
        <f t="shared" si="284"/>
        <v/>
      </c>
      <c r="IL90" s="46" t="str">
        <f t="shared" si="285"/>
        <v/>
      </c>
      <c r="IM90" s="46" t="b">
        <f t="shared" si="286"/>
        <v>0</v>
      </c>
      <c r="IN90" s="46" t="b">
        <f t="shared" si="287"/>
        <v>0</v>
      </c>
      <c r="IO90" s="46" t="b">
        <f t="shared" si="288"/>
        <v>0</v>
      </c>
      <c r="IP90" s="46" t="b">
        <f t="shared" si="289"/>
        <v>0</v>
      </c>
      <c r="IQ90" s="46" t="b">
        <f t="shared" si="290"/>
        <v>0</v>
      </c>
      <c r="IR90" s="46" t="b">
        <f t="shared" si="291"/>
        <v>0</v>
      </c>
      <c r="IS90" s="46" t="b">
        <f t="shared" si="292"/>
        <v>0</v>
      </c>
      <c r="IT90" s="46" t="b">
        <f t="shared" si="293"/>
        <v>0</v>
      </c>
      <c r="IU90" s="46" t="b">
        <f t="shared" si="294"/>
        <v>0</v>
      </c>
      <c r="IV90" s="46" t="b">
        <f t="shared" si="295"/>
        <v>0</v>
      </c>
      <c r="IW90" s="46" t="b">
        <f t="shared" si="296"/>
        <v>0</v>
      </c>
      <c r="IX90" s="46" t="b">
        <f t="shared" si="297"/>
        <v>0</v>
      </c>
      <c r="IY90" s="46" t="b">
        <f t="shared" si="298"/>
        <v>0</v>
      </c>
    </row>
    <row r="91" spans="2:259" x14ac:dyDescent="0.3">
      <c r="B91" s="48">
        <v>79</v>
      </c>
      <c r="C91" s="61" t="str">
        <f t="shared" si="164"/>
        <v/>
      </c>
      <c r="D91" s="53"/>
      <c r="E91" s="52"/>
      <c r="F91" s="112"/>
      <c r="G91" s="52"/>
      <c r="H91" s="53"/>
      <c r="I91" s="52"/>
      <c r="J91" s="52"/>
      <c r="K91" s="53"/>
      <c r="L91" s="55"/>
      <c r="M91" s="108"/>
      <c r="N91" s="56"/>
      <c r="O91" s="52"/>
      <c r="P91" s="52"/>
      <c r="Q91" s="52"/>
      <c r="R91" s="52"/>
      <c r="S91" s="52"/>
      <c r="T91" s="53"/>
      <c r="U91" s="52"/>
      <c r="V91" s="52"/>
      <c r="W91" s="55"/>
      <c r="X91" s="55"/>
      <c r="Y91" s="52"/>
      <c r="Z91" s="55"/>
      <c r="AA91" s="52"/>
      <c r="AB91" s="53"/>
      <c r="AC91" s="53"/>
      <c r="AD91" s="53"/>
      <c r="AE91" s="57"/>
      <c r="AF91" s="113"/>
      <c r="AG91" s="57"/>
      <c r="AH91" s="58"/>
      <c r="AI91" s="58"/>
      <c r="AJ91" s="58"/>
      <c r="AK91" s="114"/>
      <c r="AL91" s="58"/>
      <c r="AM91" s="114"/>
      <c r="AN91" s="58"/>
      <c r="AO91" s="114"/>
      <c r="AP91" s="58"/>
      <c r="AQ91" s="114"/>
      <c r="AR91" s="58"/>
      <c r="AS91" s="114"/>
      <c r="AT91" s="58"/>
      <c r="AU91" s="114"/>
      <c r="AV91" s="58"/>
      <c r="AW91" s="114"/>
      <c r="AX91" s="58"/>
      <c r="AY91" s="114"/>
      <c r="AZ91" s="58"/>
      <c r="BA91" s="114"/>
      <c r="BB91" s="58"/>
      <c r="BC91" s="114"/>
      <c r="BD91" s="58"/>
      <c r="BE91" s="58"/>
      <c r="BF91" s="58"/>
      <c r="BG91" s="59"/>
      <c r="BH91" s="58"/>
      <c r="BI91" s="114"/>
      <c r="BJ91" s="53"/>
      <c r="BK91" s="58"/>
      <c r="BL91" s="114"/>
      <c r="BM91" s="58"/>
      <c r="BN91" s="114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3"/>
      <c r="CL91" s="58"/>
      <c r="CM91" s="58"/>
      <c r="CN91" s="60"/>
      <c r="CO91" s="57"/>
      <c r="CP91" s="58"/>
      <c r="CQ91" s="60"/>
      <c r="CR91" s="57"/>
      <c r="CS91" s="58"/>
      <c r="CT91" s="59"/>
      <c r="CU91" s="58"/>
      <c r="CV91" s="59"/>
      <c r="CW91" s="58"/>
      <c r="CX91" s="59"/>
      <c r="CY91" s="58"/>
      <c r="CZ91" s="58"/>
      <c r="DA91" s="58"/>
      <c r="DB91" s="53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7"/>
      <c r="DO91" s="57"/>
      <c r="DP91" s="57"/>
      <c r="DQ91" s="76" t="str">
        <f t="shared" si="165"/>
        <v/>
      </c>
      <c r="DR91" s="53"/>
      <c r="DS91" s="46" t="b">
        <f t="shared" si="166"/>
        <v>0</v>
      </c>
      <c r="DT91" s="46" t="str">
        <f t="shared" si="167"/>
        <v/>
      </c>
      <c r="DU91" s="46" t="b">
        <f t="shared" si="168"/>
        <v>0</v>
      </c>
      <c r="DV91" s="46" t="b">
        <f t="shared" si="169"/>
        <v>0</v>
      </c>
      <c r="DW91" s="46" t="b">
        <f t="shared" si="170"/>
        <v>0</v>
      </c>
      <c r="DY91" s="46" t="b">
        <f t="shared" si="171"/>
        <v>0</v>
      </c>
      <c r="DZ91" s="46" t="b">
        <f t="shared" si="172"/>
        <v>0</v>
      </c>
      <c r="EB91" s="46" t="b">
        <f t="shared" si="173"/>
        <v>0</v>
      </c>
      <c r="EC91" s="46" t="b">
        <f t="shared" si="174"/>
        <v>0</v>
      </c>
      <c r="ED91" s="46" t="b">
        <f t="shared" si="175"/>
        <v>0</v>
      </c>
      <c r="EE91" s="46" t="b">
        <f t="shared" si="176"/>
        <v>0</v>
      </c>
      <c r="EF91" s="46" t="b">
        <f t="shared" si="177"/>
        <v>0</v>
      </c>
      <c r="EG91" s="46" t="b">
        <f t="shared" si="178"/>
        <v>0</v>
      </c>
      <c r="EH91" s="46" t="b">
        <f t="shared" si="179"/>
        <v>0</v>
      </c>
      <c r="EI91" s="46" t="b">
        <f t="shared" si="180"/>
        <v>0</v>
      </c>
      <c r="EK91" s="46" t="b">
        <f t="shared" si="181"/>
        <v>0</v>
      </c>
      <c r="EL91" s="46" t="b">
        <f t="shared" si="182"/>
        <v>0</v>
      </c>
      <c r="EM91" s="46" t="b">
        <f t="shared" si="183"/>
        <v>0</v>
      </c>
      <c r="EN91" s="46" t="b">
        <f t="shared" si="184"/>
        <v>0</v>
      </c>
      <c r="EO91" s="46" t="b">
        <f t="shared" si="185"/>
        <v>0</v>
      </c>
      <c r="EP91" s="46" t="b">
        <f t="shared" si="186"/>
        <v>0</v>
      </c>
      <c r="EQ91" s="46" t="b">
        <f t="shared" si="187"/>
        <v>0</v>
      </c>
      <c r="ER91" s="46" t="b">
        <f>OR(AA91='Tablas '!$T$4,AA91='Tablas '!$T$7,AA91='Tablas '!$T$8,AA91='Tablas '!$T$11)</f>
        <v>0</v>
      </c>
      <c r="ES91" s="46" t="str">
        <f t="shared" si="188"/>
        <v/>
      </c>
      <c r="ET91" s="46" t="str">
        <f t="shared" si="189"/>
        <v/>
      </c>
      <c r="EU91" s="46" t="str">
        <f t="shared" si="190"/>
        <v/>
      </c>
      <c r="EV91" s="46" t="b">
        <f t="shared" si="191"/>
        <v>0</v>
      </c>
      <c r="EW91" s="46" t="b">
        <f t="shared" si="192"/>
        <v>0</v>
      </c>
      <c r="EX91" s="46" t="b">
        <f t="shared" si="193"/>
        <v>0</v>
      </c>
      <c r="EY91" s="46" t="b">
        <f t="shared" si="194"/>
        <v>0</v>
      </c>
      <c r="EZ91" s="46" t="b">
        <f t="shared" si="195"/>
        <v>0</v>
      </c>
      <c r="FA91" s="46" t="b">
        <f t="shared" si="196"/>
        <v>0</v>
      </c>
      <c r="FB91" s="46" t="b">
        <f t="shared" si="197"/>
        <v>0</v>
      </c>
      <c r="FC91" s="46" t="str">
        <f t="shared" si="198"/>
        <v/>
      </c>
      <c r="FD91" s="46" t="str">
        <f t="shared" si="199"/>
        <v/>
      </c>
      <c r="FE91" s="46" t="b">
        <f t="shared" si="200"/>
        <v>0</v>
      </c>
      <c r="FF91" s="46" t="str">
        <f t="shared" si="201"/>
        <v/>
      </c>
      <c r="FG91" s="46" t="str">
        <f t="shared" si="202"/>
        <v/>
      </c>
      <c r="FH91" s="46" t="b">
        <f t="shared" si="203"/>
        <v>0</v>
      </c>
      <c r="FI91" s="46" t="str">
        <f t="shared" si="204"/>
        <v/>
      </c>
      <c r="FJ91" s="46" t="str">
        <f t="shared" si="205"/>
        <v/>
      </c>
      <c r="FK91" s="46" t="b">
        <f t="shared" si="206"/>
        <v>0</v>
      </c>
      <c r="FL91" s="46" t="str">
        <f t="shared" si="207"/>
        <v/>
      </c>
      <c r="FM91" s="46" t="str">
        <f t="shared" si="208"/>
        <v/>
      </c>
      <c r="FN91" s="46" t="b">
        <f t="shared" si="209"/>
        <v>0</v>
      </c>
      <c r="FO91" s="46" t="str">
        <f t="shared" si="210"/>
        <v/>
      </c>
      <c r="FP91" s="46" t="str">
        <f t="shared" si="211"/>
        <v/>
      </c>
      <c r="FQ91" s="46" t="b">
        <f t="shared" si="212"/>
        <v>0</v>
      </c>
      <c r="FR91" s="46" t="str">
        <f t="shared" si="213"/>
        <v/>
      </c>
      <c r="FS91" s="46" t="str">
        <f t="shared" si="214"/>
        <v/>
      </c>
      <c r="FT91" s="46" t="b">
        <f t="shared" si="215"/>
        <v>0</v>
      </c>
      <c r="FU91" s="46" t="str">
        <f t="shared" si="216"/>
        <v/>
      </c>
      <c r="FV91" s="46" t="str">
        <f t="shared" si="217"/>
        <v/>
      </c>
      <c r="FW91" s="46" t="b">
        <f t="shared" si="218"/>
        <v>0</v>
      </c>
      <c r="FX91" s="46" t="str">
        <f t="shared" si="219"/>
        <v/>
      </c>
      <c r="FY91" s="46" t="str">
        <f t="shared" si="220"/>
        <v/>
      </c>
      <c r="FZ91" s="46" t="b">
        <f t="shared" si="221"/>
        <v>0</v>
      </c>
      <c r="GA91" s="46" t="str">
        <f t="shared" si="222"/>
        <v/>
      </c>
      <c r="GB91" s="46" t="str">
        <f t="shared" si="223"/>
        <v/>
      </c>
      <c r="GC91" s="46" t="b">
        <f t="shared" si="224"/>
        <v>0</v>
      </c>
      <c r="GD91" s="46" t="str">
        <f t="shared" si="225"/>
        <v/>
      </c>
      <c r="GE91" s="46" t="str">
        <f t="shared" si="226"/>
        <v/>
      </c>
      <c r="GF91" s="46" t="b">
        <f t="shared" si="227"/>
        <v>0</v>
      </c>
      <c r="GG91" s="46" t="b">
        <f t="shared" si="228"/>
        <v>0</v>
      </c>
      <c r="GH91" s="46" t="str">
        <f t="shared" si="229"/>
        <v/>
      </c>
      <c r="GI91" s="46" t="str">
        <f t="shared" si="230"/>
        <v/>
      </c>
      <c r="GJ91" s="46" t="str">
        <f t="shared" si="231"/>
        <v/>
      </c>
      <c r="GK91" s="46" t="b">
        <f t="shared" si="232"/>
        <v>0</v>
      </c>
      <c r="GL91" s="46" t="str">
        <f t="shared" si="233"/>
        <v/>
      </c>
      <c r="GM91" s="46" t="str">
        <f t="shared" si="234"/>
        <v/>
      </c>
      <c r="GN91" s="46" t="str">
        <f t="shared" si="235"/>
        <v/>
      </c>
      <c r="GO91" s="46" t="b">
        <f t="shared" si="236"/>
        <v>0</v>
      </c>
      <c r="GP91" s="46" t="str">
        <f t="shared" si="237"/>
        <v/>
      </c>
      <c r="GQ91" s="46" t="str">
        <f t="shared" si="238"/>
        <v/>
      </c>
      <c r="GR91" s="46" t="b">
        <f t="shared" si="239"/>
        <v>0</v>
      </c>
      <c r="GS91" s="46" t="str">
        <f t="shared" si="240"/>
        <v/>
      </c>
      <c r="GT91" s="46" t="str">
        <f t="shared" si="241"/>
        <v/>
      </c>
      <c r="GU91" s="46" t="b">
        <f t="shared" si="242"/>
        <v>0</v>
      </c>
      <c r="GV91" s="46" t="b">
        <f t="shared" si="243"/>
        <v>0</v>
      </c>
      <c r="GW91" s="46" t="b">
        <f t="shared" si="244"/>
        <v>0</v>
      </c>
      <c r="GX91" s="46" t="b">
        <f t="shared" si="245"/>
        <v>0</v>
      </c>
      <c r="GY91" s="46" t="b">
        <f t="shared" si="246"/>
        <v>0</v>
      </c>
      <c r="GZ91" s="46" t="b">
        <f t="shared" si="247"/>
        <v>0</v>
      </c>
      <c r="HA91" s="46" t="b">
        <f t="shared" si="248"/>
        <v>0</v>
      </c>
      <c r="HB91" s="46" t="b">
        <f t="shared" si="249"/>
        <v>0</v>
      </c>
      <c r="HC91" s="46" t="b">
        <f t="shared" si="250"/>
        <v>0</v>
      </c>
      <c r="HD91" s="46" t="b">
        <f t="shared" si="251"/>
        <v>0</v>
      </c>
      <c r="HE91" s="46" t="b">
        <f t="shared" si="252"/>
        <v>0</v>
      </c>
      <c r="HF91" s="46" t="b">
        <f t="shared" si="253"/>
        <v>0</v>
      </c>
      <c r="HG91" s="46" t="b">
        <f t="shared" si="254"/>
        <v>0</v>
      </c>
      <c r="HH91" s="46" t="b">
        <f t="shared" si="255"/>
        <v>0</v>
      </c>
      <c r="HI91" s="46" t="b">
        <f t="shared" si="256"/>
        <v>0</v>
      </c>
      <c r="HJ91" s="46" t="b">
        <f t="shared" si="257"/>
        <v>0</v>
      </c>
      <c r="HK91" s="46" t="b">
        <f t="shared" si="258"/>
        <v>0</v>
      </c>
      <c r="HL91" s="46" t="b">
        <f t="shared" si="259"/>
        <v>0</v>
      </c>
      <c r="HM91" s="46" t="b">
        <f t="shared" si="260"/>
        <v>0</v>
      </c>
      <c r="HN91" s="46" t="b">
        <f t="shared" si="261"/>
        <v>0</v>
      </c>
      <c r="HO91" s="46" t="b">
        <f t="shared" si="262"/>
        <v>0</v>
      </c>
      <c r="HP91" s="46" t="b">
        <f t="shared" si="263"/>
        <v>0</v>
      </c>
      <c r="HQ91" s="46" t="str">
        <f t="shared" si="264"/>
        <v/>
      </c>
      <c r="HR91" s="46" t="str">
        <f t="shared" si="265"/>
        <v/>
      </c>
      <c r="HS91" s="46" t="str">
        <f t="shared" si="266"/>
        <v/>
      </c>
      <c r="HT91" s="46" t="b">
        <f t="shared" si="267"/>
        <v>0</v>
      </c>
      <c r="HU91" s="46" t="b">
        <f t="shared" si="268"/>
        <v>0</v>
      </c>
      <c r="HV91" s="46" t="b">
        <f t="shared" si="269"/>
        <v>0</v>
      </c>
      <c r="HW91" s="46" t="b">
        <f t="shared" si="270"/>
        <v>0</v>
      </c>
      <c r="HX91" s="46" t="b">
        <f t="shared" si="271"/>
        <v>0</v>
      </c>
      <c r="HY91" s="46" t="b">
        <f t="shared" si="272"/>
        <v>0</v>
      </c>
      <c r="HZ91" s="46" t="b">
        <f t="shared" si="273"/>
        <v>0</v>
      </c>
      <c r="IA91" s="46" t="str">
        <f t="shared" si="274"/>
        <v/>
      </c>
      <c r="IB91" s="46" t="str">
        <f t="shared" si="275"/>
        <v/>
      </c>
      <c r="IC91" s="46" t="str">
        <f t="shared" si="276"/>
        <v/>
      </c>
      <c r="ID91" s="46" t="str">
        <f t="shared" si="277"/>
        <v/>
      </c>
      <c r="IE91" s="46" t="b">
        <f t="shared" si="278"/>
        <v>0</v>
      </c>
      <c r="IF91" s="46" t="str">
        <f t="shared" si="279"/>
        <v/>
      </c>
      <c r="IG91" s="46" t="str">
        <f t="shared" si="280"/>
        <v/>
      </c>
      <c r="IH91" s="46" t="b">
        <f t="shared" si="281"/>
        <v>0</v>
      </c>
      <c r="II91" s="46" t="b">
        <f t="shared" si="282"/>
        <v>0</v>
      </c>
      <c r="IJ91" s="46" t="b">
        <f t="shared" si="283"/>
        <v>0</v>
      </c>
      <c r="IK91" s="46" t="str">
        <f t="shared" si="284"/>
        <v/>
      </c>
      <c r="IL91" s="46" t="str">
        <f t="shared" si="285"/>
        <v/>
      </c>
      <c r="IM91" s="46" t="b">
        <f t="shared" si="286"/>
        <v>0</v>
      </c>
      <c r="IN91" s="46" t="b">
        <f t="shared" si="287"/>
        <v>0</v>
      </c>
      <c r="IO91" s="46" t="b">
        <f t="shared" si="288"/>
        <v>0</v>
      </c>
      <c r="IP91" s="46" t="b">
        <f t="shared" si="289"/>
        <v>0</v>
      </c>
      <c r="IQ91" s="46" t="b">
        <f t="shared" si="290"/>
        <v>0</v>
      </c>
      <c r="IR91" s="46" t="b">
        <f t="shared" si="291"/>
        <v>0</v>
      </c>
      <c r="IS91" s="46" t="b">
        <f t="shared" si="292"/>
        <v>0</v>
      </c>
      <c r="IT91" s="46" t="b">
        <f t="shared" si="293"/>
        <v>0</v>
      </c>
      <c r="IU91" s="46" t="b">
        <f t="shared" si="294"/>
        <v>0</v>
      </c>
      <c r="IV91" s="46" t="b">
        <f t="shared" si="295"/>
        <v>0</v>
      </c>
      <c r="IW91" s="46" t="b">
        <f t="shared" si="296"/>
        <v>0</v>
      </c>
      <c r="IX91" s="46" t="b">
        <f t="shared" si="297"/>
        <v>0</v>
      </c>
      <c r="IY91" s="46" t="b">
        <f t="shared" si="298"/>
        <v>0</v>
      </c>
    </row>
    <row r="92" spans="2:259" x14ac:dyDescent="0.3">
      <c r="B92" s="48">
        <v>80</v>
      </c>
      <c r="C92" s="61" t="str">
        <f t="shared" si="164"/>
        <v/>
      </c>
      <c r="D92" s="53"/>
      <c r="E92" s="52"/>
      <c r="F92" s="112"/>
      <c r="G92" s="52"/>
      <c r="H92" s="53"/>
      <c r="I92" s="52"/>
      <c r="J92" s="52"/>
      <c r="K92" s="53"/>
      <c r="L92" s="55"/>
      <c r="M92" s="108"/>
      <c r="N92" s="56"/>
      <c r="O92" s="52"/>
      <c r="P92" s="52"/>
      <c r="Q92" s="52"/>
      <c r="R92" s="52"/>
      <c r="S92" s="52"/>
      <c r="T92" s="53"/>
      <c r="U92" s="52"/>
      <c r="V92" s="52"/>
      <c r="W92" s="55"/>
      <c r="X92" s="55"/>
      <c r="Y92" s="52"/>
      <c r="Z92" s="55"/>
      <c r="AA92" s="52"/>
      <c r="AB92" s="53"/>
      <c r="AC92" s="53"/>
      <c r="AD92" s="53"/>
      <c r="AE92" s="57"/>
      <c r="AF92" s="113"/>
      <c r="AG92" s="57"/>
      <c r="AH92" s="58"/>
      <c r="AI92" s="58"/>
      <c r="AJ92" s="58"/>
      <c r="AK92" s="114"/>
      <c r="AL92" s="58"/>
      <c r="AM92" s="114"/>
      <c r="AN92" s="58"/>
      <c r="AO92" s="114"/>
      <c r="AP92" s="58"/>
      <c r="AQ92" s="114"/>
      <c r="AR92" s="58"/>
      <c r="AS92" s="114"/>
      <c r="AT92" s="58"/>
      <c r="AU92" s="114"/>
      <c r="AV92" s="58"/>
      <c r="AW92" s="114"/>
      <c r="AX92" s="58"/>
      <c r="AY92" s="114"/>
      <c r="AZ92" s="58"/>
      <c r="BA92" s="114"/>
      <c r="BB92" s="58"/>
      <c r="BC92" s="114"/>
      <c r="BD92" s="58"/>
      <c r="BE92" s="58"/>
      <c r="BF92" s="58"/>
      <c r="BG92" s="59"/>
      <c r="BH92" s="58"/>
      <c r="BI92" s="114"/>
      <c r="BJ92" s="53"/>
      <c r="BK92" s="58"/>
      <c r="BL92" s="114"/>
      <c r="BM92" s="58"/>
      <c r="BN92" s="114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3"/>
      <c r="CL92" s="58"/>
      <c r="CM92" s="58"/>
      <c r="CN92" s="60"/>
      <c r="CO92" s="57"/>
      <c r="CP92" s="58"/>
      <c r="CQ92" s="60"/>
      <c r="CR92" s="57"/>
      <c r="CS92" s="58"/>
      <c r="CT92" s="59"/>
      <c r="CU92" s="58"/>
      <c r="CV92" s="59"/>
      <c r="CW92" s="58"/>
      <c r="CX92" s="59"/>
      <c r="CY92" s="58"/>
      <c r="CZ92" s="58"/>
      <c r="DA92" s="58"/>
      <c r="DB92" s="53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7"/>
      <c r="DO92" s="57"/>
      <c r="DP92" s="57"/>
      <c r="DQ92" s="76" t="str">
        <f t="shared" si="165"/>
        <v/>
      </c>
      <c r="DR92" s="53"/>
      <c r="DS92" s="46" t="b">
        <f t="shared" si="166"/>
        <v>0</v>
      </c>
      <c r="DT92" s="46" t="str">
        <f t="shared" si="167"/>
        <v/>
      </c>
      <c r="DU92" s="46" t="b">
        <f t="shared" si="168"/>
        <v>0</v>
      </c>
      <c r="DV92" s="46" t="b">
        <f t="shared" si="169"/>
        <v>0</v>
      </c>
      <c r="DW92" s="46" t="b">
        <f t="shared" si="170"/>
        <v>0</v>
      </c>
      <c r="DY92" s="46" t="b">
        <f t="shared" si="171"/>
        <v>0</v>
      </c>
      <c r="DZ92" s="46" t="b">
        <f t="shared" si="172"/>
        <v>0</v>
      </c>
      <c r="EB92" s="46" t="b">
        <f t="shared" si="173"/>
        <v>0</v>
      </c>
      <c r="EC92" s="46" t="b">
        <f t="shared" si="174"/>
        <v>0</v>
      </c>
      <c r="ED92" s="46" t="b">
        <f t="shared" si="175"/>
        <v>0</v>
      </c>
      <c r="EE92" s="46" t="b">
        <f t="shared" si="176"/>
        <v>0</v>
      </c>
      <c r="EF92" s="46" t="b">
        <f t="shared" si="177"/>
        <v>0</v>
      </c>
      <c r="EG92" s="46" t="b">
        <f t="shared" si="178"/>
        <v>0</v>
      </c>
      <c r="EH92" s="46" t="b">
        <f t="shared" si="179"/>
        <v>0</v>
      </c>
      <c r="EI92" s="46" t="b">
        <f t="shared" si="180"/>
        <v>0</v>
      </c>
      <c r="EK92" s="46" t="b">
        <f t="shared" si="181"/>
        <v>0</v>
      </c>
      <c r="EL92" s="46" t="b">
        <f t="shared" si="182"/>
        <v>0</v>
      </c>
      <c r="EM92" s="46" t="b">
        <f t="shared" si="183"/>
        <v>0</v>
      </c>
      <c r="EN92" s="46" t="b">
        <f t="shared" si="184"/>
        <v>0</v>
      </c>
      <c r="EO92" s="46" t="b">
        <f t="shared" si="185"/>
        <v>0</v>
      </c>
      <c r="EP92" s="46" t="b">
        <f t="shared" si="186"/>
        <v>0</v>
      </c>
      <c r="EQ92" s="46" t="b">
        <f t="shared" si="187"/>
        <v>0</v>
      </c>
      <c r="ER92" s="46" t="b">
        <f>OR(AA92='Tablas '!$T$4,AA92='Tablas '!$T$7,AA92='Tablas '!$T$8,AA92='Tablas '!$T$11)</f>
        <v>0</v>
      </c>
      <c r="ES92" s="46" t="str">
        <f t="shared" si="188"/>
        <v/>
      </c>
      <c r="ET92" s="46" t="str">
        <f t="shared" si="189"/>
        <v/>
      </c>
      <c r="EU92" s="46" t="str">
        <f t="shared" si="190"/>
        <v/>
      </c>
      <c r="EV92" s="46" t="b">
        <f t="shared" si="191"/>
        <v>0</v>
      </c>
      <c r="EW92" s="46" t="b">
        <f t="shared" si="192"/>
        <v>0</v>
      </c>
      <c r="EX92" s="46" t="b">
        <f t="shared" si="193"/>
        <v>0</v>
      </c>
      <c r="EY92" s="46" t="b">
        <f t="shared" si="194"/>
        <v>0</v>
      </c>
      <c r="EZ92" s="46" t="b">
        <f t="shared" si="195"/>
        <v>0</v>
      </c>
      <c r="FA92" s="46" t="b">
        <f t="shared" si="196"/>
        <v>0</v>
      </c>
      <c r="FB92" s="46" t="b">
        <f t="shared" si="197"/>
        <v>0</v>
      </c>
      <c r="FC92" s="46" t="str">
        <f t="shared" si="198"/>
        <v/>
      </c>
      <c r="FD92" s="46" t="str">
        <f t="shared" si="199"/>
        <v/>
      </c>
      <c r="FE92" s="46" t="b">
        <f t="shared" si="200"/>
        <v>0</v>
      </c>
      <c r="FF92" s="46" t="str">
        <f t="shared" si="201"/>
        <v/>
      </c>
      <c r="FG92" s="46" t="str">
        <f t="shared" si="202"/>
        <v/>
      </c>
      <c r="FH92" s="46" t="b">
        <f t="shared" si="203"/>
        <v>0</v>
      </c>
      <c r="FI92" s="46" t="str">
        <f t="shared" si="204"/>
        <v/>
      </c>
      <c r="FJ92" s="46" t="str">
        <f t="shared" si="205"/>
        <v/>
      </c>
      <c r="FK92" s="46" t="b">
        <f t="shared" si="206"/>
        <v>0</v>
      </c>
      <c r="FL92" s="46" t="str">
        <f t="shared" si="207"/>
        <v/>
      </c>
      <c r="FM92" s="46" t="str">
        <f t="shared" si="208"/>
        <v/>
      </c>
      <c r="FN92" s="46" t="b">
        <f t="shared" si="209"/>
        <v>0</v>
      </c>
      <c r="FO92" s="46" t="str">
        <f t="shared" si="210"/>
        <v/>
      </c>
      <c r="FP92" s="46" t="str">
        <f t="shared" si="211"/>
        <v/>
      </c>
      <c r="FQ92" s="46" t="b">
        <f t="shared" si="212"/>
        <v>0</v>
      </c>
      <c r="FR92" s="46" t="str">
        <f t="shared" si="213"/>
        <v/>
      </c>
      <c r="FS92" s="46" t="str">
        <f t="shared" si="214"/>
        <v/>
      </c>
      <c r="FT92" s="46" t="b">
        <f t="shared" si="215"/>
        <v>0</v>
      </c>
      <c r="FU92" s="46" t="str">
        <f t="shared" si="216"/>
        <v/>
      </c>
      <c r="FV92" s="46" t="str">
        <f t="shared" si="217"/>
        <v/>
      </c>
      <c r="FW92" s="46" t="b">
        <f t="shared" si="218"/>
        <v>0</v>
      </c>
      <c r="FX92" s="46" t="str">
        <f t="shared" si="219"/>
        <v/>
      </c>
      <c r="FY92" s="46" t="str">
        <f t="shared" si="220"/>
        <v/>
      </c>
      <c r="FZ92" s="46" t="b">
        <f t="shared" si="221"/>
        <v>0</v>
      </c>
      <c r="GA92" s="46" t="str">
        <f t="shared" si="222"/>
        <v/>
      </c>
      <c r="GB92" s="46" t="str">
        <f t="shared" si="223"/>
        <v/>
      </c>
      <c r="GC92" s="46" t="b">
        <f t="shared" si="224"/>
        <v>0</v>
      </c>
      <c r="GD92" s="46" t="str">
        <f t="shared" si="225"/>
        <v/>
      </c>
      <c r="GE92" s="46" t="str">
        <f t="shared" si="226"/>
        <v/>
      </c>
      <c r="GF92" s="46" t="b">
        <f t="shared" si="227"/>
        <v>0</v>
      </c>
      <c r="GG92" s="46" t="b">
        <f t="shared" si="228"/>
        <v>0</v>
      </c>
      <c r="GH92" s="46" t="str">
        <f t="shared" si="229"/>
        <v/>
      </c>
      <c r="GI92" s="46" t="str">
        <f t="shared" si="230"/>
        <v/>
      </c>
      <c r="GJ92" s="46" t="str">
        <f t="shared" si="231"/>
        <v/>
      </c>
      <c r="GK92" s="46" t="b">
        <f t="shared" si="232"/>
        <v>0</v>
      </c>
      <c r="GL92" s="46" t="str">
        <f t="shared" si="233"/>
        <v/>
      </c>
      <c r="GM92" s="46" t="str">
        <f t="shared" si="234"/>
        <v/>
      </c>
      <c r="GN92" s="46" t="str">
        <f t="shared" si="235"/>
        <v/>
      </c>
      <c r="GO92" s="46" t="b">
        <f t="shared" si="236"/>
        <v>0</v>
      </c>
      <c r="GP92" s="46" t="str">
        <f t="shared" si="237"/>
        <v/>
      </c>
      <c r="GQ92" s="46" t="str">
        <f t="shared" si="238"/>
        <v/>
      </c>
      <c r="GR92" s="46" t="b">
        <f t="shared" si="239"/>
        <v>0</v>
      </c>
      <c r="GS92" s="46" t="str">
        <f t="shared" si="240"/>
        <v/>
      </c>
      <c r="GT92" s="46" t="str">
        <f t="shared" si="241"/>
        <v/>
      </c>
      <c r="GU92" s="46" t="b">
        <f t="shared" si="242"/>
        <v>0</v>
      </c>
      <c r="GV92" s="46" t="b">
        <f t="shared" si="243"/>
        <v>0</v>
      </c>
      <c r="GW92" s="46" t="b">
        <f t="shared" si="244"/>
        <v>0</v>
      </c>
      <c r="GX92" s="46" t="b">
        <f t="shared" si="245"/>
        <v>0</v>
      </c>
      <c r="GY92" s="46" t="b">
        <f t="shared" si="246"/>
        <v>0</v>
      </c>
      <c r="GZ92" s="46" t="b">
        <f t="shared" si="247"/>
        <v>0</v>
      </c>
      <c r="HA92" s="46" t="b">
        <f t="shared" si="248"/>
        <v>0</v>
      </c>
      <c r="HB92" s="46" t="b">
        <f t="shared" si="249"/>
        <v>0</v>
      </c>
      <c r="HC92" s="46" t="b">
        <f t="shared" si="250"/>
        <v>0</v>
      </c>
      <c r="HD92" s="46" t="b">
        <f t="shared" si="251"/>
        <v>0</v>
      </c>
      <c r="HE92" s="46" t="b">
        <f t="shared" si="252"/>
        <v>0</v>
      </c>
      <c r="HF92" s="46" t="b">
        <f t="shared" si="253"/>
        <v>0</v>
      </c>
      <c r="HG92" s="46" t="b">
        <f t="shared" si="254"/>
        <v>0</v>
      </c>
      <c r="HH92" s="46" t="b">
        <f t="shared" si="255"/>
        <v>0</v>
      </c>
      <c r="HI92" s="46" t="b">
        <f t="shared" si="256"/>
        <v>0</v>
      </c>
      <c r="HJ92" s="46" t="b">
        <f t="shared" si="257"/>
        <v>0</v>
      </c>
      <c r="HK92" s="46" t="b">
        <f t="shared" si="258"/>
        <v>0</v>
      </c>
      <c r="HL92" s="46" t="b">
        <f t="shared" si="259"/>
        <v>0</v>
      </c>
      <c r="HM92" s="46" t="b">
        <f t="shared" si="260"/>
        <v>0</v>
      </c>
      <c r="HN92" s="46" t="b">
        <f t="shared" si="261"/>
        <v>0</v>
      </c>
      <c r="HO92" s="46" t="b">
        <f t="shared" si="262"/>
        <v>0</v>
      </c>
      <c r="HP92" s="46" t="b">
        <f t="shared" si="263"/>
        <v>0</v>
      </c>
      <c r="HQ92" s="46" t="str">
        <f t="shared" si="264"/>
        <v/>
      </c>
      <c r="HR92" s="46" t="str">
        <f t="shared" si="265"/>
        <v/>
      </c>
      <c r="HS92" s="46" t="str">
        <f t="shared" si="266"/>
        <v/>
      </c>
      <c r="HT92" s="46" t="b">
        <f t="shared" si="267"/>
        <v>0</v>
      </c>
      <c r="HU92" s="46" t="b">
        <f t="shared" si="268"/>
        <v>0</v>
      </c>
      <c r="HV92" s="46" t="b">
        <f t="shared" si="269"/>
        <v>0</v>
      </c>
      <c r="HW92" s="46" t="b">
        <f t="shared" si="270"/>
        <v>0</v>
      </c>
      <c r="HX92" s="46" t="b">
        <f t="shared" si="271"/>
        <v>0</v>
      </c>
      <c r="HY92" s="46" t="b">
        <f t="shared" si="272"/>
        <v>0</v>
      </c>
      <c r="HZ92" s="46" t="b">
        <f t="shared" si="273"/>
        <v>0</v>
      </c>
      <c r="IA92" s="46" t="str">
        <f t="shared" si="274"/>
        <v/>
      </c>
      <c r="IB92" s="46" t="str">
        <f t="shared" si="275"/>
        <v/>
      </c>
      <c r="IC92" s="46" t="str">
        <f t="shared" si="276"/>
        <v/>
      </c>
      <c r="ID92" s="46" t="str">
        <f t="shared" si="277"/>
        <v/>
      </c>
      <c r="IE92" s="46" t="b">
        <f t="shared" si="278"/>
        <v>0</v>
      </c>
      <c r="IF92" s="46" t="str">
        <f t="shared" si="279"/>
        <v/>
      </c>
      <c r="IG92" s="46" t="str">
        <f t="shared" si="280"/>
        <v/>
      </c>
      <c r="IH92" s="46" t="b">
        <f t="shared" si="281"/>
        <v>0</v>
      </c>
      <c r="II92" s="46" t="b">
        <f t="shared" si="282"/>
        <v>0</v>
      </c>
      <c r="IJ92" s="46" t="b">
        <f t="shared" si="283"/>
        <v>0</v>
      </c>
      <c r="IK92" s="46" t="str">
        <f t="shared" si="284"/>
        <v/>
      </c>
      <c r="IL92" s="46" t="str">
        <f t="shared" si="285"/>
        <v/>
      </c>
      <c r="IM92" s="46" t="b">
        <f t="shared" si="286"/>
        <v>0</v>
      </c>
      <c r="IN92" s="46" t="b">
        <f t="shared" si="287"/>
        <v>0</v>
      </c>
      <c r="IO92" s="46" t="b">
        <f t="shared" si="288"/>
        <v>0</v>
      </c>
      <c r="IP92" s="46" t="b">
        <f t="shared" si="289"/>
        <v>0</v>
      </c>
      <c r="IQ92" s="46" t="b">
        <f t="shared" si="290"/>
        <v>0</v>
      </c>
      <c r="IR92" s="46" t="b">
        <f t="shared" si="291"/>
        <v>0</v>
      </c>
      <c r="IS92" s="46" t="b">
        <f t="shared" si="292"/>
        <v>0</v>
      </c>
      <c r="IT92" s="46" t="b">
        <f t="shared" si="293"/>
        <v>0</v>
      </c>
      <c r="IU92" s="46" t="b">
        <f t="shared" si="294"/>
        <v>0</v>
      </c>
      <c r="IV92" s="46" t="b">
        <f t="shared" si="295"/>
        <v>0</v>
      </c>
      <c r="IW92" s="46" t="b">
        <f t="shared" si="296"/>
        <v>0</v>
      </c>
      <c r="IX92" s="46" t="b">
        <f t="shared" si="297"/>
        <v>0</v>
      </c>
      <c r="IY92" s="46" t="b">
        <f t="shared" si="298"/>
        <v>0</v>
      </c>
    </row>
    <row r="93" spans="2:259" x14ac:dyDescent="0.3">
      <c r="B93" s="48">
        <v>81</v>
      </c>
      <c r="C93" s="61" t="str">
        <f t="shared" si="164"/>
        <v/>
      </c>
      <c r="D93" s="53"/>
      <c r="E93" s="52"/>
      <c r="F93" s="112"/>
      <c r="G93" s="52"/>
      <c r="H93" s="53"/>
      <c r="I93" s="52"/>
      <c r="J93" s="52"/>
      <c r="K93" s="53"/>
      <c r="L93" s="55"/>
      <c r="M93" s="108"/>
      <c r="N93" s="56"/>
      <c r="O93" s="52"/>
      <c r="P93" s="52"/>
      <c r="Q93" s="52"/>
      <c r="R93" s="52"/>
      <c r="S93" s="52"/>
      <c r="T93" s="53"/>
      <c r="U93" s="52"/>
      <c r="V93" s="52"/>
      <c r="W93" s="55"/>
      <c r="X93" s="55"/>
      <c r="Y93" s="52"/>
      <c r="Z93" s="55"/>
      <c r="AA93" s="52"/>
      <c r="AB93" s="53"/>
      <c r="AC93" s="53"/>
      <c r="AD93" s="53"/>
      <c r="AE93" s="57"/>
      <c r="AF93" s="113"/>
      <c r="AG93" s="57"/>
      <c r="AH93" s="58"/>
      <c r="AI93" s="58"/>
      <c r="AJ93" s="58"/>
      <c r="AK93" s="114"/>
      <c r="AL93" s="58"/>
      <c r="AM93" s="114"/>
      <c r="AN93" s="58"/>
      <c r="AO93" s="114"/>
      <c r="AP93" s="58"/>
      <c r="AQ93" s="114"/>
      <c r="AR93" s="58"/>
      <c r="AS93" s="114"/>
      <c r="AT93" s="58"/>
      <c r="AU93" s="114"/>
      <c r="AV93" s="58"/>
      <c r="AW93" s="114"/>
      <c r="AX93" s="58"/>
      <c r="AY93" s="114"/>
      <c r="AZ93" s="58"/>
      <c r="BA93" s="114"/>
      <c r="BB93" s="58"/>
      <c r="BC93" s="114"/>
      <c r="BD93" s="58"/>
      <c r="BE93" s="58"/>
      <c r="BF93" s="58"/>
      <c r="BG93" s="59"/>
      <c r="BH93" s="58"/>
      <c r="BI93" s="114"/>
      <c r="BJ93" s="53"/>
      <c r="BK93" s="58"/>
      <c r="BL93" s="114"/>
      <c r="BM93" s="58"/>
      <c r="BN93" s="114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3"/>
      <c r="CL93" s="58"/>
      <c r="CM93" s="58"/>
      <c r="CN93" s="60"/>
      <c r="CO93" s="57"/>
      <c r="CP93" s="58"/>
      <c r="CQ93" s="60"/>
      <c r="CR93" s="57"/>
      <c r="CS93" s="58"/>
      <c r="CT93" s="59"/>
      <c r="CU93" s="58"/>
      <c r="CV93" s="59"/>
      <c r="CW93" s="58"/>
      <c r="CX93" s="59"/>
      <c r="CY93" s="58"/>
      <c r="CZ93" s="58"/>
      <c r="DA93" s="58"/>
      <c r="DB93" s="53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7"/>
      <c r="DO93" s="57"/>
      <c r="DP93" s="57"/>
      <c r="DQ93" s="76" t="str">
        <f t="shared" si="165"/>
        <v/>
      </c>
      <c r="DR93" s="53"/>
      <c r="DS93" s="46" t="b">
        <f t="shared" si="166"/>
        <v>0</v>
      </c>
      <c r="DT93" s="46" t="str">
        <f t="shared" si="167"/>
        <v/>
      </c>
      <c r="DU93" s="46" t="b">
        <f t="shared" si="168"/>
        <v>0</v>
      </c>
      <c r="DV93" s="46" t="b">
        <f t="shared" si="169"/>
        <v>0</v>
      </c>
      <c r="DW93" s="46" t="b">
        <f t="shared" si="170"/>
        <v>0</v>
      </c>
      <c r="DY93" s="46" t="b">
        <f t="shared" si="171"/>
        <v>0</v>
      </c>
      <c r="DZ93" s="46" t="b">
        <f t="shared" si="172"/>
        <v>0</v>
      </c>
      <c r="EB93" s="46" t="b">
        <f t="shared" si="173"/>
        <v>0</v>
      </c>
      <c r="EC93" s="46" t="b">
        <f t="shared" si="174"/>
        <v>0</v>
      </c>
      <c r="ED93" s="46" t="b">
        <f t="shared" si="175"/>
        <v>0</v>
      </c>
      <c r="EE93" s="46" t="b">
        <f t="shared" si="176"/>
        <v>0</v>
      </c>
      <c r="EF93" s="46" t="b">
        <f t="shared" si="177"/>
        <v>0</v>
      </c>
      <c r="EG93" s="46" t="b">
        <f t="shared" si="178"/>
        <v>0</v>
      </c>
      <c r="EH93" s="46" t="b">
        <f t="shared" si="179"/>
        <v>0</v>
      </c>
      <c r="EI93" s="46" t="b">
        <f t="shared" si="180"/>
        <v>0</v>
      </c>
      <c r="EK93" s="46" t="b">
        <f t="shared" si="181"/>
        <v>0</v>
      </c>
      <c r="EL93" s="46" t="b">
        <f t="shared" si="182"/>
        <v>0</v>
      </c>
      <c r="EM93" s="46" t="b">
        <f t="shared" si="183"/>
        <v>0</v>
      </c>
      <c r="EN93" s="46" t="b">
        <f t="shared" si="184"/>
        <v>0</v>
      </c>
      <c r="EO93" s="46" t="b">
        <f t="shared" si="185"/>
        <v>0</v>
      </c>
      <c r="EP93" s="46" t="b">
        <f t="shared" si="186"/>
        <v>0</v>
      </c>
      <c r="EQ93" s="46" t="b">
        <f t="shared" si="187"/>
        <v>0</v>
      </c>
      <c r="ER93" s="46" t="b">
        <f>OR(AA93='Tablas '!$T$4,AA93='Tablas '!$T$7,AA93='Tablas '!$T$8,AA93='Tablas '!$T$11)</f>
        <v>0</v>
      </c>
      <c r="ES93" s="46" t="str">
        <f t="shared" si="188"/>
        <v/>
      </c>
      <c r="ET93" s="46" t="str">
        <f t="shared" si="189"/>
        <v/>
      </c>
      <c r="EU93" s="46" t="str">
        <f t="shared" si="190"/>
        <v/>
      </c>
      <c r="EV93" s="46" t="b">
        <f t="shared" si="191"/>
        <v>0</v>
      </c>
      <c r="EW93" s="46" t="b">
        <f t="shared" si="192"/>
        <v>0</v>
      </c>
      <c r="EX93" s="46" t="b">
        <f t="shared" si="193"/>
        <v>0</v>
      </c>
      <c r="EY93" s="46" t="b">
        <f t="shared" si="194"/>
        <v>0</v>
      </c>
      <c r="EZ93" s="46" t="b">
        <f t="shared" si="195"/>
        <v>0</v>
      </c>
      <c r="FA93" s="46" t="b">
        <f t="shared" si="196"/>
        <v>0</v>
      </c>
      <c r="FB93" s="46" t="b">
        <f t="shared" si="197"/>
        <v>0</v>
      </c>
      <c r="FC93" s="46" t="str">
        <f t="shared" si="198"/>
        <v/>
      </c>
      <c r="FD93" s="46" t="str">
        <f t="shared" si="199"/>
        <v/>
      </c>
      <c r="FE93" s="46" t="b">
        <f t="shared" si="200"/>
        <v>0</v>
      </c>
      <c r="FF93" s="46" t="str">
        <f t="shared" si="201"/>
        <v/>
      </c>
      <c r="FG93" s="46" t="str">
        <f t="shared" si="202"/>
        <v/>
      </c>
      <c r="FH93" s="46" t="b">
        <f t="shared" si="203"/>
        <v>0</v>
      </c>
      <c r="FI93" s="46" t="str">
        <f t="shared" si="204"/>
        <v/>
      </c>
      <c r="FJ93" s="46" t="str">
        <f t="shared" si="205"/>
        <v/>
      </c>
      <c r="FK93" s="46" t="b">
        <f t="shared" si="206"/>
        <v>0</v>
      </c>
      <c r="FL93" s="46" t="str">
        <f t="shared" si="207"/>
        <v/>
      </c>
      <c r="FM93" s="46" t="str">
        <f t="shared" si="208"/>
        <v/>
      </c>
      <c r="FN93" s="46" t="b">
        <f t="shared" si="209"/>
        <v>0</v>
      </c>
      <c r="FO93" s="46" t="str">
        <f t="shared" si="210"/>
        <v/>
      </c>
      <c r="FP93" s="46" t="str">
        <f t="shared" si="211"/>
        <v/>
      </c>
      <c r="FQ93" s="46" t="b">
        <f t="shared" si="212"/>
        <v>0</v>
      </c>
      <c r="FR93" s="46" t="str">
        <f t="shared" si="213"/>
        <v/>
      </c>
      <c r="FS93" s="46" t="str">
        <f t="shared" si="214"/>
        <v/>
      </c>
      <c r="FT93" s="46" t="b">
        <f t="shared" si="215"/>
        <v>0</v>
      </c>
      <c r="FU93" s="46" t="str">
        <f t="shared" si="216"/>
        <v/>
      </c>
      <c r="FV93" s="46" t="str">
        <f t="shared" si="217"/>
        <v/>
      </c>
      <c r="FW93" s="46" t="b">
        <f t="shared" si="218"/>
        <v>0</v>
      </c>
      <c r="FX93" s="46" t="str">
        <f t="shared" si="219"/>
        <v/>
      </c>
      <c r="FY93" s="46" t="str">
        <f t="shared" si="220"/>
        <v/>
      </c>
      <c r="FZ93" s="46" t="b">
        <f t="shared" si="221"/>
        <v>0</v>
      </c>
      <c r="GA93" s="46" t="str">
        <f t="shared" si="222"/>
        <v/>
      </c>
      <c r="GB93" s="46" t="str">
        <f t="shared" si="223"/>
        <v/>
      </c>
      <c r="GC93" s="46" t="b">
        <f t="shared" si="224"/>
        <v>0</v>
      </c>
      <c r="GD93" s="46" t="str">
        <f t="shared" si="225"/>
        <v/>
      </c>
      <c r="GE93" s="46" t="str">
        <f t="shared" si="226"/>
        <v/>
      </c>
      <c r="GF93" s="46" t="b">
        <f t="shared" si="227"/>
        <v>0</v>
      </c>
      <c r="GG93" s="46" t="b">
        <f t="shared" si="228"/>
        <v>0</v>
      </c>
      <c r="GH93" s="46" t="str">
        <f t="shared" si="229"/>
        <v/>
      </c>
      <c r="GI93" s="46" t="str">
        <f t="shared" si="230"/>
        <v/>
      </c>
      <c r="GJ93" s="46" t="str">
        <f t="shared" si="231"/>
        <v/>
      </c>
      <c r="GK93" s="46" t="b">
        <f t="shared" si="232"/>
        <v>0</v>
      </c>
      <c r="GL93" s="46" t="str">
        <f t="shared" si="233"/>
        <v/>
      </c>
      <c r="GM93" s="46" t="str">
        <f t="shared" si="234"/>
        <v/>
      </c>
      <c r="GN93" s="46" t="str">
        <f t="shared" si="235"/>
        <v/>
      </c>
      <c r="GO93" s="46" t="b">
        <f t="shared" si="236"/>
        <v>0</v>
      </c>
      <c r="GP93" s="46" t="str">
        <f t="shared" si="237"/>
        <v/>
      </c>
      <c r="GQ93" s="46" t="str">
        <f t="shared" si="238"/>
        <v/>
      </c>
      <c r="GR93" s="46" t="b">
        <f t="shared" si="239"/>
        <v>0</v>
      </c>
      <c r="GS93" s="46" t="str">
        <f t="shared" si="240"/>
        <v/>
      </c>
      <c r="GT93" s="46" t="str">
        <f t="shared" si="241"/>
        <v/>
      </c>
      <c r="GU93" s="46" t="b">
        <f t="shared" si="242"/>
        <v>0</v>
      </c>
      <c r="GV93" s="46" t="b">
        <f t="shared" si="243"/>
        <v>0</v>
      </c>
      <c r="GW93" s="46" t="b">
        <f t="shared" si="244"/>
        <v>0</v>
      </c>
      <c r="GX93" s="46" t="b">
        <f t="shared" si="245"/>
        <v>0</v>
      </c>
      <c r="GY93" s="46" t="b">
        <f t="shared" si="246"/>
        <v>0</v>
      </c>
      <c r="GZ93" s="46" t="b">
        <f t="shared" si="247"/>
        <v>0</v>
      </c>
      <c r="HA93" s="46" t="b">
        <f t="shared" si="248"/>
        <v>0</v>
      </c>
      <c r="HB93" s="46" t="b">
        <f t="shared" si="249"/>
        <v>0</v>
      </c>
      <c r="HC93" s="46" t="b">
        <f t="shared" si="250"/>
        <v>0</v>
      </c>
      <c r="HD93" s="46" t="b">
        <f t="shared" si="251"/>
        <v>0</v>
      </c>
      <c r="HE93" s="46" t="b">
        <f t="shared" si="252"/>
        <v>0</v>
      </c>
      <c r="HF93" s="46" t="b">
        <f t="shared" si="253"/>
        <v>0</v>
      </c>
      <c r="HG93" s="46" t="b">
        <f t="shared" si="254"/>
        <v>0</v>
      </c>
      <c r="HH93" s="46" t="b">
        <f t="shared" si="255"/>
        <v>0</v>
      </c>
      <c r="HI93" s="46" t="b">
        <f t="shared" si="256"/>
        <v>0</v>
      </c>
      <c r="HJ93" s="46" t="b">
        <f t="shared" si="257"/>
        <v>0</v>
      </c>
      <c r="HK93" s="46" t="b">
        <f t="shared" si="258"/>
        <v>0</v>
      </c>
      <c r="HL93" s="46" t="b">
        <f t="shared" si="259"/>
        <v>0</v>
      </c>
      <c r="HM93" s="46" t="b">
        <f t="shared" si="260"/>
        <v>0</v>
      </c>
      <c r="HN93" s="46" t="b">
        <f t="shared" si="261"/>
        <v>0</v>
      </c>
      <c r="HO93" s="46" t="b">
        <f t="shared" si="262"/>
        <v>0</v>
      </c>
      <c r="HP93" s="46" t="b">
        <f t="shared" si="263"/>
        <v>0</v>
      </c>
      <c r="HQ93" s="46" t="str">
        <f t="shared" si="264"/>
        <v/>
      </c>
      <c r="HR93" s="46" t="str">
        <f t="shared" si="265"/>
        <v/>
      </c>
      <c r="HS93" s="46" t="str">
        <f t="shared" si="266"/>
        <v/>
      </c>
      <c r="HT93" s="46" t="b">
        <f t="shared" si="267"/>
        <v>0</v>
      </c>
      <c r="HU93" s="46" t="b">
        <f t="shared" si="268"/>
        <v>0</v>
      </c>
      <c r="HV93" s="46" t="b">
        <f t="shared" si="269"/>
        <v>0</v>
      </c>
      <c r="HW93" s="46" t="b">
        <f t="shared" si="270"/>
        <v>0</v>
      </c>
      <c r="HX93" s="46" t="b">
        <f t="shared" si="271"/>
        <v>0</v>
      </c>
      <c r="HY93" s="46" t="b">
        <f t="shared" si="272"/>
        <v>0</v>
      </c>
      <c r="HZ93" s="46" t="b">
        <f t="shared" si="273"/>
        <v>0</v>
      </c>
      <c r="IA93" s="46" t="str">
        <f t="shared" si="274"/>
        <v/>
      </c>
      <c r="IB93" s="46" t="str">
        <f t="shared" si="275"/>
        <v/>
      </c>
      <c r="IC93" s="46" t="str">
        <f t="shared" si="276"/>
        <v/>
      </c>
      <c r="ID93" s="46" t="str">
        <f t="shared" si="277"/>
        <v/>
      </c>
      <c r="IE93" s="46" t="b">
        <f t="shared" si="278"/>
        <v>0</v>
      </c>
      <c r="IF93" s="46" t="str">
        <f t="shared" si="279"/>
        <v/>
      </c>
      <c r="IG93" s="46" t="str">
        <f t="shared" si="280"/>
        <v/>
      </c>
      <c r="IH93" s="46" t="b">
        <f t="shared" si="281"/>
        <v>0</v>
      </c>
      <c r="II93" s="46" t="b">
        <f t="shared" si="282"/>
        <v>0</v>
      </c>
      <c r="IJ93" s="46" t="b">
        <f t="shared" si="283"/>
        <v>0</v>
      </c>
      <c r="IK93" s="46" t="str">
        <f t="shared" si="284"/>
        <v/>
      </c>
      <c r="IL93" s="46" t="str">
        <f t="shared" si="285"/>
        <v/>
      </c>
      <c r="IM93" s="46" t="b">
        <f t="shared" si="286"/>
        <v>0</v>
      </c>
      <c r="IN93" s="46" t="b">
        <f t="shared" si="287"/>
        <v>0</v>
      </c>
      <c r="IO93" s="46" t="b">
        <f t="shared" si="288"/>
        <v>0</v>
      </c>
      <c r="IP93" s="46" t="b">
        <f t="shared" si="289"/>
        <v>0</v>
      </c>
      <c r="IQ93" s="46" t="b">
        <f t="shared" si="290"/>
        <v>0</v>
      </c>
      <c r="IR93" s="46" t="b">
        <f t="shared" si="291"/>
        <v>0</v>
      </c>
      <c r="IS93" s="46" t="b">
        <f t="shared" si="292"/>
        <v>0</v>
      </c>
      <c r="IT93" s="46" t="b">
        <f t="shared" si="293"/>
        <v>0</v>
      </c>
      <c r="IU93" s="46" t="b">
        <f t="shared" si="294"/>
        <v>0</v>
      </c>
      <c r="IV93" s="46" t="b">
        <f t="shared" si="295"/>
        <v>0</v>
      </c>
      <c r="IW93" s="46" t="b">
        <f t="shared" si="296"/>
        <v>0</v>
      </c>
      <c r="IX93" s="46" t="b">
        <f t="shared" si="297"/>
        <v>0</v>
      </c>
      <c r="IY93" s="46" t="b">
        <f t="shared" si="298"/>
        <v>0</v>
      </c>
    </row>
    <row r="94" spans="2:259" x14ac:dyDescent="0.3">
      <c r="B94" s="48">
        <v>82</v>
      </c>
      <c r="C94" s="61" t="str">
        <f t="shared" si="164"/>
        <v/>
      </c>
      <c r="D94" s="53"/>
      <c r="E94" s="52"/>
      <c r="F94" s="112"/>
      <c r="G94" s="52"/>
      <c r="H94" s="53"/>
      <c r="I94" s="52"/>
      <c r="J94" s="52"/>
      <c r="K94" s="53"/>
      <c r="L94" s="55"/>
      <c r="M94" s="108"/>
      <c r="N94" s="56"/>
      <c r="O94" s="52"/>
      <c r="P94" s="52"/>
      <c r="Q94" s="52"/>
      <c r="R94" s="52"/>
      <c r="S94" s="52"/>
      <c r="T94" s="53"/>
      <c r="U94" s="52"/>
      <c r="V94" s="52"/>
      <c r="W94" s="55"/>
      <c r="X94" s="55"/>
      <c r="Y94" s="52"/>
      <c r="Z94" s="55"/>
      <c r="AA94" s="52"/>
      <c r="AB94" s="53"/>
      <c r="AC94" s="53"/>
      <c r="AD94" s="53"/>
      <c r="AE94" s="57"/>
      <c r="AF94" s="113"/>
      <c r="AG94" s="57"/>
      <c r="AH94" s="58"/>
      <c r="AI94" s="58"/>
      <c r="AJ94" s="58"/>
      <c r="AK94" s="114"/>
      <c r="AL94" s="58"/>
      <c r="AM94" s="114"/>
      <c r="AN94" s="58"/>
      <c r="AO94" s="114"/>
      <c r="AP94" s="58"/>
      <c r="AQ94" s="114"/>
      <c r="AR94" s="58"/>
      <c r="AS94" s="114"/>
      <c r="AT94" s="58"/>
      <c r="AU94" s="114"/>
      <c r="AV94" s="58"/>
      <c r="AW94" s="114"/>
      <c r="AX94" s="58"/>
      <c r="AY94" s="114"/>
      <c r="AZ94" s="58"/>
      <c r="BA94" s="114"/>
      <c r="BB94" s="58"/>
      <c r="BC94" s="114"/>
      <c r="BD94" s="58"/>
      <c r="BE94" s="58"/>
      <c r="BF94" s="58"/>
      <c r="BG94" s="59"/>
      <c r="BH94" s="58"/>
      <c r="BI94" s="114"/>
      <c r="BJ94" s="53"/>
      <c r="BK94" s="58"/>
      <c r="BL94" s="114"/>
      <c r="BM94" s="58"/>
      <c r="BN94" s="114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3"/>
      <c r="CL94" s="58"/>
      <c r="CM94" s="58"/>
      <c r="CN94" s="60"/>
      <c r="CO94" s="57"/>
      <c r="CP94" s="58"/>
      <c r="CQ94" s="60"/>
      <c r="CR94" s="57"/>
      <c r="CS94" s="58"/>
      <c r="CT94" s="59"/>
      <c r="CU94" s="58"/>
      <c r="CV94" s="59"/>
      <c r="CW94" s="58"/>
      <c r="CX94" s="59"/>
      <c r="CY94" s="58"/>
      <c r="CZ94" s="58"/>
      <c r="DA94" s="58"/>
      <c r="DB94" s="53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7"/>
      <c r="DO94" s="57"/>
      <c r="DP94" s="57"/>
      <c r="DQ94" s="76" t="str">
        <f t="shared" si="165"/>
        <v/>
      </c>
      <c r="DR94" s="53"/>
      <c r="DS94" s="46" t="b">
        <f t="shared" si="166"/>
        <v>0</v>
      </c>
      <c r="DT94" s="46" t="str">
        <f t="shared" si="167"/>
        <v/>
      </c>
      <c r="DU94" s="46" t="b">
        <f t="shared" si="168"/>
        <v>0</v>
      </c>
      <c r="DV94" s="46" t="b">
        <f t="shared" si="169"/>
        <v>0</v>
      </c>
      <c r="DW94" s="46" t="b">
        <f t="shared" si="170"/>
        <v>0</v>
      </c>
      <c r="DY94" s="46" t="b">
        <f t="shared" si="171"/>
        <v>0</v>
      </c>
      <c r="DZ94" s="46" t="b">
        <f t="shared" si="172"/>
        <v>0</v>
      </c>
      <c r="EB94" s="46" t="b">
        <f t="shared" si="173"/>
        <v>0</v>
      </c>
      <c r="EC94" s="46" t="b">
        <f t="shared" si="174"/>
        <v>0</v>
      </c>
      <c r="ED94" s="46" t="b">
        <f t="shared" si="175"/>
        <v>0</v>
      </c>
      <c r="EE94" s="46" t="b">
        <f t="shared" si="176"/>
        <v>0</v>
      </c>
      <c r="EF94" s="46" t="b">
        <f t="shared" si="177"/>
        <v>0</v>
      </c>
      <c r="EG94" s="46" t="b">
        <f t="shared" si="178"/>
        <v>0</v>
      </c>
      <c r="EH94" s="46" t="b">
        <f t="shared" si="179"/>
        <v>0</v>
      </c>
      <c r="EI94" s="46" t="b">
        <f t="shared" si="180"/>
        <v>0</v>
      </c>
      <c r="EK94" s="46" t="b">
        <f t="shared" si="181"/>
        <v>0</v>
      </c>
      <c r="EL94" s="46" t="b">
        <f t="shared" si="182"/>
        <v>0</v>
      </c>
      <c r="EM94" s="46" t="b">
        <f t="shared" si="183"/>
        <v>0</v>
      </c>
      <c r="EN94" s="46" t="b">
        <f t="shared" si="184"/>
        <v>0</v>
      </c>
      <c r="EO94" s="46" t="b">
        <f t="shared" si="185"/>
        <v>0</v>
      </c>
      <c r="EP94" s="46" t="b">
        <f t="shared" si="186"/>
        <v>0</v>
      </c>
      <c r="EQ94" s="46" t="b">
        <f t="shared" si="187"/>
        <v>0</v>
      </c>
      <c r="ER94" s="46" t="b">
        <f>OR(AA94='Tablas '!$T$4,AA94='Tablas '!$T$7,AA94='Tablas '!$T$8,AA94='Tablas '!$T$11)</f>
        <v>0</v>
      </c>
      <c r="ES94" s="46" t="str">
        <f t="shared" si="188"/>
        <v/>
      </c>
      <c r="ET94" s="46" t="str">
        <f t="shared" si="189"/>
        <v/>
      </c>
      <c r="EU94" s="46" t="str">
        <f t="shared" si="190"/>
        <v/>
      </c>
      <c r="EV94" s="46" t="b">
        <f t="shared" si="191"/>
        <v>0</v>
      </c>
      <c r="EW94" s="46" t="b">
        <f t="shared" si="192"/>
        <v>0</v>
      </c>
      <c r="EX94" s="46" t="b">
        <f t="shared" si="193"/>
        <v>0</v>
      </c>
      <c r="EY94" s="46" t="b">
        <f t="shared" si="194"/>
        <v>0</v>
      </c>
      <c r="EZ94" s="46" t="b">
        <f t="shared" si="195"/>
        <v>0</v>
      </c>
      <c r="FA94" s="46" t="b">
        <f t="shared" si="196"/>
        <v>0</v>
      </c>
      <c r="FB94" s="46" t="b">
        <f t="shared" si="197"/>
        <v>0</v>
      </c>
      <c r="FC94" s="46" t="str">
        <f t="shared" si="198"/>
        <v/>
      </c>
      <c r="FD94" s="46" t="str">
        <f t="shared" si="199"/>
        <v/>
      </c>
      <c r="FE94" s="46" t="b">
        <f t="shared" si="200"/>
        <v>0</v>
      </c>
      <c r="FF94" s="46" t="str">
        <f t="shared" si="201"/>
        <v/>
      </c>
      <c r="FG94" s="46" t="str">
        <f t="shared" si="202"/>
        <v/>
      </c>
      <c r="FH94" s="46" t="b">
        <f t="shared" si="203"/>
        <v>0</v>
      </c>
      <c r="FI94" s="46" t="str">
        <f t="shared" si="204"/>
        <v/>
      </c>
      <c r="FJ94" s="46" t="str">
        <f t="shared" si="205"/>
        <v/>
      </c>
      <c r="FK94" s="46" t="b">
        <f t="shared" si="206"/>
        <v>0</v>
      </c>
      <c r="FL94" s="46" t="str">
        <f t="shared" si="207"/>
        <v/>
      </c>
      <c r="FM94" s="46" t="str">
        <f t="shared" si="208"/>
        <v/>
      </c>
      <c r="FN94" s="46" t="b">
        <f t="shared" si="209"/>
        <v>0</v>
      </c>
      <c r="FO94" s="46" t="str">
        <f t="shared" si="210"/>
        <v/>
      </c>
      <c r="FP94" s="46" t="str">
        <f t="shared" si="211"/>
        <v/>
      </c>
      <c r="FQ94" s="46" t="b">
        <f t="shared" si="212"/>
        <v>0</v>
      </c>
      <c r="FR94" s="46" t="str">
        <f t="shared" si="213"/>
        <v/>
      </c>
      <c r="FS94" s="46" t="str">
        <f t="shared" si="214"/>
        <v/>
      </c>
      <c r="FT94" s="46" t="b">
        <f t="shared" si="215"/>
        <v>0</v>
      </c>
      <c r="FU94" s="46" t="str">
        <f t="shared" si="216"/>
        <v/>
      </c>
      <c r="FV94" s="46" t="str">
        <f t="shared" si="217"/>
        <v/>
      </c>
      <c r="FW94" s="46" t="b">
        <f t="shared" si="218"/>
        <v>0</v>
      </c>
      <c r="FX94" s="46" t="str">
        <f t="shared" si="219"/>
        <v/>
      </c>
      <c r="FY94" s="46" t="str">
        <f t="shared" si="220"/>
        <v/>
      </c>
      <c r="FZ94" s="46" t="b">
        <f t="shared" si="221"/>
        <v>0</v>
      </c>
      <c r="GA94" s="46" t="str">
        <f t="shared" si="222"/>
        <v/>
      </c>
      <c r="GB94" s="46" t="str">
        <f t="shared" si="223"/>
        <v/>
      </c>
      <c r="GC94" s="46" t="b">
        <f t="shared" si="224"/>
        <v>0</v>
      </c>
      <c r="GD94" s="46" t="str">
        <f t="shared" si="225"/>
        <v/>
      </c>
      <c r="GE94" s="46" t="str">
        <f t="shared" si="226"/>
        <v/>
      </c>
      <c r="GF94" s="46" t="b">
        <f t="shared" si="227"/>
        <v>0</v>
      </c>
      <c r="GG94" s="46" t="b">
        <f t="shared" si="228"/>
        <v>0</v>
      </c>
      <c r="GH94" s="46" t="str">
        <f t="shared" si="229"/>
        <v/>
      </c>
      <c r="GI94" s="46" t="str">
        <f t="shared" si="230"/>
        <v/>
      </c>
      <c r="GJ94" s="46" t="str">
        <f t="shared" si="231"/>
        <v/>
      </c>
      <c r="GK94" s="46" t="b">
        <f t="shared" si="232"/>
        <v>0</v>
      </c>
      <c r="GL94" s="46" t="str">
        <f t="shared" si="233"/>
        <v/>
      </c>
      <c r="GM94" s="46" t="str">
        <f t="shared" si="234"/>
        <v/>
      </c>
      <c r="GN94" s="46" t="str">
        <f t="shared" si="235"/>
        <v/>
      </c>
      <c r="GO94" s="46" t="b">
        <f t="shared" si="236"/>
        <v>0</v>
      </c>
      <c r="GP94" s="46" t="str">
        <f t="shared" si="237"/>
        <v/>
      </c>
      <c r="GQ94" s="46" t="str">
        <f t="shared" si="238"/>
        <v/>
      </c>
      <c r="GR94" s="46" t="b">
        <f t="shared" si="239"/>
        <v>0</v>
      </c>
      <c r="GS94" s="46" t="str">
        <f t="shared" si="240"/>
        <v/>
      </c>
      <c r="GT94" s="46" t="str">
        <f t="shared" si="241"/>
        <v/>
      </c>
      <c r="GU94" s="46" t="b">
        <f t="shared" si="242"/>
        <v>0</v>
      </c>
      <c r="GV94" s="46" t="b">
        <f t="shared" si="243"/>
        <v>0</v>
      </c>
      <c r="GW94" s="46" t="b">
        <f t="shared" si="244"/>
        <v>0</v>
      </c>
      <c r="GX94" s="46" t="b">
        <f t="shared" si="245"/>
        <v>0</v>
      </c>
      <c r="GY94" s="46" t="b">
        <f t="shared" si="246"/>
        <v>0</v>
      </c>
      <c r="GZ94" s="46" t="b">
        <f t="shared" si="247"/>
        <v>0</v>
      </c>
      <c r="HA94" s="46" t="b">
        <f t="shared" si="248"/>
        <v>0</v>
      </c>
      <c r="HB94" s="46" t="b">
        <f t="shared" si="249"/>
        <v>0</v>
      </c>
      <c r="HC94" s="46" t="b">
        <f t="shared" si="250"/>
        <v>0</v>
      </c>
      <c r="HD94" s="46" t="b">
        <f t="shared" si="251"/>
        <v>0</v>
      </c>
      <c r="HE94" s="46" t="b">
        <f t="shared" si="252"/>
        <v>0</v>
      </c>
      <c r="HF94" s="46" t="b">
        <f t="shared" si="253"/>
        <v>0</v>
      </c>
      <c r="HG94" s="46" t="b">
        <f t="shared" si="254"/>
        <v>0</v>
      </c>
      <c r="HH94" s="46" t="b">
        <f t="shared" si="255"/>
        <v>0</v>
      </c>
      <c r="HI94" s="46" t="b">
        <f t="shared" si="256"/>
        <v>0</v>
      </c>
      <c r="HJ94" s="46" t="b">
        <f t="shared" si="257"/>
        <v>0</v>
      </c>
      <c r="HK94" s="46" t="b">
        <f t="shared" si="258"/>
        <v>0</v>
      </c>
      <c r="HL94" s="46" t="b">
        <f t="shared" si="259"/>
        <v>0</v>
      </c>
      <c r="HM94" s="46" t="b">
        <f t="shared" si="260"/>
        <v>0</v>
      </c>
      <c r="HN94" s="46" t="b">
        <f t="shared" si="261"/>
        <v>0</v>
      </c>
      <c r="HO94" s="46" t="b">
        <f t="shared" si="262"/>
        <v>0</v>
      </c>
      <c r="HP94" s="46" t="b">
        <f t="shared" si="263"/>
        <v>0</v>
      </c>
      <c r="HQ94" s="46" t="str">
        <f t="shared" si="264"/>
        <v/>
      </c>
      <c r="HR94" s="46" t="str">
        <f t="shared" si="265"/>
        <v/>
      </c>
      <c r="HS94" s="46" t="str">
        <f t="shared" si="266"/>
        <v/>
      </c>
      <c r="HT94" s="46" t="b">
        <f t="shared" si="267"/>
        <v>0</v>
      </c>
      <c r="HU94" s="46" t="b">
        <f t="shared" si="268"/>
        <v>0</v>
      </c>
      <c r="HV94" s="46" t="b">
        <f t="shared" si="269"/>
        <v>0</v>
      </c>
      <c r="HW94" s="46" t="b">
        <f t="shared" si="270"/>
        <v>0</v>
      </c>
      <c r="HX94" s="46" t="b">
        <f t="shared" si="271"/>
        <v>0</v>
      </c>
      <c r="HY94" s="46" t="b">
        <f t="shared" si="272"/>
        <v>0</v>
      </c>
      <c r="HZ94" s="46" t="b">
        <f t="shared" si="273"/>
        <v>0</v>
      </c>
      <c r="IA94" s="46" t="str">
        <f t="shared" si="274"/>
        <v/>
      </c>
      <c r="IB94" s="46" t="str">
        <f t="shared" si="275"/>
        <v/>
      </c>
      <c r="IC94" s="46" t="str">
        <f t="shared" si="276"/>
        <v/>
      </c>
      <c r="ID94" s="46" t="str">
        <f t="shared" si="277"/>
        <v/>
      </c>
      <c r="IE94" s="46" t="b">
        <f t="shared" si="278"/>
        <v>0</v>
      </c>
      <c r="IF94" s="46" t="str">
        <f t="shared" si="279"/>
        <v/>
      </c>
      <c r="IG94" s="46" t="str">
        <f t="shared" si="280"/>
        <v/>
      </c>
      <c r="IH94" s="46" t="b">
        <f t="shared" si="281"/>
        <v>0</v>
      </c>
      <c r="II94" s="46" t="b">
        <f t="shared" si="282"/>
        <v>0</v>
      </c>
      <c r="IJ94" s="46" t="b">
        <f t="shared" si="283"/>
        <v>0</v>
      </c>
      <c r="IK94" s="46" t="str">
        <f t="shared" si="284"/>
        <v/>
      </c>
      <c r="IL94" s="46" t="str">
        <f t="shared" si="285"/>
        <v/>
      </c>
      <c r="IM94" s="46" t="b">
        <f t="shared" si="286"/>
        <v>0</v>
      </c>
      <c r="IN94" s="46" t="b">
        <f t="shared" si="287"/>
        <v>0</v>
      </c>
      <c r="IO94" s="46" t="b">
        <f t="shared" si="288"/>
        <v>0</v>
      </c>
      <c r="IP94" s="46" t="b">
        <f t="shared" si="289"/>
        <v>0</v>
      </c>
      <c r="IQ94" s="46" t="b">
        <f t="shared" si="290"/>
        <v>0</v>
      </c>
      <c r="IR94" s="46" t="b">
        <f t="shared" si="291"/>
        <v>0</v>
      </c>
      <c r="IS94" s="46" t="b">
        <f t="shared" si="292"/>
        <v>0</v>
      </c>
      <c r="IT94" s="46" t="b">
        <f t="shared" si="293"/>
        <v>0</v>
      </c>
      <c r="IU94" s="46" t="b">
        <f t="shared" si="294"/>
        <v>0</v>
      </c>
      <c r="IV94" s="46" t="b">
        <f t="shared" si="295"/>
        <v>0</v>
      </c>
      <c r="IW94" s="46" t="b">
        <f t="shared" si="296"/>
        <v>0</v>
      </c>
      <c r="IX94" s="46" t="b">
        <f t="shared" si="297"/>
        <v>0</v>
      </c>
      <c r="IY94" s="46" t="b">
        <f t="shared" si="298"/>
        <v>0</v>
      </c>
    </row>
    <row r="95" spans="2:259" x14ac:dyDescent="0.3">
      <c r="B95" s="48">
        <v>83</v>
      </c>
      <c r="C95" s="61" t="str">
        <f t="shared" si="164"/>
        <v/>
      </c>
      <c r="D95" s="53"/>
      <c r="E95" s="52"/>
      <c r="F95" s="112"/>
      <c r="G95" s="52"/>
      <c r="H95" s="53"/>
      <c r="I95" s="52"/>
      <c r="J95" s="52"/>
      <c r="K95" s="53"/>
      <c r="L95" s="55"/>
      <c r="M95" s="108"/>
      <c r="N95" s="56"/>
      <c r="O95" s="52"/>
      <c r="P95" s="52"/>
      <c r="Q95" s="52"/>
      <c r="R95" s="52"/>
      <c r="S95" s="52"/>
      <c r="T95" s="53"/>
      <c r="U95" s="52"/>
      <c r="V95" s="52"/>
      <c r="W95" s="55"/>
      <c r="X95" s="55"/>
      <c r="Y95" s="52"/>
      <c r="Z95" s="55"/>
      <c r="AA95" s="52"/>
      <c r="AB95" s="53"/>
      <c r="AC95" s="53"/>
      <c r="AD95" s="53"/>
      <c r="AE95" s="57"/>
      <c r="AF95" s="113"/>
      <c r="AG95" s="57"/>
      <c r="AH95" s="58"/>
      <c r="AI95" s="58"/>
      <c r="AJ95" s="58"/>
      <c r="AK95" s="114"/>
      <c r="AL95" s="58"/>
      <c r="AM95" s="114"/>
      <c r="AN95" s="58"/>
      <c r="AO95" s="114"/>
      <c r="AP95" s="58"/>
      <c r="AQ95" s="114"/>
      <c r="AR95" s="58"/>
      <c r="AS95" s="114"/>
      <c r="AT95" s="58"/>
      <c r="AU95" s="114"/>
      <c r="AV95" s="58"/>
      <c r="AW95" s="114"/>
      <c r="AX95" s="58"/>
      <c r="AY95" s="114"/>
      <c r="AZ95" s="58"/>
      <c r="BA95" s="114"/>
      <c r="BB95" s="58"/>
      <c r="BC95" s="114"/>
      <c r="BD95" s="58"/>
      <c r="BE95" s="58"/>
      <c r="BF95" s="58"/>
      <c r="BG95" s="59"/>
      <c r="BH95" s="58"/>
      <c r="BI95" s="114"/>
      <c r="BJ95" s="53"/>
      <c r="BK95" s="58"/>
      <c r="BL95" s="114"/>
      <c r="BM95" s="58"/>
      <c r="BN95" s="114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3"/>
      <c r="CL95" s="58"/>
      <c r="CM95" s="58"/>
      <c r="CN95" s="60"/>
      <c r="CO95" s="57"/>
      <c r="CP95" s="58"/>
      <c r="CQ95" s="60"/>
      <c r="CR95" s="57"/>
      <c r="CS95" s="58"/>
      <c r="CT95" s="59"/>
      <c r="CU95" s="58"/>
      <c r="CV95" s="59"/>
      <c r="CW95" s="58"/>
      <c r="CX95" s="59"/>
      <c r="CY95" s="58"/>
      <c r="CZ95" s="58"/>
      <c r="DA95" s="58"/>
      <c r="DB95" s="53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7"/>
      <c r="DO95" s="57"/>
      <c r="DP95" s="57"/>
      <c r="DQ95" s="76" t="str">
        <f t="shared" si="165"/>
        <v/>
      </c>
      <c r="DR95" s="53"/>
      <c r="DS95" s="46" t="b">
        <f t="shared" si="166"/>
        <v>0</v>
      </c>
      <c r="DT95" s="46" t="str">
        <f t="shared" si="167"/>
        <v/>
      </c>
      <c r="DU95" s="46" t="b">
        <f t="shared" si="168"/>
        <v>0</v>
      </c>
      <c r="DV95" s="46" t="b">
        <f t="shared" si="169"/>
        <v>0</v>
      </c>
      <c r="DW95" s="46" t="b">
        <f t="shared" si="170"/>
        <v>0</v>
      </c>
      <c r="DY95" s="46" t="b">
        <f t="shared" si="171"/>
        <v>0</v>
      </c>
      <c r="DZ95" s="46" t="b">
        <f t="shared" si="172"/>
        <v>0</v>
      </c>
      <c r="EB95" s="46" t="b">
        <f t="shared" si="173"/>
        <v>0</v>
      </c>
      <c r="EC95" s="46" t="b">
        <f t="shared" si="174"/>
        <v>0</v>
      </c>
      <c r="ED95" s="46" t="b">
        <f t="shared" si="175"/>
        <v>0</v>
      </c>
      <c r="EE95" s="46" t="b">
        <f t="shared" si="176"/>
        <v>0</v>
      </c>
      <c r="EF95" s="46" t="b">
        <f t="shared" si="177"/>
        <v>0</v>
      </c>
      <c r="EG95" s="46" t="b">
        <f t="shared" si="178"/>
        <v>0</v>
      </c>
      <c r="EH95" s="46" t="b">
        <f t="shared" si="179"/>
        <v>0</v>
      </c>
      <c r="EI95" s="46" t="b">
        <f t="shared" si="180"/>
        <v>0</v>
      </c>
      <c r="EK95" s="46" t="b">
        <f t="shared" si="181"/>
        <v>0</v>
      </c>
      <c r="EL95" s="46" t="b">
        <f t="shared" si="182"/>
        <v>0</v>
      </c>
      <c r="EM95" s="46" t="b">
        <f t="shared" si="183"/>
        <v>0</v>
      </c>
      <c r="EN95" s="46" t="b">
        <f t="shared" si="184"/>
        <v>0</v>
      </c>
      <c r="EO95" s="46" t="b">
        <f t="shared" si="185"/>
        <v>0</v>
      </c>
      <c r="EP95" s="46" t="b">
        <f t="shared" si="186"/>
        <v>0</v>
      </c>
      <c r="EQ95" s="46" t="b">
        <f t="shared" si="187"/>
        <v>0</v>
      </c>
      <c r="ER95" s="46" t="b">
        <f>OR(AA95='Tablas '!$T$4,AA95='Tablas '!$T$7,AA95='Tablas '!$T$8,AA95='Tablas '!$T$11)</f>
        <v>0</v>
      </c>
      <c r="ES95" s="46" t="str">
        <f t="shared" si="188"/>
        <v/>
      </c>
      <c r="ET95" s="46" t="str">
        <f t="shared" si="189"/>
        <v/>
      </c>
      <c r="EU95" s="46" t="str">
        <f t="shared" si="190"/>
        <v/>
      </c>
      <c r="EV95" s="46" t="b">
        <f t="shared" si="191"/>
        <v>0</v>
      </c>
      <c r="EW95" s="46" t="b">
        <f t="shared" si="192"/>
        <v>0</v>
      </c>
      <c r="EX95" s="46" t="b">
        <f t="shared" si="193"/>
        <v>0</v>
      </c>
      <c r="EY95" s="46" t="b">
        <f t="shared" si="194"/>
        <v>0</v>
      </c>
      <c r="EZ95" s="46" t="b">
        <f t="shared" si="195"/>
        <v>0</v>
      </c>
      <c r="FA95" s="46" t="b">
        <f t="shared" si="196"/>
        <v>0</v>
      </c>
      <c r="FB95" s="46" t="b">
        <f t="shared" si="197"/>
        <v>0</v>
      </c>
      <c r="FC95" s="46" t="str">
        <f t="shared" si="198"/>
        <v/>
      </c>
      <c r="FD95" s="46" t="str">
        <f t="shared" si="199"/>
        <v/>
      </c>
      <c r="FE95" s="46" t="b">
        <f t="shared" si="200"/>
        <v>0</v>
      </c>
      <c r="FF95" s="46" t="str">
        <f t="shared" si="201"/>
        <v/>
      </c>
      <c r="FG95" s="46" t="str">
        <f t="shared" si="202"/>
        <v/>
      </c>
      <c r="FH95" s="46" t="b">
        <f t="shared" si="203"/>
        <v>0</v>
      </c>
      <c r="FI95" s="46" t="str">
        <f t="shared" si="204"/>
        <v/>
      </c>
      <c r="FJ95" s="46" t="str">
        <f t="shared" si="205"/>
        <v/>
      </c>
      <c r="FK95" s="46" t="b">
        <f t="shared" si="206"/>
        <v>0</v>
      </c>
      <c r="FL95" s="46" t="str">
        <f t="shared" si="207"/>
        <v/>
      </c>
      <c r="FM95" s="46" t="str">
        <f t="shared" si="208"/>
        <v/>
      </c>
      <c r="FN95" s="46" t="b">
        <f t="shared" si="209"/>
        <v>0</v>
      </c>
      <c r="FO95" s="46" t="str">
        <f t="shared" si="210"/>
        <v/>
      </c>
      <c r="FP95" s="46" t="str">
        <f t="shared" si="211"/>
        <v/>
      </c>
      <c r="FQ95" s="46" t="b">
        <f t="shared" si="212"/>
        <v>0</v>
      </c>
      <c r="FR95" s="46" t="str">
        <f t="shared" si="213"/>
        <v/>
      </c>
      <c r="FS95" s="46" t="str">
        <f t="shared" si="214"/>
        <v/>
      </c>
      <c r="FT95" s="46" t="b">
        <f t="shared" si="215"/>
        <v>0</v>
      </c>
      <c r="FU95" s="46" t="str">
        <f t="shared" si="216"/>
        <v/>
      </c>
      <c r="FV95" s="46" t="str">
        <f t="shared" si="217"/>
        <v/>
      </c>
      <c r="FW95" s="46" t="b">
        <f t="shared" si="218"/>
        <v>0</v>
      </c>
      <c r="FX95" s="46" t="str">
        <f t="shared" si="219"/>
        <v/>
      </c>
      <c r="FY95" s="46" t="str">
        <f t="shared" si="220"/>
        <v/>
      </c>
      <c r="FZ95" s="46" t="b">
        <f t="shared" si="221"/>
        <v>0</v>
      </c>
      <c r="GA95" s="46" t="str">
        <f t="shared" si="222"/>
        <v/>
      </c>
      <c r="GB95" s="46" t="str">
        <f t="shared" si="223"/>
        <v/>
      </c>
      <c r="GC95" s="46" t="b">
        <f t="shared" si="224"/>
        <v>0</v>
      </c>
      <c r="GD95" s="46" t="str">
        <f t="shared" si="225"/>
        <v/>
      </c>
      <c r="GE95" s="46" t="str">
        <f t="shared" si="226"/>
        <v/>
      </c>
      <c r="GF95" s="46" t="b">
        <f t="shared" si="227"/>
        <v>0</v>
      </c>
      <c r="GG95" s="46" t="b">
        <f t="shared" si="228"/>
        <v>0</v>
      </c>
      <c r="GH95" s="46" t="str">
        <f t="shared" si="229"/>
        <v/>
      </c>
      <c r="GI95" s="46" t="str">
        <f t="shared" si="230"/>
        <v/>
      </c>
      <c r="GJ95" s="46" t="str">
        <f t="shared" si="231"/>
        <v/>
      </c>
      <c r="GK95" s="46" t="b">
        <f t="shared" si="232"/>
        <v>0</v>
      </c>
      <c r="GL95" s="46" t="str">
        <f t="shared" si="233"/>
        <v/>
      </c>
      <c r="GM95" s="46" t="str">
        <f t="shared" si="234"/>
        <v/>
      </c>
      <c r="GN95" s="46" t="str">
        <f t="shared" si="235"/>
        <v/>
      </c>
      <c r="GO95" s="46" t="b">
        <f t="shared" si="236"/>
        <v>0</v>
      </c>
      <c r="GP95" s="46" t="str">
        <f t="shared" si="237"/>
        <v/>
      </c>
      <c r="GQ95" s="46" t="str">
        <f t="shared" si="238"/>
        <v/>
      </c>
      <c r="GR95" s="46" t="b">
        <f t="shared" si="239"/>
        <v>0</v>
      </c>
      <c r="GS95" s="46" t="str">
        <f t="shared" si="240"/>
        <v/>
      </c>
      <c r="GT95" s="46" t="str">
        <f t="shared" si="241"/>
        <v/>
      </c>
      <c r="GU95" s="46" t="b">
        <f t="shared" si="242"/>
        <v>0</v>
      </c>
      <c r="GV95" s="46" t="b">
        <f t="shared" si="243"/>
        <v>0</v>
      </c>
      <c r="GW95" s="46" t="b">
        <f t="shared" si="244"/>
        <v>0</v>
      </c>
      <c r="GX95" s="46" t="b">
        <f t="shared" si="245"/>
        <v>0</v>
      </c>
      <c r="GY95" s="46" t="b">
        <f t="shared" si="246"/>
        <v>0</v>
      </c>
      <c r="GZ95" s="46" t="b">
        <f t="shared" si="247"/>
        <v>0</v>
      </c>
      <c r="HA95" s="46" t="b">
        <f t="shared" si="248"/>
        <v>0</v>
      </c>
      <c r="HB95" s="46" t="b">
        <f t="shared" si="249"/>
        <v>0</v>
      </c>
      <c r="HC95" s="46" t="b">
        <f t="shared" si="250"/>
        <v>0</v>
      </c>
      <c r="HD95" s="46" t="b">
        <f t="shared" si="251"/>
        <v>0</v>
      </c>
      <c r="HE95" s="46" t="b">
        <f t="shared" si="252"/>
        <v>0</v>
      </c>
      <c r="HF95" s="46" t="b">
        <f t="shared" si="253"/>
        <v>0</v>
      </c>
      <c r="HG95" s="46" t="b">
        <f t="shared" si="254"/>
        <v>0</v>
      </c>
      <c r="HH95" s="46" t="b">
        <f t="shared" si="255"/>
        <v>0</v>
      </c>
      <c r="HI95" s="46" t="b">
        <f t="shared" si="256"/>
        <v>0</v>
      </c>
      <c r="HJ95" s="46" t="b">
        <f t="shared" si="257"/>
        <v>0</v>
      </c>
      <c r="HK95" s="46" t="b">
        <f t="shared" si="258"/>
        <v>0</v>
      </c>
      <c r="HL95" s="46" t="b">
        <f t="shared" si="259"/>
        <v>0</v>
      </c>
      <c r="HM95" s="46" t="b">
        <f t="shared" si="260"/>
        <v>0</v>
      </c>
      <c r="HN95" s="46" t="b">
        <f t="shared" si="261"/>
        <v>0</v>
      </c>
      <c r="HO95" s="46" t="b">
        <f t="shared" si="262"/>
        <v>0</v>
      </c>
      <c r="HP95" s="46" t="b">
        <f t="shared" si="263"/>
        <v>0</v>
      </c>
      <c r="HQ95" s="46" t="str">
        <f t="shared" si="264"/>
        <v/>
      </c>
      <c r="HR95" s="46" t="str">
        <f t="shared" si="265"/>
        <v/>
      </c>
      <c r="HS95" s="46" t="str">
        <f t="shared" si="266"/>
        <v/>
      </c>
      <c r="HT95" s="46" t="b">
        <f t="shared" si="267"/>
        <v>0</v>
      </c>
      <c r="HU95" s="46" t="b">
        <f t="shared" si="268"/>
        <v>0</v>
      </c>
      <c r="HV95" s="46" t="b">
        <f t="shared" si="269"/>
        <v>0</v>
      </c>
      <c r="HW95" s="46" t="b">
        <f t="shared" si="270"/>
        <v>0</v>
      </c>
      <c r="HX95" s="46" t="b">
        <f t="shared" si="271"/>
        <v>0</v>
      </c>
      <c r="HY95" s="46" t="b">
        <f t="shared" si="272"/>
        <v>0</v>
      </c>
      <c r="HZ95" s="46" t="b">
        <f t="shared" si="273"/>
        <v>0</v>
      </c>
      <c r="IA95" s="46" t="str">
        <f t="shared" si="274"/>
        <v/>
      </c>
      <c r="IB95" s="46" t="str">
        <f t="shared" si="275"/>
        <v/>
      </c>
      <c r="IC95" s="46" t="str">
        <f t="shared" si="276"/>
        <v/>
      </c>
      <c r="ID95" s="46" t="str">
        <f t="shared" si="277"/>
        <v/>
      </c>
      <c r="IE95" s="46" t="b">
        <f t="shared" si="278"/>
        <v>0</v>
      </c>
      <c r="IF95" s="46" t="str">
        <f t="shared" si="279"/>
        <v/>
      </c>
      <c r="IG95" s="46" t="str">
        <f t="shared" si="280"/>
        <v/>
      </c>
      <c r="IH95" s="46" t="b">
        <f t="shared" si="281"/>
        <v>0</v>
      </c>
      <c r="II95" s="46" t="b">
        <f t="shared" si="282"/>
        <v>0</v>
      </c>
      <c r="IJ95" s="46" t="b">
        <f t="shared" si="283"/>
        <v>0</v>
      </c>
      <c r="IK95" s="46" t="str">
        <f t="shared" si="284"/>
        <v/>
      </c>
      <c r="IL95" s="46" t="str">
        <f t="shared" si="285"/>
        <v/>
      </c>
      <c r="IM95" s="46" t="b">
        <f t="shared" si="286"/>
        <v>0</v>
      </c>
      <c r="IN95" s="46" t="b">
        <f t="shared" si="287"/>
        <v>0</v>
      </c>
      <c r="IO95" s="46" t="b">
        <f t="shared" si="288"/>
        <v>0</v>
      </c>
      <c r="IP95" s="46" t="b">
        <f t="shared" si="289"/>
        <v>0</v>
      </c>
      <c r="IQ95" s="46" t="b">
        <f t="shared" si="290"/>
        <v>0</v>
      </c>
      <c r="IR95" s="46" t="b">
        <f t="shared" si="291"/>
        <v>0</v>
      </c>
      <c r="IS95" s="46" t="b">
        <f t="shared" si="292"/>
        <v>0</v>
      </c>
      <c r="IT95" s="46" t="b">
        <f t="shared" si="293"/>
        <v>0</v>
      </c>
      <c r="IU95" s="46" t="b">
        <f t="shared" si="294"/>
        <v>0</v>
      </c>
      <c r="IV95" s="46" t="b">
        <f t="shared" si="295"/>
        <v>0</v>
      </c>
      <c r="IW95" s="46" t="b">
        <f t="shared" si="296"/>
        <v>0</v>
      </c>
      <c r="IX95" s="46" t="b">
        <f t="shared" si="297"/>
        <v>0</v>
      </c>
      <c r="IY95" s="46" t="b">
        <f t="shared" si="298"/>
        <v>0</v>
      </c>
    </row>
    <row r="96" spans="2:259" x14ac:dyDescent="0.3">
      <c r="B96" s="48">
        <v>84</v>
      </c>
      <c r="C96" s="61" t="str">
        <f t="shared" si="164"/>
        <v/>
      </c>
      <c r="D96" s="53"/>
      <c r="E96" s="52"/>
      <c r="F96" s="112"/>
      <c r="G96" s="52"/>
      <c r="H96" s="53"/>
      <c r="I96" s="52"/>
      <c r="J96" s="52"/>
      <c r="K96" s="53"/>
      <c r="L96" s="55"/>
      <c r="M96" s="108"/>
      <c r="N96" s="56"/>
      <c r="O96" s="52"/>
      <c r="P96" s="52"/>
      <c r="Q96" s="52"/>
      <c r="R96" s="52"/>
      <c r="S96" s="52"/>
      <c r="T96" s="53"/>
      <c r="U96" s="52"/>
      <c r="V96" s="52"/>
      <c r="W96" s="55"/>
      <c r="X96" s="55"/>
      <c r="Y96" s="52"/>
      <c r="Z96" s="55"/>
      <c r="AA96" s="52"/>
      <c r="AB96" s="53"/>
      <c r="AC96" s="53"/>
      <c r="AD96" s="53"/>
      <c r="AE96" s="57"/>
      <c r="AF96" s="113"/>
      <c r="AG96" s="57"/>
      <c r="AH96" s="58"/>
      <c r="AI96" s="58"/>
      <c r="AJ96" s="58"/>
      <c r="AK96" s="114"/>
      <c r="AL96" s="58"/>
      <c r="AM96" s="114"/>
      <c r="AN96" s="58"/>
      <c r="AO96" s="114"/>
      <c r="AP96" s="58"/>
      <c r="AQ96" s="114"/>
      <c r="AR96" s="58"/>
      <c r="AS96" s="114"/>
      <c r="AT96" s="58"/>
      <c r="AU96" s="114"/>
      <c r="AV96" s="58"/>
      <c r="AW96" s="114"/>
      <c r="AX96" s="58"/>
      <c r="AY96" s="114"/>
      <c r="AZ96" s="58"/>
      <c r="BA96" s="114"/>
      <c r="BB96" s="58"/>
      <c r="BC96" s="114"/>
      <c r="BD96" s="58"/>
      <c r="BE96" s="58"/>
      <c r="BF96" s="58"/>
      <c r="BG96" s="59"/>
      <c r="BH96" s="58"/>
      <c r="BI96" s="114"/>
      <c r="BJ96" s="53"/>
      <c r="BK96" s="58"/>
      <c r="BL96" s="114"/>
      <c r="BM96" s="58"/>
      <c r="BN96" s="114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3"/>
      <c r="CL96" s="58"/>
      <c r="CM96" s="58"/>
      <c r="CN96" s="60"/>
      <c r="CO96" s="57"/>
      <c r="CP96" s="58"/>
      <c r="CQ96" s="60"/>
      <c r="CR96" s="57"/>
      <c r="CS96" s="58"/>
      <c r="CT96" s="59"/>
      <c r="CU96" s="58"/>
      <c r="CV96" s="59"/>
      <c r="CW96" s="58"/>
      <c r="CX96" s="59"/>
      <c r="CY96" s="58"/>
      <c r="CZ96" s="58"/>
      <c r="DA96" s="58"/>
      <c r="DB96" s="53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7"/>
      <c r="DO96" s="57"/>
      <c r="DP96" s="57"/>
      <c r="DQ96" s="76" t="str">
        <f t="shared" si="165"/>
        <v/>
      </c>
      <c r="DR96" s="53"/>
      <c r="DS96" s="46" t="b">
        <f t="shared" si="166"/>
        <v>0</v>
      </c>
      <c r="DT96" s="46" t="str">
        <f t="shared" si="167"/>
        <v/>
      </c>
      <c r="DU96" s="46" t="b">
        <f t="shared" si="168"/>
        <v>0</v>
      </c>
      <c r="DV96" s="46" t="b">
        <f t="shared" si="169"/>
        <v>0</v>
      </c>
      <c r="DW96" s="46" t="b">
        <f t="shared" si="170"/>
        <v>0</v>
      </c>
      <c r="DY96" s="46" t="b">
        <f t="shared" si="171"/>
        <v>0</v>
      </c>
      <c r="DZ96" s="46" t="b">
        <f t="shared" si="172"/>
        <v>0</v>
      </c>
      <c r="EB96" s="46" t="b">
        <f t="shared" si="173"/>
        <v>0</v>
      </c>
      <c r="EC96" s="46" t="b">
        <f t="shared" si="174"/>
        <v>0</v>
      </c>
      <c r="ED96" s="46" t="b">
        <f t="shared" si="175"/>
        <v>0</v>
      </c>
      <c r="EE96" s="46" t="b">
        <f t="shared" si="176"/>
        <v>0</v>
      </c>
      <c r="EF96" s="46" t="b">
        <f t="shared" si="177"/>
        <v>0</v>
      </c>
      <c r="EG96" s="46" t="b">
        <f t="shared" si="178"/>
        <v>0</v>
      </c>
      <c r="EH96" s="46" t="b">
        <f t="shared" si="179"/>
        <v>0</v>
      </c>
      <c r="EI96" s="46" t="b">
        <f t="shared" si="180"/>
        <v>0</v>
      </c>
      <c r="EK96" s="46" t="b">
        <f t="shared" si="181"/>
        <v>0</v>
      </c>
      <c r="EL96" s="46" t="b">
        <f t="shared" si="182"/>
        <v>0</v>
      </c>
      <c r="EM96" s="46" t="b">
        <f t="shared" si="183"/>
        <v>0</v>
      </c>
      <c r="EN96" s="46" t="b">
        <f t="shared" si="184"/>
        <v>0</v>
      </c>
      <c r="EO96" s="46" t="b">
        <f t="shared" si="185"/>
        <v>0</v>
      </c>
      <c r="EP96" s="46" t="b">
        <f t="shared" si="186"/>
        <v>0</v>
      </c>
      <c r="EQ96" s="46" t="b">
        <f t="shared" si="187"/>
        <v>0</v>
      </c>
      <c r="ER96" s="46" t="b">
        <f>OR(AA96='Tablas '!$T$4,AA96='Tablas '!$T$7,AA96='Tablas '!$T$8,AA96='Tablas '!$T$11)</f>
        <v>0</v>
      </c>
      <c r="ES96" s="46" t="str">
        <f t="shared" si="188"/>
        <v/>
      </c>
      <c r="ET96" s="46" t="str">
        <f t="shared" si="189"/>
        <v/>
      </c>
      <c r="EU96" s="46" t="str">
        <f t="shared" si="190"/>
        <v/>
      </c>
      <c r="EV96" s="46" t="b">
        <f t="shared" si="191"/>
        <v>0</v>
      </c>
      <c r="EW96" s="46" t="b">
        <f t="shared" si="192"/>
        <v>0</v>
      </c>
      <c r="EX96" s="46" t="b">
        <f t="shared" si="193"/>
        <v>0</v>
      </c>
      <c r="EY96" s="46" t="b">
        <f t="shared" si="194"/>
        <v>0</v>
      </c>
      <c r="EZ96" s="46" t="b">
        <f t="shared" si="195"/>
        <v>0</v>
      </c>
      <c r="FA96" s="46" t="b">
        <f t="shared" si="196"/>
        <v>0</v>
      </c>
      <c r="FB96" s="46" t="b">
        <f t="shared" si="197"/>
        <v>0</v>
      </c>
      <c r="FC96" s="46" t="str">
        <f t="shared" si="198"/>
        <v/>
      </c>
      <c r="FD96" s="46" t="str">
        <f t="shared" si="199"/>
        <v/>
      </c>
      <c r="FE96" s="46" t="b">
        <f t="shared" si="200"/>
        <v>0</v>
      </c>
      <c r="FF96" s="46" t="str">
        <f t="shared" si="201"/>
        <v/>
      </c>
      <c r="FG96" s="46" t="str">
        <f t="shared" si="202"/>
        <v/>
      </c>
      <c r="FH96" s="46" t="b">
        <f t="shared" si="203"/>
        <v>0</v>
      </c>
      <c r="FI96" s="46" t="str">
        <f t="shared" si="204"/>
        <v/>
      </c>
      <c r="FJ96" s="46" t="str">
        <f t="shared" si="205"/>
        <v/>
      </c>
      <c r="FK96" s="46" t="b">
        <f t="shared" si="206"/>
        <v>0</v>
      </c>
      <c r="FL96" s="46" t="str">
        <f t="shared" si="207"/>
        <v/>
      </c>
      <c r="FM96" s="46" t="str">
        <f t="shared" si="208"/>
        <v/>
      </c>
      <c r="FN96" s="46" t="b">
        <f t="shared" si="209"/>
        <v>0</v>
      </c>
      <c r="FO96" s="46" t="str">
        <f t="shared" si="210"/>
        <v/>
      </c>
      <c r="FP96" s="46" t="str">
        <f t="shared" si="211"/>
        <v/>
      </c>
      <c r="FQ96" s="46" t="b">
        <f t="shared" si="212"/>
        <v>0</v>
      </c>
      <c r="FR96" s="46" t="str">
        <f t="shared" si="213"/>
        <v/>
      </c>
      <c r="FS96" s="46" t="str">
        <f t="shared" si="214"/>
        <v/>
      </c>
      <c r="FT96" s="46" t="b">
        <f t="shared" si="215"/>
        <v>0</v>
      </c>
      <c r="FU96" s="46" t="str">
        <f t="shared" si="216"/>
        <v/>
      </c>
      <c r="FV96" s="46" t="str">
        <f t="shared" si="217"/>
        <v/>
      </c>
      <c r="FW96" s="46" t="b">
        <f t="shared" si="218"/>
        <v>0</v>
      </c>
      <c r="FX96" s="46" t="str">
        <f t="shared" si="219"/>
        <v/>
      </c>
      <c r="FY96" s="46" t="str">
        <f t="shared" si="220"/>
        <v/>
      </c>
      <c r="FZ96" s="46" t="b">
        <f t="shared" si="221"/>
        <v>0</v>
      </c>
      <c r="GA96" s="46" t="str">
        <f t="shared" si="222"/>
        <v/>
      </c>
      <c r="GB96" s="46" t="str">
        <f t="shared" si="223"/>
        <v/>
      </c>
      <c r="GC96" s="46" t="b">
        <f t="shared" si="224"/>
        <v>0</v>
      </c>
      <c r="GD96" s="46" t="str">
        <f t="shared" si="225"/>
        <v/>
      </c>
      <c r="GE96" s="46" t="str">
        <f t="shared" si="226"/>
        <v/>
      </c>
      <c r="GF96" s="46" t="b">
        <f t="shared" si="227"/>
        <v>0</v>
      </c>
      <c r="GG96" s="46" t="b">
        <f t="shared" si="228"/>
        <v>0</v>
      </c>
      <c r="GH96" s="46" t="str">
        <f t="shared" si="229"/>
        <v/>
      </c>
      <c r="GI96" s="46" t="str">
        <f t="shared" si="230"/>
        <v/>
      </c>
      <c r="GJ96" s="46" t="str">
        <f t="shared" si="231"/>
        <v/>
      </c>
      <c r="GK96" s="46" t="b">
        <f t="shared" si="232"/>
        <v>0</v>
      </c>
      <c r="GL96" s="46" t="str">
        <f t="shared" si="233"/>
        <v/>
      </c>
      <c r="GM96" s="46" t="str">
        <f t="shared" si="234"/>
        <v/>
      </c>
      <c r="GN96" s="46" t="str">
        <f t="shared" si="235"/>
        <v/>
      </c>
      <c r="GO96" s="46" t="b">
        <f t="shared" si="236"/>
        <v>0</v>
      </c>
      <c r="GP96" s="46" t="str">
        <f t="shared" si="237"/>
        <v/>
      </c>
      <c r="GQ96" s="46" t="str">
        <f t="shared" si="238"/>
        <v/>
      </c>
      <c r="GR96" s="46" t="b">
        <f t="shared" si="239"/>
        <v>0</v>
      </c>
      <c r="GS96" s="46" t="str">
        <f t="shared" si="240"/>
        <v/>
      </c>
      <c r="GT96" s="46" t="str">
        <f t="shared" si="241"/>
        <v/>
      </c>
      <c r="GU96" s="46" t="b">
        <f t="shared" si="242"/>
        <v>0</v>
      </c>
      <c r="GV96" s="46" t="b">
        <f t="shared" si="243"/>
        <v>0</v>
      </c>
      <c r="GW96" s="46" t="b">
        <f t="shared" si="244"/>
        <v>0</v>
      </c>
      <c r="GX96" s="46" t="b">
        <f t="shared" si="245"/>
        <v>0</v>
      </c>
      <c r="GY96" s="46" t="b">
        <f t="shared" si="246"/>
        <v>0</v>
      </c>
      <c r="GZ96" s="46" t="b">
        <f t="shared" si="247"/>
        <v>0</v>
      </c>
      <c r="HA96" s="46" t="b">
        <f t="shared" si="248"/>
        <v>0</v>
      </c>
      <c r="HB96" s="46" t="b">
        <f t="shared" si="249"/>
        <v>0</v>
      </c>
      <c r="HC96" s="46" t="b">
        <f t="shared" si="250"/>
        <v>0</v>
      </c>
      <c r="HD96" s="46" t="b">
        <f t="shared" si="251"/>
        <v>0</v>
      </c>
      <c r="HE96" s="46" t="b">
        <f t="shared" si="252"/>
        <v>0</v>
      </c>
      <c r="HF96" s="46" t="b">
        <f t="shared" si="253"/>
        <v>0</v>
      </c>
      <c r="HG96" s="46" t="b">
        <f t="shared" si="254"/>
        <v>0</v>
      </c>
      <c r="HH96" s="46" t="b">
        <f t="shared" si="255"/>
        <v>0</v>
      </c>
      <c r="HI96" s="46" t="b">
        <f t="shared" si="256"/>
        <v>0</v>
      </c>
      <c r="HJ96" s="46" t="b">
        <f t="shared" si="257"/>
        <v>0</v>
      </c>
      <c r="HK96" s="46" t="b">
        <f t="shared" si="258"/>
        <v>0</v>
      </c>
      <c r="HL96" s="46" t="b">
        <f t="shared" si="259"/>
        <v>0</v>
      </c>
      <c r="HM96" s="46" t="b">
        <f t="shared" si="260"/>
        <v>0</v>
      </c>
      <c r="HN96" s="46" t="b">
        <f t="shared" si="261"/>
        <v>0</v>
      </c>
      <c r="HO96" s="46" t="b">
        <f t="shared" si="262"/>
        <v>0</v>
      </c>
      <c r="HP96" s="46" t="b">
        <f t="shared" si="263"/>
        <v>0</v>
      </c>
      <c r="HQ96" s="46" t="str">
        <f t="shared" si="264"/>
        <v/>
      </c>
      <c r="HR96" s="46" t="str">
        <f t="shared" si="265"/>
        <v/>
      </c>
      <c r="HS96" s="46" t="str">
        <f t="shared" si="266"/>
        <v/>
      </c>
      <c r="HT96" s="46" t="b">
        <f t="shared" si="267"/>
        <v>0</v>
      </c>
      <c r="HU96" s="46" t="b">
        <f t="shared" si="268"/>
        <v>0</v>
      </c>
      <c r="HV96" s="46" t="b">
        <f t="shared" si="269"/>
        <v>0</v>
      </c>
      <c r="HW96" s="46" t="b">
        <f t="shared" si="270"/>
        <v>0</v>
      </c>
      <c r="HX96" s="46" t="b">
        <f t="shared" si="271"/>
        <v>0</v>
      </c>
      <c r="HY96" s="46" t="b">
        <f t="shared" si="272"/>
        <v>0</v>
      </c>
      <c r="HZ96" s="46" t="b">
        <f t="shared" si="273"/>
        <v>0</v>
      </c>
      <c r="IA96" s="46" t="str">
        <f t="shared" si="274"/>
        <v/>
      </c>
      <c r="IB96" s="46" t="str">
        <f t="shared" si="275"/>
        <v/>
      </c>
      <c r="IC96" s="46" t="str">
        <f t="shared" si="276"/>
        <v/>
      </c>
      <c r="ID96" s="46" t="str">
        <f t="shared" si="277"/>
        <v/>
      </c>
      <c r="IE96" s="46" t="b">
        <f t="shared" si="278"/>
        <v>0</v>
      </c>
      <c r="IF96" s="46" t="str">
        <f t="shared" si="279"/>
        <v/>
      </c>
      <c r="IG96" s="46" t="str">
        <f t="shared" si="280"/>
        <v/>
      </c>
      <c r="IH96" s="46" t="b">
        <f t="shared" si="281"/>
        <v>0</v>
      </c>
      <c r="II96" s="46" t="b">
        <f t="shared" si="282"/>
        <v>0</v>
      </c>
      <c r="IJ96" s="46" t="b">
        <f t="shared" si="283"/>
        <v>0</v>
      </c>
      <c r="IK96" s="46" t="str">
        <f t="shared" si="284"/>
        <v/>
      </c>
      <c r="IL96" s="46" t="str">
        <f t="shared" si="285"/>
        <v/>
      </c>
      <c r="IM96" s="46" t="b">
        <f t="shared" si="286"/>
        <v>0</v>
      </c>
      <c r="IN96" s="46" t="b">
        <f t="shared" si="287"/>
        <v>0</v>
      </c>
      <c r="IO96" s="46" t="b">
        <f t="shared" si="288"/>
        <v>0</v>
      </c>
      <c r="IP96" s="46" t="b">
        <f t="shared" si="289"/>
        <v>0</v>
      </c>
      <c r="IQ96" s="46" t="b">
        <f t="shared" si="290"/>
        <v>0</v>
      </c>
      <c r="IR96" s="46" t="b">
        <f t="shared" si="291"/>
        <v>0</v>
      </c>
      <c r="IS96" s="46" t="b">
        <f t="shared" si="292"/>
        <v>0</v>
      </c>
      <c r="IT96" s="46" t="b">
        <f t="shared" si="293"/>
        <v>0</v>
      </c>
      <c r="IU96" s="46" t="b">
        <f t="shared" si="294"/>
        <v>0</v>
      </c>
      <c r="IV96" s="46" t="b">
        <f t="shared" si="295"/>
        <v>0</v>
      </c>
      <c r="IW96" s="46" t="b">
        <f t="shared" si="296"/>
        <v>0</v>
      </c>
      <c r="IX96" s="46" t="b">
        <f t="shared" si="297"/>
        <v>0</v>
      </c>
      <c r="IY96" s="46" t="b">
        <f t="shared" si="298"/>
        <v>0</v>
      </c>
    </row>
    <row r="97" spans="2:259" x14ac:dyDescent="0.3">
      <c r="B97" s="48">
        <v>85</v>
      </c>
      <c r="C97" s="61" t="str">
        <f t="shared" si="164"/>
        <v/>
      </c>
      <c r="D97" s="53"/>
      <c r="E97" s="52"/>
      <c r="F97" s="112"/>
      <c r="G97" s="52"/>
      <c r="H97" s="53"/>
      <c r="I97" s="52"/>
      <c r="J97" s="52"/>
      <c r="K97" s="53"/>
      <c r="L97" s="55"/>
      <c r="M97" s="108"/>
      <c r="N97" s="56"/>
      <c r="O97" s="52"/>
      <c r="P97" s="52"/>
      <c r="Q97" s="52"/>
      <c r="R97" s="52"/>
      <c r="S97" s="52"/>
      <c r="T97" s="53"/>
      <c r="U97" s="52"/>
      <c r="V97" s="52"/>
      <c r="W97" s="55"/>
      <c r="X97" s="55"/>
      <c r="Y97" s="52"/>
      <c r="Z97" s="55"/>
      <c r="AA97" s="52"/>
      <c r="AB97" s="53"/>
      <c r="AC97" s="53"/>
      <c r="AD97" s="53"/>
      <c r="AE97" s="57"/>
      <c r="AF97" s="113"/>
      <c r="AG97" s="57"/>
      <c r="AH97" s="58"/>
      <c r="AI97" s="58"/>
      <c r="AJ97" s="58"/>
      <c r="AK97" s="114"/>
      <c r="AL97" s="58"/>
      <c r="AM97" s="114"/>
      <c r="AN97" s="58"/>
      <c r="AO97" s="114"/>
      <c r="AP97" s="58"/>
      <c r="AQ97" s="114"/>
      <c r="AR97" s="58"/>
      <c r="AS97" s="114"/>
      <c r="AT97" s="58"/>
      <c r="AU97" s="114"/>
      <c r="AV97" s="58"/>
      <c r="AW97" s="114"/>
      <c r="AX97" s="58"/>
      <c r="AY97" s="114"/>
      <c r="AZ97" s="58"/>
      <c r="BA97" s="114"/>
      <c r="BB97" s="58"/>
      <c r="BC97" s="114"/>
      <c r="BD97" s="58"/>
      <c r="BE97" s="58"/>
      <c r="BF97" s="58"/>
      <c r="BG97" s="59"/>
      <c r="BH97" s="58"/>
      <c r="BI97" s="114"/>
      <c r="BJ97" s="53"/>
      <c r="BK97" s="58"/>
      <c r="BL97" s="114"/>
      <c r="BM97" s="58"/>
      <c r="BN97" s="114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3"/>
      <c r="CL97" s="58"/>
      <c r="CM97" s="58"/>
      <c r="CN97" s="60"/>
      <c r="CO97" s="57"/>
      <c r="CP97" s="58"/>
      <c r="CQ97" s="60"/>
      <c r="CR97" s="57"/>
      <c r="CS97" s="58"/>
      <c r="CT97" s="59"/>
      <c r="CU97" s="58"/>
      <c r="CV97" s="59"/>
      <c r="CW97" s="58"/>
      <c r="CX97" s="59"/>
      <c r="CY97" s="58"/>
      <c r="CZ97" s="58"/>
      <c r="DA97" s="58"/>
      <c r="DB97" s="53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7"/>
      <c r="DO97" s="57"/>
      <c r="DP97" s="57"/>
      <c r="DQ97" s="76" t="str">
        <f t="shared" si="165"/>
        <v/>
      </c>
      <c r="DR97" s="53"/>
      <c r="DS97" s="46" t="b">
        <f t="shared" si="166"/>
        <v>0</v>
      </c>
      <c r="DT97" s="46" t="str">
        <f t="shared" si="167"/>
        <v/>
      </c>
      <c r="DU97" s="46" t="b">
        <f t="shared" si="168"/>
        <v>0</v>
      </c>
      <c r="DV97" s="46" t="b">
        <f t="shared" si="169"/>
        <v>0</v>
      </c>
      <c r="DW97" s="46" t="b">
        <f t="shared" si="170"/>
        <v>0</v>
      </c>
      <c r="DY97" s="46" t="b">
        <f t="shared" si="171"/>
        <v>0</v>
      </c>
      <c r="DZ97" s="46" t="b">
        <f t="shared" si="172"/>
        <v>0</v>
      </c>
      <c r="EB97" s="46" t="b">
        <f t="shared" si="173"/>
        <v>0</v>
      </c>
      <c r="EC97" s="46" t="b">
        <f t="shared" si="174"/>
        <v>0</v>
      </c>
      <c r="ED97" s="46" t="b">
        <f t="shared" si="175"/>
        <v>0</v>
      </c>
      <c r="EE97" s="46" t="b">
        <f t="shared" si="176"/>
        <v>0</v>
      </c>
      <c r="EF97" s="46" t="b">
        <f t="shared" si="177"/>
        <v>0</v>
      </c>
      <c r="EG97" s="46" t="b">
        <f t="shared" si="178"/>
        <v>0</v>
      </c>
      <c r="EH97" s="46" t="b">
        <f t="shared" si="179"/>
        <v>0</v>
      </c>
      <c r="EI97" s="46" t="b">
        <f t="shared" si="180"/>
        <v>0</v>
      </c>
      <c r="EK97" s="46" t="b">
        <f t="shared" si="181"/>
        <v>0</v>
      </c>
      <c r="EL97" s="46" t="b">
        <f t="shared" si="182"/>
        <v>0</v>
      </c>
      <c r="EM97" s="46" t="b">
        <f t="shared" si="183"/>
        <v>0</v>
      </c>
      <c r="EN97" s="46" t="b">
        <f t="shared" si="184"/>
        <v>0</v>
      </c>
      <c r="EO97" s="46" t="b">
        <f t="shared" si="185"/>
        <v>0</v>
      </c>
      <c r="EP97" s="46" t="b">
        <f t="shared" si="186"/>
        <v>0</v>
      </c>
      <c r="EQ97" s="46" t="b">
        <f t="shared" si="187"/>
        <v>0</v>
      </c>
      <c r="ER97" s="46" t="b">
        <f>OR(AA97='Tablas '!$T$4,AA97='Tablas '!$T$7,AA97='Tablas '!$T$8,AA97='Tablas '!$T$11)</f>
        <v>0</v>
      </c>
      <c r="ES97" s="46" t="str">
        <f t="shared" si="188"/>
        <v/>
      </c>
      <c r="ET97" s="46" t="str">
        <f t="shared" si="189"/>
        <v/>
      </c>
      <c r="EU97" s="46" t="str">
        <f t="shared" si="190"/>
        <v/>
      </c>
      <c r="EV97" s="46" t="b">
        <f t="shared" si="191"/>
        <v>0</v>
      </c>
      <c r="EW97" s="46" t="b">
        <f t="shared" si="192"/>
        <v>0</v>
      </c>
      <c r="EX97" s="46" t="b">
        <f t="shared" si="193"/>
        <v>0</v>
      </c>
      <c r="EY97" s="46" t="b">
        <f t="shared" si="194"/>
        <v>0</v>
      </c>
      <c r="EZ97" s="46" t="b">
        <f t="shared" si="195"/>
        <v>0</v>
      </c>
      <c r="FA97" s="46" t="b">
        <f t="shared" si="196"/>
        <v>0</v>
      </c>
      <c r="FB97" s="46" t="b">
        <f t="shared" si="197"/>
        <v>0</v>
      </c>
      <c r="FC97" s="46" t="str">
        <f t="shared" si="198"/>
        <v/>
      </c>
      <c r="FD97" s="46" t="str">
        <f t="shared" si="199"/>
        <v/>
      </c>
      <c r="FE97" s="46" t="b">
        <f t="shared" si="200"/>
        <v>0</v>
      </c>
      <c r="FF97" s="46" t="str">
        <f t="shared" si="201"/>
        <v/>
      </c>
      <c r="FG97" s="46" t="str">
        <f t="shared" si="202"/>
        <v/>
      </c>
      <c r="FH97" s="46" t="b">
        <f t="shared" si="203"/>
        <v>0</v>
      </c>
      <c r="FI97" s="46" t="str">
        <f t="shared" si="204"/>
        <v/>
      </c>
      <c r="FJ97" s="46" t="str">
        <f t="shared" si="205"/>
        <v/>
      </c>
      <c r="FK97" s="46" t="b">
        <f t="shared" si="206"/>
        <v>0</v>
      </c>
      <c r="FL97" s="46" t="str">
        <f t="shared" si="207"/>
        <v/>
      </c>
      <c r="FM97" s="46" t="str">
        <f t="shared" si="208"/>
        <v/>
      </c>
      <c r="FN97" s="46" t="b">
        <f t="shared" si="209"/>
        <v>0</v>
      </c>
      <c r="FO97" s="46" t="str">
        <f t="shared" si="210"/>
        <v/>
      </c>
      <c r="FP97" s="46" t="str">
        <f t="shared" si="211"/>
        <v/>
      </c>
      <c r="FQ97" s="46" t="b">
        <f t="shared" si="212"/>
        <v>0</v>
      </c>
      <c r="FR97" s="46" t="str">
        <f t="shared" si="213"/>
        <v/>
      </c>
      <c r="FS97" s="46" t="str">
        <f t="shared" si="214"/>
        <v/>
      </c>
      <c r="FT97" s="46" t="b">
        <f t="shared" si="215"/>
        <v>0</v>
      </c>
      <c r="FU97" s="46" t="str">
        <f t="shared" si="216"/>
        <v/>
      </c>
      <c r="FV97" s="46" t="str">
        <f t="shared" si="217"/>
        <v/>
      </c>
      <c r="FW97" s="46" t="b">
        <f t="shared" si="218"/>
        <v>0</v>
      </c>
      <c r="FX97" s="46" t="str">
        <f t="shared" si="219"/>
        <v/>
      </c>
      <c r="FY97" s="46" t="str">
        <f t="shared" si="220"/>
        <v/>
      </c>
      <c r="FZ97" s="46" t="b">
        <f t="shared" si="221"/>
        <v>0</v>
      </c>
      <c r="GA97" s="46" t="str">
        <f t="shared" si="222"/>
        <v/>
      </c>
      <c r="GB97" s="46" t="str">
        <f t="shared" si="223"/>
        <v/>
      </c>
      <c r="GC97" s="46" t="b">
        <f t="shared" si="224"/>
        <v>0</v>
      </c>
      <c r="GD97" s="46" t="str">
        <f t="shared" si="225"/>
        <v/>
      </c>
      <c r="GE97" s="46" t="str">
        <f t="shared" si="226"/>
        <v/>
      </c>
      <c r="GF97" s="46" t="b">
        <f t="shared" si="227"/>
        <v>0</v>
      </c>
      <c r="GG97" s="46" t="b">
        <f t="shared" si="228"/>
        <v>0</v>
      </c>
      <c r="GH97" s="46" t="str">
        <f t="shared" si="229"/>
        <v/>
      </c>
      <c r="GI97" s="46" t="str">
        <f t="shared" si="230"/>
        <v/>
      </c>
      <c r="GJ97" s="46" t="str">
        <f t="shared" si="231"/>
        <v/>
      </c>
      <c r="GK97" s="46" t="b">
        <f t="shared" si="232"/>
        <v>0</v>
      </c>
      <c r="GL97" s="46" t="str">
        <f t="shared" si="233"/>
        <v/>
      </c>
      <c r="GM97" s="46" t="str">
        <f t="shared" si="234"/>
        <v/>
      </c>
      <c r="GN97" s="46" t="str">
        <f t="shared" si="235"/>
        <v/>
      </c>
      <c r="GO97" s="46" t="b">
        <f t="shared" si="236"/>
        <v>0</v>
      </c>
      <c r="GP97" s="46" t="str">
        <f t="shared" si="237"/>
        <v/>
      </c>
      <c r="GQ97" s="46" t="str">
        <f t="shared" si="238"/>
        <v/>
      </c>
      <c r="GR97" s="46" t="b">
        <f t="shared" si="239"/>
        <v>0</v>
      </c>
      <c r="GS97" s="46" t="str">
        <f t="shared" si="240"/>
        <v/>
      </c>
      <c r="GT97" s="46" t="str">
        <f t="shared" si="241"/>
        <v/>
      </c>
      <c r="GU97" s="46" t="b">
        <f t="shared" si="242"/>
        <v>0</v>
      </c>
      <c r="GV97" s="46" t="b">
        <f t="shared" si="243"/>
        <v>0</v>
      </c>
      <c r="GW97" s="46" t="b">
        <f t="shared" si="244"/>
        <v>0</v>
      </c>
      <c r="GX97" s="46" t="b">
        <f t="shared" si="245"/>
        <v>0</v>
      </c>
      <c r="GY97" s="46" t="b">
        <f t="shared" si="246"/>
        <v>0</v>
      </c>
      <c r="GZ97" s="46" t="b">
        <f t="shared" si="247"/>
        <v>0</v>
      </c>
      <c r="HA97" s="46" t="b">
        <f t="shared" si="248"/>
        <v>0</v>
      </c>
      <c r="HB97" s="46" t="b">
        <f t="shared" si="249"/>
        <v>0</v>
      </c>
      <c r="HC97" s="46" t="b">
        <f t="shared" si="250"/>
        <v>0</v>
      </c>
      <c r="HD97" s="46" t="b">
        <f t="shared" si="251"/>
        <v>0</v>
      </c>
      <c r="HE97" s="46" t="b">
        <f t="shared" si="252"/>
        <v>0</v>
      </c>
      <c r="HF97" s="46" t="b">
        <f t="shared" si="253"/>
        <v>0</v>
      </c>
      <c r="HG97" s="46" t="b">
        <f t="shared" si="254"/>
        <v>0</v>
      </c>
      <c r="HH97" s="46" t="b">
        <f t="shared" si="255"/>
        <v>0</v>
      </c>
      <c r="HI97" s="46" t="b">
        <f t="shared" si="256"/>
        <v>0</v>
      </c>
      <c r="HJ97" s="46" t="b">
        <f t="shared" si="257"/>
        <v>0</v>
      </c>
      <c r="HK97" s="46" t="b">
        <f t="shared" si="258"/>
        <v>0</v>
      </c>
      <c r="HL97" s="46" t="b">
        <f t="shared" si="259"/>
        <v>0</v>
      </c>
      <c r="HM97" s="46" t="b">
        <f t="shared" si="260"/>
        <v>0</v>
      </c>
      <c r="HN97" s="46" t="b">
        <f t="shared" si="261"/>
        <v>0</v>
      </c>
      <c r="HO97" s="46" t="b">
        <f t="shared" si="262"/>
        <v>0</v>
      </c>
      <c r="HP97" s="46" t="b">
        <f t="shared" si="263"/>
        <v>0</v>
      </c>
      <c r="HQ97" s="46" t="str">
        <f t="shared" si="264"/>
        <v/>
      </c>
      <c r="HR97" s="46" t="str">
        <f t="shared" si="265"/>
        <v/>
      </c>
      <c r="HS97" s="46" t="str">
        <f t="shared" si="266"/>
        <v/>
      </c>
      <c r="HT97" s="46" t="b">
        <f t="shared" si="267"/>
        <v>0</v>
      </c>
      <c r="HU97" s="46" t="b">
        <f t="shared" si="268"/>
        <v>0</v>
      </c>
      <c r="HV97" s="46" t="b">
        <f t="shared" si="269"/>
        <v>0</v>
      </c>
      <c r="HW97" s="46" t="b">
        <f t="shared" si="270"/>
        <v>0</v>
      </c>
      <c r="HX97" s="46" t="b">
        <f t="shared" si="271"/>
        <v>0</v>
      </c>
      <c r="HY97" s="46" t="b">
        <f t="shared" si="272"/>
        <v>0</v>
      </c>
      <c r="HZ97" s="46" t="b">
        <f t="shared" si="273"/>
        <v>0</v>
      </c>
      <c r="IA97" s="46" t="str">
        <f t="shared" si="274"/>
        <v/>
      </c>
      <c r="IB97" s="46" t="str">
        <f t="shared" si="275"/>
        <v/>
      </c>
      <c r="IC97" s="46" t="str">
        <f t="shared" si="276"/>
        <v/>
      </c>
      <c r="ID97" s="46" t="str">
        <f t="shared" si="277"/>
        <v/>
      </c>
      <c r="IE97" s="46" t="b">
        <f t="shared" si="278"/>
        <v>0</v>
      </c>
      <c r="IF97" s="46" t="str">
        <f t="shared" si="279"/>
        <v/>
      </c>
      <c r="IG97" s="46" t="str">
        <f t="shared" si="280"/>
        <v/>
      </c>
      <c r="IH97" s="46" t="b">
        <f t="shared" si="281"/>
        <v>0</v>
      </c>
      <c r="II97" s="46" t="b">
        <f t="shared" si="282"/>
        <v>0</v>
      </c>
      <c r="IJ97" s="46" t="b">
        <f t="shared" si="283"/>
        <v>0</v>
      </c>
      <c r="IK97" s="46" t="str">
        <f t="shared" si="284"/>
        <v/>
      </c>
      <c r="IL97" s="46" t="str">
        <f t="shared" si="285"/>
        <v/>
      </c>
      <c r="IM97" s="46" t="b">
        <f t="shared" si="286"/>
        <v>0</v>
      </c>
      <c r="IN97" s="46" t="b">
        <f t="shared" si="287"/>
        <v>0</v>
      </c>
      <c r="IO97" s="46" t="b">
        <f t="shared" si="288"/>
        <v>0</v>
      </c>
      <c r="IP97" s="46" t="b">
        <f t="shared" si="289"/>
        <v>0</v>
      </c>
      <c r="IQ97" s="46" t="b">
        <f t="shared" si="290"/>
        <v>0</v>
      </c>
      <c r="IR97" s="46" t="b">
        <f t="shared" si="291"/>
        <v>0</v>
      </c>
      <c r="IS97" s="46" t="b">
        <f t="shared" si="292"/>
        <v>0</v>
      </c>
      <c r="IT97" s="46" t="b">
        <f t="shared" si="293"/>
        <v>0</v>
      </c>
      <c r="IU97" s="46" t="b">
        <f t="shared" si="294"/>
        <v>0</v>
      </c>
      <c r="IV97" s="46" t="b">
        <f t="shared" si="295"/>
        <v>0</v>
      </c>
      <c r="IW97" s="46" t="b">
        <f t="shared" si="296"/>
        <v>0</v>
      </c>
      <c r="IX97" s="46" t="b">
        <f t="shared" si="297"/>
        <v>0</v>
      </c>
      <c r="IY97" s="46" t="b">
        <f t="shared" si="298"/>
        <v>0</v>
      </c>
    </row>
    <row r="98" spans="2:259" x14ac:dyDescent="0.3">
      <c r="B98" s="48">
        <v>86</v>
      </c>
      <c r="C98" s="61" t="str">
        <f t="shared" si="164"/>
        <v/>
      </c>
      <c r="D98" s="53"/>
      <c r="E98" s="52"/>
      <c r="F98" s="112"/>
      <c r="G98" s="52"/>
      <c r="H98" s="53"/>
      <c r="I98" s="52"/>
      <c r="J98" s="52"/>
      <c r="K98" s="53"/>
      <c r="L98" s="55"/>
      <c r="M98" s="108"/>
      <c r="N98" s="56"/>
      <c r="O98" s="52"/>
      <c r="P98" s="52"/>
      <c r="Q98" s="52"/>
      <c r="R98" s="52"/>
      <c r="S98" s="52"/>
      <c r="T98" s="53"/>
      <c r="U98" s="52"/>
      <c r="V98" s="52"/>
      <c r="W98" s="55"/>
      <c r="X98" s="55"/>
      <c r="Y98" s="52"/>
      <c r="Z98" s="55"/>
      <c r="AA98" s="52"/>
      <c r="AB98" s="53"/>
      <c r="AC98" s="53"/>
      <c r="AD98" s="53"/>
      <c r="AE98" s="57"/>
      <c r="AF98" s="113"/>
      <c r="AG98" s="57"/>
      <c r="AH98" s="58"/>
      <c r="AI98" s="58"/>
      <c r="AJ98" s="58"/>
      <c r="AK98" s="114"/>
      <c r="AL98" s="58"/>
      <c r="AM98" s="114"/>
      <c r="AN98" s="58"/>
      <c r="AO98" s="114"/>
      <c r="AP98" s="58"/>
      <c r="AQ98" s="114"/>
      <c r="AR98" s="58"/>
      <c r="AS98" s="114"/>
      <c r="AT98" s="58"/>
      <c r="AU98" s="114"/>
      <c r="AV98" s="58"/>
      <c r="AW98" s="114"/>
      <c r="AX98" s="58"/>
      <c r="AY98" s="114"/>
      <c r="AZ98" s="58"/>
      <c r="BA98" s="114"/>
      <c r="BB98" s="58"/>
      <c r="BC98" s="114"/>
      <c r="BD98" s="58"/>
      <c r="BE98" s="58"/>
      <c r="BF98" s="58"/>
      <c r="BG98" s="59"/>
      <c r="BH98" s="58"/>
      <c r="BI98" s="114"/>
      <c r="BJ98" s="53"/>
      <c r="BK98" s="58"/>
      <c r="BL98" s="114"/>
      <c r="BM98" s="58"/>
      <c r="BN98" s="114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3"/>
      <c r="CL98" s="58"/>
      <c r="CM98" s="58"/>
      <c r="CN98" s="60"/>
      <c r="CO98" s="57"/>
      <c r="CP98" s="58"/>
      <c r="CQ98" s="60"/>
      <c r="CR98" s="57"/>
      <c r="CS98" s="58"/>
      <c r="CT98" s="59"/>
      <c r="CU98" s="58"/>
      <c r="CV98" s="59"/>
      <c r="CW98" s="58"/>
      <c r="CX98" s="59"/>
      <c r="CY98" s="58"/>
      <c r="CZ98" s="58"/>
      <c r="DA98" s="58"/>
      <c r="DB98" s="53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7"/>
      <c r="DO98" s="57"/>
      <c r="DP98" s="57"/>
      <c r="DQ98" s="76" t="str">
        <f t="shared" si="165"/>
        <v/>
      </c>
      <c r="DR98" s="53"/>
      <c r="DS98" s="46" t="b">
        <f t="shared" si="166"/>
        <v>0</v>
      </c>
      <c r="DT98" s="46" t="str">
        <f t="shared" si="167"/>
        <v/>
      </c>
      <c r="DU98" s="46" t="b">
        <f t="shared" si="168"/>
        <v>0</v>
      </c>
      <c r="DV98" s="46" t="b">
        <f t="shared" si="169"/>
        <v>0</v>
      </c>
      <c r="DW98" s="46" t="b">
        <f t="shared" si="170"/>
        <v>0</v>
      </c>
      <c r="DY98" s="46" t="b">
        <f t="shared" si="171"/>
        <v>0</v>
      </c>
      <c r="DZ98" s="46" t="b">
        <f t="shared" si="172"/>
        <v>0</v>
      </c>
      <c r="EB98" s="46" t="b">
        <f t="shared" si="173"/>
        <v>0</v>
      </c>
      <c r="EC98" s="46" t="b">
        <f t="shared" si="174"/>
        <v>0</v>
      </c>
      <c r="ED98" s="46" t="b">
        <f t="shared" si="175"/>
        <v>0</v>
      </c>
      <c r="EE98" s="46" t="b">
        <f t="shared" si="176"/>
        <v>0</v>
      </c>
      <c r="EF98" s="46" t="b">
        <f t="shared" si="177"/>
        <v>0</v>
      </c>
      <c r="EG98" s="46" t="b">
        <f t="shared" si="178"/>
        <v>0</v>
      </c>
      <c r="EH98" s="46" t="b">
        <f t="shared" si="179"/>
        <v>0</v>
      </c>
      <c r="EI98" s="46" t="b">
        <f t="shared" si="180"/>
        <v>0</v>
      </c>
      <c r="EK98" s="46" t="b">
        <f t="shared" si="181"/>
        <v>0</v>
      </c>
      <c r="EL98" s="46" t="b">
        <f t="shared" si="182"/>
        <v>0</v>
      </c>
      <c r="EM98" s="46" t="b">
        <f t="shared" si="183"/>
        <v>0</v>
      </c>
      <c r="EN98" s="46" t="b">
        <f t="shared" si="184"/>
        <v>0</v>
      </c>
      <c r="EO98" s="46" t="b">
        <f t="shared" si="185"/>
        <v>0</v>
      </c>
      <c r="EP98" s="46" t="b">
        <f t="shared" si="186"/>
        <v>0</v>
      </c>
      <c r="EQ98" s="46" t="b">
        <f t="shared" si="187"/>
        <v>0</v>
      </c>
      <c r="ER98" s="46" t="b">
        <f>OR(AA98='Tablas '!$T$4,AA98='Tablas '!$T$7,AA98='Tablas '!$T$8,AA98='Tablas '!$T$11)</f>
        <v>0</v>
      </c>
      <c r="ES98" s="46" t="str">
        <f t="shared" si="188"/>
        <v/>
      </c>
      <c r="ET98" s="46" t="str">
        <f t="shared" si="189"/>
        <v/>
      </c>
      <c r="EU98" s="46" t="str">
        <f t="shared" si="190"/>
        <v/>
      </c>
      <c r="EV98" s="46" t="b">
        <f t="shared" si="191"/>
        <v>0</v>
      </c>
      <c r="EW98" s="46" t="b">
        <f t="shared" si="192"/>
        <v>0</v>
      </c>
      <c r="EX98" s="46" t="b">
        <f t="shared" si="193"/>
        <v>0</v>
      </c>
      <c r="EY98" s="46" t="b">
        <f t="shared" si="194"/>
        <v>0</v>
      </c>
      <c r="EZ98" s="46" t="b">
        <f t="shared" si="195"/>
        <v>0</v>
      </c>
      <c r="FA98" s="46" t="b">
        <f t="shared" si="196"/>
        <v>0</v>
      </c>
      <c r="FB98" s="46" t="b">
        <f t="shared" si="197"/>
        <v>0</v>
      </c>
      <c r="FC98" s="46" t="str">
        <f t="shared" si="198"/>
        <v/>
      </c>
      <c r="FD98" s="46" t="str">
        <f t="shared" si="199"/>
        <v/>
      </c>
      <c r="FE98" s="46" t="b">
        <f t="shared" si="200"/>
        <v>0</v>
      </c>
      <c r="FF98" s="46" t="str">
        <f t="shared" si="201"/>
        <v/>
      </c>
      <c r="FG98" s="46" t="str">
        <f t="shared" si="202"/>
        <v/>
      </c>
      <c r="FH98" s="46" t="b">
        <f t="shared" si="203"/>
        <v>0</v>
      </c>
      <c r="FI98" s="46" t="str">
        <f t="shared" si="204"/>
        <v/>
      </c>
      <c r="FJ98" s="46" t="str">
        <f t="shared" si="205"/>
        <v/>
      </c>
      <c r="FK98" s="46" t="b">
        <f t="shared" si="206"/>
        <v>0</v>
      </c>
      <c r="FL98" s="46" t="str">
        <f t="shared" si="207"/>
        <v/>
      </c>
      <c r="FM98" s="46" t="str">
        <f t="shared" si="208"/>
        <v/>
      </c>
      <c r="FN98" s="46" t="b">
        <f t="shared" si="209"/>
        <v>0</v>
      </c>
      <c r="FO98" s="46" t="str">
        <f t="shared" si="210"/>
        <v/>
      </c>
      <c r="FP98" s="46" t="str">
        <f t="shared" si="211"/>
        <v/>
      </c>
      <c r="FQ98" s="46" t="b">
        <f t="shared" si="212"/>
        <v>0</v>
      </c>
      <c r="FR98" s="46" t="str">
        <f t="shared" si="213"/>
        <v/>
      </c>
      <c r="FS98" s="46" t="str">
        <f t="shared" si="214"/>
        <v/>
      </c>
      <c r="FT98" s="46" t="b">
        <f t="shared" si="215"/>
        <v>0</v>
      </c>
      <c r="FU98" s="46" t="str">
        <f t="shared" si="216"/>
        <v/>
      </c>
      <c r="FV98" s="46" t="str">
        <f t="shared" si="217"/>
        <v/>
      </c>
      <c r="FW98" s="46" t="b">
        <f t="shared" si="218"/>
        <v>0</v>
      </c>
      <c r="FX98" s="46" t="str">
        <f t="shared" si="219"/>
        <v/>
      </c>
      <c r="FY98" s="46" t="str">
        <f t="shared" si="220"/>
        <v/>
      </c>
      <c r="FZ98" s="46" t="b">
        <f t="shared" si="221"/>
        <v>0</v>
      </c>
      <c r="GA98" s="46" t="str">
        <f t="shared" si="222"/>
        <v/>
      </c>
      <c r="GB98" s="46" t="str">
        <f t="shared" si="223"/>
        <v/>
      </c>
      <c r="GC98" s="46" t="b">
        <f t="shared" si="224"/>
        <v>0</v>
      </c>
      <c r="GD98" s="46" t="str">
        <f t="shared" si="225"/>
        <v/>
      </c>
      <c r="GE98" s="46" t="str">
        <f t="shared" si="226"/>
        <v/>
      </c>
      <c r="GF98" s="46" t="b">
        <f t="shared" si="227"/>
        <v>0</v>
      </c>
      <c r="GG98" s="46" t="b">
        <f t="shared" si="228"/>
        <v>0</v>
      </c>
      <c r="GH98" s="46" t="str">
        <f t="shared" si="229"/>
        <v/>
      </c>
      <c r="GI98" s="46" t="str">
        <f t="shared" si="230"/>
        <v/>
      </c>
      <c r="GJ98" s="46" t="str">
        <f t="shared" si="231"/>
        <v/>
      </c>
      <c r="GK98" s="46" t="b">
        <f t="shared" si="232"/>
        <v>0</v>
      </c>
      <c r="GL98" s="46" t="str">
        <f t="shared" si="233"/>
        <v/>
      </c>
      <c r="GM98" s="46" t="str">
        <f t="shared" si="234"/>
        <v/>
      </c>
      <c r="GN98" s="46" t="str">
        <f t="shared" si="235"/>
        <v/>
      </c>
      <c r="GO98" s="46" t="b">
        <f t="shared" si="236"/>
        <v>0</v>
      </c>
      <c r="GP98" s="46" t="str">
        <f t="shared" si="237"/>
        <v/>
      </c>
      <c r="GQ98" s="46" t="str">
        <f t="shared" si="238"/>
        <v/>
      </c>
      <c r="GR98" s="46" t="b">
        <f t="shared" si="239"/>
        <v>0</v>
      </c>
      <c r="GS98" s="46" t="str">
        <f t="shared" si="240"/>
        <v/>
      </c>
      <c r="GT98" s="46" t="str">
        <f t="shared" si="241"/>
        <v/>
      </c>
      <c r="GU98" s="46" t="b">
        <f t="shared" si="242"/>
        <v>0</v>
      </c>
      <c r="GV98" s="46" t="b">
        <f t="shared" si="243"/>
        <v>0</v>
      </c>
      <c r="GW98" s="46" t="b">
        <f t="shared" si="244"/>
        <v>0</v>
      </c>
      <c r="GX98" s="46" t="b">
        <f t="shared" si="245"/>
        <v>0</v>
      </c>
      <c r="GY98" s="46" t="b">
        <f t="shared" si="246"/>
        <v>0</v>
      </c>
      <c r="GZ98" s="46" t="b">
        <f t="shared" si="247"/>
        <v>0</v>
      </c>
      <c r="HA98" s="46" t="b">
        <f t="shared" si="248"/>
        <v>0</v>
      </c>
      <c r="HB98" s="46" t="b">
        <f t="shared" si="249"/>
        <v>0</v>
      </c>
      <c r="HC98" s="46" t="b">
        <f t="shared" si="250"/>
        <v>0</v>
      </c>
      <c r="HD98" s="46" t="b">
        <f t="shared" si="251"/>
        <v>0</v>
      </c>
      <c r="HE98" s="46" t="b">
        <f t="shared" si="252"/>
        <v>0</v>
      </c>
      <c r="HF98" s="46" t="b">
        <f t="shared" si="253"/>
        <v>0</v>
      </c>
      <c r="HG98" s="46" t="b">
        <f t="shared" si="254"/>
        <v>0</v>
      </c>
      <c r="HH98" s="46" t="b">
        <f t="shared" si="255"/>
        <v>0</v>
      </c>
      <c r="HI98" s="46" t="b">
        <f t="shared" si="256"/>
        <v>0</v>
      </c>
      <c r="HJ98" s="46" t="b">
        <f t="shared" si="257"/>
        <v>0</v>
      </c>
      <c r="HK98" s="46" t="b">
        <f t="shared" si="258"/>
        <v>0</v>
      </c>
      <c r="HL98" s="46" t="b">
        <f t="shared" si="259"/>
        <v>0</v>
      </c>
      <c r="HM98" s="46" t="b">
        <f t="shared" si="260"/>
        <v>0</v>
      </c>
      <c r="HN98" s="46" t="b">
        <f t="shared" si="261"/>
        <v>0</v>
      </c>
      <c r="HO98" s="46" t="b">
        <f t="shared" si="262"/>
        <v>0</v>
      </c>
      <c r="HP98" s="46" t="b">
        <f t="shared" si="263"/>
        <v>0</v>
      </c>
      <c r="HQ98" s="46" t="str">
        <f t="shared" si="264"/>
        <v/>
      </c>
      <c r="HR98" s="46" t="str">
        <f t="shared" si="265"/>
        <v/>
      </c>
      <c r="HS98" s="46" t="str">
        <f t="shared" si="266"/>
        <v/>
      </c>
      <c r="HT98" s="46" t="b">
        <f t="shared" si="267"/>
        <v>0</v>
      </c>
      <c r="HU98" s="46" t="b">
        <f t="shared" si="268"/>
        <v>0</v>
      </c>
      <c r="HV98" s="46" t="b">
        <f t="shared" si="269"/>
        <v>0</v>
      </c>
      <c r="HW98" s="46" t="b">
        <f t="shared" si="270"/>
        <v>0</v>
      </c>
      <c r="HX98" s="46" t="b">
        <f t="shared" si="271"/>
        <v>0</v>
      </c>
      <c r="HY98" s="46" t="b">
        <f t="shared" si="272"/>
        <v>0</v>
      </c>
      <c r="HZ98" s="46" t="b">
        <f t="shared" si="273"/>
        <v>0</v>
      </c>
      <c r="IA98" s="46" t="str">
        <f t="shared" si="274"/>
        <v/>
      </c>
      <c r="IB98" s="46" t="str">
        <f t="shared" si="275"/>
        <v/>
      </c>
      <c r="IC98" s="46" t="str">
        <f t="shared" si="276"/>
        <v/>
      </c>
      <c r="ID98" s="46" t="str">
        <f t="shared" si="277"/>
        <v/>
      </c>
      <c r="IE98" s="46" t="b">
        <f t="shared" si="278"/>
        <v>0</v>
      </c>
      <c r="IF98" s="46" t="str">
        <f t="shared" si="279"/>
        <v/>
      </c>
      <c r="IG98" s="46" t="str">
        <f t="shared" si="280"/>
        <v/>
      </c>
      <c r="IH98" s="46" t="b">
        <f t="shared" si="281"/>
        <v>0</v>
      </c>
      <c r="II98" s="46" t="b">
        <f t="shared" si="282"/>
        <v>0</v>
      </c>
      <c r="IJ98" s="46" t="b">
        <f t="shared" si="283"/>
        <v>0</v>
      </c>
      <c r="IK98" s="46" t="str">
        <f t="shared" si="284"/>
        <v/>
      </c>
      <c r="IL98" s="46" t="str">
        <f t="shared" si="285"/>
        <v/>
      </c>
      <c r="IM98" s="46" t="b">
        <f t="shared" si="286"/>
        <v>0</v>
      </c>
      <c r="IN98" s="46" t="b">
        <f t="shared" si="287"/>
        <v>0</v>
      </c>
      <c r="IO98" s="46" t="b">
        <f t="shared" si="288"/>
        <v>0</v>
      </c>
      <c r="IP98" s="46" t="b">
        <f t="shared" si="289"/>
        <v>0</v>
      </c>
      <c r="IQ98" s="46" t="b">
        <f t="shared" si="290"/>
        <v>0</v>
      </c>
      <c r="IR98" s="46" t="b">
        <f t="shared" si="291"/>
        <v>0</v>
      </c>
      <c r="IS98" s="46" t="b">
        <f t="shared" si="292"/>
        <v>0</v>
      </c>
      <c r="IT98" s="46" t="b">
        <f t="shared" si="293"/>
        <v>0</v>
      </c>
      <c r="IU98" s="46" t="b">
        <f t="shared" si="294"/>
        <v>0</v>
      </c>
      <c r="IV98" s="46" t="b">
        <f t="shared" si="295"/>
        <v>0</v>
      </c>
      <c r="IW98" s="46" t="b">
        <f t="shared" si="296"/>
        <v>0</v>
      </c>
      <c r="IX98" s="46" t="b">
        <f t="shared" si="297"/>
        <v>0</v>
      </c>
      <c r="IY98" s="46" t="b">
        <f t="shared" si="298"/>
        <v>0</v>
      </c>
    </row>
    <row r="99" spans="2:259" x14ac:dyDescent="0.3">
      <c r="B99" s="48">
        <v>87</v>
      </c>
      <c r="C99" s="61" t="str">
        <f t="shared" si="164"/>
        <v/>
      </c>
      <c r="D99" s="53"/>
      <c r="E99" s="52"/>
      <c r="F99" s="112"/>
      <c r="G99" s="52"/>
      <c r="H99" s="53"/>
      <c r="I99" s="52"/>
      <c r="J99" s="52"/>
      <c r="K99" s="53"/>
      <c r="L99" s="55"/>
      <c r="M99" s="108"/>
      <c r="N99" s="56"/>
      <c r="O99" s="52"/>
      <c r="P99" s="52"/>
      <c r="Q99" s="52"/>
      <c r="R99" s="52"/>
      <c r="S99" s="52"/>
      <c r="T99" s="53"/>
      <c r="U99" s="52"/>
      <c r="V99" s="52"/>
      <c r="W99" s="55"/>
      <c r="X99" s="55"/>
      <c r="Y99" s="52"/>
      <c r="Z99" s="55"/>
      <c r="AA99" s="52"/>
      <c r="AB99" s="53"/>
      <c r="AC99" s="53"/>
      <c r="AD99" s="53"/>
      <c r="AE99" s="57"/>
      <c r="AF99" s="113"/>
      <c r="AG99" s="57"/>
      <c r="AH99" s="58"/>
      <c r="AI99" s="58"/>
      <c r="AJ99" s="58"/>
      <c r="AK99" s="114"/>
      <c r="AL99" s="58"/>
      <c r="AM99" s="114"/>
      <c r="AN99" s="58"/>
      <c r="AO99" s="114"/>
      <c r="AP99" s="58"/>
      <c r="AQ99" s="114"/>
      <c r="AR99" s="58"/>
      <c r="AS99" s="114"/>
      <c r="AT99" s="58"/>
      <c r="AU99" s="114"/>
      <c r="AV99" s="58"/>
      <c r="AW99" s="114"/>
      <c r="AX99" s="58"/>
      <c r="AY99" s="114"/>
      <c r="AZ99" s="58"/>
      <c r="BA99" s="114"/>
      <c r="BB99" s="58"/>
      <c r="BC99" s="114"/>
      <c r="BD99" s="58"/>
      <c r="BE99" s="58"/>
      <c r="BF99" s="58"/>
      <c r="BG99" s="59"/>
      <c r="BH99" s="58"/>
      <c r="BI99" s="114"/>
      <c r="BJ99" s="53"/>
      <c r="BK99" s="58"/>
      <c r="BL99" s="114"/>
      <c r="BM99" s="58"/>
      <c r="BN99" s="114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3"/>
      <c r="CL99" s="58"/>
      <c r="CM99" s="58"/>
      <c r="CN99" s="60"/>
      <c r="CO99" s="57"/>
      <c r="CP99" s="58"/>
      <c r="CQ99" s="60"/>
      <c r="CR99" s="57"/>
      <c r="CS99" s="58"/>
      <c r="CT99" s="59"/>
      <c r="CU99" s="58"/>
      <c r="CV99" s="59"/>
      <c r="CW99" s="58"/>
      <c r="CX99" s="59"/>
      <c r="CY99" s="58"/>
      <c r="CZ99" s="58"/>
      <c r="DA99" s="58"/>
      <c r="DB99" s="53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7"/>
      <c r="DO99" s="57"/>
      <c r="DP99" s="57"/>
      <c r="DQ99" s="76" t="str">
        <f t="shared" si="165"/>
        <v/>
      </c>
      <c r="DR99" s="53"/>
      <c r="DS99" s="46" t="b">
        <f t="shared" si="166"/>
        <v>0</v>
      </c>
      <c r="DT99" s="46" t="str">
        <f t="shared" si="167"/>
        <v/>
      </c>
      <c r="DU99" s="46" t="b">
        <f t="shared" si="168"/>
        <v>0</v>
      </c>
      <c r="DV99" s="46" t="b">
        <f t="shared" si="169"/>
        <v>0</v>
      </c>
      <c r="DW99" s="46" t="b">
        <f t="shared" si="170"/>
        <v>0</v>
      </c>
      <c r="DY99" s="46" t="b">
        <f t="shared" si="171"/>
        <v>0</v>
      </c>
      <c r="DZ99" s="46" t="b">
        <f t="shared" si="172"/>
        <v>0</v>
      </c>
      <c r="EB99" s="46" t="b">
        <f t="shared" si="173"/>
        <v>0</v>
      </c>
      <c r="EC99" s="46" t="b">
        <f t="shared" si="174"/>
        <v>0</v>
      </c>
      <c r="ED99" s="46" t="b">
        <f t="shared" si="175"/>
        <v>0</v>
      </c>
      <c r="EE99" s="46" t="b">
        <f t="shared" si="176"/>
        <v>0</v>
      </c>
      <c r="EF99" s="46" t="b">
        <f t="shared" si="177"/>
        <v>0</v>
      </c>
      <c r="EG99" s="46" t="b">
        <f t="shared" si="178"/>
        <v>0</v>
      </c>
      <c r="EH99" s="46" t="b">
        <f t="shared" si="179"/>
        <v>0</v>
      </c>
      <c r="EI99" s="46" t="b">
        <f t="shared" si="180"/>
        <v>0</v>
      </c>
      <c r="EK99" s="46" t="b">
        <f t="shared" si="181"/>
        <v>0</v>
      </c>
      <c r="EL99" s="46" t="b">
        <f t="shared" si="182"/>
        <v>0</v>
      </c>
      <c r="EM99" s="46" t="b">
        <f t="shared" si="183"/>
        <v>0</v>
      </c>
      <c r="EN99" s="46" t="b">
        <f t="shared" si="184"/>
        <v>0</v>
      </c>
      <c r="EO99" s="46" t="b">
        <f t="shared" si="185"/>
        <v>0</v>
      </c>
      <c r="EP99" s="46" t="b">
        <f t="shared" si="186"/>
        <v>0</v>
      </c>
      <c r="EQ99" s="46" t="b">
        <f t="shared" si="187"/>
        <v>0</v>
      </c>
      <c r="ER99" s="46" t="b">
        <f>OR(AA99='Tablas '!$T$4,AA99='Tablas '!$T$7,AA99='Tablas '!$T$8,AA99='Tablas '!$T$11)</f>
        <v>0</v>
      </c>
      <c r="ES99" s="46" t="str">
        <f t="shared" si="188"/>
        <v/>
      </c>
      <c r="ET99" s="46" t="str">
        <f t="shared" si="189"/>
        <v/>
      </c>
      <c r="EU99" s="46" t="str">
        <f t="shared" si="190"/>
        <v/>
      </c>
      <c r="EV99" s="46" t="b">
        <f t="shared" si="191"/>
        <v>0</v>
      </c>
      <c r="EW99" s="46" t="b">
        <f t="shared" si="192"/>
        <v>0</v>
      </c>
      <c r="EX99" s="46" t="b">
        <f t="shared" si="193"/>
        <v>0</v>
      </c>
      <c r="EY99" s="46" t="b">
        <f t="shared" si="194"/>
        <v>0</v>
      </c>
      <c r="EZ99" s="46" t="b">
        <f t="shared" si="195"/>
        <v>0</v>
      </c>
      <c r="FA99" s="46" t="b">
        <f t="shared" si="196"/>
        <v>0</v>
      </c>
      <c r="FB99" s="46" t="b">
        <f t="shared" si="197"/>
        <v>0</v>
      </c>
      <c r="FC99" s="46" t="str">
        <f t="shared" si="198"/>
        <v/>
      </c>
      <c r="FD99" s="46" t="str">
        <f t="shared" si="199"/>
        <v/>
      </c>
      <c r="FE99" s="46" t="b">
        <f t="shared" si="200"/>
        <v>0</v>
      </c>
      <c r="FF99" s="46" t="str">
        <f t="shared" si="201"/>
        <v/>
      </c>
      <c r="FG99" s="46" t="str">
        <f t="shared" si="202"/>
        <v/>
      </c>
      <c r="FH99" s="46" t="b">
        <f t="shared" si="203"/>
        <v>0</v>
      </c>
      <c r="FI99" s="46" t="str">
        <f t="shared" si="204"/>
        <v/>
      </c>
      <c r="FJ99" s="46" t="str">
        <f t="shared" si="205"/>
        <v/>
      </c>
      <c r="FK99" s="46" t="b">
        <f t="shared" si="206"/>
        <v>0</v>
      </c>
      <c r="FL99" s="46" t="str">
        <f t="shared" si="207"/>
        <v/>
      </c>
      <c r="FM99" s="46" t="str">
        <f t="shared" si="208"/>
        <v/>
      </c>
      <c r="FN99" s="46" t="b">
        <f t="shared" si="209"/>
        <v>0</v>
      </c>
      <c r="FO99" s="46" t="str">
        <f t="shared" si="210"/>
        <v/>
      </c>
      <c r="FP99" s="46" t="str">
        <f t="shared" si="211"/>
        <v/>
      </c>
      <c r="FQ99" s="46" t="b">
        <f t="shared" si="212"/>
        <v>0</v>
      </c>
      <c r="FR99" s="46" t="str">
        <f t="shared" si="213"/>
        <v/>
      </c>
      <c r="FS99" s="46" t="str">
        <f t="shared" si="214"/>
        <v/>
      </c>
      <c r="FT99" s="46" t="b">
        <f t="shared" si="215"/>
        <v>0</v>
      </c>
      <c r="FU99" s="46" t="str">
        <f t="shared" si="216"/>
        <v/>
      </c>
      <c r="FV99" s="46" t="str">
        <f t="shared" si="217"/>
        <v/>
      </c>
      <c r="FW99" s="46" t="b">
        <f t="shared" si="218"/>
        <v>0</v>
      </c>
      <c r="FX99" s="46" t="str">
        <f t="shared" si="219"/>
        <v/>
      </c>
      <c r="FY99" s="46" t="str">
        <f t="shared" si="220"/>
        <v/>
      </c>
      <c r="FZ99" s="46" t="b">
        <f t="shared" si="221"/>
        <v>0</v>
      </c>
      <c r="GA99" s="46" t="str">
        <f t="shared" si="222"/>
        <v/>
      </c>
      <c r="GB99" s="46" t="str">
        <f t="shared" si="223"/>
        <v/>
      </c>
      <c r="GC99" s="46" t="b">
        <f t="shared" si="224"/>
        <v>0</v>
      </c>
      <c r="GD99" s="46" t="str">
        <f t="shared" si="225"/>
        <v/>
      </c>
      <c r="GE99" s="46" t="str">
        <f t="shared" si="226"/>
        <v/>
      </c>
      <c r="GF99" s="46" t="b">
        <f t="shared" si="227"/>
        <v>0</v>
      </c>
      <c r="GG99" s="46" t="b">
        <f t="shared" si="228"/>
        <v>0</v>
      </c>
      <c r="GH99" s="46" t="str">
        <f t="shared" si="229"/>
        <v/>
      </c>
      <c r="GI99" s="46" t="str">
        <f t="shared" si="230"/>
        <v/>
      </c>
      <c r="GJ99" s="46" t="str">
        <f t="shared" si="231"/>
        <v/>
      </c>
      <c r="GK99" s="46" t="b">
        <f t="shared" si="232"/>
        <v>0</v>
      </c>
      <c r="GL99" s="46" t="str">
        <f t="shared" si="233"/>
        <v/>
      </c>
      <c r="GM99" s="46" t="str">
        <f t="shared" si="234"/>
        <v/>
      </c>
      <c r="GN99" s="46" t="str">
        <f t="shared" si="235"/>
        <v/>
      </c>
      <c r="GO99" s="46" t="b">
        <f t="shared" si="236"/>
        <v>0</v>
      </c>
      <c r="GP99" s="46" t="str">
        <f t="shared" si="237"/>
        <v/>
      </c>
      <c r="GQ99" s="46" t="str">
        <f t="shared" si="238"/>
        <v/>
      </c>
      <c r="GR99" s="46" t="b">
        <f t="shared" si="239"/>
        <v>0</v>
      </c>
      <c r="GS99" s="46" t="str">
        <f t="shared" si="240"/>
        <v/>
      </c>
      <c r="GT99" s="46" t="str">
        <f t="shared" si="241"/>
        <v/>
      </c>
      <c r="GU99" s="46" t="b">
        <f t="shared" si="242"/>
        <v>0</v>
      </c>
      <c r="GV99" s="46" t="b">
        <f t="shared" si="243"/>
        <v>0</v>
      </c>
      <c r="GW99" s="46" t="b">
        <f t="shared" si="244"/>
        <v>0</v>
      </c>
      <c r="GX99" s="46" t="b">
        <f t="shared" si="245"/>
        <v>0</v>
      </c>
      <c r="GY99" s="46" t="b">
        <f t="shared" si="246"/>
        <v>0</v>
      </c>
      <c r="GZ99" s="46" t="b">
        <f t="shared" si="247"/>
        <v>0</v>
      </c>
      <c r="HA99" s="46" t="b">
        <f t="shared" si="248"/>
        <v>0</v>
      </c>
      <c r="HB99" s="46" t="b">
        <f t="shared" si="249"/>
        <v>0</v>
      </c>
      <c r="HC99" s="46" t="b">
        <f t="shared" si="250"/>
        <v>0</v>
      </c>
      <c r="HD99" s="46" t="b">
        <f t="shared" si="251"/>
        <v>0</v>
      </c>
      <c r="HE99" s="46" t="b">
        <f t="shared" si="252"/>
        <v>0</v>
      </c>
      <c r="HF99" s="46" t="b">
        <f t="shared" si="253"/>
        <v>0</v>
      </c>
      <c r="HG99" s="46" t="b">
        <f t="shared" si="254"/>
        <v>0</v>
      </c>
      <c r="HH99" s="46" t="b">
        <f t="shared" si="255"/>
        <v>0</v>
      </c>
      <c r="HI99" s="46" t="b">
        <f t="shared" si="256"/>
        <v>0</v>
      </c>
      <c r="HJ99" s="46" t="b">
        <f t="shared" si="257"/>
        <v>0</v>
      </c>
      <c r="HK99" s="46" t="b">
        <f t="shared" si="258"/>
        <v>0</v>
      </c>
      <c r="HL99" s="46" t="b">
        <f t="shared" si="259"/>
        <v>0</v>
      </c>
      <c r="HM99" s="46" t="b">
        <f t="shared" si="260"/>
        <v>0</v>
      </c>
      <c r="HN99" s="46" t="b">
        <f t="shared" si="261"/>
        <v>0</v>
      </c>
      <c r="HO99" s="46" t="b">
        <f t="shared" si="262"/>
        <v>0</v>
      </c>
      <c r="HP99" s="46" t="b">
        <f t="shared" si="263"/>
        <v>0</v>
      </c>
      <c r="HQ99" s="46" t="str">
        <f t="shared" si="264"/>
        <v/>
      </c>
      <c r="HR99" s="46" t="str">
        <f t="shared" si="265"/>
        <v/>
      </c>
      <c r="HS99" s="46" t="str">
        <f t="shared" si="266"/>
        <v/>
      </c>
      <c r="HT99" s="46" t="b">
        <f t="shared" si="267"/>
        <v>0</v>
      </c>
      <c r="HU99" s="46" t="b">
        <f t="shared" si="268"/>
        <v>0</v>
      </c>
      <c r="HV99" s="46" t="b">
        <f t="shared" si="269"/>
        <v>0</v>
      </c>
      <c r="HW99" s="46" t="b">
        <f t="shared" si="270"/>
        <v>0</v>
      </c>
      <c r="HX99" s="46" t="b">
        <f t="shared" si="271"/>
        <v>0</v>
      </c>
      <c r="HY99" s="46" t="b">
        <f t="shared" si="272"/>
        <v>0</v>
      </c>
      <c r="HZ99" s="46" t="b">
        <f t="shared" si="273"/>
        <v>0</v>
      </c>
      <c r="IA99" s="46" t="str">
        <f t="shared" si="274"/>
        <v/>
      </c>
      <c r="IB99" s="46" t="str">
        <f t="shared" si="275"/>
        <v/>
      </c>
      <c r="IC99" s="46" t="str">
        <f t="shared" si="276"/>
        <v/>
      </c>
      <c r="ID99" s="46" t="str">
        <f t="shared" si="277"/>
        <v/>
      </c>
      <c r="IE99" s="46" t="b">
        <f t="shared" si="278"/>
        <v>0</v>
      </c>
      <c r="IF99" s="46" t="str">
        <f t="shared" si="279"/>
        <v/>
      </c>
      <c r="IG99" s="46" t="str">
        <f t="shared" si="280"/>
        <v/>
      </c>
      <c r="IH99" s="46" t="b">
        <f t="shared" si="281"/>
        <v>0</v>
      </c>
      <c r="II99" s="46" t="b">
        <f t="shared" si="282"/>
        <v>0</v>
      </c>
      <c r="IJ99" s="46" t="b">
        <f t="shared" si="283"/>
        <v>0</v>
      </c>
      <c r="IK99" s="46" t="str">
        <f t="shared" si="284"/>
        <v/>
      </c>
      <c r="IL99" s="46" t="str">
        <f t="shared" si="285"/>
        <v/>
      </c>
      <c r="IM99" s="46" t="b">
        <f t="shared" si="286"/>
        <v>0</v>
      </c>
      <c r="IN99" s="46" t="b">
        <f t="shared" si="287"/>
        <v>0</v>
      </c>
      <c r="IO99" s="46" t="b">
        <f t="shared" si="288"/>
        <v>0</v>
      </c>
      <c r="IP99" s="46" t="b">
        <f t="shared" si="289"/>
        <v>0</v>
      </c>
      <c r="IQ99" s="46" t="b">
        <f t="shared" si="290"/>
        <v>0</v>
      </c>
      <c r="IR99" s="46" t="b">
        <f t="shared" si="291"/>
        <v>0</v>
      </c>
      <c r="IS99" s="46" t="b">
        <f t="shared" si="292"/>
        <v>0</v>
      </c>
      <c r="IT99" s="46" t="b">
        <f t="shared" si="293"/>
        <v>0</v>
      </c>
      <c r="IU99" s="46" t="b">
        <f t="shared" si="294"/>
        <v>0</v>
      </c>
      <c r="IV99" s="46" t="b">
        <f t="shared" si="295"/>
        <v>0</v>
      </c>
      <c r="IW99" s="46" t="b">
        <f t="shared" si="296"/>
        <v>0</v>
      </c>
      <c r="IX99" s="46" t="b">
        <f t="shared" si="297"/>
        <v>0</v>
      </c>
      <c r="IY99" s="46" t="b">
        <f t="shared" si="298"/>
        <v>0</v>
      </c>
    </row>
    <row r="100" spans="2:259" x14ac:dyDescent="0.3">
      <c r="B100" s="48">
        <v>88</v>
      </c>
      <c r="C100" s="61" t="str">
        <f t="shared" si="164"/>
        <v/>
      </c>
      <c r="D100" s="53"/>
      <c r="E100" s="52"/>
      <c r="F100" s="112"/>
      <c r="G100" s="52"/>
      <c r="H100" s="53"/>
      <c r="I100" s="52"/>
      <c r="J100" s="52"/>
      <c r="K100" s="53"/>
      <c r="L100" s="55"/>
      <c r="M100" s="108"/>
      <c r="N100" s="56"/>
      <c r="O100" s="52"/>
      <c r="P100" s="52"/>
      <c r="Q100" s="52"/>
      <c r="R100" s="52"/>
      <c r="S100" s="52"/>
      <c r="T100" s="53"/>
      <c r="U100" s="52"/>
      <c r="V100" s="52"/>
      <c r="W100" s="55"/>
      <c r="X100" s="55"/>
      <c r="Y100" s="52"/>
      <c r="Z100" s="55"/>
      <c r="AA100" s="52"/>
      <c r="AB100" s="53"/>
      <c r="AC100" s="53"/>
      <c r="AD100" s="53"/>
      <c r="AE100" s="57"/>
      <c r="AF100" s="113"/>
      <c r="AG100" s="57"/>
      <c r="AH100" s="58"/>
      <c r="AI100" s="58"/>
      <c r="AJ100" s="58"/>
      <c r="AK100" s="114"/>
      <c r="AL100" s="58"/>
      <c r="AM100" s="114"/>
      <c r="AN100" s="58"/>
      <c r="AO100" s="114"/>
      <c r="AP100" s="58"/>
      <c r="AQ100" s="114"/>
      <c r="AR100" s="58"/>
      <c r="AS100" s="114"/>
      <c r="AT100" s="58"/>
      <c r="AU100" s="114"/>
      <c r="AV100" s="58"/>
      <c r="AW100" s="114"/>
      <c r="AX100" s="58"/>
      <c r="AY100" s="114"/>
      <c r="AZ100" s="58"/>
      <c r="BA100" s="114"/>
      <c r="BB100" s="58"/>
      <c r="BC100" s="114"/>
      <c r="BD100" s="58"/>
      <c r="BE100" s="58"/>
      <c r="BF100" s="58"/>
      <c r="BG100" s="59"/>
      <c r="BH100" s="58"/>
      <c r="BI100" s="114"/>
      <c r="BJ100" s="53"/>
      <c r="BK100" s="58"/>
      <c r="BL100" s="114"/>
      <c r="BM100" s="58"/>
      <c r="BN100" s="114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3"/>
      <c r="CL100" s="58"/>
      <c r="CM100" s="58"/>
      <c r="CN100" s="60"/>
      <c r="CO100" s="57"/>
      <c r="CP100" s="58"/>
      <c r="CQ100" s="60"/>
      <c r="CR100" s="57"/>
      <c r="CS100" s="58"/>
      <c r="CT100" s="59"/>
      <c r="CU100" s="58"/>
      <c r="CV100" s="59"/>
      <c r="CW100" s="58"/>
      <c r="CX100" s="59"/>
      <c r="CY100" s="58"/>
      <c r="CZ100" s="58"/>
      <c r="DA100" s="58"/>
      <c r="DB100" s="53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7"/>
      <c r="DO100" s="57"/>
      <c r="DP100" s="57"/>
      <c r="DQ100" s="76" t="str">
        <f t="shared" si="165"/>
        <v/>
      </c>
      <c r="DR100" s="53"/>
      <c r="DS100" s="46" t="b">
        <f t="shared" si="166"/>
        <v>0</v>
      </c>
      <c r="DT100" s="46" t="str">
        <f t="shared" si="167"/>
        <v/>
      </c>
      <c r="DU100" s="46" t="b">
        <f t="shared" si="168"/>
        <v>0</v>
      </c>
      <c r="DV100" s="46" t="b">
        <f t="shared" si="169"/>
        <v>0</v>
      </c>
      <c r="DW100" s="46" t="b">
        <f t="shared" si="170"/>
        <v>0</v>
      </c>
      <c r="DY100" s="46" t="b">
        <f t="shared" si="171"/>
        <v>0</v>
      </c>
      <c r="DZ100" s="46" t="b">
        <f t="shared" si="172"/>
        <v>0</v>
      </c>
      <c r="EB100" s="46" t="b">
        <f t="shared" si="173"/>
        <v>0</v>
      </c>
      <c r="EC100" s="46" t="b">
        <f t="shared" si="174"/>
        <v>0</v>
      </c>
      <c r="ED100" s="46" t="b">
        <f t="shared" si="175"/>
        <v>0</v>
      </c>
      <c r="EE100" s="46" t="b">
        <f t="shared" si="176"/>
        <v>0</v>
      </c>
      <c r="EF100" s="46" t="b">
        <f t="shared" si="177"/>
        <v>0</v>
      </c>
      <c r="EG100" s="46" t="b">
        <f t="shared" si="178"/>
        <v>0</v>
      </c>
      <c r="EH100" s="46" t="b">
        <f t="shared" si="179"/>
        <v>0</v>
      </c>
      <c r="EI100" s="46" t="b">
        <f t="shared" si="180"/>
        <v>0</v>
      </c>
      <c r="EK100" s="46" t="b">
        <f t="shared" si="181"/>
        <v>0</v>
      </c>
      <c r="EL100" s="46" t="b">
        <f t="shared" si="182"/>
        <v>0</v>
      </c>
      <c r="EM100" s="46" t="b">
        <f t="shared" si="183"/>
        <v>0</v>
      </c>
      <c r="EN100" s="46" t="b">
        <f t="shared" si="184"/>
        <v>0</v>
      </c>
      <c r="EO100" s="46" t="b">
        <f t="shared" si="185"/>
        <v>0</v>
      </c>
      <c r="EP100" s="46" t="b">
        <f t="shared" si="186"/>
        <v>0</v>
      </c>
      <c r="EQ100" s="46" t="b">
        <f t="shared" si="187"/>
        <v>0</v>
      </c>
      <c r="ER100" s="46" t="b">
        <f>OR(AA100='Tablas '!$T$4,AA100='Tablas '!$T$7,AA100='Tablas '!$T$8,AA100='Tablas '!$T$11)</f>
        <v>0</v>
      </c>
      <c r="ES100" s="46" t="str">
        <f t="shared" si="188"/>
        <v/>
      </c>
      <c r="ET100" s="46" t="str">
        <f t="shared" si="189"/>
        <v/>
      </c>
      <c r="EU100" s="46" t="str">
        <f t="shared" si="190"/>
        <v/>
      </c>
      <c r="EV100" s="46" t="b">
        <f t="shared" si="191"/>
        <v>0</v>
      </c>
      <c r="EW100" s="46" t="b">
        <f t="shared" si="192"/>
        <v>0</v>
      </c>
      <c r="EX100" s="46" t="b">
        <f t="shared" si="193"/>
        <v>0</v>
      </c>
      <c r="EY100" s="46" t="b">
        <f t="shared" si="194"/>
        <v>0</v>
      </c>
      <c r="EZ100" s="46" t="b">
        <f t="shared" si="195"/>
        <v>0</v>
      </c>
      <c r="FA100" s="46" t="b">
        <f t="shared" si="196"/>
        <v>0</v>
      </c>
      <c r="FB100" s="46" t="b">
        <f t="shared" si="197"/>
        <v>0</v>
      </c>
      <c r="FC100" s="46" t="str">
        <f t="shared" si="198"/>
        <v/>
      </c>
      <c r="FD100" s="46" t="str">
        <f t="shared" si="199"/>
        <v/>
      </c>
      <c r="FE100" s="46" t="b">
        <f t="shared" si="200"/>
        <v>0</v>
      </c>
      <c r="FF100" s="46" t="str">
        <f t="shared" si="201"/>
        <v/>
      </c>
      <c r="FG100" s="46" t="str">
        <f t="shared" si="202"/>
        <v/>
      </c>
      <c r="FH100" s="46" t="b">
        <f t="shared" si="203"/>
        <v>0</v>
      </c>
      <c r="FI100" s="46" t="str">
        <f t="shared" si="204"/>
        <v/>
      </c>
      <c r="FJ100" s="46" t="str">
        <f t="shared" si="205"/>
        <v/>
      </c>
      <c r="FK100" s="46" t="b">
        <f t="shared" si="206"/>
        <v>0</v>
      </c>
      <c r="FL100" s="46" t="str">
        <f t="shared" si="207"/>
        <v/>
      </c>
      <c r="FM100" s="46" t="str">
        <f t="shared" si="208"/>
        <v/>
      </c>
      <c r="FN100" s="46" t="b">
        <f t="shared" si="209"/>
        <v>0</v>
      </c>
      <c r="FO100" s="46" t="str">
        <f t="shared" si="210"/>
        <v/>
      </c>
      <c r="FP100" s="46" t="str">
        <f t="shared" si="211"/>
        <v/>
      </c>
      <c r="FQ100" s="46" t="b">
        <f t="shared" si="212"/>
        <v>0</v>
      </c>
      <c r="FR100" s="46" t="str">
        <f t="shared" si="213"/>
        <v/>
      </c>
      <c r="FS100" s="46" t="str">
        <f t="shared" si="214"/>
        <v/>
      </c>
      <c r="FT100" s="46" t="b">
        <f t="shared" si="215"/>
        <v>0</v>
      </c>
      <c r="FU100" s="46" t="str">
        <f t="shared" si="216"/>
        <v/>
      </c>
      <c r="FV100" s="46" t="str">
        <f t="shared" si="217"/>
        <v/>
      </c>
      <c r="FW100" s="46" t="b">
        <f t="shared" si="218"/>
        <v>0</v>
      </c>
      <c r="FX100" s="46" t="str">
        <f t="shared" si="219"/>
        <v/>
      </c>
      <c r="FY100" s="46" t="str">
        <f t="shared" si="220"/>
        <v/>
      </c>
      <c r="FZ100" s="46" t="b">
        <f t="shared" si="221"/>
        <v>0</v>
      </c>
      <c r="GA100" s="46" t="str">
        <f t="shared" si="222"/>
        <v/>
      </c>
      <c r="GB100" s="46" t="str">
        <f t="shared" si="223"/>
        <v/>
      </c>
      <c r="GC100" s="46" t="b">
        <f t="shared" si="224"/>
        <v>0</v>
      </c>
      <c r="GD100" s="46" t="str">
        <f t="shared" si="225"/>
        <v/>
      </c>
      <c r="GE100" s="46" t="str">
        <f t="shared" si="226"/>
        <v/>
      </c>
      <c r="GF100" s="46" t="b">
        <f t="shared" si="227"/>
        <v>0</v>
      </c>
      <c r="GG100" s="46" t="b">
        <f t="shared" si="228"/>
        <v>0</v>
      </c>
      <c r="GH100" s="46" t="str">
        <f t="shared" si="229"/>
        <v/>
      </c>
      <c r="GI100" s="46" t="str">
        <f t="shared" si="230"/>
        <v/>
      </c>
      <c r="GJ100" s="46" t="str">
        <f t="shared" si="231"/>
        <v/>
      </c>
      <c r="GK100" s="46" t="b">
        <f t="shared" si="232"/>
        <v>0</v>
      </c>
      <c r="GL100" s="46" t="str">
        <f t="shared" si="233"/>
        <v/>
      </c>
      <c r="GM100" s="46" t="str">
        <f t="shared" si="234"/>
        <v/>
      </c>
      <c r="GN100" s="46" t="str">
        <f t="shared" si="235"/>
        <v/>
      </c>
      <c r="GO100" s="46" t="b">
        <f t="shared" si="236"/>
        <v>0</v>
      </c>
      <c r="GP100" s="46" t="str">
        <f t="shared" si="237"/>
        <v/>
      </c>
      <c r="GQ100" s="46" t="str">
        <f t="shared" si="238"/>
        <v/>
      </c>
      <c r="GR100" s="46" t="b">
        <f t="shared" si="239"/>
        <v>0</v>
      </c>
      <c r="GS100" s="46" t="str">
        <f t="shared" si="240"/>
        <v/>
      </c>
      <c r="GT100" s="46" t="str">
        <f t="shared" si="241"/>
        <v/>
      </c>
      <c r="GU100" s="46" t="b">
        <f t="shared" si="242"/>
        <v>0</v>
      </c>
      <c r="GV100" s="46" t="b">
        <f t="shared" si="243"/>
        <v>0</v>
      </c>
      <c r="GW100" s="46" t="b">
        <f t="shared" si="244"/>
        <v>0</v>
      </c>
      <c r="GX100" s="46" t="b">
        <f t="shared" si="245"/>
        <v>0</v>
      </c>
      <c r="GY100" s="46" t="b">
        <f t="shared" si="246"/>
        <v>0</v>
      </c>
      <c r="GZ100" s="46" t="b">
        <f t="shared" si="247"/>
        <v>0</v>
      </c>
      <c r="HA100" s="46" t="b">
        <f t="shared" si="248"/>
        <v>0</v>
      </c>
      <c r="HB100" s="46" t="b">
        <f t="shared" si="249"/>
        <v>0</v>
      </c>
      <c r="HC100" s="46" t="b">
        <f t="shared" si="250"/>
        <v>0</v>
      </c>
      <c r="HD100" s="46" t="b">
        <f t="shared" si="251"/>
        <v>0</v>
      </c>
      <c r="HE100" s="46" t="b">
        <f t="shared" si="252"/>
        <v>0</v>
      </c>
      <c r="HF100" s="46" t="b">
        <f t="shared" si="253"/>
        <v>0</v>
      </c>
      <c r="HG100" s="46" t="b">
        <f t="shared" si="254"/>
        <v>0</v>
      </c>
      <c r="HH100" s="46" t="b">
        <f t="shared" si="255"/>
        <v>0</v>
      </c>
      <c r="HI100" s="46" t="b">
        <f t="shared" si="256"/>
        <v>0</v>
      </c>
      <c r="HJ100" s="46" t="b">
        <f t="shared" si="257"/>
        <v>0</v>
      </c>
      <c r="HK100" s="46" t="b">
        <f t="shared" si="258"/>
        <v>0</v>
      </c>
      <c r="HL100" s="46" t="b">
        <f t="shared" si="259"/>
        <v>0</v>
      </c>
      <c r="HM100" s="46" t="b">
        <f t="shared" si="260"/>
        <v>0</v>
      </c>
      <c r="HN100" s="46" t="b">
        <f t="shared" si="261"/>
        <v>0</v>
      </c>
      <c r="HO100" s="46" t="b">
        <f t="shared" si="262"/>
        <v>0</v>
      </c>
      <c r="HP100" s="46" t="b">
        <f t="shared" si="263"/>
        <v>0</v>
      </c>
      <c r="HQ100" s="46" t="str">
        <f t="shared" si="264"/>
        <v/>
      </c>
      <c r="HR100" s="46" t="str">
        <f t="shared" si="265"/>
        <v/>
      </c>
      <c r="HS100" s="46" t="str">
        <f t="shared" si="266"/>
        <v/>
      </c>
      <c r="HT100" s="46" t="b">
        <f t="shared" si="267"/>
        <v>0</v>
      </c>
      <c r="HU100" s="46" t="b">
        <f t="shared" si="268"/>
        <v>0</v>
      </c>
      <c r="HV100" s="46" t="b">
        <f t="shared" si="269"/>
        <v>0</v>
      </c>
      <c r="HW100" s="46" t="b">
        <f t="shared" si="270"/>
        <v>0</v>
      </c>
      <c r="HX100" s="46" t="b">
        <f t="shared" si="271"/>
        <v>0</v>
      </c>
      <c r="HY100" s="46" t="b">
        <f t="shared" si="272"/>
        <v>0</v>
      </c>
      <c r="HZ100" s="46" t="b">
        <f t="shared" si="273"/>
        <v>0</v>
      </c>
      <c r="IA100" s="46" t="str">
        <f t="shared" si="274"/>
        <v/>
      </c>
      <c r="IB100" s="46" t="str">
        <f t="shared" si="275"/>
        <v/>
      </c>
      <c r="IC100" s="46" t="str">
        <f t="shared" si="276"/>
        <v/>
      </c>
      <c r="ID100" s="46" t="str">
        <f t="shared" si="277"/>
        <v/>
      </c>
      <c r="IE100" s="46" t="b">
        <f t="shared" si="278"/>
        <v>0</v>
      </c>
      <c r="IF100" s="46" t="str">
        <f t="shared" si="279"/>
        <v/>
      </c>
      <c r="IG100" s="46" t="str">
        <f t="shared" si="280"/>
        <v/>
      </c>
      <c r="IH100" s="46" t="b">
        <f t="shared" si="281"/>
        <v>0</v>
      </c>
      <c r="II100" s="46" t="b">
        <f t="shared" si="282"/>
        <v>0</v>
      </c>
      <c r="IJ100" s="46" t="b">
        <f t="shared" si="283"/>
        <v>0</v>
      </c>
      <c r="IK100" s="46" t="str">
        <f t="shared" si="284"/>
        <v/>
      </c>
      <c r="IL100" s="46" t="str">
        <f t="shared" si="285"/>
        <v/>
      </c>
      <c r="IM100" s="46" t="b">
        <f t="shared" si="286"/>
        <v>0</v>
      </c>
      <c r="IN100" s="46" t="b">
        <f t="shared" si="287"/>
        <v>0</v>
      </c>
      <c r="IO100" s="46" t="b">
        <f t="shared" si="288"/>
        <v>0</v>
      </c>
      <c r="IP100" s="46" t="b">
        <f t="shared" si="289"/>
        <v>0</v>
      </c>
      <c r="IQ100" s="46" t="b">
        <f t="shared" si="290"/>
        <v>0</v>
      </c>
      <c r="IR100" s="46" t="b">
        <f t="shared" si="291"/>
        <v>0</v>
      </c>
      <c r="IS100" s="46" t="b">
        <f t="shared" si="292"/>
        <v>0</v>
      </c>
      <c r="IT100" s="46" t="b">
        <f t="shared" si="293"/>
        <v>0</v>
      </c>
      <c r="IU100" s="46" t="b">
        <f t="shared" si="294"/>
        <v>0</v>
      </c>
      <c r="IV100" s="46" t="b">
        <f t="shared" si="295"/>
        <v>0</v>
      </c>
      <c r="IW100" s="46" t="b">
        <f t="shared" si="296"/>
        <v>0</v>
      </c>
      <c r="IX100" s="46" t="b">
        <f t="shared" si="297"/>
        <v>0</v>
      </c>
      <c r="IY100" s="46" t="b">
        <f t="shared" si="298"/>
        <v>0</v>
      </c>
    </row>
    <row r="101" spans="2:259" x14ac:dyDescent="0.3">
      <c r="B101" s="48">
        <v>89</v>
      </c>
      <c r="C101" s="61" t="str">
        <f t="shared" si="164"/>
        <v/>
      </c>
      <c r="D101" s="53"/>
      <c r="E101" s="52"/>
      <c r="F101" s="112"/>
      <c r="G101" s="52"/>
      <c r="H101" s="53"/>
      <c r="I101" s="52"/>
      <c r="J101" s="52"/>
      <c r="K101" s="53"/>
      <c r="L101" s="55"/>
      <c r="M101" s="108"/>
      <c r="N101" s="56"/>
      <c r="O101" s="52"/>
      <c r="P101" s="52"/>
      <c r="Q101" s="52"/>
      <c r="R101" s="52"/>
      <c r="S101" s="52"/>
      <c r="T101" s="53"/>
      <c r="U101" s="52"/>
      <c r="V101" s="52"/>
      <c r="W101" s="55"/>
      <c r="X101" s="55"/>
      <c r="Y101" s="52"/>
      <c r="Z101" s="55"/>
      <c r="AA101" s="52"/>
      <c r="AB101" s="53"/>
      <c r="AC101" s="53"/>
      <c r="AD101" s="53"/>
      <c r="AE101" s="57"/>
      <c r="AF101" s="113"/>
      <c r="AG101" s="57"/>
      <c r="AH101" s="58"/>
      <c r="AI101" s="58"/>
      <c r="AJ101" s="58"/>
      <c r="AK101" s="114"/>
      <c r="AL101" s="58"/>
      <c r="AM101" s="114"/>
      <c r="AN101" s="58"/>
      <c r="AO101" s="114"/>
      <c r="AP101" s="58"/>
      <c r="AQ101" s="114"/>
      <c r="AR101" s="58"/>
      <c r="AS101" s="114"/>
      <c r="AT101" s="58"/>
      <c r="AU101" s="114"/>
      <c r="AV101" s="58"/>
      <c r="AW101" s="114"/>
      <c r="AX101" s="58"/>
      <c r="AY101" s="114"/>
      <c r="AZ101" s="58"/>
      <c r="BA101" s="114"/>
      <c r="BB101" s="58"/>
      <c r="BC101" s="114"/>
      <c r="BD101" s="58"/>
      <c r="BE101" s="58"/>
      <c r="BF101" s="58"/>
      <c r="BG101" s="59"/>
      <c r="BH101" s="58"/>
      <c r="BI101" s="114"/>
      <c r="BJ101" s="53"/>
      <c r="BK101" s="58"/>
      <c r="BL101" s="114"/>
      <c r="BM101" s="58"/>
      <c r="BN101" s="114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3"/>
      <c r="CL101" s="58"/>
      <c r="CM101" s="58"/>
      <c r="CN101" s="60"/>
      <c r="CO101" s="57"/>
      <c r="CP101" s="58"/>
      <c r="CQ101" s="60"/>
      <c r="CR101" s="57"/>
      <c r="CS101" s="58"/>
      <c r="CT101" s="59"/>
      <c r="CU101" s="58"/>
      <c r="CV101" s="59"/>
      <c r="CW101" s="58"/>
      <c r="CX101" s="59"/>
      <c r="CY101" s="58"/>
      <c r="CZ101" s="58"/>
      <c r="DA101" s="58"/>
      <c r="DB101" s="53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7"/>
      <c r="DO101" s="57"/>
      <c r="DP101" s="57"/>
      <c r="DQ101" s="76" t="str">
        <f t="shared" si="165"/>
        <v/>
      </c>
      <c r="DR101" s="53"/>
      <c r="DS101" s="46" t="b">
        <f t="shared" si="166"/>
        <v>0</v>
      </c>
      <c r="DT101" s="46" t="str">
        <f t="shared" si="167"/>
        <v/>
      </c>
      <c r="DU101" s="46" t="b">
        <f t="shared" si="168"/>
        <v>0</v>
      </c>
      <c r="DV101" s="46" t="b">
        <f t="shared" si="169"/>
        <v>0</v>
      </c>
      <c r="DW101" s="46" t="b">
        <f t="shared" si="170"/>
        <v>0</v>
      </c>
      <c r="DY101" s="46" t="b">
        <f t="shared" si="171"/>
        <v>0</v>
      </c>
      <c r="DZ101" s="46" t="b">
        <f t="shared" si="172"/>
        <v>0</v>
      </c>
      <c r="EB101" s="46" t="b">
        <f t="shared" si="173"/>
        <v>0</v>
      </c>
      <c r="EC101" s="46" t="b">
        <f t="shared" si="174"/>
        <v>0</v>
      </c>
      <c r="ED101" s="46" t="b">
        <f t="shared" si="175"/>
        <v>0</v>
      </c>
      <c r="EE101" s="46" t="b">
        <f t="shared" si="176"/>
        <v>0</v>
      </c>
      <c r="EF101" s="46" t="b">
        <f t="shared" si="177"/>
        <v>0</v>
      </c>
      <c r="EG101" s="46" t="b">
        <f t="shared" si="178"/>
        <v>0</v>
      </c>
      <c r="EH101" s="46" t="b">
        <f t="shared" si="179"/>
        <v>0</v>
      </c>
      <c r="EI101" s="46" t="b">
        <f t="shared" si="180"/>
        <v>0</v>
      </c>
      <c r="EK101" s="46" t="b">
        <f t="shared" si="181"/>
        <v>0</v>
      </c>
      <c r="EL101" s="46" t="b">
        <f t="shared" si="182"/>
        <v>0</v>
      </c>
      <c r="EM101" s="46" t="b">
        <f t="shared" si="183"/>
        <v>0</v>
      </c>
      <c r="EN101" s="46" t="b">
        <f t="shared" si="184"/>
        <v>0</v>
      </c>
      <c r="EO101" s="46" t="b">
        <f t="shared" si="185"/>
        <v>0</v>
      </c>
      <c r="EP101" s="46" t="b">
        <f t="shared" si="186"/>
        <v>0</v>
      </c>
      <c r="EQ101" s="46" t="b">
        <f t="shared" si="187"/>
        <v>0</v>
      </c>
      <c r="ER101" s="46" t="b">
        <f>OR(AA101='Tablas '!$T$4,AA101='Tablas '!$T$7,AA101='Tablas '!$T$8,AA101='Tablas '!$T$11)</f>
        <v>0</v>
      </c>
      <c r="ES101" s="46" t="str">
        <f t="shared" si="188"/>
        <v/>
      </c>
      <c r="ET101" s="46" t="str">
        <f t="shared" si="189"/>
        <v/>
      </c>
      <c r="EU101" s="46" t="str">
        <f t="shared" si="190"/>
        <v/>
      </c>
      <c r="EV101" s="46" t="b">
        <f t="shared" si="191"/>
        <v>0</v>
      </c>
      <c r="EW101" s="46" t="b">
        <f t="shared" si="192"/>
        <v>0</v>
      </c>
      <c r="EX101" s="46" t="b">
        <f t="shared" si="193"/>
        <v>0</v>
      </c>
      <c r="EY101" s="46" t="b">
        <f t="shared" si="194"/>
        <v>0</v>
      </c>
      <c r="EZ101" s="46" t="b">
        <f t="shared" si="195"/>
        <v>0</v>
      </c>
      <c r="FA101" s="46" t="b">
        <f t="shared" si="196"/>
        <v>0</v>
      </c>
      <c r="FB101" s="46" t="b">
        <f t="shared" si="197"/>
        <v>0</v>
      </c>
      <c r="FC101" s="46" t="str">
        <f t="shared" si="198"/>
        <v/>
      </c>
      <c r="FD101" s="46" t="str">
        <f t="shared" si="199"/>
        <v/>
      </c>
      <c r="FE101" s="46" t="b">
        <f t="shared" si="200"/>
        <v>0</v>
      </c>
      <c r="FF101" s="46" t="str">
        <f t="shared" si="201"/>
        <v/>
      </c>
      <c r="FG101" s="46" t="str">
        <f t="shared" si="202"/>
        <v/>
      </c>
      <c r="FH101" s="46" t="b">
        <f t="shared" si="203"/>
        <v>0</v>
      </c>
      <c r="FI101" s="46" t="str">
        <f t="shared" si="204"/>
        <v/>
      </c>
      <c r="FJ101" s="46" t="str">
        <f t="shared" si="205"/>
        <v/>
      </c>
      <c r="FK101" s="46" t="b">
        <f t="shared" si="206"/>
        <v>0</v>
      </c>
      <c r="FL101" s="46" t="str">
        <f t="shared" si="207"/>
        <v/>
      </c>
      <c r="FM101" s="46" t="str">
        <f t="shared" si="208"/>
        <v/>
      </c>
      <c r="FN101" s="46" t="b">
        <f t="shared" si="209"/>
        <v>0</v>
      </c>
      <c r="FO101" s="46" t="str">
        <f t="shared" si="210"/>
        <v/>
      </c>
      <c r="FP101" s="46" t="str">
        <f t="shared" si="211"/>
        <v/>
      </c>
      <c r="FQ101" s="46" t="b">
        <f t="shared" si="212"/>
        <v>0</v>
      </c>
      <c r="FR101" s="46" t="str">
        <f t="shared" si="213"/>
        <v/>
      </c>
      <c r="FS101" s="46" t="str">
        <f t="shared" si="214"/>
        <v/>
      </c>
      <c r="FT101" s="46" t="b">
        <f t="shared" si="215"/>
        <v>0</v>
      </c>
      <c r="FU101" s="46" t="str">
        <f t="shared" si="216"/>
        <v/>
      </c>
      <c r="FV101" s="46" t="str">
        <f t="shared" si="217"/>
        <v/>
      </c>
      <c r="FW101" s="46" t="b">
        <f t="shared" si="218"/>
        <v>0</v>
      </c>
      <c r="FX101" s="46" t="str">
        <f t="shared" si="219"/>
        <v/>
      </c>
      <c r="FY101" s="46" t="str">
        <f t="shared" si="220"/>
        <v/>
      </c>
      <c r="FZ101" s="46" t="b">
        <f t="shared" si="221"/>
        <v>0</v>
      </c>
      <c r="GA101" s="46" t="str">
        <f t="shared" si="222"/>
        <v/>
      </c>
      <c r="GB101" s="46" t="str">
        <f t="shared" si="223"/>
        <v/>
      </c>
      <c r="GC101" s="46" t="b">
        <f t="shared" si="224"/>
        <v>0</v>
      </c>
      <c r="GD101" s="46" t="str">
        <f t="shared" si="225"/>
        <v/>
      </c>
      <c r="GE101" s="46" t="str">
        <f t="shared" si="226"/>
        <v/>
      </c>
      <c r="GF101" s="46" t="b">
        <f t="shared" si="227"/>
        <v>0</v>
      </c>
      <c r="GG101" s="46" t="b">
        <f t="shared" si="228"/>
        <v>0</v>
      </c>
      <c r="GH101" s="46" t="str">
        <f t="shared" si="229"/>
        <v/>
      </c>
      <c r="GI101" s="46" t="str">
        <f t="shared" si="230"/>
        <v/>
      </c>
      <c r="GJ101" s="46" t="str">
        <f t="shared" si="231"/>
        <v/>
      </c>
      <c r="GK101" s="46" t="b">
        <f t="shared" si="232"/>
        <v>0</v>
      </c>
      <c r="GL101" s="46" t="str">
        <f t="shared" si="233"/>
        <v/>
      </c>
      <c r="GM101" s="46" t="str">
        <f t="shared" si="234"/>
        <v/>
      </c>
      <c r="GN101" s="46" t="str">
        <f t="shared" si="235"/>
        <v/>
      </c>
      <c r="GO101" s="46" t="b">
        <f t="shared" si="236"/>
        <v>0</v>
      </c>
      <c r="GP101" s="46" t="str">
        <f t="shared" si="237"/>
        <v/>
      </c>
      <c r="GQ101" s="46" t="str">
        <f t="shared" si="238"/>
        <v/>
      </c>
      <c r="GR101" s="46" t="b">
        <f t="shared" si="239"/>
        <v>0</v>
      </c>
      <c r="GS101" s="46" t="str">
        <f t="shared" si="240"/>
        <v/>
      </c>
      <c r="GT101" s="46" t="str">
        <f t="shared" si="241"/>
        <v/>
      </c>
      <c r="GU101" s="46" t="b">
        <f t="shared" si="242"/>
        <v>0</v>
      </c>
      <c r="GV101" s="46" t="b">
        <f t="shared" si="243"/>
        <v>0</v>
      </c>
      <c r="GW101" s="46" t="b">
        <f t="shared" si="244"/>
        <v>0</v>
      </c>
      <c r="GX101" s="46" t="b">
        <f t="shared" si="245"/>
        <v>0</v>
      </c>
      <c r="GY101" s="46" t="b">
        <f t="shared" si="246"/>
        <v>0</v>
      </c>
      <c r="GZ101" s="46" t="b">
        <f t="shared" si="247"/>
        <v>0</v>
      </c>
      <c r="HA101" s="46" t="b">
        <f t="shared" si="248"/>
        <v>0</v>
      </c>
      <c r="HB101" s="46" t="b">
        <f t="shared" si="249"/>
        <v>0</v>
      </c>
      <c r="HC101" s="46" t="b">
        <f t="shared" si="250"/>
        <v>0</v>
      </c>
      <c r="HD101" s="46" t="b">
        <f t="shared" si="251"/>
        <v>0</v>
      </c>
      <c r="HE101" s="46" t="b">
        <f t="shared" si="252"/>
        <v>0</v>
      </c>
      <c r="HF101" s="46" t="b">
        <f t="shared" si="253"/>
        <v>0</v>
      </c>
      <c r="HG101" s="46" t="b">
        <f t="shared" si="254"/>
        <v>0</v>
      </c>
      <c r="HH101" s="46" t="b">
        <f t="shared" si="255"/>
        <v>0</v>
      </c>
      <c r="HI101" s="46" t="b">
        <f t="shared" si="256"/>
        <v>0</v>
      </c>
      <c r="HJ101" s="46" t="b">
        <f t="shared" si="257"/>
        <v>0</v>
      </c>
      <c r="HK101" s="46" t="b">
        <f t="shared" si="258"/>
        <v>0</v>
      </c>
      <c r="HL101" s="46" t="b">
        <f t="shared" si="259"/>
        <v>0</v>
      </c>
      <c r="HM101" s="46" t="b">
        <f t="shared" si="260"/>
        <v>0</v>
      </c>
      <c r="HN101" s="46" t="b">
        <f t="shared" si="261"/>
        <v>0</v>
      </c>
      <c r="HO101" s="46" t="b">
        <f t="shared" si="262"/>
        <v>0</v>
      </c>
      <c r="HP101" s="46" t="b">
        <f t="shared" si="263"/>
        <v>0</v>
      </c>
      <c r="HQ101" s="46" t="str">
        <f t="shared" si="264"/>
        <v/>
      </c>
      <c r="HR101" s="46" t="str">
        <f t="shared" si="265"/>
        <v/>
      </c>
      <c r="HS101" s="46" t="str">
        <f t="shared" si="266"/>
        <v/>
      </c>
      <c r="HT101" s="46" t="b">
        <f t="shared" si="267"/>
        <v>0</v>
      </c>
      <c r="HU101" s="46" t="b">
        <f t="shared" si="268"/>
        <v>0</v>
      </c>
      <c r="HV101" s="46" t="b">
        <f t="shared" si="269"/>
        <v>0</v>
      </c>
      <c r="HW101" s="46" t="b">
        <f t="shared" si="270"/>
        <v>0</v>
      </c>
      <c r="HX101" s="46" t="b">
        <f t="shared" si="271"/>
        <v>0</v>
      </c>
      <c r="HY101" s="46" t="b">
        <f t="shared" si="272"/>
        <v>0</v>
      </c>
      <c r="HZ101" s="46" t="b">
        <f t="shared" si="273"/>
        <v>0</v>
      </c>
      <c r="IA101" s="46" t="str">
        <f t="shared" si="274"/>
        <v/>
      </c>
      <c r="IB101" s="46" t="str">
        <f t="shared" si="275"/>
        <v/>
      </c>
      <c r="IC101" s="46" t="str">
        <f t="shared" si="276"/>
        <v/>
      </c>
      <c r="ID101" s="46" t="str">
        <f t="shared" si="277"/>
        <v/>
      </c>
      <c r="IE101" s="46" t="b">
        <f t="shared" si="278"/>
        <v>0</v>
      </c>
      <c r="IF101" s="46" t="str">
        <f t="shared" si="279"/>
        <v/>
      </c>
      <c r="IG101" s="46" t="str">
        <f t="shared" si="280"/>
        <v/>
      </c>
      <c r="IH101" s="46" t="b">
        <f t="shared" si="281"/>
        <v>0</v>
      </c>
      <c r="II101" s="46" t="b">
        <f t="shared" si="282"/>
        <v>0</v>
      </c>
      <c r="IJ101" s="46" t="b">
        <f t="shared" si="283"/>
        <v>0</v>
      </c>
      <c r="IK101" s="46" t="str">
        <f t="shared" si="284"/>
        <v/>
      </c>
      <c r="IL101" s="46" t="str">
        <f t="shared" si="285"/>
        <v/>
      </c>
      <c r="IM101" s="46" t="b">
        <f t="shared" si="286"/>
        <v>0</v>
      </c>
      <c r="IN101" s="46" t="b">
        <f t="shared" si="287"/>
        <v>0</v>
      </c>
      <c r="IO101" s="46" t="b">
        <f t="shared" si="288"/>
        <v>0</v>
      </c>
      <c r="IP101" s="46" t="b">
        <f t="shared" si="289"/>
        <v>0</v>
      </c>
      <c r="IQ101" s="46" t="b">
        <f t="shared" si="290"/>
        <v>0</v>
      </c>
      <c r="IR101" s="46" t="b">
        <f t="shared" si="291"/>
        <v>0</v>
      </c>
      <c r="IS101" s="46" t="b">
        <f t="shared" si="292"/>
        <v>0</v>
      </c>
      <c r="IT101" s="46" t="b">
        <f t="shared" si="293"/>
        <v>0</v>
      </c>
      <c r="IU101" s="46" t="b">
        <f t="shared" si="294"/>
        <v>0</v>
      </c>
      <c r="IV101" s="46" t="b">
        <f t="shared" si="295"/>
        <v>0</v>
      </c>
      <c r="IW101" s="46" t="b">
        <f t="shared" si="296"/>
        <v>0</v>
      </c>
      <c r="IX101" s="46" t="b">
        <f t="shared" si="297"/>
        <v>0</v>
      </c>
      <c r="IY101" s="46" t="b">
        <f t="shared" si="298"/>
        <v>0</v>
      </c>
    </row>
    <row r="102" spans="2:259" x14ac:dyDescent="0.3">
      <c r="B102" s="48">
        <v>90</v>
      </c>
      <c r="C102" s="61" t="str">
        <f t="shared" si="164"/>
        <v/>
      </c>
      <c r="D102" s="53"/>
      <c r="E102" s="52"/>
      <c r="F102" s="112"/>
      <c r="G102" s="52"/>
      <c r="H102" s="53"/>
      <c r="I102" s="52"/>
      <c r="J102" s="52"/>
      <c r="K102" s="53"/>
      <c r="L102" s="55"/>
      <c r="M102" s="108"/>
      <c r="N102" s="56"/>
      <c r="O102" s="52"/>
      <c r="P102" s="52"/>
      <c r="Q102" s="52"/>
      <c r="R102" s="52"/>
      <c r="S102" s="52"/>
      <c r="T102" s="53"/>
      <c r="U102" s="52"/>
      <c r="V102" s="52"/>
      <c r="W102" s="55"/>
      <c r="X102" s="55"/>
      <c r="Y102" s="52"/>
      <c r="Z102" s="55"/>
      <c r="AA102" s="52"/>
      <c r="AB102" s="53"/>
      <c r="AC102" s="53"/>
      <c r="AD102" s="53"/>
      <c r="AE102" s="57"/>
      <c r="AF102" s="113"/>
      <c r="AG102" s="57"/>
      <c r="AH102" s="58"/>
      <c r="AI102" s="58"/>
      <c r="AJ102" s="58"/>
      <c r="AK102" s="114"/>
      <c r="AL102" s="58"/>
      <c r="AM102" s="114"/>
      <c r="AN102" s="58"/>
      <c r="AO102" s="114"/>
      <c r="AP102" s="58"/>
      <c r="AQ102" s="114"/>
      <c r="AR102" s="58"/>
      <c r="AS102" s="114"/>
      <c r="AT102" s="58"/>
      <c r="AU102" s="114"/>
      <c r="AV102" s="58"/>
      <c r="AW102" s="114"/>
      <c r="AX102" s="58"/>
      <c r="AY102" s="114"/>
      <c r="AZ102" s="58"/>
      <c r="BA102" s="114"/>
      <c r="BB102" s="58"/>
      <c r="BC102" s="114"/>
      <c r="BD102" s="58"/>
      <c r="BE102" s="58"/>
      <c r="BF102" s="58"/>
      <c r="BG102" s="59"/>
      <c r="BH102" s="58"/>
      <c r="BI102" s="114"/>
      <c r="BJ102" s="53"/>
      <c r="BK102" s="58"/>
      <c r="BL102" s="114"/>
      <c r="BM102" s="58"/>
      <c r="BN102" s="114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3"/>
      <c r="CL102" s="58"/>
      <c r="CM102" s="58"/>
      <c r="CN102" s="60"/>
      <c r="CO102" s="57"/>
      <c r="CP102" s="58"/>
      <c r="CQ102" s="60"/>
      <c r="CR102" s="57"/>
      <c r="CS102" s="58"/>
      <c r="CT102" s="59"/>
      <c r="CU102" s="58"/>
      <c r="CV102" s="59"/>
      <c r="CW102" s="58"/>
      <c r="CX102" s="59"/>
      <c r="CY102" s="58"/>
      <c r="CZ102" s="58"/>
      <c r="DA102" s="58"/>
      <c r="DB102" s="53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7"/>
      <c r="DO102" s="57"/>
      <c r="DP102" s="57"/>
      <c r="DQ102" s="76" t="str">
        <f t="shared" si="165"/>
        <v/>
      </c>
      <c r="DR102" s="53"/>
      <c r="DS102" s="46" t="b">
        <f t="shared" si="166"/>
        <v>0</v>
      </c>
      <c r="DT102" s="46" t="str">
        <f t="shared" si="167"/>
        <v/>
      </c>
      <c r="DU102" s="46" t="b">
        <f t="shared" si="168"/>
        <v>0</v>
      </c>
      <c r="DV102" s="46" t="b">
        <f t="shared" si="169"/>
        <v>0</v>
      </c>
      <c r="DW102" s="46" t="b">
        <f t="shared" si="170"/>
        <v>0</v>
      </c>
      <c r="DY102" s="46" t="b">
        <f t="shared" si="171"/>
        <v>0</v>
      </c>
      <c r="DZ102" s="46" t="b">
        <f t="shared" si="172"/>
        <v>0</v>
      </c>
      <c r="EB102" s="46" t="b">
        <f t="shared" si="173"/>
        <v>0</v>
      </c>
      <c r="EC102" s="46" t="b">
        <f t="shared" si="174"/>
        <v>0</v>
      </c>
      <c r="ED102" s="46" t="b">
        <f t="shared" si="175"/>
        <v>0</v>
      </c>
      <c r="EE102" s="46" t="b">
        <f t="shared" si="176"/>
        <v>0</v>
      </c>
      <c r="EF102" s="46" t="b">
        <f t="shared" si="177"/>
        <v>0</v>
      </c>
      <c r="EG102" s="46" t="b">
        <f t="shared" si="178"/>
        <v>0</v>
      </c>
      <c r="EH102" s="46" t="b">
        <f t="shared" si="179"/>
        <v>0</v>
      </c>
      <c r="EI102" s="46" t="b">
        <f t="shared" si="180"/>
        <v>0</v>
      </c>
      <c r="EK102" s="46" t="b">
        <f t="shared" si="181"/>
        <v>0</v>
      </c>
      <c r="EL102" s="46" t="b">
        <f t="shared" si="182"/>
        <v>0</v>
      </c>
      <c r="EM102" s="46" t="b">
        <f t="shared" si="183"/>
        <v>0</v>
      </c>
      <c r="EN102" s="46" t="b">
        <f t="shared" si="184"/>
        <v>0</v>
      </c>
      <c r="EO102" s="46" t="b">
        <f t="shared" si="185"/>
        <v>0</v>
      </c>
      <c r="EP102" s="46" t="b">
        <f t="shared" si="186"/>
        <v>0</v>
      </c>
      <c r="EQ102" s="46" t="b">
        <f t="shared" si="187"/>
        <v>0</v>
      </c>
      <c r="ER102" s="46" t="b">
        <f>OR(AA102='Tablas '!$T$4,AA102='Tablas '!$T$7,AA102='Tablas '!$T$8,AA102='Tablas '!$T$11)</f>
        <v>0</v>
      </c>
      <c r="ES102" s="46" t="str">
        <f t="shared" si="188"/>
        <v/>
      </c>
      <c r="ET102" s="46" t="str">
        <f t="shared" si="189"/>
        <v/>
      </c>
      <c r="EU102" s="46" t="str">
        <f t="shared" si="190"/>
        <v/>
      </c>
      <c r="EV102" s="46" t="b">
        <f t="shared" si="191"/>
        <v>0</v>
      </c>
      <c r="EW102" s="46" t="b">
        <f t="shared" si="192"/>
        <v>0</v>
      </c>
      <c r="EX102" s="46" t="b">
        <f t="shared" si="193"/>
        <v>0</v>
      </c>
      <c r="EY102" s="46" t="b">
        <f t="shared" si="194"/>
        <v>0</v>
      </c>
      <c r="EZ102" s="46" t="b">
        <f t="shared" si="195"/>
        <v>0</v>
      </c>
      <c r="FA102" s="46" t="b">
        <f t="shared" si="196"/>
        <v>0</v>
      </c>
      <c r="FB102" s="46" t="b">
        <f t="shared" si="197"/>
        <v>0</v>
      </c>
      <c r="FC102" s="46" t="str">
        <f t="shared" si="198"/>
        <v/>
      </c>
      <c r="FD102" s="46" t="str">
        <f t="shared" si="199"/>
        <v/>
      </c>
      <c r="FE102" s="46" t="b">
        <f t="shared" si="200"/>
        <v>0</v>
      </c>
      <c r="FF102" s="46" t="str">
        <f t="shared" si="201"/>
        <v/>
      </c>
      <c r="FG102" s="46" t="str">
        <f t="shared" si="202"/>
        <v/>
      </c>
      <c r="FH102" s="46" t="b">
        <f t="shared" si="203"/>
        <v>0</v>
      </c>
      <c r="FI102" s="46" t="str">
        <f t="shared" si="204"/>
        <v/>
      </c>
      <c r="FJ102" s="46" t="str">
        <f t="shared" si="205"/>
        <v/>
      </c>
      <c r="FK102" s="46" t="b">
        <f t="shared" si="206"/>
        <v>0</v>
      </c>
      <c r="FL102" s="46" t="str">
        <f t="shared" si="207"/>
        <v/>
      </c>
      <c r="FM102" s="46" t="str">
        <f t="shared" si="208"/>
        <v/>
      </c>
      <c r="FN102" s="46" t="b">
        <f t="shared" si="209"/>
        <v>0</v>
      </c>
      <c r="FO102" s="46" t="str">
        <f t="shared" si="210"/>
        <v/>
      </c>
      <c r="FP102" s="46" t="str">
        <f t="shared" si="211"/>
        <v/>
      </c>
      <c r="FQ102" s="46" t="b">
        <f t="shared" si="212"/>
        <v>0</v>
      </c>
      <c r="FR102" s="46" t="str">
        <f t="shared" si="213"/>
        <v/>
      </c>
      <c r="FS102" s="46" t="str">
        <f t="shared" si="214"/>
        <v/>
      </c>
      <c r="FT102" s="46" t="b">
        <f t="shared" si="215"/>
        <v>0</v>
      </c>
      <c r="FU102" s="46" t="str">
        <f t="shared" si="216"/>
        <v/>
      </c>
      <c r="FV102" s="46" t="str">
        <f t="shared" si="217"/>
        <v/>
      </c>
      <c r="FW102" s="46" t="b">
        <f t="shared" si="218"/>
        <v>0</v>
      </c>
      <c r="FX102" s="46" t="str">
        <f t="shared" si="219"/>
        <v/>
      </c>
      <c r="FY102" s="46" t="str">
        <f t="shared" si="220"/>
        <v/>
      </c>
      <c r="FZ102" s="46" t="b">
        <f t="shared" si="221"/>
        <v>0</v>
      </c>
      <c r="GA102" s="46" t="str">
        <f t="shared" si="222"/>
        <v/>
      </c>
      <c r="GB102" s="46" t="str">
        <f t="shared" si="223"/>
        <v/>
      </c>
      <c r="GC102" s="46" t="b">
        <f t="shared" si="224"/>
        <v>0</v>
      </c>
      <c r="GD102" s="46" t="str">
        <f t="shared" si="225"/>
        <v/>
      </c>
      <c r="GE102" s="46" t="str">
        <f t="shared" si="226"/>
        <v/>
      </c>
      <c r="GF102" s="46" t="b">
        <f t="shared" si="227"/>
        <v>0</v>
      </c>
      <c r="GG102" s="46" t="b">
        <f t="shared" si="228"/>
        <v>0</v>
      </c>
      <c r="GH102" s="46" t="str">
        <f t="shared" si="229"/>
        <v/>
      </c>
      <c r="GI102" s="46" t="str">
        <f t="shared" si="230"/>
        <v/>
      </c>
      <c r="GJ102" s="46" t="str">
        <f t="shared" si="231"/>
        <v/>
      </c>
      <c r="GK102" s="46" t="b">
        <f t="shared" si="232"/>
        <v>0</v>
      </c>
      <c r="GL102" s="46" t="str">
        <f t="shared" si="233"/>
        <v/>
      </c>
      <c r="GM102" s="46" t="str">
        <f t="shared" si="234"/>
        <v/>
      </c>
      <c r="GN102" s="46" t="str">
        <f t="shared" si="235"/>
        <v/>
      </c>
      <c r="GO102" s="46" t="b">
        <f t="shared" si="236"/>
        <v>0</v>
      </c>
      <c r="GP102" s="46" t="str">
        <f t="shared" si="237"/>
        <v/>
      </c>
      <c r="GQ102" s="46" t="str">
        <f t="shared" si="238"/>
        <v/>
      </c>
      <c r="GR102" s="46" t="b">
        <f t="shared" si="239"/>
        <v>0</v>
      </c>
      <c r="GS102" s="46" t="str">
        <f t="shared" si="240"/>
        <v/>
      </c>
      <c r="GT102" s="46" t="str">
        <f t="shared" si="241"/>
        <v/>
      </c>
      <c r="GU102" s="46" t="b">
        <f t="shared" si="242"/>
        <v>0</v>
      </c>
      <c r="GV102" s="46" t="b">
        <f t="shared" si="243"/>
        <v>0</v>
      </c>
      <c r="GW102" s="46" t="b">
        <f t="shared" si="244"/>
        <v>0</v>
      </c>
      <c r="GX102" s="46" t="b">
        <f t="shared" si="245"/>
        <v>0</v>
      </c>
      <c r="GY102" s="46" t="b">
        <f t="shared" si="246"/>
        <v>0</v>
      </c>
      <c r="GZ102" s="46" t="b">
        <f t="shared" si="247"/>
        <v>0</v>
      </c>
      <c r="HA102" s="46" t="b">
        <f t="shared" si="248"/>
        <v>0</v>
      </c>
      <c r="HB102" s="46" t="b">
        <f t="shared" si="249"/>
        <v>0</v>
      </c>
      <c r="HC102" s="46" t="b">
        <f t="shared" si="250"/>
        <v>0</v>
      </c>
      <c r="HD102" s="46" t="b">
        <f t="shared" si="251"/>
        <v>0</v>
      </c>
      <c r="HE102" s="46" t="b">
        <f t="shared" si="252"/>
        <v>0</v>
      </c>
      <c r="HF102" s="46" t="b">
        <f t="shared" si="253"/>
        <v>0</v>
      </c>
      <c r="HG102" s="46" t="b">
        <f t="shared" si="254"/>
        <v>0</v>
      </c>
      <c r="HH102" s="46" t="b">
        <f t="shared" si="255"/>
        <v>0</v>
      </c>
      <c r="HI102" s="46" t="b">
        <f t="shared" si="256"/>
        <v>0</v>
      </c>
      <c r="HJ102" s="46" t="b">
        <f t="shared" si="257"/>
        <v>0</v>
      </c>
      <c r="HK102" s="46" t="b">
        <f t="shared" si="258"/>
        <v>0</v>
      </c>
      <c r="HL102" s="46" t="b">
        <f t="shared" si="259"/>
        <v>0</v>
      </c>
      <c r="HM102" s="46" t="b">
        <f t="shared" si="260"/>
        <v>0</v>
      </c>
      <c r="HN102" s="46" t="b">
        <f t="shared" si="261"/>
        <v>0</v>
      </c>
      <c r="HO102" s="46" t="b">
        <f t="shared" si="262"/>
        <v>0</v>
      </c>
      <c r="HP102" s="46" t="b">
        <f t="shared" si="263"/>
        <v>0</v>
      </c>
      <c r="HQ102" s="46" t="str">
        <f t="shared" si="264"/>
        <v/>
      </c>
      <c r="HR102" s="46" t="str">
        <f t="shared" si="265"/>
        <v/>
      </c>
      <c r="HS102" s="46" t="str">
        <f t="shared" si="266"/>
        <v/>
      </c>
      <c r="HT102" s="46" t="b">
        <f t="shared" si="267"/>
        <v>0</v>
      </c>
      <c r="HU102" s="46" t="b">
        <f t="shared" si="268"/>
        <v>0</v>
      </c>
      <c r="HV102" s="46" t="b">
        <f t="shared" si="269"/>
        <v>0</v>
      </c>
      <c r="HW102" s="46" t="b">
        <f t="shared" si="270"/>
        <v>0</v>
      </c>
      <c r="HX102" s="46" t="b">
        <f t="shared" si="271"/>
        <v>0</v>
      </c>
      <c r="HY102" s="46" t="b">
        <f t="shared" si="272"/>
        <v>0</v>
      </c>
      <c r="HZ102" s="46" t="b">
        <f t="shared" si="273"/>
        <v>0</v>
      </c>
      <c r="IA102" s="46" t="str">
        <f t="shared" si="274"/>
        <v/>
      </c>
      <c r="IB102" s="46" t="str">
        <f t="shared" si="275"/>
        <v/>
      </c>
      <c r="IC102" s="46" t="str">
        <f t="shared" si="276"/>
        <v/>
      </c>
      <c r="ID102" s="46" t="str">
        <f t="shared" si="277"/>
        <v/>
      </c>
      <c r="IE102" s="46" t="b">
        <f t="shared" si="278"/>
        <v>0</v>
      </c>
      <c r="IF102" s="46" t="str">
        <f t="shared" si="279"/>
        <v/>
      </c>
      <c r="IG102" s="46" t="str">
        <f t="shared" si="280"/>
        <v/>
      </c>
      <c r="IH102" s="46" t="b">
        <f t="shared" si="281"/>
        <v>0</v>
      </c>
      <c r="II102" s="46" t="b">
        <f t="shared" si="282"/>
        <v>0</v>
      </c>
      <c r="IJ102" s="46" t="b">
        <f t="shared" si="283"/>
        <v>0</v>
      </c>
      <c r="IK102" s="46" t="str">
        <f t="shared" si="284"/>
        <v/>
      </c>
      <c r="IL102" s="46" t="str">
        <f t="shared" si="285"/>
        <v/>
      </c>
      <c r="IM102" s="46" t="b">
        <f t="shared" si="286"/>
        <v>0</v>
      </c>
      <c r="IN102" s="46" t="b">
        <f t="shared" si="287"/>
        <v>0</v>
      </c>
      <c r="IO102" s="46" t="b">
        <f t="shared" si="288"/>
        <v>0</v>
      </c>
      <c r="IP102" s="46" t="b">
        <f t="shared" si="289"/>
        <v>0</v>
      </c>
      <c r="IQ102" s="46" t="b">
        <f t="shared" si="290"/>
        <v>0</v>
      </c>
      <c r="IR102" s="46" t="b">
        <f t="shared" si="291"/>
        <v>0</v>
      </c>
      <c r="IS102" s="46" t="b">
        <f t="shared" si="292"/>
        <v>0</v>
      </c>
      <c r="IT102" s="46" t="b">
        <f t="shared" si="293"/>
        <v>0</v>
      </c>
      <c r="IU102" s="46" t="b">
        <f t="shared" si="294"/>
        <v>0</v>
      </c>
      <c r="IV102" s="46" t="b">
        <f t="shared" si="295"/>
        <v>0</v>
      </c>
      <c r="IW102" s="46" t="b">
        <f t="shared" si="296"/>
        <v>0</v>
      </c>
      <c r="IX102" s="46" t="b">
        <f t="shared" si="297"/>
        <v>0</v>
      </c>
      <c r="IY102" s="46" t="b">
        <f t="shared" si="298"/>
        <v>0</v>
      </c>
    </row>
    <row r="103" spans="2:259" x14ac:dyDescent="0.3">
      <c r="B103" s="48">
        <v>91</v>
      </c>
      <c r="C103" s="61" t="str">
        <f t="shared" si="164"/>
        <v/>
      </c>
      <c r="D103" s="53"/>
      <c r="E103" s="52"/>
      <c r="F103" s="112"/>
      <c r="G103" s="52"/>
      <c r="H103" s="53"/>
      <c r="I103" s="52"/>
      <c r="J103" s="52"/>
      <c r="K103" s="53"/>
      <c r="L103" s="55"/>
      <c r="M103" s="108"/>
      <c r="N103" s="56"/>
      <c r="O103" s="52"/>
      <c r="P103" s="52"/>
      <c r="Q103" s="52"/>
      <c r="R103" s="52"/>
      <c r="S103" s="52"/>
      <c r="T103" s="53"/>
      <c r="U103" s="52"/>
      <c r="V103" s="52"/>
      <c r="W103" s="55"/>
      <c r="X103" s="55"/>
      <c r="Y103" s="52"/>
      <c r="Z103" s="55"/>
      <c r="AA103" s="52"/>
      <c r="AB103" s="53"/>
      <c r="AC103" s="53"/>
      <c r="AD103" s="53"/>
      <c r="AE103" s="57"/>
      <c r="AF103" s="113"/>
      <c r="AG103" s="57"/>
      <c r="AH103" s="58"/>
      <c r="AI103" s="58"/>
      <c r="AJ103" s="58"/>
      <c r="AK103" s="114"/>
      <c r="AL103" s="58"/>
      <c r="AM103" s="114"/>
      <c r="AN103" s="58"/>
      <c r="AO103" s="114"/>
      <c r="AP103" s="58"/>
      <c r="AQ103" s="114"/>
      <c r="AR103" s="58"/>
      <c r="AS103" s="114"/>
      <c r="AT103" s="58"/>
      <c r="AU103" s="114"/>
      <c r="AV103" s="58"/>
      <c r="AW103" s="114"/>
      <c r="AX103" s="58"/>
      <c r="AY103" s="114"/>
      <c r="AZ103" s="58"/>
      <c r="BA103" s="114"/>
      <c r="BB103" s="58"/>
      <c r="BC103" s="114"/>
      <c r="BD103" s="58"/>
      <c r="BE103" s="58"/>
      <c r="BF103" s="58"/>
      <c r="BG103" s="59"/>
      <c r="BH103" s="58"/>
      <c r="BI103" s="114"/>
      <c r="BJ103" s="53"/>
      <c r="BK103" s="58"/>
      <c r="BL103" s="114"/>
      <c r="BM103" s="58"/>
      <c r="BN103" s="114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3"/>
      <c r="CL103" s="58"/>
      <c r="CM103" s="58"/>
      <c r="CN103" s="60"/>
      <c r="CO103" s="57"/>
      <c r="CP103" s="58"/>
      <c r="CQ103" s="60"/>
      <c r="CR103" s="57"/>
      <c r="CS103" s="58"/>
      <c r="CT103" s="59"/>
      <c r="CU103" s="58"/>
      <c r="CV103" s="59"/>
      <c r="CW103" s="58"/>
      <c r="CX103" s="59"/>
      <c r="CY103" s="58"/>
      <c r="CZ103" s="58"/>
      <c r="DA103" s="58"/>
      <c r="DB103" s="53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7"/>
      <c r="DO103" s="57"/>
      <c r="DP103" s="57"/>
      <c r="DQ103" s="76" t="str">
        <f t="shared" si="165"/>
        <v/>
      </c>
      <c r="DR103" s="53"/>
      <c r="DS103" s="46" t="b">
        <f t="shared" si="166"/>
        <v>0</v>
      </c>
      <c r="DT103" s="46" t="str">
        <f t="shared" si="167"/>
        <v/>
      </c>
      <c r="DU103" s="46" t="b">
        <f t="shared" si="168"/>
        <v>0</v>
      </c>
      <c r="DV103" s="46" t="b">
        <f t="shared" si="169"/>
        <v>0</v>
      </c>
      <c r="DW103" s="46" t="b">
        <f t="shared" si="170"/>
        <v>0</v>
      </c>
      <c r="DY103" s="46" t="b">
        <f t="shared" si="171"/>
        <v>0</v>
      </c>
      <c r="DZ103" s="46" t="b">
        <f t="shared" si="172"/>
        <v>0</v>
      </c>
      <c r="EB103" s="46" t="b">
        <f t="shared" si="173"/>
        <v>0</v>
      </c>
      <c r="EC103" s="46" t="b">
        <f t="shared" si="174"/>
        <v>0</v>
      </c>
      <c r="ED103" s="46" t="b">
        <f t="shared" si="175"/>
        <v>0</v>
      </c>
      <c r="EE103" s="46" t="b">
        <f t="shared" si="176"/>
        <v>0</v>
      </c>
      <c r="EF103" s="46" t="b">
        <f t="shared" si="177"/>
        <v>0</v>
      </c>
      <c r="EG103" s="46" t="b">
        <f t="shared" si="178"/>
        <v>0</v>
      </c>
      <c r="EH103" s="46" t="b">
        <f t="shared" si="179"/>
        <v>0</v>
      </c>
      <c r="EI103" s="46" t="b">
        <f t="shared" si="180"/>
        <v>0</v>
      </c>
      <c r="EK103" s="46" t="b">
        <f t="shared" si="181"/>
        <v>0</v>
      </c>
      <c r="EL103" s="46" t="b">
        <f t="shared" si="182"/>
        <v>0</v>
      </c>
      <c r="EM103" s="46" t="b">
        <f t="shared" si="183"/>
        <v>0</v>
      </c>
      <c r="EN103" s="46" t="b">
        <f t="shared" si="184"/>
        <v>0</v>
      </c>
      <c r="EO103" s="46" t="b">
        <f t="shared" si="185"/>
        <v>0</v>
      </c>
      <c r="EP103" s="46" t="b">
        <f t="shared" si="186"/>
        <v>0</v>
      </c>
      <c r="EQ103" s="46" t="b">
        <f t="shared" si="187"/>
        <v>0</v>
      </c>
      <c r="ER103" s="46" t="b">
        <f>OR(AA103='Tablas '!$T$4,AA103='Tablas '!$T$7,AA103='Tablas '!$T$8,AA103='Tablas '!$T$11)</f>
        <v>0</v>
      </c>
      <c r="ES103" s="46" t="str">
        <f t="shared" si="188"/>
        <v/>
      </c>
      <c r="ET103" s="46" t="str">
        <f t="shared" si="189"/>
        <v/>
      </c>
      <c r="EU103" s="46" t="str">
        <f t="shared" si="190"/>
        <v/>
      </c>
      <c r="EV103" s="46" t="b">
        <f t="shared" si="191"/>
        <v>0</v>
      </c>
      <c r="EW103" s="46" t="b">
        <f t="shared" si="192"/>
        <v>0</v>
      </c>
      <c r="EX103" s="46" t="b">
        <f t="shared" si="193"/>
        <v>0</v>
      </c>
      <c r="EY103" s="46" t="b">
        <f t="shared" si="194"/>
        <v>0</v>
      </c>
      <c r="EZ103" s="46" t="b">
        <f t="shared" si="195"/>
        <v>0</v>
      </c>
      <c r="FA103" s="46" t="b">
        <f t="shared" si="196"/>
        <v>0</v>
      </c>
      <c r="FB103" s="46" t="b">
        <f t="shared" si="197"/>
        <v>0</v>
      </c>
      <c r="FC103" s="46" t="str">
        <f t="shared" si="198"/>
        <v/>
      </c>
      <c r="FD103" s="46" t="str">
        <f t="shared" si="199"/>
        <v/>
      </c>
      <c r="FE103" s="46" t="b">
        <f t="shared" si="200"/>
        <v>0</v>
      </c>
      <c r="FF103" s="46" t="str">
        <f t="shared" si="201"/>
        <v/>
      </c>
      <c r="FG103" s="46" t="str">
        <f t="shared" si="202"/>
        <v/>
      </c>
      <c r="FH103" s="46" t="b">
        <f t="shared" si="203"/>
        <v>0</v>
      </c>
      <c r="FI103" s="46" t="str">
        <f t="shared" si="204"/>
        <v/>
      </c>
      <c r="FJ103" s="46" t="str">
        <f t="shared" si="205"/>
        <v/>
      </c>
      <c r="FK103" s="46" t="b">
        <f t="shared" si="206"/>
        <v>0</v>
      </c>
      <c r="FL103" s="46" t="str">
        <f t="shared" si="207"/>
        <v/>
      </c>
      <c r="FM103" s="46" t="str">
        <f t="shared" si="208"/>
        <v/>
      </c>
      <c r="FN103" s="46" t="b">
        <f t="shared" si="209"/>
        <v>0</v>
      </c>
      <c r="FO103" s="46" t="str">
        <f t="shared" si="210"/>
        <v/>
      </c>
      <c r="FP103" s="46" t="str">
        <f t="shared" si="211"/>
        <v/>
      </c>
      <c r="FQ103" s="46" t="b">
        <f t="shared" si="212"/>
        <v>0</v>
      </c>
      <c r="FR103" s="46" t="str">
        <f t="shared" si="213"/>
        <v/>
      </c>
      <c r="FS103" s="46" t="str">
        <f t="shared" si="214"/>
        <v/>
      </c>
      <c r="FT103" s="46" t="b">
        <f t="shared" si="215"/>
        <v>0</v>
      </c>
      <c r="FU103" s="46" t="str">
        <f t="shared" si="216"/>
        <v/>
      </c>
      <c r="FV103" s="46" t="str">
        <f t="shared" si="217"/>
        <v/>
      </c>
      <c r="FW103" s="46" t="b">
        <f t="shared" si="218"/>
        <v>0</v>
      </c>
      <c r="FX103" s="46" t="str">
        <f t="shared" si="219"/>
        <v/>
      </c>
      <c r="FY103" s="46" t="str">
        <f t="shared" si="220"/>
        <v/>
      </c>
      <c r="FZ103" s="46" t="b">
        <f t="shared" si="221"/>
        <v>0</v>
      </c>
      <c r="GA103" s="46" t="str">
        <f t="shared" si="222"/>
        <v/>
      </c>
      <c r="GB103" s="46" t="str">
        <f t="shared" si="223"/>
        <v/>
      </c>
      <c r="GC103" s="46" t="b">
        <f t="shared" si="224"/>
        <v>0</v>
      </c>
      <c r="GD103" s="46" t="str">
        <f t="shared" si="225"/>
        <v/>
      </c>
      <c r="GE103" s="46" t="str">
        <f t="shared" si="226"/>
        <v/>
      </c>
      <c r="GF103" s="46" t="b">
        <f t="shared" si="227"/>
        <v>0</v>
      </c>
      <c r="GG103" s="46" t="b">
        <f t="shared" si="228"/>
        <v>0</v>
      </c>
      <c r="GH103" s="46" t="str">
        <f t="shared" si="229"/>
        <v/>
      </c>
      <c r="GI103" s="46" t="str">
        <f t="shared" si="230"/>
        <v/>
      </c>
      <c r="GJ103" s="46" t="str">
        <f t="shared" si="231"/>
        <v/>
      </c>
      <c r="GK103" s="46" t="b">
        <f t="shared" si="232"/>
        <v>0</v>
      </c>
      <c r="GL103" s="46" t="str">
        <f t="shared" si="233"/>
        <v/>
      </c>
      <c r="GM103" s="46" t="str">
        <f t="shared" si="234"/>
        <v/>
      </c>
      <c r="GN103" s="46" t="str">
        <f t="shared" si="235"/>
        <v/>
      </c>
      <c r="GO103" s="46" t="b">
        <f t="shared" si="236"/>
        <v>0</v>
      </c>
      <c r="GP103" s="46" t="str">
        <f t="shared" si="237"/>
        <v/>
      </c>
      <c r="GQ103" s="46" t="str">
        <f t="shared" si="238"/>
        <v/>
      </c>
      <c r="GR103" s="46" t="b">
        <f t="shared" si="239"/>
        <v>0</v>
      </c>
      <c r="GS103" s="46" t="str">
        <f t="shared" si="240"/>
        <v/>
      </c>
      <c r="GT103" s="46" t="str">
        <f t="shared" si="241"/>
        <v/>
      </c>
      <c r="GU103" s="46" t="b">
        <f t="shared" si="242"/>
        <v>0</v>
      </c>
      <c r="GV103" s="46" t="b">
        <f t="shared" si="243"/>
        <v>0</v>
      </c>
      <c r="GW103" s="46" t="b">
        <f t="shared" si="244"/>
        <v>0</v>
      </c>
      <c r="GX103" s="46" t="b">
        <f t="shared" si="245"/>
        <v>0</v>
      </c>
      <c r="GY103" s="46" t="b">
        <f t="shared" si="246"/>
        <v>0</v>
      </c>
      <c r="GZ103" s="46" t="b">
        <f t="shared" si="247"/>
        <v>0</v>
      </c>
      <c r="HA103" s="46" t="b">
        <f t="shared" si="248"/>
        <v>0</v>
      </c>
      <c r="HB103" s="46" t="b">
        <f t="shared" si="249"/>
        <v>0</v>
      </c>
      <c r="HC103" s="46" t="b">
        <f t="shared" si="250"/>
        <v>0</v>
      </c>
      <c r="HD103" s="46" t="b">
        <f t="shared" si="251"/>
        <v>0</v>
      </c>
      <c r="HE103" s="46" t="b">
        <f t="shared" si="252"/>
        <v>0</v>
      </c>
      <c r="HF103" s="46" t="b">
        <f t="shared" si="253"/>
        <v>0</v>
      </c>
      <c r="HG103" s="46" t="b">
        <f t="shared" si="254"/>
        <v>0</v>
      </c>
      <c r="HH103" s="46" t="b">
        <f t="shared" si="255"/>
        <v>0</v>
      </c>
      <c r="HI103" s="46" t="b">
        <f t="shared" si="256"/>
        <v>0</v>
      </c>
      <c r="HJ103" s="46" t="b">
        <f t="shared" si="257"/>
        <v>0</v>
      </c>
      <c r="HK103" s="46" t="b">
        <f t="shared" si="258"/>
        <v>0</v>
      </c>
      <c r="HL103" s="46" t="b">
        <f t="shared" si="259"/>
        <v>0</v>
      </c>
      <c r="HM103" s="46" t="b">
        <f t="shared" si="260"/>
        <v>0</v>
      </c>
      <c r="HN103" s="46" t="b">
        <f t="shared" si="261"/>
        <v>0</v>
      </c>
      <c r="HO103" s="46" t="b">
        <f t="shared" si="262"/>
        <v>0</v>
      </c>
      <c r="HP103" s="46" t="b">
        <f t="shared" si="263"/>
        <v>0</v>
      </c>
      <c r="HQ103" s="46" t="str">
        <f t="shared" si="264"/>
        <v/>
      </c>
      <c r="HR103" s="46" t="str">
        <f t="shared" si="265"/>
        <v/>
      </c>
      <c r="HS103" s="46" t="str">
        <f t="shared" si="266"/>
        <v/>
      </c>
      <c r="HT103" s="46" t="b">
        <f t="shared" si="267"/>
        <v>0</v>
      </c>
      <c r="HU103" s="46" t="b">
        <f t="shared" si="268"/>
        <v>0</v>
      </c>
      <c r="HV103" s="46" t="b">
        <f t="shared" si="269"/>
        <v>0</v>
      </c>
      <c r="HW103" s="46" t="b">
        <f t="shared" si="270"/>
        <v>0</v>
      </c>
      <c r="HX103" s="46" t="b">
        <f t="shared" si="271"/>
        <v>0</v>
      </c>
      <c r="HY103" s="46" t="b">
        <f t="shared" si="272"/>
        <v>0</v>
      </c>
      <c r="HZ103" s="46" t="b">
        <f t="shared" si="273"/>
        <v>0</v>
      </c>
      <c r="IA103" s="46" t="str">
        <f t="shared" si="274"/>
        <v/>
      </c>
      <c r="IB103" s="46" t="str">
        <f t="shared" si="275"/>
        <v/>
      </c>
      <c r="IC103" s="46" t="str">
        <f t="shared" si="276"/>
        <v/>
      </c>
      <c r="ID103" s="46" t="str">
        <f t="shared" si="277"/>
        <v/>
      </c>
      <c r="IE103" s="46" t="b">
        <f t="shared" si="278"/>
        <v>0</v>
      </c>
      <c r="IF103" s="46" t="str">
        <f t="shared" si="279"/>
        <v/>
      </c>
      <c r="IG103" s="46" t="str">
        <f t="shared" si="280"/>
        <v/>
      </c>
      <c r="IH103" s="46" t="b">
        <f t="shared" si="281"/>
        <v>0</v>
      </c>
      <c r="II103" s="46" t="b">
        <f t="shared" si="282"/>
        <v>0</v>
      </c>
      <c r="IJ103" s="46" t="b">
        <f t="shared" si="283"/>
        <v>0</v>
      </c>
      <c r="IK103" s="46" t="str">
        <f t="shared" si="284"/>
        <v/>
      </c>
      <c r="IL103" s="46" t="str">
        <f t="shared" si="285"/>
        <v/>
      </c>
      <c r="IM103" s="46" t="b">
        <f t="shared" si="286"/>
        <v>0</v>
      </c>
      <c r="IN103" s="46" t="b">
        <f t="shared" si="287"/>
        <v>0</v>
      </c>
      <c r="IO103" s="46" t="b">
        <f t="shared" si="288"/>
        <v>0</v>
      </c>
      <c r="IP103" s="46" t="b">
        <f t="shared" si="289"/>
        <v>0</v>
      </c>
      <c r="IQ103" s="46" t="b">
        <f t="shared" si="290"/>
        <v>0</v>
      </c>
      <c r="IR103" s="46" t="b">
        <f t="shared" si="291"/>
        <v>0</v>
      </c>
      <c r="IS103" s="46" t="b">
        <f t="shared" si="292"/>
        <v>0</v>
      </c>
      <c r="IT103" s="46" t="b">
        <f t="shared" si="293"/>
        <v>0</v>
      </c>
      <c r="IU103" s="46" t="b">
        <f t="shared" si="294"/>
        <v>0</v>
      </c>
      <c r="IV103" s="46" t="b">
        <f t="shared" si="295"/>
        <v>0</v>
      </c>
      <c r="IW103" s="46" t="b">
        <f t="shared" si="296"/>
        <v>0</v>
      </c>
      <c r="IX103" s="46" t="b">
        <f t="shared" si="297"/>
        <v>0</v>
      </c>
      <c r="IY103" s="46" t="b">
        <f t="shared" si="298"/>
        <v>0</v>
      </c>
    </row>
    <row r="104" spans="2:259" x14ac:dyDescent="0.3">
      <c r="B104" s="48">
        <v>92</v>
      </c>
      <c r="C104" s="61" t="str">
        <f t="shared" si="164"/>
        <v/>
      </c>
      <c r="D104" s="53"/>
      <c r="E104" s="52"/>
      <c r="F104" s="112"/>
      <c r="G104" s="52"/>
      <c r="H104" s="53"/>
      <c r="I104" s="52"/>
      <c r="J104" s="52"/>
      <c r="K104" s="53"/>
      <c r="L104" s="55"/>
      <c r="M104" s="108"/>
      <c r="N104" s="56"/>
      <c r="O104" s="52"/>
      <c r="P104" s="52"/>
      <c r="Q104" s="52"/>
      <c r="R104" s="52"/>
      <c r="S104" s="52"/>
      <c r="T104" s="53"/>
      <c r="U104" s="52"/>
      <c r="V104" s="52"/>
      <c r="W104" s="55"/>
      <c r="X104" s="55"/>
      <c r="Y104" s="52"/>
      <c r="Z104" s="55"/>
      <c r="AA104" s="52"/>
      <c r="AB104" s="53"/>
      <c r="AC104" s="53"/>
      <c r="AD104" s="53"/>
      <c r="AE104" s="57"/>
      <c r="AF104" s="113"/>
      <c r="AG104" s="57"/>
      <c r="AH104" s="58"/>
      <c r="AI104" s="58"/>
      <c r="AJ104" s="58"/>
      <c r="AK104" s="114"/>
      <c r="AL104" s="58"/>
      <c r="AM104" s="114"/>
      <c r="AN104" s="58"/>
      <c r="AO104" s="114"/>
      <c r="AP104" s="58"/>
      <c r="AQ104" s="114"/>
      <c r="AR104" s="58"/>
      <c r="AS104" s="114"/>
      <c r="AT104" s="58"/>
      <c r="AU104" s="114"/>
      <c r="AV104" s="58"/>
      <c r="AW104" s="114"/>
      <c r="AX104" s="58"/>
      <c r="AY104" s="114"/>
      <c r="AZ104" s="58"/>
      <c r="BA104" s="114"/>
      <c r="BB104" s="58"/>
      <c r="BC104" s="114"/>
      <c r="BD104" s="58"/>
      <c r="BE104" s="58"/>
      <c r="BF104" s="58"/>
      <c r="BG104" s="59"/>
      <c r="BH104" s="58"/>
      <c r="BI104" s="114"/>
      <c r="BJ104" s="53"/>
      <c r="BK104" s="58"/>
      <c r="BL104" s="114"/>
      <c r="BM104" s="58"/>
      <c r="BN104" s="114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3"/>
      <c r="CL104" s="58"/>
      <c r="CM104" s="58"/>
      <c r="CN104" s="60"/>
      <c r="CO104" s="57"/>
      <c r="CP104" s="58"/>
      <c r="CQ104" s="60"/>
      <c r="CR104" s="57"/>
      <c r="CS104" s="58"/>
      <c r="CT104" s="59"/>
      <c r="CU104" s="58"/>
      <c r="CV104" s="59"/>
      <c r="CW104" s="58"/>
      <c r="CX104" s="59"/>
      <c r="CY104" s="58"/>
      <c r="CZ104" s="58"/>
      <c r="DA104" s="58"/>
      <c r="DB104" s="53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7"/>
      <c r="DO104" s="57"/>
      <c r="DP104" s="57"/>
      <c r="DQ104" s="76" t="str">
        <f t="shared" si="165"/>
        <v/>
      </c>
      <c r="DR104" s="53"/>
      <c r="DS104" s="46" t="b">
        <f t="shared" si="166"/>
        <v>0</v>
      </c>
      <c r="DT104" s="46" t="str">
        <f t="shared" si="167"/>
        <v/>
      </c>
      <c r="DU104" s="46" t="b">
        <f t="shared" si="168"/>
        <v>0</v>
      </c>
      <c r="DV104" s="46" t="b">
        <f t="shared" si="169"/>
        <v>0</v>
      </c>
      <c r="DW104" s="46" t="b">
        <f t="shared" si="170"/>
        <v>0</v>
      </c>
      <c r="DY104" s="46" t="b">
        <f t="shared" si="171"/>
        <v>0</v>
      </c>
      <c r="DZ104" s="46" t="b">
        <f t="shared" si="172"/>
        <v>0</v>
      </c>
      <c r="EB104" s="46" t="b">
        <f t="shared" si="173"/>
        <v>0</v>
      </c>
      <c r="EC104" s="46" t="b">
        <f t="shared" si="174"/>
        <v>0</v>
      </c>
      <c r="ED104" s="46" t="b">
        <f t="shared" si="175"/>
        <v>0</v>
      </c>
      <c r="EE104" s="46" t="b">
        <f t="shared" si="176"/>
        <v>0</v>
      </c>
      <c r="EF104" s="46" t="b">
        <f t="shared" si="177"/>
        <v>0</v>
      </c>
      <c r="EG104" s="46" t="b">
        <f t="shared" si="178"/>
        <v>0</v>
      </c>
      <c r="EH104" s="46" t="b">
        <f t="shared" si="179"/>
        <v>0</v>
      </c>
      <c r="EI104" s="46" t="b">
        <f t="shared" si="180"/>
        <v>0</v>
      </c>
      <c r="EK104" s="46" t="b">
        <f t="shared" si="181"/>
        <v>0</v>
      </c>
      <c r="EL104" s="46" t="b">
        <f t="shared" si="182"/>
        <v>0</v>
      </c>
      <c r="EM104" s="46" t="b">
        <f t="shared" si="183"/>
        <v>0</v>
      </c>
      <c r="EN104" s="46" t="b">
        <f t="shared" si="184"/>
        <v>0</v>
      </c>
      <c r="EO104" s="46" t="b">
        <f t="shared" si="185"/>
        <v>0</v>
      </c>
      <c r="EP104" s="46" t="b">
        <f t="shared" si="186"/>
        <v>0</v>
      </c>
      <c r="EQ104" s="46" t="b">
        <f t="shared" si="187"/>
        <v>0</v>
      </c>
      <c r="ER104" s="46" t="b">
        <f>OR(AA104='Tablas '!$T$4,AA104='Tablas '!$T$7,AA104='Tablas '!$T$8,AA104='Tablas '!$T$11)</f>
        <v>0</v>
      </c>
      <c r="ES104" s="46" t="str">
        <f t="shared" si="188"/>
        <v/>
      </c>
      <c r="ET104" s="46" t="str">
        <f t="shared" si="189"/>
        <v/>
      </c>
      <c r="EU104" s="46" t="str">
        <f t="shared" si="190"/>
        <v/>
      </c>
      <c r="EV104" s="46" t="b">
        <f t="shared" si="191"/>
        <v>0</v>
      </c>
      <c r="EW104" s="46" t="b">
        <f t="shared" si="192"/>
        <v>0</v>
      </c>
      <c r="EX104" s="46" t="b">
        <f t="shared" si="193"/>
        <v>0</v>
      </c>
      <c r="EY104" s="46" t="b">
        <f t="shared" si="194"/>
        <v>0</v>
      </c>
      <c r="EZ104" s="46" t="b">
        <f t="shared" si="195"/>
        <v>0</v>
      </c>
      <c r="FA104" s="46" t="b">
        <f t="shared" si="196"/>
        <v>0</v>
      </c>
      <c r="FB104" s="46" t="b">
        <f t="shared" si="197"/>
        <v>0</v>
      </c>
      <c r="FC104" s="46" t="str">
        <f t="shared" si="198"/>
        <v/>
      </c>
      <c r="FD104" s="46" t="str">
        <f t="shared" si="199"/>
        <v/>
      </c>
      <c r="FE104" s="46" t="b">
        <f t="shared" si="200"/>
        <v>0</v>
      </c>
      <c r="FF104" s="46" t="str">
        <f t="shared" si="201"/>
        <v/>
      </c>
      <c r="FG104" s="46" t="str">
        <f t="shared" si="202"/>
        <v/>
      </c>
      <c r="FH104" s="46" t="b">
        <f t="shared" si="203"/>
        <v>0</v>
      </c>
      <c r="FI104" s="46" t="str">
        <f t="shared" si="204"/>
        <v/>
      </c>
      <c r="FJ104" s="46" t="str">
        <f t="shared" si="205"/>
        <v/>
      </c>
      <c r="FK104" s="46" t="b">
        <f t="shared" si="206"/>
        <v>0</v>
      </c>
      <c r="FL104" s="46" t="str">
        <f t="shared" si="207"/>
        <v/>
      </c>
      <c r="FM104" s="46" t="str">
        <f t="shared" si="208"/>
        <v/>
      </c>
      <c r="FN104" s="46" t="b">
        <f t="shared" si="209"/>
        <v>0</v>
      </c>
      <c r="FO104" s="46" t="str">
        <f t="shared" si="210"/>
        <v/>
      </c>
      <c r="FP104" s="46" t="str">
        <f t="shared" si="211"/>
        <v/>
      </c>
      <c r="FQ104" s="46" t="b">
        <f t="shared" si="212"/>
        <v>0</v>
      </c>
      <c r="FR104" s="46" t="str">
        <f t="shared" si="213"/>
        <v/>
      </c>
      <c r="FS104" s="46" t="str">
        <f t="shared" si="214"/>
        <v/>
      </c>
      <c r="FT104" s="46" t="b">
        <f t="shared" si="215"/>
        <v>0</v>
      </c>
      <c r="FU104" s="46" t="str">
        <f t="shared" si="216"/>
        <v/>
      </c>
      <c r="FV104" s="46" t="str">
        <f t="shared" si="217"/>
        <v/>
      </c>
      <c r="FW104" s="46" t="b">
        <f t="shared" si="218"/>
        <v>0</v>
      </c>
      <c r="FX104" s="46" t="str">
        <f t="shared" si="219"/>
        <v/>
      </c>
      <c r="FY104" s="46" t="str">
        <f t="shared" si="220"/>
        <v/>
      </c>
      <c r="FZ104" s="46" t="b">
        <f t="shared" si="221"/>
        <v>0</v>
      </c>
      <c r="GA104" s="46" t="str">
        <f t="shared" si="222"/>
        <v/>
      </c>
      <c r="GB104" s="46" t="str">
        <f t="shared" si="223"/>
        <v/>
      </c>
      <c r="GC104" s="46" t="b">
        <f t="shared" si="224"/>
        <v>0</v>
      </c>
      <c r="GD104" s="46" t="str">
        <f t="shared" si="225"/>
        <v/>
      </c>
      <c r="GE104" s="46" t="str">
        <f t="shared" si="226"/>
        <v/>
      </c>
      <c r="GF104" s="46" t="b">
        <f t="shared" si="227"/>
        <v>0</v>
      </c>
      <c r="GG104" s="46" t="b">
        <f t="shared" si="228"/>
        <v>0</v>
      </c>
      <c r="GH104" s="46" t="str">
        <f t="shared" si="229"/>
        <v/>
      </c>
      <c r="GI104" s="46" t="str">
        <f t="shared" si="230"/>
        <v/>
      </c>
      <c r="GJ104" s="46" t="str">
        <f t="shared" si="231"/>
        <v/>
      </c>
      <c r="GK104" s="46" t="b">
        <f t="shared" si="232"/>
        <v>0</v>
      </c>
      <c r="GL104" s="46" t="str">
        <f t="shared" si="233"/>
        <v/>
      </c>
      <c r="GM104" s="46" t="str">
        <f t="shared" si="234"/>
        <v/>
      </c>
      <c r="GN104" s="46" t="str">
        <f t="shared" si="235"/>
        <v/>
      </c>
      <c r="GO104" s="46" t="b">
        <f t="shared" si="236"/>
        <v>0</v>
      </c>
      <c r="GP104" s="46" t="str">
        <f t="shared" si="237"/>
        <v/>
      </c>
      <c r="GQ104" s="46" t="str">
        <f t="shared" si="238"/>
        <v/>
      </c>
      <c r="GR104" s="46" t="b">
        <f t="shared" si="239"/>
        <v>0</v>
      </c>
      <c r="GS104" s="46" t="str">
        <f t="shared" si="240"/>
        <v/>
      </c>
      <c r="GT104" s="46" t="str">
        <f t="shared" si="241"/>
        <v/>
      </c>
      <c r="GU104" s="46" t="b">
        <f t="shared" si="242"/>
        <v>0</v>
      </c>
      <c r="GV104" s="46" t="b">
        <f t="shared" si="243"/>
        <v>0</v>
      </c>
      <c r="GW104" s="46" t="b">
        <f t="shared" si="244"/>
        <v>0</v>
      </c>
      <c r="GX104" s="46" t="b">
        <f t="shared" si="245"/>
        <v>0</v>
      </c>
      <c r="GY104" s="46" t="b">
        <f t="shared" si="246"/>
        <v>0</v>
      </c>
      <c r="GZ104" s="46" t="b">
        <f t="shared" si="247"/>
        <v>0</v>
      </c>
      <c r="HA104" s="46" t="b">
        <f t="shared" si="248"/>
        <v>0</v>
      </c>
      <c r="HB104" s="46" t="b">
        <f t="shared" si="249"/>
        <v>0</v>
      </c>
      <c r="HC104" s="46" t="b">
        <f t="shared" si="250"/>
        <v>0</v>
      </c>
      <c r="HD104" s="46" t="b">
        <f t="shared" si="251"/>
        <v>0</v>
      </c>
      <c r="HE104" s="46" t="b">
        <f t="shared" si="252"/>
        <v>0</v>
      </c>
      <c r="HF104" s="46" t="b">
        <f t="shared" si="253"/>
        <v>0</v>
      </c>
      <c r="HG104" s="46" t="b">
        <f t="shared" si="254"/>
        <v>0</v>
      </c>
      <c r="HH104" s="46" t="b">
        <f t="shared" si="255"/>
        <v>0</v>
      </c>
      <c r="HI104" s="46" t="b">
        <f t="shared" si="256"/>
        <v>0</v>
      </c>
      <c r="HJ104" s="46" t="b">
        <f t="shared" si="257"/>
        <v>0</v>
      </c>
      <c r="HK104" s="46" t="b">
        <f t="shared" si="258"/>
        <v>0</v>
      </c>
      <c r="HL104" s="46" t="b">
        <f t="shared" si="259"/>
        <v>0</v>
      </c>
      <c r="HM104" s="46" t="b">
        <f t="shared" si="260"/>
        <v>0</v>
      </c>
      <c r="HN104" s="46" t="b">
        <f t="shared" si="261"/>
        <v>0</v>
      </c>
      <c r="HO104" s="46" t="b">
        <f t="shared" si="262"/>
        <v>0</v>
      </c>
      <c r="HP104" s="46" t="b">
        <f t="shared" si="263"/>
        <v>0</v>
      </c>
      <c r="HQ104" s="46" t="str">
        <f t="shared" si="264"/>
        <v/>
      </c>
      <c r="HR104" s="46" t="str">
        <f t="shared" si="265"/>
        <v/>
      </c>
      <c r="HS104" s="46" t="str">
        <f t="shared" si="266"/>
        <v/>
      </c>
      <c r="HT104" s="46" t="b">
        <f t="shared" si="267"/>
        <v>0</v>
      </c>
      <c r="HU104" s="46" t="b">
        <f t="shared" si="268"/>
        <v>0</v>
      </c>
      <c r="HV104" s="46" t="b">
        <f t="shared" si="269"/>
        <v>0</v>
      </c>
      <c r="HW104" s="46" t="b">
        <f t="shared" si="270"/>
        <v>0</v>
      </c>
      <c r="HX104" s="46" t="b">
        <f t="shared" si="271"/>
        <v>0</v>
      </c>
      <c r="HY104" s="46" t="b">
        <f t="shared" si="272"/>
        <v>0</v>
      </c>
      <c r="HZ104" s="46" t="b">
        <f t="shared" si="273"/>
        <v>0</v>
      </c>
      <c r="IA104" s="46" t="str">
        <f t="shared" si="274"/>
        <v/>
      </c>
      <c r="IB104" s="46" t="str">
        <f t="shared" si="275"/>
        <v/>
      </c>
      <c r="IC104" s="46" t="str">
        <f t="shared" si="276"/>
        <v/>
      </c>
      <c r="ID104" s="46" t="str">
        <f t="shared" si="277"/>
        <v/>
      </c>
      <c r="IE104" s="46" t="b">
        <f t="shared" si="278"/>
        <v>0</v>
      </c>
      <c r="IF104" s="46" t="str">
        <f t="shared" si="279"/>
        <v/>
      </c>
      <c r="IG104" s="46" t="str">
        <f t="shared" si="280"/>
        <v/>
      </c>
      <c r="IH104" s="46" t="b">
        <f t="shared" si="281"/>
        <v>0</v>
      </c>
      <c r="II104" s="46" t="b">
        <f t="shared" si="282"/>
        <v>0</v>
      </c>
      <c r="IJ104" s="46" t="b">
        <f t="shared" si="283"/>
        <v>0</v>
      </c>
      <c r="IK104" s="46" t="str">
        <f t="shared" si="284"/>
        <v/>
      </c>
      <c r="IL104" s="46" t="str">
        <f t="shared" si="285"/>
        <v/>
      </c>
      <c r="IM104" s="46" t="b">
        <f t="shared" si="286"/>
        <v>0</v>
      </c>
      <c r="IN104" s="46" t="b">
        <f t="shared" si="287"/>
        <v>0</v>
      </c>
      <c r="IO104" s="46" t="b">
        <f t="shared" si="288"/>
        <v>0</v>
      </c>
      <c r="IP104" s="46" t="b">
        <f t="shared" si="289"/>
        <v>0</v>
      </c>
      <c r="IQ104" s="46" t="b">
        <f t="shared" si="290"/>
        <v>0</v>
      </c>
      <c r="IR104" s="46" t="b">
        <f t="shared" si="291"/>
        <v>0</v>
      </c>
      <c r="IS104" s="46" t="b">
        <f t="shared" si="292"/>
        <v>0</v>
      </c>
      <c r="IT104" s="46" t="b">
        <f t="shared" si="293"/>
        <v>0</v>
      </c>
      <c r="IU104" s="46" t="b">
        <f t="shared" si="294"/>
        <v>0</v>
      </c>
      <c r="IV104" s="46" t="b">
        <f t="shared" si="295"/>
        <v>0</v>
      </c>
      <c r="IW104" s="46" t="b">
        <f t="shared" si="296"/>
        <v>0</v>
      </c>
      <c r="IX104" s="46" t="b">
        <f t="shared" si="297"/>
        <v>0</v>
      </c>
      <c r="IY104" s="46" t="b">
        <f t="shared" si="298"/>
        <v>0</v>
      </c>
    </row>
    <row r="105" spans="2:259" x14ac:dyDescent="0.3">
      <c r="B105" s="48">
        <v>93</v>
      </c>
      <c r="C105" s="61" t="str">
        <f t="shared" si="164"/>
        <v/>
      </c>
      <c r="D105" s="53"/>
      <c r="E105" s="52"/>
      <c r="F105" s="112"/>
      <c r="G105" s="52"/>
      <c r="H105" s="53"/>
      <c r="I105" s="52"/>
      <c r="J105" s="52"/>
      <c r="K105" s="53"/>
      <c r="L105" s="55"/>
      <c r="M105" s="108"/>
      <c r="N105" s="56"/>
      <c r="O105" s="52"/>
      <c r="P105" s="52"/>
      <c r="Q105" s="52"/>
      <c r="R105" s="52"/>
      <c r="S105" s="52"/>
      <c r="T105" s="53"/>
      <c r="U105" s="52"/>
      <c r="V105" s="52"/>
      <c r="W105" s="55"/>
      <c r="X105" s="55"/>
      <c r="Y105" s="52"/>
      <c r="Z105" s="55"/>
      <c r="AA105" s="52"/>
      <c r="AB105" s="53"/>
      <c r="AC105" s="53"/>
      <c r="AD105" s="53"/>
      <c r="AE105" s="57"/>
      <c r="AF105" s="113"/>
      <c r="AG105" s="57"/>
      <c r="AH105" s="58"/>
      <c r="AI105" s="58"/>
      <c r="AJ105" s="58"/>
      <c r="AK105" s="114"/>
      <c r="AL105" s="58"/>
      <c r="AM105" s="114"/>
      <c r="AN105" s="58"/>
      <c r="AO105" s="114"/>
      <c r="AP105" s="58"/>
      <c r="AQ105" s="114"/>
      <c r="AR105" s="58"/>
      <c r="AS105" s="114"/>
      <c r="AT105" s="58"/>
      <c r="AU105" s="114"/>
      <c r="AV105" s="58"/>
      <c r="AW105" s="114"/>
      <c r="AX105" s="58"/>
      <c r="AY105" s="114"/>
      <c r="AZ105" s="58"/>
      <c r="BA105" s="114"/>
      <c r="BB105" s="58"/>
      <c r="BC105" s="114"/>
      <c r="BD105" s="58"/>
      <c r="BE105" s="58"/>
      <c r="BF105" s="58"/>
      <c r="BG105" s="59"/>
      <c r="BH105" s="58"/>
      <c r="BI105" s="114"/>
      <c r="BJ105" s="53"/>
      <c r="BK105" s="58"/>
      <c r="BL105" s="114"/>
      <c r="BM105" s="58"/>
      <c r="BN105" s="114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3"/>
      <c r="CL105" s="58"/>
      <c r="CM105" s="58"/>
      <c r="CN105" s="60"/>
      <c r="CO105" s="57"/>
      <c r="CP105" s="58"/>
      <c r="CQ105" s="60"/>
      <c r="CR105" s="57"/>
      <c r="CS105" s="58"/>
      <c r="CT105" s="59"/>
      <c r="CU105" s="58"/>
      <c r="CV105" s="59"/>
      <c r="CW105" s="58"/>
      <c r="CX105" s="59"/>
      <c r="CY105" s="58"/>
      <c r="CZ105" s="58"/>
      <c r="DA105" s="58"/>
      <c r="DB105" s="53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7"/>
      <c r="DO105" s="57"/>
      <c r="DP105" s="57"/>
      <c r="DQ105" s="76" t="str">
        <f t="shared" si="165"/>
        <v/>
      </c>
      <c r="DR105" s="53"/>
      <c r="DS105" s="46" t="b">
        <f t="shared" si="166"/>
        <v>0</v>
      </c>
      <c r="DT105" s="46" t="str">
        <f t="shared" si="167"/>
        <v/>
      </c>
      <c r="DU105" s="46" t="b">
        <f t="shared" si="168"/>
        <v>0</v>
      </c>
      <c r="DV105" s="46" t="b">
        <f t="shared" si="169"/>
        <v>0</v>
      </c>
      <c r="DW105" s="46" t="b">
        <f t="shared" si="170"/>
        <v>0</v>
      </c>
      <c r="DY105" s="46" t="b">
        <f t="shared" si="171"/>
        <v>0</v>
      </c>
      <c r="DZ105" s="46" t="b">
        <f t="shared" si="172"/>
        <v>0</v>
      </c>
      <c r="EB105" s="46" t="b">
        <f t="shared" si="173"/>
        <v>0</v>
      </c>
      <c r="EC105" s="46" t="b">
        <f t="shared" si="174"/>
        <v>0</v>
      </c>
      <c r="ED105" s="46" t="b">
        <f t="shared" si="175"/>
        <v>0</v>
      </c>
      <c r="EE105" s="46" t="b">
        <f t="shared" si="176"/>
        <v>0</v>
      </c>
      <c r="EF105" s="46" t="b">
        <f t="shared" si="177"/>
        <v>0</v>
      </c>
      <c r="EG105" s="46" t="b">
        <f t="shared" si="178"/>
        <v>0</v>
      </c>
      <c r="EH105" s="46" t="b">
        <f t="shared" si="179"/>
        <v>0</v>
      </c>
      <c r="EI105" s="46" t="b">
        <f t="shared" si="180"/>
        <v>0</v>
      </c>
      <c r="EK105" s="46" t="b">
        <f t="shared" si="181"/>
        <v>0</v>
      </c>
      <c r="EL105" s="46" t="b">
        <f t="shared" si="182"/>
        <v>0</v>
      </c>
      <c r="EM105" s="46" t="b">
        <f t="shared" si="183"/>
        <v>0</v>
      </c>
      <c r="EN105" s="46" t="b">
        <f t="shared" si="184"/>
        <v>0</v>
      </c>
      <c r="EO105" s="46" t="b">
        <f t="shared" si="185"/>
        <v>0</v>
      </c>
      <c r="EP105" s="46" t="b">
        <f t="shared" si="186"/>
        <v>0</v>
      </c>
      <c r="EQ105" s="46" t="b">
        <f t="shared" si="187"/>
        <v>0</v>
      </c>
      <c r="ER105" s="46" t="b">
        <f>OR(AA105='Tablas '!$T$4,AA105='Tablas '!$T$7,AA105='Tablas '!$T$8,AA105='Tablas '!$T$11)</f>
        <v>0</v>
      </c>
      <c r="ES105" s="46" t="str">
        <f t="shared" si="188"/>
        <v/>
      </c>
      <c r="ET105" s="46" t="str">
        <f t="shared" si="189"/>
        <v/>
      </c>
      <c r="EU105" s="46" t="str">
        <f t="shared" si="190"/>
        <v/>
      </c>
      <c r="EV105" s="46" t="b">
        <f t="shared" si="191"/>
        <v>0</v>
      </c>
      <c r="EW105" s="46" t="b">
        <f t="shared" si="192"/>
        <v>0</v>
      </c>
      <c r="EX105" s="46" t="b">
        <f t="shared" si="193"/>
        <v>0</v>
      </c>
      <c r="EY105" s="46" t="b">
        <f t="shared" si="194"/>
        <v>0</v>
      </c>
      <c r="EZ105" s="46" t="b">
        <f t="shared" si="195"/>
        <v>0</v>
      </c>
      <c r="FA105" s="46" t="b">
        <f t="shared" si="196"/>
        <v>0</v>
      </c>
      <c r="FB105" s="46" t="b">
        <f t="shared" si="197"/>
        <v>0</v>
      </c>
      <c r="FC105" s="46" t="str">
        <f t="shared" si="198"/>
        <v/>
      </c>
      <c r="FD105" s="46" t="str">
        <f t="shared" si="199"/>
        <v/>
      </c>
      <c r="FE105" s="46" t="b">
        <f t="shared" si="200"/>
        <v>0</v>
      </c>
      <c r="FF105" s="46" t="str">
        <f t="shared" si="201"/>
        <v/>
      </c>
      <c r="FG105" s="46" t="str">
        <f t="shared" si="202"/>
        <v/>
      </c>
      <c r="FH105" s="46" t="b">
        <f t="shared" si="203"/>
        <v>0</v>
      </c>
      <c r="FI105" s="46" t="str">
        <f t="shared" si="204"/>
        <v/>
      </c>
      <c r="FJ105" s="46" t="str">
        <f t="shared" si="205"/>
        <v/>
      </c>
      <c r="FK105" s="46" t="b">
        <f t="shared" si="206"/>
        <v>0</v>
      </c>
      <c r="FL105" s="46" t="str">
        <f t="shared" si="207"/>
        <v/>
      </c>
      <c r="FM105" s="46" t="str">
        <f t="shared" si="208"/>
        <v/>
      </c>
      <c r="FN105" s="46" t="b">
        <f t="shared" si="209"/>
        <v>0</v>
      </c>
      <c r="FO105" s="46" t="str">
        <f t="shared" si="210"/>
        <v/>
      </c>
      <c r="FP105" s="46" t="str">
        <f t="shared" si="211"/>
        <v/>
      </c>
      <c r="FQ105" s="46" t="b">
        <f t="shared" si="212"/>
        <v>0</v>
      </c>
      <c r="FR105" s="46" t="str">
        <f t="shared" si="213"/>
        <v/>
      </c>
      <c r="FS105" s="46" t="str">
        <f t="shared" si="214"/>
        <v/>
      </c>
      <c r="FT105" s="46" t="b">
        <f t="shared" si="215"/>
        <v>0</v>
      </c>
      <c r="FU105" s="46" t="str">
        <f t="shared" si="216"/>
        <v/>
      </c>
      <c r="FV105" s="46" t="str">
        <f t="shared" si="217"/>
        <v/>
      </c>
      <c r="FW105" s="46" t="b">
        <f t="shared" si="218"/>
        <v>0</v>
      </c>
      <c r="FX105" s="46" t="str">
        <f t="shared" si="219"/>
        <v/>
      </c>
      <c r="FY105" s="46" t="str">
        <f t="shared" si="220"/>
        <v/>
      </c>
      <c r="FZ105" s="46" t="b">
        <f t="shared" si="221"/>
        <v>0</v>
      </c>
      <c r="GA105" s="46" t="str">
        <f t="shared" si="222"/>
        <v/>
      </c>
      <c r="GB105" s="46" t="str">
        <f t="shared" si="223"/>
        <v/>
      </c>
      <c r="GC105" s="46" t="b">
        <f t="shared" si="224"/>
        <v>0</v>
      </c>
      <c r="GD105" s="46" t="str">
        <f t="shared" si="225"/>
        <v/>
      </c>
      <c r="GE105" s="46" t="str">
        <f t="shared" si="226"/>
        <v/>
      </c>
      <c r="GF105" s="46" t="b">
        <f t="shared" si="227"/>
        <v>0</v>
      </c>
      <c r="GG105" s="46" t="b">
        <f t="shared" si="228"/>
        <v>0</v>
      </c>
      <c r="GH105" s="46" t="str">
        <f t="shared" si="229"/>
        <v/>
      </c>
      <c r="GI105" s="46" t="str">
        <f t="shared" si="230"/>
        <v/>
      </c>
      <c r="GJ105" s="46" t="str">
        <f t="shared" si="231"/>
        <v/>
      </c>
      <c r="GK105" s="46" t="b">
        <f t="shared" si="232"/>
        <v>0</v>
      </c>
      <c r="GL105" s="46" t="str">
        <f t="shared" si="233"/>
        <v/>
      </c>
      <c r="GM105" s="46" t="str">
        <f t="shared" si="234"/>
        <v/>
      </c>
      <c r="GN105" s="46" t="str">
        <f t="shared" si="235"/>
        <v/>
      </c>
      <c r="GO105" s="46" t="b">
        <f t="shared" si="236"/>
        <v>0</v>
      </c>
      <c r="GP105" s="46" t="str">
        <f t="shared" si="237"/>
        <v/>
      </c>
      <c r="GQ105" s="46" t="str">
        <f t="shared" si="238"/>
        <v/>
      </c>
      <c r="GR105" s="46" t="b">
        <f t="shared" si="239"/>
        <v>0</v>
      </c>
      <c r="GS105" s="46" t="str">
        <f t="shared" si="240"/>
        <v/>
      </c>
      <c r="GT105" s="46" t="str">
        <f t="shared" si="241"/>
        <v/>
      </c>
      <c r="GU105" s="46" t="b">
        <f t="shared" si="242"/>
        <v>0</v>
      </c>
      <c r="GV105" s="46" t="b">
        <f t="shared" si="243"/>
        <v>0</v>
      </c>
      <c r="GW105" s="46" t="b">
        <f t="shared" si="244"/>
        <v>0</v>
      </c>
      <c r="GX105" s="46" t="b">
        <f t="shared" si="245"/>
        <v>0</v>
      </c>
      <c r="GY105" s="46" t="b">
        <f t="shared" si="246"/>
        <v>0</v>
      </c>
      <c r="GZ105" s="46" t="b">
        <f t="shared" si="247"/>
        <v>0</v>
      </c>
      <c r="HA105" s="46" t="b">
        <f t="shared" si="248"/>
        <v>0</v>
      </c>
      <c r="HB105" s="46" t="b">
        <f t="shared" si="249"/>
        <v>0</v>
      </c>
      <c r="HC105" s="46" t="b">
        <f t="shared" si="250"/>
        <v>0</v>
      </c>
      <c r="HD105" s="46" t="b">
        <f t="shared" si="251"/>
        <v>0</v>
      </c>
      <c r="HE105" s="46" t="b">
        <f t="shared" si="252"/>
        <v>0</v>
      </c>
      <c r="HF105" s="46" t="b">
        <f t="shared" si="253"/>
        <v>0</v>
      </c>
      <c r="HG105" s="46" t="b">
        <f t="shared" si="254"/>
        <v>0</v>
      </c>
      <c r="HH105" s="46" t="b">
        <f t="shared" si="255"/>
        <v>0</v>
      </c>
      <c r="HI105" s="46" t="b">
        <f t="shared" si="256"/>
        <v>0</v>
      </c>
      <c r="HJ105" s="46" t="b">
        <f t="shared" si="257"/>
        <v>0</v>
      </c>
      <c r="HK105" s="46" t="b">
        <f t="shared" si="258"/>
        <v>0</v>
      </c>
      <c r="HL105" s="46" t="b">
        <f t="shared" si="259"/>
        <v>0</v>
      </c>
      <c r="HM105" s="46" t="b">
        <f t="shared" si="260"/>
        <v>0</v>
      </c>
      <c r="HN105" s="46" t="b">
        <f t="shared" si="261"/>
        <v>0</v>
      </c>
      <c r="HO105" s="46" t="b">
        <f t="shared" si="262"/>
        <v>0</v>
      </c>
      <c r="HP105" s="46" t="b">
        <f t="shared" si="263"/>
        <v>0</v>
      </c>
      <c r="HQ105" s="46" t="str">
        <f t="shared" si="264"/>
        <v/>
      </c>
      <c r="HR105" s="46" t="str">
        <f t="shared" si="265"/>
        <v/>
      </c>
      <c r="HS105" s="46" t="str">
        <f t="shared" si="266"/>
        <v/>
      </c>
      <c r="HT105" s="46" t="b">
        <f t="shared" si="267"/>
        <v>0</v>
      </c>
      <c r="HU105" s="46" t="b">
        <f t="shared" si="268"/>
        <v>0</v>
      </c>
      <c r="HV105" s="46" t="b">
        <f t="shared" si="269"/>
        <v>0</v>
      </c>
      <c r="HW105" s="46" t="b">
        <f t="shared" si="270"/>
        <v>0</v>
      </c>
      <c r="HX105" s="46" t="b">
        <f t="shared" si="271"/>
        <v>0</v>
      </c>
      <c r="HY105" s="46" t="b">
        <f t="shared" si="272"/>
        <v>0</v>
      </c>
      <c r="HZ105" s="46" t="b">
        <f t="shared" si="273"/>
        <v>0</v>
      </c>
      <c r="IA105" s="46" t="str">
        <f t="shared" si="274"/>
        <v/>
      </c>
      <c r="IB105" s="46" t="str">
        <f t="shared" si="275"/>
        <v/>
      </c>
      <c r="IC105" s="46" t="str">
        <f t="shared" si="276"/>
        <v/>
      </c>
      <c r="ID105" s="46" t="str">
        <f t="shared" si="277"/>
        <v/>
      </c>
      <c r="IE105" s="46" t="b">
        <f t="shared" si="278"/>
        <v>0</v>
      </c>
      <c r="IF105" s="46" t="str">
        <f t="shared" si="279"/>
        <v/>
      </c>
      <c r="IG105" s="46" t="str">
        <f t="shared" si="280"/>
        <v/>
      </c>
      <c r="IH105" s="46" t="b">
        <f t="shared" si="281"/>
        <v>0</v>
      </c>
      <c r="II105" s="46" t="b">
        <f t="shared" si="282"/>
        <v>0</v>
      </c>
      <c r="IJ105" s="46" t="b">
        <f t="shared" si="283"/>
        <v>0</v>
      </c>
      <c r="IK105" s="46" t="str">
        <f t="shared" si="284"/>
        <v/>
      </c>
      <c r="IL105" s="46" t="str">
        <f t="shared" si="285"/>
        <v/>
      </c>
      <c r="IM105" s="46" t="b">
        <f t="shared" si="286"/>
        <v>0</v>
      </c>
      <c r="IN105" s="46" t="b">
        <f t="shared" si="287"/>
        <v>0</v>
      </c>
      <c r="IO105" s="46" t="b">
        <f t="shared" si="288"/>
        <v>0</v>
      </c>
      <c r="IP105" s="46" t="b">
        <f t="shared" si="289"/>
        <v>0</v>
      </c>
      <c r="IQ105" s="46" t="b">
        <f t="shared" si="290"/>
        <v>0</v>
      </c>
      <c r="IR105" s="46" t="b">
        <f t="shared" si="291"/>
        <v>0</v>
      </c>
      <c r="IS105" s="46" t="b">
        <f t="shared" si="292"/>
        <v>0</v>
      </c>
      <c r="IT105" s="46" t="b">
        <f t="shared" si="293"/>
        <v>0</v>
      </c>
      <c r="IU105" s="46" t="b">
        <f t="shared" si="294"/>
        <v>0</v>
      </c>
      <c r="IV105" s="46" t="b">
        <f t="shared" si="295"/>
        <v>0</v>
      </c>
      <c r="IW105" s="46" t="b">
        <f t="shared" si="296"/>
        <v>0</v>
      </c>
      <c r="IX105" s="46" t="b">
        <f t="shared" si="297"/>
        <v>0</v>
      </c>
      <c r="IY105" s="46" t="b">
        <f t="shared" si="298"/>
        <v>0</v>
      </c>
    </row>
    <row r="106" spans="2:259" x14ac:dyDescent="0.3">
      <c r="B106" s="48">
        <v>94</v>
      </c>
      <c r="C106" s="61" t="str">
        <f t="shared" si="164"/>
        <v/>
      </c>
      <c r="D106" s="53"/>
      <c r="E106" s="52"/>
      <c r="F106" s="112"/>
      <c r="G106" s="52"/>
      <c r="H106" s="53"/>
      <c r="I106" s="52"/>
      <c r="J106" s="52"/>
      <c r="K106" s="53"/>
      <c r="L106" s="55"/>
      <c r="M106" s="108"/>
      <c r="N106" s="56"/>
      <c r="O106" s="52"/>
      <c r="P106" s="52"/>
      <c r="Q106" s="52"/>
      <c r="R106" s="52"/>
      <c r="S106" s="52"/>
      <c r="T106" s="53"/>
      <c r="U106" s="52"/>
      <c r="V106" s="52"/>
      <c r="W106" s="55"/>
      <c r="X106" s="55"/>
      <c r="Y106" s="52"/>
      <c r="Z106" s="55"/>
      <c r="AA106" s="52"/>
      <c r="AB106" s="53"/>
      <c r="AC106" s="53"/>
      <c r="AD106" s="53"/>
      <c r="AE106" s="57"/>
      <c r="AF106" s="113"/>
      <c r="AG106" s="57"/>
      <c r="AH106" s="58"/>
      <c r="AI106" s="58"/>
      <c r="AJ106" s="58"/>
      <c r="AK106" s="114"/>
      <c r="AL106" s="58"/>
      <c r="AM106" s="114"/>
      <c r="AN106" s="58"/>
      <c r="AO106" s="114"/>
      <c r="AP106" s="58"/>
      <c r="AQ106" s="114"/>
      <c r="AR106" s="58"/>
      <c r="AS106" s="114"/>
      <c r="AT106" s="58"/>
      <c r="AU106" s="114"/>
      <c r="AV106" s="58"/>
      <c r="AW106" s="114"/>
      <c r="AX106" s="58"/>
      <c r="AY106" s="114"/>
      <c r="AZ106" s="58"/>
      <c r="BA106" s="114"/>
      <c r="BB106" s="58"/>
      <c r="BC106" s="114"/>
      <c r="BD106" s="58"/>
      <c r="BE106" s="58"/>
      <c r="BF106" s="58"/>
      <c r="BG106" s="59"/>
      <c r="BH106" s="58"/>
      <c r="BI106" s="114"/>
      <c r="BJ106" s="53"/>
      <c r="BK106" s="58"/>
      <c r="BL106" s="114"/>
      <c r="BM106" s="58"/>
      <c r="BN106" s="114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3"/>
      <c r="CL106" s="58"/>
      <c r="CM106" s="58"/>
      <c r="CN106" s="60"/>
      <c r="CO106" s="57"/>
      <c r="CP106" s="58"/>
      <c r="CQ106" s="60"/>
      <c r="CR106" s="57"/>
      <c r="CS106" s="58"/>
      <c r="CT106" s="59"/>
      <c r="CU106" s="58"/>
      <c r="CV106" s="59"/>
      <c r="CW106" s="58"/>
      <c r="CX106" s="59"/>
      <c r="CY106" s="58"/>
      <c r="CZ106" s="58"/>
      <c r="DA106" s="58"/>
      <c r="DB106" s="53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7"/>
      <c r="DO106" s="57"/>
      <c r="DP106" s="57"/>
      <c r="DQ106" s="76" t="str">
        <f t="shared" si="165"/>
        <v/>
      </c>
      <c r="DR106" s="53"/>
      <c r="DS106" s="46" t="b">
        <f t="shared" si="166"/>
        <v>0</v>
      </c>
      <c r="DT106" s="46" t="str">
        <f t="shared" si="167"/>
        <v/>
      </c>
      <c r="DU106" s="46" t="b">
        <f t="shared" si="168"/>
        <v>0</v>
      </c>
      <c r="DV106" s="46" t="b">
        <f t="shared" si="169"/>
        <v>0</v>
      </c>
      <c r="DW106" s="46" t="b">
        <f t="shared" si="170"/>
        <v>0</v>
      </c>
      <c r="DY106" s="46" t="b">
        <f t="shared" si="171"/>
        <v>0</v>
      </c>
      <c r="DZ106" s="46" t="b">
        <f t="shared" si="172"/>
        <v>0</v>
      </c>
      <c r="EB106" s="46" t="b">
        <f t="shared" si="173"/>
        <v>0</v>
      </c>
      <c r="EC106" s="46" t="b">
        <f t="shared" si="174"/>
        <v>0</v>
      </c>
      <c r="ED106" s="46" t="b">
        <f t="shared" si="175"/>
        <v>0</v>
      </c>
      <c r="EE106" s="46" t="b">
        <f t="shared" si="176"/>
        <v>0</v>
      </c>
      <c r="EF106" s="46" t="b">
        <f t="shared" si="177"/>
        <v>0</v>
      </c>
      <c r="EG106" s="46" t="b">
        <f t="shared" si="178"/>
        <v>0</v>
      </c>
      <c r="EH106" s="46" t="b">
        <f t="shared" si="179"/>
        <v>0</v>
      </c>
      <c r="EI106" s="46" t="b">
        <f t="shared" si="180"/>
        <v>0</v>
      </c>
      <c r="EK106" s="46" t="b">
        <f t="shared" si="181"/>
        <v>0</v>
      </c>
      <c r="EL106" s="46" t="b">
        <f t="shared" si="182"/>
        <v>0</v>
      </c>
      <c r="EM106" s="46" t="b">
        <f t="shared" si="183"/>
        <v>0</v>
      </c>
      <c r="EN106" s="46" t="b">
        <f t="shared" si="184"/>
        <v>0</v>
      </c>
      <c r="EO106" s="46" t="b">
        <f t="shared" si="185"/>
        <v>0</v>
      </c>
      <c r="EP106" s="46" t="b">
        <f t="shared" si="186"/>
        <v>0</v>
      </c>
      <c r="EQ106" s="46" t="b">
        <f t="shared" si="187"/>
        <v>0</v>
      </c>
      <c r="ER106" s="46" t="b">
        <f>OR(AA106='Tablas '!$T$4,AA106='Tablas '!$T$7,AA106='Tablas '!$T$8,AA106='Tablas '!$T$11)</f>
        <v>0</v>
      </c>
      <c r="ES106" s="46" t="str">
        <f t="shared" si="188"/>
        <v/>
      </c>
      <c r="ET106" s="46" t="str">
        <f t="shared" si="189"/>
        <v/>
      </c>
      <c r="EU106" s="46" t="str">
        <f t="shared" si="190"/>
        <v/>
      </c>
      <c r="EV106" s="46" t="b">
        <f t="shared" si="191"/>
        <v>0</v>
      </c>
      <c r="EW106" s="46" t="b">
        <f t="shared" si="192"/>
        <v>0</v>
      </c>
      <c r="EX106" s="46" t="b">
        <f t="shared" si="193"/>
        <v>0</v>
      </c>
      <c r="EY106" s="46" t="b">
        <f t="shared" si="194"/>
        <v>0</v>
      </c>
      <c r="EZ106" s="46" t="b">
        <f t="shared" si="195"/>
        <v>0</v>
      </c>
      <c r="FA106" s="46" t="b">
        <f t="shared" si="196"/>
        <v>0</v>
      </c>
      <c r="FB106" s="46" t="b">
        <f t="shared" si="197"/>
        <v>0</v>
      </c>
      <c r="FC106" s="46" t="str">
        <f t="shared" si="198"/>
        <v/>
      </c>
      <c r="FD106" s="46" t="str">
        <f t="shared" si="199"/>
        <v/>
      </c>
      <c r="FE106" s="46" t="b">
        <f t="shared" si="200"/>
        <v>0</v>
      </c>
      <c r="FF106" s="46" t="str">
        <f t="shared" si="201"/>
        <v/>
      </c>
      <c r="FG106" s="46" t="str">
        <f t="shared" si="202"/>
        <v/>
      </c>
      <c r="FH106" s="46" t="b">
        <f t="shared" si="203"/>
        <v>0</v>
      </c>
      <c r="FI106" s="46" t="str">
        <f t="shared" si="204"/>
        <v/>
      </c>
      <c r="FJ106" s="46" t="str">
        <f t="shared" si="205"/>
        <v/>
      </c>
      <c r="FK106" s="46" t="b">
        <f t="shared" si="206"/>
        <v>0</v>
      </c>
      <c r="FL106" s="46" t="str">
        <f t="shared" si="207"/>
        <v/>
      </c>
      <c r="FM106" s="46" t="str">
        <f t="shared" si="208"/>
        <v/>
      </c>
      <c r="FN106" s="46" t="b">
        <f t="shared" si="209"/>
        <v>0</v>
      </c>
      <c r="FO106" s="46" t="str">
        <f t="shared" si="210"/>
        <v/>
      </c>
      <c r="FP106" s="46" t="str">
        <f t="shared" si="211"/>
        <v/>
      </c>
      <c r="FQ106" s="46" t="b">
        <f t="shared" si="212"/>
        <v>0</v>
      </c>
      <c r="FR106" s="46" t="str">
        <f t="shared" si="213"/>
        <v/>
      </c>
      <c r="FS106" s="46" t="str">
        <f t="shared" si="214"/>
        <v/>
      </c>
      <c r="FT106" s="46" t="b">
        <f t="shared" si="215"/>
        <v>0</v>
      </c>
      <c r="FU106" s="46" t="str">
        <f t="shared" si="216"/>
        <v/>
      </c>
      <c r="FV106" s="46" t="str">
        <f t="shared" si="217"/>
        <v/>
      </c>
      <c r="FW106" s="46" t="b">
        <f t="shared" si="218"/>
        <v>0</v>
      </c>
      <c r="FX106" s="46" t="str">
        <f t="shared" si="219"/>
        <v/>
      </c>
      <c r="FY106" s="46" t="str">
        <f t="shared" si="220"/>
        <v/>
      </c>
      <c r="FZ106" s="46" t="b">
        <f t="shared" si="221"/>
        <v>0</v>
      </c>
      <c r="GA106" s="46" t="str">
        <f t="shared" si="222"/>
        <v/>
      </c>
      <c r="GB106" s="46" t="str">
        <f t="shared" si="223"/>
        <v/>
      </c>
      <c r="GC106" s="46" t="b">
        <f t="shared" si="224"/>
        <v>0</v>
      </c>
      <c r="GD106" s="46" t="str">
        <f t="shared" si="225"/>
        <v/>
      </c>
      <c r="GE106" s="46" t="str">
        <f t="shared" si="226"/>
        <v/>
      </c>
      <c r="GF106" s="46" t="b">
        <f t="shared" si="227"/>
        <v>0</v>
      </c>
      <c r="GG106" s="46" t="b">
        <f t="shared" si="228"/>
        <v>0</v>
      </c>
      <c r="GH106" s="46" t="str">
        <f t="shared" si="229"/>
        <v/>
      </c>
      <c r="GI106" s="46" t="str">
        <f t="shared" si="230"/>
        <v/>
      </c>
      <c r="GJ106" s="46" t="str">
        <f t="shared" si="231"/>
        <v/>
      </c>
      <c r="GK106" s="46" t="b">
        <f t="shared" si="232"/>
        <v>0</v>
      </c>
      <c r="GL106" s="46" t="str">
        <f t="shared" si="233"/>
        <v/>
      </c>
      <c r="GM106" s="46" t="str">
        <f t="shared" si="234"/>
        <v/>
      </c>
      <c r="GN106" s="46" t="str">
        <f t="shared" si="235"/>
        <v/>
      </c>
      <c r="GO106" s="46" t="b">
        <f t="shared" si="236"/>
        <v>0</v>
      </c>
      <c r="GP106" s="46" t="str">
        <f t="shared" si="237"/>
        <v/>
      </c>
      <c r="GQ106" s="46" t="str">
        <f t="shared" si="238"/>
        <v/>
      </c>
      <c r="GR106" s="46" t="b">
        <f t="shared" si="239"/>
        <v>0</v>
      </c>
      <c r="GS106" s="46" t="str">
        <f t="shared" si="240"/>
        <v/>
      </c>
      <c r="GT106" s="46" t="str">
        <f t="shared" si="241"/>
        <v/>
      </c>
      <c r="GU106" s="46" t="b">
        <f t="shared" si="242"/>
        <v>0</v>
      </c>
      <c r="GV106" s="46" t="b">
        <f t="shared" si="243"/>
        <v>0</v>
      </c>
      <c r="GW106" s="46" t="b">
        <f t="shared" si="244"/>
        <v>0</v>
      </c>
      <c r="GX106" s="46" t="b">
        <f t="shared" si="245"/>
        <v>0</v>
      </c>
      <c r="GY106" s="46" t="b">
        <f t="shared" si="246"/>
        <v>0</v>
      </c>
      <c r="GZ106" s="46" t="b">
        <f t="shared" si="247"/>
        <v>0</v>
      </c>
      <c r="HA106" s="46" t="b">
        <f t="shared" si="248"/>
        <v>0</v>
      </c>
      <c r="HB106" s="46" t="b">
        <f t="shared" si="249"/>
        <v>0</v>
      </c>
      <c r="HC106" s="46" t="b">
        <f t="shared" si="250"/>
        <v>0</v>
      </c>
      <c r="HD106" s="46" t="b">
        <f t="shared" si="251"/>
        <v>0</v>
      </c>
      <c r="HE106" s="46" t="b">
        <f t="shared" si="252"/>
        <v>0</v>
      </c>
      <c r="HF106" s="46" t="b">
        <f t="shared" si="253"/>
        <v>0</v>
      </c>
      <c r="HG106" s="46" t="b">
        <f t="shared" si="254"/>
        <v>0</v>
      </c>
      <c r="HH106" s="46" t="b">
        <f t="shared" si="255"/>
        <v>0</v>
      </c>
      <c r="HI106" s="46" t="b">
        <f t="shared" si="256"/>
        <v>0</v>
      </c>
      <c r="HJ106" s="46" t="b">
        <f t="shared" si="257"/>
        <v>0</v>
      </c>
      <c r="HK106" s="46" t="b">
        <f t="shared" si="258"/>
        <v>0</v>
      </c>
      <c r="HL106" s="46" t="b">
        <f t="shared" si="259"/>
        <v>0</v>
      </c>
      <c r="HM106" s="46" t="b">
        <f t="shared" si="260"/>
        <v>0</v>
      </c>
      <c r="HN106" s="46" t="b">
        <f t="shared" si="261"/>
        <v>0</v>
      </c>
      <c r="HO106" s="46" t="b">
        <f t="shared" si="262"/>
        <v>0</v>
      </c>
      <c r="HP106" s="46" t="b">
        <f t="shared" si="263"/>
        <v>0</v>
      </c>
      <c r="HQ106" s="46" t="str">
        <f t="shared" si="264"/>
        <v/>
      </c>
      <c r="HR106" s="46" t="str">
        <f t="shared" si="265"/>
        <v/>
      </c>
      <c r="HS106" s="46" t="str">
        <f t="shared" si="266"/>
        <v/>
      </c>
      <c r="HT106" s="46" t="b">
        <f t="shared" si="267"/>
        <v>0</v>
      </c>
      <c r="HU106" s="46" t="b">
        <f t="shared" si="268"/>
        <v>0</v>
      </c>
      <c r="HV106" s="46" t="b">
        <f t="shared" si="269"/>
        <v>0</v>
      </c>
      <c r="HW106" s="46" t="b">
        <f t="shared" si="270"/>
        <v>0</v>
      </c>
      <c r="HX106" s="46" t="b">
        <f t="shared" si="271"/>
        <v>0</v>
      </c>
      <c r="HY106" s="46" t="b">
        <f t="shared" si="272"/>
        <v>0</v>
      </c>
      <c r="HZ106" s="46" t="b">
        <f t="shared" si="273"/>
        <v>0</v>
      </c>
      <c r="IA106" s="46" t="str">
        <f t="shared" si="274"/>
        <v/>
      </c>
      <c r="IB106" s="46" t="str">
        <f t="shared" si="275"/>
        <v/>
      </c>
      <c r="IC106" s="46" t="str">
        <f t="shared" si="276"/>
        <v/>
      </c>
      <c r="ID106" s="46" t="str">
        <f t="shared" si="277"/>
        <v/>
      </c>
      <c r="IE106" s="46" t="b">
        <f t="shared" si="278"/>
        <v>0</v>
      </c>
      <c r="IF106" s="46" t="str">
        <f t="shared" si="279"/>
        <v/>
      </c>
      <c r="IG106" s="46" t="str">
        <f t="shared" si="280"/>
        <v/>
      </c>
      <c r="IH106" s="46" t="b">
        <f t="shared" si="281"/>
        <v>0</v>
      </c>
      <c r="II106" s="46" t="b">
        <f t="shared" si="282"/>
        <v>0</v>
      </c>
      <c r="IJ106" s="46" t="b">
        <f t="shared" si="283"/>
        <v>0</v>
      </c>
      <c r="IK106" s="46" t="str">
        <f t="shared" si="284"/>
        <v/>
      </c>
      <c r="IL106" s="46" t="str">
        <f t="shared" si="285"/>
        <v/>
      </c>
      <c r="IM106" s="46" t="b">
        <f t="shared" si="286"/>
        <v>0</v>
      </c>
      <c r="IN106" s="46" t="b">
        <f t="shared" si="287"/>
        <v>0</v>
      </c>
      <c r="IO106" s="46" t="b">
        <f t="shared" si="288"/>
        <v>0</v>
      </c>
      <c r="IP106" s="46" t="b">
        <f t="shared" si="289"/>
        <v>0</v>
      </c>
      <c r="IQ106" s="46" t="b">
        <f t="shared" si="290"/>
        <v>0</v>
      </c>
      <c r="IR106" s="46" t="b">
        <f t="shared" si="291"/>
        <v>0</v>
      </c>
      <c r="IS106" s="46" t="b">
        <f t="shared" si="292"/>
        <v>0</v>
      </c>
      <c r="IT106" s="46" t="b">
        <f t="shared" si="293"/>
        <v>0</v>
      </c>
      <c r="IU106" s="46" t="b">
        <f t="shared" si="294"/>
        <v>0</v>
      </c>
      <c r="IV106" s="46" t="b">
        <f t="shared" si="295"/>
        <v>0</v>
      </c>
      <c r="IW106" s="46" t="b">
        <f t="shared" si="296"/>
        <v>0</v>
      </c>
      <c r="IX106" s="46" t="b">
        <f t="shared" si="297"/>
        <v>0</v>
      </c>
      <c r="IY106" s="46" t="b">
        <f t="shared" si="298"/>
        <v>0</v>
      </c>
    </row>
    <row r="107" spans="2:259" x14ac:dyDescent="0.3">
      <c r="B107" s="48">
        <v>95</v>
      </c>
      <c r="C107" s="61" t="str">
        <f t="shared" si="164"/>
        <v/>
      </c>
      <c r="D107" s="53"/>
      <c r="E107" s="52"/>
      <c r="F107" s="112"/>
      <c r="G107" s="52"/>
      <c r="H107" s="53"/>
      <c r="I107" s="52"/>
      <c r="J107" s="52"/>
      <c r="K107" s="53"/>
      <c r="L107" s="55"/>
      <c r="M107" s="108"/>
      <c r="N107" s="56"/>
      <c r="O107" s="52"/>
      <c r="P107" s="52"/>
      <c r="Q107" s="52"/>
      <c r="R107" s="52"/>
      <c r="S107" s="52"/>
      <c r="T107" s="53"/>
      <c r="U107" s="52"/>
      <c r="V107" s="52"/>
      <c r="W107" s="55"/>
      <c r="X107" s="55"/>
      <c r="Y107" s="52"/>
      <c r="Z107" s="55"/>
      <c r="AA107" s="52"/>
      <c r="AB107" s="53"/>
      <c r="AC107" s="53"/>
      <c r="AD107" s="53"/>
      <c r="AE107" s="57"/>
      <c r="AF107" s="113"/>
      <c r="AG107" s="57"/>
      <c r="AH107" s="58"/>
      <c r="AI107" s="58"/>
      <c r="AJ107" s="58"/>
      <c r="AK107" s="114"/>
      <c r="AL107" s="58"/>
      <c r="AM107" s="114"/>
      <c r="AN107" s="58"/>
      <c r="AO107" s="114"/>
      <c r="AP107" s="58"/>
      <c r="AQ107" s="114"/>
      <c r="AR107" s="58"/>
      <c r="AS107" s="114"/>
      <c r="AT107" s="58"/>
      <c r="AU107" s="114"/>
      <c r="AV107" s="58"/>
      <c r="AW107" s="114"/>
      <c r="AX107" s="58"/>
      <c r="AY107" s="114"/>
      <c r="AZ107" s="58"/>
      <c r="BA107" s="114"/>
      <c r="BB107" s="58"/>
      <c r="BC107" s="114"/>
      <c r="BD107" s="58"/>
      <c r="BE107" s="58"/>
      <c r="BF107" s="58"/>
      <c r="BG107" s="59"/>
      <c r="BH107" s="58"/>
      <c r="BI107" s="114"/>
      <c r="BJ107" s="53"/>
      <c r="BK107" s="58"/>
      <c r="BL107" s="114"/>
      <c r="BM107" s="58"/>
      <c r="BN107" s="114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3"/>
      <c r="CL107" s="58"/>
      <c r="CM107" s="58"/>
      <c r="CN107" s="60"/>
      <c r="CO107" s="57"/>
      <c r="CP107" s="58"/>
      <c r="CQ107" s="60"/>
      <c r="CR107" s="57"/>
      <c r="CS107" s="58"/>
      <c r="CT107" s="59"/>
      <c r="CU107" s="58"/>
      <c r="CV107" s="59"/>
      <c r="CW107" s="58"/>
      <c r="CX107" s="59"/>
      <c r="CY107" s="58"/>
      <c r="CZ107" s="58"/>
      <c r="DA107" s="58"/>
      <c r="DB107" s="53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7"/>
      <c r="DO107" s="57"/>
      <c r="DP107" s="57"/>
      <c r="DQ107" s="76" t="str">
        <f t="shared" si="165"/>
        <v/>
      </c>
      <c r="DR107" s="53"/>
      <c r="DS107" s="46" t="b">
        <f t="shared" si="166"/>
        <v>0</v>
      </c>
      <c r="DT107" s="46" t="str">
        <f t="shared" si="167"/>
        <v/>
      </c>
      <c r="DU107" s="46" t="b">
        <f t="shared" si="168"/>
        <v>0</v>
      </c>
      <c r="DV107" s="46" t="b">
        <f t="shared" si="169"/>
        <v>0</v>
      </c>
      <c r="DW107" s="46" t="b">
        <f t="shared" si="170"/>
        <v>0</v>
      </c>
      <c r="DY107" s="46" t="b">
        <f t="shared" si="171"/>
        <v>0</v>
      </c>
      <c r="DZ107" s="46" t="b">
        <f t="shared" si="172"/>
        <v>0</v>
      </c>
      <c r="EB107" s="46" t="b">
        <f t="shared" si="173"/>
        <v>0</v>
      </c>
      <c r="EC107" s="46" t="b">
        <f t="shared" si="174"/>
        <v>0</v>
      </c>
      <c r="ED107" s="46" t="b">
        <f t="shared" si="175"/>
        <v>0</v>
      </c>
      <c r="EE107" s="46" t="b">
        <f t="shared" si="176"/>
        <v>0</v>
      </c>
      <c r="EF107" s="46" t="b">
        <f t="shared" si="177"/>
        <v>0</v>
      </c>
      <c r="EG107" s="46" t="b">
        <f t="shared" si="178"/>
        <v>0</v>
      </c>
      <c r="EH107" s="46" t="b">
        <f t="shared" si="179"/>
        <v>0</v>
      </c>
      <c r="EI107" s="46" t="b">
        <f t="shared" si="180"/>
        <v>0</v>
      </c>
      <c r="EK107" s="46" t="b">
        <f t="shared" si="181"/>
        <v>0</v>
      </c>
      <c r="EL107" s="46" t="b">
        <f t="shared" si="182"/>
        <v>0</v>
      </c>
      <c r="EM107" s="46" t="b">
        <f t="shared" si="183"/>
        <v>0</v>
      </c>
      <c r="EN107" s="46" t="b">
        <f t="shared" si="184"/>
        <v>0</v>
      </c>
      <c r="EO107" s="46" t="b">
        <f t="shared" si="185"/>
        <v>0</v>
      </c>
      <c r="EP107" s="46" t="b">
        <f t="shared" si="186"/>
        <v>0</v>
      </c>
      <c r="EQ107" s="46" t="b">
        <f t="shared" si="187"/>
        <v>0</v>
      </c>
      <c r="ER107" s="46" t="b">
        <f>OR(AA107='Tablas '!$T$4,AA107='Tablas '!$T$7,AA107='Tablas '!$T$8,AA107='Tablas '!$T$11)</f>
        <v>0</v>
      </c>
      <c r="ES107" s="46" t="str">
        <f t="shared" si="188"/>
        <v/>
      </c>
      <c r="ET107" s="46" t="str">
        <f t="shared" si="189"/>
        <v/>
      </c>
      <c r="EU107" s="46" t="str">
        <f t="shared" si="190"/>
        <v/>
      </c>
      <c r="EV107" s="46" t="b">
        <f t="shared" si="191"/>
        <v>0</v>
      </c>
      <c r="EW107" s="46" t="b">
        <f t="shared" si="192"/>
        <v>0</v>
      </c>
      <c r="EX107" s="46" t="b">
        <f t="shared" si="193"/>
        <v>0</v>
      </c>
      <c r="EY107" s="46" t="b">
        <f t="shared" si="194"/>
        <v>0</v>
      </c>
      <c r="EZ107" s="46" t="b">
        <f t="shared" si="195"/>
        <v>0</v>
      </c>
      <c r="FA107" s="46" t="b">
        <f t="shared" si="196"/>
        <v>0</v>
      </c>
      <c r="FB107" s="46" t="b">
        <f t="shared" si="197"/>
        <v>0</v>
      </c>
      <c r="FC107" s="46" t="str">
        <f t="shared" si="198"/>
        <v/>
      </c>
      <c r="FD107" s="46" t="str">
        <f t="shared" si="199"/>
        <v/>
      </c>
      <c r="FE107" s="46" t="b">
        <f t="shared" si="200"/>
        <v>0</v>
      </c>
      <c r="FF107" s="46" t="str">
        <f t="shared" si="201"/>
        <v/>
      </c>
      <c r="FG107" s="46" t="str">
        <f t="shared" si="202"/>
        <v/>
      </c>
      <c r="FH107" s="46" t="b">
        <f t="shared" si="203"/>
        <v>0</v>
      </c>
      <c r="FI107" s="46" t="str">
        <f t="shared" si="204"/>
        <v/>
      </c>
      <c r="FJ107" s="46" t="str">
        <f t="shared" si="205"/>
        <v/>
      </c>
      <c r="FK107" s="46" t="b">
        <f t="shared" si="206"/>
        <v>0</v>
      </c>
      <c r="FL107" s="46" t="str">
        <f t="shared" si="207"/>
        <v/>
      </c>
      <c r="FM107" s="46" t="str">
        <f t="shared" si="208"/>
        <v/>
      </c>
      <c r="FN107" s="46" t="b">
        <f t="shared" si="209"/>
        <v>0</v>
      </c>
      <c r="FO107" s="46" t="str">
        <f t="shared" si="210"/>
        <v/>
      </c>
      <c r="FP107" s="46" t="str">
        <f t="shared" si="211"/>
        <v/>
      </c>
      <c r="FQ107" s="46" t="b">
        <f t="shared" si="212"/>
        <v>0</v>
      </c>
      <c r="FR107" s="46" t="str">
        <f t="shared" si="213"/>
        <v/>
      </c>
      <c r="FS107" s="46" t="str">
        <f t="shared" si="214"/>
        <v/>
      </c>
      <c r="FT107" s="46" t="b">
        <f t="shared" si="215"/>
        <v>0</v>
      </c>
      <c r="FU107" s="46" t="str">
        <f t="shared" si="216"/>
        <v/>
      </c>
      <c r="FV107" s="46" t="str">
        <f t="shared" si="217"/>
        <v/>
      </c>
      <c r="FW107" s="46" t="b">
        <f t="shared" si="218"/>
        <v>0</v>
      </c>
      <c r="FX107" s="46" t="str">
        <f t="shared" si="219"/>
        <v/>
      </c>
      <c r="FY107" s="46" t="str">
        <f t="shared" si="220"/>
        <v/>
      </c>
      <c r="FZ107" s="46" t="b">
        <f t="shared" si="221"/>
        <v>0</v>
      </c>
      <c r="GA107" s="46" t="str">
        <f t="shared" si="222"/>
        <v/>
      </c>
      <c r="GB107" s="46" t="str">
        <f t="shared" si="223"/>
        <v/>
      </c>
      <c r="GC107" s="46" t="b">
        <f t="shared" si="224"/>
        <v>0</v>
      </c>
      <c r="GD107" s="46" t="str">
        <f t="shared" si="225"/>
        <v/>
      </c>
      <c r="GE107" s="46" t="str">
        <f t="shared" si="226"/>
        <v/>
      </c>
      <c r="GF107" s="46" t="b">
        <f t="shared" si="227"/>
        <v>0</v>
      </c>
      <c r="GG107" s="46" t="b">
        <f t="shared" si="228"/>
        <v>0</v>
      </c>
      <c r="GH107" s="46" t="str">
        <f t="shared" si="229"/>
        <v/>
      </c>
      <c r="GI107" s="46" t="str">
        <f t="shared" si="230"/>
        <v/>
      </c>
      <c r="GJ107" s="46" t="str">
        <f t="shared" si="231"/>
        <v/>
      </c>
      <c r="GK107" s="46" t="b">
        <f t="shared" si="232"/>
        <v>0</v>
      </c>
      <c r="GL107" s="46" t="str">
        <f t="shared" si="233"/>
        <v/>
      </c>
      <c r="GM107" s="46" t="str">
        <f t="shared" si="234"/>
        <v/>
      </c>
      <c r="GN107" s="46" t="str">
        <f t="shared" si="235"/>
        <v/>
      </c>
      <c r="GO107" s="46" t="b">
        <f t="shared" si="236"/>
        <v>0</v>
      </c>
      <c r="GP107" s="46" t="str">
        <f t="shared" si="237"/>
        <v/>
      </c>
      <c r="GQ107" s="46" t="str">
        <f t="shared" si="238"/>
        <v/>
      </c>
      <c r="GR107" s="46" t="b">
        <f t="shared" si="239"/>
        <v>0</v>
      </c>
      <c r="GS107" s="46" t="str">
        <f t="shared" si="240"/>
        <v/>
      </c>
      <c r="GT107" s="46" t="str">
        <f t="shared" si="241"/>
        <v/>
      </c>
      <c r="GU107" s="46" t="b">
        <f t="shared" si="242"/>
        <v>0</v>
      </c>
      <c r="GV107" s="46" t="b">
        <f t="shared" si="243"/>
        <v>0</v>
      </c>
      <c r="GW107" s="46" t="b">
        <f t="shared" si="244"/>
        <v>0</v>
      </c>
      <c r="GX107" s="46" t="b">
        <f t="shared" si="245"/>
        <v>0</v>
      </c>
      <c r="GY107" s="46" t="b">
        <f t="shared" si="246"/>
        <v>0</v>
      </c>
      <c r="GZ107" s="46" t="b">
        <f t="shared" si="247"/>
        <v>0</v>
      </c>
      <c r="HA107" s="46" t="b">
        <f t="shared" si="248"/>
        <v>0</v>
      </c>
      <c r="HB107" s="46" t="b">
        <f t="shared" si="249"/>
        <v>0</v>
      </c>
      <c r="HC107" s="46" t="b">
        <f t="shared" si="250"/>
        <v>0</v>
      </c>
      <c r="HD107" s="46" t="b">
        <f t="shared" si="251"/>
        <v>0</v>
      </c>
      <c r="HE107" s="46" t="b">
        <f t="shared" si="252"/>
        <v>0</v>
      </c>
      <c r="HF107" s="46" t="b">
        <f t="shared" si="253"/>
        <v>0</v>
      </c>
      <c r="HG107" s="46" t="b">
        <f t="shared" si="254"/>
        <v>0</v>
      </c>
      <c r="HH107" s="46" t="b">
        <f t="shared" si="255"/>
        <v>0</v>
      </c>
      <c r="HI107" s="46" t="b">
        <f t="shared" si="256"/>
        <v>0</v>
      </c>
      <c r="HJ107" s="46" t="b">
        <f t="shared" si="257"/>
        <v>0</v>
      </c>
      <c r="HK107" s="46" t="b">
        <f t="shared" si="258"/>
        <v>0</v>
      </c>
      <c r="HL107" s="46" t="b">
        <f t="shared" si="259"/>
        <v>0</v>
      </c>
      <c r="HM107" s="46" t="b">
        <f t="shared" si="260"/>
        <v>0</v>
      </c>
      <c r="HN107" s="46" t="b">
        <f t="shared" si="261"/>
        <v>0</v>
      </c>
      <c r="HO107" s="46" t="b">
        <f t="shared" si="262"/>
        <v>0</v>
      </c>
      <c r="HP107" s="46" t="b">
        <f t="shared" si="263"/>
        <v>0</v>
      </c>
      <c r="HQ107" s="46" t="str">
        <f t="shared" si="264"/>
        <v/>
      </c>
      <c r="HR107" s="46" t="str">
        <f t="shared" si="265"/>
        <v/>
      </c>
      <c r="HS107" s="46" t="str">
        <f t="shared" si="266"/>
        <v/>
      </c>
      <c r="HT107" s="46" t="b">
        <f t="shared" si="267"/>
        <v>0</v>
      </c>
      <c r="HU107" s="46" t="b">
        <f t="shared" si="268"/>
        <v>0</v>
      </c>
      <c r="HV107" s="46" t="b">
        <f t="shared" si="269"/>
        <v>0</v>
      </c>
      <c r="HW107" s="46" t="b">
        <f t="shared" si="270"/>
        <v>0</v>
      </c>
      <c r="HX107" s="46" t="b">
        <f t="shared" si="271"/>
        <v>0</v>
      </c>
      <c r="HY107" s="46" t="b">
        <f t="shared" si="272"/>
        <v>0</v>
      </c>
      <c r="HZ107" s="46" t="b">
        <f t="shared" si="273"/>
        <v>0</v>
      </c>
      <c r="IA107" s="46" t="str">
        <f t="shared" si="274"/>
        <v/>
      </c>
      <c r="IB107" s="46" t="str">
        <f t="shared" si="275"/>
        <v/>
      </c>
      <c r="IC107" s="46" t="str">
        <f t="shared" si="276"/>
        <v/>
      </c>
      <c r="ID107" s="46" t="str">
        <f t="shared" si="277"/>
        <v/>
      </c>
      <c r="IE107" s="46" t="b">
        <f t="shared" si="278"/>
        <v>0</v>
      </c>
      <c r="IF107" s="46" t="str">
        <f t="shared" si="279"/>
        <v/>
      </c>
      <c r="IG107" s="46" t="str">
        <f t="shared" si="280"/>
        <v/>
      </c>
      <c r="IH107" s="46" t="b">
        <f t="shared" si="281"/>
        <v>0</v>
      </c>
      <c r="II107" s="46" t="b">
        <f t="shared" si="282"/>
        <v>0</v>
      </c>
      <c r="IJ107" s="46" t="b">
        <f t="shared" si="283"/>
        <v>0</v>
      </c>
      <c r="IK107" s="46" t="str">
        <f t="shared" si="284"/>
        <v/>
      </c>
      <c r="IL107" s="46" t="str">
        <f t="shared" si="285"/>
        <v/>
      </c>
      <c r="IM107" s="46" t="b">
        <f t="shared" si="286"/>
        <v>0</v>
      </c>
      <c r="IN107" s="46" t="b">
        <f t="shared" si="287"/>
        <v>0</v>
      </c>
      <c r="IO107" s="46" t="b">
        <f t="shared" si="288"/>
        <v>0</v>
      </c>
      <c r="IP107" s="46" t="b">
        <f t="shared" si="289"/>
        <v>0</v>
      </c>
      <c r="IQ107" s="46" t="b">
        <f t="shared" si="290"/>
        <v>0</v>
      </c>
      <c r="IR107" s="46" t="b">
        <f t="shared" si="291"/>
        <v>0</v>
      </c>
      <c r="IS107" s="46" t="b">
        <f t="shared" si="292"/>
        <v>0</v>
      </c>
      <c r="IT107" s="46" t="b">
        <f t="shared" si="293"/>
        <v>0</v>
      </c>
      <c r="IU107" s="46" t="b">
        <f t="shared" si="294"/>
        <v>0</v>
      </c>
      <c r="IV107" s="46" t="b">
        <f t="shared" si="295"/>
        <v>0</v>
      </c>
      <c r="IW107" s="46" t="b">
        <f t="shared" si="296"/>
        <v>0</v>
      </c>
      <c r="IX107" s="46" t="b">
        <f t="shared" si="297"/>
        <v>0</v>
      </c>
      <c r="IY107" s="46" t="b">
        <f t="shared" si="298"/>
        <v>0</v>
      </c>
    </row>
    <row r="108" spans="2:259" x14ac:dyDescent="0.3">
      <c r="B108" s="48">
        <v>96</v>
      </c>
      <c r="C108" s="61" t="str">
        <f t="shared" si="164"/>
        <v/>
      </c>
      <c r="D108" s="53"/>
      <c r="E108" s="52"/>
      <c r="F108" s="112"/>
      <c r="G108" s="52"/>
      <c r="H108" s="53"/>
      <c r="I108" s="52"/>
      <c r="J108" s="52"/>
      <c r="K108" s="53"/>
      <c r="L108" s="55"/>
      <c r="M108" s="108"/>
      <c r="N108" s="56"/>
      <c r="O108" s="52"/>
      <c r="P108" s="52"/>
      <c r="Q108" s="52"/>
      <c r="R108" s="52"/>
      <c r="S108" s="52"/>
      <c r="T108" s="53"/>
      <c r="U108" s="52"/>
      <c r="V108" s="52"/>
      <c r="W108" s="55"/>
      <c r="X108" s="55"/>
      <c r="Y108" s="52"/>
      <c r="Z108" s="55"/>
      <c r="AA108" s="52"/>
      <c r="AB108" s="53"/>
      <c r="AC108" s="53"/>
      <c r="AD108" s="53"/>
      <c r="AE108" s="57"/>
      <c r="AF108" s="113"/>
      <c r="AG108" s="57"/>
      <c r="AH108" s="58"/>
      <c r="AI108" s="58"/>
      <c r="AJ108" s="58"/>
      <c r="AK108" s="114"/>
      <c r="AL108" s="58"/>
      <c r="AM108" s="114"/>
      <c r="AN108" s="58"/>
      <c r="AO108" s="114"/>
      <c r="AP108" s="58"/>
      <c r="AQ108" s="114"/>
      <c r="AR108" s="58"/>
      <c r="AS108" s="114"/>
      <c r="AT108" s="58"/>
      <c r="AU108" s="114"/>
      <c r="AV108" s="58"/>
      <c r="AW108" s="114"/>
      <c r="AX108" s="58"/>
      <c r="AY108" s="114"/>
      <c r="AZ108" s="58"/>
      <c r="BA108" s="114"/>
      <c r="BB108" s="58"/>
      <c r="BC108" s="114"/>
      <c r="BD108" s="58"/>
      <c r="BE108" s="58"/>
      <c r="BF108" s="58"/>
      <c r="BG108" s="59"/>
      <c r="BH108" s="58"/>
      <c r="BI108" s="114"/>
      <c r="BJ108" s="53"/>
      <c r="BK108" s="58"/>
      <c r="BL108" s="114"/>
      <c r="BM108" s="58"/>
      <c r="BN108" s="114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3"/>
      <c r="CL108" s="58"/>
      <c r="CM108" s="58"/>
      <c r="CN108" s="60"/>
      <c r="CO108" s="57"/>
      <c r="CP108" s="58"/>
      <c r="CQ108" s="60"/>
      <c r="CR108" s="57"/>
      <c r="CS108" s="58"/>
      <c r="CT108" s="59"/>
      <c r="CU108" s="58"/>
      <c r="CV108" s="59"/>
      <c r="CW108" s="58"/>
      <c r="CX108" s="59"/>
      <c r="CY108" s="58"/>
      <c r="CZ108" s="58"/>
      <c r="DA108" s="58"/>
      <c r="DB108" s="53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7"/>
      <c r="DO108" s="57"/>
      <c r="DP108" s="57"/>
      <c r="DQ108" s="76" t="str">
        <f t="shared" si="165"/>
        <v/>
      </c>
      <c r="DR108" s="53"/>
      <c r="DS108" s="46" t="b">
        <f t="shared" si="166"/>
        <v>0</v>
      </c>
      <c r="DT108" s="46" t="str">
        <f t="shared" si="167"/>
        <v/>
      </c>
      <c r="DU108" s="46" t="b">
        <f t="shared" si="168"/>
        <v>0</v>
      </c>
      <c r="DV108" s="46" t="b">
        <f t="shared" si="169"/>
        <v>0</v>
      </c>
      <c r="DW108" s="46" t="b">
        <f t="shared" si="170"/>
        <v>0</v>
      </c>
      <c r="DY108" s="46" t="b">
        <f t="shared" si="171"/>
        <v>0</v>
      </c>
      <c r="DZ108" s="46" t="b">
        <f t="shared" si="172"/>
        <v>0</v>
      </c>
      <c r="EB108" s="46" t="b">
        <f t="shared" si="173"/>
        <v>0</v>
      </c>
      <c r="EC108" s="46" t="b">
        <f t="shared" si="174"/>
        <v>0</v>
      </c>
      <c r="ED108" s="46" t="b">
        <f t="shared" si="175"/>
        <v>0</v>
      </c>
      <c r="EE108" s="46" t="b">
        <f t="shared" si="176"/>
        <v>0</v>
      </c>
      <c r="EF108" s="46" t="b">
        <f t="shared" si="177"/>
        <v>0</v>
      </c>
      <c r="EG108" s="46" t="b">
        <f t="shared" si="178"/>
        <v>0</v>
      </c>
      <c r="EH108" s="46" t="b">
        <f t="shared" si="179"/>
        <v>0</v>
      </c>
      <c r="EI108" s="46" t="b">
        <f t="shared" si="180"/>
        <v>0</v>
      </c>
      <c r="EK108" s="46" t="b">
        <f t="shared" si="181"/>
        <v>0</v>
      </c>
      <c r="EL108" s="46" t="b">
        <f t="shared" si="182"/>
        <v>0</v>
      </c>
      <c r="EM108" s="46" t="b">
        <f t="shared" si="183"/>
        <v>0</v>
      </c>
      <c r="EN108" s="46" t="b">
        <f t="shared" si="184"/>
        <v>0</v>
      </c>
      <c r="EO108" s="46" t="b">
        <f t="shared" si="185"/>
        <v>0</v>
      </c>
      <c r="EP108" s="46" t="b">
        <f t="shared" si="186"/>
        <v>0</v>
      </c>
      <c r="EQ108" s="46" t="b">
        <f t="shared" si="187"/>
        <v>0</v>
      </c>
      <c r="ER108" s="46" t="b">
        <f>OR(AA108='Tablas '!$T$4,AA108='Tablas '!$T$7,AA108='Tablas '!$T$8,AA108='Tablas '!$T$11)</f>
        <v>0</v>
      </c>
      <c r="ES108" s="46" t="str">
        <f t="shared" si="188"/>
        <v/>
      </c>
      <c r="ET108" s="46" t="str">
        <f t="shared" si="189"/>
        <v/>
      </c>
      <c r="EU108" s="46" t="str">
        <f t="shared" si="190"/>
        <v/>
      </c>
      <c r="EV108" s="46" t="b">
        <f t="shared" si="191"/>
        <v>0</v>
      </c>
      <c r="EW108" s="46" t="b">
        <f t="shared" si="192"/>
        <v>0</v>
      </c>
      <c r="EX108" s="46" t="b">
        <f t="shared" si="193"/>
        <v>0</v>
      </c>
      <c r="EY108" s="46" t="b">
        <f t="shared" si="194"/>
        <v>0</v>
      </c>
      <c r="EZ108" s="46" t="b">
        <f t="shared" si="195"/>
        <v>0</v>
      </c>
      <c r="FA108" s="46" t="b">
        <f t="shared" si="196"/>
        <v>0</v>
      </c>
      <c r="FB108" s="46" t="b">
        <f t="shared" si="197"/>
        <v>0</v>
      </c>
      <c r="FC108" s="46" t="str">
        <f t="shared" si="198"/>
        <v/>
      </c>
      <c r="FD108" s="46" t="str">
        <f t="shared" si="199"/>
        <v/>
      </c>
      <c r="FE108" s="46" t="b">
        <f t="shared" si="200"/>
        <v>0</v>
      </c>
      <c r="FF108" s="46" t="str">
        <f t="shared" si="201"/>
        <v/>
      </c>
      <c r="FG108" s="46" t="str">
        <f t="shared" si="202"/>
        <v/>
      </c>
      <c r="FH108" s="46" t="b">
        <f t="shared" si="203"/>
        <v>0</v>
      </c>
      <c r="FI108" s="46" t="str">
        <f t="shared" si="204"/>
        <v/>
      </c>
      <c r="FJ108" s="46" t="str">
        <f t="shared" si="205"/>
        <v/>
      </c>
      <c r="FK108" s="46" t="b">
        <f t="shared" si="206"/>
        <v>0</v>
      </c>
      <c r="FL108" s="46" t="str">
        <f t="shared" si="207"/>
        <v/>
      </c>
      <c r="FM108" s="46" t="str">
        <f t="shared" si="208"/>
        <v/>
      </c>
      <c r="FN108" s="46" t="b">
        <f t="shared" si="209"/>
        <v>0</v>
      </c>
      <c r="FO108" s="46" t="str">
        <f t="shared" si="210"/>
        <v/>
      </c>
      <c r="FP108" s="46" t="str">
        <f t="shared" si="211"/>
        <v/>
      </c>
      <c r="FQ108" s="46" t="b">
        <f t="shared" si="212"/>
        <v>0</v>
      </c>
      <c r="FR108" s="46" t="str">
        <f t="shared" si="213"/>
        <v/>
      </c>
      <c r="FS108" s="46" t="str">
        <f t="shared" si="214"/>
        <v/>
      </c>
      <c r="FT108" s="46" t="b">
        <f t="shared" si="215"/>
        <v>0</v>
      </c>
      <c r="FU108" s="46" t="str">
        <f t="shared" si="216"/>
        <v/>
      </c>
      <c r="FV108" s="46" t="str">
        <f t="shared" si="217"/>
        <v/>
      </c>
      <c r="FW108" s="46" t="b">
        <f t="shared" si="218"/>
        <v>0</v>
      </c>
      <c r="FX108" s="46" t="str">
        <f t="shared" si="219"/>
        <v/>
      </c>
      <c r="FY108" s="46" t="str">
        <f t="shared" si="220"/>
        <v/>
      </c>
      <c r="FZ108" s="46" t="b">
        <f t="shared" si="221"/>
        <v>0</v>
      </c>
      <c r="GA108" s="46" t="str">
        <f t="shared" si="222"/>
        <v/>
      </c>
      <c r="GB108" s="46" t="str">
        <f t="shared" si="223"/>
        <v/>
      </c>
      <c r="GC108" s="46" t="b">
        <f t="shared" si="224"/>
        <v>0</v>
      </c>
      <c r="GD108" s="46" t="str">
        <f t="shared" si="225"/>
        <v/>
      </c>
      <c r="GE108" s="46" t="str">
        <f t="shared" si="226"/>
        <v/>
      </c>
      <c r="GF108" s="46" t="b">
        <f t="shared" si="227"/>
        <v>0</v>
      </c>
      <c r="GG108" s="46" t="b">
        <f t="shared" si="228"/>
        <v>0</v>
      </c>
      <c r="GH108" s="46" t="str">
        <f t="shared" si="229"/>
        <v/>
      </c>
      <c r="GI108" s="46" t="str">
        <f t="shared" si="230"/>
        <v/>
      </c>
      <c r="GJ108" s="46" t="str">
        <f t="shared" si="231"/>
        <v/>
      </c>
      <c r="GK108" s="46" t="b">
        <f t="shared" si="232"/>
        <v>0</v>
      </c>
      <c r="GL108" s="46" t="str">
        <f t="shared" si="233"/>
        <v/>
      </c>
      <c r="GM108" s="46" t="str">
        <f t="shared" si="234"/>
        <v/>
      </c>
      <c r="GN108" s="46" t="str">
        <f t="shared" si="235"/>
        <v/>
      </c>
      <c r="GO108" s="46" t="b">
        <f t="shared" si="236"/>
        <v>0</v>
      </c>
      <c r="GP108" s="46" t="str">
        <f t="shared" si="237"/>
        <v/>
      </c>
      <c r="GQ108" s="46" t="str">
        <f t="shared" si="238"/>
        <v/>
      </c>
      <c r="GR108" s="46" t="b">
        <f t="shared" si="239"/>
        <v>0</v>
      </c>
      <c r="GS108" s="46" t="str">
        <f t="shared" si="240"/>
        <v/>
      </c>
      <c r="GT108" s="46" t="str">
        <f t="shared" si="241"/>
        <v/>
      </c>
      <c r="GU108" s="46" t="b">
        <f t="shared" si="242"/>
        <v>0</v>
      </c>
      <c r="GV108" s="46" t="b">
        <f t="shared" si="243"/>
        <v>0</v>
      </c>
      <c r="GW108" s="46" t="b">
        <f t="shared" si="244"/>
        <v>0</v>
      </c>
      <c r="GX108" s="46" t="b">
        <f t="shared" si="245"/>
        <v>0</v>
      </c>
      <c r="GY108" s="46" t="b">
        <f t="shared" si="246"/>
        <v>0</v>
      </c>
      <c r="GZ108" s="46" t="b">
        <f t="shared" si="247"/>
        <v>0</v>
      </c>
      <c r="HA108" s="46" t="b">
        <f t="shared" si="248"/>
        <v>0</v>
      </c>
      <c r="HB108" s="46" t="b">
        <f t="shared" si="249"/>
        <v>0</v>
      </c>
      <c r="HC108" s="46" t="b">
        <f t="shared" si="250"/>
        <v>0</v>
      </c>
      <c r="HD108" s="46" t="b">
        <f t="shared" si="251"/>
        <v>0</v>
      </c>
      <c r="HE108" s="46" t="b">
        <f t="shared" si="252"/>
        <v>0</v>
      </c>
      <c r="HF108" s="46" t="b">
        <f t="shared" si="253"/>
        <v>0</v>
      </c>
      <c r="HG108" s="46" t="b">
        <f t="shared" si="254"/>
        <v>0</v>
      </c>
      <c r="HH108" s="46" t="b">
        <f t="shared" si="255"/>
        <v>0</v>
      </c>
      <c r="HI108" s="46" t="b">
        <f t="shared" si="256"/>
        <v>0</v>
      </c>
      <c r="HJ108" s="46" t="b">
        <f t="shared" si="257"/>
        <v>0</v>
      </c>
      <c r="HK108" s="46" t="b">
        <f t="shared" si="258"/>
        <v>0</v>
      </c>
      <c r="HL108" s="46" t="b">
        <f t="shared" si="259"/>
        <v>0</v>
      </c>
      <c r="HM108" s="46" t="b">
        <f t="shared" si="260"/>
        <v>0</v>
      </c>
      <c r="HN108" s="46" t="b">
        <f t="shared" si="261"/>
        <v>0</v>
      </c>
      <c r="HO108" s="46" t="b">
        <f t="shared" si="262"/>
        <v>0</v>
      </c>
      <c r="HP108" s="46" t="b">
        <f t="shared" si="263"/>
        <v>0</v>
      </c>
      <c r="HQ108" s="46" t="str">
        <f t="shared" si="264"/>
        <v/>
      </c>
      <c r="HR108" s="46" t="str">
        <f t="shared" si="265"/>
        <v/>
      </c>
      <c r="HS108" s="46" t="str">
        <f t="shared" si="266"/>
        <v/>
      </c>
      <c r="HT108" s="46" t="b">
        <f t="shared" si="267"/>
        <v>0</v>
      </c>
      <c r="HU108" s="46" t="b">
        <f t="shared" si="268"/>
        <v>0</v>
      </c>
      <c r="HV108" s="46" t="b">
        <f t="shared" si="269"/>
        <v>0</v>
      </c>
      <c r="HW108" s="46" t="b">
        <f t="shared" si="270"/>
        <v>0</v>
      </c>
      <c r="HX108" s="46" t="b">
        <f t="shared" si="271"/>
        <v>0</v>
      </c>
      <c r="HY108" s="46" t="b">
        <f t="shared" si="272"/>
        <v>0</v>
      </c>
      <c r="HZ108" s="46" t="b">
        <f t="shared" si="273"/>
        <v>0</v>
      </c>
      <c r="IA108" s="46" t="str">
        <f t="shared" si="274"/>
        <v/>
      </c>
      <c r="IB108" s="46" t="str">
        <f t="shared" si="275"/>
        <v/>
      </c>
      <c r="IC108" s="46" t="str">
        <f t="shared" si="276"/>
        <v/>
      </c>
      <c r="ID108" s="46" t="str">
        <f t="shared" si="277"/>
        <v/>
      </c>
      <c r="IE108" s="46" t="b">
        <f t="shared" si="278"/>
        <v>0</v>
      </c>
      <c r="IF108" s="46" t="str">
        <f t="shared" si="279"/>
        <v/>
      </c>
      <c r="IG108" s="46" t="str">
        <f t="shared" si="280"/>
        <v/>
      </c>
      <c r="IH108" s="46" t="b">
        <f t="shared" si="281"/>
        <v>0</v>
      </c>
      <c r="II108" s="46" t="b">
        <f t="shared" si="282"/>
        <v>0</v>
      </c>
      <c r="IJ108" s="46" t="b">
        <f t="shared" si="283"/>
        <v>0</v>
      </c>
      <c r="IK108" s="46" t="str">
        <f t="shared" si="284"/>
        <v/>
      </c>
      <c r="IL108" s="46" t="str">
        <f t="shared" si="285"/>
        <v/>
      </c>
      <c r="IM108" s="46" t="b">
        <f t="shared" si="286"/>
        <v>0</v>
      </c>
      <c r="IN108" s="46" t="b">
        <f t="shared" si="287"/>
        <v>0</v>
      </c>
      <c r="IO108" s="46" t="b">
        <f t="shared" si="288"/>
        <v>0</v>
      </c>
      <c r="IP108" s="46" t="b">
        <f t="shared" si="289"/>
        <v>0</v>
      </c>
      <c r="IQ108" s="46" t="b">
        <f t="shared" si="290"/>
        <v>0</v>
      </c>
      <c r="IR108" s="46" t="b">
        <f t="shared" si="291"/>
        <v>0</v>
      </c>
      <c r="IS108" s="46" t="b">
        <f t="shared" si="292"/>
        <v>0</v>
      </c>
      <c r="IT108" s="46" t="b">
        <f t="shared" si="293"/>
        <v>0</v>
      </c>
      <c r="IU108" s="46" t="b">
        <f t="shared" si="294"/>
        <v>0</v>
      </c>
      <c r="IV108" s="46" t="b">
        <f t="shared" si="295"/>
        <v>0</v>
      </c>
      <c r="IW108" s="46" t="b">
        <f t="shared" si="296"/>
        <v>0</v>
      </c>
      <c r="IX108" s="46" t="b">
        <f t="shared" si="297"/>
        <v>0</v>
      </c>
      <c r="IY108" s="46" t="b">
        <f t="shared" si="298"/>
        <v>0</v>
      </c>
    </row>
    <row r="109" spans="2:259" x14ac:dyDescent="0.3">
      <c r="B109" s="48">
        <v>97</v>
      </c>
      <c r="C109" s="61" t="str">
        <f t="shared" si="164"/>
        <v/>
      </c>
      <c r="D109" s="53"/>
      <c r="E109" s="52"/>
      <c r="F109" s="112"/>
      <c r="G109" s="52"/>
      <c r="H109" s="53"/>
      <c r="I109" s="52"/>
      <c r="J109" s="52"/>
      <c r="K109" s="53"/>
      <c r="L109" s="55"/>
      <c r="M109" s="108"/>
      <c r="N109" s="56"/>
      <c r="O109" s="52"/>
      <c r="P109" s="52"/>
      <c r="Q109" s="52"/>
      <c r="R109" s="52"/>
      <c r="S109" s="52"/>
      <c r="T109" s="53"/>
      <c r="U109" s="52"/>
      <c r="V109" s="52"/>
      <c r="W109" s="55"/>
      <c r="X109" s="55"/>
      <c r="Y109" s="52"/>
      <c r="Z109" s="55"/>
      <c r="AA109" s="52"/>
      <c r="AB109" s="53"/>
      <c r="AC109" s="53"/>
      <c r="AD109" s="53"/>
      <c r="AE109" s="57"/>
      <c r="AF109" s="113"/>
      <c r="AG109" s="57"/>
      <c r="AH109" s="58"/>
      <c r="AI109" s="58"/>
      <c r="AJ109" s="58"/>
      <c r="AK109" s="114"/>
      <c r="AL109" s="58"/>
      <c r="AM109" s="114"/>
      <c r="AN109" s="58"/>
      <c r="AO109" s="114"/>
      <c r="AP109" s="58"/>
      <c r="AQ109" s="114"/>
      <c r="AR109" s="58"/>
      <c r="AS109" s="114"/>
      <c r="AT109" s="58"/>
      <c r="AU109" s="114"/>
      <c r="AV109" s="58"/>
      <c r="AW109" s="114"/>
      <c r="AX109" s="58"/>
      <c r="AY109" s="114"/>
      <c r="AZ109" s="58"/>
      <c r="BA109" s="114"/>
      <c r="BB109" s="58"/>
      <c r="BC109" s="114"/>
      <c r="BD109" s="58"/>
      <c r="BE109" s="58"/>
      <c r="BF109" s="58"/>
      <c r="BG109" s="59"/>
      <c r="BH109" s="58"/>
      <c r="BI109" s="114"/>
      <c r="BJ109" s="53"/>
      <c r="BK109" s="58"/>
      <c r="BL109" s="114"/>
      <c r="BM109" s="58"/>
      <c r="BN109" s="114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3"/>
      <c r="CL109" s="58"/>
      <c r="CM109" s="58"/>
      <c r="CN109" s="60"/>
      <c r="CO109" s="57"/>
      <c r="CP109" s="58"/>
      <c r="CQ109" s="60"/>
      <c r="CR109" s="57"/>
      <c r="CS109" s="58"/>
      <c r="CT109" s="59"/>
      <c r="CU109" s="58"/>
      <c r="CV109" s="59"/>
      <c r="CW109" s="58"/>
      <c r="CX109" s="59"/>
      <c r="CY109" s="58"/>
      <c r="CZ109" s="58"/>
      <c r="DA109" s="58"/>
      <c r="DB109" s="53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7"/>
      <c r="DO109" s="57"/>
      <c r="DP109" s="57"/>
      <c r="DQ109" s="76" t="str">
        <f t="shared" si="165"/>
        <v/>
      </c>
      <c r="DR109" s="53"/>
      <c r="DS109" s="46" t="b">
        <f t="shared" si="166"/>
        <v>0</v>
      </c>
      <c r="DT109" s="46" t="str">
        <f t="shared" si="167"/>
        <v/>
      </c>
      <c r="DU109" s="46" t="b">
        <f t="shared" si="168"/>
        <v>0</v>
      </c>
      <c r="DV109" s="46" t="b">
        <f t="shared" si="169"/>
        <v>0</v>
      </c>
      <c r="DW109" s="46" t="b">
        <f t="shared" si="170"/>
        <v>0</v>
      </c>
      <c r="DY109" s="46" t="b">
        <f t="shared" si="171"/>
        <v>0</v>
      </c>
      <c r="DZ109" s="46" t="b">
        <f t="shared" si="172"/>
        <v>0</v>
      </c>
      <c r="EB109" s="46" t="b">
        <f t="shared" si="173"/>
        <v>0</v>
      </c>
      <c r="EC109" s="46" t="b">
        <f t="shared" si="174"/>
        <v>0</v>
      </c>
      <c r="ED109" s="46" t="b">
        <f t="shared" si="175"/>
        <v>0</v>
      </c>
      <c r="EE109" s="46" t="b">
        <f t="shared" si="176"/>
        <v>0</v>
      </c>
      <c r="EF109" s="46" t="b">
        <f t="shared" si="177"/>
        <v>0</v>
      </c>
      <c r="EG109" s="46" t="b">
        <f t="shared" si="178"/>
        <v>0</v>
      </c>
      <c r="EH109" s="46" t="b">
        <f t="shared" si="179"/>
        <v>0</v>
      </c>
      <c r="EI109" s="46" t="b">
        <f t="shared" si="180"/>
        <v>0</v>
      </c>
      <c r="EK109" s="46" t="b">
        <f t="shared" si="181"/>
        <v>0</v>
      </c>
      <c r="EL109" s="46" t="b">
        <f t="shared" si="182"/>
        <v>0</v>
      </c>
      <c r="EM109" s="46" t="b">
        <f t="shared" si="183"/>
        <v>0</v>
      </c>
      <c r="EN109" s="46" t="b">
        <f t="shared" si="184"/>
        <v>0</v>
      </c>
      <c r="EO109" s="46" t="b">
        <f t="shared" si="185"/>
        <v>0</v>
      </c>
      <c r="EP109" s="46" t="b">
        <f t="shared" si="186"/>
        <v>0</v>
      </c>
      <c r="EQ109" s="46" t="b">
        <f t="shared" si="187"/>
        <v>0</v>
      </c>
      <c r="ER109" s="46" t="b">
        <f>OR(AA109='Tablas '!$T$4,AA109='Tablas '!$T$7,AA109='Tablas '!$T$8,AA109='Tablas '!$T$11)</f>
        <v>0</v>
      </c>
      <c r="ES109" s="46" t="str">
        <f t="shared" si="188"/>
        <v/>
      </c>
      <c r="ET109" s="46" t="str">
        <f t="shared" si="189"/>
        <v/>
      </c>
      <c r="EU109" s="46" t="str">
        <f t="shared" si="190"/>
        <v/>
      </c>
      <c r="EV109" s="46" t="b">
        <f t="shared" si="191"/>
        <v>0</v>
      </c>
      <c r="EW109" s="46" t="b">
        <f t="shared" si="192"/>
        <v>0</v>
      </c>
      <c r="EX109" s="46" t="b">
        <f t="shared" si="193"/>
        <v>0</v>
      </c>
      <c r="EY109" s="46" t="b">
        <f t="shared" si="194"/>
        <v>0</v>
      </c>
      <c r="EZ109" s="46" t="b">
        <f t="shared" si="195"/>
        <v>0</v>
      </c>
      <c r="FA109" s="46" t="b">
        <f t="shared" si="196"/>
        <v>0</v>
      </c>
      <c r="FB109" s="46" t="b">
        <f t="shared" si="197"/>
        <v>0</v>
      </c>
      <c r="FC109" s="46" t="str">
        <f t="shared" si="198"/>
        <v/>
      </c>
      <c r="FD109" s="46" t="str">
        <f t="shared" si="199"/>
        <v/>
      </c>
      <c r="FE109" s="46" t="b">
        <f t="shared" si="200"/>
        <v>0</v>
      </c>
      <c r="FF109" s="46" t="str">
        <f t="shared" si="201"/>
        <v/>
      </c>
      <c r="FG109" s="46" t="str">
        <f t="shared" si="202"/>
        <v/>
      </c>
      <c r="FH109" s="46" t="b">
        <f t="shared" si="203"/>
        <v>0</v>
      </c>
      <c r="FI109" s="46" t="str">
        <f t="shared" si="204"/>
        <v/>
      </c>
      <c r="FJ109" s="46" t="str">
        <f t="shared" si="205"/>
        <v/>
      </c>
      <c r="FK109" s="46" t="b">
        <f t="shared" si="206"/>
        <v>0</v>
      </c>
      <c r="FL109" s="46" t="str">
        <f t="shared" si="207"/>
        <v/>
      </c>
      <c r="FM109" s="46" t="str">
        <f t="shared" si="208"/>
        <v/>
      </c>
      <c r="FN109" s="46" t="b">
        <f t="shared" si="209"/>
        <v>0</v>
      </c>
      <c r="FO109" s="46" t="str">
        <f t="shared" si="210"/>
        <v/>
      </c>
      <c r="FP109" s="46" t="str">
        <f t="shared" si="211"/>
        <v/>
      </c>
      <c r="FQ109" s="46" t="b">
        <f t="shared" si="212"/>
        <v>0</v>
      </c>
      <c r="FR109" s="46" t="str">
        <f t="shared" si="213"/>
        <v/>
      </c>
      <c r="FS109" s="46" t="str">
        <f t="shared" si="214"/>
        <v/>
      </c>
      <c r="FT109" s="46" t="b">
        <f t="shared" si="215"/>
        <v>0</v>
      </c>
      <c r="FU109" s="46" t="str">
        <f t="shared" si="216"/>
        <v/>
      </c>
      <c r="FV109" s="46" t="str">
        <f t="shared" si="217"/>
        <v/>
      </c>
      <c r="FW109" s="46" t="b">
        <f t="shared" si="218"/>
        <v>0</v>
      </c>
      <c r="FX109" s="46" t="str">
        <f t="shared" si="219"/>
        <v/>
      </c>
      <c r="FY109" s="46" t="str">
        <f t="shared" si="220"/>
        <v/>
      </c>
      <c r="FZ109" s="46" t="b">
        <f t="shared" si="221"/>
        <v>0</v>
      </c>
      <c r="GA109" s="46" t="str">
        <f t="shared" si="222"/>
        <v/>
      </c>
      <c r="GB109" s="46" t="str">
        <f t="shared" si="223"/>
        <v/>
      </c>
      <c r="GC109" s="46" t="b">
        <f t="shared" si="224"/>
        <v>0</v>
      </c>
      <c r="GD109" s="46" t="str">
        <f t="shared" si="225"/>
        <v/>
      </c>
      <c r="GE109" s="46" t="str">
        <f t="shared" si="226"/>
        <v/>
      </c>
      <c r="GF109" s="46" t="b">
        <f t="shared" si="227"/>
        <v>0</v>
      </c>
      <c r="GG109" s="46" t="b">
        <f t="shared" si="228"/>
        <v>0</v>
      </c>
      <c r="GH109" s="46" t="str">
        <f t="shared" si="229"/>
        <v/>
      </c>
      <c r="GI109" s="46" t="str">
        <f t="shared" si="230"/>
        <v/>
      </c>
      <c r="GJ109" s="46" t="str">
        <f t="shared" si="231"/>
        <v/>
      </c>
      <c r="GK109" s="46" t="b">
        <f t="shared" si="232"/>
        <v>0</v>
      </c>
      <c r="GL109" s="46" t="str">
        <f t="shared" si="233"/>
        <v/>
      </c>
      <c r="GM109" s="46" t="str">
        <f t="shared" si="234"/>
        <v/>
      </c>
      <c r="GN109" s="46" t="str">
        <f t="shared" si="235"/>
        <v/>
      </c>
      <c r="GO109" s="46" t="b">
        <f t="shared" si="236"/>
        <v>0</v>
      </c>
      <c r="GP109" s="46" t="str">
        <f t="shared" si="237"/>
        <v/>
      </c>
      <c r="GQ109" s="46" t="str">
        <f t="shared" si="238"/>
        <v/>
      </c>
      <c r="GR109" s="46" t="b">
        <f t="shared" si="239"/>
        <v>0</v>
      </c>
      <c r="GS109" s="46" t="str">
        <f t="shared" si="240"/>
        <v/>
      </c>
      <c r="GT109" s="46" t="str">
        <f t="shared" si="241"/>
        <v/>
      </c>
      <c r="GU109" s="46" t="b">
        <f t="shared" si="242"/>
        <v>0</v>
      </c>
      <c r="GV109" s="46" t="b">
        <f t="shared" si="243"/>
        <v>0</v>
      </c>
      <c r="GW109" s="46" t="b">
        <f t="shared" si="244"/>
        <v>0</v>
      </c>
      <c r="GX109" s="46" t="b">
        <f t="shared" si="245"/>
        <v>0</v>
      </c>
      <c r="GY109" s="46" t="b">
        <f t="shared" si="246"/>
        <v>0</v>
      </c>
      <c r="GZ109" s="46" t="b">
        <f t="shared" si="247"/>
        <v>0</v>
      </c>
      <c r="HA109" s="46" t="b">
        <f t="shared" si="248"/>
        <v>0</v>
      </c>
      <c r="HB109" s="46" t="b">
        <f t="shared" si="249"/>
        <v>0</v>
      </c>
      <c r="HC109" s="46" t="b">
        <f t="shared" si="250"/>
        <v>0</v>
      </c>
      <c r="HD109" s="46" t="b">
        <f t="shared" si="251"/>
        <v>0</v>
      </c>
      <c r="HE109" s="46" t="b">
        <f t="shared" si="252"/>
        <v>0</v>
      </c>
      <c r="HF109" s="46" t="b">
        <f t="shared" si="253"/>
        <v>0</v>
      </c>
      <c r="HG109" s="46" t="b">
        <f t="shared" si="254"/>
        <v>0</v>
      </c>
      <c r="HH109" s="46" t="b">
        <f t="shared" si="255"/>
        <v>0</v>
      </c>
      <c r="HI109" s="46" t="b">
        <f t="shared" si="256"/>
        <v>0</v>
      </c>
      <c r="HJ109" s="46" t="b">
        <f t="shared" si="257"/>
        <v>0</v>
      </c>
      <c r="HK109" s="46" t="b">
        <f t="shared" si="258"/>
        <v>0</v>
      </c>
      <c r="HL109" s="46" t="b">
        <f t="shared" si="259"/>
        <v>0</v>
      </c>
      <c r="HM109" s="46" t="b">
        <f t="shared" si="260"/>
        <v>0</v>
      </c>
      <c r="HN109" s="46" t="b">
        <f t="shared" si="261"/>
        <v>0</v>
      </c>
      <c r="HO109" s="46" t="b">
        <f t="shared" si="262"/>
        <v>0</v>
      </c>
      <c r="HP109" s="46" t="b">
        <f t="shared" si="263"/>
        <v>0</v>
      </c>
      <c r="HQ109" s="46" t="str">
        <f t="shared" si="264"/>
        <v/>
      </c>
      <c r="HR109" s="46" t="str">
        <f t="shared" si="265"/>
        <v/>
      </c>
      <c r="HS109" s="46" t="str">
        <f t="shared" si="266"/>
        <v/>
      </c>
      <c r="HT109" s="46" t="b">
        <f t="shared" si="267"/>
        <v>0</v>
      </c>
      <c r="HU109" s="46" t="b">
        <f t="shared" si="268"/>
        <v>0</v>
      </c>
      <c r="HV109" s="46" t="b">
        <f t="shared" si="269"/>
        <v>0</v>
      </c>
      <c r="HW109" s="46" t="b">
        <f t="shared" si="270"/>
        <v>0</v>
      </c>
      <c r="HX109" s="46" t="b">
        <f t="shared" si="271"/>
        <v>0</v>
      </c>
      <c r="HY109" s="46" t="b">
        <f t="shared" si="272"/>
        <v>0</v>
      </c>
      <c r="HZ109" s="46" t="b">
        <f t="shared" si="273"/>
        <v>0</v>
      </c>
      <c r="IA109" s="46" t="str">
        <f t="shared" si="274"/>
        <v/>
      </c>
      <c r="IB109" s="46" t="str">
        <f t="shared" si="275"/>
        <v/>
      </c>
      <c r="IC109" s="46" t="str">
        <f t="shared" si="276"/>
        <v/>
      </c>
      <c r="ID109" s="46" t="str">
        <f t="shared" si="277"/>
        <v/>
      </c>
      <c r="IE109" s="46" t="b">
        <f t="shared" si="278"/>
        <v>0</v>
      </c>
      <c r="IF109" s="46" t="str">
        <f t="shared" si="279"/>
        <v/>
      </c>
      <c r="IG109" s="46" t="str">
        <f t="shared" si="280"/>
        <v/>
      </c>
      <c r="IH109" s="46" t="b">
        <f t="shared" si="281"/>
        <v>0</v>
      </c>
      <c r="II109" s="46" t="b">
        <f t="shared" si="282"/>
        <v>0</v>
      </c>
      <c r="IJ109" s="46" t="b">
        <f t="shared" si="283"/>
        <v>0</v>
      </c>
      <c r="IK109" s="46" t="str">
        <f t="shared" si="284"/>
        <v/>
      </c>
      <c r="IL109" s="46" t="str">
        <f t="shared" si="285"/>
        <v/>
      </c>
      <c r="IM109" s="46" t="b">
        <f t="shared" si="286"/>
        <v>0</v>
      </c>
      <c r="IN109" s="46" t="b">
        <f t="shared" si="287"/>
        <v>0</v>
      </c>
      <c r="IO109" s="46" t="b">
        <f t="shared" si="288"/>
        <v>0</v>
      </c>
      <c r="IP109" s="46" t="b">
        <f t="shared" si="289"/>
        <v>0</v>
      </c>
      <c r="IQ109" s="46" t="b">
        <f t="shared" si="290"/>
        <v>0</v>
      </c>
      <c r="IR109" s="46" t="b">
        <f t="shared" si="291"/>
        <v>0</v>
      </c>
      <c r="IS109" s="46" t="b">
        <f t="shared" si="292"/>
        <v>0</v>
      </c>
      <c r="IT109" s="46" t="b">
        <f t="shared" si="293"/>
        <v>0</v>
      </c>
      <c r="IU109" s="46" t="b">
        <f t="shared" si="294"/>
        <v>0</v>
      </c>
      <c r="IV109" s="46" t="b">
        <f t="shared" si="295"/>
        <v>0</v>
      </c>
      <c r="IW109" s="46" t="b">
        <f t="shared" si="296"/>
        <v>0</v>
      </c>
      <c r="IX109" s="46" t="b">
        <f t="shared" si="297"/>
        <v>0</v>
      </c>
      <c r="IY109" s="46" t="b">
        <f t="shared" si="298"/>
        <v>0</v>
      </c>
    </row>
    <row r="110" spans="2:259" x14ac:dyDescent="0.3">
      <c r="B110" s="48">
        <v>98</v>
      </c>
      <c r="C110" s="61" t="str">
        <f t="shared" si="164"/>
        <v/>
      </c>
      <c r="D110" s="53"/>
      <c r="E110" s="52"/>
      <c r="F110" s="112"/>
      <c r="G110" s="52"/>
      <c r="H110" s="53"/>
      <c r="I110" s="52"/>
      <c r="J110" s="52"/>
      <c r="K110" s="53"/>
      <c r="L110" s="55"/>
      <c r="M110" s="108"/>
      <c r="N110" s="56"/>
      <c r="O110" s="52"/>
      <c r="P110" s="52"/>
      <c r="Q110" s="52"/>
      <c r="R110" s="52"/>
      <c r="S110" s="52"/>
      <c r="T110" s="53"/>
      <c r="U110" s="52"/>
      <c r="V110" s="52"/>
      <c r="W110" s="55"/>
      <c r="X110" s="55"/>
      <c r="Y110" s="52"/>
      <c r="Z110" s="55"/>
      <c r="AA110" s="52"/>
      <c r="AB110" s="53"/>
      <c r="AC110" s="53"/>
      <c r="AD110" s="53"/>
      <c r="AE110" s="57"/>
      <c r="AF110" s="113"/>
      <c r="AG110" s="57"/>
      <c r="AH110" s="58"/>
      <c r="AI110" s="58"/>
      <c r="AJ110" s="58"/>
      <c r="AK110" s="114"/>
      <c r="AL110" s="58"/>
      <c r="AM110" s="114"/>
      <c r="AN110" s="58"/>
      <c r="AO110" s="114"/>
      <c r="AP110" s="58"/>
      <c r="AQ110" s="114"/>
      <c r="AR110" s="58"/>
      <c r="AS110" s="114"/>
      <c r="AT110" s="58"/>
      <c r="AU110" s="114"/>
      <c r="AV110" s="58"/>
      <c r="AW110" s="114"/>
      <c r="AX110" s="58"/>
      <c r="AY110" s="114"/>
      <c r="AZ110" s="58"/>
      <c r="BA110" s="114"/>
      <c r="BB110" s="58"/>
      <c r="BC110" s="114"/>
      <c r="BD110" s="58"/>
      <c r="BE110" s="58"/>
      <c r="BF110" s="58"/>
      <c r="BG110" s="59"/>
      <c r="BH110" s="58"/>
      <c r="BI110" s="114"/>
      <c r="BJ110" s="53"/>
      <c r="BK110" s="58"/>
      <c r="BL110" s="114"/>
      <c r="BM110" s="58"/>
      <c r="BN110" s="114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3"/>
      <c r="CL110" s="58"/>
      <c r="CM110" s="58"/>
      <c r="CN110" s="60"/>
      <c r="CO110" s="57"/>
      <c r="CP110" s="58"/>
      <c r="CQ110" s="60"/>
      <c r="CR110" s="57"/>
      <c r="CS110" s="58"/>
      <c r="CT110" s="59"/>
      <c r="CU110" s="58"/>
      <c r="CV110" s="59"/>
      <c r="CW110" s="58"/>
      <c r="CX110" s="59"/>
      <c r="CY110" s="58"/>
      <c r="CZ110" s="58"/>
      <c r="DA110" s="58"/>
      <c r="DB110" s="53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7"/>
      <c r="DO110" s="57"/>
      <c r="DP110" s="57"/>
      <c r="DQ110" s="76" t="str">
        <f t="shared" si="165"/>
        <v/>
      </c>
      <c r="DR110" s="53"/>
      <c r="DS110" s="46" t="b">
        <f t="shared" si="166"/>
        <v>0</v>
      </c>
      <c r="DT110" s="46" t="str">
        <f t="shared" si="167"/>
        <v/>
      </c>
      <c r="DU110" s="46" t="b">
        <f t="shared" si="168"/>
        <v>0</v>
      </c>
      <c r="DV110" s="46" t="b">
        <f t="shared" si="169"/>
        <v>0</v>
      </c>
      <c r="DW110" s="46" t="b">
        <f t="shared" si="170"/>
        <v>0</v>
      </c>
      <c r="DY110" s="46" t="b">
        <f t="shared" si="171"/>
        <v>0</v>
      </c>
      <c r="DZ110" s="46" t="b">
        <f t="shared" si="172"/>
        <v>0</v>
      </c>
      <c r="EB110" s="46" t="b">
        <f t="shared" si="173"/>
        <v>0</v>
      </c>
      <c r="EC110" s="46" t="b">
        <f t="shared" si="174"/>
        <v>0</v>
      </c>
      <c r="ED110" s="46" t="b">
        <f t="shared" si="175"/>
        <v>0</v>
      </c>
      <c r="EE110" s="46" t="b">
        <f t="shared" si="176"/>
        <v>0</v>
      </c>
      <c r="EF110" s="46" t="b">
        <f t="shared" si="177"/>
        <v>0</v>
      </c>
      <c r="EG110" s="46" t="b">
        <f t="shared" si="178"/>
        <v>0</v>
      </c>
      <c r="EH110" s="46" t="b">
        <f t="shared" si="179"/>
        <v>0</v>
      </c>
      <c r="EI110" s="46" t="b">
        <f t="shared" si="180"/>
        <v>0</v>
      </c>
      <c r="EK110" s="46" t="b">
        <f t="shared" si="181"/>
        <v>0</v>
      </c>
      <c r="EL110" s="46" t="b">
        <f t="shared" si="182"/>
        <v>0</v>
      </c>
      <c r="EM110" s="46" t="b">
        <f t="shared" si="183"/>
        <v>0</v>
      </c>
      <c r="EN110" s="46" t="b">
        <f t="shared" si="184"/>
        <v>0</v>
      </c>
      <c r="EO110" s="46" t="b">
        <f t="shared" si="185"/>
        <v>0</v>
      </c>
      <c r="EP110" s="46" t="b">
        <f t="shared" si="186"/>
        <v>0</v>
      </c>
      <c r="EQ110" s="46" t="b">
        <f t="shared" si="187"/>
        <v>0</v>
      </c>
      <c r="ER110" s="46" t="b">
        <f>OR(AA110='Tablas '!$T$4,AA110='Tablas '!$T$7,AA110='Tablas '!$T$8,AA110='Tablas '!$T$11)</f>
        <v>0</v>
      </c>
      <c r="ES110" s="46" t="str">
        <f t="shared" si="188"/>
        <v/>
      </c>
      <c r="ET110" s="46" t="str">
        <f t="shared" si="189"/>
        <v/>
      </c>
      <c r="EU110" s="46" t="str">
        <f t="shared" si="190"/>
        <v/>
      </c>
      <c r="EV110" s="46" t="b">
        <f t="shared" si="191"/>
        <v>0</v>
      </c>
      <c r="EW110" s="46" t="b">
        <f t="shared" si="192"/>
        <v>0</v>
      </c>
      <c r="EX110" s="46" t="b">
        <f t="shared" si="193"/>
        <v>0</v>
      </c>
      <c r="EY110" s="46" t="b">
        <f t="shared" si="194"/>
        <v>0</v>
      </c>
      <c r="EZ110" s="46" t="b">
        <f t="shared" si="195"/>
        <v>0</v>
      </c>
      <c r="FA110" s="46" t="b">
        <f t="shared" si="196"/>
        <v>0</v>
      </c>
      <c r="FB110" s="46" t="b">
        <f t="shared" si="197"/>
        <v>0</v>
      </c>
      <c r="FC110" s="46" t="str">
        <f t="shared" si="198"/>
        <v/>
      </c>
      <c r="FD110" s="46" t="str">
        <f t="shared" si="199"/>
        <v/>
      </c>
      <c r="FE110" s="46" t="b">
        <f t="shared" si="200"/>
        <v>0</v>
      </c>
      <c r="FF110" s="46" t="str">
        <f t="shared" si="201"/>
        <v/>
      </c>
      <c r="FG110" s="46" t="str">
        <f t="shared" si="202"/>
        <v/>
      </c>
      <c r="FH110" s="46" t="b">
        <f t="shared" si="203"/>
        <v>0</v>
      </c>
      <c r="FI110" s="46" t="str">
        <f t="shared" si="204"/>
        <v/>
      </c>
      <c r="FJ110" s="46" t="str">
        <f t="shared" si="205"/>
        <v/>
      </c>
      <c r="FK110" s="46" t="b">
        <f t="shared" si="206"/>
        <v>0</v>
      </c>
      <c r="FL110" s="46" t="str">
        <f t="shared" si="207"/>
        <v/>
      </c>
      <c r="FM110" s="46" t="str">
        <f t="shared" si="208"/>
        <v/>
      </c>
      <c r="FN110" s="46" t="b">
        <f t="shared" si="209"/>
        <v>0</v>
      </c>
      <c r="FO110" s="46" t="str">
        <f t="shared" si="210"/>
        <v/>
      </c>
      <c r="FP110" s="46" t="str">
        <f t="shared" si="211"/>
        <v/>
      </c>
      <c r="FQ110" s="46" t="b">
        <f t="shared" si="212"/>
        <v>0</v>
      </c>
      <c r="FR110" s="46" t="str">
        <f t="shared" si="213"/>
        <v/>
      </c>
      <c r="FS110" s="46" t="str">
        <f t="shared" si="214"/>
        <v/>
      </c>
      <c r="FT110" s="46" t="b">
        <f t="shared" si="215"/>
        <v>0</v>
      </c>
      <c r="FU110" s="46" t="str">
        <f t="shared" si="216"/>
        <v/>
      </c>
      <c r="FV110" s="46" t="str">
        <f t="shared" si="217"/>
        <v/>
      </c>
      <c r="FW110" s="46" t="b">
        <f t="shared" si="218"/>
        <v>0</v>
      </c>
      <c r="FX110" s="46" t="str">
        <f t="shared" si="219"/>
        <v/>
      </c>
      <c r="FY110" s="46" t="str">
        <f t="shared" si="220"/>
        <v/>
      </c>
      <c r="FZ110" s="46" t="b">
        <f t="shared" si="221"/>
        <v>0</v>
      </c>
      <c r="GA110" s="46" t="str">
        <f t="shared" si="222"/>
        <v/>
      </c>
      <c r="GB110" s="46" t="str">
        <f t="shared" si="223"/>
        <v/>
      </c>
      <c r="GC110" s="46" t="b">
        <f t="shared" si="224"/>
        <v>0</v>
      </c>
      <c r="GD110" s="46" t="str">
        <f t="shared" si="225"/>
        <v/>
      </c>
      <c r="GE110" s="46" t="str">
        <f t="shared" si="226"/>
        <v/>
      </c>
      <c r="GF110" s="46" t="b">
        <f t="shared" si="227"/>
        <v>0</v>
      </c>
      <c r="GG110" s="46" t="b">
        <f t="shared" si="228"/>
        <v>0</v>
      </c>
      <c r="GH110" s="46" t="str">
        <f t="shared" si="229"/>
        <v/>
      </c>
      <c r="GI110" s="46" t="str">
        <f t="shared" si="230"/>
        <v/>
      </c>
      <c r="GJ110" s="46" t="str">
        <f t="shared" si="231"/>
        <v/>
      </c>
      <c r="GK110" s="46" t="b">
        <f t="shared" si="232"/>
        <v>0</v>
      </c>
      <c r="GL110" s="46" t="str">
        <f t="shared" si="233"/>
        <v/>
      </c>
      <c r="GM110" s="46" t="str">
        <f t="shared" si="234"/>
        <v/>
      </c>
      <c r="GN110" s="46" t="str">
        <f t="shared" si="235"/>
        <v/>
      </c>
      <c r="GO110" s="46" t="b">
        <f t="shared" si="236"/>
        <v>0</v>
      </c>
      <c r="GP110" s="46" t="str">
        <f t="shared" si="237"/>
        <v/>
      </c>
      <c r="GQ110" s="46" t="str">
        <f t="shared" si="238"/>
        <v/>
      </c>
      <c r="GR110" s="46" t="b">
        <f t="shared" si="239"/>
        <v>0</v>
      </c>
      <c r="GS110" s="46" t="str">
        <f t="shared" si="240"/>
        <v/>
      </c>
      <c r="GT110" s="46" t="str">
        <f t="shared" si="241"/>
        <v/>
      </c>
      <c r="GU110" s="46" t="b">
        <f t="shared" si="242"/>
        <v>0</v>
      </c>
      <c r="GV110" s="46" t="b">
        <f t="shared" si="243"/>
        <v>0</v>
      </c>
      <c r="GW110" s="46" t="b">
        <f t="shared" si="244"/>
        <v>0</v>
      </c>
      <c r="GX110" s="46" t="b">
        <f t="shared" si="245"/>
        <v>0</v>
      </c>
      <c r="GY110" s="46" t="b">
        <f t="shared" si="246"/>
        <v>0</v>
      </c>
      <c r="GZ110" s="46" t="b">
        <f t="shared" si="247"/>
        <v>0</v>
      </c>
      <c r="HA110" s="46" t="b">
        <f t="shared" si="248"/>
        <v>0</v>
      </c>
      <c r="HB110" s="46" t="b">
        <f t="shared" si="249"/>
        <v>0</v>
      </c>
      <c r="HC110" s="46" t="b">
        <f t="shared" si="250"/>
        <v>0</v>
      </c>
      <c r="HD110" s="46" t="b">
        <f t="shared" si="251"/>
        <v>0</v>
      </c>
      <c r="HE110" s="46" t="b">
        <f t="shared" si="252"/>
        <v>0</v>
      </c>
      <c r="HF110" s="46" t="b">
        <f t="shared" si="253"/>
        <v>0</v>
      </c>
      <c r="HG110" s="46" t="b">
        <f t="shared" si="254"/>
        <v>0</v>
      </c>
      <c r="HH110" s="46" t="b">
        <f t="shared" si="255"/>
        <v>0</v>
      </c>
      <c r="HI110" s="46" t="b">
        <f t="shared" si="256"/>
        <v>0</v>
      </c>
      <c r="HJ110" s="46" t="b">
        <f t="shared" si="257"/>
        <v>0</v>
      </c>
      <c r="HK110" s="46" t="b">
        <f t="shared" si="258"/>
        <v>0</v>
      </c>
      <c r="HL110" s="46" t="b">
        <f t="shared" si="259"/>
        <v>0</v>
      </c>
      <c r="HM110" s="46" t="b">
        <f t="shared" si="260"/>
        <v>0</v>
      </c>
      <c r="HN110" s="46" t="b">
        <f t="shared" si="261"/>
        <v>0</v>
      </c>
      <c r="HO110" s="46" t="b">
        <f t="shared" si="262"/>
        <v>0</v>
      </c>
      <c r="HP110" s="46" t="b">
        <f t="shared" si="263"/>
        <v>0</v>
      </c>
      <c r="HQ110" s="46" t="str">
        <f t="shared" si="264"/>
        <v/>
      </c>
      <c r="HR110" s="46" t="str">
        <f t="shared" si="265"/>
        <v/>
      </c>
      <c r="HS110" s="46" t="str">
        <f t="shared" si="266"/>
        <v/>
      </c>
      <c r="HT110" s="46" t="b">
        <f t="shared" si="267"/>
        <v>0</v>
      </c>
      <c r="HU110" s="46" t="b">
        <f t="shared" si="268"/>
        <v>0</v>
      </c>
      <c r="HV110" s="46" t="b">
        <f t="shared" si="269"/>
        <v>0</v>
      </c>
      <c r="HW110" s="46" t="b">
        <f t="shared" si="270"/>
        <v>0</v>
      </c>
      <c r="HX110" s="46" t="b">
        <f t="shared" si="271"/>
        <v>0</v>
      </c>
      <c r="HY110" s="46" t="b">
        <f t="shared" si="272"/>
        <v>0</v>
      </c>
      <c r="HZ110" s="46" t="b">
        <f t="shared" si="273"/>
        <v>0</v>
      </c>
      <c r="IA110" s="46" t="str">
        <f t="shared" si="274"/>
        <v/>
      </c>
      <c r="IB110" s="46" t="str">
        <f t="shared" si="275"/>
        <v/>
      </c>
      <c r="IC110" s="46" t="str">
        <f t="shared" si="276"/>
        <v/>
      </c>
      <c r="ID110" s="46" t="str">
        <f t="shared" si="277"/>
        <v/>
      </c>
      <c r="IE110" s="46" t="b">
        <f t="shared" si="278"/>
        <v>0</v>
      </c>
      <c r="IF110" s="46" t="str">
        <f t="shared" si="279"/>
        <v/>
      </c>
      <c r="IG110" s="46" t="str">
        <f t="shared" si="280"/>
        <v/>
      </c>
      <c r="IH110" s="46" t="b">
        <f t="shared" si="281"/>
        <v>0</v>
      </c>
      <c r="II110" s="46" t="b">
        <f t="shared" si="282"/>
        <v>0</v>
      </c>
      <c r="IJ110" s="46" t="b">
        <f t="shared" si="283"/>
        <v>0</v>
      </c>
      <c r="IK110" s="46" t="str">
        <f t="shared" si="284"/>
        <v/>
      </c>
      <c r="IL110" s="46" t="str">
        <f t="shared" si="285"/>
        <v/>
      </c>
      <c r="IM110" s="46" t="b">
        <f t="shared" si="286"/>
        <v>0</v>
      </c>
      <c r="IN110" s="46" t="b">
        <f t="shared" si="287"/>
        <v>0</v>
      </c>
      <c r="IO110" s="46" t="b">
        <f t="shared" si="288"/>
        <v>0</v>
      </c>
      <c r="IP110" s="46" t="b">
        <f t="shared" si="289"/>
        <v>0</v>
      </c>
      <c r="IQ110" s="46" t="b">
        <f t="shared" si="290"/>
        <v>0</v>
      </c>
      <c r="IR110" s="46" t="b">
        <f t="shared" si="291"/>
        <v>0</v>
      </c>
      <c r="IS110" s="46" t="b">
        <f t="shared" si="292"/>
        <v>0</v>
      </c>
      <c r="IT110" s="46" t="b">
        <f t="shared" si="293"/>
        <v>0</v>
      </c>
      <c r="IU110" s="46" t="b">
        <f t="shared" si="294"/>
        <v>0</v>
      </c>
      <c r="IV110" s="46" t="b">
        <f t="shared" si="295"/>
        <v>0</v>
      </c>
      <c r="IW110" s="46" t="b">
        <f t="shared" si="296"/>
        <v>0</v>
      </c>
      <c r="IX110" s="46" t="b">
        <f t="shared" si="297"/>
        <v>0</v>
      </c>
      <c r="IY110" s="46" t="b">
        <f t="shared" si="298"/>
        <v>0</v>
      </c>
    </row>
    <row r="111" spans="2:259" x14ac:dyDescent="0.3">
      <c r="B111" s="48">
        <v>99</v>
      </c>
      <c r="C111" s="61" t="str">
        <f t="shared" si="164"/>
        <v/>
      </c>
      <c r="D111" s="53"/>
      <c r="E111" s="52"/>
      <c r="F111" s="112"/>
      <c r="G111" s="52"/>
      <c r="H111" s="53"/>
      <c r="I111" s="52"/>
      <c r="J111" s="52"/>
      <c r="K111" s="53"/>
      <c r="L111" s="55"/>
      <c r="M111" s="108"/>
      <c r="N111" s="56"/>
      <c r="O111" s="52"/>
      <c r="P111" s="52"/>
      <c r="Q111" s="52"/>
      <c r="R111" s="52"/>
      <c r="S111" s="52"/>
      <c r="T111" s="53"/>
      <c r="U111" s="52"/>
      <c r="V111" s="52"/>
      <c r="W111" s="55"/>
      <c r="X111" s="55"/>
      <c r="Y111" s="52"/>
      <c r="Z111" s="55"/>
      <c r="AA111" s="52"/>
      <c r="AB111" s="53"/>
      <c r="AC111" s="53"/>
      <c r="AD111" s="53"/>
      <c r="AE111" s="57"/>
      <c r="AF111" s="113"/>
      <c r="AG111" s="57"/>
      <c r="AH111" s="58"/>
      <c r="AI111" s="58"/>
      <c r="AJ111" s="58"/>
      <c r="AK111" s="114"/>
      <c r="AL111" s="58"/>
      <c r="AM111" s="114"/>
      <c r="AN111" s="58"/>
      <c r="AO111" s="114"/>
      <c r="AP111" s="58"/>
      <c r="AQ111" s="114"/>
      <c r="AR111" s="58"/>
      <c r="AS111" s="114"/>
      <c r="AT111" s="58"/>
      <c r="AU111" s="114"/>
      <c r="AV111" s="58"/>
      <c r="AW111" s="114"/>
      <c r="AX111" s="58"/>
      <c r="AY111" s="114"/>
      <c r="AZ111" s="58"/>
      <c r="BA111" s="114"/>
      <c r="BB111" s="58"/>
      <c r="BC111" s="114"/>
      <c r="BD111" s="58"/>
      <c r="BE111" s="58"/>
      <c r="BF111" s="58"/>
      <c r="BG111" s="59"/>
      <c r="BH111" s="58"/>
      <c r="BI111" s="114"/>
      <c r="BJ111" s="53"/>
      <c r="BK111" s="58"/>
      <c r="BL111" s="114"/>
      <c r="BM111" s="58"/>
      <c r="BN111" s="114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3"/>
      <c r="CL111" s="58"/>
      <c r="CM111" s="58"/>
      <c r="CN111" s="60"/>
      <c r="CO111" s="57"/>
      <c r="CP111" s="58"/>
      <c r="CQ111" s="60"/>
      <c r="CR111" s="57"/>
      <c r="CS111" s="58"/>
      <c r="CT111" s="59"/>
      <c r="CU111" s="58"/>
      <c r="CV111" s="59"/>
      <c r="CW111" s="58"/>
      <c r="CX111" s="59"/>
      <c r="CY111" s="58"/>
      <c r="CZ111" s="58"/>
      <c r="DA111" s="58"/>
      <c r="DB111" s="53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7"/>
      <c r="DO111" s="57"/>
      <c r="DP111" s="57"/>
      <c r="DQ111" s="76" t="str">
        <f t="shared" si="165"/>
        <v/>
      </c>
      <c r="DR111" s="53"/>
      <c r="DS111" s="46" t="b">
        <f t="shared" si="166"/>
        <v>0</v>
      </c>
      <c r="DT111" s="46" t="str">
        <f t="shared" si="167"/>
        <v/>
      </c>
      <c r="DU111" s="46" t="b">
        <f t="shared" si="168"/>
        <v>0</v>
      </c>
      <c r="DV111" s="46" t="b">
        <f t="shared" si="169"/>
        <v>0</v>
      </c>
      <c r="DW111" s="46" t="b">
        <f t="shared" si="170"/>
        <v>0</v>
      </c>
      <c r="DY111" s="46" t="b">
        <f t="shared" si="171"/>
        <v>0</v>
      </c>
      <c r="DZ111" s="46" t="b">
        <f t="shared" si="172"/>
        <v>0</v>
      </c>
      <c r="EB111" s="46" t="b">
        <f t="shared" si="173"/>
        <v>0</v>
      </c>
      <c r="EC111" s="46" t="b">
        <f t="shared" si="174"/>
        <v>0</v>
      </c>
      <c r="ED111" s="46" t="b">
        <f t="shared" si="175"/>
        <v>0</v>
      </c>
      <c r="EE111" s="46" t="b">
        <f t="shared" si="176"/>
        <v>0</v>
      </c>
      <c r="EF111" s="46" t="b">
        <f t="shared" si="177"/>
        <v>0</v>
      </c>
      <c r="EG111" s="46" t="b">
        <f t="shared" si="178"/>
        <v>0</v>
      </c>
      <c r="EH111" s="46" t="b">
        <f t="shared" si="179"/>
        <v>0</v>
      </c>
      <c r="EI111" s="46" t="b">
        <f t="shared" si="180"/>
        <v>0</v>
      </c>
      <c r="EK111" s="46" t="b">
        <f t="shared" si="181"/>
        <v>0</v>
      </c>
      <c r="EL111" s="46" t="b">
        <f t="shared" si="182"/>
        <v>0</v>
      </c>
      <c r="EM111" s="46" t="b">
        <f t="shared" si="183"/>
        <v>0</v>
      </c>
      <c r="EN111" s="46" t="b">
        <f t="shared" si="184"/>
        <v>0</v>
      </c>
      <c r="EO111" s="46" t="b">
        <f t="shared" si="185"/>
        <v>0</v>
      </c>
      <c r="EP111" s="46" t="b">
        <f t="shared" si="186"/>
        <v>0</v>
      </c>
      <c r="EQ111" s="46" t="b">
        <f t="shared" si="187"/>
        <v>0</v>
      </c>
      <c r="ER111" s="46" t="b">
        <f>OR(AA111='Tablas '!$T$4,AA111='Tablas '!$T$7,AA111='Tablas '!$T$8,AA111='Tablas '!$T$11)</f>
        <v>0</v>
      </c>
      <c r="ES111" s="46" t="str">
        <f t="shared" si="188"/>
        <v/>
      </c>
      <c r="ET111" s="46" t="str">
        <f t="shared" si="189"/>
        <v/>
      </c>
      <c r="EU111" s="46" t="str">
        <f t="shared" si="190"/>
        <v/>
      </c>
      <c r="EV111" s="46" t="b">
        <f t="shared" si="191"/>
        <v>0</v>
      </c>
      <c r="EW111" s="46" t="b">
        <f t="shared" si="192"/>
        <v>0</v>
      </c>
      <c r="EX111" s="46" t="b">
        <f t="shared" si="193"/>
        <v>0</v>
      </c>
      <c r="EY111" s="46" t="b">
        <f t="shared" si="194"/>
        <v>0</v>
      </c>
      <c r="EZ111" s="46" t="b">
        <f t="shared" si="195"/>
        <v>0</v>
      </c>
      <c r="FA111" s="46" t="b">
        <f t="shared" si="196"/>
        <v>0</v>
      </c>
      <c r="FB111" s="46" t="b">
        <f t="shared" si="197"/>
        <v>0</v>
      </c>
      <c r="FC111" s="46" t="str">
        <f t="shared" si="198"/>
        <v/>
      </c>
      <c r="FD111" s="46" t="str">
        <f t="shared" si="199"/>
        <v/>
      </c>
      <c r="FE111" s="46" t="b">
        <f t="shared" si="200"/>
        <v>0</v>
      </c>
      <c r="FF111" s="46" t="str">
        <f t="shared" si="201"/>
        <v/>
      </c>
      <c r="FG111" s="46" t="str">
        <f t="shared" si="202"/>
        <v/>
      </c>
      <c r="FH111" s="46" t="b">
        <f t="shared" si="203"/>
        <v>0</v>
      </c>
      <c r="FI111" s="46" t="str">
        <f t="shared" si="204"/>
        <v/>
      </c>
      <c r="FJ111" s="46" t="str">
        <f t="shared" si="205"/>
        <v/>
      </c>
      <c r="FK111" s="46" t="b">
        <f t="shared" si="206"/>
        <v>0</v>
      </c>
      <c r="FL111" s="46" t="str">
        <f t="shared" si="207"/>
        <v/>
      </c>
      <c r="FM111" s="46" t="str">
        <f t="shared" si="208"/>
        <v/>
      </c>
      <c r="FN111" s="46" t="b">
        <f t="shared" si="209"/>
        <v>0</v>
      </c>
      <c r="FO111" s="46" t="str">
        <f t="shared" si="210"/>
        <v/>
      </c>
      <c r="FP111" s="46" t="str">
        <f t="shared" si="211"/>
        <v/>
      </c>
      <c r="FQ111" s="46" t="b">
        <f t="shared" si="212"/>
        <v>0</v>
      </c>
      <c r="FR111" s="46" t="str">
        <f t="shared" si="213"/>
        <v/>
      </c>
      <c r="FS111" s="46" t="str">
        <f t="shared" si="214"/>
        <v/>
      </c>
      <c r="FT111" s="46" t="b">
        <f t="shared" si="215"/>
        <v>0</v>
      </c>
      <c r="FU111" s="46" t="str">
        <f t="shared" si="216"/>
        <v/>
      </c>
      <c r="FV111" s="46" t="str">
        <f t="shared" si="217"/>
        <v/>
      </c>
      <c r="FW111" s="46" t="b">
        <f t="shared" si="218"/>
        <v>0</v>
      </c>
      <c r="FX111" s="46" t="str">
        <f t="shared" si="219"/>
        <v/>
      </c>
      <c r="FY111" s="46" t="str">
        <f t="shared" si="220"/>
        <v/>
      </c>
      <c r="FZ111" s="46" t="b">
        <f t="shared" si="221"/>
        <v>0</v>
      </c>
      <c r="GA111" s="46" t="str">
        <f t="shared" si="222"/>
        <v/>
      </c>
      <c r="GB111" s="46" t="str">
        <f t="shared" si="223"/>
        <v/>
      </c>
      <c r="GC111" s="46" t="b">
        <f t="shared" si="224"/>
        <v>0</v>
      </c>
      <c r="GD111" s="46" t="str">
        <f t="shared" si="225"/>
        <v/>
      </c>
      <c r="GE111" s="46" t="str">
        <f t="shared" si="226"/>
        <v/>
      </c>
      <c r="GF111" s="46" t="b">
        <f t="shared" si="227"/>
        <v>0</v>
      </c>
      <c r="GG111" s="46" t="b">
        <f t="shared" si="228"/>
        <v>0</v>
      </c>
      <c r="GH111" s="46" t="str">
        <f t="shared" si="229"/>
        <v/>
      </c>
      <c r="GI111" s="46" t="str">
        <f t="shared" si="230"/>
        <v/>
      </c>
      <c r="GJ111" s="46" t="str">
        <f t="shared" si="231"/>
        <v/>
      </c>
      <c r="GK111" s="46" t="b">
        <f t="shared" si="232"/>
        <v>0</v>
      </c>
      <c r="GL111" s="46" t="str">
        <f t="shared" si="233"/>
        <v/>
      </c>
      <c r="GM111" s="46" t="str">
        <f t="shared" si="234"/>
        <v/>
      </c>
      <c r="GN111" s="46" t="str">
        <f t="shared" si="235"/>
        <v/>
      </c>
      <c r="GO111" s="46" t="b">
        <f t="shared" si="236"/>
        <v>0</v>
      </c>
      <c r="GP111" s="46" t="str">
        <f t="shared" si="237"/>
        <v/>
      </c>
      <c r="GQ111" s="46" t="str">
        <f t="shared" si="238"/>
        <v/>
      </c>
      <c r="GR111" s="46" t="b">
        <f t="shared" si="239"/>
        <v>0</v>
      </c>
      <c r="GS111" s="46" t="str">
        <f t="shared" si="240"/>
        <v/>
      </c>
      <c r="GT111" s="46" t="str">
        <f t="shared" si="241"/>
        <v/>
      </c>
      <c r="GU111" s="46" t="b">
        <f t="shared" si="242"/>
        <v>0</v>
      </c>
      <c r="GV111" s="46" t="b">
        <f t="shared" si="243"/>
        <v>0</v>
      </c>
      <c r="GW111" s="46" t="b">
        <f t="shared" si="244"/>
        <v>0</v>
      </c>
      <c r="GX111" s="46" t="b">
        <f t="shared" si="245"/>
        <v>0</v>
      </c>
      <c r="GY111" s="46" t="b">
        <f t="shared" si="246"/>
        <v>0</v>
      </c>
      <c r="GZ111" s="46" t="b">
        <f t="shared" si="247"/>
        <v>0</v>
      </c>
      <c r="HA111" s="46" t="b">
        <f t="shared" si="248"/>
        <v>0</v>
      </c>
      <c r="HB111" s="46" t="b">
        <f t="shared" si="249"/>
        <v>0</v>
      </c>
      <c r="HC111" s="46" t="b">
        <f t="shared" si="250"/>
        <v>0</v>
      </c>
      <c r="HD111" s="46" t="b">
        <f t="shared" si="251"/>
        <v>0</v>
      </c>
      <c r="HE111" s="46" t="b">
        <f t="shared" si="252"/>
        <v>0</v>
      </c>
      <c r="HF111" s="46" t="b">
        <f t="shared" si="253"/>
        <v>0</v>
      </c>
      <c r="HG111" s="46" t="b">
        <f t="shared" si="254"/>
        <v>0</v>
      </c>
      <c r="HH111" s="46" t="b">
        <f t="shared" si="255"/>
        <v>0</v>
      </c>
      <c r="HI111" s="46" t="b">
        <f t="shared" si="256"/>
        <v>0</v>
      </c>
      <c r="HJ111" s="46" t="b">
        <f t="shared" si="257"/>
        <v>0</v>
      </c>
      <c r="HK111" s="46" t="b">
        <f t="shared" si="258"/>
        <v>0</v>
      </c>
      <c r="HL111" s="46" t="b">
        <f t="shared" si="259"/>
        <v>0</v>
      </c>
      <c r="HM111" s="46" t="b">
        <f t="shared" si="260"/>
        <v>0</v>
      </c>
      <c r="HN111" s="46" t="b">
        <f t="shared" si="261"/>
        <v>0</v>
      </c>
      <c r="HO111" s="46" t="b">
        <f t="shared" si="262"/>
        <v>0</v>
      </c>
      <c r="HP111" s="46" t="b">
        <f t="shared" si="263"/>
        <v>0</v>
      </c>
      <c r="HQ111" s="46" t="str">
        <f t="shared" si="264"/>
        <v/>
      </c>
      <c r="HR111" s="46" t="str">
        <f t="shared" si="265"/>
        <v/>
      </c>
      <c r="HS111" s="46" t="str">
        <f t="shared" si="266"/>
        <v/>
      </c>
      <c r="HT111" s="46" t="b">
        <f t="shared" si="267"/>
        <v>0</v>
      </c>
      <c r="HU111" s="46" t="b">
        <f t="shared" si="268"/>
        <v>0</v>
      </c>
      <c r="HV111" s="46" t="b">
        <f t="shared" si="269"/>
        <v>0</v>
      </c>
      <c r="HW111" s="46" t="b">
        <f t="shared" si="270"/>
        <v>0</v>
      </c>
      <c r="HX111" s="46" t="b">
        <f t="shared" si="271"/>
        <v>0</v>
      </c>
      <c r="HY111" s="46" t="b">
        <f t="shared" si="272"/>
        <v>0</v>
      </c>
      <c r="HZ111" s="46" t="b">
        <f t="shared" si="273"/>
        <v>0</v>
      </c>
      <c r="IA111" s="46" t="str">
        <f t="shared" si="274"/>
        <v/>
      </c>
      <c r="IB111" s="46" t="str">
        <f t="shared" si="275"/>
        <v/>
      </c>
      <c r="IC111" s="46" t="str">
        <f t="shared" si="276"/>
        <v/>
      </c>
      <c r="ID111" s="46" t="str">
        <f t="shared" si="277"/>
        <v/>
      </c>
      <c r="IE111" s="46" t="b">
        <f t="shared" si="278"/>
        <v>0</v>
      </c>
      <c r="IF111" s="46" t="str">
        <f t="shared" si="279"/>
        <v/>
      </c>
      <c r="IG111" s="46" t="str">
        <f t="shared" si="280"/>
        <v/>
      </c>
      <c r="IH111" s="46" t="b">
        <f t="shared" si="281"/>
        <v>0</v>
      </c>
      <c r="II111" s="46" t="b">
        <f t="shared" si="282"/>
        <v>0</v>
      </c>
      <c r="IJ111" s="46" t="b">
        <f t="shared" si="283"/>
        <v>0</v>
      </c>
      <c r="IK111" s="46" t="str">
        <f t="shared" si="284"/>
        <v/>
      </c>
      <c r="IL111" s="46" t="str">
        <f t="shared" si="285"/>
        <v/>
      </c>
      <c r="IM111" s="46" t="b">
        <f t="shared" si="286"/>
        <v>0</v>
      </c>
      <c r="IN111" s="46" t="b">
        <f t="shared" si="287"/>
        <v>0</v>
      </c>
      <c r="IO111" s="46" t="b">
        <f t="shared" si="288"/>
        <v>0</v>
      </c>
      <c r="IP111" s="46" t="b">
        <f t="shared" si="289"/>
        <v>0</v>
      </c>
      <c r="IQ111" s="46" t="b">
        <f t="shared" si="290"/>
        <v>0</v>
      </c>
      <c r="IR111" s="46" t="b">
        <f t="shared" si="291"/>
        <v>0</v>
      </c>
      <c r="IS111" s="46" t="b">
        <f t="shared" si="292"/>
        <v>0</v>
      </c>
      <c r="IT111" s="46" t="b">
        <f t="shared" si="293"/>
        <v>0</v>
      </c>
      <c r="IU111" s="46" t="b">
        <f t="shared" si="294"/>
        <v>0</v>
      </c>
      <c r="IV111" s="46" t="b">
        <f t="shared" si="295"/>
        <v>0</v>
      </c>
      <c r="IW111" s="46" t="b">
        <f t="shared" si="296"/>
        <v>0</v>
      </c>
      <c r="IX111" s="46" t="b">
        <f t="shared" si="297"/>
        <v>0</v>
      </c>
      <c r="IY111" s="46" t="b">
        <f t="shared" si="298"/>
        <v>0</v>
      </c>
    </row>
    <row r="112" spans="2:259" x14ac:dyDescent="0.3">
      <c r="B112" s="48">
        <v>100</v>
      </c>
      <c r="C112" s="61" t="str">
        <f t="shared" si="164"/>
        <v/>
      </c>
      <c r="D112" s="53"/>
      <c r="E112" s="52"/>
      <c r="F112" s="112"/>
      <c r="G112" s="52"/>
      <c r="H112" s="53"/>
      <c r="I112" s="52"/>
      <c r="J112" s="52"/>
      <c r="K112" s="53"/>
      <c r="L112" s="55"/>
      <c r="M112" s="108"/>
      <c r="N112" s="56"/>
      <c r="O112" s="52"/>
      <c r="P112" s="52"/>
      <c r="Q112" s="52"/>
      <c r="R112" s="52"/>
      <c r="S112" s="52"/>
      <c r="T112" s="53"/>
      <c r="U112" s="52"/>
      <c r="V112" s="52"/>
      <c r="W112" s="55"/>
      <c r="X112" s="55"/>
      <c r="Y112" s="52"/>
      <c r="Z112" s="55"/>
      <c r="AA112" s="52"/>
      <c r="AB112" s="53"/>
      <c r="AC112" s="53"/>
      <c r="AD112" s="53"/>
      <c r="AE112" s="57"/>
      <c r="AF112" s="113"/>
      <c r="AG112" s="57"/>
      <c r="AH112" s="58"/>
      <c r="AI112" s="58"/>
      <c r="AJ112" s="58"/>
      <c r="AK112" s="114"/>
      <c r="AL112" s="58"/>
      <c r="AM112" s="114"/>
      <c r="AN112" s="58"/>
      <c r="AO112" s="114"/>
      <c r="AP112" s="58"/>
      <c r="AQ112" s="114"/>
      <c r="AR112" s="58"/>
      <c r="AS112" s="114"/>
      <c r="AT112" s="58"/>
      <c r="AU112" s="114"/>
      <c r="AV112" s="58"/>
      <c r="AW112" s="114"/>
      <c r="AX112" s="58"/>
      <c r="AY112" s="114"/>
      <c r="AZ112" s="58"/>
      <c r="BA112" s="114"/>
      <c r="BB112" s="58"/>
      <c r="BC112" s="114"/>
      <c r="BD112" s="58"/>
      <c r="BE112" s="58"/>
      <c r="BF112" s="58"/>
      <c r="BG112" s="59"/>
      <c r="BH112" s="58"/>
      <c r="BI112" s="114"/>
      <c r="BJ112" s="53"/>
      <c r="BK112" s="58"/>
      <c r="BL112" s="114"/>
      <c r="BM112" s="58"/>
      <c r="BN112" s="114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3"/>
      <c r="CL112" s="58"/>
      <c r="CM112" s="58"/>
      <c r="CN112" s="60"/>
      <c r="CO112" s="57"/>
      <c r="CP112" s="58"/>
      <c r="CQ112" s="60"/>
      <c r="CR112" s="57"/>
      <c r="CS112" s="58"/>
      <c r="CT112" s="59"/>
      <c r="CU112" s="58"/>
      <c r="CV112" s="59"/>
      <c r="CW112" s="58"/>
      <c r="CX112" s="59"/>
      <c r="CY112" s="58"/>
      <c r="CZ112" s="58"/>
      <c r="DA112" s="58"/>
      <c r="DB112" s="53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7"/>
      <c r="DO112" s="57"/>
      <c r="DP112" s="57"/>
      <c r="DQ112" s="76" t="str">
        <f t="shared" si="165"/>
        <v/>
      </c>
      <c r="DR112" s="53"/>
      <c r="DS112" s="46" t="b">
        <f t="shared" si="166"/>
        <v>0</v>
      </c>
      <c r="DT112" s="46" t="str">
        <f t="shared" si="167"/>
        <v/>
      </c>
      <c r="DU112" s="46" t="b">
        <f t="shared" si="168"/>
        <v>0</v>
      </c>
      <c r="DV112" s="46" t="b">
        <f t="shared" si="169"/>
        <v>0</v>
      </c>
      <c r="DW112" s="46" t="b">
        <f t="shared" si="170"/>
        <v>0</v>
      </c>
      <c r="DY112" s="46" t="b">
        <f t="shared" si="171"/>
        <v>0</v>
      </c>
      <c r="DZ112" s="46" t="b">
        <f t="shared" si="172"/>
        <v>0</v>
      </c>
      <c r="EB112" s="46" t="b">
        <f t="shared" si="173"/>
        <v>0</v>
      </c>
      <c r="EC112" s="46" t="b">
        <f t="shared" si="174"/>
        <v>0</v>
      </c>
      <c r="ED112" s="46" t="b">
        <f t="shared" si="175"/>
        <v>0</v>
      </c>
      <c r="EE112" s="46" t="b">
        <f t="shared" si="176"/>
        <v>0</v>
      </c>
      <c r="EF112" s="46" t="b">
        <f t="shared" si="177"/>
        <v>0</v>
      </c>
      <c r="EG112" s="46" t="b">
        <f t="shared" si="178"/>
        <v>0</v>
      </c>
      <c r="EH112" s="46" t="b">
        <f t="shared" si="179"/>
        <v>0</v>
      </c>
      <c r="EI112" s="46" t="b">
        <f t="shared" si="180"/>
        <v>0</v>
      </c>
      <c r="EK112" s="46" t="b">
        <f t="shared" si="181"/>
        <v>0</v>
      </c>
      <c r="EL112" s="46" t="b">
        <f t="shared" si="182"/>
        <v>0</v>
      </c>
      <c r="EM112" s="46" t="b">
        <f t="shared" si="183"/>
        <v>0</v>
      </c>
      <c r="EN112" s="46" t="b">
        <f t="shared" si="184"/>
        <v>0</v>
      </c>
      <c r="EO112" s="46" t="b">
        <f t="shared" si="185"/>
        <v>0</v>
      </c>
      <c r="EP112" s="46" t="b">
        <f t="shared" si="186"/>
        <v>0</v>
      </c>
      <c r="EQ112" s="46" t="b">
        <f t="shared" si="187"/>
        <v>0</v>
      </c>
      <c r="ER112" s="46" t="b">
        <f>OR(AA112='Tablas '!$T$4,AA112='Tablas '!$T$7,AA112='Tablas '!$T$8,AA112='Tablas '!$T$11)</f>
        <v>0</v>
      </c>
      <c r="ES112" s="46" t="str">
        <f t="shared" si="188"/>
        <v/>
      </c>
      <c r="ET112" s="46" t="str">
        <f t="shared" si="189"/>
        <v/>
      </c>
      <c r="EU112" s="46" t="str">
        <f t="shared" si="190"/>
        <v/>
      </c>
      <c r="EV112" s="46" t="b">
        <f t="shared" si="191"/>
        <v>0</v>
      </c>
      <c r="EW112" s="46" t="b">
        <f t="shared" si="192"/>
        <v>0</v>
      </c>
      <c r="EX112" s="46" t="b">
        <f t="shared" si="193"/>
        <v>0</v>
      </c>
      <c r="EY112" s="46" t="b">
        <f t="shared" si="194"/>
        <v>0</v>
      </c>
      <c r="EZ112" s="46" t="b">
        <f t="shared" si="195"/>
        <v>0</v>
      </c>
      <c r="FA112" s="46" t="b">
        <f t="shared" si="196"/>
        <v>0</v>
      </c>
      <c r="FB112" s="46" t="b">
        <f t="shared" si="197"/>
        <v>0</v>
      </c>
      <c r="FC112" s="46" t="str">
        <f t="shared" si="198"/>
        <v/>
      </c>
      <c r="FD112" s="46" t="str">
        <f t="shared" si="199"/>
        <v/>
      </c>
      <c r="FE112" s="46" t="b">
        <f t="shared" si="200"/>
        <v>0</v>
      </c>
      <c r="FF112" s="46" t="str">
        <f t="shared" si="201"/>
        <v/>
      </c>
      <c r="FG112" s="46" t="str">
        <f t="shared" si="202"/>
        <v/>
      </c>
      <c r="FH112" s="46" t="b">
        <f t="shared" si="203"/>
        <v>0</v>
      </c>
      <c r="FI112" s="46" t="str">
        <f t="shared" si="204"/>
        <v/>
      </c>
      <c r="FJ112" s="46" t="str">
        <f t="shared" si="205"/>
        <v/>
      </c>
      <c r="FK112" s="46" t="b">
        <f t="shared" si="206"/>
        <v>0</v>
      </c>
      <c r="FL112" s="46" t="str">
        <f t="shared" si="207"/>
        <v/>
      </c>
      <c r="FM112" s="46" t="str">
        <f t="shared" si="208"/>
        <v/>
      </c>
      <c r="FN112" s="46" t="b">
        <f t="shared" si="209"/>
        <v>0</v>
      </c>
      <c r="FO112" s="46" t="str">
        <f t="shared" si="210"/>
        <v/>
      </c>
      <c r="FP112" s="46" t="str">
        <f t="shared" si="211"/>
        <v/>
      </c>
      <c r="FQ112" s="46" t="b">
        <f t="shared" si="212"/>
        <v>0</v>
      </c>
      <c r="FR112" s="46" t="str">
        <f t="shared" si="213"/>
        <v/>
      </c>
      <c r="FS112" s="46" t="str">
        <f t="shared" si="214"/>
        <v/>
      </c>
      <c r="FT112" s="46" t="b">
        <f t="shared" si="215"/>
        <v>0</v>
      </c>
      <c r="FU112" s="46" t="str">
        <f t="shared" si="216"/>
        <v/>
      </c>
      <c r="FV112" s="46" t="str">
        <f t="shared" si="217"/>
        <v/>
      </c>
      <c r="FW112" s="46" t="b">
        <f t="shared" si="218"/>
        <v>0</v>
      </c>
      <c r="FX112" s="46" t="str">
        <f t="shared" si="219"/>
        <v/>
      </c>
      <c r="FY112" s="46" t="str">
        <f t="shared" si="220"/>
        <v/>
      </c>
      <c r="FZ112" s="46" t="b">
        <f t="shared" si="221"/>
        <v>0</v>
      </c>
      <c r="GA112" s="46" t="str">
        <f t="shared" si="222"/>
        <v/>
      </c>
      <c r="GB112" s="46" t="str">
        <f t="shared" si="223"/>
        <v/>
      </c>
      <c r="GC112" s="46" t="b">
        <f t="shared" si="224"/>
        <v>0</v>
      </c>
      <c r="GD112" s="46" t="str">
        <f t="shared" si="225"/>
        <v/>
      </c>
      <c r="GE112" s="46" t="str">
        <f t="shared" si="226"/>
        <v/>
      </c>
      <c r="GF112" s="46" t="b">
        <f t="shared" si="227"/>
        <v>0</v>
      </c>
      <c r="GG112" s="46" t="b">
        <f t="shared" si="228"/>
        <v>0</v>
      </c>
      <c r="GH112" s="46" t="str">
        <f t="shared" si="229"/>
        <v/>
      </c>
      <c r="GI112" s="46" t="str">
        <f t="shared" si="230"/>
        <v/>
      </c>
      <c r="GJ112" s="46" t="str">
        <f t="shared" si="231"/>
        <v/>
      </c>
      <c r="GK112" s="46" t="b">
        <f t="shared" si="232"/>
        <v>0</v>
      </c>
      <c r="GL112" s="46" t="str">
        <f t="shared" si="233"/>
        <v/>
      </c>
      <c r="GM112" s="46" t="str">
        <f t="shared" si="234"/>
        <v/>
      </c>
      <c r="GN112" s="46" t="str">
        <f t="shared" si="235"/>
        <v/>
      </c>
      <c r="GO112" s="46" t="b">
        <f t="shared" si="236"/>
        <v>0</v>
      </c>
      <c r="GP112" s="46" t="str">
        <f t="shared" si="237"/>
        <v/>
      </c>
      <c r="GQ112" s="46" t="str">
        <f t="shared" si="238"/>
        <v/>
      </c>
      <c r="GR112" s="46" t="b">
        <f t="shared" si="239"/>
        <v>0</v>
      </c>
      <c r="GS112" s="46" t="str">
        <f t="shared" si="240"/>
        <v/>
      </c>
      <c r="GT112" s="46" t="str">
        <f t="shared" si="241"/>
        <v/>
      </c>
      <c r="GU112" s="46" t="b">
        <f t="shared" si="242"/>
        <v>0</v>
      </c>
      <c r="GV112" s="46" t="b">
        <f t="shared" si="243"/>
        <v>0</v>
      </c>
      <c r="GW112" s="46" t="b">
        <f t="shared" si="244"/>
        <v>0</v>
      </c>
      <c r="GX112" s="46" t="b">
        <f t="shared" si="245"/>
        <v>0</v>
      </c>
      <c r="GY112" s="46" t="b">
        <f t="shared" si="246"/>
        <v>0</v>
      </c>
      <c r="GZ112" s="46" t="b">
        <f t="shared" si="247"/>
        <v>0</v>
      </c>
      <c r="HA112" s="46" t="b">
        <f t="shared" si="248"/>
        <v>0</v>
      </c>
      <c r="HB112" s="46" t="b">
        <f t="shared" si="249"/>
        <v>0</v>
      </c>
      <c r="HC112" s="46" t="b">
        <f t="shared" si="250"/>
        <v>0</v>
      </c>
      <c r="HD112" s="46" t="b">
        <f t="shared" si="251"/>
        <v>0</v>
      </c>
      <c r="HE112" s="46" t="b">
        <f t="shared" si="252"/>
        <v>0</v>
      </c>
      <c r="HF112" s="46" t="b">
        <f t="shared" si="253"/>
        <v>0</v>
      </c>
      <c r="HG112" s="46" t="b">
        <f t="shared" si="254"/>
        <v>0</v>
      </c>
      <c r="HH112" s="46" t="b">
        <f t="shared" si="255"/>
        <v>0</v>
      </c>
      <c r="HI112" s="46" t="b">
        <f t="shared" si="256"/>
        <v>0</v>
      </c>
      <c r="HJ112" s="46" t="b">
        <f t="shared" si="257"/>
        <v>0</v>
      </c>
      <c r="HK112" s="46" t="b">
        <f t="shared" si="258"/>
        <v>0</v>
      </c>
      <c r="HL112" s="46" t="b">
        <f t="shared" si="259"/>
        <v>0</v>
      </c>
      <c r="HM112" s="46" t="b">
        <f t="shared" si="260"/>
        <v>0</v>
      </c>
      <c r="HN112" s="46" t="b">
        <f t="shared" si="261"/>
        <v>0</v>
      </c>
      <c r="HO112" s="46" t="b">
        <f t="shared" si="262"/>
        <v>0</v>
      </c>
      <c r="HP112" s="46" t="b">
        <f t="shared" si="263"/>
        <v>0</v>
      </c>
      <c r="HQ112" s="46" t="str">
        <f t="shared" si="264"/>
        <v/>
      </c>
      <c r="HR112" s="46" t="str">
        <f t="shared" si="265"/>
        <v/>
      </c>
      <c r="HS112" s="46" t="str">
        <f t="shared" si="266"/>
        <v/>
      </c>
      <c r="HT112" s="46" t="b">
        <f t="shared" si="267"/>
        <v>0</v>
      </c>
      <c r="HU112" s="46" t="b">
        <f t="shared" si="268"/>
        <v>0</v>
      </c>
      <c r="HV112" s="46" t="b">
        <f t="shared" si="269"/>
        <v>0</v>
      </c>
      <c r="HW112" s="46" t="b">
        <f t="shared" si="270"/>
        <v>0</v>
      </c>
      <c r="HX112" s="46" t="b">
        <f t="shared" si="271"/>
        <v>0</v>
      </c>
      <c r="HY112" s="46" t="b">
        <f t="shared" si="272"/>
        <v>0</v>
      </c>
      <c r="HZ112" s="46" t="b">
        <f t="shared" si="273"/>
        <v>0</v>
      </c>
      <c r="IA112" s="46" t="str">
        <f t="shared" si="274"/>
        <v/>
      </c>
      <c r="IB112" s="46" t="str">
        <f t="shared" si="275"/>
        <v/>
      </c>
      <c r="IC112" s="46" t="str">
        <f t="shared" si="276"/>
        <v/>
      </c>
      <c r="ID112" s="46" t="str">
        <f t="shared" si="277"/>
        <v/>
      </c>
      <c r="IE112" s="46" t="b">
        <f t="shared" si="278"/>
        <v>0</v>
      </c>
      <c r="IF112" s="46" t="str">
        <f t="shared" si="279"/>
        <v/>
      </c>
      <c r="IG112" s="46" t="str">
        <f t="shared" si="280"/>
        <v/>
      </c>
      <c r="IH112" s="46" t="b">
        <f t="shared" si="281"/>
        <v>0</v>
      </c>
      <c r="II112" s="46" t="b">
        <f t="shared" si="282"/>
        <v>0</v>
      </c>
      <c r="IJ112" s="46" t="b">
        <f t="shared" si="283"/>
        <v>0</v>
      </c>
      <c r="IK112" s="46" t="str">
        <f t="shared" si="284"/>
        <v/>
      </c>
      <c r="IL112" s="46" t="str">
        <f t="shared" si="285"/>
        <v/>
      </c>
      <c r="IM112" s="46" t="b">
        <f t="shared" si="286"/>
        <v>0</v>
      </c>
      <c r="IN112" s="46" t="b">
        <f t="shared" si="287"/>
        <v>0</v>
      </c>
      <c r="IO112" s="46" t="b">
        <f t="shared" si="288"/>
        <v>0</v>
      </c>
      <c r="IP112" s="46" t="b">
        <f t="shared" si="289"/>
        <v>0</v>
      </c>
      <c r="IQ112" s="46" t="b">
        <f t="shared" si="290"/>
        <v>0</v>
      </c>
      <c r="IR112" s="46" t="b">
        <f t="shared" si="291"/>
        <v>0</v>
      </c>
      <c r="IS112" s="46" t="b">
        <f t="shared" si="292"/>
        <v>0</v>
      </c>
      <c r="IT112" s="46" t="b">
        <f t="shared" si="293"/>
        <v>0</v>
      </c>
      <c r="IU112" s="46" t="b">
        <f t="shared" si="294"/>
        <v>0</v>
      </c>
      <c r="IV112" s="46" t="b">
        <f t="shared" si="295"/>
        <v>0</v>
      </c>
      <c r="IW112" s="46" t="b">
        <f t="shared" si="296"/>
        <v>0</v>
      </c>
      <c r="IX112" s="46" t="b">
        <f t="shared" si="297"/>
        <v>0</v>
      </c>
      <c r="IY112" s="46" t="b">
        <f t="shared" si="298"/>
        <v>0</v>
      </c>
    </row>
    <row r="113" spans="2:259" x14ac:dyDescent="0.3">
      <c r="B113" s="48">
        <v>101</v>
      </c>
      <c r="C113" s="61" t="str">
        <f t="shared" si="164"/>
        <v/>
      </c>
      <c r="D113" s="53"/>
      <c r="E113" s="52"/>
      <c r="F113" s="112"/>
      <c r="G113" s="52"/>
      <c r="H113" s="53"/>
      <c r="I113" s="52"/>
      <c r="J113" s="52"/>
      <c r="K113" s="53"/>
      <c r="L113" s="55"/>
      <c r="M113" s="108"/>
      <c r="N113" s="56"/>
      <c r="O113" s="52"/>
      <c r="P113" s="52"/>
      <c r="Q113" s="52"/>
      <c r="R113" s="52"/>
      <c r="S113" s="52"/>
      <c r="T113" s="53"/>
      <c r="U113" s="52"/>
      <c r="V113" s="52"/>
      <c r="W113" s="55"/>
      <c r="X113" s="55"/>
      <c r="Y113" s="52"/>
      <c r="Z113" s="55"/>
      <c r="AA113" s="52"/>
      <c r="AB113" s="53"/>
      <c r="AC113" s="53"/>
      <c r="AD113" s="53"/>
      <c r="AE113" s="57"/>
      <c r="AF113" s="113"/>
      <c r="AG113" s="57"/>
      <c r="AH113" s="58"/>
      <c r="AI113" s="58"/>
      <c r="AJ113" s="58"/>
      <c r="AK113" s="114"/>
      <c r="AL113" s="58"/>
      <c r="AM113" s="114"/>
      <c r="AN113" s="58"/>
      <c r="AO113" s="114"/>
      <c r="AP113" s="58"/>
      <c r="AQ113" s="114"/>
      <c r="AR113" s="58"/>
      <c r="AS113" s="114"/>
      <c r="AT113" s="58"/>
      <c r="AU113" s="114"/>
      <c r="AV113" s="58"/>
      <c r="AW113" s="114"/>
      <c r="AX113" s="58"/>
      <c r="AY113" s="114"/>
      <c r="AZ113" s="58"/>
      <c r="BA113" s="114"/>
      <c r="BB113" s="58"/>
      <c r="BC113" s="114"/>
      <c r="BD113" s="58"/>
      <c r="BE113" s="58"/>
      <c r="BF113" s="58"/>
      <c r="BG113" s="59"/>
      <c r="BH113" s="58"/>
      <c r="BI113" s="114"/>
      <c r="BJ113" s="53"/>
      <c r="BK113" s="58"/>
      <c r="BL113" s="114"/>
      <c r="BM113" s="58"/>
      <c r="BN113" s="114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3"/>
      <c r="CL113" s="58"/>
      <c r="CM113" s="58"/>
      <c r="CN113" s="60"/>
      <c r="CO113" s="57"/>
      <c r="CP113" s="58"/>
      <c r="CQ113" s="60"/>
      <c r="CR113" s="57"/>
      <c r="CS113" s="58"/>
      <c r="CT113" s="59"/>
      <c r="CU113" s="58"/>
      <c r="CV113" s="59"/>
      <c r="CW113" s="58"/>
      <c r="CX113" s="59"/>
      <c r="CY113" s="58"/>
      <c r="CZ113" s="58"/>
      <c r="DA113" s="58"/>
      <c r="DB113" s="53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7"/>
      <c r="DO113" s="57"/>
      <c r="DP113" s="57"/>
      <c r="DQ113" s="76" t="str">
        <f t="shared" si="165"/>
        <v/>
      </c>
      <c r="DR113" s="53"/>
      <c r="DS113" s="46" t="b">
        <f t="shared" si="166"/>
        <v>0</v>
      </c>
      <c r="DT113" s="46" t="str">
        <f t="shared" si="167"/>
        <v/>
      </c>
      <c r="DU113" s="46" t="b">
        <f t="shared" si="168"/>
        <v>0</v>
      </c>
      <c r="DV113" s="46" t="b">
        <f t="shared" si="169"/>
        <v>0</v>
      </c>
      <c r="DW113" s="46" t="b">
        <f t="shared" si="170"/>
        <v>0</v>
      </c>
      <c r="DY113" s="46" t="b">
        <f t="shared" si="171"/>
        <v>0</v>
      </c>
      <c r="DZ113" s="46" t="b">
        <f t="shared" si="172"/>
        <v>0</v>
      </c>
      <c r="EB113" s="46" t="b">
        <f t="shared" si="173"/>
        <v>0</v>
      </c>
      <c r="EC113" s="46" t="b">
        <f t="shared" si="174"/>
        <v>0</v>
      </c>
      <c r="ED113" s="46" t="b">
        <f t="shared" si="175"/>
        <v>0</v>
      </c>
      <c r="EE113" s="46" t="b">
        <f t="shared" si="176"/>
        <v>0</v>
      </c>
      <c r="EF113" s="46" t="b">
        <f t="shared" si="177"/>
        <v>0</v>
      </c>
      <c r="EG113" s="46" t="b">
        <f t="shared" si="178"/>
        <v>0</v>
      </c>
      <c r="EH113" s="46" t="b">
        <f t="shared" si="179"/>
        <v>0</v>
      </c>
      <c r="EI113" s="46" t="b">
        <f t="shared" si="180"/>
        <v>0</v>
      </c>
      <c r="EK113" s="46" t="b">
        <f t="shared" si="181"/>
        <v>0</v>
      </c>
      <c r="EL113" s="46" t="b">
        <f t="shared" si="182"/>
        <v>0</v>
      </c>
      <c r="EM113" s="46" t="b">
        <f t="shared" si="183"/>
        <v>0</v>
      </c>
      <c r="EN113" s="46" t="b">
        <f t="shared" si="184"/>
        <v>0</v>
      </c>
      <c r="EO113" s="46" t="b">
        <f t="shared" si="185"/>
        <v>0</v>
      </c>
      <c r="EP113" s="46" t="b">
        <f t="shared" si="186"/>
        <v>0</v>
      </c>
      <c r="EQ113" s="46" t="b">
        <f t="shared" si="187"/>
        <v>0</v>
      </c>
      <c r="ER113" s="46" t="b">
        <f>OR(AA113='Tablas '!$T$4,AA113='Tablas '!$T$7,AA113='Tablas '!$T$8,AA113='Tablas '!$T$11)</f>
        <v>0</v>
      </c>
      <c r="ES113" s="46" t="str">
        <f t="shared" si="188"/>
        <v/>
      </c>
      <c r="ET113" s="46" t="str">
        <f t="shared" si="189"/>
        <v/>
      </c>
      <c r="EU113" s="46" t="str">
        <f t="shared" si="190"/>
        <v/>
      </c>
      <c r="EV113" s="46" t="b">
        <f t="shared" si="191"/>
        <v>0</v>
      </c>
      <c r="EW113" s="46" t="b">
        <f t="shared" si="192"/>
        <v>0</v>
      </c>
      <c r="EX113" s="46" t="b">
        <f t="shared" si="193"/>
        <v>0</v>
      </c>
      <c r="EY113" s="46" t="b">
        <f t="shared" si="194"/>
        <v>0</v>
      </c>
      <c r="EZ113" s="46" t="b">
        <f t="shared" si="195"/>
        <v>0</v>
      </c>
      <c r="FA113" s="46" t="b">
        <f t="shared" si="196"/>
        <v>0</v>
      </c>
      <c r="FB113" s="46" t="b">
        <f t="shared" si="197"/>
        <v>0</v>
      </c>
      <c r="FC113" s="46" t="str">
        <f t="shared" si="198"/>
        <v/>
      </c>
      <c r="FD113" s="46" t="str">
        <f t="shared" si="199"/>
        <v/>
      </c>
      <c r="FE113" s="46" t="b">
        <f t="shared" si="200"/>
        <v>0</v>
      </c>
      <c r="FF113" s="46" t="str">
        <f t="shared" si="201"/>
        <v/>
      </c>
      <c r="FG113" s="46" t="str">
        <f t="shared" si="202"/>
        <v/>
      </c>
      <c r="FH113" s="46" t="b">
        <f t="shared" si="203"/>
        <v>0</v>
      </c>
      <c r="FI113" s="46" t="str">
        <f t="shared" si="204"/>
        <v/>
      </c>
      <c r="FJ113" s="46" t="str">
        <f t="shared" si="205"/>
        <v/>
      </c>
      <c r="FK113" s="46" t="b">
        <f t="shared" si="206"/>
        <v>0</v>
      </c>
      <c r="FL113" s="46" t="str">
        <f t="shared" si="207"/>
        <v/>
      </c>
      <c r="FM113" s="46" t="str">
        <f t="shared" si="208"/>
        <v/>
      </c>
      <c r="FN113" s="46" t="b">
        <f t="shared" si="209"/>
        <v>0</v>
      </c>
      <c r="FO113" s="46" t="str">
        <f t="shared" si="210"/>
        <v/>
      </c>
      <c r="FP113" s="46" t="str">
        <f t="shared" si="211"/>
        <v/>
      </c>
      <c r="FQ113" s="46" t="b">
        <f t="shared" si="212"/>
        <v>0</v>
      </c>
      <c r="FR113" s="46" t="str">
        <f t="shared" si="213"/>
        <v/>
      </c>
      <c r="FS113" s="46" t="str">
        <f t="shared" si="214"/>
        <v/>
      </c>
      <c r="FT113" s="46" t="b">
        <f t="shared" si="215"/>
        <v>0</v>
      </c>
      <c r="FU113" s="46" t="str">
        <f t="shared" si="216"/>
        <v/>
      </c>
      <c r="FV113" s="46" t="str">
        <f t="shared" si="217"/>
        <v/>
      </c>
      <c r="FW113" s="46" t="b">
        <f t="shared" si="218"/>
        <v>0</v>
      </c>
      <c r="FX113" s="46" t="str">
        <f t="shared" si="219"/>
        <v/>
      </c>
      <c r="FY113" s="46" t="str">
        <f t="shared" si="220"/>
        <v/>
      </c>
      <c r="FZ113" s="46" t="b">
        <f t="shared" si="221"/>
        <v>0</v>
      </c>
      <c r="GA113" s="46" t="str">
        <f t="shared" si="222"/>
        <v/>
      </c>
      <c r="GB113" s="46" t="str">
        <f t="shared" si="223"/>
        <v/>
      </c>
      <c r="GC113" s="46" t="b">
        <f t="shared" si="224"/>
        <v>0</v>
      </c>
      <c r="GD113" s="46" t="str">
        <f t="shared" si="225"/>
        <v/>
      </c>
      <c r="GE113" s="46" t="str">
        <f t="shared" si="226"/>
        <v/>
      </c>
      <c r="GF113" s="46" t="b">
        <f t="shared" si="227"/>
        <v>0</v>
      </c>
      <c r="GG113" s="46" t="b">
        <f t="shared" si="228"/>
        <v>0</v>
      </c>
      <c r="GH113" s="46" t="str">
        <f t="shared" si="229"/>
        <v/>
      </c>
      <c r="GI113" s="46" t="str">
        <f t="shared" si="230"/>
        <v/>
      </c>
      <c r="GJ113" s="46" t="str">
        <f t="shared" si="231"/>
        <v/>
      </c>
      <c r="GK113" s="46" t="b">
        <f t="shared" si="232"/>
        <v>0</v>
      </c>
      <c r="GL113" s="46" t="str">
        <f t="shared" si="233"/>
        <v/>
      </c>
      <c r="GM113" s="46" t="str">
        <f t="shared" si="234"/>
        <v/>
      </c>
      <c r="GN113" s="46" t="str">
        <f t="shared" si="235"/>
        <v/>
      </c>
      <c r="GO113" s="46" t="b">
        <f t="shared" si="236"/>
        <v>0</v>
      </c>
      <c r="GP113" s="46" t="str">
        <f t="shared" si="237"/>
        <v/>
      </c>
      <c r="GQ113" s="46" t="str">
        <f t="shared" si="238"/>
        <v/>
      </c>
      <c r="GR113" s="46" t="b">
        <f t="shared" si="239"/>
        <v>0</v>
      </c>
      <c r="GS113" s="46" t="str">
        <f t="shared" si="240"/>
        <v/>
      </c>
      <c r="GT113" s="46" t="str">
        <f t="shared" si="241"/>
        <v/>
      </c>
      <c r="GU113" s="46" t="b">
        <f t="shared" si="242"/>
        <v>0</v>
      </c>
      <c r="GV113" s="46" t="b">
        <f t="shared" si="243"/>
        <v>0</v>
      </c>
      <c r="GW113" s="46" t="b">
        <f t="shared" si="244"/>
        <v>0</v>
      </c>
      <c r="GX113" s="46" t="b">
        <f t="shared" si="245"/>
        <v>0</v>
      </c>
      <c r="GY113" s="46" t="b">
        <f t="shared" si="246"/>
        <v>0</v>
      </c>
      <c r="GZ113" s="46" t="b">
        <f t="shared" si="247"/>
        <v>0</v>
      </c>
      <c r="HA113" s="46" t="b">
        <f t="shared" si="248"/>
        <v>0</v>
      </c>
      <c r="HB113" s="46" t="b">
        <f t="shared" si="249"/>
        <v>0</v>
      </c>
      <c r="HC113" s="46" t="b">
        <f t="shared" si="250"/>
        <v>0</v>
      </c>
      <c r="HD113" s="46" t="b">
        <f t="shared" si="251"/>
        <v>0</v>
      </c>
      <c r="HE113" s="46" t="b">
        <f t="shared" si="252"/>
        <v>0</v>
      </c>
      <c r="HF113" s="46" t="b">
        <f t="shared" si="253"/>
        <v>0</v>
      </c>
      <c r="HG113" s="46" t="b">
        <f t="shared" si="254"/>
        <v>0</v>
      </c>
      <c r="HH113" s="46" t="b">
        <f t="shared" si="255"/>
        <v>0</v>
      </c>
      <c r="HI113" s="46" t="b">
        <f t="shared" si="256"/>
        <v>0</v>
      </c>
      <c r="HJ113" s="46" t="b">
        <f t="shared" si="257"/>
        <v>0</v>
      </c>
      <c r="HK113" s="46" t="b">
        <f t="shared" si="258"/>
        <v>0</v>
      </c>
      <c r="HL113" s="46" t="b">
        <f t="shared" si="259"/>
        <v>0</v>
      </c>
      <c r="HM113" s="46" t="b">
        <f t="shared" si="260"/>
        <v>0</v>
      </c>
      <c r="HN113" s="46" t="b">
        <f t="shared" si="261"/>
        <v>0</v>
      </c>
      <c r="HO113" s="46" t="b">
        <f t="shared" si="262"/>
        <v>0</v>
      </c>
      <c r="HP113" s="46" t="b">
        <f t="shared" si="263"/>
        <v>0</v>
      </c>
      <c r="HQ113" s="46" t="str">
        <f t="shared" si="264"/>
        <v/>
      </c>
      <c r="HR113" s="46" t="str">
        <f t="shared" si="265"/>
        <v/>
      </c>
      <c r="HS113" s="46" t="str">
        <f t="shared" si="266"/>
        <v/>
      </c>
      <c r="HT113" s="46" t="b">
        <f t="shared" si="267"/>
        <v>0</v>
      </c>
      <c r="HU113" s="46" t="b">
        <f t="shared" si="268"/>
        <v>0</v>
      </c>
      <c r="HV113" s="46" t="b">
        <f t="shared" si="269"/>
        <v>0</v>
      </c>
      <c r="HW113" s="46" t="b">
        <f t="shared" si="270"/>
        <v>0</v>
      </c>
      <c r="HX113" s="46" t="b">
        <f t="shared" si="271"/>
        <v>0</v>
      </c>
      <c r="HY113" s="46" t="b">
        <f t="shared" si="272"/>
        <v>0</v>
      </c>
      <c r="HZ113" s="46" t="b">
        <f t="shared" si="273"/>
        <v>0</v>
      </c>
      <c r="IA113" s="46" t="str">
        <f t="shared" si="274"/>
        <v/>
      </c>
      <c r="IB113" s="46" t="str">
        <f t="shared" si="275"/>
        <v/>
      </c>
      <c r="IC113" s="46" t="str">
        <f t="shared" si="276"/>
        <v/>
      </c>
      <c r="ID113" s="46" t="str">
        <f t="shared" si="277"/>
        <v/>
      </c>
      <c r="IE113" s="46" t="b">
        <f t="shared" si="278"/>
        <v>0</v>
      </c>
      <c r="IF113" s="46" t="str">
        <f t="shared" si="279"/>
        <v/>
      </c>
      <c r="IG113" s="46" t="str">
        <f t="shared" si="280"/>
        <v/>
      </c>
      <c r="IH113" s="46" t="b">
        <f t="shared" si="281"/>
        <v>0</v>
      </c>
      <c r="II113" s="46" t="b">
        <f t="shared" si="282"/>
        <v>0</v>
      </c>
      <c r="IJ113" s="46" t="b">
        <f t="shared" si="283"/>
        <v>0</v>
      </c>
      <c r="IK113" s="46" t="str">
        <f t="shared" si="284"/>
        <v/>
      </c>
      <c r="IL113" s="46" t="str">
        <f t="shared" si="285"/>
        <v/>
      </c>
      <c r="IM113" s="46" t="b">
        <f t="shared" si="286"/>
        <v>0</v>
      </c>
      <c r="IN113" s="46" t="b">
        <f t="shared" si="287"/>
        <v>0</v>
      </c>
      <c r="IO113" s="46" t="b">
        <f t="shared" si="288"/>
        <v>0</v>
      </c>
      <c r="IP113" s="46" t="b">
        <f t="shared" si="289"/>
        <v>0</v>
      </c>
      <c r="IQ113" s="46" t="b">
        <f t="shared" si="290"/>
        <v>0</v>
      </c>
      <c r="IR113" s="46" t="b">
        <f t="shared" si="291"/>
        <v>0</v>
      </c>
      <c r="IS113" s="46" t="b">
        <f t="shared" si="292"/>
        <v>0</v>
      </c>
      <c r="IT113" s="46" t="b">
        <f t="shared" si="293"/>
        <v>0</v>
      </c>
      <c r="IU113" s="46" t="b">
        <f t="shared" si="294"/>
        <v>0</v>
      </c>
      <c r="IV113" s="46" t="b">
        <f t="shared" si="295"/>
        <v>0</v>
      </c>
      <c r="IW113" s="46" t="b">
        <f t="shared" si="296"/>
        <v>0</v>
      </c>
      <c r="IX113" s="46" t="b">
        <f t="shared" si="297"/>
        <v>0</v>
      </c>
      <c r="IY113" s="46" t="b">
        <f t="shared" si="298"/>
        <v>0</v>
      </c>
    </row>
    <row r="114" spans="2:259" x14ac:dyDescent="0.3">
      <c r="B114" s="48">
        <v>102</v>
      </c>
      <c r="C114" s="61" t="str">
        <f t="shared" si="164"/>
        <v/>
      </c>
      <c r="D114" s="53"/>
      <c r="E114" s="52"/>
      <c r="F114" s="112"/>
      <c r="G114" s="52"/>
      <c r="H114" s="53"/>
      <c r="I114" s="52"/>
      <c r="J114" s="52"/>
      <c r="K114" s="53"/>
      <c r="L114" s="55"/>
      <c r="M114" s="108"/>
      <c r="N114" s="56"/>
      <c r="O114" s="52"/>
      <c r="P114" s="52"/>
      <c r="Q114" s="52"/>
      <c r="R114" s="52"/>
      <c r="S114" s="52"/>
      <c r="T114" s="53"/>
      <c r="U114" s="52"/>
      <c r="V114" s="52"/>
      <c r="W114" s="55"/>
      <c r="X114" s="55"/>
      <c r="Y114" s="52"/>
      <c r="Z114" s="55"/>
      <c r="AA114" s="52"/>
      <c r="AB114" s="53"/>
      <c r="AC114" s="53"/>
      <c r="AD114" s="53"/>
      <c r="AE114" s="57"/>
      <c r="AF114" s="113"/>
      <c r="AG114" s="57"/>
      <c r="AH114" s="58"/>
      <c r="AI114" s="58"/>
      <c r="AJ114" s="58"/>
      <c r="AK114" s="114"/>
      <c r="AL114" s="58"/>
      <c r="AM114" s="114"/>
      <c r="AN114" s="58"/>
      <c r="AO114" s="114"/>
      <c r="AP114" s="58"/>
      <c r="AQ114" s="114"/>
      <c r="AR114" s="58"/>
      <c r="AS114" s="114"/>
      <c r="AT114" s="58"/>
      <c r="AU114" s="114"/>
      <c r="AV114" s="58"/>
      <c r="AW114" s="114"/>
      <c r="AX114" s="58"/>
      <c r="AY114" s="114"/>
      <c r="AZ114" s="58"/>
      <c r="BA114" s="114"/>
      <c r="BB114" s="58"/>
      <c r="BC114" s="114"/>
      <c r="BD114" s="58"/>
      <c r="BE114" s="58"/>
      <c r="BF114" s="58"/>
      <c r="BG114" s="59"/>
      <c r="BH114" s="58"/>
      <c r="BI114" s="114"/>
      <c r="BJ114" s="53"/>
      <c r="BK114" s="58"/>
      <c r="BL114" s="114"/>
      <c r="BM114" s="58"/>
      <c r="BN114" s="114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3"/>
      <c r="CL114" s="58"/>
      <c r="CM114" s="58"/>
      <c r="CN114" s="60"/>
      <c r="CO114" s="57"/>
      <c r="CP114" s="58"/>
      <c r="CQ114" s="60"/>
      <c r="CR114" s="57"/>
      <c r="CS114" s="58"/>
      <c r="CT114" s="59"/>
      <c r="CU114" s="58"/>
      <c r="CV114" s="59"/>
      <c r="CW114" s="58"/>
      <c r="CX114" s="59"/>
      <c r="CY114" s="58"/>
      <c r="CZ114" s="58"/>
      <c r="DA114" s="58"/>
      <c r="DB114" s="53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7"/>
      <c r="DO114" s="57"/>
      <c r="DP114" s="57"/>
      <c r="DQ114" s="76" t="str">
        <f t="shared" si="165"/>
        <v/>
      </c>
      <c r="DR114" s="53"/>
      <c r="DS114" s="46" t="b">
        <f t="shared" si="166"/>
        <v>0</v>
      </c>
      <c r="DT114" s="46" t="str">
        <f t="shared" si="167"/>
        <v/>
      </c>
      <c r="DU114" s="46" t="b">
        <f t="shared" si="168"/>
        <v>0</v>
      </c>
      <c r="DV114" s="46" t="b">
        <f t="shared" si="169"/>
        <v>0</v>
      </c>
      <c r="DW114" s="46" t="b">
        <f t="shared" si="170"/>
        <v>0</v>
      </c>
      <c r="DY114" s="46" t="b">
        <f t="shared" si="171"/>
        <v>0</v>
      </c>
      <c r="DZ114" s="46" t="b">
        <f t="shared" si="172"/>
        <v>0</v>
      </c>
      <c r="EB114" s="46" t="b">
        <f t="shared" si="173"/>
        <v>0</v>
      </c>
      <c r="EC114" s="46" t="b">
        <f t="shared" si="174"/>
        <v>0</v>
      </c>
      <c r="ED114" s="46" t="b">
        <f t="shared" si="175"/>
        <v>0</v>
      </c>
      <c r="EE114" s="46" t="b">
        <f t="shared" si="176"/>
        <v>0</v>
      </c>
      <c r="EF114" s="46" t="b">
        <f t="shared" si="177"/>
        <v>0</v>
      </c>
      <c r="EG114" s="46" t="b">
        <f t="shared" si="178"/>
        <v>0</v>
      </c>
      <c r="EH114" s="46" t="b">
        <f t="shared" si="179"/>
        <v>0</v>
      </c>
      <c r="EI114" s="46" t="b">
        <f t="shared" si="180"/>
        <v>0</v>
      </c>
      <c r="EK114" s="46" t="b">
        <f t="shared" si="181"/>
        <v>0</v>
      </c>
      <c r="EL114" s="46" t="b">
        <f t="shared" si="182"/>
        <v>0</v>
      </c>
      <c r="EM114" s="46" t="b">
        <f t="shared" si="183"/>
        <v>0</v>
      </c>
      <c r="EN114" s="46" t="b">
        <f t="shared" si="184"/>
        <v>0</v>
      </c>
      <c r="EO114" s="46" t="b">
        <f t="shared" si="185"/>
        <v>0</v>
      </c>
      <c r="EP114" s="46" t="b">
        <f t="shared" si="186"/>
        <v>0</v>
      </c>
      <c r="EQ114" s="46" t="b">
        <f t="shared" si="187"/>
        <v>0</v>
      </c>
      <c r="ER114" s="46" t="b">
        <f>OR(AA114='Tablas '!$T$4,AA114='Tablas '!$T$7,AA114='Tablas '!$T$8,AA114='Tablas '!$T$11)</f>
        <v>0</v>
      </c>
      <c r="ES114" s="46" t="str">
        <f t="shared" si="188"/>
        <v/>
      </c>
      <c r="ET114" s="46" t="str">
        <f t="shared" si="189"/>
        <v/>
      </c>
      <c r="EU114" s="46" t="str">
        <f t="shared" si="190"/>
        <v/>
      </c>
      <c r="EV114" s="46" t="b">
        <f t="shared" si="191"/>
        <v>0</v>
      </c>
      <c r="EW114" s="46" t="b">
        <f t="shared" si="192"/>
        <v>0</v>
      </c>
      <c r="EX114" s="46" t="b">
        <f t="shared" si="193"/>
        <v>0</v>
      </c>
      <c r="EY114" s="46" t="b">
        <f t="shared" si="194"/>
        <v>0</v>
      </c>
      <c r="EZ114" s="46" t="b">
        <f t="shared" si="195"/>
        <v>0</v>
      </c>
      <c r="FA114" s="46" t="b">
        <f t="shared" si="196"/>
        <v>0</v>
      </c>
      <c r="FB114" s="46" t="b">
        <f t="shared" si="197"/>
        <v>0</v>
      </c>
      <c r="FC114" s="46" t="str">
        <f t="shared" si="198"/>
        <v/>
      </c>
      <c r="FD114" s="46" t="str">
        <f t="shared" si="199"/>
        <v/>
      </c>
      <c r="FE114" s="46" t="b">
        <f t="shared" si="200"/>
        <v>0</v>
      </c>
      <c r="FF114" s="46" t="str">
        <f t="shared" si="201"/>
        <v/>
      </c>
      <c r="FG114" s="46" t="str">
        <f t="shared" si="202"/>
        <v/>
      </c>
      <c r="FH114" s="46" t="b">
        <f t="shared" si="203"/>
        <v>0</v>
      </c>
      <c r="FI114" s="46" t="str">
        <f t="shared" si="204"/>
        <v/>
      </c>
      <c r="FJ114" s="46" t="str">
        <f t="shared" si="205"/>
        <v/>
      </c>
      <c r="FK114" s="46" t="b">
        <f t="shared" si="206"/>
        <v>0</v>
      </c>
      <c r="FL114" s="46" t="str">
        <f t="shared" si="207"/>
        <v/>
      </c>
      <c r="FM114" s="46" t="str">
        <f t="shared" si="208"/>
        <v/>
      </c>
      <c r="FN114" s="46" t="b">
        <f t="shared" si="209"/>
        <v>0</v>
      </c>
      <c r="FO114" s="46" t="str">
        <f t="shared" si="210"/>
        <v/>
      </c>
      <c r="FP114" s="46" t="str">
        <f t="shared" si="211"/>
        <v/>
      </c>
      <c r="FQ114" s="46" t="b">
        <f t="shared" si="212"/>
        <v>0</v>
      </c>
      <c r="FR114" s="46" t="str">
        <f t="shared" si="213"/>
        <v/>
      </c>
      <c r="FS114" s="46" t="str">
        <f t="shared" si="214"/>
        <v/>
      </c>
      <c r="FT114" s="46" t="b">
        <f t="shared" si="215"/>
        <v>0</v>
      </c>
      <c r="FU114" s="46" t="str">
        <f t="shared" si="216"/>
        <v/>
      </c>
      <c r="FV114" s="46" t="str">
        <f t="shared" si="217"/>
        <v/>
      </c>
      <c r="FW114" s="46" t="b">
        <f t="shared" si="218"/>
        <v>0</v>
      </c>
      <c r="FX114" s="46" t="str">
        <f t="shared" si="219"/>
        <v/>
      </c>
      <c r="FY114" s="46" t="str">
        <f t="shared" si="220"/>
        <v/>
      </c>
      <c r="FZ114" s="46" t="b">
        <f t="shared" si="221"/>
        <v>0</v>
      </c>
      <c r="GA114" s="46" t="str">
        <f t="shared" si="222"/>
        <v/>
      </c>
      <c r="GB114" s="46" t="str">
        <f t="shared" si="223"/>
        <v/>
      </c>
      <c r="GC114" s="46" t="b">
        <f t="shared" si="224"/>
        <v>0</v>
      </c>
      <c r="GD114" s="46" t="str">
        <f t="shared" si="225"/>
        <v/>
      </c>
      <c r="GE114" s="46" t="str">
        <f t="shared" si="226"/>
        <v/>
      </c>
      <c r="GF114" s="46" t="b">
        <f t="shared" si="227"/>
        <v>0</v>
      </c>
      <c r="GG114" s="46" t="b">
        <f t="shared" si="228"/>
        <v>0</v>
      </c>
      <c r="GH114" s="46" t="str">
        <f t="shared" si="229"/>
        <v/>
      </c>
      <c r="GI114" s="46" t="str">
        <f t="shared" si="230"/>
        <v/>
      </c>
      <c r="GJ114" s="46" t="str">
        <f t="shared" si="231"/>
        <v/>
      </c>
      <c r="GK114" s="46" t="b">
        <f t="shared" si="232"/>
        <v>0</v>
      </c>
      <c r="GL114" s="46" t="str">
        <f t="shared" si="233"/>
        <v/>
      </c>
      <c r="GM114" s="46" t="str">
        <f t="shared" si="234"/>
        <v/>
      </c>
      <c r="GN114" s="46" t="str">
        <f t="shared" si="235"/>
        <v/>
      </c>
      <c r="GO114" s="46" t="b">
        <f t="shared" si="236"/>
        <v>0</v>
      </c>
      <c r="GP114" s="46" t="str">
        <f t="shared" si="237"/>
        <v/>
      </c>
      <c r="GQ114" s="46" t="str">
        <f t="shared" si="238"/>
        <v/>
      </c>
      <c r="GR114" s="46" t="b">
        <f t="shared" si="239"/>
        <v>0</v>
      </c>
      <c r="GS114" s="46" t="str">
        <f t="shared" si="240"/>
        <v/>
      </c>
      <c r="GT114" s="46" t="str">
        <f t="shared" si="241"/>
        <v/>
      </c>
      <c r="GU114" s="46" t="b">
        <f t="shared" si="242"/>
        <v>0</v>
      </c>
      <c r="GV114" s="46" t="b">
        <f t="shared" si="243"/>
        <v>0</v>
      </c>
      <c r="GW114" s="46" t="b">
        <f t="shared" si="244"/>
        <v>0</v>
      </c>
      <c r="GX114" s="46" t="b">
        <f t="shared" si="245"/>
        <v>0</v>
      </c>
      <c r="GY114" s="46" t="b">
        <f t="shared" si="246"/>
        <v>0</v>
      </c>
      <c r="GZ114" s="46" t="b">
        <f t="shared" si="247"/>
        <v>0</v>
      </c>
      <c r="HA114" s="46" t="b">
        <f t="shared" si="248"/>
        <v>0</v>
      </c>
      <c r="HB114" s="46" t="b">
        <f t="shared" si="249"/>
        <v>0</v>
      </c>
      <c r="HC114" s="46" t="b">
        <f t="shared" si="250"/>
        <v>0</v>
      </c>
      <c r="HD114" s="46" t="b">
        <f t="shared" si="251"/>
        <v>0</v>
      </c>
      <c r="HE114" s="46" t="b">
        <f t="shared" si="252"/>
        <v>0</v>
      </c>
      <c r="HF114" s="46" t="b">
        <f t="shared" si="253"/>
        <v>0</v>
      </c>
      <c r="HG114" s="46" t="b">
        <f t="shared" si="254"/>
        <v>0</v>
      </c>
      <c r="HH114" s="46" t="b">
        <f t="shared" si="255"/>
        <v>0</v>
      </c>
      <c r="HI114" s="46" t="b">
        <f t="shared" si="256"/>
        <v>0</v>
      </c>
      <c r="HJ114" s="46" t="b">
        <f t="shared" si="257"/>
        <v>0</v>
      </c>
      <c r="HK114" s="46" t="b">
        <f t="shared" si="258"/>
        <v>0</v>
      </c>
      <c r="HL114" s="46" t="b">
        <f t="shared" si="259"/>
        <v>0</v>
      </c>
      <c r="HM114" s="46" t="b">
        <f t="shared" si="260"/>
        <v>0</v>
      </c>
      <c r="HN114" s="46" t="b">
        <f t="shared" si="261"/>
        <v>0</v>
      </c>
      <c r="HO114" s="46" t="b">
        <f t="shared" si="262"/>
        <v>0</v>
      </c>
      <c r="HP114" s="46" t="b">
        <f t="shared" si="263"/>
        <v>0</v>
      </c>
      <c r="HQ114" s="46" t="str">
        <f t="shared" si="264"/>
        <v/>
      </c>
      <c r="HR114" s="46" t="str">
        <f t="shared" si="265"/>
        <v/>
      </c>
      <c r="HS114" s="46" t="str">
        <f t="shared" si="266"/>
        <v/>
      </c>
      <c r="HT114" s="46" t="b">
        <f t="shared" si="267"/>
        <v>0</v>
      </c>
      <c r="HU114" s="46" t="b">
        <f t="shared" si="268"/>
        <v>0</v>
      </c>
      <c r="HV114" s="46" t="b">
        <f t="shared" si="269"/>
        <v>0</v>
      </c>
      <c r="HW114" s="46" t="b">
        <f t="shared" si="270"/>
        <v>0</v>
      </c>
      <c r="HX114" s="46" t="b">
        <f t="shared" si="271"/>
        <v>0</v>
      </c>
      <c r="HY114" s="46" t="b">
        <f t="shared" si="272"/>
        <v>0</v>
      </c>
      <c r="HZ114" s="46" t="b">
        <f t="shared" si="273"/>
        <v>0</v>
      </c>
      <c r="IA114" s="46" t="str">
        <f t="shared" si="274"/>
        <v/>
      </c>
      <c r="IB114" s="46" t="str">
        <f t="shared" si="275"/>
        <v/>
      </c>
      <c r="IC114" s="46" t="str">
        <f t="shared" si="276"/>
        <v/>
      </c>
      <c r="ID114" s="46" t="str">
        <f t="shared" si="277"/>
        <v/>
      </c>
      <c r="IE114" s="46" t="b">
        <f t="shared" si="278"/>
        <v>0</v>
      </c>
      <c r="IF114" s="46" t="str">
        <f t="shared" si="279"/>
        <v/>
      </c>
      <c r="IG114" s="46" t="str">
        <f t="shared" si="280"/>
        <v/>
      </c>
      <c r="IH114" s="46" t="b">
        <f t="shared" si="281"/>
        <v>0</v>
      </c>
      <c r="II114" s="46" t="b">
        <f t="shared" si="282"/>
        <v>0</v>
      </c>
      <c r="IJ114" s="46" t="b">
        <f t="shared" si="283"/>
        <v>0</v>
      </c>
      <c r="IK114" s="46" t="str">
        <f t="shared" si="284"/>
        <v/>
      </c>
      <c r="IL114" s="46" t="str">
        <f t="shared" si="285"/>
        <v/>
      </c>
      <c r="IM114" s="46" t="b">
        <f t="shared" si="286"/>
        <v>0</v>
      </c>
      <c r="IN114" s="46" t="b">
        <f t="shared" si="287"/>
        <v>0</v>
      </c>
      <c r="IO114" s="46" t="b">
        <f t="shared" si="288"/>
        <v>0</v>
      </c>
      <c r="IP114" s="46" t="b">
        <f t="shared" si="289"/>
        <v>0</v>
      </c>
      <c r="IQ114" s="46" t="b">
        <f t="shared" si="290"/>
        <v>0</v>
      </c>
      <c r="IR114" s="46" t="b">
        <f t="shared" si="291"/>
        <v>0</v>
      </c>
      <c r="IS114" s="46" t="b">
        <f t="shared" si="292"/>
        <v>0</v>
      </c>
      <c r="IT114" s="46" t="b">
        <f t="shared" si="293"/>
        <v>0</v>
      </c>
      <c r="IU114" s="46" t="b">
        <f t="shared" si="294"/>
        <v>0</v>
      </c>
      <c r="IV114" s="46" t="b">
        <f t="shared" si="295"/>
        <v>0</v>
      </c>
      <c r="IW114" s="46" t="b">
        <f t="shared" si="296"/>
        <v>0</v>
      </c>
      <c r="IX114" s="46" t="b">
        <f t="shared" si="297"/>
        <v>0</v>
      </c>
      <c r="IY114" s="46" t="b">
        <f t="shared" si="298"/>
        <v>0</v>
      </c>
    </row>
    <row r="115" spans="2:259" x14ac:dyDescent="0.3">
      <c r="B115" s="48">
        <v>103</v>
      </c>
      <c r="C115" s="61" t="str">
        <f t="shared" si="164"/>
        <v/>
      </c>
      <c r="D115" s="53"/>
      <c r="E115" s="52"/>
      <c r="F115" s="112"/>
      <c r="G115" s="52"/>
      <c r="H115" s="53"/>
      <c r="I115" s="52"/>
      <c r="J115" s="52"/>
      <c r="K115" s="53"/>
      <c r="L115" s="55"/>
      <c r="M115" s="108"/>
      <c r="N115" s="56"/>
      <c r="O115" s="52"/>
      <c r="P115" s="52"/>
      <c r="Q115" s="52"/>
      <c r="R115" s="52"/>
      <c r="S115" s="52"/>
      <c r="T115" s="53"/>
      <c r="U115" s="52"/>
      <c r="V115" s="52"/>
      <c r="W115" s="55"/>
      <c r="X115" s="55"/>
      <c r="Y115" s="52"/>
      <c r="Z115" s="55"/>
      <c r="AA115" s="52"/>
      <c r="AB115" s="53"/>
      <c r="AC115" s="53"/>
      <c r="AD115" s="53"/>
      <c r="AE115" s="57"/>
      <c r="AF115" s="113"/>
      <c r="AG115" s="57"/>
      <c r="AH115" s="58"/>
      <c r="AI115" s="58"/>
      <c r="AJ115" s="58"/>
      <c r="AK115" s="114"/>
      <c r="AL115" s="58"/>
      <c r="AM115" s="114"/>
      <c r="AN115" s="58"/>
      <c r="AO115" s="114"/>
      <c r="AP115" s="58"/>
      <c r="AQ115" s="114"/>
      <c r="AR115" s="58"/>
      <c r="AS115" s="114"/>
      <c r="AT115" s="58"/>
      <c r="AU115" s="114"/>
      <c r="AV115" s="58"/>
      <c r="AW115" s="114"/>
      <c r="AX115" s="58"/>
      <c r="AY115" s="114"/>
      <c r="AZ115" s="58"/>
      <c r="BA115" s="114"/>
      <c r="BB115" s="58"/>
      <c r="BC115" s="114"/>
      <c r="BD115" s="58"/>
      <c r="BE115" s="58"/>
      <c r="BF115" s="58"/>
      <c r="BG115" s="59"/>
      <c r="BH115" s="58"/>
      <c r="BI115" s="114"/>
      <c r="BJ115" s="53"/>
      <c r="BK115" s="58"/>
      <c r="BL115" s="114"/>
      <c r="BM115" s="58"/>
      <c r="BN115" s="114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3"/>
      <c r="CL115" s="58"/>
      <c r="CM115" s="58"/>
      <c r="CN115" s="60"/>
      <c r="CO115" s="57"/>
      <c r="CP115" s="58"/>
      <c r="CQ115" s="60"/>
      <c r="CR115" s="57"/>
      <c r="CS115" s="58"/>
      <c r="CT115" s="59"/>
      <c r="CU115" s="58"/>
      <c r="CV115" s="59"/>
      <c r="CW115" s="58"/>
      <c r="CX115" s="59"/>
      <c r="CY115" s="58"/>
      <c r="CZ115" s="58"/>
      <c r="DA115" s="58"/>
      <c r="DB115" s="53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7"/>
      <c r="DO115" s="57"/>
      <c r="DP115" s="57"/>
      <c r="DQ115" s="76" t="str">
        <f t="shared" si="165"/>
        <v/>
      </c>
      <c r="DR115" s="53"/>
      <c r="DS115" s="46" t="b">
        <f t="shared" si="166"/>
        <v>0</v>
      </c>
      <c r="DT115" s="46" t="str">
        <f t="shared" si="167"/>
        <v/>
      </c>
      <c r="DU115" s="46" t="b">
        <f t="shared" si="168"/>
        <v>0</v>
      </c>
      <c r="DV115" s="46" t="b">
        <f t="shared" si="169"/>
        <v>0</v>
      </c>
      <c r="DW115" s="46" t="b">
        <f t="shared" si="170"/>
        <v>0</v>
      </c>
      <c r="DY115" s="46" t="b">
        <f t="shared" si="171"/>
        <v>0</v>
      </c>
      <c r="DZ115" s="46" t="b">
        <f t="shared" si="172"/>
        <v>0</v>
      </c>
      <c r="EB115" s="46" t="b">
        <f t="shared" si="173"/>
        <v>0</v>
      </c>
      <c r="EC115" s="46" t="b">
        <f t="shared" si="174"/>
        <v>0</v>
      </c>
      <c r="ED115" s="46" t="b">
        <f t="shared" si="175"/>
        <v>0</v>
      </c>
      <c r="EE115" s="46" t="b">
        <f t="shared" si="176"/>
        <v>0</v>
      </c>
      <c r="EF115" s="46" t="b">
        <f t="shared" si="177"/>
        <v>0</v>
      </c>
      <c r="EG115" s="46" t="b">
        <f t="shared" si="178"/>
        <v>0</v>
      </c>
      <c r="EH115" s="46" t="b">
        <f t="shared" si="179"/>
        <v>0</v>
      </c>
      <c r="EI115" s="46" t="b">
        <f t="shared" si="180"/>
        <v>0</v>
      </c>
      <c r="EK115" s="46" t="b">
        <f t="shared" si="181"/>
        <v>0</v>
      </c>
      <c r="EL115" s="46" t="b">
        <f t="shared" si="182"/>
        <v>0</v>
      </c>
      <c r="EM115" s="46" t="b">
        <f t="shared" si="183"/>
        <v>0</v>
      </c>
      <c r="EN115" s="46" t="b">
        <f t="shared" si="184"/>
        <v>0</v>
      </c>
      <c r="EO115" s="46" t="b">
        <f t="shared" si="185"/>
        <v>0</v>
      </c>
      <c r="EP115" s="46" t="b">
        <f t="shared" si="186"/>
        <v>0</v>
      </c>
      <c r="EQ115" s="46" t="b">
        <f t="shared" si="187"/>
        <v>0</v>
      </c>
      <c r="ER115" s="46" t="b">
        <f>OR(AA115='Tablas '!$T$4,AA115='Tablas '!$T$7,AA115='Tablas '!$T$8,AA115='Tablas '!$T$11)</f>
        <v>0</v>
      </c>
      <c r="ES115" s="46" t="str">
        <f t="shared" si="188"/>
        <v/>
      </c>
      <c r="ET115" s="46" t="str">
        <f t="shared" si="189"/>
        <v/>
      </c>
      <c r="EU115" s="46" t="str">
        <f t="shared" si="190"/>
        <v/>
      </c>
      <c r="EV115" s="46" t="b">
        <f t="shared" si="191"/>
        <v>0</v>
      </c>
      <c r="EW115" s="46" t="b">
        <f t="shared" si="192"/>
        <v>0</v>
      </c>
      <c r="EX115" s="46" t="b">
        <f t="shared" si="193"/>
        <v>0</v>
      </c>
      <c r="EY115" s="46" t="b">
        <f t="shared" si="194"/>
        <v>0</v>
      </c>
      <c r="EZ115" s="46" t="b">
        <f t="shared" si="195"/>
        <v>0</v>
      </c>
      <c r="FA115" s="46" t="b">
        <f t="shared" si="196"/>
        <v>0</v>
      </c>
      <c r="FB115" s="46" t="b">
        <f t="shared" si="197"/>
        <v>0</v>
      </c>
      <c r="FC115" s="46" t="str">
        <f t="shared" si="198"/>
        <v/>
      </c>
      <c r="FD115" s="46" t="str">
        <f t="shared" si="199"/>
        <v/>
      </c>
      <c r="FE115" s="46" t="b">
        <f t="shared" si="200"/>
        <v>0</v>
      </c>
      <c r="FF115" s="46" t="str">
        <f t="shared" si="201"/>
        <v/>
      </c>
      <c r="FG115" s="46" t="str">
        <f t="shared" si="202"/>
        <v/>
      </c>
      <c r="FH115" s="46" t="b">
        <f t="shared" si="203"/>
        <v>0</v>
      </c>
      <c r="FI115" s="46" t="str">
        <f t="shared" si="204"/>
        <v/>
      </c>
      <c r="FJ115" s="46" t="str">
        <f t="shared" si="205"/>
        <v/>
      </c>
      <c r="FK115" s="46" t="b">
        <f t="shared" si="206"/>
        <v>0</v>
      </c>
      <c r="FL115" s="46" t="str">
        <f t="shared" si="207"/>
        <v/>
      </c>
      <c r="FM115" s="46" t="str">
        <f t="shared" si="208"/>
        <v/>
      </c>
      <c r="FN115" s="46" t="b">
        <f t="shared" si="209"/>
        <v>0</v>
      </c>
      <c r="FO115" s="46" t="str">
        <f t="shared" si="210"/>
        <v/>
      </c>
      <c r="FP115" s="46" t="str">
        <f t="shared" si="211"/>
        <v/>
      </c>
      <c r="FQ115" s="46" t="b">
        <f t="shared" si="212"/>
        <v>0</v>
      </c>
      <c r="FR115" s="46" t="str">
        <f t="shared" si="213"/>
        <v/>
      </c>
      <c r="FS115" s="46" t="str">
        <f t="shared" si="214"/>
        <v/>
      </c>
      <c r="FT115" s="46" t="b">
        <f t="shared" si="215"/>
        <v>0</v>
      </c>
      <c r="FU115" s="46" t="str">
        <f t="shared" si="216"/>
        <v/>
      </c>
      <c r="FV115" s="46" t="str">
        <f t="shared" si="217"/>
        <v/>
      </c>
      <c r="FW115" s="46" t="b">
        <f t="shared" si="218"/>
        <v>0</v>
      </c>
      <c r="FX115" s="46" t="str">
        <f t="shared" si="219"/>
        <v/>
      </c>
      <c r="FY115" s="46" t="str">
        <f t="shared" si="220"/>
        <v/>
      </c>
      <c r="FZ115" s="46" t="b">
        <f t="shared" si="221"/>
        <v>0</v>
      </c>
      <c r="GA115" s="46" t="str">
        <f t="shared" si="222"/>
        <v/>
      </c>
      <c r="GB115" s="46" t="str">
        <f t="shared" si="223"/>
        <v/>
      </c>
      <c r="GC115" s="46" t="b">
        <f t="shared" si="224"/>
        <v>0</v>
      </c>
      <c r="GD115" s="46" t="str">
        <f t="shared" si="225"/>
        <v/>
      </c>
      <c r="GE115" s="46" t="str">
        <f t="shared" si="226"/>
        <v/>
      </c>
      <c r="GF115" s="46" t="b">
        <f t="shared" si="227"/>
        <v>0</v>
      </c>
      <c r="GG115" s="46" t="b">
        <f t="shared" si="228"/>
        <v>0</v>
      </c>
      <c r="GH115" s="46" t="str">
        <f t="shared" si="229"/>
        <v/>
      </c>
      <c r="GI115" s="46" t="str">
        <f t="shared" si="230"/>
        <v/>
      </c>
      <c r="GJ115" s="46" t="str">
        <f t="shared" si="231"/>
        <v/>
      </c>
      <c r="GK115" s="46" t="b">
        <f t="shared" si="232"/>
        <v>0</v>
      </c>
      <c r="GL115" s="46" t="str">
        <f t="shared" si="233"/>
        <v/>
      </c>
      <c r="GM115" s="46" t="str">
        <f t="shared" si="234"/>
        <v/>
      </c>
      <c r="GN115" s="46" t="str">
        <f t="shared" si="235"/>
        <v/>
      </c>
      <c r="GO115" s="46" t="b">
        <f t="shared" si="236"/>
        <v>0</v>
      </c>
      <c r="GP115" s="46" t="str">
        <f t="shared" si="237"/>
        <v/>
      </c>
      <c r="GQ115" s="46" t="str">
        <f t="shared" si="238"/>
        <v/>
      </c>
      <c r="GR115" s="46" t="b">
        <f t="shared" si="239"/>
        <v>0</v>
      </c>
      <c r="GS115" s="46" t="str">
        <f t="shared" si="240"/>
        <v/>
      </c>
      <c r="GT115" s="46" t="str">
        <f t="shared" si="241"/>
        <v/>
      </c>
      <c r="GU115" s="46" t="b">
        <f t="shared" si="242"/>
        <v>0</v>
      </c>
      <c r="GV115" s="46" t="b">
        <f t="shared" si="243"/>
        <v>0</v>
      </c>
      <c r="GW115" s="46" t="b">
        <f t="shared" si="244"/>
        <v>0</v>
      </c>
      <c r="GX115" s="46" t="b">
        <f t="shared" si="245"/>
        <v>0</v>
      </c>
      <c r="GY115" s="46" t="b">
        <f t="shared" si="246"/>
        <v>0</v>
      </c>
      <c r="GZ115" s="46" t="b">
        <f t="shared" si="247"/>
        <v>0</v>
      </c>
      <c r="HA115" s="46" t="b">
        <f t="shared" si="248"/>
        <v>0</v>
      </c>
      <c r="HB115" s="46" t="b">
        <f t="shared" si="249"/>
        <v>0</v>
      </c>
      <c r="HC115" s="46" t="b">
        <f t="shared" si="250"/>
        <v>0</v>
      </c>
      <c r="HD115" s="46" t="b">
        <f t="shared" si="251"/>
        <v>0</v>
      </c>
      <c r="HE115" s="46" t="b">
        <f t="shared" si="252"/>
        <v>0</v>
      </c>
      <c r="HF115" s="46" t="b">
        <f t="shared" si="253"/>
        <v>0</v>
      </c>
      <c r="HG115" s="46" t="b">
        <f t="shared" si="254"/>
        <v>0</v>
      </c>
      <c r="HH115" s="46" t="b">
        <f t="shared" si="255"/>
        <v>0</v>
      </c>
      <c r="HI115" s="46" t="b">
        <f t="shared" si="256"/>
        <v>0</v>
      </c>
      <c r="HJ115" s="46" t="b">
        <f t="shared" si="257"/>
        <v>0</v>
      </c>
      <c r="HK115" s="46" t="b">
        <f t="shared" si="258"/>
        <v>0</v>
      </c>
      <c r="HL115" s="46" t="b">
        <f t="shared" si="259"/>
        <v>0</v>
      </c>
      <c r="HM115" s="46" t="b">
        <f t="shared" si="260"/>
        <v>0</v>
      </c>
      <c r="HN115" s="46" t="b">
        <f t="shared" si="261"/>
        <v>0</v>
      </c>
      <c r="HO115" s="46" t="b">
        <f t="shared" si="262"/>
        <v>0</v>
      </c>
      <c r="HP115" s="46" t="b">
        <f t="shared" si="263"/>
        <v>0</v>
      </c>
      <c r="HQ115" s="46" t="str">
        <f t="shared" si="264"/>
        <v/>
      </c>
      <c r="HR115" s="46" t="str">
        <f t="shared" si="265"/>
        <v/>
      </c>
      <c r="HS115" s="46" t="str">
        <f t="shared" si="266"/>
        <v/>
      </c>
      <c r="HT115" s="46" t="b">
        <f t="shared" si="267"/>
        <v>0</v>
      </c>
      <c r="HU115" s="46" t="b">
        <f t="shared" si="268"/>
        <v>0</v>
      </c>
      <c r="HV115" s="46" t="b">
        <f t="shared" si="269"/>
        <v>0</v>
      </c>
      <c r="HW115" s="46" t="b">
        <f t="shared" si="270"/>
        <v>0</v>
      </c>
      <c r="HX115" s="46" t="b">
        <f t="shared" si="271"/>
        <v>0</v>
      </c>
      <c r="HY115" s="46" t="b">
        <f t="shared" si="272"/>
        <v>0</v>
      </c>
      <c r="HZ115" s="46" t="b">
        <f t="shared" si="273"/>
        <v>0</v>
      </c>
      <c r="IA115" s="46" t="str">
        <f t="shared" si="274"/>
        <v/>
      </c>
      <c r="IB115" s="46" t="str">
        <f t="shared" si="275"/>
        <v/>
      </c>
      <c r="IC115" s="46" t="str">
        <f t="shared" si="276"/>
        <v/>
      </c>
      <c r="ID115" s="46" t="str">
        <f t="shared" si="277"/>
        <v/>
      </c>
      <c r="IE115" s="46" t="b">
        <f t="shared" si="278"/>
        <v>0</v>
      </c>
      <c r="IF115" s="46" t="str">
        <f t="shared" si="279"/>
        <v/>
      </c>
      <c r="IG115" s="46" t="str">
        <f t="shared" si="280"/>
        <v/>
      </c>
      <c r="IH115" s="46" t="b">
        <f t="shared" si="281"/>
        <v>0</v>
      </c>
      <c r="II115" s="46" t="b">
        <f t="shared" si="282"/>
        <v>0</v>
      </c>
      <c r="IJ115" s="46" t="b">
        <f t="shared" si="283"/>
        <v>0</v>
      </c>
      <c r="IK115" s="46" t="str">
        <f t="shared" si="284"/>
        <v/>
      </c>
      <c r="IL115" s="46" t="str">
        <f t="shared" si="285"/>
        <v/>
      </c>
      <c r="IM115" s="46" t="b">
        <f t="shared" si="286"/>
        <v>0</v>
      </c>
      <c r="IN115" s="46" t="b">
        <f t="shared" si="287"/>
        <v>0</v>
      </c>
      <c r="IO115" s="46" t="b">
        <f t="shared" si="288"/>
        <v>0</v>
      </c>
      <c r="IP115" s="46" t="b">
        <f t="shared" si="289"/>
        <v>0</v>
      </c>
      <c r="IQ115" s="46" t="b">
        <f t="shared" si="290"/>
        <v>0</v>
      </c>
      <c r="IR115" s="46" t="b">
        <f t="shared" si="291"/>
        <v>0</v>
      </c>
      <c r="IS115" s="46" t="b">
        <f t="shared" si="292"/>
        <v>0</v>
      </c>
      <c r="IT115" s="46" t="b">
        <f t="shared" si="293"/>
        <v>0</v>
      </c>
      <c r="IU115" s="46" t="b">
        <f t="shared" si="294"/>
        <v>0</v>
      </c>
      <c r="IV115" s="46" t="b">
        <f t="shared" si="295"/>
        <v>0</v>
      </c>
      <c r="IW115" s="46" t="b">
        <f t="shared" si="296"/>
        <v>0</v>
      </c>
      <c r="IX115" s="46" t="b">
        <f t="shared" si="297"/>
        <v>0</v>
      </c>
      <c r="IY115" s="46" t="b">
        <f t="shared" si="298"/>
        <v>0</v>
      </c>
    </row>
    <row r="116" spans="2:259" x14ac:dyDescent="0.3">
      <c r="B116" s="48">
        <v>104</v>
      </c>
      <c r="C116" s="61" t="str">
        <f t="shared" si="164"/>
        <v/>
      </c>
      <c r="D116" s="53"/>
      <c r="E116" s="52"/>
      <c r="F116" s="112"/>
      <c r="G116" s="52"/>
      <c r="H116" s="53"/>
      <c r="I116" s="52"/>
      <c r="J116" s="52"/>
      <c r="K116" s="53"/>
      <c r="L116" s="55"/>
      <c r="M116" s="108"/>
      <c r="N116" s="56"/>
      <c r="O116" s="52"/>
      <c r="P116" s="52"/>
      <c r="Q116" s="52"/>
      <c r="R116" s="52"/>
      <c r="S116" s="52"/>
      <c r="T116" s="53"/>
      <c r="U116" s="52"/>
      <c r="V116" s="52"/>
      <c r="W116" s="55"/>
      <c r="X116" s="55"/>
      <c r="Y116" s="52"/>
      <c r="Z116" s="55"/>
      <c r="AA116" s="52"/>
      <c r="AB116" s="53"/>
      <c r="AC116" s="53"/>
      <c r="AD116" s="53"/>
      <c r="AE116" s="57"/>
      <c r="AF116" s="113"/>
      <c r="AG116" s="57"/>
      <c r="AH116" s="58"/>
      <c r="AI116" s="58"/>
      <c r="AJ116" s="58"/>
      <c r="AK116" s="114"/>
      <c r="AL116" s="58"/>
      <c r="AM116" s="114"/>
      <c r="AN116" s="58"/>
      <c r="AO116" s="114"/>
      <c r="AP116" s="58"/>
      <c r="AQ116" s="114"/>
      <c r="AR116" s="58"/>
      <c r="AS116" s="114"/>
      <c r="AT116" s="58"/>
      <c r="AU116" s="114"/>
      <c r="AV116" s="58"/>
      <c r="AW116" s="114"/>
      <c r="AX116" s="58"/>
      <c r="AY116" s="114"/>
      <c r="AZ116" s="58"/>
      <c r="BA116" s="114"/>
      <c r="BB116" s="58"/>
      <c r="BC116" s="114"/>
      <c r="BD116" s="58"/>
      <c r="BE116" s="58"/>
      <c r="BF116" s="58"/>
      <c r="BG116" s="59"/>
      <c r="BH116" s="58"/>
      <c r="BI116" s="114"/>
      <c r="BJ116" s="53"/>
      <c r="BK116" s="58"/>
      <c r="BL116" s="114"/>
      <c r="BM116" s="58"/>
      <c r="BN116" s="114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3"/>
      <c r="CL116" s="58"/>
      <c r="CM116" s="58"/>
      <c r="CN116" s="60"/>
      <c r="CO116" s="57"/>
      <c r="CP116" s="58"/>
      <c r="CQ116" s="60"/>
      <c r="CR116" s="57"/>
      <c r="CS116" s="58"/>
      <c r="CT116" s="59"/>
      <c r="CU116" s="58"/>
      <c r="CV116" s="59"/>
      <c r="CW116" s="58"/>
      <c r="CX116" s="59"/>
      <c r="CY116" s="58"/>
      <c r="CZ116" s="58"/>
      <c r="DA116" s="58"/>
      <c r="DB116" s="53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7"/>
      <c r="DO116" s="57"/>
      <c r="DP116" s="57"/>
      <c r="DQ116" s="76" t="str">
        <f t="shared" si="165"/>
        <v/>
      </c>
      <c r="DR116" s="53"/>
      <c r="DS116" s="46" t="b">
        <f t="shared" si="166"/>
        <v>0</v>
      </c>
      <c r="DT116" s="46" t="str">
        <f t="shared" si="167"/>
        <v/>
      </c>
      <c r="DU116" s="46" t="b">
        <f t="shared" si="168"/>
        <v>0</v>
      </c>
      <c r="DV116" s="46" t="b">
        <f t="shared" si="169"/>
        <v>0</v>
      </c>
      <c r="DW116" s="46" t="b">
        <f t="shared" si="170"/>
        <v>0</v>
      </c>
      <c r="DY116" s="46" t="b">
        <f t="shared" si="171"/>
        <v>0</v>
      </c>
      <c r="DZ116" s="46" t="b">
        <f t="shared" si="172"/>
        <v>0</v>
      </c>
      <c r="EB116" s="46" t="b">
        <f t="shared" si="173"/>
        <v>0</v>
      </c>
      <c r="EC116" s="46" t="b">
        <f t="shared" si="174"/>
        <v>0</v>
      </c>
      <c r="ED116" s="46" t="b">
        <f t="shared" si="175"/>
        <v>0</v>
      </c>
      <c r="EE116" s="46" t="b">
        <f t="shared" si="176"/>
        <v>0</v>
      </c>
      <c r="EF116" s="46" t="b">
        <f t="shared" si="177"/>
        <v>0</v>
      </c>
      <c r="EG116" s="46" t="b">
        <f t="shared" si="178"/>
        <v>0</v>
      </c>
      <c r="EH116" s="46" t="b">
        <f t="shared" si="179"/>
        <v>0</v>
      </c>
      <c r="EI116" s="46" t="b">
        <f t="shared" si="180"/>
        <v>0</v>
      </c>
      <c r="EK116" s="46" t="b">
        <f t="shared" si="181"/>
        <v>0</v>
      </c>
      <c r="EL116" s="46" t="b">
        <f t="shared" si="182"/>
        <v>0</v>
      </c>
      <c r="EM116" s="46" t="b">
        <f t="shared" si="183"/>
        <v>0</v>
      </c>
      <c r="EN116" s="46" t="b">
        <f t="shared" si="184"/>
        <v>0</v>
      </c>
      <c r="EO116" s="46" t="b">
        <f t="shared" si="185"/>
        <v>0</v>
      </c>
      <c r="EP116" s="46" t="b">
        <f t="shared" si="186"/>
        <v>0</v>
      </c>
      <c r="EQ116" s="46" t="b">
        <f t="shared" si="187"/>
        <v>0</v>
      </c>
      <c r="ER116" s="46" t="b">
        <f>OR(AA116='Tablas '!$T$4,AA116='Tablas '!$T$7,AA116='Tablas '!$T$8,AA116='Tablas '!$T$11)</f>
        <v>0</v>
      </c>
      <c r="ES116" s="46" t="str">
        <f t="shared" si="188"/>
        <v/>
      </c>
      <c r="ET116" s="46" t="str">
        <f t="shared" si="189"/>
        <v/>
      </c>
      <c r="EU116" s="46" t="str">
        <f t="shared" si="190"/>
        <v/>
      </c>
      <c r="EV116" s="46" t="b">
        <f t="shared" si="191"/>
        <v>0</v>
      </c>
      <c r="EW116" s="46" t="b">
        <f t="shared" si="192"/>
        <v>0</v>
      </c>
      <c r="EX116" s="46" t="b">
        <f t="shared" si="193"/>
        <v>0</v>
      </c>
      <c r="EY116" s="46" t="b">
        <f t="shared" si="194"/>
        <v>0</v>
      </c>
      <c r="EZ116" s="46" t="b">
        <f t="shared" si="195"/>
        <v>0</v>
      </c>
      <c r="FA116" s="46" t="b">
        <f t="shared" si="196"/>
        <v>0</v>
      </c>
      <c r="FB116" s="46" t="b">
        <f t="shared" si="197"/>
        <v>0</v>
      </c>
      <c r="FC116" s="46" t="str">
        <f t="shared" si="198"/>
        <v/>
      </c>
      <c r="FD116" s="46" t="str">
        <f t="shared" si="199"/>
        <v/>
      </c>
      <c r="FE116" s="46" t="b">
        <f t="shared" si="200"/>
        <v>0</v>
      </c>
      <c r="FF116" s="46" t="str">
        <f t="shared" si="201"/>
        <v/>
      </c>
      <c r="FG116" s="46" t="str">
        <f t="shared" si="202"/>
        <v/>
      </c>
      <c r="FH116" s="46" t="b">
        <f t="shared" si="203"/>
        <v>0</v>
      </c>
      <c r="FI116" s="46" t="str">
        <f t="shared" si="204"/>
        <v/>
      </c>
      <c r="FJ116" s="46" t="str">
        <f t="shared" si="205"/>
        <v/>
      </c>
      <c r="FK116" s="46" t="b">
        <f t="shared" si="206"/>
        <v>0</v>
      </c>
      <c r="FL116" s="46" t="str">
        <f t="shared" si="207"/>
        <v/>
      </c>
      <c r="FM116" s="46" t="str">
        <f t="shared" si="208"/>
        <v/>
      </c>
      <c r="FN116" s="46" t="b">
        <f t="shared" si="209"/>
        <v>0</v>
      </c>
      <c r="FO116" s="46" t="str">
        <f t="shared" si="210"/>
        <v/>
      </c>
      <c r="FP116" s="46" t="str">
        <f t="shared" si="211"/>
        <v/>
      </c>
      <c r="FQ116" s="46" t="b">
        <f t="shared" si="212"/>
        <v>0</v>
      </c>
      <c r="FR116" s="46" t="str">
        <f t="shared" si="213"/>
        <v/>
      </c>
      <c r="FS116" s="46" t="str">
        <f t="shared" si="214"/>
        <v/>
      </c>
      <c r="FT116" s="46" t="b">
        <f t="shared" si="215"/>
        <v>0</v>
      </c>
      <c r="FU116" s="46" t="str">
        <f t="shared" si="216"/>
        <v/>
      </c>
      <c r="FV116" s="46" t="str">
        <f t="shared" si="217"/>
        <v/>
      </c>
      <c r="FW116" s="46" t="b">
        <f t="shared" si="218"/>
        <v>0</v>
      </c>
      <c r="FX116" s="46" t="str">
        <f t="shared" si="219"/>
        <v/>
      </c>
      <c r="FY116" s="46" t="str">
        <f t="shared" si="220"/>
        <v/>
      </c>
      <c r="FZ116" s="46" t="b">
        <f t="shared" si="221"/>
        <v>0</v>
      </c>
      <c r="GA116" s="46" t="str">
        <f t="shared" si="222"/>
        <v/>
      </c>
      <c r="GB116" s="46" t="str">
        <f t="shared" si="223"/>
        <v/>
      </c>
      <c r="GC116" s="46" t="b">
        <f t="shared" si="224"/>
        <v>0</v>
      </c>
      <c r="GD116" s="46" t="str">
        <f t="shared" si="225"/>
        <v/>
      </c>
      <c r="GE116" s="46" t="str">
        <f t="shared" si="226"/>
        <v/>
      </c>
      <c r="GF116" s="46" t="b">
        <f t="shared" si="227"/>
        <v>0</v>
      </c>
      <c r="GG116" s="46" t="b">
        <f t="shared" si="228"/>
        <v>0</v>
      </c>
      <c r="GH116" s="46" t="str">
        <f t="shared" si="229"/>
        <v/>
      </c>
      <c r="GI116" s="46" t="str">
        <f t="shared" si="230"/>
        <v/>
      </c>
      <c r="GJ116" s="46" t="str">
        <f t="shared" si="231"/>
        <v/>
      </c>
      <c r="GK116" s="46" t="b">
        <f t="shared" si="232"/>
        <v>0</v>
      </c>
      <c r="GL116" s="46" t="str">
        <f t="shared" si="233"/>
        <v/>
      </c>
      <c r="GM116" s="46" t="str">
        <f t="shared" si="234"/>
        <v/>
      </c>
      <c r="GN116" s="46" t="str">
        <f t="shared" si="235"/>
        <v/>
      </c>
      <c r="GO116" s="46" t="b">
        <f t="shared" si="236"/>
        <v>0</v>
      </c>
      <c r="GP116" s="46" t="str">
        <f t="shared" si="237"/>
        <v/>
      </c>
      <c r="GQ116" s="46" t="str">
        <f t="shared" si="238"/>
        <v/>
      </c>
      <c r="GR116" s="46" t="b">
        <f t="shared" si="239"/>
        <v>0</v>
      </c>
      <c r="GS116" s="46" t="str">
        <f t="shared" si="240"/>
        <v/>
      </c>
      <c r="GT116" s="46" t="str">
        <f t="shared" si="241"/>
        <v/>
      </c>
      <c r="GU116" s="46" t="b">
        <f t="shared" si="242"/>
        <v>0</v>
      </c>
      <c r="GV116" s="46" t="b">
        <f t="shared" si="243"/>
        <v>0</v>
      </c>
      <c r="GW116" s="46" t="b">
        <f t="shared" si="244"/>
        <v>0</v>
      </c>
      <c r="GX116" s="46" t="b">
        <f t="shared" si="245"/>
        <v>0</v>
      </c>
      <c r="GY116" s="46" t="b">
        <f t="shared" si="246"/>
        <v>0</v>
      </c>
      <c r="GZ116" s="46" t="b">
        <f t="shared" si="247"/>
        <v>0</v>
      </c>
      <c r="HA116" s="46" t="b">
        <f t="shared" si="248"/>
        <v>0</v>
      </c>
      <c r="HB116" s="46" t="b">
        <f t="shared" si="249"/>
        <v>0</v>
      </c>
      <c r="HC116" s="46" t="b">
        <f t="shared" si="250"/>
        <v>0</v>
      </c>
      <c r="HD116" s="46" t="b">
        <f t="shared" si="251"/>
        <v>0</v>
      </c>
      <c r="HE116" s="46" t="b">
        <f t="shared" si="252"/>
        <v>0</v>
      </c>
      <c r="HF116" s="46" t="b">
        <f t="shared" si="253"/>
        <v>0</v>
      </c>
      <c r="HG116" s="46" t="b">
        <f t="shared" si="254"/>
        <v>0</v>
      </c>
      <c r="HH116" s="46" t="b">
        <f t="shared" si="255"/>
        <v>0</v>
      </c>
      <c r="HI116" s="46" t="b">
        <f t="shared" si="256"/>
        <v>0</v>
      </c>
      <c r="HJ116" s="46" t="b">
        <f t="shared" si="257"/>
        <v>0</v>
      </c>
      <c r="HK116" s="46" t="b">
        <f t="shared" si="258"/>
        <v>0</v>
      </c>
      <c r="HL116" s="46" t="b">
        <f t="shared" si="259"/>
        <v>0</v>
      </c>
      <c r="HM116" s="46" t="b">
        <f t="shared" si="260"/>
        <v>0</v>
      </c>
      <c r="HN116" s="46" t="b">
        <f t="shared" si="261"/>
        <v>0</v>
      </c>
      <c r="HO116" s="46" t="b">
        <f t="shared" si="262"/>
        <v>0</v>
      </c>
      <c r="HP116" s="46" t="b">
        <f t="shared" si="263"/>
        <v>0</v>
      </c>
      <c r="HQ116" s="46" t="str">
        <f t="shared" si="264"/>
        <v/>
      </c>
      <c r="HR116" s="46" t="str">
        <f t="shared" si="265"/>
        <v/>
      </c>
      <c r="HS116" s="46" t="str">
        <f t="shared" si="266"/>
        <v/>
      </c>
      <c r="HT116" s="46" t="b">
        <f t="shared" si="267"/>
        <v>0</v>
      </c>
      <c r="HU116" s="46" t="b">
        <f t="shared" si="268"/>
        <v>0</v>
      </c>
      <c r="HV116" s="46" t="b">
        <f t="shared" si="269"/>
        <v>0</v>
      </c>
      <c r="HW116" s="46" t="b">
        <f t="shared" si="270"/>
        <v>0</v>
      </c>
      <c r="HX116" s="46" t="b">
        <f t="shared" si="271"/>
        <v>0</v>
      </c>
      <c r="HY116" s="46" t="b">
        <f t="shared" si="272"/>
        <v>0</v>
      </c>
      <c r="HZ116" s="46" t="b">
        <f t="shared" si="273"/>
        <v>0</v>
      </c>
      <c r="IA116" s="46" t="str">
        <f t="shared" si="274"/>
        <v/>
      </c>
      <c r="IB116" s="46" t="str">
        <f t="shared" si="275"/>
        <v/>
      </c>
      <c r="IC116" s="46" t="str">
        <f t="shared" si="276"/>
        <v/>
      </c>
      <c r="ID116" s="46" t="str">
        <f t="shared" si="277"/>
        <v/>
      </c>
      <c r="IE116" s="46" t="b">
        <f t="shared" si="278"/>
        <v>0</v>
      </c>
      <c r="IF116" s="46" t="str">
        <f t="shared" si="279"/>
        <v/>
      </c>
      <c r="IG116" s="46" t="str">
        <f t="shared" si="280"/>
        <v/>
      </c>
      <c r="IH116" s="46" t="b">
        <f t="shared" si="281"/>
        <v>0</v>
      </c>
      <c r="II116" s="46" t="b">
        <f t="shared" si="282"/>
        <v>0</v>
      </c>
      <c r="IJ116" s="46" t="b">
        <f t="shared" si="283"/>
        <v>0</v>
      </c>
      <c r="IK116" s="46" t="str">
        <f t="shared" si="284"/>
        <v/>
      </c>
      <c r="IL116" s="46" t="str">
        <f t="shared" si="285"/>
        <v/>
      </c>
      <c r="IM116" s="46" t="b">
        <f t="shared" si="286"/>
        <v>0</v>
      </c>
      <c r="IN116" s="46" t="b">
        <f t="shared" si="287"/>
        <v>0</v>
      </c>
      <c r="IO116" s="46" t="b">
        <f t="shared" si="288"/>
        <v>0</v>
      </c>
      <c r="IP116" s="46" t="b">
        <f t="shared" si="289"/>
        <v>0</v>
      </c>
      <c r="IQ116" s="46" t="b">
        <f t="shared" si="290"/>
        <v>0</v>
      </c>
      <c r="IR116" s="46" t="b">
        <f t="shared" si="291"/>
        <v>0</v>
      </c>
      <c r="IS116" s="46" t="b">
        <f t="shared" si="292"/>
        <v>0</v>
      </c>
      <c r="IT116" s="46" t="b">
        <f t="shared" si="293"/>
        <v>0</v>
      </c>
      <c r="IU116" s="46" t="b">
        <f t="shared" si="294"/>
        <v>0</v>
      </c>
      <c r="IV116" s="46" t="b">
        <f t="shared" si="295"/>
        <v>0</v>
      </c>
      <c r="IW116" s="46" t="b">
        <f t="shared" si="296"/>
        <v>0</v>
      </c>
      <c r="IX116" s="46" t="b">
        <f t="shared" si="297"/>
        <v>0</v>
      </c>
      <c r="IY116" s="46" t="b">
        <f t="shared" si="298"/>
        <v>0</v>
      </c>
    </row>
    <row r="117" spans="2:259" x14ac:dyDescent="0.3">
      <c r="B117" s="48">
        <v>105</v>
      </c>
      <c r="C117" s="61" t="str">
        <f t="shared" si="164"/>
        <v/>
      </c>
      <c r="D117" s="53"/>
      <c r="E117" s="52"/>
      <c r="F117" s="112"/>
      <c r="G117" s="52"/>
      <c r="H117" s="53"/>
      <c r="I117" s="52"/>
      <c r="J117" s="52"/>
      <c r="K117" s="53"/>
      <c r="L117" s="55"/>
      <c r="M117" s="108"/>
      <c r="N117" s="56"/>
      <c r="O117" s="52"/>
      <c r="P117" s="52"/>
      <c r="Q117" s="52"/>
      <c r="R117" s="52"/>
      <c r="S117" s="52"/>
      <c r="T117" s="53"/>
      <c r="U117" s="52"/>
      <c r="V117" s="52"/>
      <c r="W117" s="55"/>
      <c r="X117" s="55"/>
      <c r="Y117" s="52"/>
      <c r="Z117" s="55"/>
      <c r="AA117" s="52"/>
      <c r="AB117" s="53"/>
      <c r="AC117" s="53"/>
      <c r="AD117" s="53"/>
      <c r="AE117" s="57"/>
      <c r="AF117" s="113"/>
      <c r="AG117" s="57"/>
      <c r="AH117" s="58"/>
      <c r="AI117" s="58"/>
      <c r="AJ117" s="58"/>
      <c r="AK117" s="114"/>
      <c r="AL117" s="58"/>
      <c r="AM117" s="114"/>
      <c r="AN117" s="58"/>
      <c r="AO117" s="114"/>
      <c r="AP117" s="58"/>
      <c r="AQ117" s="114"/>
      <c r="AR117" s="58"/>
      <c r="AS117" s="114"/>
      <c r="AT117" s="58"/>
      <c r="AU117" s="114"/>
      <c r="AV117" s="58"/>
      <c r="AW117" s="114"/>
      <c r="AX117" s="58"/>
      <c r="AY117" s="114"/>
      <c r="AZ117" s="58"/>
      <c r="BA117" s="114"/>
      <c r="BB117" s="58"/>
      <c r="BC117" s="114"/>
      <c r="BD117" s="58"/>
      <c r="BE117" s="58"/>
      <c r="BF117" s="58"/>
      <c r="BG117" s="59"/>
      <c r="BH117" s="58"/>
      <c r="BI117" s="114"/>
      <c r="BJ117" s="53"/>
      <c r="BK117" s="58"/>
      <c r="BL117" s="114"/>
      <c r="BM117" s="58"/>
      <c r="BN117" s="114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3"/>
      <c r="CL117" s="58"/>
      <c r="CM117" s="58"/>
      <c r="CN117" s="60"/>
      <c r="CO117" s="57"/>
      <c r="CP117" s="58"/>
      <c r="CQ117" s="60"/>
      <c r="CR117" s="57"/>
      <c r="CS117" s="58"/>
      <c r="CT117" s="59"/>
      <c r="CU117" s="58"/>
      <c r="CV117" s="59"/>
      <c r="CW117" s="58"/>
      <c r="CX117" s="59"/>
      <c r="CY117" s="58"/>
      <c r="CZ117" s="58"/>
      <c r="DA117" s="58"/>
      <c r="DB117" s="53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7"/>
      <c r="DO117" s="57"/>
      <c r="DP117" s="57"/>
      <c r="DQ117" s="76" t="str">
        <f t="shared" si="165"/>
        <v/>
      </c>
      <c r="DR117" s="53"/>
      <c r="DS117" s="46" t="b">
        <f t="shared" si="166"/>
        <v>0</v>
      </c>
      <c r="DT117" s="46" t="str">
        <f t="shared" si="167"/>
        <v/>
      </c>
      <c r="DU117" s="46" t="b">
        <f t="shared" si="168"/>
        <v>0</v>
      </c>
      <c r="DV117" s="46" t="b">
        <f t="shared" si="169"/>
        <v>0</v>
      </c>
      <c r="DW117" s="46" t="b">
        <f t="shared" si="170"/>
        <v>0</v>
      </c>
      <c r="DY117" s="46" t="b">
        <f t="shared" si="171"/>
        <v>0</v>
      </c>
      <c r="DZ117" s="46" t="b">
        <f t="shared" si="172"/>
        <v>0</v>
      </c>
      <c r="EB117" s="46" t="b">
        <f t="shared" si="173"/>
        <v>0</v>
      </c>
      <c r="EC117" s="46" t="b">
        <f t="shared" si="174"/>
        <v>0</v>
      </c>
      <c r="ED117" s="46" t="b">
        <f t="shared" si="175"/>
        <v>0</v>
      </c>
      <c r="EE117" s="46" t="b">
        <f t="shared" si="176"/>
        <v>0</v>
      </c>
      <c r="EF117" s="46" t="b">
        <f t="shared" si="177"/>
        <v>0</v>
      </c>
      <c r="EG117" s="46" t="b">
        <f t="shared" si="178"/>
        <v>0</v>
      </c>
      <c r="EH117" s="46" t="b">
        <f t="shared" si="179"/>
        <v>0</v>
      </c>
      <c r="EI117" s="46" t="b">
        <f t="shared" si="180"/>
        <v>0</v>
      </c>
      <c r="EK117" s="46" t="b">
        <f t="shared" si="181"/>
        <v>0</v>
      </c>
      <c r="EL117" s="46" t="b">
        <f t="shared" si="182"/>
        <v>0</v>
      </c>
      <c r="EM117" s="46" t="b">
        <f t="shared" si="183"/>
        <v>0</v>
      </c>
      <c r="EN117" s="46" t="b">
        <f t="shared" si="184"/>
        <v>0</v>
      </c>
      <c r="EO117" s="46" t="b">
        <f t="shared" si="185"/>
        <v>0</v>
      </c>
      <c r="EP117" s="46" t="b">
        <f t="shared" si="186"/>
        <v>0</v>
      </c>
      <c r="EQ117" s="46" t="b">
        <f t="shared" si="187"/>
        <v>0</v>
      </c>
      <c r="ER117" s="46" t="b">
        <f>OR(AA117='Tablas '!$T$4,AA117='Tablas '!$T$7,AA117='Tablas '!$T$8,AA117='Tablas '!$T$11)</f>
        <v>0</v>
      </c>
      <c r="ES117" s="46" t="str">
        <f t="shared" si="188"/>
        <v/>
      </c>
      <c r="ET117" s="46" t="str">
        <f t="shared" si="189"/>
        <v/>
      </c>
      <c r="EU117" s="46" t="str">
        <f t="shared" si="190"/>
        <v/>
      </c>
      <c r="EV117" s="46" t="b">
        <f t="shared" si="191"/>
        <v>0</v>
      </c>
      <c r="EW117" s="46" t="b">
        <f t="shared" si="192"/>
        <v>0</v>
      </c>
      <c r="EX117" s="46" t="b">
        <f t="shared" si="193"/>
        <v>0</v>
      </c>
      <c r="EY117" s="46" t="b">
        <f t="shared" si="194"/>
        <v>0</v>
      </c>
      <c r="EZ117" s="46" t="b">
        <f t="shared" si="195"/>
        <v>0</v>
      </c>
      <c r="FA117" s="46" t="b">
        <f t="shared" si="196"/>
        <v>0</v>
      </c>
      <c r="FB117" s="46" t="b">
        <f t="shared" si="197"/>
        <v>0</v>
      </c>
      <c r="FC117" s="46" t="str">
        <f t="shared" si="198"/>
        <v/>
      </c>
      <c r="FD117" s="46" t="str">
        <f t="shared" si="199"/>
        <v/>
      </c>
      <c r="FE117" s="46" t="b">
        <f t="shared" si="200"/>
        <v>0</v>
      </c>
      <c r="FF117" s="46" t="str">
        <f t="shared" si="201"/>
        <v/>
      </c>
      <c r="FG117" s="46" t="str">
        <f t="shared" si="202"/>
        <v/>
      </c>
      <c r="FH117" s="46" t="b">
        <f t="shared" si="203"/>
        <v>0</v>
      </c>
      <c r="FI117" s="46" t="str">
        <f t="shared" si="204"/>
        <v/>
      </c>
      <c r="FJ117" s="46" t="str">
        <f t="shared" si="205"/>
        <v/>
      </c>
      <c r="FK117" s="46" t="b">
        <f t="shared" si="206"/>
        <v>0</v>
      </c>
      <c r="FL117" s="46" t="str">
        <f t="shared" si="207"/>
        <v/>
      </c>
      <c r="FM117" s="46" t="str">
        <f t="shared" si="208"/>
        <v/>
      </c>
      <c r="FN117" s="46" t="b">
        <f t="shared" si="209"/>
        <v>0</v>
      </c>
      <c r="FO117" s="46" t="str">
        <f t="shared" si="210"/>
        <v/>
      </c>
      <c r="FP117" s="46" t="str">
        <f t="shared" si="211"/>
        <v/>
      </c>
      <c r="FQ117" s="46" t="b">
        <f t="shared" si="212"/>
        <v>0</v>
      </c>
      <c r="FR117" s="46" t="str">
        <f t="shared" si="213"/>
        <v/>
      </c>
      <c r="FS117" s="46" t="str">
        <f t="shared" si="214"/>
        <v/>
      </c>
      <c r="FT117" s="46" t="b">
        <f t="shared" si="215"/>
        <v>0</v>
      </c>
      <c r="FU117" s="46" t="str">
        <f t="shared" si="216"/>
        <v/>
      </c>
      <c r="FV117" s="46" t="str">
        <f t="shared" si="217"/>
        <v/>
      </c>
      <c r="FW117" s="46" t="b">
        <f t="shared" si="218"/>
        <v>0</v>
      </c>
      <c r="FX117" s="46" t="str">
        <f t="shared" si="219"/>
        <v/>
      </c>
      <c r="FY117" s="46" t="str">
        <f t="shared" si="220"/>
        <v/>
      </c>
      <c r="FZ117" s="46" t="b">
        <f t="shared" si="221"/>
        <v>0</v>
      </c>
      <c r="GA117" s="46" t="str">
        <f t="shared" si="222"/>
        <v/>
      </c>
      <c r="GB117" s="46" t="str">
        <f t="shared" si="223"/>
        <v/>
      </c>
      <c r="GC117" s="46" t="b">
        <f t="shared" si="224"/>
        <v>0</v>
      </c>
      <c r="GD117" s="46" t="str">
        <f t="shared" si="225"/>
        <v/>
      </c>
      <c r="GE117" s="46" t="str">
        <f t="shared" si="226"/>
        <v/>
      </c>
      <c r="GF117" s="46" t="b">
        <f t="shared" si="227"/>
        <v>0</v>
      </c>
      <c r="GG117" s="46" t="b">
        <f t="shared" si="228"/>
        <v>0</v>
      </c>
      <c r="GH117" s="46" t="str">
        <f t="shared" si="229"/>
        <v/>
      </c>
      <c r="GI117" s="46" t="str">
        <f t="shared" si="230"/>
        <v/>
      </c>
      <c r="GJ117" s="46" t="str">
        <f t="shared" si="231"/>
        <v/>
      </c>
      <c r="GK117" s="46" t="b">
        <f t="shared" si="232"/>
        <v>0</v>
      </c>
      <c r="GL117" s="46" t="str">
        <f t="shared" si="233"/>
        <v/>
      </c>
      <c r="GM117" s="46" t="str">
        <f t="shared" si="234"/>
        <v/>
      </c>
      <c r="GN117" s="46" t="str">
        <f t="shared" si="235"/>
        <v/>
      </c>
      <c r="GO117" s="46" t="b">
        <f t="shared" si="236"/>
        <v>0</v>
      </c>
      <c r="GP117" s="46" t="str">
        <f t="shared" si="237"/>
        <v/>
      </c>
      <c r="GQ117" s="46" t="str">
        <f t="shared" si="238"/>
        <v/>
      </c>
      <c r="GR117" s="46" t="b">
        <f t="shared" si="239"/>
        <v>0</v>
      </c>
      <c r="GS117" s="46" t="str">
        <f t="shared" si="240"/>
        <v/>
      </c>
      <c r="GT117" s="46" t="str">
        <f t="shared" si="241"/>
        <v/>
      </c>
      <c r="GU117" s="46" t="b">
        <f t="shared" si="242"/>
        <v>0</v>
      </c>
      <c r="GV117" s="46" t="b">
        <f t="shared" si="243"/>
        <v>0</v>
      </c>
      <c r="GW117" s="46" t="b">
        <f t="shared" si="244"/>
        <v>0</v>
      </c>
      <c r="GX117" s="46" t="b">
        <f t="shared" si="245"/>
        <v>0</v>
      </c>
      <c r="GY117" s="46" t="b">
        <f t="shared" si="246"/>
        <v>0</v>
      </c>
      <c r="GZ117" s="46" t="b">
        <f t="shared" si="247"/>
        <v>0</v>
      </c>
      <c r="HA117" s="46" t="b">
        <f t="shared" si="248"/>
        <v>0</v>
      </c>
      <c r="HB117" s="46" t="b">
        <f t="shared" si="249"/>
        <v>0</v>
      </c>
      <c r="HC117" s="46" t="b">
        <f t="shared" si="250"/>
        <v>0</v>
      </c>
      <c r="HD117" s="46" t="b">
        <f t="shared" si="251"/>
        <v>0</v>
      </c>
      <c r="HE117" s="46" t="b">
        <f t="shared" si="252"/>
        <v>0</v>
      </c>
      <c r="HF117" s="46" t="b">
        <f t="shared" si="253"/>
        <v>0</v>
      </c>
      <c r="HG117" s="46" t="b">
        <f t="shared" si="254"/>
        <v>0</v>
      </c>
      <c r="HH117" s="46" t="b">
        <f t="shared" si="255"/>
        <v>0</v>
      </c>
      <c r="HI117" s="46" t="b">
        <f t="shared" si="256"/>
        <v>0</v>
      </c>
      <c r="HJ117" s="46" t="b">
        <f t="shared" si="257"/>
        <v>0</v>
      </c>
      <c r="HK117" s="46" t="b">
        <f t="shared" si="258"/>
        <v>0</v>
      </c>
      <c r="HL117" s="46" t="b">
        <f t="shared" si="259"/>
        <v>0</v>
      </c>
      <c r="HM117" s="46" t="b">
        <f t="shared" si="260"/>
        <v>0</v>
      </c>
      <c r="HN117" s="46" t="b">
        <f t="shared" si="261"/>
        <v>0</v>
      </c>
      <c r="HO117" s="46" t="b">
        <f t="shared" si="262"/>
        <v>0</v>
      </c>
      <c r="HP117" s="46" t="b">
        <f t="shared" si="263"/>
        <v>0</v>
      </c>
      <c r="HQ117" s="46" t="str">
        <f t="shared" si="264"/>
        <v/>
      </c>
      <c r="HR117" s="46" t="str">
        <f t="shared" si="265"/>
        <v/>
      </c>
      <c r="HS117" s="46" t="str">
        <f t="shared" si="266"/>
        <v/>
      </c>
      <c r="HT117" s="46" t="b">
        <f t="shared" si="267"/>
        <v>0</v>
      </c>
      <c r="HU117" s="46" t="b">
        <f t="shared" si="268"/>
        <v>0</v>
      </c>
      <c r="HV117" s="46" t="b">
        <f t="shared" si="269"/>
        <v>0</v>
      </c>
      <c r="HW117" s="46" t="b">
        <f t="shared" si="270"/>
        <v>0</v>
      </c>
      <c r="HX117" s="46" t="b">
        <f t="shared" si="271"/>
        <v>0</v>
      </c>
      <c r="HY117" s="46" t="b">
        <f t="shared" si="272"/>
        <v>0</v>
      </c>
      <c r="HZ117" s="46" t="b">
        <f t="shared" si="273"/>
        <v>0</v>
      </c>
      <c r="IA117" s="46" t="str">
        <f t="shared" si="274"/>
        <v/>
      </c>
      <c r="IB117" s="46" t="str">
        <f t="shared" si="275"/>
        <v/>
      </c>
      <c r="IC117" s="46" t="str">
        <f t="shared" si="276"/>
        <v/>
      </c>
      <c r="ID117" s="46" t="str">
        <f t="shared" si="277"/>
        <v/>
      </c>
      <c r="IE117" s="46" t="b">
        <f t="shared" si="278"/>
        <v>0</v>
      </c>
      <c r="IF117" s="46" t="str">
        <f t="shared" si="279"/>
        <v/>
      </c>
      <c r="IG117" s="46" t="str">
        <f t="shared" si="280"/>
        <v/>
      </c>
      <c r="IH117" s="46" t="b">
        <f t="shared" si="281"/>
        <v>0</v>
      </c>
      <c r="II117" s="46" t="b">
        <f t="shared" si="282"/>
        <v>0</v>
      </c>
      <c r="IJ117" s="46" t="b">
        <f t="shared" si="283"/>
        <v>0</v>
      </c>
      <c r="IK117" s="46" t="str">
        <f t="shared" si="284"/>
        <v/>
      </c>
      <c r="IL117" s="46" t="str">
        <f t="shared" si="285"/>
        <v/>
      </c>
      <c r="IM117" s="46" t="b">
        <f t="shared" si="286"/>
        <v>0</v>
      </c>
      <c r="IN117" s="46" t="b">
        <f t="shared" si="287"/>
        <v>0</v>
      </c>
      <c r="IO117" s="46" t="b">
        <f t="shared" si="288"/>
        <v>0</v>
      </c>
      <c r="IP117" s="46" t="b">
        <f t="shared" si="289"/>
        <v>0</v>
      </c>
      <c r="IQ117" s="46" t="b">
        <f t="shared" si="290"/>
        <v>0</v>
      </c>
      <c r="IR117" s="46" t="b">
        <f t="shared" si="291"/>
        <v>0</v>
      </c>
      <c r="IS117" s="46" t="b">
        <f t="shared" si="292"/>
        <v>0</v>
      </c>
      <c r="IT117" s="46" t="b">
        <f t="shared" si="293"/>
        <v>0</v>
      </c>
      <c r="IU117" s="46" t="b">
        <f t="shared" si="294"/>
        <v>0</v>
      </c>
      <c r="IV117" s="46" t="b">
        <f t="shared" si="295"/>
        <v>0</v>
      </c>
      <c r="IW117" s="46" t="b">
        <f t="shared" si="296"/>
        <v>0</v>
      </c>
      <c r="IX117" s="46" t="b">
        <f t="shared" si="297"/>
        <v>0</v>
      </c>
      <c r="IY117" s="46" t="b">
        <f t="shared" si="298"/>
        <v>0</v>
      </c>
    </row>
    <row r="118" spans="2:259" x14ac:dyDescent="0.3">
      <c r="B118" s="48">
        <v>106</v>
      </c>
      <c r="C118" s="61" t="str">
        <f t="shared" si="164"/>
        <v/>
      </c>
      <c r="D118" s="53"/>
      <c r="E118" s="52"/>
      <c r="F118" s="112"/>
      <c r="G118" s="52"/>
      <c r="H118" s="53"/>
      <c r="I118" s="52"/>
      <c r="J118" s="52"/>
      <c r="K118" s="53"/>
      <c r="L118" s="55"/>
      <c r="M118" s="108"/>
      <c r="N118" s="56"/>
      <c r="O118" s="52"/>
      <c r="P118" s="52"/>
      <c r="Q118" s="52"/>
      <c r="R118" s="52"/>
      <c r="S118" s="52"/>
      <c r="T118" s="53"/>
      <c r="U118" s="52"/>
      <c r="V118" s="52"/>
      <c r="W118" s="55"/>
      <c r="X118" s="55"/>
      <c r="Y118" s="52"/>
      <c r="Z118" s="55"/>
      <c r="AA118" s="52"/>
      <c r="AB118" s="53"/>
      <c r="AC118" s="53"/>
      <c r="AD118" s="53"/>
      <c r="AE118" s="57"/>
      <c r="AF118" s="113"/>
      <c r="AG118" s="57"/>
      <c r="AH118" s="58"/>
      <c r="AI118" s="58"/>
      <c r="AJ118" s="58"/>
      <c r="AK118" s="114"/>
      <c r="AL118" s="58"/>
      <c r="AM118" s="114"/>
      <c r="AN118" s="58"/>
      <c r="AO118" s="114"/>
      <c r="AP118" s="58"/>
      <c r="AQ118" s="114"/>
      <c r="AR118" s="58"/>
      <c r="AS118" s="114"/>
      <c r="AT118" s="58"/>
      <c r="AU118" s="114"/>
      <c r="AV118" s="58"/>
      <c r="AW118" s="114"/>
      <c r="AX118" s="58"/>
      <c r="AY118" s="114"/>
      <c r="AZ118" s="58"/>
      <c r="BA118" s="114"/>
      <c r="BB118" s="58"/>
      <c r="BC118" s="114"/>
      <c r="BD118" s="58"/>
      <c r="BE118" s="58"/>
      <c r="BF118" s="58"/>
      <c r="BG118" s="59"/>
      <c r="BH118" s="58"/>
      <c r="BI118" s="114"/>
      <c r="BJ118" s="53"/>
      <c r="BK118" s="58"/>
      <c r="BL118" s="114"/>
      <c r="BM118" s="58"/>
      <c r="BN118" s="114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3"/>
      <c r="CL118" s="58"/>
      <c r="CM118" s="58"/>
      <c r="CN118" s="60"/>
      <c r="CO118" s="57"/>
      <c r="CP118" s="58"/>
      <c r="CQ118" s="60"/>
      <c r="CR118" s="57"/>
      <c r="CS118" s="58"/>
      <c r="CT118" s="59"/>
      <c r="CU118" s="58"/>
      <c r="CV118" s="59"/>
      <c r="CW118" s="58"/>
      <c r="CX118" s="59"/>
      <c r="CY118" s="58"/>
      <c r="CZ118" s="58"/>
      <c r="DA118" s="58"/>
      <c r="DB118" s="53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7"/>
      <c r="DO118" s="57"/>
      <c r="DP118" s="57"/>
      <c r="DQ118" s="76" t="str">
        <f t="shared" si="165"/>
        <v/>
      </c>
      <c r="DR118" s="53"/>
      <c r="DS118" s="46" t="b">
        <f t="shared" si="166"/>
        <v>0</v>
      </c>
      <c r="DT118" s="46" t="str">
        <f t="shared" si="167"/>
        <v/>
      </c>
      <c r="DU118" s="46" t="b">
        <f t="shared" si="168"/>
        <v>0</v>
      </c>
      <c r="DV118" s="46" t="b">
        <f t="shared" si="169"/>
        <v>0</v>
      </c>
      <c r="DW118" s="46" t="b">
        <f t="shared" si="170"/>
        <v>0</v>
      </c>
      <c r="DY118" s="46" t="b">
        <f t="shared" si="171"/>
        <v>0</v>
      </c>
      <c r="DZ118" s="46" t="b">
        <f t="shared" si="172"/>
        <v>0</v>
      </c>
      <c r="EB118" s="46" t="b">
        <f t="shared" si="173"/>
        <v>0</v>
      </c>
      <c r="EC118" s="46" t="b">
        <f t="shared" si="174"/>
        <v>0</v>
      </c>
      <c r="ED118" s="46" t="b">
        <f t="shared" si="175"/>
        <v>0</v>
      </c>
      <c r="EE118" s="46" t="b">
        <f t="shared" si="176"/>
        <v>0</v>
      </c>
      <c r="EF118" s="46" t="b">
        <f t="shared" si="177"/>
        <v>0</v>
      </c>
      <c r="EG118" s="46" t="b">
        <f t="shared" si="178"/>
        <v>0</v>
      </c>
      <c r="EH118" s="46" t="b">
        <f t="shared" si="179"/>
        <v>0</v>
      </c>
      <c r="EI118" s="46" t="b">
        <f t="shared" si="180"/>
        <v>0</v>
      </c>
      <c r="EK118" s="46" t="b">
        <f t="shared" si="181"/>
        <v>0</v>
      </c>
      <c r="EL118" s="46" t="b">
        <f t="shared" si="182"/>
        <v>0</v>
      </c>
      <c r="EM118" s="46" t="b">
        <f t="shared" si="183"/>
        <v>0</v>
      </c>
      <c r="EN118" s="46" t="b">
        <f t="shared" si="184"/>
        <v>0</v>
      </c>
      <c r="EO118" s="46" t="b">
        <f t="shared" si="185"/>
        <v>0</v>
      </c>
      <c r="EP118" s="46" t="b">
        <f t="shared" si="186"/>
        <v>0</v>
      </c>
      <c r="EQ118" s="46" t="b">
        <f t="shared" si="187"/>
        <v>0</v>
      </c>
      <c r="ER118" s="46" t="b">
        <f>OR(AA118='Tablas '!$T$4,AA118='Tablas '!$T$7,AA118='Tablas '!$T$8,AA118='Tablas '!$T$11)</f>
        <v>0</v>
      </c>
      <c r="ES118" s="46" t="str">
        <f t="shared" si="188"/>
        <v/>
      </c>
      <c r="ET118" s="46" t="str">
        <f t="shared" si="189"/>
        <v/>
      </c>
      <c r="EU118" s="46" t="str">
        <f t="shared" si="190"/>
        <v/>
      </c>
      <c r="EV118" s="46" t="b">
        <f t="shared" si="191"/>
        <v>0</v>
      </c>
      <c r="EW118" s="46" t="b">
        <f t="shared" si="192"/>
        <v>0</v>
      </c>
      <c r="EX118" s="46" t="b">
        <f t="shared" si="193"/>
        <v>0</v>
      </c>
      <c r="EY118" s="46" t="b">
        <f t="shared" si="194"/>
        <v>0</v>
      </c>
      <c r="EZ118" s="46" t="b">
        <f t="shared" si="195"/>
        <v>0</v>
      </c>
      <c r="FA118" s="46" t="b">
        <f t="shared" si="196"/>
        <v>0</v>
      </c>
      <c r="FB118" s="46" t="b">
        <f t="shared" si="197"/>
        <v>0</v>
      </c>
      <c r="FC118" s="46" t="str">
        <f t="shared" si="198"/>
        <v/>
      </c>
      <c r="FD118" s="46" t="str">
        <f t="shared" si="199"/>
        <v/>
      </c>
      <c r="FE118" s="46" t="b">
        <f t="shared" si="200"/>
        <v>0</v>
      </c>
      <c r="FF118" s="46" t="str">
        <f t="shared" si="201"/>
        <v/>
      </c>
      <c r="FG118" s="46" t="str">
        <f t="shared" si="202"/>
        <v/>
      </c>
      <c r="FH118" s="46" t="b">
        <f t="shared" si="203"/>
        <v>0</v>
      </c>
      <c r="FI118" s="46" t="str">
        <f t="shared" si="204"/>
        <v/>
      </c>
      <c r="FJ118" s="46" t="str">
        <f t="shared" si="205"/>
        <v/>
      </c>
      <c r="FK118" s="46" t="b">
        <f t="shared" si="206"/>
        <v>0</v>
      </c>
      <c r="FL118" s="46" t="str">
        <f t="shared" si="207"/>
        <v/>
      </c>
      <c r="FM118" s="46" t="str">
        <f t="shared" si="208"/>
        <v/>
      </c>
      <c r="FN118" s="46" t="b">
        <f t="shared" si="209"/>
        <v>0</v>
      </c>
      <c r="FO118" s="46" t="str">
        <f t="shared" si="210"/>
        <v/>
      </c>
      <c r="FP118" s="46" t="str">
        <f t="shared" si="211"/>
        <v/>
      </c>
      <c r="FQ118" s="46" t="b">
        <f t="shared" si="212"/>
        <v>0</v>
      </c>
      <c r="FR118" s="46" t="str">
        <f t="shared" si="213"/>
        <v/>
      </c>
      <c r="FS118" s="46" t="str">
        <f t="shared" si="214"/>
        <v/>
      </c>
      <c r="FT118" s="46" t="b">
        <f t="shared" si="215"/>
        <v>0</v>
      </c>
      <c r="FU118" s="46" t="str">
        <f t="shared" si="216"/>
        <v/>
      </c>
      <c r="FV118" s="46" t="str">
        <f t="shared" si="217"/>
        <v/>
      </c>
      <c r="FW118" s="46" t="b">
        <f t="shared" si="218"/>
        <v>0</v>
      </c>
      <c r="FX118" s="46" t="str">
        <f t="shared" si="219"/>
        <v/>
      </c>
      <c r="FY118" s="46" t="str">
        <f t="shared" si="220"/>
        <v/>
      </c>
      <c r="FZ118" s="46" t="b">
        <f t="shared" si="221"/>
        <v>0</v>
      </c>
      <c r="GA118" s="46" t="str">
        <f t="shared" si="222"/>
        <v/>
      </c>
      <c r="GB118" s="46" t="str">
        <f t="shared" si="223"/>
        <v/>
      </c>
      <c r="GC118" s="46" t="b">
        <f t="shared" si="224"/>
        <v>0</v>
      </c>
      <c r="GD118" s="46" t="str">
        <f t="shared" si="225"/>
        <v/>
      </c>
      <c r="GE118" s="46" t="str">
        <f t="shared" si="226"/>
        <v/>
      </c>
      <c r="GF118" s="46" t="b">
        <f t="shared" si="227"/>
        <v>0</v>
      </c>
      <c r="GG118" s="46" t="b">
        <f t="shared" si="228"/>
        <v>0</v>
      </c>
      <c r="GH118" s="46" t="str">
        <f t="shared" si="229"/>
        <v/>
      </c>
      <c r="GI118" s="46" t="str">
        <f t="shared" si="230"/>
        <v/>
      </c>
      <c r="GJ118" s="46" t="str">
        <f t="shared" si="231"/>
        <v/>
      </c>
      <c r="GK118" s="46" t="b">
        <f t="shared" si="232"/>
        <v>0</v>
      </c>
      <c r="GL118" s="46" t="str">
        <f t="shared" si="233"/>
        <v/>
      </c>
      <c r="GM118" s="46" t="str">
        <f t="shared" si="234"/>
        <v/>
      </c>
      <c r="GN118" s="46" t="str">
        <f t="shared" si="235"/>
        <v/>
      </c>
      <c r="GO118" s="46" t="b">
        <f t="shared" si="236"/>
        <v>0</v>
      </c>
      <c r="GP118" s="46" t="str">
        <f t="shared" si="237"/>
        <v/>
      </c>
      <c r="GQ118" s="46" t="str">
        <f t="shared" si="238"/>
        <v/>
      </c>
      <c r="GR118" s="46" t="b">
        <f t="shared" si="239"/>
        <v>0</v>
      </c>
      <c r="GS118" s="46" t="str">
        <f t="shared" si="240"/>
        <v/>
      </c>
      <c r="GT118" s="46" t="str">
        <f t="shared" si="241"/>
        <v/>
      </c>
      <c r="GU118" s="46" t="b">
        <f t="shared" si="242"/>
        <v>0</v>
      </c>
      <c r="GV118" s="46" t="b">
        <f t="shared" si="243"/>
        <v>0</v>
      </c>
      <c r="GW118" s="46" t="b">
        <f t="shared" si="244"/>
        <v>0</v>
      </c>
      <c r="GX118" s="46" t="b">
        <f t="shared" si="245"/>
        <v>0</v>
      </c>
      <c r="GY118" s="46" t="b">
        <f t="shared" si="246"/>
        <v>0</v>
      </c>
      <c r="GZ118" s="46" t="b">
        <f t="shared" si="247"/>
        <v>0</v>
      </c>
      <c r="HA118" s="46" t="b">
        <f t="shared" si="248"/>
        <v>0</v>
      </c>
      <c r="HB118" s="46" t="b">
        <f t="shared" si="249"/>
        <v>0</v>
      </c>
      <c r="HC118" s="46" t="b">
        <f t="shared" si="250"/>
        <v>0</v>
      </c>
      <c r="HD118" s="46" t="b">
        <f t="shared" si="251"/>
        <v>0</v>
      </c>
      <c r="HE118" s="46" t="b">
        <f t="shared" si="252"/>
        <v>0</v>
      </c>
      <c r="HF118" s="46" t="b">
        <f t="shared" si="253"/>
        <v>0</v>
      </c>
      <c r="HG118" s="46" t="b">
        <f t="shared" si="254"/>
        <v>0</v>
      </c>
      <c r="HH118" s="46" t="b">
        <f t="shared" si="255"/>
        <v>0</v>
      </c>
      <c r="HI118" s="46" t="b">
        <f t="shared" si="256"/>
        <v>0</v>
      </c>
      <c r="HJ118" s="46" t="b">
        <f t="shared" si="257"/>
        <v>0</v>
      </c>
      <c r="HK118" s="46" t="b">
        <f t="shared" si="258"/>
        <v>0</v>
      </c>
      <c r="HL118" s="46" t="b">
        <f t="shared" si="259"/>
        <v>0</v>
      </c>
      <c r="HM118" s="46" t="b">
        <f t="shared" si="260"/>
        <v>0</v>
      </c>
      <c r="HN118" s="46" t="b">
        <f t="shared" si="261"/>
        <v>0</v>
      </c>
      <c r="HO118" s="46" t="b">
        <f t="shared" si="262"/>
        <v>0</v>
      </c>
      <c r="HP118" s="46" t="b">
        <f t="shared" si="263"/>
        <v>0</v>
      </c>
      <c r="HQ118" s="46" t="str">
        <f t="shared" si="264"/>
        <v/>
      </c>
      <c r="HR118" s="46" t="str">
        <f t="shared" si="265"/>
        <v/>
      </c>
      <c r="HS118" s="46" t="str">
        <f t="shared" si="266"/>
        <v/>
      </c>
      <c r="HT118" s="46" t="b">
        <f t="shared" si="267"/>
        <v>0</v>
      </c>
      <c r="HU118" s="46" t="b">
        <f t="shared" si="268"/>
        <v>0</v>
      </c>
      <c r="HV118" s="46" t="b">
        <f t="shared" si="269"/>
        <v>0</v>
      </c>
      <c r="HW118" s="46" t="b">
        <f t="shared" si="270"/>
        <v>0</v>
      </c>
      <c r="HX118" s="46" t="b">
        <f t="shared" si="271"/>
        <v>0</v>
      </c>
      <c r="HY118" s="46" t="b">
        <f t="shared" si="272"/>
        <v>0</v>
      </c>
      <c r="HZ118" s="46" t="b">
        <f t="shared" si="273"/>
        <v>0</v>
      </c>
      <c r="IA118" s="46" t="str">
        <f t="shared" si="274"/>
        <v/>
      </c>
      <c r="IB118" s="46" t="str">
        <f t="shared" si="275"/>
        <v/>
      </c>
      <c r="IC118" s="46" t="str">
        <f t="shared" si="276"/>
        <v/>
      </c>
      <c r="ID118" s="46" t="str">
        <f t="shared" si="277"/>
        <v/>
      </c>
      <c r="IE118" s="46" t="b">
        <f t="shared" si="278"/>
        <v>0</v>
      </c>
      <c r="IF118" s="46" t="str">
        <f t="shared" si="279"/>
        <v/>
      </c>
      <c r="IG118" s="46" t="str">
        <f t="shared" si="280"/>
        <v/>
      </c>
      <c r="IH118" s="46" t="b">
        <f t="shared" si="281"/>
        <v>0</v>
      </c>
      <c r="II118" s="46" t="b">
        <f t="shared" si="282"/>
        <v>0</v>
      </c>
      <c r="IJ118" s="46" t="b">
        <f t="shared" si="283"/>
        <v>0</v>
      </c>
      <c r="IK118" s="46" t="str">
        <f t="shared" si="284"/>
        <v/>
      </c>
      <c r="IL118" s="46" t="str">
        <f t="shared" si="285"/>
        <v/>
      </c>
      <c r="IM118" s="46" t="b">
        <f t="shared" si="286"/>
        <v>0</v>
      </c>
      <c r="IN118" s="46" t="b">
        <f t="shared" si="287"/>
        <v>0</v>
      </c>
      <c r="IO118" s="46" t="b">
        <f t="shared" si="288"/>
        <v>0</v>
      </c>
      <c r="IP118" s="46" t="b">
        <f t="shared" si="289"/>
        <v>0</v>
      </c>
      <c r="IQ118" s="46" t="b">
        <f t="shared" si="290"/>
        <v>0</v>
      </c>
      <c r="IR118" s="46" t="b">
        <f t="shared" si="291"/>
        <v>0</v>
      </c>
      <c r="IS118" s="46" t="b">
        <f t="shared" si="292"/>
        <v>0</v>
      </c>
      <c r="IT118" s="46" t="b">
        <f t="shared" si="293"/>
        <v>0</v>
      </c>
      <c r="IU118" s="46" t="b">
        <f t="shared" si="294"/>
        <v>0</v>
      </c>
      <c r="IV118" s="46" t="b">
        <f t="shared" si="295"/>
        <v>0</v>
      </c>
      <c r="IW118" s="46" t="b">
        <f t="shared" si="296"/>
        <v>0</v>
      </c>
      <c r="IX118" s="46" t="b">
        <f t="shared" si="297"/>
        <v>0</v>
      </c>
      <c r="IY118" s="46" t="b">
        <f t="shared" si="298"/>
        <v>0</v>
      </c>
    </row>
    <row r="119" spans="2:259" x14ac:dyDescent="0.3">
      <c r="B119" s="48">
        <v>107</v>
      </c>
      <c r="C119" s="61" t="str">
        <f t="shared" si="164"/>
        <v/>
      </c>
      <c r="D119" s="53"/>
      <c r="E119" s="52"/>
      <c r="F119" s="112"/>
      <c r="G119" s="52"/>
      <c r="H119" s="53"/>
      <c r="I119" s="52"/>
      <c r="J119" s="52"/>
      <c r="K119" s="53"/>
      <c r="L119" s="55"/>
      <c r="M119" s="108"/>
      <c r="N119" s="56"/>
      <c r="O119" s="52"/>
      <c r="P119" s="52"/>
      <c r="Q119" s="52"/>
      <c r="R119" s="52"/>
      <c r="S119" s="52"/>
      <c r="T119" s="53"/>
      <c r="U119" s="52"/>
      <c r="V119" s="52"/>
      <c r="W119" s="55"/>
      <c r="X119" s="55"/>
      <c r="Y119" s="52"/>
      <c r="Z119" s="55"/>
      <c r="AA119" s="52"/>
      <c r="AB119" s="53"/>
      <c r="AC119" s="53"/>
      <c r="AD119" s="53"/>
      <c r="AE119" s="57"/>
      <c r="AF119" s="113"/>
      <c r="AG119" s="57"/>
      <c r="AH119" s="58"/>
      <c r="AI119" s="58"/>
      <c r="AJ119" s="58"/>
      <c r="AK119" s="114"/>
      <c r="AL119" s="58"/>
      <c r="AM119" s="114"/>
      <c r="AN119" s="58"/>
      <c r="AO119" s="114"/>
      <c r="AP119" s="58"/>
      <c r="AQ119" s="114"/>
      <c r="AR119" s="58"/>
      <c r="AS119" s="114"/>
      <c r="AT119" s="58"/>
      <c r="AU119" s="114"/>
      <c r="AV119" s="58"/>
      <c r="AW119" s="114"/>
      <c r="AX119" s="58"/>
      <c r="AY119" s="114"/>
      <c r="AZ119" s="58"/>
      <c r="BA119" s="114"/>
      <c r="BB119" s="58"/>
      <c r="BC119" s="114"/>
      <c r="BD119" s="58"/>
      <c r="BE119" s="58"/>
      <c r="BF119" s="58"/>
      <c r="BG119" s="59"/>
      <c r="BH119" s="58"/>
      <c r="BI119" s="114"/>
      <c r="BJ119" s="53"/>
      <c r="BK119" s="58"/>
      <c r="BL119" s="114"/>
      <c r="BM119" s="58"/>
      <c r="BN119" s="114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3"/>
      <c r="CL119" s="58"/>
      <c r="CM119" s="58"/>
      <c r="CN119" s="60"/>
      <c r="CO119" s="57"/>
      <c r="CP119" s="58"/>
      <c r="CQ119" s="60"/>
      <c r="CR119" s="57"/>
      <c r="CS119" s="58"/>
      <c r="CT119" s="59"/>
      <c r="CU119" s="58"/>
      <c r="CV119" s="59"/>
      <c r="CW119" s="58"/>
      <c r="CX119" s="59"/>
      <c r="CY119" s="58"/>
      <c r="CZ119" s="58"/>
      <c r="DA119" s="58"/>
      <c r="DB119" s="53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7"/>
      <c r="DO119" s="57"/>
      <c r="DP119" s="57"/>
      <c r="DQ119" s="76" t="str">
        <f t="shared" si="165"/>
        <v/>
      </c>
      <c r="DR119" s="53"/>
      <c r="DS119" s="46" t="b">
        <f t="shared" si="166"/>
        <v>0</v>
      </c>
      <c r="DT119" s="46" t="str">
        <f t="shared" si="167"/>
        <v/>
      </c>
      <c r="DU119" s="46" t="b">
        <f t="shared" si="168"/>
        <v>0</v>
      </c>
      <c r="DV119" s="46" t="b">
        <f t="shared" si="169"/>
        <v>0</v>
      </c>
      <c r="DW119" s="46" t="b">
        <f t="shared" si="170"/>
        <v>0</v>
      </c>
      <c r="DY119" s="46" t="b">
        <f t="shared" si="171"/>
        <v>0</v>
      </c>
      <c r="DZ119" s="46" t="b">
        <f t="shared" si="172"/>
        <v>0</v>
      </c>
      <c r="EB119" s="46" t="b">
        <f t="shared" si="173"/>
        <v>0</v>
      </c>
      <c r="EC119" s="46" t="b">
        <f t="shared" si="174"/>
        <v>0</v>
      </c>
      <c r="ED119" s="46" t="b">
        <f t="shared" si="175"/>
        <v>0</v>
      </c>
      <c r="EE119" s="46" t="b">
        <f t="shared" si="176"/>
        <v>0</v>
      </c>
      <c r="EF119" s="46" t="b">
        <f t="shared" si="177"/>
        <v>0</v>
      </c>
      <c r="EG119" s="46" t="b">
        <f t="shared" si="178"/>
        <v>0</v>
      </c>
      <c r="EH119" s="46" t="b">
        <f t="shared" si="179"/>
        <v>0</v>
      </c>
      <c r="EI119" s="46" t="b">
        <f t="shared" si="180"/>
        <v>0</v>
      </c>
      <c r="EK119" s="46" t="b">
        <f t="shared" si="181"/>
        <v>0</v>
      </c>
      <c r="EL119" s="46" t="b">
        <f t="shared" si="182"/>
        <v>0</v>
      </c>
      <c r="EM119" s="46" t="b">
        <f t="shared" si="183"/>
        <v>0</v>
      </c>
      <c r="EN119" s="46" t="b">
        <f t="shared" si="184"/>
        <v>0</v>
      </c>
      <c r="EO119" s="46" t="b">
        <f t="shared" si="185"/>
        <v>0</v>
      </c>
      <c r="EP119" s="46" t="b">
        <f t="shared" si="186"/>
        <v>0</v>
      </c>
      <c r="EQ119" s="46" t="b">
        <f t="shared" si="187"/>
        <v>0</v>
      </c>
      <c r="ER119" s="46" t="b">
        <f>OR(AA119='Tablas '!$T$4,AA119='Tablas '!$T$7,AA119='Tablas '!$T$8,AA119='Tablas '!$T$11)</f>
        <v>0</v>
      </c>
      <c r="ES119" s="46" t="str">
        <f t="shared" si="188"/>
        <v/>
      </c>
      <c r="ET119" s="46" t="str">
        <f t="shared" si="189"/>
        <v/>
      </c>
      <c r="EU119" s="46" t="str">
        <f t="shared" si="190"/>
        <v/>
      </c>
      <c r="EV119" s="46" t="b">
        <f t="shared" si="191"/>
        <v>0</v>
      </c>
      <c r="EW119" s="46" t="b">
        <f t="shared" si="192"/>
        <v>0</v>
      </c>
      <c r="EX119" s="46" t="b">
        <f t="shared" si="193"/>
        <v>0</v>
      </c>
      <c r="EY119" s="46" t="b">
        <f t="shared" si="194"/>
        <v>0</v>
      </c>
      <c r="EZ119" s="46" t="b">
        <f t="shared" si="195"/>
        <v>0</v>
      </c>
      <c r="FA119" s="46" t="b">
        <f t="shared" si="196"/>
        <v>0</v>
      </c>
      <c r="FB119" s="46" t="b">
        <f t="shared" si="197"/>
        <v>0</v>
      </c>
      <c r="FC119" s="46" t="str">
        <f t="shared" si="198"/>
        <v/>
      </c>
      <c r="FD119" s="46" t="str">
        <f t="shared" si="199"/>
        <v/>
      </c>
      <c r="FE119" s="46" t="b">
        <f t="shared" si="200"/>
        <v>0</v>
      </c>
      <c r="FF119" s="46" t="str">
        <f t="shared" si="201"/>
        <v/>
      </c>
      <c r="FG119" s="46" t="str">
        <f t="shared" si="202"/>
        <v/>
      </c>
      <c r="FH119" s="46" t="b">
        <f t="shared" si="203"/>
        <v>0</v>
      </c>
      <c r="FI119" s="46" t="str">
        <f t="shared" si="204"/>
        <v/>
      </c>
      <c r="FJ119" s="46" t="str">
        <f t="shared" si="205"/>
        <v/>
      </c>
      <c r="FK119" s="46" t="b">
        <f t="shared" si="206"/>
        <v>0</v>
      </c>
      <c r="FL119" s="46" t="str">
        <f t="shared" si="207"/>
        <v/>
      </c>
      <c r="FM119" s="46" t="str">
        <f t="shared" si="208"/>
        <v/>
      </c>
      <c r="FN119" s="46" t="b">
        <f t="shared" si="209"/>
        <v>0</v>
      </c>
      <c r="FO119" s="46" t="str">
        <f t="shared" si="210"/>
        <v/>
      </c>
      <c r="FP119" s="46" t="str">
        <f t="shared" si="211"/>
        <v/>
      </c>
      <c r="FQ119" s="46" t="b">
        <f t="shared" si="212"/>
        <v>0</v>
      </c>
      <c r="FR119" s="46" t="str">
        <f t="shared" si="213"/>
        <v/>
      </c>
      <c r="FS119" s="46" t="str">
        <f t="shared" si="214"/>
        <v/>
      </c>
      <c r="FT119" s="46" t="b">
        <f t="shared" si="215"/>
        <v>0</v>
      </c>
      <c r="FU119" s="46" t="str">
        <f t="shared" si="216"/>
        <v/>
      </c>
      <c r="FV119" s="46" t="str">
        <f t="shared" si="217"/>
        <v/>
      </c>
      <c r="FW119" s="46" t="b">
        <f t="shared" si="218"/>
        <v>0</v>
      </c>
      <c r="FX119" s="46" t="str">
        <f t="shared" si="219"/>
        <v/>
      </c>
      <c r="FY119" s="46" t="str">
        <f t="shared" si="220"/>
        <v/>
      </c>
      <c r="FZ119" s="46" t="b">
        <f t="shared" si="221"/>
        <v>0</v>
      </c>
      <c r="GA119" s="46" t="str">
        <f t="shared" si="222"/>
        <v/>
      </c>
      <c r="GB119" s="46" t="str">
        <f t="shared" si="223"/>
        <v/>
      </c>
      <c r="GC119" s="46" t="b">
        <f t="shared" si="224"/>
        <v>0</v>
      </c>
      <c r="GD119" s="46" t="str">
        <f t="shared" si="225"/>
        <v/>
      </c>
      <c r="GE119" s="46" t="str">
        <f t="shared" si="226"/>
        <v/>
      </c>
      <c r="GF119" s="46" t="b">
        <f t="shared" si="227"/>
        <v>0</v>
      </c>
      <c r="GG119" s="46" t="b">
        <f t="shared" si="228"/>
        <v>0</v>
      </c>
      <c r="GH119" s="46" t="str">
        <f t="shared" si="229"/>
        <v/>
      </c>
      <c r="GI119" s="46" t="str">
        <f t="shared" si="230"/>
        <v/>
      </c>
      <c r="GJ119" s="46" t="str">
        <f t="shared" si="231"/>
        <v/>
      </c>
      <c r="GK119" s="46" t="b">
        <f t="shared" si="232"/>
        <v>0</v>
      </c>
      <c r="GL119" s="46" t="str">
        <f t="shared" si="233"/>
        <v/>
      </c>
      <c r="GM119" s="46" t="str">
        <f t="shared" si="234"/>
        <v/>
      </c>
      <c r="GN119" s="46" t="str">
        <f t="shared" si="235"/>
        <v/>
      </c>
      <c r="GO119" s="46" t="b">
        <f t="shared" si="236"/>
        <v>0</v>
      </c>
      <c r="GP119" s="46" t="str">
        <f t="shared" si="237"/>
        <v/>
      </c>
      <c r="GQ119" s="46" t="str">
        <f t="shared" si="238"/>
        <v/>
      </c>
      <c r="GR119" s="46" t="b">
        <f t="shared" si="239"/>
        <v>0</v>
      </c>
      <c r="GS119" s="46" t="str">
        <f t="shared" si="240"/>
        <v/>
      </c>
      <c r="GT119" s="46" t="str">
        <f t="shared" si="241"/>
        <v/>
      </c>
      <c r="GU119" s="46" t="b">
        <f t="shared" si="242"/>
        <v>0</v>
      </c>
      <c r="GV119" s="46" t="b">
        <f t="shared" si="243"/>
        <v>0</v>
      </c>
      <c r="GW119" s="46" t="b">
        <f t="shared" si="244"/>
        <v>0</v>
      </c>
      <c r="GX119" s="46" t="b">
        <f t="shared" si="245"/>
        <v>0</v>
      </c>
      <c r="GY119" s="46" t="b">
        <f t="shared" si="246"/>
        <v>0</v>
      </c>
      <c r="GZ119" s="46" t="b">
        <f t="shared" si="247"/>
        <v>0</v>
      </c>
      <c r="HA119" s="46" t="b">
        <f t="shared" si="248"/>
        <v>0</v>
      </c>
      <c r="HB119" s="46" t="b">
        <f t="shared" si="249"/>
        <v>0</v>
      </c>
      <c r="HC119" s="46" t="b">
        <f t="shared" si="250"/>
        <v>0</v>
      </c>
      <c r="HD119" s="46" t="b">
        <f t="shared" si="251"/>
        <v>0</v>
      </c>
      <c r="HE119" s="46" t="b">
        <f t="shared" si="252"/>
        <v>0</v>
      </c>
      <c r="HF119" s="46" t="b">
        <f t="shared" si="253"/>
        <v>0</v>
      </c>
      <c r="HG119" s="46" t="b">
        <f t="shared" si="254"/>
        <v>0</v>
      </c>
      <c r="HH119" s="46" t="b">
        <f t="shared" si="255"/>
        <v>0</v>
      </c>
      <c r="HI119" s="46" t="b">
        <f t="shared" si="256"/>
        <v>0</v>
      </c>
      <c r="HJ119" s="46" t="b">
        <f t="shared" si="257"/>
        <v>0</v>
      </c>
      <c r="HK119" s="46" t="b">
        <f t="shared" si="258"/>
        <v>0</v>
      </c>
      <c r="HL119" s="46" t="b">
        <f t="shared" si="259"/>
        <v>0</v>
      </c>
      <c r="HM119" s="46" t="b">
        <f t="shared" si="260"/>
        <v>0</v>
      </c>
      <c r="HN119" s="46" t="b">
        <f t="shared" si="261"/>
        <v>0</v>
      </c>
      <c r="HO119" s="46" t="b">
        <f t="shared" si="262"/>
        <v>0</v>
      </c>
      <c r="HP119" s="46" t="b">
        <f t="shared" si="263"/>
        <v>0</v>
      </c>
      <c r="HQ119" s="46" t="str">
        <f t="shared" si="264"/>
        <v/>
      </c>
      <c r="HR119" s="46" t="str">
        <f t="shared" si="265"/>
        <v/>
      </c>
      <c r="HS119" s="46" t="str">
        <f t="shared" si="266"/>
        <v/>
      </c>
      <c r="HT119" s="46" t="b">
        <f t="shared" si="267"/>
        <v>0</v>
      </c>
      <c r="HU119" s="46" t="b">
        <f t="shared" si="268"/>
        <v>0</v>
      </c>
      <c r="HV119" s="46" t="b">
        <f t="shared" si="269"/>
        <v>0</v>
      </c>
      <c r="HW119" s="46" t="b">
        <f t="shared" si="270"/>
        <v>0</v>
      </c>
      <c r="HX119" s="46" t="b">
        <f t="shared" si="271"/>
        <v>0</v>
      </c>
      <c r="HY119" s="46" t="b">
        <f t="shared" si="272"/>
        <v>0</v>
      </c>
      <c r="HZ119" s="46" t="b">
        <f t="shared" si="273"/>
        <v>0</v>
      </c>
      <c r="IA119" s="46" t="str">
        <f t="shared" si="274"/>
        <v/>
      </c>
      <c r="IB119" s="46" t="str">
        <f t="shared" si="275"/>
        <v/>
      </c>
      <c r="IC119" s="46" t="str">
        <f t="shared" si="276"/>
        <v/>
      </c>
      <c r="ID119" s="46" t="str">
        <f t="shared" si="277"/>
        <v/>
      </c>
      <c r="IE119" s="46" t="b">
        <f t="shared" si="278"/>
        <v>0</v>
      </c>
      <c r="IF119" s="46" t="str">
        <f t="shared" si="279"/>
        <v/>
      </c>
      <c r="IG119" s="46" t="str">
        <f t="shared" si="280"/>
        <v/>
      </c>
      <c r="IH119" s="46" t="b">
        <f t="shared" si="281"/>
        <v>0</v>
      </c>
      <c r="II119" s="46" t="b">
        <f t="shared" si="282"/>
        <v>0</v>
      </c>
      <c r="IJ119" s="46" t="b">
        <f t="shared" si="283"/>
        <v>0</v>
      </c>
      <c r="IK119" s="46" t="str">
        <f t="shared" si="284"/>
        <v/>
      </c>
      <c r="IL119" s="46" t="str">
        <f t="shared" si="285"/>
        <v/>
      </c>
      <c r="IM119" s="46" t="b">
        <f t="shared" si="286"/>
        <v>0</v>
      </c>
      <c r="IN119" s="46" t="b">
        <f t="shared" si="287"/>
        <v>0</v>
      </c>
      <c r="IO119" s="46" t="b">
        <f t="shared" si="288"/>
        <v>0</v>
      </c>
      <c r="IP119" s="46" t="b">
        <f t="shared" si="289"/>
        <v>0</v>
      </c>
      <c r="IQ119" s="46" t="b">
        <f t="shared" si="290"/>
        <v>0</v>
      </c>
      <c r="IR119" s="46" t="b">
        <f t="shared" si="291"/>
        <v>0</v>
      </c>
      <c r="IS119" s="46" t="b">
        <f t="shared" si="292"/>
        <v>0</v>
      </c>
      <c r="IT119" s="46" t="b">
        <f t="shared" si="293"/>
        <v>0</v>
      </c>
      <c r="IU119" s="46" t="b">
        <f t="shared" si="294"/>
        <v>0</v>
      </c>
      <c r="IV119" s="46" t="b">
        <f t="shared" si="295"/>
        <v>0</v>
      </c>
      <c r="IW119" s="46" t="b">
        <f t="shared" si="296"/>
        <v>0</v>
      </c>
      <c r="IX119" s="46" t="b">
        <f t="shared" si="297"/>
        <v>0</v>
      </c>
      <c r="IY119" s="46" t="b">
        <f t="shared" si="298"/>
        <v>0</v>
      </c>
    </row>
    <row r="120" spans="2:259" x14ac:dyDescent="0.3">
      <c r="B120" s="48">
        <v>108</v>
      </c>
      <c r="C120" s="61" t="str">
        <f t="shared" si="164"/>
        <v/>
      </c>
      <c r="D120" s="53"/>
      <c r="E120" s="52"/>
      <c r="F120" s="112"/>
      <c r="G120" s="52"/>
      <c r="H120" s="53"/>
      <c r="I120" s="52"/>
      <c r="J120" s="52"/>
      <c r="K120" s="53"/>
      <c r="L120" s="55"/>
      <c r="M120" s="108"/>
      <c r="N120" s="56"/>
      <c r="O120" s="52"/>
      <c r="P120" s="52"/>
      <c r="Q120" s="52"/>
      <c r="R120" s="52"/>
      <c r="S120" s="52"/>
      <c r="T120" s="53"/>
      <c r="U120" s="52"/>
      <c r="V120" s="52"/>
      <c r="W120" s="55"/>
      <c r="X120" s="55"/>
      <c r="Y120" s="52"/>
      <c r="Z120" s="55"/>
      <c r="AA120" s="52"/>
      <c r="AB120" s="53"/>
      <c r="AC120" s="53"/>
      <c r="AD120" s="53"/>
      <c r="AE120" s="57"/>
      <c r="AF120" s="113"/>
      <c r="AG120" s="57"/>
      <c r="AH120" s="58"/>
      <c r="AI120" s="58"/>
      <c r="AJ120" s="58"/>
      <c r="AK120" s="114"/>
      <c r="AL120" s="58"/>
      <c r="AM120" s="114"/>
      <c r="AN120" s="58"/>
      <c r="AO120" s="114"/>
      <c r="AP120" s="58"/>
      <c r="AQ120" s="114"/>
      <c r="AR120" s="58"/>
      <c r="AS120" s="114"/>
      <c r="AT120" s="58"/>
      <c r="AU120" s="114"/>
      <c r="AV120" s="58"/>
      <c r="AW120" s="114"/>
      <c r="AX120" s="58"/>
      <c r="AY120" s="114"/>
      <c r="AZ120" s="58"/>
      <c r="BA120" s="114"/>
      <c r="BB120" s="58"/>
      <c r="BC120" s="114"/>
      <c r="BD120" s="58"/>
      <c r="BE120" s="58"/>
      <c r="BF120" s="58"/>
      <c r="BG120" s="59"/>
      <c r="BH120" s="58"/>
      <c r="BI120" s="114"/>
      <c r="BJ120" s="53"/>
      <c r="BK120" s="58"/>
      <c r="BL120" s="114"/>
      <c r="BM120" s="58"/>
      <c r="BN120" s="114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3"/>
      <c r="CL120" s="58"/>
      <c r="CM120" s="58"/>
      <c r="CN120" s="60"/>
      <c r="CO120" s="57"/>
      <c r="CP120" s="58"/>
      <c r="CQ120" s="60"/>
      <c r="CR120" s="57"/>
      <c r="CS120" s="58"/>
      <c r="CT120" s="59"/>
      <c r="CU120" s="58"/>
      <c r="CV120" s="59"/>
      <c r="CW120" s="58"/>
      <c r="CX120" s="59"/>
      <c r="CY120" s="58"/>
      <c r="CZ120" s="58"/>
      <c r="DA120" s="58"/>
      <c r="DB120" s="53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7"/>
      <c r="DO120" s="57"/>
      <c r="DP120" s="57"/>
      <c r="DQ120" s="76" t="str">
        <f t="shared" si="165"/>
        <v/>
      </c>
      <c r="DR120" s="53"/>
      <c r="DS120" s="46" t="b">
        <f t="shared" si="166"/>
        <v>0</v>
      </c>
      <c r="DT120" s="46" t="str">
        <f t="shared" si="167"/>
        <v/>
      </c>
      <c r="DU120" s="46" t="b">
        <f t="shared" si="168"/>
        <v>0</v>
      </c>
      <c r="DV120" s="46" t="b">
        <f t="shared" si="169"/>
        <v>0</v>
      </c>
      <c r="DW120" s="46" t="b">
        <f t="shared" si="170"/>
        <v>0</v>
      </c>
      <c r="DY120" s="46" t="b">
        <f t="shared" si="171"/>
        <v>0</v>
      </c>
      <c r="DZ120" s="46" t="b">
        <f t="shared" si="172"/>
        <v>0</v>
      </c>
      <c r="EB120" s="46" t="b">
        <f t="shared" si="173"/>
        <v>0</v>
      </c>
      <c r="EC120" s="46" t="b">
        <f t="shared" si="174"/>
        <v>0</v>
      </c>
      <c r="ED120" s="46" t="b">
        <f t="shared" si="175"/>
        <v>0</v>
      </c>
      <c r="EE120" s="46" t="b">
        <f t="shared" si="176"/>
        <v>0</v>
      </c>
      <c r="EF120" s="46" t="b">
        <f t="shared" si="177"/>
        <v>0</v>
      </c>
      <c r="EG120" s="46" t="b">
        <f t="shared" si="178"/>
        <v>0</v>
      </c>
      <c r="EH120" s="46" t="b">
        <f t="shared" si="179"/>
        <v>0</v>
      </c>
      <c r="EI120" s="46" t="b">
        <f t="shared" si="180"/>
        <v>0</v>
      </c>
      <c r="EK120" s="46" t="b">
        <f t="shared" si="181"/>
        <v>0</v>
      </c>
      <c r="EL120" s="46" t="b">
        <f t="shared" si="182"/>
        <v>0</v>
      </c>
      <c r="EM120" s="46" t="b">
        <f t="shared" si="183"/>
        <v>0</v>
      </c>
      <c r="EN120" s="46" t="b">
        <f t="shared" si="184"/>
        <v>0</v>
      </c>
      <c r="EO120" s="46" t="b">
        <f t="shared" si="185"/>
        <v>0</v>
      </c>
      <c r="EP120" s="46" t="b">
        <f t="shared" si="186"/>
        <v>0</v>
      </c>
      <c r="EQ120" s="46" t="b">
        <f t="shared" si="187"/>
        <v>0</v>
      </c>
      <c r="ER120" s="46" t="b">
        <f>OR(AA120='Tablas '!$T$4,AA120='Tablas '!$T$7,AA120='Tablas '!$T$8,AA120='Tablas '!$T$11)</f>
        <v>0</v>
      </c>
      <c r="ES120" s="46" t="str">
        <f t="shared" si="188"/>
        <v/>
      </c>
      <c r="ET120" s="46" t="str">
        <f t="shared" si="189"/>
        <v/>
      </c>
      <c r="EU120" s="46" t="str">
        <f t="shared" si="190"/>
        <v/>
      </c>
      <c r="EV120" s="46" t="b">
        <f t="shared" si="191"/>
        <v>0</v>
      </c>
      <c r="EW120" s="46" t="b">
        <f t="shared" si="192"/>
        <v>0</v>
      </c>
      <c r="EX120" s="46" t="b">
        <f t="shared" si="193"/>
        <v>0</v>
      </c>
      <c r="EY120" s="46" t="b">
        <f t="shared" si="194"/>
        <v>0</v>
      </c>
      <c r="EZ120" s="46" t="b">
        <f t="shared" si="195"/>
        <v>0</v>
      </c>
      <c r="FA120" s="46" t="b">
        <f t="shared" si="196"/>
        <v>0</v>
      </c>
      <c r="FB120" s="46" t="b">
        <f t="shared" si="197"/>
        <v>0</v>
      </c>
      <c r="FC120" s="46" t="str">
        <f t="shared" si="198"/>
        <v/>
      </c>
      <c r="FD120" s="46" t="str">
        <f t="shared" si="199"/>
        <v/>
      </c>
      <c r="FE120" s="46" t="b">
        <f t="shared" si="200"/>
        <v>0</v>
      </c>
      <c r="FF120" s="46" t="str">
        <f t="shared" si="201"/>
        <v/>
      </c>
      <c r="FG120" s="46" t="str">
        <f t="shared" si="202"/>
        <v/>
      </c>
      <c r="FH120" s="46" t="b">
        <f t="shared" si="203"/>
        <v>0</v>
      </c>
      <c r="FI120" s="46" t="str">
        <f t="shared" si="204"/>
        <v/>
      </c>
      <c r="FJ120" s="46" t="str">
        <f t="shared" si="205"/>
        <v/>
      </c>
      <c r="FK120" s="46" t="b">
        <f t="shared" si="206"/>
        <v>0</v>
      </c>
      <c r="FL120" s="46" t="str">
        <f t="shared" si="207"/>
        <v/>
      </c>
      <c r="FM120" s="46" t="str">
        <f t="shared" si="208"/>
        <v/>
      </c>
      <c r="FN120" s="46" t="b">
        <f t="shared" si="209"/>
        <v>0</v>
      </c>
      <c r="FO120" s="46" t="str">
        <f t="shared" si="210"/>
        <v/>
      </c>
      <c r="FP120" s="46" t="str">
        <f t="shared" si="211"/>
        <v/>
      </c>
      <c r="FQ120" s="46" t="b">
        <f t="shared" si="212"/>
        <v>0</v>
      </c>
      <c r="FR120" s="46" t="str">
        <f t="shared" si="213"/>
        <v/>
      </c>
      <c r="FS120" s="46" t="str">
        <f t="shared" si="214"/>
        <v/>
      </c>
      <c r="FT120" s="46" t="b">
        <f t="shared" si="215"/>
        <v>0</v>
      </c>
      <c r="FU120" s="46" t="str">
        <f t="shared" si="216"/>
        <v/>
      </c>
      <c r="FV120" s="46" t="str">
        <f t="shared" si="217"/>
        <v/>
      </c>
      <c r="FW120" s="46" t="b">
        <f t="shared" si="218"/>
        <v>0</v>
      </c>
      <c r="FX120" s="46" t="str">
        <f t="shared" si="219"/>
        <v/>
      </c>
      <c r="FY120" s="46" t="str">
        <f t="shared" si="220"/>
        <v/>
      </c>
      <c r="FZ120" s="46" t="b">
        <f t="shared" si="221"/>
        <v>0</v>
      </c>
      <c r="GA120" s="46" t="str">
        <f t="shared" si="222"/>
        <v/>
      </c>
      <c r="GB120" s="46" t="str">
        <f t="shared" si="223"/>
        <v/>
      </c>
      <c r="GC120" s="46" t="b">
        <f t="shared" si="224"/>
        <v>0</v>
      </c>
      <c r="GD120" s="46" t="str">
        <f t="shared" si="225"/>
        <v/>
      </c>
      <c r="GE120" s="46" t="str">
        <f t="shared" si="226"/>
        <v/>
      </c>
      <c r="GF120" s="46" t="b">
        <f t="shared" si="227"/>
        <v>0</v>
      </c>
      <c r="GG120" s="46" t="b">
        <f t="shared" si="228"/>
        <v>0</v>
      </c>
      <c r="GH120" s="46" t="str">
        <f t="shared" si="229"/>
        <v/>
      </c>
      <c r="GI120" s="46" t="str">
        <f t="shared" si="230"/>
        <v/>
      </c>
      <c r="GJ120" s="46" t="str">
        <f t="shared" si="231"/>
        <v/>
      </c>
      <c r="GK120" s="46" t="b">
        <f t="shared" si="232"/>
        <v>0</v>
      </c>
      <c r="GL120" s="46" t="str">
        <f t="shared" si="233"/>
        <v/>
      </c>
      <c r="GM120" s="46" t="str">
        <f t="shared" si="234"/>
        <v/>
      </c>
      <c r="GN120" s="46" t="str">
        <f t="shared" si="235"/>
        <v/>
      </c>
      <c r="GO120" s="46" t="b">
        <f t="shared" si="236"/>
        <v>0</v>
      </c>
      <c r="GP120" s="46" t="str">
        <f t="shared" si="237"/>
        <v/>
      </c>
      <c r="GQ120" s="46" t="str">
        <f t="shared" si="238"/>
        <v/>
      </c>
      <c r="GR120" s="46" t="b">
        <f t="shared" si="239"/>
        <v>0</v>
      </c>
      <c r="GS120" s="46" t="str">
        <f t="shared" si="240"/>
        <v/>
      </c>
      <c r="GT120" s="46" t="str">
        <f t="shared" si="241"/>
        <v/>
      </c>
      <c r="GU120" s="46" t="b">
        <f t="shared" si="242"/>
        <v>0</v>
      </c>
      <c r="GV120" s="46" t="b">
        <f t="shared" si="243"/>
        <v>0</v>
      </c>
      <c r="GW120" s="46" t="b">
        <f t="shared" si="244"/>
        <v>0</v>
      </c>
      <c r="GX120" s="46" t="b">
        <f t="shared" si="245"/>
        <v>0</v>
      </c>
      <c r="GY120" s="46" t="b">
        <f t="shared" si="246"/>
        <v>0</v>
      </c>
      <c r="GZ120" s="46" t="b">
        <f t="shared" si="247"/>
        <v>0</v>
      </c>
      <c r="HA120" s="46" t="b">
        <f t="shared" si="248"/>
        <v>0</v>
      </c>
      <c r="HB120" s="46" t="b">
        <f t="shared" si="249"/>
        <v>0</v>
      </c>
      <c r="HC120" s="46" t="b">
        <f t="shared" si="250"/>
        <v>0</v>
      </c>
      <c r="HD120" s="46" t="b">
        <f t="shared" si="251"/>
        <v>0</v>
      </c>
      <c r="HE120" s="46" t="b">
        <f t="shared" si="252"/>
        <v>0</v>
      </c>
      <c r="HF120" s="46" t="b">
        <f t="shared" si="253"/>
        <v>0</v>
      </c>
      <c r="HG120" s="46" t="b">
        <f t="shared" si="254"/>
        <v>0</v>
      </c>
      <c r="HH120" s="46" t="b">
        <f t="shared" si="255"/>
        <v>0</v>
      </c>
      <c r="HI120" s="46" t="b">
        <f t="shared" si="256"/>
        <v>0</v>
      </c>
      <c r="HJ120" s="46" t="b">
        <f t="shared" si="257"/>
        <v>0</v>
      </c>
      <c r="HK120" s="46" t="b">
        <f t="shared" si="258"/>
        <v>0</v>
      </c>
      <c r="HL120" s="46" t="b">
        <f t="shared" si="259"/>
        <v>0</v>
      </c>
      <c r="HM120" s="46" t="b">
        <f t="shared" si="260"/>
        <v>0</v>
      </c>
      <c r="HN120" s="46" t="b">
        <f t="shared" si="261"/>
        <v>0</v>
      </c>
      <c r="HO120" s="46" t="b">
        <f t="shared" si="262"/>
        <v>0</v>
      </c>
      <c r="HP120" s="46" t="b">
        <f t="shared" si="263"/>
        <v>0</v>
      </c>
      <c r="HQ120" s="46" t="str">
        <f t="shared" si="264"/>
        <v/>
      </c>
      <c r="HR120" s="46" t="str">
        <f t="shared" si="265"/>
        <v/>
      </c>
      <c r="HS120" s="46" t="str">
        <f t="shared" si="266"/>
        <v/>
      </c>
      <c r="HT120" s="46" t="b">
        <f t="shared" si="267"/>
        <v>0</v>
      </c>
      <c r="HU120" s="46" t="b">
        <f t="shared" si="268"/>
        <v>0</v>
      </c>
      <c r="HV120" s="46" t="b">
        <f t="shared" si="269"/>
        <v>0</v>
      </c>
      <c r="HW120" s="46" t="b">
        <f t="shared" si="270"/>
        <v>0</v>
      </c>
      <c r="HX120" s="46" t="b">
        <f t="shared" si="271"/>
        <v>0</v>
      </c>
      <c r="HY120" s="46" t="b">
        <f t="shared" si="272"/>
        <v>0</v>
      </c>
      <c r="HZ120" s="46" t="b">
        <f t="shared" si="273"/>
        <v>0</v>
      </c>
      <c r="IA120" s="46" t="str">
        <f t="shared" si="274"/>
        <v/>
      </c>
      <c r="IB120" s="46" t="str">
        <f t="shared" si="275"/>
        <v/>
      </c>
      <c r="IC120" s="46" t="str">
        <f t="shared" si="276"/>
        <v/>
      </c>
      <c r="ID120" s="46" t="str">
        <f t="shared" si="277"/>
        <v/>
      </c>
      <c r="IE120" s="46" t="b">
        <f t="shared" si="278"/>
        <v>0</v>
      </c>
      <c r="IF120" s="46" t="str">
        <f t="shared" si="279"/>
        <v/>
      </c>
      <c r="IG120" s="46" t="str">
        <f t="shared" si="280"/>
        <v/>
      </c>
      <c r="IH120" s="46" t="b">
        <f t="shared" si="281"/>
        <v>0</v>
      </c>
      <c r="II120" s="46" t="b">
        <f t="shared" si="282"/>
        <v>0</v>
      </c>
      <c r="IJ120" s="46" t="b">
        <f t="shared" si="283"/>
        <v>0</v>
      </c>
      <c r="IK120" s="46" t="str">
        <f t="shared" si="284"/>
        <v/>
      </c>
      <c r="IL120" s="46" t="str">
        <f t="shared" si="285"/>
        <v/>
      </c>
      <c r="IM120" s="46" t="b">
        <f t="shared" si="286"/>
        <v>0</v>
      </c>
      <c r="IN120" s="46" t="b">
        <f t="shared" si="287"/>
        <v>0</v>
      </c>
      <c r="IO120" s="46" t="b">
        <f t="shared" si="288"/>
        <v>0</v>
      </c>
      <c r="IP120" s="46" t="b">
        <f t="shared" si="289"/>
        <v>0</v>
      </c>
      <c r="IQ120" s="46" t="b">
        <f t="shared" si="290"/>
        <v>0</v>
      </c>
      <c r="IR120" s="46" t="b">
        <f t="shared" si="291"/>
        <v>0</v>
      </c>
      <c r="IS120" s="46" t="b">
        <f t="shared" si="292"/>
        <v>0</v>
      </c>
      <c r="IT120" s="46" t="b">
        <f t="shared" si="293"/>
        <v>0</v>
      </c>
      <c r="IU120" s="46" t="b">
        <f t="shared" si="294"/>
        <v>0</v>
      </c>
      <c r="IV120" s="46" t="b">
        <f t="shared" si="295"/>
        <v>0</v>
      </c>
      <c r="IW120" s="46" t="b">
        <f t="shared" si="296"/>
        <v>0</v>
      </c>
      <c r="IX120" s="46" t="b">
        <f t="shared" si="297"/>
        <v>0</v>
      </c>
      <c r="IY120" s="46" t="b">
        <f t="shared" si="298"/>
        <v>0</v>
      </c>
    </row>
    <row r="121" spans="2:259" x14ac:dyDescent="0.3">
      <c r="B121" s="48">
        <v>109</v>
      </c>
      <c r="C121" s="61" t="str">
        <f t="shared" si="164"/>
        <v/>
      </c>
      <c r="D121" s="53"/>
      <c r="E121" s="52"/>
      <c r="F121" s="112"/>
      <c r="G121" s="52"/>
      <c r="H121" s="53"/>
      <c r="I121" s="52"/>
      <c r="J121" s="52"/>
      <c r="K121" s="53"/>
      <c r="L121" s="55"/>
      <c r="M121" s="108"/>
      <c r="N121" s="56"/>
      <c r="O121" s="52"/>
      <c r="P121" s="52"/>
      <c r="Q121" s="52"/>
      <c r="R121" s="52"/>
      <c r="S121" s="52"/>
      <c r="T121" s="53"/>
      <c r="U121" s="52"/>
      <c r="V121" s="52"/>
      <c r="W121" s="55"/>
      <c r="X121" s="55"/>
      <c r="Y121" s="52"/>
      <c r="Z121" s="55"/>
      <c r="AA121" s="52"/>
      <c r="AB121" s="53"/>
      <c r="AC121" s="53"/>
      <c r="AD121" s="53"/>
      <c r="AE121" s="57"/>
      <c r="AF121" s="113"/>
      <c r="AG121" s="57"/>
      <c r="AH121" s="58"/>
      <c r="AI121" s="58"/>
      <c r="AJ121" s="58"/>
      <c r="AK121" s="114"/>
      <c r="AL121" s="58"/>
      <c r="AM121" s="114"/>
      <c r="AN121" s="58"/>
      <c r="AO121" s="114"/>
      <c r="AP121" s="58"/>
      <c r="AQ121" s="114"/>
      <c r="AR121" s="58"/>
      <c r="AS121" s="114"/>
      <c r="AT121" s="58"/>
      <c r="AU121" s="114"/>
      <c r="AV121" s="58"/>
      <c r="AW121" s="114"/>
      <c r="AX121" s="58"/>
      <c r="AY121" s="114"/>
      <c r="AZ121" s="58"/>
      <c r="BA121" s="114"/>
      <c r="BB121" s="58"/>
      <c r="BC121" s="114"/>
      <c r="BD121" s="58"/>
      <c r="BE121" s="58"/>
      <c r="BF121" s="58"/>
      <c r="BG121" s="59"/>
      <c r="BH121" s="58"/>
      <c r="BI121" s="114"/>
      <c r="BJ121" s="53"/>
      <c r="BK121" s="58"/>
      <c r="BL121" s="114"/>
      <c r="BM121" s="58"/>
      <c r="BN121" s="114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3"/>
      <c r="CL121" s="58"/>
      <c r="CM121" s="58"/>
      <c r="CN121" s="60"/>
      <c r="CO121" s="57"/>
      <c r="CP121" s="58"/>
      <c r="CQ121" s="60"/>
      <c r="CR121" s="57"/>
      <c r="CS121" s="58"/>
      <c r="CT121" s="59"/>
      <c r="CU121" s="58"/>
      <c r="CV121" s="59"/>
      <c r="CW121" s="58"/>
      <c r="CX121" s="59"/>
      <c r="CY121" s="58"/>
      <c r="CZ121" s="58"/>
      <c r="DA121" s="58"/>
      <c r="DB121" s="53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7"/>
      <c r="DO121" s="57"/>
      <c r="DP121" s="57"/>
      <c r="DQ121" s="76" t="str">
        <f t="shared" si="165"/>
        <v/>
      </c>
      <c r="DR121" s="53"/>
      <c r="DS121" s="46" t="b">
        <f t="shared" si="166"/>
        <v>0</v>
      </c>
      <c r="DT121" s="46" t="str">
        <f t="shared" si="167"/>
        <v/>
      </c>
      <c r="DU121" s="46" t="b">
        <f t="shared" si="168"/>
        <v>0</v>
      </c>
      <c r="DV121" s="46" t="b">
        <f t="shared" si="169"/>
        <v>0</v>
      </c>
      <c r="DW121" s="46" t="b">
        <f t="shared" si="170"/>
        <v>0</v>
      </c>
      <c r="DY121" s="46" t="b">
        <f t="shared" si="171"/>
        <v>0</v>
      </c>
      <c r="DZ121" s="46" t="b">
        <f t="shared" si="172"/>
        <v>0</v>
      </c>
      <c r="EB121" s="46" t="b">
        <f t="shared" si="173"/>
        <v>0</v>
      </c>
      <c r="EC121" s="46" t="b">
        <f t="shared" si="174"/>
        <v>0</v>
      </c>
      <c r="ED121" s="46" t="b">
        <f t="shared" si="175"/>
        <v>0</v>
      </c>
      <c r="EE121" s="46" t="b">
        <f t="shared" si="176"/>
        <v>0</v>
      </c>
      <c r="EF121" s="46" t="b">
        <f t="shared" si="177"/>
        <v>0</v>
      </c>
      <c r="EG121" s="46" t="b">
        <f t="shared" si="178"/>
        <v>0</v>
      </c>
      <c r="EH121" s="46" t="b">
        <f t="shared" si="179"/>
        <v>0</v>
      </c>
      <c r="EI121" s="46" t="b">
        <f t="shared" si="180"/>
        <v>0</v>
      </c>
      <c r="EK121" s="46" t="b">
        <f t="shared" si="181"/>
        <v>0</v>
      </c>
      <c r="EL121" s="46" t="b">
        <f t="shared" si="182"/>
        <v>0</v>
      </c>
      <c r="EM121" s="46" t="b">
        <f t="shared" si="183"/>
        <v>0</v>
      </c>
      <c r="EN121" s="46" t="b">
        <f t="shared" si="184"/>
        <v>0</v>
      </c>
      <c r="EO121" s="46" t="b">
        <f t="shared" si="185"/>
        <v>0</v>
      </c>
      <c r="EP121" s="46" t="b">
        <f t="shared" si="186"/>
        <v>0</v>
      </c>
      <c r="EQ121" s="46" t="b">
        <f t="shared" si="187"/>
        <v>0</v>
      </c>
      <c r="ER121" s="46" t="b">
        <f>OR(AA121='Tablas '!$T$4,AA121='Tablas '!$T$7,AA121='Tablas '!$T$8,AA121='Tablas '!$T$11)</f>
        <v>0</v>
      </c>
      <c r="ES121" s="46" t="str">
        <f t="shared" si="188"/>
        <v/>
      </c>
      <c r="ET121" s="46" t="str">
        <f t="shared" si="189"/>
        <v/>
      </c>
      <c r="EU121" s="46" t="str">
        <f t="shared" si="190"/>
        <v/>
      </c>
      <c r="EV121" s="46" t="b">
        <f t="shared" si="191"/>
        <v>0</v>
      </c>
      <c r="EW121" s="46" t="b">
        <f t="shared" si="192"/>
        <v>0</v>
      </c>
      <c r="EX121" s="46" t="b">
        <f t="shared" si="193"/>
        <v>0</v>
      </c>
      <c r="EY121" s="46" t="b">
        <f t="shared" si="194"/>
        <v>0</v>
      </c>
      <c r="EZ121" s="46" t="b">
        <f t="shared" si="195"/>
        <v>0</v>
      </c>
      <c r="FA121" s="46" t="b">
        <f t="shared" si="196"/>
        <v>0</v>
      </c>
      <c r="FB121" s="46" t="b">
        <f t="shared" si="197"/>
        <v>0</v>
      </c>
      <c r="FC121" s="46" t="str">
        <f t="shared" si="198"/>
        <v/>
      </c>
      <c r="FD121" s="46" t="str">
        <f t="shared" si="199"/>
        <v/>
      </c>
      <c r="FE121" s="46" t="b">
        <f t="shared" si="200"/>
        <v>0</v>
      </c>
      <c r="FF121" s="46" t="str">
        <f t="shared" si="201"/>
        <v/>
      </c>
      <c r="FG121" s="46" t="str">
        <f t="shared" si="202"/>
        <v/>
      </c>
      <c r="FH121" s="46" t="b">
        <f t="shared" si="203"/>
        <v>0</v>
      </c>
      <c r="FI121" s="46" t="str">
        <f t="shared" si="204"/>
        <v/>
      </c>
      <c r="FJ121" s="46" t="str">
        <f t="shared" si="205"/>
        <v/>
      </c>
      <c r="FK121" s="46" t="b">
        <f t="shared" si="206"/>
        <v>0</v>
      </c>
      <c r="FL121" s="46" t="str">
        <f t="shared" si="207"/>
        <v/>
      </c>
      <c r="FM121" s="46" t="str">
        <f t="shared" si="208"/>
        <v/>
      </c>
      <c r="FN121" s="46" t="b">
        <f t="shared" si="209"/>
        <v>0</v>
      </c>
      <c r="FO121" s="46" t="str">
        <f t="shared" si="210"/>
        <v/>
      </c>
      <c r="FP121" s="46" t="str">
        <f t="shared" si="211"/>
        <v/>
      </c>
      <c r="FQ121" s="46" t="b">
        <f t="shared" si="212"/>
        <v>0</v>
      </c>
      <c r="FR121" s="46" t="str">
        <f t="shared" si="213"/>
        <v/>
      </c>
      <c r="FS121" s="46" t="str">
        <f t="shared" si="214"/>
        <v/>
      </c>
      <c r="FT121" s="46" t="b">
        <f t="shared" si="215"/>
        <v>0</v>
      </c>
      <c r="FU121" s="46" t="str">
        <f t="shared" si="216"/>
        <v/>
      </c>
      <c r="FV121" s="46" t="str">
        <f t="shared" si="217"/>
        <v/>
      </c>
      <c r="FW121" s="46" t="b">
        <f t="shared" si="218"/>
        <v>0</v>
      </c>
      <c r="FX121" s="46" t="str">
        <f t="shared" si="219"/>
        <v/>
      </c>
      <c r="FY121" s="46" t="str">
        <f t="shared" si="220"/>
        <v/>
      </c>
      <c r="FZ121" s="46" t="b">
        <f t="shared" si="221"/>
        <v>0</v>
      </c>
      <c r="GA121" s="46" t="str">
        <f t="shared" si="222"/>
        <v/>
      </c>
      <c r="GB121" s="46" t="str">
        <f t="shared" si="223"/>
        <v/>
      </c>
      <c r="GC121" s="46" t="b">
        <f t="shared" si="224"/>
        <v>0</v>
      </c>
      <c r="GD121" s="46" t="str">
        <f t="shared" si="225"/>
        <v/>
      </c>
      <c r="GE121" s="46" t="str">
        <f t="shared" si="226"/>
        <v/>
      </c>
      <c r="GF121" s="46" t="b">
        <f t="shared" si="227"/>
        <v>0</v>
      </c>
      <c r="GG121" s="46" t="b">
        <f t="shared" si="228"/>
        <v>0</v>
      </c>
      <c r="GH121" s="46" t="str">
        <f t="shared" si="229"/>
        <v/>
      </c>
      <c r="GI121" s="46" t="str">
        <f t="shared" si="230"/>
        <v/>
      </c>
      <c r="GJ121" s="46" t="str">
        <f t="shared" si="231"/>
        <v/>
      </c>
      <c r="GK121" s="46" t="b">
        <f t="shared" si="232"/>
        <v>0</v>
      </c>
      <c r="GL121" s="46" t="str">
        <f t="shared" si="233"/>
        <v/>
      </c>
      <c r="GM121" s="46" t="str">
        <f t="shared" si="234"/>
        <v/>
      </c>
      <c r="GN121" s="46" t="str">
        <f t="shared" si="235"/>
        <v/>
      </c>
      <c r="GO121" s="46" t="b">
        <f t="shared" si="236"/>
        <v>0</v>
      </c>
      <c r="GP121" s="46" t="str">
        <f t="shared" si="237"/>
        <v/>
      </c>
      <c r="GQ121" s="46" t="str">
        <f t="shared" si="238"/>
        <v/>
      </c>
      <c r="GR121" s="46" t="b">
        <f t="shared" si="239"/>
        <v>0</v>
      </c>
      <c r="GS121" s="46" t="str">
        <f t="shared" si="240"/>
        <v/>
      </c>
      <c r="GT121" s="46" t="str">
        <f t="shared" si="241"/>
        <v/>
      </c>
      <c r="GU121" s="46" t="b">
        <f t="shared" si="242"/>
        <v>0</v>
      </c>
      <c r="GV121" s="46" t="b">
        <f t="shared" si="243"/>
        <v>0</v>
      </c>
      <c r="GW121" s="46" t="b">
        <f t="shared" si="244"/>
        <v>0</v>
      </c>
      <c r="GX121" s="46" t="b">
        <f t="shared" si="245"/>
        <v>0</v>
      </c>
      <c r="GY121" s="46" t="b">
        <f t="shared" si="246"/>
        <v>0</v>
      </c>
      <c r="GZ121" s="46" t="b">
        <f t="shared" si="247"/>
        <v>0</v>
      </c>
      <c r="HA121" s="46" t="b">
        <f t="shared" si="248"/>
        <v>0</v>
      </c>
      <c r="HB121" s="46" t="b">
        <f t="shared" si="249"/>
        <v>0</v>
      </c>
      <c r="HC121" s="46" t="b">
        <f t="shared" si="250"/>
        <v>0</v>
      </c>
      <c r="HD121" s="46" t="b">
        <f t="shared" si="251"/>
        <v>0</v>
      </c>
      <c r="HE121" s="46" t="b">
        <f t="shared" si="252"/>
        <v>0</v>
      </c>
      <c r="HF121" s="46" t="b">
        <f t="shared" si="253"/>
        <v>0</v>
      </c>
      <c r="HG121" s="46" t="b">
        <f t="shared" si="254"/>
        <v>0</v>
      </c>
      <c r="HH121" s="46" t="b">
        <f t="shared" si="255"/>
        <v>0</v>
      </c>
      <c r="HI121" s="46" t="b">
        <f t="shared" si="256"/>
        <v>0</v>
      </c>
      <c r="HJ121" s="46" t="b">
        <f t="shared" si="257"/>
        <v>0</v>
      </c>
      <c r="HK121" s="46" t="b">
        <f t="shared" si="258"/>
        <v>0</v>
      </c>
      <c r="HL121" s="46" t="b">
        <f t="shared" si="259"/>
        <v>0</v>
      </c>
      <c r="HM121" s="46" t="b">
        <f t="shared" si="260"/>
        <v>0</v>
      </c>
      <c r="HN121" s="46" t="b">
        <f t="shared" si="261"/>
        <v>0</v>
      </c>
      <c r="HO121" s="46" t="b">
        <f t="shared" si="262"/>
        <v>0</v>
      </c>
      <c r="HP121" s="46" t="b">
        <f t="shared" si="263"/>
        <v>0</v>
      </c>
      <c r="HQ121" s="46" t="str">
        <f t="shared" si="264"/>
        <v/>
      </c>
      <c r="HR121" s="46" t="str">
        <f t="shared" si="265"/>
        <v/>
      </c>
      <c r="HS121" s="46" t="str">
        <f t="shared" si="266"/>
        <v/>
      </c>
      <c r="HT121" s="46" t="b">
        <f t="shared" si="267"/>
        <v>0</v>
      </c>
      <c r="HU121" s="46" t="b">
        <f t="shared" si="268"/>
        <v>0</v>
      </c>
      <c r="HV121" s="46" t="b">
        <f t="shared" si="269"/>
        <v>0</v>
      </c>
      <c r="HW121" s="46" t="b">
        <f t="shared" si="270"/>
        <v>0</v>
      </c>
      <c r="HX121" s="46" t="b">
        <f t="shared" si="271"/>
        <v>0</v>
      </c>
      <c r="HY121" s="46" t="b">
        <f t="shared" si="272"/>
        <v>0</v>
      </c>
      <c r="HZ121" s="46" t="b">
        <f t="shared" si="273"/>
        <v>0</v>
      </c>
      <c r="IA121" s="46" t="str">
        <f t="shared" si="274"/>
        <v/>
      </c>
      <c r="IB121" s="46" t="str">
        <f t="shared" si="275"/>
        <v/>
      </c>
      <c r="IC121" s="46" t="str">
        <f t="shared" si="276"/>
        <v/>
      </c>
      <c r="ID121" s="46" t="str">
        <f t="shared" si="277"/>
        <v/>
      </c>
      <c r="IE121" s="46" t="b">
        <f t="shared" si="278"/>
        <v>0</v>
      </c>
      <c r="IF121" s="46" t="str">
        <f t="shared" si="279"/>
        <v/>
      </c>
      <c r="IG121" s="46" t="str">
        <f t="shared" si="280"/>
        <v/>
      </c>
      <c r="IH121" s="46" t="b">
        <f t="shared" si="281"/>
        <v>0</v>
      </c>
      <c r="II121" s="46" t="b">
        <f t="shared" si="282"/>
        <v>0</v>
      </c>
      <c r="IJ121" s="46" t="b">
        <f t="shared" si="283"/>
        <v>0</v>
      </c>
      <c r="IK121" s="46" t="str">
        <f t="shared" si="284"/>
        <v/>
      </c>
      <c r="IL121" s="46" t="str">
        <f t="shared" si="285"/>
        <v/>
      </c>
      <c r="IM121" s="46" t="b">
        <f t="shared" si="286"/>
        <v>0</v>
      </c>
      <c r="IN121" s="46" t="b">
        <f t="shared" si="287"/>
        <v>0</v>
      </c>
      <c r="IO121" s="46" t="b">
        <f t="shared" si="288"/>
        <v>0</v>
      </c>
      <c r="IP121" s="46" t="b">
        <f t="shared" si="289"/>
        <v>0</v>
      </c>
      <c r="IQ121" s="46" t="b">
        <f t="shared" si="290"/>
        <v>0</v>
      </c>
      <c r="IR121" s="46" t="b">
        <f t="shared" si="291"/>
        <v>0</v>
      </c>
      <c r="IS121" s="46" t="b">
        <f t="shared" si="292"/>
        <v>0</v>
      </c>
      <c r="IT121" s="46" t="b">
        <f t="shared" si="293"/>
        <v>0</v>
      </c>
      <c r="IU121" s="46" t="b">
        <f t="shared" si="294"/>
        <v>0</v>
      </c>
      <c r="IV121" s="46" t="b">
        <f t="shared" si="295"/>
        <v>0</v>
      </c>
      <c r="IW121" s="46" t="b">
        <f t="shared" si="296"/>
        <v>0</v>
      </c>
      <c r="IX121" s="46" t="b">
        <f t="shared" si="297"/>
        <v>0</v>
      </c>
      <c r="IY121" s="46" t="b">
        <f t="shared" si="298"/>
        <v>0</v>
      </c>
    </row>
    <row r="122" spans="2:259" x14ac:dyDescent="0.3">
      <c r="B122" s="48">
        <v>110</v>
      </c>
      <c r="C122" s="61" t="str">
        <f t="shared" si="164"/>
        <v/>
      </c>
      <c r="D122" s="53"/>
      <c r="E122" s="52"/>
      <c r="F122" s="112"/>
      <c r="G122" s="52"/>
      <c r="H122" s="53"/>
      <c r="I122" s="52"/>
      <c r="J122" s="52"/>
      <c r="K122" s="53"/>
      <c r="L122" s="55"/>
      <c r="M122" s="108"/>
      <c r="N122" s="56"/>
      <c r="O122" s="52"/>
      <c r="P122" s="52"/>
      <c r="Q122" s="52"/>
      <c r="R122" s="52"/>
      <c r="S122" s="52"/>
      <c r="T122" s="53"/>
      <c r="U122" s="52"/>
      <c r="V122" s="52"/>
      <c r="W122" s="55"/>
      <c r="X122" s="55"/>
      <c r="Y122" s="52"/>
      <c r="Z122" s="55"/>
      <c r="AA122" s="52"/>
      <c r="AB122" s="53"/>
      <c r="AC122" s="53"/>
      <c r="AD122" s="53"/>
      <c r="AE122" s="57"/>
      <c r="AF122" s="113"/>
      <c r="AG122" s="57"/>
      <c r="AH122" s="58"/>
      <c r="AI122" s="58"/>
      <c r="AJ122" s="58"/>
      <c r="AK122" s="114"/>
      <c r="AL122" s="58"/>
      <c r="AM122" s="114"/>
      <c r="AN122" s="58"/>
      <c r="AO122" s="114"/>
      <c r="AP122" s="58"/>
      <c r="AQ122" s="114"/>
      <c r="AR122" s="58"/>
      <c r="AS122" s="114"/>
      <c r="AT122" s="58"/>
      <c r="AU122" s="114"/>
      <c r="AV122" s="58"/>
      <c r="AW122" s="114"/>
      <c r="AX122" s="58"/>
      <c r="AY122" s="114"/>
      <c r="AZ122" s="58"/>
      <c r="BA122" s="114"/>
      <c r="BB122" s="58"/>
      <c r="BC122" s="114"/>
      <c r="BD122" s="58"/>
      <c r="BE122" s="58"/>
      <c r="BF122" s="58"/>
      <c r="BG122" s="59"/>
      <c r="BH122" s="58"/>
      <c r="BI122" s="114"/>
      <c r="BJ122" s="53"/>
      <c r="BK122" s="58"/>
      <c r="BL122" s="114"/>
      <c r="BM122" s="58"/>
      <c r="BN122" s="114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3"/>
      <c r="CL122" s="58"/>
      <c r="CM122" s="58"/>
      <c r="CN122" s="60"/>
      <c r="CO122" s="57"/>
      <c r="CP122" s="58"/>
      <c r="CQ122" s="60"/>
      <c r="CR122" s="57"/>
      <c r="CS122" s="58"/>
      <c r="CT122" s="59"/>
      <c r="CU122" s="58"/>
      <c r="CV122" s="59"/>
      <c r="CW122" s="58"/>
      <c r="CX122" s="59"/>
      <c r="CY122" s="58"/>
      <c r="CZ122" s="58"/>
      <c r="DA122" s="58"/>
      <c r="DB122" s="53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7"/>
      <c r="DO122" s="57"/>
      <c r="DP122" s="57"/>
      <c r="DQ122" s="76" t="str">
        <f t="shared" si="165"/>
        <v/>
      </c>
      <c r="DR122" s="53"/>
      <c r="DS122" s="46" t="b">
        <f t="shared" si="166"/>
        <v>0</v>
      </c>
      <c r="DT122" s="46" t="str">
        <f t="shared" si="167"/>
        <v/>
      </c>
      <c r="DU122" s="46" t="b">
        <f t="shared" si="168"/>
        <v>0</v>
      </c>
      <c r="DV122" s="46" t="b">
        <f t="shared" si="169"/>
        <v>0</v>
      </c>
      <c r="DW122" s="46" t="b">
        <f t="shared" si="170"/>
        <v>0</v>
      </c>
      <c r="DY122" s="46" t="b">
        <f t="shared" si="171"/>
        <v>0</v>
      </c>
      <c r="DZ122" s="46" t="b">
        <f t="shared" si="172"/>
        <v>0</v>
      </c>
      <c r="EB122" s="46" t="b">
        <f t="shared" si="173"/>
        <v>0</v>
      </c>
      <c r="EC122" s="46" t="b">
        <f t="shared" si="174"/>
        <v>0</v>
      </c>
      <c r="ED122" s="46" t="b">
        <f t="shared" si="175"/>
        <v>0</v>
      </c>
      <c r="EE122" s="46" t="b">
        <f t="shared" si="176"/>
        <v>0</v>
      </c>
      <c r="EF122" s="46" t="b">
        <f t="shared" si="177"/>
        <v>0</v>
      </c>
      <c r="EG122" s="46" t="b">
        <f t="shared" si="178"/>
        <v>0</v>
      </c>
      <c r="EH122" s="46" t="b">
        <f t="shared" si="179"/>
        <v>0</v>
      </c>
      <c r="EI122" s="46" t="b">
        <f t="shared" si="180"/>
        <v>0</v>
      </c>
      <c r="EK122" s="46" t="b">
        <f t="shared" si="181"/>
        <v>0</v>
      </c>
      <c r="EL122" s="46" t="b">
        <f t="shared" si="182"/>
        <v>0</v>
      </c>
      <c r="EM122" s="46" t="b">
        <f t="shared" si="183"/>
        <v>0</v>
      </c>
      <c r="EN122" s="46" t="b">
        <f t="shared" si="184"/>
        <v>0</v>
      </c>
      <c r="EO122" s="46" t="b">
        <f t="shared" si="185"/>
        <v>0</v>
      </c>
      <c r="EP122" s="46" t="b">
        <f t="shared" si="186"/>
        <v>0</v>
      </c>
      <c r="EQ122" s="46" t="b">
        <f t="shared" si="187"/>
        <v>0</v>
      </c>
      <c r="ER122" s="46" t="b">
        <f>OR(AA122='Tablas '!$T$4,AA122='Tablas '!$T$7,AA122='Tablas '!$T$8,AA122='Tablas '!$T$11)</f>
        <v>0</v>
      </c>
      <c r="ES122" s="46" t="str">
        <f t="shared" si="188"/>
        <v/>
      </c>
      <c r="ET122" s="46" t="str">
        <f t="shared" si="189"/>
        <v/>
      </c>
      <c r="EU122" s="46" t="str">
        <f t="shared" si="190"/>
        <v/>
      </c>
      <c r="EV122" s="46" t="b">
        <f t="shared" si="191"/>
        <v>0</v>
      </c>
      <c r="EW122" s="46" t="b">
        <f t="shared" si="192"/>
        <v>0</v>
      </c>
      <c r="EX122" s="46" t="b">
        <f t="shared" si="193"/>
        <v>0</v>
      </c>
      <c r="EY122" s="46" t="b">
        <f t="shared" si="194"/>
        <v>0</v>
      </c>
      <c r="EZ122" s="46" t="b">
        <f t="shared" si="195"/>
        <v>0</v>
      </c>
      <c r="FA122" s="46" t="b">
        <f t="shared" si="196"/>
        <v>0</v>
      </c>
      <c r="FB122" s="46" t="b">
        <f t="shared" si="197"/>
        <v>0</v>
      </c>
      <c r="FC122" s="46" t="str">
        <f t="shared" si="198"/>
        <v/>
      </c>
      <c r="FD122" s="46" t="str">
        <f t="shared" si="199"/>
        <v/>
      </c>
      <c r="FE122" s="46" t="b">
        <f t="shared" si="200"/>
        <v>0</v>
      </c>
      <c r="FF122" s="46" t="str">
        <f t="shared" si="201"/>
        <v/>
      </c>
      <c r="FG122" s="46" t="str">
        <f t="shared" si="202"/>
        <v/>
      </c>
      <c r="FH122" s="46" t="b">
        <f t="shared" si="203"/>
        <v>0</v>
      </c>
      <c r="FI122" s="46" t="str">
        <f t="shared" si="204"/>
        <v/>
      </c>
      <c r="FJ122" s="46" t="str">
        <f t="shared" si="205"/>
        <v/>
      </c>
      <c r="FK122" s="46" t="b">
        <f t="shared" si="206"/>
        <v>0</v>
      </c>
      <c r="FL122" s="46" t="str">
        <f t="shared" si="207"/>
        <v/>
      </c>
      <c r="FM122" s="46" t="str">
        <f t="shared" si="208"/>
        <v/>
      </c>
      <c r="FN122" s="46" t="b">
        <f t="shared" si="209"/>
        <v>0</v>
      </c>
      <c r="FO122" s="46" t="str">
        <f t="shared" si="210"/>
        <v/>
      </c>
      <c r="FP122" s="46" t="str">
        <f t="shared" si="211"/>
        <v/>
      </c>
      <c r="FQ122" s="46" t="b">
        <f t="shared" si="212"/>
        <v>0</v>
      </c>
      <c r="FR122" s="46" t="str">
        <f t="shared" si="213"/>
        <v/>
      </c>
      <c r="FS122" s="46" t="str">
        <f t="shared" si="214"/>
        <v/>
      </c>
      <c r="FT122" s="46" t="b">
        <f t="shared" si="215"/>
        <v>0</v>
      </c>
      <c r="FU122" s="46" t="str">
        <f t="shared" si="216"/>
        <v/>
      </c>
      <c r="FV122" s="46" t="str">
        <f t="shared" si="217"/>
        <v/>
      </c>
      <c r="FW122" s="46" t="b">
        <f t="shared" si="218"/>
        <v>0</v>
      </c>
      <c r="FX122" s="46" t="str">
        <f t="shared" si="219"/>
        <v/>
      </c>
      <c r="FY122" s="46" t="str">
        <f t="shared" si="220"/>
        <v/>
      </c>
      <c r="FZ122" s="46" t="b">
        <f t="shared" si="221"/>
        <v>0</v>
      </c>
      <c r="GA122" s="46" t="str">
        <f t="shared" si="222"/>
        <v/>
      </c>
      <c r="GB122" s="46" t="str">
        <f t="shared" si="223"/>
        <v/>
      </c>
      <c r="GC122" s="46" t="b">
        <f t="shared" si="224"/>
        <v>0</v>
      </c>
      <c r="GD122" s="46" t="str">
        <f t="shared" si="225"/>
        <v/>
      </c>
      <c r="GE122" s="46" t="str">
        <f t="shared" si="226"/>
        <v/>
      </c>
      <c r="GF122" s="46" t="b">
        <f t="shared" si="227"/>
        <v>0</v>
      </c>
      <c r="GG122" s="46" t="b">
        <f t="shared" si="228"/>
        <v>0</v>
      </c>
      <c r="GH122" s="46" t="str">
        <f t="shared" si="229"/>
        <v/>
      </c>
      <c r="GI122" s="46" t="str">
        <f t="shared" si="230"/>
        <v/>
      </c>
      <c r="GJ122" s="46" t="str">
        <f t="shared" si="231"/>
        <v/>
      </c>
      <c r="GK122" s="46" t="b">
        <f t="shared" si="232"/>
        <v>0</v>
      </c>
      <c r="GL122" s="46" t="str">
        <f t="shared" si="233"/>
        <v/>
      </c>
      <c r="GM122" s="46" t="str">
        <f t="shared" si="234"/>
        <v/>
      </c>
      <c r="GN122" s="46" t="str">
        <f t="shared" si="235"/>
        <v/>
      </c>
      <c r="GO122" s="46" t="b">
        <f t="shared" si="236"/>
        <v>0</v>
      </c>
      <c r="GP122" s="46" t="str">
        <f t="shared" si="237"/>
        <v/>
      </c>
      <c r="GQ122" s="46" t="str">
        <f t="shared" si="238"/>
        <v/>
      </c>
      <c r="GR122" s="46" t="b">
        <f t="shared" si="239"/>
        <v>0</v>
      </c>
      <c r="GS122" s="46" t="str">
        <f t="shared" si="240"/>
        <v/>
      </c>
      <c r="GT122" s="46" t="str">
        <f t="shared" si="241"/>
        <v/>
      </c>
      <c r="GU122" s="46" t="b">
        <f t="shared" si="242"/>
        <v>0</v>
      </c>
      <c r="GV122" s="46" t="b">
        <f t="shared" si="243"/>
        <v>0</v>
      </c>
      <c r="GW122" s="46" t="b">
        <f t="shared" si="244"/>
        <v>0</v>
      </c>
      <c r="GX122" s="46" t="b">
        <f t="shared" si="245"/>
        <v>0</v>
      </c>
      <c r="GY122" s="46" t="b">
        <f t="shared" si="246"/>
        <v>0</v>
      </c>
      <c r="GZ122" s="46" t="b">
        <f t="shared" si="247"/>
        <v>0</v>
      </c>
      <c r="HA122" s="46" t="b">
        <f t="shared" si="248"/>
        <v>0</v>
      </c>
      <c r="HB122" s="46" t="b">
        <f t="shared" si="249"/>
        <v>0</v>
      </c>
      <c r="HC122" s="46" t="b">
        <f t="shared" si="250"/>
        <v>0</v>
      </c>
      <c r="HD122" s="46" t="b">
        <f t="shared" si="251"/>
        <v>0</v>
      </c>
      <c r="HE122" s="46" t="b">
        <f t="shared" si="252"/>
        <v>0</v>
      </c>
      <c r="HF122" s="46" t="b">
        <f t="shared" si="253"/>
        <v>0</v>
      </c>
      <c r="HG122" s="46" t="b">
        <f t="shared" si="254"/>
        <v>0</v>
      </c>
      <c r="HH122" s="46" t="b">
        <f t="shared" si="255"/>
        <v>0</v>
      </c>
      <c r="HI122" s="46" t="b">
        <f t="shared" si="256"/>
        <v>0</v>
      </c>
      <c r="HJ122" s="46" t="b">
        <f t="shared" si="257"/>
        <v>0</v>
      </c>
      <c r="HK122" s="46" t="b">
        <f t="shared" si="258"/>
        <v>0</v>
      </c>
      <c r="HL122" s="46" t="b">
        <f t="shared" si="259"/>
        <v>0</v>
      </c>
      <c r="HM122" s="46" t="b">
        <f t="shared" si="260"/>
        <v>0</v>
      </c>
      <c r="HN122" s="46" t="b">
        <f t="shared" si="261"/>
        <v>0</v>
      </c>
      <c r="HO122" s="46" t="b">
        <f t="shared" si="262"/>
        <v>0</v>
      </c>
      <c r="HP122" s="46" t="b">
        <f t="shared" si="263"/>
        <v>0</v>
      </c>
      <c r="HQ122" s="46" t="str">
        <f t="shared" si="264"/>
        <v/>
      </c>
      <c r="HR122" s="46" t="str">
        <f t="shared" si="265"/>
        <v/>
      </c>
      <c r="HS122" s="46" t="str">
        <f t="shared" si="266"/>
        <v/>
      </c>
      <c r="HT122" s="46" t="b">
        <f t="shared" si="267"/>
        <v>0</v>
      </c>
      <c r="HU122" s="46" t="b">
        <f t="shared" si="268"/>
        <v>0</v>
      </c>
      <c r="HV122" s="46" t="b">
        <f t="shared" si="269"/>
        <v>0</v>
      </c>
      <c r="HW122" s="46" t="b">
        <f t="shared" si="270"/>
        <v>0</v>
      </c>
      <c r="HX122" s="46" t="b">
        <f t="shared" si="271"/>
        <v>0</v>
      </c>
      <c r="HY122" s="46" t="b">
        <f t="shared" si="272"/>
        <v>0</v>
      </c>
      <c r="HZ122" s="46" t="b">
        <f t="shared" si="273"/>
        <v>0</v>
      </c>
      <c r="IA122" s="46" t="str">
        <f t="shared" si="274"/>
        <v/>
      </c>
      <c r="IB122" s="46" t="str">
        <f t="shared" si="275"/>
        <v/>
      </c>
      <c r="IC122" s="46" t="str">
        <f t="shared" si="276"/>
        <v/>
      </c>
      <c r="ID122" s="46" t="str">
        <f t="shared" si="277"/>
        <v/>
      </c>
      <c r="IE122" s="46" t="b">
        <f t="shared" si="278"/>
        <v>0</v>
      </c>
      <c r="IF122" s="46" t="str">
        <f t="shared" si="279"/>
        <v/>
      </c>
      <c r="IG122" s="46" t="str">
        <f t="shared" si="280"/>
        <v/>
      </c>
      <c r="IH122" s="46" t="b">
        <f t="shared" si="281"/>
        <v>0</v>
      </c>
      <c r="II122" s="46" t="b">
        <f t="shared" si="282"/>
        <v>0</v>
      </c>
      <c r="IJ122" s="46" t="b">
        <f t="shared" si="283"/>
        <v>0</v>
      </c>
      <c r="IK122" s="46" t="str">
        <f t="shared" si="284"/>
        <v/>
      </c>
      <c r="IL122" s="46" t="str">
        <f t="shared" si="285"/>
        <v/>
      </c>
      <c r="IM122" s="46" t="b">
        <f t="shared" si="286"/>
        <v>0</v>
      </c>
      <c r="IN122" s="46" t="b">
        <f t="shared" si="287"/>
        <v>0</v>
      </c>
      <c r="IO122" s="46" t="b">
        <f t="shared" si="288"/>
        <v>0</v>
      </c>
      <c r="IP122" s="46" t="b">
        <f t="shared" si="289"/>
        <v>0</v>
      </c>
      <c r="IQ122" s="46" t="b">
        <f t="shared" si="290"/>
        <v>0</v>
      </c>
      <c r="IR122" s="46" t="b">
        <f t="shared" si="291"/>
        <v>0</v>
      </c>
      <c r="IS122" s="46" t="b">
        <f t="shared" si="292"/>
        <v>0</v>
      </c>
      <c r="IT122" s="46" t="b">
        <f t="shared" si="293"/>
        <v>0</v>
      </c>
      <c r="IU122" s="46" t="b">
        <f t="shared" si="294"/>
        <v>0</v>
      </c>
      <c r="IV122" s="46" t="b">
        <f t="shared" si="295"/>
        <v>0</v>
      </c>
      <c r="IW122" s="46" t="b">
        <f t="shared" si="296"/>
        <v>0</v>
      </c>
      <c r="IX122" s="46" t="b">
        <f t="shared" si="297"/>
        <v>0</v>
      </c>
      <c r="IY122" s="46" t="b">
        <f t="shared" si="298"/>
        <v>0</v>
      </c>
    </row>
    <row r="123" spans="2:259" x14ac:dyDescent="0.3">
      <c r="B123" s="48">
        <v>111</v>
      </c>
      <c r="C123" s="61" t="str">
        <f t="shared" si="164"/>
        <v/>
      </c>
      <c r="D123" s="53"/>
      <c r="E123" s="52"/>
      <c r="F123" s="112"/>
      <c r="G123" s="52"/>
      <c r="H123" s="53"/>
      <c r="I123" s="52"/>
      <c r="J123" s="52"/>
      <c r="K123" s="53"/>
      <c r="L123" s="55"/>
      <c r="M123" s="108"/>
      <c r="N123" s="56"/>
      <c r="O123" s="52"/>
      <c r="P123" s="52"/>
      <c r="Q123" s="52"/>
      <c r="R123" s="52"/>
      <c r="S123" s="52"/>
      <c r="T123" s="53"/>
      <c r="U123" s="52"/>
      <c r="V123" s="52"/>
      <c r="W123" s="55"/>
      <c r="X123" s="55"/>
      <c r="Y123" s="52"/>
      <c r="Z123" s="55"/>
      <c r="AA123" s="52"/>
      <c r="AB123" s="53"/>
      <c r="AC123" s="53"/>
      <c r="AD123" s="53"/>
      <c r="AE123" s="57"/>
      <c r="AF123" s="113"/>
      <c r="AG123" s="57"/>
      <c r="AH123" s="58"/>
      <c r="AI123" s="58"/>
      <c r="AJ123" s="58"/>
      <c r="AK123" s="114"/>
      <c r="AL123" s="58"/>
      <c r="AM123" s="114"/>
      <c r="AN123" s="58"/>
      <c r="AO123" s="114"/>
      <c r="AP123" s="58"/>
      <c r="AQ123" s="114"/>
      <c r="AR123" s="58"/>
      <c r="AS123" s="114"/>
      <c r="AT123" s="58"/>
      <c r="AU123" s="114"/>
      <c r="AV123" s="58"/>
      <c r="AW123" s="114"/>
      <c r="AX123" s="58"/>
      <c r="AY123" s="114"/>
      <c r="AZ123" s="58"/>
      <c r="BA123" s="114"/>
      <c r="BB123" s="58"/>
      <c r="BC123" s="114"/>
      <c r="BD123" s="58"/>
      <c r="BE123" s="58"/>
      <c r="BF123" s="58"/>
      <c r="BG123" s="59"/>
      <c r="BH123" s="58"/>
      <c r="BI123" s="114"/>
      <c r="BJ123" s="53"/>
      <c r="BK123" s="58"/>
      <c r="BL123" s="114"/>
      <c r="BM123" s="58"/>
      <c r="BN123" s="114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3"/>
      <c r="CL123" s="58"/>
      <c r="CM123" s="58"/>
      <c r="CN123" s="60"/>
      <c r="CO123" s="57"/>
      <c r="CP123" s="58"/>
      <c r="CQ123" s="60"/>
      <c r="CR123" s="57"/>
      <c r="CS123" s="58"/>
      <c r="CT123" s="59"/>
      <c r="CU123" s="58"/>
      <c r="CV123" s="59"/>
      <c r="CW123" s="58"/>
      <c r="CX123" s="59"/>
      <c r="CY123" s="58"/>
      <c r="CZ123" s="58"/>
      <c r="DA123" s="58"/>
      <c r="DB123" s="53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7"/>
      <c r="DO123" s="57"/>
      <c r="DP123" s="57"/>
      <c r="DQ123" s="76" t="str">
        <f t="shared" si="165"/>
        <v/>
      </c>
      <c r="DR123" s="53"/>
      <c r="DS123" s="46" t="b">
        <f t="shared" si="166"/>
        <v>0</v>
      </c>
      <c r="DT123" s="46" t="str">
        <f t="shared" si="167"/>
        <v/>
      </c>
      <c r="DU123" s="46" t="b">
        <f t="shared" si="168"/>
        <v>0</v>
      </c>
      <c r="DV123" s="46" t="b">
        <f t="shared" si="169"/>
        <v>0</v>
      </c>
      <c r="DW123" s="46" t="b">
        <f t="shared" si="170"/>
        <v>0</v>
      </c>
      <c r="DY123" s="46" t="b">
        <f t="shared" si="171"/>
        <v>0</v>
      </c>
      <c r="DZ123" s="46" t="b">
        <f t="shared" si="172"/>
        <v>0</v>
      </c>
      <c r="EB123" s="46" t="b">
        <f t="shared" si="173"/>
        <v>0</v>
      </c>
      <c r="EC123" s="46" t="b">
        <f t="shared" si="174"/>
        <v>0</v>
      </c>
      <c r="ED123" s="46" t="b">
        <f t="shared" si="175"/>
        <v>0</v>
      </c>
      <c r="EE123" s="46" t="b">
        <f t="shared" si="176"/>
        <v>0</v>
      </c>
      <c r="EF123" s="46" t="b">
        <f t="shared" si="177"/>
        <v>0</v>
      </c>
      <c r="EG123" s="46" t="b">
        <f t="shared" si="178"/>
        <v>0</v>
      </c>
      <c r="EH123" s="46" t="b">
        <f t="shared" si="179"/>
        <v>0</v>
      </c>
      <c r="EI123" s="46" t="b">
        <f t="shared" si="180"/>
        <v>0</v>
      </c>
      <c r="EK123" s="46" t="b">
        <f t="shared" si="181"/>
        <v>0</v>
      </c>
      <c r="EL123" s="46" t="b">
        <f t="shared" si="182"/>
        <v>0</v>
      </c>
      <c r="EM123" s="46" t="b">
        <f t="shared" si="183"/>
        <v>0</v>
      </c>
      <c r="EN123" s="46" t="b">
        <f t="shared" si="184"/>
        <v>0</v>
      </c>
      <c r="EO123" s="46" t="b">
        <f t="shared" si="185"/>
        <v>0</v>
      </c>
      <c r="EP123" s="46" t="b">
        <f t="shared" si="186"/>
        <v>0</v>
      </c>
      <c r="EQ123" s="46" t="b">
        <f t="shared" si="187"/>
        <v>0</v>
      </c>
      <c r="ER123" s="46" t="b">
        <f>OR(AA123='Tablas '!$T$4,AA123='Tablas '!$T$7,AA123='Tablas '!$T$8,AA123='Tablas '!$T$11)</f>
        <v>0</v>
      </c>
      <c r="ES123" s="46" t="str">
        <f t="shared" si="188"/>
        <v/>
      </c>
      <c r="ET123" s="46" t="str">
        <f t="shared" si="189"/>
        <v/>
      </c>
      <c r="EU123" s="46" t="str">
        <f t="shared" si="190"/>
        <v/>
      </c>
      <c r="EV123" s="46" t="b">
        <f t="shared" si="191"/>
        <v>0</v>
      </c>
      <c r="EW123" s="46" t="b">
        <f t="shared" si="192"/>
        <v>0</v>
      </c>
      <c r="EX123" s="46" t="b">
        <f t="shared" si="193"/>
        <v>0</v>
      </c>
      <c r="EY123" s="46" t="b">
        <f t="shared" si="194"/>
        <v>0</v>
      </c>
      <c r="EZ123" s="46" t="b">
        <f t="shared" si="195"/>
        <v>0</v>
      </c>
      <c r="FA123" s="46" t="b">
        <f t="shared" si="196"/>
        <v>0</v>
      </c>
      <c r="FB123" s="46" t="b">
        <f t="shared" si="197"/>
        <v>0</v>
      </c>
      <c r="FC123" s="46" t="str">
        <f t="shared" si="198"/>
        <v/>
      </c>
      <c r="FD123" s="46" t="str">
        <f t="shared" si="199"/>
        <v/>
      </c>
      <c r="FE123" s="46" t="b">
        <f t="shared" si="200"/>
        <v>0</v>
      </c>
      <c r="FF123" s="46" t="str">
        <f t="shared" si="201"/>
        <v/>
      </c>
      <c r="FG123" s="46" t="str">
        <f t="shared" si="202"/>
        <v/>
      </c>
      <c r="FH123" s="46" t="b">
        <f t="shared" si="203"/>
        <v>0</v>
      </c>
      <c r="FI123" s="46" t="str">
        <f t="shared" si="204"/>
        <v/>
      </c>
      <c r="FJ123" s="46" t="str">
        <f t="shared" si="205"/>
        <v/>
      </c>
      <c r="FK123" s="46" t="b">
        <f t="shared" si="206"/>
        <v>0</v>
      </c>
      <c r="FL123" s="46" t="str">
        <f t="shared" si="207"/>
        <v/>
      </c>
      <c r="FM123" s="46" t="str">
        <f t="shared" si="208"/>
        <v/>
      </c>
      <c r="FN123" s="46" t="b">
        <f t="shared" si="209"/>
        <v>0</v>
      </c>
      <c r="FO123" s="46" t="str">
        <f t="shared" si="210"/>
        <v/>
      </c>
      <c r="FP123" s="46" t="str">
        <f t="shared" si="211"/>
        <v/>
      </c>
      <c r="FQ123" s="46" t="b">
        <f t="shared" si="212"/>
        <v>0</v>
      </c>
      <c r="FR123" s="46" t="str">
        <f t="shared" si="213"/>
        <v/>
      </c>
      <c r="FS123" s="46" t="str">
        <f t="shared" si="214"/>
        <v/>
      </c>
      <c r="FT123" s="46" t="b">
        <f t="shared" si="215"/>
        <v>0</v>
      </c>
      <c r="FU123" s="46" t="str">
        <f t="shared" si="216"/>
        <v/>
      </c>
      <c r="FV123" s="46" t="str">
        <f t="shared" si="217"/>
        <v/>
      </c>
      <c r="FW123" s="46" t="b">
        <f t="shared" si="218"/>
        <v>0</v>
      </c>
      <c r="FX123" s="46" t="str">
        <f t="shared" si="219"/>
        <v/>
      </c>
      <c r="FY123" s="46" t="str">
        <f t="shared" si="220"/>
        <v/>
      </c>
      <c r="FZ123" s="46" t="b">
        <f t="shared" si="221"/>
        <v>0</v>
      </c>
      <c r="GA123" s="46" t="str">
        <f t="shared" si="222"/>
        <v/>
      </c>
      <c r="GB123" s="46" t="str">
        <f t="shared" si="223"/>
        <v/>
      </c>
      <c r="GC123" s="46" t="b">
        <f t="shared" si="224"/>
        <v>0</v>
      </c>
      <c r="GD123" s="46" t="str">
        <f t="shared" si="225"/>
        <v/>
      </c>
      <c r="GE123" s="46" t="str">
        <f t="shared" si="226"/>
        <v/>
      </c>
      <c r="GF123" s="46" t="b">
        <f t="shared" si="227"/>
        <v>0</v>
      </c>
      <c r="GG123" s="46" t="b">
        <f t="shared" si="228"/>
        <v>0</v>
      </c>
      <c r="GH123" s="46" t="str">
        <f t="shared" si="229"/>
        <v/>
      </c>
      <c r="GI123" s="46" t="str">
        <f t="shared" si="230"/>
        <v/>
      </c>
      <c r="GJ123" s="46" t="str">
        <f t="shared" si="231"/>
        <v/>
      </c>
      <c r="GK123" s="46" t="b">
        <f t="shared" si="232"/>
        <v>0</v>
      </c>
      <c r="GL123" s="46" t="str">
        <f t="shared" si="233"/>
        <v/>
      </c>
      <c r="GM123" s="46" t="str">
        <f t="shared" si="234"/>
        <v/>
      </c>
      <c r="GN123" s="46" t="str">
        <f t="shared" si="235"/>
        <v/>
      </c>
      <c r="GO123" s="46" t="b">
        <f t="shared" si="236"/>
        <v>0</v>
      </c>
      <c r="GP123" s="46" t="str">
        <f t="shared" si="237"/>
        <v/>
      </c>
      <c r="GQ123" s="46" t="str">
        <f t="shared" si="238"/>
        <v/>
      </c>
      <c r="GR123" s="46" t="b">
        <f t="shared" si="239"/>
        <v>0</v>
      </c>
      <c r="GS123" s="46" t="str">
        <f t="shared" si="240"/>
        <v/>
      </c>
      <c r="GT123" s="46" t="str">
        <f t="shared" si="241"/>
        <v/>
      </c>
      <c r="GU123" s="46" t="b">
        <f t="shared" si="242"/>
        <v>0</v>
      </c>
      <c r="GV123" s="46" t="b">
        <f t="shared" si="243"/>
        <v>0</v>
      </c>
      <c r="GW123" s="46" t="b">
        <f t="shared" si="244"/>
        <v>0</v>
      </c>
      <c r="GX123" s="46" t="b">
        <f t="shared" si="245"/>
        <v>0</v>
      </c>
      <c r="GY123" s="46" t="b">
        <f t="shared" si="246"/>
        <v>0</v>
      </c>
      <c r="GZ123" s="46" t="b">
        <f t="shared" si="247"/>
        <v>0</v>
      </c>
      <c r="HA123" s="46" t="b">
        <f t="shared" si="248"/>
        <v>0</v>
      </c>
      <c r="HB123" s="46" t="b">
        <f t="shared" si="249"/>
        <v>0</v>
      </c>
      <c r="HC123" s="46" t="b">
        <f t="shared" si="250"/>
        <v>0</v>
      </c>
      <c r="HD123" s="46" t="b">
        <f t="shared" si="251"/>
        <v>0</v>
      </c>
      <c r="HE123" s="46" t="b">
        <f t="shared" si="252"/>
        <v>0</v>
      </c>
      <c r="HF123" s="46" t="b">
        <f t="shared" si="253"/>
        <v>0</v>
      </c>
      <c r="HG123" s="46" t="b">
        <f t="shared" si="254"/>
        <v>0</v>
      </c>
      <c r="HH123" s="46" t="b">
        <f t="shared" si="255"/>
        <v>0</v>
      </c>
      <c r="HI123" s="46" t="b">
        <f t="shared" si="256"/>
        <v>0</v>
      </c>
      <c r="HJ123" s="46" t="b">
        <f t="shared" si="257"/>
        <v>0</v>
      </c>
      <c r="HK123" s="46" t="b">
        <f t="shared" si="258"/>
        <v>0</v>
      </c>
      <c r="HL123" s="46" t="b">
        <f t="shared" si="259"/>
        <v>0</v>
      </c>
      <c r="HM123" s="46" t="b">
        <f t="shared" si="260"/>
        <v>0</v>
      </c>
      <c r="HN123" s="46" t="b">
        <f t="shared" si="261"/>
        <v>0</v>
      </c>
      <c r="HO123" s="46" t="b">
        <f t="shared" si="262"/>
        <v>0</v>
      </c>
      <c r="HP123" s="46" t="b">
        <f t="shared" si="263"/>
        <v>0</v>
      </c>
      <c r="HQ123" s="46" t="str">
        <f t="shared" si="264"/>
        <v/>
      </c>
      <c r="HR123" s="46" t="str">
        <f t="shared" si="265"/>
        <v/>
      </c>
      <c r="HS123" s="46" t="str">
        <f t="shared" si="266"/>
        <v/>
      </c>
      <c r="HT123" s="46" t="b">
        <f t="shared" si="267"/>
        <v>0</v>
      </c>
      <c r="HU123" s="46" t="b">
        <f t="shared" si="268"/>
        <v>0</v>
      </c>
      <c r="HV123" s="46" t="b">
        <f t="shared" si="269"/>
        <v>0</v>
      </c>
      <c r="HW123" s="46" t="b">
        <f t="shared" si="270"/>
        <v>0</v>
      </c>
      <c r="HX123" s="46" t="b">
        <f t="shared" si="271"/>
        <v>0</v>
      </c>
      <c r="HY123" s="46" t="b">
        <f t="shared" si="272"/>
        <v>0</v>
      </c>
      <c r="HZ123" s="46" t="b">
        <f t="shared" si="273"/>
        <v>0</v>
      </c>
      <c r="IA123" s="46" t="str">
        <f t="shared" si="274"/>
        <v/>
      </c>
      <c r="IB123" s="46" t="str">
        <f t="shared" si="275"/>
        <v/>
      </c>
      <c r="IC123" s="46" t="str">
        <f t="shared" si="276"/>
        <v/>
      </c>
      <c r="ID123" s="46" t="str">
        <f t="shared" si="277"/>
        <v/>
      </c>
      <c r="IE123" s="46" t="b">
        <f t="shared" si="278"/>
        <v>0</v>
      </c>
      <c r="IF123" s="46" t="str">
        <f t="shared" si="279"/>
        <v/>
      </c>
      <c r="IG123" s="46" t="str">
        <f t="shared" si="280"/>
        <v/>
      </c>
      <c r="IH123" s="46" t="b">
        <f t="shared" si="281"/>
        <v>0</v>
      </c>
      <c r="II123" s="46" t="b">
        <f t="shared" si="282"/>
        <v>0</v>
      </c>
      <c r="IJ123" s="46" t="b">
        <f t="shared" si="283"/>
        <v>0</v>
      </c>
      <c r="IK123" s="46" t="str">
        <f t="shared" si="284"/>
        <v/>
      </c>
      <c r="IL123" s="46" t="str">
        <f t="shared" si="285"/>
        <v/>
      </c>
      <c r="IM123" s="46" t="b">
        <f t="shared" si="286"/>
        <v>0</v>
      </c>
      <c r="IN123" s="46" t="b">
        <f t="shared" si="287"/>
        <v>0</v>
      </c>
      <c r="IO123" s="46" t="b">
        <f t="shared" si="288"/>
        <v>0</v>
      </c>
      <c r="IP123" s="46" t="b">
        <f t="shared" si="289"/>
        <v>0</v>
      </c>
      <c r="IQ123" s="46" t="b">
        <f t="shared" si="290"/>
        <v>0</v>
      </c>
      <c r="IR123" s="46" t="b">
        <f t="shared" si="291"/>
        <v>0</v>
      </c>
      <c r="IS123" s="46" t="b">
        <f t="shared" si="292"/>
        <v>0</v>
      </c>
      <c r="IT123" s="46" t="b">
        <f t="shared" si="293"/>
        <v>0</v>
      </c>
      <c r="IU123" s="46" t="b">
        <f t="shared" si="294"/>
        <v>0</v>
      </c>
      <c r="IV123" s="46" t="b">
        <f t="shared" si="295"/>
        <v>0</v>
      </c>
      <c r="IW123" s="46" t="b">
        <f t="shared" si="296"/>
        <v>0</v>
      </c>
      <c r="IX123" s="46" t="b">
        <f t="shared" si="297"/>
        <v>0</v>
      </c>
      <c r="IY123" s="46" t="b">
        <f t="shared" si="298"/>
        <v>0</v>
      </c>
    </row>
    <row r="124" spans="2:259" x14ac:dyDescent="0.3">
      <c r="B124" s="48">
        <v>112</v>
      </c>
      <c r="C124" s="61" t="str">
        <f t="shared" si="164"/>
        <v/>
      </c>
      <c r="D124" s="53"/>
      <c r="E124" s="52"/>
      <c r="F124" s="112"/>
      <c r="G124" s="52"/>
      <c r="H124" s="53"/>
      <c r="I124" s="52"/>
      <c r="J124" s="52"/>
      <c r="K124" s="53"/>
      <c r="L124" s="55"/>
      <c r="M124" s="108"/>
      <c r="N124" s="56"/>
      <c r="O124" s="52"/>
      <c r="P124" s="52"/>
      <c r="Q124" s="52"/>
      <c r="R124" s="52"/>
      <c r="S124" s="52"/>
      <c r="T124" s="53"/>
      <c r="U124" s="52"/>
      <c r="V124" s="52"/>
      <c r="W124" s="55"/>
      <c r="X124" s="55"/>
      <c r="Y124" s="52"/>
      <c r="Z124" s="55"/>
      <c r="AA124" s="52"/>
      <c r="AB124" s="53"/>
      <c r="AC124" s="53"/>
      <c r="AD124" s="53"/>
      <c r="AE124" s="57"/>
      <c r="AF124" s="113"/>
      <c r="AG124" s="57"/>
      <c r="AH124" s="58"/>
      <c r="AI124" s="58"/>
      <c r="AJ124" s="58"/>
      <c r="AK124" s="114"/>
      <c r="AL124" s="58"/>
      <c r="AM124" s="114"/>
      <c r="AN124" s="58"/>
      <c r="AO124" s="114"/>
      <c r="AP124" s="58"/>
      <c r="AQ124" s="114"/>
      <c r="AR124" s="58"/>
      <c r="AS124" s="114"/>
      <c r="AT124" s="58"/>
      <c r="AU124" s="114"/>
      <c r="AV124" s="58"/>
      <c r="AW124" s="114"/>
      <c r="AX124" s="58"/>
      <c r="AY124" s="114"/>
      <c r="AZ124" s="58"/>
      <c r="BA124" s="114"/>
      <c r="BB124" s="58"/>
      <c r="BC124" s="114"/>
      <c r="BD124" s="58"/>
      <c r="BE124" s="58"/>
      <c r="BF124" s="58"/>
      <c r="BG124" s="59"/>
      <c r="BH124" s="58"/>
      <c r="BI124" s="114"/>
      <c r="BJ124" s="53"/>
      <c r="BK124" s="58"/>
      <c r="BL124" s="114"/>
      <c r="BM124" s="58"/>
      <c r="BN124" s="114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3"/>
      <c r="CL124" s="58"/>
      <c r="CM124" s="58"/>
      <c r="CN124" s="60"/>
      <c r="CO124" s="57"/>
      <c r="CP124" s="58"/>
      <c r="CQ124" s="60"/>
      <c r="CR124" s="57"/>
      <c r="CS124" s="58"/>
      <c r="CT124" s="59"/>
      <c r="CU124" s="58"/>
      <c r="CV124" s="59"/>
      <c r="CW124" s="58"/>
      <c r="CX124" s="59"/>
      <c r="CY124" s="58"/>
      <c r="CZ124" s="58"/>
      <c r="DA124" s="58"/>
      <c r="DB124" s="53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7"/>
      <c r="DO124" s="57"/>
      <c r="DP124" s="57"/>
      <c r="DQ124" s="76" t="str">
        <f t="shared" si="165"/>
        <v/>
      </c>
      <c r="DR124" s="53"/>
      <c r="DS124" s="46" t="b">
        <f t="shared" si="166"/>
        <v>0</v>
      </c>
      <c r="DT124" s="46" t="str">
        <f t="shared" si="167"/>
        <v/>
      </c>
      <c r="DU124" s="46" t="b">
        <f t="shared" si="168"/>
        <v>0</v>
      </c>
      <c r="DV124" s="46" t="b">
        <f t="shared" si="169"/>
        <v>0</v>
      </c>
      <c r="DW124" s="46" t="b">
        <f t="shared" si="170"/>
        <v>0</v>
      </c>
      <c r="DY124" s="46" t="b">
        <f t="shared" si="171"/>
        <v>0</v>
      </c>
      <c r="DZ124" s="46" t="b">
        <f t="shared" si="172"/>
        <v>0</v>
      </c>
      <c r="EB124" s="46" t="b">
        <f t="shared" si="173"/>
        <v>0</v>
      </c>
      <c r="EC124" s="46" t="b">
        <f t="shared" si="174"/>
        <v>0</v>
      </c>
      <c r="ED124" s="46" t="b">
        <f t="shared" si="175"/>
        <v>0</v>
      </c>
      <c r="EE124" s="46" t="b">
        <f t="shared" si="176"/>
        <v>0</v>
      </c>
      <c r="EF124" s="46" t="b">
        <f t="shared" si="177"/>
        <v>0</v>
      </c>
      <c r="EG124" s="46" t="b">
        <f t="shared" si="178"/>
        <v>0</v>
      </c>
      <c r="EH124" s="46" t="b">
        <f t="shared" si="179"/>
        <v>0</v>
      </c>
      <c r="EI124" s="46" t="b">
        <f t="shared" si="180"/>
        <v>0</v>
      </c>
      <c r="EK124" s="46" t="b">
        <f t="shared" si="181"/>
        <v>0</v>
      </c>
      <c r="EL124" s="46" t="b">
        <f t="shared" si="182"/>
        <v>0</v>
      </c>
      <c r="EM124" s="46" t="b">
        <f t="shared" si="183"/>
        <v>0</v>
      </c>
      <c r="EN124" s="46" t="b">
        <f t="shared" si="184"/>
        <v>0</v>
      </c>
      <c r="EO124" s="46" t="b">
        <f t="shared" si="185"/>
        <v>0</v>
      </c>
      <c r="EP124" s="46" t="b">
        <f t="shared" si="186"/>
        <v>0</v>
      </c>
      <c r="EQ124" s="46" t="b">
        <f t="shared" si="187"/>
        <v>0</v>
      </c>
      <c r="ER124" s="46" t="b">
        <f>OR(AA124='Tablas '!$T$4,AA124='Tablas '!$T$7,AA124='Tablas '!$T$8,AA124='Tablas '!$T$11)</f>
        <v>0</v>
      </c>
      <c r="ES124" s="46" t="str">
        <f t="shared" si="188"/>
        <v/>
      </c>
      <c r="ET124" s="46" t="str">
        <f t="shared" si="189"/>
        <v/>
      </c>
      <c r="EU124" s="46" t="str">
        <f t="shared" si="190"/>
        <v/>
      </c>
      <c r="EV124" s="46" t="b">
        <f t="shared" si="191"/>
        <v>0</v>
      </c>
      <c r="EW124" s="46" t="b">
        <f t="shared" si="192"/>
        <v>0</v>
      </c>
      <c r="EX124" s="46" t="b">
        <f t="shared" si="193"/>
        <v>0</v>
      </c>
      <c r="EY124" s="46" t="b">
        <f t="shared" si="194"/>
        <v>0</v>
      </c>
      <c r="EZ124" s="46" t="b">
        <f t="shared" si="195"/>
        <v>0</v>
      </c>
      <c r="FA124" s="46" t="b">
        <f t="shared" si="196"/>
        <v>0</v>
      </c>
      <c r="FB124" s="46" t="b">
        <f t="shared" si="197"/>
        <v>0</v>
      </c>
      <c r="FC124" s="46" t="str">
        <f t="shared" si="198"/>
        <v/>
      </c>
      <c r="FD124" s="46" t="str">
        <f t="shared" si="199"/>
        <v/>
      </c>
      <c r="FE124" s="46" t="b">
        <f t="shared" si="200"/>
        <v>0</v>
      </c>
      <c r="FF124" s="46" t="str">
        <f t="shared" si="201"/>
        <v/>
      </c>
      <c r="FG124" s="46" t="str">
        <f t="shared" si="202"/>
        <v/>
      </c>
      <c r="FH124" s="46" t="b">
        <f t="shared" si="203"/>
        <v>0</v>
      </c>
      <c r="FI124" s="46" t="str">
        <f t="shared" si="204"/>
        <v/>
      </c>
      <c r="FJ124" s="46" t="str">
        <f t="shared" si="205"/>
        <v/>
      </c>
      <c r="FK124" s="46" t="b">
        <f t="shared" si="206"/>
        <v>0</v>
      </c>
      <c r="FL124" s="46" t="str">
        <f t="shared" si="207"/>
        <v/>
      </c>
      <c r="FM124" s="46" t="str">
        <f t="shared" si="208"/>
        <v/>
      </c>
      <c r="FN124" s="46" t="b">
        <f t="shared" si="209"/>
        <v>0</v>
      </c>
      <c r="FO124" s="46" t="str">
        <f t="shared" si="210"/>
        <v/>
      </c>
      <c r="FP124" s="46" t="str">
        <f t="shared" si="211"/>
        <v/>
      </c>
      <c r="FQ124" s="46" t="b">
        <f t="shared" si="212"/>
        <v>0</v>
      </c>
      <c r="FR124" s="46" t="str">
        <f t="shared" si="213"/>
        <v/>
      </c>
      <c r="FS124" s="46" t="str">
        <f t="shared" si="214"/>
        <v/>
      </c>
      <c r="FT124" s="46" t="b">
        <f t="shared" si="215"/>
        <v>0</v>
      </c>
      <c r="FU124" s="46" t="str">
        <f t="shared" si="216"/>
        <v/>
      </c>
      <c r="FV124" s="46" t="str">
        <f t="shared" si="217"/>
        <v/>
      </c>
      <c r="FW124" s="46" t="b">
        <f t="shared" si="218"/>
        <v>0</v>
      </c>
      <c r="FX124" s="46" t="str">
        <f t="shared" si="219"/>
        <v/>
      </c>
      <c r="FY124" s="46" t="str">
        <f t="shared" si="220"/>
        <v/>
      </c>
      <c r="FZ124" s="46" t="b">
        <f t="shared" si="221"/>
        <v>0</v>
      </c>
      <c r="GA124" s="46" t="str">
        <f t="shared" si="222"/>
        <v/>
      </c>
      <c r="GB124" s="46" t="str">
        <f t="shared" si="223"/>
        <v/>
      </c>
      <c r="GC124" s="46" t="b">
        <f t="shared" si="224"/>
        <v>0</v>
      </c>
      <c r="GD124" s="46" t="str">
        <f t="shared" si="225"/>
        <v/>
      </c>
      <c r="GE124" s="46" t="str">
        <f t="shared" si="226"/>
        <v/>
      </c>
      <c r="GF124" s="46" t="b">
        <f t="shared" si="227"/>
        <v>0</v>
      </c>
      <c r="GG124" s="46" t="b">
        <f t="shared" si="228"/>
        <v>0</v>
      </c>
      <c r="GH124" s="46" t="str">
        <f t="shared" si="229"/>
        <v/>
      </c>
      <c r="GI124" s="46" t="str">
        <f t="shared" si="230"/>
        <v/>
      </c>
      <c r="GJ124" s="46" t="str">
        <f t="shared" si="231"/>
        <v/>
      </c>
      <c r="GK124" s="46" t="b">
        <f t="shared" si="232"/>
        <v>0</v>
      </c>
      <c r="GL124" s="46" t="str">
        <f t="shared" si="233"/>
        <v/>
      </c>
      <c r="GM124" s="46" t="str">
        <f t="shared" si="234"/>
        <v/>
      </c>
      <c r="GN124" s="46" t="str">
        <f t="shared" si="235"/>
        <v/>
      </c>
      <c r="GO124" s="46" t="b">
        <f t="shared" si="236"/>
        <v>0</v>
      </c>
      <c r="GP124" s="46" t="str">
        <f t="shared" si="237"/>
        <v/>
      </c>
      <c r="GQ124" s="46" t="str">
        <f t="shared" si="238"/>
        <v/>
      </c>
      <c r="GR124" s="46" t="b">
        <f t="shared" si="239"/>
        <v>0</v>
      </c>
      <c r="GS124" s="46" t="str">
        <f t="shared" si="240"/>
        <v/>
      </c>
      <c r="GT124" s="46" t="str">
        <f t="shared" si="241"/>
        <v/>
      </c>
      <c r="GU124" s="46" t="b">
        <f t="shared" si="242"/>
        <v>0</v>
      </c>
      <c r="GV124" s="46" t="b">
        <f t="shared" si="243"/>
        <v>0</v>
      </c>
      <c r="GW124" s="46" t="b">
        <f t="shared" si="244"/>
        <v>0</v>
      </c>
      <c r="GX124" s="46" t="b">
        <f t="shared" si="245"/>
        <v>0</v>
      </c>
      <c r="GY124" s="46" t="b">
        <f t="shared" si="246"/>
        <v>0</v>
      </c>
      <c r="GZ124" s="46" t="b">
        <f t="shared" si="247"/>
        <v>0</v>
      </c>
      <c r="HA124" s="46" t="b">
        <f t="shared" si="248"/>
        <v>0</v>
      </c>
      <c r="HB124" s="46" t="b">
        <f t="shared" si="249"/>
        <v>0</v>
      </c>
      <c r="HC124" s="46" t="b">
        <f t="shared" si="250"/>
        <v>0</v>
      </c>
      <c r="HD124" s="46" t="b">
        <f t="shared" si="251"/>
        <v>0</v>
      </c>
      <c r="HE124" s="46" t="b">
        <f t="shared" si="252"/>
        <v>0</v>
      </c>
      <c r="HF124" s="46" t="b">
        <f t="shared" si="253"/>
        <v>0</v>
      </c>
      <c r="HG124" s="46" t="b">
        <f t="shared" si="254"/>
        <v>0</v>
      </c>
      <c r="HH124" s="46" t="b">
        <f t="shared" si="255"/>
        <v>0</v>
      </c>
      <c r="HI124" s="46" t="b">
        <f t="shared" si="256"/>
        <v>0</v>
      </c>
      <c r="HJ124" s="46" t="b">
        <f t="shared" si="257"/>
        <v>0</v>
      </c>
      <c r="HK124" s="46" t="b">
        <f t="shared" si="258"/>
        <v>0</v>
      </c>
      <c r="HL124" s="46" t="b">
        <f t="shared" si="259"/>
        <v>0</v>
      </c>
      <c r="HM124" s="46" t="b">
        <f t="shared" si="260"/>
        <v>0</v>
      </c>
      <c r="HN124" s="46" t="b">
        <f t="shared" si="261"/>
        <v>0</v>
      </c>
      <c r="HO124" s="46" t="b">
        <f t="shared" si="262"/>
        <v>0</v>
      </c>
      <c r="HP124" s="46" t="b">
        <f t="shared" si="263"/>
        <v>0</v>
      </c>
      <c r="HQ124" s="46" t="str">
        <f t="shared" si="264"/>
        <v/>
      </c>
      <c r="HR124" s="46" t="str">
        <f t="shared" si="265"/>
        <v/>
      </c>
      <c r="HS124" s="46" t="str">
        <f t="shared" si="266"/>
        <v/>
      </c>
      <c r="HT124" s="46" t="b">
        <f t="shared" si="267"/>
        <v>0</v>
      </c>
      <c r="HU124" s="46" t="b">
        <f t="shared" si="268"/>
        <v>0</v>
      </c>
      <c r="HV124" s="46" t="b">
        <f t="shared" si="269"/>
        <v>0</v>
      </c>
      <c r="HW124" s="46" t="b">
        <f t="shared" si="270"/>
        <v>0</v>
      </c>
      <c r="HX124" s="46" t="b">
        <f t="shared" si="271"/>
        <v>0</v>
      </c>
      <c r="HY124" s="46" t="b">
        <f t="shared" si="272"/>
        <v>0</v>
      </c>
      <c r="HZ124" s="46" t="b">
        <f t="shared" si="273"/>
        <v>0</v>
      </c>
      <c r="IA124" s="46" t="str">
        <f t="shared" si="274"/>
        <v/>
      </c>
      <c r="IB124" s="46" t="str">
        <f t="shared" si="275"/>
        <v/>
      </c>
      <c r="IC124" s="46" t="str">
        <f t="shared" si="276"/>
        <v/>
      </c>
      <c r="ID124" s="46" t="str">
        <f t="shared" si="277"/>
        <v/>
      </c>
      <c r="IE124" s="46" t="b">
        <f t="shared" si="278"/>
        <v>0</v>
      </c>
      <c r="IF124" s="46" t="str">
        <f t="shared" si="279"/>
        <v/>
      </c>
      <c r="IG124" s="46" t="str">
        <f t="shared" si="280"/>
        <v/>
      </c>
      <c r="IH124" s="46" t="b">
        <f t="shared" si="281"/>
        <v>0</v>
      </c>
      <c r="II124" s="46" t="b">
        <f t="shared" si="282"/>
        <v>0</v>
      </c>
      <c r="IJ124" s="46" t="b">
        <f t="shared" si="283"/>
        <v>0</v>
      </c>
      <c r="IK124" s="46" t="str">
        <f t="shared" si="284"/>
        <v/>
      </c>
      <c r="IL124" s="46" t="str">
        <f t="shared" si="285"/>
        <v/>
      </c>
      <c r="IM124" s="46" t="b">
        <f t="shared" si="286"/>
        <v>0</v>
      </c>
      <c r="IN124" s="46" t="b">
        <f t="shared" si="287"/>
        <v>0</v>
      </c>
      <c r="IO124" s="46" t="b">
        <f t="shared" si="288"/>
        <v>0</v>
      </c>
      <c r="IP124" s="46" t="b">
        <f t="shared" si="289"/>
        <v>0</v>
      </c>
      <c r="IQ124" s="46" t="b">
        <f t="shared" si="290"/>
        <v>0</v>
      </c>
      <c r="IR124" s="46" t="b">
        <f t="shared" si="291"/>
        <v>0</v>
      </c>
      <c r="IS124" s="46" t="b">
        <f t="shared" si="292"/>
        <v>0</v>
      </c>
      <c r="IT124" s="46" t="b">
        <f t="shared" si="293"/>
        <v>0</v>
      </c>
      <c r="IU124" s="46" t="b">
        <f t="shared" si="294"/>
        <v>0</v>
      </c>
      <c r="IV124" s="46" t="b">
        <f t="shared" si="295"/>
        <v>0</v>
      </c>
      <c r="IW124" s="46" t="b">
        <f t="shared" si="296"/>
        <v>0</v>
      </c>
      <c r="IX124" s="46" t="b">
        <f t="shared" si="297"/>
        <v>0</v>
      </c>
      <c r="IY124" s="46" t="b">
        <f t="shared" si="298"/>
        <v>0</v>
      </c>
    </row>
    <row r="125" spans="2:259" x14ac:dyDescent="0.3">
      <c r="B125" s="48">
        <v>113</v>
      </c>
      <c r="C125" s="61" t="str">
        <f t="shared" si="164"/>
        <v/>
      </c>
      <c r="D125" s="53"/>
      <c r="E125" s="52"/>
      <c r="F125" s="112"/>
      <c r="G125" s="52"/>
      <c r="H125" s="53"/>
      <c r="I125" s="52"/>
      <c r="J125" s="52"/>
      <c r="K125" s="53"/>
      <c r="L125" s="55"/>
      <c r="M125" s="108"/>
      <c r="N125" s="56"/>
      <c r="O125" s="52"/>
      <c r="P125" s="52"/>
      <c r="Q125" s="52"/>
      <c r="R125" s="52"/>
      <c r="S125" s="52"/>
      <c r="T125" s="53"/>
      <c r="U125" s="52"/>
      <c r="V125" s="52"/>
      <c r="W125" s="55"/>
      <c r="X125" s="55"/>
      <c r="Y125" s="52"/>
      <c r="Z125" s="55"/>
      <c r="AA125" s="52"/>
      <c r="AB125" s="53"/>
      <c r="AC125" s="53"/>
      <c r="AD125" s="53"/>
      <c r="AE125" s="57"/>
      <c r="AF125" s="113"/>
      <c r="AG125" s="57"/>
      <c r="AH125" s="58"/>
      <c r="AI125" s="58"/>
      <c r="AJ125" s="58"/>
      <c r="AK125" s="114"/>
      <c r="AL125" s="58"/>
      <c r="AM125" s="114"/>
      <c r="AN125" s="58"/>
      <c r="AO125" s="114"/>
      <c r="AP125" s="58"/>
      <c r="AQ125" s="114"/>
      <c r="AR125" s="58"/>
      <c r="AS125" s="114"/>
      <c r="AT125" s="58"/>
      <c r="AU125" s="114"/>
      <c r="AV125" s="58"/>
      <c r="AW125" s="114"/>
      <c r="AX125" s="58"/>
      <c r="AY125" s="114"/>
      <c r="AZ125" s="58"/>
      <c r="BA125" s="114"/>
      <c r="BB125" s="58"/>
      <c r="BC125" s="114"/>
      <c r="BD125" s="58"/>
      <c r="BE125" s="58"/>
      <c r="BF125" s="58"/>
      <c r="BG125" s="59"/>
      <c r="BH125" s="58"/>
      <c r="BI125" s="114"/>
      <c r="BJ125" s="53"/>
      <c r="BK125" s="58"/>
      <c r="BL125" s="114"/>
      <c r="BM125" s="58"/>
      <c r="BN125" s="114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3"/>
      <c r="CL125" s="58"/>
      <c r="CM125" s="58"/>
      <c r="CN125" s="60"/>
      <c r="CO125" s="57"/>
      <c r="CP125" s="58"/>
      <c r="CQ125" s="60"/>
      <c r="CR125" s="57"/>
      <c r="CS125" s="58"/>
      <c r="CT125" s="59"/>
      <c r="CU125" s="58"/>
      <c r="CV125" s="59"/>
      <c r="CW125" s="58"/>
      <c r="CX125" s="59"/>
      <c r="CY125" s="58"/>
      <c r="CZ125" s="58"/>
      <c r="DA125" s="58"/>
      <c r="DB125" s="53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7"/>
      <c r="DO125" s="57"/>
      <c r="DP125" s="57"/>
      <c r="DQ125" s="76" t="str">
        <f t="shared" si="165"/>
        <v/>
      </c>
      <c r="DR125" s="53"/>
      <c r="DS125" s="46" t="b">
        <f t="shared" si="166"/>
        <v>0</v>
      </c>
      <c r="DT125" s="46" t="str">
        <f t="shared" si="167"/>
        <v/>
      </c>
      <c r="DU125" s="46" t="b">
        <f t="shared" si="168"/>
        <v>0</v>
      </c>
      <c r="DV125" s="46" t="b">
        <f t="shared" si="169"/>
        <v>0</v>
      </c>
      <c r="DW125" s="46" t="b">
        <f t="shared" si="170"/>
        <v>0</v>
      </c>
      <c r="DY125" s="46" t="b">
        <f t="shared" si="171"/>
        <v>0</v>
      </c>
      <c r="DZ125" s="46" t="b">
        <f t="shared" si="172"/>
        <v>0</v>
      </c>
      <c r="EB125" s="46" t="b">
        <f t="shared" si="173"/>
        <v>0</v>
      </c>
      <c r="EC125" s="46" t="b">
        <f t="shared" si="174"/>
        <v>0</v>
      </c>
      <c r="ED125" s="46" t="b">
        <f t="shared" si="175"/>
        <v>0</v>
      </c>
      <c r="EE125" s="46" t="b">
        <f t="shared" si="176"/>
        <v>0</v>
      </c>
      <c r="EF125" s="46" t="b">
        <f t="shared" si="177"/>
        <v>0</v>
      </c>
      <c r="EG125" s="46" t="b">
        <f t="shared" si="178"/>
        <v>0</v>
      </c>
      <c r="EH125" s="46" t="b">
        <f t="shared" si="179"/>
        <v>0</v>
      </c>
      <c r="EI125" s="46" t="b">
        <f t="shared" si="180"/>
        <v>0</v>
      </c>
      <c r="EK125" s="46" t="b">
        <f t="shared" si="181"/>
        <v>0</v>
      </c>
      <c r="EL125" s="46" t="b">
        <f t="shared" si="182"/>
        <v>0</v>
      </c>
      <c r="EM125" s="46" t="b">
        <f t="shared" si="183"/>
        <v>0</v>
      </c>
      <c r="EN125" s="46" t="b">
        <f t="shared" si="184"/>
        <v>0</v>
      </c>
      <c r="EO125" s="46" t="b">
        <f t="shared" si="185"/>
        <v>0</v>
      </c>
      <c r="EP125" s="46" t="b">
        <f t="shared" si="186"/>
        <v>0</v>
      </c>
      <c r="EQ125" s="46" t="b">
        <f t="shared" si="187"/>
        <v>0</v>
      </c>
      <c r="ER125" s="46" t="b">
        <f>OR(AA125='Tablas '!$T$4,AA125='Tablas '!$T$7,AA125='Tablas '!$T$8,AA125='Tablas '!$T$11)</f>
        <v>0</v>
      </c>
      <c r="ES125" s="46" t="str">
        <f t="shared" si="188"/>
        <v/>
      </c>
      <c r="ET125" s="46" t="str">
        <f t="shared" si="189"/>
        <v/>
      </c>
      <c r="EU125" s="46" t="str">
        <f t="shared" si="190"/>
        <v/>
      </c>
      <c r="EV125" s="46" t="b">
        <f t="shared" si="191"/>
        <v>0</v>
      </c>
      <c r="EW125" s="46" t="b">
        <f t="shared" si="192"/>
        <v>0</v>
      </c>
      <c r="EX125" s="46" t="b">
        <f t="shared" si="193"/>
        <v>0</v>
      </c>
      <c r="EY125" s="46" t="b">
        <f t="shared" si="194"/>
        <v>0</v>
      </c>
      <c r="EZ125" s="46" t="b">
        <f t="shared" si="195"/>
        <v>0</v>
      </c>
      <c r="FA125" s="46" t="b">
        <f t="shared" si="196"/>
        <v>0</v>
      </c>
      <c r="FB125" s="46" t="b">
        <f t="shared" si="197"/>
        <v>0</v>
      </c>
      <c r="FC125" s="46" t="str">
        <f t="shared" si="198"/>
        <v/>
      </c>
      <c r="FD125" s="46" t="str">
        <f t="shared" si="199"/>
        <v/>
      </c>
      <c r="FE125" s="46" t="b">
        <f t="shared" si="200"/>
        <v>0</v>
      </c>
      <c r="FF125" s="46" t="str">
        <f t="shared" si="201"/>
        <v/>
      </c>
      <c r="FG125" s="46" t="str">
        <f t="shared" si="202"/>
        <v/>
      </c>
      <c r="FH125" s="46" t="b">
        <f t="shared" si="203"/>
        <v>0</v>
      </c>
      <c r="FI125" s="46" t="str">
        <f t="shared" si="204"/>
        <v/>
      </c>
      <c r="FJ125" s="46" t="str">
        <f t="shared" si="205"/>
        <v/>
      </c>
      <c r="FK125" s="46" t="b">
        <f t="shared" si="206"/>
        <v>0</v>
      </c>
      <c r="FL125" s="46" t="str">
        <f t="shared" si="207"/>
        <v/>
      </c>
      <c r="FM125" s="46" t="str">
        <f t="shared" si="208"/>
        <v/>
      </c>
      <c r="FN125" s="46" t="b">
        <f t="shared" si="209"/>
        <v>0</v>
      </c>
      <c r="FO125" s="46" t="str">
        <f t="shared" si="210"/>
        <v/>
      </c>
      <c r="FP125" s="46" t="str">
        <f t="shared" si="211"/>
        <v/>
      </c>
      <c r="FQ125" s="46" t="b">
        <f t="shared" si="212"/>
        <v>0</v>
      </c>
      <c r="FR125" s="46" t="str">
        <f t="shared" si="213"/>
        <v/>
      </c>
      <c r="FS125" s="46" t="str">
        <f t="shared" si="214"/>
        <v/>
      </c>
      <c r="FT125" s="46" t="b">
        <f t="shared" si="215"/>
        <v>0</v>
      </c>
      <c r="FU125" s="46" t="str">
        <f t="shared" si="216"/>
        <v/>
      </c>
      <c r="FV125" s="46" t="str">
        <f t="shared" si="217"/>
        <v/>
      </c>
      <c r="FW125" s="46" t="b">
        <f t="shared" si="218"/>
        <v>0</v>
      </c>
      <c r="FX125" s="46" t="str">
        <f t="shared" si="219"/>
        <v/>
      </c>
      <c r="FY125" s="46" t="str">
        <f t="shared" si="220"/>
        <v/>
      </c>
      <c r="FZ125" s="46" t="b">
        <f t="shared" si="221"/>
        <v>0</v>
      </c>
      <c r="GA125" s="46" t="str">
        <f t="shared" si="222"/>
        <v/>
      </c>
      <c r="GB125" s="46" t="str">
        <f t="shared" si="223"/>
        <v/>
      </c>
      <c r="GC125" s="46" t="b">
        <f t="shared" si="224"/>
        <v>0</v>
      </c>
      <c r="GD125" s="46" t="str">
        <f t="shared" si="225"/>
        <v/>
      </c>
      <c r="GE125" s="46" t="str">
        <f t="shared" si="226"/>
        <v/>
      </c>
      <c r="GF125" s="46" t="b">
        <f t="shared" si="227"/>
        <v>0</v>
      </c>
      <c r="GG125" s="46" t="b">
        <f t="shared" si="228"/>
        <v>0</v>
      </c>
      <c r="GH125" s="46" t="str">
        <f t="shared" si="229"/>
        <v/>
      </c>
      <c r="GI125" s="46" t="str">
        <f t="shared" si="230"/>
        <v/>
      </c>
      <c r="GJ125" s="46" t="str">
        <f t="shared" si="231"/>
        <v/>
      </c>
      <c r="GK125" s="46" t="b">
        <f t="shared" si="232"/>
        <v>0</v>
      </c>
      <c r="GL125" s="46" t="str">
        <f t="shared" si="233"/>
        <v/>
      </c>
      <c r="GM125" s="46" t="str">
        <f t="shared" si="234"/>
        <v/>
      </c>
      <c r="GN125" s="46" t="str">
        <f t="shared" si="235"/>
        <v/>
      </c>
      <c r="GO125" s="46" t="b">
        <f t="shared" si="236"/>
        <v>0</v>
      </c>
      <c r="GP125" s="46" t="str">
        <f t="shared" si="237"/>
        <v/>
      </c>
      <c r="GQ125" s="46" t="str">
        <f t="shared" si="238"/>
        <v/>
      </c>
      <c r="GR125" s="46" t="b">
        <f t="shared" si="239"/>
        <v>0</v>
      </c>
      <c r="GS125" s="46" t="str">
        <f t="shared" si="240"/>
        <v/>
      </c>
      <c r="GT125" s="46" t="str">
        <f t="shared" si="241"/>
        <v/>
      </c>
      <c r="GU125" s="46" t="b">
        <f t="shared" si="242"/>
        <v>0</v>
      </c>
      <c r="GV125" s="46" t="b">
        <f t="shared" si="243"/>
        <v>0</v>
      </c>
      <c r="GW125" s="46" t="b">
        <f t="shared" si="244"/>
        <v>0</v>
      </c>
      <c r="GX125" s="46" t="b">
        <f t="shared" si="245"/>
        <v>0</v>
      </c>
      <c r="GY125" s="46" t="b">
        <f t="shared" si="246"/>
        <v>0</v>
      </c>
      <c r="GZ125" s="46" t="b">
        <f t="shared" si="247"/>
        <v>0</v>
      </c>
      <c r="HA125" s="46" t="b">
        <f t="shared" si="248"/>
        <v>0</v>
      </c>
      <c r="HB125" s="46" t="b">
        <f t="shared" si="249"/>
        <v>0</v>
      </c>
      <c r="HC125" s="46" t="b">
        <f t="shared" si="250"/>
        <v>0</v>
      </c>
      <c r="HD125" s="46" t="b">
        <f t="shared" si="251"/>
        <v>0</v>
      </c>
      <c r="HE125" s="46" t="b">
        <f t="shared" si="252"/>
        <v>0</v>
      </c>
      <c r="HF125" s="46" t="b">
        <f t="shared" si="253"/>
        <v>0</v>
      </c>
      <c r="HG125" s="46" t="b">
        <f t="shared" si="254"/>
        <v>0</v>
      </c>
      <c r="HH125" s="46" t="b">
        <f t="shared" si="255"/>
        <v>0</v>
      </c>
      <c r="HI125" s="46" t="b">
        <f t="shared" si="256"/>
        <v>0</v>
      </c>
      <c r="HJ125" s="46" t="b">
        <f t="shared" si="257"/>
        <v>0</v>
      </c>
      <c r="HK125" s="46" t="b">
        <f t="shared" si="258"/>
        <v>0</v>
      </c>
      <c r="HL125" s="46" t="b">
        <f t="shared" si="259"/>
        <v>0</v>
      </c>
      <c r="HM125" s="46" t="b">
        <f t="shared" si="260"/>
        <v>0</v>
      </c>
      <c r="HN125" s="46" t="b">
        <f t="shared" si="261"/>
        <v>0</v>
      </c>
      <c r="HO125" s="46" t="b">
        <f t="shared" si="262"/>
        <v>0</v>
      </c>
      <c r="HP125" s="46" t="b">
        <f t="shared" si="263"/>
        <v>0</v>
      </c>
      <c r="HQ125" s="46" t="str">
        <f t="shared" si="264"/>
        <v/>
      </c>
      <c r="HR125" s="46" t="str">
        <f t="shared" si="265"/>
        <v/>
      </c>
      <c r="HS125" s="46" t="str">
        <f t="shared" si="266"/>
        <v/>
      </c>
      <c r="HT125" s="46" t="b">
        <f t="shared" si="267"/>
        <v>0</v>
      </c>
      <c r="HU125" s="46" t="b">
        <f t="shared" si="268"/>
        <v>0</v>
      </c>
      <c r="HV125" s="46" t="b">
        <f t="shared" si="269"/>
        <v>0</v>
      </c>
      <c r="HW125" s="46" t="b">
        <f t="shared" si="270"/>
        <v>0</v>
      </c>
      <c r="HX125" s="46" t="b">
        <f t="shared" si="271"/>
        <v>0</v>
      </c>
      <c r="HY125" s="46" t="b">
        <f t="shared" si="272"/>
        <v>0</v>
      </c>
      <c r="HZ125" s="46" t="b">
        <f t="shared" si="273"/>
        <v>0</v>
      </c>
      <c r="IA125" s="46" t="str">
        <f t="shared" si="274"/>
        <v/>
      </c>
      <c r="IB125" s="46" t="str">
        <f t="shared" si="275"/>
        <v/>
      </c>
      <c r="IC125" s="46" t="str">
        <f t="shared" si="276"/>
        <v/>
      </c>
      <c r="ID125" s="46" t="str">
        <f t="shared" si="277"/>
        <v/>
      </c>
      <c r="IE125" s="46" t="b">
        <f t="shared" si="278"/>
        <v>0</v>
      </c>
      <c r="IF125" s="46" t="str">
        <f t="shared" si="279"/>
        <v/>
      </c>
      <c r="IG125" s="46" t="str">
        <f t="shared" si="280"/>
        <v/>
      </c>
      <c r="IH125" s="46" t="b">
        <f t="shared" si="281"/>
        <v>0</v>
      </c>
      <c r="II125" s="46" t="b">
        <f t="shared" si="282"/>
        <v>0</v>
      </c>
      <c r="IJ125" s="46" t="b">
        <f t="shared" si="283"/>
        <v>0</v>
      </c>
      <c r="IK125" s="46" t="str">
        <f t="shared" si="284"/>
        <v/>
      </c>
      <c r="IL125" s="46" t="str">
        <f t="shared" si="285"/>
        <v/>
      </c>
      <c r="IM125" s="46" t="b">
        <f t="shared" si="286"/>
        <v>0</v>
      </c>
      <c r="IN125" s="46" t="b">
        <f t="shared" si="287"/>
        <v>0</v>
      </c>
      <c r="IO125" s="46" t="b">
        <f t="shared" si="288"/>
        <v>0</v>
      </c>
      <c r="IP125" s="46" t="b">
        <f t="shared" si="289"/>
        <v>0</v>
      </c>
      <c r="IQ125" s="46" t="b">
        <f t="shared" si="290"/>
        <v>0</v>
      </c>
      <c r="IR125" s="46" t="b">
        <f t="shared" si="291"/>
        <v>0</v>
      </c>
      <c r="IS125" s="46" t="b">
        <f t="shared" si="292"/>
        <v>0</v>
      </c>
      <c r="IT125" s="46" t="b">
        <f t="shared" si="293"/>
        <v>0</v>
      </c>
      <c r="IU125" s="46" t="b">
        <f t="shared" si="294"/>
        <v>0</v>
      </c>
      <c r="IV125" s="46" t="b">
        <f t="shared" si="295"/>
        <v>0</v>
      </c>
      <c r="IW125" s="46" t="b">
        <f t="shared" si="296"/>
        <v>0</v>
      </c>
      <c r="IX125" s="46" t="b">
        <f t="shared" si="297"/>
        <v>0</v>
      </c>
      <c r="IY125" s="46" t="b">
        <f t="shared" si="298"/>
        <v>0</v>
      </c>
    </row>
    <row r="126" spans="2:259" x14ac:dyDescent="0.3">
      <c r="B126" s="48">
        <v>114</v>
      </c>
      <c r="C126" s="61" t="str">
        <f t="shared" si="164"/>
        <v/>
      </c>
      <c r="D126" s="53"/>
      <c r="E126" s="52"/>
      <c r="F126" s="112"/>
      <c r="G126" s="52"/>
      <c r="H126" s="53"/>
      <c r="I126" s="52"/>
      <c r="J126" s="52"/>
      <c r="K126" s="53"/>
      <c r="L126" s="55"/>
      <c r="M126" s="108"/>
      <c r="N126" s="56"/>
      <c r="O126" s="52"/>
      <c r="P126" s="52"/>
      <c r="Q126" s="52"/>
      <c r="R126" s="52"/>
      <c r="S126" s="52"/>
      <c r="T126" s="53"/>
      <c r="U126" s="52"/>
      <c r="V126" s="52"/>
      <c r="W126" s="55"/>
      <c r="X126" s="55"/>
      <c r="Y126" s="52"/>
      <c r="Z126" s="55"/>
      <c r="AA126" s="52"/>
      <c r="AB126" s="53"/>
      <c r="AC126" s="53"/>
      <c r="AD126" s="53"/>
      <c r="AE126" s="57"/>
      <c r="AF126" s="113"/>
      <c r="AG126" s="57"/>
      <c r="AH126" s="58"/>
      <c r="AI126" s="58"/>
      <c r="AJ126" s="58"/>
      <c r="AK126" s="114"/>
      <c r="AL126" s="58"/>
      <c r="AM126" s="114"/>
      <c r="AN126" s="58"/>
      <c r="AO126" s="114"/>
      <c r="AP126" s="58"/>
      <c r="AQ126" s="114"/>
      <c r="AR126" s="58"/>
      <c r="AS126" s="114"/>
      <c r="AT126" s="58"/>
      <c r="AU126" s="114"/>
      <c r="AV126" s="58"/>
      <c r="AW126" s="114"/>
      <c r="AX126" s="58"/>
      <c r="AY126" s="114"/>
      <c r="AZ126" s="58"/>
      <c r="BA126" s="114"/>
      <c r="BB126" s="58"/>
      <c r="BC126" s="114"/>
      <c r="BD126" s="58"/>
      <c r="BE126" s="58"/>
      <c r="BF126" s="58"/>
      <c r="BG126" s="59"/>
      <c r="BH126" s="58"/>
      <c r="BI126" s="114"/>
      <c r="BJ126" s="53"/>
      <c r="BK126" s="58"/>
      <c r="BL126" s="114"/>
      <c r="BM126" s="58"/>
      <c r="BN126" s="114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3"/>
      <c r="CL126" s="58"/>
      <c r="CM126" s="58"/>
      <c r="CN126" s="60"/>
      <c r="CO126" s="57"/>
      <c r="CP126" s="58"/>
      <c r="CQ126" s="60"/>
      <c r="CR126" s="57"/>
      <c r="CS126" s="58"/>
      <c r="CT126" s="59"/>
      <c r="CU126" s="58"/>
      <c r="CV126" s="59"/>
      <c r="CW126" s="58"/>
      <c r="CX126" s="59"/>
      <c r="CY126" s="58"/>
      <c r="CZ126" s="58"/>
      <c r="DA126" s="58"/>
      <c r="DB126" s="53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7"/>
      <c r="DO126" s="57"/>
      <c r="DP126" s="57"/>
      <c r="DQ126" s="76" t="str">
        <f t="shared" si="165"/>
        <v/>
      </c>
      <c r="DR126" s="53"/>
      <c r="DS126" s="46" t="b">
        <f t="shared" si="166"/>
        <v>0</v>
      </c>
      <c r="DT126" s="46" t="str">
        <f t="shared" si="167"/>
        <v/>
      </c>
      <c r="DU126" s="46" t="b">
        <f t="shared" si="168"/>
        <v>0</v>
      </c>
      <c r="DV126" s="46" t="b">
        <f t="shared" si="169"/>
        <v>0</v>
      </c>
      <c r="DW126" s="46" t="b">
        <f t="shared" si="170"/>
        <v>0</v>
      </c>
      <c r="DY126" s="46" t="b">
        <f t="shared" si="171"/>
        <v>0</v>
      </c>
      <c r="DZ126" s="46" t="b">
        <f t="shared" si="172"/>
        <v>0</v>
      </c>
      <c r="EB126" s="46" t="b">
        <f t="shared" si="173"/>
        <v>0</v>
      </c>
      <c r="EC126" s="46" t="b">
        <f t="shared" si="174"/>
        <v>0</v>
      </c>
      <c r="ED126" s="46" t="b">
        <f t="shared" si="175"/>
        <v>0</v>
      </c>
      <c r="EE126" s="46" t="b">
        <f t="shared" si="176"/>
        <v>0</v>
      </c>
      <c r="EF126" s="46" t="b">
        <f t="shared" si="177"/>
        <v>0</v>
      </c>
      <c r="EG126" s="46" t="b">
        <f t="shared" si="178"/>
        <v>0</v>
      </c>
      <c r="EH126" s="46" t="b">
        <f t="shared" si="179"/>
        <v>0</v>
      </c>
      <c r="EI126" s="46" t="b">
        <f t="shared" si="180"/>
        <v>0</v>
      </c>
      <c r="EK126" s="46" t="b">
        <f t="shared" si="181"/>
        <v>0</v>
      </c>
      <c r="EL126" s="46" t="b">
        <f t="shared" si="182"/>
        <v>0</v>
      </c>
      <c r="EM126" s="46" t="b">
        <f t="shared" si="183"/>
        <v>0</v>
      </c>
      <c r="EN126" s="46" t="b">
        <f t="shared" si="184"/>
        <v>0</v>
      </c>
      <c r="EO126" s="46" t="b">
        <f t="shared" si="185"/>
        <v>0</v>
      </c>
      <c r="EP126" s="46" t="b">
        <f t="shared" si="186"/>
        <v>0</v>
      </c>
      <c r="EQ126" s="46" t="b">
        <f t="shared" si="187"/>
        <v>0</v>
      </c>
      <c r="ER126" s="46" t="b">
        <f>OR(AA126='Tablas '!$T$4,AA126='Tablas '!$T$7,AA126='Tablas '!$T$8,AA126='Tablas '!$T$11)</f>
        <v>0</v>
      </c>
      <c r="ES126" s="46" t="str">
        <f t="shared" si="188"/>
        <v/>
      </c>
      <c r="ET126" s="46" t="str">
        <f t="shared" si="189"/>
        <v/>
      </c>
      <c r="EU126" s="46" t="str">
        <f t="shared" si="190"/>
        <v/>
      </c>
      <c r="EV126" s="46" t="b">
        <f t="shared" si="191"/>
        <v>0</v>
      </c>
      <c r="EW126" s="46" t="b">
        <f t="shared" si="192"/>
        <v>0</v>
      </c>
      <c r="EX126" s="46" t="b">
        <f t="shared" si="193"/>
        <v>0</v>
      </c>
      <c r="EY126" s="46" t="b">
        <f t="shared" si="194"/>
        <v>0</v>
      </c>
      <c r="EZ126" s="46" t="b">
        <f t="shared" si="195"/>
        <v>0</v>
      </c>
      <c r="FA126" s="46" t="b">
        <f t="shared" si="196"/>
        <v>0</v>
      </c>
      <c r="FB126" s="46" t="b">
        <f t="shared" si="197"/>
        <v>0</v>
      </c>
      <c r="FC126" s="46" t="str">
        <f t="shared" si="198"/>
        <v/>
      </c>
      <c r="FD126" s="46" t="str">
        <f t="shared" si="199"/>
        <v/>
      </c>
      <c r="FE126" s="46" t="b">
        <f t="shared" si="200"/>
        <v>0</v>
      </c>
      <c r="FF126" s="46" t="str">
        <f t="shared" si="201"/>
        <v/>
      </c>
      <c r="FG126" s="46" t="str">
        <f t="shared" si="202"/>
        <v/>
      </c>
      <c r="FH126" s="46" t="b">
        <f t="shared" si="203"/>
        <v>0</v>
      </c>
      <c r="FI126" s="46" t="str">
        <f t="shared" si="204"/>
        <v/>
      </c>
      <c r="FJ126" s="46" t="str">
        <f t="shared" si="205"/>
        <v/>
      </c>
      <c r="FK126" s="46" t="b">
        <f t="shared" si="206"/>
        <v>0</v>
      </c>
      <c r="FL126" s="46" t="str">
        <f t="shared" si="207"/>
        <v/>
      </c>
      <c r="FM126" s="46" t="str">
        <f t="shared" si="208"/>
        <v/>
      </c>
      <c r="FN126" s="46" t="b">
        <f t="shared" si="209"/>
        <v>0</v>
      </c>
      <c r="FO126" s="46" t="str">
        <f t="shared" si="210"/>
        <v/>
      </c>
      <c r="FP126" s="46" t="str">
        <f t="shared" si="211"/>
        <v/>
      </c>
      <c r="FQ126" s="46" t="b">
        <f t="shared" si="212"/>
        <v>0</v>
      </c>
      <c r="FR126" s="46" t="str">
        <f t="shared" si="213"/>
        <v/>
      </c>
      <c r="FS126" s="46" t="str">
        <f t="shared" si="214"/>
        <v/>
      </c>
      <c r="FT126" s="46" t="b">
        <f t="shared" si="215"/>
        <v>0</v>
      </c>
      <c r="FU126" s="46" t="str">
        <f t="shared" si="216"/>
        <v/>
      </c>
      <c r="FV126" s="46" t="str">
        <f t="shared" si="217"/>
        <v/>
      </c>
      <c r="FW126" s="46" t="b">
        <f t="shared" si="218"/>
        <v>0</v>
      </c>
      <c r="FX126" s="46" t="str">
        <f t="shared" si="219"/>
        <v/>
      </c>
      <c r="FY126" s="46" t="str">
        <f t="shared" si="220"/>
        <v/>
      </c>
      <c r="FZ126" s="46" t="b">
        <f t="shared" si="221"/>
        <v>0</v>
      </c>
      <c r="GA126" s="46" t="str">
        <f t="shared" si="222"/>
        <v/>
      </c>
      <c r="GB126" s="46" t="str">
        <f t="shared" si="223"/>
        <v/>
      </c>
      <c r="GC126" s="46" t="b">
        <f t="shared" si="224"/>
        <v>0</v>
      </c>
      <c r="GD126" s="46" t="str">
        <f t="shared" si="225"/>
        <v/>
      </c>
      <c r="GE126" s="46" t="str">
        <f t="shared" si="226"/>
        <v/>
      </c>
      <c r="GF126" s="46" t="b">
        <f t="shared" si="227"/>
        <v>0</v>
      </c>
      <c r="GG126" s="46" t="b">
        <f t="shared" si="228"/>
        <v>0</v>
      </c>
      <c r="GH126" s="46" t="str">
        <f t="shared" si="229"/>
        <v/>
      </c>
      <c r="GI126" s="46" t="str">
        <f t="shared" si="230"/>
        <v/>
      </c>
      <c r="GJ126" s="46" t="str">
        <f t="shared" si="231"/>
        <v/>
      </c>
      <c r="GK126" s="46" t="b">
        <f t="shared" si="232"/>
        <v>0</v>
      </c>
      <c r="GL126" s="46" t="str">
        <f t="shared" si="233"/>
        <v/>
      </c>
      <c r="GM126" s="46" t="str">
        <f t="shared" si="234"/>
        <v/>
      </c>
      <c r="GN126" s="46" t="str">
        <f t="shared" si="235"/>
        <v/>
      </c>
      <c r="GO126" s="46" t="b">
        <f t="shared" si="236"/>
        <v>0</v>
      </c>
      <c r="GP126" s="46" t="str">
        <f t="shared" si="237"/>
        <v/>
      </c>
      <c r="GQ126" s="46" t="str">
        <f t="shared" si="238"/>
        <v/>
      </c>
      <c r="GR126" s="46" t="b">
        <f t="shared" si="239"/>
        <v>0</v>
      </c>
      <c r="GS126" s="46" t="str">
        <f t="shared" si="240"/>
        <v/>
      </c>
      <c r="GT126" s="46" t="str">
        <f t="shared" si="241"/>
        <v/>
      </c>
      <c r="GU126" s="46" t="b">
        <f t="shared" si="242"/>
        <v>0</v>
      </c>
      <c r="GV126" s="46" t="b">
        <f t="shared" si="243"/>
        <v>0</v>
      </c>
      <c r="GW126" s="46" t="b">
        <f t="shared" si="244"/>
        <v>0</v>
      </c>
      <c r="GX126" s="46" t="b">
        <f t="shared" si="245"/>
        <v>0</v>
      </c>
      <c r="GY126" s="46" t="b">
        <f t="shared" si="246"/>
        <v>0</v>
      </c>
      <c r="GZ126" s="46" t="b">
        <f t="shared" si="247"/>
        <v>0</v>
      </c>
      <c r="HA126" s="46" t="b">
        <f t="shared" si="248"/>
        <v>0</v>
      </c>
      <c r="HB126" s="46" t="b">
        <f t="shared" si="249"/>
        <v>0</v>
      </c>
      <c r="HC126" s="46" t="b">
        <f t="shared" si="250"/>
        <v>0</v>
      </c>
      <c r="HD126" s="46" t="b">
        <f t="shared" si="251"/>
        <v>0</v>
      </c>
      <c r="HE126" s="46" t="b">
        <f t="shared" si="252"/>
        <v>0</v>
      </c>
      <c r="HF126" s="46" t="b">
        <f t="shared" si="253"/>
        <v>0</v>
      </c>
      <c r="HG126" s="46" t="b">
        <f t="shared" si="254"/>
        <v>0</v>
      </c>
      <c r="HH126" s="46" t="b">
        <f t="shared" si="255"/>
        <v>0</v>
      </c>
      <c r="HI126" s="46" t="b">
        <f t="shared" si="256"/>
        <v>0</v>
      </c>
      <c r="HJ126" s="46" t="b">
        <f t="shared" si="257"/>
        <v>0</v>
      </c>
      <c r="HK126" s="46" t="b">
        <f t="shared" si="258"/>
        <v>0</v>
      </c>
      <c r="HL126" s="46" t="b">
        <f t="shared" si="259"/>
        <v>0</v>
      </c>
      <c r="HM126" s="46" t="b">
        <f t="shared" si="260"/>
        <v>0</v>
      </c>
      <c r="HN126" s="46" t="b">
        <f t="shared" si="261"/>
        <v>0</v>
      </c>
      <c r="HO126" s="46" t="b">
        <f t="shared" si="262"/>
        <v>0</v>
      </c>
      <c r="HP126" s="46" t="b">
        <f t="shared" si="263"/>
        <v>0</v>
      </c>
      <c r="HQ126" s="46" t="str">
        <f t="shared" si="264"/>
        <v/>
      </c>
      <c r="HR126" s="46" t="str">
        <f t="shared" si="265"/>
        <v/>
      </c>
      <c r="HS126" s="46" t="str">
        <f t="shared" si="266"/>
        <v/>
      </c>
      <c r="HT126" s="46" t="b">
        <f t="shared" si="267"/>
        <v>0</v>
      </c>
      <c r="HU126" s="46" t="b">
        <f t="shared" si="268"/>
        <v>0</v>
      </c>
      <c r="HV126" s="46" t="b">
        <f t="shared" si="269"/>
        <v>0</v>
      </c>
      <c r="HW126" s="46" t="b">
        <f t="shared" si="270"/>
        <v>0</v>
      </c>
      <c r="HX126" s="46" t="b">
        <f t="shared" si="271"/>
        <v>0</v>
      </c>
      <c r="HY126" s="46" t="b">
        <f t="shared" si="272"/>
        <v>0</v>
      </c>
      <c r="HZ126" s="46" t="b">
        <f t="shared" si="273"/>
        <v>0</v>
      </c>
      <c r="IA126" s="46" t="str">
        <f t="shared" si="274"/>
        <v/>
      </c>
      <c r="IB126" s="46" t="str">
        <f t="shared" si="275"/>
        <v/>
      </c>
      <c r="IC126" s="46" t="str">
        <f t="shared" si="276"/>
        <v/>
      </c>
      <c r="ID126" s="46" t="str">
        <f t="shared" si="277"/>
        <v/>
      </c>
      <c r="IE126" s="46" t="b">
        <f t="shared" si="278"/>
        <v>0</v>
      </c>
      <c r="IF126" s="46" t="str">
        <f t="shared" si="279"/>
        <v/>
      </c>
      <c r="IG126" s="46" t="str">
        <f t="shared" si="280"/>
        <v/>
      </c>
      <c r="IH126" s="46" t="b">
        <f t="shared" si="281"/>
        <v>0</v>
      </c>
      <c r="II126" s="46" t="b">
        <f t="shared" si="282"/>
        <v>0</v>
      </c>
      <c r="IJ126" s="46" t="b">
        <f t="shared" si="283"/>
        <v>0</v>
      </c>
      <c r="IK126" s="46" t="str">
        <f t="shared" si="284"/>
        <v/>
      </c>
      <c r="IL126" s="46" t="str">
        <f t="shared" si="285"/>
        <v/>
      </c>
      <c r="IM126" s="46" t="b">
        <f t="shared" si="286"/>
        <v>0</v>
      </c>
      <c r="IN126" s="46" t="b">
        <f t="shared" si="287"/>
        <v>0</v>
      </c>
      <c r="IO126" s="46" t="b">
        <f t="shared" si="288"/>
        <v>0</v>
      </c>
      <c r="IP126" s="46" t="b">
        <f t="shared" si="289"/>
        <v>0</v>
      </c>
      <c r="IQ126" s="46" t="b">
        <f t="shared" si="290"/>
        <v>0</v>
      </c>
      <c r="IR126" s="46" t="b">
        <f t="shared" si="291"/>
        <v>0</v>
      </c>
      <c r="IS126" s="46" t="b">
        <f t="shared" si="292"/>
        <v>0</v>
      </c>
      <c r="IT126" s="46" t="b">
        <f t="shared" si="293"/>
        <v>0</v>
      </c>
      <c r="IU126" s="46" t="b">
        <f t="shared" si="294"/>
        <v>0</v>
      </c>
      <c r="IV126" s="46" t="b">
        <f t="shared" si="295"/>
        <v>0</v>
      </c>
      <c r="IW126" s="46" t="b">
        <f t="shared" si="296"/>
        <v>0</v>
      </c>
      <c r="IX126" s="46" t="b">
        <f t="shared" si="297"/>
        <v>0</v>
      </c>
      <c r="IY126" s="46" t="b">
        <f t="shared" si="298"/>
        <v>0</v>
      </c>
    </row>
    <row r="127" spans="2:259" x14ac:dyDescent="0.3">
      <c r="B127" s="48">
        <v>115</v>
      </c>
      <c r="C127" s="61" t="str">
        <f t="shared" si="164"/>
        <v/>
      </c>
      <c r="D127" s="53"/>
      <c r="E127" s="52"/>
      <c r="F127" s="112"/>
      <c r="G127" s="52"/>
      <c r="H127" s="53"/>
      <c r="I127" s="52"/>
      <c r="J127" s="52"/>
      <c r="K127" s="53"/>
      <c r="L127" s="55"/>
      <c r="M127" s="108"/>
      <c r="N127" s="56"/>
      <c r="O127" s="52"/>
      <c r="P127" s="52"/>
      <c r="Q127" s="52"/>
      <c r="R127" s="52"/>
      <c r="S127" s="52"/>
      <c r="T127" s="53"/>
      <c r="U127" s="52"/>
      <c r="V127" s="52"/>
      <c r="W127" s="55"/>
      <c r="X127" s="55"/>
      <c r="Y127" s="52"/>
      <c r="Z127" s="55"/>
      <c r="AA127" s="52"/>
      <c r="AB127" s="53"/>
      <c r="AC127" s="53"/>
      <c r="AD127" s="53"/>
      <c r="AE127" s="57"/>
      <c r="AF127" s="113"/>
      <c r="AG127" s="57"/>
      <c r="AH127" s="58"/>
      <c r="AI127" s="58"/>
      <c r="AJ127" s="58"/>
      <c r="AK127" s="114"/>
      <c r="AL127" s="58"/>
      <c r="AM127" s="114"/>
      <c r="AN127" s="58"/>
      <c r="AO127" s="114"/>
      <c r="AP127" s="58"/>
      <c r="AQ127" s="114"/>
      <c r="AR127" s="58"/>
      <c r="AS127" s="114"/>
      <c r="AT127" s="58"/>
      <c r="AU127" s="114"/>
      <c r="AV127" s="58"/>
      <c r="AW127" s="114"/>
      <c r="AX127" s="58"/>
      <c r="AY127" s="114"/>
      <c r="AZ127" s="58"/>
      <c r="BA127" s="114"/>
      <c r="BB127" s="58"/>
      <c r="BC127" s="114"/>
      <c r="BD127" s="58"/>
      <c r="BE127" s="58"/>
      <c r="BF127" s="58"/>
      <c r="BG127" s="59"/>
      <c r="BH127" s="58"/>
      <c r="BI127" s="114"/>
      <c r="BJ127" s="53"/>
      <c r="BK127" s="58"/>
      <c r="BL127" s="114"/>
      <c r="BM127" s="58"/>
      <c r="BN127" s="114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3"/>
      <c r="CL127" s="58"/>
      <c r="CM127" s="58"/>
      <c r="CN127" s="60"/>
      <c r="CO127" s="57"/>
      <c r="CP127" s="58"/>
      <c r="CQ127" s="60"/>
      <c r="CR127" s="57"/>
      <c r="CS127" s="58"/>
      <c r="CT127" s="59"/>
      <c r="CU127" s="58"/>
      <c r="CV127" s="59"/>
      <c r="CW127" s="58"/>
      <c r="CX127" s="59"/>
      <c r="CY127" s="58"/>
      <c r="CZ127" s="58"/>
      <c r="DA127" s="58"/>
      <c r="DB127" s="53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7"/>
      <c r="DO127" s="57"/>
      <c r="DP127" s="57"/>
      <c r="DQ127" s="76" t="str">
        <f t="shared" si="165"/>
        <v/>
      </c>
      <c r="DR127" s="53"/>
      <c r="DS127" s="46" t="b">
        <f t="shared" si="166"/>
        <v>0</v>
      </c>
      <c r="DT127" s="46" t="str">
        <f t="shared" si="167"/>
        <v/>
      </c>
      <c r="DU127" s="46" t="b">
        <f t="shared" si="168"/>
        <v>0</v>
      </c>
      <c r="DV127" s="46" t="b">
        <f t="shared" si="169"/>
        <v>0</v>
      </c>
      <c r="DW127" s="46" t="b">
        <f t="shared" si="170"/>
        <v>0</v>
      </c>
      <c r="DY127" s="46" t="b">
        <f t="shared" si="171"/>
        <v>0</v>
      </c>
      <c r="DZ127" s="46" t="b">
        <f t="shared" si="172"/>
        <v>0</v>
      </c>
      <c r="EB127" s="46" t="b">
        <f t="shared" si="173"/>
        <v>0</v>
      </c>
      <c r="EC127" s="46" t="b">
        <f t="shared" si="174"/>
        <v>0</v>
      </c>
      <c r="ED127" s="46" t="b">
        <f t="shared" si="175"/>
        <v>0</v>
      </c>
      <c r="EE127" s="46" t="b">
        <f t="shared" si="176"/>
        <v>0</v>
      </c>
      <c r="EF127" s="46" t="b">
        <f t="shared" si="177"/>
        <v>0</v>
      </c>
      <c r="EG127" s="46" t="b">
        <f t="shared" si="178"/>
        <v>0</v>
      </c>
      <c r="EH127" s="46" t="b">
        <f t="shared" si="179"/>
        <v>0</v>
      </c>
      <c r="EI127" s="46" t="b">
        <f t="shared" si="180"/>
        <v>0</v>
      </c>
      <c r="EK127" s="46" t="b">
        <f t="shared" si="181"/>
        <v>0</v>
      </c>
      <c r="EL127" s="46" t="b">
        <f t="shared" si="182"/>
        <v>0</v>
      </c>
      <c r="EM127" s="46" t="b">
        <f t="shared" si="183"/>
        <v>0</v>
      </c>
      <c r="EN127" s="46" t="b">
        <f t="shared" si="184"/>
        <v>0</v>
      </c>
      <c r="EO127" s="46" t="b">
        <f t="shared" si="185"/>
        <v>0</v>
      </c>
      <c r="EP127" s="46" t="b">
        <f t="shared" si="186"/>
        <v>0</v>
      </c>
      <c r="EQ127" s="46" t="b">
        <f t="shared" si="187"/>
        <v>0</v>
      </c>
      <c r="ER127" s="46" t="b">
        <f>OR(AA127='Tablas '!$T$4,AA127='Tablas '!$T$7,AA127='Tablas '!$T$8,AA127='Tablas '!$T$11)</f>
        <v>0</v>
      </c>
      <c r="ES127" s="46" t="str">
        <f t="shared" si="188"/>
        <v/>
      </c>
      <c r="ET127" s="46" t="str">
        <f t="shared" si="189"/>
        <v/>
      </c>
      <c r="EU127" s="46" t="str">
        <f t="shared" si="190"/>
        <v/>
      </c>
      <c r="EV127" s="46" t="b">
        <f t="shared" si="191"/>
        <v>0</v>
      </c>
      <c r="EW127" s="46" t="b">
        <f t="shared" si="192"/>
        <v>0</v>
      </c>
      <c r="EX127" s="46" t="b">
        <f t="shared" si="193"/>
        <v>0</v>
      </c>
      <c r="EY127" s="46" t="b">
        <f t="shared" si="194"/>
        <v>0</v>
      </c>
      <c r="EZ127" s="46" t="b">
        <f t="shared" si="195"/>
        <v>0</v>
      </c>
      <c r="FA127" s="46" t="b">
        <f t="shared" si="196"/>
        <v>0</v>
      </c>
      <c r="FB127" s="46" t="b">
        <f t="shared" si="197"/>
        <v>0</v>
      </c>
      <c r="FC127" s="46" t="str">
        <f t="shared" si="198"/>
        <v/>
      </c>
      <c r="FD127" s="46" t="str">
        <f t="shared" si="199"/>
        <v/>
      </c>
      <c r="FE127" s="46" t="b">
        <f t="shared" si="200"/>
        <v>0</v>
      </c>
      <c r="FF127" s="46" t="str">
        <f t="shared" si="201"/>
        <v/>
      </c>
      <c r="FG127" s="46" t="str">
        <f t="shared" si="202"/>
        <v/>
      </c>
      <c r="FH127" s="46" t="b">
        <f t="shared" si="203"/>
        <v>0</v>
      </c>
      <c r="FI127" s="46" t="str">
        <f t="shared" si="204"/>
        <v/>
      </c>
      <c r="FJ127" s="46" t="str">
        <f t="shared" si="205"/>
        <v/>
      </c>
      <c r="FK127" s="46" t="b">
        <f t="shared" si="206"/>
        <v>0</v>
      </c>
      <c r="FL127" s="46" t="str">
        <f t="shared" si="207"/>
        <v/>
      </c>
      <c r="FM127" s="46" t="str">
        <f t="shared" si="208"/>
        <v/>
      </c>
      <c r="FN127" s="46" t="b">
        <f t="shared" si="209"/>
        <v>0</v>
      </c>
      <c r="FO127" s="46" t="str">
        <f t="shared" si="210"/>
        <v/>
      </c>
      <c r="FP127" s="46" t="str">
        <f t="shared" si="211"/>
        <v/>
      </c>
      <c r="FQ127" s="46" t="b">
        <f t="shared" si="212"/>
        <v>0</v>
      </c>
      <c r="FR127" s="46" t="str">
        <f t="shared" si="213"/>
        <v/>
      </c>
      <c r="FS127" s="46" t="str">
        <f t="shared" si="214"/>
        <v/>
      </c>
      <c r="FT127" s="46" t="b">
        <f t="shared" si="215"/>
        <v>0</v>
      </c>
      <c r="FU127" s="46" t="str">
        <f t="shared" si="216"/>
        <v/>
      </c>
      <c r="FV127" s="46" t="str">
        <f t="shared" si="217"/>
        <v/>
      </c>
      <c r="FW127" s="46" t="b">
        <f t="shared" si="218"/>
        <v>0</v>
      </c>
      <c r="FX127" s="46" t="str">
        <f t="shared" si="219"/>
        <v/>
      </c>
      <c r="FY127" s="46" t="str">
        <f t="shared" si="220"/>
        <v/>
      </c>
      <c r="FZ127" s="46" t="b">
        <f t="shared" si="221"/>
        <v>0</v>
      </c>
      <c r="GA127" s="46" t="str">
        <f t="shared" si="222"/>
        <v/>
      </c>
      <c r="GB127" s="46" t="str">
        <f t="shared" si="223"/>
        <v/>
      </c>
      <c r="GC127" s="46" t="b">
        <f t="shared" si="224"/>
        <v>0</v>
      </c>
      <c r="GD127" s="46" t="str">
        <f t="shared" si="225"/>
        <v/>
      </c>
      <c r="GE127" s="46" t="str">
        <f t="shared" si="226"/>
        <v/>
      </c>
      <c r="GF127" s="46" t="b">
        <f t="shared" si="227"/>
        <v>0</v>
      </c>
      <c r="GG127" s="46" t="b">
        <f t="shared" si="228"/>
        <v>0</v>
      </c>
      <c r="GH127" s="46" t="str">
        <f t="shared" si="229"/>
        <v/>
      </c>
      <c r="GI127" s="46" t="str">
        <f t="shared" si="230"/>
        <v/>
      </c>
      <c r="GJ127" s="46" t="str">
        <f t="shared" si="231"/>
        <v/>
      </c>
      <c r="GK127" s="46" t="b">
        <f t="shared" si="232"/>
        <v>0</v>
      </c>
      <c r="GL127" s="46" t="str">
        <f t="shared" si="233"/>
        <v/>
      </c>
      <c r="GM127" s="46" t="str">
        <f t="shared" si="234"/>
        <v/>
      </c>
      <c r="GN127" s="46" t="str">
        <f t="shared" si="235"/>
        <v/>
      </c>
      <c r="GO127" s="46" t="b">
        <f t="shared" si="236"/>
        <v>0</v>
      </c>
      <c r="GP127" s="46" t="str">
        <f t="shared" si="237"/>
        <v/>
      </c>
      <c r="GQ127" s="46" t="str">
        <f t="shared" si="238"/>
        <v/>
      </c>
      <c r="GR127" s="46" t="b">
        <f t="shared" si="239"/>
        <v>0</v>
      </c>
      <c r="GS127" s="46" t="str">
        <f t="shared" si="240"/>
        <v/>
      </c>
      <c r="GT127" s="46" t="str">
        <f t="shared" si="241"/>
        <v/>
      </c>
      <c r="GU127" s="46" t="b">
        <f t="shared" si="242"/>
        <v>0</v>
      </c>
      <c r="GV127" s="46" t="b">
        <f t="shared" si="243"/>
        <v>0</v>
      </c>
      <c r="GW127" s="46" t="b">
        <f t="shared" si="244"/>
        <v>0</v>
      </c>
      <c r="GX127" s="46" t="b">
        <f t="shared" si="245"/>
        <v>0</v>
      </c>
      <c r="GY127" s="46" t="b">
        <f t="shared" si="246"/>
        <v>0</v>
      </c>
      <c r="GZ127" s="46" t="b">
        <f t="shared" si="247"/>
        <v>0</v>
      </c>
      <c r="HA127" s="46" t="b">
        <f t="shared" si="248"/>
        <v>0</v>
      </c>
      <c r="HB127" s="46" t="b">
        <f t="shared" si="249"/>
        <v>0</v>
      </c>
      <c r="HC127" s="46" t="b">
        <f t="shared" si="250"/>
        <v>0</v>
      </c>
      <c r="HD127" s="46" t="b">
        <f t="shared" si="251"/>
        <v>0</v>
      </c>
      <c r="HE127" s="46" t="b">
        <f t="shared" si="252"/>
        <v>0</v>
      </c>
      <c r="HF127" s="46" t="b">
        <f t="shared" si="253"/>
        <v>0</v>
      </c>
      <c r="HG127" s="46" t="b">
        <f t="shared" si="254"/>
        <v>0</v>
      </c>
      <c r="HH127" s="46" t="b">
        <f t="shared" si="255"/>
        <v>0</v>
      </c>
      <c r="HI127" s="46" t="b">
        <f t="shared" si="256"/>
        <v>0</v>
      </c>
      <c r="HJ127" s="46" t="b">
        <f t="shared" si="257"/>
        <v>0</v>
      </c>
      <c r="HK127" s="46" t="b">
        <f t="shared" si="258"/>
        <v>0</v>
      </c>
      <c r="HL127" s="46" t="b">
        <f t="shared" si="259"/>
        <v>0</v>
      </c>
      <c r="HM127" s="46" t="b">
        <f t="shared" si="260"/>
        <v>0</v>
      </c>
      <c r="HN127" s="46" t="b">
        <f t="shared" si="261"/>
        <v>0</v>
      </c>
      <c r="HO127" s="46" t="b">
        <f t="shared" si="262"/>
        <v>0</v>
      </c>
      <c r="HP127" s="46" t="b">
        <f t="shared" si="263"/>
        <v>0</v>
      </c>
      <c r="HQ127" s="46" t="str">
        <f t="shared" si="264"/>
        <v/>
      </c>
      <c r="HR127" s="46" t="str">
        <f t="shared" si="265"/>
        <v/>
      </c>
      <c r="HS127" s="46" t="str">
        <f t="shared" si="266"/>
        <v/>
      </c>
      <c r="HT127" s="46" t="b">
        <f t="shared" si="267"/>
        <v>0</v>
      </c>
      <c r="HU127" s="46" t="b">
        <f t="shared" si="268"/>
        <v>0</v>
      </c>
      <c r="HV127" s="46" t="b">
        <f t="shared" si="269"/>
        <v>0</v>
      </c>
      <c r="HW127" s="46" t="b">
        <f t="shared" si="270"/>
        <v>0</v>
      </c>
      <c r="HX127" s="46" t="b">
        <f t="shared" si="271"/>
        <v>0</v>
      </c>
      <c r="HY127" s="46" t="b">
        <f t="shared" si="272"/>
        <v>0</v>
      </c>
      <c r="HZ127" s="46" t="b">
        <f t="shared" si="273"/>
        <v>0</v>
      </c>
      <c r="IA127" s="46" t="str">
        <f t="shared" si="274"/>
        <v/>
      </c>
      <c r="IB127" s="46" t="str">
        <f t="shared" si="275"/>
        <v/>
      </c>
      <c r="IC127" s="46" t="str">
        <f t="shared" si="276"/>
        <v/>
      </c>
      <c r="ID127" s="46" t="str">
        <f t="shared" si="277"/>
        <v/>
      </c>
      <c r="IE127" s="46" t="b">
        <f t="shared" si="278"/>
        <v>0</v>
      </c>
      <c r="IF127" s="46" t="str">
        <f t="shared" si="279"/>
        <v/>
      </c>
      <c r="IG127" s="46" t="str">
        <f t="shared" si="280"/>
        <v/>
      </c>
      <c r="IH127" s="46" t="b">
        <f t="shared" si="281"/>
        <v>0</v>
      </c>
      <c r="II127" s="46" t="b">
        <f t="shared" si="282"/>
        <v>0</v>
      </c>
      <c r="IJ127" s="46" t="b">
        <f t="shared" si="283"/>
        <v>0</v>
      </c>
      <c r="IK127" s="46" t="str">
        <f t="shared" si="284"/>
        <v/>
      </c>
      <c r="IL127" s="46" t="str">
        <f t="shared" si="285"/>
        <v/>
      </c>
      <c r="IM127" s="46" t="b">
        <f t="shared" si="286"/>
        <v>0</v>
      </c>
      <c r="IN127" s="46" t="b">
        <f t="shared" si="287"/>
        <v>0</v>
      </c>
      <c r="IO127" s="46" t="b">
        <f t="shared" si="288"/>
        <v>0</v>
      </c>
      <c r="IP127" s="46" t="b">
        <f t="shared" si="289"/>
        <v>0</v>
      </c>
      <c r="IQ127" s="46" t="b">
        <f t="shared" si="290"/>
        <v>0</v>
      </c>
      <c r="IR127" s="46" t="b">
        <f t="shared" si="291"/>
        <v>0</v>
      </c>
      <c r="IS127" s="46" t="b">
        <f t="shared" si="292"/>
        <v>0</v>
      </c>
      <c r="IT127" s="46" t="b">
        <f t="shared" si="293"/>
        <v>0</v>
      </c>
      <c r="IU127" s="46" t="b">
        <f t="shared" si="294"/>
        <v>0</v>
      </c>
      <c r="IV127" s="46" t="b">
        <f t="shared" si="295"/>
        <v>0</v>
      </c>
      <c r="IW127" s="46" t="b">
        <f t="shared" si="296"/>
        <v>0</v>
      </c>
      <c r="IX127" s="46" t="b">
        <f t="shared" si="297"/>
        <v>0</v>
      </c>
      <c r="IY127" s="46" t="b">
        <f t="shared" si="298"/>
        <v>0</v>
      </c>
    </row>
    <row r="128" spans="2:259" x14ac:dyDescent="0.3">
      <c r="B128" s="48">
        <v>116</v>
      </c>
      <c r="C128" s="61" t="str">
        <f t="shared" si="164"/>
        <v/>
      </c>
      <c r="D128" s="53"/>
      <c r="E128" s="52"/>
      <c r="F128" s="112"/>
      <c r="G128" s="52"/>
      <c r="H128" s="53"/>
      <c r="I128" s="52"/>
      <c r="J128" s="52"/>
      <c r="K128" s="53"/>
      <c r="L128" s="55"/>
      <c r="M128" s="108"/>
      <c r="N128" s="56"/>
      <c r="O128" s="52"/>
      <c r="P128" s="52"/>
      <c r="Q128" s="52"/>
      <c r="R128" s="52"/>
      <c r="S128" s="52"/>
      <c r="T128" s="53"/>
      <c r="U128" s="52"/>
      <c r="V128" s="52"/>
      <c r="W128" s="55"/>
      <c r="X128" s="55"/>
      <c r="Y128" s="52"/>
      <c r="Z128" s="55"/>
      <c r="AA128" s="52"/>
      <c r="AB128" s="53"/>
      <c r="AC128" s="53"/>
      <c r="AD128" s="53"/>
      <c r="AE128" s="57"/>
      <c r="AF128" s="113"/>
      <c r="AG128" s="57"/>
      <c r="AH128" s="58"/>
      <c r="AI128" s="58"/>
      <c r="AJ128" s="58"/>
      <c r="AK128" s="114"/>
      <c r="AL128" s="58"/>
      <c r="AM128" s="114"/>
      <c r="AN128" s="58"/>
      <c r="AO128" s="114"/>
      <c r="AP128" s="58"/>
      <c r="AQ128" s="114"/>
      <c r="AR128" s="58"/>
      <c r="AS128" s="114"/>
      <c r="AT128" s="58"/>
      <c r="AU128" s="114"/>
      <c r="AV128" s="58"/>
      <c r="AW128" s="114"/>
      <c r="AX128" s="58"/>
      <c r="AY128" s="114"/>
      <c r="AZ128" s="58"/>
      <c r="BA128" s="114"/>
      <c r="BB128" s="58"/>
      <c r="BC128" s="114"/>
      <c r="BD128" s="58"/>
      <c r="BE128" s="58"/>
      <c r="BF128" s="58"/>
      <c r="BG128" s="59"/>
      <c r="BH128" s="58"/>
      <c r="BI128" s="114"/>
      <c r="BJ128" s="53"/>
      <c r="BK128" s="58"/>
      <c r="BL128" s="114"/>
      <c r="BM128" s="58"/>
      <c r="BN128" s="114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3"/>
      <c r="CL128" s="58"/>
      <c r="CM128" s="58"/>
      <c r="CN128" s="60"/>
      <c r="CO128" s="57"/>
      <c r="CP128" s="58"/>
      <c r="CQ128" s="60"/>
      <c r="CR128" s="57"/>
      <c r="CS128" s="58"/>
      <c r="CT128" s="59"/>
      <c r="CU128" s="58"/>
      <c r="CV128" s="59"/>
      <c r="CW128" s="58"/>
      <c r="CX128" s="59"/>
      <c r="CY128" s="58"/>
      <c r="CZ128" s="58"/>
      <c r="DA128" s="58"/>
      <c r="DB128" s="53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7"/>
      <c r="DO128" s="57"/>
      <c r="DP128" s="57"/>
      <c r="DQ128" s="76" t="str">
        <f t="shared" si="165"/>
        <v/>
      </c>
      <c r="DR128" s="53"/>
      <c r="DS128" s="46" t="b">
        <f t="shared" si="166"/>
        <v>0</v>
      </c>
      <c r="DT128" s="46" t="str">
        <f t="shared" si="167"/>
        <v/>
      </c>
      <c r="DU128" s="46" t="b">
        <f t="shared" si="168"/>
        <v>0</v>
      </c>
      <c r="DV128" s="46" t="b">
        <f t="shared" si="169"/>
        <v>0</v>
      </c>
      <c r="DW128" s="46" t="b">
        <f t="shared" si="170"/>
        <v>0</v>
      </c>
      <c r="DY128" s="46" t="b">
        <f t="shared" si="171"/>
        <v>0</v>
      </c>
      <c r="DZ128" s="46" t="b">
        <f t="shared" si="172"/>
        <v>0</v>
      </c>
      <c r="EB128" s="46" t="b">
        <f t="shared" si="173"/>
        <v>0</v>
      </c>
      <c r="EC128" s="46" t="b">
        <f t="shared" si="174"/>
        <v>0</v>
      </c>
      <c r="ED128" s="46" t="b">
        <f t="shared" si="175"/>
        <v>0</v>
      </c>
      <c r="EE128" s="46" t="b">
        <f t="shared" si="176"/>
        <v>0</v>
      </c>
      <c r="EF128" s="46" t="b">
        <f t="shared" si="177"/>
        <v>0</v>
      </c>
      <c r="EG128" s="46" t="b">
        <f t="shared" si="178"/>
        <v>0</v>
      </c>
      <c r="EH128" s="46" t="b">
        <f t="shared" si="179"/>
        <v>0</v>
      </c>
      <c r="EI128" s="46" t="b">
        <f t="shared" si="180"/>
        <v>0</v>
      </c>
      <c r="EK128" s="46" t="b">
        <f t="shared" si="181"/>
        <v>0</v>
      </c>
      <c r="EL128" s="46" t="b">
        <f t="shared" si="182"/>
        <v>0</v>
      </c>
      <c r="EM128" s="46" t="b">
        <f t="shared" si="183"/>
        <v>0</v>
      </c>
      <c r="EN128" s="46" t="b">
        <f t="shared" si="184"/>
        <v>0</v>
      </c>
      <c r="EO128" s="46" t="b">
        <f t="shared" si="185"/>
        <v>0</v>
      </c>
      <c r="EP128" s="46" t="b">
        <f t="shared" si="186"/>
        <v>0</v>
      </c>
      <c r="EQ128" s="46" t="b">
        <f t="shared" si="187"/>
        <v>0</v>
      </c>
      <c r="ER128" s="46" t="b">
        <f>OR(AA128='Tablas '!$T$4,AA128='Tablas '!$T$7,AA128='Tablas '!$T$8,AA128='Tablas '!$T$11)</f>
        <v>0</v>
      </c>
      <c r="ES128" s="46" t="str">
        <f t="shared" si="188"/>
        <v/>
      </c>
      <c r="ET128" s="46" t="str">
        <f t="shared" si="189"/>
        <v/>
      </c>
      <c r="EU128" s="46" t="str">
        <f t="shared" si="190"/>
        <v/>
      </c>
      <c r="EV128" s="46" t="b">
        <f t="shared" si="191"/>
        <v>0</v>
      </c>
      <c r="EW128" s="46" t="b">
        <f t="shared" si="192"/>
        <v>0</v>
      </c>
      <c r="EX128" s="46" t="b">
        <f t="shared" si="193"/>
        <v>0</v>
      </c>
      <c r="EY128" s="46" t="b">
        <f t="shared" si="194"/>
        <v>0</v>
      </c>
      <c r="EZ128" s="46" t="b">
        <f t="shared" si="195"/>
        <v>0</v>
      </c>
      <c r="FA128" s="46" t="b">
        <f t="shared" si="196"/>
        <v>0</v>
      </c>
      <c r="FB128" s="46" t="b">
        <f t="shared" si="197"/>
        <v>0</v>
      </c>
      <c r="FC128" s="46" t="str">
        <f t="shared" si="198"/>
        <v/>
      </c>
      <c r="FD128" s="46" t="str">
        <f t="shared" si="199"/>
        <v/>
      </c>
      <c r="FE128" s="46" t="b">
        <f t="shared" si="200"/>
        <v>0</v>
      </c>
      <c r="FF128" s="46" t="str">
        <f t="shared" si="201"/>
        <v/>
      </c>
      <c r="FG128" s="46" t="str">
        <f t="shared" si="202"/>
        <v/>
      </c>
      <c r="FH128" s="46" t="b">
        <f t="shared" si="203"/>
        <v>0</v>
      </c>
      <c r="FI128" s="46" t="str">
        <f t="shared" si="204"/>
        <v/>
      </c>
      <c r="FJ128" s="46" t="str">
        <f t="shared" si="205"/>
        <v/>
      </c>
      <c r="FK128" s="46" t="b">
        <f t="shared" si="206"/>
        <v>0</v>
      </c>
      <c r="FL128" s="46" t="str">
        <f t="shared" si="207"/>
        <v/>
      </c>
      <c r="FM128" s="46" t="str">
        <f t="shared" si="208"/>
        <v/>
      </c>
      <c r="FN128" s="46" t="b">
        <f t="shared" si="209"/>
        <v>0</v>
      </c>
      <c r="FO128" s="46" t="str">
        <f t="shared" si="210"/>
        <v/>
      </c>
      <c r="FP128" s="46" t="str">
        <f t="shared" si="211"/>
        <v/>
      </c>
      <c r="FQ128" s="46" t="b">
        <f t="shared" si="212"/>
        <v>0</v>
      </c>
      <c r="FR128" s="46" t="str">
        <f t="shared" si="213"/>
        <v/>
      </c>
      <c r="FS128" s="46" t="str">
        <f t="shared" si="214"/>
        <v/>
      </c>
      <c r="FT128" s="46" t="b">
        <f t="shared" si="215"/>
        <v>0</v>
      </c>
      <c r="FU128" s="46" t="str">
        <f t="shared" si="216"/>
        <v/>
      </c>
      <c r="FV128" s="46" t="str">
        <f t="shared" si="217"/>
        <v/>
      </c>
      <c r="FW128" s="46" t="b">
        <f t="shared" si="218"/>
        <v>0</v>
      </c>
      <c r="FX128" s="46" t="str">
        <f t="shared" si="219"/>
        <v/>
      </c>
      <c r="FY128" s="46" t="str">
        <f t="shared" si="220"/>
        <v/>
      </c>
      <c r="FZ128" s="46" t="b">
        <f t="shared" si="221"/>
        <v>0</v>
      </c>
      <c r="GA128" s="46" t="str">
        <f t="shared" si="222"/>
        <v/>
      </c>
      <c r="GB128" s="46" t="str">
        <f t="shared" si="223"/>
        <v/>
      </c>
      <c r="GC128" s="46" t="b">
        <f t="shared" si="224"/>
        <v>0</v>
      </c>
      <c r="GD128" s="46" t="str">
        <f t="shared" si="225"/>
        <v/>
      </c>
      <c r="GE128" s="46" t="str">
        <f t="shared" si="226"/>
        <v/>
      </c>
      <c r="GF128" s="46" t="b">
        <f t="shared" si="227"/>
        <v>0</v>
      </c>
      <c r="GG128" s="46" t="b">
        <f t="shared" si="228"/>
        <v>0</v>
      </c>
      <c r="GH128" s="46" t="str">
        <f t="shared" si="229"/>
        <v/>
      </c>
      <c r="GI128" s="46" t="str">
        <f t="shared" si="230"/>
        <v/>
      </c>
      <c r="GJ128" s="46" t="str">
        <f t="shared" si="231"/>
        <v/>
      </c>
      <c r="GK128" s="46" t="b">
        <f t="shared" si="232"/>
        <v>0</v>
      </c>
      <c r="GL128" s="46" t="str">
        <f t="shared" si="233"/>
        <v/>
      </c>
      <c r="GM128" s="46" t="str">
        <f t="shared" si="234"/>
        <v/>
      </c>
      <c r="GN128" s="46" t="str">
        <f t="shared" si="235"/>
        <v/>
      </c>
      <c r="GO128" s="46" t="b">
        <f t="shared" si="236"/>
        <v>0</v>
      </c>
      <c r="GP128" s="46" t="str">
        <f t="shared" si="237"/>
        <v/>
      </c>
      <c r="GQ128" s="46" t="str">
        <f t="shared" si="238"/>
        <v/>
      </c>
      <c r="GR128" s="46" t="b">
        <f t="shared" si="239"/>
        <v>0</v>
      </c>
      <c r="GS128" s="46" t="str">
        <f t="shared" si="240"/>
        <v/>
      </c>
      <c r="GT128" s="46" t="str">
        <f t="shared" si="241"/>
        <v/>
      </c>
      <c r="GU128" s="46" t="b">
        <f t="shared" si="242"/>
        <v>0</v>
      </c>
      <c r="GV128" s="46" t="b">
        <f t="shared" si="243"/>
        <v>0</v>
      </c>
      <c r="GW128" s="46" t="b">
        <f t="shared" si="244"/>
        <v>0</v>
      </c>
      <c r="GX128" s="46" t="b">
        <f t="shared" si="245"/>
        <v>0</v>
      </c>
      <c r="GY128" s="46" t="b">
        <f t="shared" si="246"/>
        <v>0</v>
      </c>
      <c r="GZ128" s="46" t="b">
        <f t="shared" si="247"/>
        <v>0</v>
      </c>
      <c r="HA128" s="46" t="b">
        <f t="shared" si="248"/>
        <v>0</v>
      </c>
      <c r="HB128" s="46" t="b">
        <f t="shared" si="249"/>
        <v>0</v>
      </c>
      <c r="HC128" s="46" t="b">
        <f t="shared" si="250"/>
        <v>0</v>
      </c>
      <c r="HD128" s="46" t="b">
        <f t="shared" si="251"/>
        <v>0</v>
      </c>
      <c r="HE128" s="46" t="b">
        <f t="shared" si="252"/>
        <v>0</v>
      </c>
      <c r="HF128" s="46" t="b">
        <f t="shared" si="253"/>
        <v>0</v>
      </c>
      <c r="HG128" s="46" t="b">
        <f t="shared" si="254"/>
        <v>0</v>
      </c>
      <c r="HH128" s="46" t="b">
        <f t="shared" si="255"/>
        <v>0</v>
      </c>
      <c r="HI128" s="46" t="b">
        <f t="shared" si="256"/>
        <v>0</v>
      </c>
      <c r="HJ128" s="46" t="b">
        <f t="shared" si="257"/>
        <v>0</v>
      </c>
      <c r="HK128" s="46" t="b">
        <f t="shared" si="258"/>
        <v>0</v>
      </c>
      <c r="HL128" s="46" t="b">
        <f t="shared" si="259"/>
        <v>0</v>
      </c>
      <c r="HM128" s="46" t="b">
        <f t="shared" si="260"/>
        <v>0</v>
      </c>
      <c r="HN128" s="46" t="b">
        <f t="shared" si="261"/>
        <v>0</v>
      </c>
      <c r="HO128" s="46" t="b">
        <f t="shared" si="262"/>
        <v>0</v>
      </c>
      <c r="HP128" s="46" t="b">
        <f t="shared" si="263"/>
        <v>0</v>
      </c>
      <c r="HQ128" s="46" t="str">
        <f t="shared" si="264"/>
        <v/>
      </c>
      <c r="HR128" s="46" t="str">
        <f t="shared" si="265"/>
        <v/>
      </c>
      <c r="HS128" s="46" t="str">
        <f t="shared" si="266"/>
        <v/>
      </c>
      <c r="HT128" s="46" t="b">
        <f t="shared" si="267"/>
        <v>0</v>
      </c>
      <c r="HU128" s="46" t="b">
        <f t="shared" si="268"/>
        <v>0</v>
      </c>
      <c r="HV128" s="46" t="b">
        <f t="shared" si="269"/>
        <v>0</v>
      </c>
      <c r="HW128" s="46" t="b">
        <f t="shared" si="270"/>
        <v>0</v>
      </c>
      <c r="HX128" s="46" t="b">
        <f t="shared" si="271"/>
        <v>0</v>
      </c>
      <c r="HY128" s="46" t="b">
        <f t="shared" si="272"/>
        <v>0</v>
      </c>
      <c r="HZ128" s="46" t="b">
        <f t="shared" si="273"/>
        <v>0</v>
      </c>
      <c r="IA128" s="46" t="str">
        <f t="shared" si="274"/>
        <v/>
      </c>
      <c r="IB128" s="46" t="str">
        <f t="shared" si="275"/>
        <v/>
      </c>
      <c r="IC128" s="46" t="str">
        <f t="shared" si="276"/>
        <v/>
      </c>
      <c r="ID128" s="46" t="str">
        <f t="shared" si="277"/>
        <v/>
      </c>
      <c r="IE128" s="46" t="b">
        <f t="shared" si="278"/>
        <v>0</v>
      </c>
      <c r="IF128" s="46" t="str">
        <f t="shared" si="279"/>
        <v/>
      </c>
      <c r="IG128" s="46" t="str">
        <f t="shared" si="280"/>
        <v/>
      </c>
      <c r="IH128" s="46" t="b">
        <f t="shared" si="281"/>
        <v>0</v>
      </c>
      <c r="II128" s="46" t="b">
        <f t="shared" si="282"/>
        <v>0</v>
      </c>
      <c r="IJ128" s="46" t="b">
        <f t="shared" si="283"/>
        <v>0</v>
      </c>
      <c r="IK128" s="46" t="str">
        <f t="shared" si="284"/>
        <v/>
      </c>
      <c r="IL128" s="46" t="str">
        <f t="shared" si="285"/>
        <v/>
      </c>
      <c r="IM128" s="46" t="b">
        <f t="shared" si="286"/>
        <v>0</v>
      </c>
      <c r="IN128" s="46" t="b">
        <f t="shared" si="287"/>
        <v>0</v>
      </c>
      <c r="IO128" s="46" t="b">
        <f t="shared" si="288"/>
        <v>0</v>
      </c>
      <c r="IP128" s="46" t="b">
        <f t="shared" si="289"/>
        <v>0</v>
      </c>
      <c r="IQ128" s="46" t="b">
        <f t="shared" si="290"/>
        <v>0</v>
      </c>
      <c r="IR128" s="46" t="b">
        <f t="shared" si="291"/>
        <v>0</v>
      </c>
      <c r="IS128" s="46" t="b">
        <f t="shared" si="292"/>
        <v>0</v>
      </c>
      <c r="IT128" s="46" t="b">
        <f t="shared" si="293"/>
        <v>0</v>
      </c>
      <c r="IU128" s="46" t="b">
        <f t="shared" si="294"/>
        <v>0</v>
      </c>
      <c r="IV128" s="46" t="b">
        <f t="shared" si="295"/>
        <v>0</v>
      </c>
      <c r="IW128" s="46" t="b">
        <f t="shared" si="296"/>
        <v>0</v>
      </c>
      <c r="IX128" s="46" t="b">
        <f t="shared" si="297"/>
        <v>0</v>
      </c>
      <c r="IY128" s="46" t="b">
        <f t="shared" si="298"/>
        <v>0</v>
      </c>
    </row>
    <row r="129" spans="2:259" x14ac:dyDescent="0.3">
      <c r="B129" s="48">
        <v>117</v>
      </c>
      <c r="C129" s="61" t="str">
        <f t="shared" si="164"/>
        <v/>
      </c>
      <c r="D129" s="53"/>
      <c r="E129" s="52"/>
      <c r="F129" s="112"/>
      <c r="G129" s="52"/>
      <c r="H129" s="53"/>
      <c r="I129" s="52"/>
      <c r="J129" s="52"/>
      <c r="K129" s="53"/>
      <c r="L129" s="55"/>
      <c r="M129" s="108"/>
      <c r="N129" s="56"/>
      <c r="O129" s="52"/>
      <c r="P129" s="52"/>
      <c r="Q129" s="52"/>
      <c r="R129" s="52"/>
      <c r="S129" s="52"/>
      <c r="T129" s="53"/>
      <c r="U129" s="52"/>
      <c r="V129" s="52"/>
      <c r="W129" s="55"/>
      <c r="X129" s="55"/>
      <c r="Y129" s="52"/>
      <c r="Z129" s="55"/>
      <c r="AA129" s="52"/>
      <c r="AB129" s="53"/>
      <c r="AC129" s="53"/>
      <c r="AD129" s="53"/>
      <c r="AE129" s="57"/>
      <c r="AF129" s="113"/>
      <c r="AG129" s="57"/>
      <c r="AH129" s="58"/>
      <c r="AI129" s="58"/>
      <c r="AJ129" s="58"/>
      <c r="AK129" s="114"/>
      <c r="AL129" s="58"/>
      <c r="AM129" s="114"/>
      <c r="AN129" s="58"/>
      <c r="AO129" s="114"/>
      <c r="AP129" s="58"/>
      <c r="AQ129" s="114"/>
      <c r="AR129" s="58"/>
      <c r="AS129" s="114"/>
      <c r="AT129" s="58"/>
      <c r="AU129" s="114"/>
      <c r="AV129" s="58"/>
      <c r="AW129" s="114"/>
      <c r="AX129" s="58"/>
      <c r="AY129" s="114"/>
      <c r="AZ129" s="58"/>
      <c r="BA129" s="114"/>
      <c r="BB129" s="58"/>
      <c r="BC129" s="114"/>
      <c r="BD129" s="58"/>
      <c r="BE129" s="58"/>
      <c r="BF129" s="58"/>
      <c r="BG129" s="59"/>
      <c r="BH129" s="58"/>
      <c r="BI129" s="114"/>
      <c r="BJ129" s="53"/>
      <c r="BK129" s="58"/>
      <c r="BL129" s="114"/>
      <c r="BM129" s="58"/>
      <c r="BN129" s="114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3"/>
      <c r="CL129" s="58"/>
      <c r="CM129" s="58"/>
      <c r="CN129" s="60"/>
      <c r="CO129" s="57"/>
      <c r="CP129" s="58"/>
      <c r="CQ129" s="60"/>
      <c r="CR129" s="57"/>
      <c r="CS129" s="58"/>
      <c r="CT129" s="59"/>
      <c r="CU129" s="58"/>
      <c r="CV129" s="59"/>
      <c r="CW129" s="58"/>
      <c r="CX129" s="59"/>
      <c r="CY129" s="58"/>
      <c r="CZ129" s="58"/>
      <c r="DA129" s="58"/>
      <c r="DB129" s="53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7"/>
      <c r="DO129" s="57"/>
      <c r="DP129" s="57"/>
      <c r="DQ129" s="76" t="str">
        <f t="shared" si="165"/>
        <v/>
      </c>
      <c r="DR129" s="53"/>
      <c r="DS129" s="46" t="b">
        <f t="shared" si="166"/>
        <v>0</v>
      </c>
      <c r="DT129" s="46" t="str">
        <f t="shared" si="167"/>
        <v/>
      </c>
      <c r="DU129" s="46" t="b">
        <f t="shared" si="168"/>
        <v>0</v>
      </c>
      <c r="DV129" s="46" t="b">
        <f t="shared" si="169"/>
        <v>0</v>
      </c>
      <c r="DW129" s="46" t="b">
        <f t="shared" si="170"/>
        <v>0</v>
      </c>
      <c r="DY129" s="46" t="b">
        <f t="shared" si="171"/>
        <v>0</v>
      </c>
      <c r="DZ129" s="46" t="b">
        <f t="shared" si="172"/>
        <v>0</v>
      </c>
      <c r="EB129" s="46" t="b">
        <f t="shared" si="173"/>
        <v>0</v>
      </c>
      <c r="EC129" s="46" t="b">
        <f t="shared" si="174"/>
        <v>0</v>
      </c>
      <c r="ED129" s="46" t="b">
        <f t="shared" si="175"/>
        <v>0</v>
      </c>
      <c r="EE129" s="46" t="b">
        <f t="shared" si="176"/>
        <v>0</v>
      </c>
      <c r="EF129" s="46" t="b">
        <f t="shared" si="177"/>
        <v>0</v>
      </c>
      <c r="EG129" s="46" t="b">
        <f t="shared" si="178"/>
        <v>0</v>
      </c>
      <c r="EH129" s="46" t="b">
        <f t="shared" si="179"/>
        <v>0</v>
      </c>
      <c r="EI129" s="46" t="b">
        <f t="shared" si="180"/>
        <v>0</v>
      </c>
      <c r="EK129" s="46" t="b">
        <f t="shared" si="181"/>
        <v>0</v>
      </c>
      <c r="EL129" s="46" t="b">
        <f t="shared" si="182"/>
        <v>0</v>
      </c>
      <c r="EM129" s="46" t="b">
        <f t="shared" si="183"/>
        <v>0</v>
      </c>
      <c r="EN129" s="46" t="b">
        <f t="shared" si="184"/>
        <v>0</v>
      </c>
      <c r="EO129" s="46" t="b">
        <f t="shared" si="185"/>
        <v>0</v>
      </c>
      <c r="EP129" s="46" t="b">
        <f t="shared" si="186"/>
        <v>0</v>
      </c>
      <c r="EQ129" s="46" t="b">
        <f t="shared" si="187"/>
        <v>0</v>
      </c>
      <c r="ER129" s="46" t="b">
        <f>OR(AA129='Tablas '!$T$4,AA129='Tablas '!$T$7,AA129='Tablas '!$T$8,AA129='Tablas '!$T$11)</f>
        <v>0</v>
      </c>
      <c r="ES129" s="46" t="str">
        <f t="shared" si="188"/>
        <v/>
      </c>
      <c r="ET129" s="46" t="str">
        <f t="shared" si="189"/>
        <v/>
      </c>
      <c r="EU129" s="46" t="str">
        <f t="shared" si="190"/>
        <v/>
      </c>
      <c r="EV129" s="46" t="b">
        <f t="shared" si="191"/>
        <v>0</v>
      </c>
      <c r="EW129" s="46" t="b">
        <f t="shared" si="192"/>
        <v>0</v>
      </c>
      <c r="EX129" s="46" t="b">
        <f t="shared" si="193"/>
        <v>0</v>
      </c>
      <c r="EY129" s="46" t="b">
        <f t="shared" si="194"/>
        <v>0</v>
      </c>
      <c r="EZ129" s="46" t="b">
        <f t="shared" si="195"/>
        <v>0</v>
      </c>
      <c r="FA129" s="46" t="b">
        <f t="shared" si="196"/>
        <v>0</v>
      </c>
      <c r="FB129" s="46" t="b">
        <f t="shared" si="197"/>
        <v>0</v>
      </c>
      <c r="FC129" s="46" t="str">
        <f t="shared" si="198"/>
        <v/>
      </c>
      <c r="FD129" s="46" t="str">
        <f t="shared" si="199"/>
        <v/>
      </c>
      <c r="FE129" s="46" t="b">
        <f t="shared" si="200"/>
        <v>0</v>
      </c>
      <c r="FF129" s="46" t="str">
        <f t="shared" si="201"/>
        <v/>
      </c>
      <c r="FG129" s="46" t="str">
        <f t="shared" si="202"/>
        <v/>
      </c>
      <c r="FH129" s="46" t="b">
        <f t="shared" si="203"/>
        <v>0</v>
      </c>
      <c r="FI129" s="46" t="str">
        <f t="shared" si="204"/>
        <v/>
      </c>
      <c r="FJ129" s="46" t="str">
        <f t="shared" si="205"/>
        <v/>
      </c>
      <c r="FK129" s="46" t="b">
        <f t="shared" si="206"/>
        <v>0</v>
      </c>
      <c r="FL129" s="46" t="str">
        <f t="shared" si="207"/>
        <v/>
      </c>
      <c r="FM129" s="46" t="str">
        <f t="shared" si="208"/>
        <v/>
      </c>
      <c r="FN129" s="46" t="b">
        <f t="shared" si="209"/>
        <v>0</v>
      </c>
      <c r="FO129" s="46" t="str">
        <f t="shared" si="210"/>
        <v/>
      </c>
      <c r="FP129" s="46" t="str">
        <f t="shared" si="211"/>
        <v/>
      </c>
      <c r="FQ129" s="46" t="b">
        <f t="shared" si="212"/>
        <v>0</v>
      </c>
      <c r="FR129" s="46" t="str">
        <f t="shared" si="213"/>
        <v/>
      </c>
      <c r="FS129" s="46" t="str">
        <f t="shared" si="214"/>
        <v/>
      </c>
      <c r="FT129" s="46" t="b">
        <f t="shared" si="215"/>
        <v>0</v>
      </c>
      <c r="FU129" s="46" t="str">
        <f t="shared" si="216"/>
        <v/>
      </c>
      <c r="FV129" s="46" t="str">
        <f t="shared" si="217"/>
        <v/>
      </c>
      <c r="FW129" s="46" t="b">
        <f t="shared" si="218"/>
        <v>0</v>
      </c>
      <c r="FX129" s="46" t="str">
        <f t="shared" si="219"/>
        <v/>
      </c>
      <c r="FY129" s="46" t="str">
        <f t="shared" si="220"/>
        <v/>
      </c>
      <c r="FZ129" s="46" t="b">
        <f t="shared" si="221"/>
        <v>0</v>
      </c>
      <c r="GA129" s="46" t="str">
        <f t="shared" si="222"/>
        <v/>
      </c>
      <c r="GB129" s="46" t="str">
        <f t="shared" si="223"/>
        <v/>
      </c>
      <c r="GC129" s="46" t="b">
        <f t="shared" si="224"/>
        <v>0</v>
      </c>
      <c r="GD129" s="46" t="str">
        <f t="shared" si="225"/>
        <v/>
      </c>
      <c r="GE129" s="46" t="str">
        <f t="shared" si="226"/>
        <v/>
      </c>
      <c r="GF129" s="46" t="b">
        <f t="shared" si="227"/>
        <v>0</v>
      </c>
      <c r="GG129" s="46" t="b">
        <f t="shared" si="228"/>
        <v>0</v>
      </c>
      <c r="GH129" s="46" t="str">
        <f t="shared" si="229"/>
        <v/>
      </c>
      <c r="GI129" s="46" t="str">
        <f t="shared" si="230"/>
        <v/>
      </c>
      <c r="GJ129" s="46" t="str">
        <f t="shared" si="231"/>
        <v/>
      </c>
      <c r="GK129" s="46" t="b">
        <f t="shared" si="232"/>
        <v>0</v>
      </c>
      <c r="GL129" s="46" t="str">
        <f t="shared" si="233"/>
        <v/>
      </c>
      <c r="GM129" s="46" t="str">
        <f t="shared" si="234"/>
        <v/>
      </c>
      <c r="GN129" s="46" t="str">
        <f t="shared" si="235"/>
        <v/>
      </c>
      <c r="GO129" s="46" t="b">
        <f t="shared" si="236"/>
        <v>0</v>
      </c>
      <c r="GP129" s="46" t="str">
        <f t="shared" si="237"/>
        <v/>
      </c>
      <c r="GQ129" s="46" t="str">
        <f t="shared" si="238"/>
        <v/>
      </c>
      <c r="GR129" s="46" t="b">
        <f t="shared" si="239"/>
        <v>0</v>
      </c>
      <c r="GS129" s="46" t="str">
        <f t="shared" si="240"/>
        <v/>
      </c>
      <c r="GT129" s="46" t="str">
        <f t="shared" si="241"/>
        <v/>
      </c>
      <c r="GU129" s="46" t="b">
        <f t="shared" si="242"/>
        <v>0</v>
      </c>
      <c r="GV129" s="46" t="b">
        <f t="shared" si="243"/>
        <v>0</v>
      </c>
      <c r="GW129" s="46" t="b">
        <f t="shared" si="244"/>
        <v>0</v>
      </c>
      <c r="GX129" s="46" t="b">
        <f t="shared" si="245"/>
        <v>0</v>
      </c>
      <c r="GY129" s="46" t="b">
        <f t="shared" si="246"/>
        <v>0</v>
      </c>
      <c r="GZ129" s="46" t="b">
        <f t="shared" si="247"/>
        <v>0</v>
      </c>
      <c r="HA129" s="46" t="b">
        <f t="shared" si="248"/>
        <v>0</v>
      </c>
      <c r="HB129" s="46" t="b">
        <f t="shared" si="249"/>
        <v>0</v>
      </c>
      <c r="HC129" s="46" t="b">
        <f t="shared" si="250"/>
        <v>0</v>
      </c>
      <c r="HD129" s="46" t="b">
        <f t="shared" si="251"/>
        <v>0</v>
      </c>
      <c r="HE129" s="46" t="b">
        <f t="shared" si="252"/>
        <v>0</v>
      </c>
      <c r="HF129" s="46" t="b">
        <f t="shared" si="253"/>
        <v>0</v>
      </c>
      <c r="HG129" s="46" t="b">
        <f t="shared" si="254"/>
        <v>0</v>
      </c>
      <c r="HH129" s="46" t="b">
        <f t="shared" si="255"/>
        <v>0</v>
      </c>
      <c r="HI129" s="46" t="b">
        <f t="shared" si="256"/>
        <v>0</v>
      </c>
      <c r="HJ129" s="46" t="b">
        <f t="shared" si="257"/>
        <v>0</v>
      </c>
      <c r="HK129" s="46" t="b">
        <f t="shared" si="258"/>
        <v>0</v>
      </c>
      <c r="HL129" s="46" t="b">
        <f t="shared" si="259"/>
        <v>0</v>
      </c>
      <c r="HM129" s="46" t="b">
        <f t="shared" si="260"/>
        <v>0</v>
      </c>
      <c r="HN129" s="46" t="b">
        <f t="shared" si="261"/>
        <v>0</v>
      </c>
      <c r="HO129" s="46" t="b">
        <f t="shared" si="262"/>
        <v>0</v>
      </c>
      <c r="HP129" s="46" t="b">
        <f t="shared" si="263"/>
        <v>0</v>
      </c>
      <c r="HQ129" s="46" t="str">
        <f t="shared" si="264"/>
        <v/>
      </c>
      <c r="HR129" s="46" t="str">
        <f t="shared" si="265"/>
        <v/>
      </c>
      <c r="HS129" s="46" t="str">
        <f t="shared" si="266"/>
        <v/>
      </c>
      <c r="HT129" s="46" t="b">
        <f t="shared" si="267"/>
        <v>0</v>
      </c>
      <c r="HU129" s="46" t="b">
        <f t="shared" si="268"/>
        <v>0</v>
      </c>
      <c r="HV129" s="46" t="b">
        <f t="shared" si="269"/>
        <v>0</v>
      </c>
      <c r="HW129" s="46" t="b">
        <f t="shared" si="270"/>
        <v>0</v>
      </c>
      <c r="HX129" s="46" t="b">
        <f t="shared" si="271"/>
        <v>0</v>
      </c>
      <c r="HY129" s="46" t="b">
        <f t="shared" si="272"/>
        <v>0</v>
      </c>
      <c r="HZ129" s="46" t="b">
        <f t="shared" si="273"/>
        <v>0</v>
      </c>
      <c r="IA129" s="46" t="str">
        <f t="shared" si="274"/>
        <v/>
      </c>
      <c r="IB129" s="46" t="str">
        <f t="shared" si="275"/>
        <v/>
      </c>
      <c r="IC129" s="46" t="str">
        <f t="shared" si="276"/>
        <v/>
      </c>
      <c r="ID129" s="46" t="str">
        <f t="shared" si="277"/>
        <v/>
      </c>
      <c r="IE129" s="46" t="b">
        <f t="shared" si="278"/>
        <v>0</v>
      </c>
      <c r="IF129" s="46" t="str">
        <f t="shared" si="279"/>
        <v/>
      </c>
      <c r="IG129" s="46" t="str">
        <f t="shared" si="280"/>
        <v/>
      </c>
      <c r="IH129" s="46" t="b">
        <f t="shared" si="281"/>
        <v>0</v>
      </c>
      <c r="II129" s="46" t="b">
        <f t="shared" si="282"/>
        <v>0</v>
      </c>
      <c r="IJ129" s="46" t="b">
        <f t="shared" si="283"/>
        <v>0</v>
      </c>
      <c r="IK129" s="46" t="str">
        <f t="shared" si="284"/>
        <v/>
      </c>
      <c r="IL129" s="46" t="str">
        <f t="shared" si="285"/>
        <v/>
      </c>
      <c r="IM129" s="46" t="b">
        <f t="shared" si="286"/>
        <v>0</v>
      </c>
      <c r="IN129" s="46" t="b">
        <f t="shared" si="287"/>
        <v>0</v>
      </c>
      <c r="IO129" s="46" t="b">
        <f t="shared" si="288"/>
        <v>0</v>
      </c>
      <c r="IP129" s="46" t="b">
        <f t="shared" si="289"/>
        <v>0</v>
      </c>
      <c r="IQ129" s="46" t="b">
        <f t="shared" si="290"/>
        <v>0</v>
      </c>
      <c r="IR129" s="46" t="b">
        <f t="shared" si="291"/>
        <v>0</v>
      </c>
      <c r="IS129" s="46" t="b">
        <f t="shared" si="292"/>
        <v>0</v>
      </c>
      <c r="IT129" s="46" t="b">
        <f t="shared" si="293"/>
        <v>0</v>
      </c>
      <c r="IU129" s="46" t="b">
        <f t="shared" si="294"/>
        <v>0</v>
      </c>
      <c r="IV129" s="46" t="b">
        <f t="shared" si="295"/>
        <v>0</v>
      </c>
      <c r="IW129" s="46" t="b">
        <f t="shared" si="296"/>
        <v>0</v>
      </c>
      <c r="IX129" s="46" t="b">
        <f t="shared" si="297"/>
        <v>0</v>
      </c>
      <c r="IY129" s="46" t="b">
        <f t="shared" si="298"/>
        <v>0</v>
      </c>
    </row>
    <row r="130" spans="2:259" x14ac:dyDescent="0.3">
      <c r="B130" s="48">
        <v>118</v>
      </c>
      <c r="C130" s="61" t="str">
        <f t="shared" si="164"/>
        <v/>
      </c>
      <c r="D130" s="53"/>
      <c r="E130" s="52"/>
      <c r="F130" s="112"/>
      <c r="G130" s="52"/>
      <c r="H130" s="53"/>
      <c r="I130" s="52"/>
      <c r="J130" s="52"/>
      <c r="K130" s="53"/>
      <c r="L130" s="55"/>
      <c r="M130" s="108"/>
      <c r="N130" s="56"/>
      <c r="O130" s="52"/>
      <c r="P130" s="52"/>
      <c r="Q130" s="52"/>
      <c r="R130" s="52"/>
      <c r="S130" s="52"/>
      <c r="T130" s="53"/>
      <c r="U130" s="52"/>
      <c r="V130" s="52"/>
      <c r="W130" s="55"/>
      <c r="X130" s="55"/>
      <c r="Y130" s="52"/>
      <c r="Z130" s="55"/>
      <c r="AA130" s="52"/>
      <c r="AB130" s="53"/>
      <c r="AC130" s="53"/>
      <c r="AD130" s="53"/>
      <c r="AE130" s="57"/>
      <c r="AF130" s="113"/>
      <c r="AG130" s="57"/>
      <c r="AH130" s="58"/>
      <c r="AI130" s="58"/>
      <c r="AJ130" s="58"/>
      <c r="AK130" s="114"/>
      <c r="AL130" s="58"/>
      <c r="AM130" s="114"/>
      <c r="AN130" s="58"/>
      <c r="AO130" s="114"/>
      <c r="AP130" s="58"/>
      <c r="AQ130" s="114"/>
      <c r="AR130" s="58"/>
      <c r="AS130" s="114"/>
      <c r="AT130" s="58"/>
      <c r="AU130" s="114"/>
      <c r="AV130" s="58"/>
      <c r="AW130" s="114"/>
      <c r="AX130" s="58"/>
      <c r="AY130" s="114"/>
      <c r="AZ130" s="58"/>
      <c r="BA130" s="114"/>
      <c r="BB130" s="58"/>
      <c r="BC130" s="114"/>
      <c r="BD130" s="58"/>
      <c r="BE130" s="58"/>
      <c r="BF130" s="58"/>
      <c r="BG130" s="59"/>
      <c r="BH130" s="58"/>
      <c r="BI130" s="114"/>
      <c r="BJ130" s="53"/>
      <c r="BK130" s="58"/>
      <c r="BL130" s="114"/>
      <c r="BM130" s="58"/>
      <c r="BN130" s="114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3"/>
      <c r="CL130" s="58"/>
      <c r="CM130" s="58"/>
      <c r="CN130" s="60"/>
      <c r="CO130" s="57"/>
      <c r="CP130" s="58"/>
      <c r="CQ130" s="60"/>
      <c r="CR130" s="57"/>
      <c r="CS130" s="58"/>
      <c r="CT130" s="59"/>
      <c r="CU130" s="58"/>
      <c r="CV130" s="59"/>
      <c r="CW130" s="58"/>
      <c r="CX130" s="59"/>
      <c r="CY130" s="58"/>
      <c r="CZ130" s="58"/>
      <c r="DA130" s="58"/>
      <c r="DB130" s="53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7"/>
      <c r="DO130" s="57"/>
      <c r="DP130" s="57"/>
      <c r="DQ130" s="76" t="str">
        <f t="shared" si="165"/>
        <v/>
      </c>
      <c r="DR130" s="53"/>
      <c r="DS130" s="46" t="b">
        <f t="shared" si="166"/>
        <v>0</v>
      </c>
      <c r="DT130" s="46" t="str">
        <f t="shared" si="167"/>
        <v/>
      </c>
      <c r="DU130" s="46" t="b">
        <f t="shared" si="168"/>
        <v>0</v>
      </c>
      <c r="DV130" s="46" t="b">
        <f t="shared" si="169"/>
        <v>0</v>
      </c>
      <c r="DW130" s="46" t="b">
        <f t="shared" si="170"/>
        <v>0</v>
      </c>
      <c r="DY130" s="46" t="b">
        <f t="shared" si="171"/>
        <v>0</v>
      </c>
      <c r="DZ130" s="46" t="b">
        <f t="shared" si="172"/>
        <v>0</v>
      </c>
      <c r="EB130" s="46" t="b">
        <f t="shared" si="173"/>
        <v>0</v>
      </c>
      <c r="EC130" s="46" t="b">
        <f t="shared" si="174"/>
        <v>0</v>
      </c>
      <c r="ED130" s="46" t="b">
        <f t="shared" si="175"/>
        <v>0</v>
      </c>
      <c r="EE130" s="46" t="b">
        <f t="shared" si="176"/>
        <v>0</v>
      </c>
      <c r="EF130" s="46" t="b">
        <f t="shared" si="177"/>
        <v>0</v>
      </c>
      <c r="EG130" s="46" t="b">
        <f t="shared" si="178"/>
        <v>0</v>
      </c>
      <c r="EH130" s="46" t="b">
        <f t="shared" si="179"/>
        <v>0</v>
      </c>
      <c r="EI130" s="46" t="b">
        <f t="shared" si="180"/>
        <v>0</v>
      </c>
      <c r="EK130" s="46" t="b">
        <f t="shared" si="181"/>
        <v>0</v>
      </c>
      <c r="EL130" s="46" t="b">
        <f t="shared" si="182"/>
        <v>0</v>
      </c>
      <c r="EM130" s="46" t="b">
        <f t="shared" si="183"/>
        <v>0</v>
      </c>
      <c r="EN130" s="46" t="b">
        <f t="shared" si="184"/>
        <v>0</v>
      </c>
      <c r="EO130" s="46" t="b">
        <f t="shared" si="185"/>
        <v>0</v>
      </c>
      <c r="EP130" s="46" t="b">
        <f t="shared" si="186"/>
        <v>0</v>
      </c>
      <c r="EQ130" s="46" t="b">
        <f t="shared" si="187"/>
        <v>0</v>
      </c>
      <c r="ER130" s="46" t="b">
        <f>OR(AA130='Tablas '!$T$4,AA130='Tablas '!$T$7,AA130='Tablas '!$T$8,AA130='Tablas '!$T$11)</f>
        <v>0</v>
      </c>
      <c r="ES130" s="46" t="str">
        <f t="shared" si="188"/>
        <v/>
      </c>
      <c r="ET130" s="46" t="str">
        <f t="shared" si="189"/>
        <v/>
      </c>
      <c r="EU130" s="46" t="str">
        <f t="shared" si="190"/>
        <v/>
      </c>
      <c r="EV130" s="46" t="b">
        <f t="shared" si="191"/>
        <v>0</v>
      </c>
      <c r="EW130" s="46" t="b">
        <f t="shared" si="192"/>
        <v>0</v>
      </c>
      <c r="EX130" s="46" t="b">
        <f t="shared" si="193"/>
        <v>0</v>
      </c>
      <c r="EY130" s="46" t="b">
        <f t="shared" si="194"/>
        <v>0</v>
      </c>
      <c r="EZ130" s="46" t="b">
        <f t="shared" si="195"/>
        <v>0</v>
      </c>
      <c r="FA130" s="46" t="b">
        <f t="shared" si="196"/>
        <v>0</v>
      </c>
      <c r="FB130" s="46" t="b">
        <f t="shared" si="197"/>
        <v>0</v>
      </c>
      <c r="FC130" s="46" t="str">
        <f t="shared" si="198"/>
        <v/>
      </c>
      <c r="FD130" s="46" t="str">
        <f t="shared" si="199"/>
        <v/>
      </c>
      <c r="FE130" s="46" t="b">
        <f t="shared" si="200"/>
        <v>0</v>
      </c>
      <c r="FF130" s="46" t="str">
        <f t="shared" si="201"/>
        <v/>
      </c>
      <c r="FG130" s="46" t="str">
        <f t="shared" si="202"/>
        <v/>
      </c>
      <c r="FH130" s="46" t="b">
        <f t="shared" si="203"/>
        <v>0</v>
      </c>
      <c r="FI130" s="46" t="str">
        <f t="shared" si="204"/>
        <v/>
      </c>
      <c r="FJ130" s="46" t="str">
        <f t="shared" si="205"/>
        <v/>
      </c>
      <c r="FK130" s="46" t="b">
        <f t="shared" si="206"/>
        <v>0</v>
      </c>
      <c r="FL130" s="46" t="str">
        <f t="shared" si="207"/>
        <v/>
      </c>
      <c r="FM130" s="46" t="str">
        <f t="shared" si="208"/>
        <v/>
      </c>
      <c r="FN130" s="46" t="b">
        <f t="shared" si="209"/>
        <v>0</v>
      </c>
      <c r="FO130" s="46" t="str">
        <f t="shared" si="210"/>
        <v/>
      </c>
      <c r="FP130" s="46" t="str">
        <f t="shared" si="211"/>
        <v/>
      </c>
      <c r="FQ130" s="46" t="b">
        <f t="shared" si="212"/>
        <v>0</v>
      </c>
      <c r="FR130" s="46" t="str">
        <f t="shared" si="213"/>
        <v/>
      </c>
      <c r="FS130" s="46" t="str">
        <f t="shared" si="214"/>
        <v/>
      </c>
      <c r="FT130" s="46" t="b">
        <f t="shared" si="215"/>
        <v>0</v>
      </c>
      <c r="FU130" s="46" t="str">
        <f t="shared" si="216"/>
        <v/>
      </c>
      <c r="FV130" s="46" t="str">
        <f t="shared" si="217"/>
        <v/>
      </c>
      <c r="FW130" s="46" t="b">
        <f t="shared" si="218"/>
        <v>0</v>
      </c>
      <c r="FX130" s="46" t="str">
        <f t="shared" si="219"/>
        <v/>
      </c>
      <c r="FY130" s="46" t="str">
        <f t="shared" si="220"/>
        <v/>
      </c>
      <c r="FZ130" s="46" t="b">
        <f t="shared" si="221"/>
        <v>0</v>
      </c>
      <c r="GA130" s="46" t="str">
        <f t="shared" si="222"/>
        <v/>
      </c>
      <c r="GB130" s="46" t="str">
        <f t="shared" si="223"/>
        <v/>
      </c>
      <c r="GC130" s="46" t="b">
        <f t="shared" si="224"/>
        <v>0</v>
      </c>
      <c r="GD130" s="46" t="str">
        <f t="shared" si="225"/>
        <v/>
      </c>
      <c r="GE130" s="46" t="str">
        <f t="shared" si="226"/>
        <v/>
      </c>
      <c r="GF130" s="46" t="b">
        <f t="shared" si="227"/>
        <v>0</v>
      </c>
      <c r="GG130" s="46" t="b">
        <f t="shared" si="228"/>
        <v>0</v>
      </c>
      <c r="GH130" s="46" t="str">
        <f t="shared" si="229"/>
        <v/>
      </c>
      <c r="GI130" s="46" t="str">
        <f t="shared" si="230"/>
        <v/>
      </c>
      <c r="GJ130" s="46" t="str">
        <f t="shared" si="231"/>
        <v/>
      </c>
      <c r="GK130" s="46" t="b">
        <f t="shared" si="232"/>
        <v>0</v>
      </c>
      <c r="GL130" s="46" t="str">
        <f t="shared" si="233"/>
        <v/>
      </c>
      <c r="GM130" s="46" t="str">
        <f t="shared" si="234"/>
        <v/>
      </c>
      <c r="GN130" s="46" t="str">
        <f t="shared" si="235"/>
        <v/>
      </c>
      <c r="GO130" s="46" t="b">
        <f t="shared" si="236"/>
        <v>0</v>
      </c>
      <c r="GP130" s="46" t="str">
        <f t="shared" si="237"/>
        <v/>
      </c>
      <c r="GQ130" s="46" t="str">
        <f t="shared" si="238"/>
        <v/>
      </c>
      <c r="GR130" s="46" t="b">
        <f t="shared" si="239"/>
        <v>0</v>
      </c>
      <c r="GS130" s="46" t="str">
        <f t="shared" si="240"/>
        <v/>
      </c>
      <c r="GT130" s="46" t="str">
        <f t="shared" si="241"/>
        <v/>
      </c>
      <c r="GU130" s="46" t="b">
        <f t="shared" si="242"/>
        <v>0</v>
      </c>
      <c r="GV130" s="46" t="b">
        <f t="shared" si="243"/>
        <v>0</v>
      </c>
      <c r="GW130" s="46" t="b">
        <f t="shared" si="244"/>
        <v>0</v>
      </c>
      <c r="GX130" s="46" t="b">
        <f t="shared" si="245"/>
        <v>0</v>
      </c>
      <c r="GY130" s="46" t="b">
        <f t="shared" si="246"/>
        <v>0</v>
      </c>
      <c r="GZ130" s="46" t="b">
        <f t="shared" si="247"/>
        <v>0</v>
      </c>
      <c r="HA130" s="46" t="b">
        <f t="shared" si="248"/>
        <v>0</v>
      </c>
      <c r="HB130" s="46" t="b">
        <f t="shared" si="249"/>
        <v>0</v>
      </c>
      <c r="HC130" s="46" t="b">
        <f t="shared" si="250"/>
        <v>0</v>
      </c>
      <c r="HD130" s="46" t="b">
        <f t="shared" si="251"/>
        <v>0</v>
      </c>
      <c r="HE130" s="46" t="b">
        <f t="shared" si="252"/>
        <v>0</v>
      </c>
      <c r="HF130" s="46" t="b">
        <f t="shared" si="253"/>
        <v>0</v>
      </c>
      <c r="HG130" s="46" t="b">
        <f t="shared" si="254"/>
        <v>0</v>
      </c>
      <c r="HH130" s="46" t="b">
        <f t="shared" si="255"/>
        <v>0</v>
      </c>
      <c r="HI130" s="46" t="b">
        <f t="shared" si="256"/>
        <v>0</v>
      </c>
      <c r="HJ130" s="46" t="b">
        <f t="shared" si="257"/>
        <v>0</v>
      </c>
      <c r="HK130" s="46" t="b">
        <f t="shared" si="258"/>
        <v>0</v>
      </c>
      <c r="HL130" s="46" t="b">
        <f t="shared" si="259"/>
        <v>0</v>
      </c>
      <c r="HM130" s="46" t="b">
        <f t="shared" si="260"/>
        <v>0</v>
      </c>
      <c r="HN130" s="46" t="b">
        <f t="shared" si="261"/>
        <v>0</v>
      </c>
      <c r="HO130" s="46" t="b">
        <f t="shared" si="262"/>
        <v>0</v>
      </c>
      <c r="HP130" s="46" t="b">
        <f t="shared" si="263"/>
        <v>0</v>
      </c>
      <c r="HQ130" s="46" t="str">
        <f t="shared" si="264"/>
        <v/>
      </c>
      <c r="HR130" s="46" t="str">
        <f t="shared" si="265"/>
        <v/>
      </c>
      <c r="HS130" s="46" t="str">
        <f t="shared" si="266"/>
        <v/>
      </c>
      <c r="HT130" s="46" t="b">
        <f t="shared" si="267"/>
        <v>0</v>
      </c>
      <c r="HU130" s="46" t="b">
        <f t="shared" si="268"/>
        <v>0</v>
      </c>
      <c r="HV130" s="46" t="b">
        <f t="shared" si="269"/>
        <v>0</v>
      </c>
      <c r="HW130" s="46" t="b">
        <f t="shared" si="270"/>
        <v>0</v>
      </c>
      <c r="HX130" s="46" t="b">
        <f t="shared" si="271"/>
        <v>0</v>
      </c>
      <c r="HY130" s="46" t="b">
        <f t="shared" si="272"/>
        <v>0</v>
      </c>
      <c r="HZ130" s="46" t="b">
        <f t="shared" si="273"/>
        <v>0</v>
      </c>
      <c r="IA130" s="46" t="str">
        <f t="shared" si="274"/>
        <v/>
      </c>
      <c r="IB130" s="46" t="str">
        <f t="shared" si="275"/>
        <v/>
      </c>
      <c r="IC130" s="46" t="str">
        <f t="shared" si="276"/>
        <v/>
      </c>
      <c r="ID130" s="46" t="str">
        <f t="shared" si="277"/>
        <v/>
      </c>
      <c r="IE130" s="46" t="b">
        <f t="shared" si="278"/>
        <v>0</v>
      </c>
      <c r="IF130" s="46" t="str">
        <f t="shared" si="279"/>
        <v/>
      </c>
      <c r="IG130" s="46" t="str">
        <f t="shared" si="280"/>
        <v/>
      </c>
      <c r="IH130" s="46" t="b">
        <f t="shared" si="281"/>
        <v>0</v>
      </c>
      <c r="II130" s="46" t="b">
        <f t="shared" si="282"/>
        <v>0</v>
      </c>
      <c r="IJ130" s="46" t="b">
        <f t="shared" si="283"/>
        <v>0</v>
      </c>
      <c r="IK130" s="46" t="str">
        <f t="shared" si="284"/>
        <v/>
      </c>
      <c r="IL130" s="46" t="str">
        <f t="shared" si="285"/>
        <v/>
      </c>
      <c r="IM130" s="46" t="b">
        <f t="shared" si="286"/>
        <v>0</v>
      </c>
      <c r="IN130" s="46" t="b">
        <f t="shared" si="287"/>
        <v>0</v>
      </c>
      <c r="IO130" s="46" t="b">
        <f t="shared" si="288"/>
        <v>0</v>
      </c>
      <c r="IP130" s="46" t="b">
        <f t="shared" si="289"/>
        <v>0</v>
      </c>
      <c r="IQ130" s="46" t="b">
        <f t="shared" si="290"/>
        <v>0</v>
      </c>
      <c r="IR130" s="46" t="b">
        <f t="shared" si="291"/>
        <v>0</v>
      </c>
      <c r="IS130" s="46" t="b">
        <f t="shared" si="292"/>
        <v>0</v>
      </c>
      <c r="IT130" s="46" t="b">
        <f t="shared" si="293"/>
        <v>0</v>
      </c>
      <c r="IU130" s="46" t="b">
        <f t="shared" si="294"/>
        <v>0</v>
      </c>
      <c r="IV130" s="46" t="b">
        <f t="shared" si="295"/>
        <v>0</v>
      </c>
      <c r="IW130" s="46" t="b">
        <f t="shared" si="296"/>
        <v>0</v>
      </c>
      <c r="IX130" s="46" t="b">
        <f t="shared" si="297"/>
        <v>0</v>
      </c>
      <c r="IY130" s="46" t="b">
        <f t="shared" si="298"/>
        <v>0</v>
      </c>
    </row>
    <row r="131" spans="2:259" x14ac:dyDescent="0.3">
      <c r="B131" s="48">
        <v>119</v>
      </c>
      <c r="C131" s="61" t="str">
        <f t="shared" si="164"/>
        <v/>
      </c>
      <c r="D131" s="53"/>
      <c r="E131" s="52"/>
      <c r="F131" s="112"/>
      <c r="G131" s="52"/>
      <c r="H131" s="53"/>
      <c r="I131" s="52"/>
      <c r="J131" s="52"/>
      <c r="K131" s="53"/>
      <c r="L131" s="55"/>
      <c r="M131" s="108"/>
      <c r="N131" s="56"/>
      <c r="O131" s="52"/>
      <c r="P131" s="52"/>
      <c r="Q131" s="52"/>
      <c r="R131" s="52"/>
      <c r="S131" s="52"/>
      <c r="T131" s="53"/>
      <c r="U131" s="52"/>
      <c r="V131" s="52"/>
      <c r="W131" s="55"/>
      <c r="X131" s="55"/>
      <c r="Y131" s="52"/>
      <c r="Z131" s="55"/>
      <c r="AA131" s="52"/>
      <c r="AB131" s="53"/>
      <c r="AC131" s="53"/>
      <c r="AD131" s="53"/>
      <c r="AE131" s="57"/>
      <c r="AF131" s="113"/>
      <c r="AG131" s="57"/>
      <c r="AH131" s="58"/>
      <c r="AI131" s="58"/>
      <c r="AJ131" s="58"/>
      <c r="AK131" s="114"/>
      <c r="AL131" s="58"/>
      <c r="AM131" s="114"/>
      <c r="AN131" s="58"/>
      <c r="AO131" s="114"/>
      <c r="AP131" s="58"/>
      <c r="AQ131" s="114"/>
      <c r="AR131" s="58"/>
      <c r="AS131" s="114"/>
      <c r="AT131" s="58"/>
      <c r="AU131" s="114"/>
      <c r="AV131" s="58"/>
      <c r="AW131" s="114"/>
      <c r="AX131" s="58"/>
      <c r="AY131" s="114"/>
      <c r="AZ131" s="58"/>
      <c r="BA131" s="114"/>
      <c r="BB131" s="58"/>
      <c r="BC131" s="114"/>
      <c r="BD131" s="58"/>
      <c r="BE131" s="58"/>
      <c r="BF131" s="58"/>
      <c r="BG131" s="59"/>
      <c r="BH131" s="58"/>
      <c r="BI131" s="114"/>
      <c r="BJ131" s="53"/>
      <c r="BK131" s="58"/>
      <c r="BL131" s="114"/>
      <c r="BM131" s="58"/>
      <c r="BN131" s="114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3"/>
      <c r="CL131" s="58"/>
      <c r="CM131" s="58"/>
      <c r="CN131" s="60"/>
      <c r="CO131" s="57"/>
      <c r="CP131" s="58"/>
      <c r="CQ131" s="60"/>
      <c r="CR131" s="57"/>
      <c r="CS131" s="58"/>
      <c r="CT131" s="59"/>
      <c r="CU131" s="58"/>
      <c r="CV131" s="59"/>
      <c r="CW131" s="58"/>
      <c r="CX131" s="59"/>
      <c r="CY131" s="58"/>
      <c r="CZ131" s="58"/>
      <c r="DA131" s="58"/>
      <c r="DB131" s="53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7"/>
      <c r="DO131" s="57"/>
      <c r="DP131" s="57"/>
      <c r="DQ131" s="76" t="str">
        <f t="shared" si="165"/>
        <v/>
      </c>
      <c r="DR131" s="53"/>
      <c r="DS131" s="46" t="b">
        <f t="shared" si="166"/>
        <v>0</v>
      </c>
      <c r="DT131" s="46" t="str">
        <f t="shared" si="167"/>
        <v/>
      </c>
      <c r="DU131" s="46" t="b">
        <f t="shared" si="168"/>
        <v>0</v>
      </c>
      <c r="DV131" s="46" t="b">
        <f t="shared" si="169"/>
        <v>0</v>
      </c>
      <c r="DW131" s="46" t="b">
        <f t="shared" si="170"/>
        <v>0</v>
      </c>
      <c r="DY131" s="46" t="b">
        <f t="shared" si="171"/>
        <v>0</v>
      </c>
      <c r="DZ131" s="46" t="b">
        <f t="shared" si="172"/>
        <v>0</v>
      </c>
      <c r="EB131" s="46" t="b">
        <f t="shared" si="173"/>
        <v>0</v>
      </c>
      <c r="EC131" s="46" t="b">
        <f t="shared" si="174"/>
        <v>0</v>
      </c>
      <c r="ED131" s="46" t="b">
        <f t="shared" si="175"/>
        <v>0</v>
      </c>
      <c r="EE131" s="46" t="b">
        <f t="shared" si="176"/>
        <v>0</v>
      </c>
      <c r="EF131" s="46" t="b">
        <f t="shared" si="177"/>
        <v>0</v>
      </c>
      <c r="EG131" s="46" t="b">
        <f t="shared" si="178"/>
        <v>0</v>
      </c>
      <c r="EH131" s="46" t="b">
        <f t="shared" si="179"/>
        <v>0</v>
      </c>
      <c r="EI131" s="46" t="b">
        <f t="shared" si="180"/>
        <v>0</v>
      </c>
      <c r="EK131" s="46" t="b">
        <f t="shared" si="181"/>
        <v>0</v>
      </c>
      <c r="EL131" s="46" t="b">
        <f t="shared" si="182"/>
        <v>0</v>
      </c>
      <c r="EM131" s="46" t="b">
        <f t="shared" si="183"/>
        <v>0</v>
      </c>
      <c r="EN131" s="46" t="b">
        <f t="shared" si="184"/>
        <v>0</v>
      </c>
      <c r="EO131" s="46" t="b">
        <f t="shared" si="185"/>
        <v>0</v>
      </c>
      <c r="EP131" s="46" t="b">
        <f t="shared" si="186"/>
        <v>0</v>
      </c>
      <c r="EQ131" s="46" t="b">
        <f t="shared" si="187"/>
        <v>0</v>
      </c>
      <c r="ER131" s="46" t="b">
        <f>OR(AA131='Tablas '!$T$4,AA131='Tablas '!$T$7,AA131='Tablas '!$T$8,AA131='Tablas '!$T$11)</f>
        <v>0</v>
      </c>
      <c r="ES131" s="46" t="str">
        <f t="shared" si="188"/>
        <v/>
      </c>
      <c r="ET131" s="46" t="str">
        <f t="shared" si="189"/>
        <v/>
      </c>
      <c r="EU131" s="46" t="str">
        <f t="shared" si="190"/>
        <v/>
      </c>
      <c r="EV131" s="46" t="b">
        <f t="shared" si="191"/>
        <v>0</v>
      </c>
      <c r="EW131" s="46" t="b">
        <f t="shared" si="192"/>
        <v>0</v>
      </c>
      <c r="EX131" s="46" t="b">
        <f t="shared" si="193"/>
        <v>0</v>
      </c>
      <c r="EY131" s="46" t="b">
        <f t="shared" si="194"/>
        <v>0</v>
      </c>
      <c r="EZ131" s="46" t="b">
        <f t="shared" si="195"/>
        <v>0</v>
      </c>
      <c r="FA131" s="46" t="b">
        <f t="shared" si="196"/>
        <v>0</v>
      </c>
      <c r="FB131" s="46" t="b">
        <f t="shared" si="197"/>
        <v>0</v>
      </c>
      <c r="FC131" s="46" t="str">
        <f t="shared" si="198"/>
        <v/>
      </c>
      <c r="FD131" s="46" t="str">
        <f t="shared" si="199"/>
        <v/>
      </c>
      <c r="FE131" s="46" t="b">
        <f t="shared" si="200"/>
        <v>0</v>
      </c>
      <c r="FF131" s="46" t="str">
        <f t="shared" si="201"/>
        <v/>
      </c>
      <c r="FG131" s="46" t="str">
        <f t="shared" si="202"/>
        <v/>
      </c>
      <c r="FH131" s="46" t="b">
        <f t="shared" si="203"/>
        <v>0</v>
      </c>
      <c r="FI131" s="46" t="str">
        <f t="shared" si="204"/>
        <v/>
      </c>
      <c r="FJ131" s="46" t="str">
        <f t="shared" si="205"/>
        <v/>
      </c>
      <c r="FK131" s="46" t="b">
        <f t="shared" si="206"/>
        <v>0</v>
      </c>
      <c r="FL131" s="46" t="str">
        <f t="shared" si="207"/>
        <v/>
      </c>
      <c r="FM131" s="46" t="str">
        <f t="shared" si="208"/>
        <v/>
      </c>
      <c r="FN131" s="46" t="b">
        <f t="shared" si="209"/>
        <v>0</v>
      </c>
      <c r="FO131" s="46" t="str">
        <f t="shared" si="210"/>
        <v/>
      </c>
      <c r="FP131" s="46" t="str">
        <f t="shared" si="211"/>
        <v/>
      </c>
      <c r="FQ131" s="46" t="b">
        <f t="shared" si="212"/>
        <v>0</v>
      </c>
      <c r="FR131" s="46" t="str">
        <f t="shared" si="213"/>
        <v/>
      </c>
      <c r="FS131" s="46" t="str">
        <f t="shared" si="214"/>
        <v/>
      </c>
      <c r="FT131" s="46" t="b">
        <f t="shared" si="215"/>
        <v>0</v>
      </c>
      <c r="FU131" s="46" t="str">
        <f t="shared" si="216"/>
        <v/>
      </c>
      <c r="FV131" s="46" t="str">
        <f t="shared" si="217"/>
        <v/>
      </c>
      <c r="FW131" s="46" t="b">
        <f t="shared" si="218"/>
        <v>0</v>
      </c>
      <c r="FX131" s="46" t="str">
        <f t="shared" si="219"/>
        <v/>
      </c>
      <c r="FY131" s="46" t="str">
        <f t="shared" si="220"/>
        <v/>
      </c>
      <c r="FZ131" s="46" t="b">
        <f t="shared" si="221"/>
        <v>0</v>
      </c>
      <c r="GA131" s="46" t="str">
        <f t="shared" si="222"/>
        <v/>
      </c>
      <c r="GB131" s="46" t="str">
        <f t="shared" si="223"/>
        <v/>
      </c>
      <c r="GC131" s="46" t="b">
        <f t="shared" si="224"/>
        <v>0</v>
      </c>
      <c r="GD131" s="46" t="str">
        <f t="shared" si="225"/>
        <v/>
      </c>
      <c r="GE131" s="46" t="str">
        <f t="shared" si="226"/>
        <v/>
      </c>
      <c r="GF131" s="46" t="b">
        <f t="shared" si="227"/>
        <v>0</v>
      </c>
      <c r="GG131" s="46" t="b">
        <f t="shared" si="228"/>
        <v>0</v>
      </c>
      <c r="GH131" s="46" t="str">
        <f t="shared" si="229"/>
        <v/>
      </c>
      <c r="GI131" s="46" t="str">
        <f t="shared" si="230"/>
        <v/>
      </c>
      <c r="GJ131" s="46" t="str">
        <f t="shared" si="231"/>
        <v/>
      </c>
      <c r="GK131" s="46" t="b">
        <f t="shared" si="232"/>
        <v>0</v>
      </c>
      <c r="GL131" s="46" t="str">
        <f t="shared" si="233"/>
        <v/>
      </c>
      <c r="GM131" s="46" t="str">
        <f t="shared" si="234"/>
        <v/>
      </c>
      <c r="GN131" s="46" t="str">
        <f t="shared" si="235"/>
        <v/>
      </c>
      <c r="GO131" s="46" t="b">
        <f t="shared" si="236"/>
        <v>0</v>
      </c>
      <c r="GP131" s="46" t="str">
        <f t="shared" si="237"/>
        <v/>
      </c>
      <c r="GQ131" s="46" t="str">
        <f t="shared" si="238"/>
        <v/>
      </c>
      <c r="GR131" s="46" t="b">
        <f t="shared" si="239"/>
        <v>0</v>
      </c>
      <c r="GS131" s="46" t="str">
        <f t="shared" si="240"/>
        <v/>
      </c>
      <c r="GT131" s="46" t="str">
        <f t="shared" si="241"/>
        <v/>
      </c>
      <c r="GU131" s="46" t="b">
        <f t="shared" si="242"/>
        <v>0</v>
      </c>
      <c r="GV131" s="46" t="b">
        <f t="shared" si="243"/>
        <v>0</v>
      </c>
      <c r="GW131" s="46" t="b">
        <f t="shared" si="244"/>
        <v>0</v>
      </c>
      <c r="GX131" s="46" t="b">
        <f t="shared" si="245"/>
        <v>0</v>
      </c>
      <c r="GY131" s="46" t="b">
        <f t="shared" si="246"/>
        <v>0</v>
      </c>
      <c r="GZ131" s="46" t="b">
        <f t="shared" si="247"/>
        <v>0</v>
      </c>
      <c r="HA131" s="46" t="b">
        <f t="shared" si="248"/>
        <v>0</v>
      </c>
      <c r="HB131" s="46" t="b">
        <f t="shared" si="249"/>
        <v>0</v>
      </c>
      <c r="HC131" s="46" t="b">
        <f t="shared" si="250"/>
        <v>0</v>
      </c>
      <c r="HD131" s="46" t="b">
        <f t="shared" si="251"/>
        <v>0</v>
      </c>
      <c r="HE131" s="46" t="b">
        <f t="shared" si="252"/>
        <v>0</v>
      </c>
      <c r="HF131" s="46" t="b">
        <f t="shared" si="253"/>
        <v>0</v>
      </c>
      <c r="HG131" s="46" t="b">
        <f t="shared" si="254"/>
        <v>0</v>
      </c>
      <c r="HH131" s="46" t="b">
        <f t="shared" si="255"/>
        <v>0</v>
      </c>
      <c r="HI131" s="46" t="b">
        <f t="shared" si="256"/>
        <v>0</v>
      </c>
      <c r="HJ131" s="46" t="b">
        <f t="shared" si="257"/>
        <v>0</v>
      </c>
      <c r="HK131" s="46" t="b">
        <f t="shared" si="258"/>
        <v>0</v>
      </c>
      <c r="HL131" s="46" t="b">
        <f t="shared" si="259"/>
        <v>0</v>
      </c>
      <c r="HM131" s="46" t="b">
        <f t="shared" si="260"/>
        <v>0</v>
      </c>
      <c r="HN131" s="46" t="b">
        <f t="shared" si="261"/>
        <v>0</v>
      </c>
      <c r="HO131" s="46" t="b">
        <f t="shared" si="262"/>
        <v>0</v>
      </c>
      <c r="HP131" s="46" t="b">
        <f t="shared" si="263"/>
        <v>0</v>
      </c>
      <c r="HQ131" s="46" t="str">
        <f t="shared" si="264"/>
        <v/>
      </c>
      <c r="HR131" s="46" t="str">
        <f t="shared" si="265"/>
        <v/>
      </c>
      <c r="HS131" s="46" t="str">
        <f t="shared" si="266"/>
        <v/>
      </c>
      <c r="HT131" s="46" t="b">
        <f t="shared" si="267"/>
        <v>0</v>
      </c>
      <c r="HU131" s="46" t="b">
        <f t="shared" si="268"/>
        <v>0</v>
      </c>
      <c r="HV131" s="46" t="b">
        <f t="shared" si="269"/>
        <v>0</v>
      </c>
      <c r="HW131" s="46" t="b">
        <f t="shared" si="270"/>
        <v>0</v>
      </c>
      <c r="HX131" s="46" t="b">
        <f t="shared" si="271"/>
        <v>0</v>
      </c>
      <c r="HY131" s="46" t="b">
        <f t="shared" si="272"/>
        <v>0</v>
      </c>
      <c r="HZ131" s="46" t="b">
        <f t="shared" si="273"/>
        <v>0</v>
      </c>
      <c r="IA131" s="46" t="str">
        <f t="shared" si="274"/>
        <v/>
      </c>
      <c r="IB131" s="46" t="str">
        <f t="shared" si="275"/>
        <v/>
      </c>
      <c r="IC131" s="46" t="str">
        <f t="shared" si="276"/>
        <v/>
      </c>
      <c r="ID131" s="46" t="str">
        <f t="shared" si="277"/>
        <v/>
      </c>
      <c r="IE131" s="46" t="b">
        <f t="shared" si="278"/>
        <v>0</v>
      </c>
      <c r="IF131" s="46" t="str">
        <f t="shared" si="279"/>
        <v/>
      </c>
      <c r="IG131" s="46" t="str">
        <f t="shared" si="280"/>
        <v/>
      </c>
      <c r="IH131" s="46" t="b">
        <f t="shared" si="281"/>
        <v>0</v>
      </c>
      <c r="II131" s="46" t="b">
        <f t="shared" si="282"/>
        <v>0</v>
      </c>
      <c r="IJ131" s="46" t="b">
        <f t="shared" si="283"/>
        <v>0</v>
      </c>
      <c r="IK131" s="46" t="str">
        <f t="shared" si="284"/>
        <v/>
      </c>
      <c r="IL131" s="46" t="str">
        <f t="shared" si="285"/>
        <v/>
      </c>
      <c r="IM131" s="46" t="b">
        <f t="shared" si="286"/>
        <v>0</v>
      </c>
      <c r="IN131" s="46" t="b">
        <f t="shared" si="287"/>
        <v>0</v>
      </c>
      <c r="IO131" s="46" t="b">
        <f t="shared" si="288"/>
        <v>0</v>
      </c>
      <c r="IP131" s="46" t="b">
        <f t="shared" si="289"/>
        <v>0</v>
      </c>
      <c r="IQ131" s="46" t="b">
        <f t="shared" si="290"/>
        <v>0</v>
      </c>
      <c r="IR131" s="46" t="b">
        <f t="shared" si="291"/>
        <v>0</v>
      </c>
      <c r="IS131" s="46" t="b">
        <f t="shared" si="292"/>
        <v>0</v>
      </c>
      <c r="IT131" s="46" t="b">
        <f t="shared" si="293"/>
        <v>0</v>
      </c>
      <c r="IU131" s="46" t="b">
        <f t="shared" si="294"/>
        <v>0</v>
      </c>
      <c r="IV131" s="46" t="b">
        <f t="shared" si="295"/>
        <v>0</v>
      </c>
      <c r="IW131" s="46" t="b">
        <f t="shared" si="296"/>
        <v>0</v>
      </c>
      <c r="IX131" s="46" t="b">
        <f t="shared" si="297"/>
        <v>0</v>
      </c>
      <c r="IY131" s="46" t="b">
        <f t="shared" si="298"/>
        <v>0</v>
      </c>
    </row>
    <row r="132" spans="2:259" x14ac:dyDescent="0.3">
      <c r="B132" s="48">
        <v>120</v>
      </c>
      <c r="C132" s="61" t="str">
        <f t="shared" si="164"/>
        <v/>
      </c>
      <c r="D132" s="53"/>
      <c r="E132" s="52"/>
      <c r="F132" s="112"/>
      <c r="G132" s="52"/>
      <c r="H132" s="53"/>
      <c r="I132" s="52"/>
      <c r="J132" s="52"/>
      <c r="K132" s="53"/>
      <c r="L132" s="55"/>
      <c r="M132" s="108"/>
      <c r="N132" s="56"/>
      <c r="O132" s="52"/>
      <c r="P132" s="52"/>
      <c r="Q132" s="52"/>
      <c r="R132" s="52"/>
      <c r="S132" s="52"/>
      <c r="T132" s="53"/>
      <c r="U132" s="52"/>
      <c r="V132" s="52"/>
      <c r="W132" s="55"/>
      <c r="X132" s="55"/>
      <c r="Y132" s="52"/>
      <c r="Z132" s="55"/>
      <c r="AA132" s="52"/>
      <c r="AB132" s="53"/>
      <c r="AC132" s="53"/>
      <c r="AD132" s="53"/>
      <c r="AE132" s="57"/>
      <c r="AF132" s="113"/>
      <c r="AG132" s="57"/>
      <c r="AH132" s="58"/>
      <c r="AI132" s="58"/>
      <c r="AJ132" s="58"/>
      <c r="AK132" s="114"/>
      <c r="AL132" s="58"/>
      <c r="AM132" s="114"/>
      <c r="AN132" s="58"/>
      <c r="AO132" s="114"/>
      <c r="AP132" s="58"/>
      <c r="AQ132" s="114"/>
      <c r="AR132" s="58"/>
      <c r="AS132" s="114"/>
      <c r="AT132" s="58"/>
      <c r="AU132" s="114"/>
      <c r="AV132" s="58"/>
      <c r="AW132" s="114"/>
      <c r="AX132" s="58"/>
      <c r="AY132" s="114"/>
      <c r="AZ132" s="58"/>
      <c r="BA132" s="114"/>
      <c r="BB132" s="58"/>
      <c r="BC132" s="114"/>
      <c r="BD132" s="58"/>
      <c r="BE132" s="58"/>
      <c r="BF132" s="58"/>
      <c r="BG132" s="59"/>
      <c r="BH132" s="58"/>
      <c r="BI132" s="114"/>
      <c r="BJ132" s="53"/>
      <c r="BK132" s="58"/>
      <c r="BL132" s="114"/>
      <c r="BM132" s="58"/>
      <c r="BN132" s="114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3"/>
      <c r="CL132" s="58"/>
      <c r="CM132" s="58"/>
      <c r="CN132" s="60"/>
      <c r="CO132" s="57"/>
      <c r="CP132" s="58"/>
      <c r="CQ132" s="60"/>
      <c r="CR132" s="57"/>
      <c r="CS132" s="58"/>
      <c r="CT132" s="59"/>
      <c r="CU132" s="58"/>
      <c r="CV132" s="59"/>
      <c r="CW132" s="58"/>
      <c r="CX132" s="59"/>
      <c r="CY132" s="58"/>
      <c r="CZ132" s="58"/>
      <c r="DA132" s="58"/>
      <c r="DB132" s="53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7"/>
      <c r="DO132" s="57"/>
      <c r="DP132" s="57"/>
      <c r="DQ132" s="76" t="str">
        <f t="shared" si="165"/>
        <v/>
      </c>
      <c r="DR132" s="53"/>
      <c r="DS132" s="46" t="b">
        <f t="shared" si="166"/>
        <v>0</v>
      </c>
      <c r="DT132" s="46" t="str">
        <f t="shared" si="167"/>
        <v/>
      </c>
      <c r="DU132" s="46" t="b">
        <f t="shared" si="168"/>
        <v>0</v>
      </c>
      <c r="DV132" s="46" t="b">
        <f t="shared" si="169"/>
        <v>0</v>
      </c>
      <c r="DW132" s="46" t="b">
        <f t="shared" si="170"/>
        <v>0</v>
      </c>
      <c r="DY132" s="46" t="b">
        <f t="shared" si="171"/>
        <v>0</v>
      </c>
      <c r="DZ132" s="46" t="b">
        <f t="shared" si="172"/>
        <v>0</v>
      </c>
      <c r="EB132" s="46" t="b">
        <f t="shared" si="173"/>
        <v>0</v>
      </c>
      <c r="EC132" s="46" t="b">
        <f t="shared" si="174"/>
        <v>0</v>
      </c>
      <c r="ED132" s="46" t="b">
        <f t="shared" si="175"/>
        <v>0</v>
      </c>
      <c r="EE132" s="46" t="b">
        <f t="shared" si="176"/>
        <v>0</v>
      </c>
      <c r="EF132" s="46" t="b">
        <f t="shared" si="177"/>
        <v>0</v>
      </c>
      <c r="EG132" s="46" t="b">
        <f t="shared" si="178"/>
        <v>0</v>
      </c>
      <c r="EH132" s="46" t="b">
        <f t="shared" si="179"/>
        <v>0</v>
      </c>
      <c r="EI132" s="46" t="b">
        <f t="shared" si="180"/>
        <v>0</v>
      </c>
      <c r="EK132" s="46" t="b">
        <f t="shared" si="181"/>
        <v>0</v>
      </c>
      <c r="EL132" s="46" t="b">
        <f t="shared" si="182"/>
        <v>0</v>
      </c>
      <c r="EM132" s="46" t="b">
        <f t="shared" si="183"/>
        <v>0</v>
      </c>
      <c r="EN132" s="46" t="b">
        <f t="shared" si="184"/>
        <v>0</v>
      </c>
      <c r="EO132" s="46" t="b">
        <f t="shared" si="185"/>
        <v>0</v>
      </c>
      <c r="EP132" s="46" t="b">
        <f t="shared" si="186"/>
        <v>0</v>
      </c>
      <c r="EQ132" s="46" t="b">
        <f t="shared" si="187"/>
        <v>0</v>
      </c>
      <c r="ER132" s="46" t="b">
        <f>OR(AA132='Tablas '!$T$4,AA132='Tablas '!$T$7,AA132='Tablas '!$T$8,AA132='Tablas '!$T$11)</f>
        <v>0</v>
      </c>
      <c r="ES132" s="46" t="str">
        <f t="shared" si="188"/>
        <v/>
      </c>
      <c r="ET132" s="46" t="str">
        <f t="shared" si="189"/>
        <v/>
      </c>
      <c r="EU132" s="46" t="str">
        <f t="shared" si="190"/>
        <v/>
      </c>
      <c r="EV132" s="46" t="b">
        <f t="shared" si="191"/>
        <v>0</v>
      </c>
      <c r="EW132" s="46" t="b">
        <f t="shared" si="192"/>
        <v>0</v>
      </c>
      <c r="EX132" s="46" t="b">
        <f t="shared" si="193"/>
        <v>0</v>
      </c>
      <c r="EY132" s="46" t="b">
        <f t="shared" si="194"/>
        <v>0</v>
      </c>
      <c r="EZ132" s="46" t="b">
        <f t="shared" si="195"/>
        <v>0</v>
      </c>
      <c r="FA132" s="46" t="b">
        <f t="shared" si="196"/>
        <v>0</v>
      </c>
      <c r="FB132" s="46" t="b">
        <f t="shared" si="197"/>
        <v>0</v>
      </c>
      <c r="FC132" s="46" t="str">
        <f t="shared" si="198"/>
        <v/>
      </c>
      <c r="FD132" s="46" t="str">
        <f t="shared" si="199"/>
        <v/>
      </c>
      <c r="FE132" s="46" t="b">
        <f t="shared" si="200"/>
        <v>0</v>
      </c>
      <c r="FF132" s="46" t="str">
        <f t="shared" si="201"/>
        <v/>
      </c>
      <c r="FG132" s="46" t="str">
        <f t="shared" si="202"/>
        <v/>
      </c>
      <c r="FH132" s="46" t="b">
        <f t="shared" si="203"/>
        <v>0</v>
      </c>
      <c r="FI132" s="46" t="str">
        <f t="shared" si="204"/>
        <v/>
      </c>
      <c r="FJ132" s="46" t="str">
        <f t="shared" si="205"/>
        <v/>
      </c>
      <c r="FK132" s="46" t="b">
        <f t="shared" si="206"/>
        <v>0</v>
      </c>
      <c r="FL132" s="46" t="str">
        <f t="shared" si="207"/>
        <v/>
      </c>
      <c r="FM132" s="46" t="str">
        <f t="shared" si="208"/>
        <v/>
      </c>
      <c r="FN132" s="46" t="b">
        <f t="shared" si="209"/>
        <v>0</v>
      </c>
      <c r="FO132" s="46" t="str">
        <f t="shared" si="210"/>
        <v/>
      </c>
      <c r="FP132" s="46" t="str">
        <f t="shared" si="211"/>
        <v/>
      </c>
      <c r="FQ132" s="46" t="b">
        <f t="shared" si="212"/>
        <v>0</v>
      </c>
      <c r="FR132" s="46" t="str">
        <f t="shared" si="213"/>
        <v/>
      </c>
      <c r="FS132" s="46" t="str">
        <f t="shared" si="214"/>
        <v/>
      </c>
      <c r="FT132" s="46" t="b">
        <f t="shared" si="215"/>
        <v>0</v>
      </c>
      <c r="FU132" s="46" t="str">
        <f t="shared" si="216"/>
        <v/>
      </c>
      <c r="FV132" s="46" t="str">
        <f t="shared" si="217"/>
        <v/>
      </c>
      <c r="FW132" s="46" t="b">
        <f t="shared" si="218"/>
        <v>0</v>
      </c>
      <c r="FX132" s="46" t="str">
        <f t="shared" si="219"/>
        <v/>
      </c>
      <c r="FY132" s="46" t="str">
        <f t="shared" si="220"/>
        <v/>
      </c>
      <c r="FZ132" s="46" t="b">
        <f t="shared" si="221"/>
        <v>0</v>
      </c>
      <c r="GA132" s="46" t="str">
        <f t="shared" si="222"/>
        <v/>
      </c>
      <c r="GB132" s="46" t="str">
        <f t="shared" si="223"/>
        <v/>
      </c>
      <c r="GC132" s="46" t="b">
        <f t="shared" si="224"/>
        <v>0</v>
      </c>
      <c r="GD132" s="46" t="str">
        <f t="shared" si="225"/>
        <v/>
      </c>
      <c r="GE132" s="46" t="str">
        <f t="shared" si="226"/>
        <v/>
      </c>
      <c r="GF132" s="46" t="b">
        <f t="shared" si="227"/>
        <v>0</v>
      </c>
      <c r="GG132" s="46" t="b">
        <f t="shared" si="228"/>
        <v>0</v>
      </c>
      <c r="GH132" s="46" t="str">
        <f t="shared" si="229"/>
        <v/>
      </c>
      <c r="GI132" s="46" t="str">
        <f t="shared" si="230"/>
        <v/>
      </c>
      <c r="GJ132" s="46" t="str">
        <f t="shared" si="231"/>
        <v/>
      </c>
      <c r="GK132" s="46" t="b">
        <f t="shared" si="232"/>
        <v>0</v>
      </c>
      <c r="GL132" s="46" t="str">
        <f t="shared" si="233"/>
        <v/>
      </c>
      <c r="GM132" s="46" t="str">
        <f t="shared" si="234"/>
        <v/>
      </c>
      <c r="GN132" s="46" t="str">
        <f t="shared" si="235"/>
        <v/>
      </c>
      <c r="GO132" s="46" t="b">
        <f t="shared" si="236"/>
        <v>0</v>
      </c>
      <c r="GP132" s="46" t="str">
        <f t="shared" si="237"/>
        <v/>
      </c>
      <c r="GQ132" s="46" t="str">
        <f t="shared" si="238"/>
        <v/>
      </c>
      <c r="GR132" s="46" t="b">
        <f t="shared" si="239"/>
        <v>0</v>
      </c>
      <c r="GS132" s="46" t="str">
        <f t="shared" si="240"/>
        <v/>
      </c>
      <c r="GT132" s="46" t="str">
        <f t="shared" si="241"/>
        <v/>
      </c>
      <c r="GU132" s="46" t="b">
        <f t="shared" si="242"/>
        <v>0</v>
      </c>
      <c r="GV132" s="46" t="b">
        <f t="shared" si="243"/>
        <v>0</v>
      </c>
      <c r="GW132" s="46" t="b">
        <f t="shared" si="244"/>
        <v>0</v>
      </c>
      <c r="GX132" s="46" t="b">
        <f t="shared" si="245"/>
        <v>0</v>
      </c>
      <c r="GY132" s="46" t="b">
        <f t="shared" si="246"/>
        <v>0</v>
      </c>
      <c r="GZ132" s="46" t="b">
        <f t="shared" si="247"/>
        <v>0</v>
      </c>
      <c r="HA132" s="46" t="b">
        <f t="shared" si="248"/>
        <v>0</v>
      </c>
      <c r="HB132" s="46" t="b">
        <f t="shared" si="249"/>
        <v>0</v>
      </c>
      <c r="HC132" s="46" t="b">
        <f t="shared" si="250"/>
        <v>0</v>
      </c>
      <c r="HD132" s="46" t="b">
        <f t="shared" si="251"/>
        <v>0</v>
      </c>
      <c r="HE132" s="46" t="b">
        <f t="shared" si="252"/>
        <v>0</v>
      </c>
      <c r="HF132" s="46" t="b">
        <f t="shared" si="253"/>
        <v>0</v>
      </c>
      <c r="HG132" s="46" t="b">
        <f t="shared" si="254"/>
        <v>0</v>
      </c>
      <c r="HH132" s="46" t="b">
        <f t="shared" si="255"/>
        <v>0</v>
      </c>
      <c r="HI132" s="46" t="b">
        <f t="shared" si="256"/>
        <v>0</v>
      </c>
      <c r="HJ132" s="46" t="b">
        <f t="shared" si="257"/>
        <v>0</v>
      </c>
      <c r="HK132" s="46" t="b">
        <f t="shared" si="258"/>
        <v>0</v>
      </c>
      <c r="HL132" s="46" t="b">
        <f t="shared" si="259"/>
        <v>0</v>
      </c>
      <c r="HM132" s="46" t="b">
        <f t="shared" si="260"/>
        <v>0</v>
      </c>
      <c r="HN132" s="46" t="b">
        <f t="shared" si="261"/>
        <v>0</v>
      </c>
      <c r="HO132" s="46" t="b">
        <f t="shared" si="262"/>
        <v>0</v>
      </c>
      <c r="HP132" s="46" t="b">
        <f t="shared" si="263"/>
        <v>0</v>
      </c>
      <c r="HQ132" s="46" t="str">
        <f t="shared" si="264"/>
        <v/>
      </c>
      <c r="HR132" s="46" t="str">
        <f t="shared" si="265"/>
        <v/>
      </c>
      <c r="HS132" s="46" t="str">
        <f t="shared" si="266"/>
        <v/>
      </c>
      <c r="HT132" s="46" t="b">
        <f t="shared" si="267"/>
        <v>0</v>
      </c>
      <c r="HU132" s="46" t="b">
        <f t="shared" si="268"/>
        <v>0</v>
      </c>
      <c r="HV132" s="46" t="b">
        <f t="shared" si="269"/>
        <v>0</v>
      </c>
      <c r="HW132" s="46" t="b">
        <f t="shared" si="270"/>
        <v>0</v>
      </c>
      <c r="HX132" s="46" t="b">
        <f t="shared" si="271"/>
        <v>0</v>
      </c>
      <c r="HY132" s="46" t="b">
        <f t="shared" si="272"/>
        <v>0</v>
      </c>
      <c r="HZ132" s="46" t="b">
        <f t="shared" si="273"/>
        <v>0</v>
      </c>
      <c r="IA132" s="46" t="str">
        <f t="shared" si="274"/>
        <v/>
      </c>
      <c r="IB132" s="46" t="str">
        <f t="shared" si="275"/>
        <v/>
      </c>
      <c r="IC132" s="46" t="str">
        <f t="shared" si="276"/>
        <v/>
      </c>
      <c r="ID132" s="46" t="str">
        <f t="shared" si="277"/>
        <v/>
      </c>
      <c r="IE132" s="46" t="b">
        <f t="shared" si="278"/>
        <v>0</v>
      </c>
      <c r="IF132" s="46" t="str">
        <f t="shared" si="279"/>
        <v/>
      </c>
      <c r="IG132" s="46" t="str">
        <f t="shared" si="280"/>
        <v/>
      </c>
      <c r="IH132" s="46" t="b">
        <f t="shared" si="281"/>
        <v>0</v>
      </c>
      <c r="II132" s="46" t="b">
        <f t="shared" si="282"/>
        <v>0</v>
      </c>
      <c r="IJ132" s="46" t="b">
        <f t="shared" si="283"/>
        <v>0</v>
      </c>
      <c r="IK132" s="46" t="str">
        <f t="shared" si="284"/>
        <v/>
      </c>
      <c r="IL132" s="46" t="str">
        <f t="shared" si="285"/>
        <v/>
      </c>
      <c r="IM132" s="46" t="b">
        <f t="shared" si="286"/>
        <v>0</v>
      </c>
      <c r="IN132" s="46" t="b">
        <f t="shared" si="287"/>
        <v>0</v>
      </c>
      <c r="IO132" s="46" t="b">
        <f t="shared" si="288"/>
        <v>0</v>
      </c>
      <c r="IP132" s="46" t="b">
        <f t="shared" si="289"/>
        <v>0</v>
      </c>
      <c r="IQ132" s="46" t="b">
        <f t="shared" si="290"/>
        <v>0</v>
      </c>
      <c r="IR132" s="46" t="b">
        <f t="shared" si="291"/>
        <v>0</v>
      </c>
      <c r="IS132" s="46" t="b">
        <f t="shared" si="292"/>
        <v>0</v>
      </c>
      <c r="IT132" s="46" t="b">
        <f t="shared" si="293"/>
        <v>0</v>
      </c>
      <c r="IU132" s="46" t="b">
        <f t="shared" si="294"/>
        <v>0</v>
      </c>
      <c r="IV132" s="46" t="b">
        <f t="shared" si="295"/>
        <v>0</v>
      </c>
      <c r="IW132" s="46" t="b">
        <f t="shared" si="296"/>
        <v>0</v>
      </c>
      <c r="IX132" s="46" t="b">
        <f t="shared" si="297"/>
        <v>0</v>
      </c>
      <c r="IY132" s="46" t="b">
        <f t="shared" si="298"/>
        <v>0</v>
      </c>
    </row>
    <row r="133" spans="2:259" x14ac:dyDescent="0.3">
      <c r="B133" s="48">
        <v>121</v>
      </c>
      <c r="C133" s="61" t="str">
        <f t="shared" si="164"/>
        <v/>
      </c>
      <c r="D133" s="53"/>
      <c r="E133" s="52"/>
      <c r="F133" s="112"/>
      <c r="G133" s="52"/>
      <c r="H133" s="53"/>
      <c r="I133" s="52"/>
      <c r="J133" s="52"/>
      <c r="K133" s="53"/>
      <c r="L133" s="55"/>
      <c r="M133" s="108"/>
      <c r="N133" s="56"/>
      <c r="O133" s="52"/>
      <c r="P133" s="52"/>
      <c r="Q133" s="52"/>
      <c r="R133" s="52"/>
      <c r="S133" s="52"/>
      <c r="T133" s="53"/>
      <c r="U133" s="52"/>
      <c r="V133" s="52"/>
      <c r="W133" s="55"/>
      <c r="X133" s="55"/>
      <c r="Y133" s="52"/>
      <c r="Z133" s="55"/>
      <c r="AA133" s="52"/>
      <c r="AB133" s="53"/>
      <c r="AC133" s="53"/>
      <c r="AD133" s="53"/>
      <c r="AE133" s="57"/>
      <c r="AF133" s="113"/>
      <c r="AG133" s="57"/>
      <c r="AH133" s="58"/>
      <c r="AI133" s="58"/>
      <c r="AJ133" s="58"/>
      <c r="AK133" s="114"/>
      <c r="AL133" s="58"/>
      <c r="AM133" s="114"/>
      <c r="AN133" s="58"/>
      <c r="AO133" s="114"/>
      <c r="AP133" s="58"/>
      <c r="AQ133" s="114"/>
      <c r="AR133" s="58"/>
      <c r="AS133" s="114"/>
      <c r="AT133" s="58"/>
      <c r="AU133" s="114"/>
      <c r="AV133" s="58"/>
      <c r="AW133" s="114"/>
      <c r="AX133" s="58"/>
      <c r="AY133" s="114"/>
      <c r="AZ133" s="58"/>
      <c r="BA133" s="114"/>
      <c r="BB133" s="58"/>
      <c r="BC133" s="114"/>
      <c r="BD133" s="58"/>
      <c r="BE133" s="58"/>
      <c r="BF133" s="58"/>
      <c r="BG133" s="59"/>
      <c r="BH133" s="58"/>
      <c r="BI133" s="114"/>
      <c r="BJ133" s="53"/>
      <c r="BK133" s="58"/>
      <c r="BL133" s="114"/>
      <c r="BM133" s="58"/>
      <c r="BN133" s="114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3"/>
      <c r="CL133" s="58"/>
      <c r="CM133" s="58"/>
      <c r="CN133" s="60"/>
      <c r="CO133" s="57"/>
      <c r="CP133" s="58"/>
      <c r="CQ133" s="60"/>
      <c r="CR133" s="57"/>
      <c r="CS133" s="58"/>
      <c r="CT133" s="59"/>
      <c r="CU133" s="58"/>
      <c r="CV133" s="59"/>
      <c r="CW133" s="58"/>
      <c r="CX133" s="59"/>
      <c r="CY133" s="58"/>
      <c r="CZ133" s="58"/>
      <c r="DA133" s="58"/>
      <c r="DB133" s="53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7"/>
      <c r="DO133" s="57"/>
      <c r="DP133" s="57"/>
      <c r="DQ133" s="76" t="str">
        <f t="shared" si="165"/>
        <v/>
      </c>
      <c r="DR133" s="53"/>
      <c r="DS133" s="46" t="b">
        <f t="shared" si="166"/>
        <v>0</v>
      </c>
      <c r="DT133" s="46" t="str">
        <f t="shared" si="167"/>
        <v/>
      </c>
      <c r="DU133" s="46" t="b">
        <f t="shared" si="168"/>
        <v>0</v>
      </c>
      <c r="DV133" s="46" t="b">
        <f t="shared" si="169"/>
        <v>0</v>
      </c>
      <c r="DW133" s="46" t="b">
        <f t="shared" si="170"/>
        <v>0</v>
      </c>
      <c r="DY133" s="46" t="b">
        <f t="shared" si="171"/>
        <v>0</v>
      </c>
      <c r="DZ133" s="46" t="b">
        <f t="shared" si="172"/>
        <v>0</v>
      </c>
      <c r="EB133" s="46" t="b">
        <f t="shared" si="173"/>
        <v>0</v>
      </c>
      <c r="EC133" s="46" t="b">
        <f t="shared" si="174"/>
        <v>0</v>
      </c>
      <c r="ED133" s="46" t="b">
        <f t="shared" si="175"/>
        <v>0</v>
      </c>
      <c r="EE133" s="46" t="b">
        <f t="shared" si="176"/>
        <v>0</v>
      </c>
      <c r="EF133" s="46" t="b">
        <f t="shared" si="177"/>
        <v>0</v>
      </c>
      <c r="EG133" s="46" t="b">
        <f t="shared" si="178"/>
        <v>0</v>
      </c>
      <c r="EH133" s="46" t="b">
        <f t="shared" si="179"/>
        <v>0</v>
      </c>
      <c r="EI133" s="46" t="b">
        <f t="shared" si="180"/>
        <v>0</v>
      </c>
      <c r="EK133" s="46" t="b">
        <f t="shared" si="181"/>
        <v>0</v>
      </c>
      <c r="EL133" s="46" t="b">
        <f t="shared" si="182"/>
        <v>0</v>
      </c>
      <c r="EM133" s="46" t="b">
        <f t="shared" si="183"/>
        <v>0</v>
      </c>
      <c r="EN133" s="46" t="b">
        <f t="shared" si="184"/>
        <v>0</v>
      </c>
      <c r="EO133" s="46" t="b">
        <f t="shared" si="185"/>
        <v>0</v>
      </c>
      <c r="EP133" s="46" t="b">
        <f t="shared" si="186"/>
        <v>0</v>
      </c>
      <c r="EQ133" s="46" t="b">
        <f t="shared" si="187"/>
        <v>0</v>
      </c>
      <c r="ER133" s="46" t="b">
        <f>OR(AA133='Tablas '!$T$4,AA133='Tablas '!$T$7,AA133='Tablas '!$T$8,AA133='Tablas '!$T$11)</f>
        <v>0</v>
      </c>
      <c r="ES133" s="46" t="str">
        <f t="shared" si="188"/>
        <v/>
      </c>
      <c r="ET133" s="46" t="str">
        <f t="shared" si="189"/>
        <v/>
      </c>
      <c r="EU133" s="46" t="str">
        <f t="shared" si="190"/>
        <v/>
      </c>
      <c r="EV133" s="46" t="b">
        <f t="shared" si="191"/>
        <v>0</v>
      </c>
      <c r="EW133" s="46" t="b">
        <f t="shared" si="192"/>
        <v>0</v>
      </c>
      <c r="EX133" s="46" t="b">
        <f t="shared" si="193"/>
        <v>0</v>
      </c>
      <c r="EY133" s="46" t="b">
        <f t="shared" si="194"/>
        <v>0</v>
      </c>
      <c r="EZ133" s="46" t="b">
        <f t="shared" si="195"/>
        <v>0</v>
      </c>
      <c r="FA133" s="46" t="b">
        <f t="shared" si="196"/>
        <v>0</v>
      </c>
      <c r="FB133" s="46" t="b">
        <f t="shared" si="197"/>
        <v>0</v>
      </c>
      <c r="FC133" s="46" t="str">
        <f t="shared" si="198"/>
        <v/>
      </c>
      <c r="FD133" s="46" t="str">
        <f t="shared" si="199"/>
        <v/>
      </c>
      <c r="FE133" s="46" t="b">
        <f t="shared" si="200"/>
        <v>0</v>
      </c>
      <c r="FF133" s="46" t="str">
        <f t="shared" si="201"/>
        <v/>
      </c>
      <c r="FG133" s="46" t="str">
        <f t="shared" si="202"/>
        <v/>
      </c>
      <c r="FH133" s="46" t="b">
        <f t="shared" si="203"/>
        <v>0</v>
      </c>
      <c r="FI133" s="46" t="str">
        <f t="shared" si="204"/>
        <v/>
      </c>
      <c r="FJ133" s="46" t="str">
        <f t="shared" si="205"/>
        <v/>
      </c>
      <c r="FK133" s="46" t="b">
        <f t="shared" si="206"/>
        <v>0</v>
      </c>
      <c r="FL133" s="46" t="str">
        <f t="shared" si="207"/>
        <v/>
      </c>
      <c r="FM133" s="46" t="str">
        <f t="shared" si="208"/>
        <v/>
      </c>
      <c r="FN133" s="46" t="b">
        <f t="shared" si="209"/>
        <v>0</v>
      </c>
      <c r="FO133" s="46" t="str">
        <f t="shared" si="210"/>
        <v/>
      </c>
      <c r="FP133" s="46" t="str">
        <f t="shared" si="211"/>
        <v/>
      </c>
      <c r="FQ133" s="46" t="b">
        <f t="shared" si="212"/>
        <v>0</v>
      </c>
      <c r="FR133" s="46" t="str">
        <f t="shared" si="213"/>
        <v/>
      </c>
      <c r="FS133" s="46" t="str">
        <f t="shared" si="214"/>
        <v/>
      </c>
      <c r="FT133" s="46" t="b">
        <f t="shared" si="215"/>
        <v>0</v>
      </c>
      <c r="FU133" s="46" t="str">
        <f t="shared" si="216"/>
        <v/>
      </c>
      <c r="FV133" s="46" t="str">
        <f t="shared" si="217"/>
        <v/>
      </c>
      <c r="FW133" s="46" t="b">
        <f t="shared" si="218"/>
        <v>0</v>
      </c>
      <c r="FX133" s="46" t="str">
        <f t="shared" si="219"/>
        <v/>
      </c>
      <c r="FY133" s="46" t="str">
        <f t="shared" si="220"/>
        <v/>
      </c>
      <c r="FZ133" s="46" t="b">
        <f t="shared" si="221"/>
        <v>0</v>
      </c>
      <c r="GA133" s="46" t="str">
        <f t="shared" si="222"/>
        <v/>
      </c>
      <c r="GB133" s="46" t="str">
        <f t="shared" si="223"/>
        <v/>
      </c>
      <c r="GC133" s="46" t="b">
        <f t="shared" si="224"/>
        <v>0</v>
      </c>
      <c r="GD133" s="46" t="str">
        <f t="shared" si="225"/>
        <v/>
      </c>
      <c r="GE133" s="46" t="str">
        <f t="shared" si="226"/>
        <v/>
      </c>
      <c r="GF133" s="46" t="b">
        <f t="shared" si="227"/>
        <v>0</v>
      </c>
      <c r="GG133" s="46" t="b">
        <f t="shared" si="228"/>
        <v>0</v>
      </c>
      <c r="GH133" s="46" t="str">
        <f t="shared" si="229"/>
        <v/>
      </c>
      <c r="GI133" s="46" t="str">
        <f t="shared" si="230"/>
        <v/>
      </c>
      <c r="GJ133" s="46" t="str">
        <f t="shared" si="231"/>
        <v/>
      </c>
      <c r="GK133" s="46" t="b">
        <f t="shared" si="232"/>
        <v>0</v>
      </c>
      <c r="GL133" s="46" t="str">
        <f t="shared" si="233"/>
        <v/>
      </c>
      <c r="GM133" s="46" t="str">
        <f t="shared" si="234"/>
        <v/>
      </c>
      <c r="GN133" s="46" t="str">
        <f t="shared" si="235"/>
        <v/>
      </c>
      <c r="GO133" s="46" t="b">
        <f t="shared" si="236"/>
        <v>0</v>
      </c>
      <c r="GP133" s="46" t="str">
        <f t="shared" si="237"/>
        <v/>
      </c>
      <c r="GQ133" s="46" t="str">
        <f t="shared" si="238"/>
        <v/>
      </c>
      <c r="GR133" s="46" t="b">
        <f t="shared" si="239"/>
        <v>0</v>
      </c>
      <c r="GS133" s="46" t="str">
        <f t="shared" si="240"/>
        <v/>
      </c>
      <c r="GT133" s="46" t="str">
        <f t="shared" si="241"/>
        <v/>
      </c>
      <c r="GU133" s="46" t="b">
        <f t="shared" si="242"/>
        <v>0</v>
      </c>
      <c r="GV133" s="46" t="b">
        <f t="shared" si="243"/>
        <v>0</v>
      </c>
      <c r="GW133" s="46" t="b">
        <f t="shared" si="244"/>
        <v>0</v>
      </c>
      <c r="GX133" s="46" t="b">
        <f t="shared" si="245"/>
        <v>0</v>
      </c>
      <c r="GY133" s="46" t="b">
        <f t="shared" si="246"/>
        <v>0</v>
      </c>
      <c r="GZ133" s="46" t="b">
        <f t="shared" si="247"/>
        <v>0</v>
      </c>
      <c r="HA133" s="46" t="b">
        <f t="shared" si="248"/>
        <v>0</v>
      </c>
      <c r="HB133" s="46" t="b">
        <f t="shared" si="249"/>
        <v>0</v>
      </c>
      <c r="HC133" s="46" t="b">
        <f t="shared" si="250"/>
        <v>0</v>
      </c>
      <c r="HD133" s="46" t="b">
        <f t="shared" si="251"/>
        <v>0</v>
      </c>
      <c r="HE133" s="46" t="b">
        <f t="shared" si="252"/>
        <v>0</v>
      </c>
      <c r="HF133" s="46" t="b">
        <f t="shared" si="253"/>
        <v>0</v>
      </c>
      <c r="HG133" s="46" t="b">
        <f t="shared" si="254"/>
        <v>0</v>
      </c>
      <c r="HH133" s="46" t="b">
        <f t="shared" si="255"/>
        <v>0</v>
      </c>
      <c r="HI133" s="46" t="b">
        <f t="shared" si="256"/>
        <v>0</v>
      </c>
      <c r="HJ133" s="46" t="b">
        <f t="shared" si="257"/>
        <v>0</v>
      </c>
      <c r="HK133" s="46" t="b">
        <f t="shared" si="258"/>
        <v>0</v>
      </c>
      <c r="HL133" s="46" t="b">
        <f t="shared" si="259"/>
        <v>0</v>
      </c>
      <c r="HM133" s="46" t="b">
        <f t="shared" si="260"/>
        <v>0</v>
      </c>
      <c r="HN133" s="46" t="b">
        <f t="shared" si="261"/>
        <v>0</v>
      </c>
      <c r="HO133" s="46" t="b">
        <f t="shared" si="262"/>
        <v>0</v>
      </c>
      <c r="HP133" s="46" t="b">
        <f t="shared" si="263"/>
        <v>0</v>
      </c>
      <c r="HQ133" s="46" t="str">
        <f t="shared" si="264"/>
        <v/>
      </c>
      <c r="HR133" s="46" t="str">
        <f t="shared" si="265"/>
        <v/>
      </c>
      <c r="HS133" s="46" t="str">
        <f t="shared" si="266"/>
        <v/>
      </c>
      <c r="HT133" s="46" t="b">
        <f t="shared" si="267"/>
        <v>0</v>
      </c>
      <c r="HU133" s="46" t="b">
        <f t="shared" si="268"/>
        <v>0</v>
      </c>
      <c r="HV133" s="46" t="b">
        <f t="shared" si="269"/>
        <v>0</v>
      </c>
      <c r="HW133" s="46" t="b">
        <f t="shared" si="270"/>
        <v>0</v>
      </c>
      <c r="HX133" s="46" t="b">
        <f t="shared" si="271"/>
        <v>0</v>
      </c>
      <c r="HY133" s="46" t="b">
        <f t="shared" si="272"/>
        <v>0</v>
      </c>
      <c r="HZ133" s="46" t="b">
        <f t="shared" si="273"/>
        <v>0</v>
      </c>
      <c r="IA133" s="46" t="str">
        <f t="shared" si="274"/>
        <v/>
      </c>
      <c r="IB133" s="46" t="str">
        <f t="shared" si="275"/>
        <v/>
      </c>
      <c r="IC133" s="46" t="str">
        <f t="shared" si="276"/>
        <v/>
      </c>
      <c r="ID133" s="46" t="str">
        <f t="shared" si="277"/>
        <v/>
      </c>
      <c r="IE133" s="46" t="b">
        <f t="shared" si="278"/>
        <v>0</v>
      </c>
      <c r="IF133" s="46" t="str">
        <f t="shared" si="279"/>
        <v/>
      </c>
      <c r="IG133" s="46" t="str">
        <f t="shared" si="280"/>
        <v/>
      </c>
      <c r="IH133" s="46" t="b">
        <f t="shared" si="281"/>
        <v>0</v>
      </c>
      <c r="II133" s="46" t="b">
        <f t="shared" si="282"/>
        <v>0</v>
      </c>
      <c r="IJ133" s="46" t="b">
        <f t="shared" si="283"/>
        <v>0</v>
      </c>
      <c r="IK133" s="46" t="str">
        <f t="shared" si="284"/>
        <v/>
      </c>
      <c r="IL133" s="46" t="str">
        <f t="shared" si="285"/>
        <v/>
      </c>
      <c r="IM133" s="46" t="b">
        <f t="shared" si="286"/>
        <v>0</v>
      </c>
      <c r="IN133" s="46" t="b">
        <f t="shared" si="287"/>
        <v>0</v>
      </c>
      <c r="IO133" s="46" t="b">
        <f t="shared" si="288"/>
        <v>0</v>
      </c>
      <c r="IP133" s="46" t="b">
        <f t="shared" si="289"/>
        <v>0</v>
      </c>
      <c r="IQ133" s="46" t="b">
        <f t="shared" si="290"/>
        <v>0</v>
      </c>
      <c r="IR133" s="46" t="b">
        <f t="shared" si="291"/>
        <v>0</v>
      </c>
      <c r="IS133" s="46" t="b">
        <f t="shared" si="292"/>
        <v>0</v>
      </c>
      <c r="IT133" s="46" t="b">
        <f t="shared" si="293"/>
        <v>0</v>
      </c>
      <c r="IU133" s="46" t="b">
        <f t="shared" si="294"/>
        <v>0</v>
      </c>
      <c r="IV133" s="46" t="b">
        <f t="shared" si="295"/>
        <v>0</v>
      </c>
      <c r="IW133" s="46" t="b">
        <f t="shared" si="296"/>
        <v>0</v>
      </c>
      <c r="IX133" s="46" t="b">
        <f t="shared" si="297"/>
        <v>0</v>
      </c>
      <c r="IY133" s="46" t="b">
        <f t="shared" si="298"/>
        <v>0</v>
      </c>
    </row>
    <row r="134" spans="2:259" x14ac:dyDescent="0.3">
      <c r="B134" s="48">
        <v>122</v>
      </c>
      <c r="C134" s="61" t="str">
        <f t="shared" si="164"/>
        <v/>
      </c>
      <c r="D134" s="53"/>
      <c r="E134" s="52"/>
      <c r="F134" s="112"/>
      <c r="G134" s="52"/>
      <c r="H134" s="53"/>
      <c r="I134" s="52"/>
      <c r="J134" s="52"/>
      <c r="K134" s="53"/>
      <c r="L134" s="55"/>
      <c r="M134" s="108"/>
      <c r="N134" s="56"/>
      <c r="O134" s="52"/>
      <c r="P134" s="52"/>
      <c r="Q134" s="52"/>
      <c r="R134" s="52"/>
      <c r="S134" s="52"/>
      <c r="T134" s="53"/>
      <c r="U134" s="52"/>
      <c r="V134" s="52"/>
      <c r="W134" s="55"/>
      <c r="X134" s="55"/>
      <c r="Y134" s="52"/>
      <c r="Z134" s="55"/>
      <c r="AA134" s="52"/>
      <c r="AB134" s="53"/>
      <c r="AC134" s="53"/>
      <c r="AD134" s="53"/>
      <c r="AE134" s="57"/>
      <c r="AF134" s="113"/>
      <c r="AG134" s="57"/>
      <c r="AH134" s="58"/>
      <c r="AI134" s="58"/>
      <c r="AJ134" s="58"/>
      <c r="AK134" s="114"/>
      <c r="AL134" s="58"/>
      <c r="AM134" s="114"/>
      <c r="AN134" s="58"/>
      <c r="AO134" s="114"/>
      <c r="AP134" s="58"/>
      <c r="AQ134" s="114"/>
      <c r="AR134" s="58"/>
      <c r="AS134" s="114"/>
      <c r="AT134" s="58"/>
      <c r="AU134" s="114"/>
      <c r="AV134" s="58"/>
      <c r="AW134" s="114"/>
      <c r="AX134" s="58"/>
      <c r="AY134" s="114"/>
      <c r="AZ134" s="58"/>
      <c r="BA134" s="114"/>
      <c r="BB134" s="58"/>
      <c r="BC134" s="114"/>
      <c r="BD134" s="58"/>
      <c r="BE134" s="58"/>
      <c r="BF134" s="58"/>
      <c r="BG134" s="59"/>
      <c r="BH134" s="58"/>
      <c r="BI134" s="114"/>
      <c r="BJ134" s="53"/>
      <c r="BK134" s="58"/>
      <c r="BL134" s="114"/>
      <c r="BM134" s="58"/>
      <c r="BN134" s="114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3"/>
      <c r="CL134" s="58"/>
      <c r="CM134" s="58"/>
      <c r="CN134" s="60"/>
      <c r="CO134" s="57"/>
      <c r="CP134" s="58"/>
      <c r="CQ134" s="60"/>
      <c r="CR134" s="57"/>
      <c r="CS134" s="58"/>
      <c r="CT134" s="59"/>
      <c r="CU134" s="58"/>
      <c r="CV134" s="59"/>
      <c r="CW134" s="58"/>
      <c r="CX134" s="59"/>
      <c r="CY134" s="58"/>
      <c r="CZ134" s="58"/>
      <c r="DA134" s="58"/>
      <c r="DB134" s="53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7"/>
      <c r="DO134" s="57"/>
      <c r="DP134" s="57"/>
      <c r="DQ134" s="76" t="str">
        <f t="shared" si="165"/>
        <v/>
      </c>
      <c r="DR134" s="53"/>
      <c r="DS134" s="46" t="b">
        <f t="shared" si="166"/>
        <v>0</v>
      </c>
      <c r="DT134" s="46" t="str">
        <f t="shared" si="167"/>
        <v/>
      </c>
      <c r="DU134" s="46" t="b">
        <f t="shared" si="168"/>
        <v>0</v>
      </c>
      <c r="DV134" s="46" t="b">
        <f t="shared" si="169"/>
        <v>0</v>
      </c>
      <c r="DW134" s="46" t="b">
        <f t="shared" si="170"/>
        <v>0</v>
      </c>
      <c r="DY134" s="46" t="b">
        <f t="shared" si="171"/>
        <v>0</v>
      </c>
      <c r="DZ134" s="46" t="b">
        <f t="shared" si="172"/>
        <v>0</v>
      </c>
      <c r="EB134" s="46" t="b">
        <f t="shared" si="173"/>
        <v>0</v>
      </c>
      <c r="EC134" s="46" t="b">
        <f t="shared" si="174"/>
        <v>0</v>
      </c>
      <c r="ED134" s="46" t="b">
        <f t="shared" si="175"/>
        <v>0</v>
      </c>
      <c r="EE134" s="46" t="b">
        <f t="shared" si="176"/>
        <v>0</v>
      </c>
      <c r="EF134" s="46" t="b">
        <f t="shared" si="177"/>
        <v>0</v>
      </c>
      <c r="EG134" s="46" t="b">
        <f t="shared" si="178"/>
        <v>0</v>
      </c>
      <c r="EH134" s="46" t="b">
        <f t="shared" si="179"/>
        <v>0</v>
      </c>
      <c r="EI134" s="46" t="b">
        <f t="shared" si="180"/>
        <v>0</v>
      </c>
      <c r="EK134" s="46" t="b">
        <f t="shared" si="181"/>
        <v>0</v>
      </c>
      <c r="EL134" s="46" t="b">
        <f t="shared" si="182"/>
        <v>0</v>
      </c>
      <c r="EM134" s="46" t="b">
        <f t="shared" si="183"/>
        <v>0</v>
      </c>
      <c r="EN134" s="46" t="b">
        <f t="shared" si="184"/>
        <v>0</v>
      </c>
      <c r="EO134" s="46" t="b">
        <f t="shared" si="185"/>
        <v>0</v>
      </c>
      <c r="EP134" s="46" t="b">
        <f t="shared" si="186"/>
        <v>0</v>
      </c>
      <c r="EQ134" s="46" t="b">
        <f t="shared" si="187"/>
        <v>0</v>
      </c>
      <c r="ER134" s="46" t="b">
        <f>OR(AA134='Tablas '!$T$4,AA134='Tablas '!$T$7,AA134='Tablas '!$T$8,AA134='Tablas '!$T$11)</f>
        <v>0</v>
      </c>
      <c r="ES134" s="46" t="str">
        <f t="shared" si="188"/>
        <v/>
      </c>
      <c r="ET134" s="46" t="str">
        <f t="shared" si="189"/>
        <v/>
      </c>
      <c r="EU134" s="46" t="str">
        <f t="shared" si="190"/>
        <v/>
      </c>
      <c r="EV134" s="46" t="b">
        <f t="shared" si="191"/>
        <v>0</v>
      </c>
      <c r="EW134" s="46" t="b">
        <f t="shared" si="192"/>
        <v>0</v>
      </c>
      <c r="EX134" s="46" t="b">
        <f t="shared" si="193"/>
        <v>0</v>
      </c>
      <c r="EY134" s="46" t="b">
        <f t="shared" si="194"/>
        <v>0</v>
      </c>
      <c r="EZ134" s="46" t="b">
        <f t="shared" si="195"/>
        <v>0</v>
      </c>
      <c r="FA134" s="46" t="b">
        <f t="shared" si="196"/>
        <v>0</v>
      </c>
      <c r="FB134" s="46" t="b">
        <f t="shared" si="197"/>
        <v>0</v>
      </c>
      <c r="FC134" s="46" t="str">
        <f t="shared" si="198"/>
        <v/>
      </c>
      <c r="FD134" s="46" t="str">
        <f t="shared" si="199"/>
        <v/>
      </c>
      <c r="FE134" s="46" t="b">
        <f t="shared" si="200"/>
        <v>0</v>
      </c>
      <c r="FF134" s="46" t="str">
        <f t="shared" si="201"/>
        <v/>
      </c>
      <c r="FG134" s="46" t="str">
        <f t="shared" si="202"/>
        <v/>
      </c>
      <c r="FH134" s="46" t="b">
        <f t="shared" si="203"/>
        <v>0</v>
      </c>
      <c r="FI134" s="46" t="str">
        <f t="shared" si="204"/>
        <v/>
      </c>
      <c r="FJ134" s="46" t="str">
        <f t="shared" si="205"/>
        <v/>
      </c>
      <c r="FK134" s="46" t="b">
        <f t="shared" si="206"/>
        <v>0</v>
      </c>
      <c r="FL134" s="46" t="str">
        <f t="shared" si="207"/>
        <v/>
      </c>
      <c r="FM134" s="46" t="str">
        <f t="shared" si="208"/>
        <v/>
      </c>
      <c r="FN134" s="46" t="b">
        <f t="shared" si="209"/>
        <v>0</v>
      </c>
      <c r="FO134" s="46" t="str">
        <f t="shared" si="210"/>
        <v/>
      </c>
      <c r="FP134" s="46" t="str">
        <f t="shared" si="211"/>
        <v/>
      </c>
      <c r="FQ134" s="46" t="b">
        <f t="shared" si="212"/>
        <v>0</v>
      </c>
      <c r="FR134" s="46" t="str">
        <f t="shared" si="213"/>
        <v/>
      </c>
      <c r="FS134" s="46" t="str">
        <f t="shared" si="214"/>
        <v/>
      </c>
      <c r="FT134" s="46" t="b">
        <f t="shared" si="215"/>
        <v>0</v>
      </c>
      <c r="FU134" s="46" t="str">
        <f t="shared" si="216"/>
        <v/>
      </c>
      <c r="FV134" s="46" t="str">
        <f t="shared" si="217"/>
        <v/>
      </c>
      <c r="FW134" s="46" t="b">
        <f t="shared" si="218"/>
        <v>0</v>
      </c>
      <c r="FX134" s="46" t="str">
        <f t="shared" si="219"/>
        <v/>
      </c>
      <c r="FY134" s="46" t="str">
        <f t="shared" si="220"/>
        <v/>
      </c>
      <c r="FZ134" s="46" t="b">
        <f t="shared" si="221"/>
        <v>0</v>
      </c>
      <c r="GA134" s="46" t="str">
        <f t="shared" si="222"/>
        <v/>
      </c>
      <c r="GB134" s="46" t="str">
        <f t="shared" si="223"/>
        <v/>
      </c>
      <c r="GC134" s="46" t="b">
        <f t="shared" si="224"/>
        <v>0</v>
      </c>
      <c r="GD134" s="46" t="str">
        <f t="shared" si="225"/>
        <v/>
      </c>
      <c r="GE134" s="46" t="str">
        <f t="shared" si="226"/>
        <v/>
      </c>
      <c r="GF134" s="46" t="b">
        <f t="shared" si="227"/>
        <v>0</v>
      </c>
      <c r="GG134" s="46" t="b">
        <f t="shared" si="228"/>
        <v>0</v>
      </c>
      <c r="GH134" s="46" t="str">
        <f t="shared" si="229"/>
        <v/>
      </c>
      <c r="GI134" s="46" t="str">
        <f t="shared" si="230"/>
        <v/>
      </c>
      <c r="GJ134" s="46" t="str">
        <f t="shared" si="231"/>
        <v/>
      </c>
      <c r="GK134" s="46" t="b">
        <f t="shared" si="232"/>
        <v>0</v>
      </c>
      <c r="GL134" s="46" t="str">
        <f t="shared" si="233"/>
        <v/>
      </c>
      <c r="GM134" s="46" t="str">
        <f t="shared" si="234"/>
        <v/>
      </c>
      <c r="GN134" s="46" t="str">
        <f t="shared" si="235"/>
        <v/>
      </c>
      <c r="GO134" s="46" t="b">
        <f t="shared" si="236"/>
        <v>0</v>
      </c>
      <c r="GP134" s="46" t="str">
        <f t="shared" si="237"/>
        <v/>
      </c>
      <c r="GQ134" s="46" t="str">
        <f t="shared" si="238"/>
        <v/>
      </c>
      <c r="GR134" s="46" t="b">
        <f t="shared" si="239"/>
        <v>0</v>
      </c>
      <c r="GS134" s="46" t="str">
        <f t="shared" si="240"/>
        <v/>
      </c>
      <c r="GT134" s="46" t="str">
        <f t="shared" si="241"/>
        <v/>
      </c>
      <c r="GU134" s="46" t="b">
        <f t="shared" si="242"/>
        <v>0</v>
      </c>
      <c r="GV134" s="46" t="b">
        <f t="shared" si="243"/>
        <v>0</v>
      </c>
      <c r="GW134" s="46" t="b">
        <f t="shared" si="244"/>
        <v>0</v>
      </c>
      <c r="GX134" s="46" t="b">
        <f t="shared" si="245"/>
        <v>0</v>
      </c>
      <c r="GY134" s="46" t="b">
        <f t="shared" si="246"/>
        <v>0</v>
      </c>
      <c r="GZ134" s="46" t="b">
        <f t="shared" si="247"/>
        <v>0</v>
      </c>
      <c r="HA134" s="46" t="b">
        <f t="shared" si="248"/>
        <v>0</v>
      </c>
      <c r="HB134" s="46" t="b">
        <f t="shared" si="249"/>
        <v>0</v>
      </c>
      <c r="HC134" s="46" t="b">
        <f t="shared" si="250"/>
        <v>0</v>
      </c>
      <c r="HD134" s="46" t="b">
        <f t="shared" si="251"/>
        <v>0</v>
      </c>
      <c r="HE134" s="46" t="b">
        <f t="shared" si="252"/>
        <v>0</v>
      </c>
      <c r="HF134" s="46" t="b">
        <f t="shared" si="253"/>
        <v>0</v>
      </c>
      <c r="HG134" s="46" t="b">
        <f t="shared" si="254"/>
        <v>0</v>
      </c>
      <c r="HH134" s="46" t="b">
        <f t="shared" si="255"/>
        <v>0</v>
      </c>
      <c r="HI134" s="46" t="b">
        <f t="shared" si="256"/>
        <v>0</v>
      </c>
      <c r="HJ134" s="46" t="b">
        <f t="shared" si="257"/>
        <v>0</v>
      </c>
      <c r="HK134" s="46" t="b">
        <f t="shared" si="258"/>
        <v>0</v>
      </c>
      <c r="HL134" s="46" t="b">
        <f t="shared" si="259"/>
        <v>0</v>
      </c>
      <c r="HM134" s="46" t="b">
        <f t="shared" si="260"/>
        <v>0</v>
      </c>
      <c r="HN134" s="46" t="b">
        <f t="shared" si="261"/>
        <v>0</v>
      </c>
      <c r="HO134" s="46" t="b">
        <f t="shared" si="262"/>
        <v>0</v>
      </c>
      <c r="HP134" s="46" t="b">
        <f t="shared" si="263"/>
        <v>0</v>
      </c>
      <c r="HQ134" s="46" t="str">
        <f t="shared" si="264"/>
        <v/>
      </c>
      <c r="HR134" s="46" t="str">
        <f t="shared" si="265"/>
        <v/>
      </c>
      <c r="HS134" s="46" t="str">
        <f t="shared" si="266"/>
        <v/>
      </c>
      <c r="HT134" s="46" t="b">
        <f t="shared" si="267"/>
        <v>0</v>
      </c>
      <c r="HU134" s="46" t="b">
        <f t="shared" si="268"/>
        <v>0</v>
      </c>
      <c r="HV134" s="46" t="b">
        <f t="shared" si="269"/>
        <v>0</v>
      </c>
      <c r="HW134" s="46" t="b">
        <f t="shared" si="270"/>
        <v>0</v>
      </c>
      <c r="HX134" s="46" t="b">
        <f t="shared" si="271"/>
        <v>0</v>
      </c>
      <c r="HY134" s="46" t="b">
        <f t="shared" si="272"/>
        <v>0</v>
      </c>
      <c r="HZ134" s="46" t="b">
        <f t="shared" si="273"/>
        <v>0</v>
      </c>
      <c r="IA134" s="46" t="str">
        <f t="shared" si="274"/>
        <v/>
      </c>
      <c r="IB134" s="46" t="str">
        <f t="shared" si="275"/>
        <v/>
      </c>
      <c r="IC134" s="46" t="str">
        <f t="shared" si="276"/>
        <v/>
      </c>
      <c r="ID134" s="46" t="str">
        <f t="shared" si="277"/>
        <v/>
      </c>
      <c r="IE134" s="46" t="b">
        <f t="shared" si="278"/>
        <v>0</v>
      </c>
      <c r="IF134" s="46" t="str">
        <f t="shared" si="279"/>
        <v/>
      </c>
      <c r="IG134" s="46" t="str">
        <f t="shared" si="280"/>
        <v/>
      </c>
      <c r="IH134" s="46" t="b">
        <f t="shared" si="281"/>
        <v>0</v>
      </c>
      <c r="II134" s="46" t="b">
        <f t="shared" si="282"/>
        <v>0</v>
      </c>
      <c r="IJ134" s="46" t="b">
        <f t="shared" si="283"/>
        <v>0</v>
      </c>
      <c r="IK134" s="46" t="str">
        <f t="shared" si="284"/>
        <v/>
      </c>
      <c r="IL134" s="46" t="str">
        <f t="shared" si="285"/>
        <v/>
      </c>
      <c r="IM134" s="46" t="b">
        <f t="shared" si="286"/>
        <v>0</v>
      </c>
      <c r="IN134" s="46" t="b">
        <f t="shared" si="287"/>
        <v>0</v>
      </c>
      <c r="IO134" s="46" t="b">
        <f t="shared" si="288"/>
        <v>0</v>
      </c>
      <c r="IP134" s="46" t="b">
        <f t="shared" si="289"/>
        <v>0</v>
      </c>
      <c r="IQ134" s="46" t="b">
        <f t="shared" si="290"/>
        <v>0</v>
      </c>
      <c r="IR134" s="46" t="b">
        <f t="shared" si="291"/>
        <v>0</v>
      </c>
      <c r="IS134" s="46" t="b">
        <f t="shared" si="292"/>
        <v>0</v>
      </c>
      <c r="IT134" s="46" t="b">
        <f t="shared" si="293"/>
        <v>0</v>
      </c>
      <c r="IU134" s="46" t="b">
        <f t="shared" si="294"/>
        <v>0</v>
      </c>
      <c r="IV134" s="46" t="b">
        <f t="shared" si="295"/>
        <v>0</v>
      </c>
      <c r="IW134" s="46" t="b">
        <f t="shared" si="296"/>
        <v>0</v>
      </c>
      <c r="IX134" s="46" t="b">
        <f t="shared" si="297"/>
        <v>0</v>
      </c>
      <c r="IY134" s="46" t="b">
        <f t="shared" si="298"/>
        <v>0</v>
      </c>
    </row>
    <row r="135" spans="2:259" x14ac:dyDescent="0.3">
      <c r="B135" s="48">
        <v>123</v>
      </c>
      <c r="C135" s="61" t="str">
        <f t="shared" si="164"/>
        <v/>
      </c>
      <c r="D135" s="53"/>
      <c r="E135" s="52"/>
      <c r="F135" s="112"/>
      <c r="G135" s="52"/>
      <c r="H135" s="53"/>
      <c r="I135" s="52"/>
      <c r="J135" s="52"/>
      <c r="K135" s="53"/>
      <c r="L135" s="55"/>
      <c r="M135" s="108"/>
      <c r="N135" s="56"/>
      <c r="O135" s="52"/>
      <c r="P135" s="52"/>
      <c r="Q135" s="52"/>
      <c r="R135" s="52"/>
      <c r="S135" s="52"/>
      <c r="T135" s="53"/>
      <c r="U135" s="52"/>
      <c r="V135" s="52"/>
      <c r="W135" s="55"/>
      <c r="X135" s="55"/>
      <c r="Y135" s="52"/>
      <c r="Z135" s="55"/>
      <c r="AA135" s="52"/>
      <c r="AB135" s="53"/>
      <c r="AC135" s="53"/>
      <c r="AD135" s="53"/>
      <c r="AE135" s="57"/>
      <c r="AF135" s="113"/>
      <c r="AG135" s="57"/>
      <c r="AH135" s="58"/>
      <c r="AI135" s="58"/>
      <c r="AJ135" s="58"/>
      <c r="AK135" s="114"/>
      <c r="AL135" s="58"/>
      <c r="AM135" s="114"/>
      <c r="AN135" s="58"/>
      <c r="AO135" s="114"/>
      <c r="AP135" s="58"/>
      <c r="AQ135" s="114"/>
      <c r="AR135" s="58"/>
      <c r="AS135" s="114"/>
      <c r="AT135" s="58"/>
      <c r="AU135" s="114"/>
      <c r="AV135" s="58"/>
      <c r="AW135" s="114"/>
      <c r="AX135" s="58"/>
      <c r="AY135" s="114"/>
      <c r="AZ135" s="58"/>
      <c r="BA135" s="114"/>
      <c r="BB135" s="58"/>
      <c r="BC135" s="114"/>
      <c r="BD135" s="58"/>
      <c r="BE135" s="58"/>
      <c r="BF135" s="58"/>
      <c r="BG135" s="59"/>
      <c r="BH135" s="58"/>
      <c r="BI135" s="114"/>
      <c r="BJ135" s="53"/>
      <c r="BK135" s="58"/>
      <c r="BL135" s="114"/>
      <c r="BM135" s="58"/>
      <c r="BN135" s="114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3"/>
      <c r="CL135" s="58"/>
      <c r="CM135" s="58"/>
      <c r="CN135" s="60"/>
      <c r="CO135" s="57"/>
      <c r="CP135" s="58"/>
      <c r="CQ135" s="60"/>
      <c r="CR135" s="57"/>
      <c r="CS135" s="58"/>
      <c r="CT135" s="59"/>
      <c r="CU135" s="58"/>
      <c r="CV135" s="59"/>
      <c r="CW135" s="58"/>
      <c r="CX135" s="59"/>
      <c r="CY135" s="58"/>
      <c r="CZ135" s="58"/>
      <c r="DA135" s="58"/>
      <c r="DB135" s="53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7"/>
      <c r="DO135" s="57"/>
      <c r="DP135" s="57"/>
      <c r="DQ135" s="76" t="str">
        <f t="shared" si="165"/>
        <v/>
      </c>
      <c r="DR135" s="53"/>
      <c r="DS135" s="46" t="b">
        <f t="shared" si="166"/>
        <v>0</v>
      </c>
      <c r="DT135" s="46" t="str">
        <f t="shared" si="167"/>
        <v/>
      </c>
      <c r="DU135" s="46" t="b">
        <f t="shared" si="168"/>
        <v>0</v>
      </c>
      <c r="DV135" s="46" t="b">
        <f t="shared" si="169"/>
        <v>0</v>
      </c>
      <c r="DW135" s="46" t="b">
        <f t="shared" si="170"/>
        <v>0</v>
      </c>
      <c r="DY135" s="46" t="b">
        <f t="shared" si="171"/>
        <v>0</v>
      </c>
      <c r="DZ135" s="46" t="b">
        <f t="shared" si="172"/>
        <v>0</v>
      </c>
      <c r="EB135" s="46" t="b">
        <f t="shared" si="173"/>
        <v>0</v>
      </c>
      <c r="EC135" s="46" t="b">
        <f t="shared" si="174"/>
        <v>0</v>
      </c>
      <c r="ED135" s="46" t="b">
        <f t="shared" si="175"/>
        <v>0</v>
      </c>
      <c r="EE135" s="46" t="b">
        <f t="shared" si="176"/>
        <v>0</v>
      </c>
      <c r="EF135" s="46" t="b">
        <f t="shared" si="177"/>
        <v>0</v>
      </c>
      <c r="EG135" s="46" t="b">
        <f t="shared" si="178"/>
        <v>0</v>
      </c>
      <c r="EH135" s="46" t="b">
        <f t="shared" si="179"/>
        <v>0</v>
      </c>
      <c r="EI135" s="46" t="b">
        <f t="shared" si="180"/>
        <v>0</v>
      </c>
      <c r="EK135" s="46" t="b">
        <f t="shared" si="181"/>
        <v>0</v>
      </c>
      <c r="EL135" s="46" t="b">
        <f t="shared" si="182"/>
        <v>0</v>
      </c>
      <c r="EM135" s="46" t="b">
        <f t="shared" si="183"/>
        <v>0</v>
      </c>
      <c r="EN135" s="46" t="b">
        <f t="shared" si="184"/>
        <v>0</v>
      </c>
      <c r="EO135" s="46" t="b">
        <f t="shared" si="185"/>
        <v>0</v>
      </c>
      <c r="EP135" s="46" t="b">
        <f t="shared" si="186"/>
        <v>0</v>
      </c>
      <c r="EQ135" s="46" t="b">
        <f t="shared" si="187"/>
        <v>0</v>
      </c>
      <c r="ER135" s="46" t="b">
        <f>OR(AA135='Tablas '!$T$4,AA135='Tablas '!$T$7,AA135='Tablas '!$T$8,AA135='Tablas '!$T$11)</f>
        <v>0</v>
      </c>
      <c r="ES135" s="46" t="str">
        <f t="shared" si="188"/>
        <v/>
      </c>
      <c r="ET135" s="46" t="str">
        <f t="shared" si="189"/>
        <v/>
      </c>
      <c r="EU135" s="46" t="str">
        <f t="shared" si="190"/>
        <v/>
      </c>
      <c r="EV135" s="46" t="b">
        <f t="shared" si="191"/>
        <v>0</v>
      </c>
      <c r="EW135" s="46" t="b">
        <f t="shared" si="192"/>
        <v>0</v>
      </c>
      <c r="EX135" s="46" t="b">
        <f t="shared" si="193"/>
        <v>0</v>
      </c>
      <c r="EY135" s="46" t="b">
        <f t="shared" si="194"/>
        <v>0</v>
      </c>
      <c r="EZ135" s="46" t="b">
        <f t="shared" si="195"/>
        <v>0</v>
      </c>
      <c r="FA135" s="46" t="b">
        <f t="shared" si="196"/>
        <v>0</v>
      </c>
      <c r="FB135" s="46" t="b">
        <f t="shared" si="197"/>
        <v>0</v>
      </c>
      <c r="FC135" s="46" t="str">
        <f t="shared" si="198"/>
        <v/>
      </c>
      <c r="FD135" s="46" t="str">
        <f t="shared" si="199"/>
        <v/>
      </c>
      <c r="FE135" s="46" t="b">
        <f t="shared" si="200"/>
        <v>0</v>
      </c>
      <c r="FF135" s="46" t="str">
        <f t="shared" si="201"/>
        <v/>
      </c>
      <c r="FG135" s="46" t="str">
        <f t="shared" si="202"/>
        <v/>
      </c>
      <c r="FH135" s="46" t="b">
        <f t="shared" si="203"/>
        <v>0</v>
      </c>
      <c r="FI135" s="46" t="str">
        <f t="shared" si="204"/>
        <v/>
      </c>
      <c r="FJ135" s="46" t="str">
        <f t="shared" si="205"/>
        <v/>
      </c>
      <c r="FK135" s="46" t="b">
        <f t="shared" si="206"/>
        <v>0</v>
      </c>
      <c r="FL135" s="46" t="str">
        <f t="shared" si="207"/>
        <v/>
      </c>
      <c r="FM135" s="46" t="str">
        <f t="shared" si="208"/>
        <v/>
      </c>
      <c r="FN135" s="46" t="b">
        <f t="shared" si="209"/>
        <v>0</v>
      </c>
      <c r="FO135" s="46" t="str">
        <f t="shared" si="210"/>
        <v/>
      </c>
      <c r="FP135" s="46" t="str">
        <f t="shared" si="211"/>
        <v/>
      </c>
      <c r="FQ135" s="46" t="b">
        <f t="shared" si="212"/>
        <v>0</v>
      </c>
      <c r="FR135" s="46" t="str">
        <f t="shared" si="213"/>
        <v/>
      </c>
      <c r="FS135" s="46" t="str">
        <f t="shared" si="214"/>
        <v/>
      </c>
      <c r="FT135" s="46" t="b">
        <f t="shared" si="215"/>
        <v>0</v>
      </c>
      <c r="FU135" s="46" t="str">
        <f t="shared" si="216"/>
        <v/>
      </c>
      <c r="FV135" s="46" t="str">
        <f t="shared" si="217"/>
        <v/>
      </c>
      <c r="FW135" s="46" t="b">
        <f t="shared" si="218"/>
        <v>0</v>
      </c>
      <c r="FX135" s="46" t="str">
        <f t="shared" si="219"/>
        <v/>
      </c>
      <c r="FY135" s="46" t="str">
        <f t="shared" si="220"/>
        <v/>
      </c>
      <c r="FZ135" s="46" t="b">
        <f t="shared" si="221"/>
        <v>0</v>
      </c>
      <c r="GA135" s="46" t="str">
        <f t="shared" si="222"/>
        <v/>
      </c>
      <c r="GB135" s="46" t="str">
        <f t="shared" si="223"/>
        <v/>
      </c>
      <c r="GC135" s="46" t="b">
        <f t="shared" si="224"/>
        <v>0</v>
      </c>
      <c r="GD135" s="46" t="str">
        <f t="shared" si="225"/>
        <v/>
      </c>
      <c r="GE135" s="46" t="str">
        <f t="shared" si="226"/>
        <v/>
      </c>
      <c r="GF135" s="46" t="b">
        <f t="shared" si="227"/>
        <v>0</v>
      </c>
      <c r="GG135" s="46" t="b">
        <f t="shared" si="228"/>
        <v>0</v>
      </c>
      <c r="GH135" s="46" t="str">
        <f t="shared" si="229"/>
        <v/>
      </c>
      <c r="GI135" s="46" t="str">
        <f t="shared" si="230"/>
        <v/>
      </c>
      <c r="GJ135" s="46" t="str">
        <f t="shared" si="231"/>
        <v/>
      </c>
      <c r="GK135" s="46" t="b">
        <f t="shared" si="232"/>
        <v>0</v>
      </c>
      <c r="GL135" s="46" t="str">
        <f t="shared" si="233"/>
        <v/>
      </c>
      <c r="GM135" s="46" t="str">
        <f t="shared" si="234"/>
        <v/>
      </c>
      <c r="GN135" s="46" t="str">
        <f t="shared" si="235"/>
        <v/>
      </c>
      <c r="GO135" s="46" t="b">
        <f t="shared" si="236"/>
        <v>0</v>
      </c>
      <c r="GP135" s="46" t="str">
        <f t="shared" si="237"/>
        <v/>
      </c>
      <c r="GQ135" s="46" t="str">
        <f t="shared" si="238"/>
        <v/>
      </c>
      <c r="GR135" s="46" t="b">
        <f t="shared" si="239"/>
        <v>0</v>
      </c>
      <c r="GS135" s="46" t="str">
        <f t="shared" si="240"/>
        <v/>
      </c>
      <c r="GT135" s="46" t="str">
        <f t="shared" si="241"/>
        <v/>
      </c>
      <c r="GU135" s="46" t="b">
        <f t="shared" si="242"/>
        <v>0</v>
      </c>
      <c r="GV135" s="46" t="b">
        <f t="shared" si="243"/>
        <v>0</v>
      </c>
      <c r="GW135" s="46" t="b">
        <f t="shared" si="244"/>
        <v>0</v>
      </c>
      <c r="GX135" s="46" t="b">
        <f t="shared" si="245"/>
        <v>0</v>
      </c>
      <c r="GY135" s="46" t="b">
        <f t="shared" si="246"/>
        <v>0</v>
      </c>
      <c r="GZ135" s="46" t="b">
        <f t="shared" si="247"/>
        <v>0</v>
      </c>
      <c r="HA135" s="46" t="b">
        <f t="shared" si="248"/>
        <v>0</v>
      </c>
      <c r="HB135" s="46" t="b">
        <f t="shared" si="249"/>
        <v>0</v>
      </c>
      <c r="HC135" s="46" t="b">
        <f t="shared" si="250"/>
        <v>0</v>
      </c>
      <c r="HD135" s="46" t="b">
        <f t="shared" si="251"/>
        <v>0</v>
      </c>
      <c r="HE135" s="46" t="b">
        <f t="shared" si="252"/>
        <v>0</v>
      </c>
      <c r="HF135" s="46" t="b">
        <f t="shared" si="253"/>
        <v>0</v>
      </c>
      <c r="HG135" s="46" t="b">
        <f t="shared" si="254"/>
        <v>0</v>
      </c>
      <c r="HH135" s="46" t="b">
        <f t="shared" si="255"/>
        <v>0</v>
      </c>
      <c r="HI135" s="46" t="b">
        <f t="shared" si="256"/>
        <v>0</v>
      </c>
      <c r="HJ135" s="46" t="b">
        <f t="shared" si="257"/>
        <v>0</v>
      </c>
      <c r="HK135" s="46" t="b">
        <f t="shared" si="258"/>
        <v>0</v>
      </c>
      <c r="HL135" s="46" t="b">
        <f t="shared" si="259"/>
        <v>0</v>
      </c>
      <c r="HM135" s="46" t="b">
        <f t="shared" si="260"/>
        <v>0</v>
      </c>
      <c r="HN135" s="46" t="b">
        <f t="shared" si="261"/>
        <v>0</v>
      </c>
      <c r="HO135" s="46" t="b">
        <f t="shared" si="262"/>
        <v>0</v>
      </c>
      <c r="HP135" s="46" t="b">
        <f t="shared" si="263"/>
        <v>0</v>
      </c>
      <c r="HQ135" s="46" t="str">
        <f t="shared" si="264"/>
        <v/>
      </c>
      <c r="HR135" s="46" t="str">
        <f t="shared" si="265"/>
        <v/>
      </c>
      <c r="HS135" s="46" t="str">
        <f t="shared" si="266"/>
        <v/>
      </c>
      <c r="HT135" s="46" t="b">
        <f t="shared" si="267"/>
        <v>0</v>
      </c>
      <c r="HU135" s="46" t="b">
        <f t="shared" si="268"/>
        <v>0</v>
      </c>
      <c r="HV135" s="46" t="b">
        <f t="shared" si="269"/>
        <v>0</v>
      </c>
      <c r="HW135" s="46" t="b">
        <f t="shared" si="270"/>
        <v>0</v>
      </c>
      <c r="HX135" s="46" t="b">
        <f t="shared" si="271"/>
        <v>0</v>
      </c>
      <c r="HY135" s="46" t="b">
        <f t="shared" si="272"/>
        <v>0</v>
      </c>
      <c r="HZ135" s="46" t="b">
        <f t="shared" si="273"/>
        <v>0</v>
      </c>
      <c r="IA135" s="46" t="str">
        <f t="shared" si="274"/>
        <v/>
      </c>
      <c r="IB135" s="46" t="str">
        <f t="shared" si="275"/>
        <v/>
      </c>
      <c r="IC135" s="46" t="str">
        <f t="shared" si="276"/>
        <v/>
      </c>
      <c r="ID135" s="46" t="str">
        <f t="shared" si="277"/>
        <v/>
      </c>
      <c r="IE135" s="46" t="b">
        <f t="shared" si="278"/>
        <v>0</v>
      </c>
      <c r="IF135" s="46" t="str">
        <f t="shared" si="279"/>
        <v/>
      </c>
      <c r="IG135" s="46" t="str">
        <f t="shared" si="280"/>
        <v/>
      </c>
      <c r="IH135" s="46" t="b">
        <f t="shared" si="281"/>
        <v>0</v>
      </c>
      <c r="II135" s="46" t="b">
        <f t="shared" si="282"/>
        <v>0</v>
      </c>
      <c r="IJ135" s="46" t="b">
        <f t="shared" si="283"/>
        <v>0</v>
      </c>
      <c r="IK135" s="46" t="str">
        <f t="shared" si="284"/>
        <v/>
      </c>
      <c r="IL135" s="46" t="str">
        <f t="shared" si="285"/>
        <v/>
      </c>
      <c r="IM135" s="46" t="b">
        <f t="shared" si="286"/>
        <v>0</v>
      </c>
      <c r="IN135" s="46" t="b">
        <f t="shared" si="287"/>
        <v>0</v>
      </c>
      <c r="IO135" s="46" t="b">
        <f t="shared" si="288"/>
        <v>0</v>
      </c>
      <c r="IP135" s="46" t="b">
        <f t="shared" si="289"/>
        <v>0</v>
      </c>
      <c r="IQ135" s="46" t="b">
        <f t="shared" si="290"/>
        <v>0</v>
      </c>
      <c r="IR135" s="46" t="b">
        <f t="shared" si="291"/>
        <v>0</v>
      </c>
      <c r="IS135" s="46" t="b">
        <f t="shared" si="292"/>
        <v>0</v>
      </c>
      <c r="IT135" s="46" t="b">
        <f t="shared" si="293"/>
        <v>0</v>
      </c>
      <c r="IU135" s="46" t="b">
        <f t="shared" si="294"/>
        <v>0</v>
      </c>
      <c r="IV135" s="46" t="b">
        <f t="shared" si="295"/>
        <v>0</v>
      </c>
      <c r="IW135" s="46" t="b">
        <f t="shared" si="296"/>
        <v>0</v>
      </c>
      <c r="IX135" s="46" t="b">
        <f t="shared" si="297"/>
        <v>0</v>
      </c>
      <c r="IY135" s="46" t="b">
        <f t="shared" si="298"/>
        <v>0</v>
      </c>
    </row>
    <row r="136" spans="2:259" x14ac:dyDescent="0.3">
      <c r="B136" s="48">
        <v>124</v>
      </c>
      <c r="C136" s="61" t="str">
        <f t="shared" si="164"/>
        <v/>
      </c>
      <c r="D136" s="53"/>
      <c r="E136" s="52"/>
      <c r="F136" s="112"/>
      <c r="G136" s="52"/>
      <c r="H136" s="53"/>
      <c r="I136" s="52"/>
      <c r="J136" s="52"/>
      <c r="K136" s="53"/>
      <c r="L136" s="55"/>
      <c r="M136" s="108"/>
      <c r="N136" s="56"/>
      <c r="O136" s="52"/>
      <c r="P136" s="52"/>
      <c r="Q136" s="52"/>
      <c r="R136" s="52"/>
      <c r="S136" s="52"/>
      <c r="T136" s="53"/>
      <c r="U136" s="52"/>
      <c r="V136" s="52"/>
      <c r="W136" s="55"/>
      <c r="X136" s="55"/>
      <c r="Y136" s="52"/>
      <c r="Z136" s="55"/>
      <c r="AA136" s="52"/>
      <c r="AB136" s="53"/>
      <c r="AC136" s="53"/>
      <c r="AD136" s="53"/>
      <c r="AE136" s="57"/>
      <c r="AF136" s="113"/>
      <c r="AG136" s="57"/>
      <c r="AH136" s="58"/>
      <c r="AI136" s="58"/>
      <c r="AJ136" s="58"/>
      <c r="AK136" s="114"/>
      <c r="AL136" s="58"/>
      <c r="AM136" s="114"/>
      <c r="AN136" s="58"/>
      <c r="AO136" s="114"/>
      <c r="AP136" s="58"/>
      <c r="AQ136" s="114"/>
      <c r="AR136" s="58"/>
      <c r="AS136" s="114"/>
      <c r="AT136" s="58"/>
      <c r="AU136" s="114"/>
      <c r="AV136" s="58"/>
      <c r="AW136" s="114"/>
      <c r="AX136" s="58"/>
      <c r="AY136" s="114"/>
      <c r="AZ136" s="58"/>
      <c r="BA136" s="114"/>
      <c r="BB136" s="58"/>
      <c r="BC136" s="114"/>
      <c r="BD136" s="58"/>
      <c r="BE136" s="58"/>
      <c r="BF136" s="58"/>
      <c r="BG136" s="59"/>
      <c r="BH136" s="58"/>
      <c r="BI136" s="114"/>
      <c r="BJ136" s="53"/>
      <c r="BK136" s="58"/>
      <c r="BL136" s="114"/>
      <c r="BM136" s="58"/>
      <c r="BN136" s="114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3"/>
      <c r="CL136" s="58"/>
      <c r="CM136" s="58"/>
      <c r="CN136" s="60"/>
      <c r="CO136" s="57"/>
      <c r="CP136" s="58"/>
      <c r="CQ136" s="60"/>
      <c r="CR136" s="57"/>
      <c r="CS136" s="58"/>
      <c r="CT136" s="59"/>
      <c r="CU136" s="58"/>
      <c r="CV136" s="59"/>
      <c r="CW136" s="58"/>
      <c r="CX136" s="59"/>
      <c r="CY136" s="58"/>
      <c r="CZ136" s="58"/>
      <c r="DA136" s="58"/>
      <c r="DB136" s="53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7"/>
      <c r="DO136" s="57"/>
      <c r="DP136" s="57"/>
      <c r="DQ136" s="76" t="str">
        <f t="shared" si="165"/>
        <v/>
      </c>
      <c r="DR136" s="53"/>
      <c r="DS136" s="46" t="b">
        <f t="shared" si="166"/>
        <v>0</v>
      </c>
      <c r="DT136" s="46" t="str">
        <f t="shared" si="167"/>
        <v/>
      </c>
      <c r="DU136" s="46" t="b">
        <f t="shared" si="168"/>
        <v>0</v>
      </c>
      <c r="DV136" s="46" t="b">
        <f t="shared" si="169"/>
        <v>0</v>
      </c>
      <c r="DW136" s="46" t="b">
        <f t="shared" si="170"/>
        <v>0</v>
      </c>
      <c r="DY136" s="46" t="b">
        <f t="shared" si="171"/>
        <v>0</v>
      </c>
      <c r="DZ136" s="46" t="b">
        <f t="shared" si="172"/>
        <v>0</v>
      </c>
      <c r="EB136" s="46" t="b">
        <f t="shared" si="173"/>
        <v>0</v>
      </c>
      <c r="EC136" s="46" t="b">
        <f t="shared" si="174"/>
        <v>0</v>
      </c>
      <c r="ED136" s="46" t="b">
        <f t="shared" si="175"/>
        <v>0</v>
      </c>
      <c r="EE136" s="46" t="b">
        <f t="shared" si="176"/>
        <v>0</v>
      </c>
      <c r="EF136" s="46" t="b">
        <f t="shared" si="177"/>
        <v>0</v>
      </c>
      <c r="EG136" s="46" t="b">
        <f t="shared" si="178"/>
        <v>0</v>
      </c>
      <c r="EH136" s="46" t="b">
        <f t="shared" si="179"/>
        <v>0</v>
      </c>
      <c r="EI136" s="46" t="b">
        <f t="shared" si="180"/>
        <v>0</v>
      </c>
      <c r="EK136" s="46" t="b">
        <f t="shared" si="181"/>
        <v>0</v>
      </c>
      <c r="EL136" s="46" t="b">
        <f t="shared" si="182"/>
        <v>0</v>
      </c>
      <c r="EM136" s="46" t="b">
        <f t="shared" si="183"/>
        <v>0</v>
      </c>
      <c r="EN136" s="46" t="b">
        <f t="shared" si="184"/>
        <v>0</v>
      </c>
      <c r="EO136" s="46" t="b">
        <f t="shared" si="185"/>
        <v>0</v>
      </c>
      <c r="EP136" s="46" t="b">
        <f t="shared" si="186"/>
        <v>0</v>
      </c>
      <c r="EQ136" s="46" t="b">
        <f t="shared" si="187"/>
        <v>0</v>
      </c>
      <c r="ER136" s="46" t="b">
        <f>OR(AA136='Tablas '!$T$4,AA136='Tablas '!$T$7,AA136='Tablas '!$T$8,AA136='Tablas '!$T$11)</f>
        <v>0</v>
      </c>
      <c r="ES136" s="46" t="str">
        <f t="shared" si="188"/>
        <v/>
      </c>
      <c r="ET136" s="46" t="str">
        <f t="shared" si="189"/>
        <v/>
      </c>
      <c r="EU136" s="46" t="str">
        <f t="shared" si="190"/>
        <v/>
      </c>
      <c r="EV136" s="46" t="b">
        <f t="shared" si="191"/>
        <v>0</v>
      </c>
      <c r="EW136" s="46" t="b">
        <f t="shared" si="192"/>
        <v>0</v>
      </c>
      <c r="EX136" s="46" t="b">
        <f t="shared" si="193"/>
        <v>0</v>
      </c>
      <c r="EY136" s="46" t="b">
        <f t="shared" si="194"/>
        <v>0</v>
      </c>
      <c r="EZ136" s="46" t="b">
        <f t="shared" si="195"/>
        <v>0</v>
      </c>
      <c r="FA136" s="46" t="b">
        <f t="shared" si="196"/>
        <v>0</v>
      </c>
      <c r="FB136" s="46" t="b">
        <f t="shared" si="197"/>
        <v>0</v>
      </c>
      <c r="FC136" s="46" t="str">
        <f t="shared" si="198"/>
        <v/>
      </c>
      <c r="FD136" s="46" t="str">
        <f t="shared" si="199"/>
        <v/>
      </c>
      <c r="FE136" s="46" t="b">
        <f t="shared" si="200"/>
        <v>0</v>
      </c>
      <c r="FF136" s="46" t="str">
        <f t="shared" si="201"/>
        <v/>
      </c>
      <c r="FG136" s="46" t="str">
        <f t="shared" si="202"/>
        <v/>
      </c>
      <c r="FH136" s="46" t="b">
        <f t="shared" si="203"/>
        <v>0</v>
      </c>
      <c r="FI136" s="46" t="str">
        <f t="shared" si="204"/>
        <v/>
      </c>
      <c r="FJ136" s="46" t="str">
        <f t="shared" si="205"/>
        <v/>
      </c>
      <c r="FK136" s="46" t="b">
        <f t="shared" si="206"/>
        <v>0</v>
      </c>
      <c r="FL136" s="46" t="str">
        <f t="shared" si="207"/>
        <v/>
      </c>
      <c r="FM136" s="46" t="str">
        <f t="shared" si="208"/>
        <v/>
      </c>
      <c r="FN136" s="46" t="b">
        <f t="shared" si="209"/>
        <v>0</v>
      </c>
      <c r="FO136" s="46" t="str">
        <f t="shared" si="210"/>
        <v/>
      </c>
      <c r="FP136" s="46" t="str">
        <f t="shared" si="211"/>
        <v/>
      </c>
      <c r="FQ136" s="46" t="b">
        <f t="shared" si="212"/>
        <v>0</v>
      </c>
      <c r="FR136" s="46" t="str">
        <f t="shared" si="213"/>
        <v/>
      </c>
      <c r="FS136" s="46" t="str">
        <f t="shared" si="214"/>
        <v/>
      </c>
      <c r="FT136" s="46" t="b">
        <f t="shared" si="215"/>
        <v>0</v>
      </c>
      <c r="FU136" s="46" t="str">
        <f t="shared" si="216"/>
        <v/>
      </c>
      <c r="FV136" s="46" t="str">
        <f t="shared" si="217"/>
        <v/>
      </c>
      <c r="FW136" s="46" t="b">
        <f t="shared" si="218"/>
        <v>0</v>
      </c>
      <c r="FX136" s="46" t="str">
        <f t="shared" si="219"/>
        <v/>
      </c>
      <c r="FY136" s="46" t="str">
        <f t="shared" si="220"/>
        <v/>
      </c>
      <c r="FZ136" s="46" t="b">
        <f t="shared" si="221"/>
        <v>0</v>
      </c>
      <c r="GA136" s="46" t="str">
        <f t="shared" si="222"/>
        <v/>
      </c>
      <c r="GB136" s="46" t="str">
        <f t="shared" si="223"/>
        <v/>
      </c>
      <c r="GC136" s="46" t="b">
        <f t="shared" si="224"/>
        <v>0</v>
      </c>
      <c r="GD136" s="46" t="str">
        <f t="shared" si="225"/>
        <v/>
      </c>
      <c r="GE136" s="46" t="str">
        <f t="shared" si="226"/>
        <v/>
      </c>
      <c r="GF136" s="46" t="b">
        <f t="shared" si="227"/>
        <v>0</v>
      </c>
      <c r="GG136" s="46" t="b">
        <f t="shared" si="228"/>
        <v>0</v>
      </c>
      <c r="GH136" s="46" t="str">
        <f t="shared" si="229"/>
        <v/>
      </c>
      <c r="GI136" s="46" t="str">
        <f t="shared" si="230"/>
        <v/>
      </c>
      <c r="GJ136" s="46" t="str">
        <f t="shared" si="231"/>
        <v/>
      </c>
      <c r="GK136" s="46" t="b">
        <f t="shared" si="232"/>
        <v>0</v>
      </c>
      <c r="GL136" s="46" t="str">
        <f t="shared" si="233"/>
        <v/>
      </c>
      <c r="GM136" s="46" t="str">
        <f t="shared" si="234"/>
        <v/>
      </c>
      <c r="GN136" s="46" t="str">
        <f t="shared" si="235"/>
        <v/>
      </c>
      <c r="GO136" s="46" t="b">
        <f t="shared" si="236"/>
        <v>0</v>
      </c>
      <c r="GP136" s="46" t="str">
        <f t="shared" si="237"/>
        <v/>
      </c>
      <c r="GQ136" s="46" t="str">
        <f t="shared" si="238"/>
        <v/>
      </c>
      <c r="GR136" s="46" t="b">
        <f t="shared" si="239"/>
        <v>0</v>
      </c>
      <c r="GS136" s="46" t="str">
        <f t="shared" si="240"/>
        <v/>
      </c>
      <c r="GT136" s="46" t="str">
        <f t="shared" si="241"/>
        <v/>
      </c>
      <c r="GU136" s="46" t="b">
        <f t="shared" si="242"/>
        <v>0</v>
      </c>
      <c r="GV136" s="46" t="b">
        <f t="shared" si="243"/>
        <v>0</v>
      </c>
      <c r="GW136" s="46" t="b">
        <f t="shared" si="244"/>
        <v>0</v>
      </c>
      <c r="GX136" s="46" t="b">
        <f t="shared" si="245"/>
        <v>0</v>
      </c>
      <c r="GY136" s="46" t="b">
        <f t="shared" si="246"/>
        <v>0</v>
      </c>
      <c r="GZ136" s="46" t="b">
        <f t="shared" si="247"/>
        <v>0</v>
      </c>
      <c r="HA136" s="46" t="b">
        <f t="shared" si="248"/>
        <v>0</v>
      </c>
      <c r="HB136" s="46" t="b">
        <f t="shared" si="249"/>
        <v>0</v>
      </c>
      <c r="HC136" s="46" t="b">
        <f t="shared" si="250"/>
        <v>0</v>
      </c>
      <c r="HD136" s="46" t="b">
        <f t="shared" si="251"/>
        <v>0</v>
      </c>
      <c r="HE136" s="46" t="b">
        <f t="shared" si="252"/>
        <v>0</v>
      </c>
      <c r="HF136" s="46" t="b">
        <f t="shared" si="253"/>
        <v>0</v>
      </c>
      <c r="HG136" s="46" t="b">
        <f t="shared" si="254"/>
        <v>0</v>
      </c>
      <c r="HH136" s="46" t="b">
        <f t="shared" si="255"/>
        <v>0</v>
      </c>
      <c r="HI136" s="46" t="b">
        <f t="shared" si="256"/>
        <v>0</v>
      </c>
      <c r="HJ136" s="46" t="b">
        <f t="shared" si="257"/>
        <v>0</v>
      </c>
      <c r="HK136" s="46" t="b">
        <f t="shared" si="258"/>
        <v>0</v>
      </c>
      <c r="HL136" s="46" t="b">
        <f t="shared" si="259"/>
        <v>0</v>
      </c>
      <c r="HM136" s="46" t="b">
        <f t="shared" si="260"/>
        <v>0</v>
      </c>
      <c r="HN136" s="46" t="b">
        <f t="shared" si="261"/>
        <v>0</v>
      </c>
      <c r="HO136" s="46" t="b">
        <f t="shared" si="262"/>
        <v>0</v>
      </c>
      <c r="HP136" s="46" t="b">
        <f t="shared" si="263"/>
        <v>0</v>
      </c>
      <c r="HQ136" s="46" t="str">
        <f t="shared" si="264"/>
        <v/>
      </c>
      <c r="HR136" s="46" t="str">
        <f t="shared" si="265"/>
        <v/>
      </c>
      <c r="HS136" s="46" t="str">
        <f t="shared" si="266"/>
        <v/>
      </c>
      <c r="HT136" s="46" t="b">
        <f t="shared" si="267"/>
        <v>0</v>
      </c>
      <c r="HU136" s="46" t="b">
        <f t="shared" si="268"/>
        <v>0</v>
      </c>
      <c r="HV136" s="46" t="b">
        <f t="shared" si="269"/>
        <v>0</v>
      </c>
      <c r="HW136" s="46" t="b">
        <f t="shared" si="270"/>
        <v>0</v>
      </c>
      <c r="HX136" s="46" t="b">
        <f t="shared" si="271"/>
        <v>0</v>
      </c>
      <c r="HY136" s="46" t="b">
        <f t="shared" si="272"/>
        <v>0</v>
      </c>
      <c r="HZ136" s="46" t="b">
        <f t="shared" si="273"/>
        <v>0</v>
      </c>
      <c r="IA136" s="46" t="str">
        <f t="shared" si="274"/>
        <v/>
      </c>
      <c r="IB136" s="46" t="str">
        <f t="shared" si="275"/>
        <v/>
      </c>
      <c r="IC136" s="46" t="str">
        <f t="shared" si="276"/>
        <v/>
      </c>
      <c r="ID136" s="46" t="str">
        <f t="shared" si="277"/>
        <v/>
      </c>
      <c r="IE136" s="46" t="b">
        <f t="shared" si="278"/>
        <v>0</v>
      </c>
      <c r="IF136" s="46" t="str">
        <f t="shared" si="279"/>
        <v/>
      </c>
      <c r="IG136" s="46" t="str">
        <f t="shared" si="280"/>
        <v/>
      </c>
      <c r="IH136" s="46" t="b">
        <f t="shared" si="281"/>
        <v>0</v>
      </c>
      <c r="II136" s="46" t="b">
        <f t="shared" si="282"/>
        <v>0</v>
      </c>
      <c r="IJ136" s="46" t="b">
        <f t="shared" si="283"/>
        <v>0</v>
      </c>
      <c r="IK136" s="46" t="str">
        <f t="shared" si="284"/>
        <v/>
      </c>
      <c r="IL136" s="46" t="str">
        <f t="shared" si="285"/>
        <v/>
      </c>
      <c r="IM136" s="46" t="b">
        <f t="shared" si="286"/>
        <v>0</v>
      </c>
      <c r="IN136" s="46" t="b">
        <f t="shared" si="287"/>
        <v>0</v>
      </c>
      <c r="IO136" s="46" t="b">
        <f t="shared" si="288"/>
        <v>0</v>
      </c>
      <c r="IP136" s="46" t="b">
        <f t="shared" si="289"/>
        <v>0</v>
      </c>
      <c r="IQ136" s="46" t="b">
        <f t="shared" si="290"/>
        <v>0</v>
      </c>
      <c r="IR136" s="46" t="b">
        <f t="shared" si="291"/>
        <v>0</v>
      </c>
      <c r="IS136" s="46" t="b">
        <f t="shared" si="292"/>
        <v>0</v>
      </c>
      <c r="IT136" s="46" t="b">
        <f t="shared" si="293"/>
        <v>0</v>
      </c>
      <c r="IU136" s="46" t="b">
        <f t="shared" si="294"/>
        <v>0</v>
      </c>
      <c r="IV136" s="46" t="b">
        <f t="shared" si="295"/>
        <v>0</v>
      </c>
      <c r="IW136" s="46" t="b">
        <f t="shared" si="296"/>
        <v>0</v>
      </c>
      <c r="IX136" s="46" t="b">
        <f t="shared" si="297"/>
        <v>0</v>
      </c>
      <c r="IY136" s="46" t="b">
        <f t="shared" si="298"/>
        <v>0</v>
      </c>
    </row>
    <row r="137" spans="2:259" x14ac:dyDescent="0.3">
      <c r="B137" s="48">
        <v>125</v>
      </c>
      <c r="C137" s="61" t="str">
        <f t="shared" si="164"/>
        <v/>
      </c>
      <c r="D137" s="53"/>
      <c r="E137" s="52"/>
      <c r="F137" s="112"/>
      <c r="G137" s="52"/>
      <c r="H137" s="53"/>
      <c r="I137" s="52"/>
      <c r="J137" s="52"/>
      <c r="K137" s="53"/>
      <c r="L137" s="55"/>
      <c r="M137" s="108"/>
      <c r="N137" s="56"/>
      <c r="O137" s="52"/>
      <c r="P137" s="52"/>
      <c r="Q137" s="52"/>
      <c r="R137" s="52"/>
      <c r="S137" s="52"/>
      <c r="T137" s="53"/>
      <c r="U137" s="52"/>
      <c r="V137" s="52"/>
      <c r="W137" s="55"/>
      <c r="X137" s="55"/>
      <c r="Y137" s="52"/>
      <c r="Z137" s="55"/>
      <c r="AA137" s="52"/>
      <c r="AB137" s="53"/>
      <c r="AC137" s="53"/>
      <c r="AD137" s="53"/>
      <c r="AE137" s="57"/>
      <c r="AF137" s="113"/>
      <c r="AG137" s="57"/>
      <c r="AH137" s="58"/>
      <c r="AI137" s="58"/>
      <c r="AJ137" s="58"/>
      <c r="AK137" s="114"/>
      <c r="AL137" s="58"/>
      <c r="AM137" s="114"/>
      <c r="AN137" s="58"/>
      <c r="AO137" s="114"/>
      <c r="AP137" s="58"/>
      <c r="AQ137" s="114"/>
      <c r="AR137" s="58"/>
      <c r="AS137" s="114"/>
      <c r="AT137" s="58"/>
      <c r="AU137" s="114"/>
      <c r="AV137" s="58"/>
      <c r="AW137" s="114"/>
      <c r="AX137" s="58"/>
      <c r="AY137" s="114"/>
      <c r="AZ137" s="58"/>
      <c r="BA137" s="114"/>
      <c r="BB137" s="58"/>
      <c r="BC137" s="114"/>
      <c r="BD137" s="58"/>
      <c r="BE137" s="58"/>
      <c r="BF137" s="58"/>
      <c r="BG137" s="59"/>
      <c r="BH137" s="58"/>
      <c r="BI137" s="114"/>
      <c r="BJ137" s="53"/>
      <c r="BK137" s="58"/>
      <c r="BL137" s="114"/>
      <c r="BM137" s="58"/>
      <c r="BN137" s="114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3"/>
      <c r="CL137" s="58"/>
      <c r="CM137" s="58"/>
      <c r="CN137" s="60"/>
      <c r="CO137" s="57"/>
      <c r="CP137" s="58"/>
      <c r="CQ137" s="60"/>
      <c r="CR137" s="57"/>
      <c r="CS137" s="58"/>
      <c r="CT137" s="59"/>
      <c r="CU137" s="58"/>
      <c r="CV137" s="59"/>
      <c r="CW137" s="58"/>
      <c r="CX137" s="59"/>
      <c r="CY137" s="58"/>
      <c r="CZ137" s="58"/>
      <c r="DA137" s="58"/>
      <c r="DB137" s="53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7"/>
      <c r="DO137" s="57"/>
      <c r="DP137" s="57"/>
      <c r="DQ137" s="76" t="str">
        <f t="shared" si="165"/>
        <v/>
      </c>
      <c r="DR137" s="53"/>
      <c r="DS137" s="46" t="b">
        <f t="shared" si="166"/>
        <v>0</v>
      </c>
      <c r="DT137" s="46" t="str">
        <f t="shared" si="167"/>
        <v/>
      </c>
      <c r="DU137" s="46" t="b">
        <f t="shared" si="168"/>
        <v>0</v>
      </c>
      <c r="DV137" s="46" t="b">
        <f t="shared" si="169"/>
        <v>0</v>
      </c>
      <c r="DW137" s="46" t="b">
        <f t="shared" si="170"/>
        <v>0</v>
      </c>
      <c r="DY137" s="46" t="b">
        <f t="shared" si="171"/>
        <v>0</v>
      </c>
      <c r="DZ137" s="46" t="b">
        <f t="shared" si="172"/>
        <v>0</v>
      </c>
      <c r="EB137" s="46" t="b">
        <f t="shared" si="173"/>
        <v>0</v>
      </c>
      <c r="EC137" s="46" t="b">
        <f t="shared" si="174"/>
        <v>0</v>
      </c>
      <c r="ED137" s="46" t="b">
        <f t="shared" si="175"/>
        <v>0</v>
      </c>
      <c r="EE137" s="46" t="b">
        <f t="shared" si="176"/>
        <v>0</v>
      </c>
      <c r="EF137" s="46" t="b">
        <f t="shared" si="177"/>
        <v>0</v>
      </c>
      <c r="EG137" s="46" t="b">
        <f t="shared" si="178"/>
        <v>0</v>
      </c>
      <c r="EH137" s="46" t="b">
        <f t="shared" si="179"/>
        <v>0</v>
      </c>
      <c r="EI137" s="46" t="b">
        <f t="shared" si="180"/>
        <v>0</v>
      </c>
      <c r="EK137" s="46" t="b">
        <f t="shared" si="181"/>
        <v>0</v>
      </c>
      <c r="EL137" s="46" t="b">
        <f t="shared" si="182"/>
        <v>0</v>
      </c>
      <c r="EM137" s="46" t="b">
        <f t="shared" si="183"/>
        <v>0</v>
      </c>
      <c r="EN137" s="46" t="b">
        <f t="shared" si="184"/>
        <v>0</v>
      </c>
      <c r="EO137" s="46" t="b">
        <f t="shared" si="185"/>
        <v>0</v>
      </c>
      <c r="EP137" s="46" t="b">
        <f t="shared" si="186"/>
        <v>0</v>
      </c>
      <c r="EQ137" s="46" t="b">
        <f t="shared" si="187"/>
        <v>0</v>
      </c>
      <c r="ER137" s="46" t="b">
        <f>OR(AA137='Tablas '!$T$4,AA137='Tablas '!$T$7,AA137='Tablas '!$T$8,AA137='Tablas '!$T$11)</f>
        <v>0</v>
      </c>
      <c r="ES137" s="46" t="str">
        <f t="shared" si="188"/>
        <v/>
      </c>
      <c r="ET137" s="46" t="str">
        <f t="shared" si="189"/>
        <v/>
      </c>
      <c r="EU137" s="46" t="str">
        <f t="shared" si="190"/>
        <v/>
      </c>
      <c r="EV137" s="46" t="b">
        <f t="shared" si="191"/>
        <v>0</v>
      </c>
      <c r="EW137" s="46" t="b">
        <f t="shared" si="192"/>
        <v>0</v>
      </c>
      <c r="EX137" s="46" t="b">
        <f t="shared" si="193"/>
        <v>0</v>
      </c>
      <c r="EY137" s="46" t="b">
        <f t="shared" si="194"/>
        <v>0</v>
      </c>
      <c r="EZ137" s="46" t="b">
        <f t="shared" si="195"/>
        <v>0</v>
      </c>
      <c r="FA137" s="46" t="b">
        <f t="shared" si="196"/>
        <v>0</v>
      </c>
      <c r="FB137" s="46" t="b">
        <f t="shared" si="197"/>
        <v>0</v>
      </c>
      <c r="FC137" s="46" t="str">
        <f t="shared" si="198"/>
        <v/>
      </c>
      <c r="FD137" s="46" t="str">
        <f t="shared" si="199"/>
        <v/>
      </c>
      <c r="FE137" s="46" t="b">
        <f t="shared" si="200"/>
        <v>0</v>
      </c>
      <c r="FF137" s="46" t="str">
        <f t="shared" si="201"/>
        <v/>
      </c>
      <c r="FG137" s="46" t="str">
        <f t="shared" si="202"/>
        <v/>
      </c>
      <c r="FH137" s="46" t="b">
        <f t="shared" si="203"/>
        <v>0</v>
      </c>
      <c r="FI137" s="46" t="str">
        <f t="shared" si="204"/>
        <v/>
      </c>
      <c r="FJ137" s="46" t="str">
        <f t="shared" si="205"/>
        <v/>
      </c>
      <c r="FK137" s="46" t="b">
        <f t="shared" si="206"/>
        <v>0</v>
      </c>
      <c r="FL137" s="46" t="str">
        <f t="shared" si="207"/>
        <v/>
      </c>
      <c r="FM137" s="46" t="str">
        <f t="shared" si="208"/>
        <v/>
      </c>
      <c r="FN137" s="46" t="b">
        <f t="shared" si="209"/>
        <v>0</v>
      </c>
      <c r="FO137" s="46" t="str">
        <f t="shared" si="210"/>
        <v/>
      </c>
      <c r="FP137" s="46" t="str">
        <f t="shared" si="211"/>
        <v/>
      </c>
      <c r="FQ137" s="46" t="b">
        <f t="shared" si="212"/>
        <v>0</v>
      </c>
      <c r="FR137" s="46" t="str">
        <f t="shared" si="213"/>
        <v/>
      </c>
      <c r="FS137" s="46" t="str">
        <f t="shared" si="214"/>
        <v/>
      </c>
      <c r="FT137" s="46" t="b">
        <f t="shared" si="215"/>
        <v>0</v>
      </c>
      <c r="FU137" s="46" t="str">
        <f t="shared" si="216"/>
        <v/>
      </c>
      <c r="FV137" s="46" t="str">
        <f t="shared" si="217"/>
        <v/>
      </c>
      <c r="FW137" s="46" t="b">
        <f t="shared" si="218"/>
        <v>0</v>
      </c>
      <c r="FX137" s="46" t="str">
        <f t="shared" si="219"/>
        <v/>
      </c>
      <c r="FY137" s="46" t="str">
        <f t="shared" si="220"/>
        <v/>
      </c>
      <c r="FZ137" s="46" t="b">
        <f t="shared" si="221"/>
        <v>0</v>
      </c>
      <c r="GA137" s="46" t="str">
        <f t="shared" si="222"/>
        <v/>
      </c>
      <c r="GB137" s="46" t="str">
        <f t="shared" si="223"/>
        <v/>
      </c>
      <c r="GC137" s="46" t="b">
        <f t="shared" si="224"/>
        <v>0</v>
      </c>
      <c r="GD137" s="46" t="str">
        <f t="shared" si="225"/>
        <v/>
      </c>
      <c r="GE137" s="46" t="str">
        <f t="shared" si="226"/>
        <v/>
      </c>
      <c r="GF137" s="46" t="b">
        <f t="shared" si="227"/>
        <v>0</v>
      </c>
      <c r="GG137" s="46" t="b">
        <f t="shared" si="228"/>
        <v>0</v>
      </c>
      <c r="GH137" s="46" t="str">
        <f t="shared" si="229"/>
        <v/>
      </c>
      <c r="GI137" s="46" t="str">
        <f t="shared" si="230"/>
        <v/>
      </c>
      <c r="GJ137" s="46" t="str">
        <f t="shared" si="231"/>
        <v/>
      </c>
      <c r="GK137" s="46" t="b">
        <f t="shared" si="232"/>
        <v>0</v>
      </c>
      <c r="GL137" s="46" t="str">
        <f t="shared" si="233"/>
        <v/>
      </c>
      <c r="GM137" s="46" t="str">
        <f t="shared" si="234"/>
        <v/>
      </c>
      <c r="GN137" s="46" t="str">
        <f t="shared" si="235"/>
        <v/>
      </c>
      <c r="GO137" s="46" t="b">
        <f t="shared" si="236"/>
        <v>0</v>
      </c>
      <c r="GP137" s="46" t="str">
        <f t="shared" si="237"/>
        <v/>
      </c>
      <c r="GQ137" s="46" t="str">
        <f t="shared" si="238"/>
        <v/>
      </c>
      <c r="GR137" s="46" t="b">
        <f t="shared" si="239"/>
        <v>0</v>
      </c>
      <c r="GS137" s="46" t="str">
        <f t="shared" si="240"/>
        <v/>
      </c>
      <c r="GT137" s="46" t="str">
        <f t="shared" si="241"/>
        <v/>
      </c>
      <c r="GU137" s="46" t="b">
        <f t="shared" si="242"/>
        <v>0</v>
      </c>
      <c r="GV137" s="46" t="b">
        <f t="shared" si="243"/>
        <v>0</v>
      </c>
      <c r="GW137" s="46" t="b">
        <f t="shared" si="244"/>
        <v>0</v>
      </c>
      <c r="GX137" s="46" t="b">
        <f t="shared" si="245"/>
        <v>0</v>
      </c>
      <c r="GY137" s="46" t="b">
        <f t="shared" si="246"/>
        <v>0</v>
      </c>
      <c r="GZ137" s="46" t="b">
        <f t="shared" si="247"/>
        <v>0</v>
      </c>
      <c r="HA137" s="46" t="b">
        <f t="shared" si="248"/>
        <v>0</v>
      </c>
      <c r="HB137" s="46" t="b">
        <f t="shared" si="249"/>
        <v>0</v>
      </c>
      <c r="HC137" s="46" t="b">
        <f t="shared" si="250"/>
        <v>0</v>
      </c>
      <c r="HD137" s="46" t="b">
        <f t="shared" si="251"/>
        <v>0</v>
      </c>
      <c r="HE137" s="46" t="b">
        <f t="shared" si="252"/>
        <v>0</v>
      </c>
      <c r="HF137" s="46" t="b">
        <f t="shared" si="253"/>
        <v>0</v>
      </c>
      <c r="HG137" s="46" t="b">
        <f t="shared" si="254"/>
        <v>0</v>
      </c>
      <c r="HH137" s="46" t="b">
        <f t="shared" si="255"/>
        <v>0</v>
      </c>
      <c r="HI137" s="46" t="b">
        <f t="shared" si="256"/>
        <v>0</v>
      </c>
      <c r="HJ137" s="46" t="b">
        <f t="shared" si="257"/>
        <v>0</v>
      </c>
      <c r="HK137" s="46" t="b">
        <f t="shared" si="258"/>
        <v>0</v>
      </c>
      <c r="HL137" s="46" t="b">
        <f t="shared" si="259"/>
        <v>0</v>
      </c>
      <c r="HM137" s="46" t="b">
        <f t="shared" si="260"/>
        <v>0</v>
      </c>
      <c r="HN137" s="46" t="b">
        <f t="shared" si="261"/>
        <v>0</v>
      </c>
      <c r="HO137" s="46" t="b">
        <f t="shared" si="262"/>
        <v>0</v>
      </c>
      <c r="HP137" s="46" t="b">
        <f t="shared" si="263"/>
        <v>0</v>
      </c>
      <c r="HQ137" s="46" t="str">
        <f t="shared" si="264"/>
        <v/>
      </c>
      <c r="HR137" s="46" t="str">
        <f t="shared" si="265"/>
        <v/>
      </c>
      <c r="HS137" s="46" t="str">
        <f t="shared" si="266"/>
        <v/>
      </c>
      <c r="HT137" s="46" t="b">
        <f t="shared" si="267"/>
        <v>0</v>
      </c>
      <c r="HU137" s="46" t="b">
        <f t="shared" si="268"/>
        <v>0</v>
      </c>
      <c r="HV137" s="46" t="b">
        <f t="shared" si="269"/>
        <v>0</v>
      </c>
      <c r="HW137" s="46" t="b">
        <f t="shared" si="270"/>
        <v>0</v>
      </c>
      <c r="HX137" s="46" t="b">
        <f t="shared" si="271"/>
        <v>0</v>
      </c>
      <c r="HY137" s="46" t="b">
        <f t="shared" si="272"/>
        <v>0</v>
      </c>
      <c r="HZ137" s="46" t="b">
        <f t="shared" si="273"/>
        <v>0</v>
      </c>
      <c r="IA137" s="46" t="str">
        <f t="shared" si="274"/>
        <v/>
      </c>
      <c r="IB137" s="46" t="str">
        <f t="shared" si="275"/>
        <v/>
      </c>
      <c r="IC137" s="46" t="str">
        <f t="shared" si="276"/>
        <v/>
      </c>
      <c r="ID137" s="46" t="str">
        <f t="shared" si="277"/>
        <v/>
      </c>
      <c r="IE137" s="46" t="b">
        <f t="shared" si="278"/>
        <v>0</v>
      </c>
      <c r="IF137" s="46" t="str">
        <f t="shared" si="279"/>
        <v/>
      </c>
      <c r="IG137" s="46" t="str">
        <f t="shared" si="280"/>
        <v/>
      </c>
      <c r="IH137" s="46" t="b">
        <f t="shared" si="281"/>
        <v>0</v>
      </c>
      <c r="II137" s="46" t="b">
        <f t="shared" si="282"/>
        <v>0</v>
      </c>
      <c r="IJ137" s="46" t="b">
        <f t="shared" si="283"/>
        <v>0</v>
      </c>
      <c r="IK137" s="46" t="str">
        <f t="shared" si="284"/>
        <v/>
      </c>
      <c r="IL137" s="46" t="str">
        <f t="shared" si="285"/>
        <v/>
      </c>
      <c r="IM137" s="46" t="b">
        <f t="shared" si="286"/>
        <v>0</v>
      </c>
      <c r="IN137" s="46" t="b">
        <f t="shared" si="287"/>
        <v>0</v>
      </c>
      <c r="IO137" s="46" t="b">
        <f t="shared" si="288"/>
        <v>0</v>
      </c>
      <c r="IP137" s="46" t="b">
        <f t="shared" si="289"/>
        <v>0</v>
      </c>
      <c r="IQ137" s="46" t="b">
        <f t="shared" si="290"/>
        <v>0</v>
      </c>
      <c r="IR137" s="46" t="b">
        <f t="shared" si="291"/>
        <v>0</v>
      </c>
      <c r="IS137" s="46" t="b">
        <f t="shared" si="292"/>
        <v>0</v>
      </c>
      <c r="IT137" s="46" t="b">
        <f t="shared" si="293"/>
        <v>0</v>
      </c>
      <c r="IU137" s="46" t="b">
        <f t="shared" si="294"/>
        <v>0</v>
      </c>
      <c r="IV137" s="46" t="b">
        <f t="shared" si="295"/>
        <v>0</v>
      </c>
      <c r="IW137" s="46" t="b">
        <f t="shared" si="296"/>
        <v>0</v>
      </c>
      <c r="IX137" s="46" t="b">
        <f t="shared" si="297"/>
        <v>0</v>
      </c>
      <c r="IY137" s="46" t="b">
        <f t="shared" si="298"/>
        <v>0</v>
      </c>
    </row>
    <row r="138" spans="2:259" x14ac:dyDescent="0.3">
      <c r="B138" s="48">
        <v>126</v>
      </c>
      <c r="C138" s="61" t="str">
        <f t="shared" si="164"/>
        <v/>
      </c>
      <c r="D138" s="53"/>
      <c r="E138" s="52"/>
      <c r="F138" s="112"/>
      <c r="G138" s="52"/>
      <c r="H138" s="53"/>
      <c r="I138" s="52"/>
      <c r="J138" s="52"/>
      <c r="K138" s="53"/>
      <c r="L138" s="55"/>
      <c r="M138" s="108"/>
      <c r="N138" s="56"/>
      <c r="O138" s="52"/>
      <c r="P138" s="52"/>
      <c r="Q138" s="52"/>
      <c r="R138" s="52"/>
      <c r="S138" s="52"/>
      <c r="T138" s="53"/>
      <c r="U138" s="52"/>
      <c r="V138" s="52"/>
      <c r="W138" s="55"/>
      <c r="X138" s="55"/>
      <c r="Y138" s="52"/>
      <c r="Z138" s="55"/>
      <c r="AA138" s="52"/>
      <c r="AB138" s="53"/>
      <c r="AC138" s="53"/>
      <c r="AD138" s="53"/>
      <c r="AE138" s="57"/>
      <c r="AF138" s="113"/>
      <c r="AG138" s="57"/>
      <c r="AH138" s="58"/>
      <c r="AI138" s="58"/>
      <c r="AJ138" s="58"/>
      <c r="AK138" s="114"/>
      <c r="AL138" s="58"/>
      <c r="AM138" s="114"/>
      <c r="AN138" s="58"/>
      <c r="AO138" s="114"/>
      <c r="AP138" s="58"/>
      <c r="AQ138" s="114"/>
      <c r="AR138" s="58"/>
      <c r="AS138" s="114"/>
      <c r="AT138" s="58"/>
      <c r="AU138" s="114"/>
      <c r="AV138" s="58"/>
      <c r="AW138" s="114"/>
      <c r="AX138" s="58"/>
      <c r="AY138" s="114"/>
      <c r="AZ138" s="58"/>
      <c r="BA138" s="114"/>
      <c r="BB138" s="58"/>
      <c r="BC138" s="114"/>
      <c r="BD138" s="58"/>
      <c r="BE138" s="58"/>
      <c r="BF138" s="58"/>
      <c r="BG138" s="59"/>
      <c r="BH138" s="58"/>
      <c r="BI138" s="114"/>
      <c r="BJ138" s="53"/>
      <c r="BK138" s="58"/>
      <c r="BL138" s="114"/>
      <c r="BM138" s="58"/>
      <c r="BN138" s="114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3"/>
      <c r="CL138" s="58"/>
      <c r="CM138" s="58"/>
      <c r="CN138" s="60"/>
      <c r="CO138" s="57"/>
      <c r="CP138" s="58"/>
      <c r="CQ138" s="60"/>
      <c r="CR138" s="57"/>
      <c r="CS138" s="58"/>
      <c r="CT138" s="59"/>
      <c r="CU138" s="58"/>
      <c r="CV138" s="59"/>
      <c r="CW138" s="58"/>
      <c r="CX138" s="59"/>
      <c r="CY138" s="58"/>
      <c r="CZ138" s="58"/>
      <c r="DA138" s="58"/>
      <c r="DB138" s="53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7"/>
      <c r="DO138" s="57"/>
      <c r="DP138" s="57"/>
      <c r="DQ138" s="76" t="str">
        <f t="shared" si="165"/>
        <v/>
      </c>
      <c r="DR138" s="53"/>
      <c r="DS138" s="46" t="b">
        <f t="shared" si="166"/>
        <v>0</v>
      </c>
      <c r="DT138" s="46" t="str">
        <f t="shared" si="167"/>
        <v/>
      </c>
      <c r="DU138" s="46" t="b">
        <f t="shared" si="168"/>
        <v>0</v>
      </c>
      <c r="DV138" s="46" t="b">
        <f t="shared" si="169"/>
        <v>0</v>
      </c>
      <c r="DW138" s="46" t="b">
        <f t="shared" si="170"/>
        <v>0</v>
      </c>
      <c r="DY138" s="46" t="b">
        <f t="shared" si="171"/>
        <v>0</v>
      </c>
      <c r="DZ138" s="46" t="b">
        <f t="shared" si="172"/>
        <v>0</v>
      </c>
      <c r="EB138" s="46" t="b">
        <f t="shared" si="173"/>
        <v>0</v>
      </c>
      <c r="EC138" s="46" t="b">
        <f t="shared" si="174"/>
        <v>0</v>
      </c>
      <c r="ED138" s="46" t="b">
        <f t="shared" si="175"/>
        <v>0</v>
      </c>
      <c r="EE138" s="46" t="b">
        <f t="shared" si="176"/>
        <v>0</v>
      </c>
      <c r="EF138" s="46" t="b">
        <f t="shared" si="177"/>
        <v>0</v>
      </c>
      <c r="EG138" s="46" t="b">
        <f t="shared" si="178"/>
        <v>0</v>
      </c>
      <c r="EH138" s="46" t="b">
        <f t="shared" si="179"/>
        <v>0</v>
      </c>
      <c r="EI138" s="46" t="b">
        <f t="shared" si="180"/>
        <v>0</v>
      </c>
      <c r="EK138" s="46" t="b">
        <f t="shared" si="181"/>
        <v>0</v>
      </c>
      <c r="EL138" s="46" t="b">
        <f t="shared" si="182"/>
        <v>0</v>
      </c>
      <c r="EM138" s="46" t="b">
        <f t="shared" si="183"/>
        <v>0</v>
      </c>
      <c r="EN138" s="46" t="b">
        <f t="shared" si="184"/>
        <v>0</v>
      </c>
      <c r="EO138" s="46" t="b">
        <f t="shared" si="185"/>
        <v>0</v>
      </c>
      <c r="EP138" s="46" t="b">
        <f t="shared" si="186"/>
        <v>0</v>
      </c>
      <c r="EQ138" s="46" t="b">
        <f t="shared" si="187"/>
        <v>0</v>
      </c>
      <c r="ER138" s="46" t="b">
        <f>OR(AA138='Tablas '!$T$4,AA138='Tablas '!$T$7,AA138='Tablas '!$T$8,AA138='Tablas '!$T$11)</f>
        <v>0</v>
      </c>
      <c r="ES138" s="46" t="str">
        <f t="shared" si="188"/>
        <v/>
      </c>
      <c r="ET138" s="46" t="str">
        <f t="shared" si="189"/>
        <v/>
      </c>
      <c r="EU138" s="46" t="str">
        <f t="shared" si="190"/>
        <v/>
      </c>
      <c r="EV138" s="46" t="b">
        <f t="shared" si="191"/>
        <v>0</v>
      </c>
      <c r="EW138" s="46" t="b">
        <f t="shared" si="192"/>
        <v>0</v>
      </c>
      <c r="EX138" s="46" t="b">
        <f t="shared" si="193"/>
        <v>0</v>
      </c>
      <c r="EY138" s="46" t="b">
        <f t="shared" si="194"/>
        <v>0</v>
      </c>
      <c r="EZ138" s="46" t="b">
        <f t="shared" si="195"/>
        <v>0</v>
      </c>
      <c r="FA138" s="46" t="b">
        <f t="shared" si="196"/>
        <v>0</v>
      </c>
      <c r="FB138" s="46" t="b">
        <f t="shared" si="197"/>
        <v>0</v>
      </c>
      <c r="FC138" s="46" t="str">
        <f t="shared" si="198"/>
        <v/>
      </c>
      <c r="FD138" s="46" t="str">
        <f t="shared" si="199"/>
        <v/>
      </c>
      <c r="FE138" s="46" t="b">
        <f t="shared" si="200"/>
        <v>0</v>
      </c>
      <c r="FF138" s="46" t="str">
        <f t="shared" si="201"/>
        <v/>
      </c>
      <c r="FG138" s="46" t="str">
        <f t="shared" si="202"/>
        <v/>
      </c>
      <c r="FH138" s="46" t="b">
        <f t="shared" si="203"/>
        <v>0</v>
      </c>
      <c r="FI138" s="46" t="str">
        <f t="shared" si="204"/>
        <v/>
      </c>
      <c r="FJ138" s="46" t="str">
        <f t="shared" si="205"/>
        <v/>
      </c>
      <c r="FK138" s="46" t="b">
        <f t="shared" si="206"/>
        <v>0</v>
      </c>
      <c r="FL138" s="46" t="str">
        <f t="shared" si="207"/>
        <v/>
      </c>
      <c r="FM138" s="46" t="str">
        <f t="shared" si="208"/>
        <v/>
      </c>
      <c r="FN138" s="46" t="b">
        <f t="shared" si="209"/>
        <v>0</v>
      </c>
      <c r="FO138" s="46" t="str">
        <f t="shared" si="210"/>
        <v/>
      </c>
      <c r="FP138" s="46" t="str">
        <f t="shared" si="211"/>
        <v/>
      </c>
      <c r="FQ138" s="46" t="b">
        <f t="shared" si="212"/>
        <v>0</v>
      </c>
      <c r="FR138" s="46" t="str">
        <f t="shared" si="213"/>
        <v/>
      </c>
      <c r="FS138" s="46" t="str">
        <f t="shared" si="214"/>
        <v/>
      </c>
      <c r="FT138" s="46" t="b">
        <f t="shared" si="215"/>
        <v>0</v>
      </c>
      <c r="FU138" s="46" t="str">
        <f t="shared" si="216"/>
        <v/>
      </c>
      <c r="FV138" s="46" t="str">
        <f t="shared" si="217"/>
        <v/>
      </c>
      <c r="FW138" s="46" t="b">
        <f t="shared" si="218"/>
        <v>0</v>
      </c>
      <c r="FX138" s="46" t="str">
        <f t="shared" si="219"/>
        <v/>
      </c>
      <c r="FY138" s="46" t="str">
        <f t="shared" si="220"/>
        <v/>
      </c>
      <c r="FZ138" s="46" t="b">
        <f t="shared" si="221"/>
        <v>0</v>
      </c>
      <c r="GA138" s="46" t="str">
        <f t="shared" si="222"/>
        <v/>
      </c>
      <c r="GB138" s="46" t="str">
        <f t="shared" si="223"/>
        <v/>
      </c>
      <c r="GC138" s="46" t="b">
        <f t="shared" si="224"/>
        <v>0</v>
      </c>
      <c r="GD138" s="46" t="str">
        <f t="shared" si="225"/>
        <v/>
      </c>
      <c r="GE138" s="46" t="str">
        <f t="shared" si="226"/>
        <v/>
      </c>
      <c r="GF138" s="46" t="b">
        <f t="shared" si="227"/>
        <v>0</v>
      </c>
      <c r="GG138" s="46" t="b">
        <f t="shared" si="228"/>
        <v>0</v>
      </c>
      <c r="GH138" s="46" t="str">
        <f t="shared" si="229"/>
        <v/>
      </c>
      <c r="GI138" s="46" t="str">
        <f t="shared" si="230"/>
        <v/>
      </c>
      <c r="GJ138" s="46" t="str">
        <f t="shared" si="231"/>
        <v/>
      </c>
      <c r="GK138" s="46" t="b">
        <f t="shared" si="232"/>
        <v>0</v>
      </c>
      <c r="GL138" s="46" t="str">
        <f t="shared" si="233"/>
        <v/>
      </c>
      <c r="GM138" s="46" t="str">
        <f t="shared" si="234"/>
        <v/>
      </c>
      <c r="GN138" s="46" t="str">
        <f t="shared" si="235"/>
        <v/>
      </c>
      <c r="GO138" s="46" t="b">
        <f t="shared" si="236"/>
        <v>0</v>
      </c>
      <c r="GP138" s="46" t="str">
        <f t="shared" si="237"/>
        <v/>
      </c>
      <c r="GQ138" s="46" t="str">
        <f t="shared" si="238"/>
        <v/>
      </c>
      <c r="GR138" s="46" t="b">
        <f t="shared" si="239"/>
        <v>0</v>
      </c>
      <c r="GS138" s="46" t="str">
        <f t="shared" si="240"/>
        <v/>
      </c>
      <c r="GT138" s="46" t="str">
        <f t="shared" si="241"/>
        <v/>
      </c>
      <c r="GU138" s="46" t="b">
        <f t="shared" si="242"/>
        <v>0</v>
      </c>
      <c r="GV138" s="46" t="b">
        <f t="shared" si="243"/>
        <v>0</v>
      </c>
      <c r="GW138" s="46" t="b">
        <f t="shared" si="244"/>
        <v>0</v>
      </c>
      <c r="GX138" s="46" t="b">
        <f t="shared" si="245"/>
        <v>0</v>
      </c>
      <c r="GY138" s="46" t="b">
        <f t="shared" si="246"/>
        <v>0</v>
      </c>
      <c r="GZ138" s="46" t="b">
        <f t="shared" si="247"/>
        <v>0</v>
      </c>
      <c r="HA138" s="46" t="b">
        <f t="shared" si="248"/>
        <v>0</v>
      </c>
      <c r="HB138" s="46" t="b">
        <f t="shared" si="249"/>
        <v>0</v>
      </c>
      <c r="HC138" s="46" t="b">
        <f t="shared" si="250"/>
        <v>0</v>
      </c>
      <c r="HD138" s="46" t="b">
        <f t="shared" si="251"/>
        <v>0</v>
      </c>
      <c r="HE138" s="46" t="b">
        <f t="shared" si="252"/>
        <v>0</v>
      </c>
      <c r="HF138" s="46" t="b">
        <f t="shared" si="253"/>
        <v>0</v>
      </c>
      <c r="HG138" s="46" t="b">
        <f t="shared" si="254"/>
        <v>0</v>
      </c>
      <c r="HH138" s="46" t="b">
        <f t="shared" si="255"/>
        <v>0</v>
      </c>
      <c r="HI138" s="46" t="b">
        <f t="shared" si="256"/>
        <v>0</v>
      </c>
      <c r="HJ138" s="46" t="b">
        <f t="shared" si="257"/>
        <v>0</v>
      </c>
      <c r="HK138" s="46" t="b">
        <f t="shared" si="258"/>
        <v>0</v>
      </c>
      <c r="HL138" s="46" t="b">
        <f t="shared" si="259"/>
        <v>0</v>
      </c>
      <c r="HM138" s="46" t="b">
        <f t="shared" si="260"/>
        <v>0</v>
      </c>
      <c r="HN138" s="46" t="b">
        <f t="shared" si="261"/>
        <v>0</v>
      </c>
      <c r="HO138" s="46" t="b">
        <f t="shared" si="262"/>
        <v>0</v>
      </c>
      <c r="HP138" s="46" t="b">
        <f t="shared" si="263"/>
        <v>0</v>
      </c>
      <c r="HQ138" s="46" t="str">
        <f t="shared" si="264"/>
        <v/>
      </c>
      <c r="HR138" s="46" t="str">
        <f t="shared" si="265"/>
        <v/>
      </c>
      <c r="HS138" s="46" t="str">
        <f t="shared" si="266"/>
        <v/>
      </c>
      <c r="HT138" s="46" t="b">
        <f t="shared" si="267"/>
        <v>0</v>
      </c>
      <c r="HU138" s="46" t="b">
        <f t="shared" si="268"/>
        <v>0</v>
      </c>
      <c r="HV138" s="46" t="b">
        <f t="shared" si="269"/>
        <v>0</v>
      </c>
      <c r="HW138" s="46" t="b">
        <f t="shared" si="270"/>
        <v>0</v>
      </c>
      <c r="HX138" s="46" t="b">
        <f t="shared" si="271"/>
        <v>0</v>
      </c>
      <c r="HY138" s="46" t="b">
        <f t="shared" si="272"/>
        <v>0</v>
      </c>
      <c r="HZ138" s="46" t="b">
        <f t="shared" si="273"/>
        <v>0</v>
      </c>
      <c r="IA138" s="46" t="str">
        <f t="shared" si="274"/>
        <v/>
      </c>
      <c r="IB138" s="46" t="str">
        <f t="shared" si="275"/>
        <v/>
      </c>
      <c r="IC138" s="46" t="str">
        <f t="shared" si="276"/>
        <v/>
      </c>
      <c r="ID138" s="46" t="str">
        <f t="shared" si="277"/>
        <v/>
      </c>
      <c r="IE138" s="46" t="b">
        <f t="shared" si="278"/>
        <v>0</v>
      </c>
      <c r="IF138" s="46" t="str">
        <f t="shared" si="279"/>
        <v/>
      </c>
      <c r="IG138" s="46" t="str">
        <f t="shared" si="280"/>
        <v/>
      </c>
      <c r="IH138" s="46" t="b">
        <f t="shared" si="281"/>
        <v>0</v>
      </c>
      <c r="II138" s="46" t="b">
        <f t="shared" si="282"/>
        <v>0</v>
      </c>
      <c r="IJ138" s="46" t="b">
        <f t="shared" si="283"/>
        <v>0</v>
      </c>
      <c r="IK138" s="46" t="str">
        <f t="shared" si="284"/>
        <v/>
      </c>
      <c r="IL138" s="46" t="str">
        <f t="shared" si="285"/>
        <v/>
      </c>
      <c r="IM138" s="46" t="b">
        <f t="shared" si="286"/>
        <v>0</v>
      </c>
      <c r="IN138" s="46" t="b">
        <f t="shared" si="287"/>
        <v>0</v>
      </c>
      <c r="IO138" s="46" t="b">
        <f t="shared" si="288"/>
        <v>0</v>
      </c>
      <c r="IP138" s="46" t="b">
        <f t="shared" si="289"/>
        <v>0</v>
      </c>
      <c r="IQ138" s="46" t="b">
        <f t="shared" si="290"/>
        <v>0</v>
      </c>
      <c r="IR138" s="46" t="b">
        <f t="shared" si="291"/>
        <v>0</v>
      </c>
      <c r="IS138" s="46" t="b">
        <f t="shared" si="292"/>
        <v>0</v>
      </c>
      <c r="IT138" s="46" t="b">
        <f t="shared" si="293"/>
        <v>0</v>
      </c>
      <c r="IU138" s="46" t="b">
        <f t="shared" si="294"/>
        <v>0</v>
      </c>
      <c r="IV138" s="46" t="b">
        <f t="shared" si="295"/>
        <v>0</v>
      </c>
      <c r="IW138" s="46" t="b">
        <f t="shared" si="296"/>
        <v>0</v>
      </c>
      <c r="IX138" s="46" t="b">
        <f t="shared" si="297"/>
        <v>0</v>
      </c>
      <c r="IY138" s="46" t="b">
        <f t="shared" si="298"/>
        <v>0</v>
      </c>
    </row>
    <row r="139" spans="2:259" x14ac:dyDescent="0.3">
      <c r="B139" s="48">
        <v>127</v>
      </c>
      <c r="C139" s="61" t="str">
        <f t="shared" si="164"/>
        <v/>
      </c>
      <c r="D139" s="53"/>
      <c r="E139" s="52"/>
      <c r="F139" s="112"/>
      <c r="G139" s="52"/>
      <c r="H139" s="53"/>
      <c r="I139" s="52"/>
      <c r="J139" s="52"/>
      <c r="K139" s="53"/>
      <c r="L139" s="55"/>
      <c r="M139" s="108"/>
      <c r="N139" s="56"/>
      <c r="O139" s="52"/>
      <c r="P139" s="52"/>
      <c r="Q139" s="52"/>
      <c r="R139" s="52"/>
      <c r="S139" s="52"/>
      <c r="T139" s="53"/>
      <c r="U139" s="52"/>
      <c r="V139" s="52"/>
      <c r="W139" s="55"/>
      <c r="X139" s="55"/>
      <c r="Y139" s="52"/>
      <c r="Z139" s="55"/>
      <c r="AA139" s="52"/>
      <c r="AB139" s="53"/>
      <c r="AC139" s="53"/>
      <c r="AD139" s="53"/>
      <c r="AE139" s="57"/>
      <c r="AF139" s="113"/>
      <c r="AG139" s="57"/>
      <c r="AH139" s="58"/>
      <c r="AI139" s="58"/>
      <c r="AJ139" s="58"/>
      <c r="AK139" s="114"/>
      <c r="AL139" s="58"/>
      <c r="AM139" s="114"/>
      <c r="AN139" s="58"/>
      <c r="AO139" s="114"/>
      <c r="AP139" s="58"/>
      <c r="AQ139" s="114"/>
      <c r="AR139" s="58"/>
      <c r="AS139" s="114"/>
      <c r="AT139" s="58"/>
      <c r="AU139" s="114"/>
      <c r="AV139" s="58"/>
      <c r="AW139" s="114"/>
      <c r="AX139" s="58"/>
      <c r="AY139" s="114"/>
      <c r="AZ139" s="58"/>
      <c r="BA139" s="114"/>
      <c r="BB139" s="58"/>
      <c r="BC139" s="114"/>
      <c r="BD139" s="58"/>
      <c r="BE139" s="58"/>
      <c r="BF139" s="58"/>
      <c r="BG139" s="59"/>
      <c r="BH139" s="58"/>
      <c r="BI139" s="114"/>
      <c r="BJ139" s="53"/>
      <c r="BK139" s="58"/>
      <c r="BL139" s="114"/>
      <c r="BM139" s="58"/>
      <c r="BN139" s="114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3"/>
      <c r="CL139" s="58"/>
      <c r="CM139" s="58"/>
      <c r="CN139" s="60"/>
      <c r="CO139" s="57"/>
      <c r="CP139" s="58"/>
      <c r="CQ139" s="60"/>
      <c r="CR139" s="57"/>
      <c r="CS139" s="58"/>
      <c r="CT139" s="59"/>
      <c r="CU139" s="58"/>
      <c r="CV139" s="59"/>
      <c r="CW139" s="58"/>
      <c r="CX139" s="59"/>
      <c r="CY139" s="58"/>
      <c r="CZ139" s="58"/>
      <c r="DA139" s="58"/>
      <c r="DB139" s="53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7"/>
      <c r="DO139" s="57"/>
      <c r="DP139" s="57"/>
      <c r="DQ139" s="76" t="str">
        <f t="shared" si="165"/>
        <v/>
      </c>
      <c r="DR139" s="53"/>
      <c r="DS139" s="46" t="b">
        <f t="shared" si="166"/>
        <v>0</v>
      </c>
      <c r="DT139" s="46" t="str">
        <f t="shared" si="167"/>
        <v/>
      </c>
      <c r="DU139" s="46" t="b">
        <f t="shared" si="168"/>
        <v>0</v>
      </c>
      <c r="DV139" s="46" t="b">
        <f t="shared" si="169"/>
        <v>0</v>
      </c>
      <c r="DW139" s="46" t="b">
        <f t="shared" si="170"/>
        <v>0</v>
      </c>
      <c r="DY139" s="46" t="b">
        <f t="shared" si="171"/>
        <v>0</v>
      </c>
      <c r="DZ139" s="46" t="b">
        <f t="shared" si="172"/>
        <v>0</v>
      </c>
      <c r="EB139" s="46" t="b">
        <f t="shared" si="173"/>
        <v>0</v>
      </c>
      <c r="EC139" s="46" t="b">
        <f t="shared" si="174"/>
        <v>0</v>
      </c>
      <c r="ED139" s="46" t="b">
        <f t="shared" si="175"/>
        <v>0</v>
      </c>
      <c r="EE139" s="46" t="b">
        <f t="shared" si="176"/>
        <v>0</v>
      </c>
      <c r="EF139" s="46" t="b">
        <f t="shared" si="177"/>
        <v>0</v>
      </c>
      <c r="EG139" s="46" t="b">
        <f t="shared" si="178"/>
        <v>0</v>
      </c>
      <c r="EH139" s="46" t="b">
        <f t="shared" si="179"/>
        <v>0</v>
      </c>
      <c r="EI139" s="46" t="b">
        <f t="shared" si="180"/>
        <v>0</v>
      </c>
      <c r="EK139" s="46" t="b">
        <f t="shared" si="181"/>
        <v>0</v>
      </c>
      <c r="EL139" s="46" t="b">
        <f t="shared" si="182"/>
        <v>0</v>
      </c>
      <c r="EM139" s="46" t="b">
        <f t="shared" si="183"/>
        <v>0</v>
      </c>
      <c r="EN139" s="46" t="b">
        <f t="shared" si="184"/>
        <v>0</v>
      </c>
      <c r="EO139" s="46" t="b">
        <f t="shared" si="185"/>
        <v>0</v>
      </c>
      <c r="EP139" s="46" t="b">
        <f t="shared" si="186"/>
        <v>0</v>
      </c>
      <c r="EQ139" s="46" t="b">
        <f t="shared" si="187"/>
        <v>0</v>
      </c>
      <c r="ER139" s="46" t="b">
        <f>OR(AA139='Tablas '!$T$4,AA139='Tablas '!$T$7,AA139='Tablas '!$T$8,AA139='Tablas '!$T$11)</f>
        <v>0</v>
      </c>
      <c r="ES139" s="46" t="str">
        <f t="shared" si="188"/>
        <v/>
      </c>
      <c r="ET139" s="46" t="str">
        <f t="shared" si="189"/>
        <v/>
      </c>
      <c r="EU139" s="46" t="str">
        <f t="shared" si="190"/>
        <v/>
      </c>
      <c r="EV139" s="46" t="b">
        <f t="shared" si="191"/>
        <v>0</v>
      </c>
      <c r="EW139" s="46" t="b">
        <f t="shared" si="192"/>
        <v>0</v>
      </c>
      <c r="EX139" s="46" t="b">
        <f t="shared" si="193"/>
        <v>0</v>
      </c>
      <c r="EY139" s="46" t="b">
        <f t="shared" si="194"/>
        <v>0</v>
      </c>
      <c r="EZ139" s="46" t="b">
        <f t="shared" si="195"/>
        <v>0</v>
      </c>
      <c r="FA139" s="46" t="b">
        <f t="shared" si="196"/>
        <v>0</v>
      </c>
      <c r="FB139" s="46" t="b">
        <f t="shared" si="197"/>
        <v>0</v>
      </c>
      <c r="FC139" s="46" t="str">
        <f t="shared" si="198"/>
        <v/>
      </c>
      <c r="FD139" s="46" t="str">
        <f t="shared" si="199"/>
        <v/>
      </c>
      <c r="FE139" s="46" t="b">
        <f t="shared" si="200"/>
        <v>0</v>
      </c>
      <c r="FF139" s="46" t="str">
        <f t="shared" si="201"/>
        <v/>
      </c>
      <c r="FG139" s="46" t="str">
        <f t="shared" si="202"/>
        <v/>
      </c>
      <c r="FH139" s="46" t="b">
        <f t="shared" si="203"/>
        <v>0</v>
      </c>
      <c r="FI139" s="46" t="str">
        <f t="shared" si="204"/>
        <v/>
      </c>
      <c r="FJ139" s="46" t="str">
        <f t="shared" si="205"/>
        <v/>
      </c>
      <c r="FK139" s="46" t="b">
        <f t="shared" si="206"/>
        <v>0</v>
      </c>
      <c r="FL139" s="46" t="str">
        <f t="shared" si="207"/>
        <v/>
      </c>
      <c r="FM139" s="46" t="str">
        <f t="shared" si="208"/>
        <v/>
      </c>
      <c r="FN139" s="46" t="b">
        <f t="shared" si="209"/>
        <v>0</v>
      </c>
      <c r="FO139" s="46" t="str">
        <f t="shared" si="210"/>
        <v/>
      </c>
      <c r="FP139" s="46" t="str">
        <f t="shared" si="211"/>
        <v/>
      </c>
      <c r="FQ139" s="46" t="b">
        <f t="shared" si="212"/>
        <v>0</v>
      </c>
      <c r="FR139" s="46" t="str">
        <f t="shared" si="213"/>
        <v/>
      </c>
      <c r="FS139" s="46" t="str">
        <f t="shared" si="214"/>
        <v/>
      </c>
      <c r="FT139" s="46" t="b">
        <f t="shared" si="215"/>
        <v>0</v>
      </c>
      <c r="FU139" s="46" t="str">
        <f t="shared" si="216"/>
        <v/>
      </c>
      <c r="FV139" s="46" t="str">
        <f t="shared" si="217"/>
        <v/>
      </c>
      <c r="FW139" s="46" t="b">
        <f t="shared" si="218"/>
        <v>0</v>
      </c>
      <c r="FX139" s="46" t="str">
        <f t="shared" si="219"/>
        <v/>
      </c>
      <c r="FY139" s="46" t="str">
        <f t="shared" si="220"/>
        <v/>
      </c>
      <c r="FZ139" s="46" t="b">
        <f t="shared" si="221"/>
        <v>0</v>
      </c>
      <c r="GA139" s="46" t="str">
        <f t="shared" si="222"/>
        <v/>
      </c>
      <c r="GB139" s="46" t="str">
        <f t="shared" si="223"/>
        <v/>
      </c>
      <c r="GC139" s="46" t="b">
        <f t="shared" si="224"/>
        <v>0</v>
      </c>
      <c r="GD139" s="46" t="str">
        <f t="shared" si="225"/>
        <v/>
      </c>
      <c r="GE139" s="46" t="str">
        <f t="shared" si="226"/>
        <v/>
      </c>
      <c r="GF139" s="46" t="b">
        <f t="shared" si="227"/>
        <v>0</v>
      </c>
      <c r="GG139" s="46" t="b">
        <f t="shared" si="228"/>
        <v>0</v>
      </c>
      <c r="GH139" s="46" t="str">
        <f t="shared" si="229"/>
        <v/>
      </c>
      <c r="GI139" s="46" t="str">
        <f t="shared" si="230"/>
        <v/>
      </c>
      <c r="GJ139" s="46" t="str">
        <f t="shared" si="231"/>
        <v/>
      </c>
      <c r="GK139" s="46" t="b">
        <f t="shared" si="232"/>
        <v>0</v>
      </c>
      <c r="GL139" s="46" t="str">
        <f t="shared" si="233"/>
        <v/>
      </c>
      <c r="GM139" s="46" t="str">
        <f t="shared" si="234"/>
        <v/>
      </c>
      <c r="GN139" s="46" t="str">
        <f t="shared" si="235"/>
        <v/>
      </c>
      <c r="GO139" s="46" t="b">
        <f t="shared" si="236"/>
        <v>0</v>
      </c>
      <c r="GP139" s="46" t="str">
        <f t="shared" si="237"/>
        <v/>
      </c>
      <c r="GQ139" s="46" t="str">
        <f t="shared" si="238"/>
        <v/>
      </c>
      <c r="GR139" s="46" t="b">
        <f t="shared" si="239"/>
        <v>0</v>
      </c>
      <c r="GS139" s="46" t="str">
        <f t="shared" si="240"/>
        <v/>
      </c>
      <c r="GT139" s="46" t="str">
        <f t="shared" si="241"/>
        <v/>
      </c>
      <c r="GU139" s="46" t="b">
        <f t="shared" si="242"/>
        <v>0</v>
      </c>
      <c r="GV139" s="46" t="b">
        <f t="shared" si="243"/>
        <v>0</v>
      </c>
      <c r="GW139" s="46" t="b">
        <f t="shared" si="244"/>
        <v>0</v>
      </c>
      <c r="GX139" s="46" t="b">
        <f t="shared" si="245"/>
        <v>0</v>
      </c>
      <c r="GY139" s="46" t="b">
        <f t="shared" si="246"/>
        <v>0</v>
      </c>
      <c r="GZ139" s="46" t="b">
        <f t="shared" si="247"/>
        <v>0</v>
      </c>
      <c r="HA139" s="46" t="b">
        <f t="shared" si="248"/>
        <v>0</v>
      </c>
      <c r="HB139" s="46" t="b">
        <f t="shared" si="249"/>
        <v>0</v>
      </c>
      <c r="HC139" s="46" t="b">
        <f t="shared" si="250"/>
        <v>0</v>
      </c>
      <c r="HD139" s="46" t="b">
        <f t="shared" si="251"/>
        <v>0</v>
      </c>
      <c r="HE139" s="46" t="b">
        <f t="shared" si="252"/>
        <v>0</v>
      </c>
      <c r="HF139" s="46" t="b">
        <f t="shared" si="253"/>
        <v>0</v>
      </c>
      <c r="HG139" s="46" t="b">
        <f t="shared" si="254"/>
        <v>0</v>
      </c>
      <c r="HH139" s="46" t="b">
        <f t="shared" si="255"/>
        <v>0</v>
      </c>
      <c r="HI139" s="46" t="b">
        <f t="shared" si="256"/>
        <v>0</v>
      </c>
      <c r="HJ139" s="46" t="b">
        <f t="shared" si="257"/>
        <v>0</v>
      </c>
      <c r="HK139" s="46" t="b">
        <f t="shared" si="258"/>
        <v>0</v>
      </c>
      <c r="HL139" s="46" t="b">
        <f t="shared" si="259"/>
        <v>0</v>
      </c>
      <c r="HM139" s="46" t="b">
        <f t="shared" si="260"/>
        <v>0</v>
      </c>
      <c r="HN139" s="46" t="b">
        <f t="shared" si="261"/>
        <v>0</v>
      </c>
      <c r="HO139" s="46" t="b">
        <f t="shared" si="262"/>
        <v>0</v>
      </c>
      <c r="HP139" s="46" t="b">
        <f t="shared" si="263"/>
        <v>0</v>
      </c>
      <c r="HQ139" s="46" t="str">
        <f t="shared" si="264"/>
        <v/>
      </c>
      <c r="HR139" s="46" t="str">
        <f t="shared" si="265"/>
        <v/>
      </c>
      <c r="HS139" s="46" t="str">
        <f t="shared" si="266"/>
        <v/>
      </c>
      <c r="HT139" s="46" t="b">
        <f t="shared" si="267"/>
        <v>0</v>
      </c>
      <c r="HU139" s="46" t="b">
        <f t="shared" si="268"/>
        <v>0</v>
      </c>
      <c r="HV139" s="46" t="b">
        <f t="shared" si="269"/>
        <v>0</v>
      </c>
      <c r="HW139" s="46" t="b">
        <f t="shared" si="270"/>
        <v>0</v>
      </c>
      <c r="HX139" s="46" t="b">
        <f t="shared" si="271"/>
        <v>0</v>
      </c>
      <c r="HY139" s="46" t="b">
        <f t="shared" si="272"/>
        <v>0</v>
      </c>
      <c r="HZ139" s="46" t="b">
        <f t="shared" si="273"/>
        <v>0</v>
      </c>
      <c r="IA139" s="46" t="str">
        <f t="shared" si="274"/>
        <v/>
      </c>
      <c r="IB139" s="46" t="str">
        <f t="shared" si="275"/>
        <v/>
      </c>
      <c r="IC139" s="46" t="str">
        <f t="shared" si="276"/>
        <v/>
      </c>
      <c r="ID139" s="46" t="str">
        <f t="shared" si="277"/>
        <v/>
      </c>
      <c r="IE139" s="46" t="b">
        <f t="shared" si="278"/>
        <v>0</v>
      </c>
      <c r="IF139" s="46" t="str">
        <f t="shared" si="279"/>
        <v/>
      </c>
      <c r="IG139" s="46" t="str">
        <f t="shared" si="280"/>
        <v/>
      </c>
      <c r="IH139" s="46" t="b">
        <f t="shared" si="281"/>
        <v>0</v>
      </c>
      <c r="II139" s="46" t="b">
        <f t="shared" si="282"/>
        <v>0</v>
      </c>
      <c r="IJ139" s="46" t="b">
        <f t="shared" si="283"/>
        <v>0</v>
      </c>
      <c r="IK139" s="46" t="str">
        <f t="shared" si="284"/>
        <v/>
      </c>
      <c r="IL139" s="46" t="str">
        <f t="shared" si="285"/>
        <v/>
      </c>
      <c r="IM139" s="46" t="b">
        <f t="shared" si="286"/>
        <v>0</v>
      </c>
      <c r="IN139" s="46" t="b">
        <f t="shared" si="287"/>
        <v>0</v>
      </c>
      <c r="IO139" s="46" t="b">
        <f t="shared" si="288"/>
        <v>0</v>
      </c>
      <c r="IP139" s="46" t="b">
        <f t="shared" si="289"/>
        <v>0</v>
      </c>
      <c r="IQ139" s="46" t="b">
        <f t="shared" si="290"/>
        <v>0</v>
      </c>
      <c r="IR139" s="46" t="b">
        <f t="shared" si="291"/>
        <v>0</v>
      </c>
      <c r="IS139" s="46" t="b">
        <f t="shared" si="292"/>
        <v>0</v>
      </c>
      <c r="IT139" s="46" t="b">
        <f t="shared" si="293"/>
        <v>0</v>
      </c>
      <c r="IU139" s="46" t="b">
        <f t="shared" si="294"/>
        <v>0</v>
      </c>
      <c r="IV139" s="46" t="b">
        <f t="shared" si="295"/>
        <v>0</v>
      </c>
      <c r="IW139" s="46" t="b">
        <f t="shared" si="296"/>
        <v>0</v>
      </c>
      <c r="IX139" s="46" t="b">
        <f t="shared" si="297"/>
        <v>0</v>
      </c>
      <c r="IY139" s="46" t="b">
        <f t="shared" si="298"/>
        <v>0</v>
      </c>
    </row>
    <row r="140" spans="2:259" x14ac:dyDescent="0.3">
      <c r="B140" s="48">
        <v>128</v>
      </c>
      <c r="C140" s="61" t="str">
        <f t="shared" si="164"/>
        <v/>
      </c>
      <c r="D140" s="53"/>
      <c r="E140" s="52"/>
      <c r="F140" s="112"/>
      <c r="G140" s="52"/>
      <c r="H140" s="53"/>
      <c r="I140" s="52"/>
      <c r="J140" s="52"/>
      <c r="K140" s="53"/>
      <c r="L140" s="55"/>
      <c r="M140" s="108"/>
      <c r="N140" s="56"/>
      <c r="O140" s="52"/>
      <c r="P140" s="52"/>
      <c r="Q140" s="52"/>
      <c r="R140" s="52"/>
      <c r="S140" s="52"/>
      <c r="T140" s="53"/>
      <c r="U140" s="52"/>
      <c r="V140" s="52"/>
      <c r="W140" s="55"/>
      <c r="X140" s="55"/>
      <c r="Y140" s="52"/>
      <c r="Z140" s="55"/>
      <c r="AA140" s="52"/>
      <c r="AB140" s="53"/>
      <c r="AC140" s="53"/>
      <c r="AD140" s="53"/>
      <c r="AE140" s="57"/>
      <c r="AF140" s="113"/>
      <c r="AG140" s="57"/>
      <c r="AH140" s="58"/>
      <c r="AI140" s="58"/>
      <c r="AJ140" s="58"/>
      <c r="AK140" s="114"/>
      <c r="AL140" s="58"/>
      <c r="AM140" s="114"/>
      <c r="AN140" s="58"/>
      <c r="AO140" s="114"/>
      <c r="AP140" s="58"/>
      <c r="AQ140" s="114"/>
      <c r="AR140" s="58"/>
      <c r="AS140" s="114"/>
      <c r="AT140" s="58"/>
      <c r="AU140" s="114"/>
      <c r="AV140" s="58"/>
      <c r="AW140" s="114"/>
      <c r="AX140" s="58"/>
      <c r="AY140" s="114"/>
      <c r="AZ140" s="58"/>
      <c r="BA140" s="114"/>
      <c r="BB140" s="58"/>
      <c r="BC140" s="114"/>
      <c r="BD140" s="58"/>
      <c r="BE140" s="58"/>
      <c r="BF140" s="58"/>
      <c r="BG140" s="59"/>
      <c r="BH140" s="58"/>
      <c r="BI140" s="114"/>
      <c r="BJ140" s="53"/>
      <c r="BK140" s="58"/>
      <c r="BL140" s="114"/>
      <c r="BM140" s="58"/>
      <c r="BN140" s="114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3"/>
      <c r="CL140" s="58"/>
      <c r="CM140" s="58"/>
      <c r="CN140" s="60"/>
      <c r="CO140" s="57"/>
      <c r="CP140" s="58"/>
      <c r="CQ140" s="60"/>
      <c r="CR140" s="57"/>
      <c r="CS140" s="58"/>
      <c r="CT140" s="59"/>
      <c r="CU140" s="58"/>
      <c r="CV140" s="59"/>
      <c r="CW140" s="58"/>
      <c r="CX140" s="59"/>
      <c r="CY140" s="58"/>
      <c r="CZ140" s="58"/>
      <c r="DA140" s="58"/>
      <c r="DB140" s="53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7"/>
      <c r="DO140" s="57"/>
      <c r="DP140" s="57"/>
      <c r="DQ140" s="76" t="str">
        <f t="shared" si="165"/>
        <v/>
      </c>
      <c r="DR140" s="53"/>
      <c r="DS140" s="46" t="b">
        <f t="shared" si="166"/>
        <v>0</v>
      </c>
      <c r="DT140" s="46" t="str">
        <f t="shared" si="167"/>
        <v/>
      </c>
      <c r="DU140" s="46" t="b">
        <f t="shared" si="168"/>
        <v>0</v>
      </c>
      <c r="DV140" s="46" t="b">
        <f t="shared" si="169"/>
        <v>0</v>
      </c>
      <c r="DW140" s="46" t="b">
        <f t="shared" si="170"/>
        <v>0</v>
      </c>
      <c r="DY140" s="46" t="b">
        <f t="shared" si="171"/>
        <v>0</v>
      </c>
      <c r="DZ140" s="46" t="b">
        <f t="shared" si="172"/>
        <v>0</v>
      </c>
      <c r="EB140" s="46" t="b">
        <f t="shared" si="173"/>
        <v>0</v>
      </c>
      <c r="EC140" s="46" t="b">
        <f t="shared" si="174"/>
        <v>0</v>
      </c>
      <c r="ED140" s="46" t="b">
        <f t="shared" si="175"/>
        <v>0</v>
      </c>
      <c r="EE140" s="46" t="b">
        <f t="shared" si="176"/>
        <v>0</v>
      </c>
      <c r="EF140" s="46" t="b">
        <f t="shared" si="177"/>
        <v>0</v>
      </c>
      <c r="EG140" s="46" t="b">
        <f t="shared" si="178"/>
        <v>0</v>
      </c>
      <c r="EH140" s="46" t="b">
        <f t="shared" si="179"/>
        <v>0</v>
      </c>
      <c r="EI140" s="46" t="b">
        <f t="shared" si="180"/>
        <v>0</v>
      </c>
      <c r="EK140" s="46" t="b">
        <f t="shared" si="181"/>
        <v>0</v>
      </c>
      <c r="EL140" s="46" t="b">
        <f t="shared" si="182"/>
        <v>0</v>
      </c>
      <c r="EM140" s="46" t="b">
        <f t="shared" si="183"/>
        <v>0</v>
      </c>
      <c r="EN140" s="46" t="b">
        <f t="shared" si="184"/>
        <v>0</v>
      </c>
      <c r="EO140" s="46" t="b">
        <f t="shared" si="185"/>
        <v>0</v>
      </c>
      <c r="EP140" s="46" t="b">
        <f t="shared" si="186"/>
        <v>0</v>
      </c>
      <c r="EQ140" s="46" t="b">
        <f t="shared" si="187"/>
        <v>0</v>
      </c>
      <c r="ER140" s="46" t="b">
        <f>OR(AA140='Tablas '!$T$4,AA140='Tablas '!$T$7,AA140='Tablas '!$T$8,AA140='Tablas '!$T$11)</f>
        <v>0</v>
      </c>
      <c r="ES140" s="46" t="str">
        <f t="shared" si="188"/>
        <v/>
      </c>
      <c r="ET140" s="46" t="str">
        <f t="shared" si="189"/>
        <v/>
      </c>
      <c r="EU140" s="46" t="str">
        <f t="shared" si="190"/>
        <v/>
      </c>
      <c r="EV140" s="46" t="b">
        <f t="shared" si="191"/>
        <v>0</v>
      </c>
      <c r="EW140" s="46" t="b">
        <f t="shared" si="192"/>
        <v>0</v>
      </c>
      <c r="EX140" s="46" t="b">
        <f t="shared" si="193"/>
        <v>0</v>
      </c>
      <c r="EY140" s="46" t="b">
        <f t="shared" si="194"/>
        <v>0</v>
      </c>
      <c r="EZ140" s="46" t="b">
        <f t="shared" si="195"/>
        <v>0</v>
      </c>
      <c r="FA140" s="46" t="b">
        <f t="shared" si="196"/>
        <v>0</v>
      </c>
      <c r="FB140" s="46" t="b">
        <f t="shared" si="197"/>
        <v>0</v>
      </c>
      <c r="FC140" s="46" t="str">
        <f t="shared" si="198"/>
        <v/>
      </c>
      <c r="FD140" s="46" t="str">
        <f t="shared" si="199"/>
        <v/>
      </c>
      <c r="FE140" s="46" t="b">
        <f t="shared" si="200"/>
        <v>0</v>
      </c>
      <c r="FF140" s="46" t="str">
        <f t="shared" si="201"/>
        <v/>
      </c>
      <c r="FG140" s="46" t="str">
        <f t="shared" si="202"/>
        <v/>
      </c>
      <c r="FH140" s="46" t="b">
        <f t="shared" si="203"/>
        <v>0</v>
      </c>
      <c r="FI140" s="46" t="str">
        <f t="shared" si="204"/>
        <v/>
      </c>
      <c r="FJ140" s="46" t="str">
        <f t="shared" si="205"/>
        <v/>
      </c>
      <c r="FK140" s="46" t="b">
        <f t="shared" si="206"/>
        <v>0</v>
      </c>
      <c r="FL140" s="46" t="str">
        <f t="shared" si="207"/>
        <v/>
      </c>
      <c r="FM140" s="46" t="str">
        <f t="shared" si="208"/>
        <v/>
      </c>
      <c r="FN140" s="46" t="b">
        <f t="shared" si="209"/>
        <v>0</v>
      </c>
      <c r="FO140" s="46" t="str">
        <f t="shared" si="210"/>
        <v/>
      </c>
      <c r="FP140" s="46" t="str">
        <f t="shared" si="211"/>
        <v/>
      </c>
      <c r="FQ140" s="46" t="b">
        <f t="shared" si="212"/>
        <v>0</v>
      </c>
      <c r="FR140" s="46" t="str">
        <f t="shared" si="213"/>
        <v/>
      </c>
      <c r="FS140" s="46" t="str">
        <f t="shared" si="214"/>
        <v/>
      </c>
      <c r="FT140" s="46" t="b">
        <f t="shared" si="215"/>
        <v>0</v>
      </c>
      <c r="FU140" s="46" t="str">
        <f t="shared" si="216"/>
        <v/>
      </c>
      <c r="FV140" s="46" t="str">
        <f t="shared" si="217"/>
        <v/>
      </c>
      <c r="FW140" s="46" t="b">
        <f t="shared" si="218"/>
        <v>0</v>
      </c>
      <c r="FX140" s="46" t="str">
        <f t="shared" si="219"/>
        <v/>
      </c>
      <c r="FY140" s="46" t="str">
        <f t="shared" si="220"/>
        <v/>
      </c>
      <c r="FZ140" s="46" t="b">
        <f t="shared" si="221"/>
        <v>0</v>
      </c>
      <c r="GA140" s="46" t="str">
        <f t="shared" si="222"/>
        <v/>
      </c>
      <c r="GB140" s="46" t="str">
        <f t="shared" si="223"/>
        <v/>
      </c>
      <c r="GC140" s="46" t="b">
        <f t="shared" si="224"/>
        <v>0</v>
      </c>
      <c r="GD140" s="46" t="str">
        <f t="shared" si="225"/>
        <v/>
      </c>
      <c r="GE140" s="46" t="str">
        <f t="shared" si="226"/>
        <v/>
      </c>
      <c r="GF140" s="46" t="b">
        <f t="shared" si="227"/>
        <v>0</v>
      </c>
      <c r="GG140" s="46" t="b">
        <f t="shared" si="228"/>
        <v>0</v>
      </c>
      <c r="GH140" s="46" t="str">
        <f t="shared" si="229"/>
        <v/>
      </c>
      <c r="GI140" s="46" t="str">
        <f t="shared" si="230"/>
        <v/>
      </c>
      <c r="GJ140" s="46" t="str">
        <f t="shared" si="231"/>
        <v/>
      </c>
      <c r="GK140" s="46" t="b">
        <f t="shared" si="232"/>
        <v>0</v>
      </c>
      <c r="GL140" s="46" t="str">
        <f t="shared" si="233"/>
        <v/>
      </c>
      <c r="GM140" s="46" t="str">
        <f t="shared" si="234"/>
        <v/>
      </c>
      <c r="GN140" s="46" t="str">
        <f t="shared" si="235"/>
        <v/>
      </c>
      <c r="GO140" s="46" t="b">
        <f t="shared" si="236"/>
        <v>0</v>
      </c>
      <c r="GP140" s="46" t="str">
        <f t="shared" si="237"/>
        <v/>
      </c>
      <c r="GQ140" s="46" t="str">
        <f t="shared" si="238"/>
        <v/>
      </c>
      <c r="GR140" s="46" t="b">
        <f t="shared" si="239"/>
        <v>0</v>
      </c>
      <c r="GS140" s="46" t="str">
        <f t="shared" si="240"/>
        <v/>
      </c>
      <c r="GT140" s="46" t="str">
        <f t="shared" si="241"/>
        <v/>
      </c>
      <c r="GU140" s="46" t="b">
        <f t="shared" si="242"/>
        <v>0</v>
      </c>
      <c r="GV140" s="46" t="b">
        <f t="shared" si="243"/>
        <v>0</v>
      </c>
      <c r="GW140" s="46" t="b">
        <f t="shared" si="244"/>
        <v>0</v>
      </c>
      <c r="GX140" s="46" t="b">
        <f t="shared" si="245"/>
        <v>0</v>
      </c>
      <c r="GY140" s="46" t="b">
        <f t="shared" si="246"/>
        <v>0</v>
      </c>
      <c r="GZ140" s="46" t="b">
        <f t="shared" si="247"/>
        <v>0</v>
      </c>
      <c r="HA140" s="46" t="b">
        <f t="shared" si="248"/>
        <v>0</v>
      </c>
      <c r="HB140" s="46" t="b">
        <f t="shared" si="249"/>
        <v>0</v>
      </c>
      <c r="HC140" s="46" t="b">
        <f t="shared" si="250"/>
        <v>0</v>
      </c>
      <c r="HD140" s="46" t="b">
        <f t="shared" si="251"/>
        <v>0</v>
      </c>
      <c r="HE140" s="46" t="b">
        <f t="shared" si="252"/>
        <v>0</v>
      </c>
      <c r="HF140" s="46" t="b">
        <f t="shared" si="253"/>
        <v>0</v>
      </c>
      <c r="HG140" s="46" t="b">
        <f t="shared" si="254"/>
        <v>0</v>
      </c>
      <c r="HH140" s="46" t="b">
        <f t="shared" si="255"/>
        <v>0</v>
      </c>
      <c r="HI140" s="46" t="b">
        <f t="shared" si="256"/>
        <v>0</v>
      </c>
      <c r="HJ140" s="46" t="b">
        <f t="shared" si="257"/>
        <v>0</v>
      </c>
      <c r="HK140" s="46" t="b">
        <f t="shared" si="258"/>
        <v>0</v>
      </c>
      <c r="HL140" s="46" t="b">
        <f t="shared" si="259"/>
        <v>0</v>
      </c>
      <c r="HM140" s="46" t="b">
        <f t="shared" si="260"/>
        <v>0</v>
      </c>
      <c r="HN140" s="46" t="b">
        <f t="shared" si="261"/>
        <v>0</v>
      </c>
      <c r="HO140" s="46" t="b">
        <f t="shared" si="262"/>
        <v>0</v>
      </c>
      <c r="HP140" s="46" t="b">
        <f t="shared" si="263"/>
        <v>0</v>
      </c>
      <c r="HQ140" s="46" t="str">
        <f t="shared" si="264"/>
        <v/>
      </c>
      <c r="HR140" s="46" t="str">
        <f t="shared" si="265"/>
        <v/>
      </c>
      <c r="HS140" s="46" t="str">
        <f t="shared" si="266"/>
        <v/>
      </c>
      <c r="HT140" s="46" t="b">
        <f t="shared" si="267"/>
        <v>0</v>
      </c>
      <c r="HU140" s="46" t="b">
        <f t="shared" si="268"/>
        <v>0</v>
      </c>
      <c r="HV140" s="46" t="b">
        <f t="shared" si="269"/>
        <v>0</v>
      </c>
      <c r="HW140" s="46" t="b">
        <f t="shared" si="270"/>
        <v>0</v>
      </c>
      <c r="HX140" s="46" t="b">
        <f t="shared" si="271"/>
        <v>0</v>
      </c>
      <c r="HY140" s="46" t="b">
        <f t="shared" si="272"/>
        <v>0</v>
      </c>
      <c r="HZ140" s="46" t="b">
        <f t="shared" si="273"/>
        <v>0</v>
      </c>
      <c r="IA140" s="46" t="str">
        <f t="shared" si="274"/>
        <v/>
      </c>
      <c r="IB140" s="46" t="str">
        <f t="shared" si="275"/>
        <v/>
      </c>
      <c r="IC140" s="46" t="str">
        <f t="shared" si="276"/>
        <v/>
      </c>
      <c r="ID140" s="46" t="str">
        <f t="shared" si="277"/>
        <v/>
      </c>
      <c r="IE140" s="46" t="b">
        <f t="shared" si="278"/>
        <v>0</v>
      </c>
      <c r="IF140" s="46" t="str">
        <f t="shared" si="279"/>
        <v/>
      </c>
      <c r="IG140" s="46" t="str">
        <f t="shared" si="280"/>
        <v/>
      </c>
      <c r="IH140" s="46" t="b">
        <f t="shared" si="281"/>
        <v>0</v>
      </c>
      <c r="II140" s="46" t="b">
        <f t="shared" si="282"/>
        <v>0</v>
      </c>
      <c r="IJ140" s="46" t="b">
        <f t="shared" si="283"/>
        <v>0</v>
      </c>
      <c r="IK140" s="46" t="str">
        <f t="shared" si="284"/>
        <v/>
      </c>
      <c r="IL140" s="46" t="str">
        <f t="shared" si="285"/>
        <v/>
      </c>
      <c r="IM140" s="46" t="b">
        <f t="shared" si="286"/>
        <v>0</v>
      </c>
      <c r="IN140" s="46" t="b">
        <f t="shared" si="287"/>
        <v>0</v>
      </c>
      <c r="IO140" s="46" t="b">
        <f t="shared" si="288"/>
        <v>0</v>
      </c>
      <c r="IP140" s="46" t="b">
        <f t="shared" si="289"/>
        <v>0</v>
      </c>
      <c r="IQ140" s="46" t="b">
        <f t="shared" si="290"/>
        <v>0</v>
      </c>
      <c r="IR140" s="46" t="b">
        <f t="shared" si="291"/>
        <v>0</v>
      </c>
      <c r="IS140" s="46" t="b">
        <f t="shared" si="292"/>
        <v>0</v>
      </c>
      <c r="IT140" s="46" t="b">
        <f t="shared" si="293"/>
        <v>0</v>
      </c>
      <c r="IU140" s="46" t="b">
        <f t="shared" si="294"/>
        <v>0</v>
      </c>
      <c r="IV140" s="46" t="b">
        <f t="shared" si="295"/>
        <v>0</v>
      </c>
      <c r="IW140" s="46" t="b">
        <f t="shared" si="296"/>
        <v>0</v>
      </c>
      <c r="IX140" s="46" t="b">
        <f t="shared" si="297"/>
        <v>0</v>
      </c>
      <c r="IY140" s="46" t="b">
        <f t="shared" si="298"/>
        <v>0</v>
      </c>
    </row>
    <row r="141" spans="2:259" x14ac:dyDescent="0.3">
      <c r="B141" s="48">
        <v>129</v>
      </c>
      <c r="C141" s="61" t="str">
        <f t="shared" si="164"/>
        <v/>
      </c>
      <c r="D141" s="53"/>
      <c r="E141" s="52"/>
      <c r="F141" s="112"/>
      <c r="G141" s="52"/>
      <c r="H141" s="53"/>
      <c r="I141" s="52"/>
      <c r="J141" s="52"/>
      <c r="K141" s="53"/>
      <c r="L141" s="55"/>
      <c r="M141" s="108"/>
      <c r="N141" s="56"/>
      <c r="O141" s="52"/>
      <c r="P141" s="52"/>
      <c r="Q141" s="52"/>
      <c r="R141" s="52"/>
      <c r="S141" s="52"/>
      <c r="T141" s="53"/>
      <c r="U141" s="52"/>
      <c r="V141" s="52"/>
      <c r="W141" s="55"/>
      <c r="X141" s="55"/>
      <c r="Y141" s="52"/>
      <c r="Z141" s="55"/>
      <c r="AA141" s="52"/>
      <c r="AB141" s="53"/>
      <c r="AC141" s="53"/>
      <c r="AD141" s="53"/>
      <c r="AE141" s="57"/>
      <c r="AF141" s="113"/>
      <c r="AG141" s="57"/>
      <c r="AH141" s="58"/>
      <c r="AI141" s="58"/>
      <c r="AJ141" s="58"/>
      <c r="AK141" s="114"/>
      <c r="AL141" s="58"/>
      <c r="AM141" s="114"/>
      <c r="AN141" s="58"/>
      <c r="AO141" s="114"/>
      <c r="AP141" s="58"/>
      <c r="AQ141" s="114"/>
      <c r="AR141" s="58"/>
      <c r="AS141" s="114"/>
      <c r="AT141" s="58"/>
      <c r="AU141" s="114"/>
      <c r="AV141" s="58"/>
      <c r="AW141" s="114"/>
      <c r="AX141" s="58"/>
      <c r="AY141" s="114"/>
      <c r="AZ141" s="58"/>
      <c r="BA141" s="114"/>
      <c r="BB141" s="58"/>
      <c r="BC141" s="114"/>
      <c r="BD141" s="58"/>
      <c r="BE141" s="58"/>
      <c r="BF141" s="58"/>
      <c r="BG141" s="59"/>
      <c r="BH141" s="58"/>
      <c r="BI141" s="114"/>
      <c r="BJ141" s="53"/>
      <c r="BK141" s="58"/>
      <c r="BL141" s="114"/>
      <c r="BM141" s="58"/>
      <c r="BN141" s="114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3"/>
      <c r="CL141" s="58"/>
      <c r="CM141" s="58"/>
      <c r="CN141" s="60"/>
      <c r="CO141" s="57"/>
      <c r="CP141" s="58"/>
      <c r="CQ141" s="60"/>
      <c r="CR141" s="57"/>
      <c r="CS141" s="58"/>
      <c r="CT141" s="59"/>
      <c r="CU141" s="58"/>
      <c r="CV141" s="59"/>
      <c r="CW141" s="58"/>
      <c r="CX141" s="59"/>
      <c r="CY141" s="58"/>
      <c r="CZ141" s="58"/>
      <c r="DA141" s="58"/>
      <c r="DB141" s="53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7"/>
      <c r="DO141" s="57"/>
      <c r="DP141" s="57"/>
      <c r="DQ141" s="76" t="str">
        <f t="shared" si="165"/>
        <v/>
      </c>
      <c r="DR141" s="53"/>
      <c r="DS141" s="46" t="b">
        <f t="shared" si="166"/>
        <v>0</v>
      </c>
      <c r="DT141" s="46" t="str">
        <f t="shared" si="167"/>
        <v/>
      </c>
      <c r="DU141" s="46" t="b">
        <f t="shared" si="168"/>
        <v>0</v>
      </c>
      <c r="DV141" s="46" t="b">
        <f t="shared" si="169"/>
        <v>0</v>
      </c>
      <c r="DW141" s="46" t="b">
        <f t="shared" si="170"/>
        <v>0</v>
      </c>
      <c r="DY141" s="46" t="b">
        <f t="shared" si="171"/>
        <v>0</v>
      </c>
      <c r="DZ141" s="46" t="b">
        <f t="shared" si="172"/>
        <v>0</v>
      </c>
      <c r="EB141" s="46" t="b">
        <f t="shared" si="173"/>
        <v>0</v>
      </c>
      <c r="EC141" s="46" t="b">
        <f t="shared" si="174"/>
        <v>0</v>
      </c>
      <c r="ED141" s="46" t="b">
        <f t="shared" si="175"/>
        <v>0</v>
      </c>
      <c r="EE141" s="46" t="b">
        <f t="shared" si="176"/>
        <v>0</v>
      </c>
      <c r="EF141" s="46" t="b">
        <f t="shared" si="177"/>
        <v>0</v>
      </c>
      <c r="EG141" s="46" t="b">
        <f t="shared" si="178"/>
        <v>0</v>
      </c>
      <c r="EH141" s="46" t="b">
        <f t="shared" si="179"/>
        <v>0</v>
      </c>
      <c r="EI141" s="46" t="b">
        <f t="shared" si="180"/>
        <v>0</v>
      </c>
      <c r="EK141" s="46" t="b">
        <f t="shared" si="181"/>
        <v>0</v>
      </c>
      <c r="EL141" s="46" t="b">
        <f t="shared" si="182"/>
        <v>0</v>
      </c>
      <c r="EM141" s="46" t="b">
        <f t="shared" si="183"/>
        <v>0</v>
      </c>
      <c r="EN141" s="46" t="b">
        <f t="shared" si="184"/>
        <v>0</v>
      </c>
      <c r="EO141" s="46" t="b">
        <f t="shared" si="185"/>
        <v>0</v>
      </c>
      <c r="EP141" s="46" t="b">
        <f t="shared" si="186"/>
        <v>0</v>
      </c>
      <c r="EQ141" s="46" t="b">
        <f t="shared" si="187"/>
        <v>0</v>
      </c>
      <c r="ER141" s="46" t="b">
        <f>OR(AA141='Tablas '!$T$4,AA141='Tablas '!$T$7,AA141='Tablas '!$T$8,AA141='Tablas '!$T$11)</f>
        <v>0</v>
      </c>
      <c r="ES141" s="46" t="str">
        <f t="shared" si="188"/>
        <v/>
      </c>
      <c r="ET141" s="46" t="str">
        <f t="shared" si="189"/>
        <v/>
      </c>
      <c r="EU141" s="46" t="str">
        <f t="shared" si="190"/>
        <v/>
      </c>
      <c r="EV141" s="46" t="b">
        <f t="shared" si="191"/>
        <v>0</v>
      </c>
      <c r="EW141" s="46" t="b">
        <f t="shared" si="192"/>
        <v>0</v>
      </c>
      <c r="EX141" s="46" t="b">
        <f t="shared" si="193"/>
        <v>0</v>
      </c>
      <c r="EY141" s="46" t="b">
        <f t="shared" si="194"/>
        <v>0</v>
      </c>
      <c r="EZ141" s="46" t="b">
        <f t="shared" si="195"/>
        <v>0</v>
      </c>
      <c r="FA141" s="46" t="b">
        <f t="shared" si="196"/>
        <v>0</v>
      </c>
      <c r="FB141" s="46" t="b">
        <f t="shared" si="197"/>
        <v>0</v>
      </c>
      <c r="FC141" s="46" t="str">
        <f t="shared" si="198"/>
        <v/>
      </c>
      <c r="FD141" s="46" t="str">
        <f t="shared" si="199"/>
        <v/>
      </c>
      <c r="FE141" s="46" t="b">
        <f t="shared" si="200"/>
        <v>0</v>
      </c>
      <c r="FF141" s="46" t="str">
        <f t="shared" si="201"/>
        <v/>
      </c>
      <c r="FG141" s="46" t="str">
        <f t="shared" si="202"/>
        <v/>
      </c>
      <c r="FH141" s="46" t="b">
        <f t="shared" si="203"/>
        <v>0</v>
      </c>
      <c r="FI141" s="46" t="str">
        <f t="shared" si="204"/>
        <v/>
      </c>
      <c r="FJ141" s="46" t="str">
        <f t="shared" si="205"/>
        <v/>
      </c>
      <c r="FK141" s="46" t="b">
        <f t="shared" si="206"/>
        <v>0</v>
      </c>
      <c r="FL141" s="46" t="str">
        <f t="shared" si="207"/>
        <v/>
      </c>
      <c r="FM141" s="46" t="str">
        <f t="shared" si="208"/>
        <v/>
      </c>
      <c r="FN141" s="46" t="b">
        <f t="shared" si="209"/>
        <v>0</v>
      </c>
      <c r="FO141" s="46" t="str">
        <f t="shared" si="210"/>
        <v/>
      </c>
      <c r="FP141" s="46" t="str">
        <f t="shared" si="211"/>
        <v/>
      </c>
      <c r="FQ141" s="46" t="b">
        <f t="shared" si="212"/>
        <v>0</v>
      </c>
      <c r="FR141" s="46" t="str">
        <f t="shared" si="213"/>
        <v/>
      </c>
      <c r="FS141" s="46" t="str">
        <f t="shared" si="214"/>
        <v/>
      </c>
      <c r="FT141" s="46" t="b">
        <f t="shared" si="215"/>
        <v>0</v>
      </c>
      <c r="FU141" s="46" t="str">
        <f t="shared" si="216"/>
        <v/>
      </c>
      <c r="FV141" s="46" t="str">
        <f t="shared" si="217"/>
        <v/>
      </c>
      <c r="FW141" s="46" t="b">
        <f t="shared" si="218"/>
        <v>0</v>
      </c>
      <c r="FX141" s="46" t="str">
        <f t="shared" si="219"/>
        <v/>
      </c>
      <c r="FY141" s="46" t="str">
        <f t="shared" si="220"/>
        <v/>
      </c>
      <c r="FZ141" s="46" t="b">
        <f t="shared" si="221"/>
        <v>0</v>
      </c>
      <c r="GA141" s="46" t="str">
        <f t="shared" si="222"/>
        <v/>
      </c>
      <c r="GB141" s="46" t="str">
        <f t="shared" si="223"/>
        <v/>
      </c>
      <c r="GC141" s="46" t="b">
        <f t="shared" si="224"/>
        <v>0</v>
      </c>
      <c r="GD141" s="46" t="str">
        <f t="shared" si="225"/>
        <v/>
      </c>
      <c r="GE141" s="46" t="str">
        <f t="shared" si="226"/>
        <v/>
      </c>
      <c r="GF141" s="46" t="b">
        <f t="shared" si="227"/>
        <v>0</v>
      </c>
      <c r="GG141" s="46" t="b">
        <f t="shared" si="228"/>
        <v>0</v>
      </c>
      <c r="GH141" s="46" t="str">
        <f t="shared" si="229"/>
        <v/>
      </c>
      <c r="GI141" s="46" t="str">
        <f t="shared" si="230"/>
        <v/>
      </c>
      <c r="GJ141" s="46" t="str">
        <f t="shared" si="231"/>
        <v/>
      </c>
      <c r="GK141" s="46" t="b">
        <f t="shared" si="232"/>
        <v>0</v>
      </c>
      <c r="GL141" s="46" t="str">
        <f t="shared" si="233"/>
        <v/>
      </c>
      <c r="GM141" s="46" t="str">
        <f t="shared" si="234"/>
        <v/>
      </c>
      <c r="GN141" s="46" t="str">
        <f t="shared" si="235"/>
        <v/>
      </c>
      <c r="GO141" s="46" t="b">
        <f t="shared" si="236"/>
        <v>0</v>
      </c>
      <c r="GP141" s="46" t="str">
        <f t="shared" si="237"/>
        <v/>
      </c>
      <c r="GQ141" s="46" t="str">
        <f t="shared" si="238"/>
        <v/>
      </c>
      <c r="GR141" s="46" t="b">
        <f t="shared" si="239"/>
        <v>0</v>
      </c>
      <c r="GS141" s="46" t="str">
        <f t="shared" si="240"/>
        <v/>
      </c>
      <c r="GT141" s="46" t="str">
        <f t="shared" si="241"/>
        <v/>
      </c>
      <c r="GU141" s="46" t="b">
        <f t="shared" si="242"/>
        <v>0</v>
      </c>
      <c r="GV141" s="46" t="b">
        <f t="shared" si="243"/>
        <v>0</v>
      </c>
      <c r="GW141" s="46" t="b">
        <f t="shared" si="244"/>
        <v>0</v>
      </c>
      <c r="GX141" s="46" t="b">
        <f t="shared" si="245"/>
        <v>0</v>
      </c>
      <c r="GY141" s="46" t="b">
        <f t="shared" si="246"/>
        <v>0</v>
      </c>
      <c r="GZ141" s="46" t="b">
        <f t="shared" si="247"/>
        <v>0</v>
      </c>
      <c r="HA141" s="46" t="b">
        <f t="shared" si="248"/>
        <v>0</v>
      </c>
      <c r="HB141" s="46" t="b">
        <f t="shared" si="249"/>
        <v>0</v>
      </c>
      <c r="HC141" s="46" t="b">
        <f t="shared" si="250"/>
        <v>0</v>
      </c>
      <c r="HD141" s="46" t="b">
        <f t="shared" si="251"/>
        <v>0</v>
      </c>
      <c r="HE141" s="46" t="b">
        <f t="shared" si="252"/>
        <v>0</v>
      </c>
      <c r="HF141" s="46" t="b">
        <f t="shared" si="253"/>
        <v>0</v>
      </c>
      <c r="HG141" s="46" t="b">
        <f t="shared" si="254"/>
        <v>0</v>
      </c>
      <c r="HH141" s="46" t="b">
        <f t="shared" si="255"/>
        <v>0</v>
      </c>
      <c r="HI141" s="46" t="b">
        <f t="shared" si="256"/>
        <v>0</v>
      </c>
      <c r="HJ141" s="46" t="b">
        <f t="shared" si="257"/>
        <v>0</v>
      </c>
      <c r="HK141" s="46" t="b">
        <f t="shared" si="258"/>
        <v>0</v>
      </c>
      <c r="HL141" s="46" t="b">
        <f t="shared" si="259"/>
        <v>0</v>
      </c>
      <c r="HM141" s="46" t="b">
        <f t="shared" si="260"/>
        <v>0</v>
      </c>
      <c r="HN141" s="46" t="b">
        <f t="shared" si="261"/>
        <v>0</v>
      </c>
      <c r="HO141" s="46" t="b">
        <f t="shared" si="262"/>
        <v>0</v>
      </c>
      <c r="HP141" s="46" t="b">
        <f t="shared" si="263"/>
        <v>0</v>
      </c>
      <c r="HQ141" s="46" t="str">
        <f t="shared" si="264"/>
        <v/>
      </c>
      <c r="HR141" s="46" t="str">
        <f t="shared" si="265"/>
        <v/>
      </c>
      <c r="HS141" s="46" t="str">
        <f t="shared" si="266"/>
        <v/>
      </c>
      <c r="HT141" s="46" t="b">
        <f t="shared" si="267"/>
        <v>0</v>
      </c>
      <c r="HU141" s="46" t="b">
        <f t="shared" si="268"/>
        <v>0</v>
      </c>
      <c r="HV141" s="46" t="b">
        <f t="shared" si="269"/>
        <v>0</v>
      </c>
      <c r="HW141" s="46" t="b">
        <f t="shared" si="270"/>
        <v>0</v>
      </c>
      <c r="HX141" s="46" t="b">
        <f t="shared" si="271"/>
        <v>0</v>
      </c>
      <c r="HY141" s="46" t="b">
        <f t="shared" si="272"/>
        <v>0</v>
      </c>
      <c r="HZ141" s="46" t="b">
        <f t="shared" si="273"/>
        <v>0</v>
      </c>
      <c r="IA141" s="46" t="str">
        <f t="shared" si="274"/>
        <v/>
      </c>
      <c r="IB141" s="46" t="str">
        <f t="shared" si="275"/>
        <v/>
      </c>
      <c r="IC141" s="46" t="str">
        <f t="shared" si="276"/>
        <v/>
      </c>
      <c r="ID141" s="46" t="str">
        <f t="shared" si="277"/>
        <v/>
      </c>
      <c r="IE141" s="46" t="b">
        <f t="shared" si="278"/>
        <v>0</v>
      </c>
      <c r="IF141" s="46" t="str">
        <f t="shared" si="279"/>
        <v/>
      </c>
      <c r="IG141" s="46" t="str">
        <f t="shared" si="280"/>
        <v/>
      </c>
      <c r="IH141" s="46" t="b">
        <f t="shared" si="281"/>
        <v>0</v>
      </c>
      <c r="II141" s="46" t="b">
        <f t="shared" si="282"/>
        <v>0</v>
      </c>
      <c r="IJ141" s="46" t="b">
        <f t="shared" si="283"/>
        <v>0</v>
      </c>
      <c r="IK141" s="46" t="str">
        <f t="shared" si="284"/>
        <v/>
      </c>
      <c r="IL141" s="46" t="str">
        <f t="shared" si="285"/>
        <v/>
      </c>
      <c r="IM141" s="46" t="b">
        <f t="shared" si="286"/>
        <v>0</v>
      </c>
      <c r="IN141" s="46" t="b">
        <f t="shared" si="287"/>
        <v>0</v>
      </c>
      <c r="IO141" s="46" t="b">
        <f t="shared" si="288"/>
        <v>0</v>
      </c>
      <c r="IP141" s="46" t="b">
        <f t="shared" si="289"/>
        <v>0</v>
      </c>
      <c r="IQ141" s="46" t="b">
        <f t="shared" si="290"/>
        <v>0</v>
      </c>
      <c r="IR141" s="46" t="b">
        <f t="shared" si="291"/>
        <v>0</v>
      </c>
      <c r="IS141" s="46" t="b">
        <f t="shared" si="292"/>
        <v>0</v>
      </c>
      <c r="IT141" s="46" t="b">
        <f t="shared" si="293"/>
        <v>0</v>
      </c>
      <c r="IU141" s="46" t="b">
        <f t="shared" si="294"/>
        <v>0</v>
      </c>
      <c r="IV141" s="46" t="b">
        <f t="shared" si="295"/>
        <v>0</v>
      </c>
      <c r="IW141" s="46" t="b">
        <f t="shared" si="296"/>
        <v>0</v>
      </c>
      <c r="IX141" s="46" t="b">
        <f t="shared" si="297"/>
        <v>0</v>
      </c>
      <c r="IY141" s="46" t="b">
        <f t="shared" si="298"/>
        <v>0</v>
      </c>
    </row>
    <row r="142" spans="2:259" x14ac:dyDescent="0.3">
      <c r="B142" s="48">
        <v>130</v>
      </c>
      <c r="C142" s="61" t="str">
        <f t="shared" ref="C142:C205" si="299">IF(AND(DS142,DP142&lt;&gt;""),
   IF(DQ142="","OK","Error"),
   ""
)</f>
        <v/>
      </c>
      <c r="D142" s="53"/>
      <c r="E142" s="52"/>
      <c r="F142" s="112"/>
      <c r="G142" s="52"/>
      <c r="H142" s="53"/>
      <c r="I142" s="52"/>
      <c r="J142" s="52"/>
      <c r="K142" s="53"/>
      <c r="L142" s="55"/>
      <c r="M142" s="108"/>
      <c r="N142" s="56"/>
      <c r="O142" s="52"/>
      <c r="P142" s="52"/>
      <c r="Q142" s="52"/>
      <c r="R142" s="52"/>
      <c r="S142" s="52"/>
      <c r="T142" s="53"/>
      <c r="U142" s="52"/>
      <c r="V142" s="52"/>
      <c r="W142" s="55"/>
      <c r="X142" s="55"/>
      <c r="Y142" s="52"/>
      <c r="Z142" s="55"/>
      <c r="AA142" s="52"/>
      <c r="AB142" s="53"/>
      <c r="AC142" s="53"/>
      <c r="AD142" s="53"/>
      <c r="AE142" s="57"/>
      <c r="AF142" s="113"/>
      <c r="AG142" s="57"/>
      <c r="AH142" s="58"/>
      <c r="AI142" s="58"/>
      <c r="AJ142" s="58"/>
      <c r="AK142" s="114"/>
      <c r="AL142" s="58"/>
      <c r="AM142" s="114"/>
      <c r="AN142" s="58"/>
      <c r="AO142" s="114"/>
      <c r="AP142" s="58"/>
      <c r="AQ142" s="114"/>
      <c r="AR142" s="58"/>
      <c r="AS142" s="114"/>
      <c r="AT142" s="58"/>
      <c r="AU142" s="114"/>
      <c r="AV142" s="58"/>
      <c r="AW142" s="114"/>
      <c r="AX142" s="58"/>
      <c r="AY142" s="114"/>
      <c r="AZ142" s="58"/>
      <c r="BA142" s="114"/>
      <c r="BB142" s="58"/>
      <c r="BC142" s="114"/>
      <c r="BD142" s="58"/>
      <c r="BE142" s="58"/>
      <c r="BF142" s="58"/>
      <c r="BG142" s="59"/>
      <c r="BH142" s="58"/>
      <c r="BI142" s="114"/>
      <c r="BJ142" s="53"/>
      <c r="BK142" s="58"/>
      <c r="BL142" s="114"/>
      <c r="BM142" s="58"/>
      <c r="BN142" s="114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3"/>
      <c r="CL142" s="58"/>
      <c r="CM142" s="58"/>
      <c r="CN142" s="60"/>
      <c r="CO142" s="57"/>
      <c r="CP142" s="58"/>
      <c r="CQ142" s="60"/>
      <c r="CR142" s="57"/>
      <c r="CS142" s="58"/>
      <c r="CT142" s="59"/>
      <c r="CU142" s="58"/>
      <c r="CV142" s="59"/>
      <c r="CW142" s="58"/>
      <c r="CX142" s="59"/>
      <c r="CY142" s="58"/>
      <c r="CZ142" s="58"/>
      <c r="DA142" s="58"/>
      <c r="DB142" s="53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7"/>
      <c r="DO142" s="57"/>
      <c r="DP142" s="57"/>
      <c r="DQ142" s="76" t="str">
        <f t="shared" ref="DQ142:DQ205" si="300">IF(AND(DS142,DP142&lt;&gt;""),
   CONCATENATE(DT142,DU142,DV142,DW142,DX142,DY142,DZ142,EA142,EB142,EC142,ED142,EE142,EF142,EG142,EH142,EI142,EJ142,EK142,EL142,EM142,EN142,EO142,EP142,EQ142,ES142,ET142,EU142,EV142,EW142,EX142,EY142,EZ142,FA142,FC142,FD142,FF142,FG142,FI142,FJ142,FL142,FM142,FO142,FP142,FR142,FS142,FU142,FV142,FX142,FY142,GA142,GB142,GD142,GE142,GF142,GH142,GI142,GJ142,GL142,GM142,GN142,GP142,GQ142,GS142,GT142,GU142,GV142,GW142,GX142,GY142,GZ142,HA142,HB142,HC142,HD142,HE142,HF142,HG142,HH142,HI142,HJ142,HK142,HL142,HM142,HN142,HO142,HQ142,HR142,HS142,HT142,HU142,HV142,HW142,HX142,HY142,IA142,IB142,IC142,ID142,IF142,IG142,IH142,II142,IK142,IL142,IM142,IN142,IO142,IP142,IQ142,IR142,IS142,IT142,IU142,IV142,IW142,IX142,IY142,IZ142),
   ""
)</f>
        <v/>
      </c>
      <c r="DR142" s="53"/>
      <c r="DS142" s="46" t="b">
        <f t="shared" ref="DS142:DS205" si="301">CONCATENATE(D142,$E142,$F142,$G142,H142,$I142,$J142,K142,$L142,$M142,N142,$O142,$P142,$Q142,$R142,$S142,T142,$U142,$V142,$W142,$X142,$Y142,$Z142,$AA142,AB142,AC142,AD142,$AE142,$AF142,$AG142,AH142,AI142,AJ142,AK142,AL142,AM142,AN142,AO142,AP142,AQ142,AR142,AS142,AT142,AU142,AV142,AW142,AX142,AY142,AZ142,BA142,BB142,BC142,BD142,BE142,BF142,BG142,BH142,BI142,BJ142,BK142,BL142,BM142,BN142,BO142,BP142,BQ142,BR142,BS142,BT142,BU142,BV142,BW142,BX142,BY142,BZ142,CA142,CB142,CC142,CD142,CE142,CF142,CG142,CH142,CI142,CJ142,CK142,CL142,CM142,$CN142,$CO142,CP142,$CQ142,$CR142,CS142,CT142,CU142,CV142,CW142,CX142,CY142,CZ142,DA142,DB142,DC142,DD142,DE142,DF142,DG142,DH142,DI142,DJ142,DK142,DL142,DM142,$DN142,$DO142,$DP142,DR142)&lt;&gt;""</f>
        <v>0</v>
      </c>
      <c r="DT142" s="46" t="str">
        <f t="shared" ref="DT142:DT205" si="302">IF(AND($DS142,$E$4&lt;&gt;""),
   IF(LEFT($E$4,2) = "1.",
      IF(D142&lt;&gt;"","El CUNE sólo se envía en operaciones de novedad o ajuste. ",""),
      IF(D142="","Debes escribir un CUNE válido para realizar operaciones de novedad o ajuste. ","")),
   ""
)</f>
        <v/>
      </c>
      <c r="DU142" s="46" t="b">
        <f t="shared" ref="DU142:DU205" si="303">IF($DS142,
   IF(E142="","Debes seleccionar el tipo de documento del empleado. ",
      IF(_xlfn.IFNA(VLOOKUP(E142,TIPO_DE_DOCUMENTO,1,FALSE),-1)=-1,"El tipo de documento no es válido (por favor seleccionarlo de la lista). ","")
   )
)</f>
        <v>0</v>
      </c>
      <c r="DV142" s="46" t="b">
        <f t="shared" ref="DV142:DV205" si="304">IF($DS142,
   IF(F142="","Debes escribir el número de documento del empleado. ","")
)</f>
        <v>0</v>
      </c>
      <c r="DW142" s="46" t="b">
        <f t="shared" ref="DW142:DW205" si="305">IF($DS142,
   IF(G142="","Debes escribir el primer nombre del empleado. ","")
)</f>
        <v>0</v>
      </c>
      <c r="DY142" s="46" t="b">
        <f t="shared" ref="DY142:DY205" si="306">IF($DS142,
   IF(I142="","Debes escribir el primer apellido del empleado. ","")
)</f>
        <v>0</v>
      </c>
      <c r="DZ142" s="46" t="b">
        <f t="shared" ref="DZ142:DZ205" si="307">IF($DS142,
   IF(J142="","Debes escribir el segundo apellido del empleado. ","")
)</f>
        <v>0</v>
      </c>
      <c r="EB142" s="46" t="b">
        <f t="shared" ref="EB142:EB205" si="308">IF($DS142,
   IF(L142="","Debes escribir la fecha de ingreso del empleado. ",
      IF(ISERR(DATE(YEAR(L142),MONTH(L142),DAY(L142))), "El valor ingresado en fecha de ingreso no tiene un formato válido. ","")
   )
)</f>
        <v>0</v>
      </c>
      <c r="EC142" s="46" t="b">
        <f t="shared" ref="EC142:EC205" si="309">IF($DS142,
   IF(M142="","Debes escribir el tiempo laborado. ",
      IF( IFERROR(INT(M142),1.1) &lt;&gt; IFERROR(_xlfn.NUMBERVALUE(M142),1), "El valor de los días trabajados debe ser un número entero. ", "")
   )
)</f>
        <v>0</v>
      </c>
      <c r="ED142" s="46" t="b">
        <f t="shared" ref="ED142:ED205" si="310">IF($DS142,
   IF( AND(N142&lt;&gt;"", ISERR(DATE(YEAR(N142),MONTH(N142),DAY(N142))) ), "El valor ingresado en fecha de ingreso no tiene un formato válido. ",
      IF( AND(N142&lt;&gt;"", $E$6&lt;&gt;"", DATE(YEAR(N142), MONTH(N142), 1) &lt;&gt; IFERROR(DATE(MID($E$6, 1, 4), MID($E$6, 6, 2),1), "1/1/1900") ), "La fecha de retiro debe estar dentro del período liquidado. ", "")
   )
)</f>
        <v>0</v>
      </c>
      <c r="EE142" s="46" t="b">
        <f t="shared" ref="EE142:EE205" si="311">IF($DS142,
   IF(O142="","Debes seleccionar el tipo de trabajador. ",
      IF(_xlfn.IFNA(VLOOKUP(O142,TIPO_DE_TRABAJADOR,1,FALSE),-1)=-1,"El tipo de trabajador no es válido (por favor seleccionarlo de la lista). ","")
   )
)</f>
        <v>0</v>
      </c>
      <c r="EF142" s="46" t="b">
        <f t="shared" ref="EF142:EF205" si="312">IF($DS142,
   IF(P142="","Debes seleccionar si es un trabajador dependiente pensionado por vejez. ",
      IF(_xlfn.IFNA(VLOOKUP(P142,SUBTIPO_DE_TRABAJADOR,1,FALSE),-1)=-1,"El tipo de trabajador dependiente pensionado por vejez no es válido (por favor seleccionarlo de la lista). ","")
   )
)</f>
        <v>0</v>
      </c>
      <c r="EG142" s="46" t="b">
        <f t="shared" ref="EG142:EG205" si="313">IF($DS142,
   IF(Q142="","Debes seleccionar el tipo de contrato del trabajador. ",
      IF(_xlfn.IFNA(VLOOKUP(Q142,TIPO_DE_CONTRATO,1,FALSE),-1)=-1,"El tipo de contrato del trabajador no es válido (por favor seleccionarlo de la lista). ","")
   )
)</f>
        <v>0</v>
      </c>
      <c r="EH142" s="46" t="b">
        <f t="shared" ref="EH142:EH205" si="314">IF($DS142,
   IF(R142="","Debes seleccionar si es un salario integral. ",
      IF(_xlfn.IFNA(VLOOKUP(R142,SI_NO,1,FALSE),-1)=-1,"Valor no válido para salario integral (por favor seleccionarlo de la lista). ","")
   )
)</f>
        <v>0</v>
      </c>
      <c r="EI142" s="46" t="b">
        <f t="shared" ref="EI142:EI205" si="315">IF($DS142,
   IF(S142="","Debes seleccionar si el trabajador realiza actividades de riesgo. ",
      IF(_xlfn.IFNA(VLOOKUP(S142,SI_NO,1,FALSE),-1)=-1,"Valor no válido para actividad de alto riesgo (por favor seleccionarlo de la lista). ","")
   )
)</f>
        <v>0</v>
      </c>
      <c r="EK142" s="46" t="b">
        <f t="shared" ref="EK142:EK205" si="316">IF($DS142,
   IF(U142="","Debes escribir el código del municipio de residencia del trabajador. ",
      IF(_xlfn.IFNA(VLOOKUP(U142,MUNICIPIO,1,FALSE),-1)=-1,"El municipio de residencia del trabajador es inválido (por favor seleccionarlo de la lista). ","")
   )
)</f>
        <v>0</v>
      </c>
      <c r="EL142" s="46" t="b">
        <f t="shared" ref="EL142:EL205" si="317">IF($DS142,
   IF(V142="","Debes escribir el la dirección de residendia del trabajador. ","")
)</f>
        <v>0</v>
      </c>
      <c r="EM142" s="46" t="b">
        <f t="shared" ref="EM142:EM205" si="318">IF($DS142,
   IF(W142="","Debes escribir la fecha de inicio de la liquidación. ",
      IF(ISERR(DATE(YEAR(W142),MONTH(W142),DAY(W142))),"El valor ingresado en fecha de inicio de liquidación no tiene un formato válido. ",
          IF( AND($E$6&lt;&gt;"", DATE(YEAR(W142), MONTH(W142), 1) &lt;&gt; IFERROR(DATE(MID($E$6, 1, 4), MID($E$6, 6, 2),1), "1/1/1900") ), "La fecha de inicio de la liquidación debe estar dentro del período liquidado. ", "")
      )
   )
)</f>
        <v>0</v>
      </c>
      <c r="EN142" s="46" t="b">
        <f t="shared" ref="EN142:EN205" si="319">IF($DS142,
   IF(X142="","Debes escribir la fecha de fin de la liquidación. ",
      IF(ISERR(DATE(YEAR(X142),MONTH(X142),DAY(X142))),"El valor ingresado en fecha de fin de liquidación no tiene un formato válido. ",
          IF( AND($E$6&lt;&gt;"", DATE(YEAR(X142), MONTH(X142), 1) &lt;&gt; IFERROR(DATE(MID($E$6, 1, 4), MID($E$6, 6, 2),1), "1/1/1900") ), "La fecha de fin de la liquidación debe estar dentro del período liquidado. ", "")
      )
   )
)</f>
        <v>0</v>
      </c>
      <c r="EO142" s="46" t="b">
        <f t="shared" ref="EO142:EO205" si="320">IF($DS142,
   IF(Y142="","Debes escribir la frecuencia de pago del trabajador. ",
      IF(_xlfn.IFNA(VLOOKUP(Y142,PERÍODO_DE_NÓMINA,1,FALSE),-1)=-1,"La frecuencia de pago es inválida (por favor seleccionarlo de la lista). ","")
   )
)</f>
        <v>0</v>
      </c>
      <c r="EP142" s="46" t="b">
        <f t="shared" ref="EP142:EP205" si="321">IF($DS142,
   IF(Z142="","Debes escribir la fecha de pago. ",
      IF(ISERR(DATE(YEAR(Z142),MONTH(Z142),DAY(Z142))), "El valor ingresado en fecha de pago no tiene un formato válido. ","")
   )
)</f>
        <v>0</v>
      </c>
      <c r="EQ142" s="46" t="b">
        <f t="shared" ref="EQ142:EQ205" si="322">IF($DS142,
   IF(AA142="","Debes escribir el medio de pago. ",
      IF(_xlfn.IFNA(VLOOKUP(AA142,MEDIOS_DE_PAGO,1,FALSE),-1)=-1,"El medio de pago es inválido (por favor seleccionarlo de la lista). ","")
   )
)</f>
        <v>0</v>
      </c>
      <c r="ER142" s="46" t="b">
        <f>OR(AA142='Tablas '!$T$4,AA142='Tablas '!$T$7,AA142='Tablas '!$T$8,AA142='Tablas '!$T$11)</f>
        <v>0</v>
      </c>
      <c r="ES142" s="46" t="str">
        <f t="shared" ref="ES142:ES205" si="323">IF(AND($DS142,ER142),
   IF(AB142="","Debes escribir la entidad bancaria. ",""),
   ""
)</f>
        <v/>
      </c>
      <c r="ET142" s="46" t="str">
        <f t="shared" ref="ET142:ET205" si="324">IF(AND($DS142,ER142),
   IF(AC142="","Debes escribir el tipo de cuenta bancaria. ",
      IF(_xlfn.IFNA(VLOOKUP(AC142,TIPO_DE_CUENTA,1,FALSE),-1)=-1,"El tipo de cuenta bancaria es inválida (por favor seleccionarlo de la lista). ","")
   ),
   ""
)</f>
        <v/>
      </c>
      <c r="EU142" s="46" t="str">
        <f t="shared" ref="EU142:EU205" si="325">IF(AND($DS142,ER142),
   IF(AD142="","Debes escribir el número de cuenta bancaria. ",""),
   ""
)</f>
        <v/>
      </c>
      <c r="EV142" s="46" t="b">
        <f t="shared" ref="EV142:EV205" si="326">IF($DS142,
   IF(AE142="","Debes escribir el valor del sueldo básico. ",
      IF( ISERR(_xlfn.NUMBERVALUE(AE142)), "El valor del sueldo básico debe ser un número válido. ", "")
   )
)</f>
        <v>0</v>
      </c>
      <c r="EW142" s="46" t="b">
        <f t="shared" ref="EW142:EW205" si="327">IF($DS142,
   IF(AF142="","Debes escribir el número de días trabajados. ",
      IF( IFERROR(INT(AF142),1.1) &lt;&gt; IFERROR(_xlfn.NUMBERVALUE(AF142),1), "La cantidad de días trabajados debe ser un número entero. ", "")
   )
)</f>
        <v>0</v>
      </c>
      <c r="EX142" s="46" t="b">
        <f t="shared" ref="EX142:EX205" si="328">IF($DS142,
   IF(AG142="","Debes escribir el valor del sueldo trabajado. ",
      IF( ISERR(_xlfn.NUMBERVALUE(AG142)), "El valor del sueldo trabajado debe ser un número válido. ", "")
   )
)</f>
        <v>0</v>
      </c>
      <c r="EY142" s="46" t="b">
        <f t="shared" ref="EY142:EY205" si="329">IF($DS142,
   IF( AND(AH142&lt;&gt;"", ISERR(_xlfn.NUMBERVALUE(AH142))), "El valor del auxilio de transporte debe ser un número válido. ", "")
)</f>
        <v>0</v>
      </c>
      <c r="EZ142" s="46" t="b">
        <f t="shared" ref="EZ142:EZ205" si="330">IF($DS142,
   IF( AND(AI142&lt;&gt;"", ISERR(_xlfn.NUMBERVALUE(AI142))), "El valor de viáticos salariales debe ser un número válido. ", "")
)</f>
        <v>0</v>
      </c>
      <c r="FA142" s="46" t="b">
        <f t="shared" ref="FA142:FA205" si="331">IF($DS142,
   IF( AND(AJ142&lt;&gt;"", ISERR(_xlfn.NUMBERVALUE(AJ142))), "El valor de viáticos NO salariales debe ser un número válido. ", "")
)</f>
        <v>0</v>
      </c>
      <c r="FB142" s="46" t="b">
        <f t="shared" ref="FB142:FB205" si="332">CONCATENATE(AK142,AL142)&lt;&gt;""</f>
        <v>0</v>
      </c>
      <c r="FC142" s="46" t="str">
        <f t="shared" ref="FC142:FC205" si="333">IF(AND($DS142,FB142),
   IF(AK142="","Debes escribir el número de horas extras diurnas. ",
      IF( IFERROR(INT(AK142),1.1) &lt;&gt; IFERROR(_xlfn.NUMBERVALUE(AK142),1), "La cantidad de horas extras diurnas debe ser un número entero. ", "")
   ),
   ""
)</f>
        <v/>
      </c>
      <c r="FD142" s="46" t="str">
        <f t="shared" ref="FD142:FD205" si="334">IF(AND($DS142,FB142),
   IF(AL142="","Debes escribir el valor de las horas extras diurnas. ",
      IF( ISERR(_xlfn.NUMBERVALUE(AL142)), "El valor de las horas extras duirnas debe ser un número válido. ", "")
   ),
   ""
)</f>
        <v/>
      </c>
      <c r="FE142" s="46" t="b">
        <f t="shared" ref="FE142:FE205" si="335">CONCATENATE(AM142,AN142)&lt;&gt;""</f>
        <v>0</v>
      </c>
      <c r="FF142" s="46" t="str">
        <f t="shared" ref="FF142:FF205" si="336">IF(AND($DS142,FE142),
   IF(AM142="","Debes escribir el número de horas extras nocturnas. ",
      IF( IFERROR(INT(AM142),1.1) &lt;&gt; IFERROR(_xlfn.NUMBERVALUE(AM142),1), "La cantidad de horas extras nocturnas debe ser un número entero. ", "")
   ),
   ""
)</f>
        <v/>
      </c>
      <c r="FG142" s="46" t="str">
        <f t="shared" ref="FG142:FG205" si="337">IF(AND($DS142,FE142),
   IF(AN142="","Debes escribir el valor de las horas extras nocturnas. ",
      IF( ISERR(_xlfn.NUMBERVALUE(AN142)), "El valor de las horas extras nocturnas debe ser un número válido. ", "")
   ),
   ""
)</f>
        <v/>
      </c>
      <c r="FH142" s="46" t="b">
        <f t="shared" ref="FH142:FH205" si="338">CONCATENATE(AO142,AP142)&lt;&gt;""</f>
        <v>0</v>
      </c>
      <c r="FI142" s="46" t="str">
        <f t="shared" ref="FI142:FI205" si="339">IF(AND($DS142,FH142),
   IF(AO142="","Debes escribir el número de horas extras diurnas dominicales y festivas. ",
      IF( IFERROR(INT(AO142),1.1) &lt;&gt; IFERROR(_xlfn.NUMBERVALUE(AO142),1), "La cantidad de horas extras diurnas dominicales y festivas debe ser un número entero. ", "")
   ),
   ""
)</f>
        <v/>
      </c>
      <c r="FJ142" s="46" t="str">
        <f t="shared" ref="FJ142:FJ205" si="340">IF(AND($DS142,FH142),
   IF(AP142="","Debes escribir el valor de las horas extras diurnas dominicales y festivas. ",
      IF( ISERR(_xlfn.NUMBERVALUE(AP142)), "El valor de las horas extras diurnas dominicales y festivas debe ser un número válido. ", "")
   ),
   ""
)</f>
        <v/>
      </c>
      <c r="FK142" s="46" t="b">
        <f t="shared" ref="FK142:FK205" si="341">CONCATENATE(AQ142,AR142)&lt;&gt;""</f>
        <v>0</v>
      </c>
      <c r="FL142" s="46" t="str">
        <f t="shared" ref="FL142:FL205" si="342">IF(AND($DS142,FK142),
   IF(AQ142="","Debes escribir el número de horas extras nocturnas dominicales y festivas. ",
      IF( IFERROR(INT(AQ142),1.1) &lt;&gt; IFERROR(_xlfn.NUMBERVALUE(AQ142),1), "La cantidad de horas extras nocturnas dominicales y festivas debe ser un número entero. ", "")
   ),
   ""
)</f>
        <v/>
      </c>
      <c r="FM142" s="46" t="str">
        <f t="shared" ref="FM142:FM205" si="343">IF(AND($DS142,FK142),
   IF(AR142="","Debes escribir el valor de las horas extras nocturnas dominicales y festivas. ",
      IF( ISERR(_xlfn.NUMBERVALUE(AR142)), "El valor de las horas extras nocturnas dominicales y festivas debe ser un número válido. ", "")
   ),
   ""
)</f>
        <v/>
      </c>
      <c r="FN142" s="46" t="b">
        <f t="shared" ref="FN142:FN205" si="344">CONCATENATE(AS142,AT142)&lt;&gt;""</f>
        <v>0</v>
      </c>
      <c r="FO142" s="46" t="str">
        <f t="shared" ref="FO142:FO205" si="345">IF(AND($DS142,FN142),
   IF(AS142="","Debes escribir el número de horas recargo nocturno. ",
      IF( IFERROR(INT(AS142),1.1) &lt;&gt; IFERROR(_xlfn.NUMBERVALUE(AS142),1), "La cantidad de horas recargo nocturno debe ser un número entero. ", "")
   ),
   ""
)</f>
        <v/>
      </c>
      <c r="FP142" s="46" t="str">
        <f t="shared" ref="FP142:FP205" si="346">IF(AND($DS142,FN142),
   IF(AT142="","Debes escribir el valor de las horas recargo nocturno. ",
      IF( ISERR(_xlfn.NUMBERVALUE(AT142)), "El valor de las horas recargo nocturno debe ser un número válido. ", "")
   ),
   ""
)</f>
        <v/>
      </c>
      <c r="FQ142" s="46" t="b">
        <f t="shared" ref="FQ142:FQ205" si="347">CONCATENATE(AU142,AV142)&lt;&gt;""</f>
        <v>0</v>
      </c>
      <c r="FR142" s="46" t="str">
        <f t="shared" ref="FR142:FR205" si="348">IF(AND($DS142,FQ142),
   IF(AU142="","Debes escribir el número de horas recargo diurno dominical y festivo. ",
      IF( IFERROR(INT(AU142),1.1) &lt;&gt; IFERROR(_xlfn.NUMBERVALUE(AU142),1), "La cantidad de horas recargo diurno dominical y festivo debe ser un número entero. ", "")
   ),
   ""
)</f>
        <v/>
      </c>
      <c r="FS142" s="46" t="str">
        <f t="shared" ref="FS142:FS205" si="349">IF(AND($DS142,FQ142),
   IF(AV142="","Debes escribir el valor de las horas recargo diurno dominical y festivo. ",
      IF( ISERR(_xlfn.NUMBERVALUE(AV142)), "El valor de las horas recargo diurno dominical y festivo debe ser un número válido. ", "")
   ),
   ""
)</f>
        <v/>
      </c>
      <c r="FT142" s="46" t="b">
        <f t="shared" ref="FT142:FT205" si="350">CONCATENATE(AW142,AX142)&lt;&gt;""</f>
        <v>0</v>
      </c>
      <c r="FU142" s="46" t="str">
        <f t="shared" ref="FU142:FU205" si="351">IF(AND($DS142,FT142),
   IF(AW142="","Debes escribir el número de horas recargo nocturno dominical y festivo. ",
      IF( IFERROR(INT(AW142),1.1) &lt;&gt; IFERROR(_xlfn.NUMBERVALUE(AW142),1), "La cantidad de horas recargo nocturno dominical y festivo debe ser un número entero. ", "")
   ),
   ""
)</f>
        <v/>
      </c>
      <c r="FV142" s="46" t="str">
        <f t="shared" ref="FV142:FV205" si="352">IF(AND($DS142,FT142),
   IF(AX142="","Debes escribir el valor de las horas recargo nocturno dominical y festivo. ",
      IF( ISERR(_xlfn.NUMBERVALUE(AX142)), "El valor de las horas recargo nocturno dominical y festivo debe ser un número válido. ", "")
   ),
   ""
)</f>
        <v/>
      </c>
      <c r="FW142" s="46" t="b">
        <f t="shared" ref="FW142:FW205" si="353">CONCATENATE(AY142,AZ142)&lt;&gt;""</f>
        <v>0</v>
      </c>
      <c r="FX142" s="46" t="str">
        <f t="shared" ref="FX142:FX205" si="354">IF(AND($DS142,FW142),
   IF(AY142="","Debes escribir el número de días de vacaciones comunes. ",
      IF( IFERROR(INT(AY142),1.1) &lt;&gt; IFERROR(_xlfn.NUMBERVALUE(AY142),1), "La cantidad de días de vacaciones comunes debe ser un número entero. ", "")
   ),
   ""
)</f>
        <v/>
      </c>
      <c r="FY142" s="46" t="str">
        <f t="shared" ref="FY142:FY205" si="355">IF(AND($DS142,FW142),
   IF(AZ142="","Debes escribir el valor de las vacaciones comunes. ",
      IF( ISERR(_xlfn.NUMBERVALUE(AZ142)), "El valor de las vacaciones comunes debe ser un número válido. ", "")
   ),
   ""
)</f>
        <v/>
      </c>
      <c r="FZ142" s="46" t="b">
        <f t="shared" ref="FZ142:FZ205" si="356">CONCATENATE(BA142,BB142)&lt;&gt;""</f>
        <v>0</v>
      </c>
      <c r="GA142" s="46" t="str">
        <f t="shared" ref="GA142:GA205" si="357">IF(AND($DS142,FZ142),
   IF(BA142="","Debes escribir el número de días de vacaciones compensadas. ",
      IF( IFERROR(INT(BA142),1.1) &lt;&gt; IFERROR(_xlfn.NUMBERVALUE(BA142),1), "La cantidad de días de vacaciones compensadas debe ser un número entero. ", "")
   ),
   ""
)</f>
        <v/>
      </c>
      <c r="GB142" s="46" t="str">
        <f t="shared" ref="GB142:GB205" si="358">IF(AND($DS142,FZ142),
   IF(BB142="","Debes escribir el valor de las vacaciones compensadas. ",
      IF( ISERR(_xlfn.NUMBERVALUE(BB142)), "El valor de las vacaciones compensadas debe ser un número válido. ", "")
   ),
   ""
)</f>
        <v/>
      </c>
      <c r="GC142" s="46" t="b">
        <f t="shared" ref="GC142:GC205" si="359">CONCATENATE(BC142,BD142)&lt;&gt;""</f>
        <v>0</v>
      </c>
      <c r="GD142" s="46" t="str">
        <f t="shared" ref="GD142:GD205" si="360">IF(AND($DS142,GC142),
   IF(BC142="","Debes escribir el número de días de prima salarial. ",
      IF( IFERROR(INT(BC142),1.1) &lt;&gt; IFERROR(_xlfn.NUMBERVALUE(BC142),1), "La cantidad de días de prima salarial debe ser un número entero. ", "")
   ),
   ""
)</f>
        <v/>
      </c>
      <c r="GE142" s="46" t="str">
        <f t="shared" ref="GE142:GE205" si="361">IF(AND($DS142,GC142),
   IF(BD142="","Debes escribir el valor de los días de prima salarial. ",
      IF( ISERR(_xlfn.NUMBERVALUE(BD142)), "El valor de los días de prima salarial debe ser un número válido. ", "")
   ),
   ""
)</f>
        <v/>
      </c>
      <c r="GF142" s="46" t="b">
        <f t="shared" ref="GF142:GF205" si="362">IF($DS142,
   IF( AND(BE142&lt;&gt;"", ISERR(_xlfn.NUMBERVALUE(BE142))), "El valor de la prima NO saliarial debe ser un número válido. ", "")
)</f>
        <v>0</v>
      </c>
      <c r="GG142" s="46" t="b">
        <f t="shared" ref="GG142:GG205" si="363">CONCATENATE(BF142,BG142,BH142)&lt;&gt;""</f>
        <v>0</v>
      </c>
      <c r="GH142" s="46" t="str">
        <f t="shared" ref="GH142:GH205" si="364">IF(AND($DS142,GG142),
   IF(BF142="","Debes escribir el valor de las cesantías. ",
      IF( ISERR(_xlfn.NUMBERVALUE(BF142)), "El valor de las cesantías debe ser un número válido. ", "")
   ),
   ""
)</f>
        <v/>
      </c>
      <c r="GI142" s="46" t="str">
        <f t="shared" ref="GI142:GI205" si="365">IF(AND($DS142,GG142),
   IF(BG142="","Debes escribir el % de cesantías. ",
      IF( ISERR(_xlfn.NUMBERVALUE(BG142)), "El % de cesantías debe ser un número válido. ", "")
   ),
   ""
)</f>
        <v/>
      </c>
      <c r="GJ142" s="46" t="str">
        <f t="shared" ref="GJ142:GJ205" si="366">IF(AND($DS142,GG142),
   IF(BH142="","Debes escribir el valor de intereses de cesantías. ",
      IF( ISERR(_xlfn.NUMBERVALUE(BH142)), "El valor de intereses de cesantías debe ser un número válido. ", "")
   ),
   ""
)</f>
        <v/>
      </c>
      <c r="GK142" s="46" t="b">
        <f t="shared" ref="GK142:GK205" si="367">CONCATENATE(BI142,BJ142,BK142)&lt;&gt;""</f>
        <v>0</v>
      </c>
      <c r="GL142" s="46" t="str">
        <f t="shared" ref="GL142:GL205" si="368">IF(AND($DS142,GK142),
   IF(BI142="","Debes escribir el número de días de incapacidad. ",
      IF( IFERROR(INT(BI142),1.1) &lt;&gt; IFERROR(_xlfn.NUMBERVALUE(BI142),1), "La cantidad de días de incapacidad debe ser un número entero. ", "")
   ),
   ""
)</f>
        <v/>
      </c>
      <c r="GM142" s="46" t="str">
        <f t="shared" ref="GM142:GM205" si="369">IF(AND($DS142,GK142),
   IF(BJ142="","Debes escribir el tipo de incapacidad. ",
      IF(_xlfn.IFNA(VLOOKUP(BJ142,TIPO_DE_INCAPACIDAD,1,FALSE),-1)=-1,"El tipo de incapacidad es inválida (por favor seleccionarlo de la lista). ","")
   ),
   ""
)</f>
        <v/>
      </c>
      <c r="GN142" s="46" t="str">
        <f t="shared" ref="GN142:GN205" si="370">IF(AND($DS142,GK142),
   IF(BK142="","Debes escribir el valor de la incapacidad. ",
      IF( ISERR(_xlfn.NUMBERVALUE(BK142)), "El valor de la incapacidad debe ser un número válido. ", "")
   ),
   ""
)</f>
        <v/>
      </c>
      <c r="GO142" s="46" t="b">
        <f t="shared" ref="GO142:GO205" si="371">CONCATENATE(BL142,BM142)&lt;&gt;""</f>
        <v>0</v>
      </c>
      <c r="GP142" s="46" t="str">
        <f t="shared" ref="GP142:GP205" si="372">IF(AND($DS142,GO142),
   IF(BL142="","Debes escribir el número de días de licencia de maternidad o paternidad. ",
      IF( IFERROR(INT(BL142),1.1) &lt;&gt; IFERROR(_xlfn.NUMBERVALUE(BL142),1), "La cantidad de días de licencia de maternidad o paternidad debe ser un número entero. ", "")
   ),
   ""
)</f>
        <v/>
      </c>
      <c r="GQ142" s="46" t="str">
        <f t="shared" ref="GQ142:GQ205" si="373">IF(AND($DS142,GO142),
   IF(BM142="","Debes escribir el valor de la licencia de maternidad o paternidad. ",
      IF( ISERR(_xlfn.NUMBERVALUE(BM142)), "El valor de la licencia de maternidad o paternidad debe ser un número válido. ", "")
   ),
   ""
)</f>
        <v/>
      </c>
      <c r="GR142" s="46" t="b">
        <f t="shared" ref="GR142:GR205" si="374">CONCATENATE(BN142,BO142)&lt;&gt;""</f>
        <v>0</v>
      </c>
      <c r="GS142" s="46" t="str">
        <f t="shared" ref="GS142:GS205" si="375">IF(AND($DS142,GR142),
   IF(BN142="","Debes escribir el número de días de licencia remunerada. ",
      IF( IFERROR(INT(BN142),1.1) &lt;&gt; IFERROR(_xlfn.NUMBERVALUE(BN142),1), "La cantidad de días de licencia remunerada debe ser un número entero. ", "")
   ),
   ""
)</f>
        <v/>
      </c>
      <c r="GT142" s="46" t="str">
        <f t="shared" ref="GT142:GT205" si="376">IF(AND($DS142,GR142),
   IF(BO142="","Debes escribir el valor de la licencia remunerada. ",
      IF( ISERR(_xlfn.NUMBERVALUE(BO142)), "El valor de la licencia remunerada debe ser un número válido. ", "")
   ),
   ""
)</f>
        <v/>
      </c>
      <c r="GU142" s="46" t="b">
        <f t="shared" ref="GU142:GU205" si="377">IF($DS142,
   IF( AND(BP142&lt;&gt;"", ISERR(_xlfn.NUMBERVALUE(BP142))), "El valor de la licencia NO remunerada debe ser un número válido. ", "")
)</f>
        <v>0</v>
      </c>
      <c r="GV142" s="46" t="b">
        <f t="shared" ref="GV142:GV205" si="378">IF($DS142,
   IF( AND(BQ142&lt;&gt;"", ISERR(_xlfn.NUMBERVALUE(BQ142))), "El valor de auxilios salariales debe ser un número válido. ", "")
)</f>
        <v>0</v>
      </c>
      <c r="GW142" s="46" t="b">
        <f t="shared" ref="GW142:GW205" si="379">IF($DS142,
   IF( AND(BR142&lt;&gt;"", ISERR(_xlfn.NUMBERVALUE(BR142))), "El valor de auxilios NO salariales debe ser un número válido. ", "")
)</f>
        <v>0</v>
      </c>
      <c r="GX142" s="46" t="b">
        <f t="shared" ref="GX142:GX205" si="380">IF($DS142,
   IF( AND(BS142&lt;&gt;"", ISERR(_xlfn.NUMBERVALUE(BS142))), "El valor de bonos salariales debe ser un número válido. ", "")
)</f>
        <v>0</v>
      </c>
      <c r="GY142" s="46" t="b">
        <f t="shared" ref="GY142:GY205" si="381">IF($DS142,
   IF( AND(BT142&lt;&gt;"", ISERR(_xlfn.NUMBERVALUE(BT142))), "El valor de bonos NO salariales debe ser un número válido. ", "")
)</f>
        <v>0</v>
      </c>
      <c r="GZ142" s="46" t="b">
        <f t="shared" ref="GZ142:GZ205" si="382">IF($DS142,
   IF( AND(BU142&lt;&gt;"", ISERR(_xlfn.NUMBERVALUE(BU142))), "El valor de bonos salariales de alimentación debe ser un número válido. ", "")
)</f>
        <v>0</v>
      </c>
      <c r="HA142" s="46" t="b">
        <f t="shared" ref="HA142:HA205" si="383">IF($DS142,
   IF( AND(BV142&lt;&gt;"", ISERR(_xlfn.NUMBERVALUE(BV142))), "El valor de bonos NO salariales de alimentación debe ser un número válido. ", "")
)</f>
        <v>0</v>
      </c>
      <c r="HB142" s="46" t="b">
        <f t="shared" ref="HB142:HB205" si="384">IF($DS142,
   IF( AND(BW142&lt;&gt;"", ISERR(_xlfn.NUMBERVALUE(BW142))), "El valor de bonificaciones salariales debe ser un número válido. ", "")
)</f>
        <v>0</v>
      </c>
      <c r="HC142" s="46" t="b">
        <f t="shared" ref="HC142:HC205" si="385">IF($DS142,
   IF( AND(BX142&lt;&gt;"", ISERR(_xlfn.NUMBERVALUE(BX142))), "El valor de bonificaciones NO salariales debe ser un número válido. ", "")
)</f>
        <v>0</v>
      </c>
      <c r="HD142" s="46" t="b">
        <f t="shared" ref="HD142:HD205" si="386">IF($DS142,
   IF( AND(BY142&lt;&gt;"", ISERR(_xlfn.NUMBERVALUE(BY142))), "El valor de compensaciones ordinarias debe ser un número válido. ", "")
)</f>
        <v>0</v>
      </c>
      <c r="HE142" s="46" t="b">
        <f t="shared" ref="HE142:HE205" si="387">IF($DS142,
   IF( AND(BZ142&lt;&gt;"", ISERR(_xlfn.NUMBERVALUE(BZ142))), "El valor de compensaciones extraordinarias debe ser un número válido. ", "")
)</f>
        <v>0</v>
      </c>
      <c r="HF142" s="46" t="b">
        <f t="shared" ref="HF142:HF205" si="388">IF($DS142,
   IF( AND(CA142&lt;&gt;"", ISERR(_xlfn.NUMBERVALUE(CA142))), "El valor de comisiones debe ser un número válido. ", "")
)</f>
        <v>0</v>
      </c>
      <c r="HG142" s="46" t="b">
        <f t="shared" ref="HG142:HG205" si="389">IF($DS142,
   IF( AND(CB142&lt;&gt;"", ISERR(_xlfn.NUMBERVALUE(CB142))), "El valor de ausencia por huega debe ser un número válido. ", "")
)</f>
        <v>0</v>
      </c>
      <c r="HH142" s="46" t="b">
        <f t="shared" ref="HH142:HH205" si="390">IF($DS142,
   IF( AND(CC142&lt;&gt;"", ISERR(_xlfn.NUMBERVALUE(CC142))), "El valor de anticipos debe ser un número válido. ", "")
)</f>
        <v>0</v>
      </c>
      <c r="HI142" s="46" t="b">
        <f t="shared" ref="HI142:HI205" si="391">IF($DS142,
   IF( AND(CD142&lt;&gt;"", ISERR(_xlfn.NUMBERVALUE(CD142))), "El valor de pagos a terceros debe ser un número válido. ", "")
)</f>
        <v>0</v>
      </c>
      <c r="HJ142" s="46" t="b">
        <f t="shared" ref="HJ142:HJ205" si="392">IF($DS142,
   IF( AND(CE142&lt;&gt;"", ISERR(_xlfn.NUMBERVALUE(CE142))), "El valor de dotación debe ser un número válido. ", "")
)</f>
        <v>0</v>
      </c>
      <c r="HK142" s="46" t="b">
        <f t="shared" ref="HK142:HK205" si="393">IF($DS142,
   IF( AND(CF142&lt;&gt;"", ISERR(_xlfn.NUMBERVALUE(CF142))), "El valor de apoyo sostenibilidad debe ser un número válido. ", "")
)</f>
        <v>0</v>
      </c>
      <c r="HL142" s="46" t="b">
        <f t="shared" ref="HL142:HL205" si="394">IF($DS142,
   IF( AND(CG142&lt;&gt;"", ISERR(_xlfn.NUMBERVALUE(CG142))), "El valor de teletrabajo debe ser un número válido. ", "")
)</f>
        <v>0</v>
      </c>
      <c r="HM142" s="46" t="b">
        <f t="shared" ref="HM142:HM205" si="395">IF($DS142,
   IF( AND(CH142&lt;&gt;"", ISERR(_xlfn.NUMBERVALUE(CH142))), "El valor de bonificación de retiro debe ser un número válido. ", "")
)</f>
        <v>0</v>
      </c>
      <c r="HN142" s="46" t="b">
        <f t="shared" ref="HN142:HN205" si="396">IF($DS142,
   IF( AND(CI142&lt;&gt;"", ISERR(_xlfn.NUMBERVALUE(CI142))), "El valor de indemnización de retiro debe ser un número válido. ", "")
)</f>
        <v>0</v>
      </c>
      <c r="HO142" s="46" t="b">
        <f t="shared" ref="HO142:HO205" si="397">IF($DS142,
   IF( AND(CJ142&lt;&gt;"", ISERR(_xlfn.NUMBERVALUE(CJ142))), "El valor de reintegros debe ser un número válido. ", "")
)</f>
        <v>0</v>
      </c>
      <c r="HP142" s="46" t="b">
        <f t="shared" ref="HP142:HP205" si="398">CONCATENATE(CK142,CL142,CM142)&lt;&gt;""</f>
        <v>0</v>
      </c>
      <c r="HQ142" s="46" t="str">
        <f t="shared" ref="HQ142:HQ205" si="399">IF(AND($DS142,HP142),
   IF(CK142="","Debes escribir la descripción de otro concepto no categorizado. ",""),
   ""
)</f>
        <v/>
      </c>
      <c r="HR142" s="46" t="str">
        <f t="shared" ref="HR142:HR205" si="400">IF(AND($DS142,HP142),
   IF(CONCATENATE(CL142,CM142)="","Debes escribir al menos un valor de concepto no categorizado (salarial o no salarial). ",
      IF(ISERR(_xlfn.NUMBERVALUE(CL142)),"El valor salarial concepto no categorizado debe ser un número válido. ","")
   ),
   ""
)</f>
        <v/>
      </c>
      <c r="HS142" s="46" t="str">
        <f t="shared" ref="HS142:HS205" si="401">IF(AND($DS142,HP142),
   IF(CONCATENATE(CL142,CM142)="","Debes escribir al menos un valor de concepto no categorizado (salarial o no salarial). ",
      IF(ISERR(_xlfn.NUMBERVALUE(CM142)),"El valor NO salarial concepto no categorizado debe ser un número válido. ","")
   ),
   ""
)</f>
        <v/>
      </c>
      <c r="HT142" s="46" t="b">
        <f t="shared" ref="HT142:HT205" si="402">IF($DS142,
   IF(CN142="","Debes escribir el porcentaje del aporte a salud. ",
      IF( ISERR(_xlfn.NUMBERVALUE(CN142)), "El valor del porcentaje del aporte a salud debe ser un número válido. ", "")
   )
)</f>
        <v>0</v>
      </c>
      <c r="HU142" s="46" t="b">
        <f t="shared" ref="HU142:HU205" si="403">IF($DS142,
   IF(CO142="","Debes escribir el valor del aporte a salud. ",
      IF( ISERR(_xlfn.NUMBERVALUE(CO142)), "El valor del aporte a salud debe ser un número válido. ", "")
   )
)</f>
        <v>0</v>
      </c>
      <c r="HV142" s="46" t="b">
        <f t="shared" ref="HV142:HV205" si="404">IF($DS142,
   IF( AND(CP142&lt;&gt;"", ISERR(_xlfn.NUMBERVALUE(CP142))), "El valor plan complementario debe ser un número válido. ", "")
)</f>
        <v>0</v>
      </c>
      <c r="HW142" s="46" t="b">
        <f t="shared" ref="HW142:HW205" si="405">IF($DS142,
   IF(CQ142="","Debes escribir el porcentaje del aporte a pensión. ",
      IF( ISERR(_xlfn.NUMBERVALUE(CQ142)), "El valor del porcentaje del aporte a pensión debe ser un número válido. ", "")
   )
)</f>
        <v>0</v>
      </c>
      <c r="HX142" s="46" t="b">
        <f t="shared" ref="HX142:HX205" si="406">IF($DS142,
   IF(CR142="","Debes escribir el valor del aporte a pensión. ",
      IF( ISERR(_xlfn.NUMBERVALUE(CR142)), "El valor del aporte a salud debe ser un número válido. ", "")
   )
)</f>
        <v>0</v>
      </c>
      <c r="HY142" s="46" t="b">
        <f t="shared" ref="HY142:HY205" si="407">IF($DS142,
   IF( AND(CS142&lt;&gt;"", ISERR(_xlfn.NUMBERVALUE(CS142))), "El valor pensión voluntaria debe ser un número válido. ", "")
)</f>
        <v>0</v>
      </c>
      <c r="HZ142" s="46" t="b">
        <f t="shared" ref="HZ142:HZ205" si="408">CONCATENATE(CT142,CU142,CV142,CW142)&lt;&gt;""</f>
        <v>0</v>
      </c>
      <c r="IA142" s="46" t="str">
        <f t="shared" ref="IA142:IA205" si="409">IF(AND($DS142,HZ142),
   IF(CT142="","Debes escribir el % del fondo de seguridad pensional. ",
      IF( ISERR(_xlfn.NUMBERVALUE(CT142)), "El % del fondo de seguridad debe ser un número válido. ", "")
   ),
   ""
)</f>
        <v/>
      </c>
      <c r="IB142" s="46" t="str">
        <f t="shared" ref="IB142:IB205" si="410">IF(AND($DS142,HZ142),
   IF(CU142="","Debes escribir el valor del aporte al fondo de solidaridad pensional. ",
      IF( ISERR(_xlfn.NUMBERVALUE(CU142)), "El valor del aporte al fondo de solidaridad pensional debe ser un número válido. ", "")
   ),
   ""
)</f>
        <v/>
      </c>
      <c r="IC142" s="46" t="str">
        <f t="shared" ref="IC142:IC205" si="411">IF(AND($DS142,HZ142),
   IF(CV142="","Debes escribir el % del fondo de subsistencia. ",
      IF( ISERR(_xlfn.NUMBERVALUE(CV142)), "El % del fondo de subsistencia debe ser un número válido. ", "")
   ),
   ""
)</f>
        <v/>
      </c>
      <c r="ID142" s="46" t="str">
        <f t="shared" ref="ID142:ID205" si="412">IF(AND($DS142,HZ142),
   IF(CW142="","Debes escribir el valor del fondo de subsistencia. ",
      IF( ISERR(_xlfn.NUMBERVALUE(CW142)), "El valor del fondo de subsistencia debe ser un número válido. ", "")
   ),
   ""
)</f>
        <v/>
      </c>
      <c r="IE142" s="46" t="b">
        <f t="shared" ref="IE142:IE205" si="413">CONCATENATE(CX142,CY142)&lt;&gt;""</f>
        <v>0</v>
      </c>
      <c r="IF142" s="46" t="str">
        <f t="shared" ref="IF142:IF205" si="414">IF(AND($DS142,IE142),
   IF(CX142="","Debes escribir el % de sindicato. ",
      IF( ISERR(_xlfn.NUMBERVALUE(CX142)), "El % de sindicato debe ser un número válido. ", "")
   ),
   ""
)</f>
        <v/>
      </c>
      <c r="IG142" s="46" t="str">
        <f t="shared" ref="IG142:IG205" si="415">IF(AND($DS142,IE142),
   IF(CY142="","Debes escribir el valor del sindicato. ",
      IF( ISERR(_xlfn.NUMBERVALUE(CY142)), "El valor del sindicato debe ser un número válido. ", "")
   ),
   ""
)</f>
        <v/>
      </c>
      <c r="IH142" s="46" t="b">
        <f t="shared" ref="IH142:IH205" si="416">IF($DS142,
   IF( AND(CZ142&lt;&gt;"", ISERR(_xlfn.NUMBERVALUE(CZ142))), "El valor de sanción pública debe ser un número válido. ", "")
)</f>
        <v>0</v>
      </c>
      <c r="II142" s="46" t="b">
        <f t="shared" ref="II142:II205" si="417">IF($DS142,
   IF( AND(DA142&lt;&gt;"", ISERR(_xlfn.NUMBERVALUE(DA142))), "El valor de sanción privada debe ser un número válido. ", "")
)</f>
        <v>0</v>
      </c>
      <c r="IJ142" s="46" t="b">
        <f t="shared" ref="IJ142:IJ205" si="418">CONCATENATE(DB142,DC142)&lt;&gt;""</f>
        <v>0</v>
      </c>
      <c r="IK142" s="46" t="str">
        <f t="shared" ref="IK142:IK205" si="419">IF(AND($DS142,IJ142),
   IF(DB142="","Debes escribir la descripción de libranza. ",""),
   ""
)</f>
        <v/>
      </c>
      <c r="IL142" s="46" t="str">
        <f t="shared" ref="IL142:IL205" si="420">IF(AND($DS142,IJ142),
   IF(DC142="","Debes escribir la cuota libranza. ",
      IF(ISERR(_xlfn.NUMBERVALUE(DC142)),"El valor de la cuota libranza debe ser un número válido. ","")
   ),
   ""
)</f>
        <v/>
      </c>
      <c r="IM142" s="46" t="b">
        <f t="shared" ref="IM142:IM205" si="421">IF($DS142,
   IF( AND(DD142&lt;&gt;"", ISERR(_xlfn.NUMBERVALUE(DD142))), "El valor de pagos a terceros debe ser un número válido. ", "")
)</f>
        <v>0</v>
      </c>
      <c r="IN142" s="46" t="b">
        <f t="shared" ref="IN142:IN205" si="422">IF($DS142,
   IF( AND(DE142&lt;&gt;"", ISERR(_xlfn.NUMBERVALUE(DE142))), "El valor de anticipos debe ser un número válido. ", "")
)</f>
        <v>0</v>
      </c>
      <c r="IO142" s="46" t="b">
        <f t="shared" ref="IO142:IO205" si="423">IF($DS142,
   IF( AND(DF142&lt;&gt;"", ISERR(_xlfn.NUMBERVALUE(DF142))), "El valor de AFC debe ser un número válido. ", "")
)</f>
        <v>0</v>
      </c>
      <c r="IP142" s="46" t="b">
        <f t="shared" ref="IP142:IP205" si="424">IF($DS142,
   IF( AND(DG142&lt;&gt;"", ISERR(_xlfn.NUMBERVALUE(DG142))), "El valor de rete-fuente debe ser un número válido. ", "")
)</f>
        <v>0</v>
      </c>
      <c r="IQ142" s="46" t="b">
        <f t="shared" ref="IQ142:IQ205" si="425">IF($DS142,
   IF( AND(DH142&lt;&gt;"", ISERR(_xlfn.NUMBERVALUE(DH142))), "El valor de cooperativa de trabajo debe ser un número válido. ", "")
)</f>
        <v>0</v>
      </c>
      <c r="IR142" s="46" t="b">
        <f t="shared" ref="IR142:IR205" si="426">IF($DS142,
   IF( AND(DI142&lt;&gt;"", ISERR(_xlfn.NUMBERVALUE(DI142))), "El valor de embargo fiscal debe ser un número válido. ", "")
)</f>
        <v>0</v>
      </c>
      <c r="IS142" s="46" t="b">
        <f t="shared" ref="IS142:IS205" si="427">IF($DS142,
   IF( AND(DJ142&lt;&gt;"", ISERR(_xlfn.NUMBERVALUE(DJ142))), "El valor de educación debe ser un número válido. ", "")
)</f>
        <v>0</v>
      </c>
      <c r="IT142" s="46" t="b">
        <f t="shared" ref="IT142:IT205" si="428">IF($DS142,
   IF( AND(DK142&lt;&gt;"", ISERR(_xlfn.NUMBERVALUE(DK142))), "El valor de reintegro debe ser un número válido. ", "")
)</f>
        <v>0</v>
      </c>
      <c r="IU142" s="46" t="b">
        <f t="shared" ref="IU142:IU205" si="429">IF($DS142,
   IF( AND(DL142&lt;&gt;"", ISERR(_xlfn.NUMBERVALUE(DL142))), "El valor de deuda debe ser un número válido. ", "")
)</f>
        <v>0</v>
      </c>
      <c r="IV142" s="46" t="b">
        <f t="shared" ref="IV142:IV205" si="430">IF($DS142,
   IF( AND(DM142&lt;&gt;"", ISERR(_xlfn.NUMBERVALUE(DM142))), "El valor de otras deducciones debe ser un número válido. ", "")
)</f>
        <v>0</v>
      </c>
      <c r="IW142" s="46" t="b">
        <f t="shared" ref="IW142:IW205" si="431">IF($DS142,
   IF(DN142="","Debes escribir el valor de los devengos totales. ",
      IF( ISERR(_xlfn.NUMBERVALUE(DN142)), "El valor de los devengos totales debe ser un número válido. ", "")
   )
)</f>
        <v>0</v>
      </c>
      <c r="IX142" s="46" t="b">
        <f t="shared" ref="IX142:IX205" si="432">IF($DS142,
   IF(DO142="","Debes escribir el valor de las deducciones totales. ",
      IF( ISERR(_xlfn.NUMBERVALUE(DO142)), "El valor de las deducciones totales debe ser un número válido. ", "")
   )
)</f>
        <v>0</v>
      </c>
      <c r="IY142" s="46" t="b">
        <f t="shared" ref="IY142:IY205" si="433">IF($DS142,
   IF(DP142="","Debes escribir el valor del salario total. ",
      IF( ISERR(_xlfn.NUMBERVALUE(DP142)), "El valor del salario total debe ser un número válido. ", "")
   )
)</f>
        <v>0</v>
      </c>
    </row>
    <row r="143" spans="2:259" x14ac:dyDescent="0.3">
      <c r="B143" s="48">
        <v>131</v>
      </c>
      <c r="C143" s="61" t="str">
        <f t="shared" si="299"/>
        <v/>
      </c>
      <c r="D143" s="53"/>
      <c r="E143" s="52"/>
      <c r="F143" s="112"/>
      <c r="G143" s="52"/>
      <c r="H143" s="53"/>
      <c r="I143" s="52"/>
      <c r="J143" s="52"/>
      <c r="K143" s="53"/>
      <c r="L143" s="55"/>
      <c r="M143" s="108"/>
      <c r="N143" s="56"/>
      <c r="O143" s="52"/>
      <c r="P143" s="52"/>
      <c r="Q143" s="52"/>
      <c r="R143" s="52"/>
      <c r="S143" s="52"/>
      <c r="T143" s="53"/>
      <c r="U143" s="52"/>
      <c r="V143" s="52"/>
      <c r="W143" s="55"/>
      <c r="X143" s="55"/>
      <c r="Y143" s="52"/>
      <c r="Z143" s="55"/>
      <c r="AA143" s="52"/>
      <c r="AB143" s="53"/>
      <c r="AC143" s="53"/>
      <c r="AD143" s="53"/>
      <c r="AE143" s="57"/>
      <c r="AF143" s="113"/>
      <c r="AG143" s="57"/>
      <c r="AH143" s="58"/>
      <c r="AI143" s="58"/>
      <c r="AJ143" s="58"/>
      <c r="AK143" s="114"/>
      <c r="AL143" s="58"/>
      <c r="AM143" s="114"/>
      <c r="AN143" s="58"/>
      <c r="AO143" s="114"/>
      <c r="AP143" s="58"/>
      <c r="AQ143" s="114"/>
      <c r="AR143" s="58"/>
      <c r="AS143" s="114"/>
      <c r="AT143" s="58"/>
      <c r="AU143" s="114"/>
      <c r="AV143" s="58"/>
      <c r="AW143" s="114"/>
      <c r="AX143" s="58"/>
      <c r="AY143" s="114"/>
      <c r="AZ143" s="58"/>
      <c r="BA143" s="114"/>
      <c r="BB143" s="58"/>
      <c r="BC143" s="114"/>
      <c r="BD143" s="58"/>
      <c r="BE143" s="58"/>
      <c r="BF143" s="58"/>
      <c r="BG143" s="59"/>
      <c r="BH143" s="58"/>
      <c r="BI143" s="114"/>
      <c r="BJ143" s="53"/>
      <c r="BK143" s="58"/>
      <c r="BL143" s="114"/>
      <c r="BM143" s="58"/>
      <c r="BN143" s="114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3"/>
      <c r="CL143" s="58"/>
      <c r="CM143" s="58"/>
      <c r="CN143" s="60"/>
      <c r="CO143" s="57"/>
      <c r="CP143" s="58"/>
      <c r="CQ143" s="60"/>
      <c r="CR143" s="57"/>
      <c r="CS143" s="58"/>
      <c r="CT143" s="59"/>
      <c r="CU143" s="58"/>
      <c r="CV143" s="59"/>
      <c r="CW143" s="58"/>
      <c r="CX143" s="59"/>
      <c r="CY143" s="58"/>
      <c r="CZ143" s="58"/>
      <c r="DA143" s="58"/>
      <c r="DB143" s="53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7"/>
      <c r="DO143" s="57"/>
      <c r="DP143" s="57"/>
      <c r="DQ143" s="76" t="str">
        <f t="shared" si="300"/>
        <v/>
      </c>
      <c r="DR143" s="53"/>
      <c r="DS143" s="46" t="b">
        <f t="shared" si="301"/>
        <v>0</v>
      </c>
      <c r="DT143" s="46" t="str">
        <f t="shared" si="302"/>
        <v/>
      </c>
      <c r="DU143" s="46" t="b">
        <f t="shared" si="303"/>
        <v>0</v>
      </c>
      <c r="DV143" s="46" t="b">
        <f t="shared" si="304"/>
        <v>0</v>
      </c>
      <c r="DW143" s="46" t="b">
        <f t="shared" si="305"/>
        <v>0</v>
      </c>
      <c r="DY143" s="46" t="b">
        <f t="shared" si="306"/>
        <v>0</v>
      </c>
      <c r="DZ143" s="46" t="b">
        <f t="shared" si="307"/>
        <v>0</v>
      </c>
      <c r="EB143" s="46" t="b">
        <f t="shared" si="308"/>
        <v>0</v>
      </c>
      <c r="EC143" s="46" t="b">
        <f t="shared" si="309"/>
        <v>0</v>
      </c>
      <c r="ED143" s="46" t="b">
        <f t="shared" si="310"/>
        <v>0</v>
      </c>
      <c r="EE143" s="46" t="b">
        <f t="shared" si="311"/>
        <v>0</v>
      </c>
      <c r="EF143" s="46" t="b">
        <f t="shared" si="312"/>
        <v>0</v>
      </c>
      <c r="EG143" s="46" t="b">
        <f t="shared" si="313"/>
        <v>0</v>
      </c>
      <c r="EH143" s="46" t="b">
        <f t="shared" si="314"/>
        <v>0</v>
      </c>
      <c r="EI143" s="46" t="b">
        <f t="shared" si="315"/>
        <v>0</v>
      </c>
      <c r="EK143" s="46" t="b">
        <f t="shared" si="316"/>
        <v>0</v>
      </c>
      <c r="EL143" s="46" t="b">
        <f t="shared" si="317"/>
        <v>0</v>
      </c>
      <c r="EM143" s="46" t="b">
        <f t="shared" si="318"/>
        <v>0</v>
      </c>
      <c r="EN143" s="46" t="b">
        <f t="shared" si="319"/>
        <v>0</v>
      </c>
      <c r="EO143" s="46" t="b">
        <f t="shared" si="320"/>
        <v>0</v>
      </c>
      <c r="EP143" s="46" t="b">
        <f t="shared" si="321"/>
        <v>0</v>
      </c>
      <c r="EQ143" s="46" t="b">
        <f t="shared" si="322"/>
        <v>0</v>
      </c>
      <c r="ER143" s="46" t="b">
        <f>OR(AA143='Tablas '!$T$4,AA143='Tablas '!$T$7,AA143='Tablas '!$T$8,AA143='Tablas '!$T$11)</f>
        <v>0</v>
      </c>
      <c r="ES143" s="46" t="str">
        <f t="shared" si="323"/>
        <v/>
      </c>
      <c r="ET143" s="46" t="str">
        <f t="shared" si="324"/>
        <v/>
      </c>
      <c r="EU143" s="46" t="str">
        <f t="shared" si="325"/>
        <v/>
      </c>
      <c r="EV143" s="46" t="b">
        <f t="shared" si="326"/>
        <v>0</v>
      </c>
      <c r="EW143" s="46" t="b">
        <f t="shared" si="327"/>
        <v>0</v>
      </c>
      <c r="EX143" s="46" t="b">
        <f t="shared" si="328"/>
        <v>0</v>
      </c>
      <c r="EY143" s="46" t="b">
        <f t="shared" si="329"/>
        <v>0</v>
      </c>
      <c r="EZ143" s="46" t="b">
        <f t="shared" si="330"/>
        <v>0</v>
      </c>
      <c r="FA143" s="46" t="b">
        <f t="shared" si="331"/>
        <v>0</v>
      </c>
      <c r="FB143" s="46" t="b">
        <f t="shared" si="332"/>
        <v>0</v>
      </c>
      <c r="FC143" s="46" t="str">
        <f t="shared" si="333"/>
        <v/>
      </c>
      <c r="FD143" s="46" t="str">
        <f t="shared" si="334"/>
        <v/>
      </c>
      <c r="FE143" s="46" t="b">
        <f t="shared" si="335"/>
        <v>0</v>
      </c>
      <c r="FF143" s="46" t="str">
        <f t="shared" si="336"/>
        <v/>
      </c>
      <c r="FG143" s="46" t="str">
        <f t="shared" si="337"/>
        <v/>
      </c>
      <c r="FH143" s="46" t="b">
        <f t="shared" si="338"/>
        <v>0</v>
      </c>
      <c r="FI143" s="46" t="str">
        <f t="shared" si="339"/>
        <v/>
      </c>
      <c r="FJ143" s="46" t="str">
        <f t="shared" si="340"/>
        <v/>
      </c>
      <c r="FK143" s="46" t="b">
        <f t="shared" si="341"/>
        <v>0</v>
      </c>
      <c r="FL143" s="46" t="str">
        <f t="shared" si="342"/>
        <v/>
      </c>
      <c r="FM143" s="46" t="str">
        <f t="shared" si="343"/>
        <v/>
      </c>
      <c r="FN143" s="46" t="b">
        <f t="shared" si="344"/>
        <v>0</v>
      </c>
      <c r="FO143" s="46" t="str">
        <f t="shared" si="345"/>
        <v/>
      </c>
      <c r="FP143" s="46" t="str">
        <f t="shared" si="346"/>
        <v/>
      </c>
      <c r="FQ143" s="46" t="b">
        <f t="shared" si="347"/>
        <v>0</v>
      </c>
      <c r="FR143" s="46" t="str">
        <f t="shared" si="348"/>
        <v/>
      </c>
      <c r="FS143" s="46" t="str">
        <f t="shared" si="349"/>
        <v/>
      </c>
      <c r="FT143" s="46" t="b">
        <f t="shared" si="350"/>
        <v>0</v>
      </c>
      <c r="FU143" s="46" t="str">
        <f t="shared" si="351"/>
        <v/>
      </c>
      <c r="FV143" s="46" t="str">
        <f t="shared" si="352"/>
        <v/>
      </c>
      <c r="FW143" s="46" t="b">
        <f t="shared" si="353"/>
        <v>0</v>
      </c>
      <c r="FX143" s="46" t="str">
        <f t="shared" si="354"/>
        <v/>
      </c>
      <c r="FY143" s="46" t="str">
        <f t="shared" si="355"/>
        <v/>
      </c>
      <c r="FZ143" s="46" t="b">
        <f t="shared" si="356"/>
        <v>0</v>
      </c>
      <c r="GA143" s="46" t="str">
        <f t="shared" si="357"/>
        <v/>
      </c>
      <c r="GB143" s="46" t="str">
        <f t="shared" si="358"/>
        <v/>
      </c>
      <c r="GC143" s="46" t="b">
        <f t="shared" si="359"/>
        <v>0</v>
      </c>
      <c r="GD143" s="46" t="str">
        <f t="shared" si="360"/>
        <v/>
      </c>
      <c r="GE143" s="46" t="str">
        <f t="shared" si="361"/>
        <v/>
      </c>
      <c r="GF143" s="46" t="b">
        <f t="shared" si="362"/>
        <v>0</v>
      </c>
      <c r="GG143" s="46" t="b">
        <f t="shared" si="363"/>
        <v>0</v>
      </c>
      <c r="GH143" s="46" t="str">
        <f t="shared" si="364"/>
        <v/>
      </c>
      <c r="GI143" s="46" t="str">
        <f t="shared" si="365"/>
        <v/>
      </c>
      <c r="GJ143" s="46" t="str">
        <f t="shared" si="366"/>
        <v/>
      </c>
      <c r="GK143" s="46" t="b">
        <f t="shared" si="367"/>
        <v>0</v>
      </c>
      <c r="GL143" s="46" t="str">
        <f t="shared" si="368"/>
        <v/>
      </c>
      <c r="GM143" s="46" t="str">
        <f t="shared" si="369"/>
        <v/>
      </c>
      <c r="GN143" s="46" t="str">
        <f t="shared" si="370"/>
        <v/>
      </c>
      <c r="GO143" s="46" t="b">
        <f t="shared" si="371"/>
        <v>0</v>
      </c>
      <c r="GP143" s="46" t="str">
        <f t="shared" si="372"/>
        <v/>
      </c>
      <c r="GQ143" s="46" t="str">
        <f t="shared" si="373"/>
        <v/>
      </c>
      <c r="GR143" s="46" t="b">
        <f t="shared" si="374"/>
        <v>0</v>
      </c>
      <c r="GS143" s="46" t="str">
        <f t="shared" si="375"/>
        <v/>
      </c>
      <c r="GT143" s="46" t="str">
        <f t="shared" si="376"/>
        <v/>
      </c>
      <c r="GU143" s="46" t="b">
        <f t="shared" si="377"/>
        <v>0</v>
      </c>
      <c r="GV143" s="46" t="b">
        <f t="shared" si="378"/>
        <v>0</v>
      </c>
      <c r="GW143" s="46" t="b">
        <f t="shared" si="379"/>
        <v>0</v>
      </c>
      <c r="GX143" s="46" t="b">
        <f t="shared" si="380"/>
        <v>0</v>
      </c>
      <c r="GY143" s="46" t="b">
        <f t="shared" si="381"/>
        <v>0</v>
      </c>
      <c r="GZ143" s="46" t="b">
        <f t="shared" si="382"/>
        <v>0</v>
      </c>
      <c r="HA143" s="46" t="b">
        <f t="shared" si="383"/>
        <v>0</v>
      </c>
      <c r="HB143" s="46" t="b">
        <f t="shared" si="384"/>
        <v>0</v>
      </c>
      <c r="HC143" s="46" t="b">
        <f t="shared" si="385"/>
        <v>0</v>
      </c>
      <c r="HD143" s="46" t="b">
        <f t="shared" si="386"/>
        <v>0</v>
      </c>
      <c r="HE143" s="46" t="b">
        <f t="shared" si="387"/>
        <v>0</v>
      </c>
      <c r="HF143" s="46" t="b">
        <f t="shared" si="388"/>
        <v>0</v>
      </c>
      <c r="HG143" s="46" t="b">
        <f t="shared" si="389"/>
        <v>0</v>
      </c>
      <c r="HH143" s="46" t="b">
        <f t="shared" si="390"/>
        <v>0</v>
      </c>
      <c r="HI143" s="46" t="b">
        <f t="shared" si="391"/>
        <v>0</v>
      </c>
      <c r="HJ143" s="46" t="b">
        <f t="shared" si="392"/>
        <v>0</v>
      </c>
      <c r="HK143" s="46" t="b">
        <f t="shared" si="393"/>
        <v>0</v>
      </c>
      <c r="HL143" s="46" t="b">
        <f t="shared" si="394"/>
        <v>0</v>
      </c>
      <c r="HM143" s="46" t="b">
        <f t="shared" si="395"/>
        <v>0</v>
      </c>
      <c r="HN143" s="46" t="b">
        <f t="shared" si="396"/>
        <v>0</v>
      </c>
      <c r="HO143" s="46" t="b">
        <f t="shared" si="397"/>
        <v>0</v>
      </c>
      <c r="HP143" s="46" t="b">
        <f t="shared" si="398"/>
        <v>0</v>
      </c>
      <c r="HQ143" s="46" t="str">
        <f t="shared" si="399"/>
        <v/>
      </c>
      <c r="HR143" s="46" t="str">
        <f t="shared" si="400"/>
        <v/>
      </c>
      <c r="HS143" s="46" t="str">
        <f t="shared" si="401"/>
        <v/>
      </c>
      <c r="HT143" s="46" t="b">
        <f t="shared" si="402"/>
        <v>0</v>
      </c>
      <c r="HU143" s="46" t="b">
        <f t="shared" si="403"/>
        <v>0</v>
      </c>
      <c r="HV143" s="46" t="b">
        <f t="shared" si="404"/>
        <v>0</v>
      </c>
      <c r="HW143" s="46" t="b">
        <f t="shared" si="405"/>
        <v>0</v>
      </c>
      <c r="HX143" s="46" t="b">
        <f t="shared" si="406"/>
        <v>0</v>
      </c>
      <c r="HY143" s="46" t="b">
        <f t="shared" si="407"/>
        <v>0</v>
      </c>
      <c r="HZ143" s="46" t="b">
        <f t="shared" si="408"/>
        <v>0</v>
      </c>
      <c r="IA143" s="46" t="str">
        <f t="shared" si="409"/>
        <v/>
      </c>
      <c r="IB143" s="46" t="str">
        <f t="shared" si="410"/>
        <v/>
      </c>
      <c r="IC143" s="46" t="str">
        <f t="shared" si="411"/>
        <v/>
      </c>
      <c r="ID143" s="46" t="str">
        <f t="shared" si="412"/>
        <v/>
      </c>
      <c r="IE143" s="46" t="b">
        <f t="shared" si="413"/>
        <v>0</v>
      </c>
      <c r="IF143" s="46" t="str">
        <f t="shared" si="414"/>
        <v/>
      </c>
      <c r="IG143" s="46" t="str">
        <f t="shared" si="415"/>
        <v/>
      </c>
      <c r="IH143" s="46" t="b">
        <f t="shared" si="416"/>
        <v>0</v>
      </c>
      <c r="II143" s="46" t="b">
        <f t="shared" si="417"/>
        <v>0</v>
      </c>
      <c r="IJ143" s="46" t="b">
        <f t="shared" si="418"/>
        <v>0</v>
      </c>
      <c r="IK143" s="46" t="str">
        <f t="shared" si="419"/>
        <v/>
      </c>
      <c r="IL143" s="46" t="str">
        <f t="shared" si="420"/>
        <v/>
      </c>
      <c r="IM143" s="46" t="b">
        <f t="shared" si="421"/>
        <v>0</v>
      </c>
      <c r="IN143" s="46" t="b">
        <f t="shared" si="422"/>
        <v>0</v>
      </c>
      <c r="IO143" s="46" t="b">
        <f t="shared" si="423"/>
        <v>0</v>
      </c>
      <c r="IP143" s="46" t="b">
        <f t="shared" si="424"/>
        <v>0</v>
      </c>
      <c r="IQ143" s="46" t="b">
        <f t="shared" si="425"/>
        <v>0</v>
      </c>
      <c r="IR143" s="46" t="b">
        <f t="shared" si="426"/>
        <v>0</v>
      </c>
      <c r="IS143" s="46" t="b">
        <f t="shared" si="427"/>
        <v>0</v>
      </c>
      <c r="IT143" s="46" t="b">
        <f t="shared" si="428"/>
        <v>0</v>
      </c>
      <c r="IU143" s="46" t="b">
        <f t="shared" si="429"/>
        <v>0</v>
      </c>
      <c r="IV143" s="46" t="b">
        <f t="shared" si="430"/>
        <v>0</v>
      </c>
      <c r="IW143" s="46" t="b">
        <f t="shared" si="431"/>
        <v>0</v>
      </c>
      <c r="IX143" s="46" t="b">
        <f t="shared" si="432"/>
        <v>0</v>
      </c>
      <c r="IY143" s="46" t="b">
        <f t="shared" si="433"/>
        <v>0</v>
      </c>
    </row>
    <row r="144" spans="2:259" x14ac:dyDescent="0.3">
      <c r="B144" s="48">
        <v>132</v>
      </c>
      <c r="C144" s="61" t="str">
        <f t="shared" si="299"/>
        <v/>
      </c>
      <c r="D144" s="53"/>
      <c r="E144" s="52"/>
      <c r="F144" s="112"/>
      <c r="G144" s="52"/>
      <c r="H144" s="53"/>
      <c r="I144" s="52"/>
      <c r="J144" s="52"/>
      <c r="K144" s="53"/>
      <c r="L144" s="55"/>
      <c r="M144" s="108"/>
      <c r="N144" s="56"/>
      <c r="O144" s="52"/>
      <c r="P144" s="52"/>
      <c r="Q144" s="52"/>
      <c r="R144" s="52"/>
      <c r="S144" s="52"/>
      <c r="T144" s="53"/>
      <c r="U144" s="52"/>
      <c r="V144" s="52"/>
      <c r="W144" s="55"/>
      <c r="X144" s="55"/>
      <c r="Y144" s="52"/>
      <c r="Z144" s="55"/>
      <c r="AA144" s="52"/>
      <c r="AB144" s="53"/>
      <c r="AC144" s="53"/>
      <c r="AD144" s="53"/>
      <c r="AE144" s="57"/>
      <c r="AF144" s="113"/>
      <c r="AG144" s="57"/>
      <c r="AH144" s="58"/>
      <c r="AI144" s="58"/>
      <c r="AJ144" s="58"/>
      <c r="AK144" s="114"/>
      <c r="AL144" s="58"/>
      <c r="AM144" s="114"/>
      <c r="AN144" s="58"/>
      <c r="AO144" s="114"/>
      <c r="AP144" s="58"/>
      <c r="AQ144" s="114"/>
      <c r="AR144" s="58"/>
      <c r="AS144" s="114"/>
      <c r="AT144" s="58"/>
      <c r="AU144" s="114"/>
      <c r="AV144" s="58"/>
      <c r="AW144" s="114"/>
      <c r="AX144" s="58"/>
      <c r="AY144" s="114"/>
      <c r="AZ144" s="58"/>
      <c r="BA144" s="114"/>
      <c r="BB144" s="58"/>
      <c r="BC144" s="114"/>
      <c r="BD144" s="58"/>
      <c r="BE144" s="58"/>
      <c r="BF144" s="58"/>
      <c r="BG144" s="59"/>
      <c r="BH144" s="58"/>
      <c r="BI144" s="114"/>
      <c r="BJ144" s="53"/>
      <c r="BK144" s="58"/>
      <c r="BL144" s="114"/>
      <c r="BM144" s="58"/>
      <c r="BN144" s="114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3"/>
      <c r="CL144" s="58"/>
      <c r="CM144" s="58"/>
      <c r="CN144" s="60"/>
      <c r="CO144" s="57"/>
      <c r="CP144" s="58"/>
      <c r="CQ144" s="60"/>
      <c r="CR144" s="57"/>
      <c r="CS144" s="58"/>
      <c r="CT144" s="59"/>
      <c r="CU144" s="58"/>
      <c r="CV144" s="59"/>
      <c r="CW144" s="58"/>
      <c r="CX144" s="59"/>
      <c r="CY144" s="58"/>
      <c r="CZ144" s="58"/>
      <c r="DA144" s="58"/>
      <c r="DB144" s="53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7"/>
      <c r="DO144" s="57"/>
      <c r="DP144" s="57"/>
      <c r="DQ144" s="76" t="str">
        <f t="shared" si="300"/>
        <v/>
      </c>
      <c r="DR144" s="53"/>
      <c r="DS144" s="46" t="b">
        <f t="shared" si="301"/>
        <v>0</v>
      </c>
      <c r="DT144" s="46" t="str">
        <f t="shared" si="302"/>
        <v/>
      </c>
      <c r="DU144" s="46" t="b">
        <f t="shared" si="303"/>
        <v>0</v>
      </c>
      <c r="DV144" s="46" t="b">
        <f t="shared" si="304"/>
        <v>0</v>
      </c>
      <c r="DW144" s="46" t="b">
        <f t="shared" si="305"/>
        <v>0</v>
      </c>
      <c r="DY144" s="46" t="b">
        <f t="shared" si="306"/>
        <v>0</v>
      </c>
      <c r="DZ144" s="46" t="b">
        <f t="shared" si="307"/>
        <v>0</v>
      </c>
      <c r="EB144" s="46" t="b">
        <f t="shared" si="308"/>
        <v>0</v>
      </c>
      <c r="EC144" s="46" t="b">
        <f t="shared" si="309"/>
        <v>0</v>
      </c>
      <c r="ED144" s="46" t="b">
        <f t="shared" si="310"/>
        <v>0</v>
      </c>
      <c r="EE144" s="46" t="b">
        <f t="shared" si="311"/>
        <v>0</v>
      </c>
      <c r="EF144" s="46" t="b">
        <f t="shared" si="312"/>
        <v>0</v>
      </c>
      <c r="EG144" s="46" t="b">
        <f t="shared" si="313"/>
        <v>0</v>
      </c>
      <c r="EH144" s="46" t="b">
        <f t="shared" si="314"/>
        <v>0</v>
      </c>
      <c r="EI144" s="46" t="b">
        <f t="shared" si="315"/>
        <v>0</v>
      </c>
      <c r="EK144" s="46" t="b">
        <f t="shared" si="316"/>
        <v>0</v>
      </c>
      <c r="EL144" s="46" t="b">
        <f t="shared" si="317"/>
        <v>0</v>
      </c>
      <c r="EM144" s="46" t="b">
        <f t="shared" si="318"/>
        <v>0</v>
      </c>
      <c r="EN144" s="46" t="b">
        <f t="shared" si="319"/>
        <v>0</v>
      </c>
      <c r="EO144" s="46" t="b">
        <f t="shared" si="320"/>
        <v>0</v>
      </c>
      <c r="EP144" s="46" t="b">
        <f t="shared" si="321"/>
        <v>0</v>
      </c>
      <c r="EQ144" s="46" t="b">
        <f t="shared" si="322"/>
        <v>0</v>
      </c>
      <c r="ER144" s="46" t="b">
        <f>OR(AA144='Tablas '!$T$4,AA144='Tablas '!$T$7,AA144='Tablas '!$T$8,AA144='Tablas '!$T$11)</f>
        <v>0</v>
      </c>
      <c r="ES144" s="46" t="str">
        <f t="shared" si="323"/>
        <v/>
      </c>
      <c r="ET144" s="46" t="str">
        <f t="shared" si="324"/>
        <v/>
      </c>
      <c r="EU144" s="46" t="str">
        <f t="shared" si="325"/>
        <v/>
      </c>
      <c r="EV144" s="46" t="b">
        <f t="shared" si="326"/>
        <v>0</v>
      </c>
      <c r="EW144" s="46" t="b">
        <f t="shared" si="327"/>
        <v>0</v>
      </c>
      <c r="EX144" s="46" t="b">
        <f t="shared" si="328"/>
        <v>0</v>
      </c>
      <c r="EY144" s="46" t="b">
        <f t="shared" si="329"/>
        <v>0</v>
      </c>
      <c r="EZ144" s="46" t="b">
        <f t="shared" si="330"/>
        <v>0</v>
      </c>
      <c r="FA144" s="46" t="b">
        <f t="shared" si="331"/>
        <v>0</v>
      </c>
      <c r="FB144" s="46" t="b">
        <f t="shared" si="332"/>
        <v>0</v>
      </c>
      <c r="FC144" s="46" t="str">
        <f t="shared" si="333"/>
        <v/>
      </c>
      <c r="FD144" s="46" t="str">
        <f t="shared" si="334"/>
        <v/>
      </c>
      <c r="FE144" s="46" t="b">
        <f t="shared" si="335"/>
        <v>0</v>
      </c>
      <c r="FF144" s="46" t="str">
        <f t="shared" si="336"/>
        <v/>
      </c>
      <c r="FG144" s="46" t="str">
        <f t="shared" si="337"/>
        <v/>
      </c>
      <c r="FH144" s="46" t="b">
        <f t="shared" si="338"/>
        <v>0</v>
      </c>
      <c r="FI144" s="46" t="str">
        <f t="shared" si="339"/>
        <v/>
      </c>
      <c r="FJ144" s="46" t="str">
        <f t="shared" si="340"/>
        <v/>
      </c>
      <c r="FK144" s="46" t="b">
        <f t="shared" si="341"/>
        <v>0</v>
      </c>
      <c r="FL144" s="46" t="str">
        <f t="shared" si="342"/>
        <v/>
      </c>
      <c r="FM144" s="46" t="str">
        <f t="shared" si="343"/>
        <v/>
      </c>
      <c r="FN144" s="46" t="b">
        <f t="shared" si="344"/>
        <v>0</v>
      </c>
      <c r="FO144" s="46" t="str">
        <f t="shared" si="345"/>
        <v/>
      </c>
      <c r="FP144" s="46" t="str">
        <f t="shared" si="346"/>
        <v/>
      </c>
      <c r="FQ144" s="46" t="b">
        <f t="shared" si="347"/>
        <v>0</v>
      </c>
      <c r="FR144" s="46" t="str">
        <f t="shared" si="348"/>
        <v/>
      </c>
      <c r="FS144" s="46" t="str">
        <f t="shared" si="349"/>
        <v/>
      </c>
      <c r="FT144" s="46" t="b">
        <f t="shared" si="350"/>
        <v>0</v>
      </c>
      <c r="FU144" s="46" t="str">
        <f t="shared" si="351"/>
        <v/>
      </c>
      <c r="FV144" s="46" t="str">
        <f t="shared" si="352"/>
        <v/>
      </c>
      <c r="FW144" s="46" t="b">
        <f t="shared" si="353"/>
        <v>0</v>
      </c>
      <c r="FX144" s="46" t="str">
        <f t="shared" si="354"/>
        <v/>
      </c>
      <c r="FY144" s="46" t="str">
        <f t="shared" si="355"/>
        <v/>
      </c>
      <c r="FZ144" s="46" t="b">
        <f t="shared" si="356"/>
        <v>0</v>
      </c>
      <c r="GA144" s="46" t="str">
        <f t="shared" si="357"/>
        <v/>
      </c>
      <c r="GB144" s="46" t="str">
        <f t="shared" si="358"/>
        <v/>
      </c>
      <c r="GC144" s="46" t="b">
        <f t="shared" si="359"/>
        <v>0</v>
      </c>
      <c r="GD144" s="46" t="str">
        <f t="shared" si="360"/>
        <v/>
      </c>
      <c r="GE144" s="46" t="str">
        <f t="shared" si="361"/>
        <v/>
      </c>
      <c r="GF144" s="46" t="b">
        <f t="shared" si="362"/>
        <v>0</v>
      </c>
      <c r="GG144" s="46" t="b">
        <f t="shared" si="363"/>
        <v>0</v>
      </c>
      <c r="GH144" s="46" t="str">
        <f t="shared" si="364"/>
        <v/>
      </c>
      <c r="GI144" s="46" t="str">
        <f t="shared" si="365"/>
        <v/>
      </c>
      <c r="GJ144" s="46" t="str">
        <f t="shared" si="366"/>
        <v/>
      </c>
      <c r="GK144" s="46" t="b">
        <f t="shared" si="367"/>
        <v>0</v>
      </c>
      <c r="GL144" s="46" t="str">
        <f t="shared" si="368"/>
        <v/>
      </c>
      <c r="GM144" s="46" t="str">
        <f t="shared" si="369"/>
        <v/>
      </c>
      <c r="GN144" s="46" t="str">
        <f t="shared" si="370"/>
        <v/>
      </c>
      <c r="GO144" s="46" t="b">
        <f t="shared" si="371"/>
        <v>0</v>
      </c>
      <c r="GP144" s="46" t="str">
        <f t="shared" si="372"/>
        <v/>
      </c>
      <c r="GQ144" s="46" t="str">
        <f t="shared" si="373"/>
        <v/>
      </c>
      <c r="GR144" s="46" t="b">
        <f t="shared" si="374"/>
        <v>0</v>
      </c>
      <c r="GS144" s="46" t="str">
        <f t="shared" si="375"/>
        <v/>
      </c>
      <c r="GT144" s="46" t="str">
        <f t="shared" si="376"/>
        <v/>
      </c>
      <c r="GU144" s="46" t="b">
        <f t="shared" si="377"/>
        <v>0</v>
      </c>
      <c r="GV144" s="46" t="b">
        <f t="shared" si="378"/>
        <v>0</v>
      </c>
      <c r="GW144" s="46" t="b">
        <f t="shared" si="379"/>
        <v>0</v>
      </c>
      <c r="GX144" s="46" t="b">
        <f t="shared" si="380"/>
        <v>0</v>
      </c>
      <c r="GY144" s="46" t="b">
        <f t="shared" si="381"/>
        <v>0</v>
      </c>
      <c r="GZ144" s="46" t="b">
        <f t="shared" si="382"/>
        <v>0</v>
      </c>
      <c r="HA144" s="46" t="b">
        <f t="shared" si="383"/>
        <v>0</v>
      </c>
      <c r="HB144" s="46" t="b">
        <f t="shared" si="384"/>
        <v>0</v>
      </c>
      <c r="HC144" s="46" t="b">
        <f t="shared" si="385"/>
        <v>0</v>
      </c>
      <c r="HD144" s="46" t="b">
        <f t="shared" si="386"/>
        <v>0</v>
      </c>
      <c r="HE144" s="46" t="b">
        <f t="shared" si="387"/>
        <v>0</v>
      </c>
      <c r="HF144" s="46" t="b">
        <f t="shared" si="388"/>
        <v>0</v>
      </c>
      <c r="HG144" s="46" t="b">
        <f t="shared" si="389"/>
        <v>0</v>
      </c>
      <c r="HH144" s="46" t="b">
        <f t="shared" si="390"/>
        <v>0</v>
      </c>
      <c r="HI144" s="46" t="b">
        <f t="shared" si="391"/>
        <v>0</v>
      </c>
      <c r="HJ144" s="46" t="b">
        <f t="shared" si="392"/>
        <v>0</v>
      </c>
      <c r="HK144" s="46" t="b">
        <f t="shared" si="393"/>
        <v>0</v>
      </c>
      <c r="HL144" s="46" t="b">
        <f t="shared" si="394"/>
        <v>0</v>
      </c>
      <c r="HM144" s="46" t="b">
        <f t="shared" si="395"/>
        <v>0</v>
      </c>
      <c r="HN144" s="46" t="b">
        <f t="shared" si="396"/>
        <v>0</v>
      </c>
      <c r="HO144" s="46" t="b">
        <f t="shared" si="397"/>
        <v>0</v>
      </c>
      <c r="HP144" s="46" t="b">
        <f t="shared" si="398"/>
        <v>0</v>
      </c>
      <c r="HQ144" s="46" t="str">
        <f t="shared" si="399"/>
        <v/>
      </c>
      <c r="HR144" s="46" t="str">
        <f t="shared" si="400"/>
        <v/>
      </c>
      <c r="HS144" s="46" t="str">
        <f t="shared" si="401"/>
        <v/>
      </c>
      <c r="HT144" s="46" t="b">
        <f t="shared" si="402"/>
        <v>0</v>
      </c>
      <c r="HU144" s="46" t="b">
        <f t="shared" si="403"/>
        <v>0</v>
      </c>
      <c r="HV144" s="46" t="b">
        <f t="shared" si="404"/>
        <v>0</v>
      </c>
      <c r="HW144" s="46" t="b">
        <f t="shared" si="405"/>
        <v>0</v>
      </c>
      <c r="HX144" s="46" t="b">
        <f t="shared" si="406"/>
        <v>0</v>
      </c>
      <c r="HY144" s="46" t="b">
        <f t="shared" si="407"/>
        <v>0</v>
      </c>
      <c r="HZ144" s="46" t="b">
        <f t="shared" si="408"/>
        <v>0</v>
      </c>
      <c r="IA144" s="46" t="str">
        <f t="shared" si="409"/>
        <v/>
      </c>
      <c r="IB144" s="46" t="str">
        <f t="shared" si="410"/>
        <v/>
      </c>
      <c r="IC144" s="46" t="str">
        <f t="shared" si="411"/>
        <v/>
      </c>
      <c r="ID144" s="46" t="str">
        <f t="shared" si="412"/>
        <v/>
      </c>
      <c r="IE144" s="46" t="b">
        <f t="shared" si="413"/>
        <v>0</v>
      </c>
      <c r="IF144" s="46" t="str">
        <f t="shared" si="414"/>
        <v/>
      </c>
      <c r="IG144" s="46" t="str">
        <f t="shared" si="415"/>
        <v/>
      </c>
      <c r="IH144" s="46" t="b">
        <f t="shared" si="416"/>
        <v>0</v>
      </c>
      <c r="II144" s="46" t="b">
        <f t="shared" si="417"/>
        <v>0</v>
      </c>
      <c r="IJ144" s="46" t="b">
        <f t="shared" si="418"/>
        <v>0</v>
      </c>
      <c r="IK144" s="46" t="str">
        <f t="shared" si="419"/>
        <v/>
      </c>
      <c r="IL144" s="46" t="str">
        <f t="shared" si="420"/>
        <v/>
      </c>
      <c r="IM144" s="46" t="b">
        <f t="shared" si="421"/>
        <v>0</v>
      </c>
      <c r="IN144" s="46" t="b">
        <f t="shared" si="422"/>
        <v>0</v>
      </c>
      <c r="IO144" s="46" t="b">
        <f t="shared" si="423"/>
        <v>0</v>
      </c>
      <c r="IP144" s="46" t="b">
        <f t="shared" si="424"/>
        <v>0</v>
      </c>
      <c r="IQ144" s="46" t="b">
        <f t="shared" si="425"/>
        <v>0</v>
      </c>
      <c r="IR144" s="46" t="b">
        <f t="shared" si="426"/>
        <v>0</v>
      </c>
      <c r="IS144" s="46" t="b">
        <f t="shared" si="427"/>
        <v>0</v>
      </c>
      <c r="IT144" s="46" t="b">
        <f t="shared" si="428"/>
        <v>0</v>
      </c>
      <c r="IU144" s="46" t="b">
        <f t="shared" si="429"/>
        <v>0</v>
      </c>
      <c r="IV144" s="46" t="b">
        <f t="shared" si="430"/>
        <v>0</v>
      </c>
      <c r="IW144" s="46" t="b">
        <f t="shared" si="431"/>
        <v>0</v>
      </c>
      <c r="IX144" s="46" t="b">
        <f t="shared" si="432"/>
        <v>0</v>
      </c>
      <c r="IY144" s="46" t="b">
        <f t="shared" si="433"/>
        <v>0</v>
      </c>
    </row>
    <row r="145" spans="2:259" x14ac:dyDescent="0.3">
      <c r="B145" s="48">
        <v>133</v>
      </c>
      <c r="C145" s="61" t="str">
        <f t="shared" si="299"/>
        <v/>
      </c>
      <c r="D145" s="53"/>
      <c r="E145" s="52"/>
      <c r="F145" s="112"/>
      <c r="G145" s="52"/>
      <c r="H145" s="53"/>
      <c r="I145" s="52"/>
      <c r="J145" s="52"/>
      <c r="K145" s="53"/>
      <c r="L145" s="55"/>
      <c r="M145" s="108"/>
      <c r="N145" s="56"/>
      <c r="O145" s="52"/>
      <c r="P145" s="52"/>
      <c r="Q145" s="52"/>
      <c r="R145" s="52"/>
      <c r="S145" s="52"/>
      <c r="T145" s="53"/>
      <c r="U145" s="52"/>
      <c r="V145" s="52"/>
      <c r="W145" s="55"/>
      <c r="X145" s="55"/>
      <c r="Y145" s="52"/>
      <c r="Z145" s="55"/>
      <c r="AA145" s="52"/>
      <c r="AB145" s="53"/>
      <c r="AC145" s="53"/>
      <c r="AD145" s="53"/>
      <c r="AE145" s="57"/>
      <c r="AF145" s="113"/>
      <c r="AG145" s="57"/>
      <c r="AH145" s="58"/>
      <c r="AI145" s="58"/>
      <c r="AJ145" s="58"/>
      <c r="AK145" s="114"/>
      <c r="AL145" s="58"/>
      <c r="AM145" s="114"/>
      <c r="AN145" s="58"/>
      <c r="AO145" s="114"/>
      <c r="AP145" s="58"/>
      <c r="AQ145" s="114"/>
      <c r="AR145" s="58"/>
      <c r="AS145" s="114"/>
      <c r="AT145" s="58"/>
      <c r="AU145" s="114"/>
      <c r="AV145" s="58"/>
      <c r="AW145" s="114"/>
      <c r="AX145" s="58"/>
      <c r="AY145" s="114"/>
      <c r="AZ145" s="58"/>
      <c r="BA145" s="114"/>
      <c r="BB145" s="58"/>
      <c r="BC145" s="114"/>
      <c r="BD145" s="58"/>
      <c r="BE145" s="58"/>
      <c r="BF145" s="58"/>
      <c r="BG145" s="59"/>
      <c r="BH145" s="58"/>
      <c r="BI145" s="114"/>
      <c r="BJ145" s="53"/>
      <c r="BK145" s="58"/>
      <c r="BL145" s="114"/>
      <c r="BM145" s="58"/>
      <c r="BN145" s="114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3"/>
      <c r="CL145" s="58"/>
      <c r="CM145" s="58"/>
      <c r="CN145" s="60"/>
      <c r="CO145" s="57"/>
      <c r="CP145" s="58"/>
      <c r="CQ145" s="60"/>
      <c r="CR145" s="57"/>
      <c r="CS145" s="58"/>
      <c r="CT145" s="59"/>
      <c r="CU145" s="58"/>
      <c r="CV145" s="59"/>
      <c r="CW145" s="58"/>
      <c r="CX145" s="59"/>
      <c r="CY145" s="58"/>
      <c r="CZ145" s="58"/>
      <c r="DA145" s="58"/>
      <c r="DB145" s="53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7"/>
      <c r="DO145" s="57"/>
      <c r="DP145" s="57"/>
      <c r="DQ145" s="76" t="str">
        <f t="shared" si="300"/>
        <v/>
      </c>
      <c r="DR145" s="53"/>
      <c r="DS145" s="46" t="b">
        <f t="shared" si="301"/>
        <v>0</v>
      </c>
      <c r="DT145" s="46" t="str">
        <f t="shared" si="302"/>
        <v/>
      </c>
      <c r="DU145" s="46" t="b">
        <f t="shared" si="303"/>
        <v>0</v>
      </c>
      <c r="DV145" s="46" t="b">
        <f t="shared" si="304"/>
        <v>0</v>
      </c>
      <c r="DW145" s="46" t="b">
        <f t="shared" si="305"/>
        <v>0</v>
      </c>
      <c r="DY145" s="46" t="b">
        <f t="shared" si="306"/>
        <v>0</v>
      </c>
      <c r="DZ145" s="46" t="b">
        <f t="shared" si="307"/>
        <v>0</v>
      </c>
      <c r="EB145" s="46" t="b">
        <f t="shared" si="308"/>
        <v>0</v>
      </c>
      <c r="EC145" s="46" t="b">
        <f t="shared" si="309"/>
        <v>0</v>
      </c>
      <c r="ED145" s="46" t="b">
        <f t="shared" si="310"/>
        <v>0</v>
      </c>
      <c r="EE145" s="46" t="b">
        <f t="shared" si="311"/>
        <v>0</v>
      </c>
      <c r="EF145" s="46" t="b">
        <f t="shared" si="312"/>
        <v>0</v>
      </c>
      <c r="EG145" s="46" t="b">
        <f t="shared" si="313"/>
        <v>0</v>
      </c>
      <c r="EH145" s="46" t="b">
        <f t="shared" si="314"/>
        <v>0</v>
      </c>
      <c r="EI145" s="46" t="b">
        <f t="shared" si="315"/>
        <v>0</v>
      </c>
      <c r="EK145" s="46" t="b">
        <f t="shared" si="316"/>
        <v>0</v>
      </c>
      <c r="EL145" s="46" t="b">
        <f t="shared" si="317"/>
        <v>0</v>
      </c>
      <c r="EM145" s="46" t="b">
        <f t="shared" si="318"/>
        <v>0</v>
      </c>
      <c r="EN145" s="46" t="b">
        <f t="shared" si="319"/>
        <v>0</v>
      </c>
      <c r="EO145" s="46" t="b">
        <f t="shared" si="320"/>
        <v>0</v>
      </c>
      <c r="EP145" s="46" t="b">
        <f t="shared" si="321"/>
        <v>0</v>
      </c>
      <c r="EQ145" s="46" t="b">
        <f t="shared" si="322"/>
        <v>0</v>
      </c>
      <c r="ER145" s="46" t="b">
        <f>OR(AA145='Tablas '!$T$4,AA145='Tablas '!$T$7,AA145='Tablas '!$T$8,AA145='Tablas '!$T$11)</f>
        <v>0</v>
      </c>
      <c r="ES145" s="46" t="str">
        <f t="shared" si="323"/>
        <v/>
      </c>
      <c r="ET145" s="46" t="str">
        <f t="shared" si="324"/>
        <v/>
      </c>
      <c r="EU145" s="46" t="str">
        <f t="shared" si="325"/>
        <v/>
      </c>
      <c r="EV145" s="46" t="b">
        <f t="shared" si="326"/>
        <v>0</v>
      </c>
      <c r="EW145" s="46" t="b">
        <f t="shared" si="327"/>
        <v>0</v>
      </c>
      <c r="EX145" s="46" t="b">
        <f t="shared" si="328"/>
        <v>0</v>
      </c>
      <c r="EY145" s="46" t="b">
        <f t="shared" si="329"/>
        <v>0</v>
      </c>
      <c r="EZ145" s="46" t="b">
        <f t="shared" si="330"/>
        <v>0</v>
      </c>
      <c r="FA145" s="46" t="b">
        <f t="shared" si="331"/>
        <v>0</v>
      </c>
      <c r="FB145" s="46" t="b">
        <f t="shared" si="332"/>
        <v>0</v>
      </c>
      <c r="FC145" s="46" t="str">
        <f t="shared" si="333"/>
        <v/>
      </c>
      <c r="FD145" s="46" t="str">
        <f t="shared" si="334"/>
        <v/>
      </c>
      <c r="FE145" s="46" t="b">
        <f t="shared" si="335"/>
        <v>0</v>
      </c>
      <c r="FF145" s="46" t="str">
        <f t="shared" si="336"/>
        <v/>
      </c>
      <c r="FG145" s="46" t="str">
        <f t="shared" si="337"/>
        <v/>
      </c>
      <c r="FH145" s="46" t="b">
        <f t="shared" si="338"/>
        <v>0</v>
      </c>
      <c r="FI145" s="46" t="str">
        <f t="shared" si="339"/>
        <v/>
      </c>
      <c r="FJ145" s="46" t="str">
        <f t="shared" si="340"/>
        <v/>
      </c>
      <c r="FK145" s="46" t="b">
        <f t="shared" si="341"/>
        <v>0</v>
      </c>
      <c r="FL145" s="46" t="str">
        <f t="shared" si="342"/>
        <v/>
      </c>
      <c r="FM145" s="46" t="str">
        <f t="shared" si="343"/>
        <v/>
      </c>
      <c r="FN145" s="46" t="b">
        <f t="shared" si="344"/>
        <v>0</v>
      </c>
      <c r="FO145" s="46" t="str">
        <f t="shared" si="345"/>
        <v/>
      </c>
      <c r="FP145" s="46" t="str">
        <f t="shared" si="346"/>
        <v/>
      </c>
      <c r="FQ145" s="46" t="b">
        <f t="shared" si="347"/>
        <v>0</v>
      </c>
      <c r="FR145" s="46" t="str">
        <f t="shared" si="348"/>
        <v/>
      </c>
      <c r="FS145" s="46" t="str">
        <f t="shared" si="349"/>
        <v/>
      </c>
      <c r="FT145" s="46" t="b">
        <f t="shared" si="350"/>
        <v>0</v>
      </c>
      <c r="FU145" s="46" t="str">
        <f t="shared" si="351"/>
        <v/>
      </c>
      <c r="FV145" s="46" t="str">
        <f t="shared" si="352"/>
        <v/>
      </c>
      <c r="FW145" s="46" t="b">
        <f t="shared" si="353"/>
        <v>0</v>
      </c>
      <c r="FX145" s="46" t="str">
        <f t="shared" si="354"/>
        <v/>
      </c>
      <c r="FY145" s="46" t="str">
        <f t="shared" si="355"/>
        <v/>
      </c>
      <c r="FZ145" s="46" t="b">
        <f t="shared" si="356"/>
        <v>0</v>
      </c>
      <c r="GA145" s="46" t="str">
        <f t="shared" si="357"/>
        <v/>
      </c>
      <c r="GB145" s="46" t="str">
        <f t="shared" si="358"/>
        <v/>
      </c>
      <c r="GC145" s="46" t="b">
        <f t="shared" si="359"/>
        <v>0</v>
      </c>
      <c r="GD145" s="46" t="str">
        <f t="shared" si="360"/>
        <v/>
      </c>
      <c r="GE145" s="46" t="str">
        <f t="shared" si="361"/>
        <v/>
      </c>
      <c r="GF145" s="46" t="b">
        <f t="shared" si="362"/>
        <v>0</v>
      </c>
      <c r="GG145" s="46" t="b">
        <f t="shared" si="363"/>
        <v>0</v>
      </c>
      <c r="GH145" s="46" t="str">
        <f t="shared" si="364"/>
        <v/>
      </c>
      <c r="GI145" s="46" t="str">
        <f t="shared" si="365"/>
        <v/>
      </c>
      <c r="GJ145" s="46" t="str">
        <f t="shared" si="366"/>
        <v/>
      </c>
      <c r="GK145" s="46" t="b">
        <f t="shared" si="367"/>
        <v>0</v>
      </c>
      <c r="GL145" s="46" t="str">
        <f t="shared" si="368"/>
        <v/>
      </c>
      <c r="GM145" s="46" t="str">
        <f t="shared" si="369"/>
        <v/>
      </c>
      <c r="GN145" s="46" t="str">
        <f t="shared" si="370"/>
        <v/>
      </c>
      <c r="GO145" s="46" t="b">
        <f t="shared" si="371"/>
        <v>0</v>
      </c>
      <c r="GP145" s="46" t="str">
        <f t="shared" si="372"/>
        <v/>
      </c>
      <c r="GQ145" s="46" t="str">
        <f t="shared" si="373"/>
        <v/>
      </c>
      <c r="GR145" s="46" t="b">
        <f t="shared" si="374"/>
        <v>0</v>
      </c>
      <c r="GS145" s="46" t="str">
        <f t="shared" si="375"/>
        <v/>
      </c>
      <c r="GT145" s="46" t="str">
        <f t="shared" si="376"/>
        <v/>
      </c>
      <c r="GU145" s="46" t="b">
        <f t="shared" si="377"/>
        <v>0</v>
      </c>
      <c r="GV145" s="46" t="b">
        <f t="shared" si="378"/>
        <v>0</v>
      </c>
      <c r="GW145" s="46" t="b">
        <f t="shared" si="379"/>
        <v>0</v>
      </c>
      <c r="GX145" s="46" t="b">
        <f t="shared" si="380"/>
        <v>0</v>
      </c>
      <c r="GY145" s="46" t="b">
        <f t="shared" si="381"/>
        <v>0</v>
      </c>
      <c r="GZ145" s="46" t="b">
        <f t="shared" si="382"/>
        <v>0</v>
      </c>
      <c r="HA145" s="46" t="b">
        <f t="shared" si="383"/>
        <v>0</v>
      </c>
      <c r="HB145" s="46" t="b">
        <f t="shared" si="384"/>
        <v>0</v>
      </c>
      <c r="HC145" s="46" t="b">
        <f t="shared" si="385"/>
        <v>0</v>
      </c>
      <c r="HD145" s="46" t="b">
        <f t="shared" si="386"/>
        <v>0</v>
      </c>
      <c r="HE145" s="46" t="b">
        <f t="shared" si="387"/>
        <v>0</v>
      </c>
      <c r="HF145" s="46" t="b">
        <f t="shared" si="388"/>
        <v>0</v>
      </c>
      <c r="HG145" s="46" t="b">
        <f t="shared" si="389"/>
        <v>0</v>
      </c>
      <c r="HH145" s="46" t="b">
        <f t="shared" si="390"/>
        <v>0</v>
      </c>
      <c r="HI145" s="46" t="b">
        <f t="shared" si="391"/>
        <v>0</v>
      </c>
      <c r="HJ145" s="46" t="b">
        <f t="shared" si="392"/>
        <v>0</v>
      </c>
      <c r="HK145" s="46" t="b">
        <f t="shared" si="393"/>
        <v>0</v>
      </c>
      <c r="HL145" s="46" t="b">
        <f t="shared" si="394"/>
        <v>0</v>
      </c>
      <c r="HM145" s="46" t="b">
        <f t="shared" si="395"/>
        <v>0</v>
      </c>
      <c r="HN145" s="46" t="b">
        <f t="shared" si="396"/>
        <v>0</v>
      </c>
      <c r="HO145" s="46" t="b">
        <f t="shared" si="397"/>
        <v>0</v>
      </c>
      <c r="HP145" s="46" t="b">
        <f t="shared" si="398"/>
        <v>0</v>
      </c>
      <c r="HQ145" s="46" t="str">
        <f t="shared" si="399"/>
        <v/>
      </c>
      <c r="HR145" s="46" t="str">
        <f t="shared" si="400"/>
        <v/>
      </c>
      <c r="HS145" s="46" t="str">
        <f t="shared" si="401"/>
        <v/>
      </c>
      <c r="HT145" s="46" t="b">
        <f t="shared" si="402"/>
        <v>0</v>
      </c>
      <c r="HU145" s="46" t="b">
        <f t="shared" si="403"/>
        <v>0</v>
      </c>
      <c r="HV145" s="46" t="b">
        <f t="shared" si="404"/>
        <v>0</v>
      </c>
      <c r="HW145" s="46" t="b">
        <f t="shared" si="405"/>
        <v>0</v>
      </c>
      <c r="HX145" s="46" t="b">
        <f t="shared" si="406"/>
        <v>0</v>
      </c>
      <c r="HY145" s="46" t="b">
        <f t="shared" si="407"/>
        <v>0</v>
      </c>
      <c r="HZ145" s="46" t="b">
        <f t="shared" si="408"/>
        <v>0</v>
      </c>
      <c r="IA145" s="46" t="str">
        <f t="shared" si="409"/>
        <v/>
      </c>
      <c r="IB145" s="46" t="str">
        <f t="shared" si="410"/>
        <v/>
      </c>
      <c r="IC145" s="46" t="str">
        <f t="shared" si="411"/>
        <v/>
      </c>
      <c r="ID145" s="46" t="str">
        <f t="shared" si="412"/>
        <v/>
      </c>
      <c r="IE145" s="46" t="b">
        <f t="shared" si="413"/>
        <v>0</v>
      </c>
      <c r="IF145" s="46" t="str">
        <f t="shared" si="414"/>
        <v/>
      </c>
      <c r="IG145" s="46" t="str">
        <f t="shared" si="415"/>
        <v/>
      </c>
      <c r="IH145" s="46" t="b">
        <f t="shared" si="416"/>
        <v>0</v>
      </c>
      <c r="II145" s="46" t="b">
        <f t="shared" si="417"/>
        <v>0</v>
      </c>
      <c r="IJ145" s="46" t="b">
        <f t="shared" si="418"/>
        <v>0</v>
      </c>
      <c r="IK145" s="46" t="str">
        <f t="shared" si="419"/>
        <v/>
      </c>
      <c r="IL145" s="46" t="str">
        <f t="shared" si="420"/>
        <v/>
      </c>
      <c r="IM145" s="46" t="b">
        <f t="shared" si="421"/>
        <v>0</v>
      </c>
      <c r="IN145" s="46" t="b">
        <f t="shared" si="422"/>
        <v>0</v>
      </c>
      <c r="IO145" s="46" t="b">
        <f t="shared" si="423"/>
        <v>0</v>
      </c>
      <c r="IP145" s="46" t="b">
        <f t="shared" si="424"/>
        <v>0</v>
      </c>
      <c r="IQ145" s="46" t="b">
        <f t="shared" si="425"/>
        <v>0</v>
      </c>
      <c r="IR145" s="46" t="b">
        <f t="shared" si="426"/>
        <v>0</v>
      </c>
      <c r="IS145" s="46" t="b">
        <f t="shared" si="427"/>
        <v>0</v>
      </c>
      <c r="IT145" s="46" t="b">
        <f t="shared" si="428"/>
        <v>0</v>
      </c>
      <c r="IU145" s="46" t="b">
        <f t="shared" si="429"/>
        <v>0</v>
      </c>
      <c r="IV145" s="46" t="b">
        <f t="shared" si="430"/>
        <v>0</v>
      </c>
      <c r="IW145" s="46" t="b">
        <f t="shared" si="431"/>
        <v>0</v>
      </c>
      <c r="IX145" s="46" t="b">
        <f t="shared" si="432"/>
        <v>0</v>
      </c>
      <c r="IY145" s="46" t="b">
        <f t="shared" si="433"/>
        <v>0</v>
      </c>
    </row>
    <row r="146" spans="2:259" x14ac:dyDescent="0.3">
      <c r="B146" s="48">
        <v>134</v>
      </c>
      <c r="C146" s="61" t="str">
        <f t="shared" si="299"/>
        <v/>
      </c>
      <c r="D146" s="53"/>
      <c r="E146" s="52"/>
      <c r="F146" s="112"/>
      <c r="G146" s="52"/>
      <c r="H146" s="53"/>
      <c r="I146" s="52"/>
      <c r="J146" s="52"/>
      <c r="K146" s="53"/>
      <c r="L146" s="55"/>
      <c r="M146" s="108"/>
      <c r="N146" s="56"/>
      <c r="O146" s="52"/>
      <c r="P146" s="52"/>
      <c r="Q146" s="52"/>
      <c r="R146" s="52"/>
      <c r="S146" s="52"/>
      <c r="T146" s="53"/>
      <c r="U146" s="52"/>
      <c r="V146" s="52"/>
      <c r="W146" s="55"/>
      <c r="X146" s="55"/>
      <c r="Y146" s="52"/>
      <c r="Z146" s="55"/>
      <c r="AA146" s="52"/>
      <c r="AB146" s="53"/>
      <c r="AC146" s="53"/>
      <c r="AD146" s="53"/>
      <c r="AE146" s="57"/>
      <c r="AF146" s="113"/>
      <c r="AG146" s="57"/>
      <c r="AH146" s="58"/>
      <c r="AI146" s="58"/>
      <c r="AJ146" s="58"/>
      <c r="AK146" s="114"/>
      <c r="AL146" s="58"/>
      <c r="AM146" s="114"/>
      <c r="AN146" s="58"/>
      <c r="AO146" s="114"/>
      <c r="AP146" s="58"/>
      <c r="AQ146" s="114"/>
      <c r="AR146" s="58"/>
      <c r="AS146" s="114"/>
      <c r="AT146" s="58"/>
      <c r="AU146" s="114"/>
      <c r="AV146" s="58"/>
      <c r="AW146" s="114"/>
      <c r="AX146" s="58"/>
      <c r="AY146" s="114"/>
      <c r="AZ146" s="58"/>
      <c r="BA146" s="114"/>
      <c r="BB146" s="58"/>
      <c r="BC146" s="114"/>
      <c r="BD146" s="58"/>
      <c r="BE146" s="58"/>
      <c r="BF146" s="58"/>
      <c r="BG146" s="59"/>
      <c r="BH146" s="58"/>
      <c r="BI146" s="114"/>
      <c r="BJ146" s="53"/>
      <c r="BK146" s="58"/>
      <c r="BL146" s="114"/>
      <c r="BM146" s="58"/>
      <c r="BN146" s="114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3"/>
      <c r="CL146" s="58"/>
      <c r="CM146" s="58"/>
      <c r="CN146" s="60"/>
      <c r="CO146" s="57"/>
      <c r="CP146" s="58"/>
      <c r="CQ146" s="60"/>
      <c r="CR146" s="57"/>
      <c r="CS146" s="58"/>
      <c r="CT146" s="59"/>
      <c r="CU146" s="58"/>
      <c r="CV146" s="59"/>
      <c r="CW146" s="58"/>
      <c r="CX146" s="59"/>
      <c r="CY146" s="58"/>
      <c r="CZ146" s="58"/>
      <c r="DA146" s="58"/>
      <c r="DB146" s="53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7"/>
      <c r="DO146" s="57"/>
      <c r="DP146" s="57"/>
      <c r="DQ146" s="76" t="str">
        <f t="shared" si="300"/>
        <v/>
      </c>
      <c r="DR146" s="53"/>
      <c r="DS146" s="46" t="b">
        <f t="shared" si="301"/>
        <v>0</v>
      </c>
      <c r="DT146" s="46" t="str">
        <f t="shared" si="302"/>
        <v/>
      </c>
      <c r="DU146" s="46" t="b">
        <f t="shared" si="303"/>
        <v>0</v>
      </c>
      <c r="DV146" s="46" t="b">
        <f t="shared" si="304"/>
        <v>0</v>
      </c>
      <c r="DW146" s="46" t="b">
        <f t="shared" si="305"/>
        <v>0</v>
      </c>
      <c r="DY146" s="46" t="b">
        <f t="shared" si="306"/>
        <v>0</v>
      </c>
      <c r="DZ146" s="46" t="b">
        <f t="shared" si="307"/>
        <v>0</v>
      </c>
      <c r="EB146" s="46" t="b">
        <f t="shared" si="308"/>
        <v>0</v>
      </c>
      <c r="EC146" s="46" t="b">
        <f t="shared" si="309"/>
        <v>0</v>
      </c>
      <c r="ED146" s="46" t="b">
        <f t="shared" si="310"/>
        <v>0</v>
      </c>
      <c r="EE146" s="46" t="b">
        <f t="shared" si="311"/>
        <v>0</v>
      </c>
      <c r="EF146" s="46" t="b">
        <f t="shared" si="312"/>
        <v>0</v>
      </c>
      <c r="EG146" s="46" t="b">
        <f t="shared" si="313"/>
        <v>0</v>
      </c>
      <c r="EH146" s="46" t="b">
        <f t="shared" si="314"/>
        <v>0</v>
      </c>
      <c r="EI146" s="46" t="b">
        <f t="shared" si="315"/>
        <v>0</v>
      </c>
      <c r="EK146" s="46" t="b">
        <f t="shared" si="316"/>
        <v>0</v>
      </c>
      <c r="EL146" s="46" t="b">
        <f t="shared" si="317"/>
        <v>0</v>
      </c>
      <c r="EM146" s="46" t="b">
        <f t="shared" si="318"/>
        <v>0</v>
      </c>
      <c r="EN146" s="46" t="b">
        <f t="shared" si="319"/>
        <v>0</v>
      </c>
      <c r="EO146" s="46" t="b">
        <f t="shared" si="320"/>
        <v>0</v>
      </c>
      <c r="EP146" s="46" t="b">
        <f t="shared" si="321"/>
        <v>0</v>
      </c>
      <c r="EQ146" s="46" t="b">
        <f t="shared" si="322"/>
        <v>0</v>
      </c>
      <c r="ER146" s="46" t="b">
        <f>OR(AA146='Tablas '!$T$4,AA146='Tablas '!$T$7,AA146='Tablas '!$T$8,AA146='Tablas '!$T$11)</f>
        <v>0</v>
      </c>
      <c r="ES146" s="46" t="str">
        <f t="shared" si="323"/>
        <v/>
      </c>
      <c r="ET146" s="46" t="str">
        <f t="shared" si="324"/>
        <v/>
      </c>
      <c r="EU146" s="46" t="str">
        <f t="shared" si="325"/>
        <v/>
      </c>
      <c r="EV146" s="46" t="b">
        <f t="shared" si="326"/>
        <v>0</v>
      </c>
      <c r="EW146" s="46" t="b">
        <f t="shared" si="327"/>
        <v>0</v>
      </c>
      <c r="EX146" s="46" t="b">
        <f t="shared" si="328"/>
        <v>0</v>
      </c>
      <c r="EY146" s="46" t="b">
        <f t="shared" si="329"/>
        <v>0</v>
      </c>
      <c r="EZ146" s="46" t="b">
        <f t="shared" si="330"/>
        <v>0</v>
      </c>
      <c r="FA146" s="46" t="b">
        <f t="shared" si="331"/>
        <v>0</v>
      </c>
      <c r="FB146" s="46" t="b">
        <f t="shared" si="332"/>
        <v>0</v>
      </c>
      <c r="FC146" s="46" t="str">
        <f t="shared" si="333"/>
        <v/>
      </c>
      <c r="FD146" s="46" t="str">
        <f t="shared" si="334"/>
        <v/>
      </c>
      <c r="FE146" s="46" t="b">
        <f t="shared" si="335"/>
        <v>0</v>
      </c>
      <c r="FF146" s="46" t="str">
        <f t="shared" si="336"/>
        <v/>
      </c>
      <c r="FG146" s="46" t="str">
        <f t="shared" si="337"/>
        <v/>
      </c>
      <c r="FH146" s="46" t="b">
        <f t="shared" si="338"/>
        <v>0</v>
      </c>
      <c r="FI146" s="46" t="str">
        <f t="shared" si="339"/>
        <v/>
      </c>
      <c r="FJ146" s="46" t="str">
        <f t="shared" si="340"/>
        <v/>
      </c>
      <c r="FK146" s="46" t="b">
        <f t="shared" si="341"/>
        <v>0</v>
      </c>
      <c r="FL146" s="46" t="str">
        <f t="shared" si="342"/>
        <v/>
      </c>
      <c r="FM146" s="46" t="str">
        <f t="shared" si="343"/>
        <v/>
      </c>
      <c r="FN146" s="46" t="b">
        <f t="shared" si="344"/>
        <v>0</v>
      </c>
      <c r="FO146" s="46" t="str">
        <f t="shared" si="345"/>
        <v/>
      </c>
      <c r="FP146" s="46" t="str">
        <f t="shared" si="346"/>
        <v/>
      </c>
      <c r="FQ146" s="46" t="b">
        <f t="shared" si="347"/>
        <v>0</v>
      </c>
      <c r="FR146" s="46" t="str">
        <f t="shared" si="348"/>
        <v/>
      </c>
      <c r="FS146" s="46" t="str">
        <f t="shared" si="349"/>
        <v/>
      </c>
      <c r="FT146" s="46" t="b">
        <f t="shared" si="350"/>
        <v>0</v>
      </c>
      <c r="FU146" s="46" t="str">
        <f t="shared" si="351"/>
        <v/>
      </c>
      <c r="FV146" s="46" t="str">
        <f t="shared" si="352"/>
        <v/>
      </c>
      <c r="FW146" s="46" t="b">
        <f t="shared" si="353"/>
        <v>0</v>
      </c>
      <c r="FX146" s="46" t="str">
        <f t="shared" si="354"/>
        <v/>
      </c>
      <c r="FY146" s="46" t="str">
        <f t="shared" si="355"/>
        <v/>
      </c>
      <c r="FZ146" s="46" t="b">
        <f t="shared" si="356"/>
        <v>0</v>
      </c>
      <c r="GA146" s="46" t="str">
        <f t="shared" si="357"/>
        <v/>
      </c>
      <c r="GB146" s="46" t="str">
        <f t="shared" si="358"/>
        <v/>
      </c>
      <c r="GC146" s="46" t="b">
        <f t="shared" si="359"/>
        <v>0</v>
      </c>
      <c r="GD146" s="46" t="str">
        <f t="shared" si="360"/>
        <v/>
      </c>
      <c r="GE146" s="46" t="str">
        <f t="shared" si="361"/>
        <v/>
      </c>
      <c r="GF146" s="46" t="b">
        <f t="shared" si="362"/>
        <v>0</v>
      </c>
      <c r="GG146" s="46" t="b">
        <f t="shared" si="363"/>
        <v>0</v>
      </c>
      <c r="GH146" s="46" t="str">
        <f t="shared" si="364"/>
        <v/>
      </c>
      <c r="GI146" s="46" t="str">
        <f t="shared" si="365"/>
        <v/>
      </c>
      <c r="GJ146" s="46" t="str">
        <f t="shared" si="366"/>
        <v/>
      </c>
      <c r="GK146" s="46" t="b">
        <f t="shared" si="367"/>
        <v>0</v>
      </c>
      <c r="GL146" s="46" t="str">
        <f t="shared" si="368"/>
        <v/>
      </c>
      <c r="GM146" s="46" t="str">
        <f t="shared" si="369"/>
        <v/>
      </c>
      <c r="GN146" s="46" t="str">
        <f t="shared" si="370"/>
        <v/>
      </c>
      <c r="GO146" s="46" t="b">
        <f t="shared" si="371"/>
        <v>0</v>
      </c>
      <c r="GP146" s="46" t="str">
        <f t="shared" si="372"/>
        <v/>
      </c>
      <c r="GQ146" s="46" t="str">
        <f t="shared" si="373"/>
        <v/>
      </c>
      <c r="GR146" s="46" t="b">
        <f t="shared" si="374"/>
        <v>0</v>
      </c>
      <c r="GS146" s="46" t="str">
        <f t="shared" si="375"/>
        <v/>
      </c>
      <c r="GT146" s="46" t="str">
        <f t="shared" si="376"/>
        <v/>
      </c>
      <c r="GU146" s="46" t="b">
        <f t="shared" si="377"/>
        <v>0</v>
      </c>
      <c r="GV146" s="46" t="b">
        <f t="shared" si="378"/>
        <v>0</v>
      </c>
      <c r="GW146" s="46" t="b">
        <f t="shared" si="379"/>
        <v>0</v>
      </c>
      <c r="GX146" s="46" t="b">
        <f t="shared" si="380"/>
        <v>0</v>
      </c>
      <c r="GY146" s="46" t="b">
        <f t="shared" si="381"/>
        <v>0</v>
      </c>
      <c r="GZ146" s="46" t="b">
        <f t="shared" si="382"/>
        <v>0</v>
      </c>
      <c r="HA146" s="46" t="b">
        <f t="shared" si="383"/>
        <v>0</v>
      </c>
      <c r="HB146" s="46" t="b">
        <f t="shared" si="384"/>
        <v>0</v>
      </c>
      <c r="HC146" s="46" t="b">
        <f t="shared" si="385"/>
        <v>0</v>
      </c>
      <c r="HD146" s="46" t="b">
        <f t="shared" si="386"/>
        <v>0</v>
      </c>
      <c r="HE146" s="46" t="b">
        <f t="shared" si="387"/>
        <v>0</v>
      </c>
      <c r="HF146" s="46" t="b">
        <f t="shared" si="388"/>
        <v>0</v>
      </c>
      <c r="HG146" s="46" t="b">
        <f t="shared" si="389"/>
        <v>0</v>
      </c>
      <c r="HH146" s="46" t="b">
        <f t="shared" si="390"/>
        <v>0</v>
      </c>
      <c r="HI146" s="46" t="b">
        <f t="shared" si="391"/>
        <v>0</v>
      </c>
      <c r="HJ146" s="46" t="b">
        <f t="shared" si="392"/>
        <v>0</v>
      </c>
      <c r="HK146" s="46" t="b">
        <f t="shared" si="393"/>
        <v>0</v>
      </c>
      <c r="HL146" s="46" t="b">
        <f t="shared" si="394"/>
        <v>0</v>
      </c>
      <c r="HM146" s="46" t="b">
        <f t="shared" si="395"/>
        <v>0</v>
      </c>
      <c r="HN146" s="46" t="b">
        <f t="shared" si="396"/>
        <v>0</v>
      </c>
      <c r="HO146" s="46" t="b">
        <f t="shared" si="397"/>
        <v>0</v>
      </c>
      <c r="HP146" s="46" t="b">
        <f t="shared" si="398"/>
        <v>0</v>
      </c>
      <c r="HQ146" s="46" t="str">
        <f t="shared" si="399"/>
        <v/>
      </c>
      <c r="HR146" s="46" t="str">
        <f t="shared" si="400"/>
        <v/>
      </c>
      <c r="HS146" s="46" t="str">
        <f t="shared" si="401"/>
        <v/>
      </c>
      <c r="HT146" s="46" t="b">
        <f t="shared" si="402"/>
        <v>0</v>
      </c>
      <c r="HU146" s="46" t="b">
        <f t="shared" si="403"/>
        <v>0</v>
      </c>
      <c r="HV146" s="46" t="b">
        <f t="shared" si="404"/>
        <v>0</v>
      </c>
      <c r="HW146" s="46" t="b">
        <f t="shared" si="405"/>
        <v>0</v>
      </c>
      <c r="HX146" s="46" t="b">
        <f t="shared" si="406"/>
        <v>0</v>
      </c>
      <c r="HY146" s="46" t="b">
        <f t="shared" si="407"/>
        <v>0</v>
      </c>
      <c r="HZ146" s="46" t="b">
        <f t="shared" si="408"/>
        <v>0</v>
      </c>
      <c r="IA146" s="46" t="str">
        <f t="shared" si="409"/>
        <v/>
      </c>
      <c r="IB146" s="46" t="str">
        <f t="shared" si="410"/>
        <v/>
      </c>
      <c r="IC146" s="46" t="str">
        <f t="shared" si="411"/>
        <v/>
      </c>
      <c r="ID146" s="46" t="str">
        <f t="shared" si="412"/>
        <v/>
      </c>
      <c r="IE146" s="46" t="b">
        <f t="shared" si="413"/>
        <v>0</v>
      </c>
      <c r="IF146" s="46" t="str">
        <f t="shared" si="414"/>
        <v/>
      </c>
      <c r="IG146" s="46" t="str">
        <f t="shared" si="415"/>
        <v/>
      </c>
      <c r="IH146" s="46" t="b">
        <f t="shared" si="416"/>
        <v>0</v>
      </c>
      <c r="II146" s="46" t="b">
        <f t="shared" si="417"/>
        <v>0</v>
      </c>
      <c r="IJ146" s="46" t="b">
        <f t="shared" si="418"/>
        <v>0</v>
      </c>
      <c r="IK146" s="46" t="str">
        <f t="shared" si="419"/>
        <v/>
      </c>
      <c r="IL146" s="46" t="str">
        <f t="shared" si="420"/>
        <v/>
      </c>
      <c r="IM146" s="46" t="b">
        <f t="shared" si="421"/>
        <v>0</v>
      </c>
      <c r="IN146" s="46" t="b">
        <f t="shared" si="422"/>
        <v>0</v>
      </c>
      <c r="IO146" s="46" t="b">
        <f t="shared" si="423"/>
        <v>0</v>
      </c>
      <c r="IP146" s="46" t="b">
        <f t="shared" si="424"/>
        <v>0</v>
      </c>
      <c r="IQ146" s="46" t="b">
        <f t="shared" si="425"/>
        <v>0</v>
      </c>
      <c r="IR146" s="46" t="b">
        <f t="shared" si="426"/>
        <v>0</v>
      </c>
      <c r="IS146" s="46" t="b">
        <f t="shared" si="427"/>
        <v>0</v>
      </c>
      <c r="IT146" s="46" t="b">
        <f t="shared" si="428"/>
        <v>0</v>
      </c>
      <c r="IU146" s="46" t="b">
        <f t="shared" si="429"/>
        <v>0</v>
      </c>
      <c r="IV146" s="46" t="b">
        <f t="shared" si="430"/>
        <v>0</v>
      </c>
      <c r="IW146" s="46" t="b">
        <f t="shared" si="431"/>
        <v>0</v>
      </c>
      <c r="IX146" s="46" t="b">
        <f t="shared" si="432"/>
        <v>0</v>
      </c>
      <c r="IY146" s="46" t="b">
        <f t="shared" si="433"/>
        <v>0</v>
      </c>
    </row>
    <row r="147" spans="2:259" x14ac:dyDescent="0.3">
      <c r="B147" s="48">
        <v>135</v>
      </c>
      <c r="C147" s="61" t="str">
        <f t="shared" si="299"/>
        <v/>
      </c>
      <c r="D147" s="53"/>
      <c r="E147" s="52"/>
      <c r="F147" s="112"/>
      <c r="G147" s="52"/>
      <c r="H147" s="53"/>
      <c r="I147" s="52"/>
      <c r="J147" s="52"/>
      <c r="K147" s="53"/>
      <c r="L147" s="55"/>
      <c r="M147" s="108"/>
      <c r="N147" s="56"/>
      <c r="O147" s="52"/>
      <c r="P147" s="52"/>
      <c r="Q147" s="52"/>
      <c r="R147" s="52"/>
      <c r="S147" s="52"/>
      <c r="T147" s="53"/>
      <c r="U147" s="52"/>
      <c r="V147" s="52"/>
      <c r="W147" s="55"/>
      <c r="X147" s="55"/>
      <c r="Y147" s="52"/>
      <c r="Z147" s="55"/>
      <c r="AA147" s="52"/>
      <c r="AB147" s="53"/>
      <c r="AC147" s="53"/>
      <c r="AD147" s="53"/>
      <c r="AE147" s="57"/>
      <c r="AF147" s="113"/>
      <c r="AG147" s="57"/>
      <c r="AH147" s="58"/>
      <c r="AI147" s="58"/>
      <c r="AJ147" s="58"/>
      <c r="AK147" s="114"/>
      <c r="AL147" s="58"/>
      <c r="AM147" s="114"/>
      <c r="AN147" s="58"/>
      <c r="AO147" s="114"/>
      <c r="AP147" s="58"/>
      <c r="AQ147" s="114"/>
      <c r="AR147" s="58"/>
      <c r="AS147" s="114"/>
      <c r="AT147" s="58"/>
      <c r="AU147" s="114"/>
      <c r="AV147" s="58"/>
      <c r="AW147" s="114"/>
      <c r="AX147" s="58"/>
      <c r="AY147" s="114"/>
      <c r="AZ147" s="58"/>
      <c r="BA147" s="114"/>
      <c r="BB147" s="58"/>
      <c r="BC147" s="114"/>
      <c r="BD147" s="58"/>
      <c r="BE147" s="58"/>
      <c r="BF147" s="58"/>
      <c r="BG147" s="59"/>
      <c r="BH147" s="58"/>
      <c r="BI147" s="114"/>
      <c r="BJ147" s="53"/>
      <c r="BK147" s="58"/>
      <c r="BL147" s="114"/>
      <c r="BM147" s="58"/>
      <c r="BN147" s="114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3"/>
      <c r="CL147" s="58"/>
      <c r="CM147" s="58"/>
      <c r="CN147" s="60"/>
      <c r="CO147" s="57"/>
      <c r="CP147" s="58"/>
      <c r="CQ147" s="60"/>
      <c r="CR147" s="57"/>
      <c r="CS147" s="58"/>
      <c r="CT147" s="59"/>
      <c r="CU147" s="58"/>
      <c r="CV147" s="59"/>
      <c r="CW147" s="58"/>
      <c r="CX147" s="59"/>
      <c r="CY147" s="58"/>
      <c r="CZ147" s="58"/>
      <c r="DA147" s="58"/>
      <c r="DB147" s="53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7"/>
      <c r="DO147" s="57"/>
      <c r="DP147" s="57"/>
      <c r="DQ147" s="76" t="str">
        <f t="shared" si="300"/>
        <v/>
      </c>
      <c r="DR147" s="53"/>
      <c r="DS147" s="46" t="b">
        <f t="shared" si="301"/>
        <v>0</v>
      </c>
      <c r="DT147" s="46" t="str">
        <f t="shared" si="302"/>
        <v/>
      </c>
      <c r="DU147" s="46" t="b">
        <f t="shared" si="303"/>
        <v>0</v>
      </c>
      <c r="DV147" s="46" t="b">
        <f t="shared" si="304"/>
        <v>0</v>
      </c>
      <c r="DW147" s="46" t="b">
        <f t="shared" si="305"/>
        <v>0</v>
      </c>
      <c r="DY147" s="46" t="b">
        <f t="shared" si="306"/>
        <v>0</v>
      </c>
      <c r="DZ147" s="46" t="b">
        <f t="shared" si="307"/>
        <v>0</v>
      </c>
      <c r="EB147" s="46" t="b">
        <f t="shared" si="308"/>
        <v>0</v>
      </c>
      <c r="EC147" s="46" t="b">
        <f t="shared" si="309"/>
        <v>0</v>
      </c>
      <c r="ED147" s="46" t="b">
        <f t="shared" si="310"/>
        <v>0</v>
      </c>
      <c r="EE147" s="46" t="b">
        <f t="shared" si="311"/>
        <v>0</v>
      </c>
      <c r="EF147" s="46" t="b">
        <f t="shared" si="312"/>
        <v>0</v>
      </c>
      <c r="EG147" s="46" t="b">
        <f t="shared" si="313"/>
        <v>0</v>
      </c>
      <c r="EH147" s="46" t="b">
        <f t="shared" si="314"/>
        <v>0</v>
      </c>
      <c r="EI147" s="46" t="b">
        <f t="shared" si="315"/>
        <v>0</v>
      </c>
      <c r="EK147" s="46" t="b">
        <f t="shared" si="316"/>
        <v>0</v>
      </c>
      <c r="EL147" s="46" t="b">
        <f t="shared" si="317"/>
        <v>0</v>
      </c>
      <c r="EM147" s="46" t="b">
        <f t="shared" si="318"/>
        <v>0</v>
      </c>
      <c r="EN147" s="46" t="b">
        <f t="shared" si="319"/>
        <v>0</v>
      </c>
      <c r="EO147" s="46" t="b">
        <f t="shared" si="320"/>
        <v>0</v>
      </c>
      <c r="EP147" s="46" t="b">
        <f t="shared" si="321"/>
        <v>0</v>
      </c>
      <c r="EQ147" s="46" t="b">
        <f t="shared" si="322"/>
        <v>0</v>
      </c>
      <c r="ER147" s="46" t="b">
        <f>OR(AA147='Tablas '!$T$4,AA147='Tablas '!$T$7,AA147='Tablas '!$T$8,AA147='Tablas '!$T$11)</f>
        <v>0</v>
      </c>
      <c r="ES147" s="46" t="str">
        <f t="shared" si="323"/>
        <v/>
      </c>
      <c r="ET147" s="46" t="str">
        <f t="shared" si="324"/>
        <v/>
      </c>
      <c r="EU147" s="46" t="str">
        <f t="shared" si="325"/>
        <v/>
      </c>
      <c r="EV147" s="46" t="b">
        <f t="shared" si="326"/>
        <v>0</v>
      </c>
      <c r="EW147" s="46" t="b">
        <f t="shared" si="327"/>
        <v>0</v>
      </c>
      <c r="EX147" s="46" t="b">
        <f t="shared" si="328"/>
        <v>0</v>
      </c>
      <c r="EY147" s="46" t="b">
        <f t="shared" si="329"/>
        <v>0</v>
      </c>
      <c r="EZ147" s="46" t="b">
        <f t="shared" si="330"/>
        <v>0</v>
      </c>
      <c r="FA147" s="46" t="b">
        <f t="shared" si="331"/>
        <v>0</v>
      </c>
      <c r="FB147" s="46" t="b">
        <f t="shared" si="332"/>
        <v>0</v>
      </c>
      <c r="FC147" s="46" t="str">
        <f t="shared" si="333"/>
        <v/>
      </c>
      <c r="FD147" s="46" t="str">
        <f t="shared" si="334"/>
        <v/>
      </c>
      <c r="FE147" s="46" t="b">
        <f t="shared" si="335"/>
        <v>0</v>
      </c>
      <c r="FF147" s="46" t="str">
        <f t="shared" si="336"/>
        <v/>
      </c>
      <c r="FG147" s="46" t="str">
        <f t="shared" si="337"/>
        <v/>
      </c>
      <c r="FH147" s="46" t="b">
        <f t="shared" si="338"/>
        <v>0</v>
      </c>
      <c r="FI147" s="46" t="str">
        <f t="shared" si="339"/>
        <v/>
      </c>
      <c r="FJ147" s="46" t="str">
        <f t="shared" si="340"/>
        <v/>
      </c>
      <c r="FK147" s="46" t="b">
        <f t="shared" si="341"/>
        <v>0</v>
      </c>
      <c r="FL147" s="46" t="str">
        <f t="shared" si="342"/>
        <v/>
      </c>
      <c r="FM147" s="46" t="str">
        <f t="shared" si="343"/>
        <v/>
      </c>
      <c r="FN147" s="46" t="b">
        <f t="shared" si="344"/>
        <v>0</v>
      </c>
      <c r="FO147" s="46" t="str">
        <f t="shared" si="345"/>
        <v/>
      </c>
      <c r="FP147" s="46" t="str">
        <f t="shared" si="346"/>
        <v/>
      </c>
      <c r="FQ147" s="46" t="b">
        <f t="shared" si="347"/>
        <v>0</v>
      </c>
      <c r="FR147" s="46" t="str">
        <f t="shared" si="348"/>
        <v/>
      </c>
      <c r="FS147" s="46" t="str">
        <f t="shared" si="349"/>
        <v/>
      </c>
      <c r="FT147" s="46" t="b">
        <f t="shared" si="350"/>
        <v>0</v>
      </c>
      <c r="FU147" s="46" t="str">
        <f t="shared" si="351"/>
        <v/>
      </c>
      <c r="FV147" s="46" t="str">
        <f t="shared" si="352"/>
        <v/>
      </c>
      <c r="FW147" s="46" t="b">
        <f t="shared" si="353"/>
        <v>0</v>
      </c>
      <c r="FX147" s="46" t="str">
        <f t="shared" si="354"/>
        <v/>
      </c>
      <c r="FY147" s="46" t="str">
        <f t="shared" si="355"/>
        <v/>
      </c>
      <c r="FZ147" s="46" t="b">
        <f t="shared" si="356"/>
        <v>0</v>
      </c>
      <c r="GA147" s="46" t="str">
        <f t="shared" si="357"/>
        <v/>
      </c>
      <c r="GB147" s="46" t="str">
        <f t="shared" si="358"/>
        <v/>
      </c>
      <c r="GC147" s="46" t="b">
        <f t="shared" si="359"/>
        <v>0</v>
      </c>
      <c r="GD147" s="46" t="str">
        <f t="shared" si="360"/>
        <v/>
      </c>
      <c r="GE147" s="46" t="str">
        <f t="shared" si="361"/>
        <v/>
      </c>
      <c r="GF147" s="46" t="b">
        <f t="shared" si="362"/>
        <v>0</v>
      </c>
      <c r="GG147" s="46" t="b">
        <f t="shared" si="363"/>
        <v>0</v>
      </c>
      <c r="GH147" s="46" t="str">
        <f t="shared" si="364"/>
        <v/>
      </c>
      <c r="GI147" s="46" t="str">
        <f t="shared" si="365"/>
        <v/>
      </c>
      <c r="GJ147" s="46" t="str">
        <f t="shared" si="366"/>
        <v/>
      </c>
      <c r="GK147" s="46" t="b">
        <f t="shared" si="367"/>
        <v>0</v>
      </c>
      <c r="GL147" s="46" t="str">
        <f t="shared" si="368"/>
        <v/>
      </c>
      <c r="GM147" s="46" t="str">
        <f t="shared" si="369"/>
        <v/>
      </c>
      <c r="GN147" s="46" t="str">
        <f t="shared" si="370"/>
        <v/>
      </c>
      <c r="GO147" s="46" t="b">
        <f t="shared" si="371"/>
        <v>0</v>
      </c>
      <c r="GP147" s="46" t="str">
        <f t="shared" si="372"/>
        <v/>
      </c>
      <c r="GQ147" s="46" t="str">
        <f t="shared" si="373"/>
        <v/>
      </c>
      <c r="GR147" s="46" t="b">
        <f t="shared" si="374"/>
        <v>0</v>
      </c>
      <c r="GS147" s="46" t="str">
        <f t="shared" si="375"/>
        <v/>
      </c>
      <c r="GT147" s="46" t="str">
        <f t="shared" si="376"/>
        <v/>
      </c>
      <c r="GU147" s="46" t="b">
        <f t="shared" si="377"/>
        <v>0</v>
      </c>
      <c r="GV147" s="46" t="b">
        <f t="shared" si="378"/>
        <v>0</v>
      </c>
      <c r="GW147" s="46" t="b">
        <f t="shared" si="379"/>
        <v>0</v>
      </c>
      <c r="GX147" s="46" t="b">
        <f t="shared" si="380"/>
        <v>0</v>
      </c>
      <c r="GY147" s="46" t="b">
        <f t="shared" si="381"/>
        <v>0</v>
      </c>
      <c r="GZ147" s="46" t="b">
        <f t="shared" si="382"/>
        <v>0</v>
      </c>
      <c r="HA147" s="46" t="b">
        <f t="shared" si="383"/>
        <v>0</v>
      </c>
      <c r="HB147" s="46" t="b">
        <f t="shared" si="384"/>
        <v>0</v>
      </c>
      <c r="HC147" s="46" t="b">
        <f t="shared" si="385"/>
        <v>0</v>
      </c>
      <c r="HD147" s="46" t="b">
        <f t="shared" si="386"/>
        <v>0</v>
      </c>
      <c r="HE147" s="46" t="b">
        <f t="shared" si="387"/>
        <v>0</v>
      </c>
      <c r="HF147" s="46" t="b">
        <f t="shared" si="388"/>
        <v>0</v>
      </c>
      <c r="HG147" s="46" t="b">
        <f t="shared" si="389"/>
        <v>0</v>
      </c>
      <c r="HH147" s="46" t="b">
        <f t="shared" si="390"/>
        <v>0</v>
      </c>
      <c r="HI147" s="46" t="b">
        <f t="shared" si="391"/>
        <v>0</v>
      </c>
      <c r="HJ147" s="46" t="b">
        <f t="shared" si="392"/>
        <v>0</v>
      </c>
      <c r="HK147" s="46" t="b">
        <f t="shared" si="393"/>
        <v>0</v>
      </c>
      <c r="HL147" s="46" t="b">
        <f t="shared" si="394"/>
        <v>0</v>
      </c>
      <c r="HM147" s="46" t="b">
        <f t="shared" si="395"/>
        <v>0</v>
      </c>
      <c r="HN147" s="46" t="b">
        <f t="shared" si="396"/>
        <v>0</v>
      </c>
      <c r="HO147" s="46" t="b">
        <f t="shared" si="397"/>
        <v>0</v>
      </c>
      <c r="HP147" s="46" t="b">
        <f t="shared" si="398"/>
        <v>0</v>
      </c>
      <c r="HQ147" s="46" t="str">
        <f t="shared" si="399"/>
        <v/>
      </c>
      <c r="HR147" s="46" t="str">
        <f t="shared" si="400"/>
        <v/>
      </c>
      <c r="HS147" s="46" t="str">
        <f t="shared" si="401"/>
        <v/>
      </c>
      <c r="HT147" s="46" t="b">
        <f t="shared" si="402"/>
        <v>0</v>
      </c>
      <c r="HU147" s="46" t="b">
        <f t="shared" si="403"/>
        <v>0</v>
      </c>
      <c r="HV147" s="46" t="b">
        <f t="shared" si="404"/>
        <v>0</v>
      </c>
      <c r="HW147" s="46" t="b">
        <f t="shared" si="405"/>
        <v>0</v>
      </c>
      <c r="HX147" s="46" t="b">
        <f t="shared" si="406"/>
        <v>0</v>
      </c>
      <c r="HY147" s="46" t="b">
        <f t="shared" si="407"/>
        <v>0</v>
      </c>
      <c r="HZ147" s="46" t="b">
        <f t="shared" si="408"/>
        <v>0</v>
      </c>
      <c r="IA147" s="46" t="str">
        <f t="shared" si="409"/>
        <v/>
      </c>
      <c r="IB147" s="46" t="str">
        <f t="shared" si="410"/>
        <v/>
      </c>
      <c r="IC147" s="46" t="str">
        <f t="shared" si="411"/>
        <v/>
      </c>
      <c r="ID147" s="46" t="str">
        <f t="shared" si="412"/>
        <v/>
      </c>
      <c r="IE147" s="46" t="b">
        <f t="shared" si="413"/>
        <v>0</v>
      </c>
      <c r="IF147" s="46" t="str">
        <f t="shared" si="414"/>
        <v/>
      </c>
      <c r="IG147" s="46" t="str">
        <f t="shared" si="415"/>
        <v/>
      </c>
      <c r="IH147" s="46" t="b">
        <f t="shared" si="416"/>
        <v>0</v>
      </c>
      <c r="II147" s="46" t="b">
        <f t="shared" si="417"/>
        <v>0</v>
      </c>
      <c r="IJ147" s="46" t="b">
        <f t="shared" si="418"/>
        <v>0</v>
      </c>
      <c r="IK147" s="46" t="str">
        <f t="shared" si="419"/>
        <v/>
      </c>
      <c r="IL147" s="46" t="str">
        <f t="shared" si="420"/>
        <v/>
      </c>
      <c r="IM147" s="46" t="b">
        <f t="shared" si="421"/>
        <v>0</v>
      </c>
      <c r="IN147" s="46" t="b">
        <f t="shared" si="422"/>
        <v>0</v>
      </c>
      <c r="IO147" s="46" t="b">
        <f t="shared" si="423"/>
        <v>0</v>
      </c>
      <c r="IP147" s="46" t="b">
        <f t="shared" si="424"/>
        <v>0</v>
      </c>
      <c r="IQ147" s="46" t="b">
        <f t="shared" si="425"/>
        <v>0</v>
      </c>
      <c r="IR147" s="46" t="b">
        <f t="shared" si="426"/>
        <v>0</v>
      </c>
      <c r="IS147" s="46" t="b">
        <f t="shared" si="427"/>
        <v>0</v>
      </c>
      <c r="IT147" s="46" t="b">
        <f t="shared" si="428"/>
        <v>0</v>
      </c>
      <c r="IU147" s="46" t="b">
        <f t="shared" si="429"/>
        <v>0</v>
      </c>
      <c r="IV147" s="46" t="b">
        <f t="shared" si="430"/>
        <v>0</v>
      </c>
      <c r="IW147" s="46" t="b">
        <f t="shared" si="431"/>
        <v>0</v>
      </c>
      <c r="IX147" s="46" t="b">
        <f t="shared" si="432"/>
        <v>0</v>
      </c>
      <c r="IY147" s="46" t="b">
        <f t="shared" si="433"/>
        <v>0</v>
      </c>
    </row>
    <row r="148" spans="2:259" x14ac:dyDescent="0.3">
      <c r="B148" s="48">
        <v>136</v>
      </c>
      <c r="C148" s="61" t="str">
        <f t="shared" si="299"/>
        <v/>
      </c>
      <c r="D148" s="53"/>
      <c r="E148" s="52"/>
      <c r="F148" s="112"/>
      <c r="G148" s="52"/>
      <c r="H148" s="53"/>
      <c r="I148" s="52"/>
      <c r="J148" s="52"/>
      <c r="K148" s="53"/>
      <c r="L148" s="55"/>
      <c r="M148" s="108"/>
      <c r="N148" s="56"/>
      <c r="O148" s="52"/>
      <c r="P148" s="52"/>
      <c r="Q148" s="52"/>
      <c r="R148" s="52"/>
      <c r="S148" s="52"/>
      <c r="T148" s="53"/>
      <c r="U148" s="52"/>
      <c r="V148" s="52"/>
      <c r="W148" s="55"/>
      <c r="X148" s="55"/>
      <c r="Y148" s="52"/>
      <c r="Z148" s="55"/>
      <c r="AA148" s="52"/>
      <c r="AB148" s="53"/>
      <c r="AC148" s="53"/>
      <c r="AD148" s="53"/>
      <c r="AE148" s="57"/>
      <c r="AF148" s="113"/>
      <c r="AG148" s="57"/>
      <c r="AH148" s="58"/>
      <c r="AI148" s="58"/>
      <c r="AJ148" s="58"/>
      <c r="AK148" s="114"/>
      <c r="AL148" s="58"/>
      <c r="AM148" s="114"/>
      <c r="AN148" s="58"/>
      <c r="AO148" s="114"/>
      <c r="AP148" s="58"/>
      <c r="AQ148" s="114"/>
      <c r="AR148" s="58"/>
      <c r="AS148" s="114"/>
      <c r="AT148" s="58"/>
      <c r="AU148" s="114"/>
      <c r="AV148" s="58"/>
      <c r="AW148" s="114"/>
      <c r="AX148" s="58"/>
      <c r="AY148" s="114"/>
      <c r="AZ148" s="58"/>
      <c r="BA148" s="114"/>
      <c r="BB148" s="58"/>
      <c r="BC148" s="114"/>
      <c r="BD148" s="58"/>
      <c r="BE148" s="58"/>
      <c r="BF148" s="58"/>
      <c r="BG148" s="59"/>
      <c r="BH148" s="58"/>
      <c r="BI148" s="114"/>
      <c r="BJ148" s="53"/>
      <c r="BK148" s="58"/>
      <c r="BL148" s="114"/>
      <c r="BM148" s="58"/>
      <c r="BN148" s="114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3"/>
      <c r="CL148" s="58"/>
      <c r="CM148" s="58"/>
      <c r="CN148" s="60"/>
      <c r="CO148" s="57"/>
      <c r="CP148" s="58"/>
      <c r="CQ148" s="60"/>
      <c r="CR148" s="57"/>
      <c r="CS148" s="58"/>
      <c r="CT148" s="59"/>
      <c r="CU148" s="58"/>
      <c r="CV148" s="59"/>
      <c r="CW148" s="58"/>
      <c r="CX148" s="59"/>
      <c r="CY148" s="58"/>
      <c r="CZ148" s="58"/>
      <c r="DA148" s="58"/>
      <c r="DB148" s="53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7"/>
      <c r="DO148" s="57"/>
      <c r="DP148" s="57"/>
      <c r="DQ148" s="76" t="str">
        <f t="shared" si="300"/>
        <v/>
      </c>
      <c r="DR148" s="53"/>
      <c r="DS148" s="46" t="b">
        <f t="shared" si="301"/>
        <v>0</v>
      </c>
      <c r="DT148" s="46" t="str">
        <f t="shared" si="302"/>
        <v/>
      </c>
      <c r="DU148" s="46" t="b">
        <f t="shared" si="303"/>
        <v>0</v>
      </c>
      <c r="DV148" s="46" t="b">
        <f t="shared" si="304"/>
        <v>0</v>
      </c>
      <c r="DW148" s="46" t="b">
        <f t="shared" si="305"/>
        <v>0</v>
      </c>
      <c r="DY148" s="46" t="b">
        <f t="shared" si="306"/>
        <v>0</v>
      </c>
      <c r="DZ148" s="46" t="b">
        <f t="shared" si="307"/>
        <v>0</v>
      </c>
      <c r="EB148" s="46" t="b">
        <f t="shared" si="308"/>
        <v>0</v>
      </c>
      <c r="EC148" s="46" t="b">
        <f t="shared" si="309"/>
        <v>0</v>
      </c>
      <c r="ED148" s="46" t="b">
        <f t="shared" si="310"/>
        <v>0</v>
      </c>
      <c r="EE148" s="46" t="b">
        <f t="shared" si="311"/>
        <v>0</v>
      </c>
      <c r="EF148" s="46" t="b">
        <f t="shared" si="312"/>
        <v>0</v>
      </c>
      <c r="EG148" s="46" t="b">
        <f t="shared" si="313"/>
        <v>0</v>
      </c>
      <c r="EH148" s="46" t="b">
        <f t="shared" si="314"/>
        <v>0</v>
      </c>
      <c r="EI148" s="46" t="b">
        <f t="shared" si="315"/>
        <v>0</v>
      </c>
      <c r="EK148" s="46" t="b">
        <f t="shared" si="316"/>
        <v>0</v>
      </c>
      <c r="EL148" s="46" t="b">
        <f t="shared" si="317"/>
        <v>0</v>
      </c>
      <c r="EM148" s="46" t="b">
        <f t="shared" si="318"/>
        <v>0</v>
      </c>
      <c r="EN148" s="46" t="b">
        <f t="shared" si="319"/>
        <v>0</v>
      </c>
      <c r="EO148" s="46" t="b">
        <f t="shared" si="320"/>
        <v>0</v>
      </c>
      <c r="EP148" s="46" t="b">
        <f t="shared" si="321"/>
        <v>0</v>
      </c>
      <c r="EQ148" s="46" t="b">
        <f t="shared" si="322"/>
        <v>0</v>
      </c>
      <c r="ER148" s="46" t="b">
        <f>OR(AA148='Tablas '!$T$4,AA148='Tablas '!$T$7,AA148='Tablas '!$T$8,AA148='Tablas '!$T$11)</f>
        <v>0</v>
      </c>
      <c r="ES148" s="46" t="str">
        <f t="shared" si="323"/>
        <v/>
      </c>
      <c r="ET148" s="46" t="str">
        <f t="shared" si="324"/>
        <v/>
      </c>
      <c r="EU148" s="46" t="str">
        <f t="shared" si="325"/>
        <v/>
      </c>
      <c r="EV148" s="46" t="b">
        <f t="shared" si="326"/>
        <v>0</v>
      </c>
      <c r="EW148" s="46" t="b">
        <f t="shared" si="327"/>
        <v>0</v>
      </c>
      <c r="EX148" s="46" t="b">
        <f t="shared" si="328"/>
        <v>0</v>
      </c>
      <c r="EY148" s="46" t="b">
        <f t="shared" si="329"/>
        <v>0</v>
      </c>
      <c r="EZ148" s="46" t="b">
        <f t="shared" si="330"/>
        <v>0</v>
      </c>
      <c r="FA148" s="46" t="b">
        <f t="shared" si="331"/>
        <v>0</v>
      </c>
      <c r="FB148" s="46" t="b">
        <f t="shared" si="332"/>
        <v>0</v>
      </c>
      <c r="FC148" s="46" t="str">
        <f t="shared" si="333"/>
        <v/>
      </c>
      <c r="FD148" s="46" t="str">
        <f t="shared" si="334"/>
        <v/>
      </c>
      <c r="FE148" s="46" t="b">
        <f t="shared" si="335"/>
        <v>0</v>
      </c>
      <c r="FF148" s="46" t="str">
        <f t="shared" si="336"/>
        <v/>
      </c>
      <c r="FG148" s="46" t="str">
        <f t="shared" si="337"/>
        <v/>
      </c>
      <c r="FH148" s="46" t="b">
        <f t="shared" si="338"/>
        <v>0</v>
      </c>
      <c r="FI148" s="46" t="str">
        <f t="shared" si="339"/>
        <v/>
      </c>
      <c r="FJ148" s="46" t="str">
        <f t="shared" si="340"/>
        <v/>
      </c>
      <c r="FK148" s="46" t="b">
        <f t="shared" si="341"/>
        <v>0</v>
      </c>
      <c r="FL148" s="46" t="str">
        <f t="shared" si="342"/>
        <v/>
      </c>
      <c r="FM148" s="46" t="str">
        <f t="shared" si="343"/>
        <v/>
      </c>
      <c r="FN148" s="46" t="b">
        <f t="shared" si="344"/>
        <v>0</v>
      </c>
      <c r="FO148" s="46" t="str">
        <f t="shared" si="345"/>
        <v/>
      </c>
      <c r="FP148" s="46" t="str">
        <f t="shared" si="346"/>
        <v/>
      </c>
      <c r="FQ148" s="46" t="b">
        <f t="shared" si="347"/>
        <v>0</v>
      </c>
      <c r="FR148" s="46" t="str">
        <f t="shared" si="348"/>
        <v/>
      </c>
      <c r="FS148" s="46" t="str">
        <f t="shared" si="349"/>
        <v/>
      </c>
      <c r="FT148" s="46" t="b">
        <f t="shared" si="350"/>
        <v>0</v>
      </c>
      <c r="FU148" s="46" t="str">
        <f t="shared" si="351"/>
        <v/>
      </c>
      <c r="FV148" s="46" t="str">
        <f t="shared" si="352"/>
        <v/>
      </c>
      <c r="FW148" s="46" t="b">
        <f t="shared" si="353"/>
        <v>0</v>
      </c>
      <c r="FX148" s="46" t="str">
        <f t="shared" si="354"/>
        <v/>
      </c>
      <c r="FY148" s="46" t="str">
        <f t="shared" si="355"/>
        <v/>
      </c>
      <c r="FZ148" s="46" t="b">
        <f t="shared" si="356"/>
        <v>0</v>
      </c>
      <c r="GA148" s="46" t="str">
        <f t="shared" si="357"/>
        <v/>
      </c>
      <c r="GB148" s="46" t="str">
        <f t="shared" si="358"/>
        <v/>
      </c>
      <c r="GC148" s="46" t="b">
        <f t="shared" si="359"/>
        <v>0</v>
      </c>
      <c r="GD148" s="46" t="str">
        <f t="shared" si="360"/>
        <v/>
      </c>
      <c r="GE148" s="46" t="str">
        <f t="shared" si="361"/>
        <v/>
      </c>
      <c r="GF148" s="46" t="b">
        <f t="shared" si="362"/>
        <v>0</v>
      </c>
      <c r="GG148" s="46" t="b">
        <f t="shared" si="363"/>
        <v>0</v>
      </c>
      <c r="GH148" s="46" t="str">
        <f t="shared" si="364"/>
        <v/>
      </c>
      <c r="GI148" s="46" t="str">
        <f t="shared" si="365"/>
        <v/>
      </c>
      <c r="GJ148" s="46" t="str">
        <f t="shared" si="366"/>
        <v/>
      </c>
      <c r="GK148" s="46" t="b">
        <f t="shared" si="367"/>
        <v>0</v>
      </c>
      <c r="GL148" s="46" t="str">
        <f t="shared" si="368"/>
        <v/>
      </c>
      <c r="GM148" s="46" t="str">
        <f t="shared" si="369"/>
        <v/>
      </c>
      <c r="GN148" s="46" t="str">
        <f t="shared" si="370"/>
        <v/>
      </c>
      <c r="GO148" s="46" t="b">
        <f t="shared" si="371"/>
        <v>0</v>
      </c>
      <c r="GP148" s="46" t="str">
        <f t="shared" si="372"/>
        <v/>
      </c>
      <c r="GQ148" s="46" t="str">
        <f t="shared" si="373"/>
        <v/>
      </c>
      <c r="GR148" s="46" t="b">
        <f t="shared" si="374"/>
        <v>0</v>
      </c>
      <c r="GS148" s="46" t="str">
        <f t="shared" si="375"/>
        <v/>
      </c>
      <c r="GT148" s="46" t="str">
        <f t="shared" si="376"/>
        <v/>
      </c>
      <c r="GU148" s="46" t="b">
        <f t="shared" si="377"/>
        <v>0</v>
      </c>
      <c r="GV148" s="46" t="b">
        <f t="shared" si="378"/>
        <v>0</v>
      </c>
      <c r="GW148" s="46" t="b">
        <f t="shared" si="379"/>
        <v>0</v>
      </c>
      <c r="GX148" s="46" t="b">
        <f t="shared" si="380"/>
        <v>0</v>
      </c>
      <c r="GY148" s="46" t="b">
        <f t="shared" si="381"/>
        <v>0</v>
      </c>
      <c r="GZ148" s="46" t="b">
        <f t="shared" si="382"/>
        <v>0</v>
      </c>
      <c r="HA148" s="46" t="b">
        <f t="shared" si="383"/>
        <v>0</v>
      </c>
      <c r="HB148" s="46" t="b">
        <f t="shared" si="384"/>
        <v>0</v>
      </c>
      <c r="HC148" s="46" t="b">
        <f t="shared" si="385"/>
        <v>0</v>
      </c>
      <c r="HD148" s="46" t="b">
        <f t="shared" si="386"/>
        <v>0</v>
      </c>
      <c r="HE148" s="46" t="b">
        <f t="shared" si="387"/>
        <v>0</v>
      </c>
      <c r="HF148" s="46" t="b">
        <f t="shared" si="388"/>
        <v>0</v>
      </c>
      <c r="HG148" s="46" t="b">
        <f t="shared" si="389"/>
        <v>0</v>
      </c>
      <c r="HH148" s="46" t="b">
        <f t="shared" si="390"/>
        <v>0</v>
      </c>
      <c r="HI148" s="46" t="b">
        <f t="shared" si="391"/>
        <v>0</v>
      </c>
      <c r="HJ148" s="46" t="b">
        <f t="shared" si="392"/>
        <v>0</v>
      </c>
      <c r="HK148" s="46" t="b">
        <f t="shared" si="393"/>
        <v>0</v>
      </c>
      <c r="HL148" s="46" t="b">
        <f t="shared" si="394"/>
        <v>0</v>
      </c>
      <c r="HM148" s="46" t="b">
        <f t="shared" si="395"/>
        <v>0</v>
      </c>
      <c r="HN148" s="46" t="b">
        <f t="shared" si="396"/>
        <v>0</v>
      </c>
      <c r="HO148" s="46" t="b">
        <f t="shared" si="397"/>
        <v>0</v>
      </c>
      <c r="HP148" s="46" t="b">
        <f t="shared" si="398"/>
        <v>0</v>
      </c>
      <c r="HQ148" s="46" t="str">
        <f t="shared" si="399"/>
        <v/>
      </c>
      <c r="HR148" s="46" t="str">
        <f t="shared" si="400"/>
        <v/>
      </c>
      <c r="HS148" s="46" t="str">
        <f t="shared" si="401"/>
        <v/>
      </c>
      <c r="HT148" s="46" t="b">
        <f t="shared" si="402"/>
        <v>0</v>
      </c>
      <c r="HU148" s="46" t="b">
        <f t="shared" si="403"/>
        <v>0</v>
      </c>
      <c r="HV148" s="46" t="b">
        <f t="shared" si="404"/>
        <v>0</v>
      </c>
      <c r="HW148" s="46" t="b">
        <f t="shared" si="405"/>
        <v>0</v>
      </c>
      <c r="HX148" s="46" t="b">
        <f t="shared" si="406"/>
        <v>0</v>
      </c>
      <c r="HY148" s="46" t="b">
        <f t="shared" si="407"/>
        <v>0</v>
      </c>
      <c r="HZ148" s="46" t="b">
        <f t="shared" si="408"/>
        <v>0</v>
      </c>
      <c r="IA148" s="46" t="str">
        <f t="shared" si="409"/>
        <v/>
      </c>
      <c r="IB148" s="46" t="str">
        <f t="shared" si="410"/>
        <v/>
      </c>
      <c r="IC148" s="46" t="str">
        <f t="shared" si="411"/>
        <v/>
      </c>
      <c r="ID148" s="46" t="str">
        <f t="shared" si="412"/>
        <v/>
      </c>
      <c r="IE148" s="46" t="b">
        <f t="shared" si="413"/>
        <v>0</v>
      </c>
      <c r="IF148" s="46" t="str">
        <f t="shared" si="414"/>
        <v/>
      </c>
      <c r="IG148" s="46" t="str">
        <f t="shared" si="415"/>
        <v/>
      </c>
      <c r="IH148" s="46" t="b">
        <f t="shared" si="416"/>
        <v>0</v>
      </c>
      <c r="II148" s="46" t="b">
        <f t="shared" si="417"/>
        <v>0</v>
      </c>
      <c r="IJ148" s="46" t="b">
        <f t="shared" si="418"/>
        <v>0</v>
      </c>
      <c r="IK148" s="46" t="str">
        <f t="shared" si="419"/>
        <v/>
      </c>
      <c r="IL148" s="46" t="str">
        <f t="shared" si="420"/>
        <v/>
      </c>
      <c r="IM148" s="46" t="b">
        <f t="shared" si="421"/>
        <v>0</v>
      </c>
      <c r="IN148" s="46" t="b">
        <f t="shared" si="422"/>
        <v>0</v>
      </c>
      <c r="IO148" s="46" t="b">
        <f t="shared" si="423"/>
        <v>0</v>
      </c>
      <c r="IP148" s="46" t="b">
        <f t="shared" si="424"/>
        <v>0</v>
      </c>
      <c r="IQ148" s="46" t="b">
        <f t="shared" si="425"/>
        <v>0</v>
      </c>
      <c r="IR148" s="46" t="b">
        <f t="shared" si="426"/>
        <v>0</v>
      </c>
      <c r="IS148" s="46" t="b">
        <f t="shared" si="427"/>
        <v>0</v>
      </c>
      <c r="IT148" s="46" t="b">
        <f t="shared" si="428"/>
        <v>0</v>
      </c>
      <c r="IU148" s="46" t="b">
        <f t="shared" si="429"/>
        <v>0</v>
      </c>
      <c r="IV148" s="46" t="b">
        <f t="shared" si="430"/>
        <v>0</v>
      </c>
      <c r="IW148" s="46" t="b">
        <f t="shared" si="431"/>
        <v>0</v>
      </c>
      <c r="IX148" s="46" t="b">
        <f t="shared" si="432"/>
        <v>0</v>
      </c>
      <c r="IY148" s="46" t="b">
        <f t="shared" si="433"/>
        <v>0</v>
      </c>
    </row>
    <row r="149" spans="2:259" x14ac:dyDescent="0.3">
      <c r="B149" s="48">
        <v>137</v>
      </c>
      <c r="C149" s="61" t="str">
        <f t="shared" si="299"/>
        <v/>
      </c>
      <c r="D149" s="53"/>
      <c r="E149" s="52"/>
      <c r="F149" s="112"/>
      <c r="G149" s="52"/>
      <c r="H149" s="53"/>
      <c r="I149" s="52"/>
      <c r="J149" s="52"/>
      <c r="K149" s="53"/>
      <c r="L149" s="55"/>
      <c r="M149" s="108"/>
      <c r="N149" s="56"/>
      <c r="O149" s="52"/>
      <c r="P149" s="52"/>
      <c r="Q149" s="52"/>
      <c r="R149" s="52"/>
      <c r="S149" s="52"/>
      <c r="T149" s="53"/>
      <c r="U149" s="52"/>
      <c r="V149" s="52"/>
      <c r="W149" s="55"/>
      <c r="X149" s="55"/>
      <c r="Y149" s="52"/>
      <c r="Z149" s="55"/>
      <c r="AA149" s="52"/>
      <c r="AB149" s="53"/>
      <c r="AC149" s="53"/>
      <c r="AD149" s="53"/>
      <c r="AE149" s="57"/>
      <c r="AF149" s="113"/>
      <c r="AG149" s="57"/>
      <c r="AH149" s="58"/>
      <c r="AI149" s="58"/>
      <c r="AJ149" s="58"/>
      <c r="AK149" s="114"/>
      <c r="AL149" s="58"/>
      <c r="AM149" s="114"/>
      <c r="AN149" s="58"/>
      <c r="AO149" s="114"/>
      <c r="AP149" s="58"/>
      <c r="AQ149" s="114"/>
      <c r="AR149" s="58"/>
      <c r="AS149" s="114"/>
      <c r="AT149" s="58"/>
      <c r="AU149" s="114"/>
      <c r="AV149" s="58"/>
      <c r="AW149" s="114"/>
      <c r="AX149" s="58"/>
      <c r="AY149" s="114"/>
      <c r="AZ149" s="58"/>
      <c r="BA149" s="114"/>
      <c r="BB149" s="58"/>
      <c r="BC149" s="114"/>
      <c r="BD149" s="58"/>
      <c r="BE149" s="58"/>
      <c r="BF149" s="58"/>
      <c r="BG149" s="59"/>
      <c r="BH149" s="58"/>
      <c r="BI149" s="114"/>
      <c r="BJ149" s="53"/>
      <c r="BK149" s="58"/>
      <c r="BL149" s="114"/>
      <c r="BM149" s="58"/>
      <c r="BN149" s="114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3"/>
      <c r="CL149" s="58"/>
      <c r="CM149" s="58"/>
      <c r="CN149" s="60"/>
      <c r="CO149" s="57"/>
      <c r="CP149" s="58"/>
      <c r="CQ149" s="60"/>
      <c r="CR149" s="57"/>
      <c r="CS149" s="58"/>
      <c r="CT149" s="59"/>
      <c r="CU149" s="58"/>
      <c r="CV149" s="59"/>
      <c r="CW149" s="58"/>
      <c r="CX149" s="59"/>
      <c r="CY149" s="58"/>
      <c r="CZ149" s="58"/>
      <c r="DA149" s="58"/>
      <c r="DB149" s="53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7"/>
      <c r="DO149" s="57"/>
      <c r="DP149" s="57"/>
      <c r="DQ149" s="76" t="str">
        <f t="shared" si="300"/>
        <v/>
      </c>
      <c r="DR149" s="53"/>
      <c r="DS149" s="46" t="b">
        <f t="shared" si="301"/>
        <v>0</v>
      </c>
      <c r="DT149" s="46" t="str">
        <f t="shared" si="302"/>
        <v/>
      </c>
      <c r="DU149" s="46" t="b">
        <f t="shared" si="303"/>
        <v>0</v>
      </c>
      <c r="DV149" s="46" t="b">
        <f t="shared" si="304"/>
        <v>0</v>
      </c>
      <c r="DW149" s="46" t="b">
        <f t="shared" si="305"/>
        <v>0</v>
      </c>
      <c r="DY149" s="46" t="b">
        <f t="shared" si="306"/>
        <v>0</v>
      </c>
      <c r="DZ149" s="46" t="b">
        <f t="shared" si="307"/>
        <v>0</v>
      </c>
      <c r="EB149" s="46" t="b">
        <f t="shared" si="308"/>
        <v>0</v>
      </c>
      <c r="EC149" s="46" t="b">
        <f t="shared" si="309"/>
        <v>0</v>
      </c>
      <c r="ED149" s="46" t="b">
        <f t="shared" si="310"/>
        <v>0</v>
      </c>
      <c r="EE149" s="46" t="b">
        <f t="shared" si="311"/>
        <v>0</v>
      </c>
      <c r="EF149" s="46" t="b">
        <f t="shared" si="312"/>
        <v>0</v>
      </c>
      <c r="EG149" s="46" t="b">
        <f t="shared" si="313"/>
        <v>0</v>
      </c>
      <c r="EH149" s="46" t="b">
        <f t="shared" si="314"/>
        <v>0</v>
      </c>
      <c r="EI149" s="46" t="b">
        <f t="shared" si="315"/>
        <v>0</v>
      </c>
      <c r="EK149" s="46" t="b">
        <f t="shared" si="316"/>
        <v>0</v>
      </c>
      <c r="EL149" s="46" t="b">
        <f t="shared" si="317"/>
        <v>0</v>
      </c>
      <c r="EM149" s="46" t="b">
        <f t="shared" si="318"/>
        <v>0</v>
      </c>
      <c r="EN149" s="46" t="b">
        <f t="shared" si="319"/>
        <v>0</v>
      </c>
      <c r="EO149" s="46" t="b">
        <f t="shared" si="320"/>
        <v>0</v>
      </c>
      <c r="EP149" s="46" t="b">
        <f t="shared" si="321"/>
        <v>0</v>
      </c>
      <c r="EQ149" s="46" t="b">
        <f t="shared" si="322"/>
        <v>0</v>
      </c>
      <c r="ER149" s="46" t="b">
        <f>OR(AA149='Tablas '!$T$4,AA149='Tablas '!$T$7,AA149='Tablas '!$T$8,AA149='Tablas '!$T$11)</f>
        <v>0</v>
      </c>
      <c r="ES149" s="46" t="str">
        <f t="shared" si="323"/>
        <v/>
      </c>
      <c r="ET149" s="46" t="str">
        <f t="shared" si="324"/>
        <v/>
      </c>
      <c r="EU149" s="46" t="str">
        <f t="shared" si="325"/>
        <v/>
      </c>
      <c r="EV149" s="46" t="b">
        <f t="shared" si="326"/>
        <v>0</v>
      </c>
      <c r="EW149" s="46" t="b">
        <f t="shared" si="327"/>
        <v>0</v>
      </c>
      <c r="EX149" s="46" t="b">
        <f t="shared" si="328"/>
        <v>0</v>
      </c>
      <c r="EY149" s="46" t="b">
        <f t="shared" si="329"/>
        <v>0</v>
      </c>
      <c r="EZ149" s="46" t="b">
        <f t="shared" si="330"/>
        <v>0</v>
      </c>
      <c r="FA149" s="46" t="b">
        <f t="shared" si="331"/>
        <v>0</v>
      </c>
      <c r="FB149" s="46" t="b">
        <f t="shared" si="332"/>
        <v>0</v>
      </c>
      <c r="FC149" s="46" t="str">
        <f t="shared" si="333"/>
        <v/>
      </c>
      <c r="FD149" s="46" t="str">
        <f t="shared" si="334"/>
        <v/>
      </c>
      <c r="FE149" s="46" t="b">
        <f t="shared" si="335"/>
        <v>0</v>
      </c>
      <c r="FF149" s="46" t="str">
        <f t="shared" si="336"/>
        <v/>
      </c>
      <c r="FG149" s="46" t="str">
        <f t="shared" si="337"/>
        <v/>
      </c>
      <c r="FH149" s="46" t="b">
        <f t="shared" si="338"/>
        <v>0</v>
      </c>
      <c r="FI149" s="46" t="str">
        <f t="shared" si="339"/>
        <v/>
      </c>
      <c r="FJ149" s="46" t="str">
        <f t="shared" si="340"/>
        <v/>
      </c>
      <c r="FK149" s="46" t="b">
        <f t="shared" si="341"/>
        <v>0</v>
      </c>
      <c r="FL149" s="46" t="str">
        <f t="shared" si="342"/>
        <v/>
      </c>
      <c r="FM149" s="46" t="str">
        <f t="shared" si="343"/>
        <v/>
      </c>
      <c r="FN149" s="46" t="b">
        <f t="shared" si="344"/>
        <v>0</v>
      </c>
      <c r="FO149" s="46" t="str">
        <f t="shared" si="345"/>
        <v/>
      </c>
      <c r="FP149" s="46" t="str">
        <f t="shared" si="346"/>
        <v/>
      </c>
      <c r="FQ149" s="46" t="b">
        <f t="shared" si="347"/>
        <v>0</v>
      </c>
      <c r="FR149" s="46" t="str">
        <f t="shared" si="348"/>
        <v/>
      </c>
      <c r="FS149" s="46" t="str">
        <f t="shared" si="349"/>
        <v/>
      </c>
      <c r="FT149" s="46" t="b">
        <f t="shared" si="350"/>
        <v>0</v>
      </c>
      <c r="FU149" s="46" t="str">
        <f t="shared" si="351"/>
        <v/>
      </c>
      <c r="FV149" s="46" t="str">
        <f t="shared" si="352"/>
        <v/>
      </c>
      <c r="FW149" s="46" t="b">
        <f t="shared" si="353"/>
        <v>0</v>
      </c>
      <c r="FX149" s="46" t="str">
        <f t="shared" si="354"/>
        <v/>
      </c>
      <c r="FY149" s="46" t="str">
        <f t="shared" si="355"/>
        <v/>
      </c>
      <c r="FZ149" s="46" t="b">
        <f t="shared" si="356"/>
        <v>0</v>
      </c>
      <c r="GA149" s="46" t="str">
        <f t="shared" si="357"/>
        <v/>
      </c>
      <c r="GB149" s="46" t="str">
        <f t="shared" si="358"/>
        <v/>
      </c>
      <c r="GC149" s="46" t="b">
        <f t="shared" si="359"/>
        <v>0</v>
      </c>
      <c r="GD149" s="46" t="str">
        <f t="shared" si="360"/>
        <v/>
      </c>
      <c r="GE149" s="46" t="str">
        <f t="shared" si="361"/>
        <v/>
      </c>
      <c r="GF149" s="46" t="b">
        <f t="shared" si="362"/>
        <v>0</v>
      </c>
      <c r="GG149" s="46" t="b">
        <f t="shared" si="363"/>
        <v>0</v>
      </c>
      <c r="GH149" s="46" t="str">
        <f t="shared" si="364"/>
        <v/>
      </c>
      <c r="GI149" s="46" t="str">
        <f t="shared" si="365"/>
        <v/>
      </c>
      <c r="GJ149" s="46" t="str">
        <f t="shared" si="366"/>
        <v/>
      </c>
      <c r="GK149" s="46" t="b">
        <f t="shared" si="367"/>
        <v>0</v>
      </c>
      <c r="GL149" s="46" t="str">
        <f t="shared" si="368"/>
        <v/>
      </c>
      <c r="GM149" s="46" t="str">
        <f t="shared" si="369"/>
        <v/>
      </c>
      <c r="GN149" s="46" t="str">
        <f t="shared" si="370"/>
        <v/>
      </c>
      <c r="GO149" s="46" t="b">
        <f t="shared" si="371"/>
        <v>0</v>
      </c>
      <c r="GP149" s="46" t="str">
        <f t="shared" si="372"/>
        <v/>
      </c>
      <c r="GQ149" s="46" t="str">
        <f t="shared" si="373"/>
        <v/>
      </c>
      <c r="GR149" s="46" t="b">
        <f t="shared" si="374"/>
        <v>0</v>
      </c>
      <c r="GS149" s="46" t="str">
        <f t="shared" si="375"/>
        <v/>
      </c>
      <c r="GT149" s="46" t="str">
        <f t="shared" si="376"/>
        <v/>
      </c>
      <c r="GU149" s="46" t="b">
        <f t="shared" si="377"/>
        <v>0</v>
      </c>
      <c r="GV149" s="46" t="b">
        <f t="shared" si="378"/>
        <v>0</v>
      </c>
      <c r="GW149" s="46" t="b">
        <f t="shared" si="379"/>
        <v>0</v>
      </c>
      <c r="GX149" s="46" t="b">
        <f t="shared" si="380"/>
        <v>0</v>
      </c>
      <c r="GY149" s="46" t="b">
        <f t="shared" si="381"/>
        <v>0</v>
      </c>
      <c r="GZ149" s="46" t="b">
        <f t="shared" si="382"/>
        <v>0</v>
      </c>
      <c r="HA149" s="46" t="b">
        <f t="shared" si="383"/>
        <v>0</v>
      </c>
      <c r="HB149" s="46" t="b">
        <f t="shared" si="384"/>
        <v>0</v>
      </c>
      <c r="HC149" s="46" t="b">
        <f t="shared" si="385"/>
        <v>0</v>
      </c>
      <c r="HD149" s="46" t="b">
        <f t="shared" si="386"/>
        <v>0</v>
      </c>
      <c r="HE149" s="46" t="b">
        <f t="shared" si="387"/>
        <v>0</v>
      </c>
      <c r="HF149" s="46" t="b">
        <f t="shared" si="388"/>
        <v>0</v>
      </c>
      <c r="HG149" s="46" t="b">
        <f t="shared" si="389"/>
        <v>0</v>
      </c>
      <c r="HH149" s="46" t="b">
        <f t="shared" si="390"/>
        <v>0</v>
      </c>
      <c r="HI149" s="46" t="b">
        <f t="shared" si="391"/>
        <v>0</v>
      </c>
      <c r="HJ149" s="46" t="b">
        <f t="shared" si="392"/>
        <v>0</v>
      </c>
      <c r="HK149" s="46" t="b">
        <f t="shared" si="393"/>
        <v>0</v>
      </c>
      <c r="HL149" s="46" t="b">
        <f t="shared" si="394"/>
        <v>0</v>
      </c>
      <c r="HM149" s="46" t="b">
        <f t="shared" si="395"/>
        <v>0</v>
      </c>
      <c r="HN149" s="46" t="b">
        <f t="shared" si="396"/>
        <v>0</v>
      </c>
      <c r="HO149" s="46" t="b">
        <f t="shared" si="397"/>
        <v>0</v>
      </c>
      <c r="HP149" s="46" t="b">
        <f t="shared" si="398"/>
        <v>0</v>
      </c>
      <c r="HQ149" s="46" t="str">
        <f t="shared" si="399"/>
        <v/>
      </c>
      <c r="HR149" s="46" t="str">
        <f t="shared" si="400"/>
        <v/>
      </c>
      <c r="HS149" s="46" t="str">
        <f t="shared" si="401"/>
        <v/>
      </c>
      <c r="HT149" s="46" t="b">
        <f t="shared" si="402"/>
        <v>0</v>
      </c>
      <c r="HU149" s="46" t="b">
        <f t="shared" si="403"/>
        <v>0</v>
      </c>
      <c r="HV149" s="46" t="b">
        <f t="shared" si="404"/>
        <v>0</v>
      </c>
      <c r="HW149" s="46" t="b">
        <f t="shared" si="405"/>
        <v>0</v>
      </c>
      <c r="HX149" s="46" t="b">
        <f t="shared" si="406"/>
        <v>0</v>
      </c>
      <c r="HY149" s="46" t="b">
        <f t="shared" si="407"/>
        <v>0</v>
      </c>
      <c r="HZ149" s="46" t="b">
        <f t="shared" si="408"/>
        <v>0</v>
      </c>
      <c r="IA149" s="46" t="str">
        <f t="shared" si="409"/>
        <v/>
      </c>
      <c r="IB149" s="46" t="str">
        <f t="shared" si="410"/>
        <v/>
      </c>
      <c r="IC149" s="46" t="str">
        <f t="shared" si="411"/>
        <v/>
      </c>
      <c r="ID149" s="46" t="str">
        <f t="shared" si="412"/>
        <v/>
      </c>
      <c r="IE149" s="46" t="b">
        <f t="shared" si="413"/>
        <v>0</v>
      </c>
      <c r="IF149" s="46" t="str">
        <f t="shared" si="414"/>
        <v/>
      </c>
      <c r="IG149" s="46" t="str">
        <f t="shared" si="415"/>
        <v/>
      </c>
      <c r="IH149" s="46" t="b">
        <f t="shared" si="416"/>
        <v>0</v>
      </c>
      <c r="II149" s="46" t="b">
        <f t="shared" si="417"/>
        <v>0</v>
      </c>
      <c r="IJ149" s="46" t="b">
        <f t="shared" si="418"/>
        <v>0</v>
      </c>
      <c r="IK149" s="46" t="str">
        <f t="shared" si="419"/>
        <v/>
      </c>
      <c r="IL149" s="46" t="str">
        <f t="shared" si="420"/>
        <v/>
      </c>
      <c r="IM149" s="46" t="b">
        <f t="shared" si="421"/>
        <v>0</v>
      </c>
      <c r="IN149" s="46" t="b">
        <f t="shared" si="422"/>
        <v>0</v>
      </c>
      <c r="IO149" s="46" t="b">
        <f t="shared" si="423"/>
        <v>0</v>
      </c>
      <c r="IP149" s="46" t="b">
        <f t="shared" si="424"/>
        <v>0</v>
      </c>
      <c r="IQ149" s="46" t="b">
        <f t="shared" si="425"/>
        <v>0</v>
      </c>
      <c r="IR149" s="46" t="b">
        <f t="shared" si="426"/>
        <v>0</v>
      </c>
      <c r="IS149" s="46" t="b">
        <f t="shared" si="427"/>
        <v>0</v>
      </c>
      <c r="IT149" s="46" t="b">
        <f t="shared" si="428"/>
        <v>0</v>
      </c>
      <c r="IU149" s="46" t="b">
        <f t="shared" si="429"/>
        <v>0</v>
      </c>
      <c r="IV149" s="46" t="b">
        <f t="shared" si="430"/>
        <v>0</v>
      </c>
      <c r="IW149" s="46" t="b">
        <f t="shared" si="431"/>
        <v>0</v>
      </c>
      <c r="IX149" s="46" t="b">
        <f t="shared" si="432"/>
        <v>0</v>
      </c>
      <c r="IY149" s="46" t="b">
        <f t="shared" si="433"/>
        <v>0</v>
      </c>
    </row>
    <row r="150" spans="2:259" x14ac:dyDescent="0.3">
      <c r="B150" s="48">
        <v>138</v>
      </c>
      <c r="C150" s="61" t="str">
        <f t="shared" si="299"/>
        <v/>
      </c>
      <c r="D150" s="53"/>
      <c r="E150" s="52"/>
      <c r="F150" s="112"/>
      <c r="G150" s="52"/>
      <c r="H150" s="53"/>
      <c r="I150" s="52"/>
      <c r="J150" s="52"/>
      <c r="K150" s="53"/>
      <c r="L150" s="55"/>
      <c r="M150" s="108"/>
      <c r="N150" s="56"/>
      <c r="O150" s="52"/>
      <c r="P150" s="52"/>
      <c r="Q150" s="52"/>
      <c r="R150" s="52"/>
      <c r="S150" s="52"/>
      <c r="T150" s="53"/>
      <c r="U150" s="52"/>
      <c r="V150" s="52"/>
      <c r="W150" s="55"/>
      <c r="X150" s="55"/>
      <c r="Y150" s="52"/>
      <c r="Z150" s="55"/>
      <c r="AA150" s="52"/>
      <c r="AB150" s="53"/>
      <c r="AC150" s="53"/>
      <c r="AD150" s="53"/>
      <c r="AE150" s="57"/>
      <c r="AF150" s="113"/>
      <c r="AG150" s="57"/>
      <c r="AH150" s="58"/>
      <c r="AI150" s="58"/>
      <c r="AJ150" s="58"/>
      <c r="AK150" s="114"/>
      <c r="AL150" s="58"/>
      <c r="AM150" s="114"/>
      <c r="AN150" s="58"/>
      <c r="AO150" s="114"/>
      <c r="AP150" s="58"/>
      <c r="AQ150" s="114"/>
      <c r="AR150" s="58"/>
      <c r="AS150" s="114"/>
      <c r="AT150" s="58"/>
      <c r="AU150" s="114"/>
      <c r="AV150" s="58"/>
      <c r="AW150" s="114"/>
      <c r="AX150" s="58"/>
      <c r="AY150" s="114"/>
      <c r="AZ150" s="58"/>
      <c r="BA150" s="114"/>
      <c r="BB150" s="58"/>
      <c r="BC150" s="114"/>
      <c r="BD150" s="58"/>
      <c r="BE150" s="58"/>
      <c r="BF150" s="58"/>
      <c r="BG150" s="59"/>
      <c r="BH150" s="58"/>
      <c r="BI150" s="114"/>
      <c r="BJ150" s="53"/>
      <c r="BK150" s="58"/>
      <c r="BL150" s="114"/>
      <c r="BM150" s="58"/>
      <c r="BN150" s="114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3"/>
      <c r="CL150" s="58"/>
      <c r="CM150" s="58"/>
      <c r="CN150" s="60"/>
      <c r="CO150" s="57"/>
      <c r="CP150" s="58"/>
      <c r="CQ150" s="60"/>
      <c r="CR150" s="57"/>
      <c r="CS150" s="58"/>
      <c r="CT150" s="59"/>
      <c r="CU150" s="58"/>
      <c r="CV150" s="59"/>
      <c r="CW150" s="58"/>
      <c r="CX150" s="59"/>
      <c r="CY150" s="58"/>
      <c r="CZ150" s="58"/>
      <c r="DA150" s="58"/>
      <c r="DB150" s="53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7"/>
      <c r="DO150" s="57"/>
      <c r="DP150" s="57"/>
      <c r="DQ150" s="76" t="str">
        <f t="shared" si="300"/>
        <v/>
      </c>
      <c r="DR150" s="53"/>
      <c r="DS150" s="46" t="b">
        <f t="shared" si="301"/>
        <v>0</v>
      </c>
      <c r="DT150" s="46" t="str">
        <f t="shared" si="302"/>
        <v/>
      </c>
      <c r="DU150" s="46" t="b">
        <f t="shared" si="303"/>
        <v>0</v>
      </c>
      <c r="DV150" s="46" t="b">
        <f t="shared" si="304"/>
        <v>0</v>
      </c>
      <c r="DW150" s="46" t="b">
        <f t="shared" si="305"/>
        <v>0</v>
      </c>
      <c r="DY150" s="46" t="b">
        <f t="shared" si="306"/>
        <v>0</v>
      </c>
      <c r="DZ150" s="46" t="b">
        <f t="shared" si="307"/>
        <v>0</v>
      </c>
      <c r="EB150" s="46" t="b">
        <f t="shared" si="308"/>
        <v>0</v>
      </c>
      <c r="EC150" s="46" t="b">
        <f t="shared" si="309"/>
        <v>0</v>
      </c>
      <c r="ED150" s="46" t="b">
        <f t="shared" si="310"/>
        <v>0</v>
      </c>
      <c r="EE150" s="46" t="b">
        <f t="shared" si="311"/>
        <v>0</v>
      </c>
      <c r="EF150" s="46" t="b">
        <f t="shared" si="312"/>
        <v>0</v>
      </c>
      <c r="EG150" s="46" t="b">
        <f t="shared" si="313"/>
        <v>0</v>
      </c>
      <c r="EH150" s="46" t="b">
        <f t="shared" si="314"/>
        <v>0</v>
      </c>
      <c r="EI150" s="46" t="b">
        <f t="shared" si="315"/>
        <v>0</v>
      </c>
      <c r="EK150" s="46" t="b">
        <f t="shared" si="316"/>
        <v>0</v>
      </c>
      <c r="EL150" s="46" t="b">
        <f t="shared" si="317"/>
        <v>0</v>
      </c>
      <c r="EM150" s="46" t="b">
        <f t="shared" si="318"/>
        <v>0</v>
      </c>
      <c r="EN150" s="46" t="b">
        <f t="shared" si="319"/>
        <v>0</v>
      </c>
      <c r="EO150" s="46" t="b">
        <f t="shared" si="320"/>
        <v>0</v>
      </c>
      <c r="EP150" s="46" t="b">
        <f t="shared" si="321"/>
        <v>0</v>
      </c>
      <c r="EQ150" s="46" t="b">
        <f t="shared" si="322"/>
        <v>0</v>
      </c>
      <c r="ER150" s="46" t="b">
        <f>OR(AA150='Tablas '!$T$4,AA150='Tablas '!$T$7,AA150='Tablas '!$T$8,AA150='Tablas '!$T$11)</f>
        <v>0</v>
      </c>
      <c r="ES150" s="46" t="str">
        <f t="shared" si="323"/>
        <v/>
      </c>
      <c r="ET150" s="46" t="str">
        <f t="shared" si="324"/>
        <v/>
      </c>
      <c r="EU150" s="46" t="str">
        <f t="shared" si="325"/>
        <v/>
      </c>
      <c r="EV150" s="46" t="b">
        <f t="shared" si="326"/>
        <v>0</v>
      </c>
      <c r="EW150" s="46" t="b">
        <f t="shared" si="327"/>
        <v>0</v>
      </c>
      <c r="EX150" s="46" t="b">
        <f t="shared" si="328"/>
        <v>0</v>
      </c>
      <c r="EY150" s="46" t="b">
        <f t="shared" si="329"/>
        <v>0</v>
      </c>
      <c r="EZ150" s="46" t="b">
        <f t="shared" si="330"/>
        <v>0</v>
      </c>
      <c r="FA150" s="46" t="b">
        <f t="shared" si="331"/>
        <v>0</v>
      </c>
      <c r="FB150" s="46" t="b">
        <f t="shared" si="332"/>
        <v>0</v>
      </c>
      <c r="FC150" s="46" t="str">
        <f t="shared" si="333"/>
        <v/>
      </c>
      <c r="FD150" s="46" t="str">
        <f t="shared" si="334"/>
        <v/>
      </c>
      <c r="FE150" s="46" t="b">
        <f t="shared" si="335"/>
        <v>0</v>
      </c>
      <c r="FF150" s="46" t="str">
        <f t="shared" si="336"/>
        <v/>
      </c>
      <c r="FG150" s="46" t="str">
        <f t="shared" si="337"/>
        <v/>
      </c>
      <c r="FH150" s="46" t="b">
        <f t="shared" si="338"/>
        <v>0</v>
      </c>
      <c r="FI150" s="46" t="str">
        <f t="shared" si="339"/>
        <v/>
      </c>
      <c r="FJ150" s="46" t="str">
        <f t="shared" si="340"/>
        <v/>
      </c>
      <c r="FK150" s="46" t="b">
        <f t="shared" si="341"/>
        <v>0</v>
      </c>
      <c r="FL150" s="46" t="str">
        <f t="shared" si="342"/>
        <v/>
      </c>
      <c r="FM150" s="46" t="str">
        <f t="shared" si="343"/>
        <v/>
      </c>
      <c r="FN150" s="46" t="b">
        <f t="shared" si="344"/>
        <v>0</v>
      </c>
      <c r="FO150" s="46" t="str">
        <f t="shared" si="345"/>
        <v/>
      </c>
      <c r="FP150" s="46" t="str">
        <f t="shared" si="346"/>
        <v/>
      </c>
      <c r="FQ150" s="46" t="b">
        <f t="shared" si="347"/>
        <v>0</v>
      </c>
      <c r="FR150" s="46" t="str">
        <f t="shared" si="348"/>
        <v/>
      </c>
      <c r="FS150" s="46" t="str">
        <f t="shared" si="349"/>
        <v/>
      </c>
      <c r="FT150" s="46" t="b">
        <f t="shared" si="350"/>
        <v>0</v>
      </c>
      <c r="FU150" s="46" t="str">
        <f t="shared" si="351"/>
        <v/>
      </c>
      <c r="FV150" s="46" t="str">
        <f t="shared" si="352"/>
        <v/>
      </c>
      <c r="FW150" s="46" t="b">
        <f t="shared" si="353"/>
        <v>0</v>
      </c>
      <c r="FX150" s="46" t="str">
        <f t="shared" si="354"/>
        <v/>
      </c>
      <c r="FY150" s="46" t="str">
        <f t="shared" si="355"/>
        <v/>
      </c>
      <c r="FZ150" s="46" t="b">
        <f t="shared" si="356"/>
        <v>0</v>
      </c>
      <c r="GA150" s="46" t="str">
        <f t="shared" si="357"/>
        <v/>
      </c>
      <c r="GB150" s="46" t="str">
        <f t="shared" si="358"/>
        <v/>
      </c>
      <c r="GC150" s="46" t="b">
        <f t="shared" si="359"/>
        <v>0</v>
      </c>
      <c r="GD150" s="46" t="str">
        <f t="shared" si="360"/>
        <v/>
      </c>
      <c r="GE150" s="46" t="str">
        <f t="shared" si="361"/>
        <v/>
      </c>
      <c r="GF150" s="46" t="b">
        <f t="shared" si="362"/>
        <v>0</v>
      </c>
      <c r="GG150" s="46" t="b">
        <f t="shared" si="363"/>
        <v>0</v>
      </c>
      <c r="GH150" s="46" t="str">
        <f t="shared" si="364"/>
        <v/>
      </c>
      <c r="GI150" s="46" t="str">
        <f t="shared" si="365"/>
        <v/>
      </c>
      <c r="GJ150" s="46" t="str">
        <f t="shared" si="366"/>
        <v/>
      </c>
      <c r="GK150" s="46" t="b">
        <f t="shared" si="367"/>
        <v>0</v>
      </c>
      <c r="GL150" s="46" t="str">
        <f t="shared" si="368"/>
        <v/>
      </c>
      <c r="GM150" s="46" t="str">
        <f t="shared" si="369"/>
        <v/>
      </c>
      <c r="GN150" s="46" t="str">
        <f t="shared" si="370"/>
        <v/>
      </c>
      <c r="GO150" s="46" t="b">
        <f t="shared" si="371"/>
        <v>0</v>
      </c>
      <c r="GP150" s="46" t="str">
        <f t="shared" si="372"/>
        <v/>
      </c>
      <c r="GQ150" s="46" t="str">
        <f t="shared" si="373"/>
        <v/>
      </c>
      <c r="GR150" s="46" t="b">
        <f t="shared" si="374"/>
        <v>0</v>
      </c>
      <c r="GS150" s="46" t="str">
        <f t="shared" si="375"/>
        <v/>
      </c>
      <c r="GT150" s="46" t="str">
        <f t="shared" si="376"/>
        <v/>
      </c>
      <c r="GU150" s="46" t="b">
        <f t="shared" si="377"/>
        <v>0</v>
      </c>
      <c r="GV150" s="46" t="b">
        <f t="shared" si="378"/>
        <v>0</v>
      </c>
      <c r="GW150" s="46" t="b">
        <f t="shared" si="379"/>
        <v>0</v>
      </c>
      <c r="GX150" s="46" t="b">
        <f t="shared" si="380"/>
        <v>0</v>
      </c>
      <c r="GY150" s="46" t="b">
        <f t="shared" si="381"/>
        <v>0</v>
      </c>
      <c r="GZ150" s="46" t="b">
        <f t="shared" si="382"/>
        <v>0</v>
      </c>
      <c r="HA150" s="46" t="b">
        <f t="shared" si="383"/>
        <v>0</v>
      </c>
      <c r="HB150" s="46" t="b">
        <f t="shared" si="384"/>
        <v>0</v>
      </c>
      <c r="HC150" s="46" t="b">
        <f t="shared" si="385"/>
        <v>0</v>
      </c>
      <c r="HD150" s="46" t="b">
        <f t="shared" si="386"/>
        <v>0</v>
      </c>
      <c r="HE150" s="46" t="b">
        <f t="shared" si="387"/>
        <v>0</v>
      </c>
      <c r="HF150" s="46" t="b">
        <f t="shared" si="388"/>
        <v>0</v>
      </c>
      <c r="HG150" s="46" t="b">
        <f t="shared" si="389"/>
        <v>0</v>
      </c>
      <c r="HH150" s="46" t="b">
        <f t="shared" si="390"/>
        <v>0</v>
      </c>
      <c r="HI150" s="46" t="b">
        <f t="shared" si="391"/>
        <v>0</v>
      </c>
      <c r="HJ150" s="46" t="b">
        <f t="shared" si="392"/>
        <v>0</v>
      </c>
      <c r="HK150" s="46" t="b">
        <f t="shared" si="393"/>
        <v>0</v>
      </c>
      <c r="HL150" s="46" t="b">
        <f t="shared" si="394"/>
        <v>0</v>
      </c>
      <c r="HM150" s="46" t="b">
        <f t="shared" si="395"/>
        <v>0</v>
      </c>
      <c r="HN150" s="46" t="b">
        <f t="shared" si="396"/>
        <v>0</v>
      </c>
      <c r="HO150" s="46" t="b">
        <f t="shared" si="397"/>
        <v>0</v>
      </c>
      <c r="HP150" s="46" t="b">
        <f t="shared" si="398"/>
        <v>0</v>
      </c>
      <c r="HQ150" s="46" t="str">
        <f t="shared" si="399"/>
        <v/>
      </c>
      <c r="HR150" s="46" t="str">
        <f t="shared" si="400"/>
        <v/>
      </c>
      <c r="HS150" s="46" t="str">
        <f t="shared" si="401"/>
        <v/>
      </c>
      <c r="HT150" s="46" t="b">
        <f t="shared" si="402"/>
        <v>0</v>
      </c>
      <c r="HU150" s="46" t="b">
        <f t="shared" si="403"/>
        <v>0</v>
      </c>
      <c r="HV150" s="46" t="b">
        <f t="shared" si="404"/>
        <v>0</v>
      </c>
      <c r="HW150" s="46" t="b">
        <f t="shared" si="405"/>
        <v>0</v>
      </c>
      <c r="HX150" s="46" t="b">
        <f t="shared" si="406"/>
        <v>0</v>
      </c>
      <c r="HY150" s="46" t="b">
        <f t="shared" si="407"/>
        <v>0</v>
      </c>
      <c r="HZ150" s="46" t="b">
        <f t="shared" si="408"/>
        <v>0</v>
      </c>
      <c r="IA150" s="46" t="str">
        <f t="shared" si="409"/>
        <v/>
      </c>
      <c r="IB150" s="46" t="str">
        <f t="shared" si="410"/>
        <v/>
      </c>
      <c r="IC150" s="46" t="str">
        <f t="shared" si="411"/>
        <v/>
      </c>
      <c r="ID150" s="46" t="str">
        <f t="shared" si="412"/>
        <v/>
      </c>
      <c r="IE150" s="46" t="b">
        <f t="shared" si="413"/>
        <v>0</v>
      </c>
      <c r="IF150" s="46" t="str">
        <f t="shared" si="414"/>
        <v/>
      </c>
      <c r="IG150" s="46" t="str">
        <f t="shared" si="415"/>
        <v/>
      </c>
      <c r="IH150" s="46" t="b">
        <f t="shared" si="416"/>
        <v>0</v>
      </c>
      <c r="II150" s="46" t="b">
        <f t="shared" si="417"/>
        <v>0</v>
      </c>
      <c r="IJ150" s="46" t="b">
        <f t="shared" si="418"/>
        <v>0</v>
      </c>
      <c r="IK150" s="46" t="str">
        <f t="shared" si="419"/>
        <v/>
      </c>
      <c r="IL150" s="46" t="str">
        <f t="shared" si="420"/>
        <v/>
      </c>
      <c r="IM150" s="46" t="b">
        <f t="shared" si="421"/>
        <v>0</v>
      </c>
      <c r="IN150" s="46" t="b">
        <f t="shared" si="422"/>
        <v>0</v>
      </c>
      <c r="IO150" s="46" t="b">
        <f t="shared" si="423"/>
        <v>0</v>
      </c>
      <c r="IP150" s="46" t="b">
        <f t="shared" si="424"/>
        <v>0</v>
      </c>
      <c r="IQ150" s="46" t="b">
        <f t="shared" si="425"/>
        <v>0</v>
      </c>
      <c r="IR150" s="46" t="b">
        <f t="shared" si="426"/>
        <v>0</v>
      </c>
      <c r="IS150" s="46" t="b">
        <f t="shared" si="427"/>
        <v>0</v>
      </c>
      <c r="IT150" s="46" t="b">
        <f t="shared" si="428"/>
        <v>0</v>
      </c>
      <c r="IU150" s="46" t="b">
        <f t="shared" si="429"/>
        <v>0</v>
      </c>
      <c r="IV150" s="46" t="b">
        <f t="shared" si="430"/>
        <v>0</v>
      </c>
      <c r="IW150" s="46" t="b">
        <f t="shared" si="431"/>
        <v>0</v>
      </c>
      <c r="IX150" s="46" t="b">
        <f t="shared" si="432"/>
        <v>0</v>
      </c>
      <c r="IY150" s="46" t="b">
        <f t="shared" si="433"/>
        <v>0</v>
      </c>
    </row>
    <row r="151" spans="2:259" x14ac:dyDescent="0.3">
      <c r="B151" s="48">
        <v>139</v>
      </c>
      <c r="C151" s="61" t="str">
        <f t="shared" si="299"/>
        <v/>
      </c>
      <c r="D151" s="53"/>
      <c r="E151" s="52"/>
      <c r="F151" s="112"/>
      <c r="G151" s="52"/>
      <c r="H151" s="53"/>
      <c r="I151" s="52"/>
      <c r="J151" s="52"/>
      <c r="K151" s="53"/>
      <c r="L151" s="55"/>
      <c r="M151" s="108"/>
      <c r="N151" s="56"/>
      <c r="O151" s="52"/>
      <c r="P151" s="52"/>
      <c r="Q151" s="52"/>
      <c r="R151" s="52"/>
      <c r="S151" s="52"/>
      <c r="T151" s="53"/>
      <c r="U151" s="52"/>
      <c r="V151" s="52"/>
      <c r="W151" s="55"/>
      <c r="X151" s="55"/>
      <c r="Y151" s="52"/>
      <c r="Z151" s="55"/>
      <c r="AA151" s="52"/>
      <c r="AB151" s="53"/>
      <c r="AC151" s="53"/>
      <c r="AD151" s="53"/>
      <c r="AE151" s="57"/>
      <c r="AF151" s="113"/>
      <c r="AG151" s="57"/>
      <c r="AH151" s="58"/>
      <c r="AI151" s="58"/>
      <c r="AJ151" s="58"/>
      <c r="AK151" s="114"/>
      <c r="AL151" s="58"/>
      <c r="AM151" s="114"/>
      <c r="AN151" s="58"/>
      <c r="AO151" s="114"/>
      <c r="AP151" s="58"/>
      <c r="AQ151" s="114"/>
      <c r="AR151" s="58"/>
      <c r="AS151" s="114"/>
      <c r="AT151" s="58"/>
      <c r="AU151" s="114"/>
      <c r="AV151" s="58"/>
      <c r="AW151" s="114"/>
      <c r="AX151" s="58"/>
      <c r="AY151" s="114"/>
      <c r="AZ151" s="58"/>
      <c r="BA151" s="114"/>
      <c r="BB151" s="58"/>
      <c r="BC151" s="114"/>
      <c r="BD151" s="58"/>
      <c r="BE151" s="58"/>
      <c r="BF151" s="58"/>
      <c r="BG151" s="59"/>
      <c r="BH151" s="58"/>
      <c r="BI151" s="114"/>
      <c r="BJ151" s="53"/>
      <c r="BK151" s="58"/>
      <c r="BL151" s="114"/>
      <c r="BM151" s="58"/>
      <c r="BN151" s="114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3"/>
      <c r="CL151" s="58"/>
      <c r="CM151" s="58"/>
      <c r="CN151" s="60"/>
      <c r="CO151" s="57"/>
      <c r="CP151" s="58"/>
      <c r="CQ151" s="60"/>
      <c r="CR151" s="57"/>
      <c r="CS151" s="58"/>
      <c r="CT151" s="59"/>
      <c r="CU151" s="58"/>
      <c r="CV151" s="59"/>
      <c r="CW151" s="58"/>
      <c r="CX151" s="59"/>
      <c r="CY151" s="58"/>
      <c r="CZ151" s="58"/>
      <c r="DA151" s="58"/>
      <c r="DB151" s="53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7"/>
      <c r="DO151" s="57"/>
      <c r="DP151" s="57"/>
      <c r="DQ151" s="76" t="str">
        <f t="shared" si="300"/>
        <v/>
      </c>
      <c r="DR151" s="53"/>
      <c r="DS151" s="46" t="b">
        <f t="shared" si="301"/>
        <v>0</v>
      </c>
      <c r="DT151" s="46" t="str">
        <f t="shared" si="302"/>
        <v/>
      </c>
      <c r="DU151" s="46" t="b">
        <f t="shared" si="303"/>
        <v>0</v>
      </c>
      <c r="DV151" s="46" t="b">
        <f t="shared" si="304"/>
        <v>0</v>
      </c>
      <c r="DW151" s="46" t="b">
        <f t="shared" si="305"/>
        <v>0</v>
      </c>
      <c r="DY151" s="46" t="b">
        <f t="shared" si="306"/>
        <v>0</v>
      </c>
      <c r="DZ151" s="46" t="b">
        <f t="shared" si="307"/>
        <v>0</v>
      </c>
      <c r="EB151" s="46" t="b">
        <f t="shared" si="308"/>
        <v>0</v>
      </c>
      <c r="EC151" s="46" t="b">
        <f t="shared" si="309"/>
        <v>0</v>
      </c>
      <c r="ED151" s="46" t="b">
        <f t="shared" si="310"/>
        <v>0</v>
      </c>
      <c r="EE151" s="46" t="b">
        <f t="shared" si="311"/>
        <v>0</v>
      </c>
      <c r="EF151" s="46" t="b">
        <f t="shared" si="312"/>
        <v>0</v>
      </c>
      <c r="EG151" s="46" t="b">
        <f t="shared" si="313"/>
        <v>0</v>
      </c>
      <c r="EH151" s="46" t="b">
        <f t="shared" si="314"/>
        <v>0</v>
      </c>
      <c r="EI151" s="46" t="b">
        <f t="shared" si="315"/>
        <v>0</v>
      </c>
      <c r="EK151" s="46" t="b">
        <f t="shared" si="316"/>
        <v>0</v>
      </c>
      <c r="EL151" s="46" t="b">
        <f t="shared" si="317"/>
        <v>0</v>
      </c>
      <c r="EM151" s="46" t="b">
        <f t="shared" si="318"/>
        <v>0</v>
      </c>
      <c r="EN151" s="46" t="b">
        <f t="shared" si="319"/>
        <v>0</v>
      </c>
      <c r="EO151" s="46" t="b">
        <f t="shared" si="320"/>
        <v>0</v>
      </c>
      <c r="EP151" s="46" t="b">
        <f t="shared" si="321"/>
        <v>0</v>
      </c>
      <c r="EQ151" s="46" t="b">
        <f t="shared" si="322"/>
        <v>0</v>
      </c>
      <c r="ER151" s="46" t="b">
        <f>OR(AA151='Tablas '!$T$4,AA151='Tablas '!$T$7,AA151='Tablas '!$T$8,AA151='Tablas '!$T$11)</f>
        <v>0</v>
      </c>
      <c r="ES151" s="46" t="str">
        <f t="shared" si="323"/>
        <v/>
      </c>
      <c r="ET151" s="46" t="str">
        <f t="shared" si="324"/>
        <v/>
      </c>
      <c r="EU151" s="46" t="str">
        <f t="shared" si="325"/>
        <v/>
      </c>
      <c r="EV151" s="46" t="b">
        <f t="shared" si="326"/>
        <v>0</v>
      </c>
      <c r="EW151" s="46" t="b">
        <f t="shared" si="327"/>
        <v>0</v>
      </c>
      <c r="EX151" s="46" t="b">
        <f t="shared" si="328"/>
        <v>0</v>
      </c>
      <c r="EY151" s="46" t="b">
        <f t="shared" si="329"/>
        <v>0</v>
      </c>
      <c r="EZ151" s="46" t="b">
        <f t="shared" si="330"/>
        <v>0</v>
      </c>
      <c r="FA151" s="46" t="b">
        <f t="shared" si="331"/>
        <v>0</v>
      </c>
      <c r="FB151" s="46" t="b">
        <f t="shared" si="332"/>
        <v>0</v>
      </c>
      <c r="FC151" s="46" t="str">
        <f t="shared" si="333"/>
        <v/>
      </c>
      <c r="FD151" s="46" t="str">
        <f t="shared" si="334"/>
        <v/>
      </c>
      <c r="FE151" s="46" t="b">
        <f t="shared" si="335"/>
        <v>0</v>
      </c>
      <c r="FF151" s="46" t="str">
        <f t="shared" si="336"/>
        <v/>
      </c>
      <c r="FG151" s="46" t="str">
        <f t="shared" si="337"/>
        <v/>
      </c>
      <c r="FH151" s="46" t="b">
        <f t="shared" si="338"/>
        <v>0</v>
      </c>
      <c r="FI151" s="46" t="str">
        <f t="shared" si="339"/>
        <v/>
      </c>
      <c r="FJ151" s="46" t="str">
        <f t="shared" si="340"/>
        <v/>
      </c>
      <c r="FK151" s="46" t="b">
        <f t="shared" si="341"/>
        <v>0</v>
      </c>
      <c r="FL151" s="46" t="str">
        <f t="shared" si="342"/>
        <v/>
      </c>
      <c r="FM151" s="46" t="str">
        <f t="shared" si="343"/>
        <v/>
      </c>
      <c r="FN151" s="46" t="b">
        <f t="shared" si="344"/>
        <v>0</v>
      </c>
      <c r="FO151" s="46" t="str">
        <f t="shared" si="345"/>
        <v/>
      </c>
      <c r="FP151" s="46" t="str">
        <f t="shared" si="346"/>
        <v/>
      </c>
      <c r="FQ151" s="46" t="b">
        <f t="shared" si="347"/>
        <v>0</v>
      </c>
      <c r="FR151" s="46" t="str">
        <f t="shared" si="348"/>
        <v/>
      </c>
      <c r="FS151" s="46" t="str">
        <f t="shared" si="349"/>
        <v/>
      </c>
      <c r="FT151" s="46" t="b">
        <f t="shared" si="350"/>
        <v>0</v>
      </c>
      <c r="FU151" s="46" t="str">
        <f t="shared" si="351"/>
        <v/>
      </c>
      <c r="FV151" s="46" t="str">
        <f t="shared" si="352"/>
        <v/>
      </c>
      <c r="FW151" s="46" t="b">
        <f t="shared" si="353"/>
        <v>0</v>
      </c>
      <c r="FX151" s="46" t="str">
        <f t="shared" si="354"/>
        <v/>
      </c>
      <c r="FY151" s="46" t="str">
        <f t="shared" si="355"/>
        <v/>
      </c>
      <c r="FZ151" s="46" t="b">
        <f t="shared" si="356"/>
        <v>0</v>
      </c>
      <c r="GA151" s="46" t="str">
        <f t="shared" si="357"/>
        <v/>
      </c>
      <c r="GB151" s="46" t="str">
        <f t="shared" si="358"/>
        <v/>
      </c>
      <c r="GC151" s="46" t="b">
        <f t="shared" si="359"/>
        <v>0</v>
      </c>
      <c r="GD151" s="46" t="str">
        <f t="shared" si="360"/>
        <v/>
      </c>
      <c r="GE151" s="46" t="str">
        <f t="shared" si="361"/>
        <v/>
      </c>
      <c r="GF151" s="46" t="b">
        <f t="shared" si="362"/>
        <v>0</v>
      </c>
      <c r="GG151" s="46" t="b">
        <f t="shared" si="363"/>
        <v>0</v>
      </c>
      <c r="GH151" s="46" t="str">
        <f t="shared" si="364"/>
        <v/>
      </c>
      <c r="GI151" s="46" t="str">
        <f t="shared" si="365"/>
        <v/>
      </c>
      <c r="GJ151" s="46" t="str">
        <f t="shared" si="366"/>
        <v/>
      </c>
      <c r="GK151" s="46" t="b">
        <f t="shared" si="367"/>
        <v>0</v>
      </c>
      <c r="GL151" s="46" t="str">
        <f t="shared" si="368"/>
        <v/>
      </c>
      <c r="GM151" s="46" t="str">
        <f t="shared" si="369"/>
        <v/>
      </c>
      <c r="GN151" s="46" t="str">
        <f t="shared" si="370"/>
        <v/>
      </c>
      <c r="GO151" s="46" t="b">
        <f t="shared" si="371"/>
        <v>0</v>
      </c>
      <c r="GP151" s="46" t="str">
        <f t="shared" si="372"/>
        <v/>
      </c>
      <c r="GQ151" s="46" t="str">
        <f t="shared" si="373"/>
        <v/>
      </c>
      <c r="GR151" s="46" t="b">
        <f t="shared" si="374"/>
        <v>0</v>
      </c>
      <c r="GS151" s="46" t="str">
        <f t="shared" si="375"/>
        <v/>
      </c>
      <c r="GT151" s="46" t="str">
        <f t="shared" si="376"/>
        <v/>
      </c>
      <c r="GU151" s="46" t="b">
        <f t="shared" si="377"/>
        <v>0</v>
      </c>
      <c r="GV151" s="46" t="b">
        <f t="shared" si="378"/>
        <v>0</v>
      </c>
      <c r="GW151" s="46" t="b">
        <f t="shared" si="379"/>
        <v>0</v>
      </c>
      <c r="GX151" s="46" t="b">
        <f t="shared" si="380"/>
        <v>0</v>
      </c>
      <c r="GY151" s="46" t="b">
        <f t="shared" si="381"/>
        <v>0</v>
      </c>
      <c r="GZ151" s="46" t="b">
        <f t="shared" si="382"/>
        <v>0</v>
      </c>
      <c r="HA151" s="46" t="b">
        <f t="shared" si="383"/>
        <v>0</v>
      </c>
      <c r="HB151" s="46" t="b">
        <f t="shared" si="384"/>
        <v>0</v>
      </c>
      <c r="HC151" s="46" t="b">
        <f t="shared" si="385"/>
        <v>0</v>
      </c>
      <c r="HD151" s="46" t="b">
        <f t="shared" si="386"/>
        <v>0</v>
      </c>
      <c r="HE151" s="46" t="b">
        <f t="shared" si="387"/>
        <v>0</v>
      </c>
      <c r="HF151" s="46" t="b">
        <f t="shared" si="388"/>
        <v>0</v>
      </c>
      <c r="HG151" s="46" t="b">
        <f t="shared" si="389"/>
        <v>0</v>
      </c>
      <c r="HH151" s="46" t="b">
        <f t="shared" si="390"/>
        <v>0</v>
      </c>
      <c r="HI151" s="46" t="b">
        <f t="shared" si="391"/>
        <v>0</v>
      </c>
      <c r="HJ151" s="46" t="b">
        <f t="shared" si="392"/>
        <v>0</v>
      </c>
      <c r="HK151" s="46" t="b">
        <f t="shared" si="393"/>
        <v>0</v>
      </c>
      <c r="HL151" s="46" t="b">
        <f t="shared" si="394"/>
        <v>0</v>
      </c>
      <c r="HM151" s="46" t="b">
        <f t="shared" si="395"/>
        <v>0</v>
      </c>
      <c r="HN151" s="46" t="b">
        <f t="shared" si="396"/>
        <v>0</v>
      </c>
      <c r="HO151" s="46" t="b">
        <f t="shared" si="397"/>
        <v>0</v>
      </c>
      <c r="HP151" s="46" t="b">
        <f t="shared" si="398"/>
        <v>0</v>
      </c>
      <c r="HQ151" s="46" t="str">
        <f t="shared" si="399"/>
        <v/>
      </c>
      <c r="HR151" s="46" t="str">
        <f t="shared" si="400"/>
        <v/>
      </c>
      <c r="HS151" s="46" t="str">
        <f t="shared" si="401"/>
        <v/>
      </c>
      <c r="HT151" s="46" t="b">
        <f t="shared" si="402"/>
        <v>0</v>
      </c>
      <c r="HU151" s="46" t="b">
        <f t="shared" si="403"/>
        <v>0</v>
      </c>
      <c r="HV151" s="46" t="b">
        <f t="shared" si="404"/>
        <v>0</v>
      </c>
      <c r="HW151" s="46" t="b">
        <f t="shared" si="405"/>
        <v>0</v>
      </c>
      <c r="HX151" s="46" t="b">
        <f t="shared" si="406"/>
        <v>0</v>
      </c>
      <c r="HY151" s="46" t="b">
        <f t="shared" si="407"/>
        <v>0</v>
      </c>
      <c r="HZ151" s="46" t="b">
        <f t="shared" si="408"/>
        <v>0</v>
      </c>
      <c r="IA151" s="46" t="str">
        <f t="shared" si="409"/>
        <v/>
      </c>
      <c r="IB151" s="46" t="str">
        <f t="shared" si="410"/>
        <v/>
      </c>
      <c r="IC151" s="46" t="str">
        <f t="shared" si="411"/>
        <v/>
      </c>
      <c r="ID151" s="46" t="str">
        <f t="shared" si="412"/>
        <v/>
      </c>
      <c r="IE151" s="46" t="b">
        <f t="shared" si="413"/>
        <v>0</v>
      </c>
      <c r="IF151" s="46" t="str">
        <f t="shared" si="414"/>
        <v/>
      </c>
      <c r="IG151" s="46" t="str">
        <f t="shared" si="415"/>
        <v/>
      </c>
      <c r="IH151" s="46" t="b">
        <f t="shared" si="416"/>
        <v>0</v>
      </c>
      <c r="II151" s="46" t="b">
        <f t="shared" si="417"/>
        <v>0</v>
      </c>
      <c r="IJ151" s="46" t="b">
        <f t="shared" si="418"/>
        <v>0</v>
      </c>
      <c r="IK151" s="46" t="str">
        <f t="shared" si="419"/>
        <v/>
      </c>
      <c r="IL151" s="46" t="str">
        <f t="shared" si="420"/>
        <v/>
      </c>
      <c r="IM151" s="46" t="b">
        <f t="shared" si="421"/>
        <v>0</v>
      </c>
      <c r="IN151" s="46" t="b">
        <f t="shared" si="422"/>
        <v>0</v>
      </c>
      <c r="IO151" s="46" t="b">
        <f t="shared" si="423"/>
        <v>0</v>
      </c>
      <c r="IP151" s="46" t="b">
        <f t="shared" si="424"/>
        <v>0</v>
      </c>
      <c r="IQ151" s="46" t="b">
        <f t="shared" si="425"/>
        <v>0</v>
      </c>
      <c r="IR151" s="46" t="b">
        <f t="shared" si="426"/>
        <v>0</v>
      </c>
      <c r="IS151" s="46" t="b">
        <f t="shared" si="427"/>
        <v>0</v>
      </c>
      <c r="IT151" s="46" t="b">
        <f t="shared" si="428"/>
        <v>0</v>
      </c>
      <c r="IU151" s="46" t="b">
        <f t="shared" si="429"/>
        <v>0</v>
      </c>
      <c r="IV151" s="46" t="b">
        <f t="shared" si="430"/>
        <v>0</v>
      </c>
      <c r="IW151" s="46" t="b">
        <f t="shared" si="431"/>
        <v>0</v>
      </c>
      <c r="IX151" s="46" t="b">
        <f t="shared" si="432"/>
        <v>0</v>
      </c>
      <c r="IY151" s="46" t="b">
        <f t="shared" si="433"/>
        <v>0</v>
      </c>
    </row>
    <row r="152" spans="2:259" x14ac:dyDescent="0.3">
      <c r="B152" s="48">
        <v>140</v>
      </c>
      <c r="C152" s="61" t="str">
        <f t="shared" si="299"/>
        <v/>
      </c>
      <c r="D152" s="53"/>
      <c r="E152" s="52"/>
      <c r="F152" s="112"/>
      <c r="G152" s="52"/>
      <c r="H152" s="53"/>
      <c r="I152" s="52"/>
      <c r="J152" s="52"/>
      <c r="K152" s="53"/>
      <c r="L152" s="55"/>
      <c r="M152" s="108"/>
      <c r="N152" s="56"/>
      <c r="O152" s="52"/>
      <c r="P152" s="52"/>
      <c r="Q152" s="52"/>
      <c r="R152" s="52"/>
      <c r="S152" s="52"/>
      <c r="T152" s="53"/>
      <c r="U152" s="52"/>
      <c r="V152" s="52"/>
      <c r="W152" s="55"/>
      <c r="X152" s="55"/>
      <c r="Y152" s="52"/>
      <c r="Z152" s="55"/>
      <c r="AA152" s="52"/>
      <c r="AB152" s="53"/>
      <c r="AC152" s="53"/>
      <c r="AD152" s="53"/>
      <c r="AE152" s="57"/>
      <c r="AF152" s="113"/>
      <c r="AG152" s="57"/>
      <c r="AH152" s="58"/>
      <c r="AI152" s="58"/>
      <c r="AJ152" s="58"/>
      <c r="AK152" s="114"/>
      <c r="AL152" s="58"/>
      <c r="AM152" s="114"/>
      <c r="AN152" s="58"/>
      <c r="AO152" s="114"/>
      <c r="AP152" s="58"/>
      <c r="AQ152" s="114"/>
      <c r="AR152" s="58"/>
      <c r="AS152" s="114"/>
      <c r="AT152" s="58"/>
      <c r="AU152" s="114"/>
      <c r="AV152" s="58"/>
      <c r="AW152" s="114"/>
      <c r="AX152" s="58"/>
      <c r="AY152" s="114"/>
      <c r="AZ152" s="58"/>
      <c r="BA152" s="114"/>
      <c r="BB152" s="58"/>
      <c r="BC152" s="114"/>
      <c r="BD152" s="58"/>
      <c r="BE152" s="58"/>
      <c r="BF152" s="58"/>
      <c r="BG152" s="59"/>
      <c r="BH152" s="58"/>
      <c r="BI152" s="114"/>
      <c r="BJ152" s="53"/>
      <c r="BK152" s="58"/>
      <c r="BL152" s="114"/>
      <c r="BM152" s="58"/>
      <c r="BN152" s="114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3"/>
      <c r="CL152" s="58"/>
      <c r="CM152" s="58"/>
      <c r="CN152" s="60"/>
      <c r="CO152" s="57"/>
      <c r="CP152" s="58"/>
      <c r="CQ152" s="60"/>
      <c r="CR152" s="57"/>
      <c r="CS152" s="58"/>
      <c r="CT152" s="59"/>
      <c r="CU152" s="58"/>
      <c r="CV152" s="59"/>
      <c r="CW152" s="58"/>
      <c r="CX152" s="59"/>
      <c r="CY152" s="58"/>
      <c r="CZ152" s="58"/>
      <c r="DA152" s="58"/>
      <c r="DB152" s="53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7"/>
      <c r="DO152" s="57"/>
      <c r="DP152" s="57"/>
      <c r="DQ152" s="76" t="str">
        <f t="shared" si="300"/>
        <v/>
      </c>
      <c r="DR152" s="53"/>
      <c r="DS152" s="46" t="b">
        <f t="shared" si="301"/>
        <v>0</v>
      </c>
      <c r="DT152" s="46" t="str">
        <f t="shared" si="302"/>
        <v/>
      </c>
      <c r="DU152" s="46" t="b">
        <f t="shared" si="303"/>
        <v>0</v>
      </c>
      <c r="DV152" s="46" t="b">
        <f t="shared" si="304"/>
        <v>0</v>
      </c>
      <c r="DW152" s="46" t="b">
        <f t="shared" si="305"/>
        <v>0</v>
      </c>
      <c r="DY152" s="46" t="b">
        <f t="shared" si="306"/>
        <v>0</v>
      </c>
      <c r="DZ152" s="46" t="b">
        <f t="shared" si="307"/>
        <v>0</v>
      </c>
      <c r="EB152" s="46" t="b">
        <f t="shared" si="308"/>
        <v>0</v>
      </c>
      <c r="EC152" s="46" t="b">
        <f t="shared" si="309"/>
        <v>0</v>
      </c>
      <c r="ED152" s="46" t="b">
        <f t="shared" si="310"/>
        <v>0</v>
      </c>
      <c r="EE152" s="46" t="b">
        <f t="shared" si="311"/>
        <v>0</v>
      </c>
      <c r="EF152" s="46" t="b">
        <f t="shared" si="312"/>
        <v>0</v>
      </c>
      <c r="EG152" s="46" t="b">
        <f t="shared" si="313"/>
        <v>0</v>
      </c>
      <c r="EH152" s="46" t="b">
        <f t="shared" si="314"/>
        <v>0</v>
      </c>
      <c r="EI152" s="46" t="b">
        <f t="shared" si="315"/>
        <v>0</v>
      </c>
      <c r="EK152" s="46" t="b">
        <f t="shared" si="316"/>
        <v>0</v>
      </c>
      <c r="EL152" s="46" t="b">
        <f t="shared" si="317"/>
        <v>0</v>
      </c>
      <c r="EM152" s="46" t="b">
        <f t="shared" si="318"/>
        <v>0</v>
      </c>
      <c r="EN152" s="46" t="b">
        <f t="shared" si="319"/>
        <v>0</v>
      </c>
      <c r="EO152" s="46" t="b">
        <f t="shared" si="320"/>
        <v>0</v>
      </c>
      <c r="EP152" s="46" t="b">
        <f t="shared" si="321"/>
        <v>0</v>
      </c>
      <c r="EQ152" s="46" t="b">
        <f t="shared" si="322"/>
        <v>0</v>
      </c>
      <c r="ER152" s="46" t="b">
        <f>OR(AA152='Tablas '!$T$4,AA152='Tablas '!$T$7,AA152='Tablas '!$T$8,AA152='Tablas '!$T$11)</f>
        <v>0</v>
      </c>
      <c r="ES152" s="46" t="str">
        <f t="shared" si="323"/>
        <v/>
      </c>
      <c r="ET152" s="46" t="str">
        <f t="shared" si="324"/>
        <v/>
      </c>
      <c r="EU152" s="46" t="str">
        <f t="shared" si="325"/>
        <v/>
      </c>
      <c r="EV152" s="46" t="b">
        <f t="shared" si="326"/>
        <v>0</v>
      </c>
      <c r="EW152" s="46" t="b">
        <f t="shared" si="327"/>
        <v>0</v>
      </c>
      <c r="EX152" s="46" t="b">
        <f t="shared" si="328"/>
        <v>0</v>
      </c>
      <c r="EY152" s="46" t="b">
        <f t="shared" si="329"/>
        <v>0</v>
      </c>
      <c r="EZ152" s="46" t="b">
        <f t="shared" si="330"/>
        <v>0</v>
      </c>
      <c r="FA152" s="46" t="b">
        <f t="shared" si="331"/>
        <v>0</v>
      </c>
      <c r="FB152" s="46" t="b">
        <f t="shared" si="332"/>
        <v>0</v>
      </c>
      <c r="FC152" s="46" t="str">
        <f t="shared" si="333"/>
        <v/>
      </c>
      <c r="FD152" s="46" t="str">
        <f t="shared" si="334"/>
        <v/>
      </c>
      <c r="FE152" s="46" t="b">
        <f t="shared" si="335"/>
        <v>0</v>
      </c>
      <c r="FF152" s="46" t="str">
        <f t="shared" si="336"/>
        <v/>
      </c>
      <c r="FG152" s="46" t="str">
        <f t="shared" si="337"/>
        <v/>
      </c>
      <c r="FH152" s="46" t="b">
        <f t="shared" si="338"/>
        <v>0</v>
      </c>
      <c r="FI152" s="46" t="str">
        <f t="shared" si="339"/>
        <v/>
      </c>
      <c r="FJ152" s="46" t="str">
        <f t="shared" si="340"/>
        <v/>
      </c>
      <c r="FK152" s="46" t="b">
        <f t="shared" si="341"/>
        <v>0</v>
      </c>
      <c r="FL152" s="46" t="str">
        <f t="shared" si="342"/>
        <v/>
      </c>
      <c r="FM152" s="46" t="str">
        <f t="shared" si="343"/>
        <v/>
      </c>
      <c r="FN152" s="46" t="b">
        <f t="shared" si="344"/>
        <v>0</v>
      </c>
      <c r="FO152" s="46" t="str">
        <f t="shared" si="345"/>
        <v/>
      </c>
      <c r="FP152" s="46" t="str">
        <f t="shared" si="346"/>
        <v/>
      </c>
      <c r="FQ152" s="46" t="b">
        <f t="shared" si="347"/>
        <v>0</v>
      </c>
      <c r="FR152" s="46" t="str">
        <f t="shared" si="348"/>
        <v/>
      </c>
      <c r="FS152" s="46" t="str">
        <f t="shared" si="349"/>
        <v/>
      </c>
      <c r="FT152" s="46" t="b">
        <f t="shared" si="350"/>
        <v>0</v>
      </c>
      <c r="FU152" s="46" t="str">
        <f t="shared" si="351"/>
        <v/>
      </c>
      <c r="FV152" s="46" t="str">
        <f t="shared" si="352"/>
        <v/>
      </c>
      <c r="FW152" s="46" t="b">
        <f t="shared" si="353"/>
        <v>0</v>
      </c>
      <c r="FX152" s="46" t="str">
        <f t="shared" si="354"/>
        <v/>
      </c>
      <c r="FY152" s="46" t="str">
        <f t="shared" si="355"/>
        <v/>
      </c>
      <c r="FZ152" s="46" t="b">
        <f t="shared" si="356"/>
        <v>0</v>
      </c>
      <c r="GA152" s="46" t="str">
        <f t="shared" si="357"/>
        <v/>
      </c>
      <c r="GB152" s="46" t="str">
        <f t="shared" si="358"/>
        <v/>
      </c>
      <c r="GC152" s="46" t="b">
        <f t="shared" si="359"/>
        <v>0</v>
      </c>
      <c r="GD152" s="46" t="str">
        <f t="shared" si="360"/>
        <v/>
      </c>
      <c r="GE152" s="46" t="str">
        <f t="shared" si="361"/>
        <v/>
      </c>
      <c r="GF152" s="46" t="b">
        <f t="shared" si="362"/>
        <v>0</v>
      </c>
      <c r="GG152" s="46" t="b">
        <f t="shared" si="363"/>
        <v>0</v>
      </c>
      <c r="GH152" s="46" t="str">
        <f t="shared" si="364"/>
        <v/>
      </c>
      <c r="GI152" s="46" t="str">
        <f t="shared" si="365"/>
        <v/>
      </c>
      <c r="GJ152" s="46" t="str">
        <f t="shared" si="366"/>
        <v/>
      </c>
      <c r="GK152" s="46" t="b">
        <f t="shared" si="367"/>
        <v>0</v>
      </c>
      <c r="GL152" s="46" t="str">
        <f t="shared" si="368"/>
        <v/>
      </c>
      <c r="GM152" s="46" t="str">
        <f t="shared" si="369"/>
        <v/>
      </c>
      <c r="GN152" s="46" t="str">
        <f t="shared" si="370"/>
        <v/>
      </c>
      <c r="GO152" s="46" t="b">
        <f t="shared" si="371"/>
        <v>0</v>
      </c>
      <c r="GP152" s="46" t="str">
        <f t="shared" si="372"/>
        <v/>
      </c>
      <c r="GQ152" s="46" t="str">
        <f t="shared" si="373"/>
        <v/>
      </c>
      <c r="GR152" s="46" t="b">
        <f t="shared" si="374"/>
        <v>0</v>
      </c>
      <c r="GS152" s="46" t="str">
        <f t="shared" si="375"/>
        <v/>
      </c>
      <c r="GT152" s="46" t="str">
        <f t="shared" si="376"/>
        <v/>
      </c>
      <c r="GU152" s="46" t="b">
        <f t="shared" si="377"/>
        <v>0</v>
      </c>
      <c r="GV152" s="46" t="b">
        <f t="shared" si="378"/>
        <v>0</v>
      </c>
      <c r="GW152" s="46" t="b">
        <f t="shared" si="379"/>
        <v>0</v>
      </c>
      <c r="GX152" s="46" t="b">
        <f t="shared" si="380"/>
        <v>0</v>
      </c>
      <c r="GY152" s="46" t="b">
        <f t="shared" si="381"/>
        <v>0</v>
      </c>
      <c r="GZ152" s="46" t="b">
        <f t="shared" si="382"/>
        <v>0</v>
      </c>
      <c r="HA152" s="46" t="b">
        <f t="shared" si="383"/>
        <v>0</v>
      </c>
      <c r="HB152" s="46" t="b">
        <f t="shared" si="384"/>
        <v>0</v>
      </c>
      <c r="HC152" s="46" t="b">
        <f t="shared" si="385"/>
        <v>0</v>
      </c>
      <c r="HD152" s="46" t="b">
        <f t="shared" si="386"/>
        <v>0</v>
      </c>
      <c r="HE152" s="46" t="b">
        <f t="shared" si="387"/>
        <v>0</v>
      </c>
      <c r="HF152" s="46" t="b">
        <f t="shared" si="388"/>
        <v>0</v>
      </c>
      <c r="HG152" s="46" t="b">
        <f t="shared" si="389"/>
        <v>0</v>
      </c>
      <c r="HH152" s="46" t="b">
        <f t="shared" si="390"/>
        <v>0</v>
      </c>
      <c r="HI152" s="46" t="b">
        <f t="shared" si="391"/>
        <v>0</v>
      </c>
      <c r="HJ152" s="46" t="b">
        <f t="shared" si="392"/>
        <v>0</v>
      </c>
      <c r="HK152" s="46" t="b">
        <f t="shared" si="393"/>
        <v>0</v>
      </c>
      <c r="HL152" s="46" t="b">
        <f t="shared" si="394"/>
        <v>0</v>
      </c>
      <c r="HM152" s="46" t="b">
        <f t="shared" si="395"/>
        <v>0</v>
      </c>
      <c r="HN152" s="46" t="b">
        <f t="shared" si="396"/>
        <v>0</v>
      </c>
      <c r="HO152" s="46" t="b">
        <f t="shared" si="397"/>
        <v>0</v>
      </c>
      <c r="HP152" s="46" t="b">
        <f t="shared" si="398"/>
        <v>0</v>
      </c>
      <c r="HQ152" s="46" t="str">
        <f t="shared" si="399"/>
        <v/>
      </c>
      <c r="HR152" s="46" t="str">
        <f t="shared" si="400"/>
        <v/>
      </c>
      <c r="HS152" s="46" t="str">
        <f t="shared" si="401"/>
        <v/>
      </c>
      <c r="HT152" s="46" t="b">
        <f t="shared" si="402"/>
        <v>0</v>
      </c>
      <c r="HU152" s="46" t="b">
        <f t="shared" si="403"/>
        <v>0</v>
      </c>
      <c r="HV152" s="46" t="b">
        <f t="shared" si="404"/>
        <v>0</v>
      </c>
      <c r="HW152" s="46" t="b">
        <f t="shared" si="405"/>
        <v>0</v>
      </c>
      <c r="HX152" s="46" t="b">
        <f t="shared" si="406"/>
        <v>0</v>
      </c>
      <c r="HY152" s="46" t="b">
        <f t="shared" si="407"/>
        <v>0</v>
      </c>
      <c r="HZ152" s="46" t="b">
        <f t="shared" si="408"/>
        <v>0</v>
      </c>
      <c r="IA152" s="46" t="str">
        <f t="shared" si="409"/>
        <v/>
      </c>
      <c r="IB152" s="46" t="str">
        <f t="shared" si="410"/>
        <v/>
      </c>
      <c r="IC152" s="46" t="str">
        <f t="shared" si="411"/>
        <v/>
      </c>
      <c r="ID152" s="46" t="str">
        <f t="shared" si="412"/>
        <v/>
      </c>
      <c r="IE152" s="46" t="b">
        <f t="shared" si="413"/>
        <v>0</v>
      </c>
      <c r="IF152" s="46" t="str">
        <f t="shared" si="414"/>
        <v/>
      </c>
      <c r="IG152" s="46" t="str">
        <f t="shared" si="415"/>
        <v/>
      </c>
      <c r="IH152" s="46" t="b">
        <f t="shared" si="416"/>
        <v>0</v>
      </c>
      <c r="II152" s="46" t="b">
        <f t="shared" si="417"/>
        <v>0</v>
      </c>
      <c r="IJ152" s="46" t="b">
        <f t="shared" si="418"/>
        <v>0</v>
      </c>
      <c r="IK152" s="46" t="str">
        <f t="shared" si="419"/>
        <v/>
      </c>
      <c r="IL152" s="46" t="str">
        <f t="shared" si="420"/>
        <v/>
      </c>
      <c r="IM152" s="46" t="b">
        <f t="shared" si="421"/>
        <v>0</v>
      </c>
      <c r="IN152" s="46" t="b">
        <f t="shared" si="422"/>
        <v>0</v>
      </c>
      <c r="IO152" s="46" t="b">
        <f t="shared" si="423"/>
        <v>0</v>
      </c>
      <c r="IP152" s="46" t="b">
        <f t="shared" si="424"/>
        <v>0</v>
      </c>
      <c r="IQ152" s="46" t="b">
        <f t="shared" si="425"/>
        <v>0</v>
      </c>
      <c r="IR152" s="46" t="b">
        <f t="shared" si="426"/>
        <v>0</v>
      </c>
      <c r="IS152" s="46" t="b">
        <f t="shared" si="427"/>
        <v>0</v>
      </c>
      <c r="IT152" s="46" t="b">
        <f t="shared" si="428"/>
        <v>0</v>
      </c>
      <c r="IU152" s="46" t="b">
        <f t="shared" si="429"/>
        <v>0</v>
      </c>
      <c r="IV152" s="46" t="b">
        <f t="shared" si="430"/>
        <v>0</v>
      </c>
      <c r="IW152" s="46" t="b">
        <f t="shared" si="431"/>
        <v>0</v>
      </c>
      <c r="IX152" s="46" t="b">
        <f t="shared" si="432"/>
        <v>0</v>
      </c>
      <c r="IY152" s="46" t="b">
        <f t="shared" si="433"/>
        <v>0</v>
      </c>
    </row>
    <row r="153" spans="2:259" x14ac:dyDescent="0.3">
      <c r="B153" s="48">
        <v>141</v>
      </c>
      <c r="C153" s="61" t="str">
        <f t="shared" si="299"/>
        <v/>
      </c>
      <c r="D153" s="53"/>
      <c r="E153" s="52"/>
      <c r="F153" s="112"/>
      <c r="G153" s="52"/>
      <c r="H153" s="53"/>
      <c r="I153" s="52"/>
      <c r="J153" s="52"/>
      <c r="K153" s="53"/>
      <c r="L153" s="55"/>
      <c r="M153" s="108"/>
      <c r="N153" s="56"/>
      <c r="O153" s="52"/>
      <c r="P153" s="52"/>
      <c r="Q153" s="52"/>
      <c r="R153" s="52"/>
      <c r="S153" s="52"/>
      <c r="T153" s="53"/>
      <c r="U153" s="52"/>
      <c r="V153" s="52"/>
      <c r="W153" s="55"/>
      <c r="X153" s="55"/>
      <c r="Y153" s="52"/>
      <c r="Z153" s="55"/>
      <c r="AA153" s="52"/>
      <c r="AB153" s="53"/>
      <c r="AC153" s="53"/>
      <c r="AD153" s="53"/>
      <c r="AE153" s="57"/>
      <c r="AF153" s="113"/>
      <c r="AG153" s="57"/>
      <c r="AH153" s="58"/>
      <c r="AI153" s="58"/>
      <c r="AJ153" s="58"/>
      <c r="AK153" s="114"/>
      <c r="AL153" s="58"/>
      <c r="AM153" s="114"/>
      <c r="AN153" s="58"/>
      <c r="AO153" s="114"/>
      <c r="AP153" s="58"/>
      <c r="AQ153" s="114"/>
      <c r="AR153" s="58"/>
      <c r="AS153" s="114"/>
      <c r="AT153" s="58"/>
      <c r="AU153" s="114"/>
      <c r="AV153" s="58"/>
      <c r="AW153" s="114"/>
      <c r="AX153" s="58"/>
      <c r="AY153" s="114"/>
      <c r="AZ153" s="58"/>
      <c r="BA153" s="114"/>
      <c r="BB153" s="58"/>
      <c r="BC153" s="114"/>
      <c r="BD153" s="58"/>
      <c r="BE153" s="58"/>
      <c r="BF153" s="58"/>
      <c r="BG153" s="59"/>
      <c r="BH153" s="58"/>
      <c r="BI153" s="114"/>
      <c r="BJ153" s="53"/>
      <c r="BK153" s="58"/>
      <c r="BL153" s="114"/>
      <c r="BM153" s="58"/>
      <c r="BN153" s="114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3"/>
      <c r="CL153" s="58"/>
      <c r="CM153" s="58"/>
      <c r="CN153" s="60"/>
      <c r="CO153" s="57"/>
      <c r="CP153" s="58"/>
      <c r="CQ153" s="60"/>
      <c r="CR153" s="57"/>
      <c r="CS153" s="58"/>
      <c r="CT153" s="59"/>
      <c r="CU153" s="58"/>
      <c r="CV153" s="59"/>
      <c r="CW153" s="58"/>
      <c r="CX153" s="59"/>
      <c r="CY153" s="58"/>
      <c r="CZ153" s="58"/>
      <c r="DA153" s="58"/>
      <c r="DB153" s="53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7"/>
      <c r="DO153" s="57"/>
      <c r="DP153" s="57"/>
      <c r="DQ153" s="76" t="str">
        <f t="shared" si="300"/>
        <v/>
      </c>
      <c r="DR153" s="53"/>
      <c r="DS153" s="46" t="b">
        <f t="shared" si="301"/>
        <v>0</v>
      </c>
      <c r="DT153" s="46" t="str">
        <f t="shared" si="302"/>
        <v/>
      </c>
      <c r="DU153" s="46" t="b">
        <f t="shared" si="303"/>
        <v>0</v>
      </c>
      <c r="DV153" s="46" t="b">
        <f t="shared" si="304"/>
        <v>0</v>
      </c>
      <c r="DW153" s="46" t="b">
        <f t="shared" si="305"/>
        <v>0</v>
      </c>
      <c r="DY153" s="46" t="b">
        <f t="shared" si="306"/>
        <v>0</v>
      </c>
      <c r="DZ153" s="46" t="b">
        <f t="shared" si="307"/>
        <v>0</v>
      </c>
      <c r="EB153" s="46" t="b">
        <f t="shared" si="308"/>
        <v>0</v>
      </c>
      <c r="EC153" s="46" t="b">
        <f t="shared" si="309"/>
        <v>0</v>
      </c>
      <c r="ED153" s="46" t="b">
        <f t="shared" si="310"/>
        <v>0</v>
      </c>
      <c r="EE153" s="46" t="b">
        <f t="shared" si="311"/>
        <v>0</v>
      </c>
      <c r="EF153" s="46" t="b">
        <f t="shared" si="312"/>
        <v>0</v>
      </c>
      <c r="EG153" s="46" t="b">
        <f t="shared" si="313"/>
        <v>0</v>
      </c>
      <c r="EH153" s="46" t="b">
        <f t="shared" si="314"/>
        <v>0</v>
      </c>
      <c r="EI153" s="46" t="b">
        <f t="shared" si="315"/>
        <v>0</v>
      </c>
      <c r="EK153" s="46" t="b">
        <f t="shared" si="316"/>
        <v>0</v>
      </c>
      <c r="EL153" s="46" t="b">
        <f t="shared" si="317"/>
        <v>0</v>
      </c>
      <c r="EM153" s="46" t="b">
        <f t="shared" si="318"/>
        <v>0</v>
      </c>
      <c r="EN153" s="46" t="b">
        <f t="shared" si="319"/>
        <v>0</v>
      </c>
      <c r="EO153" s="46" t="b">
        <f t="shared" si="320"/>
        <v>0</v>
      </c>
      <c r="EP153" s="46" t="b">
        <f t="shared" si="321"/>
        <v>0</v>
      </c>
      <c r="EQ153" s="46" t="b">
        <f t="shared" si="322"/>
        <v>0</v>
      </c>
      <c r="ER153" s="46" t="b">
        <f>OR(AA153='Tablas '!$T$4,AA153='Tablas '!$T$7,AA153='Tablas '!$T$8,AA153='Tablas '!$T$11)</f>
        <v>0</v>
      </c>
      <c r="ES153" s="46" t="str">
        <f t="shared" si="323"/>
        <v/>
      </c>
      <c r="ET153" s="46" t="str">
        <f t="shared" si="324"/>
        <v/>
      </c>
      <c r="EU153" s="46" t="str">
        <f t="shared" si="325"/>
        <v/>
      </c>
      <c r="EV153" s="46" t="b">
        <f t="shared" si="326"/>
        <v>0</v>
      </c>
      <c r="EW153" s="46" t="b">
        <f t="shared" si="327"/>
        <v>0</v>
      </c>
      <c r="EX153" s="46" t="b">
        <f t="shared" si="328"/>
        <v>0</v>
      </c>
      <c r="EY153" s="46" t="b">
        <f t="shared" si="329"/>
        <v>0</v>
      </c>
      <c r="EZ153" s="46" t="b">
        <f t="shared" si="330"/>
        <v>0</v>
      </c>
      <c r="FA153" s="46" t="b">
        <f t="shared" si="331"/>
        <v>0</v>
      </c>
      <c r="FB153" s="46" t="b">
        <f t="shared" si="332"/>
        <v>0</v>
      </c>
      <c r="FC153" s="46" t="str">
        <f t="shared" si="333"/>
        <v/>
      </c>
      <c r="FD153" s="46" t="str">
        <f t="shared" si="334"/>
        <v/>
      </c>
      <c r="FE153" s="46" t="b">
        <f t="shared" si="335"/>
        <v>0</v>
      </c>
      <c r="FF153" s="46" t="str">
        <f t="shared" si="336"/>
        <v/>
      </c>
      <c r="FG153" s="46" t="str">
        <f t="shared" si="337"/>
        <v/>
      </c>
      <c r="FH153" s="46" t="b">
        <f t="shared" si="338"/>
        <v>0</v>
      </c>
      <c r="FI153" s="46" t="str">
        <f t="shared" si="339"/>
        <v/>
      </c>
      <c r="FJ153" s="46" t="str">
        <f t="shared" si="340"/>
        <v/>
      </c>
      <c r="FK153" s="46" t="b">
        <f t="shared" si="341"/>
        <v>0</v>
      </c>
      <c r="FL153" s="46" t="str">
        <f t="shared" si="342"/>
        <v/>
      </c>
      <c r="FM153" s="46" t="str">
        <f t="shared" si="343"/>
        <v/>
      </c>
      <c r="FN153" s="46" t="b">
        <f t="shared" si="344"/>
        <v>0</v>
      </c>
      <c r="FO153" s="46" t="str">
        <f t="shared" si="345"/>
        <v/>
      </c>
      <c r="FP153" s="46" t="str">
        <f t="shared" si="346"/>
        <v/>
      </c>
      <c r="FQ153" s="46" t="b">
        <f t="shared" si="347"/>
        <v>0</v>
      </c>
      <c r="FR153" s="46" t="str">
        <f t="shared" si="348"/>
        <v/>
      </c>
      <c r="FS153" s="46" t="str">
        <f t="shared" si="349"/>
        <v/>
      </c>
      <c r="FT153" s="46" t="b">
        <f t="shared" si="350"/>
        <v>0</v>
      </c>
      <c r="FU153" s="46" t="str">
        <f t="shared" si="351"/>
        <v/>
      </c>
      <c r="FV153" s="46" t="str">
        <f t="shared" si="352"/>
        <v/>
      </c>
      <c r="FW153" s="46" t="b">
        <f t="shared" si="353"/>
        <v>0</v>
      </c>
      <c r="FX153" s="46" t="str">
        <f t="shared" si="354"/>
        <v/>
      </c>
      <c r="FY153" s="46" t="str">
        <f t="shared" si="355"/>
        <v/>
      </c>
      <c r="FZ153" s="46" t="b">
        <f t="shared" si="356"/>
        <v>0</v>
      </c>
      <c r="GA153" s="46" t="str">
        <f t="shared" si="357"/>
        <v/>
      </c>
      <c r="GB153" s="46" t="str">
        <f t="shared" si="358"/>
        <v/>
      </c>
      <c r="GC153" s="46" t="b">
        <f t="shared" si="359"/>
        <v>0</v>
      </c>
      <c r="GD153" s="46" t="str">
        <f t="shared" si="360"/>
        <v/>
      </c>
      <c r="GE153" s="46" t="str">
        <f t="shared" si="361"/>
        <v/>
      </c>
      <c r="GF153" s="46" t="b">
        <f t="shared" si="362"/>
        <v>0</v>
      </c>
      <c r="GG153" s="46" t="b">
        <f t="shared" si="363"/>
        <v>0</v>
      </c>
      <c r="GH153" s="46" t="str">
        <f t="shared" si="364"/>
        <v/>
      </c>
      <c r="GI153" s="46" t="str">
        <f t="shared" si="365"/>
        <v/>
      </c>
      <c r="GJ153" s="46" t="str">
        <f t="shared" si="366"/>
        <v/>
      </c>
      <c r="GK153" s="46" t="b">
        <f t="shared" si="367"/>
        <v>0</v>
      </c>
      <c r="GL153" s="46" t="str">
        <f t="shared" si="368"/>
        <v/>
      </c>
      <c r="GM153" s="46" t="str">
        <f t="shared" si="369"/>
        <v/>
      </c>
      <c r="GN153" s="46" t="str">
        <f t="shared" si="370"/>
        <v/>
      </c>
      <c r="GO153" s="46" t="b">
        <f t="shared" si="371"/>
        <v>0</v>
      </c>
      <c r="GP153" s="46" t="str">
        <f t="shared" si="372"/>
        <v/>
      </c>
      <c r="GQ153" s="46" t="str">
        <f t="shared" si="373"/>
        <v/>
      </c>
      <c r="GR153" s="46" t="b">
        <f t="shared" si="374"/>
        <v>0</v>
      </c>
      <c r="GS153" s="46" t="str">
        <f t="shared" si="375"/>
        <v/>
      </c>
      <c r="GT153" s="46" t="str">
        <f t="shared" si="376"/>
        <v/>
      </c>
      <c r="GU153" s="46" t="b">
        <f t="shared" si="377"/>
        <v>0</v>
      </c>
      <c r="GV153" s="46" t="b">
        <f t="shared" si="378"/>
        <v>0</v>
      </c>
      <c r="GW153" s="46" t="b">
        <f t="shared" si="379"/>
        <v>0</v>
      </c>
      <c r="GX153" s="46" t="b">
        <f t="shared" si="380"/>
        <v>0</v>
      </c>
      <c r="GY153" s="46" t="b">
        <f t="shared" si="381"/>
        <v>0</v>
      </c>
      <c r="GZ153" s="46" t="b">
        <f t="shared" si="382"/>
        <v>0</v>
      </c>
      <c r="HA153" s="46" t="b">
        <f t="shared" si="383"/>
        <v>0</v>
      </c>
      <c r="HB153" s="46" t="b">
        <f t="shared" si="384"/>
        <v>0</v>
      </c>
      <c r="HC153" s="46" t="b">
        <f t="shared" si="385"/>
        <v>0</v>
      </c>
      <c r="HD153" s="46" t="b">
        <f t="shared" si="386"/>
        <v>0</v>
      </c>
      <c r="HE153" s="46" t="b">
        <f t="shared" si="387"/>
        <v>0</v>
      </c>
      <c r="HF153" s="46" t="b">
        <f t="shared" si="388"/>
        <v>0</v>
      </c>
      <c r="HG153" s="46" t="b">
        <f t="shared" si="389"/>
        <v>0</v>
      </c>
      <c r="HH153" s="46" t="b">
        <f t="shared" si="390"/>
        <v>0</v>
      </c>
      <c r="HI153" s="46" t="b">
        <f t="shared" si="391"/>
        <v>0</v>
      </c>
      <c r="HJ153" s="46" t="b">
        <f t="shared" si="392"/>
        <v>0</v>
      </c>
      <c r="HK153" s="46" t="b">
        <f t="shared" si="393"/>
        <v>0</v>
      </c>
      <c r="HL153" s="46" t="b">
        <f t="shared" si="394"/>
        <v>0</v>
      </c>
      <c r="HM153" s="46" t="b">
        <f t="shared" si="395"/>
        <v>0</v>
      </c>
      <c r="HN153" s="46" t="b">
        <f t="shared" si="396"/>
        <v>0</v>
      </c>
      <c r="HO153" s="46" t="b">
        <f t="shared" si="397"/>
        <v>0</v>
      </c>
      <c r="HP153" s="46" t="b">
        <f t="shared" si="398"/>
        <v>0</v>
      </c>
      <c r="HQ153" s="46" t="str">
        <f t="shared" si="399"/>
        <v/>
      </c>
      <c r="HR153" s="46" t="str">
        <f t="shared" si="400"/>
        <v/>
      </c>
      <c r="HS153" s="46" t="str">
        <f t="shared" si="401"/>
        <v/>
      </c>
      <c r="HT153" s="46" t="b">
        <f t="shared" si="402"/>
        <v>0</v>
      </c>
      <c r="HU153" s="46" t="b">
        <f t="shared" si="403"/>
        <v>0</v>
      </c>
      <c r="HV153" s="46" t="b">
        <f t="shared" si="404"/>
        <v>0</v>
      </c>
      <c r="HW153" s="46" t="b">
        <f t="shared" si="405"/>
        <v>0</v>
      </c>
      <c r="HX153" s="46" t="b">
        <f t="shared" si="406"/>
        <v>0</v>
      </c>
      <c r="HY153" s="46" t="b">
        <f t="shared" si="407"/>
        <v>0</v>
      </c>
      <c r="HZ153" s="46" t="b">
        <f t="shared" si="408"/>
        <v>0</v>
      </c>
      <c r="IA153" s="46" t="str">
        <f t="shared" si="409"/>
        <v/>
      </c>
      <c r="IB153" s="46" t="str">
        <f t="shared" si="410"/>
        <v/>
      </c>
      <c r="IC153" s="46" t="str">
        <f t="shared" si="411"/>
        <v/>
      </c>
      <c r="ID153" s="46" t="str">
        <f t="shared" si="412"/>
        <v/>
      </c>
      <c r="IE153" s="46" t="b">
        <f t="shared" si="413"/>
        <v>0</v>
      </c>
      <c r="IF153" s="46" t="str">
        <f t="shared" si="414"/>
        <v/>
      </c>
      <c r="IG153" s="46" t="str">
        <f t="shared" si="415"/>
        <v/>
      </c>
      <c r="IH153" s="46" t="b">
        <f t="shared" si="416"/>
        <v>0</v>
      </c>
      <c r="II153" s="46" t="b">
        <f t="shared" si="417"/>
        <v>0</v>
      </c>
      <c r="IJ153" s="46" t="b">
        <f t="shared" si="418"/>
        <v>0</v>
      </c>
      <c r="IK153" s="46" t="str">
        <f t="shared" si="419"/>
        <v/>
      </c>
      <c r="IL153" s="46" t="str">
        <f t="shared" si="420"/>
        <v/>
      </c>
      <c r="IM153" s="46" t="b">
        <f t="shared" si="421"/>
        <v>0</v>
      </c>
      <c r="IN153" s="46" t="b">
        <f t="shared" si="422"/>
        <v>0</v>
      </c>
      <c r="IO153" s="46" t="b">
        <f t="shared" si="423"/>
        <v>0</v>
      </c>
      <c r="IP153" s="46" t="b">
        <f t="shared" si="424"/>
        <v>0</v>
      </c>
      <c r="IQ153" s="46" t="b">
        <f t="shared" si="425"/>
        <v>0</v>
      </c>
      <c r="IR153" s="46" t="b">
        <f t="shared" si="426"/>
        <v>0</v>
      </c>
      <c r="IS153" s="46" t="b">
        <f t="shared" si="427"/>
        <v>0</v>
      </c>
      <c r="IT153" s="46" t="b">
        <f t="shared" si="428"/>
        <v>0</v>
      </c>
      <c r="IU153" s="46" t="b">
        <f t="shared" si="429"/>
        <v>0</v>
      </c>
      <c r="IV153" s="46" t="b">
        <f t="shared" si="430"/>
        <v>0</v>
      </c>
      <c r="IW153" s="46" t="b">
        <f t="shared" si="431"/>
        <v>0</v>
      </c>
      <c r="IX153" s="46" t="b">
        <f t="shared" si="432"/>
        <v>0</v>
      </c>
      <c r="IY153" s="46" t="b">
        <f t="shared" si="433"/>
        <v>0</v>
      </c>
    </row>
    <row r="154" spans="2:259" x14ac:dyDescent="0.3">
      <c r="B154" s="48">
        <v>142</v>
      </c>
      <c r="C154" s="61" t="str">
        <f t="shared" si="299"/>
        <v/>
      </c>
      <c r="D154" s="53"/>
      <c r="E154" s="52"/>
      <c r="F154" s="112"/>
      <c r="G154" s="52"/>
      <c r="H154" s="53"/>
      <c r="I154" s="52"/>
      <c r="J154" s="52"/>
      <c r="K154" s="53"/>
      <c r="L154" s="55"/>
      <c r="M154" s="108"/>
      <c r="N154" s="56"/>
      <c r="O154" s="52"/>
      <c r="P154" s="52"/>
      <c r="Q154" s="52"/>
      <c r="R154" s="52"/>
      <c r="S154" s="52"/>
      <c r="T154" s="53"/>
      <c r="U154" s="52"/>
      <c r="V154" s="52"/>
      <c r="W154" s="55"/>
      <c r="X154" s="55"/>
      <c r="Y154" s="52"/>
      <c r="Z154" s="55"/>
      <c r="AA154" s="52"/>
      <c r="AB154" s="53"/>
      <c r="AC154" s="53"/>
      <c r="AD154" s="53"/>
      <c r="AE154" s="57"/>
      <c r="AF154" s="113"/>
      <c r="AG154" s="57"/>
      <c r="AH154" s="58"/>
      <c r="AI154" s="58"/>
      <c r="AJ154" s="58"/>
      <c r="AK154" s="114"/>
      <c r="AL154" s="58"/>
      <c r="AM154" s="114"/>
      <c r="AN154" s="58"/>
      <c r="AO154" s="114"/>
      <c r="AP154" s="58"/>
      <c r="AQ154" s="114"/>
      <c r="AR154" s="58"/>
      <c r="AS154" s="114"/>
      <c r="AT154" s="58"/>
      <c r="AU154" s="114"/>
      <c r="AV154" s="58"/>
      <c r="AW154" s="114"/>
      <c r="AX154" s="58"/>
      <c r="AY154" s="114"/>
      <c r="AZ154" s="58"/>
      <c r="BA154" s="114"/>
      <c r="BB154" s="58"/>
      <c r="BC154" s="114"/>
      <c r="BD154" s="58"/>
      <c r="BE154" s="58"/>
      <c r="BF154" s="58"/>
      <c r="BG154" s="59"/>
      <c r="BH154" s="58"/>
      <c r="BI154" s="114"/>
      <c r="BJ154" s="53"/>
      <c r="BK154" s="58"/>
      <c r="BL154" s="114"/>
      <c r="BM154" s="58"/>
      <c r="BN154" s="114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3"/>
      <c r="CL154" s="58"/>
      <c r="CM154" s="58"/>
      <c r="CN154" s="60"/>
      <c r="CO154" s="57"/>
      <c r="CP154" s="58"/>
      <c r="CQ154" s="60"/>
      <c r="CR154" s="57"/>
      <c r="CS154" s="58"/>
      <c r="CT154" s="59"/>
      <c r="CU154" s="58"/>
      <c r="CV154" s="59"/>
      <c r="CW154" s="58"/>
      <c r="CX154" s="59"/>
      <c r="CY154" s="58"/>
      <c r="CZ154" s="58"/>
      <c r="DA154" s="58"/>
      <c r="DB154" s="53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7"/>
      <c r="DO154" s="57"/>
      <c r="DP154" s="57"/>
      <c r="DQ154" s="76" t="str">
        <f t="shared" si="300"/>
        <v/>
      </c>
      <c r="DR154" s="53"/>
      <c r="DS154" s="46" t="b">
        <f t="shared" si="301"/>
        <v>0</v>
      </c>
      <c r="DT154" s="46" t="str">
        <f t="shared" si="302"/>
        <v/>
      </c>
      <c r="DU154" s="46" t="b">
        <f t="shared" si="303"/>
        <v>0</v>
      </c>
      <c r="DV154" s="46" t="b">
        <f t="shared" si="304"/>
        <v>0</v>
      </c>
      <c r="DW154" s="46" t="b">
        <f t="shared" si="305"/>
        <v>0</v>
      </c>
      <c r="DY154" s="46" t="b">
        <f t="shared" si="306"/>
        <v>0</v>
      </c>
      <c r="DZ154" s="46" t="b">
        <f t="shared" si="307"/>
        <v>0</v>
      </c>
      <c r="EB154" s="46" t="b">
        <f t="shared" si="308"/>
        <v>0</v>
      </c>
      <c r="EC154" s="46" t="b">
        <f t="shared" si="309"/>
        <v>0</v>
      </c>
      <c r="ED154" s="46" t="b">
        <f t="shared" si="310"/>
        <v>0</v>
      </c>
      <c r="EE154" s="46" t="b">
        <f t="shared" si="311"/>
        <v>0</v>
      </c>
      <c r="EF154" s="46" t="b">
        <f t="shared" si="312"/>
        <v>0</v>
      </c>
      <c r="EG154" s="46" t="b">
        <f t="shared" si="313"/>
        <v>0</v>
      </c>
      <c r="EH154" s="46" t="b">
        <f t="shared" si="314"/>
        <v>0</v>
      </c>
      <c r="EI154" s="46" t="b">
        <f t="shared" si="315"/>
        <v>0</v>
      </c>
      <c r="EK154" s="46" t="b">
        <f t="shared" si="316"/>
        <v>0</v>
      </c>
      <c r="EL154" s="46" t="b">
        <f t="shared" si="317"/>
        <v>0</v>
      </c>
      <c r="EM154" s="46" t="b">
        <f t="shared" si="318"/>
        <v>0</v>
      </c>
      <c r="EN154" s="46" t="b">
        <f t="shared" si="319"/>
        <v>0</v>
      </c>
      <c r="EO154" s="46" t="b">
        <f t="shared" si="320"/>
        <v>0</v>
      </c>
      <c r="EP154" s="46" t="b">
        <f t="shared" si="321"/>
        <v>0</v>
      </c>
      <c r="EQ154" s="46" t="b">
        <f t="shared" si="322"/>
        <v>0</v>
      </c>
      <c r="ER154" s="46" t="b">
        <f>OR(AA154='Tablas '!$T$4,AA154='Tablas '!$T$7,AA154='Tablas '!$T$8,AA154='Tablas '!$T$11)</f>
        <v>0</v>
      </c>
      <c r="ES154" s="46" t="str">
        <f t="shared" si="323"/>
        <v/>
      </c>
      <c r="ET154" s="46" t="str">
        <f t="shared" si="324"/>
        <v/>
      </c>
      <c r="EU154" s="46" t="str">
        <f t="shared" si="325"/>
        <v/>
      </c>
      <c r="EV154" s="46" t="b">
        <f t="shared" si="326"/>
        <v>0</v>
      </c>
      <c r="EW154" s="46" t="b">
        <f t="shared" si="327"/>
        <v>0</v>
      </c>
      <c r="EX154" s="46" t="b">
        <f t="shared" si="328"/>
        <v>0</v>
      </c>
      <c r="EY154" s="46" t="b">
        <f t="shared" si="329"/>
        <v>0</v>
      </c>
      <c r="EZ154" s="46" t="b">
        <f t="shared" si="330"/>
        <v>0</v>
      </c>
      <c r="FA154" s="46" t="b">
        <f t="shared" si="331"/>
        <v>0</v>
      </c>
      <c r="FB154" s="46" t="b">
        <f t="shared" si="332"/>
        <v>0</v>
      </c>
      <c r="FC154" s="46" t="str">
        <f t="shared" si="333"/>
        <v/>
      </c>
      <c r="FD154" s="46" t="str">
        <f t="shared" si="334"/>
        <v/>
      </c>
      <c r="FE154" s="46" t="b">
        <f t="shared" si="335"/>
        <v>0</v>
      </c>
      <c r="FF154" s="46" t="str">
        <f t="shared" si="336"/>
        <v/>
      </c>
      <c r="FG154" s="46" t="str">
        <f t="shared" si="337"/>
        <v/>
      </c>
      <c r="FH154" s="46" t="b">
        <f t="shared" si="338"/>
        <v>0</v>
      </c>
      <c r="FI154" s="46" t="str">
        <f t="shared" si="339"/>
        <v/>
      </c>
      <c r="FJ154" s="46" t="str">
        <f t="shared" si="340"/>
        <v/>
      </c>
      <c r="FK154" s="46" t="b">
        <f t="shared" si="341"/>
        <v>0</v>
      </c>
      <c r="FL154" s="46" t="str">
        <f t="shared" si="342"/>
        <v/>
      </c>
      <c r="FM154" s="46" t="str">
        <f t="shared" si="343"/>
        <v/>
      </c>
      <c r="FN154" s="46" t="b">
        <f t="shared" si="344"/>
        <v>0</v>
      </c>
      <c r="FO154" s="46" t="str">
        <f t="shared" si="345"/>
        <v/>
      </c>
      <c r="FP154" s="46" t="str">
        <f t="shared" si="346"/>
        <v/>
      </c>
      <c r="FQ154" s="46" t="b">
        <f t="shared" si="347"/>
        <v>0</v>
      </c>
      <c r="FR154" s="46" t="str">
        <f t="shared" si="348"/>
        <v/>
      </c>
      <c r="FS154" s="46" t="str">
        <f t="shared" si="349"/>
        <v/>
      </c>
      <c r="FT154" s="46" t="b">
        <f t="shared" si="350"/>
        <v>0</v>
      </c>
      <c r="FU154" s="46" t="str">
        <f t="shared" si="351"/>
        <v/>
      </c>
      <c r="FV154" s="46" t="str">
        <f t="shared" si="352"/>
        <v/>
      </c>
      <c r="FW154" s="46" t="b">
        <f t="shared" si="353"/>
        <v>0</v>
      </c>
      <c r="FX154" s="46" t="str">
        <f t="shared" si="354"/>
        <v/>
      </c>
      <c r="FY154" s="46" t="str">
        <f t="shared" si="355"/>
        <v/>
      </c>
      <c r="FZ154" s="46" t="b">
        <f t="shared" si="356"/>
        <v>0</v>
      </c>
      <c r="GA154" s="46" t="str">
        <f t="shared" si="357"/>
        <v/>
      </c>
      <c r="GB154" s="46" t="str">
        <f t="shared" si="358"/>
        <v/>
      </c>
      <c r="GC154" s="46" t="b">
        <f t="shared" si="359"/>
        <v>0</v>
      </c>
      <c r="GD154" s="46" t="str">
        <f t="shared" si="360"/>
        <v/>
      </c>
      <c r="GE154" s="46" t="str">
        <f t="shared" si="361"/>
        <v/>
      </c>
      <c r="GF154" s="46" t="b">
        <f t="shared" si="362"/>
        <v>0</v>
      </c>
      <c r="GG154" s="46" t="b">
        <f t="shared" si="363"/>
        <v>0</v>
      </c>
      <c r="GH154" s="46" t="str">
        <f t="shared" si="364"/>
        <v/>
      </c>
      <c r="GI154" s="46" t="str">
        <f t="shared" si="365"/>
        <v/>
      </c>
      <c r="GJ154" s="46" t="str">
        <f t="shared" si="366"/>
        <v/>
      </c>
      <c r="GK154" s="46" t="b">
        <f t="shared" si="367"/>
        <v>0</v>
      </c>
      <c r="GL154" s="46" t="str">
        <f t="shared" si="368"/>
        <v/>
      </c>
      <c r="GM154" s="46" t="str">
        <f t="shared" si="369"/>
        <v/>
      </c>
      <c r="GN154" s="46" t="str">
        <f t="shared" si="370"/>
        <v/>
      </c>
      <c r="GO154" s="46" t="b">
        <f t="shared" si="371"/>
        <v>0</v>
      </c>
      <c r="GP154" s="46" t="str">
        <f t="shared" si="372"/>
        <v/>
      </c>
      <c r="GQ154" s="46" t="str">
        <f t="shared" si="373"/>
        <v/>
      </c>
      <c r="GR154" s="46" t="b">
        <f t="shared" si="374"/>
        <v>0</v>
      </c>
      <c r="GS154" s="46" t="str">
        <f t="shared" si="375"/>
        <v/>
      </c>
      <c r="GT154" s="46" t="str">
        <f t="shared" si="376"/>
        <v/>
      </c>
      <c r="GU154" s="46" t="b">
        <f t="shared" si="377"/>
        <v>0</v>
      </c>
      <c r="GV154" s="46" t="b">
        <f t="shared" si="378"/>
        <v>0</v>
      </c>
      <c r="GW154" s="46" t="b">
        <f t="shared" si="379"/>
        <v>0</v>
      </c>
      <c r="GX154" s="46" t="b">
        <f t="shared" si="380"/>
        <v>0</v>
      </c>
      <c r="GY154" s="46" t="b">
        <f t="shared" si="381"/>
        <v>0</v>
      </c>
      <c r="GZ154" s="46" t="b">
        <f t="shared" si="382"/>
        <v>0</v>
      </c>
      <c r="HA154" s="46" t="b">
        <f t="shared" si="383"/>
        <v>0</v>
      </c>
      <c r="HB154" s="46" t="b">
        <f t="shared" si="384"/>
        <v>0</v>
      </c>
      <c r="HC154" s="46" t="b">
        <f t="shared" si="385"/>
        <v>0</v>
      </c>
      <c r="HD154" s="46" t="b">
        <f t="shared" si="386"/>
        <v>0</v>
      </c>
      <c r="HE154" s="46" t="b">
        <f t="shared" si="387"/>
        <v>0</v>
      </c>
      <c r="HF154" s="46" t="b">
        <f t="shared" si="388"/>
        <v>0</v>
      </c>
      <c r="HG154" s="46" t="b">
        <f t="shared" si="389"/>
        <v>0</v>
      </c>
      <c r="HH154" s="46" t="b">
        <f t="shared" si="390"/>
        <v>0</v>
      </c>
      <c r="HI154" s="46" t="b">
        <f t="shared" si="391"/>
        <v>0</v>
      </c>
      <c r="HJ154" s="46" t="b">
        <f t="shared" si="392"/>
        <v>0</v>
      </c>
      <c r="HK154" s="46" t="b">
        <f t="shared" si="393"/>
        <v>0</v>
      </c>
      <c r="HL154" s="46" t="b">
        <f t="shared" si="394"/>
        <v>0</v>
      </c>
      <c r="HM154" s="46" t="b">
        <f t="shared" si="395"/>
        <v>0</v>
      </c>
      <c r="HN154" s="46" t="b">
        <f t="shared" si="396"/>
        <v>0</v>
      </c>
      <c r="HO154" s="46" t="b">
        <f t="shared" si="397"/>
        <v>0</v>
      </c>
      <c r="HP154" s="46" t="b">
        <f t="shared" si="398"/>
        <v>0</v>
      </c>
      <c r="HQ154" s="46" t="str">
        <f t="shared" si="399"/>
        <v/>
      </c>
      <c r="HR154" s="46" t="str">
        <f t="shared" si="400"/>
        <v/>
      </c>
      <c r="HS154" s="46" t="str">
        <f t="shared" si="401"/>
        <v/>
      </c>
      <c r="HT154" s="46" t="b">
        <f t="shared" si="402"/>
        <v>0</v>
      </c>
      <c r="HU154" s="46" t="b">
        <f t="shared" si="403"/>
        <v>0</v>
      </c>
      <c r="HV154" s="46" t="b">
        <f t="shared" si="404"/>
        <v>0</v>
      </c>
      <c r="HW154" s="46" t="b">
        <f t="shared" si="405"/>
        <v>0</v>
      </c>
      <c r="HX154" s="46" t="b">
        <f t="shared" si="406"/>
        <v>0</v>
      </c>
      <c r="HY154" s="46" t="b">
        <f t="shared" si="407"/>
        <v>0</v>
      </c>
      <c r="HZ154" s="46" t="b">
        <f t="shared" si="408"/>
        <v>0</v>
      </c>
      <c r="IA154" s="46" t="str">
        <f t="shared" si="409"/>
        <v/>
      </c>
      <c r="IB154" s="46" t="str">
        <f t="shared" si="410"/>
        <v/>
      </c>
      <c r="IC154" s="46" t="str">
        <f t="shared" si="411"/>
        <v/>
      </c>
      <c r="ID154" s="46" t="str">
        <f t="shared" si="412"/>
        <v/>
      </c>
      <c r="IE154" s="46" t="b">
        <f t="shared" si="413"/>
        <v>0</v>
      </c>
      <c r="IF154" s="46" t="str">
        <f t="shared" si="414"/>
        <v/>
      </c>
      <c r="IG154" s="46" t="str">
        <f t="shared" si="415"/>
        <v/>
      </c>
      <c r="IH154" s="46" t="b">
        <f t="shared" si="416"/>
        <v>0</v>
      </c>
      <c r="II154" s="46" t="b">
        <f t="shared" si="417"/>
        <v>0</v>
      </c>
      <c r="IJ154" s="46" t="b">
        <f t="shared" si="418"/>
        <v>0</v>
      </c>
      <c r="IK154" s="46" t="str">
        <f t="shared" si="419"/>
        <v/>
      </c>
      <c r="IL154" s="46" t="str">
        <f t="shared" si="420"/>
        <v/>
      </c>
      <c r="IM154" s="46" t="b">
        <f t="shared" si="421"/>
        <v>0</v>
      </c>
      <c r="IN154" s="46" t="b">
        <f t="shared" si="422"/>
        <v>0</v>
      </c>
      <c r="IO154" s="46" t="b">
        <f t="shared" si="423"/>
        <v>0</v>
      </c>
      <c r="IP154" s="46" t="b">
        <f t="shared" si="424"/>
        <v>0</v>
      </c>
      <c r="IQ154" s="46" t="b">
        <f t="shared" si="425"/>
        <v>0</v>
      </c>
      <c r="IR154" s="46" t="b">
        <f t="shared" si="426"/>
        <v>0</v>
      </c>
      <c r="IS154" s="46" t="b">
        <f t="shared" si="427"/>
        <v>0</v>
      </c>
      <c r="IT154" s="46" t="b">
        <f t="shared" si="428"/>
        <v>0</v>
      </c>
      <c r="IU154" s="46" t="b">
        <f t="shared" si="429"/>
        <v>0</v>
      </c>
      <c r="IV154" s="46" t="b">
        <f t="shared" si="430"/>
        <v>0</v>
      </c>
      <c r="IW154" s="46" t="b">
        <f t="shared" si="431"/>
        <v>0</v>
      </c>
      <c r="IX154" s="46" t="b">
        <f t="shared" si="432"/>
        <v>0</v>
      </c>
      <c r="IY154" s="46" t="b">
        <f t="shared" si="433"/>
        <v>0</v>
      </c>
    </row>
    <row r="155" spans="2:259" x14ac:dyDescent="0.3">
      <c r="B155" s="48">
        <v>143</v>
      </c>
      <c r="C155" s="61" t="str">
        <f t="shared" si="299"/>
        <v/>
      </c>
      <c r="D155" s="53"/>
      <c r="E155" s="52"/>
      <c r="F155" s="112"/>
      <c r="G155" s="52"/>
      <c r="H155" s="53"/>
      <c r="I155" s="52"/>
      <c r="J155" s="52"/>
      <c r="K155" s="53"/>
      <c r="L155" s="55"/>
      <c r="M155" s="108"/>
      <c r="N155" s="56"/>
      <c r="O155" s="52"/>
      <c r="P155" s="52"/>
      <c r="Q155" s="52"/>
      <c r="R155" s="52"/>
      <c r="S155" s="52"/>
      <c r="T155" s="53"/>
      <c r="U155" s="52"/>
      <c r="V155" s="52"/>
      <c r="W155" s="55"/>
      <c r="X155" s="55"/>
      <c r="Y155" s="52"/>
      <c r="Z155" s="55"/>
      <c r="AA155" s="52"/>
      <c r="AB155" s="53"/>
      <c r="AC155" s="53"/>
      <c r="AD155" s="53"/>
      <c r="AE155" s="57"/>
      <c r="AF155" s="113"/>
      <c r="AG155" s="57"/>
      <c r="AH155" s="58"/>
      <c r="AI155" s="58"/>
      <c r="AJ155" s="58"/>
      <c r="AK155" s="114"/>
      <c r="AL155" s="58"/>
      <c r="AM155" s="114"/>
      <c r="AN155" s="58"/>
      <c r="AO155" s="114"/>
      <c r="AP155" s="58"/>
      <c r="AQ155" s="114"/>
      <c r="AR155" s="58"/>
      <c r="AS155" s="114"/>
      <c r="AT155" s="58"/>
      <c r="AU155" s="114"/>
      <c r="AV155" s="58"/>
      <c r="AW155" s="114"/>
      <c r="AX155" s="58"/>
      <c r="AY155" s="114"/>
      <c r="AZ155" s="58"/>
      <c r="BA155" s="114"/>
      <c r="BB155" s="58"/>
      <c r="BC155" s="114"/>
      <c r="BD155" s="58"/>
      <c r="BE155" s="58"/>
      <c r="BF155" s="58"/>
      <c r="BG155" s="59"/>
      <c r="BH155" s="58"/>
      <c r="BI155" s="114"/>
      <c r="BJ155" s="53"/>
      <c r="BK155" s="58"/>
      <c r="BL155" s="114"/>
      <c r="BM155" s="58"/>
      <c r="BN155" s="114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3"/>
      <c r="CL155" s="58"/>
      <c r="CM155" s="58"/>
      <c r="CN155" s="60"/>
      <c r="CO155" s="57"/>
      <c r="CP155" s="58"/>
      <c r="CQ155" s="60"/>
      <c r="CR155" s="57"/>
      <c r="CS155" s="58"/>
      <c r="CT155" s="59"/>
      <c r="CU155" s="58"/>
      <c r="CV155" s="59"/>
      <c r="CW155" s="58"/>
      <c r="CX155" s="59"/>
      <c r="CY155" s="58"/>
      <c r="CZ155" s="58"/>
      <c r="DA155" s="58"/>
      <c r="DB155" s="53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7"/>
      <c r="DO155" s="57"/>
      <c r="DP155" s="57"/>
      <c r="DQ155" s="76" t="str">
        <f t="shared" si="300"/>
        <v/>
      </c>
      <c r="DR155" s="53"/>
      <c r="DS155" s="46" t="b">
        <f t="shared" si="301"/>
        <v>0</v>
      </c>
      <c r="DT155" s="46" t="str">
        <f t="shared" si="302"/>
        <v/>
      </c>
      <c r="DU155" s="46" t="b">
        <f t="shared" si="303"/>
        <v>0</v>
      </c>
      <c r="DV155" s="46" t="b">
        <f t="shared" si="304"/>
        <v>0</v>
      </c>
      <c r="DW155" s="46" t="b">
        <f t="shared" si="305"/>
        <v>0</v>
      </c>
      <c r="DY155" s="46" t="b">
        <f t="shared" si="306"/>
        <v>0</v>
      </c>
      <c r="DZ155" s="46" t="b">
        <f t="shared" si="307"/>
        <v>0</v>
      </c>
      <c r="EB155" s="46" t="b">
        <f t="shared" si="308"/>
        <v>0</v>
      </c>
      <c r="EC155" s="46" t="b">
        <f t="shared" si="309"/>
        <v>0</v>
      </c>
      <c r="ED155" s="46" t="b">
        <f t="shared" si="310"/>
        <v>0</v>
      </c>
      <c r="EE155" s="46" t="b">
        <f t="shared" si="311"/>
        <v>0</v>
      </c>
      <c r="EF155" s="46" t="b">
        <f t="shared" si="312"/>
        <v>0</v>
      </c>
      <c r="EG155" s="46" t="b">
        <f t="shared" si="313"/>
        <v>0</v>
      </c>
      <c r="EH155" s="46" t="b">
        <f t="shared" si="314"/>
        <v>0</v>
      </c>
      <c r="EI155" s="46" t="b">
        <f t="shared" si="315"/>
        <v>0</v>
      </c>
      <c r="EK155" s="46" t="b">
        <f t="shared" si="316"/>
        <v>0</v>
      </c>
      <c r="EL155" s="46" t="b">
        <f t="shared" si="317"/>
        <v>0</v>
      </c>
      <c r="EM155" s="46" t="b">
        <f t="shared" si="318"/>
        <v>0</v>
      </c>
      <c r="EN155" s="46" t="b">
        <f t="shared" si="319"/>
        <v>0</v>
      </c>
      <c r="EO155" s="46" t="b">
        <f t="shared" si="320"/>
        <v>0</v>
      </c>
      <c r="EP155" s="46" t="b">
        <f t="shared" si="321"/>
        <v>0</v>
      </c>
      <c r="EQ155" s="46" t="b">
        <f t="shared" si="322"/>
        <v>0</v>
      </c>
      <c r="ER155" s="46" t="b">
        <f>OR(AA155='Tablas '!$T$4,AA155='Tablas '!$T$7,AA155='Tablas '!$T$8,AA155='Tablas '!$T$11)</f>
        <v>0</v>
      </c>
      <c r="ES155" s="46" t="str">
        <f t="shared" si="323"/>
        <v/>
      </c>
      <c r="ET155" s="46" t="str">
        <f t="shared" si="324"/>
        <v/>
      </c>
      <c r="EU155" s="46" t="str">
        <f t="shared" si="325"/>
        <v/>
      </c>
      <c r="EV155" s="46" t="b">
        <f t="shared" si="326"/>
        <v>0</v>
      </c>
      <c r="EW155" s="46" t="b">
        <f t="shared" si="327"/>
        <v>0</v>
      </c>
      <c r="EX155" s="46" t="b">
        <f t="shared" si="328"/>
        <v>0</v>
      </c>
      <c r="EY155" s="46" t="b">
        <f t="shared" si="329"/>
        <v>0</v>
      </c>
      <c r="EZ155" s="46" t="b">
        <f t="shared" si="330"/>
        <v>0</v>
      </c>
      <c r="FA155" s="46" t="b">
        <f t="shared" si="331"/>
        <v>0</v>
      </c>
      <c r="FB155" s="46" t="b">
        <f t="shared" si="332"/>
        <v>0</v>
      </c>
      <c r="FC155" s="46" t="str">
        <f t="shared" si="333"/>
        <v/>
      </c>
      <c r="FD155" s="46" t="str">
        <f t="shared" si="334"/>
        <v/>
      </c>
      <c r="FE155" s="46" t="b">
        <f t="shared" si="335"/>
        <v>0</v>
      </c>
      <c r="FF155" s="46" t="str">
        <f t="shared" si="336"/>
        <v/>
      </c>
      <c r="FG155" s="46" t="str">
        <f t="shared" si="337"/>
        <v/>
      </c>
      <c r="FH155" s="46" t="b">
        <f t="shared" si="338"/>
        <v>0</v>
      </c>
      <c r="FI155" s="46" t="str">
        <f t="shared" si="339"/>
        <v/>
      </c>
      <c r="FJ155" s="46" t="str">
        <f t="shared" si="340"/>
        <v/>
      </c>
      <c r="FK155" s="46" t="b">
        <f t="shared" si="341"/>
        <v>0</v>
      </c>
      <c r="FL155" s="46" t="str">
        <f t="shared" si="342"/>
        <v/>
      </c>
      <c r="FM155" s="46" t="str">
        <f t="shared" si="343"/>
        <v/>
      </c>
      <c r="FN155" s="46" t="b">
        <f t="shared" si="344"/>
        <v>0</v>
      </c>
      <c r="FO155" s="46" t="str">
        <f t="shared" si="345"/>
        <v/>
      </c>
      <c r="FP155" s="46" t="str">
        <f t="shared" si="346"/>
        <v/>
      </c>
      <c r="FQ155" s="46" t="b">
        <f t="shared" si="347"/>
        <v>0</v>
      </c>
      <c r="FR155" s="46" t="str">
        <f t="shared" si="348"/>
        <v/>
      </c>
      <c r="FS155" s="46" t="str">
        <f t="shared" si="349"/>
        <v/>
      </c>
      <c r="FT155" s="46" t="b">
        <f t="shared" si="350"/>
        <v>0</v>
      </c>
      <c r="FU155" s="46" t="str">
        <f t="shared" si="351"/>
        <v/>
      </c>
      <c r="FV155" s="46" t="str">
        <f t="shared" si="352"/>
        <v/>
      </c>
      <c r="FW155" s="46" t="b">
        <f t="shared" si="353"/>
        <v>0</v>
      </c>
      <c r="FX155" s="46" t="str">
        <f t="shared" si="354"/>
        <v/>
      </c>
      <c r="FY155" s="46" t="str">
        <f t="shared" si="355"/>
        <v/>
      </c>
      <c r="FZ155" s="46" t="b">
        <f t="shared" si="356"/>
        <v>0</v>
      </c>
      <c r="GA155" s="46" t="str">
        <f t="shared" si="357"/>
        <v/>
      </c>
      <c r="GB155" s="46" t="str">
        <f t="shared" si="358"/>
        <v/>
      </c>
      <c r="GC155" s="46" t="b">
        <f t="shared" si="359"/>
        <v>0</v>
      </c>
      <c r="GD155" s="46" t="str">
        <f t="shared" si="360"/>
        <v/>
      </c>
      <c r="GE155" s="46" t="str">
        <f t="shared" si="361"/>
        <v/>
      </c>
      <c r="GF155" s="46" t="b">
        <f t="shared" si="362"/>
        <v>0</v>
      </c>
      <c r="GG155" s="46" t="b">
        <f t="shared" si="363"/>
        <v>0</v>
      </c>
      <c r="GH155" s="46" t="str">
        <f t="shared" si="364"/>
        <v/>
      </c>
      <c r="GI155" s="46" t="str">
        <f t="shared" si="365"/>
        <v/>
      </c>
      <c r="GJ155" s="46" t="str">
        <f t="shared" si="366"/>
        <v/>
      </c>
      <c r="GK155" s="46" t="b">
        <f t="shared" si="367"/>
        <v>0</v>
      </c>
      <c r="GL155" s="46" t="str">
        <f t="shared" si="368"/>
        <v/>
      </c>
      <c r="GM155" s="46" t="str">
        <f t="shared" si="369"/>
        <v/>
      </c>
      <c r="GN155" s="46" t="str">
        <f t="shared" si="370"/>
        <v/>
      </c>
      <c r="GO155" s="46" t="b">
        <f t="shared" si="371"/>
        <v>0</v>
      </c>
      <c r="GP155" s="46" t="str">
        <f t="shared" si="372"/>
        <v/>
      </c>
      <c r="GQ155" s="46" t="str">
        <f t="shared" si="373"/>
        <v/>
      </c>
      <c r="GR155" s="46" t="b">
        <f t="shared" si="374"/>
        <v>0</v>
      </c>
      <c r="GS155" s="46" t="str">
        <f t="shared" si="375"/>
        <v/>
      </c>
      <c r="GT155" s="46" t="str">
        <f t="shared" si="376"/>
        <v/>
      </c>
      <c r="GU155" s="46" t="b">
        <f t="shared" si="377"/>
        <v>0</v>
      </c>
      <c r="GV155" s="46" t="b">
        <f t="shared" si="378"/>
        <v>0</v>
      </c>
      <c r="GW155" s="46" t="b">
        <f t="shared" si="379"/>
        <v>0</v>
      </c>
      <c r="GX155" s="46" t="b">
        <f t="shared" si="380"/>
        <v>0</v>
      </c>
      <c r="GY155" s="46" t="b">
        <f t="shared" si="381"/>
        <v>0</v>
      </c>
      <c r="GZ155" s="46" t="b">
        <f t="shared" si="382"/>
        <v>0</v>
      </c>
      <c r="HA155" s="46" t="b">
        <f t="shared" si="383"/>
        <v>0</v>
      </c>
      <c r="HB155" s="46" t="b">
        <f t="shared" si="384"/>
        <v>0</v>
      </c>
      <c r="HC155" s="46" t="b">
        <f t="shared" si="385"/>
        <v>0</v>
      </c>
      <c r="HD155" s="46" t="b">
        <f t="shared" si="386"/>
        <v>0</v>
      </c>
      <c r="HE155" s="46" t="b">
        <f t="shared" si="387"/>
        <v>0</v>
      </c>
      <c r="HF155" s="46" t="b">
        <f t="shared" si="388"/>
        <v>0</v>
      </c>
      <c r="HG155" s="46" t="b">
        <f t="shared" si="389"/>
        <v>0</v>
      </c>
      <c r="HH155" s="46" t="b">
        <f t="shared" si="390"/>
        <v>0</v>
      </c>
      <c r="HI155" s="46" t="b">
        <f t="shared" si="391"/>
        <v>0</v>
      </c>
      <c r="HJ155" s="46" t="b">
        <f t="shared" si="392"/>
        <v>0</v>
      </c>
      <c r="HK155" s="46" t="b">
        <f t="shared" si="393"/>
        <v>0</v>
      </c>
      <c r="HL155" s="46" t="b">
        <f t="shared" si="394"/>
        <v>0</v>
      </c>
      <c r="HM155" s="46" t="b">
        <f t="shared" si="395"/>
        <v>0</v>
      </c>
      <c r="HN155" s="46" t="b">
        <f t="shared" si="396"/>
        <v>0</v>
      </c>
      <c r="HO155" s="46" t="b">
        <f t="shared" si="397"/>
        <v>0</v>
      </c>
      <c r="HP155" s="46" t="b">
        <f t="shared" si="398"/>
        <v>0</v>
      </c>
      <c r="HQ155" s="46" t="str">
        <f t="shared" si="399"/>
        <v/>
      </c>
      <c r="HR155" s="46" t="str">
        <f t="shared" si="400"/>
        <v/>
      </c>
      <c r="HS155" s="46" t="str">
        <f t="shared" si="401"/>
        <v/>
      </c>
      <c r="HT155" s="46" t="b">
        <f t="shared" si="402"/>
        <v>0</v>
      </c>
      <c r="HU155" s="46" t="b">
        <f t="shared" si="403"/>
        <v>0</v>
      </c>
      <c r="HV155" s="46" t="b">
        <f t="shared" si="404"/>
        <v>0</v>
      </c>
      <c r="HW155" s="46" t="b">
        <f t="shared" si="405"/>
        <v>0</v>
      </c>
      <c r="HX155" s="46" t="b">
        <f t="shared" si="406"/>
        <v>0</v>
      </c>
      <c r="HY155" s="46" t="b">
        <f t="shared" si="407"/>
        <v>0</v>
      </c>
      <c r="HZ155" s="46" t="b">
        <f t="shared" si="408"/>
        <v>0</v>
      </c>
      <c r="IA155" s="46" t="str">
        <f t="shared" si="409"/>
        <v/>
      </c>
      <c r="IB155" s="46" t="str">
        <f t="shared" si="410"/>
        <v/>
      </c>
      <c r="IC155" s="46" t="str">
        <f t="shared" si="411"/>
        <v/>
      </c>
      <c r="ID155" s="46" t="str">
        <f t="shared" si="412"/>
        <v/>
      </c>
      <c r="IE155" s="46" t="b">
        <f t="shared" si="413"/>
        <v>0</v>
      </c>
      <c r="IF155" s="46" t="str">
        <f t="shared" si="414"/>
        <v/>
      </c>
      <c r="IG155" s="46" t="str">
        <f t="shared" si="415"/>
        <v/>
      </c>
      <c r="IH155" s="46" t="b">
        <f t="shared" si="416"/>
        <v>0</v>
      </c>
      <c r="II155" s="46" t="b">
        <f t="shared" si="417"/>
        <v>0</v>
      </c>
      <c r="IJ155" s="46" t="b">
        <f t="shared" si="418"/>
        <v>0</v>
      </c>
      <c r="IK155" s="46" t="str">
        <f t="shared" si="419"/>
        <v/>
      </c>
      <c r="IL155" s="46" t="str">
        <f t="shared" si="420"/>
        <v/>
      </c>
      <c r="IM155" s="46" t="b">
        <f t="shared" si="421"/>
        <v>0</v>
      </c>
      <c r="IN155" s="46" t="b">
        <f t="shared" si="422"/>
        <v>0</v>
      </c>
      <c r="IO155" s="46" t="b">
        <f t="shared" si="423"/>
        <v>0</v>
      </c>
      <c r="IP155" s="46" t="b">
        <f t="shared" si="424"/>
        <v>0</v>
      </c>
      <c r="IQ155" s="46" t="b">
        <f t="shared" si="425"/>
        <v>0</v>
      </c>
      <c r="IR155" s="46" t="b">
        <f t="shared" si="426"/>
        <v>0</v>
      </c>
      <c r="IS155" s="46" t="b">
        <f t="shared" si="427"/>
        <v>0</v>
      </c>
      <c r="IT155" s="46" t="b">
        <f t="shared" si="428"/>
        <v>0</v>
      </c>
      <c r="IU155" s="46" t="b">
        <f t="shared" si="429"/>
        <v>0</v>
      </c>
      <c r="IV155" s="46" t="b">
        <f t="shared" si="430"/>
        <v>0</v>
      </c>
      <c r="IW155" s="46" t="b">
        <f t="shared" si="431"/>
        <v>0</v>
      </c>
      <c r="IX155" s="46" t="b">
        <f t="shared" si="432"/>
        <v>0</v>
      </c>
      <c r="IY155" s="46" t="b">
        <f t="shared" si="433"/>
        <v>0</v>
      </c>
    </row>
    <row r="156" spans="2:259" x14ac:dyDescent="0.3">
      <c r="B156" s="48">
        <v>144</v>
      </c>
      <c r="C156" s="61" t="str">
        <f t="shared" si="299"/>
        <v/>
      </c>
      <c r="D156" s="53"/>
      <c r="E156" s="52"/>
      <c r="F156" s="112"/>
      <c r="G156" s="52"/>
      <c r="H156" s="53"/>
      <c r="I156" s="52"/>
      <c r="J156" s="52"/>
      <c r="K156" s="53"/>
      <c r="L156" s="55"/>
      <c r="M156" s="108"/>
      <c r="N156" s="56"/>
      <c r="O156" s="52"/>
      <c r="P156" s="52"/>
      <c r="Q156" s="52"/>
      <c r="R156" s="52"/>
      <c r="S156" s="52"/>
      <c r="T156" s="53"/>
      <c r="U156" s="52"/>
      <c r="V156" s="52"/>
      <c r="W156" s="55"/>
      <c r="X156" s="55"/>
      <c r="Y156" s="52"/>
      <c r="Z156" s="55"/>
      <c r="AA156" s="52"/>
      <c r="AB156" s="53"/>
      <c r="AC156" s="53"/>
      <c r="AD156" s="53"/>
      <c r="AE156" s="57"/>
      <c r="AF156" s="113"/>
      <c r="AG156" s="57"/>
      <c r="AH156" s="58"/>
      <c r="AI156" s="58"/>
      <c r="AJ156" s="58"/>
      <c r="AK156" s="114"/>
      <c r="AL156" s="58"/>
      <c r="AM156" s="114"/>
      <c r="AN156" s="58"/>
      <c r="AO156" s="114"/>
      <c r="AP156" s="58"/>
      <c r="AQ156" s="114"/>
      <c r="AR156" s="58"/>
      <c r="AS156" s="114"/>
      <c r="AT156" s="58"/>
      <c r="AU156" s="114"/>
      <c r="AV156" s="58"/>
      <c r="AW156" s="114"/>
      <c r="AX156" s="58"/>
      <c r="AY156" s="114"/>
      <c r="AZ156" s="58"/>
      <c r="BA156" s="114"/>
      <c r="BB156" s="58"/>
      <c r="BC156" s="114"/>
      <c r="BD156" s="58"/>
      <c r="BE156" s="58"/>
      <c r="BF156" s="58"/>
      <c r="BG156" s="59"/>
      <c r="BH156" s="58"/>
      <c r="BI156" s="114"/>
      <c r="BJ156" s="53"/>
      <c r="BK156" s="58"/>
      <c r="BL156" s="114"/>
      <c r="BM156" s="58"/>
      <c r="BN156" s="114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3"/>
      <c r="CL156" s="58"/>
      <c r="CM156" s="58"/>
      <c r="CN156" s="60"/>
      <c r="CO156" s="57"/>
      <c r="CP156" s="58"/>
      <c r="CQ156" s="60"/>
      <c r="CR156" s="57"/>
      <c r="CS156" s="58"/>
      <c r="CT156" s="59"/>
      <c r="CU156" s="58"/>
      <c r="CV156" s="59"/>
      <c r="CW156" s="58"/>
      <c r="CX156" s="59"/>
      <c r="CY156" s="58"/>
      <c r="CZ156" s="58"/>
      <c r="DA156" s="58"/>
      <c r="DB156" s="53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7"/>
      <c r="DO156" s="57"/>
      <c r="DP156" s="57"/>
      <c r="DQ156" s="76" t="str">
        <f t="shared" si="300"/>
        <v/>
      </c>
      <c r="DR156" s="53"/>
      <c r="DS156" s="46" t="b">
        <f t="shared" si="301"/>
        <v>0</v>
      </c>
      <c r="DT156" s="46" t="str">
        <f t="shared" si="302"/>
        <v/>
      </c>
      <c r="DU156" s="46" t="b">
        <f t="shared" si="303"/>
        <v>0</v>
      </c>
      <c r="DV156" s="46" t="b">
        <f t="shared" si="304"/>
        <v>0</v>
      </c>
      <c r="DW156" s="46" t="b">
        <f t="shared" si="305"/>
        <v>0</v>
      </c>
      <c r="DY156" s="46" t="b">
        <f t="shared" si="306"/>
        <v>0</v>
      </c>
      <c r="DZ156" s="46" t="b">
        <f t="shared" si="307"/>
        <v>0</v>
      </c>
      <c r="EB156" s="46" t="b">
        <f t="shared" si="308"/>
        <v>0</v>
      </c>
      <c r="EC156" s="46" t="b">
        <f t="shared" si="309"/>
        <v>0</v>
      </c>
      <c r="ED156" s="46" t="b">
        <f t="shared" si="310"/>
        <v>0</v>
      </c>
      <c r="EE156" s="46" t="b">
        <f t="shared" si="311"/>
        <v>0</v>
      </c>
      <c r="EF156" s="46" t="b">
        <f t="shared" si="312"/>
        <v>0</v>
      </c>
      <c r="EG156" s="46" t="b">
        <f t="shared" si="313"/>
        <v>0</v>
      </c>
      <c r="EH156" s="46" t="b">
        <f t="shared" si="314"/>
        <v>0</v>
      </c>
      <c r="EI156" s="46" t="b">
        <f t="shared" si="315"/>
        <v>0</v>
      </c>
      <c r="EK156" s="46" t="b">
        <f t="shared" si="316"/>
        <v>0</v>
      </c>
      <c r="EL156" s="46" t="b">
        <f t="shared" si="317"/>
        <v>0</v>
      </c>
      <c r="EM156" s="46" t="b">
        <f t="shared" si="318"/>
        <v>0</v>
      </c>
      <c r="EN156" s="46" t="b">
        <f t="shared" si="319"/>
        <v>0</v>
      </c>
      <c r="EO156" s="46" t="b">
        <f t="shared" si="320"/>
        <v>0</v>
      </c>
      <c r="EP156" s="46" t="b">
        <f t="shared" si="321"/>
        <v>0</v>
      </c>
      <c r="EQ156" s="46" t="b">
        <f t="shared" si="322"/>
        <v>0</v>
      </c>
      <c r="ER156" s="46" t="b">
        <f>OR(AA156='Tablas '!$T$4,AA156='Tablas '!$T$7,AA156='Tablas '!$T$8,AA156='Tablas '!$T$11)</f>
        <v>0</v>
      </c>
      <c r="ES156" s="46" t="str">
        <f t="shared" si="323"/>
        <v/>
      </c>
      <c r="ET156" s="46" t="str">
        <f t="shared" si="324"/>
        <v/>
      </c>
      <c r="EU156" s="46" t="str">
        <f t="shared" si="325"/>
        <v/>
      </c>
      <c r="EV156" s="46" t="b">
        <f t="shared" si="326"/>
        <v>0</v>
      </c>
      <c r="EW156" s="46" t="b">
        <f t="shared" si="327"/>
        <v>0</v>
      </c>
      <c r="EX156" s="46" t="b">
        <f t="shared" si="328"/>
        <v>0</v>
      </c>
      <c r="EY156" s="46" t="b">
        <f t="shared" si="329"/>
        <v>0</v>
      </c>
      <c r="EZ156" s="46" t="b">
        <f t="shared" si="330"/>
        <v>0</v>
      </c>
      <c r="FA156" s="46" t="b">
        <f t="shared" si="331"/>
        <v>0</v>
      </c>
      <c r="FB156" s="46" t="b">
        <f t="shared" si="332"/>
        <v>0</v>
      </c>
      <c r="FC156" s="46" t="str">
        <f t="shared" si="333"/>
        <v/>
      </c>
      <c r="FD156" s="46" t="str">
        <f t="shared" si="334"/>
        <v/>
      </c>
      <c r="FE156" s="46" t="b">
        <f t="shared" si="335"/>
        <v>0</v>
      </c>
      <c r="FF156" s="46" t="str">
        <f t="shared" si="336"/>
        <v/>
      </c>
      <c r="FG156" s="46" t="str">
        <f t="shared" si="337"/>
        <v/>
      </c>
      <c r="FH156" s="46" t="b">
        <f t="shared" si="338"/>
        <v>0</v>
      </c>
      <c r="FI156" s="46" t="str">
        <f t="shared" si="339"/>
        <v/>
      </c>
      <c r="FJ156" s="46" t="str">
        <f t="shared" si="340"/>
        <v/>
      </c>
      <c r="FK156" s="46" t="b">
        <f t="shared" si="341"/>
        <v>0</v>
      </c>
      <c r="FL156" s="46" t="str">
        <f t="shared" si="342"/>
        <v/>
      </c>
      <c r="FM156" s="46" t="str">
        <f t="shared" si="343"/>
        <v/>
      </c>
      <c r="FN156" s="46" t="b">
        <f t="shared" si="344"/>
        <v>0</v>
      </c>
      <c r="FO156" s="46" t="str">
        <f t="shared" si="345"/>
        <v/>
      </c>
      <c r="FP156" s="46" t="str">
        <f t="shared" si="346"/>
        <v/>
      </c>
      <c r="FQ156" s="46" t="b">
        <f t="shared" si="347"/>
        <v>0</v>
      </c>
      <c r="FR156" s="46" t="str">
        <f t="shared" si="348"/>
        <v/>
      </c>
      <c r="FS156" s="46" t="str">
        <f t="shared" si="349"/>
        <v/>
      </c>
      <c r="FT156" s="46" t="b">
        <f t="shared" si="350"/>
        <v>0</v>
      </c>
      <c r="FU156" s="46" t="str">
        <f t="shared" si="351"/>
        <v/>
      </c>
      <c r="FV156" s="46" t="str">
        <f t="shared" si="352"/>
        <v/>
      </c>
      <c r="FW156" s="46" t="b">
        <f t="shared" si="353"/>
        <v>0</v>
      </c>
      <c r="FX156" s="46" t="str">
        <f t="shared" si="354"/>
        <v/>
      </c>
      <c r="FY156" s="46" t="str">
        <f t="shared" si="355"/>
        <v/>
      </c>
      <c r="FZ156" s="46" t="b">
        <f t="shared" si="356"/>
        <v>0</v>
      </c>
      <c r="GA156" s="46" t="str">
        <f t="shared" si="357"/>
        <v/>
      </c>
      <c r="GB156" s="46" t="str">
        <f t="shared" si="358"/>
        <v/>
      </c>
      <c r="GC156" s="46" t="b">
        <f t="shared" si="359"/>
        <v>0</v>
      </c>
      <c r="GD156" s="46" t="str">
        <f t="shared" si="360"/>
        <v/>
      </c>
      <c r="GE156" s="46" t="str">
        <f t="shared" si="361"/>
        <v/>
      </c>
      <c r="GF156" s="46" t="b">
        <f t="shared" si="362"/>
        <v>0</v>
      </c>
      <c r="GG156" s="46" t="b">
        <f t="shared" si="363"/>
        <v>0</v>
      </c>
      <c r="GH156" s="46" t="str">
        <f t="shared" si="364"/>
        <v/>
      </c>
      <c r="GI156" s="46" t="str">
        <f t="shared" si="365"/>
        <v/>
      </c>
      <c r="GJ156" s="46" t="str">
        <f t="shared" si="366"/>
        <v/>
      </c>
      <c r="GK156" s="46" t="b">
        <f t="shared" si="367"/>
        <v>0</v>
      </c>
      <c r="GL156" s="46" t="str">
        <f t="shared" si="368"/>
        <v/>
      </c>
      <c r="GM156" s="46" t="str">
        <f t="shared" si="369"/>
        <v/>
      </c>
      <c r="GN156" s="46" t="str">
        <f t="shared" si="370"/>
        <v/>
      </c>
      <c r="GO156" s="46" t="b">
        <f t="shared" si="371"/>
        <v>0</v>
      </c>
      <c r="GP156" s="46" t="str">
        <f t="shared" si="372"/>
        <v/>
      </c>
      <c r="GQ156" s="46" t="str">
        <f t="shared" si="373"/>
        <v/>
      </c>
      <c r="GR156" s="46" t="b">
        <f t="shared" si="374"/>
        <v>0</v>
      </c>
      <c r="GS156" s="46" t="str">
        <f t="shared" si="375"/>
        <v/>
      </c>
      <c r="GT156" s="46" t="str">
        <f t="shared" si="376"/>
        <v/>
      </c>
      <c r="GU156" s="46" t="b">
        <f t="shared" si="377"/>
        <v>0</v>
      </c>
      <c r="GV156" s="46" t="b">
        <f t="shared" si="378"/>
        <v>0</v>
      </c>
      <c r="GW156" s="46" t="b">
        <f t="shared" si="379"/>
        <v>0</v>
      </c>
      <c r="GX156" s="46" t="b">
        <f t="shared" si="380"/>
        <v>0</v>
      </c>
      <c r="GY156" s="46" t="b">
        <f t="shared" si="381"/>
        <v>0</v>
      </c>
      <c r="GZ156" s="46" t="b">
        <f t="shared" si="382"/>
        <v>0</v>
      </c>
      <c r="HA156" s="46" t="b">
        <f t="shared" si="383"/>
        <v>0</v>
      </c>
      <c r="HB156" s="46" t="b">
        <f t="shared" si="384"/>
        <v>0</v>
      </c>
      <c r="HC156" s="46" t="b">
        <f t="shared" si="385"/>
        <v>0</v>
      </c>
      <c r="HD156" s="46" t="b">
        <f t="shared" si="386"/>
        <v>0</v>
      </c>
      <c r="HE156" s="46" t="b">
        <f t="shared" si="387"/>
        <v>0</v>
      </c>
      <c r="HF156" s="46" t="b">
        <f t="shared" si="388"/>
        <v>0</v>
      </c>
      <c r="HG156" s="46" t="b">
        <f t="shared" si="389"/>
        <v>0</v>
      </c>
      <c r="HH156" s="46" t="b">
        <f t="shared" si="390"/>
        <v>0</v>
      </c>
      <c r="HI156" s="46" t="b">
        <f t="shared" si="391"/>
        <v>0</v>
      </c>
      <c r="HJ156" s="46" t="b">
        <f t="shared" si="392"/>
        <v>0</v>
      </c>
      <c r="HK156" s="46" t="b">
        <f t="shared" si="393"/>
        <v>0</v>
      </c>
      <c r="HL156" s="46" t="b">
        <f t="shared" si="394"/>
        <v>0</v>
      </c>
      <c r="HM156" s="46" t="b">
        <f t="shared" si="395"/>
        <v>0</v>
      </c>
      <c r="HN156" s="46" t="b">
        <f t="shared" si="396"/>
        <v>0</v>
      </c>
      <c r="HO156" s="46" t="b">
        <f t="shared" si="397"/>
        <v>0</v>
      </c>
      <c r="HP156" s="46" t="b">
        <f t="shared" si="398"/>
        <v>0</v>
      </c>
      <c r="HQ156" s="46" t="str">
        <f t="shared" si="399"/>
        <v/>
      </c>
      <c r="HR156" s="46" t="str">
        <f t="shared" si="400"/>
        <v/>
      </c>
      <c r="HS156" s="46" t="str">
        <f t="shared" si="401"/>
        <v/>
      </c>
      <c r="HT156" s="46" t="b">
        <f t="shared" si="402"/>
        <v>0</v>
      </c>
      <c r="HU156" s="46" t="b">
        <f t="shared" si="403"/>
        <v>0</v>
      </c>
      <c r="HV156" s="46" t="b">
        <f t="shared" si="404"/>
        <v>0</v>
      </c>
      <c r="HW156" s="46" t="b">
        <f t="shared" si="405"/>
        <v>0</v>
      </c>
      <c r="HX156" s="46" t="b">
        <f t="shared" si="406"/>
        <v>0</v>
      </c>
      <c r="HY156" s="46" t="b">
        <f t="shared" si="407"/>
        <v>0</v>
      </c>
      <c r="HZ156" s="46" t="b">
        <f t="shared" si="408"/>
        <v>0</v>
      </c>
      <c r="IA156" s="46" t="str">
        <f t="shared" si="409"/>
        <v/>
      </c>
      <c r="IB156" s="46" t="str">
        <f t="shared" si="410"/>
        <v/>
      </c>
      <c r="IC156" s="46" t="str">
        <f t="shared" si="411"/>
        <v/>
      </c>
      <c r="ID156" s="46" t="str">
        <f t="shared" si="412"/>
        <v/>
      </c>
      <c r="IE156" s="46" t="b">
        <f t="shared" si="413"/>
        <v>0</v>
      </c>
      <c r="IF156" s="46" t="str">
        <f t="shared" si="414"/>
        <v/>
      </c>
      <c r="IG156" s="46" t="str">
        <f t="shared" si="415"/>
        <v/>
      </c>
      <c r="IH156" s="46" t="b">
        <f t="shared" si="416"/>
        <v>0</v>
      </c>
      <c r="II156" s="46" t="b">
        <f t="shared" si="417"/>
        <v>0</v>
      </c>
      <c r="IJ156" s="46" t="b">
        <f t="shared" si="418"/>
        <v>0</v>
      </c>
      <c r="IK156" s="46" t="str">
        <f t="shared" si="419"/>
        <v/>
      </c>
      <c r="IL156" s="46" t="str">
        <f t="shared" si="420"/>
        <v/>
      </c>
      <c r="IM156" s="46" t="b">
        <f t="shared" si="421"/>
        <v>0</v>
      </c>
      <c r="IN156" s="46" t="b">
        <f t="shared" si="422"/>
        <v>0</v>
      </c>
      <c r="IO156" s="46" t="b">
        <f t="shared" si="423"/>
        <v>0</v>
      </c>
      <c r="IP156" s="46" t="b">
        <f t="shared" si="424"/>
        <v>0</v>
      </c>
      <c r="IQ156" s="46" t="b">
        <f t="shared" si="425"/>
        <v>0</v>
      </c>
      <c r="IR156" s="46" t="b">
        <f t="shared" si="426"/>
        <v>0</v>
      </c>
      <c r="IS156" s="46" t="b">
        <f t="shared" si="427"/>
        <v>0</v>
      </c>
      <c r="IT156" s="46" t="b">
        <f t="shared" si="428"/>
        <v>0</v>
      </c>
      <c r="IU156" s="46" t="b">
        <f t="shared" si="429"/>
        <v>0</v>
      </c>
      <c r="IV156" s="46" t="b">
        <f t="shared" si="430"/>
        <v>0</v>
      </c>
      <c r="IW156" s="46" t="b">
        <f t="shared" si="431"/>
        <v>0</v>
      </c>
      <c r="IX156" s="46" t="b">
        <f t="shared" si="432"/>
        <v>0</v>
      </c>
      <c r="IY156" s="46" t="b">
        <f t="shared" si="433"/>
        <v>0</v>
      </c>
    </row>
    <row r="157" spans="2:259" x14ac:dyDescent="0.3">
      <c r="B157" s="48">
        <v>145</v>
      </c>
      <c r="C157" s="61" t="str">
        <f t="shared" si="299"/>
        <v/>
      </c>
      <c r="D157" s="53"/>
      <c r="E157" s="52"/>
      <c r="F157" s="112"/>
      <c r="G157" s="52"/>
      <c r="H157" s="53"/>
      <c r="I157" s="52"/>
      <c r="J157" s="52"/>
      <c r="K157" s="53"/>
      <c r="L157" s="55"/>
      <c r="M157" s="108"/>
      <c r="N157" s="56"/>
      <c r="O157" s="52"/>
      <c r="P157" s="52"/>
      <c r="Q157" s="52"/>
      <c r="R157" s="52"/>
      <c r="S157" s="52"/>
      <c r="T157" s="53"/>
      <c r="U157" s="52"/>
      <c r="V157" s="52"/>
      <c r="W157" s="55"/>
      <c r="X157" s="55"/>
      <c r="Y157" s="52"/>
      <c r="Z157" s="55"/>
      <c r="AA157" s="52"/>
      <c r="AB157" s="53"/>
      <c r="AC157" s="53"/>
      <c r="AD157" s="53"/>
      <c r="AE157" s="57"/>
      <c r="AF157" s="113"/>
      <c r="AG157" s="57"/>
      <c r="AH157" s="58"/>
      <c r="AI157" s="58"/>
      <c r="AJ157" s="58"/>
      <c r="AK157" s="114"/>
      <c r="AL157" s="58"/>
      <c r="AM157" s="114"/>
      <c r="AN157" s="58"/>
      <c r="AO157" s="114"/>
      <c r="AP157" s="58"/>
      <c r="AQ157" s="114"/>
      <c r="AR157" s="58"/>
      <c r="AS157" s="114"/>
      <c r="AT157" s="58"/>
      <c r="AU157" s="114"/>
      <c r="AV157" s="58"/>
      <c r="AW157" s="114"/>
      <c r="AX157" s="58"/>
      <c r="AY157" s="114"/>
      <c r="AZ157" s="58"/>
      <c r="BA157" s="114"/>
      <c r="BB157" s="58"/>
      <c r="BC157" s="114"/>
      <c r="BD157" s="58"/>
      <c r="BE157" s="58"/>
      <c r="BF157" s="58"/>
      <c r="BG157" s="59"/>
      <c r="BH157" s="58"/>
      <c r="BI157" s="114"/>
      <c r="BJ157" s="53"/>
      <c r="BK157" s="58"/>
      <c r="BL157" s="114"/>
      <c r="BM157" s="58"/>
      <c r="BN157" s="114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3"/>
      <c r="CL157" s="58"/>
      <c r="CM157" s="58"/>
      <c r="CN157" s="60"/>
      <c r="CO157" s="57"/>
      <c r="CP157" s="58"/>
      <c r="CQ157" s="60"/>
      <c r="CR157" s="57"/>
      <c r="CS157" s="58"/>
      <c r="CT157" s="59"/>
      <c r="CU157" s="58"/>
      <c r="CV157" s="59"/>
      <c r="CW157" s="58"/>
      <c r="CX157" s="59"/>
      <c r="CY157" s="58"/>
      <c r="CZ157" s="58"/>
      <c r="DA157" s="58"/>
      <c r="DB157" s="53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7"/>
      <c r="DO157" s="57"/>
      <c r="DP157" s="57"/>
      <c r="DQ157" s="76" t="str">
        <f t="shared" si="300"/>
        <v/>
      </c>
      <c r="DR157" s="53"/>
      <c r="DS157" s="46" t="b">
        <f t="shared" si="301"/>
        <v>0</v>
      </c>
      <c r="DT157" s="46" t="str">
        <f t="shared" si="302"/>
        <v/>
      </c>
      <c r="DU157" s="46" t="b">
        <f t="shared" si="303"/>
        <v>0</v>
      </c>
      <c r="DV157" s="46" t="b">
        <f t="shared" si="304"/>
        <v>0</v>
      </c>
      <c r="DW157" s="46" t="b">
        <f t="shared" si="305"/>
        <v>0</v>
      </c>
      <c r="DY157" s="46" t="b">
        <f t="shared" si="306"/>
        <v>0</v>
      </c>
      <c r="DZ157" s="46" t="b">
        <f t="shared" si="307"/>
        <v>0</v>
      </c>
      <c r="EB157" s="46" t="b">
        <f t="shared" si="308"/>
        <v>0</v>
      </c>
      <c r="EC157" s="46" t="b">
        <f t="shared" si="309"/>
        <v>0</v>
      </c>
      <c r="ED157" s="46" t="b">
        <f t="shared" si="310"/>
        <v>0</v>
      </c>
      <c r="EE157" s="46" t="b">
        <f t="shared" si="311"/>
        <v>0</v>
      </c>
      <c r="EF157" s="46" t="b">
        <f t="shared" si="312"/>
        <v>0</v>
      </c>
      <c r="EG157" s="46" t="b">
        <f t="shared" si="313"/>
        <v>0</v>
      </c>
      <c r="EH157" s="46" t="b">
        <f t="shared" si="314"/>
        <v>0</v>
      </c>
      <c r="EI157" s="46" t="b">
        <f t="shared" si="315"/>
        <v>0</v>
      </c>
      <c r="EK157" s="46" t="b">
        <f t="shared" si="316"/>
        <v>0</v>
      </c>
      <c r="EL157" s="46" t="b">
        <f t="shared" si="317"/>
        <v>0</v>
      </c>
      <c r="EM157" s="46" t="b">
        <f t="shared" si="318"/>
        <v>0</v>
      </c>
      <c r="EN157" s="46" t="b">
        <f t="shared" si="319"/>
        <v>0</v>
      </c>
      <c r="EO157" s="46" t="b">
        <f t="shared" si="320"/>
        <v>0</v>
      </c>
      <c r="EP157" s="46" t="b">
        <f t="shared" si="321"/>
        <v>0</v>
      </c>
      <c r="EQ157" s="46" t="b">
        <f t="shared" si="322"/>
        <v>0</v>
      </c>
      <c r="ER157" s="46" t="b">
        <f>OR(AA157='Tablas '!$T$4,AA157='Tablas '!$T$7,AA157='Tablas '!$T$8,AA157='Tablas '!$T$11)</f>
        <v>0</v>
      </c>
      <c r="ES157" s="46" t="str">
        <f t="shared" si="323"/>
        <v/>
      </c>
      <c r="ET157" s="46" t="str">
        <f t="shared" si="324"/>
        <v/>
      </c>
      <c r="EU157" s="46" t="str">
        <f t="shared" si="325"/>
        <v/>
      </c>
      <c r="EV157" s="46" t="b">
        <f t="shared" si="326"/>
        <v>0</v>
      </c>
      <c r="EW157" s="46" t="b">
        <f t="shared" si="327"/>
        <v>0</v>
      </c>
      <c r="EX157" s="46" t="b">
        <f t="shared" si="328"/>
        <v>0</v>
      </c>
      <c r="EY157" s="46" t="b">
        <f t="shared" si="329"/>
        <v>0</v>
      </c>
      <c r="EZ157" s="46" t="b">
        <f t="shared" si="330"/>
        <v>0</v>
      </c>
      <c r="FA157" s="46" t="b">
        <f t="shared" si="331"/>
        <v>0</v>
      </c>
      <c r="FB157" s="46" t="b">
        <f t="shared" si="332"/>
        <v>0</v>
      </c>
      <c r="FC157" s="46" t="str">
        <f t="shared" si="333"/>
        <v/>
      </c>
      <c r="FD157" s="46" t="str">
        <f t="shared" si="334"/>
        <v/>
      </c>
      <c r="FE157" s="46" t="b">
        <f t="shared" si="335"/>
        <v>0</v>
      </c>
      <c r="FF157" s="46" t="str">
        <f t="shared" si="336"/>
        <v/>
      </c>
      <c r="FG157" s="46" t="str">
        <f t="shared" si="337"/>
        <v/>
      </c>
      <c r="FH157" s="46" t="b">
        <f t="shared" si="338"/>
        <v>0</v>
      </c>
      <c r="FI157" s="46" t="str">
        <f t="shared" si="339"/>
        <v/>
      </c>
      <c r="FJ157" s="46" t="str">
        <f t="shared" si="340"/>
        <v/>
      </c>
      <c r="FK157" s="46" t="b">
        <f t="shared" si="341"/>
        <v>0</v>
      </c>
      <c r="FL157" s="46" t="str">
        <f t="shared" si="342"/>
        <v/>
      </c>
      <c r="FM157" s="46" t="str">
        <f t="shared" si="343"/>
        <v/>
      </c>
      <c r="FN157" s="46" t="b">
        <f t="shared" si="344"/>
        <v>0</v>
      </c>
      <c r="FO157" s="46" t="str">
        <f t="shared" si="345"/>
        <v/>
      </c>
      <c r="FP157" s="46" t="str">
        <f t="shared" si="346"/>
        <v/>
      </c>
      <c r="FQ157" s="46" t="b">
        <f t="shared" si="347"/>
        <v>0</v>
      </c>
      <c r="FR157" s="46" t="str">
        <f t="shared" si="348"/>
        <v/>
      </c>
      <c r="FS157" s="46" t="str">
        <f t="shared" si="349"/>
        <v/>
      </c>
      <c r="FT157" s="46" t="b">
        <f t="shared" si="350"/>
        <v>0</v>
      </c>
      <c r="FU157" s="46" t="str">
        <f t="shared" si="351"/>
        <v/>
      </c>
      <c r="FV157" s="46" t="str">
        <f t="shared" si="352"/>
        <v/>
      </c>
      <c r="FW157" s="46" t="b">
        <f t="shared" si="353"/>
        <v>0</v>
      </c>
      <c r="FX157" s="46" t="str">
        <f t="shared" si="354"/>
        <v/>
      </c>
      <c r="FY157" s="46" t="str">
        <f t="shared" si="355"/>
        <v/>
      </c>
      <c r="FZ157" s="46" t="b">
        <f t="shared" si="356"/>
        <v>0</v>
      </c>
      <c r="GA157" s="46" t="str">
        <f t="shared" si="357"/>
        <v/>
      </c>
      <c r="GB157" s="46" t="str">
        <f t="shared" si="358"/>
        <v/>
      </c>
      <c r="GC157" s="46" t="b">
        <f t="shared" si="359"/>
        <v>0</v>
      </c>
      <c r="GD157" s="46" t="str">
        <f t="shared" si="360"/>
        <v/>
      </c>
      <c r="GE157" s="46" t="str">
        <f t="shared" si="361"/>
        <v/>
      </c>
      <c r="GF157" s="46" t="b">
        <f t="shared" si="362"/>
        <v>0</v>
      </c>
      <c r="GG157" s="46" t="b">
        <f t="shared" si="363"/>
        <v>0</v>
      </c>
      <c r="GH157" s="46" t="str">
        <f t="shared" si="364"/>
        <v/>
      </c>
      <c r="GI157" s="46" t="str">
        <f t="shared" si="365"/>
        <v/>
      </c>
      <c r="GJ157" s="46" t="str">
        <f t="shared" si="366"/>
        <v/>
      </c>
      <c r="GK157" s="46" t="b">
        <f t="shared" si="367"/>
        <v>0</v>
      </c>
      <c r="GL157" s="46" t="str">
        <f t="shared" si="368"/>
        <v/>
      </c>
      <c r="GM157" s="46" t="str">
        <f t="shared" si="369"/>
        <v/>
      </c>
      <c r="GN157" s="46" t="str">
        <f t="shared" si="370"/>
        <v/>
      </c>
      <c r="GO157" s="46" t="b">
        <f t="shared" si="371"/>
        <v>0</v>
      </c>
      <c r="GP157" s="46" t="str">
        <f t="shared" si="372"/>
        <v/>
      </c>
      <c r="GQ157" s="46" t="str">
        <f t="shared" si="373"/>
        <v/>
      </c>
      <c r="GR157" s="46" t="b">
        <f t="shared" si="374"/>
        <v>0</v>
      </c>
      <c r="GS157" s="46" t="str">
        <f t="shared" si="375"/>
        <v/>
      </c>
      <c r="GT157" s="46" t="str">
        <f t="shared" si="376"/>
        <v/>
      </c>
      <c r="GU157" s="46" t="b">
        <f t="shared" si="377"/>
        <v>0</v>
      </c>
      <c r="GV157" s="46" t="b">
        <f t="shared" si="378"/>
        <v>0</v>
      </c>
      <c r="GW157" s="46" t="b">
        <f t="shared" si="379"/>
        <v>0</v>
      </c>
      <c r="GX157" s="46" t="b">
        <f t="shared" si="380"/>
        <v>0</v>
      </c>
      <c r="GY157" s="46" t="b">
        <f t="shared" si="381"/>
        <v>0</v>
      </c>
      <c r="GZ157" s="46" t="b">
        <f t="shared" si="382"/>
        <v>0</v>
      </c>
      <c r="HA157" s="46" t="b">
        <f t="shared" si="383"/>
        <v>0</v>
      </c>
      <c r="HB157" s="46" t="b">
        <f t="shared" si="384"/>
        <v>0</v>
      </c>
      <c r="HC157" s="46" t="b">
        <f t="shared" si="385"/>
        <v>0</v>
      </c>
      <c r="HD157" s="46" t="b">
        <f t="shared" si="386"/>
        <v>0</v>
      </c>
      <c r="HE157" s="46" t="b">
        <f t="shared" si="387"/>
        <v>0</v>
      </c>
      <c r="HF157" s="46" t="b">
        <f t="shared" si="388"/>
        <v>0</v>
      </c>
      <c r="HG157" s="46" t="b">
        <f t="shared" si="389"/>
        <v>0</v>
      </c>
      <c r="HH157" s="46" t="b">
        <f t="shared" si="390"/>
        <v>0</v>
      </c>
      <c r="HI157" s="46" t="b">
        <f t="shared" si="391"/>
        <v>0</v>
      </c>
      <c r="HJ157" s="46" t="b">
        <f t="shared" si="392"/>
        <v>0</v>
      </c>
      <c r="HK157" s="46" t="b">
        <f t="shared" si="393"/>
        <v>0</v>
      </c>
      <c r="HL157" s="46" t="b">
        <f t="shared" si="394"/>
        <v>0</v>
      </c>
      <c r="HM157" s="46" t="b">
        <f t="shared" si="395"/>
        <v>0</v>
      </c>
      <c r="HN157" s="46" t="b">
        <f t="shared" si="396"/>
        <v>0</v>
      </c>
      <c r="HO157" s="46" t="b">
        <f t="shared" si="397"/>
        <v>0</v>
      </c>
      <c r="HP157" s="46" t="b">
        <f t="shared" si="398"/>
        <v>0</v>
      </c>
      <c r="HQ157" s="46" t="str">
        <f t="shared" si="399"/>
        <v/>
      </c>
      <c r="HR157" s="46" t="str">
        <f t="shared" si="400"/>
        <v/>
      </c>
      <c r="HS157" s="46" t="str">
        <f t="shared" si="401"/>
        <v/>
      </c>
      <c r="HT157" s="46" t="b">
        <f t="shared" si="402"/>
        <v>0</v>
      </c>
      <c r="HU157" s="46" t="b">
        <f t="shared" si="403"/>
        <v>0</v>
      </c>
      <c r="HV157" s="46" t="b">
        <f t="shared" si="404"/>
        <v>0</v>
      </c>
      <c r="HW157" s="46" t="b">
        <f t="shared" si="405"/>
        <v>0</v>
      </c>
      <c r="HX157" s="46" t="b">
        <f t="shared" si="406"/>
        <v>0</v>
      </c>
      <c r="HY157" s="46" t="b">
        <f t="shared" si="407"/>
        <v>0</v>
      </c>
      <c r="HZ157" s="46" t="b">
        <f t="shared" si="408"/>
        <v>0</v>
      </c>
      <c r="IA157" s="46" t="str">
        <f t="shared" si="409"/>
        <v/>
      </c>
      <c r="IB157" s="46" t="str">
        <f t="shared" si="410"/>
        <v/>
      </c>
      <c r="IC157" s="46" t="str">
        <f t="shared" si="411"/>
        <v/>
      </c>
      <c r="ID157" s="46" t="str">
        <f t="shared" si="412"/>
        <v/>
      </c>
      <c r="IE157" s="46" t="b">
        <f t="shared" si="413"/>
        <v>0</v>
      </c>
      <c r="IF157" s="46" t="str">
        <f t="shared" si="414"/>
        <v/>
      </c>
      <c r="IG157" s="46" t="str">
        <f t="shared" si="415"/>
        <v/>
      </c>
      <c r="IH157" s="46" t="b">
        <f t="shared" si="416"/>
        <v>0</v>
      </c>
      <c r="II157" s="46" t="b">
        <f t="shared" si="417"/>
        <v>0</v>
      </c>
      <c r="IJ157" s="46" t="b">
        <f t="shared" si="418"/>
        <v>0</v>
      </c>
      <c r="IK157" s="46" t="str">
        <f t="shared" si="419"/>
        <v/>
      </c>
      <c r="IL157" s="46" t="str">
        <f t="shared" si="420"/>
        <v/>
      </c>
      <c r="IM157" s="46" t="b">
        <f t="shared" si="421"/>
        <v>0</v>
      </c>
      <c r="IN157" s="46" t="b">
        <f t="shared" si="422"/>
        <v>0</v>
      </c>
      <c r="IO157" s="46" t="b">
        <f t="shared" si="423"/>
        <v>0</v>
      </c>
      <c r="IP157" s="46" t="b">
        <f t="shared" si="424"/>
        <v>0</v>
      </c>
      <c r="IQ157" s="46" t="b">
        <f t="shared" si="425"/>
        <v>0</v>
      </c>
      <c r="IR157" s="46" t="b">
        <f t="shared" si="426"/>
        <v>0</v>
      </c>
      <c r="IS157" s="46" t="b">
        <f t="shared" si="427"/>
        <v>0</v>
      </c>
      <c r="IT157" s="46" t="b">
        <f t="shared" si="428"/>
        <v>0</v>
      </c>
      <c r="IU157" s="46" t="b">
        <f t="shared" si="429"/>
        <v>0</v>
      </c>
      <c r="IV157" s="46" t="b">
        <f t="shared" si="430"/>
        <v>0</v>
      </c>
      <c r="IW157" s="46" t="b">
        <f t="shared" si="431"/>
        <v>0</v>
      </c>
      <c r="IX157" s="46" t="b">
        <f t="shared" si="432"/>
        <v>0</v>
      </c>
      <c r="IY157" s="46" t="b">
        <f t="shared" si="433"/>
        <v>0</v>
      </c>
    </row>
    <row r="158" spans="2:259" x14ac:dyDescent="0.3">
      <c r="B158" s="48">
        <v>146</v>
      </c>
      <c r="C158" s="61" t="str">
        <f t="shared" si="299"/>
        <v/>
      </c>
      <c r="D158" s="53"/>
      <c r="E158" s="52"/>
      <c r="F158" s="112"/>
      <c r="G158" s="52"/>
      <c r="H158" s="53"/>
      <c r="I158" s="52"/>
      <c r="J158" s="52"/>
      <c r="K158" s="53"/>
      <c r="L158" s="55"/>
      <c r="M158" s="108"/>
      <c r="N158" s="56"/>
      <c r="O158" s="52"/>
      <c r="P158" s="52"/>
      <c r="Q158" s="52"/>
      <c r="R158" s="52"/>
      <c r="S158" s="52"/>
      <c r="T158" s="53"/>
      <c r="U158" s="52"/>
      <c r="V158" s="52"/>
      <c r="W158" s="55"/>
      <c r="X158" s="55"/>
      <c r="Y158" s="52"/>
      <c r="Z158" s="55"/>
      <c r="AA158" s="52"/>
      <c r="AB158" s="53"/>
      <c r="AC158" s="53"/>
      <c r="AD158" s="53"/>
      <c r="AE158" s="57"/>
      <c r="AF158" s="113"/>
      <c r="AG158" s="57"/>
      <c r="AH158" s="58"/>
      <c r="AI158" s="58"/>
      <c r="AJ158" s="58"/>
      <c r="AK158" s="114"/>
      <c r="AL158" s="58"/>
      <c r="AM158" s="114"/>
      <c r="AN158" s="58"/>
      <c r="AO158" s="114"/>
      <c r="AP158" s="58"/>
      <c r="AQ158" s="114"/>
      <c r="AR158" s="58"/>
      <c r="AS158" s="114"/>
      <c r="AT158" s="58"/>
      <c r="AU158" s="114"/>
      <c r="AV158" s="58"/>
      <c r="AW158" s="114"/>
      <c r="AX158" s="58"/>
      <c r="AY158" s="114"/>
      <c r="AZ158" s="58"/>
      <c r="BA158" s="114"/>
      <c r="BB158" s="58"/>
      <c r="BC158" s="114"/>
      <c r="BD158" s="58"/>
      <c r="BE158" s="58"/>
      <c r="BF158" s="58"/>
      <c r="BG158" s="59"/>
      <c r="BH158" s="58"/>
      <c r="BI158" s="114"/>
      <c r="BJ158" s="53"/>
      <c r="BK158" s="58"/>
      <c r="BL158" s="114"/>
      <c r="BM158" s="58"/>
      <c r="BN158" s="114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3"/>
      <c r="CL158" s="58"/>
      <c r="CM158" s="58"/>
      <c r="CN158" s="60"/>
      <c r="CO158" s="57"/>
      <c r="CP158" s="58"/>
      <c r="CQ158" s="60"/>
      <c r="CR158" s="57"/>
      <c r="CS158" s="58"/>
      <c r="CT158" s="59"/>
      <c r="CU158" s="58"/>
      <c r="CV158" s="59"/>
      <c r="CW158" s="58"/>
      <c r="CX158" s="59"/>
      <c r="CY158" s="58"/>
      <c r="CZ158" s="58"/>
      <c r="DA158" s="58"/>
      <c r="DB158" s="53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7"/>
      <c r="DO158" s="57"/>
      <c r="DP158" s="57"/>
      <c r="DQ158" s="76" t="str">
        <f t="shared" si="300"/>
        <v/>
      </c>
      <c r="DR158" s="53"/>
      <c r="DS158" s="46" t="b">
        <f t="shared" si="301"/>
        <v>0</v>
      </c>
      <c r="DT158" s="46" t="str">
        <f t="shared" si="302"/>
        <v/>
      </c>
      <c r="DU158" s="46" t="b">
        <f t="shared" si="303"/>
        <v>0</v>
      </c>
      <c r="DV158" s="46" t="b">
        <f t="shared" si="304"/>
        <v>0</v>
      </c>
      <c r="DW158" s="46" t="b">
        <f t="shared" si="305"/>
        <v>0</v>
      </c>
      <c r="DY158" s="46" t="b">
        <f t="shared" si="306"/>
        <v>0</v>
      </c>
      <c r="DZ158" s="46" t="b">
        <f t="shared" si="307"/>
        <v>0</v>
      </c>
      <c r="EB158" s="46" t="b">
        <f t="shared" si="308"/>
        <v>0</v>
      </c>
      <c r="EC158" s="46" t="b">
        <f t="shared" si="309"/>
        <v>0</v>
      </c>
      <c r="ED158" s="46" t="b">
        <f t="shared" si="310"/>
        <v>0</v>
      </c>
      <c r="EE158" s="46" t="b">
        <f t="shared" si="311"/>
        <v>0</v>
      </c>
      <c r="EF158" s="46" t="b">
        <f t="shared" si="312"/>
        <v>0</v>
      </c>
      <c r="EG158" s="46" t="b">
        <f t="shared" si="313"/>
        <v>0</v>
      </c>
      <c r="EH158" s="46" t="b">
        <f t="shared" si="314"/>
        <v>0</v>
      </c>
      <c r="EI158" s="46" t="b">
        <f t="shared" si="315"/>
        <v>0</v>
      </c>
      <c r="EK158" s="46" t="b">
        <f t="shared" si="316"/>
        <v>0</v>
      </c>
      <c r="EL158" s="46" t="b">
        <f t="shared" si="317"/>
        <v>0</v>
      </c>
      <c r="EM158" s="46" t="b">
        <f t="shared" si="318"/>
        <v>0</v>
      </c>
      <c r="EN158" s="46" t="b">
        <f t="shared" si="319"/>
        <v>0</v>
      </c>
      <c r="EO158" s="46" t="b">
        <f t="shared" si="320"/>
        <v>0</v>
      </c>
      <c r="EP158" s="46" t="b">
        <f t="shared" si="321"/>
        <v>0</v>
      </c>
      <c r="EQ158" s="46" t="b">
        <f t="shared" si="322"/>
        <v>0</v>
      </c>
      <c r="ER158" s="46" t="b">
        <f>OR(AA158='Tablas '!$T$4,AA158='Tablas '!$T$7,AA158='Tablas '!$T$8,AA158='Tablas '!$T$11)</f>
        <v>0</v>
      </c>
      <c r="ES158" s="46" t="str">
        <f t="shared" si="323"/>
        <v/>
      </c>
      <c r="ET158" s="46" t="str">
        <f t="shared" si="324"/>
        <v/>
      </c>
      <c r="EU158" s="46" t="str">
        <f t="shared" si="325"/>
        <v/>
      </c>
      <c r="EV158" s="46" t="b">
        <f t="shared" si="326"/>
        <v>0</v>
      </c>
      <c r="EW158" s="46" t="b">
        <f t="shared" si="327"/>
        <v>0</v>
      </c>
      <c r="EX158" s="46" t="b">
        <f t="shared" si="328"/>
        <v>0</v>
      </c>
      <c r="EY158" s="46" t="b">
        <f t="shared" si="329"/>
        <v>0</v>
      </c>
      <c r="EZ158" s="46" t="b">
        <f t="shared" si="330"/>
        <v>0</v>
      </c>
      <c r="FA158" s="46" t="b">
        <f t="shared" si="331"/>
        <v>0</v>
      </c>
      <c r="FB158" s="46" t="b">
        <f t="shared" si="332"/>
        <v>0</v>
      </c>
      <c r="FC158" s="46" t="str">
        <f t="shared" si="333"/>
        <v/>
      </c>
      <c r="FD158" s="46" t="str">
        <f t="shared" si="334"/>
        <v/>
      </c>
      <c r="FE158" s="46" t="b">
        <f t="shared" si="335"/>
        <v>0</v>
      </c>
      <c r="FF158" s="46" t="str">
        <f t="shared" si="336"/>
        <v/>
      </c>
      <c r="FG158" s="46" t="str">
        <f t="shared" si="337"/>
        <v/>
      </c>
      <c r="FH158" s="46" t="b">
        <f t="shared" si="338"/>
        <v>0</v>
      </c>
      <c r="FI158" s="46" t="str">
        <f t="shared" si="339"/>
        <v/>
      </c>
      <c r="FJ158" s="46" t="str">
        <f t="shared" si="340"/>
        <v/>
      </c>
      <c r="FK158" s="46" t="b">
        <f t="shared" si="341"/>
        <v>0</v>
      </c>
      <c r="FL158" s="46" t="str">
        <f t="shared" si="342"/>
        <v/>
      </c>
      <c r="FM158" s="46" t="str">
        <f t="shared" si="343"/>
        <v/>
      </c>
      <c r="FN158" s="46" t="b">
        <f t="shared" si="344"/>
        <v>0</v>
      </c>
      <c r="FO158" s="46" t="str">
        <f t="shared" si="345"/>
        <v/>
      </c>
      <c r="FP158" s="46" t="str">
        <f t="shared" si="346"/>
        <v/>
      </c>
      <c r="FQ158" s="46" t="b">
        <f t="shared" si="347"/>
        <v>0</v>
      </c>
      <c r="FR158" s="46" t="str">
        <f t="shared" si="348"/>
        <v/>
      </c>
      <c r="FS158" s="46" t="str">
        <f t="shared" si="349"/>
        <v/>
      </c>
      <c r="FT158" s="46" t="b">
        <f t="shared" si="350"/>
        <v>0</v>
      </c>
      <c r="FU158" s="46" t="str">
        <f t="shared" si="351"/>
        <v/>
      </c>
      <c r="FV158" s="46" t="str">
        <f t="shared" si="352"/>
        <v/>
      </c>
      <c r="FW158" s="46" t="b">
        <f t="shared" si="353"/>
        <v>0</v>
      </c>
      <c r="FX158" s="46" t="str">
        <f t="shared" si="354"/>
        <v/>
      </c>
      <c r="FY158" s="46" t="str">
        <f t="shared" si="355"/>
        <v/>
      </c>
      <c r="FZ158" s="46" t="b">
        <f t="shared" si="356"/>
        <v>0</v>
      </c>
      <c r="GA158" s="46" t="str">
        <f t="shared" si="357"/>
        <v/>
      </c>
      <c r="GB158" s="46" t="str">
        <f t="shared" si="358"/>
        <v/>
      </c>
      <c r="GC158" s="46" t="b">
        <f t="shared" si="359"/>
        <v>0</v>
      </c>
      <c r="GD158" s="46" t="str">
        <f t="shared" si="360"/>
        <v/>
      </c>
      <c r="GE158" s="46" t="str">
        <f t="shared" si="361"/>
        <v/>
      </c>
      <c r="GF158" s="46" t="b">
        <f t="shared" si="362"/>
        <v>0</v>
      </c>
      <c r="GG158" s="46" t="b">
        <f t="shared" si="363"/>
        <v>0</v>
      </c>
      <c r="GH158" s="46" t="str">
        <f t="shared" si="364"/>
        <v/>
      </c>
      <c r="GI158" s="46" t="str">
        <f t="shared" si="365"/>
        <v/>
      </c>
      <c r="GJ158" s="46" t="str">
        <f t="shared" si="366"/>
        <v/>
      </c>
      <c r="GK158" s="46" t="b">
        <f t="shared" si="367"/>
        <v>0</v>
      </c>
      <c r="GL158" s="46" t="str">
        <f t="shared" si="368"/>
        <v/>
      </c>
      <c r="GM158" s="46" t="str">
        <f t="shared" si="369"/>
        <v/>
      </c>
      <c r="GN158" s="46" t="str">
        <f t="shared" si="370"/>
        <v/>
      </c>
      <c r="GO158" s="46" t="b">
        <f t="shared" si="371"/>
        <v>0</v>
      </c>
      <c r="GP158" s="46" t="str">
        <f t="shared" si="372"/>
        <v/>
      </c>
      <c r="GQ158" s="46" t="str">
        <f t="shared" si="373"/>
        <v/>
      </c>
      <c r="GR158" s="46" t="b">
        <f t="shared" si="374"/>
        <v>0</v>
      </c>
      <c r="GS158" s="46" t="str">
        <f t="shared" si="375"/>
        <v/>
      </c>
      <c r="GT158" s="46" t="str">
        <f t="shared" si="376"/>
        <v/>
      </c>
      <c r="GU158" s="46" t="b">
        <f t="shared" si="377"/>
        <v>0</v>
      </c>
      <c r="GV158" s="46" t="b">
        <f t="shared" si="378"/>
        <v>0</v>
      </c>
      <c r="GW158" s="46" t="b">
        <f t="shared" si="379"/>
        <v>0</v>
      </c>
      <c r="GX158" s="46" t="b">
        <f t="shared" si="380"/>
        <v>0</v>
      </c>
      <c r="GY158" s="46" t="b">
        <f t="shared" si="381"/>
        <v>0</v>
      </c>
      <c r="GZ158" s="46" t="b">
        <f t="shared" si="382"/>
        <v>0</v>
      </c>
      <c r="HA158" s="46" t="b">
        <f t="shared" si="383"/>
        <v>0</v>
      </c>
      <c r="HB158" s="46" t="b">
        <f t="shared" si="384"/>
        <v>0</v>
      </c>
      <c r="HC158" s="46" t="b">
        <f t="shared" si="385"/>
        <v>0</v>
      </c>
      <c r="HD158" s="46" t="b">
        <f t="shared" si="386"/>
        <v>0</v>
      </c>
      <c r="HE158" s="46" t="b">
        <f t="shared" si="387"/>
        <v>0</v>
      </c>
      <c r="HF158" s="46" t="b">
        <f t="shared" si="388"/>
        <v>0</v>
      </c>
      <c r="HG158" s="46" t="b">
        <f t="shared" si="389"/>
        <v>0</v>
      </c>
      <c r="HH158" s="46" t="b">
        <f t="shared" si="390"/>
        <v>0</v>
      </c>
      <c r="HI158" s="46" t="b">
        <f t="shared" si="391"/>
        <v>0</v>
      </c>
      <c r="HJ158" s="46" t="b">
        <f t="shared" si="392"/>
        <v>0</v>
      </c>
      <c r="HK158" s="46" t="b">
        <f t="shared" si="393"/>
        <v>0</v>
      </c>
      <c r="HL158" s="46" t="b">
        <f t="shared" si="394"/>
        <v>0</v>
      </c>
      <c r="HM158" s="46" t="b">
        <f t="shared" si="395"/>
        <v>0</v>
      </c>
      <c r="HN158" s="46" t="b">
        <f t="shared" si="396"/>
        <v>0</v>
      </c>
      <c r="HO158" s="46" t="b">
        <f t="shared" si="397"/>
        <v>0</v>
      </c>
      <c r="HP158" s="46" t="b">
        <f t="shared" si="398"/>
        <v>0</v>
      </c>
      <c r="HQ158" s="46" t="str">
        <f t="shared" si="399"/>
        <v/>
      </c>
      <c r="HR158" s="46" t="str">
        <f t="shared" si="400"/>
        <v/>
      </c>
      <c r="HS158" s="46" t="str">
        <f t="shared" si="401"/>
        <v/>
      </c>
      <c r="HT158" s="46" t="b">
        <f t="shared" si="402"/>
        <v>0</v>
      </c>
      <c r="HU158" s="46" t="b">
        <f t="shared" si="403"/>
        <v>0</v>
      </c>
      <c r="HV158" s="46" t="b">
        <f t="shared" si="404"/>
        <v>0</v>
      </c>
      <c r="HW158" s="46" t="b">
        <f t="shared" si="405"/>
        <v>0</v>
      </c>
      <c r="HX158" s="46" t="b">
        <f t="shared" si="406"/>
        <v>0</v>
      </c>
      <c r="HY158" s="46" t="b">
        <f t="shared" si="407"/>
        <v>0</v>
      </c>
      <c r="HZ158" s="46" t="b">
        <f t="shared" si="408"/>
        <v>0</v>
      </c>
      <c r="IA158" s="46" t="str">
        <f t="shared" si="409"/>
        <v/>
      </c>
      <c r="IB158" s="46" t="str">
        <f t="shared" si="410"/>
        <v/>
      </c>
      <c r="IC158" s="46" t="str">
        <f t="shared" si="411"/>
        <v/>
      </c>
      <c r="ID158" s="46" t="str">
        <f t="shared" si="412"/>
        <v/>
      </c>
      <c r="IE158" s="46" t="b">
        <f t="shared" si="413"/>
        <v>0</v>
      </c>
      <c r="IF158" s="46" t="str">
        <f t="shared" si="414"/>
        <v/>
      </c>
      <c r="IG158" s="46" t="str">
        <f t="shared" si="415"/>
        <v/>
      </c>
      <c r="IH158" s="46" t="b">
        <f t="shared" si="416"/>
        <v>0</v>
      </c>
      <c r="II158" s="46" t="b">
        <f t="shared" si="417"/>
        <v>0</v>
      </c>
      <c r="IJ158" s="46" t="b">
        <f t="shared" si="418"/>
        <v>0</v>
      </c>
      <c r="IK158" s="46" t="str">
        <f t="shared" si="419"/>
        <v/>
      </c>
      <c r="IL158" s="46" t="str">
        <f t="shared" si="420"/>
        <v/>
      </c>
      <c r="IM158" s="46" t="b">
        <f t="shared" si="421"/>
        <v>0</v>
      </c>
      <c r="IN158" s="46" t="b">
        <f t="shared" si="422"/>
        <v>0</v>
      </c>
      <c r="IO158" s="46" t="b">
        <f t="shared" si="423"/>
        <v>0</v>
      </c>
      <c r="IP158" s="46" t="b">
        <f t="shared" si="424"/>
        <v>0</v>
      </c>
      <c r="IQ158" s="46" t="b">
        <f t="shared" si="425"/>
        <v>0</v>
      </c>
      <c r="IR158" s="46" t="b">
        <f t="shared" si="426"/>
        <v>0</v>
      </c>
      <c r="IS158" s="46" t="b">
        <f t="shared" si="427"/>
        <v>0</v>
      </c>
      <c r="IT158" s="46" t="b">
        <f t="shared" si="428"/>
        <v>0</v>
      </c>
      <c r="IU158" s="46" t="b">
        <f t="shared" si="429"/>
        <v>0</v>
      </c>
      <c r="IV158" s="46" t="b">
        <f t="shared" si="430"/>
        <v>0</v>
      </c>
      <c r="IW158" s="46" t="b">
        <f t="shared" si="431"/>
        <v>0</v>
      </c>
      <c r="IX158" s="46" t="b">
        <f t="shared" si="432"/>
        <v>0</v>
      </c>
      <c r="IY158" s="46" t="b">
        <f t="shared" si="433"/>
        <v>0</v>
      </c>
    </row>
    <row r="159" spans="2:259" x14ac:dyDescent="0.3">
      <c r="B159" s="48">
        <v>147</v>
      </c>
      <c r="C159" s="61" t="str">
        <f t="shared" si="299"/>
        <v/>
      </c>
      <c r="D159" s="53"/>
      <c r="E159" s="52"/>
      <c r="F159" s="112"/>
      <c r="G159" s="52"/>
      <c r="H159" s="53"/>
      <c r="I159" s="52"/>
      <c r="J159" s="52"/>
      <c r="K159" s="53"/>
      <c r="L159" s="55"/>
      <c r="M159" s="108"/>
      <c r="N159" s="56"/>
      <c r="O159" s="52"/>
      <c r="P159" s="52"/>
      <c r="Q159" s="52"/>
      <c r="R159" s="52"/>
      <c r="S159" s="52"/>
      <c r="T159" s="53"/>
      <c r="U159" s="52"/>
      <c r="V159" s="52"/>
      <c r="W159" s="55"/>
      <c r="X159" s="55"/>
      <c r="Y159" s="52"/>
      <c r="Z159" s="55"/>
      <c r="AA159" s="52"/>
      <c r="AB159" s="53"/>
      <c r="AC159" s="53"/>
      <c r="AD159" s="53"/>
      <c r="AE159" s="57"/>
      <c r="AF159" s="113"/>
      <c r="AG159" s="57"/>
      <c r="AH159" s="58"/>
      <c r="AI159" s="58"/>
      <c r="AJ159" s="58"/>
      <c r="AK159" s="114"/>
      <c r="AL159" s="58"/>
      <c r="AM159" s="114"/>
      <c r="AN159" s="58"/>
      <c r="AO159" s="114"/>
      <c r="AP159" s="58"/>
      <c r="AQ159" s="114"/>
      <c r="AR159" s="58"/>
      <c r="AS159" s="114"/>
      <c r="AT159" s="58"/>
      <c r="AU159" s="114"/>
      <c r="AV159" s="58"/>
      <c r="AW159" s="114"/>
      <c r="AX159" s="58"/>
      <c r="AY159" s="114"/>
      <c r="AZ159" s="58"/>
      <c r="BA159" s="114"/>
      <c r="BB159" s="58"/>
      <c r="BC159" s="114"/>
      <c r="BD159" s="58"/>
      <c r="BE159" s="58"/>
      <c r="BF159" s="58"/>
      <c r="BG159" s="59"/>
      <c r="BH159" s="58"/>
      <c r="BI159" s="114"/>
      <c r="BJ159" s="53"/>
      <c r="BK159" s="58"/>
      <c r="BL159" s="114"/>
      <c r="BM159" s="58"/>
      <c r="BN159" s="114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3"/>
      <c r="CL159" s="58"/>
      <c r="CM159" s="58"/>
      <c r="CN159" s="60"/>
      <c r="CO159" s="57"/>
      <c r="CP159" s="58"/>
      <c r="CQ159" s="60"/>
      <c r="CR159" s="57"/>
      <c r="CS159" s="58"/>
      <c r="CT159" s="59"/>
      <c r="CU159" s="58"/>
      <c r="CV159" s="59"/>
      <c r="CW159" s="58"/>
      <c r="CX159" s="59"/>
      <c r="CY159" s="58"/>
      <c r="CZ159" s="58"/>
      <c r="DA159" s="58"/>
      <c r="DB159" s="53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7"/>
      <c r="DO159" s="57"/>
      <c r="DP159" s="57"/>
      <c r="DQ159" s="76" t="str">
        <f t="shared" si="300"/>
        <v/>
      </c>
      <c r="DR159" s="53"/>
      <c r="DS159" s="46" t="b">
        <f t="shared" si="301"/>
        <v>0</v>
      </c>
      <c r="DT159" s="46" t="str">
        <f t="shared" si="302"/>
        <v/>
      </c>
      <c r="DU159" s="46" t="b">
        <f t="shared" si="303"/>
        <v>0</v>
      </c>
      <c r="DV159" s="46" t="b">
        <f t="shared" si="304"/>
        <v>0</v>
      </c>
      <c r="DW159" s="46" t="b">
        <f t="shared" si="305"/>
        <v>0</v>
      </c>
      <c r="DY159" s="46" t="b">
        <f t="shared" si="306"/>
        <v>0</v>
      </c>
      <c r="DZ159" s="46" t="b">
        <f t="shared" si="307"/>
        <v>0</v>
      </c>
      <c r="EB159" s="46" t="b">
        <f t="shared" si="308"/>
        <v>0</v>
      </c>
      <c r="EC159" s="46" t="b">
        <f t="shared" si="309"/>
        <v>0</v>
      </c>
      <c r="ED159" s="46" t="b">
        <f t="shared" si="310"/>
        <v>0</v>
      </c>
      <c r="EE159" s="46" t="b">
        <f t="shared" si="311"/>
        <v>0</v>
      </c>
      <c r="EF159" s="46" t="b">
        <f t="shared" si="312"/>
        <v>0</v>
      </c>
      <c r="EG159" s="46" t="b">
        <f t="shared" si="313"/>
        <v>0</v>
      </c>
      <c r="EH159" s="46" t="b">
        <f t="shared" si="314"/>
        <v>0</v>
      </c>
      <c r="EI159" s="46" t="b">
        <f t="shared" si="315"/>
        <v>0</v>
      </c>
      <c r="EK159" s="46" t="b">
        <f t="shared" si="316"/>
        <v>0</v>
      </c>
      <c r="EL159" s="46" t="b">
        <f t="shared" si="317"/>
        <v>0</v>
      </c>
      <c r="EM159" s="46" t="b">
        <f t="shared" si="318"/>
        <v>0</v>
      </c>
      <c r="EN159" s="46" t="b">
        <f t="shared" si="319"/>
        <v>0</v>
      </c>
      <c r="EO159" s="46" t="b">
        <f t="shared" si="320"/>
        <v>0</v>
      </c>
      <c r="EP159" s="46" t="b">
        <f t="shared" si="321"/>
        <v>0</v>
      </c>
      <c r="EQ159" s="46" t="b">
        <f t="shared" si="322"/>
        <v>0</v>
      </c>
      <c r="ER159" s="46" t="b">
        <f>OR(AA159='Tablas '!$T$4,AA159='Tablas '!$T$7,AA159='Tablas '!$T$8,AA159='Tablas '!$T$11)</f>
        <v>0</v>
      </c>
      <c r="ES159" s="46" t="str">
        <f t="shared" si="323"/>
        <v/>
      </c>
      <c r="ET159" s="46" t="str">
        <f t="shared" si="324"/>
        <v/>
      </c>
      <c r="EU159" s="46" t="str">
        <f t="shared" si="325"/>
        <v/>
      </c>
      <c r="EV159" s="46" t="b">
        <f t="shared" si="326"/>
        <v>0</v>
      </c>
      <c r="EW159" s="46" t="b">
        <f t="shared" si="327"/>
        <v>0</v>
      </c>
      <c r="EX159" s="46" t="b">
        <f t="shared" si="328"/>
        <v>0</v>
      </c>
      <c r="EY159" s="46" t="b">
        <f t="shared" si="329"/>
        <v>0</v>
      </c>
      <c r="EZ159" s="46" t="b">
        <f t="shared" si="330"/>
        <v>0</v>
      </c>
      <c r="FA159" s="46" t="b">
        <f t="shared" si="331"/>
        <v>0</v>
      </c>
      <c r="FB159" s="46" t="b">
        <f t="shared" si="332"/>
        <v>0</v>
      </c>
      <c r="FC159" s="46" t="str">
        <f t="shared" si="333"/>
        <v/>
      </c>
      <c r="FD159" s="46" t="str">
        <f t="shared" si="334"/>
        <v/>
      </c>
      <c r="FE159" s="46" t="b">
        <f t="shared" si="335"/>
        <v>0</v>
      </c>
      <c r="FF159" s="46" t="str">
        <f t="shared" si="336"/>
        <v/>
      </c>
      <c r="FG159" s="46" t="str">
        <f t="shared" si="337"/>
        <v/>
      </c>
      <c r="FH159" s="46" t="b">
        <f t="shared" si="338"/>
        <v>0</v>
      </c>
      <c r="FI159" s="46" t="str">
        <f t="shared" si="339"/>
        <v/>
      </c>
      <c r="FJ159" s="46" t="str">
        <f t="shared" si="340"/>
        <v/>
      </c>
      <c r="FK159" s="46" t="b">
        <f t="shared" si="341"/>
        <v>0</v>
      </c>
      <c r="FL159" s="46" t="str">
        <f t="shared" si="342"/>
        <v/>
      </c>
      <c r="FM159" s="46" t="str">
        <f t="shared" si="343"/>
        <v/>
      </c>
      <c r="FN159" s="46" t="b">
        <f t="shared" si="344"/>
        <v>0</v>
      </c>
      <c r="FO159" s="46" t="str">
        <f t="shared" si="345"/>
        <v/>
      </c>
      <c r="FP159" s="46" t="str">
        <f t="shared" si="346"/>
        <v/>
      </c>
      <c r="FQ159" s="46" t="b">
        <f t="shared" si="347"/>
        <v>0</v>
      </c>
      <c r="FR159" s="46" t="str">
        <f t="shared" si="348"/>
        <v/>
      </c>
      <c r="FS159" s="46" t="str">
        <f t="shared" si="349"/>
        <v/>
      </c>
      <c r="FT159" s="46" t="b">
        <f t="shared" si="350"/>
        <v>0</v>
      </c>
      <c r="FU159" s="46" t="str">
        <f t="shared" si="351"/>
        <v/>
      </c>
      <c r="FV159" s="46" t="str">
        <f t="shared" si="352"/>
        <v/>
      </c>
      <c r="FW159" s="46" t="b">
        <f t="shared" si="353"/>
        <v>0</v>
      </c>
      <c r="FX159" s="46" t="str">
        <f t="shared" si="354"/>
        <v/>
      </c>
      <c r="FY159" s="46" t="str">
        <f t="shared" si="355"/>
        <v/>
      </c>
      <c r="FZ159" s="46" t="b">
        <f t="shared" si="356"/>
        <v>0</v>
      </c>
      <c r="GA159" s="46" t="str">
        <f t="shared" si="357"/>
        <v/>
      </c>
      <c r="GB159" s="46" t="str">
        <f t="shared" si="358"/>
        <v/>
      </c>
      <c r="GC159" s="46" t="b">
        <f t="shared" si="359"/>
        <v>0</v>
      </c>
      <c r="GD159" s="46" t="str">
        <f t="shared" si="360"/>
        <v/>
      </c>
      <c r="GE159" s="46" t="str">
        <f t="shared" si="361"/>
        <v/>
      </c>
      <c r="GF159" s="46" t="b">
        <f t="shared" si="362"/>
        <v>0</v>
      </c>
      <c r="GG159" s="46" t="b">
        <f t="shared" si="363"/>
        <v>0</v>
      </c>
      <c r="GH159" s="46" t="str">
        <f t="shared" si="364"/>
        <v/>
      </c>
      <c r="GI159" s="46" t="str">
        <f t="shared" si="365"/>
        <v/>
      </c>
      <c r="GJ159" s="46" t="str">
        <f t="shared" si="366"/>
        <v/>
      </c>
      <c r="GK159" s="46" t="b">
        <f t="shared" si="367"/>
        <v>0</v>
      </c>
      <c r="GL159" s="46" t="str">
        <f t="shared" si="368"/>
        <v/>
      </c>
      <c r="GM159" s="46" t="str">
        <f t="shared" si="369"/>
        <v/>
      </c>
      <c r="GN159" s="46" t="str">
        <f t="shared" si="370"/>
        <v/>
      </c>
      <c r="GO159" s="46" t="b">
        <f t="shared" si="371"/>
        <v>0</v>
      </c>
      <c r="GP159" s="46" t="str">
        <f t="shared" si="372"/>
        <v/>
      </c>
      <c r="GQ159" s="46" t="str">
        <f t="shared" si="373"/>
        <v/>
      </c>
      <c r="GR159" s="46" t="b">
        <f t="shared" si="374"/>
        <v>0</v>
      </c>
      <c r="GS159" s="46" t="str">
        <f t="shared" si="375"/>
        <v/>
      </c>
      <c r="GT159" s="46" t="str">
        <f t="shared" si="376"/>
        <v/>
      </c>
      <c r="GU159" s="46" t="b">
        <f t="shared" si="377"/>
        <v>0</v>
      </c>
      <c r="GV159" s="46" t="b">
        <f t="shared" si="378"/>
        <v>0</v>
      </c>
      <c r="GW159" s="46" t="b">
        <f t="shared" si="379"/>
        <v>0</v>
      </c>
      <c r="GX159" s="46" t="b">
        <f t="shared" si="380"/>
        <v>0</v>
      </c>
      <c r="GY159" s="46" t="b">
        <f t="shared" si="381"/>
        <v>0</v>
      </c>
      <c r="GZ159" s="46" t="b">
        <f t="shared" si="382"/>
        <v>0</v>
      </c>
      <c r="HA159" s="46" t="b">
        <f t="shared" si="383"/>
        <v>0</v>
      </c>
      <c r="HB159" s="46" t="b">
        <f t="shared" si="384"/>
        <v>0</v>
      </c>
      <c r="HC159" s="46" t="b">
        <f t="shared" si="385"/>
        <v>0</v>
      </c>
      <c r="HD159" s="46" t="b">
        <f t="shared" si="386"/>
        <v>0</v>
      </c>
      <c r="HE159" s="46" t="b">
        <f t="shared" si="387"/>
        <v>0</v>
      </c>
      <c r="HF159" s="46" t="b">
        <f t="shared" si="388"/>
        <v>0</v>
      </c>
      <c r="HG159" s="46" t="b">
        <f t="shared" si="389"/>
        <v>0</v>
      </c>
      <c r="HH159" s="46" t="b">
        <f t="shared" si="390"/>
        <v>0</v>
      </c>
      <c r="HI159" s="46" t="b">
        <f t="shared" si="391"/>
        <v>0</v>
      </c>
      <c r="HJ159" s="46" t="b">
        <f t="shared" si="392"/>
        <v>0</v>
      </c>
      <c r="HK159" s="46" t="b">
        <f t="shared" si="393"/>
        <v>0</v>
      </c>
      <c r="HL159" s="46" t="b">
        <f t="shared" si="394"/>
        <v>0</v>
      </c>
      <c r="HM159" s="46" t="b">
        <f t="shared" si="395"/>
        <v>0</v>
      </c>
      <c r="HN159" s="46" t="b">
        <f t="shared" si="396"/>
        <v>0</v>
      </c>
      <c r="HO159" s="46" t="b">
        <f t="shared" si="397"/>
        <v>0</v>
      </c>
      <c r="HP159" s="46" t="b">
        <f t="shared" si="398"/>
        <v>0</v>
      </c>
      <c r="HQ159" s="46" t="str">
        <f t="shared" si="399"/>
        <v/>
      </c>
      <c r="HR159" s="46" t="str">
        <f t="shared" si="400"/>
        <v/>
      </c>
      <c r="HS159" s="46" t="str">
        <f t="shared" si="401"/>
        <v/>
      </c>
      <c r="HT159" s="46" t="b">
        <f t="shared" si="402"/>
        <v>0</v>
      </c>
      <c r="HU159" s="46" t="b">
        <f t="shared" si="403"/>
        <v>0</v>
      </c>
      <c r="HV159" s="46" t="b">
        <f t="shared" si="404"/>
        <v>0</v>
      </c>
      <c r="HW159" s="46" t="b">
        <f t="shared" si="405"/>
        <v>0</v>
      </c>
      <c r="HX159" s="46" t="b">
        <f t="shared" si="406"/>
        <v>0</v>
      </c>
      <c r="HY159" s="46" t="b">
        <f t="shared" si="407"/>
        <v>0</v>
      </c>
      <c r="HZ159" s="46" t="b">
        <f t="shared" si="408"/>
        <v>0</v>
      </c>
      <c r="IA159" s="46" t="str">
        <f t="shared" si="409"/>
        <v/>
      </c>
      <c r="IB159" s="46" t="str">
        <f t="shared" si="410"/>
        <v/>
      </c>
      <c r="IC159" s="46" t="str">
        <f t="shared" si="411"/>
        <v/>
      </c>
      <c r="ID159" s="46" t="str">
        <f t="shared" si="412"/>
        <v/>
      </c>
      <c r="IE159" s="46" t="b">
        <f t="shared" si="413"/>
        <v>0</v>
      </c>
      <c r="IF159" s="46" t="str">
        <f t="shared" si="414"/>
        <v/>
      </c>
      <c r="IG159" s="46" t="str">
        <f t="shared" si="415"/>
        <v/>
      </c>
      <c r="IH159" s="46" t="b">
        <f t="shared" si="416"/>
        <v>0</v>
      </c>
      <c r="II159" s="46" t="b">
        <f t="shared" si="417"/>
        <v>0</v>
      </c>
      <c r="IJ159" s="46" t="b">
        <f t="shared" si="418"/>
        <v>0</v>
      </c>
      <c r="IK159" s="46" t="str">
        <f t="shared" si="419"/>
        <v/>
      </c>
      <c r="IL159" s="46" t="str">
        <f t="shared" si="420"/>
        <v/>
      </c>
      <c r="IM159" s="46" t="b">
        <f t="shared" si="421"/>
        <v>0</v>
      </c>
      <c r="IN159" s="46" t="b">
        <f t="shared" si="422"/>
        <v>0</v>
      </c>
      <c r="IO159" s="46" t="b">
        <f t="shared" si="423"/>
        <v>0</v>
      </c>
      <c r="IP159" s="46" t="b">
        <f t="shared" si="424"/>
        <v>0</v>
      </c>
      <c r="IQ159" s="46" t="b">
        <f t="shared" si="425"/>
        <v>0</v>
      </c>
      <c r="IR159" s="46" t="b">
        <f t="shared" si="426"/>
        <v>0</v>
      </c>
      <c r="IS159" s="46" t="b">
        <f t="shared" si="427"/>
        <v>0</v>
      </c>
      <c r="IT159" s="46" t="b">
        <f t="shared" si="428"/>
        <v>0</v>
      </c>
      <c r="IU159" s="46" t="b">
        <f t="shared" si="429"/>
        <v>0</v>
      </c>
      <c r="IV159" s="46" t="b">
        <f t="shared" si="430"/>
        <v>0</v>
      </c>
      <c r="IW159" s="46" t="b">
        <f t="shared" si="431"/>
        <v>0</v>
      </c>
      <c r="IX159" s="46" t="b">
        <f t="shared" si="432"/>
        <v>0</v>
      </c>
      <c r="IY159" s="46" t="b">
        <f t="shared" si="433"/>
        <v>0</v>
      </c>
    </row>
    <row r="160" spans="2:259" x14ac:dyDescent="0.3">
      <c r="B160" s="48">
        <v>148</v>
      </c>
      <c r="C160" s="61" t="str">
        <f t="shared" si="299"/>
        <v/>
      </c>
      <c r="D160" s="53"/>
      <c r="E160" s="52"/>
      <c r="F160" s="112"/>
      <c r="G160" s="52"/>
      <c r="H160" s="53"/>
      <c r="I160" s="52"/>
      <c r="J160" s="52"/>
      <c r="K160" s="53"/>
      <c r="L160" s="55"/>
      <c r="M160" s="108"/>
      <c r="N160" s="56"/>
      <c r="O160" s="52"/>
      <c r="P160" s="52"/>
      <c r="Q160" s="52"/>
      <c r="R160" s="52"/>
      <c r="S160" s="52"/>
      <c r="T160" s="53"/>
      <c r="U160" s="52"/>
      <c r="V160" s="52"/>
      <c r="W160" s="55"/>
      <c r="X160" s="55"/>
      <c r="Y160" s="52"/>
      <c r="Z160" s="55"/>
      <c r="AA160" s="52"/>
      <c r="AB160" s="53"/>
      <c r="AC160" s="53"/>
      <c r="AD160" s="53"/>
      <c r="AE160" s="57"/>
      <c r="AF160" s="113"/>
      <c r="AG160" s="57"/>
      <c r="AH160" s="58"/>
      <c r="AI160" s="58"/>
      <c r="AJ160" s="58"/>
      <c r="AK160" s="114"/>
      <c r="AL160" s="58"/>
      <c r="AM160" s="114"/>
      <c r="AN160" s="58"/>
      <c r="AO160" s="114"/>
      <c r="AP160" s="58"/>
      <c r="AQ160" s="114"/>
      <c r="AR160" s="58"/>
      <c r="AS160" s="114"/>
      <c r="AT160" s="58"/>
      <c r="AU160" s="114"/>
      <c r="AV160" s="58"/>
      <c r="AW160" s="114"/>
      <c r="AX160" s="58"/>
      <c r="AY160" s="114"/>
      <c r="AZ160" s="58"/>
      <c r="BA160" s="114"/>
      <c r="BB160" s="58"/>
      <c r="BC160" s="114"/>
      <c r="BD160" s="58"/>
      <c r="BE160" s="58"/>
      <c r="BF160" s="58"/>
      <c r="BG160" s="59"/>
      <c r="BH160" s="58"/>
      <c r="BI160" s="114"/>
      <c r="BJ160" s="53"/>
      <c r="BK160" s="58"/>
      <c r="BL160" s="114"/>
      <c r="BM160" s="58"/>
      <c r="BN160" s="114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3"/>
      <c r="CL160" s="58"/>
      <c r="CM160" s="58"/>
      <c r="CN160" s="60"/>
      <c r="CO160" s="57"/>
      <c r="CP160" s="58"/>
      <c r="CQ160" s="60"/>
      <c r="CR160" s="57"/>
      <c r="CS160" s="58"/>
      <c r="CT160" s="59"/>
      <c r="CU160" s="58"/>
      <c r="CV160" s="59"/>
      <c r="CW160" s="58"/>
      <c r="CX160" s="59"/>
      <c r="CY160" s="58"/>
      <c r="CZ160" s="58"/>
      <c r="DA160" s="58"/>
      <c r="DB160" s="53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7"/>
      <c r="DO160" s="57"/>
      <c r="DP160" s="57"/>
      <c r="DQ160" s="76" t="str">
        <f t="shared" si="300"/>
        <v/>
      </c>
      <c r="DR160" s="53"/>
      <c r="DS160" s="46" t="b">
        <f t="shared" si="301"/>
        <v>0</v>
      </c>
      <c r="DT160" s="46" t="str">
        <f t="shared" si="302"/>
        <v/>
      </c>
      <c r="DU160" s="46" t="b">
        <f t="shared" si="303"/>
        <v>0</v>
      </c>
      <c r="DV160" s="46" t="b">
        <f t="shared" si="304"/>
        <v>0</v>
      </c>
      <c r="DW160" s="46" t="b">
        <f t="shared" si="305"/>
        <v>0</v>
      </c>
      <c r="DY160" s="46" t="b">
        <f t="shared" si="306"/>
        <v>0</v>
      </c>
      <c r="DZ160" s="46" t="b">
        <f t="shared" si="307"/>
        <v>0</v>
      </c>
      <c r="EB160" s="46" t="b">
        <f t="shared" si="308"/>
        <v>0</v>
      </c>
      <c r="EC160" s="46" t="b">
        <f t="shared" si="309"/>
        <v>0</v>
      </c>
      <c r="ED160" s="46" t="b">
        <f t="shared" si="310"/>
        <v>0</v>
      </c>
      <c r="EE160" s="46" t="b">
        <f t="shared" si="311"/>
        <v>0</v>
      </c>
      <c r="EF160" s="46" t="b">
        <f t="shared" si="312"/>
        <v>0</v>
      </c>
      <c r="EG160" s="46" t="b">
        <f t="shared" si="313"/>
        <v>0</v>
      </c>
      <c r="EH160" s="46" t="b">
        <f t="shared" si="314"/>
        <v>0</v>
      </c>
      <c r="EI160" s="46" t="b">
        <f t="shared" si="315"/>
        <v>0</v>
      </c>
      <c r="EK160" s="46" t="b">
        <f t="shared" si="316"/>
        <v>0</v>
      </c>
      <c r="EL160" s="46" t="b">
        <f t="shared" si="317"/>
        <v>0</v>
      </c>
      <c r="EM160" s="46" t="b">
        <f t="shared" si="318"/>
        <v>0</v>
      </c>
      <c r="EN160" s="46" t="b">
        <f t="shared" si="319"/>
        <v>0</v>
      </c>
      <c r="EO160" s="46" t="b">
        <f t="shared" si="320"/>
        <v>0</v>
      </c>
      <c r="EP160" s="46" t="b">
        <f t="shared" si="321"/>
        <v>0</v>
      </c>
      <c r="EQ160" s="46" t="b">
        <f t="shared" si="322"/>
        <v>0</v>
      </c>
      <c r="ER160" s="46" t="b">
        <f>OR(AA160='Tablas '!$T$4,AA160='Tablas '!$T$7,AA160='Tablas '!$T$8,AA160='Tablas '!$T$11)</f>
        <v>0</v>
      </c>
      <c r="ES160" s="46" t="str">
        <f t="shared" si="323"/>
        <v/>
      </c>
      <c r="ET160" s="46" t="str">
        <f t="shared" si="324"/>
        <v/>
      </c>
      <c r="EU160" s="46" t="str">
        <f t="shared" si="325"/>
        <v/>
      </c>
      <c r="EV160" s="46" t="b">
        <f t="shared" si="326"/>
        <v>0</v>
      </c>
      <c r="EW160" s="46" t="b">
        <f t="shared" si="327"/>
        <v>0</v>
      </c>
      <c r="EX160" s="46" t="b">
        <f t="shared" si="328"/>
        <v>0</v>
      </c>
      <c r="EY160" s="46" t="b">
        <f t="shared" si="329"/>
        <v>0</v>
      </c>
      <c r="EZ160" s="46" t="b">
        <f t="shared" si="330"/>
        <v>0</v>
      </c>
      <c r="FA160" s="46" t="b">
        <f t="shared" si="331"/>
        <v>0</v>
      </c>
      <c r="FB160" s="46" t="b">
        <f t="shared" si="332"/>
        <v>0</v>
      </c>
      <c r="FC160" s="46" t="str">
        <f t="shared" si="333"/>
        <v/>
      </c>
      <c r="FD160" s="46" t="str">
        <f t="shared" si="334"/>
        <v/>
      </c>
      <c r="FE160" s="46" t="b">
        <f t="shared" si="335"/>
        <v>0</v>
      </c>
      <c r="FF160" s="46" t="str">
        <f t="shared" si="336"/>
        <v/>
      </c>
      <c r="FG160" s="46" t="str">
        <f t="shared" si="337"/>
        <v/>
      </c>
      <c r="FH160" s="46" t="b">
        <f t="shared" si="338"/>
        <v>0</v>
      </c>
      <c r="FI160" s="46" t="str">
        <f t="shared" si="339"/>
        <v/>
      </c>
      <c r="FJ160" s="46" t="str">
        <f t="shared" si="340"/>
        <v/>
      </c>
      <c r="FK160" s="46" t="b">
        <f t="shared" si="341"/>
        <v>0</v>
      </c>
      <c r="FL160" s="46" t="str">
        <f t="shared" si="342"/>
        <v/>
      </c>
      <c r="FM160" s="46" t="str">
        <f t="shared" si="343"/>
        <v/>
      </c>
      <c r="FN160" s="46" t="b">
        <f t="shared" si="344"/>
        <v>0</v>
      </c>
      <c r="FO160" s="46" t="str">
        <f t="shared" si="345"/>
        <v/>
      </c>
      <c r="FP160" s="46" t="str">
        <f t="shared" si="346"/>
        <v/>
      </c>
      <c r="FQ160" s="46" t="b">
        <f t="shared" si="347"/>
        <v>0</v>
      </c>
      <c r="FR160" s="46" t="str">
        <f t="shared" si="348"/>
        <v/>
      </c>
      <c r="FS160" s="46" t="str">
        <f t="shared" si="349"/>
        <v/>
      </c>
      <c r="FT160" s="46" t="b">
        <f t="shared" si="350"/>
        <v>0</v>
      </c>
      <c r="FU160" s="46" t="str">
        <f t="shared" si="351"/>
        <v/>
      </c>
      <c r="FV160" s="46" t="str">
        <f t="shared" si="352"/>
        <v/>
      </c>
      <c r="FW160" s="46" t="b">
        <f t="shared" si="353"/>
        <v>0</v>
      </c>
      <c r="FX160" s="46" t="str">
        <f t="shared" si="354"/>
        <v/>
      </c>
      <c r="FY160" s="46" t="str">
        <f t="shared" si="355"/>
        <v/>
      </c>
      <c r="FZ160" s="46" t="b">
        <f t="shared" si="356"/>
        <v>0</v>
      </c>
      <c r="GA160" s="46" t="str">
        <f t="shared" si="357"/>
        <v/>
      </c>
      <c r="GB160" s="46" t="str">
        <f t="shared" si="358"/>
        <v/>
      </c>
      <c r="GC160" s="46" t="b">
        <f t="shared" si="359"/>
        <v>0</v>
      </c>
      <c r="GD160" s="46" t="str">
        <f t="shared" si="360"/>
        <v/>
      </c>
      <c r="GE160" s="46" t="str">
        <f t="shared" si="361"/>
        <v/>
      </c>
      <c r="GF160" s="46" t="b">
        <f t="shared" si="362"/>
        <v>0</v>
      </c>
      <c r="GG160" s="46" t="b">
        <f t="shared" si="363"/>
        <v>0</v>
      </c>
      <c r="GH160" s="46" t="str">
        <f t="shared" si="364"/>
        <v/>
      </c>
      <c r="GI160" s="46" t="str">
        <f t="shared" si="365"/>
        <v/>
      </c>
      <c r="GJ160" s="46" t="str">
        <f t="shared" si="366"/>
        <v/>
      </c>
      <c r="GK160" s="46" t="b">
        <f t="shared" si="367"/>
        <v>0</v>
      </c>
      <c r="GL160" s="46" t="str">
        <f t="shared" si="368"/>
        <v/>
      </c>
      <c r="GM160" s="46" t="str">
        <f t="shared" si="369"/>
        <v/>
      </c>
      <c r="GN160" s="46" t="str">
        <f t="shared" si="370"/>
        <v/>
      </c>
      <c r="GO160" s="46" t="b">
        <f t="shared" si="371"/>
        <v>0</v>
      </c>
      <c r="GP160" s="46" t="str">
        <f t="shared" si="372"/>
        <v/>
      </c>
      <c r="GQ160" s="46" t="str">
        <f t="shared" si="373"/>
        <v/>
      </c>
      <c r="GR160" s="46" t="b">
        <f t="shared" si="374"/>
        <v>0</v>
      </c>
      <c r="GS160" s="46" t="str">
        <f t="shared" si="375"/>
        <v/>
      </c>
      <c r="GT160" s="46" t="str">
        <f t="shared" si="376"/>
        <v/>
      </c>
      <c r="GU160" s="46" t="b">
        <f t="shared" si="377"/>
        <v>0</v>
      </c>
      <c r="GV160" s="46" t="b">
        <f t="shared" si="378"/>
        <v>0</v>
      </c>
      <c r="GW160" s="46" t="b">
        <f t="shared" si="379"/>
        <v>0</v>
      </c>
      <c r="GX160" s="46" t="b">
        <f t="shared" si="380"/>
        <v>0</v>
      </c>
      <c r="GY160" s="46" t="b">
        <f t="shared" si="381"/>
        <v>0</v>
      </c>
      <c r="GZ160" s="46" t="b">
        <f t="shared" si="382"/>
        <v>0</v>
      </c>
      <c r="HA160" s="46" t="b">
        <f t="shared" si="383"/>
        <v>0</v>
      </c>
      <c r="HB160" s="46" t="b">
        <f t="shared" si="384"/>
        <v>0</v>
      </c>
      <c r="HC160" s="46" t="b">
        <f t="shared" si="385"/>
        <v>0</v>
      </c>
      <c r="HD160" s="46" t="b">
        <f t="shared" si="386"/>
        <v>0</v>
      </c>
      <c r="HE160" s="46" t="b">
        <f t="shared" si="387"/>
        <v>0</v>
      </c>
      <c r="HF160" s="46" t="b">
        <f t="shared" si="388"/>
        <v>0</v>
      </c>
      <c r="HG160" s="46" t="b">
        <f t="shared" si="389"/>
        <v>0</v>
      </c>
      <c r="HH160" s="46" t="b">
        <f t="shared" si="390"/>
        <v>0</v>
      </c>
      <c r="HI160" s="46" t="b">
        <f t="shared" si="391"/>
        <v>0</v>
      </c>
      <c r="HJ160" s="46" t="b">
        <f t="shared" si="392"/>
        <v>0</v>
      </c>
      <c r="HK160" s="46" t="b">
        <f t="shared" si="393"/>
        <v>0</v>
      </c>
      <c r="HL160" s="46" t="b">
        <f t="shared" si="394"/>
        <v>0</v>
      </c>
      <c r="HM160" s="46" t="b">
        <f t="shared" si="395"/>
        <v>0</v>
      </c>
      <c r="HN160" s="46" t="b">
        <f t="shared" si="396"/>
        <v>0</v>
      </c>
      <c r="HO160" s="46" t="b">
        <f t="shared" si="397"/>
        <v>0</v>
      </c>
      <c r="HP160" s="46" t="b">
        <f t="shared" si="398"/>
        <v>0</v>
      </c>
      <c r="HQ160" s="46" t="str">
        <f t="shared" si="399"/>
        <v/>
      </c>
      <c r="HR160" s="46" t="str">
        <f t="shared" si="400"/>
        <v/>
      </c>
      <c r="HS160" s="46" t="str">
        <f t="shared" si="401"/>
        <v/>
      </c>
      <c r="HT160" s="46" t="b">
        <f t="shared" si="402"/>
        <v>0</v>
      </c>
      <c r="HU160" s="46" t="b">
        <f t="shared" si="403"/>
        <v>0</v>
      </c>
      <c r="HV160" s="46" t="b">
        <f t="shared" si="404"/>
        <v>0</v>
      </c>
      <c r="HW160" s="46" t="b">
        <f t="shared" si="405"/>
        <v>0</v>
      </c>
      <c r="HX160" s="46" t="b">
        <f t="shared" si="406"/>
        <v>0</v>
      </c>
      <c r="HY160" s="46" t="b">
        <f t="shared" si="407"/>
        <v>0</v>
      </c>
      <c r="HZ160" s="46" t="b">
        <f t="shared" si="408"/>
        <v>0</v>
      </c>
      <c r="IA160" s="46" t="str">
        <f t="shared" si="409"/>
        <v/>
      </c>
      <c r="IB160" s="46" t="str">
        <f t="shared" si="410"/>
        <v/>
      </c>
      <c r="IC160" s="46" t="str">
        <f t="shared" si="411"/>
        <v/>
      </c>
      <c r="ID160" s="46" t="str">
        <f t="shared" si="412"/>
        <v/>
      </c>
      <c r="IE160" s="46" t="b">
        <f t="shared" si="413"/>
        <v>0</v>
      </c>
      <c r="IF160" s="46" t="str">
        <f t="shared" si="414"/>
        <v/>
      </c>
      <c r="IG160" s="46" t="str">
        <f t="shared" si="415"/>
        <v/>
      </c>
      <c r="IH160" s="46" t="b">
        <f t="shared" si="416"/>
        <v>0</v>
      </c>
      <c r="II160" s="46" t="b">
        <f t="shared" si="417"/>
        <v>0</v>
      </c>
      <c r="IJ160" s="46" t="b">
        <f t="shared" si="418"/>
        <v>0</v>
      </c>
      <c r="IK160" s="46" t="str">
        <f t="shared" si="419"/>
        <v/>
      </c>
      <c r="IL160" s="46" t="str">
        <f t="shared" si="420"/>
        <v/>
      </c>
      <c r="IM160" s="46" t="b">
        <f t="shared" si="421"/>
        <v>0</v>
      </c>
      <c r="IN160" s="46" t="b">
        <f t="shared" si="422"/>
        <v>0</v>
      </c>
      <c r="IO160" s="46" t="b">
        <f t="shared" si="423"/>
        <v>0</v>
      </c>
      <c r="IP160" s="46" t="b">
        <f t="shared" si="424"/>
        <v>0</v>
      </c>
      <c r="IQ160" s="46" t="b">
        <f t="shared" si="425"/>
        <v>0</v>
      </c>
      <c r="IR160" s="46" t="b">
        <f t="shared" si="426"/>
        <v>0</v>
      </c>
      <c r="IS160" s="46" t="b">
        <f t="shared" si="427"/>
        <v>0</v>
      </c>
      <c r="IT160" s="46" t="b">
        <f t="shared" si="428"/>
        <v>0</v>
      </c>
      <c r="IU160" s="46" t="b">
        <f t="shared" si="429"/>
        <v>0</v>
      </c>
      <c r="IV160" s="46" t="b">
        <f t="shared" si="430"/>
        <v>0</v>
      </c>
      <c r="IW160" s="46" t="b">
        <f t="shared" si="431"/>
        <v>0</v>
      </c>
      <c r="IX160" s="46" t="b">
        <f t="shared" si="432"/>
        <v>0</v>
      </c>
      <c r="IY160" s="46" t="b">
        <f t="shared" si="433"/>
        <v>0</v>
      </c>
    </row>
    <row r="161" spans="2:259" x14ac:dyDescent="0.3">
      <c r="B161" s="48">
        <v>149</v>
      </c>
      <c r="C161" s="61" t="str">
        <f t="shared" si="299"/>
        <v/>
      </c>
      <c r="D161" s="53"/>
      <c r="E161" s="52"/>
      <c r="F161" s="112"/>
      <c r="G161" s="52"/>
      <c r="H161" s="53"/>
      <c r="I161" s="52"/>
      <c r="J161" s="52"/>
      <c r="K161" s="53"/>
      <c r="L161" s="55"/>
      <c r="M161" s="108"/>
      <c r="N161" s="56"/>
      <c r="O161" s="52"/>
      <c r="P161" s="52"/>
      <c r="Q161" s="52"/>
      <c r="R161" s="52"/>
      <c r="S161" s="52"/>
      <c r="T161" s="53"/>
      <c r="U161" s="52"/>
      <c r="V161" s="52"/>
      <c r="W161" s="55"/>
      <c r="X161" s="55"/>
      <c r="Y161" s="52"/>
      <c r="Z161" s="55"/>
      <c r="AA161" s="52"/>
      <c r="AB161" s="53"/>
      <c r="AC161" s="53"/>
      <c r="AD161" s="53"/>
      <c r="AE161" s="57"/>
      <c r="AF161" s="113"/>
      <c r="AG161" s="57"/>
      <c r="AH161" s="58"/>
      <c r="AI161" s="58"/>
      <c r="AJ161" s="58"/>
      <c r="AK161" s="114"/>
      <c r="AL161" s="58"/>
      <c r="AM161" s="114"/>
      <c r="AN161" s="58"/>
      <c r="AO161" s="114"/>
      <c r="AP161" s="58"/>
      <c r="AQ161" s="114"/>
      <c r="AR161" s="58"/>
      <c r="AS161" s="114"/>
      <c r="AT161" s="58"/>
      <c r="AU161" s="114"/>
      <c r="AV161" s="58"/>
      <c r="AW161" s="114"/>
      <c r="AX161" s="58"/>
      <c r="AY161" s="114"/>
      <c r="AZ161" s="58"/>
      <c r="BA161" s="114"/>
      <c r="BB161" s="58"/>
      <c r="BC161" s="114"/>
      <c r="BD161" s="58"/>
      <c r="BE161" s="58"/>
      <c r="BF161" s="58"/>
      <c r="BG161" s="59"/>
      <c r="BH161" s="58"/>
      <c r="BI161" s="114"/>
      <c r="BJ161" s="53"/>
      <c r="BK161" s="58"/>
      <c r="BL161" s="114"/>
      <c r="BM161" s="58"/>
      <c r="BN161" s="114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3"/>
      <c r="CL161" s="58"/>
      <c r="CM161" s="58"/>
      <c r="CN161" s="60"/>
      <c r="CO161" s="57"/>
      <c r="CP161" s="58"/>
      <c r="CQ161" s="60"/>
      <c r="CR161" s="57"/>
      <c r="CS161" s="58"/>
      <c r="CT161" s="59"/>
      <c r="CU161" s="58"/>
      <c r="CV161" s="59"/>
      <c r="CW161" s="58"/>
      <c r="CX161" s="59"/>
      <c r="CY161" s="58"/>
      <c r="CZ161" s="58"/>
      <c r="DA161" s="58"/>
      <c r="DB161" s="53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7"/>
      <c r="DO161" s="57"/>
      <c r="DP161" s="57"/>
      <c r="DQ161" s="76" t="str">
        <f t="shared" si="300"/>
        <v/>
      </c>
      <c r="DR161" s="53"/>
      <c r="DS161" s="46" t="b">
        <f t="shared" si="301"/>
        <v>0</v>
      </c>
      <c r="DT161" s="46" t="str">
        <f t="shared" si="302"/>
        <v/>
      </c>
      <c r="DU161" s="46" t="b">
        <f t="shared" si="303"/>
        <v>0</v>
      </c>
      <c r="DV161" s="46" t="b">
        <f t="shared" si="304"/>
        <v>0</v>
      </c>
      <c r="DW161" s="46" t="b">
        <f t="shared" si="305"/>
        <v>0</v>
      </c>
      <c r="DY161" s="46" t="b">
        <f t="shared" si="306"/>
        <v>0</v>
      </c>
      <c r="DZ161" s="46" t="b">
        <f t="shared" si="307"/>
        <v>0</v>
      </c>
      <c r="EB161" s="46" t="b">
        <f t="shared" si="308"/>
        <v>0</v>
      </c>
      <c r="EC161" s="46" t="b">
        <f t="shared" si="309"/>
        <v>0</v>
      </c>
      <c r="ED161" s="46" t="b">
        <f t="shared" si="310"/>
        <v>0</v>
      </c>
      <c r="EE161" s="46" t="b">
        <f t="shared" si="311"/>
        <v>0</v>
      </c>
      <c r="EF161" s="46" t="b">
        <f t="shared" si="312"/>
        <v>0</v>
      </c>
      <c r="EG161" s="46" t="b">
        <f t="shared" si="313"/>
        <v>0</v>
      </c>
      <c r="EH161" s="46" t="b">
        <f t="shared" si="314"/>
        <v>0</v>
      </c>
      <c r="EI161" s="46" t="b">
        <f t="shared" si="315"/>
        <v>0</v>
      </c>
      <c r="EK161" s="46" t="b">
        <f t="shared" si="316"/>
        <v>0</v>
      </c>
      <c r="EL161" s="46" t="b">
        <f t="shared" si="317"/>
        <v>0</v>
      </c>
      <c r="EM161" s="46" t="b">
        <f t="shared" si="318"/>
        <v>0</v>
      </c>
      <c r="EN161" s="46" t="b">
        <f t="shared" si="319"/>
        <v>0</v>
      </c>
      <c r="EO161" s="46" t="b">
        <f t="shared" si="320"/>
        <v>0</v>
      </c>
      <c r="EP161" s="46" t="b">
        <f t="shared" si="321"/>
        <v>0</v>
      </c>
      <c r="EQ161" s="46" t="b">
        <f t="shared" si="322"/>
        <v>0</v>
      </c>
      <c r="ER161" s="46" t="b">
        <f>OR(AA161='Tablas '!$T$4,AA161='Tablas '!$T$7,AA161='Tablas '!$T$8,AA161='Tablas '!$T$11)</f>
        <v>0</v>
      </c>
      <c r="ES161" s="46" t="str">
        <f t="shared" si="323"/>
        <v/>
      </c>
      <c r="ET161" s="46" t="str">
        <f t="shared" si="324"/>
        <v/>
      </c>
      <c r="EU161" s="46" t="str">
        <f t="shared" si="325"/>
        <v/>
      </c>
      <c r="EV161" s="46" t="b">
        <f t="shared" si="326"/>
        <v>0</v>
      </c>
      <c r="EW161" s="46" t="b">
        <f t="shared" si="327"/>
        <v>0</v>
      </c>
      <c r="EX161" s="46" t="b">
        <f t="shared" si="328"/>
        <v>0</v>
      </c>
      <c r="EY161" s="46" t="b">
        <f t="shared" si="329"/>
        <v>0</v>
      </c>
      <c r="EZ161" s="46" t="b">
        <f t="shared" si="330"/>
        <v>0</v>
      </c>
      <c r="FA161" s="46" t="b">
        <f t="shared" si="331"/>
        <v>0</v>
      </c>
      <c r="FB161" s="46" t="b">
        <f t="shared" si="332"/>
        <v>0</v>
      </c>
      <c r="FC161" s="46" t="str">
        <f t="shared" si="333"/>
        <v/>
      </c>
      <c r="FD161" s="46" t="str">
        <f t="shared" si="334"/>
        <v/>
      </c>
      <c r="FE161" s="46" t="b">
        <f t="shared" si="335"/>
        <v>0</v>
      </c>
      <c r="FF161" s="46" t="str">
        <f t="shared" si="336"/>
        <v/>
      </c>
      <c r="FG161" s="46" t="str">
        <f t="shared" si="337"/>
        <v/>
      </c>
      <c r="FH161" s="46" t="b">
        <f t="shared" si="338"/>
        <v>0</v>
      </c>
      <c r="FI161" s="46" t="str">
        <f t="shared" si="339"/>
        <v/>
      </c>
      <c r="FJ161" s="46" t="str">
        <f t="shared" si="340"/>
        <v/>
      </c>
      <c r="FK161" s="46" t="b">
        <f t="shared" si="341"/>
        <v>0</v>
      </c>
      <c r="FL161" s="46" t="str">
        <f t="shared" si="342"/>
        <v/>
      </c>
      <c r="FM161" s="46" t="str">
        <f t="shared" si="343"/>
        <v/>
      </c>
      <c r="FN161" s="46" t="b">
        <f t="shared" si="344"/>
        <v>0</v>
      </c>
      <c r="FO161" s="46" t="str">
        <f t="shared" si="345"/>
        <v/>
      </c>
      <c r="FP161" s="46" t="str">
        <f t="shared" si="346"/>
        <v/>
      </c>
      <c r="FQ161" s="46" t="b">
        <f t="shared" si="347"/>
        <v>0</v>
      </c>
      <c r="FR161" s="46" t="str">
        <f t="shared" si="348"/>
        <v/>
      </c>
      <c r="FS161" s="46" t="str">
        <f t="shared" si="349"/>
        <v/>
      </c>
      <c r="FT161" s="46" t="b">
        <f t="shared" si="350"/>
        <v>0</v>
      </c>
      <c r="FU161" s="46" t="str">
        <f t="shared" si="351"/>
        <v/>
      </c>
      <c r="FV161" s="46" t="str">
        <f t="shared" si="352"/>
        <v/>
      </c>
      <c r="FW161" s="46" t="b">
        <f t="shared" si="353"/>
        <v>0</v>
      </c>
      <c r="FX161" s="46" t="str">
        <f t="shared" si="354"/>
        <v/>
      </c>
      <c r="FY161" s="46" t="str">
        <f t="shared" si="355"/>
        <v/>
      </c>
      <c r="FZ161" s="46" t="b">
        <f t="shared" si="356"/>
        <v>0</v>
      </c>
      <c r="GA161" s="46" t="str">
        <f t="shared" si="357"/>
        <v/>
      </c>
      <c r="GB161" s="46" t="str">
        <f t="shared" si="358"/>
        <v/>
      </c>
      <c r="GC161" s="46" t="b">
        <f t="shared" si="359"/>
        <v>0</v>
      </c>
      <c r="GD161" s="46" t="str">
        <f t="shared" si="360"/>
        <v/>
      </c>
      <c r="GE161" s="46" t="str">
        <f t="shared" si="361"/>
        <v/>
      </c>
      <c r="GF161" s="46" t="b">
        <f t="shared" si="362"/>
        <v>0</v>
      </c>
      <c r="GG161" s="46" t="b">
        <f t="shared" si="363"/>
        <v>0</v>
      </c>
      <c r="GH161" s="46" t="str">
        <f t="shared" si="364"/>
        <v/>
      </c>
      <c r="GI161" s="46" t="str">
        <f t="shared" si="365"/>
        <v/>
      </c>
      <c r="GJ161" s="46" t="str">
        <f t="shared" si="366"/>
        <v/>
      </c>
      <c r="GK161" s="46" t="b">
        <f t="shared" si="367"/>
        <v>0</v>
      </c>
      <c r="GL161" s="46" t="str">
        <f t="shared" si="368"/>
        <v/>
      </c>
      <c r="GM161" s="46" t="str">
        <f t="shared" si="369"/>
        <v/>
      </c>
      <c r="GN161" s="46" t="str">
        <f t="shared" si="370"/>
        <v/>
      </c>
      <c r="GO161" s="46" t="b">
        <f t="shared" si="371"/>
        <v>0</v>
      </c>
      <c r="GP161" s="46" t="str">
        <f t="shared" si="372"/>
        <v/>
      </c>
      <c r="GQ161" s="46" t="str">
        <f t="shared" si="373"/>
        <v/>
      </c>
      <c r="GR161" s="46" t="b">
        <f t="shared" si="374"/>
        <v>0</v>
      </c>
      <c r="GS161" s="46" t="str">
        <f t="shared" si="375"/>
        <v/>
      </c>
      <c r="GT161" s="46" t="str">
        <f t="shared" si="376"/>
        <v/>
      </c>
      <c r="GU161" s="46" t="b">
        <f t="shared" si="377"/>
        <v>0</v>
      </c>
      <c r="GV161" s="46" t="b">
        <f t="shared" si="378"/>
        <v>0</v>
      </c>
      <c r="GW161" s="46" t="b">
        <f t="shared" si="379"/>
        <v>0</v>
      </c>
      <c r="GX161" s="46" t="b">
        <f t="shared" si="380"/>
        <v>0</v>
      </c>
      <c r="GY161" s="46" t="b">
        <f t="shared" si="381"/>
        <v>0</v>
      </c>
      <c r="GZ161" s="46" t="b">
        <f t="shared" si="382"/>
        <v>0</v>
      </c>
      <c r="HA161" s="46" t="b">
        <f t="shared" si="383"/>
        <v>0</v>
      </c>
      <c r="HB161" s="46" t="b">
        <f t="shared" si="384"/>
        <v>0</v>
      </c>
      <c r="HC161" s="46" t="b">
        <f t="shared" si="385"/>
        <v>0</v>
      </c>
      <c r="HD161" s="46" t="b">
        <f t="shared" si="386"/>
        <v>0</v>
      </c>
      <c r="HE161" s="46" t="b">
        <f t="shared" si="387"/>
        <v>0</v>
      </c>
      <c r="HF161" s="46" t="b">
        <f t="shared" si="388"/>
        <v>0</v>
      </c>
      <c r="HG161" s="46" t="b">
        <f t="shared" si="389"/>
        <v>0</v>
      </c>
      <c r="HH161" s="46" t="b">
        <f t="shared" si="390"/>
        <v>0</v>
      </c>
      <c r="HI161" s="46" t="b">
        <f t="shared" si="391"/>
        <v>0</v>
      </c>
      <c r="HJ161" s="46" t="b">
        <f t="shared" si="392"/>
        <v>0</v>
      </c>
      <c r="HK161" s="46" t="b">
        <f t="shared" si="393"/>
        <v>0</v>
      </c>
      <c r="HL161" s="46" t="b">
        <f t="shared" si="394"/>
        <v>0</v>
      </c>
      <c r="HM161" s="46" t="b">
        <f t="shared" si="395"/>
        <v>0</v>
      </c>
      <c r="HN161" s="46" t="b">
        <f t="shared" si="396"/>
        <v>0</v>
      </c>
      <c r="HO161" s="46" t="b">
        <f t="shared" si="397"/>
        <v>0</v>
      </c>
      <c r="HP161" s="46" t="b">
        <f t="shared" si="398"/>
        <v>0</v>
      </c>
      <c r="HQ161" s="46" t="str">
        <f t="shared" si="399"/>
        <v/>
      </c>
      <c r="HR161" s="46" t="str">
        <f t="shared" si="400"/>
        <v/>
      </c>
      <c r="HS161" s="46" t="str">
        <f t="shared" si="401"/>
        <v/>
      </c>
      <c r="HT161" s="46" t="b">
        <f t="shared" si="402"/>
        <v>0</v>
      </c>
      <c r="HU161" s="46" t="b">
        <f t="shared" si="403"/>
        <v>0</v>
      </c>
      <c r="HV161" s="46" t="b">
        <f t="shared" si="404"/>
        <v>0</v>
      </c>
      <c r="HW161" s="46" t="b">
        <f t="shared" si="405"/>
        <v>0</v>
      </c>
      <c r="HX161" s="46" t="b">
        <f t="shared" si="406"/>
        <v>0</v>
      </c>
      <c r="HY161" s="46" t="b">
        <f t="shared" si="407"/>
        <v>0</v>
      </c>
      <c r="HZ161" s="46" t="b">
        <f t="shared" si="408"/>
        <v>0</v>
      </c>
      <c r="IA161" s="46" t="str">
        <f t="shared" si="409"/>
        <v/>
      </c>
      <c r="IB161" s="46" t="str">
        <f t="shared" si="410"/>
        <v/>
      </c>
      <c r="IC161" s="46" t="str">
        <f t="shared" si="411"/>
        <v/>
      </c>
      <c r="ID161" s="46" t="str">
        <f t="shared" si="412"/>
        <v/>
      </c>
      <c r="IE161" s="46" t="b">
        <f t="shared" si="413"/>
        <v>0</v>
      </c>
      <c r="IF161" s="46" t="str">
        <f t="shared" si="414"/>
        <v/>
      </c>
      <c r="IG161" s="46" t="str">
        <f t="shared" si="415"/>
        <v/>
      </c>
      <c r="IH161" s="46" t="b">
        <f t="shared" si="416"/>
        <v>0</v>
      </c>
      <c r="II161" s="46" t="b">
        <f t="shared" si="417"/>
        <v>0</v>
      </c>
      <c r="IJ161" s="46" t="b">
        <f t="shared" si="418"/>
        <v>0</v>
      </c>
      <c r="IK161" s="46" t="str">
        <f t="shared" si="419"/>
        <v/>
      </c>
      <c r="IL161" s="46" t="str">
        <f t="shared" si="420"/>
        <v/>
      </c>
      <c r="IM161" s="46" t="b">
        <f t="shared" si="421"/>
        <v>0</v>
      </c>
      <c r="IN161" s="46" t="b">
        <f t="shared" si="422"/>
        <v>0</v>
      </c>
      <c r="IO161" s="46" t="b">
        <f t="shared" si="423"/>
        <v>0</v>
      </c>
      <c r="IP161" s="46" t="b">
        <f t="shared" si="424"/>
        <v>0</v>
      </c>
      <c r="IQ161" s="46" t="b">
        <f t="shared" si="425"/>
        <v>0</v>
      </c>
      <c r="IR161" s="46" t="b">
        <f t="shared" si="426"/>
        <v>0</v>
      </c>
      <c r="IS161" s="46" t="b">
        <f t="shared" si="427"/>
        <v>0</v>
      </c>
      <c r="IT161" s="46" t="b">
        <f t="shared" si="428"/>
        <v>0</v>
      </c>
      <c r="IU161" s="46" t="b">
        <f t="shared" si="429"/>
        <v>0</v>
      </c>
      <c r="IV161" s="46" t="b">
        <f t="shared" si="430"/>
        <v>0</v>
      </c>
      <c r="IW161" s="46" t="b">
        <f t="shared" si="431"/>
        <v>0</v>
      </c>
      <c r="IX161" s="46" t="b">
        <f t="shared" si="432"/>
        <v>0</v>
      </c>
      <c r="IY161" s="46" t="b">
        <f t="shared" si="433"/>
        <v>0</v>
      </c>
    </row>
    <row r="162" spans="2:259" x14ac:dyDescent="0.3">
      <c r="B162" s="48">
        <v>150</v>
      </c>
      <c r="C162" s="61" t="str">
        <f t="shared" si="299"/>
        <v/>
      </c>
      <c r="D162" s="53"/>
      <c r="E162" s="52"/>
      <c r="F162" s="112"/>
      <c r="G162" s="52"/>
      <c r="H162" s="53"/>
      <c r="I162" s="52"/>
      <c r="J162" s="52"/>
      <c r="K162" s="53"/>
      <c r="L162" s="55"/>
      <c r="M162" s="108"/>
      <c r="N162" s="56"/>
      <c r="O162" s="52"/>
      <c r="P162" s="52"/>
      <c r="Q162" s="52"/>
      <c r="R162" s="52"/>
      <c r="S162" s="52"/>
      <c r="T162" s="53"/>
      <c r="U162" s="52"/>
      <c r="V162" s="52"/>
      <c r="W162" s="55"/>
      <c r="X162" s="55"/>
      <c r="Y162" s="52"/>
      <c r="Z162" s="55"/>
      <c r="AA162" s="52"/>
      <c r="AB162" s="53"/>
      <c r="AC162" s="53"/>
      <c r="AD162" s="53"/>
      <c r="AE162" s="57"/>
      <c r="AF162" s="113"/>
      <c r="AG162" s="57"/>
      <c r="AH162" s="58"/>
      <c r="AI162" s="58"/>
      <c r="AJ162" s="58"/>
      <c r="AK162" s="114"/>
      <c r="AL162" s="58"/>
      <c r="AM162" s="114"/>
      <c r="AN162" s="58"/>
      <c r="AO162" s="114"/>
      <c r="AP162" s="58"/>
      <c r="AQ162" s="114"/>
      <c r="AR162" s="58"/>
      <c r="AS162" s="114"/>
      <c r="AT162" s="58"/>
      <c r="AU162" s="114"/>
      <c r="AV162" s="58"/>
      <c r="AW162" s="114"/>
      <c r="AX162" s="58"/>
      <c r="AY162" s="114"/>
      <c r="AZ162" s="58"/>
      <c r="BA162" s="114"/>
      <c r="BB162" s="58"/>
      <c r="BC162" s="114"/>
      <c r="BD162" s="58"/>
      <c r="BE162" s="58"/>
      <c r="BF162" s="58"/>
      <c r="BG162" s="59"/>
      <c r="BH162" s="58"/>
      <c r="BI162" s="114"/>
      <c r="BJ162" s="53"/>
      <c r="BK162" s="58"/>
      <c r="BL162" s="114"/>
      <c r="BM162" s="58"/>
      <c r="BN162" s="114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3"/>
      <c r="CL162" s="58"/>
      <c r="CM162" s="58"/>
      <c r="CN162" s="60"/>
      <c r="CO162" s="57"/>
      <c r="CP162" s="58"/>
      <c r="CQ162" s="60"/>
      <c r="CR162" s="57"/>
      <c r="CS162" s="58"/>
      <c r="CT162" s="59"/>
      <c r="CU162" s="58"/>
      <c r="CV162" s="59"/>
      <c r="CW162" s="58"/>
      <c r="CX162" s="59"/>
      <c r="CY162" s="58"/>
      <c r="CZ162" s="58"/>
      <c r="DA162" s="58"/>
      <c r="DB162" s="53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7"/>
      <c r="DO162" s="57"/>
      <c r="DP162" s="57"/>
      <c r="DQ162" s="76" t="str">
        <f t="shared" si="300"/>
        <v/>
      </c>
      <c r="DR162" s="53"/>
      <c r="DS162" s="46" t="b">
        <f t="shared" si="301"/>
        <v>0</v>
      </c>
      <c r="DT162" s="46" t="str">
        <f t="shared" si="302"/>
        <v/>
      </c>
      <c r="DU162" s="46" t="b">
        <f t="shared" si="303"/>
        <v>0</v>
      </c>
      <c r="DV162" s="46" t="b">
        <f t="shared" si="304"/>
        <v>0</v>
      </c>
      <c r="DW162" s="46" t="b">
        <f t="shared" si="305"/>
        <v>0</v>
      </c>
      <c r="DY162" s="46" t="b">
        <f t="shared" si="306"/>
        <v>0</v>
      </c>
      <c r="DZ162" s="46" t="b">
        <f t="shared" si="307"/>
        <v>0</v>
      </c>
      <c r="EB162" s="46" t="b">
        <f t="shared" si="308"/>
        <v>0</v>
      </c>
      <c r="EC162" s="46" t="b">
        <f t="shared" si="309"/>
        <v>0</v>
      </c>
      <c r="ED162" s="46" t="b">
        <f t="shared" si="310"/>
        <v>0</v>
      </c>
      <c r="EE162" s="46" t="b">
        <f t="shared" si="311"/>
        <v>0</v>
      </c>
      <c r="EF162" s="46" t="b">
        <f t="shared" si="312"/>
        <v>0</v>
      </c>
      <c r="EG162" s="46" t="b">
        <f t="shared" si="313"/>
        <v>0</v>
      </c>
      <c r="EH162" s="46" t="b">
        <f t="shared" si="314"/>
        <v>0</v>
      </c>
      <c r="EI162" s="46" t="b">
        <f t="shared" si="315"/>
        <v>0</v>
      </c>
      <c r="EK162" s="46" t="b">
        <f t="shared" si="316"/>
        <v>0</v>
      </c>
      <c r="EL162" s="46" t="b">
        <f t="shared" si="317"/>
        <v>0</v>
      </c>
      <c r="EM162" s="46" t="b">
        <f t="shared" si="318"/>
        <v>0</v>
      </c>
      <c r="EN162" s="46" t="b">
        <f t="shared" si="319"/>
        <v>0</v>
      </c>
      <c r="EO162" s="46" t="b">
        <f t="shared" si="320"/>
        <v>0</v>
      </c>
      <c r="EP162" s="46" t="b">
        <f t="shared" si="321"/>
        <v>0</v>
      </c>
      <c r="EQ162" s="46" t="b">
        <f t="shared" si="322"/>
        <v>0</v>
      </c>
      <c r="ER162" s="46" t="b">
        <f>OR(AA162='Tablas '!$T$4,AA162='Tablas '!$T$7,AA162='Tablas '!$T$8,AA162='Tablas '!$T$11)</f>
        <v>0</v>
      </c>
      <c r="ES162" s="46" t="str">
        <f t="shared" si="323"/>
        <v/>
      </c>
      <c r="ET162" s="46" t="str">
        <f t="shared" si="324"/>
        <v/>
      </c>
      <c r="EU162" s="46" t="str">
        <f t="shared" si="325"/>
        <v/>
      </c>
      <c r="EV162" s="46" t="b">
        <f t="shared" si="326"/>
        <v>0</v>
      </c>
      <c r="EW162" s="46" t="b">
        <f t="shared" si="327"/>
        <v>0</v>
      </c>
      <c r="EX162" s="46" t="b">
        <f t="shared" si="328"/>
        <v>0</v>
      </c>
      <c r="EY162" s="46" t="b">
        <f t="shared" si="329"/>
        <v>0</v>
      </c>
      <c r="EZ162" s="46" t="b">
        <f t="shared" si="330"/>
        <v>0</v>
      </c>
      <c r="FA162" s="46" t="b">
        <f t="shared" si="331"/>
        <v>0</v>
      </c>
      <c r="FB162" s="46" t="b">
        <f t="shared" si="332"/>
        <v>0</v>
      </c>
      <c r="FC162" s="46" t="str">
        <f t="shared" si="333"/>
        <v/>
      </c>
      <c r="FD162" s="46" t="str">
        <f t="shared" si="334"/>
        <v/>
      </c>
      <c r="FE162" s="46" t="b">
        <f t="shared" si="335"/>
        <v>0</v>
      </c>
      <c r="FF162" s="46" t="str">
        <f t="shared" si="336"/>
        <v/>
      </c>
      <c r="FG162" s="46" t="str">
        <f t="shared" si="337"/>
        <v/>
      </c>
      <c r="FH162" s="46" t="b">
        <f t="shared" si="338"/>
        <v>0</v>
      </c>
      <c r="FI162" s="46" t="str">
        <f t="shared" si="339"/>
        <v/>
      </c>
      <c r="FJ162" s="46" t="str">
        <f t="shared" si="340"/>
        <v/>
      </c>
      <c r="FK162" s="46" t="b">
        <f t="shared" si="341"/>
        <v>0</v>
      </c>
      <c r="FL162" s="46" t="str">
        <f t="shared" si="342"/>
        <v/>
      </c>
      <c r="FM162" s="46" t="str">
        <f t="shared" si="343"/>
        <v/>
      </c>
      <c r="FN162" s="46" t="b">
        <f t="shared" si="344"/>
        <v>0</v>
      </c>
      <c r="FO162" s="46" t="str">
        <f t="shared" si="345"/>
        <v/>
      </c>
      <c r="FP162" s="46" t="str">
        <f t="shared" si="346"/>
        <v/>
      </c>
      <c r="FQ162" s="46" t="b">
        <f t="shared" si="347"/>
        <v>0</v>
      </c>
      <c r="FR162" s="46" t="str">
        <f t="shared" si="348"/>
        <v/>
      </c>
      <c r="FS162" s="46" t="str">
        <f t="shared" si="349"/>
        <v/>
      </c>
      <c r="FT162" s="46" t="b">
        <f t="shared" si="350"/>
        <v>0</v>
      </c>
      <c r="FU162" s="46" t="str">
        <f t="shared" si="351"/>
        <v/>
      </c>
      <c r="FV162" s="46" t="str">
        <f t="shared" si="352"/>
        <v/>
      </c>
      <c r="FW162" s="46" t="b">
        <f t="shared" si="353"/>
        <v>0</v>
      </c>
      <c r="FX162" s="46" t="str">
        <f t="shared" si="354"/>
        <v/>
      </c>
      <c r="FY162" s="46" t="str">
        <f t="shared" si="355"/>
        <v/>
      </c>
      <c r="FZ162" s="46" t="b">
        <f t="shared" si="356"/>
        <v>0</v>
      </c>
      <c r="GA162" s="46" t="str">
        <f t="shared" si="357"/>
        <v/>
      </c>
      <c r="GB162" s="46" t="str">
        <f t="shared" si="358"/>
        <v/>
      </c>
      <c r="GC162" s="46" t="b">
        <f t="shared" si="359"/>
        <v>0</v>
      </c>
      <c r="GD162" s="46" t="str">
        <f t="shared" si="360"/>
        <v/>
      </c>
      <c r="GE162" s="46" t="str">
        <f t="shared" si="361"/>
        <v/>
      </c>
      <c r="GF162" s="46" t="b">
        <f t="shared" si="362"/>
        <v>0</v>
      </c>
      <c r="GG162" s="46" t="b">
        <f t="shared" si="363"/>
        <v>0</v>
      </c>
      <c r="GH162" s="46" t="str">
        <f t="shared" si="364"/>
        <v/>
      </c>
      <c r="GI162" s="46" t="str">
        <f t="shared" si="365"/>
        <v/>
      </c>
      <c r="GJ162" s="46" t="str">
        <f t="shared" si="366"/>
        <v/>
      </c>
      <c r="GK162" s="46" t="b">
        <f t="shared" si="367"/>
        <v>0</v>
      </c>
      <c r="GL162" s="46" t="str">
        <f t="shared" si="368"/>
        <v/>
      </c>
      <c r="GM162" s="46" t="str">
        <f t="shared" si="369"/>
        <v/>
      </c>
      <c r="GN162" s="46" t="str">
        <f t="shared" si="370"/>
        <v/>
      </c>
      <c r="GO162" s="46" t="b">
        <f t="shared" si="371"/>
        <v>0</v>
      </c>
      <c r="GP162" s="46" t="str">
        <f t="shared" si="372"/>
        <v/>
      </c>
      <c r="GQ162" s="46" t="str">
        <f t="shared" si="373"/>
        <v/>
      </c>
      <c r="GR162" s="46" t="b">
        <f t="shared" si="374"/>
        <v>0</v>
      </c>
      <c r="GS162" s="46" t="str">
        <f t="shared" si="375"/>
        <v/>
      </c>
      <c r="GT162" s="46" t="str">
        <f t="shared" si="376"/>
        <v/>
      </c>
      <c r="GU162" s="46" t="b">
        <f t="shared" si="377"/>
        <v>0</v>
      </c>
      <c r="GV162" s="46" t="b">
        <f t="shared" si="378"/>
        <v>0</v>
      </c>
      <c r="GW162" s="46" t="b">
        <f t="shared" si="379"/>
        <v>0</v>
      </c>
      <c r="GX162" s="46" t="b">
        <f t="shared" si="380"/>
        <v>0</v>
      </c>
      <c r="GY162" s="46" t="b">
        <f t="shared" si="381"/>
        <v>0</v>
      </c>
      <c r="GZ162" s="46" t="b">
        <f t="shared" si="382"/>
        <v>0</v>
      </c>
      <c r="HA162" s="46" t="b">
        <f t="shared" si="383"/>
        <v>0</v>
      </c>
      <c r="HB162" s="46" t="b">
        <f t="shared" si="384"/>
        <v>0</v>
      </c>
      <c r="HC162" s="46" t="b">
        <f t="shared" si="385"/>
        <v>0</v>
      </c>
      <c r="HD162" s="46" t="b">
        <f t="shared" si="386"/>
        <v>0</v>
      </c>
      <c r="HE162" s="46" t="b">
        <f t="shared" si="387"/>
        <v>0</v>
      </c>
      <c r="HF162" s="46" t="b">
        <f t="shared" si="388"/>
        <v>0</v>
      </c>
      <c r="HG162" s="46" t="b">
        <f t="shared" si="389"/>
        <v>0</v>
      </c>
      <c r="HH162" s="46" t="b">
        <f t="shared" si="390"/>
        <v>0</v>
      </c>
      <c r="HI162" s="46" t="b">
        <f t="shared" si="391"/>
        <v>0</v>
      </c>
      <c r="HJ162" s="46" t="b">
        <f t="shared" si="392"/>
        <v>0</v>
      </c>
      <c r="HK162" s="46" t="b">
        <f t="shared" si="393"/>
        <v>0</v>
      </c>
      <c r="HL162" s="46" t="b">
        <f t="shared" si="394"/>
        <v>0</v>
      </c>
      <c r="HM162" s="46" t="b">
        <f t="shared" si="395"/>
        <v>0</v>
      </c>
      <c r="HN162" s="46" t="b">
        <f t="shared" si="396"/>
        <v>0</v>
      </c>
      <c r="HO162" s="46" t="b">
        <f t="shared" si="397"/>
        <v>0</v>
      </c>
      <c r="HP162" s="46" t="b">
        <f t="shared" si="398"/>
        <v>0</v>
      </c>
      <c r="HQ162" s="46" t="str">
        <f t="shared" si="399"/>
        <v/>
      </c>
      <c r="HR162" s="46" t="str">
        <f t="shared" si="400"/>
        <v/>
      </c>
      <c r="HS162" s="46" t="str">
        <f t="shared" si="401"/>
        <v/>
      </c>
      <c r="HT162" s="46" t="b">
        <f t="shared" si="402"/>
        <v>0</v>
      </c>
      <c r="HU162" s="46" t="b">
        <f t="shared" si="403"/>
        <v>0</v>
      </c>
      <c r="HV162" s="46" t="b">
        <f t="shared" si="404"/>
        <v>0</v>
      </c>
      <c r="HW162" s="46" t="b">
        <f t="shared" si="405"/>
        <v>0</v>
      </c>
      <c r="HX162" s="46" t="b">
        <f t="shared" si="406"/>
        <v>0</v>
      </c>
      <c r="HY162" s="46" t="b">
        <f t="shared" si="407"/>
        <v>0</v>
      </c>
      <c r="HZ162" s="46" t="b">
        <f t="shared" si="408"/>
        <v>0</v>
      </c>
      <c r="IA162" s="46" t="str">
        <f t="shared" si="409"/>
        <v/>
      </c>
      <c r="IB162" s="46" t="str">
        <f t="shared" si="410"/>
        <v/>
      </c>
      <c r="IC162" s="46" t="str">
        <f t="shared" si="411"/>
        <v/>
      </c>
      <c r="ID162" s="46" t="str">
        <f t="shared" si="412"/>
        <v/>
      </c>
      <c r="IE162" s="46" t="b">
        <f t="shared" si="413"/>
        <v>0</v>
      </c>
      <c r="IF162" s="46" t="str">
        <f t="shared" si="414"/>
        <v/>
      </c>
      <c r="IG162" s="46" t="str">
        <f t="shared" si="415"/>
        <v/>
      </c>
      <c r="IH162" s="46" t="b">
        <f t="shared" si="416"/>
        <v>0</v>
      </c>
      <c r="II162" s="46" t="b">
        <f t="shared" si="417"/>
        <v>0</v>
      </c>
      <c r="IJ162" s="46" t="b">
        <f t="shared" si="418"/>
        <v>0</v>
      </c>
      <c r="IK162" s="46" t="str">
        <f t="shared" si="419"/>
        <v/>
      </c>
      <c r="IL162" s="46" t="str">
        <f t="shared" si="420"/>
        <v/>
      </c>
      <c r="IM162" s="46" t="b">
        <f t="shared" si="421"/>
        <v>0</v>
      </c>
      <c r="IN162" s="46" t="b">
        <f t="shared" si="422"/>
        <v>0</v>
      </c>
      <c r="IO162" s="46" t="b">
        <f t="shared" si="423"/>
        <v>0</v>
      </c>
      <c r="IP162" s="46" t="b">
        <f t="shared" si="424"/>
        <v>0</v>
      </c>
      <c r="IQ162" s="46" t="b">
        <f t="shared" si="425"/>
        <v>0</v>
      </c>
      <c r="IR162" s="46" t="b">
        <f t="shared" si="426"/>
        <v>0</v>
      </c>
      <c r="IS162" s="46" t="b">
        <f t="shared" si="427"/>
        <v>0</v>
      </c>
      <c r="IT162" s="46" t="b">
        <f t="shared" si="428"/>
        <v>0</v>
      </c>
      <c r="IU162" s="46" t="b">
        <f t="shared" si="429"/>
        <v>0</v>
      </c>
      <c r="IV162" s="46" t="b">
        <f t="shared" si="430"/>
        <v>0</v>
      </c>
      <c r="IW162" s="46" t="b">
        <f t="shared" si="431"/>
        <v>0</v>
      </c>
      <c r="IX162" s="46" t="b">
        <f t="shared" si="432"/>
        <v>0</v>
      </c>
      <c r="IY162" s="46" t="b">
        <f t="shared" si="433"/>
        <v>0</v>
      </c>
    </row>
    <row r="163" spans="2:259" x14ac:dyDescent="0.3">
      <c r="B163" s="48">
        <v>151</v>
      </c>
      <c r="C163" s="61" t="str">
        <f t="shared" si="299"/>
        <v/>
      </c>
      <c r="D163" s="53"/>
      <c r="E163" s="52"/>
      <c r="F163" s="112"/>
      <c r="G163" s="52"/>
      <c r="H163" s="53"/>
      <c r="I163" s="52"/>
      <c r="J163" s="52"/>
      <c r="K163" s="53"/>
      <c r="L163" s="55"/>
      <c r="M163" s="108"/>
      <c r="N163" s="56"/>
      <c r="O163" s="52"/>
      <c r="P163" s="52"/>
      <c r="Q163" s="52"/>
      <c r="R163" s="52"/>
      <c r="S163" s="52"/>
      <c r="T163" s="53"/>
      <c r="U163" s="52"/>
      <c r="V163" s="52"/>
      <c r="W163" s="55"/>
      <c r="X163" s="55"/>
      <c r="Y163" s="52"/>
      <c r="Z163" s="55"/>
      <c r="AA163" s="52"/>
      <c r="AB163" s="53"/>
      <c r="AC163" s="53"/>
      <c r="AD163" s="53"/>
      <c r="AE163" s="57"/>
      <c r="AF163" s="113"/>
      <c r="AG163" s="57"/>
      <c r="AH163" s="58"/>
      <c r="AI163" s="58"/>
      <c r="AJ163" s="58"/>
      <c r="AK163" s="114"/>
      <c r="AL163" s="58"/>
      <c r="AM163" s="114"/>
      <c r="AN163" s="58"/>
      <c r="AO163" s="114"/>
      <c r="AP163" s="58"/>
      <c r="AQ163" s="114"/>
      <c r="AR163" s="58"/>
      <c r="AS163" s="114"/>
      <c r="AT163" s="58"/>
      <c r="AU163" s="114"/>
      <c r="AV163" s="58"/>
      <c r="AW163" s="114"/>
      <c r="AX163" s="58"/>
      <c r="AY163" s="114"/>
      <c r="AZ163" s="58"/>
      <c r="BA163" s="114"/>
      <c r="BB163" s="58"/>
      <c r="BC163" s="114"/>
      <c r="BD163" s="58"/>
      <c r="BE163" s="58"/>
      <c r="BF163" s="58"/>
      <c r="BG163" s="59"/>
      <c r="BH163" s="58"/>
      <c r="BI163" s="114"/>
      <c r="BJ163" s="53"/>
      <c r="BK163" s="58"/>
      <c r="BL163" s="114"/>
      <c r="BM163" s="58"/>
      <c r="BN163" s="114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3"/>
      <c r="CL163" s="58"/>
      <c r="CM163" s="58"/>
      <c r="CN163" s="60"/>
      <c r="CO163" s="57"/>
      <c r="CP163" s="58"/>
      <c r="CQ163" s="60"/>
      <c r="CR163" s="57"/>
      <c r="CS163" s="58"/>
      <c r="CT163" s="59"/>
      <c r="CU163" s="58"/>
      <c r="CV163" s="59"/>
      <c r="CW163" s="58"/>
      <c r="CX163" s="59"/>
      <c r="CY163" s="58"/>
      <c r="CZ163" s="58"/>
      <c r="DA163" s="58"/>
      <c r="DB163" s="53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7"/>
      <c r="DO163" s="57"/>
      <c r="DP163" s="57"/>
      <c r="DQ163" s="76" t="str">
        <f t="shared" si="300"/>
        <v/>
      </c>
      <c r="DR163" s="53"/>
      <c r="DS163" s="46" t="b">
        <f t="shared" si="301"/>
        <v>0</v>
      </c>
      <c r="DT163" s="46" t="str">
        <f t="shared" si="302"/>
        <v/>
      </c>
      <c r="DU163" s="46" t="b">
        <f t="shared" si="303"/>
        <v>0</v>
      </c>
      <c r="DV163" s="46" t="b">
        <f t="shared" si="304"/>
        <v>0</v>
      </c>
      <c r="DW163" s="46" t="b">
        <f t="shared" si="305"/>
        <v>0</v>
      </c>
      <c r="DY163" s="46" t="b">
        <f t="shared" si="306"/>
        <v>0</v>
      </c>
      <c r="DZ163" s="46" t="b">
        <f t="shared" si="307"/>
        <v>0</v>
      </c>
      <c r="EB163" s="46" t="b">
        <f t="shared" si="308"/>
        <v>0</v>
      </c>
      <c r="EC163" s="46" t="b">
        <f t="shared" si="309"/>
        <v>0</v>
      </c>
      <c r="ED163" s="46" t="b">
        <f t="shared" si="310"/>
        <v>0</v>
      </c>
      <c r="EE163" s="46" t="b">
        <f t="shared" si="311"/>
        <v>0</v>
      </c>
      <c r="EF163" s="46" t="b">
        <f t="shared" si="312"/>
        <v>0</v>
      </c>
      <c r="EG163" s="46" t="b">
        <f t="shared" si="313"/>
        <v>0</v>
      </c>
      <c r="EH163" s="46" t="b">
        <f t="shared" si="314"/>
        <v>0</v>
      </c>
      <c r="EI163" s="46" t="b">
        <f t="shared" si="315"/>
        <v>0</v>
      </c>
      <c r="EK163" s="46" t="b">
        <f t="shared" si="316"/>
        <v>0</v>
      </c>
      <c r="EL163" s="46" t="b">
        <f t="shared" si="317"/>
        <v>0</v>
      </c>
      <c r="EM163" s="46" t="b">
        <f t="shared" si="318"/>
        <v>0</v>
      </c>
      <c r="EN163" s="46" t="b">
        <f t="shared" si="319"/>
        <v>0</v>
      </c>
      <c r="EO163" s="46" t="b">
        <f t="shared" si="320"/>
        <v>0</v>
      </c>
      <c r="EP163" s="46" t="b">
        <f t="shared" si="321"/>
        <v>0</v>
      </c>
      <c r="EQ163" s="46" t="b">
        <f t="shared" si="322"/>
        <v>0</v>
      </c>
      <c r="ER163" s="46" t="b">
        <f>OR(AA163='Tablas '!$T$4,AA163='Tablas '!$T$7,AA163='Tablas '!$T$8,AA163='Tablas '!$T$11)</f>
        <v>0</v>
      </c>
      <c r="ES163" s="46" t="str">
        <f t="shared" si="323"/>
        <v/>
      </c>
      <c r="ET163" s="46" t="str">
        <f t="shared" si="324"/>
        <v/>
      </c>
      <c r="EU163" s="46" t="str">
        <f t="shared" si="325"/>
        <v/>
      </c>
      <c r="EV163" s="46" t="b">
        <f t="shared" si="326"/>
        <v>0</v>
      </c>
      <c r="EW163" s="46" t="b">
        <f t="shared" si="327"/>
        <v>0</v>
      </c>
      <c r="EX163" s="46" t="b">
        <f t="shared" si="328"/>
        <v>0</v>
      </c>
      <c r="EY163" s="46" t="b">
        <f t="shared" si="329"/>
        <v>0</v>
      </c>
      <c r="EZ163" s="46" t="b">
        <f t="shared" si="330"/>
        <v>0</v>
      </c>
      <c r="FA163" s="46" t="b">
        <f t="shared" si="331"/>
        <v>0</v>
      </c>
      <c r="FB163" s="46" t="b">
        <f t="shared" si="332"/>
        <v>0</v>
      </c>
      <c r="FC163" s="46" t="str">
        <f t="shared" si="333"/>
        <v/>
      </c>
      <c r="FD163" s="46" t="str">
        <f t="shared" si="334"/>
        <v/>
      </c>
      <c r="FE163" s="46" t="b">
        <f t="shared" si="335"/>
        <v>0</v>
      </c>
      <c r="FF163" s="46" t="str">
        <f t="shared" si="336"/>
        <v/>
      </c>
      <c r="FG163" s="46" t="str">
        <f t="shared" si="337"/>
        <v/>
      </c>
      <c r="FH163" s="46" t="b">
        <f t="shared" si="338"/>
        <v>0</v>
      </c>
      <c r="FI163" s="46" t="str">
        <f t="shared" si="339"/>
        <v/>
      </c>
      <c r="FJ163" s="46" t="str">
        <f t="shared" si="340"/>
        <v/>
      </c>
      <c r="FK163" s="46" t="b">
        <f t="shared" si="341"/>
        <v>0</v>
      </c>
      <c r="FL163" s="46" t="str">
        <f t="shared" si="342"/>
        <v/>
      </c>
      <c r="FM163" s="46" t="str">
        <f t="shared" si="343"/>
        <v/>
      </c>
      <c r="FN163" s="46" t="b">
        <f t="shared" si="344"/>
        <v>0</v>
      </c>
      <c r="FO163" s="46" t="str">
        <f t="shared" si="345"/>
        <v/>
      </c>
      <c r="FP163" s="46" t="str">
        <f t="shared" si="346"/>
        <v/>
      </c>
      <c r="FQ163" s="46" t="b">
        <f t="shared" si="347"/>
        <v>0</v>
      </c>
      <c r="FR163" s="46" t="str">
        <f t="shared" si="348"/>
        <v/>
      </c>
      <c r="FS163" s="46" t="str">
        <f t="shared" si="349"/>
        <v/>
      </c>
      <c r="FT163" s="46" t="b">
        <f t="shared" si="350"/>
        <v>0</v>
      </c>
      <c r="FU163" s="46" t="str">
        <f t="shared" si="351"/>
        <v/>
      </c>
      <c r="FV163" s="46" t="str">
        <f t="shared" si="352"/>
        <v/>
      </c>
      <c r="FW163" s="46" t="b">
        <f t="shared" si="353"/>
        <v>0</v>
      </c>
      <c r="FX163" s="46" t="str">
        <f t="shared" si="354"/>
        <v/>
      </c>
      <c r="FY163" s="46" t="str">
        <f t="shared" si="355"/>
        <v/>
      </c>
      <c r="FZ163" s="46" t="b">
        <f t="shared" si="356"/>
        <v>0</v>
      </c>
      <c r="GA163" s="46" t="str">
        <f t="shared" si="357"/>
        <v/>
      </c>
      <c r="GB163" s="46" t="str">
        <f t="shared" si="358"/>
        <v/>
      </c>
      <c r="GC163" s="46" t="b">
        <f t="shared" si="359"/>
        <v>0</v>
      </c>
      <c r="GD163" s="46" t="str">
        <f t="shared" si="360"/>
        <v/>
      </c>
      <c r="GE163" s="46" t="str">
        <f t="shared" si="361"/>
        <v/>
      </c>
      <c r="GF163" s="46" t="b">
        <f t="shared" si="362"/>
        <v>0</v>
      </c>
      <c r="GG163" s="46" t="b">
        <f t="shared" si="363"/>
        <v>0</v>
      </c>
      <c r="GH163" s="46" t="str">
        <f t="shared" si="364"/>
        <v/>
      </c>
      <c r="GI163" s="46" t="str">
        <f t="shared" si="365"/>
        <v/>
      </c>
      <c r="GJ163" s="46" t="str">
        <f t="shared" si="366"/>
        <v/>
      </c>
      <c r="GK163" s="46" t="b">
        <f t="shared" si="367"/>
        <v>0</v>
      </c>
      <c r="GL163" s="46" t="str">
        <f t="shared" si="368"/>
        <v/>
      </c>
      <c r="GM163" s="46" t="str">
        <f t="shared" si="369"/>
        <v/>
      </c>
      <c r="GN163" s="46" t="str">
        <f t="shared" si="370"/>
        <v/>
      </c>
      <c r="GO163" s="46" t="b">
        <f t="shared" si="371"/>
        <v>0</v>
      </c>
      <c r="GP163" s="46" t="str">
        <f t="shared" si="372"/>
        <v/>
      </c>
      <c r="GQ163" s="46" t="str">
        <f t="shared" si="373"/>
        <v/>
      </c>
      <c r="GR163" s="46" t="b">
        <f t="shared" si="374"/>
        <v>0</v>
      </c>
      <c r="GS163" s="46" t="str">
        <f t="shared" si="375"/>
        <v/>
      </c>
      <c r="GT163" s="46" t="str">
        <f t="shared" si="376"/>
        <v/>
      </c>
      <c r="GU163" s="46" t="b">
        <f t="shared" si="377"/>
        <v>0</v>
      </c>
      <c r="GV163" s="46" t="b">
        <f t="shared" si="378"/>
        <v>0</v>
      </c>
      <c r="GW163" s="46" t="b">
        <f t="shared" si="379"/>
        <v>0</v>
      </c>
      <c r="GX163" s="46" t="b">
        <f t="shared" si="380"/>
        <v>0</v>
      </c>
      <c r="GY163" s="46" t="b">
        <f t="shared" si="381"/>
        <v>0</v>
      </c>
      <c r="GZ163" s="46" t="b">
        <f t="shared" si="382"/>
        <v>0</v>
      </c>
      <c r="HA163" s="46" t="b">
        <f t="shared" si="383"/>
        <v>0</v>
      </c>
      <c r="HB163" s="46" t="b">
        <f t="shared" si="384"/>
        <v>0</v>
      </c>
      <c r="HC163" s="46" t="b">
        <f t="shared" si="385"/>
        <v>0</v>
      </c>
      <c r="HD163" s="46" t="b">
        <f t="shared" si="386"/>
        <v>0</v>
      </c>
      <c r="HE163" s="46" t="b">
        <f t="shared" si="387"/>
        <v>0</v>
      </c>
      <c r="HF163" s="46" t="b">
        <f t="shared" si="388"/>
        <v>0</v>
      </c>
      <c r="HG163" s="46" t="b">
        <f t="shared" si="389"/>
        <v>0</v>
      </c>
      <c r="HH163" s="46" t="b">
        <f t="shared" si="390"/>
        <v>0</v>
      </c>
      <c r="HI163" s="46" t="b">
        <f t="shared" si="391"/>
        <v>0</v>
      </c>
      <c r="HJ163" s="46" t="b">
        <f t="shared" si="392"/>
        <v>0</v>
      </c>
      <c r="HK163" s="46" t="b">
        <f t="shared" si="393"/>
        <v>0</v>
      </c>
      <c r="HL163" s="46" t="b">
        <f t="shared" si="394"/>
        <v>0</v>
      </c>
      <c r="HM163" s="46" t="b">
        <f t="shared" si="395"/>
        <v>0</v>
      </c>
      <c r="HN163" s="46" t="b">
        <f t="shared" si="396"/>
        <v>0</v>
      </c>
      <c r="HO163" s="46" t="b">
        <f t="shared" si="397"/>
        <v>0</v>
      </c>
      <c r="HP163" s="46" t="b">
        <f t="shared" si="398"/>
        <v>0</v>
      </c>
      <c r="HQ163" s="46" t="str">
        <f t="shared" si="399"/>
        <v/>
      </c>
      <c r="HR163" s="46" t="str">
        <f t="shared" si="400"/>
        <v/>
      </c>
      <c r="HS163" s="46" t="str">
        <f t="shared" si="401"/>
        <v/>
      </c>
      <c r="HT163" s="46" t="b">
        <f t="shared" si="402"/>
        <v>0</v>
      </c>
      <c r="HU163" s="46" t="b">
        <f t="shared" si="403"/>
        <v>0</v>
      </c>
      <c r="HV163" s="46" t="b">
        <f t="shared" si="404"/>
        <v>0</v>
      </c>
      <c r="HW163" s="46" t="b">
        <f t="shared" si="405"/>
        <v>0</v>
      </c>
      <c r="HX163" s="46" t="b">
        <f t="shared" si="406"/>
        <v>0</v>
      </c>
      <c r="HY163" s="46" t="b">
        <f t="shared" si="407"/>
        <v>0</v>
      </c>
      <c r="HZ163" s="46" t="b">
        <f t="shared" si="408"/>
        <v>0</v>
      </c>
      <c r="IA163" s="46" t="str">
        <f t="shared" si="409"/>
        <v/>
      </c>
      <c r="IB163" s="46" t="str">
        <f t="shared" si="410"/>
        <v/>
      </c>
      <c r="IC163" s="46" t="str">
        <f t="shared" si="411"/>
        <v/>
      </c>
      <c r="ID163" s="46" t="str">
        <f t="shared" si="412"/>
        <v/>
      </c>
      <c r="IE163" s="46" t="b">
        <f t="shared" si="413"/>
        <v>0</v>
      </c>
      <c r="IF163" s="46" t="str">
        <f t="shared" si="414"/>
        <v/>
      </c>
      <c r="IG163" s="46" t="str">
        <f t="shared" si="415"/>
        <v/>
      </c>
      <c r="IH163" s="46" t="b">
        <f t="shared" si="416"/>
        <v>0</v>
      </c>
      <c r="II163" s="46" t="b">
        <f t="shared" si="417"/>
        <v>0</v>
      </c>
      <c r="IJ163" s="46" t="b">
        <f t="shared" si="418"/>
        <v>0</v>
      </c>
      <c r="IK163" s="46" t="str">
        <f t="shared" si="419"/>
        <v/>
      </c>
      <c r="IL163" s="46" t="str">
        <f t="shared" si="420"/>
        <v/>
      </c>
      <c r="IM163" s="46" t="b">
        <f t="shared" si="421"/>
        <v>0</v>
      </c>
      <c r="IN163" s="46" t="b">
        <f t="shared" si="422"/>
        <v>0</v>
      </c>
      <c r="IO163" s="46" t="b">
        <f t="shared" si="423"/>
        <v>0</v>
      </c>
      <c r="IP163" s="46" t="b">
        <f t="shared" si="424"/>
        <v>0</v>
      </c>
      <c r="IQ163" s="46" t="b">
        <f t="shared" si="425"/>
        <v>0</v>
      </c>
      <c r="IR163" s="46" t="b">
        <f t="shared" si="426"/>
        <v>0</v>
      </c>
      <c r="IS163" s="46" t="b">
        <f t="shared" si="427"/>
        <v>0</v>
      </c>
      <c r="IT163" s="46" t="b">
        <f t="shared" si="428"/>
        <v>0</v>
      </c>
      <c r="IU163" s="46" t="b">
        <f t="shared" si="429"/>
        <v>0</v>
      </c>
      <c r="IV163" s="46" t="b">
        <f t="shared" si="430"/>
        <v>0</v>
      </c>
      <c r="IW163" s="46" t="b">
        <f t="shared" si="431"/>
        <v>0</v>
      </c>
      <c r="IX163" s="46" t="b">
        <f t="shared" si="432"/>
        <v>0</v>
      </c>
      <c r="IY163" s="46" t="b">
        <f t="shared" si="433"/>
        <v>0</v>
      </c>
    </row>
    <row r="164" spans="2:259" x14ac:dyDescent="0.3">
      <c r="B164" s="48">
        <v>152</v>
      </c>
      <c r="C164" s="61" t="str">
        <f t="shared" si="299"/>
        <v/>
      </c>
      <c r="D164" s="53"/>
      <c r="E164" s="52"/>
      <c r="F164" s="112"/>
      <c r="G164" s="52"/>
      <c r="H164" s="53"/>
      <c r="I164" s="52"/>
      <c r="J164" s="52"/>
      <c r="K164" s="53"/>
      <c r="L164" s="55"/>
      <c r="M164" s="108"/>
      <c r="N164" s="56"/>
      <c r="O164" s="52"/>
      <c r="P164" s="52"/>
      <c r="Q164" s="52"/>
      <c r="R164" s="52"/>
      <c r="S164" s="52"/>
      <c r="T164" s="53"/>
      <c r="U164" s="52"/>
      <c r="V164" s="52"/>
      <c r="W164" s="55"/>
      <c r="X164" s="55"/>
      <c r="Y164" s="52"/>
      <c r="Z164" s="55"/>
      <c r="AA164" s="52"/>
      <c r="AB164" s="53"/>
      <c r="AC164" s="53"/>
      <c r="AD164" s="53"/>
      <c r="AE164" s="57"/>
      <c r="AF164" s="113"/>
      <c r="AG164" s="57"/>
      <c r="AH164" s="58"/>
      <c r="AI164" s="58"/>
      <c r="AJ164" s="58"/>
      <c r="AK164" s="114"/>
      <c r="AL164" s="58"/>
      <c r="AM164" s="114"/>
      <c r="AN164" s="58"/>
      <c r="AO164" s="114"/>
      <c r="AP164" s="58"/>
      <c r="AQ164" s="114"/>
      <c r="AR164" s="58"/>
      <c r="AS164" s="114"/>
      <c r="AT164" s="58"/>
      <c r="AU164" s="114"/>
      <c r="AV164" s="58"/>
      <c r="AW164" s="114"/>
      <c r="AX164" s="58"/>
      <c r="AY164" s="114"/>
      <c r="AZ164" s="58"/>
      <c r="BA164" s="114"/>
      <c r="BB164" s="58"/>
      <c r="BC164" s="114"/>
      <c r="BD164" s="58"/>
      <c r="BE164" s="58"/>
      <c r="BF164" s="58"/>
      <c r="BG164" s="59"/>
      <c r="BH164" s="58"/>
      <c r="BI164" s="114"/>
      <c r="BJ164" s="53"/>
      <c r="BK164" s="58"/>
      <c r="BL164" s="114"/>
      <c r="BM164" s="58"/>
      <c r="BN164" s="114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3"/>
      <c r="CL164" s="58"/>
      <c r="CM164" s="58"/>
      <c r="CN164" s="60"/>
      <c r="CO164" s="57"/>
      <c r="CP164" s="58"/>
      <c r="CQ164" s="60"/>
      <c r="CR164" s="57"/>
      <c r="CS164" s="58"/>
      <c r="CT164" s="59"/>
      <c r="CU164" s="58"/>
      <c r="CV164" s="59"/>
      <c r="CW164" s="58"/>
      <c r="CX164" s="59"/>
      <c r="CY164" s="58"/>
      <c r="CZ164" s="58"/>
      <c r="DA164" s="58"/>
      <c r="DB164" s="53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7"/>
      <c r="DO164" s="57"/>
      <c r="DP164" s="57"/>
      <c r="DQ164" s="76" t="str">
        <f t="shared" si="300"/>
        <v/>
      </c>
      <c r="DR164" s="53"/>
      <c r="DS164" s="46" t="b">
        <f t="shared" si="301"/>
        <v>0</v>
      </c>
      <c r="DT164" s="46" t="str">
        <f t="shared" si="302"/>
        <v/>
      </c>
      <c r="DU164" s="46" t="b">
        <f t="shared" si="303"/>
        <v>0</v>
      </c>
      <c r="DV164" s="46" t="b">
        <f t="shared" si="304"/>
        <v>0</v>
      </c>
      <c r="DW164" s="46" t="b">
        <f t="shared" si="305"/>
        <v>0</v>
      </c>
      <c r="DY164" s="46" t="b">
        <f t="shared" si="306"/>
        <v>0</v>
      </c>
      <c r="DZ164" s="46" t="b">
        <f t="shared" si="307"/>
        <v>0</v>
      </c>
      <c r="EB164" s="46" t="b">
        <f t="shared" si="308"/>
        <v>0</v>
      </c>
      <c r="EC164" s="46" t="b">
        <f t="shared" si="309"/>
        <v>0</v>
      </c>
      <c r="ED164" s="46" t="b">
        <f t="shared" si="310"/>
        <v>0</v>
      </c>
      <c r="EE164" s="46" t="b">
        <f t="shared" si="311"/>
        <v>0</v>
      </c>
      <c r="EF164" s="46" t="b">
        <f t="shared" si="312"/>
        <v>0</v>
      </c>
      <c r="EG164" s="46" t="b">
        <f t="shared" si="313"/>
        <v>0</v>
      </c>
      <c r="EH164" s="46" t="b">
        <f t="shared" si="314"/>
        <v>0</v>
      </c>
      <c r="EI164" s="46" t="b">
        <f t="shared" si="315"/>
        <v>0</v>
      </c>
      <c r="EK164" s="46" t="b">
        <f t="shared" si="316"/>
        <v>0</v>
      </c>
      <c r="EL164" s="46" t="b">
        <f t="shared" si="317"/>
        <v>0</v>
      </c>
      <c r="EM164" s="46" t="b">
        <f t="shared" si="318"/>
        <v>0</v>
      </c>
      <c r="EN164" s="46" t="b">
        <f t="shared" si="319"/>
        <v>0</v>
      </c>
      <c r="EO164" s="46" t="b">
        <f t="shared" si="320"/>
        <v>0</v>
      </c>
      <c r="EP164" s="46" t="b">
        <f t="shared" si="321"/>
        <v>0</v>
      </c>
      <c r="EQ164" s="46" t="b">
        <f t="shared" si="322"/>
        <v>0</v>
      </c>
      <c r="ER164" s="46" t="b">
        <f>OR(AA164='Tablas '!$T$4,AA164='Tablas '!$T$7,AA164='Tablas '!$T$8,AA164='Tablas '!$T$11)</f>
        <v>0</v>
      </c>
      <c r="ES164" s="46" t="str">
        <f t="shared" si="323"/>
        <v/>
      </c>
      <c r="ET164" s="46" t="str">
        <f t="shared" si="324"/>
        <v/>
      </c>
      <c r="EU164" s="46" t="str">
        <f t="shared" si="325"/>
        <v/>
      </c>
      <c r="EV164" s="46" t="b">
        <f t="shared" si="326"/>
        <v>0</v>
      </c>
      <c r="EW164" s="46" t="b">
        <f t="shared" si="327"/>
        <v>0</v>
      </c>
      <c r="EX164" s="46" t="b">
        <f t="shared" si="328"/>
        <v>0</v>
      </c>
      <c r="EY164" s="46" t="b">
        <f t="shared" si="329"/>
        <v>0</v>
      </c>
      <c r="EZ164" s="46" t="b">
        <f t="shared" si="330"/>
        <v>0</v>
      </c>
      <c r="FA164" s="46" t="b">
        <f t="shared" si="331"/>
        <v>0</v>
      </c>
      <c r="FB164" s="46" t="b">
        <f t="shared" si="332"/>
        <v>0</v>
      </c>
      <c r="FC164" s="46" t="str">
        <f t="shared" si="333"/>
        <v/>
      </c>
      <c r="FD164" s="46" t="str">
        <f t="shared" si="334"/>
        <v/>
      </c>
      <c r="FE164" s="46" t="b">
        <f t="shared" si="335"/>
        <v>0</v>
      </c>
      <c r="FF164" s="46" t="str">
        <f t="shared" si="336"/>
        <v/>
      </c>
      <c r="FG164" s="46" t="str">
        <f t="shared" si="337"/>
        <v/>
      </c>
      <c r="FH164" s="46" t="b">
        <f t="shared" si="338"/>
        <v>0</v>
      </c>
      <c r="FI164" s="46" t="str">
        <f t="shared" si="339"/>
        <v/>
      </c>
      <c r="FJ164" s="46" t="str">
        <f t="shared" si="340"/>
        <v/>
      </c>
      <c r="FK164" s="46" t="b">
        <f t="shared" si="341"/>
        <v>0</v>
      </c>
      <c r="FL164" s="46" t="str">
        <f t="shared" si="342"/>
        <v/>
      </c>
      <c r="FM164" s="46" t="str">
        <f t="shared" si="343"/>
        <v/>
      </c>
      <c r="FN164" s="46" t="b">
        <f t="shared" si="344"/>
        <v>0</v>
      </c>
      <c r="FO164" s="46" t="str">
        <f t="shared" si="345"/>
        <v/>
      </c>
      <c r="FP164" s="46" t="str">
        <f t="shared" si="346"/>
        <v/>
      </c>
      <c r="FQ164" s="46" t="b">
        <f t="shared" si="347"/>
        <v>0</v>
      </c>
      <c r="FR164" s="46" t="str">
        <f t="shared" si="348"/>
        <v/>
      </c>
      <c r="FS164" s="46" t="str">
        <f t="shared" si="349"/>
        <v/>
      </c>
      <c r="FT164" s="46" t="b">
        <f t="shared" si="350"/>
        <v>0</v>
      </c>
      <c r="FU164" s="46" t="str">
        <f t="shared" si="351"/>
        <v/>
      </c>
      <c r="FV164" s="46" t="str">
        <f t="shared" si="352"/>
        <v/>
      </c>
      <c r="FW164" s="46" t="b">
        <f t="shared" si="353"/>
        <v>0</v>
      </c>
      <c r="FX164" s="46" t="str">
        <f t="shared" si="354"/>
        <v/>
      </c>
      <c r="FY164" s="46" t="str">
        <f t="shared" si="355"/>
        <v/>
      </c>
      <c r="FZ164" s="46" t="b">
        <f t="shared" si="356"/>
        <v>0</v>
      </c>
      <c r="GA164" s="46" t="str">
        <f t="shared" si="357"/>
        <v/>
      </c>
      <c r="GB164" s="46" t="str">
        <f t="shared" si="358"/>
        <v/>
      </c>
      <c r="GC164" s="46" t="b">
        <f t="shared" si="359"/>
        <v>0</v>
      </c>
      <c r="GD164" s="46" t="str">
        <f t="shared" si="360"/>
        <v/>
      </c>
      <c r="GE164" s="46" t="str">
        <f t="shared" si="361"/>
        <v/>
      </c>
      <c r="GF164" s="46" t="b">
        <f t="shared" si="362"/>
        <v>0</v>
      </c>
      <c r="GG164" s="46" t="b">
        <f t="shared" si="363"/>
        <v>0</v>
      </c>
      <c r="GH164" s="46" t="str">
        <f t="shared" si="364"/>
        <v/>
      </c>
      <c r="GI164" s="46" t="str">
        <f t="shared" si="365"/>
        <v/>
      </c>
      <c r="GJ164" s="46" t="str">
        <f t="shared" si="366"/>
        <v/>
      </c>
      <c r="GK164" s="46" t="b">
        <f t="shared" si="367"/>
        <v>0</v>
      </c>
      <c r="GL164" s="46" t="str">
        <f t="shared" si="368"/>
        <v/>
      </c>
      <c r="GM164" s="46" t="str">
        <f t="shared" si="369"/>
        <v/>
      </c>
      <c r="GN164" s="46" t="str">
        <f t="shared" si="370"/>
        <v/>
      </c>
      <c r="GO164" s="46" t="b">
        <f t="shared" si="371"/>
        <v>0</v>
      </c>
      <c r="GP164" s="46" t="str">
        <f t="shared" si="372"/>
        <v/>
      </c>
      <c r="GQ164" s="46" t="str">
        <f t="shared" si="373"/>
        <v/>
      </c>
      <c r="GR164" s="46" t="b">
        <f t="shared" si="374"/>
        <v>0</v>
      </c>
      <c r="GS164" s="46" t="str">
        <f t="shared" si="375"/>
        <v/>
      </c>
      <c r="GT164" s="46" t="str">
        <f t="shared" si="376"/>
        <v/>
      </c>
      <c r="GU164" s="46" t="b">
        <f t="shared" si="377"/>
        <v>0</v>
      </c>
      <c r="GV164" s="46" t="b">
        <f t="shared" si="378"/>
        <v>0</v>
      </c>
      <c r="GW164" s="46" t="b">
        <f t="shared" si="379"/>
        <v>0</v>
      </c>
      <c r="GX164" s="46" t="b">
        <f t="shared" si="380"/>
        <v>0</v>
      </c>
      <c r="GY164" s="46" t="b">
        <f t="shared" si="381"/>
        <v>0</v>
      </c>
      <c r="GZ164" s="46" t="b">
        <f t="shared" si="382"/>
        <v>0</v>
      </c>
      <c r="HA164" s="46" t="b">
        <f t="shared" si="383"/>
        <v>0</v>
      </c>
      <c r="HB164" s="46" t="b">
        <f t="shared" si="384"/>
        <v>0</v>
      </c>
      <c r="HC164" s="46" t="b">
        <f t="shared" si="385"/>
        <v>0</v>
      </c>
      <c r="HD164" s="46" t="b">
        <f t="shared" si="386"/>
        <v>0</v>
      </c>
      <c r="HE164" s="46" t="b">
        <f t="shared" si="387"/>
        <v>0</v>
      </c>
      <c r="HF164" s="46" t="b">
        <f t="shared" si="388"/>
        <v>0</v>
      </c>
      <c r="HG164" s="46" t="b">
        <f t="shared" si="389"/>
        <v>0</v>
      </c>
      <c r="HH164" s="46" t="b">
        <f t="shared" si="390"/>
        <v>0</v>
      </c>
      <c r="HI164" s="46" t="b">
        <f t="shared" si="391"/>
        <v>0</v>
      </c>
      <c r="HJ164" s="46" t="b">
        <f t="shared" si="392"/>
        <v>0</v>
      </c>
      <c r="HK164" s="46" t="b">
        <f t="shared" si="393"/>
        <v>0</v>
      </c>
      <c r="HL164" s="46" t="b">
        <f t="shared" si="394"/>
        <v>0</v>
      </c>
      <c r="HM164" s="46" t="b">
        <f t="shared" si="395"/>
        <v>0</v>
      </c>
      <c r="HN164" s="46" t="b">
        <f t="shared" si="396"/>
        <v>0</v>
      </c>
      <c r="HO164" s="46" t="b">
        <f t="shared" si="397"/>
        <v>0</v>
      </c>
      <c r="HP164" s="46" t="b">
        <f t="shared" si="398"/>
        <v>0</v>
      </c>
      <c r="HQ164" s="46" t="str">
        <f t="shared" si="399"/>
        <v/>
      </c>
      <c r="HR164" s="46" t="str">
        <f t="shared" si="400"/>
        <v/>
      </c>
      <c r="HS164" s="46" t="str">
        <f t="shared" si="401"/>
        <v/>
      </c>
      <c r="HT164" s="46" t="b">
        <f t="shared" si="402"/>
        <v>0</v>
      </c>
      <c r="HU164" s="46" t="b">
        <f t="shared" si="403"/>
        <v>0</v>
      </c>
      <c r="HV164" s="46" t="b">
        <f t="shared" si="404"/>
        <v>0</v>
      </c>
      <c r="HW164" s="46" t="b">
        <f t="shared" si="405"/>
        <v>0</v>
      </c>
      <c r="HX164" s="46" t="b">
        <f t="shared" si="406"/>
        <v>0</v>
      </c>
      <c r="HY164" s="46" t="b">
        <f t="shared" si="407"/>
        <v>0</v>
      </c>
      <c r="HZ164" s="46" t="b">
        <f t="shared" si="408"/>
        <v>0</v>
      </c>
      <c r="IA164" s="46" t="str">
        <f t="shared" si="409"/>
        <v/>
      </c>
      <c r="IB164" s="46" t="str">
        <f t="shared" si="410"/>
        <v/>
      </c>
      <c r="IC164" s="46" t="str">
        <f t="shared" si="411"/>
        <v/>
      </c>
      <c r="ID164" s="46" t="str">
        <f t="shared" si="412"/>
        <v/>
      </c>
      <c r="IE164" s="46" t="b">
        <f t="shared" si="413"/>
        <v>0</v>
      </c>
      <c r="IF164" s="46" t="str">
        <f t="shared" si="414"/>
        <v/>
      </c>
      <c r="IG164" s="46" t="str">
        <f t="shared" si="415"/>
        <v/>
      </c>
      <c r="IH164" s="46" t="b">
        <f t="shared" si="416"/>
        <v>0</v>
      </c>
      <c r="II164" s="46" t="b">
        <f t="shared" si="417"/>
        <v>0</v>
      </c>
      <c r="IJ164" s="46" t="b">
        <f t="shared" si="418"/>
        <v>0</v>
      </c>
      <c r="IK164" s="46" t="str">
        <f t="shared" si="419"/>
        <v/>
      </c>
      <c r="IL164" s="46" t="str">
        <f t="shared" si="420"/>
        <v/>
      </c>
      <c r="IM164" s="46" t="b">
        <f t="shared" si="421"/>
        <v>0</v>
      </c>
      <c r="IN164" s="46" t="b">
        <f t="shared" si="422"/>
        <v>0</v>
      </c>
      <c r="IO164" s="46" t="b">
        <f t="shared" si="423"/>
        <v>0</v>
      </c>
      <c r="IP164" s="46" t="b">
        <f t="shared" si="424"/>
        <v>0</v>
      </c>
      <c r="IQ164" s="46" t="b">
        <f t="shared" si="425"/>
        <v>0</v>
      </c>
      <c r="IR164" s="46" t="b">
        <f t="shared" si="426"/>
        <v>0</v>
      </c>
      <c r="IS164" s="46" t="b">
        <f t="shared" si="427"/>
        <v>0</v>
      </c>
      <c r="IT164" s="46" t="b">
        <f t="shared" si="428"/>
        <v>0</v>
      </c>
      <c r="IU164" s="46" t="b">
        <f t="shared" si="429"/>
        <v>0</v>
      </c>
      <c r="IV164" s="46" t="b">
        <f t="shared" si="430"/>
        <v>0</v>
      </c>
      <c r="IW164" s="46" t="b">
        <f t="shared" si="431"/>
        <v>0</v>
      </c>
      <c r="IX164" s="46" t="b">
        <f t="shared" si="432"/>
        <v>0</v>
      </c>
      <c r="IY164" s="46" t="b">
        <f t="shared" si="433"/>
        <v>0</v>
      </c>
    </row>
    <row r="165" spans="2:259" x14ac:dyDescent="0.3">
      <c r="B165" s="48">
        <v>153</v>
      </c>
      <c r="C165" s="61" t="str">
        <f t="shared" si="299"/>
        <v/>
      </c>
      <c r="D165" s="53"/>
      <c r="E165" s="52"/>
      <c r="F165" s="112"/>
      <c r="G165" s="52"/>
      <c r="H165" s="53"/>
      <c r="I165" s="52"/>
      <c r="J165" s="52"/>
      <c r="K165" s="53"/>
      <c r="L165" s="55"/>
      <c r="M165" s="108"/>
      <c r="N165" s="56"/>
      <c r="O165" s="52"/>
      <c r="P165" s="52"/>
      <c r="Q165" s="52"/>
      <c r="R165" s="52"/>
      <c r="S165" s="52"/>
      <c r="T165" s="53"/>
      <c r="U165" s="52"/>
      <c r="V165" s="52"/>
      <c r="W165" s="55"/>
      <c r="X165" s="55"/>
      <c r="Y165" s="52"/>
      <c r="Z165" s="55"/>
      <c r="AA165" s="52"/>
      <c r="AB165" s="53"/>
      <c r="AC165" s="53"/>
      <c r="AD165" s="53"/>
      <c r="AE165" s="57"/>
      <c r="AF165" s="113"/>
      <c r="AG165" s="57"/>
      <c r="AH165" s="58"/>
      <c r="AI165" s="58"/>
      <c r="AJ165" s="58"/>
      <c r="AK165" s="114"/>
      <c r="AL165" s="58"/>
      <c r="AM165" s="114"/>
      <c r="AN165" s="58"/>
      <c r="AO165" s="114"/>
      <c r="AP165" s="58"/>
      <c r="AQ165" s="114"/>
      <c r="AR165" s="58"/>
      <c r="AS165" s="114"/>
      <c r="AT165" s="58"/>
      <c r="AU165" s="114"/>
      <c r="AV165" s="58"/>
      <c r="AW165" s="114"/>
      <c r="AX165" s="58"/>
      <c r="AY165" s="114"/>
      <c r="AZ165" s="58"/>
      <c r="BA165" s="114"/>
      <c r="BB165" s="58"/>
      <c r="BC165" s="114"/>
      <c r="BD165" s="58"/>
      <c r="BE165" s="58"/>
      <c r="BF165" s="58"/>
      <c r="BG165" s="59"/>
      <c r="BH165" s="58"/>
      <c r="BI165" s="114"/>
      <c r="BJ165" s="53"/>
      <c r="BK165" s="58"/>
      <c r="BL165" s="114"/>
      <c r="BM165" s="58"/>
      <c r="BN165" s="114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3"/>
      <c r="CL165" s="58"/>
      <c r="CM165" s="58"/>
      <c r="CN165" s="60"/>
      <c r="CO165" s="57"/>
      <c r="CP165" s="58"/>
      <c r="CQ165" s="60"/>
      <c r="CR165" s="57"/>
      <c r="CS165" s="58"/>
      <c r="CT165" s="59"/>
      <c r="CU165" s="58"/>
      <c r="CV165" s="59"/>
      <c r="CW165" s="58"/>
      <c r="CX165" s="59"/>
      <c r="CY165" s="58"/>
      <c r="CZ165" s="58"/>
      <c r="DA165" s="58"/>
      <c r="DB165" s="53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7"/>
      <c r="DO165" s="57"/>
      <c r="DP165" s="57"/>
      <c r="DQ165" s="76" t="str">
        <f t="shared" si="300"/>
        <v/>
      </c>
      <c r="DR165" s="53"/>
      <c r="DS165" s="46" t="b">
        <f t="shared" si="301"/>
        <v>0</v>
      </c>
      <c r="DT165" s="46" t="str">
        <f t="shared" si="302"/>
        <v/>
      </c>
      <c r="DU165" s="46" t="b">
        <f t="shared" si="303"/>
        <v>0</v>
      </c>
      <c r="DV165" s="46" t="b">
        <f t="shared" si="304"/>
        <v>0</v>
      </c>
      <c r="DW165" s="46" t="b">
        <f t="shared" si="305"/>
        <v>0</v>
      </c>
      <c r="DY165" s="46" t="b">
        <f t="shared" si="306"/>
        <v>0</v>
      </c>
      <c r="DZ165" s="46" t="b">
        <f t="shared" si="307"/>
        <v>0</v>
      </c>
      <c r="EB165" s="46" t="b">
        <f t="shared" si="308"/>
        <v>0</v>
      </c>
      <c r="EC165" s="46" t="b">
        <f t="shared" si="309"/>
        <v>0</v>
      </c>
      <c r="ED165" s="46" t="b">
        <f t="shared" si="310"/>
        <v>0</v>
      </c>
      <c r="EE165" s="46" t="b">
        <f t="shared" si="311"/>
        <v>0</v>
      </c>
      <c r="EF165" s="46" t="b">
        <f t="shared" si="312"/>
        <v>0</v>
      </c>
      <c r="EG165" s="46" t="b">
        <f t="shared" si="313"/>
        <v>0</v>
      </c>
      <c r="EH165" s="46" t="b">
        <f t="shared" si="314"/>
        <v>0</v>
      </c>
      <c r="EI165" s="46" t="b">
        <f t="shared" si="315"/>
        <v>0</v>
      </c>
      <c r="EK165" s="46" t="b">
        <f t="shared" si="316"/>
        <v>0</v>
      </c>
      <c r="EL165" s="46" t="b">
        <f t="shared" si="317"/>
        <v>0</v>
      </c>
      <c r="EM165" s="46" t="b">
        <f t="shared" si="318"/>
        <v>0</v>
      </c>
      <c r="EN165" s="46" t="b">
        <f t="shared" si="319"/>
        <v>0</v>
      </c>
      <c r="EO165" s="46" t="b">
        <f t="shared" si="320"/>
        <v>0</v>
      </c>
      <c r="EP165" s="46" t="b">
        <f t="shared" si="321"/>
        <v>0</v>
      </c>
      <c r="EQ165" s="46" t="b">
        <f t="shared" si="322"/>
        <v>0</v>
      </c>
      <c r="ER165" s="46" t="b">
        <f>OR(AA165='Tablas '!$T$4,AA165='Tablas '!$T$7,AA165='Tablas '!$T$8,AA165='Tablas '!$T$11)</f>
        <v>0</v>
      </c>
      <c r="ES165" s="46" t="str">
        <f t="shared" si="323"/>
        <v/>
      </c>
      <c r="ET165" s="46" t="str">
        <f t="shared" si="324"/>
        <v/>
      </c>
      <c r="EU165" s="46" t="str">
        <f t="shared" si="325"/>
        <v/>
      </c>
      <c r="EV165" s="46" t="b">
        <f t="shared" si="326"/>
        <v>0</v>
      </c>
      <c r="EW165" s="46" t="b">
        <f t="shared" si="327"/>
        <v>0</v>
      </c>
      <c r="EX165" s="46" t="b">
        <f t="shared" si="328"/>
        <v>0</v>
      </c>
      <c r="EY165" s="46" t="b">
        <f t="shared" si="329"/>
        <v>0</v>
      </c>
      <c r="EZ165" s="46" t="b">
        <f t="shared" si="330"/>
        <v>0</v>
      </c>
      <c r="FA165" s="46" t="b">
        <f t="shared" si="331"/>
        <v>0</v>
      </c>
      <c r="FB165" s="46" t="b">
        <f t="shared" si="332"/>
        <v>0</v>
      </c>
      <c r="FC165" s="46" t="str">
        <f t="shared" si="333"/>
        <v/>
      </c>
      <c r="FD165" s="46" t="str">
        <f t="shared" si="334"/>
        <v/>
      </c>
      <c r="FE165" s="46" t="b">
        <f t="shared" si="335"/>
        <v>0</v>
      </c>
      <c r="FF165" s="46" t="str">
        <f t="shared" si="336"/>
        <v/>
      </c>
      <c r="FG165" s="46" t="str">
        <f t="shared" si="337"/>
        <v/>
      </c>
      <c r="FH165" s="46" t="b">
        <f t="shared" si="338"/>
        <v>0</v>
      </c>
      <c r="FI165" s="46" t="str">
        <f t="shared" si="339"/>
        <v/>
      </c>
      <c r="FJ165" s="46" t="str">
        <f t="shared" si="340"/>
        <v/>
      </c>
      <c r="FK165" s="46" t="b">
        <f t="shared" si="341"/>
        <v>0</v>
      </c>
      <c r="FL165" s="46" t="str">
        <f t="shared" si="342"/>
        <v/>
      </c>
      <c r="FM165" s="46" t="str">
        <f t="shared" si="343"/>
        <v/>
      </c>
      <c r="FN165" s="46" t="b">
        <f t="shared" si="344"/>
        <v>0</v>
      </c>
      <c r="FO165" s="46" t="str">
        <f t="shared" si="345"/>
        <v/>
      </c>
      <c r="FP165" s="46" t="str">
        <f t="shared" si="346"/>
        <v/>
      </c>
      <c r="FQ165" s="46" t="b">
        <f t="shared" si="347"/>
        <v>0</v>
      </c>
      <c r="FR165" s="46" t="str">
        <f t="shared" si="348"/>
        <v/>
      </c>
      <c r="FS165" s="46" t="str">
        <f t="shared" si="349"/>
        <v/>
      </c>
      <c r="FT165" s="46" t="b">
        <f t="shared" si="350"/>
        <v>0</v>
      </c>
      <c r="FU165" s="46" t="str">
        <f t="shared" si="351"/>
        <v/>
      </c>
      <c r="FV165" s="46" t="str">
        <f t="shared" si="352"/>
        <v/>
      </c>
      <c r="FW165" s="46" t="b">
        <f t="shared" si="353"/>
        <v>0</v>
      </c>
      <c r="FX165" s="46" t="str">
        <f t="shared" si="354"/>
        <v/>
      </c>
      <c r="FY165" s="46" t="str">
        <f t="shared" si="355"/>
        <v/>
      </c>
      <c r="FZ165" s="46" t="b">
        <f t="shared" si="356"/>
        <v>0</v>
      </c>
      <c r="GA165" s="46" t="str">
        <f t="shared" si="357"/>
        <v/>
      </c>
      <c r="GB165" s="46" t="str">
        <f t="shared" si="358"/>
        <v/>
      </c>
      <c r="GC165" s="46" t="b">
        <f t="shared" si="359"/>
        <v>0</v>
      </c>
      <c r="GD165" s="46" t="str">
        <f t="shared" si="360"/>
        <v/>
      </c>
      <c r="GE165" s="46" t="str">
        <f t="shared" si="361"/>
        <v/>
      </c>
      <c r="GF165" s="46" t="b">
        <f t="shared" si="362"/>
        <v>0</v>
      </c>
      <c r="GG165" s="46" t="b">
        <f t="shared" si="363"/>
        <v>0</v>
      </c>
      <c r="GH165" s="46" t="str">
        <f t="shared" si="364"/>
        <v/>
      </c>
      <c r="GI165" s="46" t="str">
        <f t="shared" si="365"/>
        <v/>
      </c>
      <c r="GJ165" s="46" t="str">
        <f t="shared" si="366"/>
        <v/>
      </c>
      <c r="GK165" s="46" t="b">
        <f t="shared" si="367"/>
        <v>0</v>
      </c>
      <c r="GL165" s="46" t="str">
        <f t="shared" si="368"/>
        <v/>
      </c>
      <c r="GM165" s="46" t="str">
        <f t="shared" si="369"/>
        <v/>
      </c>
      <c r="GN165" s="46" t="str">
        <f t="shared" si="370"/>
        <v/>
      </c>
      <c r="GO165" s="46" t="b">
        <f t="shared" si="371"/>
        <v>0</v>
      </c>
      <c r="GP165" s="46" t="str">
        <f t="shared" si="372"/>
        <v/>
      </c>
      <c r="GQ165" s="46" t="str">
        <f t="shared" si="373"/>
        <v/>
      </c>
      <c r="GR165" s="46" t="b">
        <f t="shared" si="374"/>
        <v>0</v>
      </c>
      <c r="GS165" s="46" t="str">
        <f t="shared" si="375"/>
        <v/>
      </c>
      <c r="GT165" s="46" t="str">
        <f t="shared" si="376"/>
        <v/>
      </c>
      <c r="GU165" s="46" t="b">
        <f t="shared" si="377"/>
        <v>0</v>
      </c>
      <c r="GV165" s="46" t="b">
        <f t="shared" si="378"/>
        <v>0</v>
      </c>
      <c r="GW165" s="46" t="b">
        <f t="shared" si="379"/>
        <v>0</v>
      </c>
      <c r="GX165" s="46" t="b">
        <f t="shared" si="380"/>
        <v>0</v>
      </c>
      <c r="GY165" s="46" t="b">
        <f t="shared" si="381"/>
        <v>0</v>
      </c>
      <c r="GZ165" s="46" t="b">
        <f t="shared" si="382"/>
        <v>0</v>
      </c>
      <c r="HA165" s="46" t="b">
        <f t="shared" si="383"/>
        <v>0</v>
      </c>
      <c r="HB165" s="46" t="b">
        <f t="shared" si="384"/>
        <v>0</v>
      </c>
      <c r="HC165" s="46" t="b">
        <f t="shared" si="385"/>
        <v>0</v>
      </c>
      <c r="HD165" s="46" t="b">
        <f t="shared" si="386"/>
        <v>0</v>
      </c>
      <c r="HE165" s="46" t="b">
        <f t="shared" si="387"/>
        <v>0</v>
      </c>
      <c r="HF165" s="46" t="b">
        <f t="shared" si="388"/>
        <v>0</v>
      </c>
      <c r="HG165" s="46" t="b">
        <f t="shared" si="389"/>
        <v>0</v>
      </c>
      <c r="HH165" s="46" t="b">
        <f t="shared" si="390"/>
        <v>0</v>
      </c>
      <c r="HI165" s="46" t="b">
        <f t="shared" si="391"/>
        <v>0</v>
      </c>
      <c r="HJ165" s="46" t="b">
        <f t="shared" si="392"/>
        <v>0</v>
      </c>
      <c r="HK165" s="46" t="b">
        <f t="shared" si="393"/>
        <v>0</v>
      </c>
      <c r="HL165" s="46" t="b">
        <f t="shared" si="394"/>
        <v>0</v>
      </c>
      <c r="HM165" s="46" t="b">
        <f t="shared" si="395"/>
        <v>0</v>
      </c>
      <c r="HN165" s="46" t="b">
        <f t="shared" si="396"/>
        <v>0</v>
      </c>
      <c r="HO165" s="46" t="b">
        <f t="shared" si="397"/>
        <v>0</v>
      </c>
      <c r="HP165" s="46" t="b">
        <f t="shared" si="398"/>
        <v>0</v>
      </c>
      <c r="HQ165" s="46" t="str">
        <f t="shared" si="399"/>
        <v/>
      </c>
      <c r="HR165" s="46" t="str">
        <f t="shared" si="400"/>
        <v/>
      </c>
      <c r="HS165" s="46" t="str">
        <f t="shared" si="401"/>
        <v/>
      </c>
      <c r="HT165" s="46" t="b">
        <f t="shared" si="402"/>
        <v>0</v>
      </c>
      <c r="HU165" s="46" t="b">
        <f t="shared" si="403"/>
        <v>0</v>
      </c>
      <c r="HV165" s="46" t="b">
        <f t="shared" si="404"/>
        <v>0</v>
      </c>
      <c r="HW165" s="46" t="b">
        <f t="shared" si="405"/>
        <v>0</v>
      </c>
      <c r="HX165" s="46" t="b">
        <f t="shared" si="406"/>
        <v>0</v>
      </c>
      <c r="HY165" s="46" t="b">
        <f t="shared" si="407"/>
        <v>0</v>
      </c>
      <c r="HZ165" s="46" t="b">
        <f t="shared" si="408"/>
        <v>0</v>
      </c>
      <c r="IA165" s="46" t="str">
        <f t="shared" si="409"/>
        <v/>
      </c>
      <c r="IB165" s="46" t="str">
        <f t="shared" si="410"/>
        <v/>
      </c>
      <c r="IC165" s="46" t="str">
        <f t="shared" si="411"/>
        <v/>
      </c>
      <c r="ID165" s="46" t="str">
        <f t="shared" si="412"/>
        <v/>
      </c>
      <c r="IE165" s="46" t="b">
        <f t="shared" si="413"/>
        <v>0</v>
      </c>
      <c r="IF165" s="46" t="str">
        <f t="shared" si="414"/>
        <v/>
      </c>
      <c r="IG165" s="46" t="str">
        <f t="shared" si="415"/>
        <v/>
      </c>
      <c r="IH165" s="46" t="b">
        <f t="shared" si="416"/>
        <v>0</v>
      </c>
      <c r="II165" s="46" t="b">
        <f t="shared" si="417"/>
        <v>0</v>
      </c>
      <c r="IJ165" s="46" t="b">
        <f t="shared" si="418"/>
        <v>0</v>
      </c>
      <c r="IK165" s="46" t="str">
        <f t="shared" si="419"/>
        <v/>
      </c>
      <c r="IL165" s="46" t="str">
        <f t="shared" si="420"/>
        <v/>
      </c>
      <c r="IM165" s="46" t="b">
        <f t="shared" si="421"/>
        <v>0</v>
      </c>
      <c r="IN165" s="46" t="b">
        <f t="shared" si="422"/>
        <v>0</v>
      </c>
      <c r="IO165" s="46" t="b">
        <f t="shared" si="423"/>
        <v>0</v>
      </c>
      <c r="IP165" s="46" t="b">
        <f t="shared" si="424"/>
        <v>0</v>
      </c>
      <c r="IQ165" s="46" t="b">
        <f t="shared" si="425"/>
        <v>0</v>
      </c>
      <c r="IR165" s="46" t="b">
        <f t="shared" si="426"/>
        <v>0</v>
      </c>
      <c r="IS165" s="46" t="b">
        <f t="shared" si="427"/>
        <v>0</v>
      </c>
      <c r="IT165" s="46" t="b">
        <f t="shared" si="428"/>
        <v>0</v>
      </c>
      <c r="IU165" s="46" t="b">
        <f t="shared" si="429"/>
        <v>0</v>
      </c>
      <c r="IV165" s="46" t="b">
        <f t="shared" si="430"/>
        <v>0</v>
      </c>
      <c r="IW165" s="46" t="b">
        <f t="shared" si="431"/>
        <v>0</v>
      </c>
      <c r="IX165" s="46" t="b">
        <f t="shared" si="432"/>
        <v>0</v>
      </c>
      <c r="IY165" s="46" t="b">
        <f t="shared" si="433"/>
        <v>0</v>
      </c>
    </row>
    <row r="166" spans="2:259" x14ac:dyDescent="0.3">
      <c r="B166" s="48">
        <v>154</v>
      </c>
      <c r="C166" s="61" t="str">
        <f t="shared" si="299"/>
        <v/>
      </c>
      <c r="D166" s="53"/>
      <c r="E166" s="52"/>
      <c r="F166" s="112"/>
      <c r="G166" s="52"/>
      <c r="H166" s="53"/>
      <c r="I166" s="52"/>
      <c r="J166" s="52"/>
      <c r="K166" s="53"/>
      <c r="L166" s="55"/>
      <c r="M166" s="108"/>
      <c r="N166" s="56"/>
      <c r="O166" s="52"/>
      <c r="P166" s="52"/>
      <c r="Q166" s="52"/>
      <c r="R166" s="52"/>
      <c r="S166" s="52"/>
      <c r="T166" s="53"/>
      <c r="U166" s="52"/>
      <c r="V166" s="52"/>
      <c r="W166" s="55"/>
      <c r="X166" s="55"/>
      <c r="Y166" s="52"/>
      <c r="Z166" s="55"/>
      <c r="AA166" s="52"/>
      <c r="AB166" s="53"/>
      <c r="AC166" s="53"/>
      <c r="AD166" s="53"/>
      <c r="AE166" s="57"/>
      <c r="AF166" s="113"/>
      <c r="AG166" s="57"/>
      <c r="AH166" s="58"/>
      <c r="AI166" s="58"/>
      <c r="AJ166" s="58"/>
      <c r="AK166" s="114"/>
      <c r="AL166" s="58"/>
      <c r="AM166" s="114"/>
      <c r="AN166" s="58"/>
      <c r="AO166" s="114"/>
      <c r="AP166" s="58"/>
      <c r="AQ166" s="114"/>
      <c r="AR166" s="58"/>
      <c r="AS166" s="114"/>
      <c r="AT166" s="58"/>
      <c r="AU166" s="114"/>
      <c r="AV166" s="58"/>
      <c r="AW166" s="114"/>
      <c r="AX166" s="58"/>
      <c r="AY166" s="114"/>
      <c r="AZ166" s="58"/>
      <c r="BA166" s="114"/>
      <c r="BB166" s="58"/>
      <c r="BC166" s="114"/>
      <c r="BD166" s="58"/>
      <c r="BE166" s="58"/>
      <c r="BF166" s="58"/>
      <c r="BG166" s="59"/>
      <c r="BH166" s="58"/>
      <c r="BI166" s="114"/>
      <c r="BJ166" s="53"/>
      <c r="BK166" s="58"/>
      <c r="BL166" s="114"/>
      <c r="BM166" s="58"/>
      <c r="BN166" s="114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3"/>
      <c r="CL166" s="58"/>
      <c r="CM166" s="58"/>
      <c r="CN166" s="60"/>
      <c r="CO166" s="57"/>
      <c r="CP166" s="58"/>
      <c r="CQ166" s="60"/>
      <c r="CR166" s="57"/>
      <c r="CS166" s="58"/>
      <c r="CT166" s="59"/>
      <c r="CU166" s="58"/>
      <c r="CV166" s="59"/>
      <c r="CW166" s="58"/>
      <c r="CX166" s="59"/>
      <c r="CY166" s="58"/>
      <c r="CZ166" s="58"/>
      <c r="DA166" s="58"/>
      <c r="DB166" s="53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7"/>
      <c r="DO166" s="57"/>
      <c r="DP166" s="57"/>
      <c r="DQ166" s="76" t="str">
        <f t="shared" si="300"/>
        <v/>
      </c>
      <c r="DR166" s="53"/>
      <c r="DS166" s="46" t="b">
        <f t="shared" si="301"/>
        <v>0</v>
      </c>
      <c r="DT166" s="46" t="str">
        <f t="shared" si="302"/>
        <v/>
      </c>
      <c r="DU166" s="46" t="b">
        <f t="shared" si="303"/>
        <v>0</v>
      </c>
      <c r="DV166" s="46" t="b">
        <f t="shared" si="304"/>
        <v>0</v>
      </c>
      <c r="DW166" s="46" t="b">
        <f t="shared" si="305"/>
        <v>0</v>
      </c>
      <c r="DY166" s="46" t="b">
        <f t="shared" si="306"/>
        <v>0</v>
      </c>
      <c r="DZ166" s="46" t="b">
        <f t="shared" si="307"/>
        <v>0</v>
      </c>
      <c r="EB166" s="46" t="b">
        <f t="shared" si="308"/>
        <v>0</v>
      </c>
      <c r="EC166" s="46" t="b">
        <f t="shared" si="309"/>
        <v>0</v>
      </c>
      <c r="ED166" s="46" t="b">
        <f t="shared" si="310"/>
        <v>0</v>
      </c>
      <c r="EE166" s="46" t="b">
        <f t="shared" si="311"/>
        <v>0</v>
      </c>
      <c r="EF166" s="46" t="b">
        <f t="shared" si="312"/>
        <v>0</v>
      </c>
      <c r="EG166" s="46" t="b">
        <f t="shared" si="313"/>
        <v>0</v>
      </c>
      <c r="EH166" s="46" t="b">
        <f t="shared" si="314"/>
        <v>0</v>
      </c>
      <c r="EI166" s="46" t="b">
        <f t="shared" si="315"/>
        <v>0</v>
      </c>
      <c r="EK166" s="46" t="b">
        <f t="shared" si="316"/>
        <v>0</v>
      </c>
      <c r="EL166" s="46" t="b">
        <f t="shared" si="317"/>
        <v>0</v>
      </c>
      <c r="EM166" s="46" t="b">
        <f t="shared" si="318"/>
        <v>0</v>
      </c>
      <c r="EN166" s="46" t="b">
        <f t="shared" si="319"/>
        <v>0</v>
      </c>
      <c r="EO166" s="46" t="b">
        <f t="shared" si="320"/>
        <v>0</v>
      </c>
      <c r="EP166" s="46" t="b">
        <f t="shared" si="321"/>
        <v>0</v>
      </c>
      <c r="EQ166" s="46" t="b">
        <f t="shared" si="322"/>
        <v>0</v>
      </c>
      <c r="ER166" s="46" t="b">
        <f>OR(AA166='Tablas '!$T$4,AA166='Tablas '!$T$7,AA166='Tablas '!$T$8,AA166='Tablas '!$T$11)</f>
        <v>0</v>
      </c>
      <c r="ES166" s="46" t="str">
        <f t="shared" si="323"/>
        <v/>
      </c>
      <c r="ET166" s="46" t="str">
        <f t="shared" si="324"/>
        <v/>
      </c>
      <c r="EU166" s="46" t="str">
        <f t="shared" si="325"/>
        <v/>
      </c>
      <c r="EV166" s="46" t="b">
        <f t="shared" si="326"/>
        <v>0</v>
      </c>
      <c r="EW166" s="46" t="b">
        <f t="shared" si="327"/>
        <v>0</v>
      </c>
      <c r="EX166" s="46" t="b">
        <f t="shared" si="328"/>
        <v>0</v>
      </c>
      <c r="EY166" s="46" t="b">
        <f t="shared" si="329"/>
        <v>0</v>
      </c>
      <c r="EZ166" s="46" t="b">
        <f t="shared" si="330"/>
        <v>0</v>
      </c>
      <c r="FA166" s="46" t="b">
        <f t="shared" si="331"/>
        <v>0</v>
      </c>
      <c r="FB166" s="46" t="b">
        <f t="shared" si="332"/>
        <v>0</v>
      </c>
      <c r="FC166" s="46" t="str">
        <f t="shared" si="333"/>
        <v/>
      </c>
      <c r="FD166" s="46" t="str">
        <f t="shared" si="334"/>
        <v/>
      </c>
      <c r="FE166" s="46" t="b">
        <f t="shared" si="335"/>
        <v>0</v>
      </c>
      <c r="FF166" s="46" t="str">
        <f t="shared" si="336"/>
        <v/>
      </c>
      <c r="FG166" s="46" t="str">
        <f t="shared" si="337"/>
        <v/>
      </c>
      <c r="FH166" s="46" t="b">
        <f t="shared" si="338"/>
        <v>0</v>
      </c>
      <c r="FI166" s="46" t="str">
        <f t="shared" si="339"/>
        <v/>
      </c>
      <c r="FJ166" s="46" t="str">
        <f t="shared" si="340"/>
        <v/>
      </c>
      <c r="FK166" s="46" t="b">
        <f t="shared" si="341"/>
        <v>0</v>
      </c>
      <c r="FL166" s="46" t="str">
        <f t="shared" si="342"/>
        <v/>
      </c>
      <c r="FM166" s="46" t="str">
        <f t="shared" si="343"/>
        <v/>
      </c>
      <c r="FN166" s="46" t="b">
        <f t="shared" si="344"/>
        <v>0</v>
      </c>
      <c r="FO166" s="46" t="str">
        <f t="shared" si="345"/>
        <v/>
      </c>
      <c r="FP166" s="46" t="str">
        <f t="shared" si="346"/>
        <v/>
      </c>
      <c r="FQ166" s="46" t="b">
        <f t="shared" si="347"/>
        <v>0</v>
      </c>
      <c r="FR166" s="46" t="str">
        <f t="shared" si="348"/>
        <v/>
      </c>
      <c r="FS166" s="46" t="str">
        <f t="shared" si="349"/>
        <v/>
      </c>
      <c r="FT166" s="46" t="b">
        <f t="shared" si="350"/>
        <v>0</v>
      </c>
      <c r="FU166" s="46" t="str">
        <f t="shared" si="351"/>
        <v/>
      </c>
      <c r="FV166" s="46" t="str">
        <f t="shared" si="352"/>
        <v/>
      </c>
      <c r="FW166" s="46" t="b">
        <f t="shared" si="353"/>
        <v>0</v>
      </c>
      <c r="FX166" s="46" t="str">
        <f t="shared" si="354"/>
        <v/>
      </c>
      <c r="FY166" s="46" t="str">
        <f t="shared" si="355"/>
        <v/>
      </c>
      <c r="FZ166" s="46" t="b">
        <f t="shared" si="356"/>
        <v>0</v>
      </c>
      <c r="GA166" s="46" t="str">
        <f t="shared" si="357"/>
        <v/>
      </c>
      <c r="GB166" s="46" t="str">
        <f t="shared" si="358"/>
        <v/>
      </c>
      <c r="GC166" s="46" t="b">
        <f t="shared" si="359"/>
        <v>0</v>
      </c>
      <c r="GD166" s="46" t="str">
        <f t="shared" si="360"/>
        <v/>
      </c>
      <c r="GE166" s="46" t="str">
        <f t="shared" si="361"/>
        <v/>
      </c>
      <c r="GF166" s="46" t="b">
        <f t="shared" si="362"/>
        <v>0</v>
      </c>
      <c r="GG166" s="46" t="b">
        <f t="shared" si="363"/>
        <v>0</v>
      </c>
      <c r="GH166" s="46" t="str">
        <f t="shared" si="364"/>
        <v/>
      </c>
      <c r="GI166" s="46" t="str">
        <f t="shared" si="365"/>
        <v/>
      </c>
      <c r="GJ166" s="46" t="str">
        <f t="shared" si="366"/>
        <v/>
      </c>
      <c r="GK166" s="46" t="b">
        <f t="shared" si="367"/>
        <v>0</v>
      </c>
      <c r="GL166" s="46" t="str">
        <f t="shared" si="368"/>
        <v/>
      </c>
      <c r="GM166" s="46" t="str">
        <f t="shared" si="369"/>
        <v/>
      </c>
      <c r="GN166" s="46" t="str">
        <f t="shared" si="370"/>
        <v/>
      </c>
      <c r="GO166" s="46" t="b">
        <f t="shared" si="371"/>
        <v>0</v>
      </c>
      <c r="GP166" s="46" t="str">
        <f t="shared" si="372"/>
        <v/>
      </c>
      <c r="GQ166" s="46" t="str">
        <f t="shared" si="373"/>
        <v/>
      </c>
      <c r="GR166" s="46" t="b">
        <f t="shared" si="374"/>
        <v>0</v>
      </c>
      <c r="GS166" s="46" t="str">
        <f t="shared" si="375"/>
        <v/>
      </c>
      <c r="GT166" s="46" t="str">
        <f t="shared" si="376"/>
        <v/>
      </c>
      <c r="GU166" s="46" t="b">
        <f t="shared" si="377"/>
        <v>0</v>
      </c>
      <c r="GV166" s="46" t="b">
        <f t="shared" si="378"/>
        <v>0</v>
      </c>
      <c r="GW166" s="46" t="b">
        <f t="shared" si="379"/>
        <v>0</v>
      </c>
      <c r="GX166" s="46" t="b">
        <f t="shared" si="380"/>
        <v>0</v>
      </c>
      <c r="GY166" s="46" t="b">
        <f t="shared" si="381"/>
        <v>0</v>
      </c>
      <c r="GZ166" s="46" t="b">
        <f t="shared" si="382"/>
        <v>0</v>
      </c>
      <c r="HA166" s="46" t="b">
        <f t="shared" si="383"/>
        <v>0</v>
      </c>
      <c r="HB166" s="46" t="b">
        <f t="shared" si="384"/>
        <v>0</v>
      </c>
      <c r="HC166" s="46" t="b">
        <f t="shared" si="385"/>
        <v>0</v>
      </c>
      <c r="HD166" s="46" t="b">
        <f t="shared" si="386"/>
        <v>0</v>
      </c>
      <c r="HE166" s="46" t="b">
        <f t="shared" si="387"/>
        <v>0</v>
      </c>
      <c r="HF166" s="46" t="b">
        <f t="shared" si="388"/>
        <v>0</v>
      </c>
      <c r="HG166" s="46" t="b">
        <f t="shared" si="389"/>
        <v>0</v>
      </c>
      <c r="HH166" s="46" t="b">
        <f t="shared" si="390"/>
        <v>0</v>
      </c>
      <c r="HI166" s="46" t="b">
        <f t="shared" si="391"/>
        <v>0</v>
      </c>
      <c r="HJ166" s="46" t="b">
        <f t="shared" si="392"/>
        <v>0</v>
      </c>
      <c r="HK166" s="46" t="b">
        <f t="shared" si="393"/>
        <v>0</v>
      </c>
      <c r="HL166" s="46" t="b">
        <f t="shared" si="394"/>
        <v>0</v>
      </c>
      <c r="HM166" s="46" t="b">
        <f t="shared" si="395"/>
        <v>0</v>
      </c>
      <c r="HN166" s="46" t="b">
        <f t="shared" si="396"/>
        <v>0</v>
      </c>
      <c r="HO166" s="46" t="b">
        <f t="shared" si="397"/>
        <v>0</v>
      </c>
      <c r="HP166" s="46" t="b">
        <f t="shared" si="398"/>
        <v>0</v>
      </c>
      <c r="HQ166" s="46" t="str">
        <f t="shared" si="399"/>
        <v/>
      </c>
      <c r="HR166" s="46" t="str">
        <f t="shared" si="400"/>
        <v/>
      </c>
      <c r="HS166" s="46" t="str">
        <f t="shared" si="401"/>
        <v/>
      </c>
      <c r="HT166" s="46" t="b">
        <f t="shared" si="402"/>
        <v>0</v>
      </c>
      <c r="HU166" s="46" t="b">
        <f t="shared" si="403"/>
        <v>0</v>
      </c>
      <c r="HV166" s="46" t="b">
        <f t="shared" si="404"/>
        <v>0</v>
      </c>
      <c r="HW166" s="46" t="b">
        <f t="shared" si="405"/>
        <v>0</v>
      </c>
      <c r="HX166" s="46" t="b">
        <f t="shared" si="406"/>
        <v>0</v>
      </c>
      <c r="HY166" s="46" t="b">
        <f t="shared" si="407"/>
        <v>0</v>
      </c>
      <c r="HZ166" s="46" t="b">
        <f t="shared" si="408"/>
        <v>0</v>
      </c>
      <c r="IA166" s="46" t="str">
        <f t="shared" si="409"/>
        <v/>
      </c>
      <c r="IB166" s="46" t="str">
        <f t="shared" si="410"/>
        <v/>
      </c>
      <c r="IC166" s="46" t="str">
        <f t="shared" si="411"/>
        <v/>
      </c>
      <c r="ID166" s="46" t="str">
        <f t="shared" si="412"/>
        <v/>
      </c>
      <c r="IE166" s="46" t="b">
        <f t="shared" si="413"/>
        <v>0</v>
      </c>
      <c r="IF166" s="46" t="str">
        <f t="shared" si="414"/>
        <v/>
      </c>
      <c r="IG166" s="46" t="str">
        <f t="shared" si="415"/>
        <v/>
      </c>
      <c r="IH166" s="46" t="b">
        <f t="shared" si="416"/>
        <v>0</v>
      </c>
      <c r="II166" s="46" t="b">
        <f t="shared" si="417"/>
        <v>0</v>
      </c>
      <c r="IJ166" s="46" t="b">
        <f t="shared" si="418"/>
        <v>0</v>
      </c>
      <c r="IK166" s="46" t="str">
        <f t="shared" si="419"/>
        <v/>
      </c>
      <c r="IL166" s="46" t="str">
        <f t="shared" si="420"/>
        <v/>
      </c>
      <c r="IM166" s="46" t="b">
        <f t="shared" si="421"/>
        <v>0</v>
      </c>
      <c r="IN166" s="46" t="b">
        <f t="shared" si="422"/>
        <v>0</v>
      </c>
      <c r="IO166" s="46" t="b">
        <f t="shared" si="423"/>
        <v>0</v>
      </c>
      <c r="IP166" s="46" t="b">
        <f t="shared" si="424"/>
        <v>0</v>
      </c>
      <c r="IQ166" s="46" t="b">
        <f t="shared" si="425"/>
        <v>0</v>
      </c>
      <c r="IR166" s="46" t="b">
        <f t="shared" si="426"/>
        <v>0</v>
      </c>
      <c r="IS166" s="46" t="b">
        <f t="shared" si="427"/>
        <v>0</v>
      </c>
      <c r="IT166" s="46" t="b">
        <f t="shared" si="428"/>
        <v>0</v>
      </c>
      <c r="IU166" s="46" t="b">
        <f t="shared" si="429"/>
        <v>0</v>
      </c>
      <c r="IV166" s="46" t="b">
        <f t="shared" si="430"/>
        <v>0</v>
      </c>
      <c r="IW166" s="46" t="b">
        <f t="shared" si="431"/>
        <v>0</v>
      </c>
      <c r="IX166" s="46" t="b">
        <f t="shared" si="432"/>
        <v>0</v>
      </c>
      <c r="IY166" s="46" t="b">
        <f t="shared" si="433"/>
        <v>0</v>
      </c>
    </row>
    <row r="167" spans="2:259" x14ac:dyDescent="0.3">
      <c r="B167" s="48">
        <v>155</v>
      </c>
      <c r="C167" s="61" t="str">
        <f t="shared" si="299"/>
        <v/>
      </c>
      <c r="D167" s="53"/>
      <c r="E167" s="52"/>
      <c r="F167" s="112"/>
      <c r="G167" s="52"/>
      <c r="H167" s="53"/>
      <c r="I167" s="52"/>
      <c r="J167" s="52"/>
      <c r="K167" s="53"/>
      <c r="L167" s="55"/>
      <c r="M167" s="108"/>
      <c r="N167" s="56"/>
      <c r="O167" s="52"/>
      <c r="P167" s="52"/>
      <c r="Q167" s="52"/>
      <c r="R167" s="52"/>
      <c r="S167" s="52"/>
      <c r="T167" s="53"/>
      <c r="U167" s="52"/>
      <c r="V167" s="52"/>
      <c r="W167" s="55"/>
      <c r="X167" s="55"/>
      <c r="Y167" s="52"/>
      <c r="Z167" s="55"/>
      <c r="AA167" s="52"/>
      <c r="AB167" s="53"/>
      <c r="AC167" s="53"/>
      <c r="AD167" s="53"/>
      <c r="AE167" s="57"/>
      <c r="AF167" s="113"/>
      <c r="AG167" s="57"/>
      <c r="AH167" s="58"/>
      <c r="AI167" s="58"/>
      <c r="AJ167" s="58"/>
      <c r="AK167" s="114"/>
      <c r="AL167" s="58"/>
      <c r="AM167" s="114"/>
      <c r="AN167" s="58"/>
      <c r="AO167" s="114"/>
      <c r="AP167" s="58"/>
      <c r="AQ167" s="114"/>
      <c r="AR167" s="58"/>
      <c r="AS167" s="114"/>
      <c r="AT167" s="58"/>
      <c r="AU167" s="114"/>
      <c r="AV167" s="58"/>
      <c r="AW167" s="114"/>
      <c r="AX167" s="58"/>
      <c r="AY167" s="114"/>
      <c r="AZ167" s="58"/>
      <c r="BA167" s="114"/>
      <c r="BB167" s="58"/>
      <c r="BC167" s="114"/>
      <c r="BD167" s="58"/>
      <c r="BE167" s="58"/>
      <c r="BF167" s="58"/>
      <c r="BG167" s="59"/>
      <c r="BH167" s="58"/>
      <c r="BI167" s="114"/>
      <c r="BJ167" s="53"/>
      <c r="BK167" s="58"/>
      <c r="BL167" s="114"/>
      <c r="BM167" s="58"/>
      <c r="BN167" s="114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3"/>
      <c r="CL167" s="58"/>
      <c r="CM167" s="58"/>
      <c r="CN167" s="60"/>
      <c r="CO167" s="57"/>
      <c r="CP167" s="58"/>
      <c r="CQ167" s="60"/>
      <c r="CR167" s="57"/>
      <c r="CS167" s="58"/>
      <c r="CT167" s="59"/>
      <c r="CU167" s="58"/>
      <c r="CV167" s="59"/>
      <c r="CW167" s="58"/>
      <c r="CX167" s="59"/>
      <c r="CY167" s="58"/>
      <c r="CZ167" s="58"/>
      <c r="DA167" s="58"/>
      <c r="DB167" s="53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7"/>
      <c r="DO167" s="57"/>
      <c r="DP167" s="57"/>
      <c r="DQ167" s="76" t="str">
        <f t="shared" si="300"/>
        <v/>
      </c>
      <c r="DR167" s="53"/>
      <c r="DS167" s="46" t="b">
        <f t="shared" si="301"/>
        <v>0</v>
      </c>
      <c r="DT167" s="46" t="str">
        <f t="shared" si="302"/>
        <v/>
      </c>
      <c r="DU167" s="46" t="b">
        <f t="shared" si="303"/>
        <v>0</v>
      </c>
      <c r="DV167" s="46" t="b">
        <f t="shared" si="304"/>
        <v>0</v>
      </c>
      <c r="DW167" s="46" t="b">
        <f t="shared" si="305"/>
        <v>0</v>
      </c>
      <c r="DY167" s="46" t="b">
        <f t="shared" si="306"/>
        <v>0</v>
      </c>
      <c r="DZ167" s="46" t="b">
        <f t="shared" si="307"/>
        <v>0</v>
      </c>
      <c r="EB167" s="46" t="b">
        <f t="shared" si="308"/>
        <v>0</v>
      </c>
      <c r="EC167" s="46" t="b">
        <f t="shared" si="309"/>
        <v>0</v>
      </c>
      <c r="ED167" s="46" t="b">
        <f t="shared" si="310"/>
        <v>0</v>
      </c>
      <c r="EE167" s="46" t="b">
        <f t="shared" si="311"/>
        <v>0</v>
      </c>
      <c r="EF167" s="46" t="b">
        <f t="shared" si="312"/>
        <v>0</v>
      </c>
      <c r="EG167" s="46" t="b">
        <f t="shared" si="313"/>
        <v>0</v>
      </c>
      <c r="EH167" s="46" t="b">
        <f t="shared" si="314"/>
        <v>0</v>
      </c>
      <c r="EI167" s="46" t="b">
        <f t="shared" si="315"/>
        <v>0</v>
      </c>
      <c r="EK167" s="46" t="b">
        <f t="shared" si="316"/>
        <v>0</v>
      </c>
      <c r="EL167" s="46" t="b">
        <f t="shared" si="317"/>
        <v>0</v>
      </c>
      <c r="EM167" s="46" t="b">
        <f t="shared" si="318"/>
        <v>0</v>
      </c>
      <c r="EN167" s="46" t="b">
        <f t="shared" si="319"/>
        <v>0</v>
      </c>
      <c r="EO167" s="46" t="b">
        <f t="shared" si="320"/>
        <v>0</v>
      </c>
      <c r="EP167" s="46" t="b">
        <f t="shared" si="321"/>
        <v>0</v>
      </c>
      <c r="EQ167" s="46" t="b">
        <f t="shared" si="322"/>
        <v>0</v>
      </c>
      <c r="ER167" s="46" t="b">
        <f>OR(AA167='Tablas '!$T$4,AA167='Tablas '!$T$7,AA167='Tablas '!$T$8,AA167='Tablas '!$T$11)</f>
        <v>0</v>
      </c>
      <c r="ES167" s="46" t="str">
        <f t="shared" si="323"/>
        <v/>
      </c>
      <c r="ET167" s="46" t="str">
        <f t="shared" si="324"/>
        <v/>
      </c>
      <c r="EU167" s="46" t="str">
        <f t="shared" si="325"/>
        <v/>
      </c>
      <c r="EV167" s="46" t="b">
        <f t="shared" si="326"/>
        <v>0</v>
      </c>
      <c r="EW167" s="46" t="b">
        <f t="shared" si="327"/>
        <v>0</v>
      </c>
      <c r="EX167" s="46" t="b">
        <f t="shared" si="328"/>
        <v>0</v>
      </c>
      <c r="EY167" s="46" t="b">
        <f t="shared" si="329"/>
        <v>0</v>
      </c>
      <c r="EZ167" s="46" t="b">
        <f t="shared" si="330"/>
        <v>0</v>
      </c>
      <c r="FA167" s="46" t="b">
        <f t="shared" si="331"/>
        <v>0</v>
      </c>
      <c r="FB167" s="46" t="b">
        <f t="shared" si="332"/>
        <v>0</v>
      </c>
      <c r="FC167" s="46" t="str">
        <f t="shared" si="333"/>
        <v/>
      </c>
      <c r="FD167" s="46" t="str">
        <f t="shared" si="334"/>
        <v/>
      </c>
      <c r="FE167" s="46" t="b">
        <f t="shared" si="335"/>
        <v>0</v>
      </c>
      <c r="FF167" s="46" t="str">
        <f t="shared" si="336"/>
        <v/>
      </c>
      <c r="FG167" s="46" t="str">
        <f t="shared" si="337"/>
        <v/>
      </c>
      <c r="FH167" s="46" t="b">
        <f t="shared" si="338"/>
        <v>0</v>
      </c>
      <c r="FI167" s="46" t="str">
        <f t="shared" si="339"/>
        <v/>
      </c>
      <c r="FJ167" s="46" t="str">
        <f t="shared" si="340"/>
        <v/>
      </c>
      <c r="FK167" s="46" t="b">
        <f t="shared" si="341"/>
        <v>0</v>
      </c>
      <c r="FL167" s="46" t="str">
        <f t="shared" si="342"/>
        <v/>
      </c>
      <c r="FM167" s="46" t="str">
        <f t="shared" si="343"/>
        <v/>
      </c>
      <c r="FN167" s="46" t="b">
        <f t="shared" si="344"/>
        <v>0</v>
      </c>
      <c r="FO167" s="46" t="str">
        <f t="shared" si="345"/>
        <v/>
      </c>
      <c r="FP167" s="46" t="str">
        <f t="shared" si="346"/>
        <v/>
      </c>
      <c r="FQ167" s="46" t="b">
        <f t="shared" si="347"/>
        <v>0</v>
      </c>
      <c r="FR167" s="46" t="str">
        <f t="shared" si="348"/>
        <v/>
      </c>
      <c r="FS167" s="46" t="str">
        <f t="shared" si="349"/>
        <v/>
      </c>
      <c r="FT167" s="46" t="b">
        <f t="shared" si="350"/>
        <v>0</v>
      </c>
      <c r="FU167" s="46" t="str">
        <f t="shared" si="351"/>
        <v/>
      </c>
      <c r="FV167" s="46" t="str">
        <f t="shared" si="352"/>
        <v/>
      </c>
      <c r="FW167" s="46" t="b">
        <f t="shared" si="353"/>
        <v>0</v>
      </c>
      <c r="FX167" s="46" t="str">
        <f t="shared" si="354"/>
        <v/>
      </c>
      <c r="FY167" s="46" t="str">
        <f t="shared" si="355"/>
        <v/>
      </c>
      <c r="FZ167" s="46" t="b">
        <f t="shared" si="356"/>
        <v>0</v>
      </c>
      <c r="GA167" s="46" t="str">
        <f t="shared" si="357"/>
        <v/>
      </c>
      <c r="GB167" s="46" t="str">
        <f t="shared" si="358"/>
        <v/>
      </c>
      <c r="GC167" s="46" t="b">
        <f t="shared" si="359"/>
        <v>0</v>
      </c>
      <c r="GD167" s="46" t="str">
        <f t="shared" si="360"/>
        <v/>
      </c>
      <c r="GE167" s="46" t="str">
        <f t="shared" si="361"/>
        <v/>
      </c>
      <c r="GF167" s="46" t="b">
        <f t="shared" si="362"/>
        <v>0</v>
      </c>
      <c r="GG167" s="46" t="b">
        <f t="shared" si="363"/>
        <v>0</v>
      </c>
      <c r="GH167" s="46" t="str">
        <f t="shared" si="364"/>
        <v/>
      </c>
      <c r="GI167" s="46" t="str">
        <f t="shared" si="365"/>
        <v/>
      </c>
      <c r="GJ167" s="46" t="str">
        <f t="shared" si="366"/>
        <v/>
      </c>
      <c r="GK167" s="46" t="b">
        <f t="shared" si="367"/>
        <v>0</v>
      </c>
      <c r="GL167" s="46" t="str">
        <f t="shared" si="368"/>
        <v/>
      </c>
      <c r="GM167" s="46" t="str">
        <f t="shared" si="369"/>
        <v/>
      </c>
      <c r="GN167" s="46" t="str">
        <f t="shared" si="370"/>
        <v/>
      </c>
      <c r="GO167" s="46" t="b">
        <f t="shared" si="371"/>
        <v>0</v>
      </c>
      <c r="GP167" s="46" t="str">
        <f t="shared" si="372"/>
        <v/>
      </c>
      <c r="GQ167" s="46" t="str">
        <f t="shared" si="373"/>
        <v/>
      </c>
      <c r="GR167" s="46" t="b">
        <f t="shared" si="374"/>
        <v>0</v>
      </c>
      <c r="GS167" s="46" t="str">
        <f t="shared" si="375"/>
        <v/>
      </c>
      <c r="GT167" s="46" t="str">
        <f t="shared" si="376"/>
        <v/>
      </c>
      <c r="GU167" s="46" t="b">
        <f t="shared" si="377"/>
        <v>0</v>
      </c>
      <c r="GV167" s="46" t="b">
        <f t="shared" si="378"/>
        <v>0</v>
      </c>
      <c r="GW167" s="46" t="b">
        <f t="shared" si="379"/>
        <v>0</v>
      </c>
      <c r="GX167" s="46" t="b">
        <f t="shared" si="380"/>
        <v>0</v>
      </c>
      <c r="GY167" s="46" t="b">
        <f t="shared" si="381"/>
        <v>0</v>
      </c>
      <c r="GZ167" s="46" t="b">
        <f t="shared" si="382"/>
        <v>0</v>
      </c>
      <c r="HA167" s="46" t="b">
        <f t="shared" si="383"/>
        <v>0</v>
      </c>
      <c r="HB167" s="46" t="b">
        <f t="shared" si="384"/>
        <v>0</v>
      </c>
      <c r="HC167" s="46" t="b">
        <f t="shared" si="385"/>
        <v>0</v>
      </c>
      <c r="HD167" s="46" t="b">
        <f t="shared" si="386"/>
        <v>0</v>
      </c>
      <c r="HE167" s="46" t="b">
        <f t="shared" si="387"/>
        <v>0</v>
      </c>
      <c r="HF167" s="46" t="b">
        <f t="shared" si="388"/>
        <v>0</v>
      </c>
      <c r="HG167" s="46" t="b">
        <f t="shared" si="389"/>
        <v>0</v>
      </c>
      <c r="HH167" s="46" t="b">
        <f t="shared" si="390"/>
        <v>0</v>
      </c>
      <c r="HI167" s="46" t="b">
        <f t="shared" si="391"/>
        <v>0</v>
      </c>
      <c r="HJ167" s="46" t="b">
        <f t="shared" si="392"/>
        <v>0</v>
      </c>
      <c r="HK167" s="46" t="b">
        <f t="shared" si="393"/>
        <v>0</v>
      </c>
      <c r="HL167" s="46" t="b">
        <f t="shared" si="394"/>
        <v>0</v>
      </c>
      <c r="HM167" s="46" t="b">
        <f t="shared" si="395"/>
        <v>0</v>
      </c>
      <c r="HN167" s="46" t="b">
        <f t="shared" si="396"/>
        <v>0</v>
      </c>
      <c r="HO167" s="46" t="b">
        <f t="shared" si="397"/>
        <v>0</v>
      </c>
      <c r="HP167" s="46" t="b">
        <f t="shared" si="398"/>
        <v>0</v>
      </c>
      <c r="HQ167" s="46" t="str">
        <f t="shared" si="399"/>
        <v/>
      </c>
      <c r="HR167" s="46" t="str">
        <f t="shared" si="400"/>
        <v/>
      </c>
      <c r="HS167" s="46" t="str">
        <f t="shared" si="401"/>
        <v/>
      </c>
      <c r="HT167" s="46" t="b">
        <f t="shared" si="402"/>
        <v>0</v>
      </c>
      <c r="HU167" s="46" t="b">
        <f t="shared" si="403"/>
        <v>0</v>
      </c>
      <c r="HV167" s="46" t="b">
        <f t="shared" si="404"/>
        <v>0</v>
      </c>
      <c r="HW167" s="46" t="b">
        <f t="shared" si="405"/>
        <v>0</v>
      </c>
      <c r="HX167" s="46" t="b">
        <f t="shared" si="406"/>
        <v>0</v>
      </c>
      <c r="HY167" s="46" t="b">
        <f t="shared" si="407"/>
        <v>0</v>
      </c>
      <c r="HZ167" s="46" t="b">
        <f t="shared" si="408"/>
        <v>0</v>
      </c>
      <c r="IA167" s="46" t="str">
        <f t="shared" si="409"/>
        <v/>
      </c>
      <c r="IB167" s="46" t="str">
        <f t="shared" si="410"/>
        <v/>
      </c>
      <c r="IC167" s="46" t="str">
        <f t="shared" si="411"/>
        <v/>
      </c>
      <c r="ID167" s="46" t="str">
        <f t="shared" si="412"/>
        <v/>
      </c>
      <c r="IE167" s="46" t="b">
        <f t="shared" si="413"/>
        <v>0</v>
      </c>
      <c r="IF167" s="46" t="str">
        <f t="shared" si="414"/>
        <v/>
      </c>
      <c r="IG167" s="46" t="str">
        <f t="shared" si="415"/>
        <v/>
      </c>
      <c r="IH167" s="46" t="b">
        <f t="shared" si="416"/>
        <v>0</v>
      </c>
      <c r="II167" s="46" t="b">
        <f t="shared" si="417"/>
        <v>0</v>
      </c>
      <c r="IJ167" s="46" t="b">
        <f t="shared" si="418"/>
        <v>0</v>
      </c>
      <c r="IK167" s="46" t="str">
        <f t="shared" si="419"/>
        <v/>
      </c>
      <c r="IL167" s="46" t="str">
        <f t="shared" si="420"/>
        <v/>
      </c>
      <c r="IM167" s="46" t="b">
        <f t="shared" si="421"/>
        <v>0</v>
      </c>
      <c r="IN167" s="46" t="b">
        <f t="shared" si="422"/>
        <v>0</v>
      </c>
      <c r="IO167" s="46" t="b">
        <f t="shared" si="423"/>
        <v>0</v>
      </c>
      <c r="IP167" s="46" t="b">
        <f t="shared" si="424"/>
        <v>0</v>
      </c>
      <c r="IQ167" s="46" t="b">
        <f t="shared" si="425"/>
        <v>0</v>
      </c>
      <c r="IR167" s="46" t="b">
        <f t="shared" si="426"/>
        <v>0</v>
      </c>
      <c r="IS167" s="46" t="b">
        <f t="shared" si="427"/>
        <v>0</v>
      </c>
      <c r="IT167" s="46" t="b">
        <f t="shared" si="428"/>
        <v>0</v>
      </c>
      <c r="IU167" s="46" t="b">
        <f t="shared" si="429"/>
        <v>0</v>
      </c>
      <c r="IV167" s="46" t="b">
        <f t="shared" si="430"/>
        <v>0</v>
      </c>
      <c r="IW167" s="46" t="b">
        <f t="shared" si="431"/>
        <v>0</v>
      </c>
      <c r="IX167" s="46" t="b">
        <f t="shared" si="432"/>
        <v>0</v>
      </c>
      <c r="IY167" s="46" t="b">
        <f t="shared" si="433"/>
        <v>0</v>
      </c>
    </row>
    <row r="168" spans="2:259" x14ac:dyDescent="0.3">
      <c r="B168" s="48">
        <v>156</v>
      </c>
      <c r="C168" s="61" t="str">
        <f t="shared" si="299"/>
        <v/>
      </c>
      <c r="D168" s="53"/>
      <c r="E168" s="52"/>
      <c r="F168" s="112"/>
      <c r="G168" s="52"/>
      <c r="H168" s="53"/>
      <c r="I168" s="52"/>
      <c r="J168" s="52"/>
      <c r="K168" s="53"/>
      <c r="L168" s="55"/>
      <c r="M168" s="108"/>
      <c r="N168" s="56"/>
      <c r="O168" s="52"/>
      <c r="P168" s="52"/>
      <c r="Q168" s="52"/>
      <c r="R168" s="52"/>
      <c r="S168" s="52"/>
      <c r="T168" s="53"/>
      <c r="U168" s="52"/>
      <c r="V168" s="52"/>
      <c r="W168" s="55"/>
      <c r="X168" s="55"/>
      <c r="Y168" s="52"/>
      <c r="Z168" s="55"/>
      <c r="AA168" s="52"/>
      <c r="AB168" s="53"/>
      <c r="AC168" s="53"/>
      <c r="AD168" s="53"/>
      <c r="AE168" s="57"/>
      <c r="AF168" s="113"/>
      <c r="AG168" s="57"/>
      <c r="AH168" s="58"/>
      <c r="AI168" s="58"/>
      <c r="AJ168" s="58"/>
      <c r="AK168" s="114"/>
      <c r="AL168" s="58"/>
      <c r="AM168" s="114"/>
      <c r="AN168" s="58"/>
      <c r="AO168" s="114"/>
      <c r="AP168" s="58"/>
      <c r="AQ168" s="114"/>
      <c r="AR168" s="58"/>
      <c r="AS168" s="114"/>
      <c r="AT168" s="58"/>
      <c r="AU168" s="114"/>
      <c r="AV168" s="58"/>
      <c r="AW168" s="114"/>
      <c r="AX168" s="58"/>
      <c r="AY168" s="114"/>
      <c r="AZ168" s="58"/>
      <c r="BA168" s="114"/>
      <c r="BB168" s="58"/>
      <c r="BC168" s="114"/>
      <c r="BD168" s="58"/>
      <c r="BE168" s="58"/>
      <c r="BF168" s="58"/>
      <c r="BG168" s="59"/>
      <c r="BH168" s="58"/>
      <c r="BI168" s="114"/>
      <c r="BJ168" s="53"/>
      <c r="BK168" s="58"/>
      <c r="BL168" s="114"/>
      <c r="BM168" s="58"/>
      <c r="BN168" s="114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3"/>
      <c r="CL168" s="58"/>
      <c r="CM168" s="58"/>
      <c r="CN168" s="60"/>
      <c r="CO168" s="57"/>
      <c r="CP168" s="58"/>
      <c r="CQ168" s="60"/>
      <c r="CR168" s="57"/>
      <c r="CS168" s="58"/>
      <c r="CT168" s="59"/>
      <c r="CU168" s="58"/>
      <c r="CV168" s="59"/>
      <c r="CW168" s="58"/>
      <c r="CX168" s="59"/>
      <c r="CY168" s="58"/>
      <c r="CZ168" s="58"/>
      <c r="DA168" s="58"/>
      <c r="DB168" s="53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7"/>
      <c r="DO168" s="57"/>
      <c r="DP168" s="57"/>
      <c r="DQ168" s="76" t="str">
        <f t="shared" si="300"/>
        <v/>
      </c>
      <c r="DR168" s="53"/>
      <c r="DS168" s="46" t="b">
        <f t="shared" si="301"/>
        <v>0</v>
      </c>
      <c r="DT168" s="46" t="str">
        <f t="shared" si="302"/>
        <v/>
      </c>
      <c r="DU168" s="46" t="b">
        <f t="shared" si="303"/>
        <v>0</v>
      </c>
      <c r="DV168" s="46" t="b">
        <f t="shared" si="304"/>
        <v>0</v>
      </c>
      <c r="DW168" s="46" t="b">
        <f t="shared" si="305"/>
        <v>0</v>
      </c>
      <c r="DY168" s="46" t="b">
        <f t="shared" si="306"/>
        <v>0</v>
      </c>
      <c r="DZ168" s="46" t="b">
        <f t="shared" si="307"/>
        <v>0</v>
      </c>
      <c r="EB168" s="46" t="b">
        <f t="shared" si="308"/>
        <v>0</v>
      </c>
      <c r="EC168" s="46" t="b">
        <f t="shared" si="309"/>
        <v>0</v>
      </c>
      <c r="ED168" s="46" t="b">
        <f t="shared" si="310"/>
        <v>0</v>
      </c>
      <c r="EE168" s="46" t="b">
        <f t="shared" si="311"/>
        <v>0</v>
      </c>
      <c r="EF168" s="46" t="b">
        <f t="shared" si="312"/>
        <v>0</v>
      </c>
      <c r="EG168" s="46" t="b">
        <f t="shared" si="313"/>
        <v>0</v>
      </c>
      <c r="EH168" s="46" t="b">
        <f t="shared" si="314"/>
        <v>0</v>
      </c>
      <c r="EI168" s="46" t="b">
        <f t="shared" si="315"/>
        <v>0</v>
      </c>
      <c r="EK168" s="46" t="b">
        <f t="shared" si="316"/>
        <v>0</v>
      </c>
      <c r="EL168" s="46" t="b">
        <f t="shared" si="317"/>
        <v>0</v>
      </c>
      <c r="EM168" s="46" t="b">
        <f t="shared" si="318"/>
        <v>0</v>
      </c>
      <c r="EN168" s="46" t="b">
        <f t="shared" si="319"/>
        <v>0</v>
      </c>
      <c r="EO168" s="46" t="b">
        <f t="shared" si="320"/>
        <v>0</v>
      </c>
      <c r="EP168" s="46" t="b">
        <f t="shared" si="321"/>
        <v>0</v>
      </c>
      <c r="EQ168" s="46" t="b">
        <f t="shared" si="322"/>
        <v>0</v>
      </c>
      <c r="ER168" s="46" t="b">
        <f>OR(AA168='Tablas '!$T$4,AA168='Tablas '!$T$7,AA168='Tablas '!$T$8,AA168='Tablas '!$T$11)</f>
        <v>0</v>
      </c>
      <c r="ES168" s="46" t="str">
        <f t="shared" si="323"/>
        <v/>
      </c>
      <c r="ET168" s="46" t="str">
        <f t="shared" si="324"/>
        <v/>
      </c>
      <c r="EU168" s="46" t="str">
        <f t="shared" si="325"/>
        <v/>
      </c>
      <c r="EV168" s="46" t="b">
        <f t="shared" si="326"/>
        <v>0</v>
      </c>
      <c r="EW168" s="46" t="b">
        <f t="shared" si="327"/>
        <v>0</v>
      </c>
      <c r="EX168" s="46" t="b">
        <f t="shared" si="328"/>
        <v>0</v>
      </c>
      <c r="EY168" s="46" t="b">
        <f t="shared" si="329"/>
        <v>0</v>
      </c>
      <c r="EZ168" s="46" t="b">
        <f t="shared" si="330"/>
        <v>0</v>
      </c>
      <c r="FA168" s="46" t="b">
        <f t="shared" si="331"/>
        <v>0</v>
      </c>
      <c r="FB168" s="46" t="b">
        <f t="shared" si="332"/>
        <v>0</v>
      </c>
      <c r="FC168" s="46" t="str">
        <f t="shared" si="333"/>
        <v/>
      </c>
      <c r="FD168" s="46" t="str">
        <f t="shared" si="334"/>
        <v/>
      </c>
      <c r="FE168" s="46" t="b">
        <f t="shared" si="335"/>
        <v>0</v>
      </c>
      <c r="FF168" s="46" t="str">
        <f t="shared" si="336"/>
        <v/>
      </c>
      <c r="FG168" s="46" t="str">
        <f t="shared" si="337"/>
        <v/>
      </c>
      <c r="FH168" s="46" t="b">
        <f t="shared" si="338"/>
        <v>0</v>
      </c>
      <c r="FI168" s="46" t="str">
        <f t="shared" si="339"/>
        <v/>
      </c>
      <c r="FJ168" s="46" t="str">
        <f t="shared" si="340"/>
        <v/>
      </c>
      <c r="FK168" s="46" t="b">
        <f t="shared" si="341"/>
        <v>0</v>
      </c>
      <c r="FL168" s="46" t="str">
        <f t="shared" si="342"/>
        <v/>
      </c>
      <c r="FM168" s="46" t="str">
        <f t="shared" si="343"/>
        <v/>
      </c>
      <c r="FN168" s="46" t="b">
        <f t="shared" si="344"/>
        <v>0</v>
      </c>
      <c r="FO168" s="46" t="str">
        <f t="shared" si="345"/>
        <v/>
      </c>
      <c r="FP168" s="46" t="str">
        <f t="shared" si="346"/>
        <v/>
      </c>
      <c r="FQ168" s="46" t="b">
        <f t="shared" si="347"/>
        <v>0</v>
      </c>
      <c r="FR168" s="46" t="str">
        <f t="shared" si="348"/>
        <v/>
      </c>
      <c r="FS168" s="46" t="str">
        <f t="shared" si="349"/>
        <v/>
      </c>
      <c r="FT168" s="46" t="b">
        <f t="shared" si="350"/>
        <v>0</v>
      </c>
      <c r="FU168" s="46" t="str">
        <f t="shared" si="351"/>
        <v/>
      </c>
      <c r="FV168" s="46" t="str">
        <f t="shared" si="352"/>
        <v/>
      </c>
      <c r="FW168" s="46" t="b">
        <f t="shared" si="353"/>
        <v>0</v>
      </c>
      <c r="FX168" s="46" t="str">
        <f t="shared" si="354"/>
        <v/>
      </c>
      <c r="FY168" s="46" t="str">
        <f t="shared" si="355"/>
        <v/>
      </c>
      <c r="FZ168" s="46" t="b">
        <f t="shared" si="356"/>
        <v>0</v>
      </c>
      <c r="GA168" s="46" t="str">
        <f t="shared" si="357"/>
        <v/>
      </c>
      <c r="GB168" s="46" t="str">
        <f t="shared" si="358"/>
        <v/>
      </c>
      <c r="GC168" s="46" t="b">
        <f t="shared" si="359"/>
        <v>0</v>
      </c>
      <c r="GD168" s="46" t="str">
        <f t="shared" si="360"/>
        <v/>
      </c>
      <c r="GE168" s="46" t="str">
        <f t="shared" si="361"/>
        <v/>
      </c>
      <c r="GF168" s="46" t="b">
        <f t="shared" si="362"/>
        <v>0</v>
      </c>
      <c r="GG168" s="46" t="b">
        <f t="shared" si="363"/>
        <v>0</v>
      </c>
      <c r="GH168" s="46" t="str">
        <f t="shared" si="364"/>
        <v/>
      </c>
      <c r="GI168" s="46" t="str">
        <f t="shared" si="365"/>
        <v/>
      </c>
      <c r="GJ168" s="46" t="str">
        <f t="shared" si="366"/>
        <v/>
      </c>
      <c r="GK168" s="46" t="b">
        <f t="shared" si="367"/>
        <v>0</v>
      </c>
      <c r="GL168" s="46" t="str">
        <f t="shared" si="368"/>
        <v/>
      </c>
      <c r="GM168" s="46" t="str">
        <f t="shared" si="369"/>
        <v/>
      </c>
      <c r="GN168" s="46" t="str">
        <f t="shared" si="370"/>
        <v/>
      </c>
      <c r="GO168" s="46" t="b">
        <f t="shared" si="371"/>
        <v>0</v>
      </c>
      <c r="GP168" s="46" t="str">
        <f t="shared" si="372"/>
        <v/>
      </c>
      <c r="GQ168" s="46" t="str">
        <f t="shared" si="373"/>
        <v/>
      </c>
      <c r="GR168" s="46" t="b">
        <f t="shared" si="374"/>
        <v>0</v>
      </c>
      <c r="GS168" s="46" t="str">
        <f t="shared" si="375"/>
        <v/>
      </c>
      <c r="GT168" s="46" t="str">
        <f t="shared" si="376"/>
        <v/>
      </c>
      <c r="GU168" s="46" t="b">
        <f t="shared" si="377"/>
        <v>0</v>
      </c>
      <c r="GV168" s="46" t="b">
        <f t="shared" si="378"/>
        <v>0</v>
      </c>
      <c r="GW168" s="46" t="b">
        <f t="shared" si="379"/>
        <v>0</v>
      </c>
      <c r="GX168" s="46" t="b">
        <f t="shared" si="380"/>
        <v>0</v>
      </c>
      <c r="GY168" s="46" t="b">
        <f t="shared" si="381"/>
        <v>0</v>
      </c>
      <c r="GZ168" s="46" t="b">
        <f t="shared" si="382"/>
        <v>0</v>
      </c>
      <c r="HA168" s="46" t="b">
        <f t="shared" si="383"/>
        <v>0</v>
      </c>
      <c r="HB168" s="46" t="b">
        <f t="shared" si="384"/>
        <v>0</v>
      </c>
      <c r="HC168" s="46" t="b">
        <f t="shared" si="385"/>
        <v>0</v>
      </c>
      <c r="HD168" s="46" t="b">
        <f t="shared" si="386"/>
        <v>0</v>
      </c>
      <c r="HE168" s="46" t="b">
        <f t="shared" si="387"/>
        <v>0</v>
      </c>
      <c r="HF168" s="46" t="b">
        <f t="shared" si="388"/>
        <v>0</v>
      </c>
      <c r="HG168" s="46" t="b">
        <f t="shared" si="389"/>
        <v>0</v>
      </c>
      <c r="HH168" s="46" t="b">
        <f t="shared" si="390"/>
        <v>0</v>
      </c>
      <c r="HI168" s="46" t="b">
        <f t="shared" si="391"/>
        <v>0</v>
      </c>
      <c r="HJ168" s="46" t="b">
        <f t="shared" si="392"/>
        <v>0</v>
      </c>
      <c r="HK168" s="46" t="b">
        <f t="shared" si="393"/>
        <v>0</v>
      </c>
      <c r="HL168" s="46" t="b">
        <f t="shared" si="394"/>
        <v>0</v>
      </c>
      <c r="HM168" s="46" t="b">
        <f t="shared" si="395"/>
        <v>0</v>
      </c>
      <c r="HN168" s="46" t="b">
        <f t="shared" si="396"/>
        <v>0</v>
      </c>
      <c r="HO168" s="46" t="b">
        <f t="shared" si="397"/>
        <v>0</v>
      </c>
      <c r="HP168" s="46" t="b">
        <f t="shared" si="398"/>
        <v>0</v>
      </c>
      <c r="HQ168" s="46" t="str">
        <f t="shared" si="399"/>
        <v/>
      </c>
      <c r="HR168" s="46" t="str">
        <f t="shared" si="400"/>
        <v/>
      </c>
      <c r="HS168" s="46" t="str">
        <f t="shared" si="401"/>
        <v/>
      </c>
      <c r="HT168" s="46" t="b">
        <f t="shared" si="402"/>
        <v>0</v>
      </c>
      <c r="HU168" s="46" t="b">
        <f t="shared" si="403"/>
        <v>0</v>
      </c>
      <c r="HV168" s="46" t="b">
        <f t="shared" si="404"/>
        <v>0</v>
      </c>
      <c r="HW168" s="46" t="b">
        <f t="shared" si="405"/>
        <v>0</v>
      </c>
      <c r="HX168" s="46" t="b">
        <f t="shared" si="406"/>
        <v>0</v>
      </c>
      <c r="HY168" s="46" t="b">
        <f t="shared" si="407"/>
        <v>0</v>
      </c>
      <c r="HZ168" s="46" t="b">
        <f t="shared" si="408"/>
        <v>0</v>
      </c>
      <c r="IA168" s="46" t="str">
        <f t="shared" si="409"/>
        <v/>
      </c>
      <c r="IB168" s="46" t="str">
        <f t="shared" si="410"/>
        <v/>
      </c>
      <c r="IC168" s="46" t="str">
        <f t="shared" si="411"/>
        <v/>
      </c>
      <c r="ID168" s="46" t="str">
        <f t="shared" si="412"/>
        <v/>
      </c>
      <c r="IE168" s="46" t="b">
        <f t="shared" si="413"/>
        <v>0</v>
      </c>
      <c r="IF168" s="46" t="str">
        <f t="shared" si="414"/>
        <v/>
      </c>
      <c r="IG168" s="46" t="str">
        <f t="shared" si="415"/>
        <v/>
      </c>
      <c r="IH168" s="46" t="b">
        <f t="shared" si="416"/>
        <v>0</v>
      </c>
      <c r="II168" s="46" t="b">
        <f t="shared" si="417"/>
        <v>0</v>
      </c>
      <c r="IJ168" s="46" t="b">
        <f t="shared" si="418"/>
        <v>0</v>
      </c>
      <c r="IK168" s="46" t="str">
        <f t="shared" si="419"/>
        <v/>
      </c>
      <c r="IL168" s="46" t="str">
        <f t="shared" si="420"/>
        <v/>
      </c>
      <c r="IM168" s="46" t="b">
        <f t="shared" si="421"/>
        <v>0</v>
      </c>
      <c r="IN168" s="46" t="b">
        <f t="shared" si="422"/>
        <v>0</v>
      </c>
      <c r="IO168" s="46" t="b">
        <f t="shared" si="423"/>
        <v>0</v>
      </c>
      <c r="IP168" s="46" t="b">
        <f t="shared" si="424"/>
        <v>0</v>
      </c>
      <c r="IQ168" s="46" t="b">
        <f t="shared" si="425"/>
        <v>0</v>
      </c>
      <c r="IR168" s="46" t="b">
        <f t="shared" si="426"/>
        <v>0</v>
      </c>
      <c r="IS168" s="46" t="b">
        <f t="shared" si="427"/>
        <v>0</v>
      </c>
      <c r="IT168" s="46" t="b">
        <f t="shared" si="428"/>
        <v>0</v>
      </c>
      <c r="IU168" s="46" t="b">
        <f t="shared" si="429"/>
        <v>0</v>
      </c>
      <c r="IV168" s="46" t="b">
        <f t="shared" si="430"/>
        <v>0</v>
      </c>
      <c r="IW168" s="46" t="b">
        <f t="shared" si="431"/>
        <v>0</v>
      </c>
      <c r="IX168" s="46" t="b">
        <f t="shared" si="432"/>
        <v>0</v>
      </c>
      <c r="IY168" s="46" t="b">
        <f t="shared" si="433"/>
        <v>0</v>
      </c>
    </row>
    <row r="169" spans="2:259" x14ac:dyDescent="0.3">
      <c r="B169" s="48">
        <v>157</v>
      </c>
      <c r="C169" s="61" t="str">
        <f t="shared" si="299"/>
        <v/>
      </c>
      <c r="D169" s="53"/>
      <c r="E169" s="52"/>
      <c r="F169" s="112"/>
      <c r="G169" s="52"/>
      <c r="H169" s="53"/>
      <c r="I169" s="52"/>
      <c r="J169" s="52"/>
      <c r="K169" s="53"/>
      <c r="L169" s="55"/>
      <c r="M169" s="108"/>
      <c r="N169" s="56"/>
      <c r="O169" s="52"/>
      <c r="P169" s="52"/>
      <c r="Q169" s="52"/>
      <c r="R169" s="52"/>
      <c r="S169" s="52"/>
      <c r="T169" s="53"/>
      <c r="U169" s="52"/>
      <c r="V169" s="52"/>
      <c r="W169" s="55"/>
      <c r="X169" s="55"/>
      <c r="Y169" s="52"/>
      <c r="Z169" s="55"/>
      <c r="AA169" s="52"/>
      <c r="AB169" s="53"/>
      <c r="AC169" s="53"/>
      <c r="AD169" s="53"/>
      <c r="AE169" s="57"/>
      <c r="AF169" s="113"/>
      <c r="AG169" s="57"/>
      <c r="AH169" s="58"/>
      <c r="AI169" s="58"/>
      <c r="AJ169" s="58"/>
      <c r="AK169" s="114"/>
      <c r="AL169" s="58"/>
      <c r="AM169" s="114"/>
      <c r="AN169" s="58"/>
      <c r="AO169" s="114"/>
      <c r="AP169" s="58"/>
      <c r="AQ169" s="114"/>
      <c r="AR169" s="58"/>
      <c r="AS169" s="114"/>
      <c r="AT169" s="58"/>
      <c r="AU169" s="114"/>
      <c r="AV169" s="58"/>
      <c r="AW169" s="114"/>
      <c r="AX169" s="58"/>
      <c r="AY169" s="114"/>
      <c r="AZ169" s="58"/>
      <c r="BA169" s="114"/>
      <c r="BB169" s="58"/>
      <c r="BC169" s="114"/>
      <c r="BD169" s="58"/>
      <c r="BE169" s="58"/>
      <c r="BF169" s="58"/>
      <c r="BG169" s="59"/>
      <c r="BH169" s="58"/>
      <c r="BI169" s="114"/>
      <c r="BJ169" s="53"/>
      <c r="BK169" s="58"/>
      <c r="BL169" s="114"/>
      <c r="BM169" s="58"/>
      <c r="BN169" s="114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3"/>
      <c r="CL169" s="58"/>
      <c r="CM169" s="58"/>
      <c r="CN169" s="60"/>
      <c r="CO169" s="57"/>
      <c r="CP169" s="58"/>
      <c r="CQ169" s="60"/>
      <c r="CR169" s="57"/>
      <c r="CS169" s="58"/>
      <c r="CT169" s="59"/>
      <c r="CU169" s="58"/>
      <c r="CV169" s="59"/>
      <c r="CW169" s="58"/>
      <c r="CX169" s="59"/>
      <c r="CY169" s="58"/>
      <c r="CZ169" s="58"/>
      <c r="DA169" s="58"/>
      <c r="DB169" s="53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7"/>
      <c r="DO169" s="57"/>
      <c r="DP169" s="57"/>
      <c r="DQ169" s="76" t="str">
        <f t="shared" si="300"/>
        <v/>
      </c>
      <c r="DR169" s="53"/>
      <c r="DS169" s="46" t="b">
        <f t="shared" si="301"/>
        <v>0</v>
      </c>
      <c r="DT169" s="46" t="str">
        <f t="shared" si="302"/>
        <v/>
      </c>
      <c r="DU169" s="46" t="b">
        <f t="shared" si="303"/>
        <v>0</v>
      </c>
      <c r="DV169" s="46" t="b">
        <f t="shared" si="304"/>
        <v>0</v>
      </c>
      <c r="DW169" s="46" t="b">
        <f t="shared" si="305"/>
        <v>0</v>
      </c>
      <c r="DY169" s="46" t="b">
        <f t="shared" si="306"/>
        <v>0</v>
      </c>
      <c r="DZ169" s="46" t="b">
        <f t="shared" si="307"/>
        <v>0</v>
      </c>
      <c r="EB169" s="46" t="b">
        <f t="shared" si="308"/>
        <v>0</v>
      </c>
      <c r="EC169" s="46" t="b">
        <f t="shared" si="309"/>
        <v>0</v>
      </c>
      <c r="ED169" s="46" t="b">
        <f t="shared" si="310"/>
        <v>0</v>
      </c>
      <c r="EE169" s="46" t="b">
        <f t="shared" si="311"/>
        <v>0</v>
      </c>
      <c r="EF169" s="46" t="b">
        <f t="shared" si="312"/>
        <v>0</v>
      </c>
      <c r="EG169" s="46" t="b">
        <f t="shared" si="313"/>
        <v>0</v>
      </c>
      <c r="EH169" s="46" t="b">
        <f t="shared" si="314"/>
        <v>0</v>
      </c>
      <c r="EI169" s="46" t="b">
        <f t="shared" si="315"/>
        <v>0</v>
      </c>
      <c r="EK169" s="46" t="b">
        <f t="shared" si="316"/>
        <v>0</v>
      </c>
      <c r="EL169" s="46" t="b">
        <f t="shared" si="317"/>
        <v>0</v>
      </c>
      <c r="EM169" s="46" t="b">
        <f t="shared" si="318"/>
        <v>0</v>
      </c>
      <c r="EN169" s="46" t="b">
        <f t="shared" si="319"/>
        <v>0</v>
      </c>
      <c r="EO169" s="46" t="b">
        <f t="shared" si="320"/>
        <v>0</v>
      </c>
      <c r="EP169" s="46" t="b">
        <f t="shared" si="321"/>
        <v>0</v>
      </c>
      <c r="EQ169" s="46" t="b">
        <f t="shared" si="322"/>
        <v>0</v>
      </c>
      <c r="ER169" s="46" t="b">
        <f>OR(AA169='Tablas '!$T$4,AA169='Tablas '!$T$7,AA169='Tablas '!$T$8,AA169='Tablas '!$T$11)</f>
        <v>0</v>
      </c>
      <c r="ES169" s="46" t="str">
        <f t="shared" si="323"/>
        <v/>
      </c>
      <c r="ET169" s="46" t="str">
        <f t="shared" si="324"/>
        <v/>
      </c>
      <c r="EU169" s="46" t="str">
        <f t="shared" si="325"/>
        <v/>
      </c>
      <c r="EV169" s="46" t="b">
        <f t="shared" si="326"/>
        <v>0</v>
      </c>
      <c r="EW169" s="46" t="b">
        <f t="shared" si="327"/>
        <v>0</v>
      </c>
      <c r="EX169" s="46" t="b">
        <f t="shared" si="328"/>
        <v>0</v>
      </c>
      <c r="EY169" s="46" t="b">
        <f t="shared" si="329"/>
        <v>0</v>
      </c>
      <c r="EZ169" s="46" t="b">
        <f t="shared" si="330"/>
        <v>0</v>
      </c>
      <c r="FA169" s="46" t="b">
        <f t="shared" si="331"/>
        <v>0</v>
      </c>
      <c r="FB169" s="46" t="b">
        <f t="shared" si="332"/>
        <v>0</v>
      </c>
      <c r="FC169" s="46" t="str">
        <f t="shared" si="333"/>
        <v/>
      </c>
      <c r="FD169" s="46" t="str">
        <f t="shared" si="334"/>
        <v/>
      </c>
      <c r="FE169" s="46" t="b">
        <f t="shared" si="335"/>
        <v>0</v>
      </c>
      <c r="FF169" s="46" t="str">
        <f t="shared" si="336"/>
        <v/>
      </c>
      <c r="FG169" s="46" t="str">
        <f t="shared" si="337"/>
        <v/>
      </c>
      <c r="FH169" s="46" t="b">
        <f t="shared" si="338"/>
        <v>0</v>
      </c>
      <c r="FI169" s="46" t="str">
        <f t="shared" si="339"/>
        <v/>
      </c>
      <c r="FJ169" s="46" t="str">
        <f t="shared" si="340"/>
        <v/>
      </c>
      <c r="FK169" s="46" t="b">
        <f t="shared" si="341"/>
        <v>0</v>
      </c>
      <c r="FL169" s="46" t="str">
        <f t="shared" si="342"/>
        <v/>
      </c>
      <c r="FM169" s="46" t="str">
        <f t="shared" si="343"/>
        <v/>
      </c>
      <c r="FN169" s="46" t="b">
        <f t="shared" si="344"/>
        <v>0</v>
      </c>
      <c r="FO169" s="46" t="str">
        <f t="shared" si="345"/>
        <v/>
      </c>
      <c r="FP169" s="46" t="str">
        <f t="shared" si="346"/>
        <v/>
      </c>
      <c r="FQ169" s="46" t="b">
        <f t="shared" si="347"/>
        <v>0</v>
      </c>
      <c r="FR169" s="46" t="str">
        <f t="shared" si="348"/>
        <v/>
      </c>
      <c r="FS169" s="46" t="str">
        <f t="shared" si="349"/>
        <v/>
      </c>
      <c r="FT169" s="46" t="b">
        <f t="shared" si="350"/>
        <v>0</v>
      </c>
      <c r="FU169" s="46" t="str">
        <f t="shared" si="351"/>
        <v/>
      </c>
      <c r="FV169" s="46" t="str">
        <f t="shared" si="352"/>
        <v/>
      </c>
      <c r="FW169" s="46" t="b">
        <f t="shared" si="353"/>
        <v>0</v>
      </c>
      <c r="FX169" s="46" t="str">
        <f t="shared" si="354"/>
        <v/>
      </c>
      <c r="FY169" s="46" t="str">
        <f t="shared" si="355"/>
        <v/>
      </c>
      <c r="FZ169" s="46" t="b">
        <f t="shared" si="356"/>
        <v>0</v>
      </c>
      <c r="GA169" s="46" t="str">
        <f t="shared" si="357"/>
        <v/>
      </c>
      <c r="GB169" s="46" t="str">
        <f t="shared" si="358"/>
        <v/>
      </c>
      <c r="GC169" s="46" t="b">
        <f t="shared" si="359"/>
        <v>0</v>
      </c>
      <c r="GD169" s="46" t="str">
        <f t="shared" si="360"/>
        <v/>
      </c>
      <c r="GE169" s="46" t="str">
        <f t="shared" si="361"/>
        <v/>
      </c>
      <c r="GF169" s="46" t="b">
        <f t="shared" si="362"/>
        <v>0</v>
      </c>
      <c r="GG169" s="46" t="b">
        <f t="shared" si="363"/>
        <v>0</v>
      </c>
      <c r="GH169" s="46" t="str">
        <f t="shared" si="364"/>
        <v/>
      </c>
      <c r="GI169" s="46" t="str">
        <f t="shared" si="365"/>
        <v/>
      </c>
      <c r="GJ169" s="46" t="str">
        <f t="shared" si="366"/>
        <v/>
      </c>
      <c r="GK169" s="46" t="b">
        <f t="shared" si="367"/>
        <v>0</v>
      </c>
      <c r="GL169" s="46" t="str">
        <f t="shared" si="368"/>
        <v/>
      </c>
      <c r="GM169" s="46" t="str">
        <f t="shared" si="369"/>
        <v/>
      </c>
      <c r="GN169" s="46" t="str">
        <f t="shared" si="370"/>
        <v/>
      </c>
      <c r="GO169" s="46" t="b">
        <f t="shared" si="371"/>
        <v>0</v>
      </c>
      <c r="GP169" s="46" t="str">
        <f t="shared" si="372"/>
        <v/>
      </c>
      <c r="GQ169" s="46" t="str">
        <f t="shared" si="373"/>
        <v/>
      </c>
      <c r="GR169" s="46" t="b">
        <f t="shared" si="374"/>
        <v>0</v>
      </c>
      <c r="GS169" s="46" t="str">
        <f t="shared" si="375"/>
        <v/>
      </c>
      <c r="GT169" s="46" t="str">
        <f t="shared" si="376"/>
        <v/>
      </c>
      <c r="GU169" s="46" t="b">
        <f t="shared" si="377"/>
        <v>0</v>
      </c>
      <c r="GV169" s="46" t="b">
        <f t="shared" si="378"/>
        <v>0</v>
      </c>
      <c r="GW169" s="46" t="b">
        <f t="shared" si="379"/>
        <v>0</v>
      </c>
      <c r="GX169" s="46" t="b">
        <f t="shared" si="380"/>
        <v>0</v>
      </c>
      <c r="GY169" s="46" t="b">
        <f t="shared" si="381"/>
        <v>0</v>
      </c>
      <c r="GZ169" s="46" t="b">
        <f t="shared" si="382"/>
        <v>0</v>
      </c>
      <c r="HA169" s="46" t="b">
        <f t="shared" si="383"/>
        <v>0</v>
      </c>
      <c r="HB169" s="46" t="b">
        <f t="shared" si="384"/>
        <v>0</v>
      </c>
      <c r="HC169" s="46" t="b">
        <f t="shared" si="385"/>
        <v>0</v>
      </c>
      <c r="HD169" s="46" t="b">
        <f t="shared" si="386"/>
        <v>0</v>
      </c>
      <c r="HE169" s="46" t="b">
        <f t="shared" si="387"/>
        <v>0</v>
      </c>
      <c r="HF169" s="46" t="b">
        <f t="shared" si="388"/>
        <v>0</v>
      </c>
      <c r="HG169" s="46" t="b">
        <f t="shared" si="389"/>
        <v>0</v>
      </c>
      <c r="HH169" s="46" t="b">
        <f t="shared" si="390"/>
        <v>0</v>
      </c>
      <c r="HI169" s="46" t="b">
        <f t="shared" si="391"/>
        <v>0</v>
      </c>
      <c r="HJ169" s="46" t="b">
        <f t="shared" si="392"/>
        <v>0</v>
      </c>
      <c r="HK169" s="46" t="b">
        <f t="shared" si="393"/>
        <v>0</v>
      </c>
      <c r="HL169" s="46" t="b">
        <f t="shared" si="394"/>
        <v>0</v>
      </c>
      <c r="HM169" s="46" t="b">
        <f t="shared" si="395"/>
        <v>0</v>
      </c>
      <c r="HN169" s="46" t="b">
        <f t="shared" si="396"/>
        <v>0</v>
      </c>
      <c r="HO169" s="46" t="b">
        <f t="shared" si="397"/>
        <v>0</v>
      </c>
      <c r="HP169" s="46" t="b">
        <f t="shared" si="398"/>
        <v>0</v>
      </c>
      <c r="HQ169" s="46" t="str">
        <f t="shared" si="399"/>
        <v/>
      </c>
      <c r="HR169" s="46" t="str">
        <f t="shared" si="400"/>
        <v/>
      </c>
      <c r="HS169" s="46" t="str">
        <f t="shared" si="401"/>
        <v/>
      </c>
      <c r="HT169" s="46" t="b">
        <f t="shared" si="402"/>
        <v>0</v>
      </c>
      <c r="HU169" s="46" t="b">
        <f t="shared" si="403"/>
        <v>0</v>
      </c>
      <c r="HV169" s="46" t="b">
        <f t="shared" si="404"/>
        <v>0</v>
      </c>
      <c r="HW169" s="46" t="b">
        <f t="shared" si="405"/>
        <v>0</v>
      </c>
      <c r="HX169" s="46" t="b">
        <f t="shared" si="406"/>
        <v>0</v>
      </c>
      <c r="HY169" s="46" t="b">
        <f t="shared" si="407"/>
        <v>0</v>
      </c>
      <c r="HZ169" s="46" t="b">
        <f t="shared" si="408"/>
        <v>0</v>
      </c>
      <c r="IA169" s="46" t="str">
        <f t="shared" si="409"/>
        <v/>
      </c>
      <c r="IB169" s="46" t="str">
        <f t="shared" si="410"/>
        <v/>
      </c>
      <c r="IC169" s="46" t="str">
        <f t="shared" si="411"/>
        <v/>
      </c>
      <c r="ID169" s="46" t="str">
        <f t="shared" si="412"/>
        <v/>
      </c>
      <c r="IE169" s="46" t="b">
        <f t="shared" si="413"/>
        <v>0</v>
      </c>
      <c r="IF169" s="46" t="str">
        <f t="shared" si="414"/>
        <v/>
      </c>
      <c r="IG169" s="46" t="str">
        <f t="shared" si="415"/>
        <v/>
      </c>
      <c r="IH169" s="46" t="b">
        <f t="shared" si="416"/>
        <v>0</v>
      </c>
      <c r="II169" s="46" t="b">
        <f t="shared" si="417"/>
        <v>0</v>
      </c>
      <c r="IJ169" s="46" t="b">
        <f t="shared" si="418"/>
        <v>0</v>
      </c>
      <c r="IK169" s="46" t="str">
        <f t="shared" si="419"/>
        <v/>
      </c>
      <c r="IL169" s="46" t="str">
        <f t="shared" si="420"/>
        <v/>
      </c>
      <c r="IM169" s="46" t="b">
        <f t="shared" si="421"/>
        <v>0</v>
      </c>
      <c r="IN169" s="46" t="b">
        <f t="shared" si="422"/>
        <v>0</v>
      </c>
      <c r="IO169" s="46" t="b">
        <f t="shared" si="423"/>
        <v>0</v>
      </c>
      <c r="IP169" s="46" t="b">
        <f t="shared" si="424"/>
        <v>0</v>
      </c>
      <c r="IQ169" s="46" t="b">
        <f t="shared" si="425"/>
        <v>0</v>
      </c>
      <c r="IR169" s="46" t="b">
        <f t="shared" si="426"/>
        <v>0</v>
      </c>
      <c r="IS169" s="46" t="b">
        <f t="shared" si="427"/>
        <v>0</v>
      </c>
      <c r="IT169" s="46" t="b">
        <f t="shared" si="428"/>
        <v>0</v>
      </c>
      <c r="IU169" s="46" t="b">
        <f t="shared" si="429"/>
        <v>0</v>
      </c>
      <c r="IV169" s="46" t="b">
        <f t="shared" si="430"/>
        <v>0</v>
      </c>
      <c r="IW169" s="46" t="b">
        <f t="shared" si="431"/>
        <v>0</v>
      </c>
      <c r="IX169" s="46" t="b">
        <f t="shared" si="432"/>
        <v>0</v>
      </c>
      <c r="IY169" s="46" t="b">
        <f t="shared" si="433"/>
        <v>0</v>
      </c>
    </row>
    <row r="170" spans="2:259" x14ac:dyDescent="0.3">
      <c r="B170" s="48">
        <v>158</v>
      </c>
      <c r="C170" s="61" t="str">
        <f t="shared" si="299"/>
        <v/>
      </c>
      <c r="D170" s="53"/>
      <c r="E170" s="52"/>
      <c r="F170" s="112"/>
      <c r="G170" s="52"/>
      <c r="H170" s="53"/>
      <c r="I170" s="52"/>
      <c r="J170" s="52"/>
      <c r="K170" s="53"/>
      <c r="L170" s="55"/>
      <c r="M170" s="108"/>
      <c r="N170" s="56"/>
      <c r="O170" s="52"/>
      <c r="P170" s="52"/>
      <c r="Q170" s="52"/>
      <c r="R170" s="52"/>
      <c r="S170" s="52"/>
      <c r="T170" s="53"/>
      <c r="U170" s="52"/>
      <c r="V170" s="52"/>
      <c r="W170" s="55"/>
      <c r="X170" s="55"/>
      <c r="Y170" s="52"/>
      <c r="Z170" s="55"/>
      <c r="AA170" s="52"/>
      <c r="AB170" s="53"/>
      <c r="AC170" s="53"/>
      <c r="AD170" s="53"/>
      <c r="AE170" s="57"/>
      <c r="AF170" s="113"/>
      <c r="AG170" s="57"/>
      <c r="AH170" s="58"/>
      <c r="AI170" s="58"/>
      <c r="AJ170" s="58"/>
      <c r="AK170" s="114"/>
      <c r="AL170" s="58"/>
      <c r="AM170" s="114"/>
      <c r="AN170" s="58"/>
      <c r="AO170" s="114"/>
      <c r="AP170" s="58"/>
      <c r="AQ170" s="114"/>
      <c r="AR170" s="58"/>
      <c r="AS170" s="114"/>
      <c r="AT170" s="58"/>
      <c r="AU170" s="114"/>
      <c r="AV170" s="58"/>
      <c r="AW170" s="114"/>
      <c r="AX170" s="58"/>
      <c r="AY170" s="114"/>
      <c r="AZ170" s="58"/>
      <c r="BA170" s="114"/>
      <c r="BB170" s="58"/>
      <c r="BC170" s="114"/>
      <c r="BD170" s="58"/>
      <c r="BE170" s="58"/>
      <c r="BF170" s="58"/>
      <c r="BG170" s="59"/>
      <c r="BH170" s="58"/>
      <c r="BI170" s="114"/>
      <c r="BJ170" s="53"/>
      <c r="BK170" s="58"/>
      <c r="BL170" s="114"/>
      <c r="BM170" s="58"/>
      <c r="BN170" s="114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3"/>
      <c r="CL170" s="58"/>
      <c r="CM170" s="58"/>
      <c r="CN170" s="60"/>
      <c r="CO170" s="57"/>
      <c r="CP170" s="58"/>
      <c r="CQ170" s="60"/>
      <c r="CR170" s="57"/>
      <c r="CS170" s="58"/>
      <c r="CT170" s="59"/>
      <c r="CU170" s="58"/>
      <c r="CV170" s="59"/>
      <c r="CW170" s="58"/>
      <c r="CX170" s="59"/>
      <c r="CY170" s="58"/>
      <c r="CZ170" s="58"/>
      <c r="DA170" s="58"/>
      <c r="DB170" s="53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7"/>
      <c r="DO170" s="57"/>
      <c r="DP170" s="57"/>
      <c r="DQ170" s="76" t="str">
        <f t="shared" si="300"/>
        <v/>
      </c>
      <c r="DR170" s="53"/>
      <c r="DS170" s="46" t="b">
        <f t="shared" si="301"/>
        <v>0</v>
      </c>
      <c r="DT170" s="46" t="str">
        <f t="shared" si="302"/>
        <v/>
      </c>
      <c r="DU170" s="46" t="b">
        <f t="shared" si="303"/>
        <v>0</v>
      </c>
      <c r="DV170" s="46" t="b">
        <f t="shared" si="304"/>
        <v>0</v>
      </c>
      <c r="DW170" s="46" t="b">
        <f t="shared" si="305"/>
        <v>0</v>
      </c>
      <c r="DY170" s="46" t="b">
        <f t="shared" si="306"/>
        <v>0</v>
      </c>
      <c r="DZ170" s="46" t="b">
        <f t="shared" si="307"/>
        <v>0</v>
      </c>
      <c r="EB170" s="46" t="b">
        <f t="shared" si="308"/>
        <v>0</v>
      </c>
      <c r="EC170" s="46" t="b">
        <f t="shared" si="309"/>
        <v>0</v>
      </c>
      <c r="ED170" s="46" t="b">
        <f t="shared" si="310"/>
        <v>0</v>
      </c>
      <c r="EE170" s="46" t="b">
        <f t="shared" si="311"/>
        <v>0</v>
      </c>
      <c r="EF170" s="46" t="b">
        <f t="shared" si="312"/>
        <v>0</v>
      </c>
      <c r="EG170" s="46" t="b">
        <f t="shared" si="313"/>
        <v>0</v>
      </c>
      <c r="EH170" s="46" t="b">
        <f t="shared" si="314"/>
        <v>0</v>
      </c>
      <c r="EI170" s="46" t="b">
        <f t="shared" si="315"/>
        <v>0</v>
      </c>
      <c r="EK170" s="46" t="b">
        <f t="shared" si="316"/>
        <v>0</v>
      </c>
      <c r="EL170" s="46" t="b">
        <f t="shared" si="317"/>
        <v>0</v>
      </c>
      <c r="EM170" s="46" t="b">
        <f t="shared" si="318"/>
        <v>0</v>
      </c>
      <c r="EN170" s="46" t="b">
        <f t="shared" si="319"/>
        <v>0</v>
      </c>
      <c r="EO170" s="46" t="b">
        <f t="shared" si="320"/>
        <v>0</v>
      </c>
      <c r="EP170" s="46" t="b">
        <f t="shared" si="321"/>
        <v>0</v>
      </c>
      <c r="EQ170" s="46" t="b">
        <f t="shared" si="322"/>
        <v>0</v>
      </c>
      <c r="ER170" s="46" t="b">
        <f>OR(AA170='Tablas '!$T$4,AA170='Tablas '!$T$7,AA170='Tablas '!$T$8,AA170='Tablas '!$T$11)</f>
        <v>0</v>
      </c>
      <c r="ES170" s="46" t="str">
        <f t="shared" si="323"/>
        <v/>
      </c>
      <c r="ET170" s="46" t="str">
        <f t="shared" si="324"/>
        <v/>
      </c>
      <c r="EU170" s="46" t="str">
        <f t="shared" si="325"/>
        <v/>
      </c>
      <c r="EV170" s="46" t="b">
        <f t="shared" si="326"/>
        <v>0</v>
      </c>
      <c r="EW170" s="46" t="b">
        <f t="shared" si="327"/>
        <v>0</v>
      </c>
      <c r="EX170" s="46" t="b">
        <f t="shared" si="328"/>
        <v>0</v>
      </c>
      <c r="EY170" s="46" t="b">
        <f t="shared" si="329"/>
        <v>0</v>
      </c>
      <c r="EZ170" s="46" t="b">
        <f t="shared" si="330"/>
        <v>0</v>
      </c>
      <c r="FA170" s="46" t="b">
        <f t="shared" si="331"/>
        <v>0</v>
      </c>
      <c r="FB170" s="46" t="b">
        <f t="shared" si="332"/>
        <v>0</v>
      </c>
      <c r="FC170" s="46" t="str">
        <f t="shared" si="333"/>
        <v/>
      </c>
      <c r="FD170" s="46" t="str">
        <f t="shared" si="334"/>
        <v/>
      </c>
      <c r="FE170" s="46" t="b">
        <f t="shared" si="335"/>
        <v>0</v>
      </c>
      <c r="FF170" s="46" t="str">
        <f t="shared" si="336"/>
        <v/>
      </c>
      <c r="FG170" s="46" t="str">
        <f t="shared" si="337"/>
        <v/>
      </c>
      <c r="FH170" s="46" t="b">
        <f t="shared" si="338"/>
        <v>0</v>
      </c>
      <c r="FI170" s="46" t="str">
        <f t="shared" si="339"/>
        <v/>
      </c>
      <c r="FJ170" s="46" t="str">
        <f t="shared" si="340"/>
        <v/>
      </c>
      <c r="FK170" s="46" t="b">
        <f t="shared" si="341"/>
        <v>0</v>
      </c>
      <c r="FL170" s="46" t="str">
        <f t="shared" si="342"/>
        <v/>
      </c>
      <c r="FM170" s="46" t="str">
        <f t="shared" si="343"/>
        <v/>
      </c>
      <c r="FN170" s="46" t="b">
        <f t="shared" si="344"/>
        <v>0</v>
      </c>
      <c r="FO170" s="46" t="str">
        <f t="shared" si="345"/>
        <v/>
      </c>
      <c r="FP170" s="46" t="str">
        <f t="shared" si="346"/>
        <v/>
      </c>
      <c r="FQ170" s="46" t="b">
        <f t="shared" si="347"/>
        <v>0</v>
      </c>
      <c r="FR170" s="46" t="str">
        <f t="shared" si="348"/>
        <v/>
      </c>
      <c r="FS170" s="46" t="str">
        <f t="shared" si="349"/>
        <v/>
      </c>
      <c r="FT170" s="46" t="b">
        <f t="shared" si="350"/>
        <v>0</v>
      </c>
      <c r="FU170" s="46" t="str">
        <f t="shared" si="351"/>
        <v/>
      </c>
      <c r="FV170" s="46" t="str">
        <f t="shared" si="352"/>
        <v/>
      </c>
      <c r="FW170" s="46" t="b">
        <f t="shared" si="353"/>
        <v>0</v>
      </c>
      <c r="FX170" s="46" t="str">
        <f t="shared" si="354"/>
        <v/>
      </c>
      <c r="FY170" s="46" t="str">
        <f t="shared" si="355"/>
        <v/>
      </c>
      <c r="FZ170" s="46" t="b">
        <f t="shared" si="356"/>
        <v>0</v>
      </c>
      <c r="GA170" s="46" t="str">
        <f t="shared" si="357"/>
        <v/>
      </c>
      <c r="GB170" s="46" t="str">
        <f t="shared" si="358"/>
        <v/>
      </c>
      <c r="GC170" s="46" t="b">
        <f t="shared" si="359"/>
        <v>0</v>
      </c>
      <c r="GD170" s="46" t="str">
        <f t="shared" si="360"/>
        <v/>
      </c>
      <c r="GE170" s="46" t="str">
        <f t="shared" si="361"/>
        <v/>
      </c>
      <c r="GF170" s="46" t="b">
        <f t="shared" si="362"/>
        <v>0</v>
      </c>
      <c r="GG170" s="46" t="b">
        <f t="shared" si="363"/>
        <v>0</v>
      </c>
      <c r="GH170" s="46" t="str">
        <f t="shared" si="364"/>
        <v/>
      </c>
      <c r="GI170" s="46" t="str">
        <f t="shared" si="365"/>
        <v/>
      </c>
      <c r="GJ170" s="46" t="str">
        <f t="shared" si="366"/>
        <v/>
      </c>
      <c r="GK170" s="46" t="b">
        <f t="shared" si="367"/>
        <v>0</v>
      </c>
      <c r="GL170" s="46" t="str">
        <f t="shared" si="368"/>
        <v/>
      </c>
      <c r="GM170" s="46" t="str">
        <f t="shared" si="369"/>
        <v/>
      </c>
      <c r="GN170" s="46" t="str">
        <f t="shared" si="370"/>
        <v/>
      </c>
      <c r="GO170" s="46" t="b">
        <f t="shared" si="371"/>
        <v>0</v>
      </c>
      <c r="GP170" s="46" t="str">
        <f t="shared" si="372"/>
        <v/>
      </c>
      <c r="GQ170" s="46" t="str">
        <f t="shared" si="373"/>
        <v/>
      </c>
      <c r="GR170" s="46" t="b">
        <f t="shared" si="374"/>
        <v>0</v>
      </c>
      <c r="GS170" s="46" t="str">
        <f t="shared" si="375"/>
        <v/>
      </c>
      <c r="GT170" s="46" t="str">
        <f t="shared" si="376"/>
        <v/>
      </c>
      <c r="GU170" s="46" t="b">
        <f t="shared" si="377"/>
        <v>0</v>
      </c>
      <c r="GV170" s="46" t="b">
        <f t="shared" si="378"/>
        <v>0</v>
      </c>
      <c r="GW170" s="46" t="b">
        <f t="shared" si="379"/>
        <v>0</v>
      </c>
      <c r="GX170" s="46" t="b">
        <f t="shared" si="380"/>
        <v>0</v>
      </c>
      <c r="GY170" s="46" t="b">
        <f t="shared" si="381"/>
        <v>0</v>
      </c>
      <c r="GZ170" s="46" t="b">
        <f t="shared" si="382"/>
        <v>0</v>
      </c>
      <c r="HA170" s="46" t="b">
        <f t="shared" si="383"/>
        <v>0</v>
      </c>
      <c r="HB170" s="46" t="b">
        <f t="shared" si="384"/>
        <v>0</v>
      </c>
      <c r="HC170" s="46" t="b">
        <f t="shared" si="385"/>
        <v>0</v>
      </c>
      <c r="HD170" s="46" t="b">
        <f t="shared" si="386"/>
        <v>0</v>
      </c>
      <c r="HE170" s="46" t="b">
        <f t="shared" si="387"/>
        <v>0</v>
      </c>
      <c r="HF170" s="46" t="b">
        <f t="shared" si="388"/>
        <v>0</v>
      </c>
      <c r="HG170" s="46" t="b">
        <f t="shared" si="389"/>
        <v>0</v>
      </c>
      <c r="HH170" s="46" t="b">
        <f t="shared" si="390"/>
        <v>0</v>
      </c>
      <c r="HI170" s="46" t="b">
        <f t="shared" si="391"/>
        <v>0</v>
      </c>
      <c r="HJ170" s="46" t="b">
        <f t="shared" si="392"/>
        <v>0</v>
      </c>
      <c r="HK170" s="46" t="b">
        <f t="shared" si="393"/>
        <v>0</v>
      </c>
      <c r="HL170" s="46" t="b">
        <f t="shared" si="394"/>
        <v>0</v>
      </c>
      <c r="HM170" s="46" t="b">
        <f t="shared" si="395"/>
        <v>0</v>
      </c>
      <c r="HN170" s="46" t="b">
        <f t="shared" si="396"/>
        <v>0</v>
      </c>
      <c r="HO170" s="46" t="b">
        <f t="shared" si="397"/>
        <v>0</v>
      </c>
      <c r="HP170" s="46" t="b">
        <f t="shared" si="398"/>
        <v>0</v>
      </c>
      <c r="HQ170" s="46" t="str">
        <f t="shared" si="399"/>
        <v/>
      </c>
      <c r="HR170" s="46" t="str">
        <f t="shared" si="400"/>
        <v/>
      </c>
      <c r="HS170" s="46" t="str">
        <f t="shared" si="401"/>
        <v/>
      </c>
      <c r="HT170" s="46" t="b">
        <f t="shared" si="402"/>
        <v>0</v>
      </c>
      <c r="HU170" s="46" t="b">
        <f t="shared" si="403"/>
        <v>0</v>
      </c>
      <c r="HV170" s="46" t="b">
        <f t="shared" si="404"/>
        <v>0</v>
      </c>
      <c r="HW170" s="46" t="b">
        <f t="shared" si="405"/>
        <v>0</v>
      </c>
      <c r="HX170" s="46" t="b">
        <f t="shared" si="406"/>
        <v>0</v>
      </c>
      <c r="HY170" s="46" t="b">
        <f t="shared" si="407"/>
        <v>0</v>
      </c>
      <c r="HZ170" s="46" t="b">
        <f t="shared" si="408"/>
        <v>0</v>
      </c>
      <c r="IA170" s="46" t="str">
        <f t="shared" si="409"/>
        <v/>
      </c>
      <c r="IB170" s="46" t="str">
        <f t="shared" si="410"/>
        <v/>
      </c>
      <c r="IC170" s="46" t="str">
        <f t="shared" si="411"/>
        <v/>
      </c>
      <c r="ID170" s="46" t="str">
        <f t="shared" si="412"/>
        <v/>
      </c>
      <c r="IE170" s="46" t="b">
        <f t="shared" si="413"/>
        <v>0</v>
      </c>
      <c r="IF170" s="46" t="str">
        <f t="shared" si="414"/>
        <v/>
      </c>
      <c r="IG170" s="46" t="str">
        <f t="shared" si="415"/>
        <v/>
      </c>
      <c r="IH170" s="46" t="b">
        <f t="shared" si="416"/>
        <v>0</v>
      </c>
      <c r="II170" s="46" t="b">
        <f t="shared" si="417"/>
        <v>0</v>
      </c>
      <c r="IJ170" s="46" t="b">
        <f t="shared" si="418"/>
        <v>0</v>
      </c>
      <c r="IK170" s="46" t="str">
        <f t="shared" si="419"/>
        <v/>
      </c>
      <c r="IL170" s="46" t="str">
        <f t="shared" si="420"/>
        <v/>
      </c>
      <c r="IM170" s="46" t="b">
        <f t="shared" si="421"/>
        <v>0</v>
      </c>
      <c r="IN170" s="46" t="b">
        <f t="shared" si="422"/>
        <v>0</v>
      </c>
      <c r="IO170" s="46" t="b">
        <f t="shared" si="423"/>
        <v>0</v>
      </c>
      <c r="IP170" s="46" t="b">
        <f t="shared" si="424"/>
        <v>0</v>
      </c>
      <c r="IQ170" s="46" t="b">
        <f t="shared" si="425"/>
        <v>0</v>
      </c>
      <c r="IR170" s="46" t="b">
        <f t="shared" si="426"/>
        <v>0</v>
      </c>
      <c r="IS170" s="46" t="b">
        <f t="shared" si="427"/>
        <v>0</v>
      </c>
      <c r="IT170" s="46" t="b">
        <f t="shared" si="428"/>
        <v>0</v>
      </c>
      <c r="IU170" s="46" t="b">
        <f t="shared" si="429"/>
        <v>0</v>
      </c>
      <c r="IV170" s="46" t="b">
        <f t="shared" si="430"/>
        <v>0</v>
      </c>
      <c r="IW170" s="46" t="b">
        <f t="shared" si="431"/>
        <v>0</v>
      </c>
      <c r="IX170" s="46" t="b">
        <f t="shared" si="432"/>
        <v>0</v>
      </c>
      <c r="IY170" s="46" t="b">
        <f t="shared" si="433"/>
        <v>0</v>
      </c>
    </row>
    <row r="171" spans="2:259" x14ac:dyDescent="0.3">
      <c r="B171" s="48">
        <v>159</v>
      </c>
      <c r="C171" s="61" t="str">
        <f t="shared" si="299"/>
        <v/>
      </c>
      <c r="D171" s="53"/>
      <c r="E171" s="52"/>
      <c r="F171" s="112"/>
      <c r="G171" s="52"/>
      <c r="H171" s="53"/>
      <c r="I171" s="52"/>
      <c r="J171" s="52"/>
      <c r="K171" s="53"/>
      <c r="L171" s="55"/>
      <c r="M171" s="108"/>
      <c r="N171" s="56"/>
      <c r="O171" s="52"/>
      <c r="P171" s="52"/>
      <c r="Q171" s="52"/>
      <c r="R171" s="52"/>
      <c r="S171" s="52"/>
      <c r="T171" s="53"/>
      <c r="U171" s="52"/>
      <c r="V171" s="52"/>
      <c r="W171" s="55"/>
      <c r="X171" s="55"/>
      <c r="Y171" s="52"/>
      <c r="Z171" s="55"/>
      <c r="AA171" s="52"/>
      <c r="AB171" s="53"/>
      <c r="AC171" s="53"/>
      <c r="AD171" s="53"/>
      <c r="AE171" s="57"/>
      <c r="AF171" s="113"/>
      <c r="AG171" s="57"/>
      <c r="AH171" s="58"/>
      <c r="AI171" s="58"/>
      <c r="AJ171" s="58"/>
      <c r="AK171" s="114"/>
      <c r="AL171" s="58"/>
      <c r="AM171" s="114"/>
      <c r="AN171" s="58"/>
      <c r="AO171" s="114"/>
      <c r="AP171" s="58"/>
      <c r="AQ171" s="114"/>
      <c r="AR171" s="58"/>
      <c r="AS171" s="114"/>
      <c r="AT171" s="58"/>
      <c r="AU171" s="114"/>
      <c r="AV171" s="58"/>
      <c r="AW171" s="114"/>
      <c r="AX171" s="58"/>
      <c r="AY171" s="114"/>
      <c r="AZ171" s="58"/>
      <c r="BA171" s="114"/>
      <c r="BB171" s="58"/>
      <c r="BC171" s="114"/>
      <c r="BD171" s="58"/>
      <c r="BE171" s="58"/>
      <c r="BF171" s="58"/>
      <c r="BG171" s="59"/>
      <c r="BH171" s="58"/>
      <c r="BI171" s="114"/>
      <c r="BJ171" s="53"/>
      <c r="BK171" s="58"/>
      <c r="BL171" s="114"/>
      <c r="BM171" s="58"/>
      <c r="BN171" s="114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3"/>
      <c r="CL171" s="58"/>
      <c r="CM171" s="58"/>
      <c r="CN171" s="60"/>
      <c r="CO171" s="57"/>
      <c r="CP171" s="58"/>
      <c r="CQ171" s="60"/>
      <c r="CR171" s="57"/>
      <c r="CS171" s="58"/>
      <c r="CT171" s="59"/>
      <c r="CU171" s="58"/>
      <c r="CV171" s="59"/>
      <c r="CW171" s="58"/>
      <c r="CX171" s="59"/>
      <c r="CY171" s="58"/>
      <c r="CZ171" s="58"/>
      <c r="DA171" s="58"/>
      <c r="DB171" s="53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7"/>
      <c r="DO171" s="57"/>
      <c r="DP171" s="57"/>
      <c r="DQ171" s="76" t="str">
        <f t="shared" si="300"/>
        <v/>
      </c>
      <c r="DR171" s="53"/>
      <c r="DS171" s="46" t="b">
        <f t="shared" si="301"/>
        <v>0</v>
      </c>
      <c r="DT171" s="46" t="str">
        <f t="shared" si="302"/>
        <v/>
      </c>
      <c r="DU171" s="46" t="b">
        <f t="shared" si="303"/>
        <v>0</v>
      </c>
      <c r="DV171" s="46" t="b">
        <f t="shared" si="304"/>
        <v>0</v>
      </c>
      <c r="DW171" s="46" t="b">
        <f t="shared" si="305"/>
        <v>0</v>
      </c>
      <c r="DY171" s="46" t="b">
        <f t="shared" si="306"/>
        <v>0</v>
      </c>
      <c r="DZ171" s="46" t="b">
        <f t="shared" si="307"/>
        <v>0</v>
      </c>
      <c r="EB171" s="46" t="b">
        <f t="shared" si="308"/>
        <v>0</v>
      </c>
      <c r="EC171" s="46" t="b">
        <f t="shared" si="309"/>
        <v>0</v>
      </c>
      <c r="ED171" s="46" t="b">
        <f t="shared" si="310"/>
        <v>0</v>
      </c>
      <c r="EE171" s="46" t="b">
        <f t="shared" si="311"/>
        <v>0</v>
      </c>
      <c r="EF171" s="46" t="b">
        <f t="shared" si="312"/>
        <v>0</v>
      </c>
      <c r="EG171" s="46" t="b">
        <f t="shared" si="313"/>
        <v>0</v>
      </c>
      <c r="EH171" s="46" t="b">
        <f t="shared" si="314"/>
        <v>0</v>
      </c>
      <c r="EI171" s="46" t="b">
        <f t="shared" si="315"/>
        <v>0</v>
      </c>
      <c r="EK171" s="46" t="b">
        <f t="shared" si="316"/>
        <v>0</v>
      </c>
      <c r="EL171" s="46" t="b">
        <f t="shared" si="317"/>
        <v>0</v>
      </c>
      <c r="EM171" s="46" t="b">
        <f t="shared" si="318"/>
        <v>0</v>
      </c>
      <c r="EN171" s="46" t="b">
        <f t="shared" si="319"/>
        <v>0</v>
      </c>
      <c r="EO171" s="46" t="b">
        <f t="shared" si="320"/>
        <v>0</v>
      </c>
      <c r="EP171" s="46" t="b">
        <f t="shared" si="321"/>
        <v>0</v>
      </c>
      <c r="EQ171" s="46" t="b">
        <f t="shared" si="322"/>
        <v>0</v>
      </c>
      <c r="ER171" s="46" t="b">
        <f>OR(AA171='Tablas '!$T$4,AA171='Tablas '!$T$7,AA171='Tablas '!$T$8,AA171='Tablas '!$T$11)</f>
        <v>0</v>
      </c>
      <c r="ES171" s="46" t="str">
        <f t="shared" si="323"/>
        <v/>
      </c>
      <c r="ET171" s="46" t="str">
        <f t="shared" si="324"/>
        <v/>
      </c>
      <c r="EU171" s="46" t="str">
        <f t="shared" si="325"/>
        <v/>
      </c>
      <c r="EV171" s="46" t="b">
        <f t="shared" si="326"/>
        <v>0</v>
      </c>
      <c r="EW171" s="46" t="b">
        <f t="shared" si="327"/>
        <v>0</v>
      </c>
      <c r="EX171" s="46" t="b">
        <f t="shared" si="328"/>
        <v>0</v>
      </c>
      <c r="EY171" s="46" t="b">
        <f t="shared" si="329"/>
        <v>0</v>
      </c>
      <c r="EZ171" s="46" t="b">
        <f t="shared" si="330"/>
        <v>0</v>
      </c>
      <c r="FA171" s="46" t="b">
        <f t="shared" si="331"/>
        <v>0</v>
      </c>
      <c r="FB171" s="46" t="b">
        <f t="shared" si="332"/>
        <v>0</v>
      </c>
      <c r="FC171" s="46" t="str">
        <f t="shared" si="333"/>
        <v/>
      </c>
      <c r="FD171" s="46" t="str">
        <f t="shared" si="334"/>
        <v/>
      </c>
      <c r="FE171" s="46" t="b">
        <f t="shared" si="335"/>
        <v>0</v>
      </c>
      <c r="FF171" s="46" t="str">
        <f t="shared" si="336"/>
        <v/>
      </c>
      <c r="FG171" s="46" t="str">
        <f t="shared" si="337"/>
        <v/>
      </c>
      <c r="FH171" s="46" t="b">
        <f t="shared" si="338"/>
        <v>0</v>
      </c>
      <c r="FI171" s="46" t="str">
        <f t="shared" si="339"/>
        <v/>
      </c>
      <c r="FJ171" s="46" t="str">
        <f t="shared" si="340"/>
        <v/>
      </c>
      <c r="FK171" s="46" t="b">
        <f t="shared" si="341"/>
        <v>0</v>
      </c>
      <c r="FL171" s="46" t="str">
        <f t="shared" si="342"/>
        <v/>
      </c>
      <c r="FM171" s="46" t="str">
        <f t="shared" si="343"/>
        <v/>
      </c>
      <c r="FN171" s="46" t="b">
        <f t="shared" si="344"/>
        <v>0</v>
      </c>
      <c r="FO171" s="46" t="str">
        <f t="shared" si="345"/>
        <v/>
      </c>
      <c r="FP171" s="46" t="str">
        <f t="shared" si="346"/>
        <v/>
      </c>
      <c r="FQ171" s="46" t="b">
        <f t="shared" si="347"/>
        <v>0</v>
      </c>
      <c r="FR171" s="46" t="str">
        <f t="shared" si="348"/>
        <v/>
      </c>
      <c r="FS171" s="46" t="str">
        <f t="shared" si="349"/>
        <v/>
      </c>
      <c r="FT171" s="46" t="b">
        <f t="shared" si="350"/>
        <v>0</v>
      </c>
      <c r="FU171" s="46" t="str">
        <f t="shared" si="351"/>
        <v/>
      </c>
      <c r="FV171" s="46" t="str">
        <f t="shared" si="352"/>
        <v/>
      </c>
      <c r="FW171" s="46" t="b">
        <f t="shared" si="353"/>
        <v>0</v>
      </c>
      <c r="FX171" s="46" t="str">
        <f t="shared" si="354"/>
        <v/>
      </c>
      <c r="FY171" s="46" t="str">
        <f t="shared" si="355"/>
        <v/>
      </c>
      <c r="FZ171" s="46" t="b">
        <f t="shared" si="356"/>
        <v>0</v>
      </c>
      <c r="GA171" s="46" t="str">
        <f t="shared" si="357"/>
        <v/>
      </c>
      <c r="GB171" s="46" t="str">
        <f t="shared" si="358"/>
        <v/>
      </c>
      <c r="GC171" s="46" t="b">
        <f t="shared" si="359"/>
        <v>0</v>
      </c>
      <c r="GD171" s="46" t="str">
        <f t="shared" si="360"/>
        <v/>
      </c>
      <c r="GE171" s="46" t="str">
        <f t="shared" si="361"/>
        <v/>
      </c>
      <c r="GF171" s="46" t="b">
        <f t="shared" si="362"/>
        <v>0</v>
      </c>
      <c r="GG171" s="46" t="b">
        <f t="shared" si="363"/>
        <v>0</v>
      </c>
      <c r="GH171" s="46" t="str">
        <f t="shared" si="364"/>
        <v/>
      </c>
      <c r="GI171" s="46" t="str">
        <f t="shared" si="365"/>
        <v/>
      </c>
      <c r="GJ171" s="46" t="str">
        <f t="shared" si="366"/>
        <v/>
      </c>
      <c r="GK171" s="46" t="b">
        <f t="shared" si="367"/>
        <v>0</v>
      </c>
      <c r="GL171" s="46" t="str">
        <f t="shared" si="368"/>
        <v/>
      </c>
      <c r="GM171" s="46" t="str">
        <f t="shared" si="369"/>
        <v/>
      </c>
      <c r="GN171" s="46" t="str">
        <f t="shared" si="370"/>
        <v/>
      </c>
      <c r="GO171" s="46" t="b">
        <f t="shared" si="371"/>
        <v>0</v>
      </c>
      <c r="GP171" s="46" t="str">
        <f t="shared" si="372"/>
        <v/>
      </c>
      <c r="GQ171" s="46" t="str">
        <f t="shared" si="373"/>
        <v/>
      </c>
      <c r="GR171" s="46" t="b">
        <f t="shared" si="374"/>
        <v>0</v>
      </c>
      <c r="GS171" s="46" t="str">
        <f t="shared" si="375"/>
        <v/>
      </c>
      <c r="GT171" s="46" t="str">
        <f t="shared" si="376"/>
        <v/>
      </c>
      <c r="GU171" s="46" t="b">
        <f t="shared" si="377"/>
        <v>0</v>
      </c>
      <c r="GV171" s="46" t="b">
        <f t="shared" si="378"/>
        <v>0</v>
      </c>
      <c r="GW171" s="46" t="b">
        <f t="shared" si="379"/>
        <v>0</v>
      </c>
      <c r="GX171" s="46" t="b">
        <f t="shared" si="380"/>
        <v>0</v>
      </c>
      <c r="GY171" s="46" t="b">
        <f t="shared" si="381"/>
        <v>0</v>
      </c>
      <c r="GZ171" s="46" t="b">
        <f t="shared" si="382"/>
        <v>0</v>
      </c>
      <c r="HA171" s="46" t="b">
        <f t="shared" si="383"/>
        <v>0</v>
      </c>
      <c r="HB171" s="46" t="b">
        <f t="shared" si="384"/>
        <v>0</v>
      </c>
      <c r="HC171" s="46" t="b">
        <f t="shared" si="385"/>
        <v>0</v>
      </c>
      <c r="HD171" s="46" t="b">
        <f t="shared" si="386"/>
        <v>0</v>
      </c>
      <c r="HE171" s="46" t="b">
        <f t="shared" si="387"/>
        <v>0</v>
      </c>
      <c r="HF171" s="46" t="b">
        <f t="shared" si="388"/>
        <v>0</v>
      </c>
      <c r="HG171" s="46" t="b">
        <f t="shared" si="389"/>
        <v>0</v>
      </c>
      <c r="HH171" s="46" t="b">
        <f t="shared" si="390"/>
        <v>0</v>
      </c>
      <c r="HI171" s="46" t="b">
        <f t="shared" si="391"/>
        <v>0</v>
      </c>
      <c r="HJ171" s="46" t="b">
        <f t="shared" si="392"/>
        <v>0</v>
      </c>
      <c r="HK171" s="46" t="b">
        <f t="shared" si="393"/>
        <v>0</v>
      </c>
      <c r="HL171" s="46" t="b">
        <f t="shared" si="394"/>
        <v>0</v>
      </c>
      <c r="HM171" s="46" t="b">
        <f t="shared" si="395"/>
        <v>0</v>
      </c>
      <c r="HN171" s="46" t="b">
        <f t="shared" si="396"/>
        <v>0</v>
      </c>
      <c r="HO171" s="46" t="b">
        <f t="shared" si="397"/>
        <v>0</v>
      </c>
      <c r="HP171" s="46" t="b">
        <f t="shared" si="398"/>
        <v>0</v>
      </c>
      <c r="HQ171" s="46" t="str">
        <f t="shared" si="399"/>
        <v/>
      </c>
      <c r="HR171" s="46" t="str">
        <f t="shared" si="400"/>
        <v/>
      </c>
      <c r="HS171" s="46" t="str">
        <f t="shared" si="401"/>
        <v/>
      </c>
      <c r="HT171" s="46" t="b">
        <f t="shared" si="402"/>
        <v>0</v>
      </c>
      <c r="HU171" s="46" t="b">
        <f t="shared" si="403"/>
        <v>0</v>
      </c>
      <c r="HV171" s="46" t="b">
        <f t="shared" si="404"/>
        <v>0</v>
      </c>
      <c r="HW171" s="46" t="b">
        <f t="shared" si="405"/>
        <v>0</v>
      </c>
      <c r="HX171" s="46" t="b">
        <f t="shared" si="406"/>
        <v>0</v>
      </c>
      <c r="HY171" s="46" t="b">
        <f t="shared" si="407"/>
        <v>0</v>
      </c>
      <c r="HZ171" s="46" t="b">
        <f t="shared" si="408"/>
        <v>0</v>
      </c>
      <c r="IA171" s="46" t="str">
        <f t="shared" si="409"/>
        <v/>
      </c>
      <c r="IB171" s="46" t="str">
        <f t="shared" si="410"/>
        <v/>
      </c>
      <c r="IC171" s="46" t="str">
        <f t="shared" si="411"/>
        <v/>
      </c>
      <c r="ID171" s="46" t="str">
        <f t="shared" si="412"/>
        <v/>
      </c>
      <c r="IE171" s="46" t="b">
        <f t="shared" si="413"/>
        <v>0</v>
      </c>
      <c r="IF171" s="46" t="str">
        <f t="shared" si="414"/>
        <v/>
      </c>
      <c r="IG171" s="46" t="str">
        <f t="shared" si="415"/>
        <v/>
      </c>
      <c r="IH171" s="46" t="b">
        <f t="shared" si="416"/>
        <v>0</v>
      </c>
      <c r="II171" s="46" t="b">
        <f t="shared" si="417"/>
        <v>0</v>
      </c>
      <c r="IJ171" s="46" t="b">
        <f t="shared" si="418"/>
        <v>0</v>
      </c>
      <c r="IK171" s="46" t="str">
        <f t="shared" si="419"/>
        <v/>
      </c>
      <c r="IL171" s="46" t="str">
        <f t="shared" si="420"/>
        <v/>
      </c>
      <c r="IM171" s="46" t="b">
        <f t="shared" si="421"/>
        <v>0</v>
      </c>
      <c r="IN171" s="46" t="b">
        <f t="shared" si="422"/>
        <v>0</v>
      </c>
      <c r="IO171" s="46" t="b">
        <f t="shared" si="423"/>
        <v>0</v>
      </c>
      <c r="IP171" s="46" t="b">
        <f t="shared" si="424"/>
        <v>0</v>
      </c>
      <c r="IQ171" s="46" t="b">
        <f t="shared" si="425"/>
        <v>0</v>
      </c>
      <c r="IR171" s="46" t="b">
        <f t="shared" si="426"/>
        <v>0</v>
      </c>
      <c r="IS171" s="46" t="b">
        <f t="shared" si="427"/>
        <v>0</v>
      </c>
      <c r="IT171" s="46" t="b">
        <f t="shared" si="428"/>
        <v>0</v>
      </c>
      <c r="IU171" s="46" t="b">
        <f t="shared" si="429"/>
        <v>0</v>
      </c>
      <c r="IV171" s="46" t="b">
        <f t="shared" si="430"/>
        <v>0</v>
      </c>
      <c r="IW171" s="46" t="b">
        <f t="shared" si="431"/>
        <v>0</v>
      </c>
      <c r="IX171" s="46" t="b">
        <f t="shared" si="432"/>
        <v>0</v>
      </c>
      <c r="IY171" s="46" t="b">
        <f t="shared" si="433"/>
        <v>0</v>
      </c>
    </row>
    <row r="172" spans="2:259" x14ac:dyDescent="0.3">
      <c r="B172" s="48">
        <v>160</v>
      </c>
      <c r="C172" s="61" t="str">
        <f t="shared" si="299"/>
        <v/>
      </c>
      <c r="D172" s="53"/>
      <c r="E172" s="52"/>
      <c r="F172" s="112"/>
      <c r="G172" s="52"/>
      <c r="H172" s="53"/>
      <c r="I172" s="52"/>
      <c r="J172" s="52"/>
      <c r="K172" s="53"/>
      <c r="L172" s="55"/>
      <c r="M172" s="108"/>
      <c r="N172" s="56"/>
      <c r="O172" s="52"/>
      <c r="P172" s="52"/>
      <c r="Q172" s="52"/>
      <c r="R172" s="52"/>
      <c r="S172" s="52"/>
      <c r="T172" s="53"/>
      <c r="U172" s="52"/>
      <c r="V172" s="52"/>
      <c r="W172" s="55"/>
      <c r="X172" s="55"/>
      <c r="Y172" s="52"/>
      <c r="Z172" s="55"/>
      <c r="AA172" s="52"/>
      <c r="AB172" s="53"/>
      <c r="AC172" s="53"/>
      <c r="AD172" s="53"/>
      <c r="AE172" s="57"/>
      <c r="AF172" s="113"/>
      <c r="AG172" s="57"/>
      <c r="AH172" s="58"/>
      <c r="AI172" s="58"/>
      <c r="AJ172" s="58"/>
      <c r="AK172" s="114"/>
      <c r="AL172" s="58"/>
      <c r="AM172" s="114"/>
      <c r="AN172" s="58"/>
      <c r="AO172" s="114"/>
      <c r="AP172" s="58"/>
      <c r="AQ172" s="114"/>
      <c r="AR172" s="58"/>
      <c r="AS172" s="114"/>
      <c r="AT172" s="58"/>
      <c r="AU172" s="114"/>
      <c r="AV172" s="58"/>
      <c r="AW172" s="114"/>
      <c r="AX172" s="58"/>
      <c r="AY172" s="114"/>
      <c r="AZ172" s="58"/>
      <c r="BA172" s="114"/>
      <c r="BB172" s="58"/>
      <c r="BC172" s="114"/>
      <c r="BD172" s="58"/>
      <c r="BE172" s="58"/>
      <c r="BF172" s="58"/>
      <c r="BG172" s="59"/>
      <c r="BH172" s="58"/>
      <c r="BI172" s="114"/>
      <c r="BJ172" s="53"/>
      <c r="BK172" s="58"/>
      <c r="BL172" s="114"/>
      <c r="BM172" s="58"/>
      <c r="BN172" s="114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3"/>
      <c r="CL172" s="58"/>
      <c r="CM172" s="58"/>
      <c r="CN172" s="60"/>
      <c r="CO172" s="57"/>
      <c r="CP172" s="58"/>
      <c r="CQ172" s="60"/>
      <c r="CR172" s="57"/>
      <c r="CS172" s="58"/>
      <c r="CT172" s="59"/>
      <c r="CU172" s="58"/>
      <c r="CV172" s="59"/>
      <c r="CW172" s="58"/>
      <c r="CX172" s="59"/>
      <c r="CY172" s="58"/>
      <c r="CZ172" s="58"/>
      <c r="DA172" s="58"/>
      <c r="DB172" s="53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7"/>
      <c r="DO172" s="57"/>
      <c r="DP172" s="57"/>
      <c r="DQ172" s="76" t="str">
        <f t="shared" si="300"/>
        <v/>
      </c>
      <c r="DR172" s="53"/>
      <c r="DS172" s="46" t="b">
        <f t="shared" si="301"/>
        <v>0</v>
      </c>
      <c r="DT172" s="46" t="str">
        <f t="shared" si="302"/>
        <v/>
      </c>
      <c r="DU172" s="46" t="b">
        <f t="shared" si="303"/>
        <v>0</v>
      </c>
      <c r="DV172" s="46" t="b">
        <f t="shared" si="304"/>
        <v>0</v>
      </c>
      <c r="DW172" s="46" t="b">
        <f t="shared" si="305"/>
        <v>0</v>
      </c>
      <c r="DY172" s="46" t="b">
        <f t="shared" si="306"/>
        <v>0</v>
      </c>
      <c r="DZ172" s="46" t="b">
        <f t="shared" si="307"/>
        <v>0</v>
      </c>
      <c r="EB172" s="46" t="b">
        <f t="shared" si="308"/>
        <v>0</v>
      </c>
      <c r="EC172" s="46" t="b">
        <f t="shared" si="309"/>
        <v>0</v>
      </c>
      <c r="ED172" s="46" t="b">
        <f t="shared" si="310"/>
        <v>0</v>
      </c>
      <c r="EE172" s="46" t="b">
        <f t="shared" si="311"/>
        <v>0</v>
      </c>
      <c r="EF172" s="46" t="b">
        <f t="shared" si="312"/>
        <v>0</v>
      </c>
      <c r="EG172" s="46" t="b">
        <f t="shared" si="313"/>
        <v>0</v>
      </c>
      <c r="EH172" s="46" t="b">
        <f t="shared" si="314"/>
        <v>0</v>
      </c>
      <c r="EI172" s="46" t="b">
        <f t="shared" si="315"/>
        <v>0</v>
      </c>
      <c r="EK172" s="46" t="b">
        <f t="shared" si="316"/>
        <v>0</v>
      </c>
      <c r="EL172" s="46" t="b">
        <f t="shared" si="317"/>
        <v>0</v>
      </c>
      <c r="EM172" s="46" t="b">
        <f t="shared" si="318"/>
        <v>0</v>
      </c>
      <c r="EN172" s="46" t="b">
        <f t="shared" si="319"/>
        <v>0</v>
      </c>
      <c r="EO172" s="46" t="b">
        <f t="shared" si="320"/>
        <v>0</v>
      </c>
      <c r="EP172" s="46" t="b">
        <f t="shared" si="321"/>
        <v>0</v>
      </c>
      <c r="EQ172" s="46" t="b">
        <f t="shared" si="322"/>
        <v>0</v>
      </c>
      <c r="ER172" s="46" t="b">
        <f>OR(AA172='Tablas '!$T$4,AA172='Tablas '!$T$7,AA172='Tablas '!$T$8,AA172='Tablas '!$T$11)</f>
        <v>0</v>
      </c>
      <c r="ES172" s="46" t="str">
        <f t="shared" si="323"/>
        <v/>
      </c>
      <c r="ET172" s="46" t="str">
        <f t="shared" si="324"/>
        <v/>
      </c>
      <c r="EU172" s="46" t="str">
        <f t="shared" si="325"/>
        <v/>
      </c>
      <c r="EV172" s="46" t="b">
        <f t="shared" si="326"/>
        <v>0</v>
      </c>
      <c r="EW172" s="46" t="b">
        <f t="shared" si="327"/>
        <v>0</v>
      </c>
      <c r="EX172" s="46" t="b">
        <f t="shared" si="328"/>
        <v>0</v>
      </c>
      <c r="EY172" s="46" t="b">
        <f t="shared" si="329"/>
        <v>0</v>
      </c>
      <c r="EZ172" s="46" t="b">
        <f t="shared" si="330"/>
        <v>0</v>
      </c>
      <c r="FA172" s="46" t="b">
        <f t="shared" si="331"/>
        <v>0</v>
      </c>
      <c r="FB172" s="46" t="b">
        <f t="shared" si="332"/>
        <v>0</v>
      </c>
      <c r="FC172" s="46" t="str">
        <f t="shared" si="333"/>
        <v/>
      </c>
      <c r="FD172" s="46" t="str">
        <f t="shared" si="334"/>
        <v/>
      </c>
      <c r="FE172" s="46" t="b">
        <f t="shared" si="335"/>
        <v>0</v>
      </c>
      <c r="FF172" s="46" t="str">
        <f t="shared" si="336"/>
        <v/>
      </c>
      <c r="FG172" s="46" t="str">
        <f t="shared" si="337"/>
        <v/>
      </c>
      <c r="FH172" s="46" t="b">
        <f t="shared" si="338"/>
        <v>0</v>
      </c>
      <c r="FI172" s="46" t="str">
        <f t="shared" si="339"/>
        <v/>
      </c>
      <c r="FJ172" s="46" t="str">
        <f t="shared" si="340"/>
        <v/>
      </c>
      <c r="FK172" s="46" t="b">
        <f t="shared" si="341"/>
        <v>0</v>
      </c>
      <c r="FL172" s="46" t="str">
        <f t="shared" si="342"/>
        <v/>
      </c>
      <c r="FM172" s="46" t="str">
        <f t="shared" si="343"/>
        <v/>
      </c>
      <c r="FN172" s="46" t="b">
        <f t="shared" si="344"/>
        <v>0</v>
      </c>
      <c r="FO172" s="46" t="str">
        <f t="shared" si="345"/>
        <v/>
      </c>
      <c r="FP172" s="46" t="str">
        <f t="shared" si="346"/>
        <v/>
      </c>
      <c r="FQ172" s="46" t="b">
        <f t="shared" si="347"/>
        <v>0</v>
      </c>
      <c r="FR172" s="46" t="str">
        <f t="shared" si="348"/>
        <v/>
      </c>
      <c r="FS172" s="46" t="str">
        <f t="shared" si="349"/>
        <v/>
      </c>
      <c r="FT172" s="46" t="b">
        <f t="shared" si="350"/>
        <v>0</v>
      </c>
      <c r="FU172" s="46" t="str">
        <f t="shared" si="351"/>
        <v/>
      </c>
      <c r="FV172" s="46" t="str">
        <f t="shared" si="352"/>
        <v/>
      </c>
      <c r="FW172" s="46" t="b">
        <f t="shared" si="353"/>
        <v>0</v>
      </c>
      <c r="FX172" s="46" t="str">
        <f t="shared" si="354"/>
        <v/>
      </c>
      <c r="FY172" s="46" t="str">
        <f t="shared" si="355"/>
        <v/>
      </c>
      <c r="FZ172" s="46" t="b">
        <f t="shared" si="356"/>
        <v>0</v>
      </c>
      <c r="GA172" s="46" t="str">
        <f t="shared" si="357"/>
        <v/>
      </c>
      <c r="GB172" s="46" t="str">
        <f t="shared" si="358"/>
        <v/>
      </c>
      <c r="GC172" s="46" t="b">
        <f t="shared" si="359"/>
        <v>0</v>
      </c>
      <c r="GD172" s="46" t="str">
        <f t="shared" si="360"/>
        <v/>
      </c>
      <c r="GE172" s="46" t="str">
        <f t="shared" si="361"/>
        <v/>
      </c>
      <c r="GF172" s="46" t="b">
        <f t="shared" si="362"/>
        <v>0</v>
      </c>
      <c r="GG172" s="46" t="b">
        <f t="shared" si="363"/>
        <v>0</v>
      </c>
      <c r="GH172" s="46" t="str">
        <f t="shared" si="364"/>
        <v/>
      </c>
      <c r="GI172" s="46" t="str">
        <f t="shared" si="365"/>
        <v/>
      </c>
      <c r="GJ172" s="46" t="str">
        <f t="shared" si="366"/>
        <v/>
      </c>
      <c r="GK172" s="46" t="b">
        <f t="shared" si="367"/>
        <v>0</v>
      </c>
      <c r="GL172" s="46" t="str">
        <f t="shared" si="368"/>
        <v/>
      </c>
      <c r="GM172" s="46" t="str">
        <f t="shared" si="369"/>
        <v/>
      </c>
      <c r="GN172" s="46" t="str">
        <f t="shared" si="370"/>
        <v/>
      </c>
      <c r="GO172" s="46" t="b">
        <f t="shared" si="371"/>
        <v>0</v>
      </c>
      <c r="GP172" s="46" t="str">
        <f t="shared" si="372"/>
        <v/>
      </c>
      <c r="GQ172" s="46" t="str">
        <f t="shared" si="373"/>
        <v/>
      </c>
      <c r="GR172" s="46" t="b">
        <f t="shared" si="374"/>
        <v>0</v>
      </c>
      <c r="GS172" s="46" t="str">
        <f t="shared" si="375"/>
        <v/>
      </c>
      <c r="GT172" s="46" t="str">
        <f t="shared" si="376"/>
        <v/>
      </c>
      <c r="GU172" s="46" t="b">
        <f t="shared" si="377"/>
        <v>0</v>
      </c>
      <c r="GV172" s="46" t="b">
        <f t="shared" si="378"/>
        <v>0</v>
      </c>
      <c r="GW172" s="46" t="b">
        <f t="shared" si="379"/>
        <v>0</v>
      </c>
      <c r="GX172" s="46" t="b">
        <f t="shared" si="380"/>
        <v>0</v>
      </c>
      <c r="GY172" s="46" t="b">
        <f t="shared" si="381"/>
        <v>0</v>
      </c>
      <c r="GZ172" s="46" t="b">
        <f t="shared" si="382"/>
        <v>0</v>
      </c>
      <c r="HA172" s="46" t="b">
        <f t="shared" si="383"/>
        <v>0</v>
      </c>
      <c r="HB172" s="46" t="b">
        <f t="shared" si="384"/>
        <v>0</v>
      </c>
      <c r="HC172" s="46" t="b">
        <f t="shared" si="385"/>
        <v>0</v>
      </c>
      <c r="HD172" s="46" t="b">
        <f t="shared" si="386"/>
        <v>0</v>
      </c>
      <c r="HE172" s="46" t="b">
        <f t="shared" si="387"/>
        <v>0</v>
      </c>
      <c r="HF172" s="46" t="b">
        <f t="shared" si="388"/>
        <v>0</v>
      </c>
      <c r="HG172" s="46" t="b">
        <f t="shared" si="389"/>
        <v>0</v>
      </c>
      <c r="HH172" s="46" t="b">
        <f t="shared" si="390"/>
        <v>0</v>
      </c>
      <c r="HI172" s="46" t="b">
        <f t="shared" si="391"/>
        <v>0</v>
      </c>
      <c r="HJ172" s="46" t="b">
        <f t="shared" si="392"/>
        <v>0</v>
      </c>
      <c r="HK172" s="46" t="b">
        <f t="shared" si="393"/>
        <v>0</v>
      </c>
      <c r="HL172" s="46" t="b">
        <f t="shared" si="394"/>
        <v>0</v>
      </c>
      <c r="HM172" s="46" t="b">
        <f t="shared" si="395"/>
        <v>0</v>
      </c>
      <c r="HN172" s="46" t="b">
        <f t="shared" si="396"/>
        <v>0</v>
      </c>
      <c r="HO172" s="46" t="b">
        <f t="shared" si="397"/>
        <v>0</v>
      </c>
      <c r="HP172" s="46" t="b">
        <f t="shared" si="398"/>
        <v>0</v>
      </c>
      <c r="HQ172" s="46" t="str">
        <f t="shared" si="399"/>
        <v/>
      </c>
      <c r="HR172" s="46" t="str">
        <f t="shared" si="400"/>
        <v/>
      </c>
      <c r="HS172" s="46" t="str">
        <f t="shared" si="401"/>
        <v/>
      </c>
      <c r="HT172" s="46" t="b">
        <f t="shared" si="402"/>
        <v>0</v>
      </c>
      <c r="HU172" s="46" t="b">
        <f t="shared" si="403"/>
        <v>0</v>
      </c>
      <c r="HV172" s="46" t="b">
        <f t="shared" si="404"/>
        <v>0</v>
      </c>
      <c r="HW172" s="46" t="b">
        <f t="shared" si="405"/>
        <v>0</v>
      </c>
      <c r="HX172" s="46" t="b">
        <f t="shared" si="406"/>
        <v>0</v>
      </c>
      <c r="HY172" s="46" t="b">
        <f t="shared" si="407"/>
        <v>0</v>
      </c>
      <c r="HZ172" s="46" t="b">
        <f t="shared" si="408"/>
        <v>0</v>
      </c>
      <c r="IA172" s="46" t="str">
        <f t="shared" si="409"/>
        <v/>
      </c>
      <c r="IB172" s="46" t="str">
        <f t="shared" si="410"/>
        <v/>
      </c>
      <c r="IC172" s="46" t="str">
        <f t="shared" si="411"/>
        <v/>
      </c>
      <c r="ID172" s="46" t="str">
        <f t="shared" si="412"/>
        <v/>
      </c>
      <c r="IE172" s="46" t="b">
        <f t="shared" si="413"/>
        <v>0</v>
      </c>
      <c r="IF172" s="46" t="str">
        <f t="shared" si="414"/>
        <v/>
      </c>
      <c r="IG172" s="46" t="str">
        <f t="shared" si="415"/>
        <v/>
      </c>
      <c r="IH172" s="46" t="b">
        <f t="shared" si="416"/>
        <v>0</v>
      </c>
      <c r="II172" s="46" t="b">
        <f t="shared" si="417"/>
        <v>0</v>
      </c>
      <c r="IJ172" s="46" t="b">
        <f t="shared" si="418"/>
        <v>0</v>
      </c>
      <c r="IK172" s="46" t="str">
        <f t="shared" si="419"/>
        <v/>
      </c>
      <c r="IL172" s="46" t="str">
        <f t="shared" si="420"/>
        <v/>
      </c>
      <c r="IM172" s="46" t="b">
        <f t="shared" si="421"/>
        <v>0</v>
      </c>
      <c r="IN172" s="46" t="b">
        <f t="shared" si="422"/>
        <v>0</v>
      </c>
      <c r="IO172" s="46" t="b">
        <f t="shared" si="423"/>
        <v>0</v>
      </c>
      <c r="IP172" s="46" t="b">
        <f t="shared" si="424"/>
        <v>0</v>
      </c>
      <c r="IQ172" s="46" t="b">
        <f t="shared" si="425"/>
        <v>0</v>
      </c>
      <c r="IR172" s="46" t="b">
        <f t="shared" si="426"/>
        <v>0</v>
      </c>
      <c r="IS172" s="46" t="b">
        <f t="shared" si="427"/>
        <v>0</v>
      </c>
      <c r="IT172" s="46" t="b">
        <f t="shared" si="428"/>
        <v>0</v>
      </c>
      <c r="IU172" s="46" t="b">
        <f t="shared" si="429"/>
        <v>0</v>
      </c>
      <c r="IV172" s="46" t="b">
        <f t="shared" si="430"/>
        <v>0</v>
      </c>
      <c r="IW172" s="46" t="b">
        <f t="shared" si="431"/>
        <v>0</v>
      </c>
      <c r="IX172" s="46" t="b">
        <f t="shared" si="432"/>
        <v>0</v>
      </c>
      <c r="IY172" s="46" t="b">
        <f t="shared" si="433"/>
        <v>0</v>
      </c>
    </row>
    <row r="173" spans="2:259" x14ac:dyDescent="0.3">
      <c r="B173" s="48">
        <v>161</v>
      </c>
      <c r="C173" s="61" t="str">
        <f t="shared" si="299"/>
        <v/>
      </c>
      <c r="D173" s="53"/>
      <c r="E173" s="52"/>
      <c r="F173" s="112"/>
      <c r="G173" s="52"/>
      <c r="H173" s="53"/>
      <c r="I173" s="52"/>
      <c r="J173" s="52"/>
      <c r="K173" s="53"/>
      <c r="L173" s="55"/>
      <c r="M173" s="108"/>
      <c r="N173" s="56"/>
      <c r="O173" s="52"/>
      <c r="P173" s="52"/>
      <c r="Q173" s="52"/>
      <c r="R173" s="52"/>
      <c r="S173" s="52"/>
      <c r="T173" s="53"/>
      <c r="U173" s="52"/>
      <c r="V173" s="52"/>
      <c r="W173" s="55"/>
      <c r="X173" s="55"/>
      <c r="Y173" s="52"/>
      <c r="Z173" s="55"/>
      <c r="AA173" s="52"/>
      <c r="AB173" s="53"/>
      <c r="AC173" s="53"/>
      <c r="AD173" s="53"/>
      <c r="AE173" s="57"/>
      <c r="AF173" s="113"/>
      <c r="AG173" s="57"/>
      <c r="AH173" s="58"/>
      <c r="AI173" s="58"/>
      <c r="AJ173" s="58"/>
      <c r="AK173" s="114"/>
      <c r="AL173" s="58"/>
      <c r="AM173" s="114"/>
      <c r="AN173" s="58"/>
      <c r="AO173" s="114"/>
      <c r="AP173" s="58"/>
      <c r="AQ173" s="114"/>
      <c r="AR173" s="58"/>
      <c r="AS173" s="114"/>
      <c r="AT173" s="58"/>
      <c r="AU173" s="114"/>
      <c r="AV173" s="58"/>
      <c r="AW173" s="114"/>
      <c r="AX173" s="58"/>
      <c r="AY173" s="114"/>
      <c r="AZ173" s="58"/>
      <c r="BA173" s="114"/>
      <c r="BB173" s="58"/>
      <c r="BC173" s="114"/>
      <c r="BD173" s="58"/>
      <c r="BE173" s="58"/>
      <c r="BF173" s="58"/>
      <c r="BG173" s="59"/>
      <c r="BH173" s="58"/>
      <c r="BI173" s="114"/>
      <c r="BJ173" s="53"/>
      <c r="BK173" s="58"/>
      <c r="BL173" s="114"/>
      <c r="BM173" s="58"/>
      <c r="BN173" s="114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3"/>
      <c r="CL173" s="58"/>
      <c r="CM173" s="58"/>
      <c r="CN173" s="60"/>
      <c r="CO173" s="57"/>
      <c r="CP173" s="58"/>
      <c r="CQ173" s="60"/>
      <c r="CR173" s="57"/>
      <c r="CS173" s="58"/>
      <c r="CT173" s="59"/>
      <c r="CU173" s="58"/>
      <c r="CV173" s="59"/>
      <c r="CW173" s="58"/>
      <c r="CX173" s="59"/>
      <c r="CY173" s="58"/>
      <c r="CZ173" s="58"/>
      <c r="DA173" s="58"/>
      <c r="DB173" s="53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7"/>
      <c r="DO173" s="57"/>
      <c r="DP173" s="57"/>
      <c r="DQ173" s="76" t="str">
        <f t="shared" si="300"/>
        <v/>
      </c>
      <c r="DR173" s="53"/>
      <c r="DS173" s="46" t="b">
        <f t="shared" si="301"/>
        <v>0</v>
      </c>
      <c r="DT173" s="46" t="str">
        <f t="shared" si="302"/>
        <v/>
      </c>
      <c r="DU173" s="46" t="b">
        <f t="shared" si="303"/>
        <v>0</v>
      </c>
      <c r="DV173" s="46" t="b">
        <f t="shared" si="304"/>
        <v>0</v>
      </c>
      <c r="DW173" s="46" t="b">
        <f t="shared" si="305"/>
        <v>0</v>
      </c>
      <c r="DY173" s="46" t="b">
        <f t="shared" si="306"/>
        <v>0</v>
      </c>
      <c r="DZ173" s="46" t="b">
        <f t="shared" si="307"/>
        <v>0</v>
      </c>
      <c r="EB173" s="46" t="b">
        <f t="shared" si="308"/>
        <v>0</v>
      </c>
      <c r="EC173" s="46" t="b">
        <f t="shared" si="309"/>
        <v>0</v>
      </c>
      <c r="ED173" s="46" t="b">
        <f t="shared" si="310"/>
        <v>0</v>
      </c>
      <c r="EE173" s="46" t="b">
        <f t="shared" si="311"/>
        <v>0</v>
      </c>
      <c r="EF173" s="46" t="b">
        <f t="shared" si="312"/>
        <v>0</v>
      </c>
      <c r="EG173" s="46" t="b">
        <f t="shared" si="313"/>
        <v>0</v>
      </c>
      <c r="EH173" s="46" t="b">
        <f t="shared" si="314"/>
        <v>0</v>
      </c>
      <c r="EI173" s="46" t="b">
        <f t="shared" si="315"/>
        <v>0</v>
      </c>
      <c r="EK173" s="46" t="b">
        <f t="shared" si="316"/>
        <v>0</v>
      </c>
      <c r="EL173" s="46" t="b">
        <f t="shared" si="317"/>
        <v>0</v>
      </c>
      <c r="EM173" s="46" t="b">
        <f t="shared" si="318"/>
        <v>0</v>
      </c>
      <c r="EN173" s="46" t="b">
        <f t="shared" si="319"/>
        <v>0</v>
      </c>
      <c r="EO173" s="46" t="b">
        <f t="shared" si="320"/>
        <v>0</v>
      </c>
      <c r="EP173" s="46" t="b">
        <f t="shared" si="321"/>
        <v>0</v>
      </c>
      <c r="EQ173" s="46" t="b">
        <f t="shared" si="322"/>
        <v>0</v>
      </c>
      <c r="ER173" s="46" t="b">
        <f>OR(AA173='Tablas '!$T$4,AA173='Tablas '!$T$7,AA173='Tablas '!$T$8,AA173='Tablas '!$T$11)</f>
        <v>0</v>
      </c>
      <c r="ES173" s="46" t="str">
        <f t="shared" si="323"/>
        <v/>
      </c>
      <c r="ET173" s="46" t="str">
        <f t="shared" si="324"/>
        <v/>
      </c>
      <c r="EU173" s="46" t="str">
        <f t="shared" si="325"/>
        <v/>
      </c>
      <c r="EV173" s="46" t="b">
        <f t="shared" si="326"/>
        <v>0</v>
      </c>
      <c r="EW173" s="46" t="b">
        <f t="shared" si="327"/>
        <v>0</v>
      </c>
      <c r="EX173" s="46" t="b">
        <f t="shared" si="328"/>
        <v>0</v>
      </c>
      <c r="EY173" s="46" t="b">
        <f t="shared" si="329"/>
        <v>0</v>
      </c>
      <c r="EZ173" s="46" t="b">
        <f t="shared" si="330"/>
        <v>0</v>
      </c>
      <c r="FA173" s="46" t="b">
        <f t="shared" si="331"/>
        <v>0</v>
      </c>
      <c r="FB173" s="46" t="b">
        <f t="shared" si="332"/>
        <v>0</v>
      </c>
      <c r="FC173" s="46" t="str">
        <f t="shared" si="333"/>
        <v/>
      </c>
      <c r="FD173" s="46" t="str">
        <f t="shared" si="334"/>
        <v/>
      </c>
      <c r="FE173" s="46" t="b">
        <f t="shared" si="335"/>
        <v>0</v>
      </c>
      <c r="FF173" s="46" t="str">
        <f t="shared" si="336"/>
        <v/>
      </c>
      <c r="FG173" s="46" t="str">
        <f t="shared" si="337"/>
        <v/>
      </c>
      <c r="FH173" s="46" t="b">
        <f t="shared" si="338"/>
        <v>0</v>
      </c>
      <c r="FI173" s="46" t="str">
        <f t="shared" si="339"/>
        <v/>
      </c>
      <c r="FJ173" s="46" t="str">
        <f t="shared" si="340"/>
        <v/>
      </c>
      <c r="FK173" s="46" t="b">
        <f t="shared" si="341"/>
        <v>0</v>
      </c>
      <c r="FL173" s="46" t="str">
        <f t="shared" si="342"/>
        <v/>
      </c>
      <c r="FM173" s="46" t="str">
        <f t="shared" si="343"/>
        <v/>
      </c>
      <c r="FN173" s="46" t="b">
        <f t="shared" si="344"/>
        <v>0</v>
      </c>
      <c r="FO173" s="46" t="str">
        <f t="shared" si="345"/>
        <v/>
      </c>
      <c r="FP173" s="46" t="str">
        <f t="shared" si="346"/>
        <v/>
      </c>
      <c r="FQ173" s="46" t="b">
        <f t="shared" si="347"/>
        <v>0</v>
      </c>
      <c r="FR173" s="46" t="str">
        <f t="shared" si="348"/>
        <v/>
      </c>
      <c r="FS173" s="46" t="str">
        <f t="shared" si="349"/>
        <v/>
      </c>
      <c r="FT173" s="46" t="b">
        <f t="shared" si="350"/>
        <v>0</v>
      </c>
      <c r="FU173" s="46" t="str">
        <f t="shared" si="351"/>
        <v/>
      </c>
      <c r="FV173" s="46" t="str">
        <f t="shared" si="352"/>
        <v/>
      </c>
      <c r="FW173" s="46" t="b">
        <f t="shared" si="353"/>
        <v>0</v>
      </c>
      <c r="FX173" s="46" t="str">
        <f t="shared" si="354"/>
        <v/>
      </c>
      <c r="FY173" s="46" t="str">
        <f t="shared" si="355"/>
        <v/>
      </c>
      <c r="FZ173" s="46" t="b">
        <f t="shared" si="356"/>
        <v>0</v>
      </c>
      <c r="GA173" s="46" t="str">
        <f t="shared" si="357"/>
        <v/>
      </c>
      <c r="GB173" s="46" t="str">
        <f t="shared" si="358"/>
        <v/>
      </c>
      <c r="GC173" s="46" t="b">
        <f t="shared" si="359"/>
        <v>0</v>
      </c>
      <c r="GD173" s="46" t="str">
        <f t="shared" si="360"/>
        <v/>
      </c>
      <c r="GE173" s="46" t="str">
        <f t="shared" si="361"/>
        <v/>
      </c>
      <c r="GF173" s="46" t="b">
        <f t="shared" si="362"/>
        <v>0</v>
      </c>
      <c r="GG173" s="46" t="b">
        <f t="shared" si="363"/>
        <v>0</v>
      </c>
      <c r="GH173" s="46" t="str">
        <f t="shared" si="364"/>
        <v/>
      </c>
      <c r="GI173" s="46" t="str">
        <f t="shared" si="365"/>
        <v/>
      </c>
      <c r="GJ173" s="46" t="str">
        <f t="shared" si="366"/>
        <v/>
      </c>
      <c r="GK173" s="46" t="b">
        <f t="shared" si="367"/>
        <v>0</v>
      </c>
      <c r="GL173" s="46" t="str">
        <f t="shared" si="368"/>
        <v/>
      </c>
      <c r="GM173" s="46" t="str">
        <f t="shared" si="369"/>
        <v/>
      </c>
      <c r="GN173" s="46" t="str">
        <f t="shared" si="370"/>
        <v/>
      </c>
      <c r="GO173" s="46" t="b">
        <f t="shared" si="371"/>
        <v>0</v>
      </c>
      <c r="GP173" s="46" t="str">
        <f t="shared" si="372"/>
        <v/>
      </c>
      <c r="GQ173" s="46" t="str">
        <f t="shared" si="373"/>
        <v/>
      </c>
      <c r="GR173" s="46" t="b">
        <f t="shared" si="374"/>
        <v>0</v>
      </c>
      <c r="GS173" s="46" t="str">
        <f t="shared" si="375"/>
        <v/>
      </c>
      <c r="GT173" s="46" t="str">
        <f t="shared" si="376"/>
        <v/>
      </c>
      <c r="GU173" s="46" t="b">
        <f t="shared" si="377"/>
        <v>0</v>
      </c>
      <c r="GV173" s="46" t="b">
        <f t="shared" si="378"/>
        <v>0</v>
      </c>
      <c r="GW173" s="46" t="b">
        <f t="shared" si="379"/>
        <v>0</v>
      </c>
      <c r="GX173" s="46" t="b">
        <f t="shared" si="380"/>
        <v>0</v>
      </c>
      <c r="GY173" s="46" t="b">
        <f t="shared" si="381"/>
        <v>0</v>
      </c>
      <c r="GZ173" s="46" t="b">
        <f t="shared" si="382"/>
        <v>0</v>
      </c>
      <c r="HA173" s="46" t="b">
        <f t="shared" si="383"/>
        <v>0</v>
      </c>
      <c r="HB173" s="46" t="b">
        <f t="shared" si="384"/>
        <v>0</v>
      </c>
      <c r="HC173" s="46" t="b">
        <f t="shared" si="385"/>
        <v>0</v>
      </c>
      <c r="HD173" s="46" t="b">
        <f t="shared" si="386"/>
        <v>0</v>
      </c>
      <c r="HE173" s="46" t="b">
        <f t="shared" si="387"/>
        <v>0</v>
      </c>
      <c r="HF173" s="46" t="b">
        <f t="shared" si="388"/>
        <v>0</v>
      </c>
      <c r="HG173" s="46" t="b">
        <f t="shared" si="389"/>
        <v>0</v>
      </c>
      <c r="HH173" s="46" t="b">
        <f t="shared" si="390"/>
        <v>0</v>
      </c>
      <c r="HI173" s="46" t="b">
        <f t="shared" si="391"/>
        <v>0</v>
      </c>
      <c r="HJ173" s="46" t="b">
        <f t="shared" si="392"/>
        <v>0</v>
      </c>
      <c r="HK173" s="46" t="b">
        <f t="shared" si="393"/>
        <v>0</v>
      </c>
      <c r="HL173" s="46" t="b">
        <f t="shared" si="394"/>
        <v>0</v>
      </c>
      <c r="HM173" s="46" t="b">
        <f t="shared" si="395"/>
        <v>0</v>
      </c>
      <c r="HN173" s="46" t="b">
        <f t="shared" si="396"/>
        <v>0</v>
      </c>
      <c r="HO173" s="46" t="b">
        <f t="shared" si="397"/>
        <v>0</v>
      </c>
      <c r="HP173" s="46" t="b">
        <f t="shared" si="398"/>
        <v>0</v>
      </c>
      <c r="HQ173" s="46" t="str">
        <f t="shared" si="399"/>
        <v/>
      </c>
      <c r="HR173" s="46" t="str">
        <f t="shared" si="400"/>
        <v/>
      </c>
      <c r="HS173" s="46" t="str">
        <f t="shared" si="401"/>
        <v/>
      </c>
      <c r="HT173" s="46" t="b">
        <f t="shared" si="402"/>
        <v>0</v>
      </c>
      <c r="HU173" s="46" t="b">
        <f t="shared" si="403"/>
        <v>0</v>
      </c>
      <c r="HV173" s="46" t="b">
        <f t="shared" si="404"/>
        <v>0</v>
      </c>
      <c r="HW173" s="46" t="b">
        <f t="shared" si="405"/>
        <v>0</v>
      </c>
      <c r="HX173" s="46" t="b">
        <f t="shared" si="406"/>
        <v>0</v>
      </c>
      <c r="HY173" s="46" t="b">
        <f t="shared" si="407"/>
        <v>0</v>
      </c>
      <c r="HZ173" s="46" t="b">
        <f t="shared" si="408"/>
        <v>0</v>
      </c>
      <c r="IA173" s="46" t="str">
        <f t="shared" si="409"/>
        <v/>
      </c>
      <c r="IB173" s="46" t="str">
        <f t="shared" si="410"/>
        <v/>
      </c>
      <c r="IC173" s="46" t="str">
        <f t="shared" si="411"/>
        <v/>
      </c>
      <c r="ID173" s="46" t="str">
        <f t="shared" si="412"/>
        <v/>
      </c>
      <c r="IE173" s="46" t="b">
        <f t="shared" si="413"/>
        <v>0</v>
      </c>
      <c r="IF173" s="46" t="str">
        <f t="shared" si="414"/>
        <v/>
      </c>
      <c r="IG173" s="46" t="str">
        <f t="shared" si="415"/>
        <v/>
      </c>
      <c r="IH173" s="46" t="b">
        <f t="shared" si="416"/>
        <v>0</v>
      </c>
      <c r="II173" s="46" t="b">
        <f t="shared" si="417"/>
        <v>0</v>
      </c>
      <c r="IJ173" s="46" t="b">
        <f t="shared" si="418"/>
        <v>0</v>
      </c>
      <c r="IK173" s="46" t="str">
        <f t="shared" si="419"/>
        <v/>
      </c>
      <c r="IL173" s="46" t="str">
        <f t="shared" si="420"/>
        <v/>
      </c>
      <c r="IM173" s="46" t="b">
        <f t="shared" si="421"/>
        <v>0</v>
      </c>
      <c r="IN173" s="46" t="b">
        <f t="shared" si="422"/>
        <v>0</v>
      </c>
      <c r="IO173" s="46" t="b">
        <f t="shared" si="423"/>
        <v>0</v>
      </c>
      <c r="IP173" s="46" t="b">
        <f t="shared" si="424"/>
        <v>0</v>
      </c>
      <c r="IQ173" s="46" t="b">
        <f t="shared" si="425"/>
        <v>0</v>
      </c>
      <c r="IR173" s="46" t="b">
        <f t="shared" si="426"/>
        <v>0</v>
      </c>
      <c r="IS173" s="46" t="b">
        <f t="shared" si="427"/>
        <v>0</v>
      </c>
      <c r="IT173" s="46" t="b">
        <f t="shared" si="428"/>
        <v>0</v>
      </c>
      <c r="IU173" s="46" t="b">
        <f t="shared" si="429"/>
        <v>0</v>
      </c>
      <c r="IV173" s="46" t="b">
        <f t="shared" si="430"/>
        <v>0</v>
      </c>
      <c r="IW173" s="46" t="b">
        <f t="shared" si="431"/>
        <v>0</v>
      </c>
      <c r="IX173" s="46" t="b">
        <f t="shared" si="432"/>
        <v>0</v>
      </c>
      <c r="IY173" s="46" t="b">
        <f t="shared" si="433"/>
        <v>0</v>
      </c>
    </row>
    <row r="174" spans="2:259" x14ac:dyDescent="0.3">
      <c r="B174" s="48">
        <v>162</v>
      </c>
      <c r="C174" s="61" t="str">
        <f t="shared" si="299"/>
        <v/>
      </c>
      <c r="D174" s="53"/>
      <c r="E174" s="52"/>
      <c r="F174" s="112"/>
      <c r="G174" s="52"/>
      <c r="H174" s="53"/>
      <c r="I174" s="52"/>
      <c r="J174" s="52"/>
      <c r="K174" s="53"/>
      <c r="L174" s="55"/>
      <c r="M174" s="108"/>
      <c r="N174" s="56"/>
      <c r="O174" s="52"/>
      <c r="P174" s="52"/>
      <c r="Q174" s="52"/>
      <c r="R174" s="52"/>
      <c r="S174" s="52"/>
      <c r="T174" s="53"/>
      <c r="U174" s="52"/>
      <c r="V174" s="52"/>
      <c r="W174" s="55"/>
      <c r="X174" s="55"/>
      <c r="Y174" s="52"/>
      <c r="Z174" s="55"/>
      <c r="AA174" s="52"/>
      <c r="AB174" s="53"/>
      <c r="AC174" s="53"/>
      <c r="AD174" s="53"/>
      <c r="AE174" s="57"/>
      <c r="AF174" s="113"/>
      <c r="AG174" s="57"/>
      <c r="AH174" s="58"/>
      <c r="AI174" s="58"/>
      <c r="AJ174" s="58"/>
      <c r="AK174" s="114"/>
      <c r="AL174" s="58"/>
      <c r="AM174" s="114"/>
      <c r="AN174" s="58"/>
      <c r="AO174" s="114"/>
      <c r="AP174" s="58"/>
      <c r="AQ174" s="114"/>
      <c r="AR174" s="58"/>
      <c r="AS174" s="114"/>
      <c r="AT174" s="58"/>
      <c r="AU174" s="114"/>
      <c r="AV174" s="58"/>
      <c r="AW174" s="114"/>
      <c r="AX174" s="58"/>
      <c r="AY174" s="114"/>
      <c r="AZ174" s="58"/>
      <c r="BA174" s="114"/>
      <c r="BB174" s="58"/>
      <c r="BC174" s="114"/>
      <c r="BD174" s="58"/>
      <c r="BE174" s="58"/>
      <c r="BF174" s="58"/>
      <c r="BG174" s="59"/>
      <c r="BH174" s="58"/>
      <c r="BI174" s="114"/>
      <c r="BJ174" s="53"/>
      <c r="BK174" s="58"/>
      <c r="BL174" s="114"/>
      <c r="BM174" s="58"/>
      <c r="BN174" s="114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3"/>
      <c r="CL174" s="58"/>
      <c r="CM174" s="58"/>
      <c r="CN174" s="60"/>
      <c r="CO174" s="57"/>
      <c r="CP174" s="58"/>
      <c r="CQ174" s="60"/>
      <c r="CR174" s="57"/>
      <c r="CS174" s="58"/>
      <c r="CT174" s="59"/>
      <c r="CU174" s="58"/>
      <c r="CV174" s="59"/>
      <c r="CW174" s="58"/>
      <c r="CX174" s="59"/>
      <c r="CY174" s="58"/>
      <c r="CZ174" s="58"/>
      <c r="DA174" s="58"/>
      <c r="DB174" s="53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7"/>
      <c r="DO174" s="57"/>
      <c r="DP174" s="57"/>
      <c r="DQ174" s="76" t="str">
        <f t="shared" si="300"/>
        <v/>
      </c>
      <c r="DR174" s="53"/>
      <c r="DS174" s="46" t="b">
        <f t="shared" si="301"/>
        <v>0</v>
      </c>
      <c r="DT174" s="46" t="str">
        <f t="shared" si="302"/>
        <v/>
      </c>
      <c r="DU174" s="46" t="b">
        <f t="shared" si="303"/>
        <v>0</v>
      </c>
      <c r="DV174" s="46" t="b">
        <f t="shared" si="304"/>
        <v>0</v>
      </c>
      <c r="DW174" s="46" t="b">
        <f t="shared" si="305"/>
        <v>0</v>
      </c>
      <c r="DY174" s="46" t="b">
        <f t="shared" si="306"/>
        <v>0</v>
      </c>
      <c r="DZ174" s="46" t="b">
        <f t="shared" si="307"/>
        <v>0</v>
      </c>
      <c r="EB174" s="46" t="b">
        <f t="shared" si="308"/>
        <v>0</v>
      </c>
      <c r="EC174" s="46" t="b">
        <f t="shared" si="309"/>
        <v>0</v>
      </c>
      <c r="ED174" s="46" t="b">
        <f t="shared" si="310"/>
        <v>0</v>
      </c>
      <c r="EE174" s="46" t="b">
        <f t="shared" si="311"/>
        <v>0</v>
      </c>
      <c r="EF174" s="46" t="b">
        <f t="shared" si="312"/>
        <v>0</v>
      </c>
      <c r="EG174" s="46" t="b">
        <f t="shared" si="313"/>
        <v>0</v>
      </c>
      <c r="EH174" s="46" t="b">
        <f t="shared" si="314"/>
        <v>0</v>
      </c>
      <c r="EI174" s="46" t="b">
        <f t="shared" si="315"/>
        <v>0</v>
      </c>
      <c r="EK174" s="46" t="b">
        <f t="shared" si="316"/>
        <v>0</v>
      </c>
      <c r="EL174" s="46" t="b">
        <f t="shared" si="317"/>
        <v>0</v>
      </c>
      <c r="EM174" s="46" t="b">
        <f t="shared" si="318"/>
        <v>0</v>
      </c>
      <c r="EN174" s="46" t="b">
        <f t="shared" si="319"/>
        <v>0</v>
      </c>
      <c r="EO174" s="46" t="b">
        <f t="shared" si="320"/>
        <v>0</v>
      </c>
      <c r="EP174" s="46" t="b">
        <f t="shared" si="321"/>
        <v>0</v>
      </c>
      <c r="EQ174" s="46" t="b">
        <f t="shared" si="322"/>
        <v>0</v>
      </c>
      <c r="ER174" s="46" t="b">
        <f>OR(AA174='Tablas '!$T$4,AA174='Tablas '!$T$7,AA174='Tablas '!$T$8,AA174='Tablas '!$T$11)</f>
        <v>0</v>
      </c>
      <c r="ES174" s="46" t="str">
        <f t="shared" si="323"/>
        <v/>
      </c>
      <c r="ET174" s="46" t="str">
        <f t="shared" si="324"/>
        <v/>
      </c>
      <c r="EU174" s="46" t="str">
        <f t="shared" si="325"/>
        <v/>
      </c>
      <c r="EV174" s="46" t="b">
        <f t="shared" si="326"/>
        <v>0</v>
      </c>
      <c r="EW174" s="46" t="b">
        <f t="shared" si="327"/>
        <v>0</v>
      </c>
      <c r="EX174" s="46" t="b">
        <f t="shared" si="328"/>
        <v>0</v>
      </c>
      <c r="EY174" s="46" t="b">
        <f t="shared" si="329"/>
        <v>0</v>
      </c>
      <c r="EZ174" s="46" t="b">
        <f t="shared" si="330"/>
        <v>0</v>
      </c>
      <c r="FA174" s="46" t="b">
        <f t="shared" si="331"/>
        <v>0</v>
      </c>
      <c r="FB174" s="46" t="b">
        <f t="shared" si="332"/>
        <v>0</v>
      </c>
      <c r="FC174" s="46" t="str">
        <f t="shared" si="333"/>
        <v/>
      </c>
      <c r="FD174" s="46" t="str">
        <f t="shared" si="334"/>
        <v/>
      </c>
      <c r="FE174" s="46" t="b">
        <f t="shared" si="335"/>
        <v>0</v>
      </c>
      <c r="FF174" s="46" t="str">
        <f t="shared" si="336"/>
        <v/>
      </c>
      <c r="FG174" s="46" t="str">
        <f t="shared" si="337"/>
        <v/>
      </c>
      <c r="FH174" s="46" t="b">
        <f t="shared" si="338"/>
        <v>0</v>
      </c>
      <c r="FI174" s="46" t="str">
        <f t="shared" si="339"/>
        <v/>
      </c>
      <c r="FJ174" s="46" t="str">
        <f t="shared" si="340"/>
        <v/>
      </c>
      <c r="FK174" s="46" t="b">
        <f t="shared" si="341"/>
        <v>0</v>
      </c>
      <c r="FL174" s="46" t="str">
        <f t="shared" si="342"/>
        <v/>
      </c>
      <c r="FM174" s="46" t="str">
        <f t="shared" si="343"/>
        <v/>
      </c>
      <c r="FN174" s="46" t="b">
        <f t="shared" si="344"/>
        <v>0</v>
      </c>
      <c r="FO174" s="46" t="str">
        <f t="shared" si="345"/>
        <v/>
      </c>
      <c r="FP174" s="46" t="str">
        <f t="shared" si="346"/>
        <v/>
      </c>
      <c r="FQ174" s="46" t="b">
        <f t="shared" si="347"/>
        <v>0</v>
      </c>
      <c r="FR174" s="46" t="str">
        <f t="shared" si="348"/>
        <v/>
      </c>
      <c r="FS174" s="46" t="str">
        <f t="shared" si="349"/>
        <v/>
      </c>
      <c r="FT174" s="46" t="b">
        <f t="shared" si="350"/>
        <v>0</v>
      </c>
      <c r="FU174" s="46" t="str">
        <f t="shared" si="351"/>
        <v/>
      </c>
      <c r="FV174" s="46" t="str">
        <f t="shared" si="352"/>
        <v/>
      </c>
      <c r="FW174" s="46" t="b">
        <f t="shared" si="353"/>
        <v>0</v>
      </c>
      <c r="FX174" s="46" t="str">
        <f t="shared" si="354"/>
        <v/>
      </c>
      <c r="FY174" s="46" t="str">
        <f t="shared" si="355"/>
        <v/>
      </c>
      <c r="FZ174" s="46" t="b">
        <f t="shared" si="356"/>
        <v>0</v>
      </c>
      <c r="GA174" s="46" t="str">
        <f t="shared" si="357"/>
        <v/>
      </c>
      <c r="GB174" s="46" t="str">
        <f t="shared" si="358"/>
        <v/>
      </c>
      <c r="GC174" s="46" t="b">
        <f t="shared" si="359"/>
        <v>0</v>
      </c>
      <c r="GD174" s="46" t="str">
        <f t="shared" si="360"/>
        <v/>
      </c>
      <c r="GE174" s="46" t="str">
        <f t="shared" si="361"/>
        <v/>
      </c>
      <c r="GF174" s="46" t="b">
        <f t="shared" si="362"/>
        <v>0</v>
      </c>
      <c r="GG174" s="46" t="b">
        <f t="shared" si="363"/>
        <v>0</v>
      </c>
      <c r="GH174" s="46" t="str">
        <f t="shared" si="364"/>
        <v/>
      </c>
      <c r="GI174" s="46" t="str">
        <f t="shared" si="365"/>
        <v/>
      </c>
      <c r="GJ174" s="46" t="str">
        <f t="shared" si="366"/>
        <v/>
      </c>
      <c r="GK174" s="46" t="b">
        <f t="shared" si="367"/>
        <v>0</v>
      </c>
      <c r="GL174" s="46" t="str">
        <f t="shared" si="368"/>
        <v/>
      </c>
      <c r="GM174" s="46" t="str">
        <f t="shared" si="369"/>
        <v/>
      </c>
      <c r="GN174" s="46" t="str">
        <f t="shared" si="370"/>
        <v/>
      </c>
      <c r="GO174" s="46" t="b">
        <f t="shared" si="371"/>
        <v>0</v>
      </c>
      <c r="GP174" s="46" t="str">
        <f t="shared" si="372"/>
        <v/>
      </c>
      <c r="GQ174" s="46" t="str">
        <f t="shared" si="373"/>
        <v/>
      </c>
      <c r="GR174" s="46" t="b">
        <f t="shared" si="374"/>
        <v>0</v>
      </c>
      <c r="GS174" s="46" t="str">
        <f t="shared" si="375"/>
        <v/>
      </c>
      <c r="GT174" s="46" t="str">
        <f t="shared" si="376"/>
        <v/>
      </c>
      <c r="GU174" s="46" t="b">
        <f t="shared" si="377"/>
        <v>0</v>
      </c>
      <c r="GV174" s="46" t="b">
        <f t="shared" si="378"/>
        <v>0</v>
      </c>
      <c r="GW174" s="46" t="b">
        <f t="shared" si="379"/>
        <v>0</v>
      </c>
      <c r="GX174" s="46" t="b">
        <f t="shared" si="380"/>
        <v>0</v>
      </c>
      <c r="GY174" s="46" t="b">
        <f t="shared" si="381"/>
        <v>0</v>
      </c>
      <c r="GZ174" s="46" t="b">
        <f t="shared" si="382"/>
        <v>0</v>
      </c>
      <c r="HA174" s="46" t="b">
        <f t="shared" si="383"/>
        <v>0</v>
      </c>
      <c r="HB174" s="46" t="b">
        <f t="shared" si="384"/>
        <v>0</v>
      </c>
      <c r="HC174" s="46" t="b">
        <f t="shared" si="385"/>
        <v>0</v>
      </c>
      <c r="HD174" s="46" t="b">
        <f t="shared" si="386"/>
        <v>0</v>
      </c>
      <c r="HE174" s="46" t="b">
        <f t="shared" si="387"/>
        <v>0</v>
      </c>
      <c r="HF174" s="46" t="b">
        <f t="shared" si="388"/>
        <v>0</v>
      </c>
      <c r="HG174" s="46" t="b">
        <f t="shared" si="389"/>
        <v>0</v>
      </c>
      <c r="HH174" s="46" t="b">
        <f t="shared" si="390"/>
        <v>0</v>
      </c>
      <c r="HI174" s="46" t="b">
        <f t="shared" si="391"/>
        <v>0</v>
      </c>
      <c r="HJ174" s="46" t="b">
        <f t="shared" si="392"/>
        <v>0</v>
      </c>
      <c r="HK174" s="46" t="b">
        <f t="shared" si="393"/>
        <v>0</v>
      </c>
      <c r="HL174" s="46" t="b">
        <f t="shared" si="394"/>
        <v>0</v>
      </c>
      <c r="HM174" s="46" t="b">
        <f t="shared" si="395"/>
        <v>0</v>
      </c>
      <c r="HN174" s="46" t="b">
        <f t="shared" si="396"/>
        <v>0</v>
      </c>
      <c r="HO174" s="46" t="b">
        <f t="shared" si="397"/>
        <v>0</v>
      </c>
      <c r="HP174" s="46" t="b">
        <f t="shared" si="398"/>
        <v>0</v>
      </c>
      <c r="HQ174" s="46" t="str">
        <f t="shared" si="399"/>
        <v/>
      </c>
      <c r="HR174" s="46" t="str">
        <f t="shared" si="400"/>
        <v/>
      </c>
      <c r="HS174" s="46" t="str">
        <f t="shared" si="401"/>
        <v/>
      </c>
      <c r="HT174" s="46" t="b">
        <f t="shared" si="402"/>
        <v>0</v>
      </c>
      <c r="HU174" s="46" t="b">
        <f t="shared" si="403"/>
        <v>0</v>
      </c>
      <c r="HV174" s="46" t="b">
        <f t="shared" si="404"/>
        <v>0</v>
      </c>
      <c r="HW174" s="46" t="b">
        <f t="shared" si="405"/>
        <v>0</v>
      </c>
      <c r="HX174" s="46" t="b">
        <f t="shared" si="406"/>
        <v>0</v>
      </c>
      <c r="HY174" s="46" t="b">
        <f t="shared" si="407"/>
        <v>0</v>
      </c>
      <c r="HZ174" s="46" t="b">
        <f t="shared" si="408"/>
        <v>0</v>
      </c>
      <c r="IA174" s="46" t="str">
        <f t="shared" si="409"/>
        <v/>
      </c>
      <c r="IB174" s="46" t="str">
        <f t="shared" si="410"/>
        <v/>
      </c>
      <c r="IC174" s="46" t="str">
        <f t="shared" si="411"/>
        <v/>
      </c>
      <c r="ID174" s="46" t="str">
        <f t="shared" si="412"/>
        <v/>
      </c>
      <c r="IE174" s="46" t="b">
        <f t="shared" si="413"/>
        <v>0</v>
      </c>
      <c r="IF174" s="46" t="str">
        <f t="shared" si="414"/>
        <v/>
      </c>
      <c r="IG174" s="46" t="str">
        <f t="shared" si="415"/>
        <v/>
      </c>
      <c r="IH174" s="46" t="b">
        <f t="shared" si="416"/>
        <v>0</v>
      </c>
      <c r="II174" s="46" t="b">
        <f t="shared" si="417"/>
        <v>0</v>
      </c>
      <c r="IJ174" s="46" t="b">
        <f t="shared" si="418"/>
        <v>0</v>
      </c>
      <c r="IK174" s="46" t="str">
        <f t="shared" si="419"/>
        <v/>
      </c>
      <c r="IL174" s="46" t="str">
        <f t="shared" si="420"/>
        <v/>
      </c>
      <c r="IM174" s="46" t="b">
        <f t="shared" si="421"/>
        <v>0</v>
      </c>
      <c r="IN174" s="46" t="b">
        <f t="shared" si="422"/>
        <v>0</v>
      </c>
      <c r="IO174" s="46" t="b">
        <f t="shared" si="423"/>
        <v>0</v>
      </c>
      <c r="IP174" s="46" t="b">
        <f t="shared" si="424"/>
        <v>0</v>
      </c>
      <c r="IQ174" s="46" t="b">
        <f t="shared" si="425"/>
        <v>0</v>
      </c>
      <c r="IR174" s="46" t="b">
        <f t="shared" si="426"/>
        <v>0</v>
      </c>
      <c r="IS174" s="46" t="b">
        <f t="shared" si="427"/>
        <v>0</v>
      </c>
      <c r="IT174" s="46" t="b">
        <f t="shared" si="428"/>
        <v>0</v>
      </c>
      <c r="IU174" s="46" t="b">
        <f t="shared" si="429"/>
        <v>0</v>
      </c>
      <c r="IV174" s="46" t="b">
        <f t="shared" si="430"/>
        <v>0</v>
      </c>
      <c r="IW174" s="46" t="b">
        <f t="shared" si="431"/>
        <v>0</v>
      </c>
      <c r="IX174" s="46" t="b">
        <f t="shared" si="432"/>
        <v>0</v>
      </c>
      <c r="IY174" s="46" t="b">
        <f t="shared" si="433"/>
        <v>0</v>
      </c>
    </row>
    <row r="175" spans="2:259" x14ac:dyDescent="0.3">
      <c r="B175" s="48">
        <v>163</v>
      </c>
      <c r="C175" s="61" t="str">
        <f t="shared" si="299"/>
        <v/>
      </c>
      <c r="D175" s="53"/>
      <c r="E175" s="52"/>
      <c r="F175" s="112"/>
      <c r="G175" s="52"/>
      <c r="H175" s="53"/>
      <c r="I175" s="52"/>
      <c r="J175" s="52"/>
      <c r="K175" s="53"/>
      <c r="L175" s="55"/>
      <c r="M175" s="108"/>
      <c r="N175" s="56"/>
      <c r="O175" s="52"/>
      <c r="P175" s="52"/>
      <c r="Q175" s="52"/>
      <c r="R175" s="52"/>
      <c r="S175" s="52"/>
      <c r="T175" s="53"/>
      <c r="U175" s="52"/>
      <c r="V175" s="52"/>
      <c r="W175" s="55"/>
      <c r="X175" s="55"/>
      <c r="Y175" s="52"/>
      <c r="Z175" s="55"/>
      <c r="AA175" s="52"/>
      <c r="AB175" s="53"/>
      <c r="AC175" s="53"/>
      <c r="AD175" s="53"/>
      <c r="AE175" s="57"/>
      <c r="AF175" s="113"/>
      <c r="AG175" s="57"/>
      <c r="AH175" s="58"/>
      <c r="AI175" s="58"/>
      <c r="AJ175" s="58"/>
      <c r="AK175" s="114"/>
      <c r="AL175" s="58"/>
      <c r="AM175" s="114"/>
      <c r="AN175" s="58"/>
      <c r="AO175" s="114"/>
      <c r="AP175" s="58"/>
      <c r="AQ175" s="114"/>
      <c r="AR175" s="58"/>
      <c r="AS175" s="114"/>
      <c r="AT175" s="58"/>
      <c r="AU175" s="114"/>
      <c r="AV175" s="58"/>
      <c r="AW175" s="114"/>
      <c r="AX175" s="58"/>
      <c r="AY175" s="114"/>
      <c r="AZ175" s="58"/>
      <c r="BA175" s="114"/>
      <c r="BB175" s="58"/>
      <c r="BC175" s="114"/>
      <c r="BD175" s="58"/>
      <c r="BE175" s="58"/>
      <c r="BF175" s="58"/>
      <c r="BG175" s="59"/>
      <c r="BH175" s="58"/>
      <c r="BI175" s="114"/>
      <c r="BJ175" s="53"/>
      <c r="BK175" s="58"/>
      <c r="BL175" s="114"/>
      <c r="BM175" s="58"/>
      <c r="BN175" s="114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3"/>
      <c r="CL175" s="58"/>
      <c r="CM175" s="58"/>
      <c r="CN175" s="60"/>
      <c r="CO175" s="57"/>
      <c r="CP175" s="58"/>
      <c r="CQ175" s="60"/>
      <c r="CR175" s="57"/>
      <c r="CS175" s="58"/>
      <c r="CT175" s="59"/>
      <c r="CU175" s="58"/>
      <c r="CV175" s="59"/>
      <c r="CW175" s="58"/>
      <c r="CX175" s="59"/>
      <c r="CY175" s="58"/>
      <c r="CZ175" s="58"/>
      <c r="DA175" s="58"/>
      <c r="DB175" s="53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7"/>
      <c r="DO175" s="57"/>
      <c r="DP175" s="57"/>
      <c r="DQ175" s="76" t="str">
        <f t="shared" si="300"/>
        <v/>
      </c>
      <c r="DR175" s="53"/>
      <c r="DS175" s="46" t="b">
        <f t="shared" si="301"/>
        <v>0</v>
      </c>
      <c r="DT175" s="46" t="str">
        <f t="shared" si="302"/>
        <v/>
      </c>
      <c r="DU175" s="46" t="b">
        <f t="shared" si="303"/>
        <v>0</v>
      </c>
      <c r="DV175" s="46" t="b">
        <f t="shared" si="304"/>
        <v>0</v>
      </c>
      <c r="DW175" s="46" t="b">
        <f t="shared" si="305"/>
        <v>0</v>
      </c>
      <c r="DY175" s="46" t="b">
        <f t="shared" si="306"/>
        <v>0</v>
      </c>
      <c r="DZ175" s="46" t="b">
        <f t="shared" si="307"/>
        <v>0</v>
      </c>
      <c r="EB175" s="46" t="b">
        <f t="shared" si="308"/>
        <v>0</v>
      </c>
      <c r="EC175" s="46" t="b">
        <f t="shared" si="309"/>
        <v>0</v>
      </c>
      <c r="ED175" s="46" t="b">
        <f t="shared" si="310"/>
        <v>0</v>
      </c>
      <c r="EE175" s="46" t="b">
        <f t="shared" si="311"/>
        <v>0</v>
      </c>
      <c r="EF175" s="46" t="b">
        <f t="shared" si="312"/>
        <v>0</v>
      </c>
      <c r="EG175" s="46" t="b">
        <f t="shared" si="313"/>
        <v>0</v>
      </c>
      <c r="EH175" s="46" t="b">
        <f t="shared" si="314"/>
        <v>0</v>
      </c>
      <c r="EI175" s="46" t="b">
        <f t="shared" si="315"/>
        <v>0</v>
      </c>
      <c r="EK175" s="46" t="b">
        <f t="shared" si="316"/>
        <v>0</v>
      </c>
      <c r="EL175" s="46" t="b">
        <f t="shared" si="317"/>
        <v>0</v>
      </c>
      <c r="EM175" s="46" t="b">
        <f t="shared" si="318"/>
        <v>0</v>
      </c>
      <c r="EN175" s="46" t="b">
        <f t="shared" si="319"/>
        <v>0</v>
      </c>
      <c r="EO175" s="46" t="b">
        <f t="shared" si="320"/>
        <v>0</v>
      </c>
      <c r="EP175" s="46" t="b">
        <f t="shared" si="321"/>
        <v>0</v>
      </c>
      <c r="EQ175" s="46" t="b">
        <f t="shared" si="322"/>
        <v>0</v>
      </c>
      <c r="ER175" s="46" t="b">
        <f>OR(AA175='Tablas '!$T$4,AA175='Tablas '!$T$7,AA175='Tablas '!$T$8,AA175='Tablas '!$T$11)</f>
        <v>0</v>
      </c>
      <c r="ES175" s="46" t="str">
        <f t="shared" si="323"/>
        <v/>
      </c>
      <c r="ET175" s="46" t="str">
        <f t="shared" si="324"/>
        <v/>
      </c>
      <c r="EU175" s="46" t="str">
        <f t="shared" si="325"/>
        <v/>
      </c>
      <c r="EV175" s="46" t="b">
        <f t="shared" si="326"/>
        <v>0</v>
      </c>
      <c r="EW175" s="46" t="b">
        <f t="shared" si="327"/>
        <v>0</v>
      </c>
      <c r="EX175" s="46" t="b">
        <f t="shared" si="328"/>
        <v>0</v>
      </c>
      <c r="EY175" s="46" t="b">
        <f t="shared" si="329"/>
        <v>0</v>
      </c>
      <c r="EZ175" s="46" t="b">
        <f t="shared" si="330"/>
        <v>0</v>
      </c>
      <c r="FA175" s="46" t="b">
        <f t="shared" si="331"/>
        <v>0</v>
      </c>
      <c r="FB175" s="46" t="b">
        <f t="shared" si="332"/>
        <v>0</v>
      </c>
      <c r="FC175" s="46" t="str">
        <f t="shared" si="333"/>
        <v/>
      </c>
      <c r="FD175" s="46" t="str">
        <f t="shared" si="334"/>
        <v/>
      </c>
      <c r="FE175" s="46" t="b">
        <f t="shared" si="335"/>
        <v>0</v>
      </c>
      <c r="FF175" s="46" t="str">
        <f t="shared" si="336"/>
        <v/>
      </c>
      <c r="FG175" s="46" t="str">
        <f t="shared" si="337"/>
        <v/>
      </c>
      <c r="FH175" s="46" t="b">
        <f t="shared" si="338"/>
        <v>0</v>
      </c>
      <c r="FI175" s="46" t="str">
        <f t="shared" si="339"/>
        <v/>
      </c>
      <c r="FJ175" s="46" t="str">
        <f t="shared" si="340"/>
        <v/>
      </c>
      <c r="FK175" s="46" t="b">
        <f t="shared" si="341"/>
        <v>0</v>
      </c>
      <c r="FL175" s="46" t="str">
        <f t="shared" si="342"/>
        <v/>
      </c>
      <c r="FM175" s="46" t="str">
        <f t="shared" si="343"/>
        <v/>
      </c>
      <c r="FN175" s="46" t="b">
        <f t="shared" si="344"/>
        <v>0</v>
      </c>
      <c r="FO175" s="46" t="str">
        <f t="shared" si="345"/>
        <v/>
      </c>
      <c r="FP175" s="46" t="str">
        <f t="shared" si="346"/>
        <v/>
      </c>
      <c r="FQ175" s="46" t="b">
        <f t="shared" si="347"/>
        <v>0</v>
      </c>
      <c r="FR175" s="46" t="str">
        <f t="shared" si="348"/>
        <v/>
      </c>
      <c r="FS175" s="46" t="str">
        <f t="shared" si="349"/>
        <v/>
      </c>
      <c r="FT175" s="46" t="b">
        <f t="shared" si="350"/>
        <v>0</v>
      </c>
      <c r="FU175" s="46" t="str">
        <f t="shared" si="351"/>
        <v/>
      </c>
      <c r="FV175" s="46" t="str">
        <f t="shared" si="352"/>
        <v/>
      </c>
      <c r="FW175" s="46" t="b">
        <f t="shared" si="353"/>
        <v>0</v>
      </c>
      <c r="FX175" s="46" t="str">
        <f t="shared" si="354"/>
        <v/>
      </c>
      <c r="FY175" s="46" t="str">
        <f t="shared" si="355"/>
        <v/>
      </c>
      <c r="FZ175" s="46" t="b">
        <f t="shared" si="356"/>
        <v>0</v>
      </c>
      <c r="GA175" s="46" t="str">
        <f t="shared" si="357"/>
        <v/>
      </c>
      <c r="GB175" s="46" t="str">
        <f t="shared" si="358"/>
        <v/>
      </c>
      <c r="GC175" s="46" t="b">
        <f t="shared" si="359"/>
        <v>0</v>
      </c>
      <c r="GD175" s="46" t="str">
        <f t="shared" si="360"/>
        <v/>
      </c>
      <c r="GE175" s="46" t="str">
        <f t="shared" si="361"/>
        <v/>
      </c>
      <c r="GF175" s="46" t="b">
        <f t="shared" si="362"/>
        <v>0</v>
      </c>
      <c r="GG175" s="46" t="b">
        <f t="shared" si="363"/>
        <v>0</v>
      </c>
      <c r="GH175" s="46" t="str">
        <f t="shared" si="364"/>
        <v/>
      </c>
      <c r="GI175" s="46" t="str">
        <f t="shared" si="365"/>
        <v/>
      </c>
      <c r="GJ175" s="46" t="str">
        <f t="shared" si="366"/>
        <v/>
      </c>
      <c r="GK175" s="46" t="b">
        <f t="shared" si="367"/>
        <v>0</v>
      </c>
      <c r="GL175" s="46" t="str">
        <f t="shared" si="368"/>
        <v/>
      </c>
      <c r="GM175" s="46" t="str">
        <f t="shared" si="369"/>
        <v/>
      </c>
      <c r="GN175" s="46" t="str">
        <f t="shared" si="370"/>
        <v/>
      </c>
      <c r="GO175" s="46" t="b">
        <f t="shared" si="371"/>
        <v>0</v>
      </c>
      <c r="GP175" s="46" t="str">
        <f t="shared" si="372"/>
        <v/>
      </c>
      <c r="GQ175" s="46" t="str">
        <f t="shared" si="373"/>
        <v/>
      </c>
      <c r="GR175" s="46" t="b">
        <f t="shared" si="374"/>
        <v>0</v>
      </c>
      <c r="GS175" s="46" t="str">
        <f t="shared" si="375"/>
        <v/>
      </c>
      <c r="GT175" s="46" t="str">
        <f t="shared" si="376"/>
        <v/>
      </c>
      <c r="GU175" s="46" t="b">
        <f t="shared" si="377"/>
        <v>0</v>
      </c>
      <c r="GV175" s="46" t="b">
        <f t="shared" si="378"/>
        <v>0</v>
      </c>
      <c r="GW175" s="46" t="b">
        <f t="shared" si="379"/>
        <v>0</v>
      </c>
      <c r="GX175" s="46" t="b">
        <f t="shared" si="380"/>
        <v>0</v>
      </c>
      <c r="GY175" s="46" t="b">
        <f t="shared" si="381"/>
        <v>0</v>
      </c>
      <c r="GZ175" s="46" t="b">
        <f t="shared" si="382"/>
        <v>0</v>
      </c>
      <c r="HA175" s="46" t="b">
        <f t="shared" si="383"/>
        <v>0</v>
      </c>
      <c r="HB175" s="46" t="b">
        <f t="shared" si="384"/>
        <v>0</v>
      </c>
      <c r="HC175" s="46" t="b">
        <f t="shared" si="385"/>
        <v>0</v>
      </c>
      <c r="HD175" s="46" t="b">
        <f t="shared" si="386"/>
        <v>0</v>
      </c>
      <c r="HE175" s="46" t="b">
        <f t="shared" si="387"/>
        <v>0</v>
      </c>
      <c r="HF175" s="46" t="b">
        <f t="shared" si="388"/>
        <v>0</v>
      </c>
      <c r="HG175" s="46" t="b">
        <f t="shared" si="389"/>
        <v>0</v>
      </c>
      <c r="HH175" s="46" t="b">
        <f t="shared" si="390"/>
        <v>0</v>
      </c>
      <c r="HI175" s="46" t="b">
        <f t="shared" si="391"/>
        <v>0</v>
      </c>
      <c r="HJ175" s="46" t="b">
        <f t="shared" si="392"/>
        <v>0</v>
      </c>
      <c r="HK175" s="46" t="b">
        <f t="shared" si="393"/>
        <v>0</v>
      </c>
      <c r="HL175" s="46" t="b">
        <f t="shared" si="394"/>
        <v>0</v>
      </c>
      <c r="HM175" s="46" t="b">
        <f t="shared" si="395"/>
        <v>0</v>
      </c>
      <c r="HN175" s="46" t="b">
        <f t="shared" si="396"/>
        <v>0</v>
      </c>
      <c r="HO175" s="46" t="b">
        <f t="shared" si="397"/>
        <v>0</v>
      </c>
      <c r="HP175" s="46" t="b">
        <f t="shared" si="398"/>
        <v>0</v>
      </c>
      <c r="HQ175" s="46" t="str">
        <f t="shared" si="399"/>
        <v/>
      </c>
      <c r="HR175" s="46" t="str">
        <f t="shared" si="400"/>
        <v/>
      </c>
      <c r="HS175" s="46" t="str">
        <f t="shared" si="401"/>
        <v/>
      </c>
      <c r="HT175" s="46" t="b">
        <f t="shared" si="402"/>
        <v>0</v>
      </c>
      <c r="HU175" s="46" t="b">
        <f t="shared" si="403"/>
        <v>0</v>
      </c>
      <c r="HV175" s="46" t="b">
        <f t="shared" si="404"/>
        <v>0</v>
      </c>
      <c r="HW175" s="46" t="b">
        <f t="shared" si="405"/>
        <v>0</v>
      </c>
      <c r="HX175" s="46" t="b">
        <f t="shared" si="406"/>
        <v>0</v>
      </c>
      <c r="HY175" s="46" t="b">
        <f t="shared" si="407"/>
        <v>0</v>
      </c>
      <c r="HZ175" s="46" t="b">
        <f t="shared" si="408"/>
        <v>0</v>
      </c>
      <c r="IA175" s="46" t="str">
        <f t="shared" si="409"/>
        <v/>
      </c>
      <c r="IB175" s="46" t="str">
        <f t="shared" si="410"/>
        <v/>
      </c>
      <c r="IC175" s="46" t="str">
        <f t="shared" si="411"/>
        <v/>
      </c>
      <c r="ID175" s="46" t="str">
        <f t="shared" si="412"/>
        <v/>
      </c>
      <c r="IE175" s="46" t="b">
        <f t="shared" si="413"/>
        <v>0</v>
      </c>
      <c r="IF175" s="46" t="str">
        <f t="shared" si="414"/>
        <v/>
      </c>
      <c r="IG175" s="46" t="str">
        <f t="shared" si="415"/>
        <v/>
      </c>
      <c r="IH175" s="46" t="b">
        <f t="shared" si="416"/>
        <v>0</v>
      </c>
      <c r="II175" s="46" t="b">
        <f t="shared" si="417"/>
        <v>0</v>
      </c>
      <c r="IJ175" s="46" t="b">
        <f t="shared" si="418"/>
        <v>0</v>
      </c>
      <c r="IK175" s="46" t="str">
        <f t="shared" si="419"/>
        <v/>
      </c>
      <c r="IL175" s="46" t="str">
        <f t="shared" si="420"/>
        <v/>
      </c>
      <c r="IM175" s="46" t="b">
        <f t="shared" si="421"/>
        <v>0</v>
      </c>
      <c r="IN175" s="46" t="b">
        <f t="shared" si="422"/>
        <v>0</v>
      </c>
      <c r="IO175" s="46" t="b">
        <f t="shared" si="423"/>
        <v>0</v>
      </c>
      <c r="IP175" s="46" t="b">
        <f t="shared" si="424"/>
        <v>0</v>
      </c>
      <c r="IQ175" s="46" t="b">
        <f t="shared" si="425"/>
        <v>0</v>
      </c>
      <c r="IR175" s="46" t="b">
        <f t="shared" si="426"/>
        <v>0</v>
      </c>
      <c r="IS175" s="46" t="b">
        <f t="shared" si="427"/>
        <v>0</v>
      </c>
      <c r="IT175" s="46" t="b">
        <f t="shared" si="428"/>
        <v>0</v>
      </c>
      <c r="IU175" s="46" t="b">
        <f t="shared" si="429"/>
        <v>0</v>
      </c>
      <c r="IV175" s="46" t="b">
        <f t="shared" si="430"/>
        <v>0</v>
      </c>
      <c r="IW175" s="46" t="b">
        <f t="shared" si="431"/>
        <v>0</v>
      </c>
      <c r="IX175" s="46" t="b">
        <f t="shared" si="432"/>
        <v>0</v>
      </c>
      <c r="IY175" s="46" t="b">
        <f t="shared" si="433"/>
        <v>0</v>
      </c>
    </row>
    <row r="176" spans="2:259" x14ac:dyDescent="0.3">
      <c r="B176" s="48">
        <v>164</v>
      </c>
      <c r="C176" s="61" t="str">
        <f t="shared" si="299"/>
        <v/>
      </c>
      <c r="D176" s="53"/>
      <c r="E176" s="52"/>
      <c r="F176" s="112"/>
      <c r="G176" s="52"/>
      <c r="H176" s="53"/>
      <c r="I176" s="52"/>
      <c r="J176" s="52"/>
      <c r="K176" s="53"/>
      <c r="L176" s="55"/>
      <c r="M176" s="108"/>
      <c r="N176" s="56"/>
      <c r="O176" s="52"/>
      <c r="P176" s="52"/>
      <c r="Q176" s="52"/>
      <c r="R176" s="52"/>
      <c r="S176" s="52"/>
      <c r="T176" s="53"/>
      <c r="U176" s="52"/>
      <c r="V176" s="52"/>
      <c r="W176" s="55"/>
      <c r="X176" s="55"/>
      <c r="Y176" s="52"/>
      <c r="Z176" s="55"/>
      <c r="AA176" s="52"/>
      <c r="AB176" s="53"/>
      <c r="AC176" s="53"/>
      <c r="AD176" s="53"/>
      <c r="AE176" s="57"/>
      <c r="AF176" s="113"/>
      <c r="AG176" s="57"/>
      <c r="AH176" s="58"/>
      <c r="AI176" s="58"/>
      <c r="AJ176" s="58"/>
      <c r="AK176" s="114"/>
      <c r="AL176" s="58"/>
      <c r="AM176" s="114"/>
      <c r="AN176" s="58"/>
      <c r="AO176" s="114"/>
      <c r="AP176" s="58"/>
      <c r="AQ176" s="114"/>
      <c r="AR176" s="58"/>
      <c r="AS176" s="114"/>
      <c r="AT176" s="58"/>
      <c r="AU176" s="114"/>
      <c r="AV176" s="58"/>
      <c r="AW176" s="114"/>
      <c r="AX176" s="58"/>
      <c r="AY176" s="114"/>
      <c r="AZ176" s="58"/>
      <c r="BA176" s="114"/>
      <c r="BB176" s="58"/>
      <c r="BC176" s="114"/>
      <c r="BD176" s="58"/>
      <c r="BE176" s="58"/>
      <c r="BF176" s="58"/>
      <c r="BG176" s="59"/>
      <c r="BH176" s="58"/>
      <c r="BI176" s="114"/>
      <c r="BJ176" s="53"/>
      <c r="BK176" s="58"/>
      <c r="BL176" s="114"/>
      <c r="BM176" s="58"/>
      <c r="BN176" s="114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3"/>
      <c r="CL176" s="58"/>
      <c r="CM176" s="58"/>
      <c r="CN176" s="60"/>
      <c r="CO176" s="57"/>
      <c r="CP176" s="58"/>
      <c r="CQ176" s="60"/>
      <c r="CR176" s="57"/>
      <c r="CS176" s="58"/>
      <c r="CT176" s="59"/>
      <c r="CU176" s="58"/>
      <c r="CV176" s="59"/>
      <c r="CW176" s="58"/>
      <c r="CX176" s="59"/>
      <c r="CY176" s="58"/>
      <c r="CZ176" s="58"/>
      <c r="DA176" s="58"/>
      <c r="DB176" s="53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7"/>
      <c r="DO176" s="57"/>
      <c r="DP176" s="57"/>
      <c r="DQ176" s="76" t="str">
        <f t="shared" si="300"/>
        <v/>
      </c>
      <c r="DR176" s="53"/>
      <c r="DS176" s="46" t="b">
        <f t="shared" si="301"/>
        <v>0</v>
      </c>
      <c r="DT176" s="46" t="str">
        <f t="shared" si="302"/>
        <v/>
      </c>
      <c r="DU176" s="46" t="b">
        <f t="shared" si="303"/>
        <v>0</v>
      </c>
      <c r="DV176" s="46" t="b">
        <f t="shared" si="304"/>
        <v>0</v>
      </c>
      <c r="DW176" s="46" t="b">
        <f t="shared" si="305"/>
        <v>0</v>
      </c>
      <c r="DY176" s="46" t="b">
        <f t="shared" si="306"/>
        <v>0</v>
      </c>
      <c r="DZ176" s="46" t="b">
        <f t="shared" si="307"/>
        <v>0</v>
      </c>
      <c r="EB176" s="46" t="b">
        <f t="shared" si="308"/>
        <v>0</v>
      </c>
      <c r="EC176" s="46" t="b">
        <f t="shared" si="309"/>
        <v>0</v>
      </c>
      <c r="ED176" s="46" t="b">
        <f t="shared" si="310"/>
        <v>0</v>
      </c>
      <c r="EE176" s="46" t="b">
        <f t="shared" si="311"/>
        <v>0</v>
      </c>
      <c r="EF176" s="46" t="b">
        <f t="shared" si="312"/>
        <v>0</v>
      </c>
      <c r="EG176" s="46" t="b">
        <f t="shared" si="313"/>
        <v>0</v>
      </c>
      <c r="EH176" s="46" t="b">
        <f t="shared" si="314"/>
        <v>0</v>
      </c>
      <c r="EI176" s="46" t="b">
        <f t="shared" si="315"/>
        <v>0</v>
      </c>
      <c r="EK176" s="46" t="b">
        <f t="shared" si="316"/>
        <v>0</v>
      </c>
      <c r="EL176" s="46" t="b">
        <f t="shared" si="317"/>
        <v>0</v>
      </c>
      <c r="EM176" s="46" t="b">
        <f t="shared" si="318"/>
        <v>0</v>
      </c>
      <c r="EN176" s="46" t="b">
        <f t="shared" si="319"/>
        <v>0</v>
      </c>
      <c r="EO176" s="46" t="b">
        <f t="shared" si="320"/>
        <v>0</v>
      </c>
      <c r="EP176" s="46" t="b">
        <f t="shared" si="321"/>
        <v>0</v>
      </c>
      <c r="EQ176" s="46" t="b">
        <f t="shared" si="322"/>
        <v>0</v>
      </c>
      <c r="ER176" s="46" t="b">
        <f>OR(AA176='Tablas '!$T$4,AA176='Tablas '!$T$7,AA176='Tablas '!$T$8,AA176='Tablas '!$T$11)</f>
        <v>0</v>
      </c>
      <c r="ES176" s="46" t="str">
        <f t="shared" si="323"/>
        <v/>
      </c>
      <c r="ET176" s="46" t="str">
        <f t="shared" si="324"/>
        <v/>
      </c>
      <c r="EU176" s="46" t="str">
        <f t="shared" si="325"/>
        <v/>
      </c>
      <c r="EV176" s="46" t="b">
        <f t="shared" si="326"/>
        <v>0</v>
      </c>
      <c r="EW176" s="46" t="b">
        <f t="shared" si="327"/>
        <v>0</v>
      </c>
      <c r="EX176" s="46" t="b">
        <f t="shared" si="328"/>
        <v>0</v>
      </c>
      <c r="EY176" s="46" t="b">
        <f t="shared" si="329"/>
        <v>0</v>
      </c>
      <c r="EZ176" s="46" t="b">
        <f t="shared" si="330"/>
        <v>0</v>
      </c>
      <c r="FA176" s="46" t="b">
        <f t="shared" si="331"/>
        <v>0</v>
      </c>
      <c r="FB176" s="46" t="b">
        <f t="shared" si="332"/>
        <v>0</v>
      </c>
      <c r="FC176" s="46" t="str">
        <f t="shared" si="333"/>
        <v/>
      </c>
      <c r="FD176" s="46" t="str">
        <f t="shared" si="334"/>
        <v/>
      </c>
      <c r="FE176" s="46" t="b">
        <f t="shared" si="335"/>
        <v>0</v>
      </c>
      <c r="FF176" s="46" t="str">
        <f t="shared" si="336"/>
        <v/>
      </c>
      <c r="FG176" s="46" t="str">
        <f t="shared" si="337"/>
        <v/>
      </c>
      <c r="FH176" s="46" t="b">
        <f t="shared" si="338"/>
        <v>0</v>
      </c>
      <c r="FI176" s="46" t="str">
        <f t="shared" si="339"/>
        <v/>
      </c>
      <c r="FJ176" s="46" t="str">
        <f t="shared" si="340"/>
        <v/>
      </c>
      <c r="FK176" s="46" t="b">
        <f t="shared" si="341"/>
        <v>0</v>
      </c>
      <c r="FL176" s="46" t="str">
        <f t="shared" si="342"/>
        <v/>
      </c>
      <c r="FM176" s="46" t="str">
        <f t="shared" si="343"/>
        <v/>
      </c>
      <c r="FN176" s="46" t="b">
        <f t="shared" si="344"/>
        <v>0</v>
      </c>
      <c r="FO176" s="46" t="str">
        <f t="shared" si="345"/>
        <v/>
      </c>
      <c r="FP176" s="46" t="str">
        <f t="shared" si="346"/>
        <v/>
      </c>
      <c r="FQ176" s="46" t="b">
        <f t="shared" si="347"/>
        <v>0</v>
      </c>
      <c r="FR176" s="46" t="str">
        <f t="shared" si="348"/>
        <v/>
      </c>
      <c r="FS176" s="46" t="str">
        <f t="shared" si="349"/>
        <v/>
      </c>
      <c r="FT176" s="46" t="b">
        <f t="shared" si="350"/>
        <v>0</v>
      </c>
      <c r="FU176" s="46" t="str">
        <f t="shared" si="351"/>
        <v/>
      </c>
      <c r="FV176" s="46" t="str">
        <f t="shared" si="352"/>
        <v/>
      </c>
      <c r="FW176" s="46" t="b">
        <f t="shared" si="353"/>
        <v>0</v>
      </c>
      <c r="FX176" s="46" t="str">
        <f t="shared" si="354"/>
        <v/>
      </c>
      <c r="FY176" s="46" t="str">
        <f t="shared" si="355"/>
        <v/>
      </c>
      <c r="FZ176" s="46" t="b">
        <f t="shared" si="356"/>
        <v>0</v>
      </c>
      <c r="GA176" s="46" t="str">
        <f t="shared" si="357"/>
        <v/>
      </c>
      <c r="GB176" s="46" t="str">
        <f t="shared" si="358"/>
        <v/>
      </c>
      <c r="GC176" s="46" t="b">
        <f t="shared" si="359"/>
        <v>0</v>
      </c>
      <c r="GD176" s="46" t="str">
        <f t="shared" si="360"/>
        <v/>
      </c>
      <c r="GE176" s="46" t="str">
        <f t="shared" si="361"/>
        <v/>
      </c>
      <c r="GF176" s="46" t="b">
        <f t="shared" si="362"/>
        <v>0</v>
      </c>
      <c r="GG176" s="46" t="b">
        <f t="shared" si="363"/>
        <v>0</v>
      </c>
      <c r="GH176" s="46" t="str">
        <f t="shared" si="364"/>
        <v/>
      </c>
      <c r="GI176" s="46" t="str">
        <f t="shared" si="365"/>
        <v/>
      </c>
      <c r="GJ176" s="46" t="str">
        <f t="shared" si="366"/>
        <v/>
      </c>
      <c r="GK176" s="46" t="b">
        <f t="shared" si="367"/>
        <v>0</v>
      </c>
      <c r="GL176" s="46" t="str">
        <f t="shared" si="368"/>
        <v/>
      </c>
      <c r="GM176" s="46" t="str">
        <f t="shared" si="369"/>
        <v/>
      </c>
      <c r="GN176" s="46" t="str">
        <f t="shared" si="370"/>
        <v/>
      </c>
      <c r="GO176" s="46" t="b">
        <f t="shared" si="371"/>
        <v>0</v>
      </c>
      <c r="GP176" s="46" t="str">
        <f t="shared" si="372"/>
        <v/>
      </c>
      <c r="GQ176" s="46" t="str">
        <f t="shared" si="373"/>
        <v/>
      </c>
      <c r="GR176" s="46" t="b">
        <f t="shared" si="374"/>
        <v>0</v>
      </c>
      <c r="GS176" s="46" t="str">
        <f t="shared" si="375"/>
        <v/>
      </c>
      <c r="GT176" s="46" t="str">
        <f t="shared" si="376"/>
        <v/>
      </c>
      <c r="GU176" s="46" t="b">
        <f t="shared" si="377"/>
        <v>0</v>
      </c>
      <c r="GV176" s="46" t="b">
        <f t="shared" si="378"/>
        <v>0</v>
      </c>
      <c r="GW176" s="46" t="b">
        <f t="shared" si="379"/>
        <v>0</v>
      </c>
      <c r="GX176" s="46" t="b">
        <f t="shared" si="380"/>
        <v>0</v>
      </c>
      <c r="GY176" s="46" t="b">
        <f t="shared" si="381"/>
        <v>0</v>
      </c>
      <c r="GZ176" s="46" t="b">
        <f t="shared" si="382"/>
        <v>0</v>
      </c>
      <c r="HA176" s="46" t="b">
        <f t="shared" si="383"/>
        <v>0</v>
      </c>
      <c r="HB176" s="46" t="b">
        <f t="shared" si="384"/>
        <v>0</v>
      </c>
      <c r="HC176" s="46" t="b">
        <f t="shared" si="385"/>
        <v>0</v>
      </c>
      <c r="HD176" s="46" t="b">
        <f t="shared" si="386"/>
        <v>0</v>
      </c>
      <c r="HE176" s="46" t="b">
        <f t="shared" si="387"/>
        <v>0</v>
      </c>
      <c r="HF176" s="46" t="b">
        <f t="shared" si="388"/>
        <v>0</v>
      </c>
      <c r="HG176" s="46" t="b">
        <f t="shared" si="389"/>
        <v>0</v>
      </c>
      <c r="HH176" s="46" t="b">
        <f t="shared" si="390"/>
        <v>0</v>
      </c>
      <c r="HI176" s="46" t="b">
        <f t="shared" si="391"/>
        <v>0</v>
      </c>
      <c r="HJ176" s="46" t="b">
        <f t="shared" si="392"/>
        <v>0</v>
      </c>
      <c r="HK176" s="46" t="b">
        <f t="shared" si="393"/>
        <v>0</v>
      </c>
      <c r="HL176" s="46" t="b">
        <f t="shared" si="394"/>
        <v>0</v>
      </c>
      <c r="HM176" s="46" t="b">
        <f t="shared" si="395"/>
        <v>0</v>
      </c>
      <c r="HN176" s="46" t="b">
        <f t="shared" si="396"/>
        <v>0</v>
      </c>
      <c r="HO176" s="46" t="b">
        <f t="shared" si="397"/>
        <v>0</v>
      </c>
      <c r="HP176" s="46" t="b">
        <f t="shared" si="398"/>
        <v>0</v>
      </c>
      <c r="HQ176" s="46" t="str">
        <f t="shared" si="399"/>
        <v/>
      </c>
      <c r="HR176" s="46" t="str">
        <f t="shared" si="400"/>
        <v/>
      </c>
      <c r="HS176" s="46" t="str">
        <f t="shared" si="401"/>
        <v/>
      </c>
      <c r="HT176" s="46" t="b">
        <f t="shared" si="402"/>
        <v>0</v>
      </c>
      <c r="HU176" s="46" t="b">
        <f t="shared" si="403"/>
        <v>0</v>
      </c>
      <c r="HV176" s="46" t="b">
        <f t="shared" si="404"/>
        <v>0</v>
      </c>
      <c r="HW176" s="46" t="b">
        <f t="shared" si="405"/>
        <v>0</v>
      </c>
      <c r="HX176" s="46" t="b">
        <f t="shared" si="406"/>
        <v>0</v>
      </c>
      <c r="HY176" s="46" t="b">
        <f t="shared" si="407"/>
        <v>0</v>
      </c>
      <c r="HZ176" s="46" t="b">
        <f t="shared" si="408"/>
        <v>0</v>
      </c>
      <c r="IA176" s="46" t="str">
        <f t="shared" si="409"/>
        <v/>
      </c>
      <c r="IB176" s="46" t="str">
        <f t="shared" si="410"/>
        <v/>
      </c>
      <c r="IC176" s="46" t="str">
        <f t="shared" si="411"/>
        <v/>
      </c>
      <c r="ID176" s="46" t="str">
        <f t="shared" si="412"/>
        <v/>
      </c>
      <c r="IE176" s="46" t="b">
        <f t="shared" si="413"/>
        <v>0</v>
      </c>
      <c r="IF176" s="46" t="str">
        <f t="shared" si="414"/>
        <v/>
      </c>
      <c r="IG176" s="46" t="str">
        <f t="shared" si="415"/>
        <v/>
      </c>
      <c r="IH176" s="46" t="b">
        <f t="shared" si="416"/>
        <v>0</v>
      </c>
      <c r="II176" s="46" t="b">
        <f t="shared" si="417"/>
        <v>0</v>
      </c>
      <c r="IJ176" s="46" t="b">
        <f t="shared" si="418"/>
        <v>0</v>
      </c>
      <c r="IK176" s="46" t="str">
        <f t="shared" si="419"/>
        <v/>
      </c>
      <c r="IL176" s="46" t="str">
        <f t="shared" si="420"/>
        <v/>
      </c>
      <c r="IM176" s="46" t="b">
        <f t="shared" si="421"/>
        <v>0</v>
      </c>
      <c r="IN176" s="46" t="b">
        <f t="shared" si="422"/>
        <v>0</v>
      </c>
      <c r="IO176" s="46" t="b">
        <f t="shared" si="423"/>
        <v>0</v>
      </c>
      <c r="IP176" s="46" t="b">
        <f t="shared" si="424"/>
        <v>0</v>
      </c>
      <c r="IQ176" s="46" t="b">
        <f t="shared" si="425"/>
        <v>0</v>
      </c>
      <c r="IR176" s="46" t="b">
        <f t="shared" si="426"/>
        <v>0</v>
      </c>
      <c r="IS176" s="46" t="b">
        <f t="shared" si="427"/>
        <v>0</v>
      </c>
      <c r="IT176" s="46" t="b">
        <f t="shared" si="428"/>
        <v>0</v>
      </c>
      <c r="IU176" s="46" t="b">
        <f t="shared" si="429"/>
        <v>0</v>
      </c>
      <c r="IV176" s="46" t="b">
        <f t="shared" si="430"/>
        <v>0</v>
      </c>
      <c r="IW176" s="46" t="b">
        <f t="shared" si="431"/>
        <v>0</v>
      </c>
      <c r="IX176" s="46" t="b">
        <f t="shared" si="432"/>
        <v>0</v>
      </c>
      <c r="IY176" s="46" t="b">
        <f t="shared" si="433"/>
        <v>0</v>
      </c>
    </row>
    <row r="177" spans="2:259" x14ac:dyDescent="0.3">
      <c r="B177" s="48">
        <v>165</v>
      </c>
      <c r="C177" s="61" t="str">
        <f t="shared" si="299"/>
        <v/>
      </c>
      <c r="D177" s="53"/>
      <c r="E177" s="52"/>
      <c r="F177" s="112"/>
      <c r="G177" s="52"/>
      <c r="H177" s="53"/>
      <c r="I177" s="52"/>
      <c r="J177" s="52"/>
      <c r="K177" s="53"/>
      <c r="L177" s="55"/>
      <c r="M177" s="108"/>
      <c r="N177" s="56"/>
      <c r="O177" s="52"/>
      <c r="P177" s="52"/>
      <c r="Q177" s="52"/>
      <c r="R177" s="52"/>
      <c r="S177" s="52"/>
      <c r="T177" s="53"/>
      <c r="U177" s="52"/>
      <c r="V177" s="52"/>
      <c r="W177" s="55"/>
      <c r="X177" s="55"/>
      <c r="Y177" s="52"/>
      <c r="Z177" s="55"/>
      <c r="AA177" s="52"/>
      <c r="AB177" s="53"/>
      <c r="AC177" s="53"/>
      <c r="AD177" s="53"/>
      <c r="AE177" s="57"/>
      <c r="AF177" s="113"/>
      <c r="AG177" s="57"/>
      <c r="AH177" s="58"/>
      <c r="AI177" s="58"/>
      <c r="AJ177" s="58"/>
      <c r="AK177" s="114"/>
      <c r="AL177" s="58"/>
      <c r="AM177" s="114"/>
      <c r="AN177" s="58"/>
      <c r="AO177" s="114"/>
      <c r="AP177" s="58"/>
      <c r="AQ177" s="114"/>
      <c r="AR177" s="58"/>
      <c r="AS177" s="114"/>
      <c r="AT177" s="58"/>
      <c r="AU177" s="114"/>
      <c r="AV177" s="58"/>
      <c r="AW177" s="114"/>
      <c r="AX177" s="58"/>
      <c r="AY177" s="114"/>
      <c r="AZ177" s="58"/>
      <c r="BA177" s="114"/>
      <c r="BB177" s="58"/>
      <c r="BC177" s="114"/>
      <c r="BD177" s="58"/>
      <c r="BE177" s="58"/>
      <c r="BF177" s="58"/>
      <c r="BG177" s="59"/>
      <c r="BH177" s="58"/>
      <c r="BI177" s="114"/>
      <c r="BJ177" s="53"/>
      <c r="BK177" s="58"/>
      <c r="BL177" s="114"/>
      <c r="BM177" s="58"/>
      <c r="BN177" s="114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3"/>
      <c r="CL177" s="58"/>
      <c r="CM177" s="58"/>
      <c r="CN177" s="60"/>
      <c r="CO177" s="57"/>
      <c r="CP177" s="58"/>
      <c r="CQ177" s="60"/>
      <c r="CR177" s="57"/>
      <c r="CS177" s="58"/>
      <c r="CT177" s="59"/>
      <c r="CU177" s="58"/>
      <c r="CV177" s="59"/>
      <c r="CW177" s="58"/>
      <c r="CX177" s="59"/>
      <c r="CY177" s="58"/>
      <c r="CZ177" s="58"/>
      <c r="DA177" s="58"/>
      <c r="DB177" s="53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7"/>
      <c r="DO177" s="57"/>
      <c r="DP177" s="57"/>
      <c r="DQ177" s="76" t="str">
        <f t="shared" si="300"/>
        <v/>
      </c>
      <c r="DR177" s="53"/>
      <c r="DS177" s="46" t="b">
        <f t="shared" si="301"/>
        <v>0</v>
      </c>
      <c r="DT177" s="46" t="str">
        <f t="shared" si="302"/>
        <v/>
      </c>
      <c r="DU177" s="46" t="b">
        <f t="shared" si="303"/>
        <v>0</v>
      </c>
      <c r="DV177" s="46" t="b">
        <f t="shared" si="304"/>
        <v>0</v>
      </c>
      <c r="DW177" s="46" t="b">
        <f t="shared" si="305"/>
        <v>0</v>
      </c>
      <c r="DY177" s="46" t="b">
        <f t="shared" si="306"/>
        <v>0</v>
      </c>
      <c r="DZ177" s="46" t="b">
        <f t="shared" si="307"/>
        <v>0</v>
      </c>
      <c r="EB177" s="46" t="b">
        <f t="shared" si="308"/>
        <v>0</v>
      </c>
      <c r="EC177" s="46" t="b">
        <f t="shared" si="309"/>
        <v>0</v>
      </c>
      <c r="ED177" s="46" t="b">
        <f t="shared" si="310"/>
        <v>0</v>
      </c>
      <c r="EE177" s="46" t="b">
        <f t="shared" si="311"/>
        <v>0</v>
      </c>
      <c r="EF177" s="46" t="b">
        <f t="shared" si="312"/>
        <v>0</v>
      </c>
      <c r="EG177" s="46" t="b">
        <f t="shared" si="313"/>
        <v>0</v>
      </c>
      <c r="EH177" s="46" t="b">
        <f t="shared" si="314"/>
        <v>0</v>
      </c>
      <c r="EI177" s="46" t="b">
        <f t="shared" si="315"/>
        <v>0</v>
      </c>
      <c r="EK177" s="46" t="b">
        <f t="shared" si="316"/>
        <v>0</v>
      </c>
      <c r="EL177" s="46" t="b">
        <f t="shared" si="317"/>
        <v>0</v>
      </c>
      <c r="EM177" s="46" t="b">
        <f t="shared" si="318"/>
        <v>0</v>
      </c>
      <c r="EN177" s="46" t="b">
        <f t="shared" si="319"/>
        <v>0</v>
      </c>
      <c r="EO177" s="46" t="b">
        <f t="shared" si="320"/>
        <v>0</v>
      </c>
      <c r="EP177" s="46" t="b">
        <f t="shared" si="321"/>
        <v>0</v>
      </c>
      <c r="EQ177" s="46" t="b">
        <f t="shared" si="322"/>
        <v>0</v>
      </c>
      <c r="ER177" s="46" t="b">
        <f>OR(AA177='Tablas '!$T$4,AA177='Tablas '!$T$7,AA177='Tablas '!$T$8,AA177='Tablas '!$T$11)</f>
        <v>0</v>
      </c>
      <c r="ES177" s="46" t="str">
        <f t="shared" si="323"/>
        <v/>
      </c>
      <c r="ET177" s="46" t="str">
        <f t="shared" si="324"/>
        <v/>
      </c>
      <c r="EU177" s="46" t="str">
        <f t="shared" si="325"/>
        <v/>
      </c>
      <c r="EV177" s="46" t="b">
        <f t="shared" si="326"/>
        <v>0</v>
      </c>
      <c r="EW177" s="46" t="b">
        <f t="shared" si="327"/>
        <v>0</v>
      </c>
      <c r="EX177" s="46" t="b">
        <f t="shared" si="328"/>
        <v>0</v>
      </c>
      <c r="EY177" s="46" t="b">
        <f t="shared" si="329"/>
        <v>0</v>
      </c>
      <c r="EZ177" s="46" t="b">
        <f t="shared" si="330"/>
        <v>0</v>
      </c>
      <c r="FA177" s="46" t="b">
        <f t="shared" si="331"/>
        <v>0</v>
      </c>
      <c r="FB177" s="46" t="b">
        <f t="shared" si="332"/>
        <v>0</v>
      </c>
      <c r="FC177" s="46" t="str">
        <f t="shared" si="333"/>
        <v/>
      </c>
      <c r="FD177" s="46" t="str">
        <f t="shared" si="334"/>
        <v/>
      </c>
      <c r="FE177" s="46" t="b">
        <f t="shared" si="335"/>
        <v>0</v>
      </c>
      <c r="FF177" s="46" t="str">
        <f t="shared" si="336"/>
        <v/>
      </c>
      <c r="FG177" s="46" t="str">
        <f t="shared" si="337"/>
        <v/>
      </c>
      <c r="FH177" s="46" t="b">
        <f t="shared" si="338"/>
        <v>0</v>
      </c>
      <c r="FI177" s="46" t="str">
        <f t="shared" si="339"/>
        <v/>
      </c>
      <c r="FJ177" s="46" t="str">
        <f t="shared" si="340"/>
        <v/>
      </c>
      <c r="FK177" s="46" t="b">
        <f t="shared" si="341"/>
        <v>0</v>
      </c>
      <c r="FL177" s="46" t="str">
        <f t="shared" si="342"/>
        <v/>
      </c>
      <c r="FM177" s="46" t="str">
        <f t="shared" si="343"/>
        <v/>
      </c>
      <c r="FN177" s="46" t="b">
        <f t="shared" si="344"/>
        <v>0</v>
      </c>
      <c r="FO177" s="46" t="str">
        <f t="shared" si="345"/>
        <v/>
      </c>
      <c r="FP177" s="46" t="str">
        <f t="shared" si="346"/>
        <v/>
      </c>
      <c r="FQ177" s="46" t="b">
        <f t="shared" si="347"/>
        <v>0</v>
      </c>
      <c r="FR177" s="46" t="str">
        <f t="shared" si="348"/>
        <v/>
      </c>
      <c r="FS177" s="46" t="str">
        <f t="shared" si="349"/>
        <v/>
      </c>
      <c r="FT177" s="46" t="b">
        <f t="shared" si="350"/>
        <v>0</v>
      </c>
      <c r="FU177" s="46" t="str">
        <f t="shared" si="351"/>
        <v/>
      </c>
      <c r="FV177" s="46" t="str">
        <f t="shared" si="352"/>
        <v/>
      </c>
      <c r="FW177" s="46" t="b">
        <f t="shared" si="353"/>
        <v>0</v>
      </c>
      <c r="FX177" s="46" t="str">
        <f t="shared" si="354"/>
        <v/>
      </c>
      <c r="FY177" s="46" t="str">
        <f t="shared" si="355"/>
        <v/>
      </c>
      <c r="FZ177" s="46" t="b">
        <f t="shared" si="356"/>
        <v>0</v>
      </c>
      <c r="GA177" s="46" t="str">
        <f t="shared" si="357"/>
        <v/>
      </c>
      <c r="GB177" s="46" t="str">
        <f t="shared" si="358"/>
        <v/>
      </c>
      <c r="GC177" s="46" t="b">
        <f t="shared" si="359"/>
        <v>0</v>
      </c>
      <c r="GD177" s="46" t="str">
        <f t="shared" si="360"/>
        <v/>
      </c>
      <c r="GE177" s="46" t="str">
        <f t="shared" si="361"/>
        <v/>
      </c>
      <c r="GF177" s="46" t="b">
        <f t="shared" si="362"/>
        <v>0</v>
      </c>
      <c r="GG177" s="46" t="b">
        <f t="shared" si="363"/>
        <v>0</v>
      </c>
      <c r="GH177" s="46" t="str">
        <f t="shared" si="364"/>
        <v/>
      </c>
      <c r="GI177" s="46" t="str">
        <f t="shared" si="365"/>
        <v/>
      </c>
      <c r="GJ177" s="46" t="str">
        <f t="shared" si="366"/>
        <v/>
      </c>
      <c r="GK177" s="46" t="b">
        <f t="shared" si="367"/>
        <v>0</v>
      </c>
      <c r="GL177" s="46" t="str">
        <f t="shared" si="368"/>
        <v/>
      </c>
      <c r="GM177" s="46" t="str">
        <f t="shared" si="369"/>
        <v/>
      </c>
      <c r="GN177" s="46" t="str">
        <f t="shared" si="370"/>
        <v/>
      </c>
      <c r="GO177" s="46" t="b">
        <f t="shared" si="371"/>
        <v>0</v>
      </c>
      <c r="GP177" s="46" t="str">
        <f t="shared" si="372"/>
        <v/>
      </c>
      <c r="GQ177" s="46" t="str">
        <f t="shared" si="373"/>
        <v/>
      </c>
      <c r="GR177" s="46" t="b">
        <f t="shared" si="374"/>
        <v>0</v>
      </c>
      <c r="GS177" s="46" t="str">
        <f t="shared" si="375"/>
        <v/>
      </c>
      <c r="GT177" s="46" t="str">
        <f t="shared" si="376"/>
        <v/>
      </c>
      <c r="GU177" s="46" t="b">
        <f t="shared" si="377"/>
        <v>0</v>
      </c>
      <c r="GV177" s="46" t="b">
        <f t="shared" si="378"/>
        <v>0</v>
      </c>
      <c r="GW177" s="46" t="b">
        <f t="shared" si="379"/>
        <v>0</v>
      </c>
      <c r="GX177" s="46" t="b">
        <f t="shared" si="380"/>
        <v>0</v>
      </c>
      <c r="GY177" s="46" t="b">
        <f t="shared" si="381"/>
        <v>0</v>
      </c>
      <c r="GZ177" s="46" t="b">
        <f t="shared" si="382"/>
        <v>0</v>
      </c>
      <c r="HA177" s="46" t="b">
        <f t="shared" si="383"/>
        <v>0</v>
      </c>
      <c r="HB177" s="46" t="b">
        <f t="shared" si="384"/>
        <v>0</v>
      </c>
      <c r="HC177" s="46" t="b">
        <f t="shared" si="385"/>
        <v>0</v>
      </c>
      <c r="HD177" s="46" t="b">
        <f t="shared" si="386"/>
        <v>0</v>
      </c>
      <c r="HE177" s="46" t="b">
        <f t="shared" si="387"/>
        <v>0</v>
      </c>
      <c r="HF177" s="46" t="b">
        <f t="shared" si="388"/>
        <v>0</v>
      </c>
      <c r="HG177" s="46" t="b">
        <f t="shared" si="389"/>
        <v>0</v>
      </c>
      <c r="HH177" s="46" t="b">
        <f t="shared" si="390"/>
        <v>0</v>
      </c>
      <c r="HI177" s="46" t="b">
        <f t="shared" si="391"/>
        <v>0</v>
      </c>
      <c r="HJ177" s="46" t="b">
        <f t="shared" si="392"/>
        <v>0</v>
      </c>
      <c r="HK177" s="46" t="b">
        <f t="shared" si="393"/>
        <v>0</v>
      </c>
      <c r="HL177" s="46" t="b">
        <f t="shared" si="394"/>
        <v>0</v>
      </c>
      <c r="HM177" s="46" t="b">
        <f t="shared" si="395"/>
        <v>0</v>
      </c>
      <c r="HN177" s="46" t="b">
        <f t="shared" si="396"/>
        <v>0</v>
      </c>
      <c r="HO177" s="46" t="b">
        <f t="shared" si="397"/>
        <v>0</v>
      </c>
      <c r="HP177" s="46" t="b">
        <f t="shared" si="398"/>
        <v>0</v>
      </c>
      <c r="HQ177" s="46" t="str">
        <f t="shared" si="399"/>
        <v/>
      </c>
      <c r="HR177" s="46" t="str">
        <f t="shared" si="400"/>
        <v/>
      </c>
      <c r="HS177" s="46" t="str">
        <f t="shared" si="401"/>
        <v/>
      </c>
      <c r="HT177" s="46" t="b">
        <f t="shared" si="402"/>
        <v>0</v>
      </c>
      <c r="HU177" s="46" t="b">
        <f t="shared" si="403"/>
        <v>0</v>
      </c>
      <c r="HV177" s="46" t="b">
        <f t="shared" si="404"/>
        <v>0</v>
      </c>
      <c r="HW177" s="46" t="b">
        <f t="shared" si="405"/>
        <v>0</v>
      </c>
      <c r="HX177" s="46" t="b">
        <f t="shared" si="406"/>
        <v>0</v>
      </c>
      <c r="HY177" s="46" t="b">
        <f t="shared" si="407"/>
        <v>0</v>
      </c>
      <c r="HZ177" s="46" t="b">
        <f t="shared" si="408"/>
        <v>0</v>
      </c>
      <c r="IA177" s="46" t="str">
        <f t="shared" si="409"/>
        <v/>
      </c>
      <c r="IB177" s="46" t="str">
        <f t="shared" si="410"/>
        <v/>
      </c>
      <c r="IC177" s="46" t="str">
        <f t="shared" si="411"/>
        <v/>
      </c>
      <c r="ID177" s="46" t="str">
        <f t="shared" si="412"/>
        <v/>
      </c>
      <c r="IE177" s="46" t="b">
        <f t="shared" si="413"/>
        <v>0</v>
      </c>
      <c r="IF177" s="46" t="str">
        <f t="shared" si="414"/>
        <v/>
      </c>
      <c r="IG177" s="46" t="str">
        <f t="shared" si="415"/>
        <v/>
      </c>
      <c r="IH177" s="46" t="b">
        <f t="shared" si="416"/>
        <v>0</v>
      </c>
      <c r="II177" s="46" t="b">
        <f t="shared" si="417"/>
        <v>0</v>
      </c>
      <c r="IJ177" s="46" t="b">
        <f t="shared" si="418"/>
        <v>0</v>
      </c>
      <c r="IK177" s="46" t="str">
        <f t="shared" si="419"/>
        <v/>
      </c>
      <c r="IL177" s="46" t="str">
        <f t="shared" si="420"/>
        <v/>
      </c>
      <c r="IM177" s="46" t="b">
        <f t="shared" si="421"/>
        <v>0</v>
      </c>
      <c r="IN177" s="46" t="b">
        <f t="shared" si="422"/>
        <v>0</v>
      </c>
      <c r="IO177" s="46" t="b">
        <f t="shared" si="423"/>
        <v>0</v>
      </c>
      <c r="IP177" s="46" t="b">
        <f t="shared" si="424"/>
        <v>0</v>
      </c>
      <c r="IQ177" s="46" t="b">
        <f t="shared" si="425"/>
        <v>0</v>
      </c>
      <c r="IR177" s="46" t="b">
        <f t="shared" si="426"/>
        <v>0</v>
      </c>
      <c r="IS177" s="46" t="b">
        <f t="shared" si="427"/>
        <v>0</v>
      </c>
      <c r="IT177" s="46" t="b">
        <f t="shared" si="428"/>
        <v>0</v>
      </c>
      <c r="IU177" s="46" t="b">
        <f t="shared" si="429"/>
        <v>0</v>
      </c>
      <c r="IV177" s="46" t="b">
        <f t="shared" si="430"/>
        <v>0</v>
      </c>
      <c r="IW177" s="46" t="b">
        <f t="shared" si="431"/>
        <v>0</v>
      </c>
      <c r="IX177" s="46" t="b">
        <f t="shared" si="432"/>
        <v>0</v>
      </c>
      <c r="IY177" s="46" t="b">
        <f t="shared" si="433"/>
        <v>0</v>
      </c>
    </row>
    <row r="178" spans="2:259" x14ac:dyDescent="0.3">
      <c r="B178" s="48">
        <v>166</v>
      </c>
      <c r="C178" s="61" t="str">
        <f t="shared" si="299"/>
        <v/>
      </c>
      <c r="D178" s="53"/>
      <c r="E178" s="52"/>
      <c r="F178" s="112"/>
      <c r="G178" s="52"/>
      <c r="H178" s="53"/>
      <c r="I178" s="52"/>
      <c r="J178" s="52"/>
      <c r="K178" s="53"/>
      <c r="L178" s="55"/>
      <c r="M178" s="108"/>
      <c r="N178" s="56"/>
      <c r="O178" s="52"/>
      <c r="P178" s="52"/>
      <c r="Q178" s="52"/>
      <c r="R178" s="52"/>
      <c r="S178" s="52"/>
      <c r="T178" s="53"/>
      <c r="U178" s="52"/>
      <c r="V178" s="52"/>
      <c r="W178" s="55"/>
      <c r="X178" s="55"/>
      <c r="Y178" s="52"/>
      <c r="Z178" s="55"/>
      <c r="AA178" s="52"/>
      <c r="AB178" s="53"/>
      <c r="AC178" s="53"/>
      <c r="AD178" s="53"/>
      <c r="AE178" s="57"/>
      <c r="AF178" s="113"/>
      <c r="AG178" s="57"/>
      <c r="AH178" s="58"/>
      <c r="AI178" s="58"/>
      <c r="AJ178" s="58"/>
      <c r="AK178" s="114"/>
      <c r="AL178" s="58"/>
      <c r="AM178" s="114"/>
      <c r="AN178" s="58"/>
      <c r="AO178" s="114"/>
      <c r="AP178" s="58"/>
      <c r="AQ178" s="114"/>
      <c r="AR178" s="58"/>
      <c r="AS178" s="114"/>
      <c r="AT178" s="58"/>
      <c r="AU178" s="114"/>
      <c r="AV178" s="58"/>
      <c r="AW178" s="114"/>
      <c r="AX178" s="58"/>
      <c r="AY178" s="114"/>
      <c r="AZ178" s="58"/>
      <c r="BA178" s="114"/>
      <c r="BB178" s="58"/>
      <c r="BC178" s="114"/>
      <c r="BD178" s="58"/>
      <c r="BE178" s="58"/>
      <c r="BF178" s="58"/>
      <c r="BG178" s="59"/>
      <c r="BH178" s="58"/>
      <c r="BI178" s="114"/>
      <c r="BJ178" s="53"/>
      <c r="BK178" s="58"/>
      <c r="BL178" s="114"/>
      <c r="BM178" s="58"/>
      <c r="BN178" s="114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3"/>
      <c r="CL178" s="58"/>
      <c r="CM178" s="58"/>
      <c r="CN178" s="60"/>
      <c r="CO178" s="57"/>
      <c r="CP178" s="58"/>
      <c r="CQ178" s="60"/>
      <c r="CR178" s="57"/>
      <c r="CS178" s="58"/>
      <c r="CT178" s="59"/>
      <c r="CU178" s="58"/>
      <c r="CV178" s="59"/>
      <c r="CW178" s="58"/>
      <c r="CX178" s="59"/>
      <c r="CY178" s="58"/>
      <c r="CZ178" s="58"/>
      <c r="DA178" s="58"/>
      <c r="DB178" s="53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7"/>
      <c r="DO178" s="57"/>
      <c r="DP178" s="57"/>
      <c r="DQ178" s="76" t="str">
        <f t="shared" si="300"/>
        <v/>
      </c>
      <c r="DR178" s="53"/>
      <c r="DS178" s="46" t="b">
        <f t="shared" si="301"/>
        <v>0</v>
      </c>
      <c r="DT178" s="46" t="str">
        <f t="shared" si="302"/>
        <v/>
      </c>
      <c r="DU178" s="46" t="b">
        <f t="shared" si="303"/>
        <v>0</v>
      </c>
      <c r="DV178" s="46" t="b">
        <f t="shared" si="304"/>
        <v>0</v>
      </c>
      <c r="DW178" s="46" t="b">
        <f t="shared" si="305"/>
        <v>0</v>
      </c>
      <c r="DY178" s="46" t="b">
        <f t="shared" si="306"/>
        <v>0</v>
      </c>
      <c r="DZ178" s="46" t="b">
        <f t="shared" si="307"/>
        <v>0</v>
      </c>
      <c r="EB178" s="46" t="b">
        <f t="shared" si="308"/>
        <v>0</v>
      </c>
      <c r="EC178" s="46" t="b">
        <f t="shared" si="309"/>
        <v>0</v>
      </c>
      <c r="ED178" s="46" t="b">
        <f t="shared" si="310"/>
        <v>0</v>
      </c>
      <c r="EE178" s="46" t="b">
        <f t="shared" si="311"/>
        <v>0</v>
      </c>
      <c r="EF178" s="46" t="b">
        <f t="shared" si="312"/>
        <v>0</v>
      </c>
      <c r="EG178" s="46" t="b">
        <f t="shared" si="313"/>
        <v>0</v>
      </c>
      <c r="EH178" s="46" t="b">
        <f t="shared" si="314"/>
        <v>0</v>
      </c>
      <c r="EI178" s="46" t="b">
        <f t="shared" si="315"/>
        <v>0</v>
      </c>
      <c r="EK178" s="46" t="b">
        <f t="shared" si="316"/>
        <v>0</v>
      </c>
      <c r="EL178" s="46" t="b">
        <f t="shared" si="317"/>
        <v>0</v>
      </c>
      <c r="EM178" s="46" t="b">
        <f t="shared" si="318"/>
        <v>0</v>
      </c>
      <c r="EN178" s="46" t="b">
        <f t="shared" si="319"/>
        <v>0</v>
      </c>
      <c r="EO178" s="46" t="b">
        <f t="shared" si="320"/>
        <v>0</v>
      </c>
      <c r="EP178" s="46" t="b">
        <f t="shared" si="321"/>
        <v>0</v>
      </c>
      <c r="EQ178" s="46" t="b">
        <f t="shared" si="322"/>
        <v>0</v>
      </c>
      <c r="ER178" s="46" t="b">
        <f>OR(AA178='Tablas '!$T$4,AA178='Tablas '!$T$7,AA178='Tablas '!$T$8,AA178='Tablas '!$T$11)</f>
        <v>0</v>
      </c>
      <c r="ES178" s="46" t="str">
        <f t="shared" si="323"/>
        <v/>
      </c>
      <c r="ET178" s="46" t="str">
        <f t="shared" si="324"/>
        <v/>
      </c>
      <c r="EU178" s="46" t="str">
        <f t="shared" si="325"/>
        <v/>
      </c>
      <c r="EV178" s="46" t="b">
        <f t="shared" si="326"/>
        <v>0</v>
      </c>
      <c r="EW178" s="46" t="b">
        <f t="shared" si="327"/>
        <v>0</v>
      </c>
      <c r="EX178" s="46" t="b">
        <f t="shared" si="328"/>
        <v>0</v>
      </c>
      <c r="EY178" s="46" t="b">
        <f t="shared" si="329"/>
        <v>0</v>
      </c>
      <c r="EZ178" s="46" t="b">
        <f t="shared" si="330"/>
        <v>0</v>
      </c>
      <c r="FA178" s="46" t="b">
        <f t="shared" si="331"/>
        <v>0</v>
      </c>
      <c r="FB178" s="46" t="b">
        <f t="shared" si="332"/>
        <v>0</v>
      </c>
      <c r="FC178" s="46" t="str">
        <f t="shared" si="333"/>
        <v/>
      </c>
      <c r="FD178" s="46" t="str">
        <f t="shared" si="334"/>
        <v/>
      </c>
      <c r="FE178" s="46" t="b">
        <f t="shared" si="335"/>
        <v>0</v>
      </c>
      <c r="FF178" s="46" t="str">
        <f t="shared" si="336"/>
        <v/>
      </c>
      <c r="FG178" s="46" t="str">
        <f t="shared" si="337"/>
        <v/>
      </c>
      <c r="FH178" s="46" t="b">
        <f t="shared" si="338"/>
        <v>0</v>
      </c>
      <c r="FI178" s="46" t="str">
        <f t="shared" si="339"/>
        <v/>
      </c>
      <c r="FJ178" s="46" t="str">
        <f t="shared" si="340"/>
        <v/>
      </c>
      <c r="FK178" s="46" t="b">
        <f t="shared" si="341"/>
        <v>0</v>
      </c>
      <c r="FL178" s="46" t="str">
        <f t="shared" si="342"/>
        <v/>
      </c>
      <c r="FM178" s="46" t="str">
        <f t="shared" si="343"/>
        <v/>
      </c>
      <c r="FN178" s="46" t="b">
        <f t="shared" si="344"/>
        <v>0</v>
      </c>
      <c r="FO178" s="46" t="str">
        <f t="shared" si="345"/>
        <v/>
      </c>
      <c r="FP178" s="46" t="str">
        <f t="shared" si="346"/>
        <v/>
      </c>
      <c r="FQ178" s="46" t="b">
        <f t="shared" si="347"/>
        <v>0</v>
      </c>
      <c r="FR178" s="46" t="str">
        <f t="shared" si="348"/>
        <v/>
      </c>
      <c r="FS178" s="46" t="str">
        <f t="shared" si="349"/>
        <v/>
      </c>
      <c r="FT178" s="46" t="b">
        <f t="shared" si="350"/>
        <v>0</v>
      </c>
      <c r="FU178" s="46" t="str">
        <f t="shared" si="351"/>
        <v/>
      </c>
      <c r="FV178" s="46" t="str">
        <f t="shared" si="352"/>
        <v/>
      </c>
      <c r="FW178" s="46" t="b">
        <f t="shared" si="353"/>
        <v>0</v>
      </c>
      <c r="FX178" s="46" t="str">
        <f t="shared" si="354"/>
        <v/>
      </c>
      <c r="FY178" s="46" t="str">
        <f t="shared" si="355"/>
        <v/>
      </c>
      <c r="FZ178" s="46" t="b">
        <f t="shared" si="356"/>
        <v>0</v>
      </c>
      <c r="GA178" s="46" t="str">
        <f t="shared" si="357"/>
        <v/>
      </c>
      <c r="GB178" s="46" t="str">
        <f t="shared" si="358"/>
        <v/>
      </c>
      <c r="GC178" s="46" t="b">
        <f t="shared" si="359"/>
        <v>0</v>
      </c>
      <c r="GD178" s="46" t="str">
        <f t="shared" si="360"/>
        <v/>
      </c>
      <c r="GE178" s="46" t="str">
        <f t="shared" si="361"/>
        <v/>
      </c>
      <c r="GF178" s="46" t="b">
        <f t="shared" si="362"/>
        <v>0</v>
      </c>
      <c r="GG178" s="46" t="b">
        <f t="shared" si="363"/>
        <v>0</v>
      </c>
      <c r="GH178" s="46" t="str">
        <f t="shared" si="364"/>
        <v/>
      </c>
      <c r="GI178" s="46" t="str">
        <f t="shared" si="365"/>
        <v/>
      </c>
      <c r="GJ178" s="46" t="str">
        <f t="shared" si="366"/>
        <v/>
      </c>
      <c r="GK178" s="46" t="b">
        <f t="shared" si="367"/>
        <v>0</v>
      </c>
      <c r="GL178" s="46" t="str">
        <f t="shared" si="368"/>
        <v/>
      </c>
      <c r="GM178" s="46" t="str">
        <f t="shared" si="369"/>
        <v/>
      </c>
      <c r="GN178" s="46" t="str">
        <f t="shared" si="370"/>
        <v/>
      </c>
      <c r="GO178" s="46" t="b">
        <f t="shared" si="371"/>
        <v>0</v>
      </c>
      <c r="GP178" s="46" t="str">
        <f t="shared" si="372"/>
        <v/>
      </c>
      <c r="GQ178" s="46" t="str">
        <f t="shared" si="373"/>
        <v/>
      </c>
      <c r="GR178" s="46" t="b">
        <f t="shared" si="374"/>
        <v>0</v>
      </c>
      <c r="GS178" s="46" t="str">
        <f t="shared" si="375"/>
        <v/>
      </c>
      <c r="GT178" s="46" t="str">
        <f t="shared" si="376"/>
        <v/>
      </c>
      <c r="GU178" s="46" t="b">
        <f t="shared" si="377"/>
        <v>0</v>
      </c>
      <c r="GV178" s="46" t="b">
        <f t="shared" si="378"/>
        <v>0</v>
      </c>
      <c r="GW178" s="46" t="b">
        <f t="shared" si="379"/>
        <v>0</v>
      </c>
      <c r="GX178" s="46" t="b">
        <f t="shared" si="380"/>
        <v>0</v>
      </c>
      <c r="GY178" s="46" t="b">
        <f t="shared" si="381"/>
        <v>0</v>
      </c>
      <c r="GZ178" s="46" t="b">
        <f t="shared" si="382"/>
        <v>0</v>
      </c>
      <c r="HA178" s="46" t="b">
        <f t="shared" si="383"/>
        <v>0</v>
      </c>
      <c r="HB178" s="46" t="b">
        <f t="shared" si="384"/>
        <v>0</v>
      </c>
      <c r="HC178" s="46" t="b">
        <f t="shared" si="385"/>
        <v>0</v>
      </c>
      <c r="HD178" s="46" t="b">
        <f t="shared" si="386"/>
        <v>0</v>
      </c>
      <c r="HE178" s="46" t="b">
        <f t="shared" si="387"/>
        <v>0</v>
      </c>
      <c r="HF178" s="46" t="b">
        <f t="shared" si="388"/>
        <v>0</v>
      </c>
      <c r="HG178" s="46" t="b">
        <f t="shared" si="389"/>
        <v>0</v>
      </c>
      <c r="HH178" s="46" t="b">
        <f t="shared" si="390"/>
        <v>0</v>
      </c>
      <c r="HI178" s="46" t="b">
        <f t="shared" si="391"/>
        <v>0</v>
      </c>
      <c r="HJ178" s="46" t="b">
        <f t="shared" si="392"/>
        <v>0</v>
      </c>
      <c r="HK178" s="46" t="b">
        <f t="shared" si="393"/>
        <v>0</v>
      </c>
      <c r="HL178" s="46" t="b">
        <f t="shared" si="394"/>
        <v>0</v>
      </c>
      <c r="HM178" s="46" t="b">
        <f t="shared" si="395"/>
        <v>0</v>
      </c>
      <c r="HN178" s="46" t="b">
        <f t="shared" si="396"/>
        <v>0</v>
      </c>
      <c r="HO178" s="46" t="b">
        <f t="shared" si="397"/>
        <v>0</v>
      </c>
      <c r="HP178" s="46" t="b">
        <f t="shared" si="398"/>
        <v>0</v>
      </c>
      <c r="HQ178" s="46" t="str">
        <f t="shared" si="399"/>
        <v/>
      </c>
      <c r="HR178" s="46" t="str">
        <f t="shared" si="400"/>
        <v/>
      </c>
      <c r="HS178" s="46" t="str">
        <f t="shared" si="401"/>
        <v/>
      </c>
      <c r="HT178" s="46" t="b">
        <f t="shared" si="402"/>
        <v>0</v>
      </c>
      <c r="HU178" s="46" t="b">
        <f t="shared" si="403"/>
        <v>0</v>
      </c>
      <c r="HV178" s="46" t="b">
        <f t="shared" si="404"/>
        <v>0</v>
      </c>
      <c r="HW178" s="46" t="b">
        <f t="shared" si="405"/>
        <v>0</v>
      </c>
      <c r="HX178" s="46" t="b">
        <f t="shared" si="406"/>
        <v>0</v>
      </c>
      <c r="HY178" s="46" t="b">
        <f t="shared" si="407"/>
        <v>0</v>
      </c>
      <c r="HZ178" s="46" t="b">
        <f t="shared" si="408"/>
        <v>0</v>
      </c>
      <c r="IA178" s="46" t="str">
        <f t="shared" si="409"/>
        <v/>
      </c>
      <c r="IB178" s="46" t="str">
        <f t="shared" si="410"/>
        <v/>
      </c>
      <c r="IC178" s="46" t="str">
        <f t="shared" si="411"/>
        <v/>
      </c>
      <c r="ID178" s="46" t="str">
        <f t="shared" si="412"/>
        <v/>
      </c>
      <c r="IE178" s="46" t="b">
        <f t="shared" si="413"/>
        <v>0</v>
      </c>
      <c r="IF178" s="46" t="str">
        <f t="shared" si="414"/>
        <v/>
      </c>
      <c r="IG178" s="46" t="str">
        <f t="shared" si="415"/>
        <v/>
      </c>
      <c r="IH178" s="46" t="b">
        <f t="shared" si="416"/>
        <v>0</v>
      </c>
      <c r="II178" s="46" t="b">
        <f t="shared" si="417"/>
        <v>0</v>
      </c>
      <c r="IJ178" s="46" t="b">
        <f t="shared" si="418"/>
        <v>0</v>
      </c>
      <c r="IK178" s="46" t="str">
        <f t="shared" si="419"/>
        <v/>
      </c>
      <c r="IL178" s="46" t="str">
        <f t="shared" si="420"/>
        <v/>
      </c>
      <c r="IM178" s="46" t="b">
        <f t="shared" si="421"/>
        <v>0</v>
      </c>
      <c r="IN178" s="46" t="b">
        <f t="shared" si="422"/>
        <v>0</v>
      </c>
      <c r="IO178" s="46" t="b">
        <f t="shared" si="423"/>
        <v>0</v>
      </c>
      <c r="IP178" s="46" t="b">
        <f t="shared" si="424"/>
        <v>0</v>
      </c>
      <c r="IQ178" s="46" t="b">
        <f t="shared" si="425"/>
        <v>0</v>
      </c>
      <c r="IR178" s="46" t="b">
        <f t="shared" si="426"/>
        <v>0</v>
      </c>
      <c r="IS178" s="46" t="b">
        <f t="shared" si="427"/>
        <v>0</v>
      </c>
      <c r="IT178" s="46" t="b">
        <f t="shared" si="428"/>
        <v>0</v>
      </c>
      <c r="IU178" s="46" t="b">
        <f t="shared" si="429"/>
        <v>0</v>
      </c>
      <c r="IV178" s="46" t="b">
        <f t="shared" si="430"/>
        <v>0</v>
      </c>
      <c r="IW178" s="46" t="b">
        <f t="shared" si="431"/>
        <v>0</v>
      </c>
      <c r="IX178" s="46" t="b">
        <f t="shared" si="432"/>
        <v>0</v>
      </c>
      <c r="IY178" s="46" t="b">
        <f t="shared" si="433"/>
        <v>0</v>
      </c>
    </row>
    <row r="179" spans="2:259" x14ac:dyDescent="0.3">
      <c r="B179" s="48">
        <v>167</v>
      </c>
      <c r="C179" s="61" t="str">
        <f t="shared" si="299"/>
        <v/>
      </c>
      <c r="D179" s="53"/>
      <c r="E179" s="52"/>
      <c r="F179" s="112"/>
      <c r="G179" s="52"/>
      <c r="H179" s="53"/>
      <c r="I179" s="52"/>
      <c r="J179" s="52"/>
      <c r="K179" s="53"/>
      <c r="L179" s="55"/>
      <c r="M179" s="108"/>
      <c r="N179" s="56"/>
      <c r="O179" s="52"/>
      <c r="P179" s="52"/>
      <c r="Q179" s="52"/>
      <c r="R179" s="52"/>
      <c r="S179" s="52"/>
      <c r="T179" s="53"/>
      <c r="U179" s="52"/>
      <c r="V179" s="52"/>
      <c r="W179" s="55"/>
      <c r="X179" s="55"/>
      <c r="Y179" s="52"/>
      <c r="Z179" s="55"/>
      <c r="AA179" s="52"/>
      <c r="AB179" s="53"/>
      <c r="AC179" s="53"/>
      <c r="AD179" s="53"/>
      <c r="AE179" s="57"/>
      <c r="AF179" s="113"/>
      <c r="AG179" s="57"/>
      <c r="AH179" s="58"/>
      <c r="AI179" s="58"/>
      <c r="AJ179" s="58"/>
      <c r="AK179" s="114"/>
      <c r="AL179" s="58"/>
      <c r="AM179" s="114"/>
      <c r="AN179" s="58"/>
      <c r="AO179" s="114"/>
      <c r="AP179" s="58"/>
      <c r="AQ179" s="114"/>
      <c r="AR179" s="58"/>
      <c r="AS179" s="114"/>
      <c r="AT179" s="58"/>
      <c r="AU179" s="114"/>
      <c r="AV179" s="58"/>
      <c r="AW179" s="114"/>
      <c r="AX179" s="58"/>
      <c r="AY179" s="114"/>
      <c r="AZ179" s="58"/>
      <c r="BA179" s="114"/>
      <c r="BB179" s="58"/>
      <c r="BC179" s="114"/>
      <c r="BD179" s="58"/>
      <c r="BE179" s="58"/>
      <c r="BF179" s="58"/>
      <c r="BG179" s="59"/>
      <c r="BH179" s="58"/>
      <c r="BI179" s="114"/>
      <c r="BJ179" s="53"/>
      <c r="BK179" s="58"/>
      <c r="BL179" s="114"/>
      <c r="BM179" s="58"/>
      <c r="BN179" s="114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3"/>
      <c r="CL179" s="58"/>
      <c r="CM179" s="58"/>
      <c r="CN179" s="60"/>
      <c r="CO179" s="57"/>
      <c r="CP179" s="58"/>
      <c r="CQ179" s="60"/>
      <c r="CR179" s="57"/>
      <c r="CS179" s="58"/>
      <c r="CT179" s="59"/>
      <c r="CU179" s="58"/>
      <c r="CV179" s="59"/>
      <c r="CW179" s="58"/>
      <c r="CX179" s="59"/>
      <c r="CY179" s="58"/>
      <c r="CZ179" s="58"/>
      <c r="DA179" s="58"/>
      <c r="DB179" s="53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7"/>
      <c r="DO179" s="57"/>
      <c r="DP179" s="57"/>
      <c r="DQ179" s="76" t="str">
        <f t="shared" si="300"/>
        <v/>
      </c>
      <c r="DR179" s="53"/>
      <c r="DS179" s="46" t="b">
        <f t="shared" si="301"/>
        <v>0</v>
      </c>
      <c r="DT179" s="46" t="str">
        <f t="shared" si="302"/>
        <v/>
      </c>
      <c r="DU179" s="46" t="b">
        <f t="shared" si="303"/>
        <v>0</v>
      </c>
      <c r="DV179" s="46" t="b">
        <f t="shared" si="304"/>
        <v>0</v>
      </c>
      <c r="DW179" s="46" t="b">
        <f t="shared" si="305"/>
        <v>0</v>
      </c>
      <c r="DY179" s="46" t="b">
        <f t="shared" si="306"/>
        <v>0</v>
      </c>
      <c r="DZ179" s="46" t="b">
        <f t="shared" si="307"/>
        <v>0</v>
      </c>
      <c r="EB179" s="46" t="b">
        <f t="shared" si="308"/>
        <v>0</v>
      </c>
      <c r="EC179" s="46" t="b">
        <f t="shared" si="309"/>
        <v>0</v>
      </c>
      <c r="ED179" s="46" t="b">
        <f t="shared" si="310"/>
        <v>0</v>
      </c>
      <c r="EE179" s="46" t="b">
        <f t="shared" si="311"/>
        <v>0</v>
      </c>
      <c r="EF179" s="46" t="b">
        <f t="shared" si="312"/>
        <v>0</v>
      </c>
      <c r="EG179" s="46" t="b">
        <f t="shared" si="313"/>
        <v>0</v>
      </c>
      <c r="EH179" s="46" t="b">
        <f t="shared" si="314"/>
        <v>0</v>
      </c>
      <c r="EI179" s="46" t="b">
        <f t="shared" si="315"/>
        <v>0</v>
      </c>
      <c r="EK179" s="46" t="b">
        <f t="shared" si="316"/>
        <v>0</v>
      </c>
      <c r="EL179" s="46" t="b">
        <f t="shared" si="317"/>
        <v>0</v>
      </c>
      <c r="EM179" s="46" t="b">
        <f t="shared" si="318"/>
        <v>0</v>
      </c>
      <c r="EN179" s="46" t="b">
        <f t="shared" si="319"/>
        <v>0</v>
      </c>
      <c r="EO179" s="46" t="b">
        <f t="shared" si="320"/>
        <v>0</v>
      </c>
      <c r="EP179" s="46" t="b">
        <f t="shared" si="321"/>
        <v>0</v>
      </c>
      <c r="EQ179" s="46" t="b">
        <f t="shared" si="322"/>
        <v>0</v>
      </c>
      <c r="ER179" s="46" t="b">
        <f>OR(AA179='Tablas '!$T$4,AA179='Tablas '!$T$7,AA179='Tablas '!$T$8,AA179='Tablas '!$T$11)</f>
        <v>0</v>
      </c>
      <c r="ES179" s="46" t="str">
        <f t="shared" si="323"/>
        <v/>
      </c>
      <c r="ET179" s="46" t="str">
        <f t="shared" si="324"/>
        <v/>
      </c>
      <c r="EU179" s="46" t="str">
        <f t="shared" si="325"/>
        <v/>
      </c>
      <c r="EV179" s="46" t="b">
        <f t="shared" si="326"/>
        <v>0</v>
      </c>
      <c r="EW179" s="46" t="b">
        <f t="shared" si="327"/>
        <v>0</v>
      </c>
      <c r="EX179" s="46" t="b">
        <f t="shared" si="328"/>
        <v>0</v>
      </c>
      <c r="EY179" s="46" t="b">
        <f t="shared" si="329"/>
        <v>0</v>
      </c>
      <c r="EZ179" s="46" t="b">
        <f t="shared" si="330"/>
        <v>0</v>
      </c>
      <c r="FA179" s="46" t="b">
        <f t="shared" si="331"/>
        <v>0</v>
      </c>
      <c r="FB179" s="46" t="b">
        <f t="shared" si="332"/>
        <v>0</v>
      </c>
      <c r="FC179" s="46" t="str">
        <f t="shared" si="333"/>
        <v/>
      </c>
      <c r="FD179" s="46" t="str">
        <f t="shared" si="334"/>
        <v/>
      </c>
      <c r="FE179" s="46" t="b">
        <f t="shared" si="335"/>
        <v>0</v>
      </c>
      <c r="FF179" s="46" t="str">
        <f t="shared" si="336"/>
        <v/>
      </c>
      <c r="FG179" s="46" t="str">
        <f t="shared" si="337"/>
        <v/>
      </c>
      <c r="FH179" s="46" t="b">
        <f t="shared" si="338"/>
        <v>0</v>
      </c>
      <c r="FI179" s="46" t="str">
        <f t="shared" si="339"/>
        <v/>
      </c>
      <c r="FJ179" s="46" t="str">
        <f t="shared" si="340"/>
        <v/>
      </c>
      <c r="FK179" s="46" t="b">
        <f t="shared" si="341"/>
        <v>0</v>
      </c>
      <c r="FL179" s="46" t="str">
        <f t="shared" si="342"/>
        <v/>
      </c>
      <c r="FM179" s="46" t="str">
        <f t="shared" si="343"/>
        <v/>
      </c>
      <c r="FN179" s="46" t="b">
        <f t="shared" si="344"/>
        <v>0</v>
      </c>
      <c r="FO179" s="46" t="str">
        <f t="shared" si="345"/>
        <v/>
      </c>
      <c r="FP179" s="46" t="str">
        <f t="shared" si="346"/>
        <v/>
      </c>
      <c r="FQ179" s="46" t="b">
        <f t="shared" si="347"/>
        <v>0</v>
      </c>
      <c r="FR179" s="46" t="str">
        <f t="shared" si="348"/>
        <v/>
      </c>
      <c r="FS179" s="46" t="str">
        <f t="shared" si="349"/>
        <v/>
      </c>
      <c r="FT179" s="46" t="b">
        <f t="shared" si="350"/>
        <v>0</v>
      </c>
      <c r="FU179" s="46" t="str">
        <f t="shared" si="351"/>
        <v/>
      </c>
      <c r="FV179" s="46" t="str">
        <f t="shared" si="352"/>
        <v/>
      </c>
      <c r="FW179" s="46" t="b">
        <f t="shared" si="353"/>
        <v>0</v>
      </c>
      <c r="FX179" s="46" t="str">
        <f t="shared" si="354"/>
        <v/>
      </c>
      <c r="FY179" s="46" t="str">
        <f t="shared" si="355"/>
        <v/>
      </c>
      <c r="FZ179" s="46" t="b">
        <f t="shared" si="356"/>
        <v>0</v>
      </c>
      <c r="GA179" s="46" t="str">
        <f t="shared" si="357"/>
        <v/>
      </c>
      <c r="GB179" s="46" t="str">
        <f t="shared" si="358"/>
        <v/>
      </c>
      <c r="GC179" s="46" t="b">
        <f t="shared" si="359"/>
        <v>0</v>
      </c>
      <c r="GD179" s="46" t="str">
        <f t="shared" si="360"/>
        <v/>
      </c>
      <c r="GE179" s="46" t="str">
        <f t="shared" si="361"/>
        <v/>
      </c>
      <c r="GF179" s="46" t="b">
        <f t="shared" si="362"/>
        <v>0</v>
      </c>
      <c r="GG179" s="46" t="b">
        <f t="shared" si="363"/>
        <v>0</v>
      </c>
      <c r="GH179" s="46" t="str">
        <f t="shared" si="364"/>
        <v/>
      </c>
      <c r="GI179" s="46" t="str">
        <f t="shared" si="365"/>
        <v/>
      </c>
      <c r="GJ179" s="46" t="str">
        <f t="shared" si="366"/>
        <v/>
      </c>
      <c r="GK179" s="46" t="b">
        <f t="shared" si="367"/>
        <v>0</v>
      </c>
      <c r="GL179" s="46" t="str">
        <f t="shared" si="368"/>
        <v/>
      </c>
      <c r="GM179" s="46" t="str">
        <f t="shared" si="369"/>
        <v/>
      </c>
      <c r="GN179" s="46" t="str">
        <f t="shared" si="370"/>
        <v/>
      </c>
      <c r="GO179" s="46" t="b">
        <f t="shared" si="371"/>
        <v>0</v>
      </c>
      <c r="GP179" s="46" t="str">
        <f t="shared" si="372"/>
        <v/>
      </c>
      <c r="GQ179" s="46" t="str">
        <f t="shared" si="373"/>
        <v/>
      </c>
      <c r="GR179" s="46" t="b">
        <f t="shared" si="374"/>
        <v>0</v>
      </c>
      <c r="GS179" s="46" t="str">
        <f t="shared" si="375"/>
        <v/>
      </c>
      <c r="GT179" s="46" t="str">
        <f t="shared" si="376"/>
        <v/>
      </c>
      <c r="GU179" s="46" t="b">
        <f t="shared" si="377"/>
        <v>0</v>
      </c>
      <c r="GV179" s="46" t="b">
        <f t="shared" si="378"/>
        <v>0</v>
      </c>
      <c r="GW179" s="46" t="b">
        <f t="shared" si="379"/>
        <v>0</v>
      </c>
      <c r="GX179" s="46" t="b">
        <f t="shared" si="380"/>
        <v>0</v>
      </c>
      <c r="GY179" s="46" t="b">
        <f t="shared" si="381"/>
        <v>0</v>
      </c>
      <c r="GZ179" s="46" t="b">
        <f t="shared" si="382"/>
        <v>0</v>
      </c>
      <c r="HA179" s="46" t="b">
        <f t="shared" si="383"/>
        <v>0</v>
      </c>
      <c r="HB179" s="46" t="b">
        <f t="shared" si="384"/>
        <v>0</v>
      </c>
      <c r="HC179" s="46" t="b">
        <f t="shared" si="385"/>
        <v>0</v>
      </c>
      <c r="HD179" s="46" t="b">
        <f t="shared" si="386"/>
        <v>0</v>
      </c>
      <c r="HE179" s="46" t="b">
        <f t="shared" si="387"/>
        <v>0</v>
      </c>
      <c r="HF179" s="46" t="b">
        <f t="shared" si="388"/>
        <v>0</v>
      </c>
      <c r="HG179" s="46" t="b">
        <f t="shared" si="389"/>
        <v>0</v>
      </c>
      <c r="HH179" s="46" t="b">
        <f t="shared" si="390"/>
        <v>0</v>
      </c>
      <c r="HI179" s="46" t="b">
        <f t="shared" si="391"/>
        <v>0</v>
      </c>
      <c r="HJ179" s="46" t="b">
        <f t="shared" si="392"/>
        <v>0</v>
      </c>
      <c r="HK179" s="46" t="b">
        <f t="shared" si="393"/>
        <v>0</v>
      </c>
      <c r="HL179" s="46" t="b">
        <f t="shared" si="394"/>
        <v>0</v>
      </c>
      <c r="HM179" s="46" t="b">
        <f t="shared" si="395"/>
        <v>0</v>
      </c>
      <c r="HN179" s="46" t="b">
        <f t="shared" si="396"/>
        <v>0</v>
      </c>
      <c r="HO179" s="46" t="b">
        <f t="shared" si="397"/>
        <v>0</v>
      </c>
      <c r="HP179" s="46" t="b">
        <f t="shared" si="398"/>
        <v>0</v>
      </c>
      <c r="HQ179" s="46" t="str">
        <f t="shared" si="399"/>
        <v/>
      </c>
      <c r="HR179" s="46" t="str">
        <f t="shared" si="400"/>
        <v/>
      </c>
      <c r="HS179" s="46" t="str">
        <f t="shared" si="401"/>
        <v/>
      </c>
      <c r="HT179" s="46" t="b">
        <f t="shared" si="402"/>
        <v>0</v>
      </c>
      <c r="HU179" s="46" t="b">
        <f t="shared" si="403"/>
        <v>0</v>
      </c>
      <c r="HV179" s="46" t="b">
        <f t="shared" si="404"/>
        <v>0</v>
      </c>
      <c r="HW179" s="46" t="b">
        <f t="shared" si="405"/>
        <v>0</v>
      </c>
      <c r="HX179" s="46" t="b">
        <f t="shared" si="406"/>
        <v>0</v>
      </c>
      <c r="HY179" s="46" t="b">
        <f t="shared" si="407"/>
        <v>0</v>
      </c>
      <c r="HZ179" s="46" t="b">
        <f t="shared" si="408"/>
        <v>0</v>
      </c>
      <c r="IA179" s="46" t="str">
        <f t="shared" si="409"/>
        <v/>
      </c>
      <c r="IB179" s="46" t="str">
        <f t="shared" si="410"/>
        <v/>
      </c>
      <c r="IC179" s="46" t="str">
        <f t="shared" si="411"/>
        <v/>
      </c>
      <c r="ID179" s="46" t="str">
        <f t="shared" si="412"/>
        <v/>
      </c>
      <c r="IE179" s="46" t="b">
        <f t="shared" si="413"/>
        <v>0</v>
      </c>
      <c r="IF179" s="46" t="str">
        <f t="shared" si="414"/>
        <v/>
      </c>
      <c r="IG179" s="46" t="str">
        <f t="shared" si="415"/>
        <v/>
      </c>
      <c r="IH179" s="46" t="b">
        <f t="shared" si="416"/>
        <v>0</v>
      </c>
      <c r="II179" s="46" t="b">
        <f t="shared" si="417"/>
        <v>0</v>
      </c>
      <c r="IJ179" s="46" t="b">
        <f t="shared" si="418"/>
        <v>0</v>
      </c>
      <c r="IK179" s="46" t="str">
        <f t="shared" si="419"/>
        <v/>
      </c>
      <c r="IL179" s="46" t="str">
        <f t="shared" si="420"/>
        <v/>
      </c>
      <c r="IM179" s="46" t="b">
        <f t="shared" si="421"/>
        <v>0</v>
      </c>
      <c r="IN179" s="46" t="b">
        <f t="shared" si="422"/>
        <v>0</v>
      </c>
      <c r="IO179" s="46" t="b">
        <f t="shared" si="423"/>
        <v>0</v>
      </c>
      <c r="IP179" s="46" t="b">
        <f t="shared" si="424"/>
        <v>0</v>
      </c>
      <c r="IQ179" s="46" t="b">
        <f t="shared" si="425"/>
        <v>0</v>
      </c>
      <c r="IR179" s="46" t="b">
        <f t="shared" si="426"/>
        <v>0</v>
      </c>
      <c r="IS179" s="46" t="b">
        <f t="shared" si="427"/>
        <v>0</v>
      </c>
      <c r="IT179" s="46" t="b">
        <f t="shared" si="428"/>
        <v>0</v>
      </c>
      <c r="IU179" s="46" t="b">
        <f t="shared" si="429"/>
        <v>0</v>
      </c>
      <c r="IV179" s="46" t="b">
        <f t="shared" si="430"/>
        <v>0</v>
      </c>
      <c r="IW179" s="46" t="b">
        <f t="shared" si="431"/>
        <v>0</v>
      </c>
      <c r="IX179" s="46" t="b">
        <f t="shared" si="432"/>
        <v>0</v>
      </c>
      <c r="IY179" s="46" t="b">
        <f t="shared" si="433"/>
        <v>0</v>
      </c>
    </row>
    <row r="180" spans="2:259" x14ac:dyDescent="0.3">
      <c r="B180" s="48">
        <v>168</v>
      </c>
      <c r="C180" s="61" t="str">
        <f t="shared" si="299"/>
        <v/>
      </c>
      <c r="D180" s="53"/>
      <c r="E180" s="52"/>
      <c r="F180" s="112"/>
      <c r="G180" s="52"/>
      <c r="H180" s="53"/>
      <c r="I180" s="52"/>
      <c r="J180" s="52"/>
      <c r="K180" s="53"/>
      <c r="L180" s="55"/>
      <c r="M180" s="108"/>
      <c r="N180" s="56"/>
      <c r="O180" s="52"/>
      <c r="P180" s="52"/>
      <c r="Q180" s="52"/>
      <c r="R180" s="52"/>
      <c r="S180" s="52"/>
      <c r="T180" s="53"/>
      <c r="U180" s="52"/>
      <c r="V180" s="52"/>
      <c r="W180" s="55"/>
      <c r="X180" s="55"/>
      <c r="Y180" s="52"/>
      <c r="Z180" s="55"/>
      <c r="AA180" s="52"/>
      <c r="AB180" s="53"/>
      <c r="AC180" s="53"/>
      <c r="AD180" s="53"/>
      <c r="AE180" s="57"/>
      <c r="AF180" s="113"/>
      <c r="AG180" s="57"/>
      <c r="AH180" s="58"/>
      <c r="AI180" s="58"/>
      <c r="AJ180" s="58"/>
      <c r="AK180" s="114"/>
      <c r="AL180" s="58"/>
      <c r="AM180" s="114"/>
      <c r="AN180" s="58"/>
      <c r="AO180" s="114"/>
      <c r="AP180" s="58"/>
      <c r="AQ180" s="114"/>
      <c r="AR180" s="58"/>
      <c r="AS180" s="114"/>
      <c r="AT180" s="58"/>
      <c r="AU180" s="114"/>
      <c r="AV180" s="58"/>
      <c r="AW180" s="114"/>
      <c r="AX180" s="58"/>
      <c r="AY180" s="114"/>
      <c r="AZ180" s="58"/>
      <c r="BA180" s="114"/>
      <c r="BB180" s="58"/>
      <c r="BC180" s="114"/>
      <c r="BD180" s="58"/>
      <c r="BE180" s="58"/>
      <c r="BF180" s="58"/>
      <c r="BG180" s="59"/>
      <c r="BH180" s="58"/>
      <c r="BI180" s="114"/>
      <c r="BJ180" s="53"/>
      <c r="BK180" s="58"/>
      <c r="BL180" s="114"/>
      <c r="BM180" s="58"/>
      <c r="BN180" s="114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3"/>
      <c r="CL180" s="58"/>
      <c r="CM180" s="58"/>
      <c r="CN180" s="60"/>
      <c r="CO180" s="57"/>
      <c r="CP180" s="58"/>
      <c r="CQ180" s="60"/>
      <c r="CR180" s="57"/>
      <c r="CS180" s="58"/>
      <c r="CT180" s="59"/>
      <c r="CU180" s="58"/>
      <c r="CV180" s="59"/>
      <c r="CW180" s="58"/>
      <c r="CX180" s="59"/>
      <c r="CY180" s="58"/>
      <c r="CZ180" s="58"/>
      <c r="DA180" s="58"/>
      <c r="DB180" s="53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7"/>
      <c r="DO180" s="57"/>
      <c r="DP180" s="57"/>
      <c r="DQ180" s="76" t="str">
        <f t="shared" si="300"/>
        <v/>
      </c>
      <c r="DR180" s="53"/>
      <c r="DS180" s="46" t="b">
        <f t="shared" si="301"/>
        <v>0</v>
      </c>
      <c r="DT180" s="46" t="str">
        <f t="shared" si="302"/>
        <v/>
      </c>
      <c r="DU180" s="46" t="b">
        <f t="shared" si="303"/>
        <v>0</v>
      </c>
      <c r="DV180" s="46" t="b">
        <f t="shared" si="304"/>
        <v>0</v>
      </c>
      <c r="DW180" s="46" t="b">
        <f t="shared" si="305"/>
        <v>0</v>
      </c>
      <c r="DY180" s="46" t="b">
        <f t="shared" si="306"/>
        <v>0</v>
      </c>
      <c r="DZ180" s="46" t="b">
        <f t="shared" si="307"/>
        <v>0</v>
      </c>
      <c r="EB180" s="46" t="b">
        <f t="shared" si="308"/>
        <v>0</v>
      </c>
      <c r="EC180" s="46" t="b">
        <f t="shared" si="309"/>
        <v>0</v>
      </c>
      <c r="ED180" s="46" t="b">
        <f t="shared" si="310"/>
        <v>0</v>
      </c>
      <c r="EE180" s="46" t="b">
        <f t="shared" si="311"/>
        <v>0</v>
      </c>
      <c r="EF180" s="46" t="b">
        <f t="shared" si="312"/>
        <v>0</v>
      </c>
      <c r="EG180" s="46" t="b">
        <f t="shared" si="313"/>
        <v>0</v>
      </c>
      <c r="EH180" s="46" t="b">
        <f t="shared" si="314"/>
        <v>0</v>
      </c>
      <c r="EI180" s="46" t="b">
        <f t="shared" si="315"/>
        <v>0</v>
      </c>
      <c r="EK180" s="46" t="b">
        <f t="shared" si="316"/>
        <v>0</v>
      </c>
      <c r="EL180" s="46" t="b">
        <f t="shared" si="317"/>
        <v>0</v>
      </c>
      <c r="EM180" s="46" t="b">
        <f t="shared" si="318"/>
        <v>0</v>
      </c>
      <c r="EN180" s="46" t="b">
        <f t="shared" si="319"/>
        <v>0</v>
      </c>
      <c r="EO180" s="46" t="b">
        <f t="shared" si="320"/>
        <v>0</v>
      </c>
      <c r="EP180" s="46" t="b">
        <f t="shared" si="321"/>
        <v>0</v>
      </c>
      <c r="EQ180" s="46" t="b">
        <f t="shared" si="322"/>
        <v>0</v>
      </c>
      <c r="ER180" s="46" t="b">
        <f>OR(AA180='Tablas '!$T$4,AA180='Tablas '!$T$7,AA180='Tablas '!$T$8,AA180='Tablas '!$T$11)</f>
        <v>0</v>
      </c>
      <c r="ES180" s="46" t="str">
        <f t="shared" si="323"/>
        <v/>
      </c>
      <c r="ET180" s="46" t="str">
        <f t="shared" si="324"/>
        <v/>
      </c>
      <c r="EU180" s="46" t="str">
        <f t="shared" si="325"/>
        <v/>
      </c>
      <c r="EV180" s="46" t="b">
        <f t="shared" si="326"/>
        <v>0</v>
      </c>
      <c r="EW180" s="46" t="b">
        <f t="shared" si="327"/>
        <v>0</v>
      </c>
      <c r="EX180" s="46" t="b">
        <f t="shared" si="328"/>
        <v>0</v>
      </c>
      <c r="EY180" s="46" t="b">
        <f t="shared" si="329"/>
        <v>0</v>
      </c>
      <c r="EZ180" s="46" t="b">
        <f t="shared" si="330"/>
        <v>0</v>
      </c>
      <c r="FA180" s="46" t="b">
        <f t="shared" si="331"/>
        <v>0</v>
      </c>
      <c r="FB180" s="46" t="b">
        <f t="shared" si="332"/>
        <v>0</v>
      </c>
      <c r="FC180" s="46" t="str">
        <f t="shared" si="333"/>
        <v/>
      </c>
      <c r="FD180" s="46" t="str">
        <f t="shared" si="334"/>
        <v/>
      </c>
      <c r="FE180" s="46" t="b">
        <f t="shared" si="335"/>
        <v>0</v>
      </c>
      <c r="FF180" s="46" t="str">
        <f t="shared" si="336"/>
        <v/>
      </c>
      <c r="FG180" s="46" t="str">
        <f t="shared" si="337"/>
        <v/>
      </c>
      <c r="FH180" s="46" t="b">
        <f t="shared" si="338"/>
        <v>0</v>
      </c>
      <c r="FI180" s="46" t="str">
        <f t="shared" si="339"/>
        <v/>
      </c>
      <c r="FJ180" s="46" t="str">
        <f t="shared" si="340"/>
        <v/>
      </c>
      <c r="FK180" s="46" t="b">
        <f t="shared" si="341"/>
        <v>0</v>
      </c>
      <c r="FL180" s="46" t="str">
        <f t="shared" si="342"/>
        <v/>
      </c>
      <c r="FM180" s="46" t="str">
        <f t="shared" si="343"/>
        <v/>
      </c>
      <c r="FN180" s="46" t="b">
        <f t="shared" si="344"/>
        <v>0</v>
      </c>
      <c r="FO180" s="46" t="str">
        <f t="shared" si="345"/>
        <v/>
      </c>
      <c r="FP180" s="46" t="str">
        <f t="shared" si="346"/>
        <v/>
      </c>
      <c r="FQ180" s="46" t="b">
        <f t="shared" si="347"/>
        <v>0</v>
      </c>
      <c r="FR180" s="46" t="str">
        <f t="shared" si="348"/>
        <v/>
      </c>
      <c r="FS180" s="46" t="str">
        <f t="shared" si="349"/>
        <v/>
      </c>
      <c r="FT180" s="46" t="b">
        <f t="shared" si="350"/>
        <v>0</v>
      </c>
      <c r="FU180" s="46" t="str">
        <f t="shared" si="351"/>
        <v/>
      </c>
      <c r="FV180" s="46" t="str">
        <f t="shared" si="352"/>
        <v/>
      </c>
      <c r="FW180" s="46" t="b">
        <f t="shared" si="353"/>
        <v>0</v>
      </c>
      <c r="FX180" s="46" t="str">
        <f t="shared" si="354"/>
        <v/>
      </c>
      <c r="FY180" s="46" t="str">
        <f t="shared" si="355"/>
        <v/>
      </c>
      <c r="FZ180" s="46" t="b">
        <f t="shared" si="356"/>
        <v>0</v>
      </c>
      <c r="GA180" s="46" t="str">
        <f t="shared" si="357"/>
        <v/>
      </c>
      <c r="GB180" s="46" t="str">
        <f t="shared" si="358"/>
        <v/>
      </c>
      <c r="GC180" s="46" t="b">
        <f t="shared" si="359"/>
        <v>0</v>
      </c>
      <c r="GD180" s="46" t="str">
        <f t="shared" si="360"/>
        <v/>
      </c>
      <c r="GE180" s="46" t="str">
        <f t="shared" si="361"/>
        <v/>
      </c>
      <c r="GF180" s="46" t="b">
        <f t="shared" si="362"/>
        <v>0</v>
      </c>
      <c r="GG180" s="46" t="b">
        <f t="shared" si="363"/>
        <v>0</v>
      </c>
      <c r="GH180" s="46" t="str">
        <f t="shared" si="364"/>
        <v/>
      </c>
      <c r="GI180" s="46" t="str">
        <f t="shared" si="365"/>
        <v/>
      </c>
      <c r="GJ180" s="46" t="str">
        <f t="shared" si="366"/>
        <v/>
      </c>
      <c r="GK180" s="46" t="b">
        <f t="shared" si="367"/>
        <v>0</v>
      </c>
      <c r="GL180" s="46" t="str">
        <f t="shared" si="368"/>
        <v/>
      </c>
      <c r="GM180" s="46" t="str">
        <f t="shared" si="369"/>
        <v/>
      </c>
      <c r="GN180" s="46" t="str">
        <f t="shared" si="370"/>
        <v/>
      </c>
      <c r="GO180" s="46" t="b">
        <f t="shared" si="371"/>
        <v>0</v>
      </c>
      <c r="GP180" s="46" t="str">
        <f t="shared" si="372"/>
        <v/>
      </c>
      <c r="GQ180" s="46" t="str">
        <f t="shared" si="373"/>
        <v/>
      </c>
      <c r="GR180" s="46" t="b">
        <f t="shared" si="374"/>
        <v>0</v>
      </c>
      <c r="GS180" s="46" t="str">
        <f t="shared" si="375"/>
        <v/>
      </c>
      <c r="GT180" s="46" t="str">
        <f t="shared" si="376"/>
        <v/>
      </c>
      <c r="GU180" s="46" t="b">
        <f t="shared" si="377"/>
        <v>0</v>
      </c>
      <c r="GV180" s="46" t="b">
        <f t="shared" si="378"/>
        <v>0</v>
      </c>
      <c r="GW180" s="46" t="b">
        <f t="shared" si="379"/>
        <v>0</v>
      </c>
      <c r="GX180" s="46" t="b">
        <f t="shared" si="380"/>
        <v>0</v>
      </c>
      <c r="GY180" s="46" t="b">
        <f t="shared" si="381"/>
        <v>0</v>
      </c>
      <c r="GZ180" s="46" t="b">
        <f t="shared" si="382"/>
        <v>0</v>
      </c>
      <c r="HA180" s="46" t="b">
        <f t="shared" si="383"/>
        <v>0</v>
      </c>
      <c r="HB180" s="46" t="b">
        <f t="shared" si="384"/>
        <v>0</v>
      </c>
      <c r="HC180" s="46" t="b">
        <f t="shared" si="385"/>
        <v>0</v>
      </c>
      <c r="HD180" s="46" t="b">
        <f t="shared" si="386"/>
        <v>0</v>
      </c>
      <c r="HE180" s="46" t="b">
        <f t="shared" si="387"/>
        <v>0</v>
      </c>
      <c r="HF180" s="46" t="b">
        <f t="shared" si="388"/>
        <v>0</v>
      </c>
      <c r="HG180" s="46" t="b">
        <f t="shared" si="389"/>
        <v>0</v>
      </c>
      <c r="HH180" s="46" t="b">
        <f t="shared" si="390"/>
        <v>0</v>
      </c>
      <c r="HI180" s="46" t="b">
        <f t="shared" si="391"/>
        <v>0</v>
      </c>
      <c r="HJ180" s="46" t="b">
        <f t="shared" si="392"/>
        <v>0</v>
      </c>
      <c r="HK180" s="46" t="b">
        <f t="shared" si="393"/>
        <v>0</v>
      </c>
      <c r="HL180" s="46" t="b">
        <f t="shared" si="394"/>
        <v>0</v>
      </c>
      <c r="HM180" s="46" t="b">
        <f t="shared" si="395"/>
        <v>0</v>
      </c>
      <c r="HN180" s="46" t="b">
        <f t="shared" si="396"/>
        <v>0</v>
      </c>
      <c r="HO180" s="46" t="b">
        <f t="shared" si="397"/>
        <v>0</v>
      </c>
      <c r="HP180" s="46" t="b">
        <f t="shared" si="398"/>
        <v>0</v>
      </c>
      <c r="HQ180" s="46" t="str">
        <f t="shared" si="399"/>
        <v/>
      </c>
      <c r="HR180" s="46" t="str">
        <f t="shared" si="400"/>
        <v/>
      </c>
      <c r="HS180" s="46" t="str">
        <f t="shared" si="401"/>
        <v/>
      </c>
      <c r="HT180" s="46" t="b">
        <f t="shared" si="402"/>
        <v>0</v>
      </c>
      <c r="HU180" s="46" t="b">
        <f t="shared" si="403"/>
        <v>0</v>
      </c>
      <c r="HV180" s="46" t="b">
        <f t="shared" si="404"/>
        <v>0</v>
      </c>
      <c r="HW180" s="46" t="b">
        <f t="shared" si="405"/>
        <v>0</v>
      </c>
      <c r="HX180" s="46" t="b">
        <f t="shared" si="406"/>
        <v>0</v>
      </c>
      <c r="HY180" s="46" t="b">
        <f t="shared" si="407"/>
        <v>0</v>
      </c>
      <c r="HZ180" s="46" t="b">
        <f t="shared" si="408"/>
        <v>0</v>
      </c>
      <c r="IA180" s="46" t="str">
        <f t="shared" si="409"/>
        <v/>
      </c>
      <c r="IB180" s="46" t="str">
        <f t="shared" si="410"/>
        <v/>
      </c>
      <c r="IC180" s="46" t="str">
        <f t="shared" si="411"/>
        <v/>
      </c>
      <c r="ID180" s="46" t="str">
        <f t="shared" si="412"/>
        <v/>
      </c>
      <c r="IE180" s="46" t="b">
        <f t="shared" si="413"/>
        <v>0</v>
      </c>
      <c r="IF180" s="46" t="str">
        <f t="shared" si="414"/>
        <v/>
      </c>
      <c r="IG180" s="46" t="str">
        <f t="shared" si="415"/>
        <v/>
      </c>
      <c r="IH180" s="46" t="b">
        <f t="shared" si="416"/>
        <v>0</v>
      </c>
      <c r="II180" s="46" t="b">
        <f t="shared" si="417"/>
        <v>0</v>
      </c>
      <c r="IJ180" s="46" t="b">
        <f t="shared" si="418"/>
        <v>0</v>
      </c>
      <c r="IK180" s="46" t="str">
        <f t="shared" si="419"/>
        <v/>
      </c>
      <c r="IL180" s="46" t="str">
        <f t="shared" si="420"/>
        <v/>
      </c>
      <c r="IM180" s="46" t="b">
        <f t="shared" si="421"/>
        <v>0</v>
      </c>
      <c r="IN180" s="46" t="b">
        <f t="shared" si="422"/>
        <v>0</v>
      </c>
      <c r="IO180" s="46" t="b">
        <f t="shared" si="423"/>
        <v>0</v>
      </c>
      <c r="IP180" s="46" t="b">
        <f t="shared" si="424"/>
        <v>0</v>
      </c>
      <c r="IQ180" s="46" t="b">
        <f t="shared" si="425"/>
        <v>0</v>
      </c>
      <c r="IR180" s="46" t="b">
        <f t="shared" si="426"/>
        <v>0</v>
      </c>
      <c r="IS180" s="46" t="b">
        <f t="shared" si="427"/>
        <v>0</v>
      </c>
      <c r="IT180" s="46" t="b">
        <f t="shared" si="428"/>
        <v>0</v>
      </c>
      <c r="IU180" s="46" t="b">
        <f t="shared" si="429"/>
        <v>0</v>
      </c>
      <c r="IV180" s="46" t="b">
        <f t="shared" si="430"/>
        <v>0</v>
      </c>
      <c r="IW180" s="46" t="b">
        <f t="shared" si="431"/>
        <v>0</v>
      </c>
      <c r="IX180" s="46" t="b">
        <f t="shared" si="432"/>
        <v>0</v>
      </c>
      <c r="IY180" s="46" t="b">
        <f t="shared" si="433"/>
        <v>0</v>
      </c>
    </row>
    <row r="181" spans="2:259" x14ac:dyDescent="0.3">
      <c r="B181" s="48">
        <v>169</v>
      </c>
      <c r="C181" s="61" t="str">
        <f t="shared" si="299"/>
        <v/>
      </c>
      <c r="D181" s="53"/>
      <c r="E181" s="52"/>
      <c r="F181" s="112"/>
      <c r="G181" s="52"/>
      <c r="H181" s="53"/>
      <c r="I181" s="52"/>
      <c r="J181" s="52"/>
      <c r="K181" s="53"/>
      <c r="L181" s="55"/>
      <c r="M181" s="108"/>
      <c r="N181" s="56"/>
      <c r="O181" s="52"/>
      <c r="P181" s="52"/>
      <c r="Q181" s="52"/>
      <c r="R181" s="52"/>
      <c r="S181" s="52"/>
      <c r="T181" s="53"/>
      <c r="U181" s="52"/>
      <c r="V181" s="52"/>
      <c r="W181" s="55"/>
      <c r="X181" s="55"/>
      <c r="Y181" s="52"/>
      <c r="Z181" s="55"/>
      <c r="AA181" s="52"/>
      <c r="AB181" s="53"/>
      <c r="AC181" s="53"/>
      <c r="AD181" s="53"/>
      <c r="AE181" s="57"/>
      <c r="AF181" s="113"/>
      <c r="AG181" s="57"/>
      <c r="AH181" s="58"/>
      <c r="AI181" s="58"/>
      <c r="AJ181" s="58"/>
      <c r="AK181" s="114"/>
      <c r="AL181" s="58"/>
      <c r="AM181" s="114"/>
      <c r="AN181" s="58"/>
      <c r="AO181" s="114"/>
      <c r="AP181" s="58"/>
      <c r="AQ181" s="114"/>
      <c r="AR181" s="58"/>
      <c r="AS181" s="114"/>
      <c r="AT181" s="58"/>
      <c r="AU181" s="114"/>
      <c r="AV181" s="58"/>
      <c r="AW181" s="114"/>
      <c r="AX181" s="58"/>
      <c r="AY181" s="114"/>
      <c r="AZ181" s="58"/>
      <c r="BA181" s="114"/>
      <c r="BB181" s="58"/>
      <c r="BC181" s="114"/>
      <c r="BD181" s="58"/>
      <c r="BE181" s="58"/>
      <c r="BF181" s="58"/>
      <c r="BG181" s="59"/>
      <c r="BH181" s="58"/>
      <c r="BI181" s="114"/>
      <c r="BJ181" s="53"/>
      <c r="BK181" s="58"/>
      <c r="BL181" s="114"/>
      <c r="BM181" s="58"/>
      <c r="BN181" s="114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3"/>
      <c r="CL181" s="58"/>
      <c r="CM181" s="58"/>
      <c r="CN181" s="60"/>
      <c r="CO181" s="57"/>
      <c r="CP181" s="58"/>
      <c r="CQ181" s="60"/>
      <c r="CR181" s="57"/>
      <c r="CS181" s="58"/>
      <c r="CT181" s="59"/>
      <c r="CU181" s="58"/>
      <c r="CV181" s="59"/>
      <c r="CW181" s="58"/>
      <c r="CX181" s="59"/>
      <c r="CY181" s="58"/>
      <c r="CZ181" s="58"/>
      <c r="DA181" s="58"/>
      <c r="DB181" s="53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7"/>
      <c r="DO181" s="57"/>
      <c r="DP181" s="57"/>
      <c r="DQ181" s="76" t="str">
        <f t="shared" si="300"/>
        <v/>
      </c>
      <c r="DR181" s="53"/>
      <c r="DS181" s="46" t="b">
        <f t="shared" si="301"/>
        <v>0</v>
      </c>
      <c r="DT181" s="46" t="str">
        <f t="shared" si="302"/>
        <v/>
      </c>
      <c r="DU181" s="46" t="b">
        <f t="shared" si="303"/>
        <v>0</v>
      </c>
      <c r="DV181" s="46" t="b">
        <f t="shared" si="304"/>
        <v>0</v>
      </c>
      <c r="DW181" s="46" t="b">
        <f t="shared" si="305"/>
        <v>0</v>
      </c>
      <c r="DY181" s="46" t="b">
        <f t="shared" si="306"/>
        <v>0</v>
      </c>
      <c r="DZ181" s="46" t="b">
        <f t="shared" si="307"/>
        <v>0</v>
      </c>
      <c r="EB181" s="46" t="b">
        <f t="shared" si="308"/>
        <v>0</v>
      </c>
      <c r="EC181" s="46" t="b">
        <f t="shared" si="309"/>
        <v>0</v>
      </c>
      <c r="ED181" s="46" t="b">
        <f t="shared" si="310"/>
        <v>0</v>
      </c>
      <c r="EE181" s="46" t="b">
        <f t="shared" si="311"/>
        <v>0</v>
      </c>
      <c r="EF181" s="46" t="b">
        <f t="shared" si="312"/>
        <v>0</v>
      </c>
      <c r="EG181" s="46" t="b">
        <f t="shared" si="313"/>
        <v>0</v>
      </c>
      <c r="EH181" s="46" t="b">
        <f t="shared" si="314"/>
        <v>0</v>
      </c>
      <c r="EI181" s="46" t="b">
        <f t="shared" si="315"/>
        <v>0</v>
      </c>
      <c r="EK181" s="46" t="b">
        <f t="shared" si="316"/>
        <v>0</v>
      </c>
      <c r="EL181" s="46" t="b">
        <f t="shared" si="317"/>
        <v>0</v>
      </c>
      <c r="EM181" s="46" t="b">
        <f t="shared" si="318"/>
        <v>0</v>
      </c>
      <c r="EN181" s="46" t="b">
        <f t="shared" si="319"/>
        <v>0</v>
      </c>
      <c r="EO181" s="46" t="b">
        <f t="shared" si="320"/>
        <v>0</v>
      </c>
      <c r="EP181" s="46" t="b">
        <f t="shared" si="321"/>
        <v>0</v>
      </c>
      <c r="EQ181" s="46" t="b">
        <f t="shared" si="322"/>
        <v>0</v>
      </c>
      <c r="ER181" s="46" t="b">
        <f>OR(AA181='Tablas '!$T$4,AA181='Tablas '!$T$7,AA181='Tablas '!$T$8,AA181='Tablas '!$T$11)</f>
        <v>0</v>
      </c>
      <c r="ES181" s="46" t="str">
        <f t="shared" si="323"/>
        <v/>
      </c>
      <c r="ET181" s="46" t="str">
        <f t="shared" si="324"/>
        <v/>
      </c>
      <c r="EU181" s="46" t="str">
        <f t="shared" si="325"/>
        <v/>
      </c>
      <c r="EV181" s="46" t="b">
        <f t="shared" si="326"/>
        <v>0</v>
      </c>
      <c r="EW181" s="46" t="b">
        <f t="shared" si="327"/>
        <v>0</v>
      </c>
      <c r="EX181" s="46" t="b">
        <f t="shared" si="328"/>
        <v>0</v>
      </c>
      <c r="EY181" s="46" t="b">
        <f t="shared" si="329"/>
        <v>0</v>
      </c>
      <c r="EZ181" s="46" t="b">
        <f t="shared" si="330"/>
        <v>0</v>
      </c>
      <c r="FA181" s="46" t="b">
        <f t="shared" si="331"/>
        <v>0</v>
      </c>
      <c r="FB181" s="46" t="b">
        <f t="shared" si="332"/>
        <v>0</v>
      </c>
      <c r="FC181" s="46" t="str">
        <f t="shared" si="333"/>
        <v/>
      </c>
      <c r="FD181" s="46" t="str">
        <f t="shared" si="334"/>
        <v/>
      </c>
      <c r="FE181" s="46" t="b">
        <f t="shared" si="335"/>
        <v>0</v>
      </c>
      <c r="FF181" s="46" t="str">
        <f t="shared" si="336"/>
        <v/>
      </c>
      <c r="FG181" s="46" t="str">
        <f t="shared" si="337"/>
        <v/>
      </c>
      <c r="FH181" s="46" t="b">
        <f t="shared" si="338"/>
        <v>0</v>
      </c>
      <c r="FI181" s="46" t="str">
        <f t="shared" si="339"/>
        <v/>
      </c>
      <c r="FJ181" s="46" t="str">
        <f t="shared" si="340"/>
        <v/>
      </c>
      <c r="FK181" s="46" t="b">
        <f t="shared" si="341"/>
        <v>0</v>
      </c>
      <c r="FL181" s="46" t="str">
        <f t="shared" si="342"/>
        <v/>
      </c>
      <c r="FM181" s="46" t="str">
        <f t="shared" si="343"/>
        <v/>
      </c>
      <c r="FN181" s="46" t="b">
        <f t="shared" si="344"/>
        <v>0</v>
      </c>
      <c r="FO181" s="46" t="str">
        <f t="shared" si="345"/>
        <v/>
      </c>
      <c r="FP181" s="46" t="str">
        <f t="shared" si="346"/>
        <v/>
      </c>
      <c r="FQ181" s="46" t="b">
        <f t="shared" si="347"/>
        <v>0</v>
      </c>
      <c r="FR181" s="46" t="str">
        <f t="shared" si="348"/>
        <v/>
      </c>
      <c r="FS181" s="46" t="str">
        <f t="shared" si="349"/>
        <v/>
      </c>
      <c r="FT181" s="46" t="b">
        <f t="shared" si="350"/>
        <v>0</v>
      </c>
      <c r="FU181" s="46" t="str">
        <f t="shared" si="351"/>
        <v/>
      </c>
      <c r="FV181" s="46" t="str">
        <f t="shared" si="352"/>
        <v/>
      </c>
      <c r="FW181" s="46" t="b">
        <f t="shared" si="353"/>
        <v>0</v>
      </c>
      <c r="FX181" s="46" t="str">
        <f t="shared" si="354"/>
        <v/>
      </c>
      <c r="FY181" s="46" t="str">
        <f t="shared" si="355"/>
        <v/>
      </c>
      <c r="FZ181" s="46" t="b">
        <f t="shared" si="356"/>
        <v>0</v>
      </c>
      <c r="GA181" s="46" t="str">
        <f t="shared" si="357"/>
        <v/>
      </c>
      <c r="GB181" s="46" t="str">
        <f t="shared" si="358"/>
        <v/>
      </c>
      <c r="GC181" s="46" t="b">
        <f t="shared" si="359"/>
        <v>0</v>
      </c>
      <c r="GD181" s="46" t="str">
        <f t="shared" si="360"/>
        <v/>
      </c>
      <c r="GE181" s="46" t="str">
        <f t="shared" si="361"/>
        <v/>
      </c>
      <c r="GF181" s="46" t="b">
        <f t="shared" si="362"/>
        <v>0</v>
      </c>
      <c r="GG181" s="46" t="b">
        <f t="shared" si="363"/>
        <v>0</v>
      </c>
      <c r="GH181" s="46" t="str">
        <f t="shared" si="364"/>
        <v/>
      </c>
      <c r="GI181" s="46" t="str">
        <f t="shared" si="365"/>
        <v/>
      </c>
      <c r="GJ181" s="46" t="str">
        <f t="shared" si="366"/>
        <v/>
      </c>
      <c r="GK181" s="46" t="b">
        <f t="shared" si="367"/>
        <v>0</v>
      </c>
      <c r="GL181" s="46" t="str">
        <f t="shared" si="368"/>
        <v/>
      </c>
      <c r="GM181" s="46" t="str">
        <f t="shared" si="369"/>
        <v/>
      </c>
      <c r="GN181" s="46" t="str">
        <f t="shared" si="370"/>
        <v/>
      </c>
      <c r="GO181" s="46" t="b">
        <f t="shared" si="371"/>
        <v>0</v>
      </c>
      <c r="GP181" s="46" t="str">
        <f t="shared" si="372"/>
        <v/>
      </c>
      <c r="GQ181" s="46" t="str">
        <f t="shared" si="373"/>
        <v/>
      </c>
      <c r="GR181" s="46" t="b">
        <f t="shared" si="374"/>
        <v>0</v>
      </c>
      <c r="GS181" s="46" t="str">
        <f t="shared" si="375"/>
        <v/>
      </c>
      <c r="GT181" s="46" t="str">
        <f t="shared" si="376"/>
        <v/>
      </c>
      <c r="GU181" s="46" t="b">
        <f t="shared" si="377"/>
        <v>0</v>
      </c>
      <c r="GV181" s="46" t="b">
        <f t="shared" si="378"/>
        <v>0</v>
      </c>
      <c r="GW181" s="46" t="b">
        <f t="shared" si="379"/>
        <v>0</v>
      </c>
      <c r="GX181" s="46" t="b">
        <f t="shared" si="380"/>
        <v>0</v>
      </c>
      <c r="GY181" s="46" t="b">
        <f t="shared" si="381"/>
        <v>0</v>
      </c>
      <c r="GZ181" s="46" t="b">
        <f t="shared" si="382"/>
        <v>0</v>
      </c>
      <c r="HA181" s="46" t="b">
        <f t="shared" si="383"/>
        <v>0</v>
      </c>
      <c r="HB181" s="46" t="b">
        <f t="shared" si="384"/>
        <v>0</v>
      </c>
      <c r="HC181" s="46" t="b">
        <f t="shared" si="385"/>
        <v>0</v>
      </c>
      <c r="HD181" s="46" t="b">
        <f t="shared" si="386"/>
        <v>0</v>
      </c>
      <c r="HE181" s="46" t="b">
        <f t="shared" si="387"/>
        <v>0</v>
      </c>
      <c r="HF181" s="46" t="b">
        <f t="shared" si="388"/>
        <v>0</v>
      </c>
      <c r="HG181" s="46" t="b">
        <f t="shared" si="389"/>
        <v>0</v>
      </c>
      <c r="HH181" s="46" t="b">
        <f t="shared" si="390"/>
        <v>0</v>
      </c>
      <c r="HI181" s="46" t="b">
        <f t="shared" si="391"/>
        <v>0</v>
      </c>
      <c r="HJ181" s="46" t="b">
        <f t="shared" si="392"/>
        <v>0</v>
      </c>
      <c r="HK181" s="46" t="b">
        <f t="shared" si="393"/>
        <v>0</v>
      </c>
      <c r="HL181" s="46" t="b">
        <f t="shared" si="394"/>
        <v>0</v>
      </c>
      <c r="HM181" s="46" t="b">
        <f t="shared" si="395"/>
        <v>0</v>
      </c>
      <c r="HN181" s="46" t="b">
        <f t="shared" si="396"/>
        <v>0</v>
      </c>
      <c r="HO181" s="46" t="b">
        <f t="shared" si="397"/>
        <v>0</v>
      </c>
      <c r="HP181" s="46" t="b">
        <f t="shared" si="398"/>
        <v>0</v>
      </c>
      <c r="HQ181" s="46" t="str">
        <f t="shared" si="399"/>
        <v/>
      </c>
      <c r="HR181" s="46" t="str">
        <f t="shared" si="400"/>
        <v/>
      </c>
      <c r="HS181" s="46" t="str">
        <f t="shared" si="401"/>
        <v/>
      </c>
      <c r="HT181" s="46" t="b">
        <f t="shared" si="402"/>
        <v>0</v>
      </c>
      <c r="HU181" s="46" t="b">
        <f t="shared" si="403"/>
        <v>0</v>
      </c>
      <c r="HV181" s="46" t="b">
        <f t="shared" si="404"/>
        <v>0</v>
      </c>
      <c r="HW181" s="46" t="b">
        <f t="shared" si="405"/>
        <v>0</v>
      </c>
      <c r="HX181" s="46" t="b">
        <f t="shared" si="406"/>
        <v>0</v>
      </c>
      <c r="HY181" s="46" t="b">
        <f t="shared" si="407"/>
        <v>0</v>
      </c>
      <c r="HZ181" s="46" t="b">
        <f t="shared" si="408"/>
        <v>0</v>
      </c>
      <c r="IA181" s="46" t="str">
        <f t="shared" si="409"/>
        <v/>
      </c>
      <c r="IB181" s="46" t="str">
        <f t="shared" si="410"/>
        <v/>
      </c>
      <c r="IC181" s="46" t="str">
        <f t="shared" si="411"/>
        <v/>
      </c>
      <c r="ID181" s="46" t="str">
        <f t="shared" si="412"/>
        <v/>
      </c>
      <c r="IE181" s="46" t="b">
        <f t="shared" si="413"/>
        <v>0</v>
      </c>
      <c r="IF181" s="46" t="str">
        <f t="shared" si="414"/>
        <v/>
      </c>
      <c r="IG181" s="46" t="str">
        <f t="shared" si="415"/>
        <v/>
      </c>
      <c r="IH181" s="46" t="b">
        <f t="shared" si="416"/>
        <v>0</v>
      </c>
      <c r="II181" s="46" t="b">
        <f t="shared" si="417"/>
        <v>0</v>
      </c>
      <c r="IJ181" s="46" t="b">
        <f t="shared" si="418"/>
        <v>0</v>
      </c>
      <c r="IK181" s="46" t="str">
        <f t="shared" si="419"/>
        <v/>
      </c>
      <c r="IL181" s="46" t="str">
        <f t="shared" si="420"/>
        <v/>
      </c>
      <c r="IM181" s="46" t="b">
        <f t="shared" si="421"/>
        <v>0</v>
      </c>
      <c r="IN181" s="46" t="b">
        <f t="shared" si="422"/>
        <v>0</v>
      </c>
      <c r="IO181" s="46" t="b">
        <f t="shared" si="423"/>
        <v>0</v>
      </c>
      <c r="IP181" s="46" t="b">
        <f t="shared" si="424"/>
        <v>0</v>
      </c>
      <c r="IQ181" s="46" t="b">
        <f t="shared" si="425"/>
        <v>0</v>
      </c>
      <c r="IR181" s="46" t="b">
        <f t="shared" si="426"/>
        <v>0</v>
      </c>
      <c r="IS181" s="46" t="b">
        <f t="shared" si="427"/>
        <v>0</v>
      </c>
      <c r="IT181" s="46" t="b">
        <f t="shared" si="428"/>
        <v>0</v>
      </c>
      <c r="IU181" s="46" t="b">
        <f t="shared" si="429"/>
        <v>0</v>
      </c>
      <c r="IV181" s="46" t="b">
        <f t="shared" si="430"/>
        <v>0</v>
      </c>
      <c r="IW181" s="46" t="b">
        <f t="shared" si="431"/>
        <v>0</v>
      </c>
      <c r="IX181" s="46" t="b">
        <f t="shared" si="432"/>
        <v>0</v>
      </c>
      <c r="IY181" s="46" t="b">
        <f t="shared" si="433"/>
        <v>0</v>
      </c>
    </row>
    <row r="182" spans="2:259" x14ac:dyDescent="0.3">
      <c r="B182" s="48">
        <v>170</v>
      </c>
      <c r="C182" s="61" t="str">
        <f t="shared" si="299"/>
        <v/>
      </c>
      <c r="D182" s="53"/>
      <c r="E182" s="52"/>
      <c r="F182" s="112"/>
      <c r="G182" s="52"/>
      <c r="H182" s="53"/>
      <c r="I182" s="52"/>
      <c r="J182" s="52"/>
      <c r="K182" s="53"/>
      <c r="L182" s="55"/>
      <c r="M182" s="108"/>
      <c r="N182" s="56"/>
      <c r="O182" s="52"/>
      <c r="P182" s="52"/>
      <c r="Q182" s="52"/>
      <c r="R182" s="52"/>
      <c r="S182" s="52"/>
      <c r="T182" s="53"/>
      <c r="U182" s="52"/>
      <c r="V182" s="52"/>
      <c r="W182" s="55"/>
      <c r="X182" s="55"/>
      <c r="Y182" s="52"/>
      <c r="Z182" s="55"/>
      <c r="AA182" s="52"/>
      <c r="AB182" s="53"/>
      <c r="AC182" s="53"/>
      <c r="AD182" s="53"/>
      <c r="AE182" s="57"/>
      <c r="AF182" s="113"/>
      <c r="AG182" s="57"/>
      <c r="AH182" s="58"/>
      <c r="AI182" s="58"/>
      <c r="AJ182" s="58"/>
      <c r="AK182" s="114"/>
      <c r="AL182" s="58"/>
      <c r="AM182" s="114"/>
      <c r="AN182" s="58"/>
      <c r="AO182" s="114"/>
      <c r="AP182" s="58"/>
      <c r="AQ182" s="114"/>
      <c r="AR182" s="58"/>
      <c r="AS182" s="114"/>
      <c r="AT182" s="58"/>
      <c r="AU182" s="114"/>
      <c r="AV182" s="58"/>
      <c r="AW182" s="114"/>
      <c r="AX182" s="58"/>
      <c r="AY182" s="114"/>
      <c r="AZ182" s="58"/>
      <c r="BA182" s="114"/>
      <c r="BB182" s="58"/>
      <c r="BC182" s="114"/>
      <c r="BD182" s="58"/>
      <c r="BE182" s="58"/>
      <c r="BF182" s="58"/>
      <c r="BG182" s="59"/>
      <c r="BH182" s="58"/>
      <c r="BI182" s="114"/>
      <c r="BJ182" s="53"/>
      <c r="BK182" s="58"/>
      <c r="BL182" s="114"/>
      <c r="BM182" s="58"/>
      <c r="BN182" s="114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3"/>
      <c r="CL182" s="58"/>
      <c r="CM182" s="58"/>
      <c r="CN182" s="60"/>
      <c r="CO182" s="57"/>
      <c r="CP182" s="58"/>
      <c r="CQ182" s="60"/>
      <c r="CR182" s="57"/>
      <c r="CS182" s="58"/>
      <c r="CT182" s="59"/>
      <c r="CU182" s="58"/>
      <c r="CV182" s="59"/>
      <c r="CW182" s="58"/>
      <c r="CX182" s="59"/>
      <c r="CY182" s="58"/>
      <c r="CZ182" s="58"/>
      <c r="DA182" s="58"/>
      <c r="DB182" s="53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7"/>
      <c r="DO182" s="57"/>
      <c r="DP182" s="57"/>
      <c r="DQ182" s="76" t="str">
        <f t="shared" si="300"/>
        <v/>
      </c>
      <c r="DR182" s="53"/>
      <c r="DS182" s="46" t="b">
        <f t="shared" si="301"/>
        <v>0</v>
      </c>
      <c r="DT182" s="46" t="str">
        <f t="shared" si="302"/>
        <v/>
      </c>
      <c r="DU182" s="46" t="b">
        <f t="shared" si="303"/>
        <v>0</v>
      </c>
      <c r="DV182" s="46" t="b">
        <f t="shared" si="304"/>
        <v>0</v>
      </c>
      <c r="DW182" s="46" t="b">
        <f t="shared" si="305"/>
        <v>0</v>
      </c>
      <c r="DY182" s="46" t="b">
        <f t="shared" si="306"/>
        <v>0</v>
      </c>
      <c r="DZ182" s="46" t="b">
        <f t="shared" si="307"/>
        <v>0</v>
      </c>
      <c r="EB182" s="46" t="b">
        <f t="shared" si="308"/>
        <v>0</v>
      </c>
      <c r="EC182" s="46" t="b">
        <f t="shared" si="309"/>
        <v>0</v>
      </c>
      <c r="ED182" s="46" t="b">
        <f t="shared" si="310"/>
        <v>0</v>
      </c>
      <c r="EE182" s="46" t="b">
        <f t="shared" si="311"/>
        <v>0</v>
      </c>
      <c r="EF182" s="46" t="b">
        <f t="shared" si="312"/>
        <v>0</v>
      </c>
      <c r="EG182" s="46" t="b">
        <f t="shared" si="313"/>
        <v>0</v>
      </c>
      <c r="EH182" s="46" t="b">
        <f t="shared" si="314"/>
        <v>0</v>
      </c>
      <c r="EI182" s="46" t="b">
        <f t="shared" si="315"/>
        <v>0</v>
      </c>
      <c r="EK182" s="46" t="b">
        <f t="shared" si="316"/>
        <v>0</v>
      </c>
      <c r="EL182" s="46" t="b">
        <f t="shared" si="317"/>
        <v>0</v>
      </c>
      <c r="EM182" s="46" t="b">
        <f t="shared" si="318"/>
        <v>0</v>
      </c>
      <c r="EN182" s="46" t="b">
        <f t="shared" si="319"/>
        <v>0</v>
      </c>
      <c r="EO182" s="46" t="b">
        <f t="shared" si="320"/>
        <v>0</v>
      </c>
      <c r="EP182" s="46" t="b">
        <f t="shared" si="321"/>
        <v>0</v>
      </c>
      <c r="EQ182" s="46" t="b">
        <f t="shared" si="322"/>
        <v>0</v>
      </c>
      <c r="ER182" s="46" t="b">
        <f>OR(AA182='Tablas '!$T$4,AA182='Tablas '!$T$7,AA182='Tablas '!$T$8,AA182='Tablas '!$T$11)</f>
        <v>0</v>
      </c>
      <c r="ES182" s="46" t="str">
        <f t="shared" si="323"/>
        <v/>
      </c>
      <c r="ET182" s="46" t="str">
        <f t="shared" si="324"/>
        <v/>
      </c>
      <c r="EU182" s="46" t="str">
        <f t="shared" si="325"/>
        <v/>
      </c>
      <c r="EV182" s="46" t="b">
        <f t="shared" si="326"/>
        <v>0</v>
      </c>
      <c r="EW182" s="46" t="b">
        <f t="shared" si="327"/>
        <v>0</v>
      </c>
      <c r="EX182" s="46" t="b">
        <f t="shared" si="328"/>
        <v>0</v>
      </c>
      <c r="EY182" s="46" t="b">
        <f t="shared" si="329"/>
        <v>0</v>
      </c>
      <c r="EZ182" s="46" t="b">
        <f t="shared" si="330"/>
        <v>0</v>
      </c>
      <c r="FA182" s="46" t="b">
        <f t="shared" si="331"/>
        <v>0</v>
      </c>
      <c r="FB182" s="46" t="b">
        <f t="shared" si="332"/>
        <v>0</v>
      </c>
      <c r="FC182" s="46" t="str">
        <f t="shared" si="333"/>
        <v/>
      </c>
      <c r="FD182" s="46" t="str">
        <f t="shared" si="334"/>
        <v/>
      </c>
      <c r="FE182" s="46" t="b">
        <f t="shared" si="335"/>
        <v>0</v>
      </c>
      <c r="FF182" s="46" t="str">
        <f t="shared" si="336"/>
        <v/>
      </c>
      <c r="FG182" s="46" t="str">
        <f t="shared" si="337"/>
        <v/>
      </c>
      <c r="FH182" s="46" t="b">
        <f t="shared" si="338"/>
        <v>0</v>
      </c>
      <c r="FI182" s="46" t="str">
        <f t="shared" si="339"/>
        <v/>
      </c>
      <c r="FJ182" s="46" t="str">
        <f t="shared" si="340"/>
        <v/>
      </c>
      <c r="FK182" s="46" t="b">
        <f t="shared" si="341"/>
        <v>0</v>
      </c>
      <c r="FL182" s="46" t="str">
        <f t="shared" si="342"/>
        <v/>
      </c>
      <c r="FM182" s="46" t="str">
        <f t="shared" si="343"/>
        <v/>
      </c>
      <c r="FN182" s="46" t="b">
        <f t="shared" si="344"/>
        <v>0</v>
      </c>
      <c r="FO182" s="46" t="str">
        <f t="shared" si="345"/>
        <v/>
      </c>
      <c r="FP182" s="46" t="str">
        <f t="shared" si="346"/>
        <v/>
      </c>
      <c r="FQ182" s="46" t="b">
        <f t="shared" si="347"/>
        <v>0</v>
      </c>
      <c r="FR182" s="46" t="str">
        <f t="shared" si="348"/>
        <v/>
      </c>
      <c r="FS182" s="46" t="str">
        <f t="shared" si="349"/>
        <v/>
      </c>
      <c r="FT182" s="46" t="b">
        <f t="shared" si="350"/>
        <v>0</v>
      </c>
      <c r="FU182" s="46" t="str">
        <f t="shared" si="351"/>
        <v/>
      </c>
      <c r="FV182" s="46" t="str">
        <f t="shared" si="352"/>
        <v/>
      </c>
      <c r="FW182" s="46" t="b">
        <f t="shared" si="353"/>
        <v>0</v>
      </c>
      <c r="FX182" s="46" t="str">
        <f t="shared" si="354"/>
        <v/>
      </c>
      <c r="FY182" s="46" t="str">
        <f t="shared" si="355"/>
        <v/>
      </c>
      <c r="FZ182" s="46" t="b">
        <f t="shared" si="356"/>
        <v>0</v>
      </c>
      <c r="GA182" s="46" t="str">
        <f t="shared" si="357"/>
        <v/>
      </c>
      <c r="GB182" s="46" t="str">
        <f t="shared" si="358"/>
        <v/>
      </c>
      <c r="GC182" s="46" t="b">
        <f t="shared" si="359"/>
        <v>0</v>
      </c>
      <c r="GD182" s="46" t="str">
        <f t="shared" si="360"/>
        <v/>
      </c>
      <c r="GE182" s="46" t="str">
        <f t="shared" si="361"/>
        <v/>
      </c>
      <c r="GF182" s="46" t="b">
        <f t="shared" si="362"/>
        <v>0</v>
      </c>
      <c r="GG182" s="46" t="b">
        <f t="shared" si="363"/>
        <v>0</v>
      </c>
      <c r="GH182" s="46" t="str">
        <f t="shared" si="364"/>
        <v/>
      </c>
      <c r="GI182" s="46" t="str">
        <f t="shared" si="365"/>
        <v/>
      </c>
      <c r="GJ182" s="46" t="str">
        <f t="shared" si="366"/>
        <v/>
      </c>
      <c r="GK182" s="46" t="b">
        <f t="shared" si="367"/>
        <v>0</v>
      </c>
      <c r="GL182" s="46" t="str">
        <f t="shared" si="368"/>
        <v/>
      </c>
      <c r="GM182" s="46" t="str">
        <f t="shared" si="369"/>
        <v/>
      </c>
      <c r="GN182" s="46" t="str">
        <f t="shared" si="370"/>
        <v/>
      </c>
      <c r="GO182" s="46" t="b">
        <f t="shared" si="371"/>
        <v>0</v>
      </c>
      <c r="GP182" s="46" t="str">
        <f t="shared" si="372"/>
        <v/>
      </c>
      <c r="GQ182" s="46" t="str">
        <f t="shared" si="373"/>
        <v/>
      </c>
      <c r="GR182" s="46" t="b">
        <f t="shared" si="374"/>
        <v>0</v>
      </c>
      <c r="GS182" s="46" t="str">
        <f t="shared" si="375"/>
        <v/>
      </c>
      <c r="GT182" s="46" t="str">
        <f t="shared" si="376"/>
        <v/>
      </c>
      <c r="GU182" s="46" t="b">
        <f t="shared" si="377"/>
        <v>0</v>
      </c>
      <c r="GV182" s="46" t="b">
        <f t="shared" si="378"/>
        <v>0</v>
      </c>
      <c r="GW182" s="46" t="b">
        <f t="shared" si="379"/>
        <v>0</v>
      </c>
      <c r="GX182" s="46" t="b">
        <f t="shared" si="380"/>
        <v>0</v>
      </c>
      <c r="GY182" s="46" t="b">
        <f t="shared" si="381"/>
        <v>0</v>
      </c>
      <c r="GZ182" s="46" t="b">
        <f t="shared" si="382"/>
        <v>0</v>
      </c>
      <c r="HA182" s="46" t="b">
        <f t="shared" si="383"/>
        <v>0</v>
      </c>
      <c r="HB182" s="46" t="b">
        <f t="shared" si="384"/>
        <v>0</v>
      </c>
      <c r="HC182" s="46" t="b">
        <f t="shared" si="385"/>
        <v>0</v>
      </c>
      <c r="HD182" s="46" t="b">
        <f t="shared" si="386"/>
        <v>0</v>
      </c>
      <c r="HE182" s="46" t="b">
        <f t="shared" si="387"/>
        <v>0</v>
      </c>
      <c r="HF182" s="46" t="b">
        <f t="shared" si="388"/>
        <v>0</v>
      </c>
      <c r="HG182" s="46" t="b">
        <f t="shared" si="389"/>
        <v>0</v>
      </c>
      <c r="HH182" s="46" t="b">
        <f t="shared" si="390"/>
        <v>0</v>
      </c>
      <c r="HI182" s="46" t="b">
        <f t="shared" si="391"/>
        <v>0</v>
      </c>
      <c r="HJ182" s="46" t="b">
        <f t="shared" si="392"/>
        <v>0</v>
      </c>
      <c r="HK182" s="46" t="b">
        <f t="shared" si="393"/>
        <v>0</v>
      </c>
      <c r="HL182" s="46" t="b">
        <f t="shared" si="394"/>
        <v>0</v>
      </c>
      <c r="HM182" s="46" t="b">
        <f t="shared" si="395"/>
        <v>0</v>
      </c>
      <c r="HN182" s="46" t="b">
        <f t="shared" si="396"/>
        <v>0</v>
      </c>
      <c r="HO182" s="46" t="b">
        <f t="shared" si="397"/>
        <v>0</v>
      </c>
      <c r="HP182" s="46" t="b">
        <f t="shared" si="398"/>
        <v>0</v>
      </c>
      <c r="HQ182" s="46" t="str">
        <f t="shared" si="399"/>
        <v/>
      </c>
      <c r="HR182" s="46" t="str">
        <f t="shared" si="400"/>
        <v/>
      </c>
      <c r="HS182" s="46" t="str">
        <f t="shared" si="401"/>
        <v/>
      </c>
      <c r="HT182" s="46" t="b">
        <f t="shared" si="402"/>
        <v>0</v>
      </c>
      <c r="HU182" s="46" t="b">
        <f t="shared" si="403"/>
        <v>0</v>
      </c>
      <c r="HV182" s="46" t="b">
        <f t="shared" si="404"/>
        <v>0</v>
      </c>
      <c r="HW182" s="46" t="b">
        <f t="shared" si="405"/>
        <v>0</v>
      </c>
      <c r="HX182" s="46" t="b">
        <f t="shared" si="406"/>
        <v>0</v>
      </c>
      <c r="HY182" s="46" t="b">
        <f t="shared" si="407"/>
        <v>0</v>
      </c>
      <c r="HZ182" s="46" t="b">
        <f t="shared" si="408"/>
        <v>0</v>
      </c>
      <c r="IA182" s="46" t="str">
        <f t="shared" si="409"/>
        <v/>
      </c>
      <c r="IB182" s="46" t="str">
        <f t="shared" si="410"/>
        <v/>
      </c>
      <c r="IC182" s="46" t="str">
        <f t="shared" si="411"/>
        <v/>
      </c>
      <c r="ID182" s="46" t="str">
        <f t="shared" si="412"/>
        <v/>
      </c>
      <c r="IE182" s="46" t="b">
        <f t="shared" si="413"/>
        <v>0</v>
      </c>
      <c r="IF182" s="46" t="str">
        <f t="shared" si="414"/>
        <v/>
      </c>
      <c r="IG182" s="46" t="str">
        <f t="shared" si="415"/>
        <v/>
      </c>
      <c r="IH182" s="46" t="b">
        <f t="shared" si="416"/>
        <v>0</v>
      </c>
      <c r="II182" s="46" t="b">
        <f t="shared" si="417"/>
        <v>0</v>
      </c>
      <c r="IJ182" s="46" t="b">
        <f t="shared" si="418"/>
        <v>0</v>
      </c>
      <c r="IK182" s="46" t="str">
        <f t="shared" si="419"/>
        <v/>
      </c>
      <c r="IL182" s="46" t="str">
        <f t="shared" si="420"/>
        <v/>
      </c>
      <c r="IM182" s="46" t="b">
        <f t="shared" si="421"/>
        <v>0</v>
      </c>
      <c r="IN182" s="46" t="b">
        <f t="shared" si="422"/>
        <v>0</v>
      </c>
      <c r="IO182" s="46" t="b">
        <f t="shared" si="423"/>
        <v>0</v>
      </c>
      <c r="IP182" s="46" t="b">
        <f t="shared" si="424"/>
        <v>0</v>
      </c>
      <c r="IQ182" s="46" t="b">
        <f t="shared" si="425"/>
        <v>0</v>
      </c>
      <c r="IR182" s="46" t="b">
        <f t="shared" si="426"/>
        <v>0</v>
      </c>
      <c r="IS182" s="46" t="b">
        <f t="shared" si="427"/>
        <v>0</v>
      </c>
      <c r="IT182" s="46" t="b">
        <f t="shared" si="428"/>
        <v>0</v>
      </c>
      <c r="IU182" s="46" t="b">
        <f t="shared" si="429"/>
        <v>0</v>
      </c>
      <c r="IV182" s="46" t="b">
        <f t="shared" si="430"/>
        <v>0</v>
      </c>
      <c r="IW182" s="46" t="b">
        <f t="shared" si="431"/>
        <v>0</v>
      </c>
      <c r="IX182" s="46" t="b">
        <f t="shared" si="432"/>
        <v>0</v>
      </c>
      <c r="IY182" s="46" t="b">
        <f t="shared" si="433"/>
        <v>0</v>
      </c>
    </row>
    <row r="183" spans="2:259" x14ac:dyDescent="0.3">
      <c r="B183" s="48">
        <v>171</v>
      </c>
      <c r="C183" s="61" t="str">
        <f t="shared" si="299"/>
        <v/>
      </c>
      <c r="D183" s="53"/>
      <c r="E183" s="52"/>
      <c r="F183" s="112"/>
      <c r="G183" s="52"/>
      <c r="H183" s="53"/>
      <c r="I183" s="52"/>
      <c r="J183" s="52"/>
      <c r="K183" s="53"/>
      <c r="L183" s="55"/>
      <c r="M183" s="108"/>
      <c r="N183" s="56"/>
      <c r="O183" s="52"/>
      <c r="P183" s="52"/>
      <c r="Q183" s="52"/>
      <c r="R183" s="52"/>
      <c r="S183" s="52"/>
      <c r="T183" s="53"/>
      <c r="U183" s="52"/>
      <c r="V183" s="52"/>
      <c r="W183" s="55"/>
      <c r="X183" s="55"/>
      <c r="Y183" s="52"/>
      <c r="Z183" s="55"/>
      <c r="AA183" s="52"/>
      <c r="AB183" s="53"/>
      <c r="AC183" s="53"/>
      <c r="AD183" s="53"/>
      <c r="AE183" s="57"/>
      <c r="AF183" s="113"/>
      <c r="AG183" s="57"/>
      <c r="AH183" s="58"/>
      <c r="AI183" s="58"/>
      <c r="AJ183" s="58"/>
      <c r="AK183" s="114"/>
      <c r="AL183" s="58"/>
      <c r="AM183" s="114"/>
      <c r="AN183" s="58"/>
      <c r="AO183" s="114"/>
      <c r="AP183" s="58"/>
      <c r="AQ183" s="114"/>
      <c r="AR183" s="58"/>
      <c r="AS183" s="114"/>
      <c r="AT183" s="58"/>
      <c r="AU183" s="114"/>
      <c r="AV183" s="58"/>
      <c r="AW183" s="114"/>
      <c r="AX183" s="58"/>
      <c r="AY183" s="114"/>
      <c r="AZ183" s="58"/>
      <c r="BA183" s="114"/>
      <c r="BB183" s="58"/>
      <c r="BC183" s="114"/>
      <c r="BD183" s="58"/>
      <c r="BE183" s="58"/>
      <c r="BF183" s="58"/>
      <c r="BG183" s="59"/>
      <c r="BH183" s="58"/>
      <c r="BI183" s="114"/>
      <c r="BJ183" s="53"/>
      <c r="BK183" s="58"/>
      <c r="BL183" s="114"/>
      <c r="BM183" s="58"/>
      <c r="BN183" s="114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3"/>
      <c r="CL183" s="58"/>
      <c r="CM183" s="58"/>
      <c r="CN183" s="60"/>
      <c r="CO183" s="57"/>
      <c r="CP183" s="58"/>
      <c r="CQ183" s="60"/>
      <c r="CR183" s="57"/>
      <c r="CS183" s="58"/>
      <c r="CT183" s="59"/>
      <c r="CU183" s="58"/>
      <c r="CV183" s="59"/>
      <c r="CW183" s="58"/>
      <c r="CX183" s="59"/>
      <c r="CY183" s="58"/>
      <c r="CZ183" s="58"/>
      <c r="DA183" s="58"/>
      <c r="DB183" s="53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7"/>
      <c r="DO183" s="57"/>
      <c r="DP183" s="57"/>
      <c r="DQ183" s="76" t="str">
        <f t="shared" si="300"/>
        <v/>
      </c>
      <c r="DR183" s="53"/>
      <c r="DS183" s="46" t="b">
        <f t="shared" si="301"/>
        <v>0</v>
      </c>
      <c r="DT183" s="46" t="str">
        <f t="shared" si="302"/>
        <v/>
      </c>
      <c r="DU183" s="46" t="b">
        <f t="shared" si="303"/>
        <v>0</v>
      </c>
      <c r="DV183" s="46" t="b">
        <f t="shared" si="304"/>
        <v>0</v>
      </c>
      <c r="DW183" s="46" t="b">
        <f t="shared" si="305"/>
        <v>0</v>
      </c>
      <c r="DY183" s="46" t="b">
        <f t="shared" si="306"/>
        <v>0</v>
      </c>
      <c r="DZ183" s="46" t="b">
        <f t="shared" si="307"/>
        <v>0</v>
      </c>
      <c r="EB183" s="46" t="b">
        <f t="shared" si="308"/>
        <v>0</v>
      </c>
      <c r="EC183" s="46" t="b">
        <f t="shared" si="309"/>
        <v>0</v>
      </c>
      <c r="ED183" s="46" t="b">
        <f t="shared" si="310"/>
        <v>0</v>
      </c>
      <c r="EE183" s="46" t="b">
        <f t="shared" si="311"/>
        <v>0</v>
      </c>
      <c r="EF183" s="46" t="b">
        <f t="shared" si="312"/>
        <v>0</v>
      </c>
      <c r="EG183" s="46" t="b">
        <f t="shared" si="313"/>
        <v>0</v>
      </c>
      <c r="EH183" s="46" t="b">
        <f t="shared" si="314"/>
        <v>0</v>
      </c>
      <c r="EI183" s="46" t="b">
        <f t="shared" si="315"/>
        <v>0</v>
      </c>
      <c r="EK183" s="46" t="b">
        <f t="shared" si="316"/>
        <v>0</v>
      </c>
      <c r="EL183" s="46" t="b">
        <f t="shared" si="317"/>
        <v>0</v>
      </c>
      <c r="EM183" s="46" t="b">
        <f t="shared" si="318"/>
        <v>0</v>
      </c>
      <c r="EN183" s="46" t="b">
        <f t="shared" si="319"/>
        <v>0</v>
      </c>
      <c r="EO183" s="46" t="b">
        <f t="shared" si="320"/>
        <v>0</v>
      </c>
      <c r="EP183" s="46" t="b">
        <f t="shared" si="321"/>
        <v>0</v>
      </c>
      <c r="EQ183" s="46" t="b">
        <f t="shared" si="322"/>
        <v>0</v>
      </c>
      <c r="ER183" s="46" t="b">
        <f>OR(AA183='Tablas '!$T$4,AA183='Tablas '!$T$7,AA183='Tablas '!$T$8,AA183='Tablas '!$T$11)</f>
        <v>0</v>
      </c>
      <c r="ES183" s="46" t="str">
        <f t="shared" si="323"/>
        <v/>
      </c>
      <c r="ET183" s="46" t="str">
        <f t="shared" si="324"/>
        <v/>
      </c>
      <c r="EU183" s="46" t="str">
        <f t="shared" si="325"/>
        <v/>
      </c>
      <c r="EV183" s="46" t="b">
        <f t="shared" si="326"/>
        <v>0</v>
      </c>
      <c r="EW183" s="46" t="b">
        <f t="shared" si="327"/>
        <v>0</v>
      </c>
      <c r="EX183" s="46" t="b">
        <f t="shared" si="328"/>
        <v>0</v>
      </c>
      <c r="EY183" s="46" t="b">
        <f t="shared" si="329"/>
        <v>0</v>
      </c>
      <c r="EZ183" s="46" t="b">
        <f t="shared" si="330"/>
        <v>0</v>
      </c>
      <c r="FA183" s="46" t="b">
        <f t="shared" si="331"/>
        <v>0</v>
      </c>
      <c r="FB183" s="46" t="b">
        <f t="shared" si="332"/>
        <v>0</v>
      </c>
      <c r="FC183" s="46" t="str">
        <f t="shared" si="333"/>
        <v/>
      </c>
      <c r="FD183" s="46" t="str">
        <f t="shared" si="334"/>
        <v/>
      </c>
      <c r="FE183" s="46" t="b">
        <f t="shared" si="335"/>
        <v>0</v>
      </c>
      <c r="FF183" s="46" t="str">
        <f t="shared" si="336"/>
        <v/>
      </c>
      <c r="FG183" s="46" t="str">
        <f t="shared" si="337"/>
        <v/>
      </c>
      <c r="FH183" s="46" t="b">
        <f t="shared" si="338"/>
        <v>0</v>
      </c>
      <c r="FI183" s="46" t="str">
        <f t="shared" si="339"/>
        <v/>
      </c>
      <c r="FJ183" s="46" t="str">
        <f t="shared" si="340"/>
        <v/>
      </c>
      <c r="FK183" s="46" t="b">
        <f t="shared" si="341"/>
        <v>0</v>
      </c>
      <c r="FL183" s="46" t="str">
        <f t="shared" si="342"/>
        <v/>
      </c>
      <c r="FM183" s="46" t="str">
        <f t="shared" si="343"/>
        <v/>
      </c>
      <c r="FN183" s="46" t="b">
        <f t="shared" si="344"/>
        <v>0</v>
      </c>
      <c r="FO183" s="46" t="str">
        <f t="shared" si="345"/>
        <v/>
      </c>
      <c r="FP183" s="46" t="str">
        <f t="shared" si="346"/>
        <v/>
      </c>
      <c r="FQ183" s="46" t="b">
        <f t="shared" si="347"/>
        <v>0</v>
      </c>
      <c r="FR183" s="46" t="str">
        <f t="shared" si="348"/>
        <v/>
      </c>
      <c r="FS183" s="46" t="str">
        <f t="shared" si="349"/>
        <v/>
      </c>
      <c r="FT183" s="46" t="b">
        <f t="shared" si="350"/>
        <v>0</v>
      </c>
      <c r="FU183" s="46" t="str">
        <f t="shared" si="351"/>
        <v/>
      </c>
      <c r="FV183" s="46" t="str">
        <f t="shared" si="352"/>
        <v/>
      </c>
      <c r="FW183" s="46" t="b">
        <f t="shared" si="353"/>
        <v>0</v>
      </c>
      <c r="FX183" s="46" t="str">
        <f t="shared" si="354"/>
        <v/>
      </c>
      <c r="FY183" s="46" t="str">
        <f t="shared" si="355"/>
        <v/>
      </c>
      <c r="FZ183" s="46" t="b">
        <f t="shared" si="356"/>
        <v>0</v>
      </c>
      <c r="GA183" s="46" t="str">
        <f t="shared" si="357"/>
        <v/>
      </c>
      <c r="GB183" s="46" t="str">
        <f t="shared" si="358"/>
        <v/>
      </c>
      <c r="GC183" s="46" t="b">
        <f t="shared" si="359"/>
        <v>0</v>
      </c>
      <c r="GD183" s="46" t="str">
        <f t="shared" si="360"/>
        <v/>
      </c>
      <c r="GE183" s="46" t="str">
        <f t="shared" si="361"/>
        <v/>
      </c>
      <c r="GF183" s="46" t="b">
        <f t="shared" si="362"/>
        <v>0</v>
      </c>
      <c r="GG183" s="46" t="b">
        <f t="shared" si="363"/>
        <v>0</v>
      </c>
      <c r="GH183" s="46" t="str">
        <f t="shared" si="364"/>
        <v/>
      </c>
      <c r="GI183" s="46" t="str">
        <f t="shared" si="365"/>
        <v/>
      </c>
      <c r="GJ183" s="46" t="str">
        <f t="shared" si="366"/>
        <v/>
      </c>
      <c r="GK183" s="46" t="b">
        <f t="shared" si="367"/>
        <v>0</v>
      </c>
      <c r="GL183" s="46" t="str">
        <f t="shared" si="368"/>
        <v/>
      </c>
      <c r="GM183" s="46" t="str">
        <f t="shared" si="369"/>
        <v/>
      </c>
      <c r="GN183" s="46" t="str">
        <f t="shared" si="370"/>
        <v/>
      </c>
      <c r="GO183" s="46" t="b">
        <f t="shared" si="371"/>
        <v>0</v>
      </c>
      <c r="GP183" s="46" t="str">
        <f t="shared" si="372"/>
        <v/>
      </c>
      <c r="GQ183" s="46" t="str">
        <f t="shared" si="373"/>
        <v/>
      </c>
      <c r="GR183" s="46" t="b">
        <f t="shared" si="374"/>
        <v>0</v>
      </c>
      <c r="GS183" s="46" t="str">
        <f t="shared" si="375"/>
        <v/>
      </c>
      <c r="GT183" s="46" t="str">
        <f t="shared" si="376"/>
        <v/>
      </c>
      <c r="GU183" s="46" t="b">
        <f t="shared" si="377"/>
        <v>0</v>
      </c>
      <c r="GV183" s="46" t="b">
        <f t="shared" si="378"/>
        <v>0</v>
      </c>
      <c r="GW183" s="46" t="b">
        <f t="shared" si="379"/>
        <v>0</v>
      </c>
      <c r="GX183" s="46" t="b">
        <f t="shared" si="380"/>
        <v>0</v>
      </c>
      <c r="GY183" s="46" t="b">
        <f t="shared" si="381"/>
        <v>0</v>
      </c>
      <c r="GZ183" s="46" t="b">
        <f t="shared" si="382"/>
        <v>0</v>
      </c>
      <c r="HA183" s="46" t="b">
        <f t="shared" si="383"/>
        <v>0</v>
      </c>
      <c r="HB183" s="46" t="b">
        <f t="shared" si="384"/>
        <v>0</v>
      </c>
      <c r="HC183" s="46" t="b">
        <f t="shared" si="385"/>
        <v>0</v>
      </c>
      <c r="HD183" s="46" t="b">
        <f t="shared" si="386"/>
        <v>0</v>
      </c>
      <c r="HE183" s="46" t="b">
        <f t="shared" si="387"/>
        <v>0</v>
      </c>
      <c r="HF183" s="46" t="b">
        <f t="shared" si="388"/>
        <v>0</v>
      </c>
      <c r="HG183" s="46" t="b">
        <f t="shared" si="389"/>
        <v>0</v>
      </c>
      <c r="HH183" s="46" t="b">
        <f t="shared" si="390"/>
        <v>0</v>
      </c>
      <c r="HI183" s="46" t="b">
        <f t="shared" si="391"/>
        <v>0</v>
      </c>
      <c r="HJ183" s="46" t="b">
        <f t="shared" si="392"/>
        <v>0</v>
      </c>
      <c r="HK183" s="46" t="b">
        <f t="shared" si="393"/>
        <v>0</v>
      </c>
      <c r="HL183" s="46" t="b">
        <f t="shared" si="394"/>
        <v>0</v>
      </c>
      <c r="HM183" s="46" t="b">
        <f t="shared" si="395"/>
        <v>0</v>
      </c>
      <c r="HN183" s="46" t="b">
        <f t="shared" si="396"/>
        <v>0</v>
      </c>
      <c r="HO183" s="46" t="b">
        <f t="shared" si="397"/>
        <v>0</v>
      </c>
      <c r="HP183" s="46" t="b">
        <f t="shared" si="398"/>
        <v>0</v>
      </c>
      <c r="HQ183" s="46" t="str">
        <f t="shared" si="399"/>
        <v/>
      </c>
      <c r="HR183" s="46" t="str">
        <f t="shared" si="400"/>
        <v/>
      </c>
      <c r="HS183" s="46" t="str">
        <f t="shared" si="401"/>
        <v/>
      </c>
      <c r="HT183" s="46" t="b">
        <f t="shared" si="402"/>
        <v>0</v>
      </c>
      <c r="HU183" s="46" t="b">
        <f t="shared" si="403"/>
        <v>0</v>
      </c>
      <c r="HV183" s="46" t="b">
        <f t="shared" si="404"/>
        <v>0</v>
      </c>
      <c r="HW183" s="46" t="b">
        <f t="shared" si="405"/>
        <v>0</v>
      </c>
      <c r="HX183" s="46" t="b">
        <f t="shared" si="406"/>
        <v>0</v>
      </c>
      <c r="HY183" s="46" t="b">
        <f t="shared" si="407"/>
        <v>0</v>
      </c>
      <c r="HZ183" s="46" t="b">
        <f t="shared" si="408"/>
        <v>0</v>
      </c>
      <c r="IA183" s="46" t="str">
        <f t="shared" si="409"/>
        <v/>
      </c>
      <c r="IB183" s="46" t="str">
        <f t="shared" si="410"/>
        <v/>
      </c>
      <c r="IC183" s="46" t="str">
        <f t="shared" si="411"/>
        <v/>
      </c>
      <c r="ID183" s="46" t="str">
        <f t="shared" si="412"/>
        <v/>
      </c>
      <c r="IE183" s="46" t="b">
        <f t="shared" si="413"/>
        <v>0</v>
      </c>
      <c r="IF183" s="46" t="str">
        <f t="shared" si="414"/>
        <v/>
      </c>
      <c r="IG183" s="46" t="str">
        <f t="shared" si="415"/>
        <v/>
      </c>
      <c r="IH183" s="46" t="b">
        <f t="shared" si="416"/>
        <v>0</v>
      </c>
      <c r="II183" s="46" t="b">
        <f t="shared" si="417"/>
        <v>0</v>
      </c>
      <c r="IJ183" s="46" t="b">
        <f t="shared" si="418"/>
        <v>0</v>
      </c>
      <c r="IK183" s="46" t="str">
        <f t="shared" si="419"/>
        <v/>
      </c>
      <c r="IL183" s="46" t="str">
        <f t="shared" si="420"/>
        <v/>
      </c>
      <c r="IM183" s="46" t="b">
        <f t="shared" si="421"/>
        <v>0</v>
      </c>
      <c r="IN183" s="46" t="b">
        <f t="shared" si="422"/>
        <v>0</v>
      </c>
      <c r="IO183" s="46" t="b">
        <f t="shared" si="423"/>
        <v>0</v>
      </c>
      <c r="IP183" s="46" t="b">
        <f t="shared" si="424"/>
        <v>0</v>
      </c>
      <c r="IQ183" s="46" t="b">
        <f t="shared" si="425"/>
        <v>0</v>
      </c>
      <c r="IR183" s="46" t="b">
        <f t="shared" si="426"/>
        <v>0</v>
      </c>
      <c r="IS183" s="46" t="b">
        <f t="shared" si="427"/>
        <v>0</v>
      </c>
      <c r="IT183" s="46" t="b">
        <f t="shared" si="428"/>
        <v>0</v>
      </c>
      <c r="IU183" s="46" t="b">
        <f t="shared" si="429"/>
        <v>0</v>
      </c>
      <c r="IV183" s="46" t="b">
        <f t="shared" si="430"/>
        <v>0</v>
      </c>
      <c r="IW183" s="46" t="b">
        <f t="shared" si="431"/>
        <v>0</v>
      </c>
      <c r="IX183" s="46" t="b">
        <f t="shared" si="432"/>
        <v>0</v>
      </c>
      <c r="IY183" s="46" t="b">
        <f t="shared" si="433"/>
        <v>0</v>
      </c>
    </row>
    <row r="184" spans="2:259" x14ac:dyDescent="0.3">
      <c r="B184" s="48">
        <v>172</v>
      </c>
      <c r="C184" s="61" t="str">
        <f t="shared" si="299"/>
        <v/>
      </c>
      <c r="D184" s="53"/>
      <c r="E184" s="52"/>
      <c r="F184" s="112"/>
      <c r="G184" s="52"/>
      <c r="H184" s="53"/>
      <c r="I184" s="52"/>
      <c r="J184" s="52"/>
      <c r="K184" s="53"/>
      <c r="L184" s="55"/>
      <c r="M184" s="108"/>
      <c r="N184" s="56"/>
      <c r="O184" s="52"/>
      <c r="P184" s="52"/>
      <c r="Q184" s="52"/>
      <c r="R184" s="52"/>
      <c r="S184" s="52"/>
      <c r="T184" s="53"/>
      <c r="U184" s="52"/>
      <c r="V184" s="52"/>
      <c r="W184" s="55"/>
      <c r="X184" s="55"/>
      <c r="Y184" s="52"/>
      <c r="Z184" s="55"/>
      <c r="AA184" s="52"/>
      <c r="AB184" s="53"/>
      <c r="AC184" s="53"/>
      <c r="AD184" s="53"/>
      <c r="AE184" s="57"/>
      <c r="AF184" s="113"/>
      <c r="AG184" s="57"/>
      <c r="AH184" s="58"/>
      <c r="AI184" s="58"/>
      <c r="AJ184" s="58"/>
      <c r="AK184" s="114"/>
      <c r="AL184" s="58"/>
      <c r="AM184" s="114"/>
      <c r="AN184" s="58"/>
      <c r="AO184" s="114"/>
      <c r="AP184" s="58"/>
      <c r="AQ184" s="114"/>
      <c r="AR184" s="58"/>
      <c r="AS184" s="114"/>
      <c r="AT184" s="58"/>
      <c r="AU184" s="114"/>
      <c r="AV184" s="58"/>
      <c r="AW184" s="114"/>
      <c r="AX184" s="58"/>
      <c r="AY184" s="114"/>
      <c r="AZ184" s="58"/>
      <c r="BA184" s="114"/>
      <c r="BB184" s="58"/>
      <c r="BC184" s="114"/>
      <c r="BD184" s="58"/>
      <c r="BE184" s="58"/>
      <c r="BF184" s="58"/>
      <c r="BG184" s="59"/>
      <c r="BH184" s="58"/>
      <c r="BI184" s="114"/>
      <c r="BJ184" s="53"/>
      <c r="BK184" s="58"/>
      <c r="BL184" s="114"/>
      <c r="BM184" s="58"/>
      <c r="BN184" s="114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3"/>
      <c r="CL184" s="58"/>
      <c r="CM184" s="58"/>
      <c r="CN184" s="60"/>
      <c r="CO184" s="57"/>
      <c r="CP184" s="58"/>
      <c r="CQ184" s="60"/>
      <c r="CR184" s="57"/>
      <c r="CS184" s="58"/>
      <c r="CT184" s="59"/>
      <c r="CU184" s="58"/>
      <c r="CV184" s="59"/>
      <c r="CW184" s="58"/>
      <c r="CX184" s="59"/>
      <c r="CY184" s="58"/>
      <c r="CZ184" s="58"/>
      <c r="DA184" s="58"/>
      <c r="DB184" s="53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7"/>
      <c r="DO184" s="57"/>
      <c r="DP184" s="57"/>
      <c r="DQ184" s="76" t="str">
        <f t="shared" si="300"/>
        <v/>
      </c>
      <c r="DR184" s="53"/>
      <c r="DS184" s="46" t="b">
        <f t="shared" si="301"/>
        <v>0</v>
      </c>
      <c r="DT184" s="46" t="str">
        <f t="shared" si="302"/>
        <v/>
      </c>
      <c r="DU184" s="46" t="b">
        <f t="shared" si="303"/>
        <v>0</v>
      </c>
      <c r="DV184" s="46" t="b">
        <f t="shared" si="304"/>
        <v>0</v>
      </c>
      <c r="DW184" s="46" t="b">
        <f t="shared" si="305"/>
        <v>0</v>
      </c>
      <c r="DY184" s="46" t="b">
        <f t="shared" si="306"/>
        <v>0</v>
      </c>
      <c r="DZ184" s="46" t="b">
        <f t="shared" si="307"/>
        <v>0</v>
      </c>
      <c r="EB184" s="46" t="b">
        <f t="shared" si="308"/>
        <v>0</v>
      </c>
      <c r="EC184" s="46" t="b">
        <f t="shared" si="309"/>
        <v>0</v>
      </c>
      <c r="ED184" s="46" t="b">
        <f t="shared" si="310"/>
        <v>0</v>
      </c>
      <c r="EE184" s="46" t="b">
        <f t="shared" si="311"/>
        <v>0</v>
      </c>
      <c r="EF184" s="46" t="b">
        <f t="shared" si="312"/>
        <v>0</v>
      </c>
      <c r="EG184" s="46" t="b">
        <f t="shared" si="313"/>
        <v>0</v>
      </c>
      <c r="EH184" s="46" t="b">
        <f t="shared" si="314"/>
        <v>0</v>
      </c>
      <c r="EI184" s="46" t="b">
        <f t="shared" si="315"/>
        <v>0</v>
      </c>
      <c r="EK184" s="46" t="b">
        <f t="shared" si="316"/>
        <v>0</v>
      </c>
      <c r="EL184" s="46" t="b">
        <f t="shared" si="317"/>
        <v>0</v>
      </c>
      <c r="EM184" s="46" t="b">
        <f t="shared" si="318"/>
        <v>0</v>
      </c>
      <c r="EN184" s="46" t="b">
        <f t="shared" si="319"/>
        <v>0</v>
      </c>
      <c r="EO184" s="46" t="b">
        <f t="shared" si="320"/>
        <v>0</v>
      </c>
      <c r="EP184" s="46" t="b">
        <f t="shared" si="321"/>
        <v>0</v>
      </c>
      <c r="EQ184" s="46" t="b">
        <f t="shared" si="322"/>
        <v>0</v>
      </c>
      <c r="ER184" s="46" t="b">
        <f>OR(AA184='Tablas '!$T$4,AA184='Tablas '!$T$7,AA184='Tablas '!$T$8,AA184='Tablas '!$T$11)</f>
        <v>0</v>
      </c>
      <c r="ES184" s="46" t="str">
        <f t="shared" si="323"/>
        <v/>
      </c>
      <c r="ET184" s="46" t="str">
        <f t="shared" si="324"/>
        <v/>
      </c>
      <c r="EU184" s="46" t="str">
        <f t="shared" si="325"/>
        <v/>
      </c>
      <c r="EV184" s="46" t="b">
        <f t="shared" si="326"/>
        <v>0</v>
      </c>
      <c r="EW184" s="46" t="b">
        <f t="shared" si="327"/>
        <v>0</v>
      </c>
      <c r="EX184" s="46" t="b">
        <f t="shared" si="328"/>
        <v>0</v>
      </c>
      <c r="EY184" s="46" t="b">
        <f t="shared" si="329"/>
        <v>0</v>
      </c>
      <c r="EZ184" s="46" t="b">
        <f t="shared" si="330"/>
        <v>0</v>
      </c>
      <c r="FA184" s="46" t="b">
        <f t="shared" si="331"/>
        <v>0</v>
      </c>
      <c r="FB184" s="46" t="b">
        <f t="shared" si="332"/>
        <v>0</v>
      </c>
      <c r="FC184" s="46" t="str">
        <f t="shared" si="333"/>
        <v/>
      </c>
      <c r="FD184" s="46" t="str">
        <f t="shared" si="334"/>
        <v/>
      </c>
      <c r="FE184" s="46" t="b">
        <f t="shared" si="335"/>
        <v>0</v>
      </c>
      <c r="FF184" s="46" t="str">
        <f t="shared" si="336"/>
        <v/>
      </c>
      <c r="FG184" s="46" t="str">
        <f t="shared" si="337"/>
        <v/>
      </c>
      <c r="FH184" s="46" t="b">
        <f t="shared" si="338"/>
        <v>0</v>
      </c>
      <c r="FI184" s="46" t="str">
        <f t="shared" si="339"/>
        <v/>
      </c>
      <c r="FJ184" s="46" t="str">
        <f t="shared" si="340"/>
        <v/>
      </c>
      <c r="FK184" s="46" t="b">
        <f t="shared" si="341"/>
        <v>0</v>
      </c>
      <c r="FL184" s="46" t="str">
        <f t="shared" si="342"/>
        <v/>
      </c>
      <c r="FM184" s="46" t="str">
        <f t="shared" si="343"/>
        <v/>
      </c>
      <c r="FN184" s="46" t="b">
        <f t="shared" si="344"/>
        <v>0</v>
      </c>
      <c r="FO184" s="46" t="str">
        <f t="shared" si="345"/>
        <v/>
      </c>
      <c r="FP184" s="46" t="str">
        <f t="shared" si="346"/>
        <v/>
      </c>
      <c r="FQ184" s="46" t="b">
        <f t="shared" si="347"/>
        <v>0</v>
      </c>
      <c r="FR184" s="46" t="str">
        <f t="shared" si="348"/>
        <v/>
      </c>
      <c r="FS184" s="46" t="str">
        <f t="shared" si="349"/>
        <v/>
      </c>
      <c r="FT184" s="46" t="b">
        <f t="shared" si="350"/>
        <v>0</v>
      </c>
      <c r="FU184" s="46" t="str">
        <f t="shared" si="351"/>
        <v/>
      </c>
      <c r="FV184" s="46" t="str">
        <f t="shared" si="352"/>
        <v/>
      </c>
      <c r="FW184" s="46" t="b">
        <f t="shared" si="353"/>
        <v>0</v>
      </c>
      <c r="FX184" s="46" t="str">
        <f t="shared" si="354"/>
        <v/>
      </c>
      <c r="FY184" s="46" t="str">
        <f t="shared" si="355"/>
        <v/>
      </c>
      <c r="FZ184" s="46" t="b">
        <f t="shared" si="356"/>
        <v>0</v>
      </c>
      <c r="GA184" s="46" t="str">
        <f t="shared" si="357"/>
        <v/>
      </c>
      <c r="GB184" s="46" t="str">
        <f t="shared" si="358"/>
        <v/>
      </c>
      <c r="GC184" s="46" t="b">
        <f t="shared" si="359"/>
        <v>0</v>
      </c>
      <c r="GD184" s="46" t="str">
        <f t="shared" si="360"/>
        <v/>
      </c>
      <c r="GE184" s="46" t="str">
        <f t="shared" si="361"/>
        <v/>
      </c>
      <c r="GF184" s="46" t="b">
        <f t="shared" si="362"/>
        <v>0</v>
      </c>
      <c r="GG184" s="46" t="b">
        <f t="shared" si="363"/>
        <v>0</v>
      </c>
      <c r="GH184" s="46" t="str">
        <f t="shared" si="364"/>
        <v/>
      </c>
      <c r="GI184" s="46" t="str">
        <f t="shared" si="365"/>
        <v/>
      </c>
      <c r="GJ184" s="46" t="str">
        <f t="shared" si="366"/>
        <v/>
      </c>
      <c r="GK184" s="46" t="b">
        <f t="shared" si="367"/>
        <v>0</v>
      </c>
      <c r="GL184" s="46" t="str">
        <f t="shared" si="368"/>
        <v/>
      </c>
      <c r="GM184" s="46" t="str">
        <f t="shared" si="369"/>
        <v/>
      </c>
      <c r="GN184" s="46" t="str">
        <f t="shared" si="370"/>
        <v/>
      </c>
      <c r="GO184" s="46" t="b">
        <f t="shared" si="371"/>
        <v>0</v>
      </c>
      <c r="GP184" s="46" t="str">
        <f t="shared" si="372"/>
        <v/>
      </c>
      <c r="GQ184" s="46" t="str">
        <f t="shared" si="373"/>
        <v/>
      </c>
      <c r="GR184" s="46" t="b">
        <f t="shared" si="374"/>
        <v>0</v>
      </c>
      <c r="GS184" s="46" t="str">
        <f t="shared" si="375"/>
        <v/>
      </c>
      <c r="GT184" s="46" t="str">
        <f t="shared" si="376"/>
        <v/>
      </c>
      <c r="GU184" s="46" t="b">
        <f t="shared" si="377"/>
        <v>0</v>
      </c>
      <c r="GV184" s="46" t="b">
        <f t="shared" si="378"/>
        <v>0</v>
      </c>
      <c r="GW184" s="46" t="b">
        <f t="shared" si="379"/>
        <v>0</v>
      </c>
      <c r="GX184" s="46" t="b">
        <f t="shared" si="380"/>
        <v>0</v>
      </c>
      <c r="GY184" s="46" t="b">
        <f t="shared" si="381"/>
        <v>0</v>
      </c>
      <c r="GZ184" s="46" t="b">
        <f t="shared" si="382"/>
        <v>0</v>
      </c>
      <c r="HA184" s="46" t="b">
        <f t="shared" si="383"/>
        <v>0</v>
      </c>
      <c r="HB184" s="46" t="b">
        <f t="shared" si="384"/>
        <v>0</v>
      </c>
      <c r="HC184" s="46" t="b">
        <f t="shared" si="385"/>
        <v>0</v>
      </c>
      <c r="HD184" s="46" t="b">
        <f t="shared" si="386"/>
        <v>0</v>
      </c>
      <c r="HE184" s="46" t="b">
        <f t="shared" si="387"/>
        <v>0</v>
      </c>
      <c r="HF184" s="46" t="b">
        <f t="shared" si="388"/>
        <v>0</v>
      </c>
      <c r="HG184" s="46" t="b">
        <f t="shared" si="389"/>
        <v>0</v>
      </c>
      <c r="HH184" s="46" t="b">
        <f t="shared" si="390"/>
        <v>0</v>
      </c>
      <c r="HI184" s="46" t="b">
        <f t="shared" si="391"/>
        <v>0</v>
      </c>
      <c r="HJ184" s="46" t="b">
        <f t="shared" si="392"/>
        <v>0</v>
      </c>
      <c r="HK184" s="46" t="b">
        <f t="shared" si="393"/>
        <v>0</v>
      </c>
      <c r="HL184" s="46" t="b">
        <f t="shared" si="394"/>
        <v>0</v>
      </c>
      <c r="HM184" s="46" t="b">
        <f t="shared" si="395"/>
        <v>0</v>
      </c>
      <c r="HN184" s="46" t="b">
        <f t="shared" si="396"/>
        <v>0</v>
      </c>
      <c r="HO184" s="46" t="b">
        <f t="shared" si="397"/>
        <v>0</v>
      </c>
      <c r="HP184" s="46" t="b">
        <f t="shared" si="398"/>
        <v>0</v>
      </c>
      <c r="HQ184" s="46" t="str">
        <f t="shared" si="399"/>
        <v/>
      </c>
      <c r="HR184" s="46" t="str">
        <f t="shared" si="400"/>
        <v/>
      </c>
      <c r="HS184" s="46" t="str">
        <f t="shared" si="401"/>
        <v/>
      </c>
      <c r="HT184" s="46" t="b">
        <f t="shared" si="402"/>
        <v>0</v>
      </c>
      <c r="HU184" s="46" t="b">
        <f t="shared" si="403"/>
        <v>0</v>
      </c>
      <c r="HV184" s="46" t="b">
        <f t="shared" si="404"/>
        <v>0</v>
      </c>
      <c r="HW184" s="46" t="b">
        <f t="shared" si="405"/>
        <v>0</v>
      </c>
      <c r="HX184" s="46" t="b">
        <f t="shared" si="406"/>
        <v>0</v>
      </c>
      <c r="HY184" s="46" t="b">
        <f t="shared" si="407"/>
        <v>0</v>
      </c>
      <c r="HZ184" s="46" t="b">
        <f t="shared" si="408"/>
        <v>0</v>
      </c>
      <c r="IA184" s="46" t="str">
        <f t="shared" si="409"/>
        <v/>
      </c>
      <c r="IB184" s="46" t="str">
        <f t="shared" si="410"/>
        <v/>
      </c>
      <c r="IC184" s="46" t="str">
        <f t="shared" si="411"/>
        <v/>
      </c>
      <c r="ID184" s="46" t="str">
        <f t="shared" si="412"/>
        <v/>
      </c>
      <c r="IE184" s="46" t="b">
        <f t="shared" si="413"/>
        <v>0</v>
      </c>
      <c r="IF184" s="46" t="str">
        <f t="shared" si="414"/>
        <v/>
      </c>
      <c r="IG184" s="46" t="str">
        <f t="shared" si="415"/>
        <v/>
      </c>
      <c r="IH184" s="46" t="b">
        <f t="shared" si="416"/>
        <v>0</v>
      </c>
      <c r="II184" s="46" t="b">
        <f t="shared" si="417"/>
        <v>0</v>
      </c>
      <c r="IJ184" s="46" t="b">
        <f t="shared" si="418"/>
        <v>0</v>
      </c>
      <c r="IK184" s="46" t="str">
        <f t="shared" si="419"/>
        <v/>
      </c>
      <c r="IL184" s="46" t="str">
        <f t="shared" si="420"/>
        <v/>
      </c>
      <c r="IM184" s="46" t="b">
        <f t="shared" si="421"/>
        <v>0</v>
      </c>
      <c r="IN184" s="46" t="b">
        <f t="shared" si="422"/>
        <v>0</v>
      </c>
      <c r="IO184" s="46" t="b">
        <f t="shared" si="423"/>
        <v>0</v>
      </c>
      <c r="IP184" s="46" t="b">
        <f t="shared" si="424"/>
        <v>0</v>
      </c>
      <c r="IQ184" s="46" t="b">
        <f t="shared" si="425"/>
        <v>0</v>
      </c>
      <c r="IR184" s="46" t="b">
        <f t="shared" si="426"/>
        <v>0</v>
      </c>
      <c r="IS184" s="46" t="b">
        <f t="shared" si="427"/>
        <v>0</v>
      </c>
      <c r="IT184" s="46" t="b">
        <f t="shared" si="428"/>
        <v>0</v>
      </c>
      <c r="IU184" s="46" t="b">
        <f t="shared" si="429"/>
        <v>0</v>
      </c>
      <c r="IV184" s="46" t="b">
        <f t="shared" si="430"/>
        <v>0</v>
      </c>
      <c r="IW184" s="46" t="b">
        <f t="shared" si="431"/>
        <v>0</v>
      </c>
      <c r="IX184" s="46" t="b">
        <f t="shared" si="432"/>
        <v>0</v>
      </c>
      <c r="IY184" s="46" t="b">
        <f t="shared" si="433"/>
        <v>0</v>
      </c>
    </row>
    <row r="185" spans="2:259" x14ac:dyDescent="0.3">
      <c r="B185" s="48">
        <v>173</v>
      </c>
      <c r="C185" s="61" t="str">
        <f t="shared" si="299"/>
        <v/>
      </c>
      <c r="D185" s="53"/>
      <c r="E185" s="52"/>
      <c r="F185" s="112"/>
      <c r="G185" s="52"/>
      <c r="H185" s="53"/>
      <c r="I185" s="52"/>
      <c r="J185" s="52"/>
      <c r="K185" s="53"/>
      <c r="L185" s="55"/>
      <c r="M185" s="108"/>
      <c r="N185" s="56"/>
      <c r="O185" s="52"/>
      <c r="P185" s="52"/>
      <c r="Q185" s="52"/>
      <c r="R185" s="52"/>
      <c r="S185" s="52"/>
      <c r="T185" s="53"/>
      <c r="U185" s="52"/>
      <c r="V185" s="52"/>
      <c r="W185" s="55"/>
      <c r="X185" s="55"/>
      <c r="Y185" s="52"/>
      <c r="Z185" s="55"/>
      <c r="AA185" s="52"/>
      <c r="AB185" s="53"/>
      <c r="AC185" s="53"/>
      <c r="AD185" s="53"/>
      <c r="AE185" s="57"/>
      <c r="AF185" s="113"/>
      <c r="AG185" s="57"/>
      <c r="AH185" s="58"/>
      <c r="AI185" s="58"/>
      <c r="AJ185" s="58"/>
      <c r="AK185" s="114"/>
      <c r="AL185" s="58"/>
      <c r="AM185" s="114"/>
      <c r="AN185" s="58"/>
      <c r="AO185" s="114"/>
      <c r="AP185" s="58"/>
      <c r="AQ185" s="114"/>
      <c r="AR185" s="58"/>
      <c r="AS185" s="114"/>
      <c r="AT185" s="58"/>
      <c r="AU185" s="114"/>
      <c r="AV185" s="58"/>
      <c r="AW185" s="114"/>
      <c r="AX185" s="58"/>
      <c r="AY185" s="114"/>
      <c r="AZ185" s="58"/>
      <c r="BA185" s="114"/>
      <c r="BB185" s="58"/>
      <c r="BC185" s="114"/>
      <c r="BD185" s="58"/>
      <c r="BE185" s="58"/>
      <c r="BF185" s="58"/>
      <c r="BG185" s="59"/>
      <c r="BH185" s="58"/>
      <c r="BI185" s="114"/>
      <c r="BJ185" s="53"/>
      <c r="BK185" s="58"/>
      <c r="BL185" s="114"/>
      <c r="BM185" s="58"/>
      <c r="BN185" s="114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3"/>
      <c r="CL185" s="58"/>
      <c r="CM185" s="58"/>
      <c r="CN185" s="60"/>
      <c r="CO185" s="57"/>
      <c r="CP185" s="58"/>
      <c r="CQ185" s="60"/>
      <c r="CR185" s="57"/>
      <c r="CS185" s="58"/>
      <c r="CT185" s="59"/>
      <c r="CU185" s="58"/>
      <c r="CV185" s="59"/>
      <c r="CW185" s="58"/>
      <c r="CX185" s="59"/>
      <c r="CY185" s="58"/>
      <c r="CZ185" s="58"/>
      <c r="DA185" s="58"/>
      <c r="DB185" s="53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7"/>
      <c r="DO185" s="57"/>
      <c r="DP185" s="57"/>
      <c r="DQ185" s="76" t="str">
        <f t="shared" si="300"/>
        <v/>
      </c>
      <c r="DR185" s="53"/>
      <c r="DS185" s="46" t="b">
        <f t="shared" si="301"/>
        <v>0</v>
      </c>
      <c r="DT185" s="46" t="str">
        <f t="shared" si="302"/>
        <v/>
      </c>
      <c r="DU185" s="46" t="b">
        <f t="shared" si="303"/>
        <v>0</v>
      </c>
      <c r="DV185" s="46" t="b">
        <f t="shared" si="304"/>
        <v>0</v>
      </c>
      <c r="DW185" s="46" t="b">
        <f t="shared" si="305"/>
        <v>0</v>
      </c>
      <c r="DY185" s="46" t="b">
        <f t="shared" si="306"/>
        <v>0</v>
      </c>
      <c r="DZ185" s="46" t="b">
        <f t="shared" si="307"/>
        <v>0</v>
      </c>
      <c r="EB185" s="46" t="b">
        <f t="shared" si="308"/>
        <v>0</v>
      </c>
      <c r="EC185" s="46" t="b">
        <f t="shared" si="309"/>
        <v>0</v>
      </c>
      <c r="ED185" s="46" t="b">
        <f t="shared" si="310"/>
        <v>0</v>
      </c>
      <c r="EE185" s="46" t="b">
        <f t="shared" si="311"/>
        <v>0</v>
      </c>
      <c r="EF185" s="46" t="b">
        <f t="shared" si="312"/>
        <v>0</v>
      </c>
      <c r="EG185" s="46" t="b">
        <f t="shared" si="313"/>
        <v>0</v>
      </c>
      <c r="EH185" s="46" t="b">
        <f t="shared" si="314"/>
        <v>0</v>
      </c>
      <c r="EI185" s="46" t="b">
        <f t="shared" si="315"/>
        <v>0</v>
      </c>
      <c r="EK185" s="46" t="b">
        <f t="shared" si="316"/>
        <v>0</v>
      </c>
      <c r="EL185" s="46" t="b">
        <f t="shared" si="317"/>
        <v>0</v>
      </c>
      <c r="EM185" s="46" t="b">
        <f t="shared" si="318"/>
        <v>0</v>
      </c>
      <c r="EN185" s="46" t="b">
        <f t="shared" si="319"/>
        <v>0</v>
      </c>
      <c r="EO185" s="46" t="b">
        <f t="shared" si="320"/>
        <v>0</v>
      </c>
      <c r="EP185" s="46" t="b">
        <f t="shared" si="321"/>
        <v>0</v>
      </c>
      <c r="EQ185" s="46" t="b">
        <f t="shared" si="322"/>
        <v>0</v>
      </c>
      <c r="ER185" s="46" t="b">
        <f>OR(AA185='Tablas '!$T$4,AA185='Tablas '!$T$7,AA185='Tablas '!$T$8,AA185='Tablas '!$T$11)</f>
        <v>0</v>
      </c>
      <c r="ES185" s="46" t="str">
        <f t="shared" si="323"/>
        <v/>
      </c>
      <c r="ET185" s="46" t="str">
        <f t="shared" si="324"/>
        <v/>
      </c>
      <c r="EU185" s="46" t="str">
        <f t="shared" si="325"/>
        <v/>
      </c>
      <c r="EV185" s="46" t="b">
        <f t="shared" si="326"/>
        <v>0</v>
      </c>
      <c r="EW185" s="46" t="b">
        <f t="shared" si="327"/>
        <v>0</v>
      </c>
      <c r="EX185" s="46" t="b">
        <f t="shared" si="328"/>
        <v>0</v>
      </c>
      <c r="EY185" s="46" t="b">
        <f t="shared" si="329"/>
        <v>0</v>
      </c>
      <c r="EZ185" s="46" t="b">
        <f t="shared" si="330"/>
        <v>0</v>
      </c>
      <c r="FA185" s="46" t="b">
        <f t="shared" si="331"/>
        <v>0</v>
      </c>
      <c r="FB185" s="46" t="b">
        <f t="shared" si="332"/>
        <v>0</v>
      </c>
      <c r="FC185" s="46" t="str">
        <f t="shared" si="333"/>
        <v/>
      </c>
      <c r="FD185" s="46" t="str">
        <f t="shared" si="334"/>
        <v/>
      </c>
      <c r="FE185" s="46" t="b">
        <f t="shared" si="335"/>
        <v>0</v>
      </c>
      <c r="FF185" s="46" t="str">
        <f t="shared" si="336"/>
        <v/>
      </c>
      <c r="FG185" s="46" t="str">
        <f t="shared" si="337"/>
        <v/>
      </c>
      <c r="FH185" s="46" t="b">
        <f t="shared" si="338"/>
        <v>0</v>
      </c>
      <c r="FI185" s="46" t="str">
        <f t="shared" si="339"/>
        <v/>
      </c>
      <c r="FJ185" s="46" t="str">
        <f t="shared" si="340"/>
        <v/>
      </c>
      <c r="FK185" s="46" t="b">
        <f t="shared" si="341"/>
        <v>0</v>
      </c>
      <c r="FL185" s="46" t="str">
        <f t="shared" si="342"/>
        <v/>
      </c>
      <c r="FM185" s="46" t="str">
        <f t="shared" si="343"/>
        <v/>
      </c>
      <c r="FN185" s="46" t="b">
        <f t="shared" si="344"/>
        <v>0</v>
      </c>
      <c r="FO185" s="46" t="str">
        <f t="shared" si="345"/>
        <v/>
      </c>
      <c r="FP185" s="46" t="str">
        <f t="shared" si="346"/>
        <v/>
      </c>
      <c r="FQ185" s="46" t="b">
        <f t="shared" si="347"/>
        <v>0</v>
      </c>
      <c r="FR185" s="46" t="str">
        <f t="shared" si="348"/>
        <v/>
      </c>
      <c r="FS185" s="46" t="str">
        <f t="shared" si="349"/>
        <v/>
      </c>
      <c r="FT185" s="46" t="b">
        <f t="shared" si="350"/>
        <v>0</v>
      </c>
      <c r="FU185" s="46" t="str">
        <f t="shared" si="351"/>
        <v/>
      </c>
      <c r="FV185" s="46" t="str">
        <f t="shared" si="352"/>
        <v/>
      </c>
      <c r="FW185" s="46" t="b">
        <f t="shared" si="353"/>
        <v>0</v>
      </c>
      <c r="FX185" s="46" t="str">
        <f t="shared" si="354"/>
        <v/>
      </c>
      <c r="FY185" s="46" t="str">
        <f t="shared" si="355"/>
        <v/>
      </c>
      <c r="FZ185" s="46" t="b">
        <f t="shared" si="356"/>
        <v>0</v>
      </c>
      <c r="GA185" s="46" t="str">
        <f t="shared" si="357"/>
        <v/>
      </c>
      <c r="GB185" s="46" t="str">
        <f t="shared" si="358"/>
        <v/>
      </c>
      <c r="GC185" s="46" t="b">
        <f t="shared" si="359"/>
        <v>0</v>
      </c>
      <c r="GD185" s="46" t="str">
        <f t="shared" si="360"/>
        <v/>
      </c>
      <c r="GE185" s="46" t="str">
        <f t="shared" si="361"/>
        <v/>
      </c>
      <c r="GF185" s="46" t="b">
        <f t="shared" si="362"/>
        <v>0</v>
      </c>
      <c r="GG185" s="46" t="b">
        <f t="shared" si="363"/>
        <v>0</v>
      </c>
      <c r="GH185" s="46" t="str">
        <f t="shared" si="364"/>
        <v/>
      </c>
      <c r="GI185" s="46" t="str">
        <f t="shared" si="365"/>
        <v/>
      </c>
      <c r="GJ185" s="46" t="str">
        <f t="shared" si="366"/>
        <v/>
      </c>
      <c r="GK185" s="46" t="b">
        <f t="shared" si="367"/>
        <v>0</v>
      </c>
      <c r="GL185" s="46" t="str">
        <f t="shared" si="368"/>
        <v/>
      </c>
      <c r="GM185" s="46" t="str">
        <f t="shared" si="369"/>
        <v/>
      </c>
      <c r="GN185" s="46" t="str">
        <f t="shared" si="370"/>
        <v/>
      </c>
      <c r="GO185" s="46" t="b">
        <f t="shared" si="371"/>
        <v>0</v>
      </c>
      <c r="GP185" s="46" t="str">
        <f t="shared" si="372"/>
        <v/>
      </c>
      <c r="GQ185" s="46" t="str">
        <f t="shared" si="373"/>
        <v/>
      </c>
      <c r="GR185" s="46" t="b">
        <f t="shared" si="374"/>
        <v>0</v>
      </c>
      <c r="GS185" s="46" t="str">
        <f t="shared" si="375"/>
        <v/>
      </c>
      <c r="GT185" s="46" t="str">
        <f t="shared" si="376"/>
        <v/>
      </c>
      <c r="GU185" s="46" t="b">
        <f t="shared" si="377"/>
        <v>0</v>
      </c>
      <c r="GV185" s="46" t="b">
        <f t="shared" si="378"/>
        <v>0</v>
      </c>
      <c r="GW185" s="46" t="b">
        <f t="shared" si="379"/>
        <v>0</v>
      </c>
      <c r="GX185" s="46" t="b">
        <f t="shared" si="380"/>
        <v>0</v>
      </c>
      <c r="GY185" s="46" t="b">
        <f t="shared" si="381"/>
        <v>0</v>
      </c>
      <c r="GZ185" s="46" t="b">
        <f t="shared" si="382"/>
        <v>0</v>
      </c>
      <c r="HA185" s="46" t="b">
        <f t="shared" si="383"/>
        <v>0</v>
      </c>
      <c r="HB185" s="46" t="b">
        <f t="shared" si="384"/>
        <v>0</v>
      </c>
      <c r="HC185" s="46" t="b">
        <f t="shared" si="385"/>
        <v>0</v>
      </c>
      <c r="HD185" s="46" t="b">
        <f t="shared" si="386"/>
        <v>0</v>
      </c>
      <c r="HE185" s="46" t="b">
        <f t="shared" si="387"/>
        <v>0</v>
      </c>
      <c r="HF185" s="46" t="b">
        <f t="shared" si="388"/>
        <v>0</v>
      </c>
      <c r="HG185" s="46" t="b">
        <f t="shared" si="389"/>
        <v>0</v>
      </c>
      <c r="HH185" s="46" t="b">
        <f t="shared" si="390"/>
        <v>0</v>
      </c>
      <c r="HI185" s="46" t="b">
        <f t="shared" si="391"/>
        <v>0</v>
      </c>
      <c r="HJ185" s="46" t="b">
        <f t="shared" si="392"/>
        <v>0</v>
      </c>
      <c r="HK185" s="46" t="b">
        <f t="shared" si="393"/>
        <v>0</v>
      </c>
      <c r="HL185" s="46" t="b">
        <f t="shared" si="394"/>
        <v>0</v>
      </c>
      <c r="HM185" s="46" t="b">
        <f t="shared" si="395"/>
        <v>0</v>
      </c>
      <c r="HN185" s="46" t="b">
        <f t="shared" si="396"/>
        <v>0</v>
      </c>
      <c r="HO185" s="46" t="b">
        <f t="shared" si="397"/>
        <v>0</v>
      </c>
      <c r="HP185" s="46" t="b">
        <f t="shared" si="398"/>
        <v>0</v>
      </c>
      <c r="HQ185" s="46" t="str">
        <f t="shared" si="399"/>
        <v/>
      </c>
      <c r="HR185" s="46" t="str">
        <f t="shared" si="400"/>
        <v/>
      </c>
      <c r="HS185" s="46" t="str">
        <f t="shared" si="401"/>
        <v/>
      </c>
      <c r="HT185" s="46" t="b">
        <f t="shared" si="402"/>
        <v>0</v>
      </c>
      <c r="HU185" s="46" t="b">
        <f t="shared" si="403"/>
        <v>0</v>
      </c>
      <c r="HV185" s="46" t="b">
        <f t="shared" si="404"/>
        <v>0</v>
      </c>
      <c r="HW185" s="46" t="b">
        <f t="shared" si="405"/>
        <v>0</v>
      </c>
      <c r="HX185" s="46" t="b">
        <f t="shared" si="406"/>
        <v>0</v>
      </c>
      <c r="HY185" s="46" t="b">
        <f t="shared" si="407"/>
        <v>0</v>
      </c>
      <c r="HZ185" s="46" t="b">
        <f t="shared" si="408"/>
        <v>0</v>
      </c>
      <c r="IA185" s="46" t="str">
        <f t="shared" si="409"/>
        <v/>
      </c>
      <c r="IB185" s="46" t="str">
        <f t="shared" si="410"/>
        <v/>
      </c>
      <c r="IC185" s="46" t="str">
        <f t="shared" si="411"/>
        <v/>
      </c>
      <c r="ID185" s="46" t="str">
        <f t="shared" si="412"/>
        <v/>
      </c>
      <c r="IE185" s="46" t="b">
        <f t="shared" si="413"/>
        <v>0</v>
      </c>
      <c r="IF185" s="46" t="str">
        <f t="shared" si="414"/>
        <v/>
      </c>
      <c r="IG185" s="46" t="str">
        <f t="shared" si="415"/>
        <v/>
      </c>
      <c r="IH185" s="46" t="b">
        <f t="shared" si="416"/>
        <v>0</v>
      </c>
      <c r="II185" s="46" t="b">
        <f t="shared" si="417"/>
        <v>0</v>
      </c>
      <c r="IJ185" s="46" t="b">
        <f t="shared" si="418"/>
        <v>0</v>
      </c>
      <c r="IK185" s="46" t="str">
        <f t="shared" si="419"/>
        <v/>
      </c>
      <c r="IL185" s="46" t="str">
        <f t="shared" si="420"/>
        <v/>
      </c>
      <c r="IM185" s="46" t="b">
        <f t="shared" si="421"/>
        <v>0</v>
      </c>
      <c r="IN185" s="46" t="b">
        <f t="shared" si="422"/>
        <v>0</v>
      </c>
      <c r="IO185" s="46" t="b">
        <f t="shared" si="423"/>
        <v>0</v>
      </c>
      <c r="IP185" s="46" t="b">
        <f t="shared" si="424"/>
        <v>0</v>
      </c>
      <c r="IQ185" s="46" t="b">
        <f t="shared" si="425"/>
        <v>0</v>
      </c>
      <c r="IR185" s="46" t="b">
        <f t="shared" si="426"/>
        <v>0</v>
      </c>
      <c r="IS185" s="46" t="b">
        <f t="shared" si="427"/>
        <v>0</v>
      </c>
      <c r="IT185" s="46" t="b">
        <f t="shared" si="428"/>
        <v>0</v>
      </c>
      <c r="IU185" s="46" t="b">
        <f t="shared" si="429"/>
        <v>0</v>
      </c>
      <c r="IV185" s="46" t="b">
        <f t="shared" si="430"/>
        <v>0</v>
      </c>
      <c r="IW185" s="46" t="b">
        <f t="shared" si="431"/>
        <v>0</v>
      </c>
      <c r="IX185" s="46" t="b">
        <f t="shared" si="432"/>
        <v>0</v>
      </c>
      <c r="IY185" s="46" t="b">
        <f t="shared" si="433"/>
        <v>0</v>
      </c>
    </row>
    <row r="186" spans="2:259" x14ac:dyDescent="0.3">
      <c r="B186" s="48">
        <v>174</v>
      </c>
      <c r="C186" s="61" t="str">
        <f t="shared" si="299"/>
        <v/>
      </c>
      <c r="D186" s="53"/>
      <c r="E186" s="52"/>
      <c r="F186" s="112"/>
      <c r="G186" s="52"/>
      <c r="H186" s="53"/>
      <c r="I186" s="52"/>
      <c r="J186" s="52"/>
      <c r="K186" s="53"/>
      <c r="L186" s="55"/>
      <c r="M186" s="108"/>
      <c r="N186" s="56"/>
      <c r="O186" s="52"/>
      <c r="P186" s="52"/>
      <c r="Q186" s="52"/>
      <c r="R186" s="52"/>
      <c r="S186" s="52"/>
      <c r="T186" s="53"/>
      <c r="U186" s="52"/>
      <c r="V186" s="52"/>
      <c r="W186" s="55"/>
      <c r="X186" s="55"/>
      <c r="Y186" s="52"/>
      <c r="Z186" s="55"/>
      <c r="AA186" s="52"/>
      <c r="AB186" s="53"/>
      <c r="AC186" s="53"/>
      <c r="AD186" s="53"/>
      <c r="AE186" s="57"/>
      <c r="AF186" s="113"/>
      <c r="AG186" s="57"/>
      <c r="AH186" s="58"/>
      <c r="AI186" s="58"/>
      <c r="AJ186" s="58"/>
      <c r="AK186" s="114"/>
      <c r="AL186" s="58"/>
      <c r="AM186" s="114"/>
      <c r="AN186" s="58"/>
      <c r="AO186" s="114"/>
      <c r="AP186" s="58"/>
      <c r="AQ186" s="114"/>
      <c r="AR186" s="58"/>
      <c r="AS186" s="114"/>
      <c r="AT186" s="58"/>
      <c r="AU186" s="114"/>
      <c r="AV186" s="58"/>
      <c r="AW186" s="114"/>
      <c r="AX186" s="58"/>
      <c r="AY186" s="114"/>
      <c r="AZ186" s="58"/>
      <c r="BA186" s="114"/>
      <c r="BB186" s="58"/>
      <c r="BC186" s="114"/>
      <c r="BD186" s="58"/>
      <c r="BE186" s="58"/>
      <c r="BF186" s="58"/>
      <c r="BG186" s="59"/>
      <c r="BH186" s="58"/>
      <c r="BI186" s="114"/>
      <c r="BJ186" s="53"/>
      <c r="BK186" s="58"/>
      <c r="BL186" s="114"/>
      <c r="BM186" s="58"/>
      <c r="BN186" s="114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3"/>
      <c r="CL186" s="58"/>
      <c r="CM186" s="58"/>
      <c r="CN186" s="60"/>
      <c r="CO186" s="57"/>
      <c r="CP186" s="58"/>
      <c r="CQ186" s="60"/>
      <c r="CR186" s="57"/>
      <c r="CS186" s="58"/>
      <c r="CT186" s="59"/>
      <c r="CU186" s="58"/>
      <c r="CV186" s="59"/>
      <c r="CW186" s="58"/>
      <c r="CX186" s="59"/>
      <c r="CY186" s="58"/>
      <c r="CZ186" s="58"/>
      <c r="DA186" s="58"/>
      <c r="DB186" s="53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7"/>
      <c r="DO186" s="57"/>
      <c r="DP186" s="57"/>
      <c r="DQ186" s="76" t="str">
        <f t="shared" si="300"/>
        <v/>
      </c>
      <c r="DR186" s="53"/>
      <c r="DS186" s="46" t="b">
        <f t="shared" si="301"/>
        <v>0</v>
      </c>
      <c r="DT186" s="46" t="str">
        <f t="shared" si="302"/>
        <v/>
      </c>
      <c r="DU186" s="46" t="b">
        <f t="shared" si="303"/>
        <v>0</v>
      </c>
      <c r="DV186" s="46" t="b">
        <f t="shared" si="304"/>
        <v>0</v>
      </c>
      <c r="DW186" s="46" t="b">
        <f t="shared" si="305"/>
        <v>0</v>
      </c>
      <c r="DY186" s="46" t="b">
        <f t="shared" si="306"/>
        <v>0</v>
      </c>
      <c r="DZ186" s="46" t="b">
        <f t="shared" si="307"/>
        <v>0</v>
      </c>
      <c r="EB186" s="46" t="b">
        <f t="shared" si="308"/>
        <v>0</v>
      </c>
      <c r="EC186" s="46" t="b">
        <f t="shared" si="309"/>
        <v>0</v>
      </c>
      <c r="ED186" s="46" t="b">
        <f t="shared" si="310"/>
        <v>0</v>
      </c>
      <c r="EE186" s="46" t="b">
        <f t="shared" si="311"/>
        <v>0</v>
      </c>
      <c r="EF186" s="46" t="b">
        <f t="shared" si="312"/>
        <v>0</v>
      </c>
      <c r="EG186" s="46" t="b">
        <f t="shared" si="313"/>
        <v>0</v>
      </c>
      <c r="EH186" s="46" t="b">
        <f t="shared" si="314"/>
        <v>0</v>
      </c>
      <c r="EI186" s="46" t="b">
        <f t="shared" si="315"/>
        <v>0</v>
      </c>
      <c r="EK186" s="46" t="b">
        <f t="shared" si="316"/>
        <v>0</v>
      </c>
      <c r="EL186" s="46" t="b">
        <f t="shared" si="317"/>
        <v>0</v>
      </c>
      <c r="EM186" s="46" t="b">
        <f t="shared" si="318"/>
        <v>0</v>
      </c>
      <c r="EN186" s="46" t="b">
        <f t="shared" si="319"/>
        <v>0</v>
      </c>
      <c r="EO186" s="46" t="b">
        <f t="shared" si="320"/>
        <v>0</v>
      </c>
      <c r="EP186" s="46" t="b">
        <f t="shared" si="321"/>
        <v>0</v>
      </c>
      <c r="EQ186" s="46" t="b">
        <f t="shared" si="322"/>
        <v>0</v>
      </c>
      <c r="ER186" s="46" t="b">
        <f>OR(AA186='Tablas '!$T$4,AA186='Tablas '!$T$7,AA186='Tablas '!$T$8,AA186='Tablas '!$T$11)</f>
        <v>0</v>
      </c>
      <c r="ES186" s="46" t="str">
        <f t="shared" si="323"/>
        <v/>
      </c>
      <c r="ET186" s="46" t="str">
        <f t="shared" si="324"/>
        <v/>
      </c>
      <c r="EU186" s="46" t="str">
        <f t="shared" si="325"/>
        <v/>
      </c>
      <c r="EV186" s="46" t="b">
        <f t="shared" si="326"/>
        <v>0</v>
      </c>
      <c r="EW186" s="46" t="b">
        <f t="shared" si="327"/>
        <v>0</v>
      </c>
      <c r="EX186" s="46" t="b">
        <f t="shared" si="328"/>
        <v>0</v>
      </c>
      <c r="EY186" s="46" t="b">
        <f t="shared" si="329"/>
        <v>0</v>
      </c>
      <c r="EZ186" s="46" t="b">
        <f t="shared" si="330"/>
        <v>0</v>
      </c>
      <c r="FA186" s="46" t="b">
        <f t="shared" si="331"/>
        <v>0</v>
      </c>
      <c r="FB186" s="46" t="b">
        <f t="shared" si="332"/>
        <v>0</v>
      </c>
      <c r="FC186" s="46" t="str">
        <f t="shared" si="333"/>
        <v/>
      </c>
      <c r="FD186" s="46" t="str">
        <f t="shared" si="334"/>
        <v/>
      </c>
      <c r="FE186" s="46" t="b">
        <f t="shared" si="335"/>
        <v>0</v>
      </c>
      <c r="FF186" s="46" t="str">
        <f t="shared" si="336"/>
        <v/>
      </c>
      <c r="FG186" s="46" t="str">
        <f t="shared" si="337"/>
        <v/>
      </c>
      <c r="FH186" s="46" t="b">
        <f t="shared" si="338"/>
        <v>0</v>
      </c>
      <c r="FI186" s="46" t="str">
        <f t="shared" si="339"/>
        <v/>
      </c>
      <c r="FJ186" s="46" t="str">
        <f t="shared" si="340"/>
        <v/>
      </c>
      <c r="FK186" s="46" t="b">
        <f t="shared" si="341"/>
        <v>0</v>
      </c>
      <c r="FL186" s="46" t="str">
        <f t="shared" si="342"/>
        <v/>
      </c>
      <c r="FM186" s="46" t="str">
        <f t="shared" si="343"/>
        <v/>
      </c>
      <c r="FN186" s="46" t="b">
        <f t="shared" si="344"/>
        <v>0</v>
      </c>
      <c r="FO186" s="46" t="str">
        <f t="shared" si="345"/>
        <v/>
      </c>
      <c r="FP186" s="46" t="str">
        <f t="shared" si="346"/>
        <v/>
      </c>
      <c r="FQ186" s="46" t="b">
        <f t="shared" si="347"/>
        <v>0</v>
      </c>
      <c r="FR186" s="46" t="str">
        <f t="shared" si="348"/>
        <v/>
      </c>
      <c r="FS186" s="46" t="str">
        <f t="shared" si="349"/>
        <v/>
      </c>
      <c r="FT186" s="46" t="b">
        <f t="shared" si="350"/>
        <v>0</v>
      </c>
      <c r="FU186" s="46" t="str">
        <f t="shared" si="351"/>
        <v/>
      </c>
      <c r="FV186" s="46" t="str">
        <f t="shared" si="352"/>
        <v/>
      </c>
      <c r="FW186" s="46" t="b">
        <f t="shared" si="353"/>
        <v>0</v>
      </c>
      <c r="FX186" s="46" t="str">
        <f t="shared" si="354"/>
        <v/>
      </c>
      <c r="FY186" s="46" t="str">
        <f t="shared" si="355"/>
        <v/>
      </c>
      <c r="FZ186" s="46" t="b">
        <f t="shared" si="356"/>
        <v>0</v>
      </c>
      <c r="GA186" s="46" t="str">
        <f t="shared" si="357"/>
        <v/>
      </c>
      <c r="GB186" s="46" t="str">
        <f t="shared" si="358"/>
        <v/>
      </c>
      <c r="GC186" s="46" t="b">
        <f t="shared" si="359"/>
        <v>0</v>
      </c>
      <c r="GD186" s="46" t="str">
        <f t="shared" si="360"/>
        <v/>
      </c>
      <c r="GE186" s="46" t="str">
        <f t="shared" si="361"/>
        <v/>
      </c>
      <c r="GF186" s="46" t="b">
        <f t="shared" si="362"/>
        <v>0</v>
      </c>
      <c r="GG186" s="46" t="b">
        <f t="shared" si="363"/>
        <v>0</v>
      </c>
      <c r="GH186" s="46" t="str">
        <f t="shared" si="364"/>
        <v/>
      </c>
      <c r="GI186" s="46" t="str">
        <f t="shared" si="365"/>
        <v/>
      </c>
      <c r="GJ186" s="46" t="str">
        <f t="shared" si="366"/>
        <v/>
      </c>
      <c r="GK186" s="46" t="b">
        <f t="shared" si="367"/>
        <v>0</v>
      </c>
      <c r="GL186" s="46" t="str">
        <f t="shared" si="368"/>
        <v/>
      </c>
      <c r="GM186" s="46" t="str">
        <f t="shared" si="369"/>
        <v/>
      </c>
      <c r="GN186" s="46" t="str">
        <f t="shared" si="370"/>
        <v/>
      </c>
      <c r="GO186" s="46" t="b">
        <f t="shared" si="371"/>
        <v>0</v>
      </c>
      <c r="GP186" s="46" t="str">
        <f t="shared" si="372"/>
        <v/>
      </c>
      <c r="GQ186" s="46" t="str">
        <f t="shared" si="373"/>
        <v/>
      </c>
      <c r="GR186" s="46" t="b">
        <f t="shared" si="374"/>
        <v>0</v>
      </c>
      <c r="GS186" s="46" t="str">
        <f t="shared" si="375"/>
        <v/>
      </c>
      <c r="GT186" s="46" t="str">
        <f t="shared" si="376"/>
        <v/>
      </c>
      <c r="GU186" s="46" t="b">
        <f t="shared" si="377"/>
        <v>0</v>
      </c>
      <c r="GV186" s="46" t="b">
        <f t="shared" si="378"/>
        <v>0</v>
      </c>
      <c r="GW186" s="46" t="b">
        <f t="shared" si="379"/>
        <v>0</v>
      </c>
      <c r="GX186" s="46" t="b">
        <f t="shared" si="380"/>
        <v>0</v>
      </c>
      <c r="GY186" s="46" t="b">
        <f t="shared" si="381"/>
        <v>0</v>
      </c>
      <c r="GZ186" s="46" t="b">
        <f t="shared" si="382"/>
        <v>0</v>
      </c>
      <c r="HA186" s="46" t="b">
        <f t="shared" si="383"/>
        <v>0</v>
      </c>
      <c r="HB186" s="46" t="b">
        <f t="shared" si="384"/>
        <v>0</v>
      </c>
      <c r="HC186" s="46" t="b">
        <f t="shared" si="385"/>
        <v>0</v>
      </c>
      <c r="HD186" s="46" t="b">
        <f t="shared" si="386"/>
        <v>0</v>
      </c>
      <c r="HE186" s="46" t="b">
        <f t="shared" si="387"/>
        <v>0</v>
      </c>
      <c r="HF186" s="46" t="b">
        <f t="shared" si="388"/>
        <v>0</v>
      </c>
      <c r="HG186" s="46" t="b">
        <f t="shared" si="389"/>
        <v>0</v>
      </c>
      <c r="HH186" s="46" t="b">
        <f t="shared" si="390"/>
        <v>0</v>
      </c>
      <c r="HI186" s="46" t="b">
        <f t="shared" si="391"/>
        <v>0</v>
      </c>
      <c r="HJ186" s="46" t="b">
        <f t="shared" si="392"/>
        <v>0</v>
      </c>
      <c r="HK186" s="46" t="b">
        <f t="shared" si="393"/>
        <v>0</v>
      </c>
      <c r="HL186" s="46" t="b">
        <f t="shared" si="394"/>
        <v>0</v>
      </c>
      <c r="HM186" s="46" t="b">
        <f t="shared" si="395"/>
        <v>0</v>
      </c>
      <c r="HN186" s="46" t="b">
        <f t="shared" si="396"/>
        <v>0</v>
      </c>
      <c r="HO186" s="46" t="b">
        <f t="shared" si="397"/>
        <v>0</v>
      </c>
      <c r="HP186" s="46" t="b">
        <f t="shared" si="398"/>
        <v>0</v>
      </c>
      <c r="HQ186" s="46" t="str">
        <f t="shared" si="399"/>
        <v/>
      </c>
      <c r="HR186" s="46" t="str">
        <f t="shared" si="400"/>
        <v/>
      </c>
      <c r="HS186" s="46" t="str">
        <f t="shared" si="401"/>
        <v/>
      </c>
      <c r="HT186" s="46" t="b">
        <f t="shared" si="402"/>
        <v>0</v>
      </c>
      <c r="HU186" s="46" t="b">
        <f t="shared" si="403"/>
        <v>0</v>
      </c>
      <c r="HV186" s="46" t="b">
        <f t="shared" si="404"/>
        <v>0</v>
      </c>
      <c r="HW186" s="46" t="b">
        <f t="shared" si="405"/>
        <v>0</v>
      </c>
      <c r="HX186" s="46" t="b">
        <f t="shared" si="406"/>
        <v>0</v>
      </c>
      <c r="HY186" s="46" t="b">
        <f t="shared" si="407"/>
        <v>0</v>
      </c>
      <c r="HZ186" s="46" t="b">
        <f t="shared" si="408"/>
        <v>0</v>
      </c>
      <c r="IA186" s="46" t="str">
        <f t="shared" si="409"/>
        <v/>
      </c>
      <c r="IB186" s="46" t="str">
        <f t="shared" si="410"/>
        <v/>
      </c>
      <c r="IC186" s="46" t="str">
        <f t="shared" si="411"/>
        <v/>
      </c>
      <c r="ID186" s="46" t="str">
        <f t="shared" si="412"/>
        <v/>
      </c>
      <c r="IE186" s="46" t="b">
        <f t="shared" si="413"/>
        <v>0</v>
      </c>
      <c r="IF186" s="46" t="str">
        <f t="shared" si="414"/>
        <v/>
      </c>
      <c r="IG186" s="46" t="str">
        <f t="shared" si="415"/>
        <v/>
      </c>
      <c r="IH186" s="46" t="b">
        <f t="shared" si="416"/>
        <v>0</v>
      </c>
      <c r="II186" s="46" t="b">
        <f t="shared" si="417"/>
        <v>0</v>
      </c>
      <c r="IJ186" s="46" t="b">
        <f t="shared" si="418"/>
        <v>0</v>
      </c>
      <c r="IK186" s="46" t="str">
        <f t="shared" si="419"/>
        <v/>
      </c>
      <c r="IL186" s="46" t="str">
        <f t="shared" si="420"/>
        <v/>
      </c>
      <c r="IM186" s="46" t="b">
        <f t="shared" si="421"/>
        <v>0</v>
      </c>
      <c r="IN186" s="46" t="b">
        <f t="shared" si="422"/>
        <v>0</v>
      </c>
      <c r="IO186" s="46" t="b">
        <f t="shared" si="423"/>
        <v>0</v>
      </c>
      <c r="IP186" s="46" t="b">
        <f t="shared" si="424"/>
        <v>0</v>
      </c>
      <c r="IQ186" s="46" t="b">
        <f t="shared" si="425"/>
        <v>0</v>
      </c>
      <c r="IR186" s="46" t="b">
        <f t="shared" si="426"/>
        <v>0</v>
      </c>
      <c r="IS186" s="46" t="b">
        <f t="shared" si="427"/>
        <v>0</v>
      </c>
      <c r="IT186" s="46" t="b">
        <f t="shared" si="428"/>
        <v>0</v>
      </c>
      <c r="IU186" s="46" t="b">
        <f t="shared" si="429"/>
        <v>0</v>
      </c>
      <c r="IV186" s="46" t="b">
        <f t="shared" si="430"/>
        <v>0</v>
      </c>
      <c r="IW186" s="46" t="b">
        <f t="shared" si="431"/>
        <v>0</v>
      </c>
      <c r="IX186" s="46" t="b">
        <f t="shared" si="432"/>
        <v>0</v>
      </c>
      <c r="IY186" s="46" t="b">
        <f t="shared" si="433"/>
        <v>0</v>
      </c>
    </row>
    <row r="187" spans="2:259" x14ac:dyDescent="0.3">
      <c r="B187" s="48">
        <v>175</v>
      </c>
      <c r="C187" s="61" t="str">
        <f t="shared" si="299"/>
        <v/>
      </c>
      <c r="D187" s="53"/>
      <c r="E187" s="52"/>
      <c r="F187" s="112"/>
      <c r="G187" s="52"/>
      <c r="H187" s="53"/>
      <c r="I187" s="52"/>
      <c r="J187" s="52"/>
      <c r="K187" s="53"/>
      <c r="L187" s="55"/>
      <c r="M187" s="108"/>
      <c r="N187" s="56"/>
      <c r="O187" s="52"/>
      <c r="P187" s="52"/>
      <c r="Q187" s="52"/>
      <c r="R187" s="52"/>
      <c r="S187" s="52"/>
      <c r="T187" s="53"/>
      <c r="U187" s="52"/>
      <c r="V187" s="52"/>
      <c r="W187" s="55"/>
      <c r="X187" s="55"/>
      <c r="Y187" s="52"/>
      <c r="Z187" s="55"/>
      <c r="AA187" s="52"/>
      <c r="AB187" s="53"/>
      <c r="AC187" s="53"/>
      <c r="AD187" s="53"/>
      <c r="AE187" s="57"/>
      <c r="AF187" s="113"/>
      <c r="AG187" s="57"/>
      <c r="AH187" s="58"/>
      <c r="AI187" s="58"/>
      <c r="AJ187" s="58"/>
      <c r="AK187" s="114"/>
      <c r="AL187" s="58"/>
      <c r="AM187" s="114"/>
      <c r="AN187" s="58"/>
      <c r="AO187" s="114"/>
      <c r="AP187" s="58"/>
      <c r="AQ187" s="114"/>
      <c r="AR187" s="58"/>
      <c r="AS187" s="114"/>
      <c r="AT187" s="58"/>
      <c r="AU187" s="114"/>
      <c r="AV187" s="58"/>
      <c r="AW187" s="114"/>
      <c r="AX187" s="58"/>
      <c r="AY187" s="114"/>
      <c r="AZ187" s="58"/>
      <c r="BA187" s="114"/>
      <c r="BB187" s="58"/>
      <c r="BC187" s="114"/>
      <c r="BD187" s="58"/>
      <c r="BE187" s="58"/>
      <c r="BF187" s="58"/>
      <c r="BG187" s="59"/>
      <c r="BH187" s="58"/>
      <c r="BI187" s="114"/>
      <c r="BJ187" s="53"/>
      <c r="BK187" s="58"/>
      <c r="BL187" s="114"/>
      <c r="BM187" s="58"/>
      <c r="BN187" s="114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3"/>
      <c r="CL187" s="58"/>
      <c r="CM187" s="58"/>
      <c r="CN187" s="60"/>
      <c r="CO187" s="57"/>
      <c r="CP187" s="58"/>
      <c r="CQ187" s="60"/>
      <c r="CR187" s="57"/>
      <c r="CS187" s="58"/>
      <c r="CT187" s="59"/>
      <c r="CU187" s="58"/>
      <c r="CV187" s="59"/>
      <c r="CW187" s="58"/>
      <c r="CX187" s="59"/>
      <c r="CY187" s="58"/>
      <c r="CZ187" s="58"/>
      <c r="DA187" s="58"/>
      <c r="DB187" s="53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7"/>
      <c r="DO187" s="57"/>
      <c r="DP187" s="57"/>
      <c r="DQ187" s="76" t="str">
        <f t="shared" si="300"/>
        <v/>
      </c>
      <c r="DR187" s="53"/>
      <c r="DS187" s="46" t="b">
        <f t="shared" si="301"/>
        <v>0</v>
      </c>
      <c r="DT187" s="46" t="str">
        <f t="shared" si="302"/>
        <v/>
      </c>
      <c r="DU187" s="46" t="b">
        <f t="shared" si="303"/>
        <v>0</v>
      </c>
      <c r="DV187" s="46" t="b">
        <f t="shared" si="304"/>
        <v>0</v>
      </c>
      <c r="DW187" s="46" t="b">
        <f t="shared" si="305"/>
        <v>0</v>
      </c>
      <c r="DY187" s="46" t="b">
        <f t="shared" si="306"/>
        <v>0</v>
      </c>
      <c r="DZ187" s="46" t="b">
        <f t="shared" si="307"/>
        <v>0</v>
      </c>
      <c r="EB187" s="46" t="b">
        <f t="shared" si="308"/>
        <v>0</v>
      </c>
      <c r="EC187" s="46" t="b">
        <f t="shared" si="309"/>
        <v>0</v>
      </c>
      <c r="ED187" s="46" t="b">
        <f t="shared" si="310"/>
        <v>0</v>
      </c>
      <c r="EE187" s="46" t="b">
        <f t="shared" si="311"/>
        <v>0</v>
      </c>
      <c r="EF187" s="46" t="b">
        <f t="shared" si="312"/>
        <v>0</v>
      </c>
      <c r="EG187" s="46" t="b">
        <f t="shared" si="313"/>
        <v>0</v>
      </c>
      <c r="EH187" s="46" t="b">
        <f t="shared" si="314"/>
        <v>0</v>
      </c>
      <c r="EI187" s="46" t="b">
        <f t="shared" si="315"/>
        <v>0</v>
      </c>
      <c r="EK187" s="46" t="b">
        <f t="shared" si="316"/>
        <v>0</v>
      </c>
      <c r="EL187" s="46" t="b">
        <f t="shared" si="317"/>
        <v>0</v>
      </c>
      <c r="EM187" s="46" t="b">
        <f t="shared" si="318"/>
        <v>0</v>
      </c>
      <c r="EN187" s="46" t="b">
        <f t="shared" si="319"/>
        <v>0</v>
      </c>
      <c r="EO187" s="46" t="b">
        <f t="shared" si="320"/>
        <v>0</v>
      </c>
      <c r="EP187" s="46" t="b">
        <f t="shared" si="321"/>
        <v>0</v>
      </c>
      <c r="EQ187" s="46" t="b">
        <f t="shared" si="322"/>
        <v>0</v>
      </c>
      <c r="ER187" s="46" t="b">
        <f>OR(AA187='Tablas '!$T$4,AA187='Tablas '!$T$7,AA187='Tablas '!$T$8,AA187='Tablas '!$T$11)</f>
        <v>0</v>
      </c>
      <c r="ES187" s="46" t="str">
        <f t="shared" si="323"/>
        <v/>
      </c>
      <c r="ET187" s="46" t="str">
        <f t="shared" si="324"/>
        <v/>
      </c>
      <c r="EU187" s="46" t="str">
        <f t="shared" si="325"/>
        <v/>
      </c>
      <c r="EV187" s="46" t="b">
        <f t="shared" si="326"/>
        <v>0</v>
      </c>
      <c r="EW187" s="46" t="b">
        <f t="shared" si="327"/>
        <v>0</v>
      </c>
      <c r="EX187" s="46" t="b">
        <f t="shared" si="328"/>
        <v>0</v>
      </c>
      <c r="EY187" s="46" t="b">
        <f t="shared" si="329"/>
        <v>0</v>
      </c>
      <c r="EZ187" s="46" t="b">
        <f t="shared" si="330"/>
        <v>0</v>
      </c>
      <c r="FA187" s="46" t="b">
        <f t="shared" si="331"/>
        <v>0</v>
      </c>
      <c r="FB187" s="46" t="b">
        <f t="shared" si="332"/>
        <v>0</v>
      </c>
      <c r="FC187" s="46" t="str">
        <f t="shared" si="333"/>
        <v/>
      </c>
      <c r="FD187" s="46" t="str">
        <f t="shared" si="334"/>
        <v/>
      </c>
      <c r="FE187" s="46" t="b">
        <f t="shared" si="335"/>
        <v>0</v>
      </c>
      <c r="FF187" s="46" t="str">
        <f t="shared" si="336"/>
        <v/>
      </c>
      <c r="FG187" s="46" t="str">
        <f t="shared" si="337"/>
        <v/>
      </c>
      <c r="FH187" s="46" t="b">
        <f t="shared" si="338"/>
        <v>0</v>
      </c>
      <c r="FI187" s="46" t="str">
        <f t="shared" si="339"/>
        <v/>
      </c>
      <c r="FJ187" s="46" t="str">
        <f t="shared" si="340"/>
        <v/>
      </c>
      <c r="FK187" s="46" t="b">
        <f t="shared" si="341"/>
        <v>0</v>
      </c>
      <c r="FL187" s="46" t="str">
        <f t="shared" si="342"/>
        <v/>
      </c>
      <c r="FM187" s="46" t="str">
        <f t="shared" si="343"/>
        <v/>
      </c>
      <c r="FN187" s="46" t="b">
        <f t="shared" si="344"/>
        <v>0</v>
      </c>
      <c r="FO187" s="46" t="str">
        <f t="shared" si="345"/>
        <v/>
      </c>
      <c r="FP187" s="46" t="str">
        <f t="shared" si="346"/>
        <v/>
      </c>
      <c r="FQ187" s="46" t="b">
        <f t="shared" si="347"/>
        <v>0</v>
      </c>
      <c r="FR187" s="46" t="str">
        <f t="shared" si="348"/>
        <v/>
      </c>
      <c r="FS187" s="46" t="str">
        <f t="shared" si="349"/>
        <v/>
      </c>
      <c r="FT187" s="46" t="b">
        <f t="shared" si="350"/>
        <v>0</v>
      </c>
      <c r="FU187" s="46" t="str">
        <f t="shared" si="351"/>
        <v/>
      </c>
      <c r="FV187" s="46" t="str">
        <f t="shared" si="352"/>
        <v/>
      </c>
      <c r="FW187" s="46" t="b">
        <f t="shared" si="353"/>
        <v>0</v>
      </c>
      <c r="FX187" s="46" t="str">
        <f t="shared" si="354"/>
        <v/>
      </c>
      <c r="FY187" s="46" t="str">
        <f t="shared" si="355"/>
        <v/>
      </c>
      <c r="FZ187" s="46" t="b">
        <f t="shared" si="356"/>
        <v>0</v>
      </c>
      <c r="GA187" s="46" t="str">
        <f t="shared" si="357"/>
        <v/>
      </c>
      <c r="GB187" s="46" t="str">
        <f t="shared" si="358"/>
        <v/>
      </c>
      <c r="GC187" s="46" t="b">
        <f t="shared" si="359"/>
        <v>0</v>
      </c>
      <c r="GD187" s="46" t="str">
        <f t="shared" si="360"/>
        <v/>
      </c>
      <c r="GE187" s="46" t="str">
        <f t="shared" si="361"/>
        <v/>
      </c>
      <c r="GF187" s="46" t="b">
        <f t="shared" si="362"/>
        <v>0</v>
      </c>
      <c r="GG187" s="46" t="b">
        <f t="shared" si="363"/>
        <v>0</v>
      </c>
      <c r="GH187" s="46" t="str">
        <f t="shared" si="364"/>
        <v/>
      </c>
      <c r="GI187" s="46" t="str">
        <f t="shared" si="365"/>
        <v/>
      </c>
      <c r="GJ187" s="46" t="str">
        <f t="shared" si="366"/>
        <v/>
      </c>
      <c r="GK187" s="46" t="b">
        <f t="shared" si="367"/>
        <v>0</v>
      </c>
      <c r="GL187" s="46" t="str">
        <f t="shared" si="368"/>
        <v/>
      </c>
      <c r="GM187" s="46" t="str">
        <f t="shared" si="369"/>
        <v/>
      </c>
      <c r="GN187" s="46" t="str">
        <f t="shared" si="370"/>
        <v/>
      </c>
      <c r="GO187" s="46" t="b">
        <f t="shared" si="371"/>
        <v>0</v>
      </c>
      <c r="GP187" s="46" t="str">
        <f t="shared" si="372"/>
        <v/>
      </c>
      <c r="GQ187" s="46" t="str">
        <f t="shared" si="373"/>
        <v/>
      </c>
      <c r="GR187" s="46" t="b">
        <f t="shared" si="374"/>
        <v>0</v>
      </c>
      <c r="GS187" s="46" t="str">
        <f t="shared" si="375"/>
        <v/>
      </c>
      <c r="GT187" s="46" t="str">
        <f t="shared" si="376"/>
        <v/>
      </c>
      <c r="GU187" s="46" t="b">
        <f t="shared" si="377"/>
        <v>0</v>
      </c>
      <c r="GV187" s="46" t="b">
        <f t="shared" si="378"/>
        <v>0</v>
      </c>
      <c r="GW187" s="46" t="b">
        <f t="shared" si="379"/>
        <v>0</v>
      </c>
      <c r="GX187" s="46" t="b">
        <f t="shared" si="380"/>
        <v>0</v>
      </c>
      <c r="GY187" s="46" t="b">
        <f t="shared" si="381"/>
        <v>0</v>
      </c>
      <c r="GZ187" s="46" t="b">
        <f t="shared" si="382"/>
        <v>0</v>
      </c>
      <c r="HA187" s="46" t="b">
        <f t="shared" si="383"/>
        <v>0</v>
      </c>
      <c r="HB187" s="46" t="b">
        <f t="shared" si="384"/>
        <v>0</v>
      </c>
      <c r="HC187" s="46" t="b">
        <f t="shared" si="385"/>
        <v>0</v>
      </c>
      <c r="HD187" s="46" t="b">
        <f t="shared" si="386"/>
        <v>0</v>
      </c>
      <c r="HE187" s="46" t="b">
        <f t="shared" si="387"/>
        <v>0</v>
      </c>
      <c r="HF187" s="46" t="b">
        <f t="shared" si="388"/>
        <v>0</v>
      </c>
      <c r="HG187" s="46" t="b">
        <f t="shared" si="389"/>
        <v>0</v>
      </c>
      <c r="HH187" s="46" t="b">
        <f t="shared" si="390"/>
        <v>0</v>
      </c>
      <c r="HI187" s="46" t="b">
        <f t="shared" si="391"/>
        <v>0</v>
      </c>
      <c r="HJ187" s="46" t="b">
        <f t="shared" si="392"/>
        <v>0</v>
      </c>
      <c r="HK187" s="46" t="b">
        <f t="shared" si="393"/>
        <v>0</v>
      </c>
      <c r="HL187" s="46" t="b">
        <f t="shared" si="394"/>
        <v>0</v>
      </c>
      <c r="HM187" s="46" t="b">
        <f t="shared" si="395"/>
        <v>0</v>
      </c>
      <c r="HN187" s="46" t="b">
        <f t="shared" si="396"/>
        <v>0</v>
      </c>
      <c r="HO187" s="46" t="b">
        <f t="shared" si="397"/>
        <v>0</v>
      </c>
      <c r="HP187" s="46" t="b">
        <f t="shared" si="398"/>
        <v>0</v>
      </c>
      <c r="HQ187" s="46" t="str">
        <f t="shared" si="399"/>
        <v/>
      </c>
      <c r="HR187" s="46" t="str">
        <f t="shared" si="400"/>
        <v/>
      </c>
      <c r="HS187" s="46" t="str">
        <f t="shared" si="401"/>
        <v/>
      </c>
      <c r="HT187" s="46" t="b">
        <f t="shared" si="402"/>
        <v>0</v>
      </c>
      <c r="HU187" s="46" t="b">
        <f t="shared" si="403"/>
        <v>0</v>
      </c>
      <c r="HV187" s="46" t="b">
        <f t="shared" si="404"/>
        <v>0</v>
      </c>
      <c r="HW187" s="46" t="b">
        <f t="shared" si="405"/>
        <v>0</v>
      </c>
      <c r="HX187" s="46" t="b">
        <f t="shared" si="406"/>
        <v>0</v>
      </c>
      <c r="HY187" s="46" t="b">
        <f t="shared" si="407"/>
        <v>0</v>
      </c>
      <c r="HZ187" s="46" t="b">
        <f t="shared" si="408"/>
        <v>0</v>
      </c>
      <c r="IA187" s="46" t="str">
        <f t="shared" si="409"/>
        <v/>
      </c>
      <c r="IB187" s="46" t="str">
        <f t="shared" si="410"/>
        <v/>
      </c>
      <c r="IC187" s="46" t="str">
        <f t="shared" si="411"/>
        <v/>
      </c>
      <c r="ID187" s="46" t="str">
        <f t="shared" si="412"/>
        <v/>
      </c>
      <c r="IE187" s="46" t="b">
        <f t="shared" si="413"/>
        <v>0</v>
      </c>
      <c r="IF187" s="46" t="str">
        <f t="shared" si="414"/>
        <v/>
      </c>
      <c r="IG187" s="46" t="str">
        <f t="shared" si="415"/>
        <v/>
      </c>
      <c r="IH187" s="46" t="b">
        <f t="shared" si="416"/>
        <v>0</v>
      </c>
      <c r="II187" s="46" t="b">
        <f t="shared" si="417"/>
        <v>0</v>
      </c>
      <c r="IJ187" s="46" t="b">
        <f t="shared" si="418"/>
        <v>0</v>
      </c>
      <c r="IK187" s="46" t="str">
        <f t="shared" si="419"/>
        <v/>
      </c>
      <c r="IL187" s="46" t="str">
        <f t="shared" si="420"/>
        <v/>
      </c>
      <c r="IM187" s="46" t="b">
        <f t="shared" si="421"/>
        <v>0</v>
      </c>
      <c r="IN187" s="46" t="b">
        <f t="shared" si="422"/>
        <v>0</v>
      </c>
      <c r="IO187" s="46" t="b">
        <f t="shared" si="423"/>
        <v>0</v>
      </c>
      <c r="IP187" s="46" t="b">
        <f t="shared" si="424"/>
        <v>0</v>
      </c>
      <c r="IQ187" s="46" t="b">
        <f t="shared" si="425"/>
        <v>0</v>
      </c>
      <c r="IR187" s="46" t="b">
        <f t="shared" si="426"/>
        <v>0</v>
      </c>
      <c r="IS187" s="46" t="b">
        <f t="shared" si="427"/>
        <v>0</v>
      </c>
      <c r="IT187" s="46" t="b">
        <f t="shared" si="428"/>
        <v>0</v>
      </c>
      <c r="IU187" s="46" t="b">
        <f t="shared" si="429"/>
        <v>0</v>
      </c>
      <c r="IV187" s="46" t="b">
        <f t="shared" si="430"/>
        <v>0</v>
      </c>
      <c r="IW187" s="46" t="b">
        <f t="shared" si="431"/>
        <v>0</v>
      </c>
      <c r="IX187" s="46" t="b">
        <f t="shared" si="432"/>
        <v>0</v>
      </c>
      <c r="IY187" s="46" t="b">
        <f t="shared" si="433"/>
        <v>0</v>
      </c>
    </row>
    <row r="188" spans="2:259" x14ac:dyDescent="0.3">
      <c r="B188" s="48">
        <v>176</v>
      </c>
      <c r="C188" s="61" t="str">
        <f t="shared" si="299"/>
        <v/>
      </c>
      <c r="D188" s="53"/>
      <c r="E188" s="52"/>
      <c r="F188" s="112"/>
      <c r="G188" s="52"/>
      <c r="H188" s="53"/>
      <c r="I188" s="52"/>
      <c r="J188" s="52"/>
      <c r="K188" s="53"/>
      <c r="L188" s="55"/>
      <c r="M188" s="108"/>
      <c r="N188" s="56"/>
      <c r="O188" s="52"/>
      <c r="P188" s="52"/>
      <c r="Q188" s="52"/>
      <c r="R188" s="52"/>
      <c r="S188" s="52"/>
      <c r="T188" s="53"/>
      <c r="U188" s="52"/>
      <c r="V188" s="52"/>
      <c r="W188" s="55"/>
      <c r="X188" s="55"/>
      <c r="Y188" s="52"/>
      <c r="Z188" s="55"/>
      <c r="AA188" s="52"/>
      <c r="AB188" s="53"/>
      <c r="AC188" s="53"/>
      <c r="AD188" s="53"/>
      <c r="AE188" s="57"/>
      <c r="AF188" s="113"/>
      <c r="AG188" s="57"/>
      <c r="AH188" s="58"/>
      <c r="AI188" s="58"/>
      <c r="AJ188" s="58"/>
      <c r="AK188" s="114"/>
      <c r="AL188" s="58"/>
      <c r="AM188" s="114"/>
      <c r="AN188" s="58"/>
      <c r="AO188" s="114"/>
      <c r="AP188" s="58"/>
      <c r="AQ188" s="114"/>
      <c r="AR188" s="58"/>
      <c r="AS188" s="114"/>
      <c r="AT188" s="58"/>
      <c r="AU188" s="114"/>
      <c r="AV188" s="58"/>
      <c r="AW188" s="114"/>
      <c r="AX188" s="58"/>
      <c r="AY188" s="114"/>
      <c r="AZ188" s="58"/>
      <c r="BA188" s="114"/>
      <c r="BB188" s="58"/>
      <c r="BC188" s="114"/>
      <c r="BD188" s="58"/>
      <c r="BE188" s="58"/>
      <c r="BF188" s="58"/>
      <c r="BG188" s="59"/>
      <c r="BH188" s="58"/>
      <c r="BI188" s="114"/>
      <c r="BJ188" s="53"/>
      <c r="BK188" s="58"/>
      <c r="BL188" s="114"/>
      <c r="BM188" s="58"/>
      <c r="BN188" s="114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3"/>
      <c r="CL188" s="58"/>
      <c r="CM188" s="58"/>
      <c r="CN188" s="60"/>
      <c r="CO188" s="57"/>
      <c r="CP188" s="58"/>
      <c r="CQ188" s="60"/>
      <c r="CR188" s="57"/>
      <c r="CS188" s="58"/>
      <c r="CT188" s="59"/>
      <c r="CU188" s="58"/>
      <c r="CV188" s="59"/>
      <c r="CW188" s="58"/>
      <c r="CX188" s="59"/>
      <c r="CY188" s="58"/>
      <c r="CZ188" s="58"/>
      <c r="DA188" s="58"/>
      <c r="DB188" s="53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7"/>
      <c r="DO188" s="57"/>
      <c r="DP188" s="57"/>
      <c r="DQ188" s="76" t="str">
        <f t="shared" si="300"/>
        <v/>
      </c>
      <c r="DR188" s="53"/>
      <c r="DS188" s="46" t="b">
        <f t="shared" si="301"/>
        <v>0</v>
      </c>
      <c r="DT188" s="46" t="str">
        <f t="shared" si="302"/>
        <v/>
      </c>
      <c r="DU188" s="46" t="b">
        <f t="shared" si="303"/>
        <v>0</v>
      </c>
      <c r="DV188" s="46" t="b">
        <f t="shared" si="304"/>
        <v>0</v>
      </c>
      <c r="DW188" s="46" t="b">
        <f t="shared" si="305"/>
        <v>0</v>
      </c>
      <c r="DY188" s="46" t="b">
        <f t="shared" si="306"/>
        <v>0</v>
      </c>
      <c r="DZ188" s="46" t="b">
        <f t="shared" si="307"/>
        <v>0</v>
      </c>
      <c r="EB188" s="46" t="b">
        <f t="shared" si="308"/>
        <v>0</v>
      </c>
      <c r="EC188" s="46" t="b">
        <f t="shared" si="309"/>
        <v>0</v>
      </c>
      <c r="ED188" s="46" t="b">
        <f t="shared" si="310"/>
        <v>0</v>
      </c>
      <c r="EE188" s="46" t="b">
        <f t="shared" si="311"/>
        <v>0</v>
      </c>
      <c r="EF188" s="46" t="b">
        <f t="shared" si="312"/>
        <v>0</v>
      </c>
      <c r="EG188" s="46" t="b">
        <f t="shared" si="313"/>
        <v>0</v>
      </c>
      <c r="EH188" s="46" t="b">
        <f t="shared" si="314"/>
        <v>0</v>
      </c>
      <c r="EI188" s="46" t="b">
        <f t="shared" si="315"/>
        <v>0</v>
      </c>
      <c r="EK188" s="46" t="b">
        <f t="shared" si="316"/>
        <v>0</v>
      </c>
      <c r="EL188" s="46" t="b">
        <f t="shared" si="317"/>
        <v>0</v>
      </c>
      <c r="EM188" s="46" t="b">
        <f t="shared" si="318"/>
        <v>0</v>
      </c>
      <c r="EN188" s="46" t="b">
        <f t="shared" si="319"/>
        <v>0</v>
      </c>
      <c r="EO188" s="46" t="b">
        <f t="shared" si="320"/>
        <v>0</v>
      </c>
      <c r="EP188" s="46" t="b">
        <f t="shared" si="321"/>
        <v>0</v>
      </c>
      <c r="EQ188" s="46" t="b">
        <f t="shared" si="322"/>
        <v>0</v>
      </c>
      <c r="ER188" s="46" t="b">
        <f>OR(AA188='Tablas '!$T$4,AA188='Tablas '!$T$7,AA188='Tablas '!$T$8,AA188='Tablas '!$T$11)</f>
        <v>0</v>
      </c>
      <c r="ES188" s="46" t="str">
        <f t="shared" si="323"/>
        <v/>
      </c>
      <c r="ET188" s="46" t="str">
        <f t="shared" si="324"/>
        <v/>
      </c>
      <c r="EU188" s="46" t="str">
        <f t="shared" si="325"/>
        <v/>
      </c>
      <c r="EV188" s="46" t="b">
        <f t="shared" si="326"/>
        <v>0</v>
      </c>
      <c r="EW188" s="46" t="b">
        <f t="shared" si="327"/>
        <v>0</v>
      </c>
      <c r="EX188" s="46" t="b">
        <f t="shared" si="328"/>
        <v>0</v>
      </c>
      <c r="EY188" s="46" t="b">
        <f t="shared" si="329"/>
        <v>0</v>
      </c>
      <c r="EZ188" s="46" t="b">
        <f t="shared" si="330"/>
        <v>0</v>
      </c>
      <c r="FA188" s="46" t="b">
        <f t="shared" si="331"/>
        <v>0</v>
      </c>
      <c r="FB188" s="46" t="b">
        <f t="shared" si="332"/>
        <v>0</v>
      </c>
      <c r="FC188" s="46" t="str">
        <f t="shared" si="333"/>
        <v/>
      </c>
      <c r="FD188" s="46" t="str">
        <f t="shared" si="334"/>
        <v/>
      </c>
      <c r="FE188" s="46" t="b">
        <f t="shared" si="335"/>
        <v>0</v>
      </c>
      <c r="FF188" s="46" t="str">
        <f t="shared" si="336"/>
        <v/>
      </c>
      <c r="FG188" s="46" t="str">
        <f t="shared" si="337"/>
        <v/>
      </c>
      <c r="FH188" s="46" t="b">
        <f t="shared" si="338"/>
        <v>0</v>
      </c>
      <c r="FI188" s="46" t="str">
        <f t="shared" si="339"/>
        <v/>
      </c>
      <c r="FJ188" s="46" t="str">
        <f t="shared" si="340"/>
        <v/>
      </c>
      <c r="FK188" s="46" t="b">
        <f t="shared" si="341"/>
        <v>0</v>
      </c>
      <c r="FL188" s="46" t="str">
        <f t="shared" si="342"/>
        <v/>
      </c>
      <c r="FM188" s="46" t="str">
        <f t="shared" si="343"/>
        <v/>
      </c>
      <c r="FN188" s="46" t="b">
        <f t="shared" si="344"/>
        <v>0</v>
      </c>
      <c r="FO188" s="46" t="str">
        <f t="shared" si="345"/>
        <v/>
      </c>
      <c r="FP188" s="46" t="str">
        <f t="shared" si="346"/>
        <v/>
      </c>
      <c r="FQ188" s="46" t="b">
        <f t="shared" si="347"/>
        <v>0</v>
      </c>
      <c r="FR188" s="46" t="str">
        <f t="shared" si="348"/>
        <v/>
      </c>
      <c r="FS188" s="46" t="str">
        <f t="shared" si="349"/>
        <v/>
      </c>
      <c r="FT188" s="46" t="b">
        <f t="shared" si="350"/>
        <v>0</v>
      </c>
      <c r="FU188" s="46" t="str">
        <f t="shared" si="351"/>
        <v/>
      </c>
      <c r="FV188" s="46" t="str">
        <f t="shared" si="352"/>
        <v/>
      </c>
      <c r="FW188" s="46" t="b">
        <f t="shared" si="353"/>
        <v>0</v>
      </c>
      <c r="FX188" s="46" t="str">
        <f t="shared" si="354"/>
        <v/>
      </c>
      <c r="FY188" s="46" t="str">
        <f t="shared" si="355"/>
        <v/>
      </c>
      <c r="FZ188" s="46" t="b">
        <f t="shared" si="356"/>
        <v>0</v>
      </c>
      <c r="GA188" s="46" t="str">
        <f t="shared" si="357"/>
        <v/>
      </c>
      <c r="GB188" s="46" t="str">
        <f t="shared" si="358"/>
        <v/>
      </c>
      <c r="GC188" s="46" t="b">
        <f t="shared" si="359"/>
        <v>0</v>
      </c>
      <c r="GD188" s="46" t="str">
        <f t="shared" si="360"/>
        <v/>
      </c>
      <c r="GE188" s="46" t="str">
        <f t="shared" si="361"/>
        <v/>
      </c>
      <c r="GF188" s="46" t="b">
        <f t="shared" si="362"/>
        <v>0</v>
      </c>
      <c r="GG188" s="46" t="b">
        <f t="shared" si="363"/>
        <v>0</v>
      </c>
      <c r="GH188" s="46" t="str">
        <f t="shared" si="364"/>
        <v/>
      </c>
      <c r="GI188" s="46" t="str">
        <f t="shared" si="365"/>
        <v/>
      </c>
      <c r="GJ188" s="46" t="str">
        <f t="shared" si="366"/>
        <v/>
      </c>
      <c r="GK188" s="46" t="b">
        <f t="shared" si="367"/>
        <v>0</v>
      </c>
      <c r="GL188" s="46" t="str">
        <f t="shared" si="368"/>
        <v/>
      </c>
      <c r="GM188" s="46" t="str">
        <f t="shared" si="369"/>
        <v/>
      </c>
      <c r="GN188" s="46" t="str">
        <f t="shared" si="370"/>
        <v/>
      </c>
      <c r="GO188" s="46" t="b">
        <f t="shared" si="371"/>
        <v>0</v>
      </c>
      <c r="GP188" s="46" t="str">
        <f t="shared" si="372"/>
        <v/>
      </c>
      <c r="GQ188" s="46" t="str">
        <f t="shared" si="373"/>
        <v/>
      </c>
      <c r="GR188" s="46" t="b">
        <f t="shared" si="374"/>
        <v>0</v>
      </c>
      <c r="GS188" s="46" t="str">
        <f t="shared" si="375"/>
        <v/>
      </c>
      <c r="GT188" s="46" t="str">
        <f t="shared" si="376"/>
        <v/>
      </c>
      <c r="GU188" s="46" t="b">
        <f t="shared" si="377"/>
        <v>0</v>
      </c>
      <c r="GV188" s="46" t="b">
        <f t="shared" si="378"/>
        <v>0</v>
      </c>
      <c r="GW188" s="46" t="b">
        <f t="shared" si="379"/>
        <v>0</v>
      </c>
      <c r="GX188" s="46" t="b">
        <f t="shared" si="380"/>
        <v>0</v>
      </c>
      <c r="GY188" s="46" t="b">
        <f t="shared" si="381"/>
        <v>0</v>
      </c>
      <c r="GZ188" s="46" t="b">
        <f t="shared" si="382"/>
        <v>0</v>
      </c>
      <c r="HA188" s="46" t="b">
        <f t="shared" si="383"/>
        <v>0</v>
      </c>
      <c r="HB188" s="46" t="b">
        <f t="shared" si="384"/>
        <v>0</v>
      </c>
      <c r="HC188" s="46" t="b">
        <f t="shared" si="385"/>
        <v>0</v>
      </c>
      <c r="HD188" s="46" t="b">
        <f t="shared" si="386"/>
        <v>0</v>
      </c>
      <c r="HE188" s="46" t="b">
        <f t="shared" si="387"/>
        <v>0</v>
      </c>
      <c r="HF188" s="46" t="b">
        <f t="shared" si="388"/>
        <v>0</v>
      </c>
      <c r="HG188" s="46" t="b">
        <f t="shared" si="389"/>
        <v>0</v>
      </c>
      <c r="HH188" s="46" t="b">
        <f t="shared" si="390"/>
        <v>0</v>
      </c>
      <c r="HI188" s="46" t="b">
        <f t="shared" si="391"/>
        <v>0</v>
      </c>
      <c r="HJ188" s="46" t="b">
        <f t="shared" si="392"/>
        <v>0</v>
      </c>
      <c r="HK188" s="46" t="b">
        <f t="shared" si="393"/>
        <v>0</v>
      </c>
      <c r="HL188" s="46" t="b">
        <f t="shared" si="394"/>
        <v>0</v>
      </c>
      <c r="HM188" s="46" t="b">
        <f t="shared" si="395"/>
        <v>0</v>
      </c>
      <c r="HN188" s="46" t="b">
        <f t="shared" si="396"/>
        <v>0</v>
      </c>
      <c r="HO188" s="46" t="b">
        <f t="shared" si="397"/>
        <v>0</v>
      </c>
      <c r="HP188" s="46" t="b">
        <f t="shared" si="398"/>
        <v>0</v>
      </c>
      <c r="HQ188" s="46" t="str">
        <f t="shared" si="399"/>
        <v/>
      </c>
      <c r="HR188" s="46" t="str">
        <f t="shared" si="400"/>
        <v/>
      </c>
      <c r="HS188" s="46" t="str">
        <f t="shared" si="401"/>
        <v/>
      </c>
      <c r="HT188" s="46" t="b">
        <f t="shared" si="402"/>
        <v>0</v>
      </c>
      <c r="HU188" s="46" t="b">
        <f t="shared" si="403"/>
        <v>0</v>
      </c>
      <c r="HV188" s="46" t="b">
        <f t="shared" si="404"/>
        <v>0</v>
      </c>
      <c r="HW188" s="46" t="b">
        <f t="shared" si="405"/>
        <v>0</v>
      </c>
      <c r="HX188" s="46" t="b">
        <f t="shared" si="406"/>
        <v>0</v>
      </c>
      <c r="HY188" s="46" t="b">
        <f t="shared" si="407"/>
        <v>0</v>
      </c>
      <c r="HZ188" s="46" t="b">
        <f t="shared" si="408"/>
        <v>0</v>
      </c>
      <c r="IA188" s="46" t="str">
        <f t="shared" si="409"/>
        <v/>
      </c>
      <c r="IB188" s="46" t="str">
        <f t="shared" si="410"/>
        <v/>
      </c>
      <c r="IC188" s="46" t="str">
        <f t="shared" si="411"/>
        <v/>
      </c>
      <c r="ID188" s="46" t="str">
        <f t="shared" si="412"/>
        <v/>
      </c>
      <c r="IE188" s="46" t="b">
        <f t="shared" si="413"/>
        <v>0</v>
      </c>
      <c r="IF188" s="46" t="str">
        <f t="shared" si="414"/>
        <v/>
      </c>
      <c r="IG188" s="46" t="str">
        <f t="shared" si="415"/>
        <v/>
      </c>
      <c r="IH188" s="46" t="b">
        <f t="shared" si="416"/>
        <v>0</v>
      </c>
      <c r="II188" s="46" t="b">
        <f t="shared" si="417"/>
        <v>0</v>
      </c>
      <c r="IJ188" s="46" t="b">
        <f t="shared" si="418"/>
        <v>0</v>
      </c>
      <c r="IK188" s="46" t="str">
        <f t="shared" si="419"/>
        <v/>
      </c>
      <c r="IL188" s="46" t="str">
        <f t="shared" si="420"/>
        <v/>
      </c>
      <c r="IM188" s="46" t="b">
        <f t="shared" si="421"/>
        <v>0</v>
      </c>
      <c r="IN188" s="46" t="b">
        <f t="shared" si="422"/>
        <v>0</v>
      </c>
      <c r="IO188" s="46" t="b">
        <f t="shared" si="423"/>
        <v>0</v>
      </c>
      <c r="IP188" s="46" t="b">
        <f t="shared" si="424"/>
        <v>0</v>
      </c>
      <c r="IQ188" s="46" t="b">
        <f t="shared" si="425"/>
        <v>0</v>
      </c>
      <c r="IR188" s="46" t="b">
        <f t="shared" si="426"/>
        <v>0</v>
      </c>
      <c r="IS188" s="46" t="b">
        <f t="shared" si="427"/>
        <v>0</v>
      </c>
      <c r="IT188" s="46" t="b">
        <f t="shared" si="428"/>
        <v>0</v>
      </c>
      <c r="IU188" s="46" t="b">
        <f t="shared" si="429"/>
        <v>0</v>
      </c>
      <c r="IV188" s="46" t="b">
        <f t="shared" si="430"/>
        <v>0</v>
      </c>
      <c r="IW188" s="46" t="b">
        <f t="shared" si="431"/>
        <v>0</v>
      </c>
      <c r="IX188" s="46" t="b">
        <f t="shared" si="432"/>
        <v>0</v>
      </c>
      <c r="IY188" s="46" t="b">
        <f t="shared" si="433"/>
        <v>0</v>
      </c>
    </row>
    <row r="189" spans="2:259" x14ac:dyDescent="0.3">
      <c r="B189" s="48">
        <v>177</v>
      </c>
      <c r="C189" s="61" t="str">
        <f t="shared" si="299"/>
        <v/>
      </c>
      <c r="D189" s="53"/>
      <c r="E189" s="52"/>
      <c r="F189" s="112"/>
      <c r="G189" s="52"/>
      <c r="H189" s="53"/>
      <c r="I189" s="52"/>
      <c r="J189" s="52"/>
      <c r="K189" s="53"/>
      <c r="L189" s="55"/>
      <c r="M189" s="108"/>
      <c r="N189" s="56"/>
      <c r="O189" s="52"/>
      <c r="P189" s="52"/>
      <c r="Q189" s="52"/>
      <c r="R189" s="52"/>
      <c r="S189" s="52"/>
      <c r="T189" s="53"/>
      <c r="U189" s="52"/>
      <c r="V189" s="52"/>
      <c r="W189" s="55"/>
      <c r="X189" s="55"/>
      <c r="Y189" s="52"/>
      <c r="Z189" s="55"/>
      <c r="AA189" s="52"/>
      <c r="AB189" s="53"/>
      <c r="AC189" s="53"/>
      <c r="AD189" s="53"/>
      <c r="AE189" s="57"/>
      <c r="AF189" s="113"/>
      <c r="AG189" s="57"/>
      <c r="AH189" s="58"/>
      <c r="AI189" s="58"/>
      <c r="AJ189" s="58"/>
      <c r="AK189" s="114"/>
      <c r="AL189" s="58"/>
      <c r="AM189" s="114"/>
      <c r="AN189" s="58"/>
      <c r="AO189" s="114"/>
      <c r="AP189" s="58"/>
      <c r="AQ189" s="114"/>
      <c r="AR189" s="58"/>
      <c r="AS189" s="114"/>
      <c r="AT189" s="58"/>
      <c r="AU189" s="114"/>
      <c r="AV189" s="58"/>
      <c r="AW189" s="114"/>
      <c r="AX189" s="58"/>
      <c r="AY189" s="114"/>
      <c r="AZ189" s="58"/>
      <c r="BA189" s="114"/>
      <c r="BB189" s="58"/>
      <c r="BC189" s="114"/>
      <c r="BD189" s="58"/>
      <c r="BE189" s="58"/>
      <c r="BF189" s="58"/>
      <c r="BG189" s="59"/>
      <c r="BH189" s="58"/>
      <c r="BI189" s="114"/>
      <c r="BJ189" s="53"/>
      <c r="BK189" s="58"/>
      <c r="BL189" s="114"/>
      <c r="BM189" s="58"/>
      <c r="BN189" s="114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3"/>
      <c r="CL189" s="58"/>
      <c r="CM189" s="58"/>
      <c r="CN189" s="60"/>
      <c r="CO189" s="57"/>
      <c r="CP189" s="58"/>
      <c r="CQ189" s="60"/>
      <c r="CR189" s="57"/>
      <c r="CS189" s="58"/>
      <c r="CT189" s="59"/>
      <c r="CU189" s="58"/>
      <c r="CV189" s="59"/>
      <c r="CW189" s="58"/>
      <c r="CX189" s="59"/>
      <c r="CY189" s="58"/>
      <c r="CZ189" s="58"/>
      <c r="DA189" s="58"/>
      <c r="DB189" s="53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7"/>
      <c r="DO189" s="57"/>
      <c r="DP189" s="57"/>
      <c r="DQ189" s="76" t="str">
        <f t="shared" si="300"/>
        <v/>
      </c>
      <c r="DR189" s="53"/>
      <c r="DS189" s="46" t="b">
        <f t="shared" si="301"/>
        <v>0</v>
      </c>
      <c r="DT189" s="46" t="str">
        <f t="shared" si="302"/>
        <v/>
      </c>
      <c r="DU189" s="46" t="b">
        <f t="shared" si="303"/>
        <v>0</v>
      </c>
      <c r="DV189" s="46" t="b">
        <f t="shared" si="304"/>
        <v>0</v>
      </c>
      <c r="DW189" s="46" t="b">
        <f t="shared" si="305"/>
        <v>0</v>
      </c>
      <c r="DY189" s="46" t="b">
        <f t="shared" si="306"/>
        <v>0</v>
      </c>
      <c r="DZ189" s="46" t="b">
        <f t="shared" si="307"/>
        <v>0</v>
      </c>
      <c r="EB189" s="46" t="b">
        <f t="shared" si="308"/>
        <v>0</v>
      </c>
      <c r="EC189" s="46" t="b">
        <f t="shared" si="309"/>
        <v>0</v>
      </c>
      <c r="ED189" s="46" t="b">
        <f t="shared" si="310"/>
        <v>0</v>
      </c>
      <c r="EE189" s="46" t="b">
        <f t="shared" si="311"/>
        <v>0</v>
      </c>
      <c r="EF189" s="46" t="b">
        <f t="shared" si="312"/>
        <v>0</v>
      </c>
      <c r="EG189" s="46" t="b">
        <f t="shared" si="313"/>
        <v>0</v>
      </c>
      <c r="EH189" s="46" t="b">
        <f t="shared" si="314"/>
        <v>0</v>
      </c>
      <c r="EI189" s="46" t="b">
        <f t="shared" si="315"/>
        <v>0</v>
      </c>
      <c r="EK189" s="46" t="b">
        <f t="shared" si="316"/>
        <v>0</v>
      </c>
      <c r="EL189" s="46" t="b">
        <f t="shared" si="317"/>
        <v>0</v>
      </c>
      <c r="EM189" s="46" t="b">
        <f t="shared" si="318"/>
        <v>0</v>
      </c>
      <c r="EN189" s="46" t="b">
        <f t="shared" si="319"/>
        <v>0</v>
      </c>
      <c r="EO189" s="46" t="b">
        <f t="shared" si="320"/>
        <v>0</v>
      </c>
      <c r="EP189" s="46" t="b">
        <f t="shared" si="321"/>
        <v>0</v>
      </c>
      <c r="EQ189" s="46" t="b">
        <f t="shared" si="322"/>
        <v>0</v>
      </c>
      <c r="ER189" s="46" t="b">
        <f>OR(AA189='Tablas '!$T$4,AA189='Tablas '!$T$7,AA189='Tablas '!$T$8,AA189='Tablas '!$T$11)</f>
        <v>0</v>
      </c>
      <c r="ES189" s="46" t="str">
        <f t="shared" si="323"/>
        <v/>
      </c>
      <c r="ET189" s="46" t="str">
        <f t="shared" si="324"/>
        <v/>
      </c>
      <c r="EU189" s="46" t="str">
        <f t="shared" si="325"/>
        <v/>
      </c>
      <c r="EV189" s="46" t="b">
        <f t="shared" si="326"/>
        <v>0</v>
      </c>
      <c r="EW189" s="46" t="b">
        <f t="shared" si="327"/>
        <v>0</v>
      </c>
      <c r="EX189" s="46" t="b">
        <f t="shared" si="328"/>
        <v>0</v>
      </c>
      <c r="EY189" s="46" t="b">
        <f t="shared" si="329"/>
        <v>0</v>
      </c>
      <c r="EZ189" s="46" t="b">
        <f t="shared" si="330"/>
        <v>0</v>
      </c>
      <c r="FA189" s="46" t="b">
        <f t="shared" si="331"/>
        <v>0</v>
      </c>
      <c r="FB189" s="46" t="b">
        <f t="shared" si="332"/>
        <v>0</v>
      </c>
      <c r="FC189" s="46" t="str">
        <f t="shared" si="333"/>
        <v/>
      </c>
      <c r="FD189" s="46" t="str">
        <f t="shared" si="334"/>
        <v/>
      </c>
      <c r="FE189" s="46" t="b">
        <f t="shared" si="335"/>
        <v>0</v>
      </c>
      <c r="FF189" s="46" t="str">
        <f t="shared" si="336"/>
        <v/>
      </c>
      <c r="FG189" s="46" t="str">
        <f t="shared" si="337"/>
        <v/>
      </c>
      <c r="FH189" s="46" t="b">
        <f t="shared" si="338"/>
        <v>0</v>
      </c>
      <c r="FI189" s="46" t="str">
        <f t="shared" si="339"/>
        <v/>
      </c>
      <c r="FJ189" s="46" t="str">
        <f t="shared" si="340"/>
        <v/>
      </c>
      <c r="FK189" s="46" t="b">
        <f t="shared" si="341"/>
        <v>0</v>
      </c>
      <c r="FL189" s="46" t="str">
        <f t="shared" si="342"/>
        <v/>
      </c>
      <c r="FM189" s="46" t="str">
        <f t="shared" si="343"/>
        <v/>
      </c>
      <c r="FN189" s="46" t="b">
        <f t="shared" si="344"/>
        <v>0</v>
      </c>
      <c r="FO189" s="46" t="str">
        <f t="shared" si="345"/>
        <v/>
      </c>
      <c r="FP189" s="46" t="str">
        <f t="shared" si="346"/>
        <v/>
      </c>
      <c r="FQ189" s="46" t="b">
        <f t="shared" si="347"/>
        <v>0</v>
      </c>
      <c r="FR189" s="46" t="str">
        <f t="shared" si="348"/>
        <v/>
      </c>
      <c r="FS189" s="46" t="str">
        <f t="shared" si="349"/>
        <v/>
      </c>
      <c r="FT189" s="46" t="b">
        <f t="shared" si="350"/>
        <v>0</v>
      </c>
      <c r="FU189" s="46" t="str">
        <f t="shared" si="351"/>
        <v/>
      </c>
      <c r="FV189" s="46" t="str">
        <f t="shared" si="352"/>
        <v/>
      </c>
      <c r="FW189" s="46" t="b">
        <f t="shared" si="353"/>
        <v>0</v>
      </c>
      <c r="FX189" s="46" t="str">
        <f t="shared" si="354"/>
        <v/>
      </c>
      <c r="FY189" s="46" t="str">
        <f t="shared" si="355"/>
        <v/>
      </c>
      <c r="FZ189" s="46" t="b">
        <f t="shared" si="356"/>
        <v>0</v>
      </c>
      <c r="GA189" s="46" t="str">
        <f t="shared" si="357"/>
        <v/>
      </c>
      <c r="GB189" s="46" t="str">
        <f t="shared" si="358"/>
        <v/>
      </c>
      <c r="GC189" s="46" t="b">
        <f t="shared" si="359"/>
        <v>0</v>
      </c>
      <c r="GD189" s="46" t="str">
        <f t="shared" si="360"/>
        <v/>
      </c>
      <c r="GE189" s="46" t="str">
        <f t="shared" si="361"/>
        <v/>
      </c>
      <c r="GF189" s="46" t="b">
        <f t="shared" si="362"/>
        <v>0</v>
      </c>
      <c r="GG189" s="46" t="b">
        <f t="shared" si="363"/>
        <v>0</v>
      </c>
      <c r="GH189" s="46" t="str">
        <f t="shared" si="364"/>
        <v/>
      </c>
      <c r="GI189" s="46" t="str">
        <f t="shared" si="365"/>
        <v/>
      </c>
      <c r="GJ189" s="46" t="str">
        <f t="shared" si="366"/>
        <v/>
      </c>
      <c r="GK189" s="46" t="b">
        <f t="shared" si="367"/>
        <v>0</v>
      </c>
      <c r="GL189" s="46" t="str">
        <f t="shared" si="368"/>
        <v/>
      </c>
      <c r="GM189" s="46" t="str">
        <f t="shared" si="369"/>
        <v/>
      </c>
      <c r="GN189" s="46" t="str">
        <f t="shared" si="370"/>
        <v/>
      </c>
      <c r="GO189" s="46" t="b">
        <f t="shared" si="371"/>
        <v>0</v>
      </c>
      <c r="GP189" s="46" t="str">
        <f t="shared" si="372"/>
        <v/>
      </c>
      <c r="GQ189" s="46" t="str">
        <f t="shared" si="373"/>
        <v/>
      </c>
      <c r="GR189" s="46" t="b">
        <f t="shared" si="374"/>
        <v>0</v>
      </c>
      <c r="GS189" s="46" t="str">
        <f t="shared" si="375"/>
        <v/>
      </c>
      <c r="GT189" s="46" t="str">
        <f t="shared" si="376"/>
        <v/>
      </c>
      <c r="GU189" s="46" t="b">
        <f t="shared" si="377"/>
        <v>0</v>
      </c>
      <c r="GV189" s="46" t="b">
        <f t="shared" si="378"/>
        <v>0</v>
      </c>
      <c r="GW189" s="46" t="b">
        <f t="shared" si="379"/>
        <v>0</v>
      </c>
      <c r="GX189" s="46" t="b">
        <f t="shared" si="380"/>
        <v>0</v>
      </c>
      <c r="GY189" s="46" t="b">
        <f t="shared" si="381"/>
        <v>0</v>
      </c>
      <c r="GZ189" s="46" t="b">
        <f t="shared" si="382"/>
        <v>0</v>
      </c>
      <c r="HA189" s="46" t="b">
        <f t="shared" si="383"/>
        <v>0</v>
      </c>
      <c r="HB189" s="46" t="b">
        <f t="shared" si="384"/>
        <v>0</v>
      </c>
      <c r="HC189" s="46" t="b">
        <f t="shared" si="385"/>
        <v>0</v>
      </c>
      <c r="HD189" s="46" t="b">
        <f t="shared" si="386"/>
        <v>0</v>
      </c>
      <c r="HE189" s="46" t="b">
        <f t="shared" si="387"/>
        <v>0</v>
      </c>
      <c r="HF189" s="46" t="b">
        <f t="shared" si="388"/>
        <v>0</v>
      </c>
      <c r="HG189" s="46" t="b">
        <f t="shared" si="389"/>
        <v>0</v>
      </c>
      <c r="HH189" s="46" t="b">
        <f t="shared" si="390"/>
        <v>0</v>
      </c>
      <c r="HI189" s="46" t="b">
        <f t="shared" si="391"/>
        <v>0</v>
      </c>
      <c r="HJ189" s="46" t="b">
        <f t="shared" si="392"/>
        <v>0</v>
      </c>
      <c r="HK189" s="46" t="b">
        <f t="shared" si="393"/>
        <v>0</v>
      </c>
      <c r="HL189" s="46" t="b">
        <f t="shared" si="394"/>
        <v>0</v>
      </c>
      <c r="HM189" s="46" t="b">
        <f t="shared" si="395"/>
        <v>0</v>
      </c>
      <c r="HN189" s="46" t="b">
        <f t="shared" si="396"/>
        <v>0</v>
      </c>
      <c r="HO189" s="46" t="b">
        <f t="shared" si="397"/>
        <v>0</v>
      </c>
      <c r="HP189" s="46" t="b">
        <f t="shared" si="398"/>
        <v>0</v>
      </c>
      <c r="HQ189" s="46" t="str">
        <f t="shared" si="399"/>
        <v/>
      </c>
      <c r="HR189" s="46" t="str">
        <f t="shared" si="400"/>
        <v/>
      </c>
      <c r="HS189" s="46" t="str">
        <f t="shared" si="401"/>
        <v/>
      </c>
      <c r="HT189" s="46" t="b">
        <f t="shared" si="402"/>
        <v>0</v>
      </c>
      <c r="HU189" s="46" t="b">
        <f t="shared" si="403"/>
        <v>0</v>
      </c>
      <c r="HV189" s="46" t="b">
        <f t="shared" si="404"/>
        <v>0</v>
      </c>
      <c r="HW189" s="46" t="b">
        <f t="shared" si="405"/>
        <v>0</v>
      </c>
      <c r="HX189" s="46" t="b">
        <f t="shared" si="406"/>
        <v>0</v>
      </c>
      <c r="HY189" s="46" t="b">
        <f t="shared" si="407"/>
        <v>0</v>
      </c>
      <c r="HZ189" s="46" t="b">
        <f t="shared" si="408"/>
        <v>0</v>
      </c>
      <c r="IA189" s="46" t="str">
        <f t="shared" si="409"/>
        <v/>
      </c>
      <c r="IB189" s="46" t="str">
        <f t="shared" si="410"/>
        <v/>
      </c>
      <c r="IC189" s="46" t="str">
        <f t="shared" si="411"/>
        <v/>
      </c>
      <c r="ID189" s="46" t="str">
        <f t="shared" si="412"/>
        <v/>
      </c>
      <c r="IE189" s="46" t="b">
        <f t="shared" si="413"/>
        <v>0</v>
      </c>
      <c r="IF189" s="46" t="str">
        <f t="shared" si="414"/>
        <v/>
      </c>
      <c r="IG189" s="46" t="str">
        <f t="shared" si="415"/>
        <v/>
      </c>
      <c r="IH189" s="46" t="b">
        <f t="shared" si="416"/>
        <v>0</v>
      </c>
      <c r="II189" s="46" t="b">
        <f t="shared" si="417"/>
        <v>0</v>
      </c>
      <c r="IJ189" s="46" t="b">
        <f t="shared" si="418"/>
        <v>0</v>
      </c>
      <c r="IK189" s="46" t="str">
        <f t="shared" si="419"/>
        <v/>
      </c>
      <c r="IL189" s="46" t="str">
        <f t="shared" si="420"/>
        <v/>
      </c>
      <c r="IM189" s="46" t="b">
        <f t="shared" si="421"/>
        <v>0</v>
      </c>
      <c r="IN189" s="46" t="b">
        <f t="shared" si="422"/>
        <v>0</v>
      </c>
      <c r="IO189" s="46" t="b">
        <f t="shared" si="423"/>
        <v>0</v>
      </c>
      <c r="IP189" s="46" t="b">
        <f t="shared" si="424"/>
        <v>0</v>
      </c>
      <c r="IQ189" s="46" t="b">
        <f t="shared" si="425"/>
        <v>0</v>
      </c>
      <c r="IR189" s="46" t="b">
        <f t="shared" si="426"/>
        <v>0</v>
      </c>
      <c r="IS189" s="46" t="b">
        <f t="shared" si="427"/>
        <v>0</v>
      </c>
      <c r="IT189" s="46" t="b">
        <f t="shared" si="428"/>
        <v>0</v>
      </c>
      <c r="IU189" s="46" t="b">
        <f t="shared" si="429"/>
        <v>0</v>
      </c>
      <c r="IV189" s="46" t="b">
        <f t="shared" si="430"/>
        <v>0</v>
      </c>
      <c r="IW189" s="46" t="b">
        <f t="shared" si="431"/>
        <v>0</v>
      </c>
      <c r="IX189" s="46" t="b">
        <f t="shared" si="432"/>
        <v>0</v>
      </c>
      <c r="IY189" s="46" t="b">
        <f t="shared" si="433"/>
        <v>0</v>
      </c>
    </row>
    <row r="190" spans="2:259" x14ac:dyDescent="0.3">
      <c r="B190" s="48">
        <v>178</v>
      </c>
      <c r="C190" s="61" t="str">
        <f t="shared" si="299"/>
        <v/>
      </c>
      <c r="D190" s="53"/>
      <c r="E190" s="52"/>
      <c r="F190" s="112"/>
      <c r="G190" s="52"/>
      <c r="H190" s="53"/>
      <c r="I190" s="52"/>
      <c r="J190" s="52"/>
      <c r="K190" s="53"/>
      <c r="L190" s="55"/>
      <c r="M190" s="108"/>
      <c r="N190" s="56"/>
      <c r="O190" s="52"/>
      <c r="P190" s="52"/>
      <c r="Q190" s="52"/>
      <c r="R190" s="52"/>
      <c r="S190" s="52"/>
      <c r="T190" s="53"/>
      <c r="U190" s="52"/>
      <c r="V190" s="52"/>
      <c r="W190" s="55"/>
      <c r="X190" s="55"/>
      <c r="Y190" s="52"/>
      <c r="Z190" s="55"/>
      <c r="AA190" s="52"/>
      <c r="AB190" s="53"/>
      <c r="AC190" s="53"/>
      <c r="AD190" s="53"/>
      <c r="AE190" s="57"/>
      <c r="AF190" s="113"/>
      <c r="AG190" s="57"/>
      <c r="AH190" s="58"/>
      <c r="AI190" s="58"/>
      <c r="AJ190" s="58"/>
      <c r="AK190" s="114"/>
      <c r="AL190" s="58"/>
      <c r="AM190" s="114"/>
      <c r="AN190" s="58"/>
      <c r="AO190" s="114"/>
      <c r="AP190" s="58"/>
      <c r="AQ190" s="114"/>
      <c r="AR190" s="58"/>
      <c r="AS190" s="114"/>
      <c r="AT190" s="58"/>
      <c r="AU190" s="114"/>
      <c r="AV190" s="58"/>
      <c r="AW190" s="114"/>
      <c r="AX190" s="58"/>
      <c r="AY190" s="114"/>
      <c r="AZ190" s="58"/>
      <c r="BA190" s="114"/>
      <c r="BB190" s="58"/>
      <c r="BC190" s="114"/>
      <c r="BD190" s="58"/>
      <c r="BE190" s="58"/>
      <c r="BF190" s="58"/>
      <c r="BG190" s="59"/>
      <c r="BH190" s="58"/>
      <c r="BI190" s="114"/>
      <c r="BJ190" s="53"/>
      <c r="BK190" s="58"/>
      <c r="BL190" s="114"/>
      <c r="BM190" s="58"/>
      <c r="BN190" s="114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3"/>
      <c r="CL190" s="58"/>
      <c r="CM190" s="58"/>
      <c r="CN190" s="60"/>
      <c r="CO190" s="57"/>
      <c r="CP190" s="58"/>
      <c r="CQ190" s="60"/>
      <c r="CR190" s="57"/>
      <c r="CS190" s="58"/>
      <c r="CT190" s="59"/>
      <c r="CU190" s="58"/>
      <c r="CV190" s="59"/>
      <c r="CW190" s="58"/>
      <c r="CX190" s="59"/>
      <c r="CY190" s="58"/>
      <c r="CZ190" s="58"/>
      <c r="DA190" s="58"/>
      <c r="DB190" s="53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7"/>
      <c r="DO190" s="57"/>
      <c r="DP190" s="57"/>
      <c r="DQ190" s="76" t="str">
        <f t="shared" si="300"/>
        <v/>
      </c>
      <c r="DR190" s="53"/>
      <c r="DS190" s="46" t="b">
        <f t="shared" si="301"/>
        <v>0</v>
      </c>
      <c r="DT190" s="46" t="str">
        <f t="shared" si="302"/>
        <v/>
      </c>
      <c r="DU190" s="46" t="b">
        <f t="shared" si="303"/>
        <v>0</v>
      </c>
      <c r="DV190" s="46" t="b">
        <f t="shared" si="304"/>
        <v>0</v>
      </c>
      <c r="DW190" s="46" t="b">
        <f t="shared" si="305"/>
        <v>0</v>
      </c>
      <c r="DY190" s="46" t="b">
        <f t="shared" si="306"/>
        <v>0</v>
      </c>
      <c r="DZ190" s="46" t="b">
        <f t="shared" si="307"/>
        <v>0</v>
      </c>
      <c r="EB190" s="46" t="b">
        <f t="shared" si="308"/>
        <v>0</v>
      </c>
      <c r="EC190" s="46" t="b">
        <f t="shared" si="309"/>
        <v>0</v>
      </c>
      <c r="ED190" s="46" t="b">
        <f t="shared" si="310"/>
        <v>0</v>
      </c>
      <c r="EE190" s="46" t="b">
        <f t="shared" si="311"/>
        <v>0</v>
      </c>
      <c r="EF190" s="46" t="b">
        <f t="shared" si="312"/>
        <v>0</v>
      </c>
      <c r="EG190" s="46" t="b">
        <f t="shared" si="313"/>
        <v>0</v>
      </c>
      <c r="EH190" s="46" t="b">
        <f t="shared" si="314"/>
        <v>0</v>
      </c>
      <c r="EI190" s="46" t="b">
        <f t="shared" si="315"/>
        <v>0</v>
      </c>
      <c r="EK190" s="46" t="b">
        <f t="shared" si="316"/>
        <v>0</v>
      </c>
      <c r="EL190" s="46" t="b">
        <f t="shared" si="317"/>
        <v>0</v>
      </c>
      <c r="EM190" s="46" t="b">
        <f t="shared" si="318"/>
        <v>0</v>
      </c>
      <c r="EN190" s="46" t="b">
        <f t="shared" si="319"/>
        <v>0</v>
      </c>
      <c r="EO190" s="46" t="b">
        <f t="shared" si="320"/>
        <v>0</v>
      </c>
      <c r="EP190" s="46" t="b">
        <f t="shared" si="321"/>
        <v>0</v>
      </c>
      <c r="EQ190" s="46" t="b">
        <f t="shared" si="322"/>
        <v>0</v>
      </c>
      <c r="ER190" s="46" t="b">
        <f>OR(AA190='Tablas '!$T$4,AA190='Tablas '!$T$7,AA190='Tablas '!$T$8,AA190='Tablas '!$T$11)</f>
        <v>0</v>
      </c>
      <c r="ES190" s="46" t="str">
        <f t="shared" si="323"/>
        <v/>
      </c>
      <c r="ET190" s="46" t="str">
        <f t="shared" si="324"/>
        <v/>
      </c>
      <c r="EU190" s="46" t="str">
        <f t="shared" si="325"/>
        <v/>
      </c>
      <c r="EV190" s="46" t="b">
        <f t="shared" si="326"/>
        <v>0</v>
      </c>
      <c r="EW190" s="46" t="b">
        <f t="shared" si="327"/>
        <v>0</v>
      </c>
      <c r="EX190" s="46" t="b">
        <f t="shared" si="328"/>
        <v>0</v>
      </c>
      <c r="EY190" s="46" t="b">
        <f t="shared" si="329"/>
        <v>0</v>
      </c>
      <c r="EZ190" s="46" t="b">
        <f t="shared" si="330"/>
        <v>0</v>
      </c>
      <c r="FA190" s="46" t="b">
        <f t="shared" si="331"/>
        <v>0</v>
      </c>
      <c r="FB190" s="46" t="b">
        <f t="shared" si="332"/>
        <v>0</v>
      </c>
      <c r="FC190" s="46" t="str">
        <f t="shared" si="333"/>
        <v/>
      </c>
      <c r="FD190" s="46" t="str">
        <f t="shared" si="334"/>
        <v/>
      </c>
      <c r="FE190" s="46" t="b">
        <f t="shared" si="335"/>
        <v>0</v>
      </c>
      <c r="FF190" s="46" t="str">
        <f t="shared" si="336"/>
        <v/>
      </c>
      <c r="FG190" s="46" t="str">
        <f t="shared" si="337"/>
        <v/>
      </c>
      <c r="FH190" s="46" t="b">
        <f t="shared" si="338"/>
        <v>0</v>
      </c>
      <c r="FI190" s="46" t="str">
        <f t="shared" si="339"/>
        <v/>
      </c>
      <c r="FJ190" s="46" t="str">
        <f t="shared" si="340"/>
        <v/>
      </c>
      <c r="FK190" s="46" t="b">
        <f t="shared" si="341"/>
        <v>0</v>
      </c>
      <c r="FL190" s="46" t="str">
        <f t="shared" si="342"/>
        <v/>
      </c>
      <c r="FM190" s="46" t="str">
        <f t="shared" si="343"/>
        <v/>
      </c>
      <c r="FN190" s="46" t="b">
        <f t="shared" si="344"/>
        <v>0</v>
      </c>
      <c r="FO190" s="46" t="str">
        <f t="shared" si="345"/>
        <v/>
      </c>
      <c r="FP190" s="46" t="str">
        <f t="shared" si="346"/>
        <v/>
      </c>
      <c r="FQ190" s="46" t="b">
        <f t="shared" si="347"/>
        <v>0</v>
      </c>
      <c r="FR190" s="46" t="str">
        <f t="shared" si="348"/>
        <v/>
      </c>
      <c r="FS190" s="46" t="str">
        <f t="shared" si="349"/>
        <v/>
      </c>
      <c r="FT190" s="46" t="b">
        <f t="shared" si="350"/>
        <v>0</v>
      </c>
      <c r="FU190" s="46" t="str">
        <f t="shared" si="351"/>
        <v/>
      </c>
      <c r="FV190" s="46" t="str">
        <f t="shared" si="352"/>
        <v/>
      </c>
      <c r="FW190" s="46" t="b">
        <f t="shared" si="353"/>
        <v>0</v>
      </c>
      <c r="FX190" s="46" t="str">
        <f t="shared" si="354"/>
        <v/>
      </c>
      <c r="FY190" s="46" t="str">
        <f t="shared" si="355"/>
        <v/>
      </c>
      <c r="FZ190" s="46" t="b">
        <f t="shared" si="356"/>
        <v>0</v>
      </c>
      <c r="GA190" s="46" t="str">
        <f t="shared" si="357"/>
        <v/>
      </c>
      <c r="GB190" s="46" t="str">
        <f t="shared" si="358"/>
        <v/>
      </c>
      <c r="GC190" s="46" t="b">
        <f t="shared" si="359"/>
        <v>0</v>
      </c>
      <c r="GD190" s="46" t="str">
        <f t="shared" si="360"/>
        <v/>
      </c>
      <c r="GE190" s="46" t="str">
        <f t="shared" si="361"/>
        <v/>
      </c>
      <c r="GF190" s="46" t="b">
        <f t="shared" si="362"/>
        <v>0</v>
      </c>
      <c r="GG190" s="46" t="b">
        <f t="shared" si="363"/>
        <v>0</v>
      </c>
      <c r="GH190" s="46" t="str">
        <f t="shared" si="364"/>
        <v/>
      </c>
      <c r="GI190" s="46" t="str">
        <f t="shared" si="365"/>
        <v/>
      </c>
      <c r="GJ190" s="46" t="str">
        <f t="shared" si="366"/>
        <v/>
      </c>
      <c r="GK190" s="46" t="b">
        <f t="shared" si="367"/>
        <v>0</v>
      </c>
      <c r="GL190" s="46" t="str">
        <f t="shared" si="368"/>
        <v/>
      </c>
      <c r="GM190" s="46" t="str">
        <f t="shared" si="369"/>
        <v/>
      </c>
      <c r="GN190" s="46" t="str">
        <f t="shared" si="370"/>
        <v/>
      </c>
      <c r="GO190" s="46" t="b">
        <f t="shared" si="371"/>
        <v>0</v>
      </c>
      <c r="GP190" s="46" t="str">
        <f t="shared" si="372"/>
        <v/>
      </c>
      <c r="GQ190" s="46" t="str">
        <f t="shared" si="373"/>
        <v/>
      </c>
      <c r="GR190" s="46" t="b">
        <f t="shared" si="374"/>
        <v>0</v>
      </c>
      <c r="GS190" s="46" t="str">
        <f t="shared" si="375"/>
        <v/>
      </c>
      <c r="GT190" s="46" t="str">
        <f t="shared" si="376"/>
        <v/>
      </c>
      <c r="GU190" s="46" t="b">
        <f t="shared" si="377"/>
        <v>0</v>
      </c>
      <c r="GV190" s="46" t="b">
        <f t="shared" si="378"/>
        <v>0</v>
      </c>
      <c r="GW190" s="46" t="b">
        <f t="shared" si="379"/>
        <v>0</v>
      </c>
      <c r="GX190" s="46" t="b">
        <f t="shared" si="380"/>
        <v>0</v>
      </c>
      <c r="GY190" s="46" t="b">
        <f t="shared" si="381"/>
        <v>0</v>
      </c>
      <c r="GZ190" s="46" t="b">
        <f t="shared" si="382"/>
        <v>0</v>
      </c>
      <c r="HA190" s="46" t="b">
        <f t="shared" si="383"/>
        <v>0</v>
      </c>
      <c r="HB190" s="46" t="b">
        <f t="shared" si="384"/>
        <v>0</v>
      </c>
      <c r="HC190" s="46" t="b">
        <f t="shared" si="385"/>
        <v>0</v>
      </c>
      <c r="HD190" s="46" t="b">
        <f t="shared" si="386"/>
        <v>0</v>
      </c>
      <c r="HE190" s="46" t="b">
        <f t="shared" si="387"/>
        <v>0</v>
      </c>
      <c r="HF190" s="46" t="b">
        <f t="shared" si="388"/>
        <v>0</v>
      </c>
      <c r="HG190" s="46" t="b">
        <f t="shared" si="389"/>
        <v>0</v>
      </c>
      <c r="HH190" s="46" t="b">
        <f t="shared" si="390"/>
        <v>0</v>
      </c>
      <c r="HI190" s="46" t="b">
        <f t="shared" si="391"/>
        <v>0</v>
      </c>
      <c r="HJ190" s="46" t="b">
        <f t="shared" si="392"/>
        <v>0</v>
      </c>
      <c r="HK190" s="46" t="b">
        <f t="shared" si="393"/>
        <v>0</v>
      </c>
      <c r="HL190" s="46" t="b">
        <f t="shared" si="394"/>
        <v>0</v>
      </c>
      <c r="HM190" s="46" t="b">
        <f t="shared" si="395"/>
        <v>0</v>
      </c>
      <c r="HN190" s="46" t="b">
        <f t="shared" si="396"/>
        <v>0</v>
      </c>
      <c r="HO190" s="46" t="b">
        <f t="shared" si="397"/>
        <v>0</v>
      </c>
      <c r="HP190" s="46" t="b">
        <f t="shared" si="398"/>
        <v>0</v>
      </c>
      <c r="HQ190" s="46" t="str">
        <f t="shared" si="399"/>
        <v/>
      </c>
      <c r="HR190" s="46" t="str">
        <f t="shared" si="400"/>
        <v/>
      </c>
      <c r="HS190" s="46" t="str">
        <f t="shared" si="401"/>
        <v/>
      </c>
      <c r="HT190" s="46" t="b">
        <f t="shared" si="402"/>
        <v>0</v>
      </c>
      <c r="HU190" s="46" t="b">
        <f t="shared" si="403"/>
        <v>0</v>
      </c>
      <c r="HV190" s="46" t="b">
        <f t="shared" si="404"/>
        <v>0</v>
      </c>
      <c r="HW190" s="46" t="b">
        <f t="shared" si="405"/>
        <v>0</v>
      </c>
      <c r="HX190" s="46" t="b">
        <f t="shared" si="406"/>
        <v>0</v>
      </c>
      <c r="HY190" s="46" t="b">
        <f t="shared" si="407"/>
        <v>0</v>
      </c>
      <c r="HZ190" s="46" t="b">
        <f t="shared" si="408"/>
        <v>0</v>
      </c>
      <c r="IA190" s="46" t="str">
        <f t="shared" si="409"/>
        <v/>
      </c>
      <c r="IB190" s="46" t="str">
        <f t="shared" si="410"/>
        <v/>
      </c>
      <c r="IC190" s="46" t="str">
        <f t="shared" si="411"/>
        <v/>
      </c>
      <c r="ID190" s="46" t="str">
        <f t="shared" si="412"/>
        <v/>
      </c>
      <c r="IE190" s="46" t="b">
        <f t="shared" si="413"/>
        <v>0</v>
      </c>
      <c r="IF190" s="46" t="str">
        <f t="shared" si="414"/>
        <v/>
      </c>
      <c r="IG190" s="46" t="str">
        <f t="shared" si="415"/>
        <v/>
      </c>
      <c r="IH190" s="46" t="b">
        <f t="shared" si="416"/>
        <v>0</v>
      </c>
      <c r="II190" s="46" t="b">
        <f t="shared" si="417"/>
        <v>0</v>
      </c>
      <c r="IJ190" s="46" t="b">
        <f t="shared" si="418"/>
        <v>0</v>
      </c>
      <c r="IK190" s="46" t="str">
        <f t="shared" si="419"/>
        <v/>
      </c>
      <c r="IL190" s="46" t="str">
        <f t="shared" si="420"/>
        <v/>
      </c>
      <c r="IM190" s="46" t="b">
        <f t="shared" si="421"/>
        <v>0</v>
      </c>
      <c r="IN190" s="46" t="b">
        <f t="shared" si="422"/>
        <v>0</v>
      </c>
      <c r="IO190" s="46" t="b">
        <f t="shared" si="423"/>
        <v>0</v>
      </c>
      <c r="IP190" s="46" t="b">
        <f t="shared" si="424"/>
        <v>0</v>
      </c>
      <c r="IQ190" s="46" t="b">
        <f t="shared" si="425"/>
        <v>0</v>
      </c>
      <c r="IR190" s="46" t="b">
        <f t="shared" si="426"/>
        <v>0</v>
      </c>
      <c r="IS190" s="46" t="b">
        <f t="shared" si="427"/>
        <v>0</v>
      </c>
      <c r="IT190" s="46" t="b">
        <f t="shared" si="428"/>
        <v>0</v>
      </c>
      <c r="IU190" s="46" t="b">
        <f t="shared" si="429"/>
        <v>0</v>
      </c>
      <c r="IV190" s="46" t="b">
        <f t="shared" si="430"/>
        <v>0</v>
      </c>
      <c r="IW190" s="46" t="b">
        <f t="shared" si="431"/>
        <v>0</v>
      </c>
      <c r="IX190" s="46" t="b">
        <f t="shared" si="432"/>
        <v>0</v>
      </c>
      <c r="IY190" s="46" t="b">
        <f t="shared" si="433"/>
        <v>0</v>
      </c>
    </row>
    <row r="191" spans="2:259" x14ac:dyDescent="0.3">
      <c r="B191" s="48">
        <v>179</v>
      </c>
      <c r="C191" s="61" t="str">
        <f t="shared" si="299"/>
        <v/>
      </c>
      <c r="D191" s="53"/>
      <c r="E191" s="52"/>
      <c r="F191" s="112"/>
      <c r="G191" s="52"/>
      <c r="H191" s="53"/>
      <c r="I191" s="52"/>
      <c r="J191" s="52"/>
      <c r="K191" s="53"/>
      <c r="L191" s="55"/>
      <c r="M191" s="108"/>
      <c r="N191" s="56"/>
      <c r="O191" s="52"/>
      <c r="P191" s="52"/>
      <c r="Q191" s="52"/>
      <c r="R191" s="52"/>
      <c r="S191" s="52"/>
      <c r="T191" s="53"/>
      <c r="U191" s="52"/>
      <c r="V191" s="52"/>
      <c r="W191" s="55"/>
      <c r="X191" s="55"/>
      <c r="Y191" s="52"/>
      <c r="Z191" s="55"/>
      <c r="AA191" s="52"/>
      <c r="AB191" s="53"/>
      <c r="AC191" s="53"/>
      <c r="AD191" s="53"/>
      <c r="AE191" s="57"/>
      <c r="AF191" s="113"/>
      <c r="AG191" s="57"/>
      <c r="AH191" s="58"/>
      <c r="AI191" s="58"/>
      <c r="AJ191" s="58"/>
      <c r="AK191" s="114"/>
      <c r="AL191" s="58"/>
      <c r="AM191" s="114"/>
      <c r="AN191" s="58"/>
      <c r="AO191" s="114"/>
      <c r="AP191" s="58"/>
      <c r="AQ191" s="114"/>
      <c r="AR191" s="58"/>
      <c r="AS191" s="114"/>
      <c r="AT191" s="58"/>
      <c r="AU191" s="114"/>
      <c r="AV191" s="58"/>
      <c r="AW191" s="114"/>
      <c r="AX191" s="58"/>
      <c r="AY191" s="114"/>
      <c r="AZ191" s="58"/>
      <c r="BA191" s="114"/>
      <c r="BB191" s="58"/>
      <c r="BC191" s="114"/>
      <c r="BD191" s="58"/>
      <c r="BE191" s="58"/>
      <c r="BF191" s="58"/>
      <c r="BG191" s="59"/>
      <c r="BH191" s="58"/>
      <c r="BI191" s="114"/>
      <c r="BJ191" s="53"/>
      <c r="BK191" s="58"/>
      <c r="BL191" s="114"/>
      <c r="BM191" s="58"/>
      <c r="BN191" s="114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3"/>
      <c r="CL191" s="58"/>
      <c r="CM191" s="58"/>
      <c r="CN191" s="60"/>
      <c r="CO191" s="57"/>
      <c r="CP191" s="58"/>
      <c r="CQ191" s="60"/>
      <c r="CR191" s="57"/>
      <c r="CS191" s="58"/>
      <c r="CT191" s="59"/>
      <c r="CU191" s="58"/>
      <c r="CV191" s="59"/>
      <c r="CW191" s="58"/>
      <c r="CX191" s="59"/>
      <c r="CY191" s="58"/>
      <c r="CZ191" s="58"/>
      <c r="DA191" s="58"/>
      <c r="DB191" s="53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7"/>
      <c r="DO191" s="57"/>
      <c r="DP191" s="57"/>
      <c r="DQ191" s="76" t="str">
        <f t="shared" si="300"/>
        <v/>
      </c>
      <c r="DR191" s="53"/>
      <c r="DS191" s="46" t="b">
        <f t="shared" si="301"/>
        <v>0</v>
      </c>
      <c r="DT191" s="46" t="str">
        <f t="shared" si="302"/>
        <v/>
      </c>
      <c r="DU191" s="46" t="b">
        <f t="shared" si="303"/>
        <v>0</v>
      </c>
      <c r="DV191" s="46" t="b">
        <f t="shared" si="304"/>
        <v>0</v>
      </c>
      <c r="DW191" s="46" t="b">
        <f t="shared" si="305"/>
        <v>0</v>
      </c>
      <c r="DY191" s="46" t="b">
        <f t="shared" si="306"/>
        <v>0</v>
      </c>
      <c r="DZ191" s="46" t="b">
        <f t="shared" si="307"/>
        <v>0</v>
      </c>
      <c r="EB191" s="46" t="b">
        <f t="shared" si="308"/>
        <v>0</v>
      </c>
      <c r="EC191" s="46" t="b">
        <f t="shared" si="309"/>
        <v>0</v>
      </c>
      <c r="ED191" s="46" t="b">
        <f t="shared" si="310"/>
        <v>0</v>
      </c>
      <c r="EE191" s="46" t="b">
        <f t="shared" si="311"/>
        <v>0</v>
      </c>
      <c r="EF191" s="46" t="b">
        <f t="shared" si="312"/>
        <v>0</v>
      </c>
      <c r="EG191" s="46" t="b">
        <f t="shared" si="313"/>
        <v>0</v>
      </c>
      <c r="EH191" s="46" t="b">
        <f t="shared" si="314"/>
        <v>0</v>
      </c>
      <c r="EI191" s="46" t="b">
        <f t="shared" si="315"/>
        <v>0</v>
      </c>
      <c r="EK191" s="46" t="b">
        <f t="shared" si="316"/>
        <v>0</v>
      </c>
      <c r="EL191" s="46" t="b">
        <f t="shared" si="317"/>
        <v>0</v>
      </c>
      <c r="EM191" s="46" t="b">
        <f t="shared" si="318"/>
        <v>0</v>
      </c>
      <c r="EN191" s="46" t="b">
        <f t="shared" si="319"/>
        <v>0</v>
      </c>
      <c r="EO191" s="46" t="b">
        <f t="shared" si="320"/>
        <v>0</v>
      </c>
      <c r="EP191" s="46" t="b">
        <f t="shared" si="321"/>
        <v>0</v>
      </c>
      <c r="EQ191" s="46" t="b">
        <f t="shared" si="322"/>
        <v>0</v>
      </c>
      <c r="ER191" s="46" t="b">
        <f>OR(AA191='Tablas '!$T$4,AA191='Tablas '!$T$7,AA191='Tablas '!$T$8,AA191='Tablas '!$T$11)</f>
        <v>0</v>
      </c>
      <c r="ES191" s="46" t="str">
        <f t="shared" si="323"/>
        <v/>
      </c>
      <c r="ET191" s="46" t="str">
        <f t="shared" si="324"/>
        <v/>
      </c>
      <c r="EU191" s="46" t="str">
        <f t="shared" si="325"/>
        <v/>
      </c>
      <c r="EV191" s="46" t="b">
        <f t="shared" si="326"/>
        <v>0</v>
      </c>
      <c r="EW191" s="46" t="b">
        <f t="shared" si="327"/>
        <v>0</v>
      </c>
      <c r="EX191" s="46" t="b">
        <f t="shared" si="328"/>
        <v>0</v>
      </c>
      <c r="EY191" s="46" t="b">
        <f t="shared" si="329"/>
        <v>0</v>
      </c>
      <c r="EZ191" s="46" t="b">
        <f t="shared" si="330"/>
        <v>0</v>
      </c>
      <c r="FA191" s="46" t="b">
        <f t="shared" si="331"/>
        <v>0</v>
      </c>
      <c r="FB191" s="46" t="b">
        <f t="shared" si="332"/>
        <v>0</v>
      </c>
      <c r="FC191" s="46" t="str">
        <f t="shared" si="333"/>
        <v/>
      </c>
      <c r="FD191" s="46" t="str">
        <f t="shared" si="334"/>
        <v/>
      </c>
      <c r="FE191" s="46" t="b">
        <f t="shared" si="335"/>
        <v>0</v>
      </c>
      <c r="FF191" s="46" t="str">
        <f t="shared" si="336"/>
        <v/>
      </c>
      <c r="FG191" s="46" t="str">
        <f t="shared" si="337"/>
        <v/>
      </c>
      <c r="FH191" s="46" t="b">
        <f t="shared" si="338"/>
        <v>0</v>
      </c>
      <c r="FI191" s="46" t="str">
        <f t="shared" si="339"/>
        <v/>
      </c>
      <c r="FJ191" s="46" t="str">
        <f t="shared" si="340"/>
        <v/>
      </c>
      <c r="FK191" s="46" t="b">
        <f t="shared" si="341"/>
        <v>0</v>
      </c>
      <c r="FL191" s="46" t="str">
        <f t="shared" si="342"/>
        <v/>
      </c>
      <c r="FM191" s="46" t="str">
        <f t="shared" si="343"/>
        <v/>
      </c>
      <c r="FN191" s="46" t="b">
        <f t="shared" si="344"/>
        <v>0</v>
      </c>
      <c r="FO191" s="46" t="str">
        <f t="shared" si="345"/>
        <v/>
      </c>
      <c r="FP191" s="46" t="str">
        <f t="shared" si="346"/>
        <v/>
      </c>
      <c r="FQ191" s="46" t="b">
        <f t="shared" si="347"/>
        <v>0</v>
      </c>
      <c r="FR191" s="46" t="str">
        <f t="shared" si="348"/>
        <v/>
      </c>
      <c r="FS191" s="46" t="str">
        <f t="shared" si="349"/>
        <v/>
      </c>
      <c r="FT191" s="46" t="b">
        <f t="shared" si="350"/>
        <v>0</v>
      </c>
      <c r="FU191" s="46" t="str">
        <f t="shared" si="351"/>
        <v/>
      </c>
      <c r="FV191" s="46" t="str">
        <f t="shared" si="352"/>
        <v/>
      </c>
      <c r="FW191" s="46" t="b">
        <f t="shared" si="353"/>
        <v>0</v>
      </c>
      <c r="FX191" s="46" t="str">
        <f t="shared" si="354"/>
        <v/>
      </c>
      <c r="FY191" s="46" t="str">
        <f t="shared" si="355"/>
        <v/>
      </c>
      <c r="FZ191" s="46" t="b">
        <f t="shared" si="356"/>
        <v>0</v>
      </c>
      <c r="GA191" s="46" t="str">
        <f t="shared" si="357"/>
        <v/>
      </c>
      <c r="GB191" s="46" t="str">
        <f t="shared" si="358"/>
        <v/>
      </c>
      <c r="GC191" s="46" t="b">
        <f t="shared" si="359"/>
        <v>0</v>
      </c>
      <c r="GD191" s="46" t="str">
        <f t="shared" si="360"/>
        <v/>
      </c>
      <c r="GE191" s="46" t="str">
        <f t="shared" si="361"/>
        <v/>
      </c>
      <c r="GF191" s="46" t="b">
        <f t="shared" si="362"/>
        <v>0</v>
      </c>
      <c r="GG191" s="46" t="b">
        <f t="shared" si="363"/>
        <v>0</v>
      </c>
      <c r="GH191" s="46" t="str">
        <f t="shared" si="364"/>
        <v/>
      </c>
      <c r="GI191" s="46" t="str">
        <f t="shared" si="365"/>
        <v/>
      </c>
      <c r="GJ191" s="46" t="str">
        <f t="shared" si="366"/>
        <v/>
      </c>
      <c r="GK191" s="46" t="b">
        <f t="shared" si="367"/>
        <v>0</v>
      </c>
      <c r="GL191" s="46" t="str">
        <f t="shared" si="368"/>
        <v/>
      </c>
      <c r="GM191" s="46" t="str">
        <f t="shared" si="369"/>
        <v/>
      </c>
      <c r="GN191" s="46" t="str">
        <f t="shared" si="370"/>
        <v/>
      </c>
      <c r="GO191" s="46" t="b">
        <f t="shared" si="371"/>
        <v>0</v>
      </c>
      <c r="GP191" s="46" t="str">
        <f t="shared" si="372"/>
        <v/>
      </c>
      <c r="GQ191" s="46" t="str">
        <f t="shared" si="373"/>
        <v/>
      </c>
      <c r="GR191" s="46" t="b">
        <f t="shared" si="374"/>
        <v>0</v>
      </c>
      <c r="GS191" s="46" t="str">
        <f t="shared" si="375"/>
        <v/>
      </c>
      <c r="GT191" s="46" t="str">
        <f t="shared" si="376"/>
        <v/>
      </c>
      <c r="GU191" s="46" t="b">
        <f t="shared" si="377"/>
        <v>0</v>
      </c>
      <c r="GV191" s="46" t="b">
        <f t="shared" si="378"/>
        <v>0</v>
      </c>
      <c r="GW191" s="46" t="b">
        <f t="shared" si="379"/>
        <v>0</v>
      </c>
      <c r="GX191" s="46" t="b">
        <f t="shared" si="380"/>
        <v>0</v>
      </c>
      <c r="GY191" s="46" t="b">
        <f t="shared" si="381"/>
        <v>0</v>
      </c>
      <c r="GZ191" s="46" t="b">
        <f t="shared" si="382"/>
        <v>0</v>
      </c>
      <c r="HA191" s="46" t="b">
        <f t="shared" si="383"/>
        <v>0</v>
      </c>
      <c r="HB191" s="46" t="b">
        <f t="shared" si="384"/>
        <v>0</v>
      </c>
      <c r="HC191" s="46" t="b">
        <f t="shared" si="385"/>
        <v>0</v>
      </c>
      <c r="HD191" s="46" t="b">
        <f t="shared" si="386"/>
        <v>0</v>
      </c>
      <c r="HE191" s="46" t="b">
        <f t="shared" si="387"/>
        <v>0</v>
      </c>
      <c r="HF191" s="46" t="b">
        <f t="shared" si="388"/>
        <v>0</v>
      </c>
      <c r="HG191" s="46" t="b">
        <f t="shared" si="389"/>
        <v>0</v>
      </c>
      <c r="HH191" s="46" t="b">
        <f t="shared" si="390"/>
        <v>0</v>
      </c>
      <c r="HI191" s="46" t="b">
        <f t="shared" si="391"/>
        <v>0</v>
      </c>
      <c r="HJ191" s="46" t="b">
        <f t="shared" si="392"/>
        <v>0</v>
      </c>
      <c r="HK191" s="46" t="b">
        <f t="shared" si="393"/>
        <v>0</v>
      </c>
      <c r="HL191" s="46" t="b">
        <f t="shared" si="394"/>
        <v>0</v>
      </c>
      <c r="HM191" s="46" t="b">
        <f t="shared" si="395"/>
        <v>0</v>
      </c>
      <c r="HN191" s="46" t="b">
        <f t="shared" si="396"/>
        <v>0</v>
      </c>
      <c r="HO191" s="46" t="b">
        <f t="shared" si="397"/>
        <v>0</v>
      </c>
      <c r="HP191" s="46" t="b">
        <f t="shared" si="398"/>
        <v>0</v>
      </c>
      <c r="HQ191" s="46" t="str">
        <f t="shared" si="399"/>
        <v/>
      </c>
      <c r="HR191" s="46" t="str">
        <f t="shared" si="400"/>
        <v/>
      </c>
      <c r="HS191" s="46" t="str">
        <f t="shared" si="401"/>
        <v/>
      </c>
      <c r="HT191" s="46" t="b">
        <f t="shared" si="402"/>
        <v>0</v>
      </c>
      <c r="HU191" s="46" t="b">
        <f t="shared" si="403"/>
        <v>0</v>
      </c>
      <c r="HV191" s="46" t="b">
        <f t="shared" si="404"/>
        <v>0</v>
      </c>
      <c r="HW191" s="46" t="b">
        <f t="shared" si="405"/>
        <v>0</v>
      </c>
      <c r="HX191" s="46" t="b">
        <f t="shared" si="406"/>
        <v>0</v>
      </c>
      <c r="HY191" s="46" t="b">
        <f t="shared" si="407"/>
        <v>0</v>
      </c>
      <c r="HZ191" s="46" t="b">
        <f t="shared" si="408"/>
        <v>0</v>
      </c>
      <c r="IA191" s="46" t="str">
        <f t="shared" si="409"/>
        <v/>
      </c>
      <c r="IB191" s="46" t="str">
        <f t="shared" si="410"/>
        <v/>
      </c>
      <c r="IC191" s="46" t="str">
        <f t="shared" si="411"/>
        <v/>
      </c>
      <c r="ID191" s="46" t="str">
        <f t="shared" si="412"/>
        <v/>
      </c>
      <c r="IE191" s="46" t="b">
        <f t="shared" si="413"/>
        <v>0</v>
      </c>
      <c r="IF191" s="46" t="str">
        <f t="shared" si="414"/>
        <v/>
      </c>
      <c r="IG191" s="46" t="str">
        <f t="shared" si="415"/>
        <v/>
      </c>
      <c r="IH191" s="46" t="b">
        <f t="shared" si="416"/>
        <v>0</v>
      </c>
      <c r="II191" s="46" t="b">
        <f t="shared" si="417"/>
        <v>0</v>
      </c>
      <c r="IJ191" s="46" t="b">
        <f t="shared" si="418"/>
        <v>0</v>
      </c>
      <c r="IK191" s="46" t="str">
        <f t="shared" si="419"/>
        <v/>
      </c>
      <c r="IL191" s="46" t="str">
        <f t="shared" si="420"/>
        <v/>
      </c>
      <c r="IM191" s="46" t="b">
        <f t="shared" si="421"/>
        <v>0</v>
      </c>
      <c r="IN191" s="46" t="b">
        <f t="shared" si="422"/>
        <v>0</v>
      </c>
      <c r="IO191" s="46" t="b">
        <f t="shared" si="423"/>
        <v>0</v>
      </c>
      <c r="IP191" s="46" t="b">
        <f t="shared" si="424"/>
        <v>0</v>
      </c>
      <c r="IQ191" s="46" t="b">
        <f t="shared" si="425"/>
        <v>0</v>
      </c>
      <c r="IR191" s="46" t="b">
        <f t="shared" si="426"/>
        <v>0</v>
      </c>
      <c r="IS191" s="46" t="b">
        <f t="shared" si="427"/>
        <v>0</v>
      </c>
      <c r="IT191" s="46" t="b">
        <f t="shared" si="428"/>
        <v>0</v>
      </c>
      <c r="IU191" s="46" t="b">
        <f t="shared" si="429"/>
        <v>0</v>
      </c>
      <c r="IV191" s="46" t="b">
        <f t="shared" si="430"/>
        <v>0</v>
      </c>
      <c r="IW191" s="46" t="b">
        <f t="shared" si="431"/>
        <v>0</v>
      </c>
      <c r="IX191" s="46" t="b">
        <f t="shared" si="432"/>
        <v>0</v>
      </c>
      <c r="IY191" s="46" t="b">
        <f t="shared" si="433"/>
        <v>0</v>
      </c>
    </row>
    <row r="192" spans="2:259" x14ac:dyDescent="0.3">
      <c r="B192" s="48">
        <v>180</v>
      </c>
      <c r="C192" s="61" t="str">
        <f t="shared" si="299"/>
        <v/>
      </c>
      <c r="D192" s="53"/>
      <c r="E192" s="52"/>
      <c r="F192" s="112"/>
      <c r="G192" s="52"/>
      <c r="H192" s="53"/>
      <c r="I192" s="52"/>
      <c r="J192" s="52"/>
      <c r="K192" s="53"/>
      <c r="L192" s="55"/>
      <c r="M192" s="108"/>
      <c r="N192" s="56"/>
      <c r="O192" s="52"/>
      <c r="P192" s="52"/>
      <c r="Q192" s="52"/>
      <c r="R192" s="52"/>
      <c r="S192" s="52"/>
      <c r="T192" s="53"/>
      <c r="U192" s="52"/>
      <c r="V192" s="52"/>
      <c r="W192" s="55"/>
      <c r="X192" s="55"/>
      <c r="Y192" s="52"/>
      <c r="Z192" s="55"/>
      <c r="AA192" s="52"/>
      <c r="AB192" s="53"/>
      <c r="AC192" s="53"/>
      <c r="AD192" s="53"/>
      <c r="AE192" s="57"/>
      <c r="AF192" s="113"/>
      <c r="AG192" s="57"/>
      <c r="AH192" s="58"/>
      <c r="AI192" s="58"/>
      <c r="AJ192" s="58"/>
      <c r="AK192" s="114"/>
      <c r="AL192" s="58"/>
      <c r="AM192" s="114"/>
      <c r="AN192" s="58"/>
      <c r="AO192" s="114"/>
      <c r="AP192" s="58"/>
      <c r="AQ192" s="114"/>
      <c r="AR192" s="58"/>
      <c r="AS192" s="114"/>
      <c r="AT192" s="58"/>
      <c r="AU192" s="114"/>
      <c r="AV192" s="58"/>
      <c r="AW192" s="114"/>
      <c r="AX192" s="58"/>
      <c r="AY192" s="114"/>
      <c r="AZ192" s="58"/>
      <c r="BA192" s="114"/>
      <c r="BB192" s="58"/>
      <c r="BC192" s="114"/>
      <c r="BD192" s="58"/>
      <c r="BE192" s="58"/>
      <c r="BF192" s="58"/>
      <c r="BG192" s="59"/>
      <c r="BH192" s="58"/>
      <c r="BI192" s="114"/>
      <c r="BJ192" s="53"/>
      <c r="BK192" s="58"/>
      <c r="BL192" s="114"/>
      <c r="BM192" s="58"/>
      <c r="BN192" s="114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3"/>
      <c r="CL192" s="58"/>
      <c r="CM192" s="58"/>
      <c r="CN192" s="60"/>
      <c r="CO192" s="57"/>
      <c r="CP192" s="58"/>
      <c r="CQ192" s="60"/>
      <c r="CR192" s="57"/>
      <c r="CS192" s="58"/>
      <c r="CT192" s="59"/>
      <c r="CU192" s="58"/>
      <c r="CV192" s="59"/>
      <c r="CW192" s="58"/>
      <c r="CX192" s="59"/>
      <c r="CY192" s="58"/>
      <c r="CZ192" s="58"/>
      <c r="DA192" s="58"/>
      <c r="DB192" s="53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7"/>
      <c r="DO192" s="57"/>
      <c r="DP192" s="57"/>
      <c r="DQ192" s="76" t="str">
        <f t="shared" si="300"/>
        <v/>
      </c>
      <c r="DR192" s="53"/>
      <c r="DS192" s="46" t="b">
        <f t="shared" si="301"/>
        <v>0</v>
      </c>
      <c r="DT192" s="46" t="str">
        <f t="shared" si="302"/>
        <v/>
      </c>
      <c r="DU192" s="46" t="b">
        <f t="shared" si="303"/>
        <v>0</v>
      </c>
      <c r="DV192" s="46" t="b">
        <f t="shared" si="304"/>
        <v>0</v>
      </c>
      <c r="DW192" s="46" t="b">
        <f t="shared" si="305"/>
        <v>0</v>
      </c>
      <c r="DY192" s="46" t="b">
        <f t="shared" si="306"/>
        <v>0</v>
      </c>
      <c r="DZ192" s="46" t="b">
        <f t="shared" si="307"/>
        <v>0</v>
      </c>
      <c r="EB192" s="46" t="b">
        <f t="shared" si="308"/>
        <v>0</v>
      </c>
      <c r="EC192" s="46" t="b">
        <f t="shared" si="309"/>
        <v>0</v>
      </c>
      <c r="ED192" s="46" t="b">
        <f t="shared" si="310"/>
        <v>0</v>
      </c>
      <c r="EE192" s="46" t="b">
        <f t="shared" si="311"/>
        <v>0</v>
      </c>
      <c r="EF192" s="46" t="b">
        <f t="shared" si="312"/>
        <v>0</v>
      </c>
      <c r="EG192" s="46" t="b">
        <f t="shared" si="313"/>
        <v>0</v>
      </c>
      <c r="EH192" s="46" t="b">
        <f t="shared" si="314"/>
        <v>0</v>
      </c>
      <c r="EI192" s="46" t="b">
        <f t="shared" si="315"/>
        <v>0</v>
      </c>
      <c r="EK192" s="46" t="b">
        <f t="shared" si="316"/>
        <v>0</v>
      </c>
      <c r="EL192" s="46" t="b">
        <f t="shared" si="317"/>
        <v>0</v>
      </c>
      <c r="EM192" s="46" t="b">
        <f t="shared" si="318"/>
        <v>0</v>
      </c>
      <c r="EN192" s="46" t="b">
        <f t="shared" si="319"/>
        <v>0</v>
      </c>
      <c r="EO192" s="46" t="b">
        <f t="shared" si="320"/>
        <v>0</v>
      </c>
      <c r="EP192" s="46" t="b">
        <f t="shared" si="321"/>
        <v>0</v>
      </c>
      <c r="EQ192" s="46" t="b">
        <f t="shared" si="322"/>
        <v>0</v>
      </c>
      <c r="ER192" s="46" t="b">
        <f>OR(AA192='Tablas '!$T$4,AA192='Tablas '!$T$7,AA192='Tablas '!$T$8,AA192='Tablas '!$T$11)</f>
        <v>0</v>
      </c>
      <c r="ES192" s="46" t="str">
        <f t="shared" si="323"/>
        <v/>
      </c>
      <c r="ET192" s="46" t="str">
        <f t="shared" si="324"/>
        <v/>
      </c>
      <c r="EU192" s="46" t="str">
        <f t="shared" si="325"/>
        <v/>
      </c>
      <c r="EV192" s="46" t="b">
        <f t="shared" si="326"/>
        <v>0</v>
      </c>
      <c r="EW192" s="46" t="b">
        <f t="shared" si="327"/>
        <v>0</v>
      </c>
      <c r="EX192" s="46" t="b">
        <f t="shared" si="328"/>
        <v>0</v>
      </c>
      <c r="EY192" s="46" t="b">
        <f t="shared" si="329"/>
        <v>0</v>
      </c>
      <c r="EZ192" s="46" t="b">
        <f t="shared" si="330"/>
        <v>0</v>
      </c>
      <c r="FA192" s="46" t="b">
        <f t="shared" si="331"/>
        <v>0</v>
      </c>
      <c r="FB192" s="46" t="b">
        <f t="shared" si="332"/>
        <v>0</v>
      </c>
      <c r="FC192" s="46" t="str">
        <f t="shared" si="333"/>
        <v/>
      </c>
      <c r="FD192" s="46" t="str">
        <f t="shared" si="334"/>
        <v/>
      </c>
      <c r="FE192" s="46" t="b">
        <f t="shared" si="335"/>
        <v>0</v>
      </c>
      <c r="FF192" s="46" t="str">
        <f t="shared" si="336"/>
        <v/>
      </c>
      <c r="FG192" s="46" t="str">
        <f t="shared" si="337"/>
        <v/>
      </c>
      <c r="FH192" s="46" t="b">
        <f t="shared" si="338"/>
        <v>0</v>
      </c>
      <c r="FI192" s="46" t="str">
        <f t="shared" si="339"/>
        <v/>
      </c>
      <c r="FJ192" s="46" t="str">
        <f t="shared" si="340"/>
        <v/>
      </c>
      <c r="FK192" s="46" t="b">
        <f t="shared" si="341"/>
        <v>0</v>
      </c>
      <c r="FL192" s="46" t="str">
        <f t="shared" si="342"/>
        <v/>
      </c>
      <c r="FM192" s="46" t="str">
        <f t="shared" si="343"/>
        <v/>
      </c>
      <c r="FN192" s="46" t="b">
        <f t="shared" si="344"/>
        <v>0</v>
      </c>
      <c r="FO192" s="46" t="str">
        <f t="shared" si="345"/>
        <v/>
      </c>
      <c r="FP192" s="46" t="str">
        <f t="shared" si="346"/>
        <v/>
      </c>
      <c r="FQ192" s="46" t="b">
        <f t="shared" si="347"/>
        <v>0</v>
      </c>
      <c r="FR192" s="46" t="str">
        <f t="shared" si="348"/>
        <v/>
      </c>
      <c r="FS192" s="46" t="str">
        <f t="shared" si="349"/>
        <v/>
      </c>
      <c r="FT192" s="46" t="b">
        <f t="shared" si="350"/>
        <v>0</v>
      </c>
      <c r="FU192" s="46" t="str">
        <f t="shared" si="351"/>
        <v/>
      </c>
      <c r="FV192" s="46" t="str">
        <f t="shared" si="352"/>
        <v/>
      </c>
      <c r="FW192" s="46" t="b">
        <f t="shared" si="353"/>
        <v>0</v>
      </c>
      <c r="FX192" s="46" t="str">
        <f t="shared" si="354"/>
        <v/>
      </c>
      <c r="FY192" s="46" t="str">
        <f t="shared" si="355"/>
        <v/>
      </c>
      <c r="FZ192" s="46" t="b">
        <f t="shared" si="356"/>
        <v>0</v>
      </c>
      <c r="GA192" s="46" t="str">
        <f t="shared" si="357"/>
        <v/>
      </c>
      <c r="GB192" s="46" t="str">
        <f t="shared" si="358"/>
        <v/>
      </c>
      <c r="GC192" s="46" t="b">
        <f t="shared" si="359"/>
        <v>0</v>
      </c>
      <c r="GD192" s="46" t="str">
        <f t="shared" si="360"/>
        <v/>
      </c>
      <c r="GE192" s="46" t="str">
        <f t="shared" si="361"/>
        <v/>
      </c>
      <c r="GF192" s="46" t="b">
        <f t="shared" si="362"/>
        <v>0</v>
      </c>
      <c r="GG192" s="46" t="b">
        <f t="shared" si="363"/>
        <v>0</v>
      </c>
      <c r="GH192" s="46" t="str">
        <f t="shared" si="364"/>
        <v/>
      </c>
      <c r="GI192" s="46" t="str">
        <f t="shared" si="365"/>
        <v/>
      </c>
      <c r="GJ192" s="46" t="str">
        <f t="shared" si="366"/>
        <v/>
      </c>
      <c r="GK192" s="46" t="b">
        <f t="shared" si="367"/>
        <v>0</v>
      </c>
      <c r="GL192" s="46" t="str">
        <f t="shared" si="368"/>
        <v/>
      </c>
      <c r="GM192" s="46" t="str">
        <f t="shared" si="369"/>
        <v/>
      </c>
      <c r="GN192" s="46" t="str">
        <f t="shared" si="370"/>
        <v/>
      </c>
      <c r="GO192" s="46" t="b">
        <f t="shared" si="371"/>
        <v>0</v>
      </c>
      <c r="GP192" s="46" t="str">
        <f t="shared" si="372"/>
        <v/>
      </c>
      <c r="GQ192" s="46" t="str">
        <f t="shared" si="373"/>
        <v/>
      </c>
      <c r="GR192" s="46" t="b">
        <f t="shared" si="374"/>
        <v>0</v>
      </c>
      <c r="GS192" s="46" t="str">
        <f t="shared" si="375"/>
        <v/>
      </c>
      <c r="GT192" s="46" t="str">
        <f t="shared" si="376"/>
        <v/>
      </c>
      <c r="GU192" s="46" t="b">
        <f t="shared" si="377"/>
        <v>0</v>
      </c>
      <c r="GV192" s="46" t="b">
        <f t="shared" si="378"/>
        <v>0</v>
      </c>
      <c r="GW192" s="46" t="b">
        <f t="shared" si="379"/>
        <v>0</v>
      </c>
      <c r="GX192" s="46" t="b">
        <f t="shared" si="380"/>
        <v>0</v>
      </c>
      <c r="GY192" s="46" t="b">
        <f t="shared" si="381"/>
        <v>0</v>
      </c>
      <c r="GZ192" s="46" t="b">
        <f t="shared" si="382"/>
        <v>0</v>
      </c>
      <c r="HA192" s="46" t="b">
        <f t="shared" si="383"/>
        <v>0</v>
      </c>
      <c r="HB192" s="46" t="b">
        <f t="shared" si="384"/>
        <v>0</v>
      </c>
      <c r="HC192" s="46" t="b">
        <f t="shared" si="385"/>
        <v>0</v>
      </c>
      <c r="HD192" s="46" t="b">
        <f t="shared" si="386"/>
        <v>0</v>
      </c>
      <c r="HE192" s="46" t="b">
        <f t="shared" si="387"/>
        <v>0</v>
      </c>
      <c r="HF192" s="46" t="b">
        <f t="shared" si="388"/>
        <v>0</v>
      </c>
      <c r="HG192" s="46" t="b">
        <f t="shared" si="389"/>
        <v>0</v>
      </c>
      <c r="HH192" s="46" t="b">
        <f t="shared" si="390"/>
        <v>0</v>
      </c>
      <c r="HI192" s="46" t="b">
        <f t="shared" si="391"/>
        <v>0</v>
      </c>
      <c r="HJ192" s="46" t="b">
        <f t="shared" si="392"/>
        <v>0</v>
      </c>
      <c r="HK192" s="46" t="b">
        <f t="shared" si="393"/>
        <v>0</v>
      </c>
      <c r="HL192" s="46" t="b">
        <f t="shared" si="394"/>
        <v>0</v>
      </c>
      <c r="HM192" s="46" t="b">
        <f t="shared" si="395"/>
        <v>0</v>
      </c>
      <c r="HN192" s="46" t="b">
        <f t="shared" si="396"/>
        <v>0</v>
      </c>
      <c r="HO192" s="46" t="b">
        <f t="shared" si="397"/>
        <v>0</v>
      </c>
      <c r="HP192" s="46" t="b">
        <f t="shared" si="398"/>
        <v>0</v>
      </c>
      <c r="HQ192" s="46" t="str">
        <f t="shared" si="399"/>
        <v/>
      </c>
      <c r="HR192" s="46" t="str">
        <f t="shared" si="400"/>
        <v/>
      </c>
      <c r="HS192" s="46" t="str">
        <f t="shared" si="401"/>
        <v/>
      </c>
      <c r="HT192" s="46" t="b">
        <f t="shared" si="402"/>
        <v>0</v>
      </c>
      <c r="HU192" s="46" t="b">
        <f t="shared" si="403"/>
        <v>0</v>
      </c>
      <c r="HV192" s="46" t="b">
        <f t="shared" si="404"/>
        <v>0</v>
      </c>
      <c r="HW192" s="46" t="b">
        <f t="shared" si="405"/>
        <v>0</v>
      </c>
      <c r="HX192" s="46" t="b">
        <f t="shared" si="406"/>
        <v>0</v>
      </c>
      <c r="HY192" s="46" t="b">
        <f t="shared" si="407"/>
        <v>0</v>
      </c>
      <c r="HZ192" s="46" t="b">
        <f t="shared" si="408"/>
        <v>0</v>
      </c>
      <c r="IA192" s="46" t="str">
        <f t="shared" si="409"/>
        <v/>
      </c>
      <c r="IB192" s="46" t="str">
        <f t="shared" si="410"/>
        <v/>
      </c>
      <c r="IC192" s="46" t="str">
        <f t="shared" si="411"/>
        <v/>
      </c>
      <c r="ID192" s="46" t="str">
        <f t="shared" si="412"/>
        <v/>
      </c>
      <c r="IE192" s="46" t="b">
        <f t="shared" si="413"/>
        <v>0</v>
      </c>
      <c r="IF192" s="46" t="str">
        <f t="shared" si="414"/>
        <v/>
      </c>
      <c r="IG192" s="46" t="str">
        <f t="shared" si="415"/>
        <v/>
      </c>
      <c r="IH192" s="46" t="b">
        <f t="shared" si="416"/>
        <v>0</v>
      </c>
      <c r="II192" s="46" t="b">
        <f t="shared" si="417"/>
        <v>0</v>
      </c>
      <c r="IJ192" s="46" t="b">
        <f t="shared" si="418"/>
        <v>0</v>
      </c>
      <c r="IK192" s="46" t="str">
        <f t="shared" si="419"/>
        <v/>
      </c>
      <c r="IL192" s="46" t="str">
        <f t="shared" si="420"/>
        <v/>
      </c>
      <c r="IM192" s="46" t="b">
        <f t="shared" si="421"/>
        <v>0</v>
      </c>
      <c r="IN192" s="46" t="b">
        <f t="shared" si="422"/>
        <v>0</v>
      </c>
      <c r="IO192" s="46" t="b">
        <f t="shared" si="423"/>
        <v>0</v>
      </c>
      <c r="IP192" s="46" t="b">
        <f t="shared" si="424"/>
        <v>0</v>
      </c>
      <c r="IQ192" s="46" t="b">
        <f t="shared" si="425"/>
        <v>0</v>
      </c>
      <c r="IR192" s="46" t="b">
        <f t="shared" si="426"/>
        <v>0</v>
      </c>
      <c r="IS192" s="46" t="b">
        <f t="shared" si="427"/>
        <v>0</v>
      </c>
      <c r="IT192" s="46" t="b">
        <f t="shared" si="428"/>
        <v>0</v>
      </c>
      <c r="IU192" s="46" t="b">
        <f t="shared" si="429"/>
        <v>0</v>
      </c>
      <c r="IV192" s="46" t="b">
        <f t="shared" si="430"/>
        <v>0</v>
      </c>
      <c r="IW192" s="46" t="b">
        <f t="shared" si="431"/>
        <v>0</v>
      </c>
      <c r="IX192" s="46" t="b">
        <f t="shared" si="432"/>
        <v>0</v>
      </c>
      <c r="IY192" s="46" t="b">
        <f t="shared" si="433"/>
        <v>0</v>
      </c>
    </row>
    <row r="193" spans="2:259" x14ac:dyDescent="0.3">
      <c r="B193" s="48">
        <v>181</v>
      </c>
      <c r="C193" s="61" t="str">
        <f t="shared" si="299"/>
        <v/>
      </c>
      <c r="D193" s="53"/>
      <c r="E193" s="52"/>
      <c r="F193" s="112"/>
      <c r="G193" s="52"/>
      <c r="H193" s="53"/>
      <c r="I193" s="52"/>
      <c r="J193" s="52"/>
      <c r="K193" s="53"/>
      <c r="L193" s="55"/>
      <c r="M193" s="108"/>
      <c r="N193" s="56"/>
      <c r="O193" s="52"/>
      <c r="P193" s="52"/>
      <c r="Q193" s="52"/>
      <c r="R193" s="52"/>
      <c r="S193" s="52"/>
      <c r="T193" s="53"/>
      <c r="U193" s="52"/>
      <c r="V193" s="52"/>
      <c r="W193" s="55"/>
      <c r="X193" s="55"/>
      <c r="Y193" s="52"/>
      <c r="Z193" s="55"/>
      <c r="AA193" s="52"/>
      <c r="AB193" s="53"/>
      <c r="AC193" s="53"/>
      <c r="AD193" s="53"/>
      <c r="AE193" s="57"/>
      <c r="AF193" s="113"/>
      <c r="AG193" s="57"/>
      <c r="AH193" s="58"/>
      <c r="AI193" s="58"/>
      <c r="AJ193" s="58"/>
      <c r="AK193" s="114"/>
      <c r="AL193" s="58"/>
      <c r="AM193" s="114"/>
      <c r="AN193" s="58"/>
      <c r="AO193" s="114"/>
      <c r="AP193" s="58"/>
      <c r="AQ193" s="114"/>
      <c r="AR193" s="58"/>
      <c r="AS193" s="114"/>
      <c r="AT193" s="58"/>
      <c r="AU193" s="114"/>
      <c r="AV193" s="58"/>
      <c r="AW193" s="114"/>
      <c r="AX193" s="58"/>
      <c r="AY193" s="114"/>
      <c r="AZ193" s="58"/>
      <c r="BA193" s="114"/>
      <c r="BB193" s="58"/>
      <c r="BC193" s="114"/>
      <c r="BD193" s="58"/>
      <c r="BE193" s="58"/>
      <c r="BF193" s="58"/>
      <c r="BG193" s="59"/>
      <c r="BH193" s="58"/>
      <c r="BI193" s="114"/>
      <c r="BJ193" s="53"/>
      <c r="BK193" s="58"/>
      <c r="BL193" s="114"/>
      <c r="BM193" s="58"/>
      <c r="BN193" s="114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3"/>
      <c r="CL193" s="58"/>
      <c r="CM193" s="58"/>
      <c r="CN193" s="60"/>
      <c r="CO193" s="57"/>
      <c r="CP193" s="58"/>
      <c r="CQ193" s="60"/>
      <c r="CR193" s="57"/>
      <c r="CS193" s="58"/>
      <c r="CT193" s="59"/>
      <c r="CU193" s="58"/>
      <c r="CV193" s="59"/>
      <c r="CW193" s="58"/>
      <c r="CX193" s="59"/>
      <c r="CY193" s="58"/>
      <c r="CZ193" s="58"/>
      <c r="DA193" s="58"/>
      <c r="DB193" s="53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7"/>
      <c r="DO193" s="57"/>
      <c r="DP193" s="57"/>
      <c r="DQ193" s="76" t="str">
        <f t="shared" si="300"/>
        <v/>
      </c>
      <c r="DR193" s="53"/>
      <c r="DS193" s="46" t="b">
        <f t="shared" si="301"/>
        <v>0</v>
      </c>
      <c r="DT193" s="46" t="str">
        <f t="shared" si="302"/>
        <v/>
      </c>
      <c r="DU193" s="46" t="b">
        <f t="shared" si="303"/>
        <v>0</v>
      </c>
      <c r="DV193" s="46" t="b">
        <f t="shared" si="304"/>
        <v>0</v>
      </c>
      <c r="DW193" s="46" t="b">
        <f t="shared" si="305"/>
        <v>0</v>
      </c>
      <c r="DY193" s="46" t="b">
        <f t="shared" si="306"/>
        <v>0</v>
      </c>
      <c r="DZ193" s="46" t="b">
        <f t="shared" si="307"/>
        <v>0</v>
      </c>
      <c r="EB193" s="46" t="b">
        <f t="shared" si="308"/>
        <v>0</v>
      </c>
      <c r="EC193" s="46" t="b">
        <f t="shared" si="309"/>
        <v>0</v>
      </c>
      <c r="ED193" s="46" t="b">
        <f t="shared" si="310"/>
        <v>0</v>
      </c>
      <c r="EE193" s="46" t="b">
        <f t="shared" si="311"/>
        <v>0</v>
      </c>
      <c r="EF193" s="46" t="b">
        <f t="shared" si="312"/>
        <v>0</v>
      </c>
      <c r="EG193" s="46" t="b">
        <f t="shared" si="313"/>
        <v>0</v>
      </c>
      <c r="EH193" s="46" t="b">
        <f t="shared" si="314"/>
        <v>0</v>
      </c>
      <c r="EI193" s="46" t="b">
        <f t="shared" si="315"/>
        <v>0</v>
      </c>
      <c r="EK193" s="46" t="b">
        <f t="shared" si="316"/>
        <v>0</v>
      </c>
      <c r="EL193" s="46" t="b">
        <f t="shared" si="317"/>
        <v>0</v>
      </c>
      <c r="EM193" s="46" t="b">
        <f t="shared" si="318"/>
        <v>0</v>
      </c>
      <c r="EN193" s="46" t="b">
        <f t="shared" si="319"/>
        <v>0</v>
      </c>
      <c r="EO193" s="46" t="b">
        <f t="shared" si="320"/>
        <v>0</v>
      </c>
      <c r="EP193" s="46" t="b">
        <f t="shared" si="321"/>
        <v>0</v>
      </c>
      <c r="EQ193" s="46" t="b">
        <f t="shared" si="322"/>
        <v>0</v>
      </c>
      <c r="ER193" s="46" t="b">
        <f>OR(AA193='Tablas '!$T$4,AA193='Tablas '!$T$7,AA193='Tablas '!$T$8,AA193='Tablas '!$T$11)</f>
        <v>0</v>
      </c>
      <c r="ES193" s="46" t="str">
        <f t="shared" si="323"/>
        <v/>
      </c>
      <c r="ET193" s="46" t="str">
        <f t="shared" si="324"/>
        <v/>
      </c>
      <c r="EU193" s="46" t="str">
        <f t="shared" si="325"/>
        <v/>
      </c>
      <c r="EV193" s="46" t="b">
        <f t="shared" si="326"/>
        <v>0</v>
      </c>
      <c r="EW193" s="46" t="b">
        <f t="shared" si="327"/>
        <v>0</v>
      </c>
      <c r="EX193" s="46" t="b">
        <f t="shared" si="328"/>
        <v>0</v>
      </c>
      <c r="EY193" s="46" t="b">
        <f t="shared" si="329"/>
        <v>0</v>
      </c>
      <c r="EZ193" s="46" t="b">
        <f t="shared" si="330"/>
        <v>0</v>
      </c>
      <c r="FA193" s="46" t="b">
        <f t="shared" si="331"/>
        <v>0</v>
      </c>
      <c r="FB193" s="46" t="b">
        <f t="shared" si="332"/>
        <v>0</v>
      </c>
      <c r="FC193" s="46" t="str">
        <f t="shared" si="333"/>
        <v/>
      </c>
      <c r="FD193" s="46" t="str">
        <f t="shared" si="334"/>
        <v/>
      </c>
      <c r="FE193" s="46" t="b">
        <f t="shared" si="335"/>
        <v>0</v>
      </c>
      <c r="FF193" s="46" t="str">
        <f t="shared" si="336"/>
        <v/>
      </c>
      <c r="FG193" s="46" t="str">
        <f t="shared" si="337"/>
        <v/>
      </c>
      <c r="FH193" s="46" t="b">
        <f t="shared" si="338"/>
        <v>0</v>
      </c>
      <c r="FI193" s="46" t="str">
        <f t="shared" si="339"/>
        <v/>
      </c>
      <c r="FJ193" s="46" t="str">
        <f t="shared" si="340"/>
        <v/>
      </c>
      <c r="FK193" s="46" t="b">
        <f t="shared" si="341"/>
        <v>0</v>
      </c>
      <c r="FL193" s="46" t="str">
        <f t="shared" si="342"/>
        <v/>
      </c>
      <c r="FM193" s="46" t="str">
        <f t="shared" si="343"/>
        <v/>
      </c>
      <c r="FN193" s="46" t="b">
        <f t="shared" si="344"/>
        <v>0</v>
      </c>
      <c r="FO193" s="46" t="str">
        <f t="shared" si="345"/>
        <v/>
      </c>
      <c r="FP193" s="46" t="str">
        <f t="shared" si="346"/>
        <v/>
      </c>
      <c r="FQ193" s="46" t="b">
        <f t="shared" si="347"/>
        <v>0</v>
      </c>
      <c r="FR193" s="46" t="str">
        <f t="shared" si="348"/>
        <v/>
      </c>
      <c r="FS193" s="46" t="str">
        <f t="shared" si="349"/>
        <v/>
      </c>
      <c r="FT193" s="46" t="b">
        <f t="shared" si="350"/>
        <v>0</v>
      </c>
      <c r="FU193" s="46" t="str">
        <f t="shared" si="351"/>
        <v/>
      </c>
      <c r="FV193" s="46" t="str">
        <f t="shared" si="352"/>
        <v/>
      </c>
      <c r="FW193" s="46" t="b">
        <f t="shared" si="353"/>
        <v>0</v>
      </c>
      <c r="FX193" s="46" t="str">
        <f t="shared" si="354"/>
        <v/>
      </c>
      <c r="FY193" s="46" t="str">
        <f t="shared" si="355"/>
        <v/>
      </c>
      <c r="FZ193" s="46" t="b">
        <f t="shared" si="356"/>
        <v>0</v>
      </c>
      <c r="GA193" s="46" t="str">
        <f t="shared" si="357"/>
        <v/>
      </c>
      <c r="GB193" s="46" t="str">
        <f t="shared" si="358"/>
        <v/>
      </c>
      <c r="GC193" s="46" t="b">
        <f t="shared" si="359"/>
        <v>0</v>
      </c>
      <c r="GD193" s="46" t="str">
        <f t="shared" si="360"/>
        <v/>
      </c>
      <c r="GE193" s="46" t="str">
        <f t="shared" si="361"/>
        <v/>
      </c>
      <c r="GF193" s="46" t="b">
        <f t="shared" si="362"/>
        <v>0</v>
      </c>
      <c r="GG193" s="46" t="b">
        <f t="shared" si="363"/>
        <v>0</v>
      </c>
      <c r="GH193" s="46" t="str">
        <f t="shared" si="364"/>
        <v/>
      </c>
      <c r="GI193" s="46" t="str">
        <f t="shared" si="365"/>
        <v/>
      </c>
      <c r="GJ193" s="46" t="str">
        <f t="shared" si="366"/>
        <v/>
      </c>
      <c r="GK193" s="46" t="b">
        <f t="shared" si="367"/>
        <v>0</v>
      </c>
      <c r="GL193" s="46" t="str">
        <f t="shared" si="368"/>
        <v/>
      </c>
      <c r="GM193" s="46" t="str">
        <f t="shared" si="369"/>
        <v/>
      </c>
      <c r="GN193" s="46" t="str">
        <f t="shared" si="370"/>
        <v/>
      </c>
      <c r="GO193" s="46" t="b">
        <f t="shared" si="371"/>
        <v>0</v>
      </c>
      <c r="GP193" s="46" t="str">
        <f t="shared" si="372"/>
        <v/>
      </c>
      <c r="GQ193" s="46" t="str">
        <f t="shared" si="373"/>
        <v/>
      </c>
      <c r="GR193" s="46" t="b">
        <f t="shared" si="374"/>
        <v>0</v>
      </c>
      <c r="GS193" s="46" t="str">
        <f t="shared" si="375"/>
        <v/>
      </c>
      <c r="GT193" s="46" t="str">
        <f t="shared" si="376"/>
        <v/>
      </c>
      <c r="GU193" s="46" t="b">
        <f t="shared" si="377"/>
        <v>0</v>
      </c>
      <c r="GV193" s="46" t="b">
        <f t="shared" si="378"/>
        <v>0</v>
      </c>
      <c r="GW193" s="46" t="b">
        <f t="shared" si="379"/>
        <v>0</v>
      </c>
      <c r="GX193" s="46" t="b">
        <f t="shared" si="380"/>
        <v>0</v>
      </c>
      <c r="GY193" s="46" t="b">
        <f t="shared" si="381"/>
        <v>0</v>
      </c>
      <c r="GZ193" s="46" t="b">
        <f t="shared" si="382"/>
        <v>0</v>
      </c>
      <c r="HA193" s="46" t="b">
        <f t="shared" si="383"/>
        <v>0</v>
      </c>
      <c r="HB193" s="46" t="b">
        <f t="shared" si="384"/>
        <v>0</v>
      </c>
      <c r="HC193" s="46" t="b">
        <f t="shared" si="385"/>
        <v>0</v>
      </c>
      <c r="HD193" s="46" t="b">
        <f t="shared" si="386"/>
        <v>0</v>
      </c>
      <c r="HE193" s="46" t="b">
        <f t="shared" si="387"/>
        <v>0</v>
      </c>
      <c r="HF193" s="46" t="b">
        <f t="shared" si="388"/>
        <v>0</v>
      </c>
      <c r="HG193" s="46" t="b">
        <f t="shared" si="389"/>
        <v>0</v>
      </c>
      <c r="HH193" s="46" t="b">
        <f t="shared" si="390"/>
        <v>0</v>
      </c>
      <c r="HI193" s="46" t="b">
        <f t="shared" si="391"/>
        <v>0</v>
      </c>
      <c r="HJ193" s="46" t="b">
        <f t="shared" si="392"/>
        <v>0</v>
      </c>
      <c r="HK193" s="46" t="b">
        <f t="shared" si="393"/>
        <v>0</v>
      </c>
      <c r="HL193" s="46" t="b">
        <f t="shared" si="394"/>
        <v>0</v>
      </c>
      <c r="HM193" s="46" t="b">
        <f t="shared" si="395"/>
        <v>0</v>
      </c>
      <c r="HN193" s="46" t="b">
        <f t="shared" si="396"/>
        <v>0</v>
      </c>
      <c r="HO193" s="46" t="b">
        <f t="shared" si="397"/>
        <v>0</v>
      </c>
      <c r="HP193" s="46" t="b">
        <f t="shared" si="398"/>
        <v>0</v>
      </c>
      <c r="HQ193" s="46" t="str">
        <f t="shared" si="399"/>
        <v/>
      </c>
      <c r="HR193" s="46" t="str">
        <f t="shared" si="400"/>
        <v/>
      </c>
      <c r="HS193" s="46" t="str">
        <f t="shared" si="401"/>
        <v/>
      </c>
      <c r="HT193" s="46" t="b">
        <f t="shared" si="402"/>
        <v>0</v>
      </c>
      <c r="HU193" s="46" t="b">
        <f t="shared" si="403"/>
        <v>0</v>
      </c>
      <c r="HV193" s="46" t="b">
        <f t="shared" si="404"/>
        <v>0</v>
      </c>
      <c r="HW193" s="46" t="b">
        <f t="shared" si="405"/>
        <v>0</v>
      </c>
      <c r="HX193" s="46" t="b">
        <f t="shared" si="406"/>
        <v>0</v>
      </c>
      <c r="HY193" s="46" t="b">
        <f t="shared" si="407"/>
        <v>0</v>
      </c>
      <c r="HZ193" s="46" t="b">
        <f t="shared" si="408"/>
        <v>0</v>
      </c>
      <c r="IA193" s="46" t="str">
        <f t="shared" si="409"/>
        <v/>
      </c>
      <c r="IB193" s="46" t="str">
        <f t="shared" si="410"/>
        <v/>
      </c>
      <c r="IC193" s="46" t="str">
        <f t="shared" si="411"/>
        <v/>
      </c>
      <c r="ID193" s="46" t="str">
        <f t="shared" si="412"/>
        <v/>
      </c>
      <c r="IE193" s="46" t="b">
        <f t="shared" si="413"/>
        <v>0</v>
      </c>
      <c r="IF193" s="46" t="str">
        <f t="shared" si="414"/>
        <v/>
      </c>
      <c r="IG193" s="46" t="str">
        <f t="shared" si="415"/>
        <v/>
      </c>
      <c r="IH193" s="46" t="b">
        <f t="shared" si="416"/>
        <v>0</v>
      </c>
      <c r="II193" s="46" t="b">
        <f t="shared" si="417"/>
        <v>0</v>
      </c>
      <c r="IJ193" s="46" t="b">
        <f t="shared" si="418"/>
        <v>0</v>
      </c>
      <c r="IK193" s="46" t="str">
        <f t="shared" si="419"/>
        <v/>
      </c>
      <c r="IL193" s="46" t="str">
        <f t="shared" si="420"/>
        <v/>
      </c>
      <c r="IM193" s="46" t="b">
        <f t="shared" si="421"/>
        <v>0</v>
      </c>
      <c r="IN193" s="46" t="b">
        <f t="shared" si="422"/>
        <v>0</v>
      </c>
      <c r="IO193" s="46" t="b">
        <f t="shared" si="423"/>
        <v>0</v>
      </c>
      <c r="IP193" s="46" t="b">
        <f t="shared" si="424"/>
        <v>0</v>
      </c>
      <c r="IQ193" s="46" t="b">
        <f t="shared" si="425"/>
        <v>0</v>
      </c>
      <c r="IR193" s="46" t="b">
        <f t="shared" si="426"/>
        <v>0</v>
      </c>
      <c r="IS193" s="46" t="b">
        <f t="shared" si="427"/>
        <v>0</v>
      </c>
      <c r="IT193" s="46" t="b">
        <f t="shared" si="428"/>
        <v>0</v>
      </c>
      <c r="IU193" s="46" t="b">
        <f t="shared" si="429"/>
        <v>0</v>
      </c>
      <c r="IV193" s="46" t="b">
        <f t="shared" si="430"/>
        <v>0</v>
      </c>
      <c r="IW193" s="46" t="b">
        <f t="shared" si="431"/>
        <v>0</v>
      </c>
      <c r="IX193" s="46" t="b">
        <f t="shared" si="432"/>
        <v>0</v>
      </c>
      <c r="IY193" s="46" t="b">
        <f t="shared" si="433"/>
        <v>0</v>
      </c>
    </row>
    <row r="194" spans="2:259" x14ac:dyDescent="0.3">
      <c r="B194" s="48">
        <v>182</v>
      </c>
      <c r="C194" s="61" t="str">
        <f t="shared" si="299"/>
        <v/>
      </c>
      <c r="D194" s="53"/>
      <c r="E194" s="52"/>
      <c r="F194" s="112"/>
      <c r="G194" s="52"/>
      <c r="H194" s="53"/>
      <c r="I194" s="52"/>
      <c r="J194" s="52"/>
      <c r="K194" s="53"/>
      <c r="L194" s="55"/>
      <c r="M194" s="108"/>
      <c r="N194" s="56"/>
      <c r="O194" s="52"/>
      <c r="P194" s="52"/>
      <c r="Q194" s="52"/>
      <c r="R194" s="52"/>
      <c r="S194" s="52"/>
      <c r="T194" s="53"/>
      <c r="U194" s="52"/>
      <c r="V194" s="52"/>
      <c r="W194" s="55"/>
      <c r="X194" s="55"/>
      <c r="Y194" s="52"/>
      <c r="Z194" s="55"/>
      <c r="AA194" s="52"/>
      <c r="AB194" s="53"/>
      <c r="AC194" s="53"/>
      <c r="AD194" s="53"/>
      <c r="AE194" s="57"/>
      <c r="AF194" s="113"/>
      <c r="AG194" s="57"/>
      <c r="AH194" s="58"/>
      <c r="AI194" s="58"/>
      <c r="AJ194" s="58"/>
      <c r="AK194" s="114"/>
      <c r="AL194" s="58"/>
      <c r="AM194" s="114"/>
      <c r="AN194" s="58"/>
      <c r="AO194" s="114"/>
      <c r="AP194" s="58"/>
      <c r="AQ194" s="114"/>
      <c r="AR194" s="58"/>
      <c r="AS194" s="114"/>
      <c r="AT194" s="58"/>
      <c r="AU194" s="114"/>
      <c r="AV194" s="58"/>
      <c r="AW194" s="114"/>
      <c r="AX194" s="58"/>
      <c r="AY194" s="114"/>
      <c r="AZ194" s="58"/>
      <c r="BA194" s="114"/>
      <c r="BB194" s="58"/>
      <c r="BC194" s="114"/>
      <c r="BD194" s="58"/>
      <c r="BE194" s="58"/>
      <c r="BF194" s="58"/>
      <c r="BG194" s="59"/>
      <c r="BH194" s="58"/>
      <c r="BI194" s="114"/>
      <c r="BJ194" s="53"/>
      <c r="BK194" s="58"/>
      <c r="BL194" s="114"/>
      <c r="BM194" s="58"/>
      <c r="BN194" s="114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3"/>
      <c r="CL194" s="58"/>
      <c r="CM194" s="58"/>
      <c r="CN194" s="60"/>
      <c r="CO194" s="57"/>
      <c r="CP194" s="58"/>
      <c r="CQ194" s="60"/>
      <c r="CR194" s="57"/>
      <c r="CS194" s="58"/>
      <c r="CT194" s="59"/>
      <c r="CU194" s="58"/>
      <c r="CV194" s="59"/>
      <c r="CW194" s="58"/>
      <c r="CX194" s="59"/>
      <c r="CY194" s="58"/>
      <c r="CZ194" s="58"/>
      <c r="DA194" s="58"/>
      <c r="DB194" s="53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7"/>
      <c r="DO194" s="57"/>
      <c r="DP194" s="57"/>
      <c r="DQ194" s="76" t="str">
        <f t="shared" si="300"/>
        <v/>
      </c>
      <c r="DR194" s="53"/>
      <c r="DS194" s="46" t="b">
        <f t="shared" si="301"/>
        <v>0</v>
      </c>
      <c r="DT194" s="46" t="str">
        <f t="shared" si="302"/>
        <v/>
      </c>
      <c r="DU194" s="46" t="b">
        <f t="shared" si="303"/>
        <v>0</v>
      </c>
      <c r="DV194" s="46" t="b">
        <f t="shared" si="304"/>
        <v>0</v>
      </c>
      <c r="DW194" s="46" t="b">
        <f t="shared" si="305"/>
        <v>0</v>
      </c>
      <c r="DY194" s="46" t="b">
        <f t="shared" si="306"/>
        <v>0</v>
      </c>
      <c r="DZ194" s="46" t="b">
        <f t="shared" si="307"/>
        <v>0</v>
      </c>
      <c r="EB194" s="46" t="b">
        <f t="shared" si="308"/>
        <v>0</v>
      </c>
      <c r="EC194" s="46" t="b">
        <f t="shared" si="309"/>
        <v>0</v>
      </c>
      <c r="ED194" s="46" t="b">
        <f t="shared" si="310"/>
        <v>0</v>
      </c>
      <c r="EE194" s="46" t="b">
        <f t="shared" si="311"/>
        <v>0</v>
      </c>
      <c r="EF194" s="46" t="b">
        <f t="shared" si="312"/>
        <v>0</v>
      </c>
      <c r="EG194" s="46" t="b">
        <f t="shared" si="313"/>
        <v>0</v>
      </c>
      <c r="EH194" s="46" t="b">
        <f t="shared" si="314"/>
        <v>0</v>
      </c>
      <c r="EI194" s="46" t="b">
        <f t="shared" si="315"/>
        <v>0</v>
      </c>
      <c r="EK194" s="46" t="b">
        <f t="shared" si="316"/>
        <v>0</v>
      </c>
      <c r="EL194" s="46" t="b">
        <f t="shared" si="317"/>
        <v>0</v>
      </c>
      <c r="EM194" s="46" t="b">
        <f t="shared" si="318"/>
        <v>0</v>
      </c>
      <c r="EN194" s="46" t="b">
        <f t="shared" si="319"/>
        <v>0</v>
      </c>
      <c r="EO194" s="46" t="b">
        <f t="shared" si="320"/>
        <v>0</v>
      </c>
      <c r="EP194" s="46" t="b">
        <f t="shared" si="321"/>
        <v>0</v>
      </c>
      <c r="EQ194" s="46" t="b">
        <f t="shared" si="322"/>
        <v>0</v>
      </c>
      <c r="ER194" s="46" t="b">
        <f>OR(AA194='Tablas '!$T$4,AA194='Tablas '!$T$7,AA194='Tablas '!$T$8,AA194='Tablas '!$T$11)</f>
        <v>0</v>
      </c>
      <c r="ES194" s="46" t="str">
        <f t="shared" si="323"/>
        <v/>
      </c>
      <c r="ET194" s="46" t="str">
        <f t="shared" si="324"/>
        <v/>
      </c>
      <c r="EU194" s="46" t="str">
        <f t="shared" si="325"/>
        <v/>
      </c>
      <c r="EV194" s="46" t="b">
        <f t="shared" si="326"/>
        <v>0</v>
      </c>
      <c r="EW194" s="46" t="b">
        <f t="shared" si="327"/>
        <v>0</v>
      </c>
      <c r="EX194" s="46" t="b">
        <f t="shared" si="328"/>
        <v>0</v>
      </c>
      <c r="EY194" s="46" t="b">
        <f t="shared" si="329"/>
        <v>0</v>
      </c>
      <c r="EZ194" s="46" t="b">
        <f t="shared" si="330"/>
        <v>0</v>
      </c>
      <c r="FA194" s="46" t="b">
        <f t="shared" si="331"/>
        <v>0</v>
      </c>
      <c r="FB194" s="46" t="b">
        <f t="shared" si="332"/>
        <v>0</v>
      </c>
      <c r="FC194" s="46" t="str">
        <f t="shared" si="333"/>
        <v/>
      </c>
      <c r="FD194" s="46" t="str">
        <f t="shared" si="334"/>
        <v/>
      </c>
      <c r="FE194" s="46" t="b">
        <f t="shared" si="335"/>
        <v>0</v>
      </c>
      <c r="FF194" s="46" t="str">
        <f t="shared" si="336"/>
        <v/>
      </c>
      <c r="FG194" s="46" t="str">
        <f t="shared" si="337"/>
        <v/>
      </c>
      <c r="FH194" s="46" t="b">
        <f t="shared" si="338"/>
        <v>0</v>
      </c>
      <c r="FI194" s="46" t="str">
        <f t="shared" si="339"/>
        <v/>
      </c>
      <c r="FJ194" s="46" t="str">
        <f t="shared" si="340"/>
        <v/>
      </c>
      <c r="FK194" s="46" t="b">
        <f t="shared" si="341"/>
        <v>0</v>
      </c>
      <c r="FL194" s="46" t="str">
        <f t="shared" si="342"/>
        <v/>
      </c>
      <c r="FM194" s="46" t="str">
        <f t="shared" si="343"/>
        <v/>
      </c>
      <c r="FN194" s="46" t="b">
        <f t="shared" si="344"/>
        <v>0</v>
      </c>
      <c r="FO194" s="46" t="str">
        <f t="shared" si="345"/>
        <v/>
      </c>
      <c r="FP194" s="46" t="str">
        <f t="shared" si="346"/>
        <v/>
      </c>
      <c r="FQ194" s="46" t="b">
        <f t="shared" si="347"/>
        <v>0</v>
      </c>
      <c r="FR194" s="46" t="str">
        <f t="shared" si="348"/>
        <v/>
      </c>
      <c r="FS194" s="46" t="str">
        <f t="shared" si="349"/>
        <v/>
      </c>
      <c r="FT194" s="46" t="b">
        <f t="shared" si="350"/>
        <v>0</v>
      </c>
      <c r="FU194" s="46" t="str">
        <f t="shared" si="351"/>
        <v/>
      </c>
      <c r="FV194" s="46" t="str">
        <f t="shared" si="352"/>
        <v/>
      </c>
      <c r="FW194" s="46" t="b">
        <f t="shared" si="353"/>
        <v>0</v>
      </c>
      <c r="FX194" s="46" t="str">
        <f t="shared" si="354"/>
        <v/>
      </c>
      <c r="FY194" s="46" t="str">
        <f t="shared" si="355"/>
        <v/>
      </c>
      <c r="FZ194" s="46" t="b">
        <f t="shared" si="356"/>
        <v>0</v>
      </c>
      <c r="GA194" s="46" t="str">
        <f t="shared" si="357"/>
        <v/>
      </c>
      <c r="GB194" s="46" t="str">
        <f t="shared" si="358"/>
        <v/>
      </c>
      <c r="GC194" s="46" t="b">
        <f t="shared" si="359"/>
        <v>0</v>
      </c>
      <c r="GD194" s="46" t="str">
        <f t="shared" si="360"/>
        <v/>
      </c>
      <c r="GE194" s="46" t="str">
        <f t="shared" si="361"/>
        <v/>
      </c>
      <c r="GF194" s="46" t="b">
        <f t="shared" si="362"/>
        <v>0</v>
      </c>
      <c r="GG194" s="46" t="b">
        <f t="shared" si="363"/>
        <v>0</v>
      </c>
      <c r="GH194" s="46" t="str">
        <f t="shared" si="364"/>
        <v/>
      </c>
      <c r="GI194" s="46" t="str">
        <f t="shared" si="365"/>
        <v/>
      </c>
      <c r="GJ194" s="46" t="str">
        <f t="shared" si="366"/>
        <v/>
      </c>
      <c r="GK194" s="46" t="b">
        <f t="shared" si="367"/>
        <v>0</v>
      </c>
      <c r="GL194" s="46" t="str">
        <f t="shared" si="368"/>
        <v/>
      </c>
      <c r="GM194" s="46" t="str">
        <f t="shared" si="369"/>
        <v/>
      </c>
      <c r="GN194" s="46" t="str">
        <f t="shared" si="370"/>
        <v/>
      </c>
      <c r="GO194" s="46" t="b">
        <f t="shared" si="371"/>
        <v>0</v>
      </c>
      <c r="GP194" s="46" t="str">
        <f t="shared" si="372"/>
        <v/>
      </c>
      <c r="GQ194" s="46" t="str">
        <f t="shared" si="373"/>
        <v/>
      </c>
      <c r="GR194" s="46" t="b">
        <f t="shared" si="374"/>
        <v>0</v>
      </c>
      <c r="GS194" s="46" t="str">
        <f t="shared" si="375"/>
        <v/>
      </c>
      <c r="GT194" s="46" t="str">
        <f t="shared" si="376"/>
        <v/>
      </c>
      <c r="GU194" s="46" t="b">
        <f t="shared" si="377"/>
        <v>0</v>
      </c>
      <c r="GV194" s="46" t="b">
        <f t="shared" si="378"/>
        <v>0</v>
      </c>
      <c r="GW194" s="46" t="b">
        <f t="shared" si="379"/>
        <v>0</v>
      </c>
      <c r="GX194" s="46" t="b">
        <f t="shared" si="380"/>
        <v>0</v>
      </c>
      <c r="GY194" s="46" t="b">
        <f t="shared" si="381"/>
        <v>0</v>
      </c>
      <c r="GZ194" s="46" t="b">
        <f t="shared" si="382"/>
        <v>0</v>
      </c>
      <c r="HA194" s="46" t="b">
        <f t="shared" si="383"/>
        <v>0</v>
      </c>
      <c r="HB194" s="46" t="b">
        <f t="shared" si="384"/>
        <v>0</v>
      </c>
      <c r="HC194" s="46" t="b">
        <f t="shared" si="385"/>
        <v>0</v>
      </c>
      <c r="HD194" s="46" t="b">
        <f t="shared" si="386"/>
        <v>0</v>
      </c>
      <c r="HE194" s="46" t="b">
        <f t="shared" si="387"/>
        <v>0</v>
      </c>
      <c r="HF194" s="46" t="b">
        <f t="shared" si="388"/>
        <v>0</v>
      </c>
      <c r="HG194" s="46" t="b">
        <f t="shared" si="389"/>
        <v>0</v>
      </c>
      <c r="HH194" s="46" t="b">
        <f t="shared" si="390"/>
        <v>0</v>
      </c>
      <c r="HI194" s="46" t="b">
        <f t="shared" si="391"/>
        <v>0</v>
      </c>
      <c r="HJ194" s="46" t="b">
        <f t="shared" si="392"/>
        <v>0</v>
      </c>
      <c r="HK194" s="46" t="b">
        <f t="shared" si="393"/>
        <v>0</v>
      </c>
      <c r="HL194" s="46" t="b">
        <f t="shared" si="394"/>
        <v>0</v>
      </c>
      <c r="HM194" s="46" t="b">
        <f t="shared" si="395"/>
        <v>0</v>
      </c>
      <c r="HN194" s="46" t="b">
        <f t="shared" si="396"/>
        <v>0</v>
      </c>
      <c r="HO194" s="46" t="b">
        <f t="shared" si="397"/>
        <v>0</v>
      </c>
      <c r="HP194" s="46" t="b">
        <f t="shared" si="398"/>
        <v>0</v>
      </c>
      <c r="HQ194" s="46" t="str">
        <f t="shared" si="399"/>
        <v/>
      </c>
      <c r="HR194" s="46" t="str">
        <f t="shared" si="400"/>
        <v/>
      </c>
      <c r="HS194" s="46" t="str">
        <f t="shared" si="401"/>
        <v/>
      </c>
      <c r="HT194" s="46" t="b">
        <f t="shared" si="402"/>
        <v>0</v>
      </c>
      <c r="HU194" s="46" t="b">
        <f t="shared" si="403"/>
        <v>0</v>
      </c>
      <c r="HV194" s="46" t="b">
        <f t="shared" si="404"/>
        <v>0</v>
      </c>
      <c r="HW194" s="46" t="b">
        <f t="shared" si="405"/>
        <v>0</v>
      </c>
      <c r="HX194" s="46" t="b">
        <f t="shared" si="406"/>
        <v>0</v>
      </c>
      <c r="HY194" s="46" t="b">
        <f t="shared" si="407"/>
        <v>0</v>
      </c>
      <c r="HZ194" s="46" t="b">
        <f t="shared" si="408"/>
        <v>0</v>
      </c>
      <c r="IA194" s="46" t="str">
        <f t="shared" si="409"/>
        <v/>
      </c>
      <c r="IB194" s="46" t="str">
        <f t="shared" si="410"/>
        <v/>
      </c>
      <c r="IC194" s="46" t="str">
        <f t="shared" si="411"/>
        <v/>
      </c>
      <c r="ID194" s="46" t="str">
        <f t="shared" si="412"/>
        <v/>
      </c>
      <c r="IE194" s="46" t="b">
        <f t="shared" si="413"/>
        <v>0</v>
      </c>
      <c r="IF194" s="46" t="str">
        <f t="shared" si="414"/>
        <v/>
      </c>
      <c r="IG194" s="46" t="str">
        <f t="shared" si="415"/>
        <v/>
      </c>
      <c r="IH194" s="46" t="b">
        <f t="shared" si="416"/>
        <v>0</v>
      </c>
      <c r="II194" s="46" t="b">
        <f t="shared" si="417"/>
        <v>0</v>
      </c>
      <c r="IJ194" s="46" t="b">
        <f t="shared" si="418"/>
        <v>0</v>
      </c>
      <c r="IK194" s="46" t="str">
        <f t="shared" si="419"/>
        <v/>
      </c>
      <c r="IL194" s="46" t="str">
        <f t="shared" si="420"/>
        <v/>
      </c>
      <c r="IM194" s="46" t="b">
        <f t="shared" si="421"/>
        <v>0</v>
      </c>
      <c r="IN194" s="46" t="b">
        <f t="shared" si="422"/>
        <v>0</v>
      </c>
      <c r="IO194" s="46" t="b">
        <f t="shared" si="423"/>
        <v>0</v>
      </c>
      <c r="IP194" s="46" t="b">
        <f t="shared" si="424"/>
        <v>0</v>
      </c>
      <c r="IQ194" s="46" t="b">
        <f t="shared" si="425"/>
        <v>0</v>
      </c>
      <c r="IR194" s="46" t="b">
        <f t="shared" si="426"/>
        <v>0</v>
      </c>
      <c r="IS194" s="46" t="b">
        <f t="shared" si="427"/>
        <v>0</v>
      </c>
      <c r="IT194" s="46" t="b">
        <f t="shared" si="428"/>
        <v>0</v>
      </c>
      <c r="IU194" s="46" t="b">
        <f t="shared" si="429"/>
        <v>0</v>
      </c>
      <c r="IV194" s="46" t="b">
        <f t="shared" si="430"/>
        <v>0</v>
      </c>
      <c r="IW194" s="46" t="b">
        <f t="shared" si="431"/>
        <v>0</v>
      </c>
      <c r="IX194" s="46" t="b">
        <f t="shared" si="432"/>
        <v>0</v>
      </c>
      <c r="IY194" s="46" t="b">
        <f t="shared" si="433"/>
        <v>0</v>
      </c>
    </row>
    <row r="195" spans="2:259" x14ac:dyDescent="0.3">
      <c r="B195" s="48">
        <v>183</v>
      </c>
      <c r="C195" s="61" t="str">
        <f t="shared" si="299"/>
        <v/>
      </c>
      <c r="D195" s="53"/>
      <c r="E195" s="52"/>
      <c r="F195" s="112"/>
      <c r="G195" s="52"/>
      <c r="H195" s="53"/>
      <c r="I195" s="52"/>
      <c r="J195" s="52"/>
      <c r="K195" s="53"/>
      <c r="L195" s="55"/>
      <c r="M195" s="108"/>
      <c r="N195" s="56"/>
      <c r="O195" s="52"/>
      <c r="P195" s="52"/>
      <c r="Q195" s="52"/>
      <c r="R195" s="52"/>
      <c r="S195" s="52"/>
      <c r="T195" s="53"/>
      <c r="U195" s="52"/>
      <c r="V195" s="52"/>
      <c r="W195" s="55"/>
      <c r="X195" s="55"/>
      <c r="Y195" s="52"/>
      <c r="Z195" s="55"/>
      <c r="AA195" s="52"/>
      <c r="AB195" s="53"/>
      <c r="AC195" s="53"/>
      <c r="AD195" s="53"/>
      <c r="AE195" s="57"/>
      <c r="AF195" s="113"/>
      <c r="AG195" s="57"/>
      <c r="AH195" s="58"/>
      <c r="AI195" s="58"/>
      <c r="AJ195" s="58"/>
      <c r="AK195" s="114"/>
      <c r="AL195" s="58"/>
      <c r="AM195" s="114"/>
      <c r="AN195" s="58"/>
      <c r="AO195" s="114"/>
      <c r="AP195" s="58"/>
      <c r="AQ195" s="114"/>
      <c r="AR195" s="58"/>
      <c r="AS195" s="114"/>
      <c r="AT195" s="58"/>
      <c r="AU195" s="114"/>
      <c r="AV195" s="58"/>
      <c r="AW195" s="114"/>
      <c r="AX195" s="58"/>
      <c r="AY195" s="114"/>
      <c r="AZ195" s="58"/>
      <c r="BA195" s="114"/>
      <c r="BB195" s="58"/>
      <c r="BC195" s="114"/>
      <c r="BD195" s="58"/>
      <c r="BE195" s="58"/>
      <c r="BF195" s="58"/>
      <c r="BG195" s="59"/>
      <c r="BH195" s="58"/>
      <c r="BI195" s="114"/>
      <c r="BJ195" s="53"/>
      <c r="BK195" s="58"/>
      <c r="BL195" s="114"/>
      <c r="BM195" s="58"/>
      <c r="BN195" s="114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3"/>
      <c r="CL195" s="58"/>
      <c r="CM195" s="58"/>
      <c r="CN195" s="60"/>
      <c r="CO195" s="57"/>
      <c r="CP195" s="58"/>
      <c r="CQ195" s="60"/>
      <c r="CR195" s="57"/>
      <c r="CS195" s="58"/>
      <c r="CT195" s="59"/>
      <c r="CU195" s="58"/>
      <c r="CV195" s="59"/>
      <c r="CW195" s="58"/>
      <c r="CX195" s="59"/>
      <c r="CY195" s="58"/>
      <c r="CZ195" s="58"/>
      <c r="DA195" s="58"/>
      <c r="DB195" s="53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7"/>
      <c r="DO195" s="57"/>
      <c r="DP195" s="57"/>
      <c r="DQ195" s="76" t="str">
        <f t="shared" si="300"/>
        <v/>
      </c>
      <c r="DR195" s="53"/>
      <c r="DS195" s="46" t="b">
        <f t="shared" si="301"/>
        <v>0</v>
      </c>
      <c r="DT195" s="46" t="str">
        <f t="shared" si="302"/>
        <v/>
      </c>
      <c r="DU195" s="46" t="b">
        <f t="shared" si="303"/>
        <v>0</v>
      </c>
      <c r="DV195" s="46" t="b">
        <f t="shared" si="304"/>
        <v>0</v>
      </c>
      <c r="DW195" s="46" t="b">
        <f t="shared" si="305"/>
        <v>0</v>
      </c>
      <c r="DY195" s="46" t="b">
        <f t="shared" si="306"/>
        <v>0</v>
      </c>
      <c r="DZ195" s="46" t="b">
        <f t="shared" si="307"/>
        <v>0</v>
      </c>
      <c r="EB195" s="46" t="b">
        <f t="shared" si="308"/>
        <v>0</v>
      </c>
      <c r="EC195" s="46" t="b">
        <f t="shared" si="309"/>
        <v>0</v>
      </c>
      <c r="ED195" s="46" t="b">
        <f t="shared" si="310"/>
        <v>0</v>
      </c>
      <c r="EE195" s="46" t="b">
        <f t="shared" si="311"/>
        <v>0</v>
      </c>
      <c r="EF195" s="46" t="b">
        <f t="shared" si="312"/>
        <v>0</v>
      </c>
      <c r="EG195" s="46" t="b">
        <f t="shared" si="313"/>
        <v>0</v>
      </c>
      <c r="EH195" s="46" t="b">
        <f t="shared" si="314"/>
        <v>0</v>
      </c>
      <c r="EI195" s="46" t="b">
        <f t="shared" si="315"/>
        <v>0</v>
      </c>
      <c r="EK195" s="46" t="b">
        <f t="shared" si="316"/>
        <v>0</v>
      </c>
      <c r="EL195" s="46" t="b">
        <f t="shared" si="317"/>
        <v>0</v>
      </c>
      <c r="EM195" s="46" t="b">
        <f t="shared" si="318"/>
        <v>0</v>
      </c>
      <c r="EN195" s="46" t="b">
        <f t="shared" si="319"/>
        <v>0</v>
      </c>
      <c r="EO195" s="46" t="b">
        <f t="shared" si="320"/>
        <v>0</v>
      </c>
      <c r="EP195" s="46" t="b">
        <f t="shared" si="321"/>
        <v>0</v>
      </c>
      <c r="EQ195" s="46" t="b">
        <f t="shared" si="322"/>
        <v>0</v>
      </c>
      <c r="ER195" s="46" t="b">
        <f>OR(AA195='Tablas '!$T$4,AA195='Tablas '!$T$7,AA195='Tablas '!$T$8,AA195='Tablas '!$T$11)</f>
        <v>0</v>
      </c>
      <c r="ES195" s="46" t="str">
        <f t="shared" si="323"/>
        <v/>
      </c>
      <c r="ET195" s="46" t="str">
        <f t="shared" si="324"/>
        <v/>
      </c>
      <c r="EU195" s="46" t="str">
        <f t="shared" si="325"/>
        <v/>
      </c>
      <c r="EV195" s="46" t="b">
        <f t="shared" si="326"/>
        <v>0</v>
      </c>
      <c r="EW195" s="46" t="b">
        <f t="shared" si="327"/>
        <v>0</v>
      </c>
      <c r="EX195" s="46" t="b">
        <f t="shared" si="328"/>
        <v>0</v>
      </c>
      <c r="EY195" s="46" t="b">
        <f t="shared" si="329"/>
        <v>0</v>
      </c>
      <c r="EZ195" s="46" t="b">
        <f t="shared" si="330"/>
        <v>0</v>
      </c>
      <c r="FA195" s="46" t="b">
        <f t="shared" si="331"/>
        <v>0</v>
      </c>
      <c r="FB195" s="46" t="b">
        <f t="shared" si="332"/>
        <v>0</v>
      </c>
      <c r="FC195" s="46" t="str">
        <f t="shared" si="333"/>
        <v/>
      </c>
      <c r="FD195" s="46" t="str">
        <f t="shared" si="334"/>
        <v/>
      </c>
      <c r="FE195" s="46" t="b">
        <f t="shared" si="335"/>
        <v>0</v>
      </c>
      <c r="FF195" s="46" t="str">
        <f t="shared" si="336"/>
        <v/>
      </c>
      <c r="FG195" s="46" t="str">
        <f t="shared" si="337"/>
        <v/>
      </c>
      <c r="FH195" s="46" t="b">
        <f t="shared" si="338"/>
        <v>0</v>
      </c>
      <c r="FI195" s="46" t="str">
        <f t="shared" si="339"/>
        <v/>
      </c>
      <c r="FJ195" s="46" t="str">
        <f t="shared" si="340"/>
        <v/>
      </c>
      <c r="FK195" s="46" t="b">
        <f t="shared" si="341"/>
        <v>0</v>
      </c>
      <c r="FL195" s="46" t="str">
        <f t="shared" si="342"/>
        <v/>
      </c>
      <c r="FM195" s="46" t="str">
        <f t="shared" si="343"/>
        <v/>
      </c>
      <c r="FN195" s="46" t="b">
        <f t="shared" si="344"/>
        <v>0</v>
      </c>
      <c r="FO195" s="46" t="str">
        <f t="shared" si="345"/>
        <v/>
      </c>
      <c r="FP195" s="46" t="str">
        <f t="shared" si="346"/>
        <v/>
      </c>
      <c r="FQ195" s="46" t="b">
        <f t="shared" si="347"/>
        <v>0</v>
      </c>
      <c r="FR195" s="46" t="str">
        <f t="shared" si="348"/>
        <v/>
      </c>
      <c r="FS195" s="46" t="str">
        <f t="shared" si="349"/>
        <v/>
      </c>
      <c r="FT195" s="46" t="b">
        <f t="shared" si="350"/>
        <v>0</v>
      </c>
      <c r="FU195" s="46" t="str">
        <f t="shared" si="351"/>
        <v/>
      </c>
      <c r="FV195" s="46" t="str">
        <f t="shared" si="352"/>
        <v/>
      </c>
      <c r="FW195" s="46" t="b">
        <f t="shared" si="353"/>
        <v>0</v>
      </c>
      <c r="FX195" s="46" t="str">
        <f t="shared" si="354"/>
        <v/>
      </c>
      <c r="FY195" s="46" t="str">
        <f t="shared" si="355"/>
        <v/>
      </c>
      <c r="FZ195" s="46" t="b">
        <f t="shared" si="356"/>
        <v>0</v>
      </c>
      <c r="GA195" s="46" t="str">
        <f t="shared" si="357"/>
        <v/>
      </c>
      <c r="GB195" s="46" t="str">
        <f t="shared" si="358"/>
        <v/>
      </c>
      <c r="GC195" s="46" t="b">
        <f t="shared" si="359"/>
        <v>0</v>
      </c>
      <c r="GD195" s="46" t="str">
        <f t="shared" si="360"/>
        <v/>
      </c>
      <c r="GE195" s="46" t="str">
        <f t="shared" si="361"/>
        <v/>
      </c>
      <c r="GF195" s="46" t="b">
        <f t="shared" si="362"/>
        <v>0</v>
      </c>
      <c r="GG195" s="46" t="b">
        <f t="shared" si="363"/>
        <v>0</v>
      </c>
      <c r="GH195" s="46" t="str">
        <f t="shared" si="364"/>
        <v/>
      </c>
      <c r="GI195" s="46" t="str">
        <f t="shared" si="365"/>
        <v/>
      </c>
      <c r="GJ195" s="46" t="str">
        <f t="shared" si="366"/>
        <v/>
      </c>
      <c r="GK195" s="46" t="b">
        <f t="shared" si="367"/>
        <v>0</v>
      </c>
      <c r="GL195" s="46" t="str">
        <f t="shared" si="368"/>
        <v/>
      </c>
      <c r="GM195" s="46" t="str">
        <f t="shared" si="369"/>
        <v/>
      </c>
      <c r="GN195" s="46" t="str">
        <f t="shared" si="370"/>
        <v/>
      </c>
      <c r="GO195" s="46" t="b">
        <f t="shared" si="371"/>
        <v>0</v>
      </c>
      <c r="GP195" s="46" t="str">
        <f t="shared" si="372"/>
        <v/>
      </c>
      <c r="GQ195" s="46" t="str">
        <f t="shared" si="373"/>
        <v/>
      </c>
      <c r="GR195" s="46" t="b">
        <f t="shared" si="374"/>
        <v>0</v>
      </c>
      <c r="GS195" s="46" t="str">
        <f t="shared" si="375"/>
        <v/>
      </c>
      <c r="GT195" s="46" t="str">
        <f t="shared" si="376"/>
        <v/>
      </c>
      <c r="GU195" s="46" t="b">
        <f t="shared" si="377"/>
        <v>0</v>
      </c>
      <c r="GV195" s="46" t="b">
        <f t="shared" si="378"/>
        <v>0</v>
      </c>
      <c r="GW195" s="46" t="b">
        <f t="shared" si="379"/>
        <v>0</v>
      </c>
      <c r="GX195" s="46" t="b">
        <f t="shared" si="380"/>
        <v>0</v>
      </c>
      <c r="GY195" s="46" t="b">
        <f t="shared" si="381"/>
        <v>0</v>
      </c>
      <c r="GZ195" s="46" t="b">
        <f t="shared" si="382"/>
        <v>0</v>
      </c>
      <c r="HA195" s="46" t="b">
        <f t="shared" si="383"/>
        <v>0</v>
      </c>
      <c r="HB195" s="46" t="b">
        <f t="shared" si="384"/>
        <v>0</v>
      </c>
      <c r="HC195" s="46" t="b">
        <f t="shared" si="385"/>
        <v>0</v>
      </c>
      <c r="HD195" s="46" t="b">
        <f t="shared" si="386"/>
        <v>0</v>
      </c>
      <c r="HE195" s="46" t="b">
        <f t="shared" si="387"/>
        <v>0</v>
      </c>
      <c r="HF195" s="46" t="b">
        <f t="shared" si="388"/>
        <v>0</v>
      </c>
      <c r="HG195" s="46" t="b">
        <f t="shared" si="389"/>
        <v>0</v>
      </c>
      <c r="HH195" s="46" t="b">
        <f t="shared" si="390"/>
        <v>0</v>
      </c>
      <c r="HI195" s="46" t="b">
        <f t="shared" si="391"/>
        <v>0</v>
      </c>
      <c r="HJ195" s="46" t="b">
        <f t="shared" si="392"/>
        <v>0</v>
      </c>
      <c r="HK195" s="46" t="b">
        <f t="shared" si="393"/>
        <v>0</v>
      </c>
      <c r="HL195" s="46" t="b">
        <f t="shared" si="394"/>
        <v>0</v>
      </c>
      <c r="HM195" s="46" t="b">
        <f t="shared" si="395"/>
        <v>0</v>
      </c>
      <c r="HN195" s="46" t="b">
        <f t="shared" si="396"/>
        <v>0</v>
      </c>
      <c r="HO195" s="46" t="b">
        <f t="shared" si="397"/>
        <v>0</v>
      </c>
      <c r="HP195" s="46" t="b">
        <f t="shared" si="398"/>
        <v>0</v>
      </c>
      <c r="HQ195" s="46" t="str">
        <f t="shared" si="399"/>
        <v/>
      </c>
      <c r="HR195" s="46" t="str">
        <f t="shared" si="400"/>
        <v/>
      </c>
      <c r="HS195" s="46" t="str">
        <f t="shared" si="401"/>
        <v/>
      </c>
      <c r="HT195" s="46" t="b">
        <f t="shared" si="402"/>
        <v>0</v>
      </c>
      <c r="HU195" s="46" t="b">
        <f t="shared" si="403"/>
        <v>0</v>
      </c>
      <c r="HV195" s="46" t="b">
        <f t="shared" si="404"/>
        <v>0</v>
      </c>
      <c r="HW195" s="46" t="b">
        <f t="shared" si="405"/>
        <v>0</v>
      </c>
      <c r="HX195" s="46" t="b">
        <f t="shared" si="406"/>
        <v>0</v>
      </c>
      <c r="HY195" s="46" t="b">
        <f t="shared" si="407"/>
        <v>0</v>
      </c>
      <c r="HZ195" s="46" t="b">
        <f t="shared" si="408"/>
        <v>0</v>
      </c>
      <c r="IA195" s="46" t="str">
        <f t="shared" si="409"/>
        <v/>
      </c>
      <c r="IB195" s="46" t="str">
        <f t="shared" si="410"/>
        <v/>
      </c>
      <c r="IC195" s="46" t="str">
        <f t="shared" si="411"/>
        <v/>
      </c>
      <c r="ID195" s="46" t="str">
        <f t="shared" si="412"/>
        <v/>
      </c>
      <c r="IE195" s="46" t="b">
        <f t="shared" si="413"/>
        <v>0</v>
      </c>
      <c r="IF195" s="46" t="str">
        <f t="shared" si="414"/>
        <v/>
      </c>
      <c r="IG195" s="46" t="str">
        <f t="shared" si="415"/>
        <v/>
      </c>
      <c r="IH195" s="46" t="b">
        <f t="shared" si="416"/>
        <v>0</v>
      </c>
      <c r="II195" s="46" t="b">
        <f t="shared" si="417"/>
        <v>0</v>
      </c>
      <c r="IJ195" s="46" t="b">
        <f t="shared" si="418"/>
        <v>0</v>
      </c>
      <c r="IK195" s="46" t="str">
        <f t="shared" si="419"/>
        <v/>
      </c>
      <c r="IL195" s="46" t="str">
        <f t="shared" si="420"/>
        <v/>
      </c>
      <c r="IM195" s="46" t="b">
        <f t="shared" si="421"/>
        <v>0</v>
      </c>
      <c r="IN195" s="46" t="b">
        <f t="shared" si="422"/>
        <v>0</v>
      </c>
      <c r="IO195" s="46" t="b">
        <f t="shared" si="423"/>
        <v>0</v>
      </c>
      <c r="IP195" s="46" t="b">
        <f t="shared" si="424"/>
        <v>0</v>
      </c>
      <c r="IQ195" s="46" t="b">
        <f t="shared" si="425"/>
        <v>0</v>
      </c>
      <c r="IR195" s="46" t="b">
        <f t="shared" si="426"/>
        <v>0</v>
      </c>
      <c r="IS195" s="46" t="b">
        <f t="shared" si="427"/>
        <v>0</v>
      </c>
      <c r="IT195" s="46" t="b">
        <f t="shared" si="428"/>
        <v>0</v>
      </c>
      <c r="IU195" s="46" t="b">
        <f t="shared" si="429"/>
        <v>0</v>
      </c>
      <c r="IV195" s="46" t="b">
        <f t="shared" si="430"/>
        <v>0</v>
      </c>
      <c r="IW195" s="46" t="b">
        <f t="shared" si="431"/>
        <v>0</v>
      </c>
      <c r="IX195" s="46" t="b">
        <f t="shared" si="432"/>
        <v>0</v>
      </c>
      <c r="IY195" s="46" t="b">
        <f t="shared" si="433"/>
        <v>0</v>
      </c>
    </row>
    <row r="196" spans="2:259" x14ac:dyDescent="0.3">
      <c r="B196" s="48">
        <v>184</v>
      </c>
      <c r="C196" s="61" t="str">
        <f t="shared" si="299"/>
        <v/>
      </c>
      <c r="D196" s="53"/>
      <c r="E196" s="52"/>
      <c r="F196" s="112"/>
      <c r="G196" s="52"/>
      <c r="H196" s="53"/>
      <c r="I196" s="52"/>
      <c r="J196" s="52"/>
      <c r="K196" s="53"/>
      <c r="L196" s="55"/>
      <c r="M196" s="108"/>
      <c r="N196" s="56"/>
      <c r="O196" s="52"/>
      <c r="P196" s="52"/>
      <c r="Q196" s="52"/>
      <c r="R196" s="52"/>
      <c r="S196" s="52"/>
      <c r="T196" s="53"/>
      <c r="U196" s="52"/>
      <c r="V196" s="52"/>
      <c r="W196" s="55"/>
      <c r="X196" s="55"/>
      <c r="Y196" s="52"/>
      <c r="Z196" s="55"/>
      <c r="AA196" s="52"/>
      <c r="AB196" s="53"/>
      <c r="AC196" s="53"/>
      <c r="AD196" s="53"/>
      <c r="AE196" s="57"/>
      <c r="AF196" s="113"/>
      <c r="AG196" s="57"/>
      <c r="AH196" s="58"/>
      <c r="AI196" s="58"/>
      <c r="AJ196" s="58"/>
      <c r="AK196" s="114"/>
      <c r="AL196" s="58"/>
      <c r="AM196" s="114"/>
      <c r="AN196" s="58"/>
      <c r="AO196" s="114"/>
      <c r="AP196" s="58"/>
      <c r="AQ196" s="114"/>
      <c r="AR196" s="58"/>
      <c r="AS196" s="114"/>
      <c r="AT196" s="58"/>
      <c r="AU196" s="114"/>
      <c r="AV196" s="58"/>
      <c r="AW196" s="114"/>
      <c r="AX196" s="58"/>
      <c r="AY196" s="114"/>
      <c r="AZ196" s="58"/>
      <c r="BA196" s="114"/>
      <c r="BB196" s="58"/>
      <c r="BC196" s="114"/>
      <c r="BD196" s="58"/>
      <c r="BE196" s="58"/>
      <c r="BF196" s="58"/>
      <c r="BG196" s="59"/>
      <c r="BH196" s="58"/>
      <c r="BI196" s="114"/>
      <c r="BJ196" s="53"/>
      <c r="BK196" s="58"/>
      <c r="BL196" s="114"/>
      <c r="BM196" s="58"/>
      <c r="BN196" s="114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3"/>
      <c r="CL196" s="58"/>
      <c r="CM196" s="58"/>
      <c r="CN196" s="60"/>
      <c r="CO196" s="57"/>
      <c r="CP196" s="58"/>
      <c r="CQ196" s="60"/>
      <c r="CR196" s="57"/>
      <c r="CS196" s="58"/>
      <c r="CT196" s="59"/>
      <c r="CU196" s="58"/>
      <c r="CV196" s="59"/>
      <c r="CW196" s="58"/>
      <c r="CX196" s="59"/>
      <c r="CY196" s="58"/>
      <c r="CZ196" s="58"/>
      <c r="DA196" s="58"/>
      <c r="DB196" s="53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7"/>
      <c r="DO196" s="57"/>
      <c r="DP196" s="57"/>
      <c r="DQ196" s="76" t="str">
        <f t="shared" si="300"/>
        <v/>
      </c>
      <c r="DR196" s="53"/>
      <c r="DS196" s="46" t="b">
        <f t="shared" si="301"/>
        <v>0</v>
      </c>
      <c r="DT196" s="46" t="str">
        <f t="shared" si="302"/>
        <v/>
      </c>
      <c r="DU196" s="46" t="b">
        <f t="shared" si="303"/>
        <v>0</v>
      </c>
      <c r="DV196" s="46" t="b">
        <f t="shared" si="304"/>
        <v>0</v>
      </c>
      <c r="DW196" s="46" t="b">
        <f t="shared" si="305"/>
        <v>0</v>
      </c>
      <c r="DY196" s="46" t="b">
        <f t="shared" si="306"/>
        <v>0</v>
      </c>
      <c r="DZ196" s="46" t="b">
        <f t="shared" si="307"/>
        <v>0</v>
      </c>
      <c r="EB196" s="46" t="b">
        <f t="shared" si="308"/>
        <v>0</v>
      </c>
      <c r="EC196" s="46" t="b">
        <f t="shared" si="309"/>
        <v>0</v>
      </c>
      <c r="ED196" s="46" t="b">
        <f t="shared" si="310"/>
        <v>0</v>
      </c>
      <c r="EE196" s="46" t="b">
        <f t="shared" si="311"/>
        <v>0</v>
      </c>
      <c r="EF196" s="46" t="b">
        <f t="shared" si="312"/>
        <v>0</v>
      </c>
      <c r="EG196" s="46" t="b">
        <f t="shared" si="313"/>
        <v>0</v>
      </c>
      <c r="EH196" s="46" t="b">
        <f t="shared" si="314"/>
        <v>0</v>
      </c>
      <c r="EI196" s="46" t="b">
        <f t="shared" si="315"/>
        <v>0</v>
      </c>
      <c r="EK196" s="46" t="b">
        <f t="shared" si="316"/>
        <v>0</v>
      </c>
      <c r="EL196" s="46" t="b">
        <f t="shared" si="317"/>
        <v>0</v>
      </c>
      <c r="EM196" s="46" t="b">
        <f t="shared" si="318"/>
        <v>0</v>
      </c>
      <c r="EN196" s="46" t="b">
        <f t="shared" si="319"/>
        <v>0</v>
      </c>
      <c r="EO196" s="46" t="b">
        <f t="shared" si="320"/>
        <v>0</v>
      </c>
      <c r="EP196" s="46" t="b">
        <f t="shared" si="321"/>
        <v>0</v>
      </c>
      <c r="EQ196" s="46" t="b">
        <f t="shared" si="322"/>
        <v>0</v>
      </c>
      <c r="ER196" s="46" t="b">
        <f>OR(AA196='Tablas '!$T$4,AA196='Tablas '!$T$7,AA196='Tablas '!$T$8,AA196='Tablas '!$T$11)</f>
        <v>0</v>
      </c>
      <c r="ES196" s="46" t="str">
        <f t="shared" si="323"/>
        <v/>
      </c>
      <c r="ET196" s="46" t="str">
        <f t="shared" si="324"/>
        <v/>
      </c>
      <c r="EU196" s="46" t="str">
        <f t="shared" si="325"/>
        <v/>
      </c>
      <c r="EV196" s="46" t="b">
        <f t="shared" si="326"/>
        <v>0</v>
      </c>
      <c r="EW196" s="46" t="b">
        <f t="shared" si="327"/>
        <v>0</v>
      </c>
      <c r="EX196" s="46" t="b">
        <f t="shared" si="328"/>
        <v>0</v>
      </c>
      <c r="EY196" s="46" t="b">
        <f t="shared" si="329"/>
        <v>0</v>
      </c>
      <c r="EZ196" s="46" t="b">
        <f t="shared" si="330"/>
        <v>0</v>
      </c>
      <c r="FA196" s="46" t="b">
        <f t="shared" si="331"/>
        <v>0</v>
      </c>
      <c r="FB196" s="46" t="b">
        <f t="shared" si="332"/>
        <v>0</v>
      </c>
      <c r="FC196" s="46" t="str">
        <f t="shared" si="333"/>
        <v/>
      </c>
      <c r="FD196" s="46" t="str">
        <f t="shared" si="334"/>
        <v/>
      </c>
      <c r="FE196" s="46" t="b">
        <f t="shared" si="335"/>
        <v>0</v>
      </c>
      <c r="FF196" s="46" t="str">
        <f t="shared" si="336"/>
        <v/>
      </c>
      <c r="FG196" s="46" t="str">
        <f t="shared" si="337"/>
        <v/>
      </c>
      <c r="FH196" s="46" t="b">
        <f t="shared" si="338"/>
        <v>0</v>
      </c>
      <c r="FI196" s="46" t="str">
        <f t="shared" si="339"/>
        <v/>
      </c>
      <c r="FJ196" s="46" t="str">
        <f t="shared" si="340"/>
        <v/>
      </c>
      <c r="FK196" s="46" t="b">
        <f t="shared" si="341"/>
        <v>0</v>
      </c>
      <c r="FL196" s="46" t="str">
        <f t="shared" si="342"/>
        <v/>
      </c>
      <c r="FM196" s="46" t="str">
        <f t="shared" si="343"/>
        <v/>
      </c>
      <c r="FN196" s="46" t="b">
        <f t="shared" si="344"/>
        <v>0</v>
      </c>
      <c r="FO196" s="46" t="str">
        <f t="shared" si="345"/>
        <v/>
      </c>
      <c r="FP196" s="46" t="str">
        <f t="shared" si="346"/>
        <v/>
      </c>
      <c r="FQ196" s="46" t="b">
        <f t="shared" si="347"/>
        <v>0</v>
      </c>
      <c r="FR196" s="46" t="str">
        <f t="shared" si="348"/>
        <v/>
      </c>
      <c r="FS196" s="46" t="str">
        <f t="shared" si="349"/>
        <v/>
      </c>
      <c r="FT196" s="46" t="b">
        <f t="shared" si="350"/>
        <v>0</v>
      </c>
      <c r="FU196" s="46" t="str">
        <f t="shared" si="351"/>
        <v/>
      </c>
      <c r="FV196" s="46" t="str">
        <f t="shared" si="352"/>
        <v/>
      </c>
      <c r="FW196" s="46" t="b">
        <f t="shared" si="353"/>
        <v>0</v>
      </c>
      <c r="FX196" s="46" t="str">
        <f t="shared" si="354"/>
        <v/>
      </c>
      <c r="FY196" s="46" t="str">
        <f t="shared" si="355"/>
        <v/>
      </c>
      <c r="FZ196" s="46" t="b">
        <f t="shared" si="356"/>
        <v>0</v>
      </c>
      <c r="GA196" s="46" t="str">
        <f t="shared" si="357"/>
        <v/>
      </c>
      <c r="GB196" s="46" t="str">
        <f t="shared" si="358"/>
        <v/>
      </c>
      <c r="GC196" s="46" t="b">
        <f t="shared" si="359"/>
        <v>0</v>
      </c>
      <c r="GD196" s="46" t="str">
        <f t="shared" si="360"/>
        <v/>
      </c>
      <c r="GE196" s="46" t="str">
        <f t="shared" si="361"/>
        <v/>
      </c>
      <c r="GF196" s="46" t="b">
        <f t="shared" si="362"/>
        <v>0</v>
      </c>
      <c r="GG196" s="46" t="b">
        <f t="shared" si="363"/>
        <v>0</v>
      </c>
      <c r="GH196" s="46" t="str">
        <f t="shared" si="364"/>
        <v/>
      </c>
      <c r="GI196" s="46" t="str">
        <f t="shared" si="365"/>
        <v/>
      </c>
      <c r="GJ196" s="46" t="str">
        <f t="shared" si="366"/>
        <v/>
      </c>
      <c r="GK196" s="46" t="b">
        <f t="shared" si="367"/>
        <v>0</v>
      </c>
      <c r="GL196" s="46" t="str">
        <f t="shared" si="368"/>
        <v/>
      </c>
      <c r="GM196" s="46" t="str">
        <f t="shared" si="369"/>
        <v/>
      </c>
      <c r="GN196" s="46" t="str">
        <f t="shared" si="370"/>
        <v/>
      </c>
      <c r="GO196" s="46" t="b">
        <f t="shared" si="371"/>
        <v>0</v>
      </c>
      <c r="GP196" s="46" t="str">
        <f t="shared" si="372"/>
        <v/>
      </c>
      <c r="GQ196" s="46" t="str">
        <f t="shared" si="373"/>
        <v/>
      </c>
      <c r="GR196" s="46" t="b">
        <f t="shared" si="374"/>
        <v>0</v>
      </c>
      <c r="GS196" s="46" t="str">
        <f t="shared" si="375"/>
        <v/>
      </c>
      <c r="GT196" s="46" t="str">
        <f t="shared" si="376"/>
        <v/>
      </c>
      <c r="GU196" s="46" t="b">
        <f t="shared" si="377"/>
        <v>0</v>
      </c>
      <c r="GV196" s="46" t="b">
        <f t="shared" si="378"/>
        <v>0</v>
      </c>
      <c r="GW196" s="46" t="b">
        <f t="shared" si="379"/>
        <v>0</v>
      </c>
      <c r="GX196" s="46" t="b">
        <f t="shared" si="380"/>
        <v>0</v>
      </c>
      <c r="GY196" s="46" t="b">
        <f t="shared" si="381"/>
        <v>0</v>
      </c>
      <c r="GZ196" s="46" t="b">
        <f t="shared" si="382"/>
        <v>0</v>
      </c>
      <c r="HA196" s="46" t="b">
        <f t="shared" si="383"/>
        <v>0</v>
      </c>
      <c r="HB196" s="46" t="b">
        <f t="shared" si="384"/>
        <v>0</v>
      </c>
      <c r="HC196" s="46" t="b">
        <f t="shared" si="385"/>
        <v>0</v>
      </c>
      <c r="HD196" s="46" t="b">
        <f t="shared" si="386"/>
        <v>0</v>
      </c>
      <c r="HE196" s="46" t="b">
        <f t="shared" si="387"/>
        <v>0</v>
      </c>
      <c r="HF196" s="46" t="b">
        <f t="shared" si="388"/>
        <v>0</v>
      </c>
      <c r="HG196" s="46" t="b">
        <f t="shared" si="389"/>
        <v>0</v>
      </c>
      <c r="HH196" s="46" t="b">
        <f t="shared" si="390"/>
        <v>0</v>
      </c>
      <c r="HI196" s="46" t="b">
        <f t="shared" si="391"/>
        <v>0</v>
      </c>
      <c r="HJ196" s="46" t="b">
        <f t="shared" si="392"/>
        <v>0</v>
      </c>
      <c r="HK196" s="46" t="b">
        <f t="shared" si="393"/>
        <v>0</v>
      </c>
      <c r="HL196" s="46" t="b">
        <f t="shared" si="394"/>
        <v>0</v>
      </c>
      <c r="HM196" s="46" t="b">
        <f t="shared" si="395"/>
        <v>0</v>
      </c>
      <c r="HN196" s="46" t="b">
        <f t="shared" si="396"/>
        <v>0</v>
      </c>
      <c r="HO196" s="46" t="b">
        <f t="shared" si="397"/>
        <v>0</v>
      </c>
      <c r="HP196" s="46" t="b">
        <f t="shared" si="398"/>
        <v>0</v>
      </c>
      <c r="HQ196" s="46" t="str">
        <f t="shared" si="399"/>
        <v/>
      </c>
      <c r="HR196" s="46" t="str">
        <f t="shared" si="400"/>
        <v/>
      </c>
      <c r="HS196" s="46" t="str">
        <f t="shared" si="401"/>
        <v/>
      </c>
      <c r="HT196" s="46" t="b">
        <f t="shared" si="402"/>
        <v>0</v>
      </c>
      <c r="HU196" s="46" t="b">
        <f t="shared" si="403"/>
        <v>0</v>
      </c>
      <c r="HV196" s="46" t="b">
        <f t="shared" si="404"/>
        <v>0</v>
      </c>
      <c r="HW196" s="46" t="b">
        <f t="shared" si="405"/>
        <v>0</v>
      </c>
      <c r="HX196" s="46" t="b">
        <f t="shared" si="406"/>
        <v>0</v>
      </c>
      <c r="HY196" s="46" t="b">
        <f t="shared" si="407"/>
        <v>0</v>
      </c>
      <c r="HZ196" s="46" t="b">
        <f t="shared" si="408"/>
        <v>0</v>
      </c>
      <c r="IA196" s="46" t="str">
        <f t="shared" si="409"/>
        <v/>
      </c>
      <c r="IB196" s="46" t="str">
        <f t="shared" si="410"/>
        <v/>
      </c>
      <c r="IC196" s="46" t="str">
        <f t="shared" si="411"/>
        <v/>
      </c>
      <c r="ID196" s="46" t="str">
        <f t="shared" si="412"/>
        <v/>
      </c>
      <c r="IE196" s="46" t="b">
        <f t="shared" si="413"/>
        <v>0</v>
      </c>
      <c r="IF196" s="46" t="str">
        <f t="shared" si="414"/>
        <v/>
      </c>
      <c r="IG196" s="46" t="str">
        <f t="shared" si="415"/>
        <v/>
      </c>
      <c r="IH196" s="46" t="b">
        <f t="shared" si="416"/>
        <v>0</v>
      </c>
      <c r="II196" s="46" t="b">
        <f t="shared" si="417"/>
        <v>0</v>
      </c>
      <c r="IJ196" s="46" t="b">
        <f t="shared" si="418"/>
        <v>0</v>
      </c>
      <c r="IK196" s="46" t="str">
        <f t="shared" si="419"/>
        <v/>
      </c>
      <c r="IL196" s="46" t="str">
        <f t="shared" si="420"/>
        <v/>
      </c>
      <c r="IM196" s="46" t="b">
        <f t="shared" si="421"/>
        <v>0</v>
      </c>
      <c r="IN196" s="46" t="b">
        <f t="shared" si="422"/>
        <v>0</v>
      </c>
      <c r="IO196" s="46" t="b">
        <f t="shared" si="423"/>
        <v>0</v>
      </c>
      <c r="IP196" s="46" t="b">
        <f t="shared" si="424"/>
        <v>0</v>
      </c>
      <c r="IQ196" s="46" t="b">
        <f t="shared" si="425"/>
        <v>0</v>
      </c>
      <c r="IR196" s="46" t="b">
        <f t="shared" si="426"/>
        <v>0</v>
      </c>
      <c r="IS196" s="46" t="b">
        <f t="shared" si="427"/>
        <v>0</v>
      </c>
      <c r="IT196" s="46" t="b">
        <f t="shared" si="428"/>
        <v>0</v>
      </c>
      <c r="IU196" s="46" t="b">
        <f t="shared" si="429"/>
        <v>0</v>
      </c>
      <c r="IV196" s="46" t="b">
        <f t="shared" si="430"/>
        <v>0</v>
      </c>
      <c r="IW196" s="46" t="b">
        <f t="shared" si="431"/>
        <v>0</v>
      </c>
      <c r="IX196" s="46" t="b">
        <f t="shared" si="432"/>
        <v>0</v>
      </c>
      <c r="IY196" s="46" t="b">
        <f t="shared" si="433"/>
        <v>0</v>
      </c>
    </row>
    <row r="197" spans="2:259" x14ac:dyDescent="0.3">
      <c r="B197" s="48">
        <v>185</v>
      </c>
      <c r="C197" s="61" t="str">
        <f t="shared" si="299"/>
        <v/>
      </c>
      <c r="D197" s="53"/>
      <c r="E197" s="52"/>
      <c r="F197" s="112"/>
      <c r="G197" s="52"/>
      <c r="H197" s="53"/>
      <c r="I197" s="52"/>
      <c r="J197" s="52"/>
      <c r="K197" s="53"/>
      <c r="L197" s="55"/>
      <c r="M197" s="108"/>
      <c r="N197" s="56"/>
      <c r="O197" s="52"/>
      <c r="P197" s="52"/>
      <c r="Q197" s="52"/>
      <c r="R197" s="52"/>
      <c r="S197" s="52"/>
      <c r="T197" s="53"/>
      <c r="U197" s="52"/>
      <c r="V197" s="52"/>
      <c r="W197" s="55"/>
      <c r="X197" s="55"/>
      <c r="Y197" s="52"/>
      <c r="Z197" s="55"/>
      <c r="AA197" s="52"/>
      <c r="AB197" s="53"/>
      <c r="AC197" s="53"/>
      <c r="AD197" s="53"/>
      <c r="AE197" s="57"/>
      <c r="AF197" s="113"/>
      <c r="AG197" s="57"/>
      <c r="AH197" s="58"/>
      <c r="AI197" s="58"/>
      <c r="AJ197" s="58"/>
      <c r="AK197" s="114"/>
      <c r="AL197" s="58"/>
      <c r="AM197" s="114"/>
      <c r="AN197" s="58"/>
      <c r="AO197" s="114"/>
      <c r="AP197" s="58"/>
      <c r="AQ197" s="114"/>
      <c r="AR197" s="58"/>
      <c r="AS197" s="114"/>
      <c r="AT197" s="58"/>
      <c r="AU197" s="114"/>
      <c r="AV197" s="58"/>
      <c r="AW197" s="114"/>
      <c r="AX197" s="58"/>
      <c r="AY197" s="114"/>
      <c r="AZ197" s="58"/>
      <c r="BA197" s="114"/>
      <c r="BB197" s="58"/>
      <c r="BC197" s="114"/>
      <c r="BD197" s="58"/>
      <c r="BE197" s="58"/>
      <c r="BF197" s="58"/>
      <c r="BG197" s="59"/>
      <c r="BH197" s="58"/>
      <c r="BI197" s="114"/>
      <c r="BJ197" s="53"/>
      <c r="BK197" s="58"/>
      <c r="BL197" s="114"/>
      <c r="BM197" s="58"/>
      <c r="BN197" s="114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3"/>
      <c r="CL197" s="58"/>
      <c r="CM197" s="58"/>
      <c r="CN197" s="60"/>
      <c r="CO197" s="57"/>
      <c r="CP197" s="58"/>
      <c r="CQ197" s="60"/>
      <c r="CR197" s="57"/>
      <c r="CS197" s="58"/>
      <c r="CT197" s="59"/>
      <c r="CU197" s="58"/>
      <c r="CV197" s="59"/>
      <c r="CW197" s="58"/>
      <c r="CX197" s="59"/>
      <c r="CY197" s="58"/>
      <c r="CZ197" s="58"/>
      <c r="DA197" s="58"/>
      <c r="DB197" s="53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7"/>
      <c r="DO197" s="57"/>
      <c r="DP197" s="57"/>
      <c r="DQ197" s="76" t="str">
        <f t="shared" si="300"/>
        <v/>
      </c>
      <c r="DR197" s="53"/>
      <c r="DS197" s="46" t="b">
        <f t="shared" si="301"/>
        <v>0</v>
      </c>
      <c r="DT197" s="46" t="str">
        <f t="shared" si="302"/>
        <v/>
      </c>
      <c r="DU197" s="46" t="b">
        <f t="shared" si="303"/>
        <v>0</v>
      </c>
      <c r="DV197" s="46" t="b">
        <f t="shared" si="304"/>
        <v>0</v>
      </c>
      <c r="DW197" s="46" t="b">
        <f t="shared" si="305"/>
        <v>0</v>
      </c>
      <c r="DY197" s="46" t="b">
        <f t="shared" si="306"/>
        <v>0</v>
      </c>
      <c r="DZ197" s="46" t="b">
        <f t="shared" si="307"/>
        <v>0</v>
      </c>
      <c r="EB197" s="46" t="b">
        <f t="shared" si="308"/>
        <v>0</v>
      </c>
      <c r="EC197" s="46" t="b">
        <f t="shared" si="309"/>
        <v>0</v>
      </c>
      <c r="ED197" s="46" t="b">
        <f t="shared" si="310"/>
        <v>0</v>
      </c>
      <c r="EE197" s="46" t="b">
        <f t="shared" si="311"/>
        <v>0</v>
      </c>
      <c r="EF197" s="46" t="b">
        <f t="shared" si="312"/>
        <v>0</v>
      </c>
      <c r="EG197" s="46" t="b">
        <f t="shared" si="313"/>
        <v>0</v>
      </c>
      <c r="EH197" s="46" t="b">
        <f t="shared" si="314"/>
        <v>0</v>
      </c>
      <c r="EI197" s="46" t="b">
        <f t="shared" si="315"/>
        <v>0</v>
      </c>
      <c r="EK197" s="46" t="b">
        <f t="shared" si="316"/>
        <v>0</v>
      </c>
      <c r="EL197" s="46" t="b">
        <f t="shared" si="317"/>
        <v>0</v>
      </c>
      <c r="EM197" s="46" t="b">
        <f t="shared" si="318"/>
        <v>0</v>
      </c>
      <c r="EN197" s="46" t="b">
        <f t="shared" si="319"/>
        <v>0</v>
      </c>
      <c r="EO197" s="46" t="b">
        <f t="shared" si="320"/>
        <v>0</v>
      </c>
      <c r="EP197" s="46" t="b">
        <f t="shared" si="321"/>
        <v>0</v>
      </c>
      <c r="EQ197" s="46" t="b">
        <f t="shared" si="322"/>
        <v>0</v>
      </c>
      <c r="ER197" s="46" t="b">
        <f>OR(AA197='Tablas '!$T$4,AA197='Tablas '!$T$7,AA197='Tablas '!$T$8,AA197='Tablas '!$T$11)</f>
        <v>0</v>
      </c>
      <c r="ES197" s="46" t="str">
        <f t="shared" si="323"/>
        <v/>
      </c>
      <c r="ET197" s="46" t="str">
        <f t="shared" si="324"/>
        <v/>
      </c>
      <c r="EU197" s="46" t="str">
        <f t="shared" si="325"/>
        <v/>
      </c>
      <c r="EV197" s="46" t="b">
        <f t="shared" si="326"/>
        <v>0</v>
      </c>
      <c r="EW197" s="46" t="b">
        <f t="shared" si="327"/>
        <v>0</v>
      </c>
      <c r="EX197" s="46" t="b">
        <f t="shared" si="328"/>
        <v>0</v>
      </c>
      <c r="EY197" s="46" t="b">
        <f t="shared" si="329"/>
        <v>0</v>
      </c>
      <c r="EZ197" s="46" t="b">
        <f t="shared" si="330"/>
        <v>0</v>
      </c>
      <c r="FA197" s="46" t="b">
        <f t="shared" si="331"/>
        <v>0</v>
      </c>
      <c r="FB197" s="46" t="b">
        <f t="shared" si="332"/>
        <v>0</v>
      </c>
      <c r="FC197" s="46" t="str">
        <f t="shared" si="333"/>
        <v/>
      </c>
      <c r="FD197" s="46" t="str">
        <f t="shared" si="334"/>
        <v/>
      </c>
      <c r="FE197" s="46" t="b">
        <f t="shared" si="335"/>
        <v>0</v>
      </c>
      <c r="FF197" s="46" t="str">
        <f t="shared" si="336"/>
        <v/>
      </c>
      <c r="FG197" s="46" t="str">
        <f t="shared" si="337"/>
        <v/>
      </c>
      <c r="FH197" s="46" t="b">
        <f t="shared" si="338"/>
        <v>0</v>
      </c>
      <c r="FI197" s="46" t="str">
        <f t="shared" si="339"/>
        <v/>
      </c>
      <c r="FJ197" s="46" t="str">
        <f t="shared" si="340"/>
        <v/>
      </c>
      <c r="FK197" s="46" t="b">
        <f t="shared" si="341"/>
        <v>0</v>
      </c>
      <c r="FL197" s="46" t="str">
        <f t="shared" si="342"/>
        <v/>
      </c>
      <c r="FM197" s="46" t="str">
        <f t="shared" si="343"/>
        <v/>
      </c>
      <c r="FN197" s="46" t="b">
        <f t="shared" si="344"/>
        <v>0</v>
      </c>
      <c r="FO197" s="46" t="str">
        <f t="shared" si="345"/>
        <v/>
      </c>
      <c r="FP197" s="46" t="str">
        <f t="shared" si="346"/>
        <v/>
      </c>
      <c r="FQ197" s="46" t="b">
        <f t="shared" si="347"/>
        <v>0</v>
      </c>
      <c r="FR197" s="46" t="str">
        <f t="shared" si="348"/>
        <v/>
      </c>
      <c r="FS197" s="46" t="str">
        <f t="shared" si="349"/>
        <v/>
      </c>
      <c r="FT197" s="46" t="b">
        <f t="shared" si="350"/>
        <v>0</v>
      </c>
      <c r="FU197" s="46" t="str">
        <f t="shared" si="351"/>
        <v/>
      </c>
      <c r="FV197" s="46" t="str">
        <f t="shared" si="352"/>
        <v/>
      </c>
      <c r="FW197" s="46" t="b">
        <f t="shared" si="353"/>
        <v>0</v>
      </c>
      <c r="FX197" s="46" t="str">
        <f t="shared" si="354"/>
        <v/>
      </c>
      <c r="FY197" s="46" t="str">
        <f t="shared" si="355"/>
        <v/>
      </c>
      <c r="FZ197" s="46" t="b">
        <f t="shared" si="356"/>
        <v>0</v>
      </c>
      <c r="GA197" s="46" t="str">
        <f t="shared" si="357"/>
        <v/>
      </c>
      <c r="GB197" s="46" t="str">
        <f t="shared" si="358"/>
        <v/>
      </c>
      <c r="GC197" s="46" t="b">
        <f t="shared" si="359"/>
        <v>0</v>
      </c>
      <c r="GD197" s="46" t="str">
        <f t="shared" si="360"/>
        <v/>
      </c>
      <c r="GE197" s="46" t="str">
        <f t="shared" si="361"/>
        <v/>
      </c>
      <c r="GF197" s="46" t="b">
        <f t="shared" si="362"/>
        <v>0</v>
      </c>
      <c r="GG197" s="46" t="b">
        <f t="shared" si="363"/>
        <v>0</v>
      </c>
      <c r="GH197" s="46" t="str">
        <f t="shared" si="364"/>
        <v/>
      </c>
      <c r="GI197" s="46" t="str">
        <f t="shared" si="365"/>
        <v/>
      </c>
      <c r="GJ197" s="46" t="str">
        <f t="shared" si="366"/>
        <v/>
      </c>
      <c r="GK197" s="46" t="b">
        <f t="shared" si="367"/>
        <v>0</v>
      </c>
      <c r="GL197" s="46" t="str">
        <f t="shared" si="368"/>
        <v/>
      </c>
      <c r="GM197" s="46" t="str">
        <f t="shared" si="369"/>
        <v/>
      </c>
      <c r="GN197" s="46" t="str">
        <f t="shared" si="370"/>
        <v/>
      </c>
      <c r="GO197" s="46" t="b">
        <f t="shared" si="371"/>
        <v>0</v>
      </c>
      <c r="GP197" s="46" t="str">
        <f t="shared" si="372"/>
        <v/>
      </c>
      <c r="GQ197" s="46" t="str">
        <f t="shared" si="373"/>
        <v/>
      </c>
      <c r="GR197" s="46" t="b">
        <f t="shared" si="374"/>
        <v>0</v>
      </c>
      <c r="GS197" s="46" t="str">
        <f t="shared" si="375"/>
        <v/>
      </c>
      <c r="GT197" s="46" t="str">
        <f t="shared" si="376"/>
        <v/>
      </c>
      <c r="GU197" s="46" t="b">
        <f t="shared" si="377"/>
        <v>0</v>
      </c>
      <c r="GV197" s="46" t="b">
        <f t="shared" si="378"/>
        <v>0</v>
      </c>
      <c r="GW197" s="46" t="b">
        <f t="shared" si="379"/>
        <v>0</v>
      </c>
      <c r="GX197" s="46" t="b">
        <f t="shared" si="380"/>
        <v>0</v>
      </c>
      <c r="GY197" s="46" t="b">
        <f t="shared" si="381"/>
        <v>0</v>
      </c>
      <c r="GZ197" s="46" t="b">
        <f t="shared" si="382"/>
        <v>0</v>
      </c>
      <c r="HA197" s="46" t="b">
        <f t="shared" si="383"/>
        <v>0</v>
      </c>
      <c r="HB197" s="46" t="b">
        <f t="shared" si="384"/>
        <v>0</v>
      </c>
      <c r="HC197" s="46" t="b">
        <f t="shared" si="385"/>
        <v>0</v>
      </c>
      <c r="HD197" s="46" t="b">
        <f t="shared" si="386"/>
        <v>0</v>
      </c>
      <c r="HE197" s="46" t="b">
        <f t="shared" si="387"/>
        <v>0</v>
      </c>
      <c r="HF197" s="46" t="b">
        <f t="shared" si="388"/>
        <v>0</v>
      </c>
      <c r="HG197" s="46" t="b">
        <f t="shared" si="389"/>
        <v>0</v>
      </c>
      <c r="HH197" s="46" t="b">
        <f t="shared" si="390"/>
        <v>0</v>
      </c>
      <c r="HI197" s="46" t="b">
        <f t="shared" si="391"/>
        <v>0</v>
      </c>
      <c r="HJ197" s="46" t="b">
        <f t="shared" si="392"/>
        <v>0</v>
      </c>
      <c r="HK197" s="46" t="b">
        <f t="shared" si="393"/>
        <v>0</v>
      </c>
      <c r="HL197" s="46" t="b">
        <f t="shared" si="394"/>
        <v>0</v>
      </c>
      <c r="HM197" s="46" t="b">
        <f t="shared" si="395"/>
        <v>0</v>
      </c>
      <c r="HN197" s="46" t="b">
        <f t="shared" si="396"/>
        <v>0</v>
      </c>
      <c r="HO197" s="46" t="b">
        <f t="shared" si="397"/>
        <v>0</v>
      </c>
      <c r="HP197" s="46" t="b">
        <f t="shared" si="398"/>
        <v>0</v>
      </c>
      <c r="HQ197" s="46" t="str">
        <f t="shared" si="399"/>
        <v/>
      </c>
      <c r="HR197" s="46" t="str">
        <f t="shared" si="400"/>
        <v/>
      </c>
      <c r="HS197" s="46" t="str">
        <f t="shared" si="401"/>
        <v/>
      </c>
      <c r="HT197" s="46" t="b">
        <f t="shared" si="402"/>
        <v>0</v>
      </c>
      <c r="HU197" s="46" t="b">
        <f t="shared" si="403"/>
        <v>0</v>
      </c>
      <c r="HV197" s="46" t="b">
        <f t="shared" si="404"/>
        <v>0</v>
      </c>
      <c r="HW197" s="46" t="b">
        <f t="shared" si="405"/>
        <v>0</v>
      </c>
      <c r="HX197" s="46" t="b">
        <f t="shared" si="406"/>
        <v>0</v>
      </c>
      <c r="HY197" s="46" t="b">
        <f t="shared" si="407"/>
        <v>0</v>
      </c>
      <c r="HZ197" s="46" t="b">
        <f t="shared" si="408"/>
        <v>0</v>
      </c>
      <c r="IA197" s="46" t="str">
        <f t="shared" si="409"/>
        <v/>
      </c>
      <c r="IB197" s="46" t="str">
        <f t="shared" si="410"/>
        <v/>
      </c>
      <c r="IC197" s="46" t="str">
        <f t="shared" si="411"/>
        <v/>
      </c>
      <c r="ID197" s="46" t="str">
        <f t="shared" si="412"/>
        <v/>
      </c>
      <c r="IE197" s="46" t="b">
        <f t="shared" si="413"/>
        <v>0</v>
      </c>
      <c r="IF197" s="46" t="str">
        <f t="shared" si="414"/>
        <v/>
      </c>
      <c r="IG197" s="46" t="str">
        <f t="shared" si="415"/>
        <v/>
      </c>
      <c r="IH197" s="46" t="b">
        <f t="shared" si="416"/>
        <v>0</v>
      </c>
      <c r="II197" s="46" t="b">
        <f t="shared" si="417"/>
        <v>0</v>
      </c>
      <c r="IJ197" s="46" t="b">
        <f t="shared" si="418"/>
        <v>0</v>
      </c>
      <c r="IK197" s="46" t="str">
        <f t="shared" si="419"/>
        <v/>
      </c>
      <c r="IL197" s="46" t="str">
        <f t="shared" si="420"/>
        <v/>
      </c>
      <c r="IM197" s="46" t="b">
        <f t="shared" si="421"/>
        <v>0</v>
      </c>
      <c r="IN197" s="46" t="b">
        <f t="shared" si="422"/>
        <v>0</v>
      </c>
      <c r="IO197" s="46" t="b">
        <f t="shared" si="423"/>
        <v>0</v>
      </c>
      <c r="IP197" s="46" t="b">
        <f t="shared" si="424"/>
        <v>0</v>
      </c>
      <c r="IQ197" s="46" t="b">
        <f t="shared" si="425"/>
        <v>0</v>
      </c>
      <c r="IR197" s="46" t="b">
        <f t="shared" si="426"/>
        <v>0</v>
      </c>
      <c r="IS197" s="46" t="b">
        <f t="shared" si="427"/>
        <v>0</v>
      </c>
      <c r="IT197" s="46" t="b">
        <f t="shared" si="428"/>
        <v>0</v>
      </c>
      <c r="IU197" s="46" t="b">
        <f t="shared" si="429"/>
        <v>0</v>
      </c>
      <c r="IV197" s="46" t="b">
        <f t="shared" si="430"/>
        <v>0</v>
      </c>
      <c r="IW197" s="46" t="b">
        <f t="shared" si="431"/>
        <v>0</v>
      </c>
      <c r="IX197" s="46" t="b">
        <f t="shared" si="432"/>
        <v>0</v>
      </c>
      <c r="IY197" s="46" t="b">
        <f t="shared" si="433"/>
        <v>0</v>
      </c>
    </row>
    <row r="198" spans="2:259" x14ac:dyDescent="0.3">
      <c r="B198" s="48">
        <v>186</v>
      </c>
      <c r="C198" s="61" t="str">
        <f t="shared" si="299"/>
        <v/>
      </c>
      <c r="D198" s="53"/>
      <c r="E198" s="52"/>
      <c r="F198" s="112"/>
      <c r="G198" s="52"/>
      <c r="H198" s="53"/>
      <c r="I198" s="52"/>
      <c r="J198" s="52"/>
      <c r="K198" s="53"/>
      <c r="L198" s="55"/>
      <c r="M198" s="108"/>
      <c r="N198" s="56"/>
      <c r="O198" s="52"/>
      <c r="P198" s="52"/>
      <c r="Q198" s="52"/>
      <c r="R198" s="52"/>
      <c r="S198" s="52"/>
      <c r="T198" s="53"/>
      <c r="U198" s="52"/>
      <c r="V198" s="52"/>
      <c r="W198" s="55"/>
      <c r="X198" s="55"/>
      <c r="Y198" s="52"/>
      <c r="Z198" s="55"/>
      <c r="AA198" s="52"/>
      <c r="AB198" s="53"/>
      <c r="AC198" s="53"/>
      <c r="AD198" s="53"/>
      <c r="AE198" s="57"/>
      <c r="AF198" s="113"/>
      <c r="AG198" s="57"/>
      <c r="AH198" s="58"/>
      <c r="AI198" s="58"/>
      <c r="AJ198" s="58"/>
      <c r="AK198" s="114"/>
      <c r="AL198" s="58"/>
      <c r="AM198" s="114"/>
      <c r="AN198" s="58"/>
      <c r="AO198" s="114"/>
      <c r="AP198" s="58"/>
      <c r="AQ198" s="114"/>
      <c r="AR198" s="58"/>
      <c r="AS198" s="114"/>
      <c r="AT198" s="58"/>
      <c r="AU198" s="114"/>
      <c r="AV198" s="58"/>
      <c r="AW198" s="114"/>
      <c r="AX198" s="58"/>
      <c r="AY198" s="114"/>
      <c r="AZ198" s="58"/>
      <c r="BA198" s="114"/>
      <c r="BB198" s="58"/>
      <c r="BC198" s="114"/>
      <c r="BD198" s="58"/>
      <c r="BE198" s="58"/>
      <c r="BF198" s="58"/>
      <c r="BG198" s="59"/>
      <c r="BH198" s="58"/>
      <c r="BI198" s="114"/>
      <c r="BJ198" s="53"/>
      <c r="BK198" s="58"/>
      <c r="BL198" s="114"/>
      <c r="BM198" s="58"/>
      <c r="BN198" s="114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3"/>
      <c r="CL198" s="58"/>
      <c r="CM198" s="58"/>
      <c r="CN198" s="60"/>
      <c r="CO198" s="57"/>
      <c r="CP198" s="58"/>
      <c r="CQ198" s="60"/>
      <c r="CR198" s="57"/>
      <c r="CS198" s="58"/>
      <c r="CT198" s="59"/>
      <c r="CU198" s="58"/>
      <c r="CV198" s="59"/>
      <c r="CW198" s="58"/>
      <c r="CX198" s="59"/>
      <c r="CY198" s="58"/>
      <c r="CZ198" s="58"/>
      <c r="DA198" s="58"/>
      <c r="DB198" s="53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7"/>
      <c r="DO198" s="57"/>
      <c r="DP198" s="57"/>
      <c r="DQ198" s="76" t="str">
        <f t="shared" si="300"/>
        <v/>
      </c>
      <c r="DR198" s="53"/>
      <c r="DS198" s="46" t="b">
        <f t="shared" si="301"/>
        <v>0</v>
      </c>
      <c r="DT198" s="46" t="str">
        <f t="shared" si="302"/>
        <v/>
      </c>
      <c r="DU198" s="46" t="b">
        <f t="shared" si="303"/>
        <v>0</v>
      </c>
      <c r="DV198" s="46" t="b">
        <f t="shared" si="304"/>
        <v>0</v>
      </c>
      <c r="DW198" s="46" t="b">
        <f t="shared" si="305"/>
        <v>0</v>
      </c>
      <c r="DY198" s="46" t="b">
        <f t="shared" si="306"/>
        <v>0</v>
      </c>
      <c r="DZ198" s="46" t="b">
        <f t="shared" si="307"/>
        <v>0</v>
      </c>
      <c r="EB198" s="46" t="b">
        <f t="shared" si="308"/>
        <v>0</v>
      </c>
      <c r="EC198" s="46" t="b">
        <f t="shared" si="309"/>
        <v>0</v>
      </c>
      <c r="ED198" s="46" t="b">
        <f t="shared" si="310"/>
        <v>0</v>
      </c>
      <c r="EE198" s="46" t="b">
        <f t="shared" si="311"/>
        <v>0</v>
      </c>
      <c r="EF198" s="46" t="b">
        <f t="shared" si="312"/>
        <v>0</v>
      </c>
      <c r="EG198" s="46" t="b">
        <f t="shared" si="313"/>
        <v>0</v>
      </c>
      <c r="EH198" s="46" t="b">
        <f t="shared" si="314"/>
        <v>0</v>
      </c>
      <c r="EI198" s="46" t="b">
        <f t="shared" si="315"/>
        <v>0</v>
      </c>
      <c r="EK198" s="46" t="b">
        <f t="shared" si="316"/>
        <v>0</v>
      </c>
      <c r="EL198" s="46" t="b">
        <f t="shared" si="317"/>
        <v>0</v>
      </c>
      <c r="EM198" s="46" t="b">
        <f t="shared" si="318"/>
        <v>0</v>
      </c>
      <c r="EN198" s="46" t="b">
        <f t="shared" si="319"/>
        <v>0</v>
      </c>
      <c r="EO198" s="46" t="b">
        <f t="shared" si="320"/>
        <v>0</v>
      </c>
      <c r="EP198" s="46" t="b">
        <f t="shared" si="321"/>
        <v>0</v>
      </c>
      <c r="EQ198" s="46" t="b">
        <f t="shared" si="322"/>
        <v>0</v>
      </c>
      <c r="ER198" s="46" t="b">
        <f>OR(AA198='Tablas '!$T$4,AA198='Tablas '!$T$7,AA198='Tablas '!$T$8,AA198='Tablas '!$T$11)</f>
        <v>0</v>
      </c>
      <c r="ES198" s="46" t="str">
        <f t="shared" si="323"/>
        <v/>
      </c>
      <c r="ET198" s="46" t="str">
        <f t="shared" si="324"/>
        <v/>
      </c>
      <c r="EU198" s="46" t="str">
        <f t="shared" si="325"/>
        <v/>
      </c>
      <c r="EV198" s="46" t="b">
        <f t="shared" si="326"/>
        <v>0</v>
      </c>
      <c r="EW198" s="46" t="b">
        <f t="shared" si="327"/>
        <v>0</v>
      </c>
      <c r="EX198" s="46" t="b">
        <f t="shared" si="328"/>
        <v>0</v>
      </c>
      <c r="EY198" s="46" t="b">
        <f t="shared" si="329"/>
        <v>0</v>
      </c>
      <c r="EZ198" s="46" t="b">
        <f t="shared" si="330"/>
        <v>0</v>
      </c>
      <c r="FA198" s="46" t="b">
        <f t="shared" si="331"/>
        <v>0</v>
      </c>
      <c r="FB198" s="46" t="b">
        <f t="shared" si="332"/>
        <v>0</v>
      </c>
      <c r="FC198" s="46" t="str">
        <f t="shared" si="333"/>
        <v/>
      </c>
      <c r="FD198" s="46" t="str">
        <f t="shared" si="334"/>
        <v/>
      </c>
      <c r="FE198" s="46" t="b">
        <f t="shared" si="335"/>
        <v>0</v>
      </c>
      <c r="FF198" s="46" t="str">
        <f t="shared" si="336"/>
        <v/>
      </c>
      <c r="FG198" s="46" t="str">
        <f t="shared" si="337"/>
        <v/>
      </c>
      <c r="FH198" s="46" t="b">
        <f t="shared" si="338"/>
        <v>0</v>
      </c>
      <c r="FI198" s="46" t="str">
        <f t="shared" si="339"/>
        <v/>
      </c>
      <c r="FJ198" s="46" t="str">
        <f t="shared" si="340"/>
        <v/>
      </c>
      <c r="FK198" s="46" t="b">
        <f t="shared" si="341"/>
        <v>0</v>
      </c>
      <c r="FL198" s="46" t="str">
        <f t="shared" si="342"/>
        <v/>
      </c>
      <c r="FM198" s="46" t="str">
        <f t="shared" si="343"/>
        <v/>
      </c>
      <c r="FN198" s="46" t="b">
        <f t="shared" si="344"/>
        <v>0</v>
      </c>
      <c r="FO198" s="46" t="str">
        <f t="shared" si="345"/>
        <v/>
      </c>
      <c r="FP198" s="46" t="str">
        <f t="shared" si="346"/>
        <v/>
      </c>
      <c r="FQ198" s="46" t="b">
        <f t="shared" si="347"/>
        <v>0</v>
      </c>
      <c r="FR198" s="46" t="str">
        <f t="shared" si="348"/>
        <v/>
      </c>
      <c r="FS198" s="46" t="str">
        <f t="shared" si="349"/>
        <v/>
      </c>
      <c r="FT198" s="46" t="b">
        <f t="shared" si="350"/>
        <v>0</v>
      </c>
      <c r="FU198" s="46" t="str">
        <f t="shared" si="351"/>
        <v/>
      </c>
      <c r="FV198" s="46" t="str">
        <f t="shared" si="352"/>
        <v/>
      </c>
      <c r="FW198" s="46" t="b">
        <f t="shared" si="353"/>
        <v>0</v>
      </c>
      <c r="FX198" s="46" t="str">
        <f t="shared" si="354"/>
        <v/>
      </c>
      <c r="FY198" s="46" t="str">
        <f t="shared" si="355"/>
        <v/>
      </c>
      <c r="FZ198" s="46" t="b">
        <f t="shared" si="356"/>
        <v>0</v>
      </c>
      <c r="GA198" s="46" t="str">
        <f t="shared" si="357"/>
        <v/>
      </c>
      <c r="GB198" s="46" t="str">
        <f t="shared" si="358"/>
        <v/>
      </c>
      <c r="GC198" s="46" t="b">
        <f t="shared" si="359"/>
        <v>0</v>
      </c>
      <c r="GD198" s="46" t="str">
        <f t="shared" si="360"/>
        <v/>
      </c>
      <c r="GE198" s="46" t="str">
        <f t="shared" si="361"/>
        <v/>
      </c>
      <c r="GF198" s="46" t="b">
        <f t="shared" si="362"/>
        <v>0</v>
      </c>
      <c r="GG198" s="46" t="b">
        <f t="shared" si="363"/>
        <v>0</v>
      </c>
      <c r="GH198" s="46" t="str">
        <f t="shared" si="364"/>
        <v/>
      </c>
      <c r="GI198" s="46" t="str">
        <f t="shared" si="365"/>
        <v/>
      </c>
      <c r="GJ198" s="46" t="str">
        <f t="shared" si="366"/>
        <v/>
      </c>
      <c r="GK198" s="46" t="b">
        <f t="shared" si="367"/>
        <v>0</v>
      </c>
      <c r="GL198" s="46" t="str">
        <f t="shared" si="368"/>
        <v/>
      </c>
      <c r="GM198" s="46" t="str">
        <f t="shared" si="369"/>
        <v/>
      </c>
      <c r="GN198" s="46" t="str">
        <f t="shared" si="370"/>
        <v/>
      </c>
      <c r="GO198" s="46" t="b">
        <f t="shared" si="371"/>
        <v>0</v>
      </c>
      <c r="GP198" s="46" t="str">
        <f t="shared" si="372"/>
        <v/>
      </c>
      <c r="GQ198" s="46" t="str">
        <f t="shared" si="373"/>
        <v/>
      </c>
      <c r="GR198" s="46" t="b">
        <f t="shared" si="374"/>
        <v>0</v>
      </c>
      <c r="GS198" s="46" t="str">
        <f t="shared" si="375"/>
        <v/>
      </c>
      <c r="GT198" s="46" t="str">
        <f t="shared" si="376"/>
        <v/>
      </c>
      <c r="GU198" s="46" t="b">
        <f t="shared" si="377"/>
        <v>0</v>
      </c>
      <c r="GV198" s="46" t="b">
        <f t="shared" si="378"/>
        <v>0</v>
      </c>
      <c r="GW198" s="46" t="b">
        <f t="shared" si="379"/>
        <v>0</v>
      </c>
      <c r="GX198" s="46" t="b">
        <f t="shared" si="380"/>
        <v>0</v>
      </c>
      <c r="GY198" s="46" t="b">
        <f t="shared" si="381"/>
        <v>0</v>
      </c>
      <c r="GZ198" s="46" t="b">
        <f t="shared" si="382"/>
        <v>0</v>
      </c>
      <c r="HA198" s="46" t="b">
        <f t="shared" si="383"/>
        <v>0</v>
      </c>
      <c r="HB198" s="46" t="b">
        <f t="shared" si="384"/>
        <v>0</v>
      </c>
      <c r="HC198" s="46" t="b">
        <f t="shared" si="385"/>
        <v>0</v>
      </c>
      <c r="HD198" s="46" t="b">
        <f t="shared" si="386"/>
        <v>0</v>
      </c>
      <c r="HE198" s="46" t="b">
        <f t="shared" si="387"/>
        <v>0</v>
      </c>
      <c r="HF198" s="46" t="b">
        <f t="shared" si="388"/>
        <v>0</v>
      </c>
      <c r="HG198" s="46" t="b">
        <f t="shared" si="389"/>
        <v>0</v>
      </c>
      <c r="HH198" s="46" t="b">
        <f t="shared" si="390"/>
        <v>0</v>
      </c>
      <c r="HI198" s="46" t="b">
        <f t="shared" si="391"/>
        <v>0</v>
      </c>
      <c r="HJ198" s="46" t="b">
        <f t="shared" si="392"/>
        <v>0</v>
      </c>
      <c r="HK198" s="46" t="b">
        <f t="shared" si="393"/>
        <v>0</v>
      </c>
      <c r="HL198" s="46" t="b">
        <f t="shared" si="394"/>
        <v>0</v>
      </c>
      <c r="HM198" s="46" t="b">
        <f t="shared" si="395"/>
        <v>0</v>
      </c>
      <c r="HN198" s="46" t="b">
        <f t="shared" si="396"/>
        <v>0</v>
      </c>
      <c r="HO198" s="46" t="b">
        <f t="shared" si="397"/>
        <v>0</v>
      </c>
      <c r="HP198" s="46" t="b">
        <f t="shared" si="398"/>
        <v>0</v>
      </c>
      <c r="HQ198" s="46" t="str">
        <f t="shared" si="399"/>
        <v/>
      </c>
      <c r="HR198" s="46" t="str">
        <f t="shared" si="400"/>
        <v/>
      </c>
      <c r="HS198" s="46" t="str">
        <f t="shared" si="401"/>
        <v/>
      </c>
      <c r="HT198" s="46" t="b">
        <f t="shared" si="402"/>
        <v>0</v>
      </c>
      <c r="HU198" s="46" t="b">
        <f t="shared" si="403"/>
        <v>0</v>
      </c>
      <c r="HV198" s="46" t="b">
        <f t="shared" si="404"/>
        <v>0</v>
      </c>
      <c r="HW198" s="46" t="b">
        <f t="shared" si="405"/>
        <v>0</v>
      </c>
      <c r="HX198" s="46" t="b">
        <f t="shared" si="406"/>
        <v>0</v>
      </c>
      <c r="HY198" s="46" t="b">
        <f t="shared" si="407"/>
        <v>0</v>
      </c>
      <c r="HZ198" s="46" t="b">
        <f t="shared" si="408"/>
        <v>0</v>
      </c>
      <c r="IA198" s="46" t="str">
        <f t="shared" si="409"/>
        <v/>
      </c>
      <c r="IB198" s="46" t="str">
        <f t="shared" si="410"/>
        <v/>
      </c>
      <c r="IC198" s="46" t="str">
        <f t="shared" si="411"/>
        <v/>
      </c>
      <c r="ID198" s="46" t="str">
        <f t="shared" si="412"/>
        <v/>
      </c>
      <c r="IE198" s="46" t="b">
        <f t="shared" si="413"/>
        <v>0</v>
      </c>
      <c r="IF198" s="46" t="str">
        <f t="shared" si="414"/>
        <v/>
      </c>
      <c r="IG198" s="46" t="str">
        <f t="shared" si="415"/>
        <v/>
      </c>
      <c r="IH198" s="46" t="b">
        <f t="shared" si="416"/>
        <v>0</v>
      </c>
      <c r="II198" s="46" t="b">
        <f t="shared" si="417"/>
        <v>0</v>
      </c>
      <c r="IJ198" s="46" t="b">
        <f t="shared" si="418"/>
        <v>0</v>
      </c>
      <c r="IK198" s="46" t="str">
        <f t="shared" si="419"/>
        <v/>
      </c>
      <c r="IL198" s="46" t="str">
        <f t="shared" si="420"/>
        <v/>
      </c>
      <c r="IM198" s="46" t="b">
        <f t="shared" si="421"/>
        <v>0</v>
      </c>
      <c r="IN198" s="46" t="b">
        <f t="shared" si="422"/>
        <v>0</v>
      </c>
      <c r="IO198" s="46" t="b">
        <f t="shared" si="423"/>
        <v>0</v>
      </c>
      <c r="IP198" s="46" t="b">
        <f t="shared" si="424"/>
        <v>0</v>
      </c>
      <c r="IQ198" s="46" t="b">
        <f t="shared" si="425"/>
        <v>0</v>
      </c>
      <c r="IR198" s="46" t="b">
        <f t="shared" si="426"/>
        <v>0</v>
      </c>
      <c r="IS198" s="46" t="b">
        <f t="shared" si="427"/>
        <v>0</v>
      </c>
      <c r="IT198" s="46" t="b">
        <f t="shared" si="428"/>
        <v>0</v>
      </c>
      <c r="IU198" s="46" t="b">
        <f t="shared" si="429"/>
        <v>0</v>
      </c>
      <c r="IV198" s="46" t="b">
        <f t="shared" si="430"/>
        <v>0</v>
      </c>
      <c r="IW198" s="46" t="b">
        <f t="shared" si="431"/>
        <v>0</v>
      </c>
      <c r="IX198" s="46" t="b">
        <f t="shared" si="432"/>
        <v>0</v>
      </c>
      <c r="IY198" s="46" t="b">
        <f t="shared" si="433"/>
        <v>0</v>
      </c>
    </row>
    <row r="199" spans="2:259" x14ac:dyDescent="0.3">
      <c r="B199" s="48">
        <v>187</v>
      </c>
      <c r="C199" s="61" t="str">
        <f t="shared" si="299"/>
        <v/>
      </c>
      <c r="D199" s="53"/>
      <c r="E199" s="52"/>
      <c r="F199" s="112"/>
      <c r="G199" s="52"/>
      <c r="H199" s="53"/>
      <c r="I199" s="52"/>
      <c r="J199" s="52"/>
      <c r="K199" s="53"/>
      <c r="L199" s="55"/>
      <c r="M199" s="108"/>
      <c r="N199" s="56"/>
      <c r="O199" s="52"/>
      <c r="P199" s="52"/>
      <c r="Q199" s="52"/>
      <c r="R199" s="52"/>
      <c r="S199" s="52"/>
      <c r="T199" s="53"/>
      <c r="U199" s="52"/>
      <c r="V199" s="52"/>
      <c r="W199" s="55"/>
      <c r="X199" s="55"/>
      <c r="Y199" s="52"/>
      <c r="Z199" s="55"/>
      <c r="AA199" s="52"/>
      <c r="AB199" s="53"/>
      <c r="AC199" s="53"/>
      <c r="AD199" s="53"/>
      <c r="AE199" s="57"/>
      <c r="AF199" s="113"/>
      <c r="AG199" s="57"/>
      <c r="AH199" s="58"/>
      <c r="AI199" s="58"/>
      <c r="AJ199" s="58"/>
      <c r="AK199" s="114"/>
      <c r="AL199" s="58"/>
      <c r="AM199" s="114"/>
      <c r="AN199" s="58"/>
      <c r="AO199" s="114"/>
      <c r="AP199" s="58"/>
      <c r="AQ199" s="114"/>
      <c r="AR199" s="58"/>
      <c r="AS199" s="114"/>
      <c r="AT199" s="58"/>
      <c r="AU199" s="114"/>
      <c r="AV199" s="58"/>
      <c r="AW199" s="114"/>
      <c r="AX199" s="58"/>
      <c r="AY199" s="114"/>
      <c r="AZ199" s="58"/>
      <c r="BA199" s="114"/>
      <c r="BB199" s="58"/>
      <c r="BC199" s="114"/>
      <c r="BD199" s="58"/>
      <c r="BE199" s="58"/>
      <c r="BF199" s="58"/>
      <c r="BG199" s="59"/>
      <c r="BH199" s="58"/>
      <c r="BI199" s="114"/>
      <c r="BJ199" s="53"/>
      <c r="BK199" s="58"/>
      <c r="BL199" s="114"/>
      <c r="BM199" s="58"/>
      <c r="BN199" s="114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3"/>
      <c r="CL199" s="58"/>
      <c r="CM199" s="58"/>
      <c r="CN199" s="60"/>
      <c r="CO199" s="57"/>
      <c r="CP199" s="58"/>
      <c r="CQ199" s="60"/>
      <c r="CR199" s="57"/>
      <c r="CS199" s="58"/>
      <c r="CT199" s="59"/>
      <c r="CU199" s="58"/>
      <c r="CV199" s="59"/>
      <c r="CW199" s="58"/>
      <c r="CX199" s="59"/>
      <c r="CY199" s="58"/>
      <c r="CZ199" s="58"/>
      <c r="DA199" s="58"/>
      <c r="DB199" s="53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7"/>
      <c r="DO199" s="57"/>
      <c r="DP199" s="57"/>
      <c r="DQ199" s="76" t="str">
        <f t="shared" si="300"/>
        <v/>
      </c>
      <c r="DR199" s="53"/>
      <c r="DS199" s="46" t="b">
        <f t="shared" si="301"/>
        <v>0</v>
      </c>
      <c r="DT199" s="46" t="str">
        <f t="shared" si="302"/>
        <v/>
      </c>
      <c r="DU199" s="46" t="b">
        <f t="shared" si="303"/>
        <v>0</v>
      </c>
      <c r="DV199" s="46" t="b">
        <f t="shared" si="304"/>
        <v>0</v>
      </c>
      <c r="DW199" s="46" t="b">
        <f t="shared" si="305"/>
        <v>0</v>
      </c>
      <c r="DY199" s="46" t="b">
        <f t="shared" si="306"/>
        <v>0</v>
      </c>
      <c r="DZ199" s="46" t="b">
        <f t="shared" si="307"/>
        <v>0</v>
      </c>
      <c r="EB199" s="46" t="b">
        <f t="shared" si="308"/>
        <v>0</v>
      </c>
      <c r="EC199" s="46" t="b">
        <f t="shared" si="309"/>
        <v>0</v>
      </c>
      <c r="ED199" s="46" t="b">
        <f t="shared" si="310"/>
        <v>0</v>
      </c>
      <c r="EE199" s="46" t="b">
        <f t="shared" si="311"/>
        <v>0</v>
      </c>
      <c r="EF199" s="46" t="b">
        <f t="shared" si="312"/>
        <v>0</v>
      </c>
      <c r="EG199" s="46" t="b">
        <f t="shared" si="313"/>
        <v>0</v>
      </c>
      <c r="EH199" s="46" t="b">
        <f t="shared" si="314"/>
        <v>0</v>
      </c>
      <c r="EI199" s="46" t="b">
        <f t="shared" si="315"/>
        <v>0</v>
      </c>
      <c r="EK199" s="46" t="b">
        <f t="shared" si="316"/>
        <v>0</v>
      </c>
      <c r="EL199" s="46" t="b">
        <f t="shared" si="317"/>
        <v>0</v>
      </c>
      <c r="EM199" s="46" t="b">
        <f t="shared" si="318"/>
        <v>0</v>
      </c>
      <c r="EN199" s="46" t="b">
        <f t="shared" si="319"/>
        <v>0</v>
      </c>
      <c r="EO199" s="46" t="b">
        <f t="shared" si="320"/>
        <v>0</v>
      </c>
      <c r="EP199" s="46" t="b">
        <f t="shared" si="321"/>
        <v>0</v>
      </c>
      <c r="EQ199" s="46" t="b">
        <f t="shared" si="322"/>
        <v>0</v>
      </c>
      <c r="ER199" s="46" t="b">
        <f>OR(AA199='Tablas '!$T$4,AA199='Tablas '!$T$7,AA199='Tablas '!$T$8,AA199='Tablas '!$T$11)</f>
        <v>0</v>
      </c>
      <c r="ES199" s="46" t="str">
        <f t="shared" si="323"/>
        <v/>
      </c>
      <c r="ET199" s="46" t="str">
        <f t="shared" si="324"/>
        <v/>
      </c>
      <c r="EU199" s="46" t="str">
        <f t="shared" si="325"/>
        <v/>
      </c>
      <c r="EV199" s="46" t="b">
        <f t="shared" si="326"/>
        <v>0</v>
      </c>
      <c r="EW199" s="46" t="b">
        <f t="shared" si="327"/>
        <v>0</v>
      </c>
      <c r="EX199" s="46" t="b">
        <f t="shared" si="328"/>
        <v>0</v>
      </c>
      <c r="EY199" s="46" t="b">
        <f t="shared" si="329"/>
        <v>0</v>
      </c>
      <c r="EZ199" s="46" t="b">
        <f t="shared" si="330"/>
        <v>0</v>
      </c>
      <c r="FA199" s="46" t="b">
        <f t="shared" si="331"/>
        <v>0</v>
      </c>
      <c r="FB199" s="46" t="b">
        <f t="shared" si="332"/>
        <v>0</v>
      </c>
      <c r="FC199" s="46" t="str">
        <f t="shared" si="333"/>
        <v/>
      </c>
      <c r="FD199" s="46" t="str">
        <f t="shared" si="334"/>
        <v/>
      </c>
      <c r="FE199" s="46" t="b">
        <f t="shared" si="335"/>
        <v>0</v>
      </c>
      <c r="FF199" s="46" t="str">
        <f t="shared" si="336"/>
        <v/>
      </c>
      <c r="FG199" s="46" t="str">
        <f t="shared" si="337"/>
        <v/>
      </c>
      <c r="FH199" s="46" t="b">
        <f t="shared" si="338"/>
        <v>0</v>
      </c>
      <c r="FI199" s="46" t="str">
        <f t="shared" si="339"/>
        <v/>
      </c>
      <c r="FJ199" s="46" t="str">
        <f t="shared" si="340"/>
        <v/>
      </c>
      <c r="FK199" s="46" t="b">
        <f t="shared" si="341"/>
        <v>0</v>
      </c>
      <c r="FL199" s="46" t="str">
        <f t="shared" si="342"/>
        <v/>
      </c>
      <c r="FM199" s="46" t="str">
        <f t="shared" si="343"/>
        <v/>
      </c>
      <c r="FN199" s="46" t="b">
        <f t="shared" si="344"/>
        <v>0</v>
      </c>
      <c r="FO199" s="46" t="str">
        <f t="shared" si="345"/>
        <v/>
      </c>
      <c r="FP199" s="46" t="str">
        <f t="shared" si="346"/>
        <v/>
      </c>
      <c r="FQ199" s="46" t="b">
        <f t="shared" si="347"/>
        <v>0</v>
      </c>
      <c r="FR199" s="46" t="str">
        <f t="shared" si="348"/>
        <v/>
      </c>
      <c r="FS199" s="46" t="str">
        <f t="shared" si="349"/>
        <v/>
      </c>
      <c r="FT199" s="46" t="b">
        <f t="shared" si="350"/>
        <v>0</v>
      </c>
      <c r="FU199" s="46" t="str">
        <f t="shared" si="351"/>
        <v/>
      </c>
      <c r="FV199" s="46" t="str">
        <f t="shared" si="352"/>
        <v/>
      </c>
      <c r="FW199" s="46" t="b">
        <f t="shared" si="353"/>
        <v>0</v>
      </c>
      <c r="FX199" s="46" t="str">
        <f t="shared" si="354"/>
        <v/>
      </c>
      <c r="FY199" s="46" t="str">
        <f t="shared" si="355"/>
        <v/>
      </c>
      <c r="FZ199" s="46" t="b">
        <f t="shared" si="356"/>
        <v>0</v>
      </c>
      <c r="GA199" s="46" t="str">
        <f t="shared" si="357"/>
        <v/>
      </c>
      <c r="GB199" s="46" t="str">
        <f t="shared" si="358"/>
        <v/>
      </c>
      <c r="GC199" s="46" t="b">
        <f t="shared" si="359"/>
        <v>0</v>
      </c>
      <c r="GD199" s="46" t="str">
        <f t="shared" si="360"/>
        <v/>
      </c>
      <c r="GE199" s="46" t="str">
        <f t="shared" si="361"/>
        <v/>
      </c>
      <c r="GF199" s="46" t="b">
        <f t="shared" si="362"/>
        <v>0</v>
      </c>
      <c r="GG199" s="46" t="b">
        <f t="shared" si="363"/>
        <v>0</v>
      </c>
      <c r="GH199" s="46" t="str">
        <f t="shared" si="364"/>
        <v/>
      </c>
      <c r="GI199" s="46" t="str">
        <f t="shared" si="365"/>
        <v/>
      </c>
      <c r="GJ199" s="46" t="str">
        <f t="shared" si="366"/>
        <v/>
      </c>
      <c r="GK199" s="46" t="b">
        <f t="shared" si="367"/>
        <v>0</v>
      </c>
      <c r="GL199" s="46" t="str">
        <f t="shared" si="368"/>
        <v/>
      </c>
      <c r="GM199" s="46" t="str">
        <f t="shared" si="369"/>
        <v/>
      </c>
      <c r="GN199" s="46" t="str">
        <f t="shared" si="370"/>
        <v/>
      </c>
      <c r="GO199" s="46" t="b">
        <f t="shared" si="371"/>
        <v>0</v>
      </c>
      <c r="GP199" s="46" t="str">
        <f t="shared" si="372"/>
        <v/>
      </c>
      <c r="GQ199" s="46" t="str">
        <f t="shared" si="373"/>
        <v/>
      </c>
      <c r="GR199" s="46" t="b">
        <f t="shared" si="374"/>
        <v>0</v>
      </c>
      <c r="GS199" s="46" t="str">
        <f t="shared" si="375"/>
        <v/>
      </c>
      <c r="GT199" s="46" t="str">
        <f t="shared" si="376"/>
        <v/>
      </c>
      <c r="GU199" s="46" t="b">
        <f t="shared" si="377"/>
        <v>0</v>
      </c>
      <c r="GV199" s="46" t="b">
        <f t="shared" si="378"/>
        <v>0</v>
      </c>
      <c r="GW199" s="46" t="b">
        <f t="shared" si="379"/>
        <v>0</v>
      </c>
      <c r="GX199" s="46" t="b">
        <f t="shared" si="380"/>
        <v>0</v>
      </c>
      <c r="GY199" s="46" t="b">
        <f t="shared" si="381"/>
        <v>0</v>
      </c>
      <c r="GZ199" s="46" t="b">
        <f t="shared" si="382"/>
        <v>0</v>
      </c>
      <c r="HA199" s="46" t="b">
        <f t="shared" si="383"/>
        <v>0</v>
      </c>
      <c r="HB199" s="46" t="b">
        <f t="shared" si="384"/>
        <v>0</v>
      </c>
      <c r="HC199" s="46" t="b">
        <f t="shared" si="385"/>
        <v>0</v>
      </c>
      <c r="HD199" s="46" t="b">
        <f t="shared" si="386"/>
        <v>0</v>
      </c>
      <c r="HE199" s="46" t="b">
        <f t="shared" si="387"/>
        <v>0</v>
      </c>
      <c r="HF199" s="46" t="b">
        <f t="shared" si="388"/>
        <v>0</v>
      </c>
      <c r="HG199" s="46" t="b">
        <f t="shared" si="389"/>
        <v>0</v>
      </c>
      <c r="HH199" s="46" t="b">
        <f t="shared" si="390"/>
        <v>0</v>
      </c>
      <c r="HI199" s="46" t="b">
        <f t="shared" si="391"/>
        <v>0</v>
      </c>
      <c r="HJ199" s="46" t="b">
        <f t="shared" si="392"/>
        <v>0</v>
      </c>
      <c r="HK199" s="46" t="b">
        <f t="shared" si="393"/>
        <v>0</v>
      </c>
      <c r="HL199" s="46" t="b">
        <f t="shared" si="394"/>
        <v>0</v>
      </c>
      <c r="HM199" s="46" t="b">
        <f t="shared" si="395"/>
        <v>0</v>
      </c>
      <c r="HN199" s="46" t="b">
        <f t="shared" si="396"/>
        <v>0</v>
      </c>
      <c r="HO199" s="46" t="b">
        <f t="shared" si="397"/>
        <v>0</v>
      </c>
      <c r="HP199" s="46" t="b">
        <f t="shared" si="398"/>
        <v>0</v>
      </c>
      <c r="HQ199" s="46" t="str">
        <f t="shared" si="399"/>
        <v/>
      </c>
      <c r="HR199" s="46" t="str">
        <f t="shared" si="400"/>
        <v/>
      </c>
      <c r="HS199" s="46" t="str">
        <f t="shared" si="401"/>
        <v/>
      </c>
      <c r="HT199" s="46" t="b">
        <f t="shared" si="402"/>
        <v>0</v>
      </c>
      <c r="HU199" s="46" t="b">
        <f t="shared" si="403"/>
        <v>0</v>
      </c>
      <c r="HV199" s="46" t="b">
        <f t="shared" si="404"/>
        <v>0</v>
      </c>
      <c r="HW199" s="46" t="b">
        <f t="shared" si="405"/>
        <v>0</v>
      </c>
      <c r="HX199" s="46" t="b">
        <f t="shared" si="406"/>
        <v>0</v>
      </c>
      <c r="HY199" s="46" t="b">
        <f t="shared" si="407"/>
        <v>0</v>
      </c>
      <c r="HZ199" s="46" t="b">
        <f t="shared" si="408"/>
        <v>0</v>
      </c>
      <c r="IA199" s="46" t="str">
        <f t="shared" si="409"/>
        <v/>
      </c>
      <c r="IB199" s="46" t="str">
        <f t="shared" si="410"/>
        <v/>
      </c>
      <c r="IC199" s="46" t="str">
        <f t="shared" si="411"/>
        <v/>
      </c>
      <c r="ID199" s="46" t="str">
        <f t="shared" si="412"/>
        <v/>
      </c>
      <c r="IE199" s="46" t="b">
        <f t="shared" si="413"/>
        <v>0</v>
      </c>
      <c r="IF199" s="46" t="str">
        <f t="shared" si="414"/>
        <v/>
      </c>
      <c r="IG199" s="46" t="str">
        <f t="shared" si="415"/>
        <v/>
      </c>
      <c r="IH199" s="46" t="b">
        <f t="shared" si="416"/>
        <v>0</v>
      </c>
      <c r="II199" s="46" t="b">
        <f t="shared" si="417"/>
        <v>0</v>
      </c>
      <c r="IJ199" s="46" t="b">
        <f t="shared" si="418"/>
        <v>0</v>
      </c>
      <c r="IK199" s="46" t="str">
        <f t="shared" si="419"/>
        <v/>
      </c>
      <c r="IL199" s="46" t="str">
        <f t="shared" si="420"/>
        <v/>
      </c>
      <c r="IM199" s="46" t="b">
        <f t="shared" si="421"/>
        <v>0</v>
      </c>
      <c r="IN199" s="46" t="b">
        <f t="shared" si="422"/>
        <v>0</v>
      </c>
      <c r="IO199" s="46" t="b">
        <f t="shared" si="423"/>
        <v>0</v>
      </c>
      <c r="IP199" s="46" t="b">
        <f t="shared" si="424"/>
        <v>0</v>
      </c>
      <c r="IQ199" s="46" t="b">
        <f t="shared" si="425"/>
        <v>0</v>
      </c>
      <c r="IR199" s="46" t="b">
        <f t="shared" si="426"/>
        <v>0</v>
      </c>
      <c r="IS199" s="46" t="b">
        <f t="shared" si="427"/>
        <v>0</v>
      </c>
      <c r="IT199" s="46" t="b">
        <f t="shared" si="428"/>
        <v>0</v>
      </c>
      <c r="IU199" s="46" t="b">
        <f t="shared" si="429"/>
        <v>0</v>
      </c>
      <c r="IV199" s="46" t="b">
        <f t="shared" si="430"/>
        <v>0</v>
      </c>
      <c r="IW199" s="46" t="b">
        <f t="shared" si="431"/>
        <v>0</v>
      </c>
      <c r="IX199" s="46" t="b">
        <f t="shared" si="432"/>
        <v>0</v>
      </c>
      <c r="IY199" s="46" t="b">
        <f t="shared" si="433"/>
        <v>0</v>
      </c>
    </row>
    <row r="200" spans="2:259" x14ac:dyDescent="0.3">
      <c r="B200" s="48">
        <v>188</v>
      </c>
      <c r="C200" s="61" t="str">
        <f t="shared" si="299"/>
        <v/>
      </c>
      <c r="D200" s="53"/>
      <c r="E200" s="52"/>
      <c r="F200" s="112"/>
      <c r="G200" s="52"/>
      <c r="H200" s="53"/>
      <c r="I200" s="52"/>
      <c r="J200" s="52"/>
      <c r="K200" s="53"/>
      <c r="L200" s="55"/>
      <c r="M200" s="108"/>
      <c r="N200" s="56"/>
      <c r="O200" s="52"/>
      <c r="P200" s="52"/>
      <c r="Q200" s="52"/>
      <c r="R200" s="52"/>
      <c r="S200" s="52"/>
      <c r="T200" s="53"/>
      <c r="U200" s="52"/>
      <c r="V200" s="52"/>
      <c r="W200" s="55"/>
      <c r="X200" s="55"/>
      <c r="Y200" s="52"/>
      <c r="Z200" s="55"/>
      <c r="AA200" s="52"/>
      <c r="AB200" s="53"/>
      <c r="AC200" s="53"/>
      <c r="AD200" s="53"/>
      <c r="AE200" s="57"/>
      <c r="AF200" s="113"/>
      <c r="AG200" s="57"/>
      <c r="AH200" s="58"/>
      <c r="AI200" s="58"/>
      <c r="AJ200" s="58"/>
      <c r="AK200" s="114"/>
      <c r="AL200" s="58"/>
      <c r="AM200" s="114"/>
      <c r="AN200" s="58"/>
      <c r="AO200" s="114"/>
      <c r="AP200" s="58"/>
      <c r="AQ200" s="114"/>
      <c r="AR200" s="58"/>
      <c r="AS200" s="114"/>
      <c r="AT200" s="58"/>
      <c r="AU200" s="114"/>
      <c r="AV200" s="58"/>
      <c r="AW200" s="114"/>
      <c r="AX200" s="58"/>
      <c r="AY200" s="114"/>
      <c r="AZ200" s="58"/>
      <c r="BA200" s="114"/>
      <c r="BB200" s="58"/>
      <c r="BC200" s="114"/>
      <c r="BD200" s="58"/>
      <c r="BE200" s="58"/>
      <c r="BF200" s="58"/>
      <c r="BG200" s="59"/>
      <c r="BH200" s="58"/>
      <c r="BI200" s="114"/>
      <c r="BJ200" s="53"/>
      <c r="BK200" s="58"/>
      <c r="BL200" s="114"/>
      <c r="BM200" s="58"/>
      <c r="BN200" s="114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3"/>
      <c r="CL200" s="58"/>
      <c r="CM200" s="58"/>
      <c r="CN200" s="60"/>
      <c r="CO200" s="57"/>
      <c r="CP200" s="58"/>
      <c r="CQ200" s="60"/>
      <c r="CR200" s="57"/>
      <c r="CS200" s="58"/>
      <c r="CT200" s="59"/>
      <c r="CU200" s="58"/>
      <c r="CV200" s="59"/>
      <c r="CW200" s="58"/>
      <c r="CX200" s="59"/>
      <c r="CY200" s="58"/>
      <c r="CZ200" s="58"/>
      <c r="DA200" s="58"/>
      <c r="DB200" s="53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7"/>
      <c r="DO200" s="57"/>
      <c r="DP200" s="57"/>
      <c r="DQ200" s="76" t="str">
        <f t="shared" si="300"/>
        <v/>
      </c>
      <c r="DR200" s="53"/>
      <c r="DS200" s="46" t="b">
        <f t="shared" si="301"/>
        <v>0</v>
      </c>
      <c r="DT200" s="46" t="str">
        <f t="shared" si="302"/>
        <v/>
      </c>
      <c r="DU200" s="46" t="b">
        <f t="shared" si="303"/>
        <v>0</v>
      </c>
      <c r="DV200" s="46" t="b">
        <f t="shared" si="304"/>
        <v>0</v>
      </c>
      <c r="DW200" s="46" t="b">
        <f t="shared" si="305"/>
        <v>0</v>
      </c>
      <c r="DY200" s="46" t="b">
        <f t="shared" si="306"/>
        <v>0</v>
      </c>
      <c r="DZ200" s="46" t="b">
        <f t="shared" si="307"/>
        <v>0</v>
      </c>
      <c r="EB200" s="46" t="b">
        <f t="shared" si="308"/>
        <v>0</v>
      </c>
      <c r="EC200" s="46" t="b">
        <f t="shared" si="309"/>
        <v>0</v>
      </c>
      <c r="ED200" s="46" t="b">
        <f t="shared" si="310"/>
        <v>0</v>
      </c>
      <c r="EE200" s="46" t="b">
        <f t="shared" si="311"/>
        <v>0</v>
      </c>
      <c r="EF200" s="46" t="b">
        <f t="shared" si="312"/>
        <v>0</v>
      </c>
      <c r="EG200" s="46" t="b">
        <f t="shared" si="313"/>
        <v>0</v>
      </c>
      <c r="EH200" s="46" t="b">
        <f t="shared" si="314"/>
        <v>0</v>
      </c>
      <c r="EI200" s="46" t="b">
        <f t="shared" si="315"/>
        <v>0</v>
      </c>
      <c r="EK200" s="46" t="b">
        <f t="shared" si="316"/>
        <v>0</v>
      </c>
      <c r="EL200" s="46" t="b">
        <f t="shared" si="317"/>
        <v>0</v>
      </c>
      <c r="EM200" s="46" t="b">
        <f t="shared" si="318"/>
        <v>0</v>
      </c>
      <c r="EN200" s="46" t="b">
        <f t="shared" si="319"/>
        <v>0</v>
      </c>
      <c r="EO200" s="46" t="b">
        <f t="shared" si="320"/>
        <v>0</v>
      </c>
      <c r="EP200" s="46" t="b">
        <f t="shared" si="321"/>
        <v>0</v>
      </c>
      <c r="EQ200" s="46" t="b">
        <f t="shared" si="322"/>
        <v>0</v>
      </c>
      <c r="ER200" s="46" t="b">
        <f>OR(AA200='Tablas '!$T$4,AA200='Tablas '!$T$7,AA200='Tablas '!$T$8,AA200='Tablas '!$T$11)</f>
        <v>0</v>
      </c>
      <c r="ES200" s="46" t="str">
        <f t="shared" si="323"/>
        <v/>
      </c>
      <c r="ET200" s="46" t="str">
        <f t="shared" si="324"/>
        <v/>
      </c>
      <c r="EU200" s="46" t="str">
        <f t="shared" si="325"/>
        <v/>
      </c>
      <c r="EV200" s="46" t="b">
        <f t="shared" si="326"/>
        <v>0</v>
      </c>
      <c r="EW200" s="46" t="b">
        <f t="shared" si="327"/>
        <v>0</v>
      </c>
      <c r="EX200" s="46" t="b">
        <f t="shared" si="328"/>
        <v>0</v>
      </c>
      <c r="EY200" s="46" t="b">
        <f t="shared" si="329"/>
        <v>0</v>
      </c>
      <c r="EZ200" s="46" t="b">
        <f t="shared" si="330"/>
        <v>0</v>
      </c>
      <c r="FA200" s="46" t="b">
        <f t="shared" si="331"/>
        <v>0</v>
      </c>
      <c r="FB200" s="46" t="b">
        <f t="shared" si="332"/>
        <v>0</v>
      </c>
      <c r="FC200" s="46" t="str">
        <f t="shared" si="333"/>
        <v/>
      </c>
      <c r="FD200" s="46" t="str">
        <f t="shared" si="334"/>
        <v/>
      </c>
      <c r="FE200" s="46" t="b">
        <f t="shared" si="335"/>
        <v>0</v>
      </c>
      <c r="FF200" s="46" t="str">
        <f t="shared" si="336"/>
        <v/>
      </c>
      <c r="FG200" s="46" t="str">
        <f t="shared" si="337"/>
        <v/>
      </c>
      <c r="FH200" s="46" t="b">
        <f t="shared" si="338"/>
        <v>0</v>
      </c>
      <c r="FI200" s="46" t="str">
        <f t="shared" si="339"/>
        <v/>
      </c>
      <c r="FJ200" s="46" t="str">
        <f t="shared" si="340"/>
        <v/>
      </c>
      <c r="FK200" s="46" t="b">
        <f t="shared" si="341"/>
        <v>0</v>
      </c>
      <c r="FL200" s="46" t="str">
        <f t="shared" si="342"/>
        <v/>
      </c>
      <c r="FM200" s="46" t="str">
        <f t="shared" si="343"/>
        <v/>
      </c>
      <c r="FN200" s="46" t="b">
        <f t="shared" si="344"/>
        <v>0</v>
      </c>
      <c r="FO200" s="46" t="str">
        <f t="shared" si="345"/>
        <v/>
      </c>
      <c r="FP200" s="46" t="str">
        <f t="shared" si="346"/>
        <v/>
      </c>
      <c r="FQ200" s="46" t="b">
        <f t="shared" si="347"/>
        <v>0</v>
      </c>
      <c r="FR200" s="46" t="str">
        <f t="shared" si="348"/>
        <v/>
      </c>
      <c r="FS200" s="46" t="str">
        <f t="shared" si="349"/>
        <v/>
      </c>
      <c r="FT200" s="46" t="b">
        <f t="shared" si="350"/>
        <v>0</v>
      </c>
      <c r="FU200" s="46" t="str">
        <f t="shared" si="351"/>
        <v/>
      </c>
      <c r="FV200" s="46" t="str">
        <f t="shared" si="352"/>
        <v/>
      </c>
      <c r="FW200" s="46" t="b">
        <f t="shared" si="353"/>
        <v>0</v>
      </c>
      <c r="FX200" s="46" t="str">
        <f t="shared" si="354"/>
        <v/>
      </c>
      <c r="FY200" s="46" t="str">
        <f t="shared" si="355"/>
        <v/>
      </c>
      <c r="FZ200" s="46" t="b">
        <f t="shared" si="356"/>
        <v>0</v>
      </c>
      <c r="GA200" s="46" t="str">
        <f t="shared" si="357"/>
        <v/>
      </c>
      <c r="GB200" s="46" t="str">
        <f t="shared" si="358"/>
        <v/>
      </c>
      <c r="GC200" s="46" t="b">
        <f t="shared" si="359"/>
        <v>0</v>
      </c>
      <c r="GD200" s="46" t="str">
        <f t="shared" si="360"/>
        <v/>
      </c>
      <c r="GE200" s="46" t="str">
        <f t="shared" si="361"/>
        <v/>
      </c>
      <c r="GF200" s="46" t="b">
        <f t="shared" si="362"/>
        <v>0</v>
      </c>
      <c r="GG200" s="46" t="b">
        <f t="shared" si="363"/>
        <v>0</v>
      </c>
      <c r="GH200" s="46" t="str">
        <f t="shared" si="364"/>
        <v/>
      </c>
      <c r="GI200" s="46" t="str">
        <f t="shared" si="365"/>
        <v/>
      </c>
      <c r="GJ200" s="46" t="str">
        <f t="shared" si="366"/>
        <v/>
      </c>
      <c r="GK200" s="46" t="b">
        <f t="shared" si="367"/>
        <v>0</v>
      </c>
      <c r="GL200" s="46" t="str">
        <f t="shared" si="368"/>
        <v/>
      </c>
      <c r="GM200" s="46" t="str">
        <f t="shared" si="369"/>
        <v/>
      </c>
      <c r="GN200" s="46" t="str">
        <f t="shared" si="370"/>
        <v/>
      </c>
      <c r="GO200" s="46" t="b">
        <f t="shared" si="371"/>
        <v>0</v>
      </c>
      <c r="GP200" s="46" t="str">
        <f t="shared" si="372"/>
        <v/>
      </c>
      <c r="GQ200" s="46" t="str">
        <f t="shared" si="373"/>
        <v/>
      </c>
      <c r="GR200" s="46" t="b">
        <f t="shared" si="374"/>
        <v>0</v>
      </c>
      <c r="GS200" s="46" t="str">
        <f t="shared" si="375"/>
        <v/>
      </c>
      <c r="GT200" s="46" t="str">
        <f t="shared" si="376"/>
        <v/>
      </c>
      <c r="GU200" s="46" t="b">
        <f t="shared" si="377"/>
        <v>0</v>
      </c>
      <c r="GV200" s="46" t="b">
        <f t="shared" si="378"/>
        <v>0</v>
      </c>
      <c r="GW200" s="46" t="b">
        <f t="shared" si="379"/>
        <v>0</v>
      </c>
      <c r="GX200" s="46" t="b">
        <f t="shared" si="380"/>
        <v>0</v>
      </c>
      <c r="GY200" s="46" t="b">
        <f t="shared" si="381"/>
        <v>0</v>
      </c>
      <c r="GZ200" s="46" t="b">
        <f t="shared" si="382"/>
        <v>0</v>
      </c>
      <c r="HA200" s="46" t="b">
        <f t="shared" si="383"/>
        <v>0</v>
      </c>
      <c r="HB200" s="46" t="b">
        <f t="shared" si="384"/>
        <v>0</v>
      </c>
      <c r="HC200" s="46" t="b">
        <f t="shared" si="385"/>
        <v>0</v>
      </c>
      <c r="HD200" s="46" t="b">
        <f t="shared" si="386"/>
        <v>0</v>
      </c>
      <c r="HE200" s="46" t="b">
        <f t="shared" si="387"/>
        <v>0</v>
      </c>
      <c r="HF200" s="46" t="b">
        <f t="shared" si="388"/>
        <v>0</v>
      </c>
      <c r="HG200" s="46" t="b">
        <f t="shared" si="389"/>
        <v>0</v>
      </c>
      <c r="HH200" s="46" t="b">
        <f t="shared" si="390"/>
        <v>0</v>
      </c>
      <c r="HI200" s="46" t="b">
        <f t="shared" si="391"/>
        <v>0</v>
      </c>
      <c r="HJ200" s="46" t="b">
        <f t="shared" si="392"/>
        <v>0</v>
      </c>
      <c r="HK200" s="46" t="b">
        <f t="shared" si="393"/>
        <v>0</v>
      </c>
      <c r="HL200" s="46" t="b">
        <f t="shared" si="394"/>
        <v>0</v>
      </c>
      <c r="HM200" s="46" t="b">
        <f t="shared" si="395"/>
        <v>0</v>
      </c>
      <c r="HN200" s="46" t="b">
        <f t="shared" si="396"/>
        <v>0</v>
      </c>
      <c r="HO200" s="46" t="b">
        <f t="shared" si="397"/>
        <v>0</v>
      </c>
      <c r="HP200" s="46" t="b">
        <f t="shared" si="398"/>
        <v>0</v>
      </c>
      <c r="HQ200" s="46" t="str">
        <f t="shared" si="399"/>
        <v/>
      </c>
      <c r="HR200" s="46" t="str">
        <f t="shared" si="400"/>
        <v/>
      </c>
      <c r="HS200" s="46" t="str">
        <f t="shared" si="401"/>
        <v/>
      </c>
      <c r="HT200" s="46" t="b">
        <f t="shared" si="402"/>
        <v>0</v>
      </c>
      <c r="HU200" s="46" t="b">
        <f t="shared" si="403"/>
        <v>0</v>
      </c>
      <c r="HV200" s="46" t="b">
        <f t="shared" si="404"/>
        <v>0</v>
      </c>
      <c r="HW200" s="46" t="b">
        <f t="shared" si="405"/>
        <v>0</v>
      </c>
      <c r="HX200" s="46" t="b">
        <f t="shared" si="406"/>
        <v>0</v>
      </c>
      <c r="HY200" s="46" t="b">
        <f t="shared" si="407"/>
        <v>0</v>
      </c>
      <c r="HZ200" s="46" t="b">
        <f t="shared" si="408"/>
        <v>0</v>
      </c>
      <c r="IA200" s="46" t="str">
        <f t="shared" si="409"/>
        <v/>
      </c>
      <c r="IB200" s="46" t="str">
        <f t="shared" si="410"/>
        <v/>
      </c>
      <c r="IC200" s="46" t="str">
        <f t="shared" si="411"/>
        <v/>
      </c>
      <c r="ID200" s="46" t="str">
        <f t="shared" si="412"/>
        <v/>
      </c>
      <c r="IE200" s="46" t="b">
        <f t="shared" si="413"/>
        <v>0</v>
      </c>
      <c r="IF200" s="46" t="str">
        <f t="shared" si="414"/>
        <v/>
      </c>
      <c r="IG200" s="46" t="str">
        <f t="shared" si="415"/>
        <v/>
      </c>
      <c r="IH200" s="46" t="b">
        <f t="shared" si="416"/>
        <v>0</v>
      </c>
      <c r="II200" s="46" t="b">
        <f t="shared" si="417"/>
        <v>0</v>
      </c>
      <c r="IJ200" s="46" t="b">
        <f t="shared" si="418"/>
        <v>0</v>
      </c>
      <c r="IK200" s="46" t="str">
        <f t="shared" si="419"/>
        <v/>
      </c>
      <c r="IL200" s="46" t="str">
        <f t="shared" si="420"/>
        <v/>
      </c>
      <c r="IM200" s="46" t="b">
        <f t="shared" si="421"/>
        <v>0</v>
      </c>
      <c r="IN200" s="46" t="b">
        <f t="shared" si="422"/>
        <v>0</v>
      </c>
      <c r="IO200" s="46" t="b">
        <f t="shared" si="423"/>
        <v>0</v>
      </c>
      <c r="IP200" s="46" t="b">
        <f t="shared" si="424"/>
        <v>0</v>
      </c>
      <c r="IQ200" s="46" t="b">
        <f t="shared" si="425"/>
        <v>0</v>
      </c>
      <c r="IR200" s="46" t="b">
        <f t="shared" si="426"/>
        <v>0</v>
      </c>
      <c r="IS200" s="46" t="b">
        <f t="shared" si="427"/>
        <v>0</v>
      </c>
      <c r="IT200" s="46" t="b">
        <f t="shared" si="428"/>
        <v>0</v>
      </c>
      <c r="IU200" s="46" t="b">
        <f t="shared" si="429"/>
        <v>0</v>
      </c>
      <c r="IV200" s="46" t="b">
        <f t="shared" si="430"/>
        <v>0</v>
      </c>
      <c r="IW200" s="46" t="b">
        <f t="shared" si="431"/>
        <v>0</v>
      </c>
      <c r="IX200" s="46" t="b">
        <f t="shared" si="432"/>
        <v>0</v>
      </c>
      <c r="IY200" s="46" t="b">
        <f t="shared" si="433"/>
        <v>0</v>
      </c>
    </row>
    <row r="201" spans="2:259" x14ac:dyDescent="0.3">
      <c r="B201" s="48">
        <v>189</v>
      </c>
      <c r="C201" s="61" t="str">
        <f t="shared" si="299"/>
        <v/>
      </c>
      <c r="D201" s="53"/>
      <c r="E201" s="52"/>
      <c r="F201" s="112"/>
      <c r="G201" s="52"/>
      <c r="H201" s="53"/>
      <c r="I201" s="52"/>
      <c r="J201" s="52"/>
      <c r="K201" s="53"/>
      <c r="L201" s="55"/>
      <c r="M201" s="108"/>
      <c r="N201" s="56"/>
      <c r="O201" s="52"/>
      <c r="P201" s="52"/>
      <c r="Q201" s="52"/>
      <c r="R201" s="52"/>
      <c r="S201" s="52"/>
      <c r="T201" s="53"/>
      <c r="U201" s="52"/>
      <c r="V201" s="52"/>
      <c r="W201" s="55"/>
      <c r="X201" s="55"/>
      <c r="Y201" s="52"/>
      <c r="Z201" s="55"/>
      <c r="AA201" s="52"/>
      <c r="AB201" s="53"/>
      <c r="AC201" s="53"/>
      <c r="AD201" s="53"/>
      <c r="AE201" s="57"/>
      <c r="AF201" s="113"/>
      <c r="AG201" s="57"/>
      <c r="AH201" s="58"/>
      <c r="AI201" s="58"/>
      <c r="AJ201" s="58"/>
      <c r="AK201" s="114"/>
      <c r="AL201" s="58"/>
      <c r="AM201" s="114"/>
      <c r="AN201" s="58"/>
      <c r="AO201" s="114"/>
      <c r="AP201" s="58"/>
      <c r="AQ201" s="114"/>
      <c r="AR201" s="58"/>
      <c r="AS201" s="114"/>
      <c r="AT201" s="58"/>
      <c r="AU201" s="114"/>
      <c r="AV201" s="58"/>
      <c r="AW201" s="114"/>
      <c r="AX201" s="58"/>
      <c r="AY201" s="114"/>
      <c r="AZ201" s="58"/>
      <c r="BA201" s="114"/>
      <c r="BB201" s="58"/>
      <c r="BC201" s="114"/>
      <c r="BD201" s="58"/>
      <c r="BE201" s="58"/>
      <c r="BF201" s="58"/>
      <c r="BG201" s="59"/>
      <c r="BH201" s="58"/>
      <c r="BI201" s="114"/>
      <c r="BJ201" s="53"/>
      <c r="BK201" s="58"/>
      <c r="BL201" s="114"/>
      <c r="BM201" s="58"/>
      <c r="BN201" s="114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3"/>
      <c r="CL201" s="58"/>
      <c r="CM201" s="58"/>
      <c r="CN201" s="60"/>
      <c r="CO201" s="57"/>
      <c r="CP201" s="58"/>
      <c r="CQ201" s="60"/>
      <c r="CR201" s="57"/>
      <c r="CS201" s="58"/>
      <c r="CT201" s="59"/>
      <c r="CU201" s="58"/>
      <c r="CV201" s="59"/>
      <c r="CW201" s="58"/>
      <c r="CX201" s="59"/>
      <c r="CY201" s="58"/>
      <c r="CZ201" s="58"/>
      <c r="DA201" s="58"/>
      <c r="DB201" s="53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7"/>
      <c r="DO201" s="57"/>
      <c r="DP201" s="57"/>
      <c r="DQ201" s="76" t="str">
        <f t="shared" si="300"/>
        <v/>
      </c>
      <c r="DR201" s="53"/>
      <c r="DS201" s="46" t="b">
        <f t="shared" si="301"/>
        <v>0</v>
      </c>
      <c r="DT201" s="46" t="str">
        <f t="shared" si="302"/>
        <v/>
      </c>
      <c r="DU201" s="46" t="b">
        <f t="shared" si="303"/>
        <v>0</v>
      </c>
      <c r="DV201" s="46" t="b">
        <f t="shared" si="304"/>
        <v>0</v>
      </c>
      <c r="DW201" s="46" t="b">
        <f t="shared" si="305"/>
        <v>0</v>
      </c>
      <c r="DY201" s="46" t="b">
        <f t="shared" si="306"/>
        <v>0</v>
      </c>
      <c r="DZ201" s="46" t="b">
        <f t="shared" si="307"/>
        <v>0</v>
      </c>
      <c r="EB201" s="46" t="b">
        <f t="shared" si="308"/>
        <v>0</v>
      </c>
      <c r="EC201" s="46" t="b">
        <f t="shared" si="309"/>
        <v>0</v>
      </c>
      <c r="ED201" s="46" t="b">
        <f t="shared" si="310"/>
        <v>0</v>
      </c>
      <c r="EE201" s="46" t="b">
        <f t="shared" si="311"/>
        <v>0</v>
      </c>
      <c r="EF201" s="46" t="b">
        <f t="shared" si="312"/>
        <v>0</v>
      </c>
      <c r="EG201" s="46" t="b">
        <f t="shared" si="313"/>
        <v>0</v>
      </c>
      <c r="EH201" s="46" t="b">
        <f t="shared" si="314"/>
        <v>0</v>
      </c>
      <c r="EI201" s="46" t="b">
        <f t="shared" si="315"/>
        <v>0</v>
      </c>
      <c r="EK201" s="46" t="b">
        <f t="shared" si="316"/>
        <v>0</v>
      </c>
      <c r="EL201" s="46" t="b">
        <f t="shared" si="317"/>
        <v>0</v>
      </c>
      <c r="EM201" s="46" t="b">
        <f t="shared" si="318"/>
        <v>0</v>
      </c>
      <c r="EN201" s="46" t="b">
        <f t="shared" si="319"/>
        <v>0</v>
      </c>
      <c r="EO201" s="46" t="b">
        <f t="shared" si="320"/>
        <v>0</v>
      </c>
      <c r="EP201" s="46" t="b">
        <f t="shared" si="321"/>
        <v>0</v>
      </c>
      <c r="EQ201" s="46" t="b">
        <f t="shared" si="322"/>
        <v>0</v>
      </c>
      <c r="ER201" s="46" t="b">
        <f>OR(AA201='Tablas '!$T$4,AA201='Tablas '!$T$7,AA201='Tablas '!$T$8,AA201='Tablas '!$T$11)</f>
        <v>0</v>
      </c>
      <c r="ES201" s="46" t="str">
        <f t="shared" si="323"/>
        <v/>
      </c>
      <c r="ET201" s="46" t="str">
        <f t="shared" si="324"/>
        <v/>
      </c>
      <c r="EU201" s="46" t="str">
        <f t="shared" si="325"/>
        <v/>
      </c>
      <c r="EV201" s="46" t="b">
        <f t="shared" si="326"/>
        <v>0</v>
      </c>
      <c r="EW201" s="46" t="b">
        <f t="shared" si="327"/>
        <v>0</v>
      </c>
      <c r="EX201" s="46" t="b">
        <f t="shared" si="328"/>
        <v>0</v>
      </c>
      <c r="EY201" s="46" t="b">
        <f t="shared" si="329"/>
        <v>0</v>
      </c>
      <c r="EZ201" s="46" t="b">
        <f t="shared" si="330"/>
        <v>0</v>
      </c>
      <c r="FA201" s="46" t="b">
        <f t="shared" si="331"/>
        <v>0</v>
      </c>
      <c r="FB201" s="46" t="b">
        <f t="shared" si="332"/>
        <v>0</v>
      </c>
      <c r="FC201" s="46" t="str">
        <f t="shared" si="333"/>
        <v/>
      </c>
      <c r="FD201" s="46" t="str">
        <f t="shared" si="334"/>
        <v/>
      </c>
      <c r="FE201" s="46" t="b">
        <f t="shared" si="335"/>
        <v>0</v>
      </c>
      <c r="FF201" s="46" t="str">
        <f t="shared" si="336"/>
        <v/>
      </c>
      <c r="FG201" s="46" t="str">
        <f t="shared" si="337"/>
        <v/>
      </c>
      <c r="FH201" s="46" t="b">
        <f t="shared" si="338"/>
        <v>0</v>
      </c>
      <c r="FI201" s="46" t="str">
        <f t="shared" si="339"/>
        <v/>
      </c>
      <c r="FJ201" s="46" t="str">
        <f t="shared" si="340"/>
        <v/>
      </c>
      <c r="FK201" s="46" t="b">
        <f t="shared" si="341"/>
        <v>0</v>
      </c>
      <c r="FL201" s="46" t="str">
        <f t="shared" si="342"/>
        <v/>
      </c>
      <c r="FM201" s="46" t="str">
        <f t="shared" si="343"/>
        <v/>
      </c>
      <c r="FN201" s="46" t="b">
        <f t="shared" si="344"/>
        <v>0</v>
      </c>
      <c r="FO201" s="46" t="str">
        <f t="shared" si="345"/>
        <v/>
      </c>
      <c r="FP201" s="46" t="str">
        <f t="shared" si="346"/>
        <v/>
      </c>
      <c r="FQ201" s="46" t="b">
        <f t="shared" si="347"/>
        <v>0</v>
      </c>
      <c r="FR201" s="46" t="str">
        <f t="shared" si="348"/>
        <v/>
      </c>
      <c r="FS201" s="46" t="str">
        <f t="shared" si="349"/>
        <v/>
      </c>
      <c r="FT201" s="46" t="b">
        <f t="shared" si="350"/>
        <v>0</v>
      </c>
      <c r="FU201" s="46" t="str">
        <f t="shared" si="351"/>
        <v/>
      </c>
      <c r="FV201" s="46" t="str">
        <f t="shared" si="352"/>
        <v/>
      </c>
      <c r="FW201" s="46" t="b">
        <f t="shared" si="353"/>
        <v>0</v>
      </c>
      <c r="FX201" s="46" t="str">
        <f t="shared" si="354"/>
        <v/>
      </c>
      <c r="FY201" s="46" t="str">
        <f t="shared" si="355"/>
        <v/>
      </c>
      <c r="FZ201" s="46" t="b">
        <f t="shared" si="356"/>
        <v>0</v>
      </c>
      <c r="GA201" s="46" t="str">
        <f t="shared" si="357"/>
        <v/>
      </c>
      <c r="GB201" s="46" t="str">
        <f t="shared" si="358"/>
        <v/>
      </c>
      <c r="GC201" s="46" t="b">
        <f t="shared" si="359"/>
        <v>0</v>
      </c>
      <c r="GD201" s="46" t="str">
        <f t="shared" si="360"/>
        <v/>
      </c>
      <c r="GE201" s="46" t="str">
        <f t="shared" si="361"/>
        <v/>
      </c>
      <c r="GF201" s="46" t="b">
        <f t="shared" si="362"/>
        <v>0</v>
      </c>
      <c r="GG201" s="46" t="b">
        <f t="shared" si="363"/>
        <v>0</v>
      </c>
      <c r="GH201" s="46" t="str">
        <f t="shared" si="364"/>
        <v/>
      </c>
      <c r="GI201" s="46" t="str">
        <f t="shared" si="365"/>
        <v/>
      </c>
      <c r="GJ201" s="46" t="str">
        <f t="shared" si="366"/>
        <v/>
      </c>
      <c r="GK201" s="46" t="b">
        <f t="shared" si="367"/>
        <v>0</v>
      </c>
      <c r="GL201" s="46" t="str">
        <f t="shared" si="368"/>
        <v/>
      </c>
      <c r="GM201" s="46" t="str">
        <f t="shared" si="369"/>
        <v/>
      </c>
      <c r="GN201" s="46" t="str">
        <f t="shared" si="370"/>
        <v/>
      </c>
      <c r="GO201" s="46" t="b">
        <f t="shared" si="371"/>
        <v>0</v>
      </c>
      <c r="GP201" s="46" t="str">
        <f t="shared" si="372"/>
        <v/>
      </c>
      <c r="GQ201" s="46" t="str">
        <f t="shared" si="373"/>
        <v/>
      </c>
      <c r="GR201" s="46" t="b">
        <f t="shared" si="374"/>
        <v>0</v>
      </c>
      <c r="GS201" s="46" t="str">
        <f t="shared" si="375"/>
        <v/>
      </c>
      <c r="GT201" s="46" t="str">
        <f t="shared" si="376"/>
        <v/>
      </c>
      <c r="GU201" s="46" t="b">
        <f t="shared" si="377"/>
        <v>0</v>
      </c>
      <c r="GV201" s="46" t="b">
        <f t="shared" si="378"/>
        <v>0</v>
      </c>
      <c r="GW201" s="46" t="b">
        <f t="shared" si="379"/>
        <v>0</v>
      </c>
      <c r="GX201" s="46" t="b">
        <f t="shared" si="380"/>
        <v>0</v>
      </c>
      <c r="GY201" s="46" t="b">
        <f t="shared" si="381"/>
        <v>0</v>
      </c>
      <c r="GZ201" s="46" t="b">
        <f t="shared" si="382"/>
        <v>0</v>
      </c>
      <c r="HA201" s="46" t="b">
        <f t="shared" si="383"/>
        <v>0</v>
      </c>
      <c r="HB201" s="46" t="b">
        <f t="shared" si="384"/>
        <v>0</v>
      </c>
      <c r="HC201" s="46" t="b">
        <f t="shared" si="385"/>
        <v>0</v>
      </c>
      <c r="HD201" s="46" t="b">
        <f t="shared" si="386"/>
        <v>0</v>
      </c>
      <c r="HE201" s="46" t="b">
        <f t="shared" si="387"/>
        <v>0</v>
      </c>
      <c r="HF201" s="46" t="b">
        <f t="shared" si="388"/>
        <v>0</v>
      </c>
      <c r="HG201" s="46" t="b">
        <f t="shared" si="389"/>
        <v>0</v>
      </c>
      <c r="HH201" s="46" t="b">
        <f t="shared" si="390"/>
        <v>0</v>
      </c>
      <c r="HI201" s="46" t="b">
        <f t="shared" si="391"/>
        <v>0</v>
      </c>
      <c r="HJ201" s="46" t="b">
        <f t="shared" si="392"/>
        <v>0</v>
      </c>
      <c r="HK201" s="46" t="b">
        <f t="shared" si="393"/>
        <v>0</v>
      </c>
      <c r="HL201" s="46" t="b">
        <f t="shared" si="394"/>
        <v>0</v>
      </c>
      <c r="HM201" s="46" t="b">
        <f t="shared" si="395"/>
        <v>0</v>
      </c>
      <c r="HN201" s="46" t="b">
        <f t="shared" si="396"/>
        <v>0</v>
      </c>
      <c r="HO201" s="46" t="b">
        <f t="shared" si="397"/>
        <v>0</v>
      </c>
      <c r="HP201" s="46" t="b">
        <f t="shared" si="398"/>
        <v>0</v>
      </c>
      <c r="HQ201" s="46" t="str">
        <f t="shared" si="399"/>
        <v/>
      </c>
      <c r="HR201" s="46" t="str">
        <f t="shared" si="400"/>
        <v/>
      </c>
      <c r="HS201" s="46" t="str">
        <f t="shared" si="401"/>
        <v/>
      </c>
      <c r="HT201" s="46" t="b">
        <f t="shared" si="402"/>
        <v>0</v>
      </c>
      <c r="HU201" s="46" t="b">
        <f t="shared" si="403"/>
        <v>0</v>
      </c>
      <c r="HV201" s="46" t="b">
        <f t="shared" si="404"/>
        <v>0</v>
      </c>
      <c r="HW201" s="46" t="b">
        <f t="shared" si="405"/>
        <v>0</v>
      </c>
      <c r="HX201" s="46" t="b">
        <f t="shared" si="406"/>
        <v>0</v>
      </c>
      <c r="HY201" s="46" t="b">
        <f t="shared" si="407"/>
        <v>0</v>
      </c>
      <c r="HZ201" s="46" t="b">
        <f t="shared" si="408"/>
        <v>0</v>
      </c>
      <c r="IA201" s="46" t="str">
        <f t="shared" si="409"/>
        <v/>
      </c>
      <c r="IB201" s="46" t="str">
        <f t="shared" si="410"/>
        <v/>
      </c>
      <c r="IC201" s="46" t="str">
        <f t="shared" si="411"/>
        <v/>
      </c>
      <c r="ID201" s="46" t="str">
        <f t="shared" si="412"/>
        <v/>
      </c>
      <c r="IE201" s="46" t="b">
        <f t="shared" si="413"/>
        <v>0</v>
      </c>
      <c r="IF201" s="46" t="str">
        <f t="shared" si="414"/>
        <v/>
      </c>
      <c r="IG201" s="46" t="str">
        <f t="shared" si="415"/>
        <v/>
      </c>
      <c r="IH201" s="46" t="b">
        <f t="shared" si="416"/>
        <v>0</v>
      </c>
      <c r="II201" s="46" t="b">
        <f t="shared" si="417"/>
        <v>0</v>
      </c>
      <c r="IJ201" s="46" t="b">
        <f t="shared" si="418"/>
        <v>0</v>
      </c>
      <c r="IK201" s="46" t="str">
        <f t="shared" si="419"/>
        <v/>
      </c>
      <c r="IL201" s="46" t="str">
        <f t="shared" si="420"/>
        <v/>
      </c>
      <c r="IM201" s="46" t="b">
        <f t="shared" si="421"/>
        <v>0</v>
      </c>
      <c r="IN201" s="46" t="b">
        <f t="shared" si="422"/>
        <v>0</v>
      </c>
      <c r="IO201" s="46" t="b">
        <f t="shared" si="423"/>
        <v>0</v>
      </c>
      <c r="IP201" s="46" t="b">
        <f t="shared" si="424"/>
        <v>0</v>
      </c>
      <c r="IQ201" s="46" t="b">
        <f t="shared" si="425"/>
        <v>0</v>
      </c>
      <c r="IR201" s="46" t="b">
        <f t="shared" si="426"/>
        <v>0</v>
      </c>
      <c r="IS201" s="46" t="b">
        <f t="shared" si="427"/>
        <v>0</v>
      </c>
      <c r="IT201" s="46" t="b">
        <f t="shared" si="428"/>
        <v>0</v>
      </c>
      <c r="IU201" s="46" t="b">
        <f t="shared" si="429"/>
        <v>0</v>
      </c>
      <c r="IV201" s="46" t="b">
        <f t="shared" si="430"/>
        <v>0</v>
      </c>
      <c r="IW201" s="46" t="b">
        <f t="shared" si="431"/>
        <v>0</v>
      </c>
      <c r="IX201" s="46" t="b">
        <f t="shared" si="432"/>
        <v>0</v>
      </c>
      <c r="IY201" s="46" t="b">
        <f t="shared" si="433"/>
        <v>0</v>
      </c>
    </row>
    <row r="202" spans="2:259" x14ac:dyDescent="0.3">
      <c r="B202" s="48">
        <v>190</v>
      </c>
      <c r="C202" s="61" t="str">
        <f t="shared" si="299"/>
        <v/>
      </c>
      <c r="D202" s="53"/>
      <c r="E202" s="52"/>
      <c r="F202" s="112"/>
      <c r="G202" s="52"/>
      <c r="H202" s="53"/>
      <c r="I202" s="52"/>
      <c r="J202" s="52"/>
      <c r="K202" s="53"/>
      <c r="L202" s="55"/>
      <c r="M202" s="108"/>
      <c r="N202" s="56"/>
      <c r="O202" s="52"/>
      <c r="P202" s="52"/>
      <c r="Q202" s="52"/>
      <c r="R202" s="52"/>
      <c r="S202" s="52"/>
      <c r="T202" s="53"/>
      <c r="U202" s="52"/>
      <c r="V202" s="52"/>
      <c r="W202" s="55"/>
      <c r="X202" s="55"/>
      <c r="Y202" s="52"/>
      <c r="Z202" s="55"/>
      <c r="AA202" s="52"/>
      <c r="AB202" s="53"/>
      <c r="AC202" s="53"/>
      <c r="AD202" s="53"/>
      <c r="AE202" s="57"/>
      <c r="AF202" s="113"/>
      <c r="AG202" s="57"/>
      <c r="AH202" s="58"/>
      <c r="AI202" s="58"/>
      <c r="AJ202" s="58"/>
      <c r="AK202" s="114"/>
      <c r="AL202" s="58"/>
      <c r="AM202" s="114"/>
      <c r="AN202" s="58"/>
      <c r="AO202" s="114"/>
      <c r="AP202" s="58"/>
      <c r="AQ202" s="114"/>
      <c r="AR202" s="58"/>
      <c r="AS202" s="114"/>
      <c r="AT202" s="58"/>
      <c r="AU202" s="114"/>
      <c r="AV202" s="58"/>
      <c r="AW202" s="114"/>
      <c r="AX202" s="58"/>
      <c r="AY202" s="114"/>
      <c r="AZ202" s="58"/>
      <c r="BA202" s="114"/>
      <c r="BB202" s="58"/>
      <c r="BC202" s="114"/>
      <c r="BD202" s="58"/>
      <c r="BE202" s="58"/>
      <c r="BF202" s="58"/>
      <c r="BG202" s="59"/>
      <c r="BH202" s="58"/>
      <c r="BI202" s="114"/>
      <c r="BJ202" s="53"/>
      <c r="BK202" s="58"/>
      <c r="BL202" s="114"/>
      <c r="BM202" s="58"/>
      <c r="BN202" s="114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3"/>
      <c r="CL202" s="58"/>
      <c r="CM202" s="58"/>
      <c r="CN202" s="60"/>
      <c r="CO202" s="57"/>
      <c r="CP202" s="58"/>
      <c r="CQ202" s="60"/>
      <c r="CR202" s="57"/>
      <c r="CS202" s="58"/>
      <c r="CT202" s="59"/>
      <c r="CU202" s="58"/>
      <c r="CV202" s="59"/>
      <c r="CW202" s="58"/>
      <c r="CX202" s="59"/>
      <c r="CY202" s="58"/>
      <c r="CZ202" s="58"/>
      <c r="DA202" s="58"/>
      <c r="DB202" s="53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7"/>
      <c r="DO202" s="57"/>
      <c r="DP202" s="57"/>
      <c r="DQ202" s="76" t="str">
        <f t="shared" si="300"/>
        <v/>
      </c>
      <c r="DR202" s="53"/>
      <c r="DS202" s="46" t="b">
        <f t="shared" si="301"/>
        <v>0</v>
      </c>
      <c r="DT202" s="46" t="str">
        <f t="shared" si="302"/>
        <v/>
      </c>
      <c r="DU202" s="46" t="b">
        <f t="shared" si="303"/>
        <v>0</v>
      </c>
      <c r="DV202" s="46" t="b">
        <f t="shared" si="304"/>
        <v>0</v>
      </c>
      <c r="DW202" s="46" t="b">
        <f t="shared" si="305"/>
        <v>0</v>
      </c>
      <c r="DY202" s="46" t="b">
        <f t="shared" si="306"/>
        <v>0</v>
      </c>
      <c r="DZ202" s="46" t="b">
        <f t="shared" si="307"/>
        <v>0</v>
      </c>
      <c r="EB202" s="46" t="b">
        <f t="shared" si="308"/>
        <v>0</v>
      </c>
      <c r="EC202" s="46" t="b">
        <f t="shared" si="309"/>
        <v>0</v>
      </c>
      <c r="ED202" s="46" t="b">
        <f t="shared" si="310"/>
        <v>0</v>
      </c>
      <c r="EE202" s="46" t="b">
        <f t="shared" si="311"/>
        <v>0</v>
      </c>
      <c r="EF202" s="46" t="b">
        <f t="shared" si="312"/>
        <v>0</v>
      </c>
      <c r="EG202" s="46" t="b">
        <f t="shared" si="313"/>
        <v>0</v>
      </c>
      <c r="EH202" s="46" t="b">
        <f t="shared" si="314"/>
        <v>0</v>
      </c>
      <c r="EI202" s="46" t="b">
        <f t="shared" si="315"/>
        <v>0</v>
      </c>
      <c r="EK202" s="46" t="b">
        <f t="shared" si="316"/>
        <v>0</v>
      </c>
      <c r="EL202" s="46" t="b">
        <f t="shared" si="317"/>
        <v>0</v>
      </c>
      <c r="EM202" s="46" t="b">
        <f t="shared" si="318"/>
        <v>0</v>
      </c>
      <c r="EN202" s="46" t="b">
        <f t="shared" si="319"/>
        <v>0</v>
      </c>
      <c r="EO202" s="46" t="b">
        <f t="shared" si="320"/>
        <v>0</v>
      </c>
      <c r="EP202" s="46" t="b">
        <f t="shared" si="321"/>
        <v>0</v>
      </c>
      <c r="EQ202" s="46" t="b">
        <f t="shared" si="322"/>
        <v>0</v>
      </c>
      <c r="ER202" s="46" t="b">
        <f>OR(AA202='Tablas '!$T$4,AA202='Tablas '!$T$7,AA202='Tablas '!$T$8,AA202='Tablas '!$T$11)</f>
        <v>0</v>
      </c>
      <c r="ES202" s="46" t="str">
        <f t="shared" si="323"/>
        <v/>
      </c>
      <c r="ET202" s="46" t="str">
        <f t="shared" si="324"/>
        <v/>
      </c>
      <c r="EU202" s="46" t="str">
        <f t="shared" si="325"/>
        <v/>
      </c>
      <c r="EV202" s="46" t="b">
        <f t="shared" si="326"/>
        <v>0</v>
      </c>
      <c r="EW202" s="46" t="b">
        <f t="shared" si="327"/>
        <v>0</v>
      </c>
      <c r="EX202" s="46" t="b">
        <f t="shared" si="328"/>
        <v>0</v>
      </c>
      <c r="EY202" s="46" t="b">
        <f t="shared" si="329"/>
        <v>0</v>
      </c>
      <c r="EZ202" s="46" t="b">
        <f t="shared" si="330"/>
        <v>0</v>
      </c>
      <c r="FA202" s="46" t="b">
        <f t="shared" si="331"/>
        <v>0</v>
      </c>
      <c r="FB202" s="46" t="b">
        <f t="shared" si="332"/>
        <v>0</v>
      </c>
      <c r="FC202" s="46" t="str">
        <f t="shared" si="333"/>
        <v/>
      </c>
      <c r="FD202" s="46" t="str">
        <f t="shared" si="334"/>
        <v/>
      </c>
      <c r="FE202" s="46" t="b">
        <f t="shared" si="335"/>
        <v>0</v>
      </c>
      <c r="FF202" s="46" t="str">
        <f t="shared" si="336"/>
        <v/>
      </c>
      <c r="FG202" s="46" t="str">
        <f t="shared" si="337"/>
        <v/>
      </c>
      <c r="FH202" s="46" t="b">
        <f t="shared" si="338"/>
        <v>0</v>
      </c>
      <c r="FI202" s="46" t="str">
        <f t="shared" si="339"/>
        <v/>
      </c>
      <c r="FJ202" s="46" t="str">
        <f t="shared" si="340"/>
        <v/>
      </c>
      <c r="FK202" s="46" t="b">
        <f t="shared" si="341"/>
        <v>0</v>
      </c>
      <c r="FL202" s="46" t="str">
        <f t="shared" si="342"/>
        <v/>
      </c>
      <c r="FM202" s="46" t="str">
        <f t="shared" si="343"/>
        <v/>
      </c>
      <c r="FN202" s="46" t="b">
        <f t="shared" si="344"/>
        <v>0</v>
      </c>
      <c r="FO202" s="46" t="str">
        <f t="shared" si="345"/>
        <v/>
      </c>
      <c r="FP202" s="46" t="str">
        <f t="shared" si="346"/>
        <v/>
      </c>
      <c r="FQ202" s="46" t="b">
        <f t="shared" si="347"/>
        <v>0</v>
      </c>
      <c r="FR202" s="46" t="str">
        <f t="shared" si="348"/>
        <v/>
      </c>
      <c r="FS202" s="46" t="str">
        <f t="shared" si="349"/>
        <v/>
      </c>
      <c r="FT202" s="46" t="b">
        <f t="shared" si="350"/>
        <v>0</v>
      </c>
      <c r="FU202" s="46" t="str">
        <f t="shared" si="351"/>
        <v/>
      </c>
      <c r="FV202" s="46" t="str">
        <f t="shared" si="352"/>
        <v/>
      </c>
      <c r="FW202" s="46" t="b">
        <f t="shared" si="353"/>
        <v>0</v>
      </c>
      <c r="FX202" s="46" t="str">
        <f t="shared" si="354"/>
        <v/>
      </c>
      <c r="FY202" s="46" t="str">
        <f t="shared" si="355"/>
        <v/>
      </c>
      <c r="FZ202" s="46" t="b">
        <f t="shared" si="356"/>
        <v>0</v>
      </c>
      <c r="GA202" s="46" t="str">
        <f t="shared" si="357"/>
        <v/>
      </c>
      <c r="GB202" s="46" t="str">
        <f t="shared" si="358"/>
        <v/>
      </c>
      <c r="GC202" s="46" t="b">
        <f t="shared" si="359"/>
        <v>0</v>
      </c>
      <c r="GD202" s="46" t="str">
        <f t="shared" si="360"/>
        <v/>
      </c>
      <c r="GE202" s="46" t="str">
        <f t="shared" si="361"/>
        <v/>
      </c>
      <c r="GF202" s="46" t="b">
        <f t="shared" si="362"/>
        <v>0</v>
      </c>
      <c r="GG202" s="46" t="b">
        <f t="shared" si="363"/>
        <v>0</v>
      </c>
      <c r="GH202" s="46" t="str">
        <f t="shared" si="364"/>
        <v/>
      </c>
      <c r="GI202" s="46" t="str">
        <f t="shared" si="365"/>
        <v/>
      </c>
      <c r="GJ202" s="46" t="str">
        <f t="shared" si="366"/>
        <v/>
      </c>
      <c r="GK202" s="46" t="b">
        <f t="shared" si="367"/>
        <v>0</v>
      </c>
      <c r="GL202" s="46" t="str">
        <f t="shared" si="368"/>
        <v/>
      </c>
      <c r="GM202" s="46" t="str">
        <f t="shared" si="369"/>
        <v/>
      </c>
      <c r="GN202" s="46" t="str">
        <f t="shared" si="370"/>
        <v/>
      </c>
      <c r="GO202" s="46" t="b">
        <f t="shared" si="371"/>
        <v>0</v>
      </c>
      <c r="GP202" s="46" t="str">
        <f t="shared" si="372"/>
        <v/>
      </c>
      <c r="GQ202" s="46" t="str">
        <f t="shared" si="373"/>
        <v/>
      </c>
      <c r="GR202" s="46" t="b">
        <f t="shared" si="374"/>
        <v>0</v>
      </c>
      <c r="GS202" s="46" t="str">
        <f t="shared" si="375"/>
        <v/>
      </c>
      <c r="GT202" s="46" t="str">
        <f t="shared" si="376"/>
        <v/>
      </c>
      <c r="GU202" s="46" t="b">
        <f t="shared" si="377"/>
        <v>0</v>
      </c>
      <c r="GV202" s="46" t="b">
        <f t="shared" si="378"/>
        <v>0</v>
      </c>
      <c r="GW202" s="46" t="b">
        <f t="shared" si="379"/>
        <v>0</v>
      </c>
      <c r="GX202" s="46" t="b">
        <f t="shared" si="380"/>
        <v>0</v>
      </c>
      <c r="GY202" s="46" t="b">
        <f t="shared" si="381"/>
        <v>0</v>
      </c>
      <c r="GZ202" s="46" t="b">
        <f t="shared" si="382"/>
        <v>0</v>
      </c>
      <c r="HA202" s="46" t="b">
        <f t="shared" si="383"/>
        <v>0</v>
      </c>
      <c r="HB202" s="46" t="b">
        <f t="shared" si="384"/>
        <v>0</v>
      </c>
      <c r="HC202" s="46" t="b">
        <f t="shared" si="385"/>
        <v>0</v>
      </c>
      <c r="HD202" s="46" t="b">
        <f t="shared" si="386"/>
        <v>0</v>
      </c>
      <c r="HE202" s="46" t="b">
        <f t="shared" si="387"/>
        <v>0</v>
      </c>
      <c r="HF202" s="46" t="b">
        <f t="shared" si="388"/>
        <v>0</v>
      </c>
      <c r="HG202" s="46" t="b">
        <f t="shared" si="389"/>
        <v>0</v>
      </c>
      <c r="HH202" s="46" t="b">
        <f t="shared" si="390"/>
        <v>0</v>
      </c>
      <c r="HI202" s="46" t="b">
        <f t="shared" si="391"/>
        <v>0</v>
      </c>
      <c r="HJ202" s="46" t="b">
        <f t="shared" si="392"/>
        <v>0</v>
      </c>
      <c r="HK202" s="46" t="b">
        <f t="shared" si="393"/>
        <v>0</v>
      </c>
      <c r="HL202" s="46" t="b">
        <f t="shared" si="394"/>
        <v>0</v>
      </c>
      <c r="HM202" s="46" t="b">
        <f t="shared" si="395"/>
        <v>0</v>
      </c>
      <c r="HN202" s="46" t="b">
        <f t="shared" si="396"/>
        <v>0</v>
      </c>
      <c r="HO202" s="46" t="b">
        <f t="shared" si="397"/>
        <v>0</v>
      </c>
      <c r="HP202" s="46" t="b">
        <f t="shared" si="398"/>
        <v>0</v>
      </c>
      <c r="HQ202" s="46" t="str">
        <f t="shared" si="399"/>
        <v/>
      </c>
      <c r="HR202" s="46" t="str">
        <f t="shared" si="400"/>
        <v/>
      </c>
      <c r="HS202" s="46" t="str">
        <f t="shared" si="401"/>
        <v/>
      </c>
      <c r="HT202" s="46" t="b">
        <f t="shared" si="402"/>
        <v>0</v>
      </c>
      <c r="HU202" s="46" t="b">
        <f t="shared" si="403"/>
        <v>0</v>
      </c>
      <c r="HV202" s="46" t="b">
        <f t="shared" si="404"/>
        <v>0</v>
      </c>
      <c r="HW202" s="46" t="b">
        <f t="shared" si="405"/>
        <v>0</v>
      </c>
      <c r="HX202" s="46" t="b">
        <f t="shared" si="406"/>
        <v>0</v>
      </c>
      <c r="HY202" s="46" t="b">
        <f t="shared" si="407"/>
        <v>0</v>
      </c>
      <c r="HZ202" s="46" t="b">
        <f t="shared" si="408"/>
        <v>0</v>
      </c>
      <c r="IA202" s="46" t="str">
        <f t="shared" si="409"/>
        <v/>
      </c>
      <c r="IB202" s="46" t="str">
        <f t="shared" si="410"/>
        <v/>
      </c>
      <c r="IC202" s="46" t="str">
        <f t="shared" si="411"/>
        <v/>
      </c>
      <c r="ID202" s="46" t="str">
        <f t="shared" si="412"/>
        <v/>
      </c>
      <c r="IE202" s="46" t="b">
        <f t="shared" si="413"/>
        <v>0</v>
      </c>
      <c r="IF202" s="46" t="str">
        <f t="shared" si="414"/>
        <v/>
      </c>
      <c r="IG202" s="46" t="str">
        <f t="shared" si="415"/>
        <v/>
      </c>
      <c r="IH202" s="46" t="b">
        <f t="shared" si="416"/>
        <v>0</v>
      </c>
      <c r="II202" s="46" t="b">
        <f t="shared" si="417"/>
        <v>0</v>
      </c>
      <c r="IJ202" s="46" t="b">
        <f t="shared" si="418"/>
        <v>0</v>
      </c>
      <c r="IK202" s="46" t="str">
        <f t="shared" si="419"/>
        <v/>
      </c>
      <c r="IL202" s="46" t="str">
        <f t="shared" si="420"/>
        <v/>
      </c>
      <c r="IM202" s="46" t="b">
        <f t="shared" si="421"/>
        <v>0</v>
      </c>
      <c r="IN202" s="46" t="b">
        <f t="shared" si="422"/>
        <v>0</v>
      </c>
      <c r="IO202" s="46" t="b">
        <f t="shared" si="423"/>
        <v>0</v>
      </c>
      <c r="IP202" s="46" t="b">
        <f t="shared" si="424"/>
        <v>0</v>
      </c>
      <c r="IQ202" s="46" t="b">
        <f t="shared" si="425"/>
        <v>0</v>
      </c>
      <c r="IR202" s="46" t="b">
        <f t="shared" si="426"/>
        <v>0</v>
      </c>
      <c r="IS202" s="46" t="b">
        <f t="shared" si="427"/>
        <v>0</v>
      </c>
      <c r="IT202" s="46" t="b">
        <f t="shared" si="428"/>
        <v>0</v>
      </c>
      <c r="IU202" s="46" t="b">
        <f t="shared" si="429"/>
        <v>0</v>
      </c>
      <c r="IV202" s="46" t="b">
        <f t="shared" si="430"/>
        <v>0</v>
      </c>
      <c r="IW202" s="46" t="b">
        <f t="shared" si="431"/>
        <v>0</v>
      </c>
      <c r="IX202" s="46" t="b">
        <f t="shared" si="432"/>
        <v>0</v>
      </c>
      <c r="IY202" s="46" t="b">
        <f t="shared" si="433"/>
        <v>0</v>
      </c>
    </row>
    <row r="203" spans="2:259" x14ac:dyDescent="0.3">
      <c r="B203" s="48">
        <v>191</v>
      </c>
      <c r="C203" s="61" t="str">
        <f t="shared" si="299"/>
        <v/>
      </c>
      <c r="D203" s="53"/>
      <c r="E203" s="52"/>
      <c r="F203" s="112"/>
      <c r="G203" s="52"/>
      <c r="H203" s="53"/>
      <c r="I203" s="52"/>
      <c r="J203" s="52"/>
      <c r="K203" s="53"/>
      <c r="L203" s="55"/>
      <c r="M203" s="108"/>
      <c r="N203" s="56"/>
      <c r="O203" s="52"/>
      <c r="P203" s="52"/>
      <c r="Q203" s="52"/>
      <c r="R203" s="52"/>
      <c r="S203" s="52"/>
      <c r="T203" s="53"/>
      <c r="U203" s="52"/>
      <c r="V203" s="52"/>
      <c r="W203" s="55"/>
      <c r="X203" s="55"/>
      <c r="Y203" s="52"/>
      <c r="Z203" s="55"/>
      <c r="AA203" s="52"/>
      <c r="AB203" s="53"/>
      <c r="AC203" s="53"/>
      <c r="AD203" s="53"/>
      <c r="AE203" s="57"/>
      <c r="AF203" s="113"/>
      <c r="AG203" s="57"/>
      <c r="AH203" s="58"/>
      <c r="AI203" s="58"/>
      <c r="AJ203" s="58"/>
      <c r="AK203" s="114"/>
      <c r="AL203" s="58"/>
      <c r="AM203" s="114"/>
      <c r="AN203" s="58"/>
      <c r="AO203" s="114"/>
      <c r="AP203" s="58"/>
      <c r="AQ203" s="114"/>
      <c r="AR203" s="58"/>
      <c r="AS203" s="114"/>
      <c r="AT203" s="58"/>
      <c r="AU203" s="114"/>
      <c r="AV203" s="58"/>
      <c r="AW203" s="114"/>
      <c r="AX203" s="58"/>
      <c r="AY203" s="114"/>
      <c r="AZ203" s="58"/>
      <c r="BA203" s="114"/>
      <c r="BB203" s="58"/>
      <c r="BC203" s="114"/>
      <c r="BD203" s="58"/>
      <c r="BE203" s="58"/>
      <c r="BF203" s="58"/>
      <c r="BG203" s="59"/>
      <c r="BH203" s="58"/>
      <c r="BI203" s="114"/>
      <c r="BJ203" s="53"/>
      <c r="BK203" s="58"/>
      <c r="BL203" s="114"/>
      <c r="BM203" s="58"/>
      <c r="BN203" s="114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3"/>
      <c r="CL203" s="58"/>
      <c r="CM203" s="58"/>
      <c r="CN203" s="60"/>
      <c r="CO203" s="57"/>
      <c r="CP203" s="58"/>
      <c r="CQ203" s="60"/>
      <c r="CR203" s="57"/>
      <c r="CS203" s="58"/>
      <c r="CT203" s="59"/>
      <c r="CU203" s="58"/>
      <c r="CV203" s="59"/>
      <c r="CW203" s="58"/>
      <c r="CX203" s="59"/>
      <c r="CY203" s="58"/>
      <c r="CZ203" s="58"/>
      <c r="DA203" s="58"/>
      <c r="DB203" s="53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7"/>
      <c r="DO203" s="57"/>
      <c r="DP203" s="57"/>
      <c r="DQ203" s="76" t="str">
        <f t="shared" si="300"/>
        <v/>
      </c>
      <c r="DR203" s="53"/>
      <c r="DS203" s="46" t="b">
        <f t="shared" si="301"/>
        <v>0</v>
      </c>
      <c r="DT203" s="46" t="str">
        <f t="shared" si="302"/>
        <v/>
      </c>
      <c r="DU203" s="46" t="b">
        <f t="shared" si="303"/>
        <v>0</v>
      </c>
      <c r="DV203" s="46" t="b">
        <f t="shared" si="304"/>
        <v>0</v>
      </c>
      <c r="DW203" s="46" t="b">
        <f t="shared" si="305"/>
        <v>0</v>
      </c>
      <c r="DY203" s="46" t="b">
        <f t="shared" si="306"/>
        <v>0</v>
      </c>
      <c r="DZ203" s="46" t="b">
        <f t="shared" si="307"/>
        <v>0</v>
      </c>
      <c r="EB203" s="46" t="b">
        <f t="shared" si="308"/>
        <v>0</v>
      </c>
      <c r="EC203" s="46" t="b">
        <f t="shared" si="309"/>
        <v>0</v>
      </c>
      <c r="ED203" s="46" t="b">
        <f t="shared" si="310"/>
        <v>0</v>
      </c>
      <c r="EE203" s="46" t="b">
        <f t="shared" si="311"/>
        <v>0</v>
      </c>
      <c r="EF203" s="46" t="b">
        <f t="shared" si="312"/>
        <v>0</v>
      </c>
      <c r="EG203" s="46" t="b">
        <f t="shared" si="313"/>
        <v>0</v>
      </c>
      <c r="EH203" s="46" t="b">
        <f t="shared" si="314"/>
        <v>0</v>
      </c>
      <c r="EI203" s="46" t="b">
        <f t="shared" si="315"/>
        <v>0</v>
      </c>
      <c r="EK203" s="46" t="b">
        <f t="shared" si="316"/>
        <v>0</v>
      </c>
      <c r="EL203" s="46" t="b">
        <f t="shared" si="317"/>
        <v>0</v>
      </c>
      <c r="EM203" s="46" t="b">
        <f t="shared" si="318"/>
        <v>0</v>
      </c>
      <c r="EN203" s="46" t="b">
        <f t="shared" si="319"/>
        <v>0</v>
      </c>
      <c r="EO203" s="46" t="b">
        <f t="shared" si="320"/>
        <v>0</v>
      </c>
      <c r="EP203" s="46" t="b">
        <f t="shared" si="321"/>
        <v>0</v>
      </c>
      <c r="EQ203" s="46" t="b">
        <f t="shared" si="322"/>
        <v>0</v>
      </c>
      <c r="ER203" s="46" t="b">
        <f>OR(AA203='Tablas '!$T$4,AA203='Tablas '!$T$7,AA203='Tablas '!$T$8,AA203='Tablas '!$T$11)</f>
        <v>0</v>
      </c>
      <c r="ES203" s="46" t="str">
        <f t="shared" si="323"/>
        <v/>
      </c>
      <c r="ET203" s="46" t="str">
        <f t="shared" si="324"/>
        <v/>
      </c>
      <c r="EU203" s="46" t="str">
        <f t="shared" si="325"/>
        <v/>
      </c>
      <c r="EV203" s="46" t="b">
        <f t="shared" si="326"/>
        <v>0</v>
      </c>
      <c r="EW203" s="46" t="b">
        <f t="shared" si="327"/>
        <v>0</v>
      </c>
      <c r="EX203" s="46" t="b">
        <f t="shared" si="328"/>
        <v>0</v>
      </c>
      <c r="EY203" s="46" t="b">
        <f t="shared" si="329"/>
        <v>0</v>
      </c>
      <c r="EZ203" s="46" t="b">
        <f t="shared" si="330"/>
        <v>0</v>
      </c>
      <c r="FA203" s="46" t="b">
        <f t="shared" si="331"/>
        <v>0</v>
      </c>
      <c r="FB203" s="46" t="b">
        <f t="shared" si="332"/>
        <v>0</v>
      </c>
      <c r="FC203" s="46" t="str">
        <f t="shared" si="333"/>
        <v/>
      </c>
      <c r="FD203" s="46" t="str">
        <f t="shared" si="334"/>
        <v/>
      </c>
      <c r="FE203" s="46" t="b">
        <f t="shared" si="335"/>
        <v>0</v>
      </c>
      <c r="FF203" s="46" t="str">
        <f t="shared" si="336"/>
        <v/>
      </c>
      <c r="FG203" s="46" t="str">
        <f t="shared" si="337"/>
        <v/>
      </c>
      <c r="FH203" s="46" t="b">
        <f t="shared" si="338"/>
        <v>0</v>
      </c>
      <c r="FI203" s="46" t="str">
        <f t="shared" si="339"/>
        <v/>
      </c>
      <c r="FJ203" s="46" t="str">
        <f t="shared" si="340"/>
        <v/>
      </c>
      <c r="FK203" s="46" t="b">
        <f t="shared" si="341"/>
        <v>0</v>
      </c>
      <c r="FL203" s="46" t="str">
        <f t="shared" si="342"/>
        <v/>
      </c>
      <c r="FM203" s="46" t="str">
        <f t="shared" si="343"/>
        <v/>
      </c>
      <c r="FN203" s="46" t="b">
        <f t="shared" si="344"/>
        <v>0</v>
      </c>
      <c r="FO203" s="46" t="str">
        <f t="shared" si="345"/>
        <v/>
      </c>
      <c r="FP203" s="46" t="str">
        <f t="shared" si="346"/>
        <v/>
      </c>
      <c r="FQ203" s="46" t="b">
        <f t="shared" si="347"/>
        <v>0</v>
      </c>
      <c r="FR203" s="46" t="str">
        <f t="shared" si="348"/>
        <v/>
      </c>
      <c r="FS203" s="46" t="str">
        <f t="shared" si="349"/>
        <v/>
      </c>
      <c r="FT203" s="46" t="b">
        <f t="shared" si="350"/>
        <v>0</v>
      </c>
      <c r="FU203" s="46" t="str">
        <f t="shared" si="351"/>
        <v/>
      </c>
      <c r="FV203" s="46" t="str">
        <f t="shared" si="352"/>
        <v/>
      </c>
      <c r="FW203" s="46" t="b">
        <f t="shared" si="353"/>
        <v>0</v>
      </c>
      <c r="FX203" s="46" t="str">
        <f t="shared" si="354"/>
        <v/>
      </c>
      <c r="FY203" s="46" t="str">
        <f t="shared" si="355"/>
        <v/>
      </c>
      <c r="FZ203" s="46" t="b">
        <f t="shared" si="356"/>
        <v>0</v>
      </c>
      <c r="GA203" s="46" t="str">
        <f t="shared" si="357"/>
        <v/>
      </c>
      <c r="GB203" s="46" t="str">
        <f t="shared" si="358"/>
        <v/>
      </c>
      <c r="GC203" s="46" t="b">
        <f t="shared" si="359"/>
        <v>0</v>
      </c>
      <c r="GD203" s="46" t="str">
        <f t="shared" si="360"/>
        <v/>
      </c>
      <c r="GE203" s="46" t="str">
        <f t="shared" si="361"/>
        <v/>
      </c>
      <c r="GF203" s="46" t="b">
        <f t="shared" si="362"/>
        <v>0</v>
      </c>
      <c r="GG203" s="46" t="b">
        <f t="shared" si="363"/>
        <v>0</v>
      </c>
      <c r="GH203" s="46" t="str">
        <f t="shared" si="364"/>
        <v/>
      </c>
      <c r="GI203" s="46" t="str">
        <f t="shared" si="365"/>
        <v/>
      </c>
      <c r="GJ203" s="46" t="str">
        <f t="shared" si="366"/>
        <v/>
      </c>
      <c r="GK203" s="46" t="b">
        <f t="shared" si="367"/>
        <v>0</v>
      </c>
      <c r="GL203" s="46" t="str">
        <f t="shared" si="368"/>
        <v/>
      </c>
      <c r="GM203" s="46" t="str">
        <f t="shared" si="369"/>
        <v/>
      </c>
      <c r="GN203" s="46" t="str">
        <f t="shared" si="370"/>
        <v/>
      </c>
      <c r="GO203" s="46" t="b">
        <f t="shared" si="371"/>
        <v>0</v>
      </c>
      <c r="GP203" s="46" t="str">
        <f t="shared" si="372"/>
        <v/>
      </c>
      <c r="GQ203" s="46" t="str">
        <f t="shared" si="373"/>
        <v/>
      </c>
      <c r="GR203" s="46" t="b">
        <f t="shared" si="374"/>
        <v>0</v>
      </c>
      <c r="GS203" s="46" t="str">
        <f t="shared" si="375"/>
        <v/>
      </c>
      <c r="GT203" s="46" t="str">
        <f t="shared" si="376"/>
        <v/>
      </c>
      <c r="GU203" s="46" t="b">
        <f t="shared" si="377"/>
        <v>0</v>
      </c>
      <c r="GV203" s="46" t="b">
        <f t="shared" si="378"/>
        <v>0</v>
      </c>
      <c r="GW203" s="46" t="b">
        <f t="shared" si="379"/>
        <v>0</v>
      </c>
      <c r="GX203" s="46" t="b">
        <f t="shared" si="380"/>
        <v>0</v>
      </c>
      <c r="GY203" s="46" t="b">
        <f t="shared" si="381"/>
        <v>0</v>
      </c>
      <c r="GZ203" s="46" t="b">
        <f t="shared" si="382"/>
        <v>0</v>
      </c>
      <c r="HA203" s="46" t="b">
        <f t="shared" si="383"/>
        <v>0</v>
      </c>
      <c r="HB203" s="46" t="b">
        <f t="shared" si="384"/>
        <v>0</v>
      </c>
      <c r="HC203" s="46" t="b">
        <f t="shared" si="385"/>
        <v>0</v>
      </c>
      <c r="HD203" s="46" t="b">
        <f t="shared" si="386"/>
        <v>0</v>
      </c>
      <c r="HE203" s="46" t="b">
        <f t="shared" si="387"/>
        <v>0</v>
      </c>
      <c r="HF203" s="46" t="b">
        <f t="shared" si="388"/>
        <v>0</v>
      </c>
      <c r="HG203" s="46" t="b">
        <f t="shared" si="389"/>
        <v>0</v>
      </c>
      <c r="HH203" s="46" t="b">
        <f t="shared" si="390"/>
        <v>0</v>
      </c>
      <c r="HI203" s="46" t="b">
        <f t="shared" si="391"/>
        <v>0</v>
      </c>
      <c r="HJ203" s="46" t="b">
        <f t="shared" si="392"/>
        <v>0</v>
      </c>
      <c r="HK203" s="46" t="b">
        <f t="shared" si="393"/>
        <v>0</v>
      </c>
      <c r="HL203" s="46" t="b">
        <f t="shared" si="394"/>
        <v>0</v>
      </c>
      <c r="HM203" s="46" t="b">
        <f t="shared" si="395"/>
        <v>0</v>
      </c>
      <c r="HN203" s="46" t="b">
        <f t="shared" si="396"/>
        <v>0</v>
      </c>
      <c r="HO203" s="46" t="b">
        <f t="shared" si="397"/>
        <v>0</v>
      </c>
      <c r="HP203" s="46" t="b">
        <f t="shared" si="398"/>
        <v>0</v>
      </c>
      <c r="HQ203" s="46" t="str">
        <f t="shared" si="399"/>
        <v/>
      </c>
      <c r="HR203" s="46" t="str">
        <f t="shared" si="400"/>
        <v/>
      </c>
      <c r="HS203" s="46" t="str">
        <f t="shared" si="401"/>
        <v/>
      </c>
      <c r="HT203" s="46" t="b">
        <f t="shared" si="402"/>
        <v>0</v>
      </c>
      <c r="HU203" s="46" t="b">
        <f t="shared" si="403"/>
        <v>0</v>
      </c>
      <c r="HV203" s="46" t="b">
        <f t="shared" si="404"/>
        <v>0</v>
      </c>
      <c r="HW203" s="46" t="b">
        <f t="shared" si="405"/>
        <v>0</v>
      </c>
      <c r="HX203" s="46" t="b">
        <f t="shared" si="406"/>
        <v>0</v>
      </c>
      <c r="HY203" s="46" t="b">
        <f t="shared" si="407"/>
        <v>0</v>
      </c>
      <c r="HZ203" s="46" t="b">
        <f t="shared" si="408"/>
        <v>0</v>
      </c>
      <c r="IA203" s="46" t="str">
        <f t="shared" si="409"/>
        <v/>
      </c>
      <c r="IB203" s="46" t="str">
        <f t="shared" si="410"/>
        <v/>
      </c>
      <c r="IC203" s="46" t="str">
        <f t="shared" si="411"/>
        <v/>
      </c>
      <c r="ID203" s="46" t="str">
        <f t="shared" si="412"/>
        <v/>
      </c>
      <c r="IE203" s="46" t="b">
        <f t="shared" si="413"/>
        <v>0</v>
      </c>
      <c r="IF203" s="46" t="str">
        <f t="shared" si="414"/>
        <v/>
      </c>
      <c r="IG203" s="46" t="str">
        <f t="shared" si="415"/>
        <v/>
      </c>
      <c r="IH203" s="46" t="b">
        <f t="shared" si="416"/>
        <v>0</v>
      </c>
      <c r="II203" s="46" t="b">
        <f t="shared" si="417"/>
        <v>0</v>
      </c>
      <c r="IJ203" s="46" t="b">
        <f t="shared" si="418"/>
        <v>0</v>
      </c>
      <c r="IK203" s="46" t="str">
        <f t="shared" si="419"/>
        <v/>
      </c>
      <c r="IL203" s="46" t="str">
        <f t="shared" si="420"/>
        <v/>
      </c>
      <c r="IM203" s="46" t="b">
        <f t="shared" si="421"/>
        <v>0</v>
      </c>
      <c r="IN203" s="46" t="b">
        <f t="shared" si="422"/>
        <v>0</v>
      </c>
      <c r="IO203" s="46" t="b">
        <f t="shared" si="423"/>
        <v>0</v>
      </c>
      <c r="IP203" s="46" t="b">
        <f t="shared" si="424"/>
        <v>0</v>
      </c>
      <c r="IQ203" s="46" t="b">
        <f t="shared" si="425"/>
        <v>0</v>
      </c>
      <c r="IR203" s="46" t="b">
        <f t="shared" si="426"/>
        <v>0</v>
      </c>
      <c r="IS203" s="46" t="b">
        <f t="shared" si="427"/>
        <v>0</v>
      </c>
      <c r="IT203" s="46" t="b">
        <f t="shared" si="428"/>
        <v>0</v>
      </c>
      <c r="IU203" s="46" t="b">
        <f t="shared" si="429"/>
        <v>0</v>
      </c>
      <c r="IV203" s="46" t="b">
        <f t="shared" si="430"/>
        <v>0</v>
      </c>
      <c r="IW203" s="46" t="b">
        <f t="shared" si="431"/>
        <v>0</v>
      </c>
      <c r="IX203" s="46" t="b">
        <f t="shared" si="432"/>
        <v>0</v>
      </c>
      <c r="IY203" s="46" t="b">
        <f t="shared" si="433"/>
        <v>0</v>
      </c>
    </row>
    <row r="204" spans="2:259" x14ac:dyDescent="0.3">
      <c r="B204" s="48">
        <v>192</v>
      </c>
      <c r="C204" s="61" t="str">
        <f t="shared" si="299"/>
        <v/>
      </c>
      <c r="D204" s="53"/>
      <c r="E204" s="52"/>
      <c r="F204" s="112"/>
      <c r="G204" s="52"/>
      <c r="H204" s="53"/>
      <c r="I204" s="52"/>
      <c r="J204" s="52"/>
      <c r="K204" s="53"/>
      <c r="L204" s="55"/>
      <c r="M204" s="108"/>
      <c r="N204" s="56"/>
      <c r="O204" s="52"/>
      <c r="P204" s="52"/>
      <c r="Q204" s="52"/>
      <c r="R204" s="52"/>
      <c r="S204" s="52"/>
      <c r="T204" s="53"/>
      <c r="U204" s="52"/>
      <c r="V204" s="52"/>
      <c r="W204" s="55"/>
      <c r="X204" s="55"/>
      <c r="Y204" s="52"/>
      <c r="Z204" s="55"/>
      <c r="AA204" s="52"/>
      <c r="AB204" s="53"/>
      <c r="AC204" s="53"/>
      <c r="AD204" s="53"/>
      <c r="AE204" s="57"/>
      <c r="AF204" s="113"/>
      <c r="AG204" s="57"/>
      <c r="AH204" s="58"/>
      <c r="AI204" s="58"/>
      <c r="AJ204" s="58"/>
      <c r="AK204" s="114"/>
      <c r="AL204" s="58"/>
      <c r="AM204" s="114"/>
      <c r="AN204" s="58"/>
      <c r="AO204" s="114"/>
      <c r="AP204" s="58"/>
      <c r="AQ204" s="114"/>
      <c r="AR204" s="58"/>
      <c r="AS204" s="114"/>
      <c r="AT204" s="58"/>
      <c r="AU204" s="114"/>
      <c r="AV204" s="58"/>
      <c r="AW204" s="114"/>
      <c r="AX204" s="58"/>
      <c r="AY204" s="114"/>
      <c r="AZ204" s="58"/>
      <c r="BA204" s="114"/>
      <c r="BB204" s="58"/>
      <c r="BC204" s="114"/>
      <c r="BD204" s="58"/>
      <c r="BE204" s="58"/>
      <c r="BF204" s="58"/>
      <c r="BG204" s="59"/>
      <c r="BH204" s="58"/>
      <c r="BI204" s="114"/>
      <c r="BJ204" s="53"/>
      <c r="BK204" s="58"/>
      <c r="BL204" s="114"/>
      <c r="BM204" s="58"/>
      <c r="BN204" s="114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3"/>
      <c r="CL204" s="58"/>
      <c r="CM204" s="58"/>
      <c r="CN204" s="60"/>
      <c r="CO204" s="57"/>
      <c r="CP204" s="58"/>
      <c r="CQ204" s="60"/>
      <c r="CR204" s="57"/>
      <c r="CS204" s="58"/>
      <c r="CT204" s="59"/>
      <c r="CU204" s="58"/>
      <c r="CV204" s="59"/>
      <c r="CW204" s="58"/>
      <c r="CX204" s="59"/>
      <c r="CY204" s="58"/>
      <c r="CZ204" s="58"/>
      <c r="DA204" s="58"/>
      <c r="DB204" s="53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7"/>
      <c r="DO204" s="57"/>
      <c r="DP204" s="57"/>
      <c r="DQ204" s="76" t="str">
        <f t="shared" si="300"/>
        <v/>
      </c>
      <c r="DR204" s="53"/>
      <c r="DS204" s="46" t="b">
        <f t="shared" si="301"/>
        <v>0</v>
      </c>
      <c r="DT204" s="46" t="str">
        <f t="shared" si="302"/>
        <v/>
      </c>
      <c r="DU204" s="46" t="b">
        <f t="shared" si="303"/>
        <v>0</v>
      </c>
      <c r="DV204" s="46" t="b">
        <f t="shared" si="304"/>
        <v>0</v>
      </c>
      <c r="DW204" s="46" t="b">
        <f t="shared" si="305"/>
        <v>0</v>
      </c>
      <c r="DY204" s="46" t="b">
        <f t="shared" si="306"/>
        <v>0</v>
      </c>
      <c r="DZ204" s="46" t="b">
        <f t="shared" si="307"/>
        <v>0</v>
      </c>
      <c r="EB204" s="46" t="b">
        <f t="shared" si="308"/>
        <v>0</v>
      </c>
      <c r="EC204" s="46" t="b">
        <f t="shared" si="309"/>
        <v>0</v>
      </c>
      <c r="ED204" s="46" t="b">
        <f t="shared" si="310"/>
        <v>0</v>
      </c>
      <c r="EE204" s="46" t="b">
        <f t="shared" si="311"/>
        <v>0</v>
      </c>
      <c r="EF204" s="46" t="b">
        <f t="shared" si="312"/>
        <v>0</v>
      </c>
      <c r="EG204" s="46" t="b">
        <f t="shared" si="313"/>
        <v>0</v>
      </c>
      <c r="EH204" s="46" t="b">
        <f t="shared" si="314"/>
        <v>0</v>
      </c>
      <c r="EI204" s="46" t="b">
        <f t="shared" si="315"/>
        <v>0</v>
      </c>
      <c r="EK204" s="46" t="b">
        <f t="shared" si="316"/>
        <v>0</v>
      </c>
      <c r="EL204" s="46" t="b">
        <f t="shared" si="317"/>
        <v>0</v>
      </c>
      <c r="EM204" s="46" t="b">
        <f t="shared" si="318"/>
        <v>0</v>
      </c>
      <c r="EN204" s="46" t="b">
        <f t="shared" si="319"/>
        <v>0</v>
      </c>
      <c r="EO204" s="46" t="b">
        <f t="shared" si="320"/>
        <v>0</v>
      </c>
      <c r="EP204" s="46" t="b">
        <f t="shared" si="321"/>
        <v>0</v>
      </c>
      <c r="EQ204" s="46" t="b">
        <f t="shared" si="322"/>
        <v>0</v>
      </c>
      <c r="ER204" s="46" t="b">
        <f>OR(AA204='Tablas '!$T$4,AA204='Tablas '!$T$7,AA204='Tablas '!$T$8,AA204='Tablas '!$T$11)</f>
        <v>0</v>
      </c>
      <c r="ES204" s="46" t="str">
        <f t="shared" si="323"/>
        <v/>
      </c>
      <c r="ET204" s="46" t="str">
        <f t="shared" si="324"/>
        <v/>
      </c>
      <c r="EU204" s="46" t="str">
        <f t="shared" si="325"/>
        <v/>
      </c>
      <c r="EV204" s="46" t="b">
        <f t="shared" si="326"/>
        <v>0</v>
      </c>
      <c r="EW204" s="46" t="b">
        <f t="shared" si="327"/>
        <v>0</v>
      </c>
      <c r="EX204" s="46" t="b">
        <f t="shared" si="328"/>
        <v>0</v>
      </c>
      <c r="EY204" s="46" t="b">
        <f t="shared" si="329"/>
        <v>0</v>
      </c>
      <c r="EZ204" s="46" t="b">
        <f t="shared" si="330"/>
        <v>0</v>
      </c>
      <c r="FA204" s="46" t="b">
        <f t="shared" si="331"/>
        <v>0</v>
      </c>
      <c r="FB204" s="46" t="b">
        <f t="shared" si="332"/>
        <v>0</v>
      </c>
      <c r="FC204" s="46" t="str">
        <f t="shared" si="333"/>
        <v/>
      </c>
      <c r="FD204" s="46" t="str">
        <f t="shared" si="334"/>
        <v/>
      </c>
      <c r="FE204" s="46" t="b">
        <f t="shared" si="335"/>
        <v>0</v>
      </c>
      <c r="FF204" s="46" t="str">
        <f t="shared" si="336"/>
        <v/>
      </c>
      <c r="FG204" s="46" t="str">
        <f t="shared" si="337"/>
        <v/>
      </c>
      <c r="FH204" s="46" t="b">
        <f t="shared" si="338"/>
        <v>0</v>
      </c>
      <c r="FI204" s="46" t="str">
        <f t="shared" si="339"/>
        <v/>
      </c>
      <c r="FJ204" s="46" t="str">
        <f t="shared" si="340"/>
        <v/>
      </c>
      <c r="FK204" s="46" t="b">
        <f t="shared" si="341"/>
        <v>0</v>
      </c>
      <c r="FL204" s="46" t="str">
        <f t="shared" si="342"/>
        <v/>
      </c>
      <c r="FM204" s="46" t="str">
        <f t="shared" si="343"/>
        <v/>
      </c>
      <c r="FN204" s="46" t="b">
        <f t="shared" si="344"/>
        <v>0</v>
      </c>
      <c r="FO204" s="46" t="str">
        <f t="shared" si="345"/>
        <v/>
      </c>
      <c r="FP204" s="46" t="str">
        <f t="shared" si="346"/>
        <v/>
      </c>
      <c r="FQ204" s="46" t="b">
        <f t="shared" si="347"/>
        <v>0</v>
      </c>
      <c r="FR204" s="46" t="str">
        <f t="shared" si="348"/>
        <v/>
      </c>
      <c r="FS204" s="46" t="str">
        <f t="shared" si="349"/>
        <v/>
      </c>
      <c r="FT204" s="46" t="b">
        <f t="shared" si="350"/>
        <v>0</v>
      </c>
      <c r="FU204" s="46" t="str">
        <f t="shared" si="351"/>
        <v/>
      </c>
      <c r="FV204" s="46" t="str">
        <f t="shared" si="352"/>
        <v/>
      </c>
      <c r="FW204" s="46" t="b">
        <f t="shared" si="353"/>
        <v>0</v>
      </c>
      <c r="FX204" s="46" t="str">
        <f t="shared" si="354"/>
        <v/>
      </c>
      <c r="FY204" s="46" t="str">
        <f t="shared" si="355"/>
        <v/>
      </c>
      <c r="FZ204" s="46" t="b">
        <f t="shared" si="356"/>
        <v>0</v>
      </c>
      <c r="GA204" s="46" t="str">
        <f t="shared" si="357"/>
        <v/>
      </c>
      <c r="GB204" s="46" t="str">
        <f t="shared" si="358"/>
        <v/>
      </c>
      <c r="GC204" s="46" t="b">
        <f t="shared" si="359"/>
        <v>0</v>
      </c>
      <c r="GD204" s="46" t="str">
        <f t="shared" si="360"/>
        <v/>
      </c>
      <c r="GE204" s="46" t="str">
        <f t="shared" si="361"/>
        <v/>
      </c>
      <c r="GF204" s="46" t="b">
        <f t="shared" si="362"/>
        <v>0</v>
      </c>
      <c r="GG204" s="46" t="b">
        <f t="shared" si="363"/>
        <v>0</v>
      </c>
      <c r="GH204" s="46" t="str">
        <f t="shared" si="364"/>
        <v/>
      </c>
      <c r="GI204" s="46" t="str">
        <f t="shared" si="365"/>
        <v/>
      </c>
      <c r="GJ204" s="46" t="str">
        <f t="shared" si="366"/>
        <v/>
      </c>
      <c r="GK204" s="46" t="b">
        <f t="shared" si="367"/>
        <v>0</v>
      </c>
      <c r="GL204" s="46" t="str">
        <f t="shared" si="368"/>
        <v/>
      </c>
      <c r="GM204" s="46" t="str">
        <f t="shared" si="369"/>
        <v/>
      </c>
      <c r="GN204" s="46" t="str">
        <f t="shared" si="370"/>
        <v/>
      </c>
      <c r="GO204" s="46" t="b">
        <f t="shared" si="371"/>
        <v>0</v>
      </c>
      <c r="GP204" s="46" t="str">
        <f t="shared" si="372"/>
        <v/>
      </c>
      <c r="GQ204" s="46" t="str">
        <f t="shared" si="373"/>
        <v/>
      </c>
      <c r="GR204" s="46" t="b">
        <f t="shared" si="374"/>
        <v>0</v>
      </c>
      <c r="GS204" s="46" t="str">
        <f t="shared" si="375"/>
        <v/>
      </c>
      <c r="GT204" s="46" t="str">
        <f t="shared" si="376"/>
        <v/>
      </c>
      <c r="GU204" s="46" t="b">
        <f t="shared" si="377"/>
        <v>0</v>
      </c>
      <c r="GV204" s="46" t="b">
        <f t="shared" si="378"/>
        <v>0</v>
      </c>
      <c r="GW204" s="46" t="b">
        <f t="shared" si="379"/>
        <v>0</v>
      </c>
      <c r="GX204" s="46" t="b">
        <f t="shared" si="380"/>
        <v>0</v>
      </c>
      <c r="GY204" s="46" t="b">
        <f t="shared" si="381"/>
        <v>0</v>
      </c>
      <c r="GZ204" s="46" t="b">
        <f t="shared" si="382"/>
        <v>0</v>
      </c>
      <c r="HA204" s="46" t="b">
        <f t="shared" si="383"/>
        <v>0</v>
      </c>
      <c r="HB204" s="46" t="b">
        <f t="shared" si="384"/>
        <v>0</v>
      </c>
      <c r="HC204" s="46" t="b">
        <f t="shared" si="385"/>
        <v>0</v>
      </c>
      <c r="HD204" s="46" t="b">
        <f t="shared" si="386"/>
        <v>0</v>
      </c>
      <c r="HE204" s="46" t="b">
        <f t="shared" si="387"/>
        <v>0</v>
      </c>
      <c r="HF204" s="46" t="b">
        <f t="shared" si="388"/>
        <v>0</v>
      </c>
      <c r="HG204" s="46" t="b">
        <f t="shared" si="389"/>
        <v>0</v>
      </c>
      <c r="HH204" s="46" t="b">
        <f t="shared" si="390"/>
        <v>0</v>
      </c>
      <c r="HI204" s="46" t="b">
        <f t="shared" si="391"/>
        <v>0</v>
      </c>
      <c r="HJ204" s="46" t="b">
        <f t="shared" si="392"/>
        <v>0</v>
      </c>
      <c r="HK204" s="46" t="b">
        <f t="shared" si="393"/>
        <v>0</v>
      </c>
      <c r="HL204" s="46" t="b">
        <f t="shared" si="394"/>
        <v>0</v>
      </c>
      <c r="HM204" s="46" t="b">
        <f t="shared" si="395"/>
        <v>0</v>
      </c>
      <c r="HN204" s="46" t="b">
        <f t="shared" si="396"/>
        <v>0</v>
      </c>
      <c r="HO204" s="46" t="b">
        <f t="shared" si="397"/>
        <v>0</v>
      </c>
      <c r="HP204" s="46" t="b">
        <f t="shared" si="398"/>
        <v>0</v>
      </c>
      <c r="HQ204" s="46" t="str">
        <f t="shared" si="399"/>
        <v/>
      </c>
      <c r="HR204" s="46" t="str">
        <f t="shared" si="400"/>
        <v/>
      </c>
      <c r="HS204" s="46" t="str">
        <f t="shared" si="401"/>
        <v/>
      </c>
      <c r="HT204" s="46" t="b">
        <f t="shared" si="402"/>
        <v>0</v>
      </c>
      <c r="HU204" s="46" t="b">
        <f t="shared" si="403"/>
        <v>0</v>
      </c>
      <c r="HV204" s="46" t="b">
        <f t="shared" si="404"/>
        <v>0</v>
      </c>
      <c r="HW204" s="46" t="b">
        <f t="shared" si="405"/>
        <v>0</v>
      </c>
      <c r="HX204" s="46" t="b">
        <f t="shared" si="406"/>
        <v>0</v>
      </c>
      <c r="HY204" s="46" t="b">
        <f t="shared" si="407"/>
        <v>0</v>
      </c>
      <c r="HZ204" s="46" t="b">
        <f t="shared" si="408"/>
        <v>0</v>
      </c>
      <c r="IA204" s="46" t="str">
        <f t="shared" si="409"/>
        <v/>
      </c>
      <c r="IB204" s="46" t="str">
        <f t="shared" si="410"/>
        <v/>
      </c>
      <c r="IC204" s="46" t="str">
        <f t="shared" si="411"/>
        <v/>
      </c>
      <c r="ID204" s="46" t="str">
        <f t="shared" si="412"/>
        <v/>
      </c>
      <c r="IE204" s="46" t="b">
        <f t="shared" si="413"/>
        <v>0</v>
      </c>
      <c r="IF204" s="46" t="str">
        <f t="shared" si="414"/>
        <v/>
      </c>
      <c r="IG204" s="46" t="str">
        <f t="shared" si="415"/>
        <v/>
      </c>
      <c r="IH204" s="46" t="b">
        <f t="shared" si="416"/>
        <v>0</v>
      </c>
      <c r="II204" s="46" t="b">
        <f t="shared" si="417"/>
        <v>0</v>
      </c>
      <c r="IJ204" s="46" t="b">
        <f t="shared" si="418"/>
        <v>0</v>
      </c>
      <c r="IK204" s="46" t="str">
        <f t="shared" si="419"/>
        <v/>
      </c>
      <c r="IL204" s="46" t="str">
        <f t="shared" si="420"/>
        <v/>
      </c>
      <c r="IM204" s="46" t="b">
        <f t="shared" si="421"/>
        <v>0</v>
      </c>
      <c r="IN204" s="46" t="b">
        <f t="shared" si="422"/>
        <v>0</v>
      </c>
      <c r="IO204" s="46" t="b">
        <f t="shared" si="423"/>
        <v>0</v>
      </c>
      <c r="IP204" s="46" t="b">
        <f t="shared" si="424"/>
        <v>0</v>
      </c>
      <c r="IQ204" s="46" t="b">
        <f t="shared" si="425"/>
        <v>0</v>
      </c>
      <c r="IR204" s="46" t="b">
        <f t="shared" si="426"/>
        <v>0</v>
      </c>
      <c r="IS204" s="46" t="b">
        <f t="shared" si="427"/>
        <v>0</v>
      </c>
      <c r="IT204" s="46" t="b">
        <f t="shared" si="428"/>
        <v>0</v>
      </c>
      <c r="IU204" s="46" t="b">
        <f t="shared" si="429"/>
        <v>0</v>
      </c>
      <c r="IV204" s="46" t="b">
        <f t="shared" si="430"/>
        <v>0</v>
      </c>
      <c r="IW204" s="46" t="b">
        <f t="shared" si="431"/>
        <v>0</v>
      </c>
      <c r="IX204" s="46" t="b">
        <f t="shared" si="432"/>
        <v>0</v>
      </c>
      <c r="IY204" s="46" t="b">
        <f t="shared" si="433"/>
        <v>0</v>
      </c>
    </row>
    <row r="205" spans="2:259" x14ac:dyDescent="0.3">
      <c r="B205" s="48">
        <v>193</v>
      </c>
      <c r="C205" s="61" t="str">
        <f t="shared" si="299"/>
        <v/>
      </c>
      <c r="D205" s="53"/>
      <c r="E205" s="52"/>
      <c r="F205" s="112"/>
      <c r="G205" s="52"/>
      <c r="H205" s="53"/>
      <c r="I205" s="52"/>
      <c r="J205" s="52"/>
      <c r="K205" s="53"/>
      <c r="L205" s="55"/>
      <c r="M205" s="108"/>
      <c r="N205" s="56"/>
      <c r="O205" s="52"/>
      <c r="P205" s="52"/>
      <c r="Q205" s="52"/>
      <c r="R205" s="52"/>
      <c r="S205" s="52"/>
      <c r="T205" s="53"/>
      <c r="U205" s="52"/>
      <c r="V205" s="52"/>
      <c r="W205" s="55"/>
      <c r="X205" s="55"/>
      <c r="Y205" s="52"/>
      <c r="Z205" s="55"/>
      <c r="AA205" s="52"/>
      <c r="AB205" s="53"/>
      <c r="AC205" s="53"/>
      <c r="AD205" s="53"/>
      <c r="AE205" s="57"/>
      <c r="AF205" s="113"/>
      <c r="AG205" s="57"/>
      <c r="AH205" s="58"/>
      <c r="AI205" s="58"/>
      <c r="AJ205" s="58"/>
      <c r="AK205" s="114"/>
      <c r="AL205" s="58"/>
      <c r="AM205" s="114"/>
      <c r="AN205" s="58"/>
      <c r="AO205" s="114"/>
      <c r="AP205" s="58"/>
      <c r="AQ205" s="114"/>
      <c r="AR205" s="58"/>
      <c r="AS205" s="114"/>
      <c r="AT205" s="58"/>
      <c r="AU205" s="114"/>
      <c r="AV205" s="58"/>
      <c r="AW205" s="114"/>
      <c r="AX205" s="58"/>
      <c r="AY205" s="114"/>
      <c r="AZ205" s="58"/>
      <c r="BA205" s="114"/>
      <c r="BB205" s="58"/>
      <c r="BC205" s="114"/>
      <c r="BD205" s="58"/>
      <c r="BE205" s="58"/>
      <c r="BF205" s="58"/>
      <c r="BG205" s="59"/>
      <c r="BH205" s="58"/>
      <c r="BI205" s="114"/>
      <c r="BJ205" s="53"/>
      <c r="BK205" s="58"/>
      <c r="BL205" s="114"/>
      <c r="BM205" s="58"/>
      <c r="BN205" s="114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3"/>
      <c r="CL205" s="58"/>
      <c r="CM205" s="58"/>
      <c r="CN205" s="60"/>
      <c r="CO205" s="57"/>
      <c r="CP205" s="58"/>
      <c r="CQ205" s="60"/>
      <c r="CR205" s="57"/>
      <c r="CS205" s="58"/>
      <c r="CT205" s="59"/>
      <c r="CU205" s="58"/>
      <c r="CV205" s="59"/>
      <c r="CW205" s="58"/>
      <c r="CX205" s="59"/>
      <c r="CY205" s="58"/>
      <c r="CZ205" s="58"/>
      <c r="DA205" s="58"/>
      <c r="DB205" s="53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7"/>
      <c r="DO205" s="57"/>
      <c r="DP205" s="57"/>
      <c r="DQ205" s="76" t="str">
        <f t="shared" si="300"/>
        <v/>
      </c>
      <c r="DR205" s="53"/>
      <c r="DS205" s="46" t="b">
        <f t="shared" si="301"/>
        <v>0</v>
      </c>
      <c r="DT205" s="46" t="str">
        <f t="shared" si="302"/>
        <v/>
      </c>
      <c r="DU205" s="46" t="b">
        <f t="shared" si="303"/>
        <v>0</v>
      </c>
      <c r="DV205" s="46" t="b">
        <f t="shared" si="304"/>
        <v>0</v>
      </c>
      <c r="DW205" s="46" t="b">
        <f t="shared" si="305"/>
        <v>0</v>
      </c>
      <c r="DY205" s="46" t="b">
        <f t="shared" si="306"/>
        <v>0</v>
      </c>
      <c r="DZ205" s="46" t="b">
        <f t="shared" si="307"/>
        <v>0</v>
      </c>
      <c r="EB205" s="46" t="b">
        <f t="shared" si="308"/>
        <v>0</v>
      </c>
      <c r="EC205" s="46" t="b">
        <f t="shared" si="309"/>
        <v>0</v>
      </c>
      <c r="ED205" s="46" t="b">
        <f t="shared" si="310"/>
        <v>0</v>
      </c>
      <c r="EE205" s="46" t="b">
        <f t="shared" si="311"/>
        <v>0</v>
      </c>
      <c r="EF205" s="46" t="b">
        <f t="shared" si="312"/>
        <v>0</v>
      </c>
      <c r="EG205" s="46" t="b">
        <f t="shared" si="313"/>
        <v>0</v>
      </c>
      <c r="EH205" s="46" t="b">
        <f t="shared" si="314"/>
        <v>0</v>
      </c>
      <c r="EI205" s="46" t="b">
        <f t="shared" si="315"/>
        <v>0</v>
      </c>
      <c r="EK205" s="46" t="b">
        <f t="shared" si="316"/>
        <v>0</v>
      </c>
      <c r="EL205" s="46" t="b">
        <f t="shared" si="317"/>
        <v>0</v>
      </c>
      <c r="EM205" s="46" t="b">
        <f t="shared" si="318"/>
        <v>0</v>
      </c>
      <c r="EN205" s="46" t="b">
        <f t="shared" si="319"/>
        <v>0</v>
      </c>
      <c r="EO205" s="46" t="b">
        <f t="shared" si="320"/>
        <v>0</v>
      </c>
      <c r="EP205" s="46" t="b">
        <f t="shared" si="321"/>
        <v>0</v>
      </c>
      <c r="EQ205" s="46" t="b">
        <f t="shared" si="322"/>
        <v>0</v>
      </c>
      <c r="ER205" s="46" t="b">
        <f>OR(AA205='Tablas '!$T$4,AA205='Tablas '!$T$7,AA205='Tablas '!$T$8,AA205='Tablas '!$T$11)</f>
        <v>0</v>
      </c>
      <c r="ES205" s="46" t="str">
        <f t="shared" si="323"/>
        <v/>
      </c>
      <c r="ET205" s="46" t="str">
        <f t="shared" si="324"/>
        <v/>
      </c>
      <c r="EU205" s="46" t="str">
        <f t="shared" si="325"/>
        <v/>
      </c>
      <c r="EV205" s="46" t="b">
        <f t="shared" si="326"/>
        <v>0</v>
      </c>
      <c r="EW205" s="46" t="b">
        <f t="shared" si="327"/>
        <v>0</v>
      </c>
      <c r="EX205" s="46" t="b">
        <f t="shared" si="328"/>
        <v>0</v>
      </c>
      <c r="EY205" s="46" t="b">
        <f t="shared" si="329"/>
        <v>0</v>
      </c>
      <c r="EZ205" s="46" t="b">
        <f t="shared" si="330"/>
        <v>0</v>
      </c>
      <c r="FA205" s="46" t="b">
        <f t="shared" si="331"/>
        <v>0</v>
      </c>
      <c r="FB205" s="46" t="b">
        <f t="shared" si="332"/>
        <v>0</v>
      </c>
      <c r="FC205" s="46" t="str">
        <f t="shared" si="333"/>
        <v/>
      </c>
      <c r="FD205" s="46" t="str">
        <f t="shared" si="334"/>
        <v/>
      </c>
      <c r="FE205" s="46" t="b">
        <f t="shared" si="335"/>
        <v>0</v>
      </c>
      <c r="FF205" s="46" t="str">
        <f t="shared" si="336"/>
        <v/>
      </c>
      <c r="FG205" s="46" t="str">
        <f t="shared" si="337"/>
        <v/>
      </c>
      <c r="FH205" s="46" t="b">
        <f t="shared" si="338"/>
        <v>0</v>
      </c>
      <c r="FI205" s="46" t="str">
        <f t="shared" si="339"/>
        <v/>
      </c>
      <c r="FJ205" s="46" t="str">
        <f t="shared" si="340"/>
        <v/>
      </c>
      <c r="FK205" s="46" t="b">
        <f t="shared" si="341"/>
        <v>0</v>
      </c>
      <c r="FL205" s="46" t="str">
        <f t="shared" si="342"/>
        <v/>
      </c>
      <c r="FM205" s="46" t="str">
        <f t="shared" si="343"/>
        <v/>
      </c>
      <c r="FN205" s="46" t="b">
        <f t="shared" si="344"/>
        <v>0</v>
      </c>
      <c r="FO205" s="46" t="str">
        <f t="shared" si="345"/>
        <v/>
      </c>
      <c r="FP205" s="46" t="str">
        <f t="shared" si="346"/>
        <v/>
      </c>
      <c r="FQ205" s="46" t="b">
        <f t="shared" si="347"/>
        <v>0</v>
      </c>
      <c r="FR205" s="46" t="str">
        <f t="shared" si="348"/>
        <v/>
      </c>
      <c r="FS205" s="46" t="str">
        <f t="shared" si="349"/>
        <v/>
      </c>
      <c r="FT205" s="46" t="b">
        <f t="shared" si="350"/>
        <v>0</v>
      </c>
      <c r="FU205" s="46" t="str">
        <f t="shared" si="351"/>
        <v/>
      </c>
      <c r="FV205" s="46" t="str">
        <f t="shared" si="352"/>
        <v/>
      </c>
      <c r="FW205" s="46" t="b">
        <f t="shared" si="353"/>
        <v>0</v>
      </c>
      <c r="FX205" s="46" t="str">
        <f t="shared" si="354"/>
        <v/>
      </c>
      <c r="FY205" s="46" t="str">
        <f t="shared" si="355"/>
        <v/>
      </c>
      <c r="FZ205" s="46" t="b">
        <f t="shared" si="356"/>
        <v>0</v>
      </c>
      <c r="GA205" s="46" t="str">
        <f t="shared" si="357"/>
        <v/>
      </c>
      <c r="GB205" s="46" t="str">
        <f t="shared" si="358"/>
        <v/>
      </c>
      <c r="GC205" s="46" t="b">
        <f t="shared" si="359"/>
        <v>0</v>
      </c>
      <c r="GD205" s="46" t="str">
        <f t="shared" si="360"/>
        <v/>
      </c>
      <c r="GE205" s="46" t="str">
        <f t="shared" si="361"/>
        <v/>
      </c>
      <c r="GF205" s="46" t="b">
        <f t="shared" si="362"/>
        <v>0</v>
      </c>
      <c r="GG205" s="46" t="b">
        <f t="shared" si="363"/>
        <v>0</v>
      </c>
      <c r="GH205" s="46" t="str">
        <f t="shared" si="364"/>
        <v/>
      </c>
      <c r="GI205" s="46" t="str">
        <f t="shared" si="365"/>
        <v/>
      </c>
      <c r="GJ205" s="46" t="str">
        <f t="shared" si="366"/>
        <v/>
      </c>
      <c r="GK205" s="46" t="b">
        <f t="shared" si="367"/>
        <v>0</v>
      </c>
      <c r="GL205" s="46" t="str">
        <f t="shared" si="368"/>
        <v/>
      </c>
      <c r="GM205" s="46" t="str">
        <f t="shared" si="369"/>
        <v/>
      </c>
      <c r="GN205" s="46" t="str">
        <f t="shared" si="370"/>
        <v/>
      </c>
      <c r="GO205" s="46" t="b">
        <f t="shared" si="371"/>
        <v>0</v>
      </c>
      <c r="GP205" s="46" t="str">
        <f t="shared" si="372"/>
        <v/>
      </c>
      <c r="GQ205" s="46" t="str">
        <f t="shared" si="373"/>
        <v/>
      </c>
      <c r="GR205" s="46" t="b">
        <f t="shared" si="374"/>
        <v>0</v>
      </c>
      <c r="GS205" s="46" t="str">
        <f t="shared" si="375"/>
        <v/>
      </c>
      <c r="GT205" s="46" t="str">
        <f t="shared" si="376"/>
        <v/>
      </c>
      <c r="GU205" s="46" t="b">
        <f t="shared" si="377"/>
        <v>0</v>
      </c>
      <c r="GV205" s="46" t="b">
        <f t="shared" si="378"/>
        <v>0</v>
      </c>
      <c r="GW205" s="46" t="b">
        <f t="shared" si="379"/>
        <v>0</v>
      </c>
      <c r="GX205" s="46" t="b">
        <f t="shared" si="380"/>
        <v>0</v>
      </c>
      <c r="GY205" s="46" t="b">
        <f t="shared" si="381"/>
        <v>0</v>
      </c>
      <c r="GZ205" s="46" t="b">
        <f t="shared" si="382"/>
        <v>0</v>
      </c>
      <c r="HA205" s="46" t="b">
        <f t="shared" si="383"/>
        <v>0</v>
      </c>
      <c r="HB205" s="46" t="b">
        <f t="shared" si="384"/>
        <v>0</v>
      </c>
      <c r="HC205" s="46" t="b">
        <f t="shared" si="385"/>
        <v>0</v>
      </c>
      <c r="HD205" s="46" t="b">
        <f t="shared" si="386"/>
        <v>0</v>
      </c>
      <c r="HE205" s="46" t="b">
        <f t="shared" si="387"/>
        <v>0</v>
      </c>
      <c r="HF205" s="46" t="b">
        <f t="shared" si="388"/>
        <v>0</v>
      </c>
      <c r="HG205" s="46" t="b">
        <f t="shared" si="389"/>
        <v>0</v>
      </c>
      <c r="HH205" s="46" t="b">
        <f t="shared" si="390"/>
        <v>0</v>
      </c>
      <c r="HI205" s="46" t="b">
        <f t="shared" si="391"/>
        <v>0</v>
      </c>
      <c r="HJ205" s="46" t="b">
        <f t="shared" si="392"/>
        <v>0</v>
      </c>
      <c r="HK205" s="46" t="b">
        <f t="shared" si="393"/>
        <v>0</v>
      </c>
      <c r="HL205" s="46" t="b">
        <f t="shared" si="394"/>
        <v>0</v>
      </c>
      <c r="HM205" s="46" t="b">
        <f t="shared" si="395"/>
        <v>0</v>
      </c>
      <c r="HN205" s="46" t="b">
        <f t="shared" si="396"/>
        <v>0</v>
      </c>
      <c r="HO205" s="46" t="b">
        <f t="shared" si="397"/>
        <v>0</v>
      </c>
      <c r="HP205" s="46" t="b">
        <f t="shared" si="398"/>
        <v>0</v>
      </c>
      <c r="HQ205" s="46" t="str">
        <f t="shared" si="399"/>
        <v/>
      </c>
      <c r="HR205" s="46" t="str">
        <f t="shared" si="400"/>
        <v/>
      </c>
      <c r="HS205" s="46" t="str">
        <f t="shared" si="401"/>
        <v/>
      </c>
      <c r="HT205" s="46" t="b">
        <f t="shared" si="402"/>
        <v>0</v>
      </c>
      <c r="HU205" s="46" t="b">
        <f t="shared" si="403"/>
        <v>0</v>
      </c>
      <c r="HV205" s="46" t="b">
        <f t="shared" si="404"/>
        <v>0</v>
      </c>
      <c r="HW205" s="46" t="b">
        <f t="shared" si="405"/>
        <v>0</v>
      </c>
      <c r="HX205" s="46" t="b">
        <f t="shared" si="406"/>
        <v>0</v>
      </c>
      <c r="HY205" s="46" t="b">
        <f t="shared" si="407"/>
        <v>0</v>
      </c>
      <c r="HZ205" s="46" t="b">
        <f t="shared" si="408"/>
        <v>0</v>
      </c>
      <c r="IA205" s="46" t="str">
        <f t="shared" si="409"/>
        <v/>
      </c>
      <c r="IB205" s="46" t="str">
        <f t="shared" si="410"/>
        <v/>
      </c>
      <c r="IC205" s="46" t="str">
        <f t="shared" si="411"/>
        <v/>
      </c>
      <c r="ID205" s="46" t="str">
        <f t="shared" si="412"/>
        <v/>
      </c>
      <c r="IE205" s="46" t="b">
        <f t="shared" si="413"/>
        <v>0</v>
      </c>
      <c r="IF205" s="46" t="str">
        <f t="shared" si="414"/>
        <v/>
      </c>
      <c r="IG205" s="46" t="str">
        <f t="shared" si="415"/>
        <v/>
      </c>
      <c r="IH205" s="46" t="b">
        <f t="shared" si="416"/>
        <v>0</v>
      </c>
      <c r="II205" s="46" t="b">
        <f t="shared" si="417"/>
        <v>0</v>
      </c>
      <c r="IJ205" s="46" t="b">
        <f t="shared" si="418"/>
        <v>0</v>
      </c>
      <c r="IK205" s="46" t="str">
        <f t="shared" si="419"/>
        <v/>
      </c>
      <c r="IL205" s="46" t="str">
        <f t="shared" si="420"/>
        <v/>
      </c>
      <c r="IM205" s="46" t="b">
        <f t="shared" si="421"/>
        <v>0</v>
      </c>
      <c r="IN205" s="46" t="b">
        <f t="shared" si="422"/>
        <v>0</v>
      </c>
      <c r="IO205" s="46" t="b">
        <f t="shared" si="423"/>
        <v>0</v>
      </c>
      <c r="IP205" s="46" t="b">
        <f t="shared" si="424"/>
        <v>0</v>
      </c>
      <c r="IQ205" s="46" t="b">
        <f t="shared" si="425"/>
        <v>0</v>
      </c>
      <c r="IR205" s="46" t="b">
        <f t="shared" si="426"/>
        <v>0</v>
      </c>
      <c r="IS205" s="46" t="b">
        <f t="shared" si="427"/>
        <v>0</v>
      </c>
      <c r="IT205" s="46" t="b">
        <f t="shared" si="428"/>
        <v>0</v>
      </c>
      <c r="IU205" s="46" t="b">
        <f t="shared" si="429"/>
        <v>0</v>
      </c>
      <c r="IV205" s="46" t="b">
        <f t="shared" si="430"/>
        <v>0</v>
      </c>
      <c r="IW205" s="46" t="b">
        <f t="shared" si="431"/>
        <v>0</v>
      </c>
      <c r="IX205" s="46" t="b">
        <f t="shared" si="432"/>
        <v>0</v>
      </c>
      <c r="IY205" s="46" t="b">
        <f t="shared" si="433"/>
        <v>0</v>
      </c>
    </row>
    <row r="206" spans="2:259" x14ac:dyDescent="0.3">
      <c r="B206" s="48">
        <v>194</v>
      </c>
      <c r="C206" s="61" t="str">
        <f t="shared" ref="C206:C269" si="434">IF(AND(DS206,DP206&lt;&gt;""),
   IF(DQ206="","OK","Error"),
   ""
)</f>
        <v/>
      </c>
      <c r="D206" s="53"/>
      <c r="E206" s="52"/>
      <c r="F206" s="112"/>
      <c r="G206" s="52"/>
      <c r="H206" s="53"/>
      <c r="I206" s="52"/>
      <c r="J206" s="52"/>
      <c r="K206" s="53"/>
      <c r="L206" s="55"/>
      <c r="M206" s="108"/>
      <c r="N206" s="56"/>
      <c r="O206" s="52"/>
      <c r="P206" s="52"/>
      <c r="Q206" s="52"/>
      <c r="R206" s="52"/>
      <c r="S206" s="52"/>
      <c r="T206" s="53"/>
      <c r="U206" s="52"/>
      <c r="V206" s="52"/>
      <c r="W206" s="55"/>
      <c r="X206" s="55"/>
      <c r="Y206" s="52"/>
      <c r="Z206" s="55"/>
      <c r="AA206" s="52"/>
      <c r="AB206" s="53"/>
      <c r="AC206" s="53"/>
      <c r="AD206" s="53"/>
      <c r="AE206" s="57"/>
      <c r="AF206" s="113"/>
      <c r="AG206" s="57"/>
      <c r="AH206" s="58"/>
      <c r="AI206" s="58"/>
      <c r="AJ206" s="58"/>
      <c r="AK206" s="114"/>
      <c r="AL206" s="58"/>
      <c r="AM206" s="114"/>
      <c r="AN206" s="58"/>
      <c r="AO206" s="114"/>
      <c r="AP206" s="58"/>
      <c r="AQ206" s="114"/>
      <c r="AR206" s="58"/>
      <c r="AS206" s="114"/>
      <c r="AT206" s="58"/>
      <c r="AU206" s="114"/>
      <c r="AV206" s="58"/>
      <c r="AW206" s="114"/>
      <c r="AX206" s="58"/>
      <c r="AY206" s="114"/>
      <c r="AZ206" s="58"/>
      <c r="BA206" s="114"/>
      <c r="BB206" s="58"/>
      <c r="BC206" s="114"/>
      <c r="BD206" s="58"/>
      <c r="BE206" s="58"/>
      <c r="BF206" s="58"/>
      <c r="BG206" s="59"/>
      <c r="BH206" s="58"/>
      <c r="BI206" s="114"/>
      <c r="BJ206" s="53"/>
      <c r="BK206" s="58"/>
      <c r="BL206" s="114"/>
      <c r="BM206" s="58"/>
      <c r="BN206" s="114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3"/>
      <c r="CL206" s="58"/>
      <c r="CM206" s="58"/>
      <c r="CN206" s="60"/>
      <c r="CO206" s="57"/>
      <c r="CP206" s="58"/>
      <c r="CQ206" s="60"/>
      <c r="CR206" s="57"/>
      <c r="CS206" s="58"/>
      <c r="CT206" s="59"/>
      <c r="CU206" s="58"/>
      <c r="CV206" s="59"/>
      <c r="CW206" s="58"/>
      <c r="CX206" s="59"/>
      <c r="CY206" s="58"/>
      <c r="CZ206" s="58"/>
      <c r="DA206" s="58"/>
      <c r="DB206" s="53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7"/>
      <c r="DO206" s="57"/>
      <c r="DP206" s="57"/>
      <c r="DQ206" s="76" t="str">
        <f t="shared" ref="DQ206:DQ269" si="435">IF(AND(DS206,DP206&lt;&gt;""),
   CONCATENATE(DT206,DU206,DV206,DW206,DX206,DY206,DZ206,EA206,EB206,EC206,ED206,EE206,EF206,EG206,EH206,EI206,EJ206,EK206,EL206,EM206,EN206,EO206,EP206,EQ206,ES206,ET206,EU206,EV206,EW206,EX206,EY206,EZ206,FA206,FC206,FD206,FF206,FG206,FI206,FJ206,FL206,FM206,FO206,FP206,FR206,FS206,FU206,FV206,FX206,FY206,GA206,GB206,GD206,GE206,GF206,GH206,GI206,GJ206,GL206,GM206,GN206,GP206,GQ206,GS206,GT206,GU206,GV206,GW206,GX206,GY206,GZ206,HA206,HB206,HC206,HD206,HE206,HF206,HG206,HH206,HI206,HJ206,HK206,HL206,HM206,HN206,HO206,HQ206,HR206,HS206,HT206,HU206,HV206,HW206,HX206,HY206,IA206,IB206,IC206,ID206,IF206,IG206,IH206,II206,IK206,IL206,IM206,IN206,IO206,IP206,IQ206,IR206,IS206,IT206,IU206,IV206,IW206,IX206,IY206,IZ206),
   ""
)</f>
        <v/>
      </c>
      <c r="DR206" s="53"/>
      <c r="DS206" s="46" t="b">
        <f t="shared" ref="DS206:DS269" si="436">CONCATENATE(D206,$E206,$F206,$G206,H206,$I206,$J206,K206,$L206,$M206,N206,$O206,$P206,$Q206,$R206,$S206,T206,$U206,$V206,$W206,$X206,$Y206,$Z206,$AA206,AB206,AC206,AD206,$AE206,$AF206,$AG206,AH206,AI206,AJ206,AK206,AL206,AM206,AN206,AO206,AP206,AQ206,AR206,AS206,AT206,AU206,AV206,AW206,AX206,AY206,AZ206,BA206,BB206,BC206,BD206,BE206,BF206,BG206,BH206,BI206,BJ206,BK206,BL206,BM206,BN206,BO206,BP206,BQ206,BR206,BS206,BT206,BU206,BV206,BW206,BX206,BY206,BZ206,CA206,CB206,CC206,CD206,CE206,CF206,CG206,CH206,CI206,CJ206,CK206,CL206,CM206,$CN206,$CO206,CP206,$CQ206,$CR206,CS206,CT206,CU206,CV206,CW206,CX206,CY206,CZ206,DA206,DB206,DC206,DD206,DE206,DF206,DG206,DH206,DI206,DJ206,DK206,DL206,DM206,$DN206,$DO206,$DP206,DR206)&lt;&gt;""</f>
        <v>0</v>
      </c>
      <c r="DT206" s="46" t="str">
        <f t="shared" ref="DT206:DT269" si="437">IF(AND($DS206,$E$4&lt;&gt;""),
   IF(LEFT($E$4,2) = "1.",
      IF(D206&lt;&gt;"","El CUNE sólo se envía en operaciones de novedad o ajuste. ",""),
      IF(D206="","Debes escribir un CUNE válido para realizar operaciones de novedad o ajuste. ","")),
   ""
)</f>
        <v/>
      </c>
      <c r="DU206" s="46" t="b">
        <f t="shared" ref="DU206:DU269" si="438">IF($DS206,
   IF(E206="","Debes seleccionar el tipo de documento del empleado. ",
      IF(_xlfn.IFNA(VLOOKUP(E206,TIPO_DE_DOCUMENTO,1,FALSE),-1)=-1,"El tipo de documento no es válido (por favor seleccionarlo de la lista). ","")
   )
)</f>
        <v>0</v>
      </c>
      <c r="DV206" s="46" t="b">
        <f t="shared" ref="DV206:DV269" si="439">IF($DS206,
   IF(F206="","Debes escribir el número de documento del empleado. ","")
)</f>
        <v>0</v>
      </c>
      <c r="DW206" s="46" t="b">
        <f t="shared" ref="DW206:DW269" si="440">IF($DS206,
   IF(G206="","Debes escribir el primer nombre del empleado. ","")
)</f>
        <v>0</v>
      </c>
      <c r="DY206" s="46" t="b">
        <f t="shared" ref="DY206:DY269" si="441">IF($DS206,
   IF(I206="","Debes escribir el primer apellido del empleado. ","")
)</f>
        <v>0</v>
      </c>
      <c r="DZ206" s="46" t="b">
        <f t="shared" ref="DZ206:DZ269" si="442">IF($DS206,
   IF(J206="","Debes escribir el segundo apellido del empleado. ","")
)</f>
        <v>0</v>
      </c>
      <c r="EB206" s="46" t="b">
        <f t="shared" ref="EB206:EB269" si="443">IF($DS206,
   IF(L206="","Debes escribir la fecha de ingreso del empleado. ",
      IF(ISERR(DATE(YEAR(L206),MONTH(L206),DAY(L206))), "El valor ingresado en fecha de ingreso no tiene un formato válido. ","")
   )
)</f>
        <v>0</v>
      </c>
      <c r="EC206" s="46" t="b">
        <f t="shared" ref="EC206:EC269" si="444">IF($DS206,
   IF(M206="","Debes escribir el tiempo laborado. ",
      IF( IFERROR(INT(M206),1.1) &lt;&gt; IFERROR(_xlfn.NUMBERVALUE(M206),1), "El valor de los días trabajados debe ser un número entero. ", "")
   )
)</f>
        <v>0</v>
      </c>
      <c r="ED206" s="46" t="b">
        <f t="shared" ref="ED206:ED269" si="445">IF($DS206,
   IF( AND(N206&lt;&gt;"", ISERR(DATE(YEAR(N206),MONTH(N206),DAY(N206))) ), "El valor ingresado en fecha de ingreso no tiene un formato válido. ",
      IF( AND(N206&lt;&gt;"", $E$6&lt;&gt;"", DATE(YEAR(N206), MONTH(N206), 1) &lt;&gt; IFERROR(DATE(MID($E$6, 1, 4), MID($E$6, 6, 2),1), "1/1/1900") ), "La fecha de retiro debe estar dentro del período liquidado. ", "")
   )
)</f>
        <v>0</v>
      </c>
      <c r="EE206" s="46" t="b">
        <f t="shared" ref="EE206:EE269" si="446">IF($DS206,
   IF(O206="","Debes seleccionar el tipo de trabajador. ",
      IF(_xlfn.IFNA(VLOOKUP(O206,TIPO_DE_TRABAJADOR,1,FALSE),-1)=-1,"El tipo de trabajador no es válido (por favor seleccionarlo de la lista). ","")
   )
)</f>
        <v>0</v>
      </c>
      <c r="EF206" s="46" t="b">
        <f t="shared" ref="EF206:EF269" si="447">IF($DS206,
   IF(P206="","Debes seleccionar si es un trabajador dependiente pensionado por vejez. ",
      IF(_xlfn.IFNA(VLOOKUP(P206,SUBTIPO_DE_TRABAJADOR,1,FALSE),-1)=-1,"El tipo de trabajador dependiente pensionado por vejez no es válido (por favor seleccionarlo de la lista). ","")
   )
)</f>
        <v>0</v>
      </c>
      <c r="EG206" s="46" t="b">
        <f t="shared" ref="EG206:EG269" si="448">IF($DS206,
   IF(Q206="","Debes seleccionar el tipo de contrato del trabajador. ",
      IF(_xlfn.IFNA(VLOOKUP(Q206,TIPO_DE_CONTRATO,1,FALSE),-1)=-1,"El tipo de contrato del trabajador no es válido (por favor seleccionarlo de la lista). ","")
   )
)</f>
        <v>0</v>
      </c>
      <c r="EH206" s="46" t="b">
        <f t="shared" ref="EH206:EH269" si="449">IF($DS206,
   IF(R206="","Debes seleccionar si es un salario integral. ",
      IF(_xlfn.IFNA(VLOOKUP(R206,SI_NO,1,FALSE),-1)=-1,"Valor no válido para salario integral (por favor seleccionarlo de la lista). ","")
   )
)</f>
        <v>0</v>
      </c>
      <c r="EI206" s="46" t="b">
        <f t="shared" ref="EI206:EI269" si="450">IF($DS206,
   IF(S206="","Debes seleccionar si el trabajador realiza actividades de riesgo. ",
      IF(_xlfn.IFNA(VLOOKUP(S206,SI_NO,1,FALSE),-1)=-1,"Valor no válido para actividad de alto riesgo (por favor seleccionarlo de la lista). ","")
   )
)</f>
        <v>0</v>
      </c>
      <c r="EK206" s="46" t="b">
        <f t="shared" ref="EK206:EK269" si="451">IF($DS206,
   IF(U206="","Debes escribir el código del municipio de residencia del trabajador. ",
      IF(_xlfn.IFNA(VLOOKUP(U206,MUNICIPIO,1,FALSE),-1)=-1,"El municipio de residencia del trabajador es inválido (por favor seleccionarlo de la lista). ","")
   )
)</f>
        <v>0</v>
      </c>
      <c r="EL206" s="46" t="b">
        <f t="shared" ref="EL206:EL269" si="452">IF($DS206,
   IF(V206="","Debes escribir el la dirección de residendia del trabajador. ","")
)</f>
        <v>0</v>
      </c>
      <c r="EM206" s="46" t="b">
        <f t="shared" ref="EM206:EM269" si="453">IF($DS206,
   IF(W206="","Debes escribir la fecha de inicio de la liquidación. ",
      IF(ISERR(DATE(YEAR(W206),MONTH(W206),DAY(W206))),"El valor ingresado en fecha de inicio de liquidación no tiene un formato válido. ",
          IF( AND($E$6&lt;&gt;"", DATE(YEAR(W206), MONTH(W206), 1) &lt;&gt; IFERROR(DATE(MID($E$6, 1, 4), MID($E$6, 6, 2),1), "1/1/1900") ), "La fecha de inicio de la liquidación debe estar dentro del período liquidado. ", "")
      )
   )
)</f>
        <v>0</v>
      </c>
      <c r="EN206" s="46" t="b">
        <f t="shared" ref="EN206:EN269" si="454">IF($DS206,
   IF(X206="","Debes escribir la fecha de fin de la liquidación. ",
      IF(ISERR(DATE(YEAR(X206),MONTH(X206),DAY(X206))),"El valor ingresado en fecha de fin de liquidación no tiene un formato válido. ",
          IF( AND($E$6&lt;&gt;"", DATE(YEAR(X206), MONTH(X206), 1) &lt;&gt; IFERROR(DATE(MID($E$6, 1, 4), MID($E$6, 6, 2),1), "1/1/1900") ), "La fecha de fin de la liquidación debe estar dentro del período liquidado. ", "")
      )
   )
)</f>
        <v>0</v>
      </c>
      <c r="EO206" s="46" t="b">
        <f t="shared" ref="EO206:EO269" si="455">IF($DS206,
   IF(Y206="","Debes escribir la frecuencia de pago del trabajador. ",
      IF(_xlfn.IFNA(VLOOKUP(Y206,PERÍODO_DE_NÓMINA,1,FALSE),-1)=-1,"La frecuencia de pago es inválida (por favor seleccionarlo de la lista). ","")
   )
)</f>
        <v>0</v>
      </c>
      <c r="EP206" s="46" t="b">
        <f t="shared" ref="EP206:EP269" si="456">IF($DS206,
   IF(Z206="","Debes escribir la fecha de pago. ",
      IF(ISERR(DATE(YEAR(Z206),MONTH(Z206),DAY(Z206))), "El valor ingresado en fecha de pago no tiene un formato válido. ","")
   )
)</f>
        <v>0</v>
      </c>
      <c r="EQ206" s="46" t="b">
        <f t="shared" ref="EQ206:EQ269" si="457">IF($DS206,
   IF(AA206="","Debes escribir el medio de pago. ",
      IF(_xlfn.IFNA(VLOOKUP(AA206,MEDIOS_DE_PAGO,1,FALSE),-1)=-1,"El medio de pago es inválido (por favor seleccionarlo de la lista). ","")
   )
)</f>
        <v>0</v>
      </c>
      <c r="ER206" s="46" t="b">
        <f>OR(AA206='Tablas '!$T$4,AA206='Tablas '!$T$7,AA206='Tablas '!$T$8,AA206='Tablas '!$T$11)</f>
        <v>0</v>
      </c>
      <c r="ES206" s="46" t="str">
        <f t="shared" ref="ES206:ES269" si="458">IF(AND($DS206,ER206),
   IF(AB206="","Debes escribir la entidad bancaria. ",""),
   ""
)</f>
        <v/>
      </c>
      <c r="ET206" s="46" t="str">
        <f t="shared" ref="ET206:ET269" si="459">IF(AND($DS206,ER206),
   IF(AC206="","Debes escribir el tipo de cuenta bancaria. ",
      IF(_xlfn.IFNA(VLOOKUP(AC206,TIPO_DE_CUENTA,1,FALSE),-1)=-1,"El tipo de cuenta bancaria es inválida (por favor seleccionarlo de la lista). ","")
   ),
   ""
)</f>
        <v/>
      </c>
      <c r="EU206" s="46" t="str">
        <f t="shared" ref="EU206:EU269" si="460">IF(AND($DS206,ER206),
   IF(AD206="","Debes escribir el número de cuenta bancaria. ",""),
   ""
)</f>
        <v/>
      </c>
      <c r="EV206" s="46" t="b">
        <f t="shared" ref="EV206:EV269" si="461">IF($DS206,
   IF(AE206="","Debes escribir el valor del sueldo básico. ",
      IF( ISERR(_xlfn.NUMBERVALUE(AE206)), "El valor del sueldo básico debe ser un número válido. ", "")
   )
)</f>
        <v>0</v>
      </c>
      <c r="EW206" s="46" t="b">
        <f t="shared" ref="EW206:EW269" si="462">IF($DS206,
   IF(AF206="","Debes escribir el número de días trabajados. ",
      IF( IFERROR(INT(AF206),1.1) &lt;&gt; IFERROR(_xlfn.NUMBERVALUE(AF206),1), "La cantidad de días trabajados debe ser un número entero. ", "")
   )
)</f>
        <v>0</v>
      </c>
      <c r="EX206" s="46" t="b">
        <f t="shared" ref="EX206:EX269" si="463">IF($DS206,
   IF(AG206="","Debes escribir el valor del sueldo trabajado. ",
      IF( ISERR(_xlfn.NUMBERVALUE(AG206)), "El valor del sueldo trabajado debe ser un número válido. ", "")
   )
)</f>
        <v>0</v>
      </c>
      <c r="EY206" s="46" t="b">
        <f t="shared" ref="EY206:EY269" si="464">IF($DS206,
   IF( AND(AH206&lt;&gt;"", ISERR(_xlfn.NUMBERVALUE(AH206))), "El valor del auxilio de transporte debe ser un número válido. ", "")
)</f>
        <v>0</v>
      </c>
      <c r="EZ206" s="46" t="b">
        <f t="shared" ref="EZ206:EZ269" si="465">IF($DS206,
   IF( AND(AI206&lt;&gt;"", ISERR(_xlfn.NUMBERVALUE(AI206))), "El valor de viáticos salariales debe ser un número válido. ", "")
)</f>
        <v>0</v>
      </c>
      <c r="FA206" s="46" t="b">
        <f t="shared" ref="FA206:FA269" si="466">IF($DS206,
   IF( AND(AJ206&lt;&gt;"", ISERR(_xlfn.NUMBERVALUE(AJ206))), "El valor de viáticos NO salariales debe ser un número válido. ", "")
)</f>
        <v>0</v>
      </c>
      <c r="FB206" s="46" t="b">
        <f t="shared" ref="FB206:FB269" si="467">CONCATENATE(AK206,AL206)&lt;&gt;""</f>
        <v>0</v>
      </c>
      <c r="FC206" s="46" t="str">
        <f t="shared" ref="FC206:FC269" si="468">IF(AND($DS206,FB206),
   IF(AK206="","Debes escribir el número de horas extras diurnas. ",
      IF( IFERROR(INT(AK206),1.1) &lt;&gt; IFERROR(_xlfn.NUMBERVALUE(AK206),1), "La cantidad de horas extras diurnas debe ser un número entero. ", "")
   ),
   ""
)</f>
        <v/>
      </c>
      <c r="FD206" s="46" t="str">
        <f t="shared" ref="FD206:FD269" si="469">IF(AND($DS206,FB206),
   IF(AL206="","Debes escribir el valor de las horas extras diurnas. ",
      IF( ISERR(_xlfn.NUMBERVALUE(AL206)), "El valor de las horas extras duirnas debe ser un número válido. ", "")
   ),
   ""
)</f>
        <v/>
      </c>
      <c r="FE206" s="46" t="b">
        <f t="shared" ref="FE206:FE269" si="470">CONCATENATE(AM206,AN206)&lt;&gt;""</f>
        <v>0</v>
      </c>
      <c r="FF206" s="46" t="str">
        <f t="shared" ref="FF206:FF269" si="471">IF(AND($DS206,FE206),
   IF(AM206="","Debes escribir el número de horas extras nocturnas. ",
      IF( IFERROR(INT(AM206),1.1) &lt;&gt; IFERROR(_xlfn.NUMBERVALUE(AM206),1), "La cantidad de horas extras nocturnas debe ser un número entero. ", "")
   ),
   ""
)</f>
        <v/>
      </c>
      <c r="FG206" s="46" t="str">
        <f t="shared" ref="FG206:FG269" si="472">IF(AND($DS206,FE206),
   IF(AN206="","Debes escribir el valor de las horas extras nocturnas. ",
      IF( ISERR(_xlfn.NUMBERVALUE(AN206)), "El valor de las horas extras nocturnas debe ser un número válido. ", "")
   ),
   ""
)</f>
        <v/>
      </c>
      <c r="FH206" s="46" t="b">
        <f t="shared" ref="FH206:FH269" si="473">CONCATENATE(AO206,AP206)&lt;&gt;""</f>
        <v>0</v>
      </c>
      <c r="FI206" s="46" t="str">
        <f t="shared" ref="FI206:FI269" si="474">IF(AND($DS206,FH206),
   IF(AO206="","Debes escribir el número de horas extras diurnas dominicales y festivas. ",
      IF( IFERROR(INT(AO206),1.1) &lt;&gt; IFERROR(_xlfn.NUMBERVALUE(AO206),1), "La cantidad de horas extras diurnas dominicales y festivas debe ser un número entero. ", "")
   ),
   ""
)</f>
        <v/>
      </c>
      <c r="FJ206" s="46" t="str">
        <f t="shared" ref="FJ206:FJ269" si="475">IF(AND($DS206,FH206),
   IF(AP206="","Debes escribir el valor de las horas extras diurnas dominicales y festivas. ",
      IF( ISERR(_xlfn.NUMBERVALUE(AP206)), "El valor de las horas extras diurnas dominicales y festivas debe ser un número válido. ", "")
   ),
   ""
)</f>
        <v/>
      </c>
      <c r="FK206" s="46" t="b">
        <f t="shared" ref="FK206:FK269" si="476">CONCATENATE(AQ206,AR206)&lt;&gt;""</f>
        <v>0</v>
      </c>
      <c r="FL206" s="46" t="str">
        <f t="shared" ref="FL206:FL269" si="477">IF(AND($DS206,FK206),
   IF(AQ206="","Debes escribir el número de horas extras nocturnas dominicales y festivas. ",
      IF( IFERROR(INT(AQ206),1.1) &lt;&gt; IFERROR(_xlfn.NUMBERVALUE(AQ206),1), "La cantidad de horas extras nocturnas dominicales y festivas debe ser un número entero. ", "")
   ),
   ""
)</f>
        <v/>
      </c>
      <c r="FM206" s="46" t="str">
        <f t="shared" ref="FM206:FM269" si="478">IF(AND($DS206,FK206),
   IF(AR206="","Debes escribir el valor de las horas extras nocturnas dominicales y festivas. ",
      IF( ISERR(_xlfn.NUMBERVALUE(AR206)), "El valor de las horas extras nocturnas dominicales y festivas debe ser un número válido. ", "")
   ),
   ""
)</f>
        <v/>
      </c>
      <c r="FN206" s="46" t="b">
        <f t="shared" ref="FN206:FN269" si="479">CONCATENATE(AS206,AT206)&lt;&gt;""</f>
        <v>0</v>
      </c>
      <c r="FO206" s="46" t="str">
        <f t="shared" ref="FO206:FO269" si="480">IF(AND($DS206,FN206),
   IF(AS206="","Debes escribir el número de horas recargo nocturno. ",
      IF( IFERROR(INT(AS206),1.1) &lt;&gt; IFERROR(_xlfn.NUMBERVALUE(AS206),1), "La cantidad de horas recargo nocturno debe ser un número entero. ", "")
   ),
   ""
)</f>
        <v/>
      </c>
      <c r="FP206" s="46" t="str">
        <f t="shared" ref="FP206:FP269" si="481">IF(AND($DS206,FN206),
   IF(AT206="","Debes escribir el valor de las horas recargo nocturno. ",
      IF( ISERR(_xlfn.NUMBERVALUE(AT206)), "El valor de las horas recargo nocturno debe ser un número válido. ", "")
   ),
   ""
)</f>
        <v/>
      </c>
      <c r="FQ206" s="46" t="b">
        <f t="shared" ref="FQ206:FQ269" si="482">CONCATENATE(AU206,AV206)&lt;&gt;""</f>
        <v>0</v>
      </c>
      <c r="FR206" s="46" t="str">
        <f t="shared" ref="FR206:FR269" si="483">IF(AND($DS206,FQ206),
   IF(AU206="","Debes escribir el número de horas recargo diurno dominical y festivo. ",
      IF( IFERROR(INT(AU206),1.1) &lt;&gt; IFERROR(_xlfn.NUMBERVALUE(AU206),1), "La cantidad de horas recargo diurno dominical y festivo debe ser un número entero. ", "")
   ),
   ""
)</f>
        <v/>
      </c>
      <c r="FS206" s="46" t="str">
        <f t="shared" ref="FS206:FS269" si="484">IF(AND($DS206,FQ206),
   IF(AV206="","Debes escribir el valor de las horas recargo diurno dominical y festivo. ",
      IF( ISERR(_xlfn.NUMBERVALUE(AV206)), "El valor de las horas recargo diurno dominical y festivo debe ser un número válido. ", "")
   ),
   ""
)</f>
        <v/>
      </c>
      <c r="FT206" s="46" t="b">
        <f t="shared" ref="FT206:FT269" si="485">CONCATENATE(AW206,AX206)&lt;&gt;""</f>
        <v>0</v>
      </c>
      <c r="FU206" s="46" t="str">
        <f t="shared" ref="FU206:FU269" si="486">IF(AND($DS206,FT206),
   IF(AW206="","Debes escribir el número de horas recargo nocturno dominical y festivo. ",
      IF( IFERROR(INT(AW206),1.1) &lt;&gt; IFERROR(_xlfn.NUMBERVALUE(AW206),1), "La cantidad de horas recargo nocturno dominical y festivo debe ser un número entero. ", "")
   ),
   ""
)</f>
        <v/>
      </c>
      <c r="FV206" s="46" t="str">
        <f t="shared" ref="FV206:FV269" si="487">IF(AND($DS206,FT206),
   IF(AX206="","Debes escribir el valor de las horas recargo nocturno dominical y festivo. ",
      IF( ISERR(_xlfn.NUMBERVALUE(AX206)), "El valor de las horas recargo nocturno dominical y festivo debe ser un número válido. ", "")
   ),
   ""
)</f>
        <v/>
      </c>
      <c r="FW206" s="46" t="b">
        <f t="shared" ref="FW206:FW269" si="488">CONCATENATE(AY206,AZ206)&lt;&gt;""</f>
        <v>0</v>
      </c>
      <c r="FX206" s="46" t="str">
        <f t="shared" ref="FX206:FX269" si="489">IF(AND($DS206,FW206),
   IF(AY206="","Debes escribir el número de días de vacaciones comunes. ",
      IF( IFERROR(INT(AY206),1.1) &lt;&gt; IFERROR(_xlfn.NUMBERVALUE(AY206),1), "La cantidad de días de vacaciones comunes debe ser un número entero. ", "")
   ),
   ""
)</f>
        <v/>
      </c>
      <c r="FY206" s="46" t="str">
        <f t="shared" ref="FY206:FY269" si="490">IF(AND($DS206,FW206),
   IF(AZ206="","Debes escribir el valor de las vacaciones comunes. ",
      IF( ISERR(_xlfn.NUMBERVALUE(AZ206)), "El valor de las vacaciones comunes debe ser un número válido. ", "")
   ),
   ""
)</f>
        <v/>
      </c>
      <c r="FZ206" s="46" t="b">
        <f t="shared" ref="FZ206:FZ269" si="491">CONCATENATE(BA206,BB206)&lt;&gt;""</f>
        <v>0</v>
      </c>
      <c r="GA206" s="46" t="str">
        <f t="shared" ref="GA206:GA269" si="492">IF(AND($DS206,FZ206),
   IF(BA206="","Debes escribir el número de días de vacaciones compensadas. ",
      IF( IFERROR(INT(BA206),1.1) &lt;&gt; IFERROR(_xlfn.NUMBERVALUE(BA206),1), "La cantidad de días de vacaciones compensadas debe ser un número entero. ", "")
   ),
   ""
)</f>
        <v/>
      </c>
      <c r="GB206" s="46" t="str">
        <f t="shared" ref="GB206:GB269" si="493">IF(AND($DS206,FZ206),
   IF(BB206="","Debes escribir el valor de las vacaciones compensadas. ",
      IF( ISERR(_xlfn.NUMBERVALUE(BB206)), "El valor de las vacaciones compensadas debe ser un número válido. ", "")
   ),
   ""
)</f>
        <v/>
      </c>
      <c r="GC206" s="46" t="b">
        <f t="shared" ref="GC206:GC269" si="494">CONCATENATE(BC206,BD206)&lt;&gt;""</f>
        <v>0</v>
      </c>
      <c r="GD206" s="46" t="str">
        <f t="shared" ref="GD206:GD269" si="495">IF(AND($DS206,GC206),
   IF(BC206="","Debes escribir el número de días de prima salarial. ",
      IF( IFERROR(INT(BC206),1.1) &lt;&gt; IFERROR(_xlfn.NUMBERVALUE(BC206),1), "La cantidad de días de prima salarial debe ser un número entero. ", "")
   ),
   ""
)</f>
        <v/>
      </c>
      <c r="GE206" s="46" t="str">
        <f t="shared" ref="GE206:GE269" si="496">IF(AND($DS206,GC206),
   IF(BD206="","Debes escribir el valor de los días de prima salarial. ",
      IF( ISERR(_xlfn.NUMBERVALUE(BD206)), "El valor de los días de prima salarial debe ser un número válido. ", "")
   ),
   ""
)</f>
        <v/>
      </c>
      <c r="GF206" s="46" t="b">
        <f t="shared" ref="GF206:GF269" si="497">IF($DS206,
   IF( AND(BE206&lt;&gt;"", ISERR(_xlfn.NUMBERVALUE(BE206))), "El valor de la prima NO saliarial debe ser un número válido. ", "")
)</f>
        <v>0</v>
      </c>
      <c r="GG206" s="46" t="b">
        <f t="shared" ref="GG206:GG269" si="498">CONCATENATE(BF206,BG206,BH206)&lt;&gt;""</f>
        <v>0</v>
      </c>
      <c r="GH206" s="46" t="str">
        <f t="shared" ref="GH206:GH269" si="499">IF(AND($DS206,GG206),
   IF(BF206="","Debes escribir el valor de las cesantías. ",
      IF( ISERR(_xlfn.NUMBERVALUE(BF206)), "El valor de las cesantías debe ser un número válido. ", "")
   ),
   ""
)</f>
        <v/>
      </c>
      <c r="GI206" s="46" t="str">
        <f t="shared" ref="GI206:GI269" si="500">IF(AND($DS206,GG206),
   IF(BG206="","Debes escribir el % de cesantías. ",
      IF( ISERR(_xlfn.NUMBERVALUE(BG206)), "El % de cesantías debe ser un número válido. ", "")
   ),
   ""
)</f>
        <v/>
      </c>
      <c r="GJ206" s="46" t="str">
        <f t="shared" ref="GJ206:GJ269" si="501">IF(AND($DS206,GG206),
   IF(BH206="","Debes escribir el valor de intereses de cesantías. ",
      IF( ISERR(_xlfn.NUMBERVALUE(BH206)), "El valor de intereses de cesantías debe ser un número válido. ", "")
   ),
   ""
)</f>
        <v/>
      </c>
      <c r="GK206" s="46" t="b">
        <f t="shared" ref="GK206:GK269" si="502">CONCATENATE(BI206,BJ206,BK206)&lt;&gt;""</f>
        <v>0</v>
      </c>
      <c r="GL206" s="46" t="str">
        <f t="shared" ref="GL206:GL269" si="503">IF(AND($DS206,GK206),
   IF(BI206="","Debes escribir el número de días de incapacidad. ",
      IF( IFERROR(INT(BI206),1.1) &lt;&gt; IFERROR(_xlfn.NUMBERVALUE(BI206),1), "La cantidad de días de incapacidad debe ser un número entero. ", "")
   ),
   ""
)</f>
        <v/>
      </c>
      <c r="GM206" s="46" t="str">
        <f t="shared" ref="GM206:GM269" si="504">IF(AND($DS206,GK206),
   IF(BJ206="","Debes escribir el tipo de incapacidad. ",
      IF(_xlfn.IFNA(VLOOKUP(BJ206,TIPO_DE_INCAPACIDAD,1,FALSE),-1)=-1,"El tipo de incapacidad es inválida (por favor seleccionarlo de la lista). ","")
   ),
   ""
)</f>
        <v/>
      </c>
      <c r="GN206" s="46" t="str">
        <f t="shared" ref="GN206:GN269" si="505">IF(AND($DS206,GK206),
   IF(BK206="","Debes escribir el valor de la incapacidad. ",
      IF( ISERR(_xlfn.NUMBERVALUE(BK206)), "El valor de la incapacidad debe ser un número válido. ", "")
   ),
   ""
)</f>
        <v/>
      </c>
      <c r="GO206" s="46" t="b">
        <f t="shared" ref="GO206:GO269" si="506">CONCATENATE(BL206,BM206)&lt;&gt;""</f>
        <v>0</v>
      </c>
      <c r="GP206" s="46" t="str">
        <f t="shared" ref="GP206:GP269" si="507">IF(AND($DS206,GO206),
   IF(BL206="","Debes escribir el número de días de licencia de maternidad o paternidad. ",
      IF( IFERROR(INT(BL206),1.1) &lt;&gt; IFERROR(_xlfn.NUMBERVALUE(BL206),1), "La cantidad de días de licencia de maternidad o paternidad debe ser un número entero. ", "")
   ),
   ""
)</f>
        <v/>
      </c>
      <c r="GQ206" s="46" t="str">
        <f t="shared" ref="GQ206:GQ269" si="508">IF(AND($DS206,GO206),
   IF(BM206="","Debes escribir el valor de la licencia de maternidad o paternidad. ",
      IF( ISERR(_xlfn.NUMBERVALUE(BM206)), "El valor de la licencia de maternidad o paternidad debe ser un número válido. ", "")
   ),
   ""
)</f>
        <v/>
      </c>
      <c r="GR206" s="46" t="b">
        <f t="shared" ref="GR206:GR269" si="509">CONCATENATE(BN206,BO206)&lt;&gt;""</f>
        <v>0</v>
      </c>
      <c r="GS206" s="46" t="str">
        <f t="shared" ref="GS206:GS269" si="510">IF(AND($DS206,GR206),
   IF(BN206="","Debes escribir el número de días de licencia remunerada. ",
      IF( IFERROR(INT(BN206),1.1) &lt;&gt; IFERROR(_xlfn.NUMBERVALUE(BN206),1), "La cantidad de días de licencia remunerada debe ser un número entero. ", "")
   ),
   ""
)</f>
        <v/>
      </c>
      <c r="GT206" s="46" t="str">
        <f t="shared" ref="GT206:GT269" si="511">IF(AND($DS206,GR206),
   IF(BO206="","Debes escribir el valor de la licencia remunerada. ",
      IF( ISERR(_xlfn.NUMBERVALUE(BO206)), "El valor de la licencia remunerada debe ser un número válido. ", "")
   ),
   ""
)</f>
        <v/>
      </c>
      <c r="GU206" s="46" t="b">
        <f t="shared" ref="GU206:GU269" si="512">IF($DS206,
   IF( AND(BP206&lt;&gt;"", ISERR(_xlfn.NUMBERVALUE(BP206))), "El valor de la licencia NO remunerada debe ser un número válido. ", "")
)</f>
        <v>0</v>
      </c>
      <c r="GV206" s="46" t="b">
        <f t="shared" ref="GV206:GV269" si="513">IF($DS206,
   IF( AND(BQ206&lt;&gt;"", ISERR(_xlfn.NUMBERVALUE(BQ206))), "El valor de auxilios salariales debe ser un número válido. ", "")
)</f>
        <v>0</v>
      </c>
      <c r="GW206" s="46" t="b">
        <f t="shared" ref="GW206:GW269" si="514">IF($DS206,
   IF( AND(BR206&lt;&gt;"", ISERR(_xlfn.NUMBERVALUE(BR206))), "El valor de auxilios NO salariales debe ser un número válido. ", "")
)</f>
        <v>0</v>
      </c>
      <c r="GX206" s="46" t="b">
        <f t="shared" ref="GX206:GX269" si="515">IF($DS206,
   IF( AND(BS206&lt;&gt;"", ISERR(_xlfn.NUMBERVALUE(BS206))), "El valor de bonos salariales debe ser un número válido. ", "")
)</f>
        <v>0</v>
      </c>
      <c r="GY206" s="46" t="b">
        <f t="shared" ref="GY206:GY269" si="516">IF($DS206,
   IF( AND(BT206&lt;&gt;"", ISERR(_xlfn.NUMBERVALUE(BT206))), "El valor de bonos NO salariales debe ser un número válido. ", "")
)</f>
        <v>0</v>
      </c>
      <c r="GZ206" s="46" t="b">
        <f t="shared" ref="GZ206:GZ269" si="517">IF($DS206,
   IF( AND(BU206&lt;&gt;"", ISERR(_xlfn.NUMBERVALUE(BU206))), "El valor de bonos salariales de alimentación debe ser un número válido. ", "")
)</f>
        <v>0</v>
      </c>
      <c r="HA206" s="46" t="b">
        <f t="shared" ref="HA206:HA269" si="518">IF($DS206,
   IF( AND(BV206&lt;&gt;"", ISERR(_xlfn.NUMBERVALUE(BV206))), "El valor de bonos NO salariales de alimentación debe ser un número válido. ", "")
)</f>
        <v>0</v>
      </c>
      <c r="HB206" s="46" t="b">
        <f t="shared" ref="HB206:HB269" si="519">IF($DS206,
   IF( AND(BW206&lt;&gt;"", ISERR(_xlfn.NUMBERVALUE(BW206))), "El valor de bonificaciones salariales debe ser un número válido. ", "")
)</f>
        <v>0</v>
      </c>
      <c r="HC206" s="46" t="b">
        <f t="shared" ref="HC206:HC269" si="520">IF($DS206,
   IF( AND(BX206&lt;&gt;"", ISERR(_xlfn.NUMBERVALUE(BX206))), "El valor de bonificaciones NO salariales debe ser un número válido. ", "")
)</f>
        <v>0</v>
      </c>
      <c r="HD206" s="46" t="b">
        <f t="shared" ref="HD206:HD269" si="521">IF($DS206,
   IF( AND(BY206&lt;&gt;"", ISERR(_xlfn.NUMBERVALUE(BY206))), "El valor de compensaciones ordinarias debe ser un número válido. ", "")
)</f>
        <v>0</v>
      </c>
      <c r="HE206" s="46" t="b">
        <f t="shared" ref="HE206:HE269" si="522">IF($DS206,
   IF( AND(BZ206&lt;&gt;"", ISERR(_xlfn.NUMBERVALUE(BZ206))), "El valor de compensaciones extraordinarias debe ser un número válido. ", "")
)</f>
        <v>0</v>
      </c>
      <c r="HF206" s="46" t="b">
        <f t="shared" ref="HF206:HF269" si="523">IF($DS206,
   IF( AND(CA206&lt;&gt;"", ISERR(_xlfn.NUMBERVALUE(CA206))), "El valor de comisiones debe ser un número válido. ", "")
)</f>
        <v>0</v>
      </c>
      <c r="HG206" s="46" t="b">
        <f t="shared" ref="HG206:HG269" si="524">IF($DS206,
   IF( AND(CB206&lt;&gt;"", ISERR(_xlfn.NUMBERVALUE(CB206))), "El valor de ausencia por huega debe ser un número válido. ", "")
)</f>
        <v>0</v>
      </c>
      <c r="HH206" s="46" t="b">
        <f t="shared" ref="HH206:HH269" si="525">IF($DS206,
   IF( AND(CC206&lt;&gt;"", ISERR(_xlfn.NUMBERVALUE(CC206))), "El valor de anticipos debe ser un número válido. ", "")
)</f>
        <v>0</v>
      </c>
      <c r="HI206" s="46" t="b">
        <f t="shared" ref="HI206:HI269" si="526">IF($DS206,
   IF( AND(CD206&lt;&gt;"", ISERR(_xlfn.NUMBERVALUE(CD206))), "El valor de pagos a terceros debe ser un número válido. ", "")
)</f>
        <v>0</v>
      </c>
      <c r="HJ206" s="46" t="b">
        <f t="shared" ref="HJ206:HJ269" si="527">IF($DS206,
   IF( AND(CE206&lt;&gt;"", ISERR(_xlfn.NUMBERVALUE(CE206))), "El valor de dotación debe ser un número válido. ", "")
)</f>
        <v>0</v>
      </c>
      <c r="HK206" s="46" t="b">
        <f t="shared" ref="HK206:HK269" si="528">IF($DS206,
   IF( AND(CF206&lt;&gt;"", ISERR(_xlfn.NUMBERVALUE(CF206))), "El valor de apoyo sostenibilidad debe ser un número válido. ", "")
)</f>
        <v>0</v>
      </c>
      <c r="HL206" s="46" t="b">
        <f t="shared" ref="HL206:HL269" si="529">IF($DS206,
   IF( AND(CG206&lt;&gt;"", ISERR(_xlfn.NUMBERVALUE(CG206))), "El valor de teletrabajo debe ser un número válido. ", "")
)</f>
        <v>0</v>
      </c>
      <c r="HM206" s="46" t="b">
        <f t="shared" ref="HM206:HM269" si="530">IF($DS206,
   IF( AND(CH206&lt;&gt;"", ISERR(_xlfn.NUMBERVALUE(CH206))), "El valor de bonificación de retiro debe ser un número válido. ", "")
)</f>
        <v>0</v>
      </c>
      <c r="HN206" s="46" t="b">
        <f t="shared" ref="HN206:HN269" si="531">IF($DS206,
   IF( AND(CI206&lt;&gt;"", ISERR(_xlfn.NUMBERVALUE(CI206))), "El valor de indemnización de retiro debe ser un número válido. ", "")
)</f>
        <v>0</v>
      </c>
      <c r="HO206" s="46" t="b">
        <f t="shared" ref="HO206:HO269" si="532">IF($DS206,
   IF( AND(CJ206&lt;&gt;"", ISERR(_xlfn.NUMBERVALUE(CJ206))), "El valor de reintegros debe ser un número válido. ", "")
)</f>
        <v>0</v>
      </c>
      <c r="HP206" s="46" t="b">
        <f t="shared" ref="HP206:HP269" si="533">CONCATENATE(CK206,CL206,CM206)&lt;&gt;""</f>
        <v>0</v>
      </c>
      <c r="HQ206" s="46" t="str">
        <f t="shared" ref="HQ206:HQ269" si="534">IF(AND($DS206,HP206),
   IF(CK206="","Debes escribir la descripción de otro concepto no categorizado. ",""),
   ""
)</f>
        <v/>
      </c>
      <c r="HR206" s="46" t="str">
        <f t="shared" ref="HR206:HR269" si="535">IF(AND($DS206,HP206),
   IF(CONCATENATE(CL206,CM206)="","Debes escribir al menos un valor de concepto no categorizado (salarial o no salarial). ",
      IF(ISERR(_xlfn.NUMBERVALUE(CL206)),"El valor salarial concepto no categorizado debe ser un número válido. ","")
   ),
   ""
)</f>
        <v/>
      </c>
      <c r="HS206" s="46" t="str">
        <f t="shared" ref="HS206:HS269" si="536">IF(AND($DS206,HP206),
   IF(CONCATENATE(CL206,CM206)="","Debes escribir al menos un valor de concepto no categorizado (salarial o no salarial). ",
      IF(ISERR(_xlfn.NUMBERVALUE(CM206)),"El valor NO salarial concepto no categorizado debe ser un número válido. ","")
   ),
   ""
)</f>
        <v/>
      </c>
      <c r="HT206" s="46" t="b">
        <f t="shared" ref="HT206:HT269" si="537">IF($DS206,
   IF(CN206="","Debes escribir el porcentaje del aporte a salud. ",
      IF( ISERR(_xlfn.NUMBERVALUE(CN206)), "El valor del porcentaje del aporte a salud debe ser un número válido. ", "")
   )
)</f>
        <v>0</v>
      </c>
      <c r="HU206" s="46" t="b">
        <f t="shared" ref="HU206:HU269" si="538">IF($DS206,
   IF(CO206="","Debes escribir el valor del aporte a salud. ",
      IF( ISERR(_xlfn.NUMBERVALUE(CO206)), "El valor del aporte a salud debe ser un número válido. ", "")
   )
)</f>
        <v>0</v>
      </c>
      <c r="HV206" s="46" t="b">
        <f t="shared" ref="HV206:HV269" si="539">IF($DS206,
   IF( AND(CP206&lt;&gt;"", ISERR(_xlfn.NUMBERVALUE(CP206))), "El valor plan complementario debe ser un número válido. ", "")
)</f>
        <v>0</v>
      </c>
      <c r="HW206" s="46" t="b">
        <f t="shared" ref="HW206:HW269" si="540">IF($DS206,
   IF(CQ206="","Debes escribir el porcentaje del aporte a pensión. ",
      IF( ISERR(_xlfn.NUMBERVALUE(CQ206)), "El valor del porcentaje del aporte a pensión debe ser un número válido. ", "")
   )
)</f>
        <v>0</v>
      </c>
      <c r="HX206" s="46" t="b">
        <f t="shared" ref="HX206:HX269" si="541">IF($DS206,
   IF(CR206="","Debes escribir el valor del aporte a pensión. ",
      IF( ISERR(_xlfn.NUMBERVALUE(CR206)), "El valor del aporte a salud debe ser un número válido. ", "")
   )
)</f>
        <v>0</v>
      </c>
      <c r="HY206" s="46" t="b">
        <f t="shared" ref="HY206:HY269" si="542">IF($DS206,
   IF( AND(CS206&lt;&gt;"", ISERR(_xlfn.NUMBERVALUE(CS206))), "El valor pensión voluntaria debe ser un número válido. ", "")
)</f>
        <v>0</v>
      </c>
      <c r="HZ206" s="46" t="b">
        <f t="shared" ref="HZ206:HZ269" si="543">CONCATENATE(CT206,CU206,CV206,CW206)&lt;&gt;""</f>
        <v>0</v>
      </c>
      <c r="IA206" s="46" t="str">
        <f t="shared" ref="IA206:IA269" si="544">IF(AND($DS206,HZ206),
   IF(CT206="","Debes escribir el % del fondo de seguridad pensional. ",
      IF( ISERR(_xlfn.NUMBERVALUE(CT206)), "El % del fondo de seguridad debe ser un número válido. ", "")
   ),
   ""
)</f>
        <v/>
      </c>
      <c r="IB206" s="46" t="str">
        <f t="shared" ref="IB206:IB269" si="545">IF(AND($DS206,HZ206),
   IF(CU206="","Debes escribir el valor del aporte al fondo de solidaridad pensional. ",
      IF( ISERR(_xlfn.NUMBERVALUE(CU206)), "El valor del aporte al fondo de solidaridad pensional debe ser un número válido. ", "")
   ),
   ""
)</f>
        <v/>
      </c>
      <c r="IC206" s="46" t="str">
        <f t="shared" ref="IC206:IC269" si="546">IF(AND($DS206,HZ206),
   IF(CV206="","Debes escribir el % del fondo de subsistencia. ",
      IF( ISERR(_xlfn.NUMBERVALUE(CV206)), "El % del fondo de subsistencia debe ser un número válido. ", "")
   ),
   ""
)</f>
        <v/>
      </c>
      <c r="ID206" s="46" t="str">
        <f t="shared" ref="ID206:ID269" si="547">IF(AND($DS206,HZ206),
   IF(CW206="","Debes escribir el valor del fondo de subsistencia. ",
      IF( ISERR(_xlfn.NUMBERVALUE(CW206)), "El valor del fondo de subsistencia debe ser un número válido. ", "")
   ),
   ""
)</f>
        <v/>
      </c>
      <c r="IE206" s="46" t="b">
        <f t="shared" ref="IE206:IE269" si="548">CONCATENATE(CX206,CY206)&lt;&gt;""</f>
        <v>0</v>
      </c>
      <c r="IF206" s="46" t="str">
        <f t="shared" ref="IF206:IF269" si="549">IF(AND($DS206,IE206),
   IF(CX206="","Debes escribir el % de sindicato. ",
      IF( ISERR(_xlfn.NUMBERVALUE(CX206)), "El % de sindicato debe ser un número válido. ", "")
   ),
   ""
)</f>
        <v/>
      </c>
      <c r="IG206" s="46" t="str">
        <f t="shared" ref="IG206:IG269" si="550">IF(AND($DS206,IE206),
   IF(CY206="","Debes escribir el valor del sindicato. ",
      IF( ISERR(_xlfn.NUMBERVALUE(CY206)), "El valor del sindicato debe ser un número válido. ", "")
   ),
   ""
)</f>
        <v/>
      </c>
      <c r="IH206" s="46" t="b">
        <f t="shared" ref="IH206:IH269" si="551">IF($DS206,
   IF( AND(CZ206&lt;&gt;"", ISERR(_xlfn.NUMBERVALUE(CZ206))), "El valor de sanción pública debe ser un número válido. ", "")
)</f>
        <v>0</v>
      </c>
      <c r="II206" s="46" t="b">
        <f t="shared" ref="II206:II269" si="552">IF($DS206,
   IF( AND(DA206&lt;&gt;"", ISERR(_xlfn.NUMBERVALUE(DA206))), "El valor de sanción privada debe ser un número válido. ", "")
)</f>
        <v>0</v>
      </c>
      <c r="IJ206" s="46" t="b">
        <f t="shared" ref="IJ206:IJ269" si="553">CONCATENATE(DB206,DC206)&lt;&gt;""</f>
        <v>0</v>
      </c>
      <c r="IK206" s="46" t="str">
        <f t="shared" ref="IK206:IK269" si="554">IF(AND($DS206,IJ206),
   IF(DB206="","Debes escribir la descripción de libranza. ",""),
   ""
)</f>
        <v/>
      </c>
      <c r="IL206" s="46" t="str">
        <f t="shared" ref="IL206:IL269" si="555">IF(AND($DS206,IJ206),
   IF(DC206="","Debes escribir la cuota libranza. ",
      IF(ISERR(_xlfn.NUMBERVALUE(DC206)),"El valor de la cuota libranza debe ser un número válido. ","")
   ),
   ""
)</f>
        <v/>
      </c>
      <c r="IM206" s="46" t="b">
        <f t="shared" ref="IM206:IM269" si="556">IF($DS206,
   IF( AND(DD206&lt;&gt;"", ISERR(_xlfn.NUMBERVALUE(DD206))), "El valor de pagos a terceros debe ser un número válido. ", "")
)</f>
        <v>0</v>
      </c>
      <c r="IN206" s="46" t="b">
        <f t="shared" ref="IN206:IN269" si="557">IF($DS206,
   IF( AND(DE206&lt;&gt;"", ISERR(_xlfn.NUMBERVALUE(DE206))), "El valor de anticipos debe ser un número válido. ", "")
)</f>
        <v>0</v>
      </c>
      <c r="IO206" s="46" t="b">
        <f t="shared" ref="IO206:IO269" si="558">IF($DS206,
   IF( AND(DF206&lt;&gt;"", ISERR(_xlfn.NUMBERVALUE(DF206))), "El valor de AFC debe ser un número válido. ", "")
)</f>
        <v>0</v>
      </c>
      <c r="IP206" s="46" t="b">
        <f t="shared" ref="IP206:IP269" si="559">IF($DS206,
   IF( AND(DG206&lt;&gt;"", ISERR(_xlfn.NUMBERVALUE(DG206))), "El valor de rete-fuente debe ser un número válido. ", "")
)</f>
        <v>0</v>
      </c>
      <c r="IQ206" s="46" t="b">
        <f t="shared" ref="IQ206:IQ269" si="560">IF($DS206,
   IF( AND(DH206&lt;&gt;"", ISERR(_xlfn.NUMBERVALUE(DH206))), "El valor de cooperativa de trabajo debe ser un número válido. ", "")
)</f>
        <v>0</v>
      </c>
      <c r="IR206" s="46" t="b">
        <f t="shared" ref="IR206:IR269" si="561">IF($DS206,
   IF( AND(DI206&lt;&gt;"", ISERR(_xlfn.NUMBERVALUE(DI206))), "El valor de embargo fiscal debe ser un número válido. ", "")
)</f>
        <v>0</v>
      </c>
      <c r="IS206" s="46" t="b">
        <f t="shared" ref="IS206:IS269" si="562">IF($DS206,
   IF( AND(DJ206&lt;&gt;"", ISERR(_xlfn.NUMBERVALUE(DJ206))), "El valor de educación debe ser un número válido. ", "")
)</f>
        <v>0</v>
      </c>
      <c r="IT206" s="46" t="b">
        <f t="shared" ref="IT206:IT269" si="563">IF($DS206,
   IF( AND(DK206&lt;&gt;"", ISERR(_xlfn.NUMBERVALUE(DK206))), "El valor de reintegro debe ser un número válido. ", "")
)</f>
        <v>0</v>
      </c>
      <c r="IU206" s="46" t="b">
        <f t="shared" ref="IU206:IU269" si="564">IF($DS206,
   IF( AND(DL206&lt;&gt;"", ISERR(_xlfn.NUMBERVALUE(DL206))), "El valor de deuda debe ser un número válido. ", "")
)</f>
        <v>0</v>
      </c>
      <c r="IV206" s="46" t="b">
        <f t="shared" ref="IV206:IV269" si="565">IF($DS206,
   IF( AND(DM206&lt;&gt;"", ISERR(_xlfn.NUMBERVALUE(DM206))), "El valor de otras deducciones debe ser un número válido. ", "")
)</f>
        <v>0</v>
      </c>
      <c r="IW206" s="46" t="b">
        <f t="shared" ref="IW206:IW269" si="566">IF($DS206,
   IF(DN206="","Debes escribir el valor de los devengos totales. ",
      IF( ISERR(_xlfn.NUMBERVALUE(DN206)), "El valor de los devengos totales debe ser un número válido. ", "")
   )
)</f>
        <v>0</v>
      </c>
      <c r="IX206" s="46" t="b">
        <f t="shared" ref="IX206:IX269" si="567">IF($DS206,
   IF(DO206="","Debes escribir el valor de las deducciones totales. ",
      IF( ISERR(_xlfn.NUMBERVALUE(DO206)), "El valor de las deducciones totales debe ser un número válido. ", "")
   )
)</f>
        <v>0</v>
      </c>
      <c r="IY206" s="46" t="b">
        <f t="shared" ref="IY206:IY269" si="568">IF($DS206,
   IF(DP206="","Debes escribir el valor del salario total. ",
      IF( ISERR(_xlfn.NUMBERVALUE(DP206)), "El valor del salario total debe ser un número válido. ", "")
   )
)</f>
        <v>0</v>
      </c>
    </row>
    <row r="207" spans="2:259" x14ac:dyDescent="0.3">
      <c r="B207" s="48">
        <v>195</v>
      </c>
      <c r="C207" s="61" t="str">
        <f t="shared" si="434"/>
        <v/>
      </c>
      <c r="D207" s="53"/>
      <c r="E207" s="52"/>
      <c r="F207" s="112"/>
      <c r="G207" s="52"/>
      <c r="H207" s="53"/>
      <c r="I207" s="52"/>
      <c r="J207" s="52"/>
      <c r="K207" s="53"/>
      <c r="L207" s="55"/>
      <c r="M207" s="108"/>
      <c r="N207" s="56"/>
      <c r="O207" s="52"/>
      <c r="P207" s="52"/>
      <c r="Q207" s="52"/>
      <c r="R207" s="52"/>
      <c r="S207" s="52"/>
      <c r="T207" s="53"/>
      <c r="U207" s="52"/>
      <c r="V207" s="52"/>
      <c r="W207" s="55"/>
      <c r="X207" s="55"/>
      <c r="Y207" s="52"/>
      <c r="Z207" s="55"/>
      <c r="AA207" s="52"/>
      <c r="AB207" s="53"/>
      <c r="AC207" s="53"/>
      <c r="AD207" s="53"/>
      <c r="AE207" s="57"/>
      <c r="AF207" s="113"/>
      <c r="AG207" s="57"/>
      <c r="AH207" s="58"/>
      <c r="AI207" s="58"/>
      <c r="AJ207" s="58"/>
      <c r="AK207" s="114"/>
      <c r="AL207" s="58"/>
      <c r="AM207" s="114"/>
      <c r="AN207" s="58"/>
      <c r="AO207" s="114"/>
      <c r="AP207" s="58"/>
      <c r="AQ207" s="114"/>
      <c r="AR207" s="58"/>
      <c r="AS207" s="114"/>
      <c r="AT207" s="58"/>
      <c r="AU207" s="114"/>
      <c r="AV207" s="58"/>
      <c r="AW207" s="114"/>
      <c r="AX207" s="58"/>
      <c r="AY207" s="114"/>
      <c r="AZ207" s="58"/>
      <c r="BA207" s="114"/>
      <c r="BB207" s="58"/>
      <c r="BC207" s="114"/>
      <c r="BD207" s="58"/>
      <c r="BE207" s="58"/>
      <c r="BF207" s="58"/>
      <c r="BG207" s="59"/>
      <c r="BH207" s="58"/>
      <c r="BI207" s="114"/>
      <c r="BJ207" s="53"/>
      <c r="BK207" s="58"/>
      <c r="BL207" s="114"/>
      <c r="BM207" s="58"/>
      <c r="BN207" s="114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3"/>
      <c r="CL207" s="58"/>
      <c r="CM207" s="58"/>
      <c r="CN207" s="60"/>
      <c r="CO207" s="57"/>
      <c r="CP207" s="58"/>
      <c r="CQ207" s="60"/>
      <c r="CR207" s="57"/>
      <c r="CS207" s="58"/>
      <c r="CT207" s="59"/>
      <c r="CU207" s="58"/>
      <c r="CV207" s="59"/>
      <c r="CW207" s="58"/>
      <c r="CX207" s="59"/>
      <c r="CY207" s="58"/>
      <c r="CZ207" s="58"/>
      <c r="DA207" s="58"/>
      <c r="DB207" s="53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7"/>
      <c r="DO207" s="57"/>
      <c r="DP207" s="57"/>
      <c r="DQ207" s="76" t="str">
        <f t="shared" si="435"/>
        <v/>
      </c>
      <c r="DR207" s="53"/>
      <c r="DS207" s="46" t="b">
        <f t="shared" si="436"/>
        <v>0</v>
      </c>
      <c r="DT207" s="46" t="str">
        <f t="shared" si="437"/>
        <v/>
      </c>
      <c r="DU207" s="46" t="b">
        <f t="shared" si="438"/>
        <v>0</v>
      </c>
      <c r="DV207" s="46" t="b">
        <f t="shared" si="439"/>
        <v>0</v>
      </c>
      <c r="DW207" s="46" t="b">
        <f t="shared" si="440"/>
        <v>0</v>
      </c>
      <c r="DY207" s="46" t="b">
        <f t="shared" si="441"/>
        <v>0</v>
      </c>
      <c r="DZ207" s="46" t="b">
        <f t="shared" si="442"/>
        <v>0</v>
      </c>
      <c r="EB207" s="46" t="b">
        <f t="shared" si="443"/>
        <v>0</v>
      </c>
      <c r="EC207" s="46" t="b">
        <f t="shared" si="444"/>
        <v>0</v>
      </c>
      <c r="ED207" s="46" t="b">
        <f t="shared" si="445"/>
        <v>0</v>
      </c>
      <c r="EE207" s="46" t="b">
        <f t="shared" si="446"/>
        <v>0</v>
      </c>
      <c r="EF207" s="46" t="b">
        <f t="shared" si="447"/>
        <v>0</v>
      </c>
      <c r="EG207" s="46" t="b">
        <f t="shared" si="448"/>
        <v>0</v>
      </c>
      <c r="EH207" s="46" t="b">
        <f t="shared" si="449"/>
        <v>0</v>
      </c>
      <c r="EI207" s="46" t="b">
        <f t="shared" si="450"/>
        <v>0</v>
      </c>
      <c r="EK207" s="46" t="b">
        <f t="shared" si="451"/>
        <v>0</v>
      </c>
      <c r="EL207" s="46" t="b">
        <f t="shared" si="452"/>
        <v>0</v>
      </c>
      <c r="EM207" s="46" t="b">
        <f t="shared" si="453"/>
        <v>0</v>
      </c>
      <c r="EN207" s="46" t="b">
        <f t="shared" si="454"/>
        <v>0</v>
      </c>
      <c r="EO207" s="46" t="b">
        <f t="shared" si="455"/>
        <v>0</v>
      </c>
      <c r="EP207" s="46" t="b">
        <f t="shared" si="456"/>
        <v>0</v>
      </c>
      <c r="EQ207" s="46" t="b">
        <f t="shared" si="457"/>
        <v>0</v>
      </c>
      <c r="ER207" s="46" t="b">
        <f>OR(AA207='Tablas '!$T$4,AA207='Tablas '!$T$7,AA207='Tablas '!$T$8,AA207='Tablas '!$T$11)</f>
        <v>0</v>
      </c>
      <c r="ES207" s="46" t="str">
        <f t="shared" si="458"/>
        <v/>
      </c>
      <c r="ET207" s="46" t="str">
        <f t="shared" si="459"/>
        <v/>
      </c>
      <c r="EU207" s="46" t="str">
        <f t="shared" si="460"/>
        <v/>
      </c>
      <c r="EV207" s="46" t="b">
        <f t="shared" si="461"/>
        <v>0</v>
      </c>
      <c r="EW207" s="46" t="b">
        <f t="shared" si="462"/>
        <v>0</v>
      </c>
      <c r="EX207" s="46" t="b">
        <f t="shared" si="463"/>
        <v>0</v>
      </c>
      <c r="EY207" s="46" t="b">
        <f t="shared" si="464"/>
        <v>0</v>
      </c>
      <c r="EZ207" s="46" t="b">
        <f t="shared" si="465"/>
        <v>0</v>
      </c>
      <c r="FA207" s="46" t="b">
        <f t="shared" si="466"/>
        <v>0</v>
      </c>
      <c r="FB207" s="46" t="b">
        <f t="shared" si="467"/>
        <v>0</v>
      </c>
      <c r="FC207" s="46" t="str">
        <f t="shared" si="468"/>
        <v/>
      </c>
      <c r="FD207" s="46" t="str">
        <f t="shared" si="469"/>
        <v/>
      </c>
      <c r="FE207" s="46" t="b">
        <f t="shared" si="470"/>
        <v>0</v>
      </c>
      <c r="FF207" s="46" t="str">
        <f t="shared" si="471"/>
        <v/>
      </c>
      <c r="FG207" s="46" t="str">
        <f t="shared" si="472"/>
        <v/>
      </c>
      <c r="FH207" s="46" t="b">
        <f t="shared" si="473"/>
        <v>0</v>
      </c>
      <c r="FI207" s="46" t="str">
        <f t="shared" si="474"/>
        <v/>
      </c>
      <c r="FJ207" s="46" t="str">
        <f t="shared" si="475"/>
        <v/>
      </c>
      <c r="FK207" s="46" t="b">
        <f t="shared" si="476"/>
        <v>0</v>
      </c>
      <c r="FL207" s="46" t="str">
        <f t="shared" si="477"/>
        <v/>
      </c>
      <c r="FM207" s="46" t="str">
        <f t="shared" si="478"/>
        <v/>
      </c>
      <c r="FN207" s="46" t="b">
        <f t="shared" si="479"/>
        <v>0</v>
      </c>
      <c r="FO207" s="46" t="str">
        <f t="shared" si="480"/>
        <v/>
      </c>
      <c r="FP207" s="46" t="str">
        <f t="shared" si="481"/>
        <v/>
      </c>
      <c r="FQ207" s="46" t="b">
        <f t="shared" si="482"/>
        <v>0</v>
      </c>
      <c r="FR207" s="46" t="str">
        <f t="shared" si="483"/>
        <v/>
      </c>
      <c r="FS207" s="46" t="str">
        <f t="shared" si="484"/>
        <v/>
      </c>
      <c r="FT207" s="46" t="b">
        <f t="shared" si="485"/>
        <v>0</v>
      </c>
      <c r="FU207" s="46" t="str">
        <f t="shared" si="486"/>
        <v/>
      </c>
      <c r="FV207" s="46" t="str">
        <f t="shared" si="487"/>
        <v/>
      </c>
      <c r="FW207" s="46" t="b">
        <f t="shared" si="488"/>
        <v>0</v>
      </c>
      <c r="FX207" s="46" t="str">
        <f t="shared" si="489"/>
        <v/>
      </c>
      <c r="FY207" s="46" t="str">
        <f t="shared" si="490"/>
        <v/>
      </c>
      <c r="FZ207" s="46" t="b">
        <f t="shared" si="491"/>
        <v>0</v>
      </c>
      <c r="GA207" s="46" t="str">
        <f t="shared" si="492"/>
        <v/>
      </c>
      <c r="GB207" s="46" t="str">
        <f t="shared" si="493"/>
        <v/>
      </c>
      <c r="GC207" s="46" t="b">
        <f t="shared" si="494"/>
        <v>0</v>
      </c>
      <c r="GD207" s="46" t="str">
        <f t="shared" si="495"/>
        <v/>
      </c>
      <c r="GE207" s="46" t="str">
        <f t="shared" si="496"/>
        <v/>
      </c>
      <c r="GF207" s="46" t="b">
        <f t="shared" si="497"/>
        <v>0</v>
      </c>
      <c r="GG207" s="46" t="b">
        <f t="shared" si="498"/>
        <v>0</v>
      </c>
      <c r="GH207" s="46" t="str">
        <f t="shared" si="499"/>
        <v/>
      </c>
      <c r="GI207" s="46" t="str">
        <f t="shared" si="500"/>
        <v/>
      </c>
      <c r="GJ207" s="46" t="str">
        <f t="shared" si="501"/>
        <v/>
      </c>
      <c r="GK207" s="46" t="b">
        <f t="shared" si="502"/>
        <v>0</v>
      </c>
      <c r="GL207" s="46" t="str">
        <f t="shared" si="503"/>
        <v/>
      </c>
      <c r="GM207" s="46" t="str">
        <f t="shared" si="504"/>
        <v/>
      </c>
      <c r="GN207" s="46" t="str">
        <f t="shared" si="505"/>
        <v/>
      </c>
      <c r="GO207" s="46" t="b">
        <f t="shared" si="506"/>
        <v>0</v>
      </c>
      <c r="GP207" s="46" t="str">
        <f t="shared" si="507"/>
        <v/>
      </c>
      <c r="GQ207" s="46" t="str">
        <f t="shared" si="508"/>
        <v/>
      </c>
      <c r="GR207" s="46" t="b">
        <f t="shared" si="509"/>
        <v>0</v>
      </c>
      <c r="GS207" s="46" t="str">
        <f t="shared" si="510"/>
        <v/>
      </c>
      <c r="GT207" s="46" t="str">
        <f t="shared" si="511"/>
        <v/>
      </c>
      <c r="GU207" s="46" t="b">
        <f t="shared" si="512"/>
        <v>0</v>
      </c>
      <c r="GV207" s="46" t="b">
        <f t="shared" si="513"/>
        <v>0</v>
      </c>
      <c r="GW207" s="46" t="b">
        <f t="shared" si="514"/>
        <v>0</v>
      </c>
      <c r="GX207" s="46" t="b">
        <f t="shared" si="515"/>
        <v>0</v>
      </c>
      <c r="GY207" s="46" t="b">
        <f t="shared" si="516"/>
        <v>0</v>
      </c>
      <c r="GZ207" s="46" t="b">
        <f t="shared" si="517"/>
        <v>0</v>
      </c>
      <c r="HA207" s="46" t="b">
        <f t="shared" si="518"/>
        <v>0</v>
      </c>
      <c r="HB207" s="46" t="b">
        <f t="shared" si="519"/>
        <v>0</v>
      </c>
      <c r="HC207" s="46" t="b">
        <f t="shared" si="520"/>
        <v>0</v>
      </c>
      <c r="HD207" s="46" t="b">
        <f t="shared" si="521"/>
        <v>0</v>
      </c>
      <c r="HE207" s="46" t="b">
        <f t="shared" si="522"/>
        <v>0</v>
      </c>
      <c r="HF207" s="46" t="b">
        <f t="shared" si="523"/>
        <v>0</v>
      </c>
      <c r="HG207" s="46" t="b">
        <f t="shared" si="524"/>
        <v>0</v>
      </c>
      <c r="HH207" s="46" t="b">
        <f t="shared" si="525"/>
        <v>0</v>
      </c>
      <c r="HI207" s="46" t="b">
        <f t="shared" si="526"/>
        <v>0</v>
      </c>
      <c r="HJ207" s="46" t="b">
        <f t="shared" si="527"/>
        <v>0</v>
      </c>
      <c r="HK207" s="46" t="b">
        <f t="shared" si="528"/>
        <v>0</v>
      </c>
      <c r="HL207" s="46" t="b">
        <f t="shared" si="529"/>
        <v>0</v>
      </c>
      <c r="HM207" s="46" t="b">
        <f t="shared" si="530"/>
        <v>0</v>
      </c>
      <c r="HN207" s="46" t="b">
        <f t="shared" si="531"/>
        <v>0</v>
      </c>
      <c r="HO207" s="46" t="b">
        <f t="shared" si="532"/>
        <v>0</v>
      </c>
      <c r="HP207" s="46" t="b">
        <f t="shared" si="533"/>
        <v>0</v>
      </c>
      <c r="HQ207" s="46" t="str">
        <f t="shared" si="534"/>
        <v/>
      </c>
      <c r="HR207" s="46" t="str">
        <f t="shared" si="535"/>
        <v/>
      </c>
      <c r="HS207" s="46" t="str">
        <f t="shared" si="536"/>
        <v/>
      </c>
      <c r="HT207" s="46" t="b">
        <f t="shared" si="537"/>
        <v>0</v>
      </c>
      <c r="HU207" s="46" t="b">
        <f t="shared" si="538"/>
        <v>0</v>
      </c>
      <c r="HV207" s="46" t="b">
        <f t="shared" si="539"/>
        <v>0</v>
      </c>
      <c r="HW207" s="46" t="b">
        <f t="shared" si="540"/>
        <v>0</v>
      </c>
      <c r="HX207" s="46" t="b">
        <f t="shared" si="541"/>
        <v>0</v>
      </c>
      <c r="HY207" s="46" t="b">
        <f t="shared" si="542"/>
        <v>0</v>
      </c>
      <c r="HZ207" s="46" t="b">
        <f t="shared" si="543"/>
        <v>0</v>
      </c>
      <c r="IA207" s="46" t="str">
        <f t="shared" si="544"/>
        <v/>
      </c>
      <c r="IB207" s="46" t="str">
        <f t="shared" si="545"/>
        <v/>
      </c>
      <c r="IC207" s="46" t="str">
        <f t="shared" si="546"/>
        <v/>
      </c>
      <c r="ID207" s="46" t="str">
        <f t="shared" si="547"/>
        <v/>
      </c>
      <c r="IE207" s="46" t="b">
        <f t="shared" si="548"/>
        <v>0</v>
      </c>
      <c r="IF207" s="46" t="str">
        <f t="shared" si="549"/>
        <v/>
      </c>
      <c r="IG207" s="46" t="str">
        <f t="shared" si="550"/>
        <v/>
      </c>
      <c r="IH207" s="46" t="b">
        <f t="shared" si="551"/>
        <v>0</v>
      </c>
      <c r="II207" s="46" t="b">
        <f t="shared" si="552"/>
        <v>0</v>
      </c>
      <c r="IJ207" s="46" t="b">
        <f t="shared" si="553"/>
        <v>0</v>
      </c>
      <c r="IK207" s="46" t="str">
        <f t="shared" si="554"/>
        <v/>
      </c>
      <c r="IL207" s="46" t="str">
        <f t="shared" si="555"/>
        <v/>
      </c>
      <c r="IM207" s="46" t="b">
        <f t="shared" si="556"/>
        <v>0</v>
      </c>
      <c r="IN207" s="46" t="b">
        <f t="shared" si="557"/>
        <v>0</v>
      </c>
      <c r="IO207" s="46" t="b">
        <f t="shared" si="558"/>
        <v>0</v>
      </c>
      <c r="IP207" s="46" t="b">
        <f t="shared" si="559"/>
        <v>0</v>
      </c>
      <c r="IQ207" s="46" t="b">
        <f t="shared" si="560"/>
        <v>0</v>
      </c>
      <c r="IR207" s="46" t="b">
        <f t="shared" si="561"/>
        <v>0</v>
      </c>
      <c r="IS207" s="46" t="b">
        <f t="shared" si="562"/>
        <v>0</v>
      </c>
      <c r="IT207" s="46" t="b">
        <f t="shared" si="563"/>
        <v>0</v>
      </c>
      <c r="IU207" s="46" t="b">
        <f t="shared" si="564"/>
        <v>0</v>
      </c>
      <c r="IV207" s="46" t="b">
        <f t="shared" si="565"/>
        <v>0</v>
      </c>
      <c r="IW207" s="46" t="b">
        <f t="shared" si="566"/>
        <v>0</v>
      </c>
      <c r="IX207" s="46" t="b">
        <f t="shared" si="567"/>
        <v>0</v>
      </c>
      <c r="IY207" s="46" t="b">
        <f t="shared" si="568"/>
        <v>0</v>
      </c>
    </row>
    <row r="208" spans="2:259" x14ac:dyDescent="0.3">
      <c r="B208" s="48">
        <v>196</v>
      </c>
      <c r="C208" s="61" t="str">
        <f t="shared" si="434"/>
        <v/>
      </c>
      <c r="D208" s="53"/>
      <c r="E208" s="52"/>
      <c r="F208" s="112"/>
      <c r="G208" s="52"/>
      <c r="H208" s="53"/>
      <c r="I208" s="52"/>
      <c r="J208" s="52"/>
      <c r="K208" s="53"/>
      <c r="L208" s="55"/>
      <c r="M208" s="108"/>
      <c r="N208" s="56"/>
      <c r="O208" s="52"/>
      <c r="P208" s="52"/>
      <c r="Q208" s="52"/>
      <c r="R208" s="52"/>
      <c r="S208" s="52"/>
      <c r="T208" s="53"/>
      <c r="U208" s="52"/>
      <c r="V208" s="52"/>
      <c r="W208" s="55"/>
      <c r="X208" s="55"/>
      <c r="Y208" s="52"/>
      <c r="Z208" s="55"/>
      <c r="AA208" s="52"/>
      <c r="AB208" s="53"/>
      <c r="AC208" s="53"/>
      <c r="AD208" s="53"/>
      <c r="AE208" s="57"/>
      <c r="AF208" s="113"/>
      <c r="AG208" s="57"/>
      <c r="AH208" s="58"/>
      <c r="AI208" s="58"/>
      <c r="AJ208" s="58"/>
      <c r="AK208" s="114"/>
      <c r="AL208" s="58"/>
      <c r="AM208" s="114"/>
      <c r="AN208" s="58"/>
      <c r="AO208" s="114"/>
      <c r="AP208" s="58"/>
      <c r="AQ208" s="114"/>
      <c r="AR208" s="58"/>
      <c r="AS208" s="114"/>
      <c r="AT208" s="58"/>
      <c r="AU208" s="114"/>
      <c r="AV208" s="58"/>
      <c r="AW208" s="114"/>
      <c r="AX208" s="58"/>
      <c r="AY208" s="114"/>
      <c r="AZ208" s="58"/>
      <c r="BA208" s="114"/>
      <c r="BB208" s="58"/>
      <c r="BC208" s="114"/>
      <c r="BD208" s="58"/>
      <c r="BE208" s="58"/>
      <c r="BF208" s="58"/>
      <c r="BG208" s="59"/>
      <c r="BH208" s="58"/>
      <c r="BI208" s="114"/>
      <c r="BJ208" s="53"/>
      <c r="BK208" s="58"/>
      <c r="BL208" s="114"/>
      <c r="BM208" s="58"/>
      <c r="BN208" s="114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3"/>
      <c r="CL208" s="58"/>
      <c r="CM208" s="58"/>
      <c r="CN208" s="60"/>
      <c r="CO208" s="57"/>
      <c r="CP208" s="58"/>
      <c r="CQ208" s="60"/>
      <c r="CR208" s="57"/>
      <c r="CS208" s="58"/>
      <c r="CT208" s="59"/>
      <c r="CU208" s="58"/>
      <c r="CV208" s="59"/>
      <c r="CW208" s="58"/>
      <c r="CX208" s="59"/>
      <c r="CY208" s="58"/>
      <c r="CZ208" s="58"/>
      <c r="DA208" s="58"/>
      <c r="DB208" s="53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7"/>
      <c r="DO208" s="57"/>
      <c r="DP208" s="57"/>
      <c r="DQ208" s="76" t="str">
        <f t="shared" si="435"/>
        <v/>
      </c>
      <c r="DR208" s="53"/>
      <c r="DS208" s="46" t="b">
        <f t="shared" si="436"/>
        <v>0</v>
      </c>
      <c r="DT208" s="46" t="str">
        <f t="shared" si="437"/>
        <v/>
      </c>
      <c r="DU208" s="46" t="b">
        <f t="shared" si="438"/>
        <v>0</v>
      </c>
      <c r="DV208" s="46" t="b">
        <f t="shared" si="439"/>
        <v>0</v>
      </c>
      <c r="DW208" s="46" t="b">
        <f t="shared" si="440"/>
        <v>0</v>
      </c>
      <c r="DY208" s="46" t="b">
        <f t="shared" si="441"/>
        <v>0</v>
      </c>
      <c r="DZ208" s="46" t="b">
        <f t="shared" si="442"/>
        <v>0</v>
      </c>
      <c r="EB208" s="46" t="b">
        <f t="shared" si="443"/>
        <v>0</v>
      </c>
      <c r="EC208" s="46" t="b">
        <f t="shared" si="444"/>
        <v>0</v>
      </c>
      <c r="ED208" s="46" t="b">
        <f t="shared" si="445"/>
        <v>0</v>
      </c>
      <c r="EE208" s="46" t="b">
        <f t="shared" si="446"/>
        <v>0</v>
      </c>
      <c r="EF208" s="46" t="b">
        <f t="shared" si="447"/>
        <v>0</v>
      </c>
      <c r="EG208" s="46" t="b">
        <f t="shared" si="448"/>
        <v>0</v>
      </c>
      <c r="EH208" s="46" t="b">
        <f t="shared" si="449"/>
        <v>0</v>
      </c>
      <c r="EI208" s="46" t="b">
        <f t="shared" si="450"/>
        <v>0</v>
      </c>
      <c r="EK208" s="46" t="b">
        <f t="shared" si="451"/>
        <v>0</v>
      </c>
      <c r="EL208" s="46" t="b">
        <f t="shared" si="452"/>
        <v>0</v>
      </c>
      <c r="EM208" s="46" t="b">
        <f t="shared" si="453"/>
        <v>0</v>
      </c>
      <c r="EN208" s="46" t="b">
        <f t="shared" si="454"/>
        <v>0</v>
      </c>
      <c r="EO208" s="46" t="b">
        <f t="shared" si="455"/>
        <v>0</v>
      </c>
      <c r="EP208" s="46" t="b">
        <f t="shared" si="456"/>
        <v>0</v>
      </c>
      <c r="EQ208" s="46" t="b">
        <f t="shared" si="457"/>
        <v>0</v>
      </c>
      <c r="ER208" s="46" t="b">
        <f>OR(AA208='Tablas '!$T$4,AA208='Tablas '!$T$7,AA208='Tablas '!$T$8,AA208='Tablas '!$T$11)</f>
        <v>0</v>
      </c>
      <c r="ES208" s="46" t="str">
        <f t="shared" si="458"/>
        <v/>
      </c>
      <c r="ET208" s="46" t="str">
        <f t="shared" si="459"/>
        <v/>
      </c>
      <c r="EU208" s="46" t="str">
        <f t="shared" si="460"/>
        <v/>
      </c>
      <c r="EV208" s="46" t="b">
        <f t="shared" si="461"/>
        <v>0</v>
      </c>
      <c r="EW208" s="46" t="b">
        <f t="shared" si="462"/>
        <v>0</v>
      </c>
      <c r="EX208" s="46" t="b">
        <f t="shared" si="463"/>
        <v>0</v>
      </c>
      <c r="EY208" s="46" t="b">
        <f t="shared" si="464"/>
        <v>0</v>
      </c>
      <c r="EZ208" s="46" t="b">
        <f t="shared" si="465"/>
        <v>0</v>
      </c>
      <c r="FA208" s="46" t="b">
        <f t="shared" si="466"/>
        <v>0</v>
      </c>
      <c r="FB208" s="46" t="b">
        <f t="shared" si="467"/>
        <v>0</v>
      </c>
      <c r="FC208" s="46" t="str">
        <f t="shared" si="468"/>
        <v/>
      </c>
      <c r="FD208" s="46" t="str">
        <f t="shared" si="469"/>
        <v/>
      </c>
      <c r="FE208" s="46" t="b">
        <f t="shared" si="470"/>
        <v>0</v>
      </c>
      <c r="FF208" s="46" t="str">
        <f t="shared" si="471"/>
        <v/>
      </c>
      <c r="FG208" s="46" t="str">
        <f t="shared" si="472"/>
        <v/>
      </c>
      <c r="FH208" s="46" t="b">
        <f t="shared" si="473"/>
        <v>0</v>
      </c>
      <c r="FI208" s="46" t="str">
        <f t="shared" si="474"/>
        <v/>
      </c>
      <c r="FJ208" s="46" t="str">
        <f t="shared" si="475"/>
        <v/>
      </c>
      <c r="FK208" s="46" t="b">
        <f t="shared" si="476"/>
        <v>0</v>
      </c>
      <c r="FL208" s="46" t="str">
        <f t="shared" si="477"/>
        <v/>
      </c>
      <c r="FM208" s="46" t="str">
        <f t="shared" si="478"/>
        <v/>
      </c>
      <c r="FN208" s="46" t="b">
        <f t="shared" si="479"/>
        <v>0</v>
      </c>
      <c r="FO208" s="46" t="str">
        <f t="shared" si="480"/>
        <v/>
      </c>
      <c r="FP208" s="46" t="str">
        <f t="shared" si="481"/>
        <v/>
      </c>
      <c r="FQ208" s="46" t="b">
        <f t="shared" si="482"/>
        <v>0</v>
      </c>
      <c r="FR208" s="46" t="str">
        <f t="shared" si="483"/>
        <v/>
      </c>
      <c r="FS208" s="46" t="str">
        <f t="shared" si="484"/>
        <v/>
      </c>
      <c r="FT208" s="46" t="b">
        <f t="shared" si="485"/>
        <v>0</v>
      </c>
      <c r="FU208" s="46" t="str">
        <f t="shared" si="486"/>
        <v/>
      </c>
      <c r="FV208" s="46" t="str">
        <f t="shared" si="487"/>
        <v/>
      </c>
      <c r="FW208" s="46" t="b">
        <f t="shared" si="488"/>
        <v>0</v>
      </c>
      <c r="FX208" s="46" t="str">
        <f t="shared" si="489"/>
        <v/>
      </c>
      <c r="FY208" s="46" t="str">
        <f t="shared" si="490"/>
        <v/>
      </c>
      <c r="FZ208" s="46" t="b">
        <f t="shared" si="491"/>
        <v>0</v>
      </c>
      <c r="GA208" s="46" t="str">
        <f t="shared" si="492"/>
        <v/>
      </c>
      <c r="GB208" s="46" t="str">
        <f t="shared" si="493"/>
        <v/>
      </c>
      <c r="GC208" s="46" t="b">
        <f t="shared" si="494"/>
        <v>0</v>
      </c>
      <c r="GD208" s="46" t="str">
        <f t="shared" si="495"/>
        <v/>
      </c>
      <c r="GE208" s="46" t="str">
        <f t="shared" si="496"/>
        <v/>
      </c>
      <c r="GF208" s="46" t="b">
        <f t="shared" si="497"/>
        <v>0</v>
      </c>
      <c r="GG208" s="46" t="b">
        <f t="shared" si="498"/>
        <v>0</v>
      </c>
      <c r="GH208" s="46" t="str">
        <f t="shared" si="499"/>
        <v/>
      </c>
      <c r="GI208" s="46" t="str">
        <f t="shared" si="500"/>
        <v/>
      </c>
      <c r="GJ208" s="46" t="str">
        <f t="shared" si="501"/>
        <v/>
      </c>
      <c r="GK208" s="46" t="b">
        <f t="shared" si="502"/>
        <v>0</v>
      </c>
      <c r="GL208" s="46" t="str">
        <f t="shared" si="503"/>
        <v/>
      </c>
      <c r="GM208" s="46" t="str">
        <f t="shared" si="504"/>
        <v/>
      </c>
      <c r="GN208" s="46" t="str">
        <f t="shared" si="505"/>
        <v/>
      </c>
      <c r="GO208" s="46" t="b">
        <f t="shared" si="506"/>
        <v>0</v>
      </c>
      <c r="GP208" s="46" t="str">
        <f t="shared" si="507"/>
        <v/>
      </c>
      <c r="GQ208" s="46" t="str">
        <f t="shared" si="508"/>
        <v/>
      </c>
      <c r="GR208" s="46" t="b">
        <f t="shared" si="509"/>
        <v>0</v>
      </c>
      <c r="GS208" s="46" t="str">
        <f t="shared" si="510"/>
        <v/>
      </c>
      <c r="GT208" s="46" t="str">
        <f t="shared" si="511"/>
        <v/>
      </c>
      <c r="GU208" s="46" t="b">
        <f t="shared" si="512"/>
        <v>0</v>
      </c>
      <c r="GV208" s="46" t="b">
        <f t="shared" si="513"/>
        <v>0</v>
      </c>
      <c r="GW208" s="46" t="b">
        <f t="shared" si="514"/>
        <v>0</v>
      </c>
      <c r="GX208" s="46" t="b">
        <f t="shared" si="515"/>
        <v>0</v>
      </c>
      <c r="GY208" s="46" t="b">
        <f t="shared" si="516"/>
        <v>0</v>
      </c>
      <c r="GZ208" s="46" t="b">
        <f t="shared" si="517"/>
        <v>0</v>
      </c>
      <c r="HA208" s="46" t="b">
        <f t="shared" si="518"/>
        <v>0</v>
      </c>
      <c r="HB208" s="46" t="b">
        <f t="shared" si="519"/>
        <v>0</v>
      </c>
      <c r="HC208" s="46" t="b">
        <f t="shared" si="520"/>
        <v>0</v>
      </c>
      <c r="HD208" s="46" t="b">
        <f t="shared" si="521"/>
        <v>0</v>
      </c>
      <c r="HE208" s="46" t="b">
        <f t="shared" si="522"/>
        <v>0</v>
      </c>
      <c r="HF208" s="46" t="b">
        <f t="shared" si="523"/>
        <v>0</v>
      </c>
      <c r="HG208" s="46" t="b">
        <f t="shared" si="524"/>
        <v>0</v>
      </c>
      <c r="HH208" s="46" t="b">
        <f t="shared" si="525"/>
        <v>0</v>
      </c>
      <c r="HI208" s="46" t="b">
        <f t="shared" si="526"/>
        <v>0</v>
      </c>
      <c r="HJ208" s="46" t="b">
        <f t="shared" si="527"/>
        <v>0</v>
      </c>
      <c r="HK208" s="46" t="b">
        <f t="shared" si="528"/>
        <v>0</v>
      </c>
      <c r="HL208" s="46" t="b">
        <f t="shared" si="529"/>
        <v>0</v>
      </c>
      <c r="HM208" s="46" t="b">
        <f t="shared" si="530"/>
        <v>0</v>
      </c>
      <c r="HN208" s="46" t="b">
        <f t="shared" si="531"/>
        <v>0</v>
      </c>
      <c r="HO208" s="46" t="b">
        <f t="shared" si="532"/>
        <v>0</v>
      </c>
      <c r="HP208" s="46" t="b">
        <f t="shared" si="533"/>
        <v>0</v>
      </c>
      <c r="HQ208" s="46" t="str">
        <f t="shared" si="534"/>
        <v/>
      </c>
      <c r="HR208" s="46" t="str">
        <f t="shared" si="535"/>
        <v/>
      </c>
      <c r="HS208" s="46" t="str">
        <f t="shared" si="536"/>
        <v/>
      </c>
      <c r="HT208" s="46" t="b">
        <f t="shared" si="537"/>
        <v>0</v>
      </c>
      <c r="HU208" s="46" t="b">
        <f t="shared" si="538"/>
        <v>0</v>
      </c>
      <c r="HV208" s="46" t="b">
        <f t="shared" si="539"/>
        <v>0</v>
      </c>
      <c r="HW208" s="46" t="b">
        <f t="shared" si="540"/>
        <v>0</v>
      </c>
      <c r="HX208" s="46" t="b">
        <f t="shared" si="541"/>
        <v>0</v>
      </c>
      <c r="HY208" s="46" t="b">
        <f t="shared" si="542"/>
        <v>0</v>
      </c>
      <c r="HZ208" s="46" t="b">
        <f t="shared" si="543"/>
        <v>0</v>
      </c>
      <c r="IA208" s="46" t="str">
        <f t="shared" si="544"/>
        <v/>
      </c>
      <c r="IB208" s="46" t="str">
        <f t="shared" si="545"/>
        <v/>
      </c>
      <c r="IC208" s="46" t="str">
        <f t="shared" si="546"/>
        <v/>
      </c>
      <c r="ID208" s="46" t="str">
        <f t="shared" si="547"/>
        <v/>
      </c>
      <c r="IE208" s="46" t="b">
        <f t="shared" si="548"/>
        <v>0</v>
      </c>
      <c r="IF208" s="46" t="str">
        <f t="shared" si="549"/>
        <v/>
      </c>
      <c r="IG208" s="46" t="str">
        <f t="shared" si="550"/>
        <v/>
      </c>
      <c r="IH208" s="46" t="b">
        <f t="shared" si="551"/>
        <v>0</v>
      </c>
      <c r="II208" s="46" t="b">
        <f t="shared" si="552"/>
        <v>0</v>
      </c>
      <c r="IJ208" s="46" t="b">
        <f t="shared" si="553"/>
        <v>0</v>
      </c>
      <c r="IK208" s="46" t="str">
        <f t="shared" si="554"/>
        <v/>
      </c>
      <c r="IL208" s="46" t="str">
        <f t="shared" si="555"/>
        <v/>
      </c>
      <c r="IM208" s="46" t="b">
        <f t="shared" si="556"/>
        <v>0</v>
      </c>
      <c r="IN208" s="46" t="b">
        <f t="shared" si="557"/>
        <v>0</v>
      </c>
      <c r="IO208" s="46" t="b">
        <f t="shared" si="558"/>
        <v>0</v>
      </c>
      <c r="IP208" s="46" t="b">
        <f t="shared" si="559"/>
        <v>0</v>
      </c>
      <c r="IQ208" s="46" t="b">
        <f t="shared" si="560"/>
        <v>0</v>
      </c>
      <c r="IR208" s="46" t="b">
        <f t="shared" si="561"/>
        <v>0</v>
      </c>
      <c r="IS208" s="46" t="b">
        <f t="shared" si="562"/>
        <v>0</v>
      </c>
      <c r="IT208" s="46" t="b">
        <f t="shared" si="563"/>
        <v>0</v>
      </c>
      <c r="IU208" s="46" t="b">
        <f t="shared" si="564"/>
        <v>0</v>
      </c>
      <c r="IV208" s="46" t="b">
        <f t="shared" si="565"/>
        <v>0</v>
      </c>
      <c r="IW208" s="46" t="b">
        <f t="shared" si="566"/>
        <v>0</v>
      </c>
      <c r="IX208" s="46" t="b">
        <f t="shared" si="567"/>
        <v>0</v>
      </c>
      <c r="IY208" s="46" t="b">
        <f t="shared" si="568"/>
        <v>0</v>
      </c>
    </row>
    <row r="209" spans="2:259" x14ac:dyDescent="0.3">
      <c r="B209" s="48">
        <v>197</v>
      </c>
      <c r="C209" s="61" t="str">
        <f t="shared" si="434"/>
        <v/>
      </c>
      <c r="D209" s="53"/>
      <c r="E209" s="52"/>
      <c r="F209" s="112"/>
      <c r="G209" s="52"/>
      <c r="H209" s="53"/>
      <c r="I209" s="52"/>
      <c r="J209" s="52"/>
      <c r="K209" s="53"/>
      <c r="L209" s="55"/>
      <c r="M209" s="108"/>
      <c r="N209" s="56"/>
      <c r="O209" s="52"/>
      <c r="P209" s="52"/>
      <c r="Q209" s="52"/>
      <c r="R209" s="52"/>
      <c r="S209" s="52"/>
      <c r="T209" s="53"/>
      <c r="U209" s="52"/>
      <c r="V209" s="52"/>
      <c r="W209" s="55"/>
      <c r="X209" s="55"/>
      <c r="Y209" s="52"/>
      <c r="Z209" s="55"/>
      <c r="AA209" s="52"/>
      <c r="AB209" s="53"/>
      <c r="AC209" s="53"/>
      <c r="AD209" s="53"/>
      <c r="AE209" s="57"/>
      <c r="AF209" s="113"/>
      <c r="AG209" s="57"/>
      <c r="AH209" s="58"/>
      <c r="AI209" s="58"/>
      <c r="AJ209" s="58"/>
      <c r="AK209" s="114"/>
      <c r="AL209" s="58"/>
      <c r="AM209" s="114"/>
      <c r="AN209" s="58"/>
      <c r="AO209" s="114"/>
      <c r="AP209" s="58"/>
      <c r="AQ209" s="114"/>
      <c r="AR209" s="58"/>
      <c r="AS209" s="114"/>
      <c r="AT209" s="58"/>
      <c r="AU209" s="114"/>
      <c r="AV209" s="58"/>
      <c r="AW209" s="114"/>
      <c r="AX209" s="58"/>
      <c r="AY209" s="114"/>
      <c r="AZ209" s="58"/>
      <c r="BA209" s="114"/>
      <c r="BB209" s="58"/>
      <c r="BC209" s="114"/>
      <c r="BD209" s="58"/>
      <c r="BE209" s="58"/>
      <c r="BF209" s="58"/>
      <c r="BG209" s="59"/>
      <c r="BH209" s="58"/>
      <c r="BI209" s="114"/>
      <c r="BJ209" s="53"/>
      <c r="BK209" s="58"/>
      <c r="BL209" s="114"/>
      <c r="BM209" s="58"/>
      <c r="BN209" s="114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3"/>
      <c r="CL209" s="58"/>
      <c r="CM209" s="58"/>
      <c r="CN209" s="60"/>
      <c r="CO209" s="57"/>
      <c r="CP209" s="58"/>
      <c r="CQ209" s="60"/>
      <c r="CR209" s="57"/>
      <c r="CS209" s="58"/>
      <c r="CT209" s="59"/>
      <c r="CU209" s="58"/>
      <c r="CV209" s="59"/>
      <c r="CW209" s="58"/>
      <c r="CX209" s="59"/>
      <c r="CY209" s="58"/>
      <c r="CZ209" s="58"/>
      <c r="DA209" s="58"/>
      <c r="DB209" s="53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7"/>
      <c r="DO209" s="57"/>
      <c r="DP209" s="57"/>
      <c r="DQ209" s="76" t="str">
        <f t="shared" si="435"/>
        <v/>
      </c>
      <c r="DR209" s="53"/>
      <c r="DS209" s="46" t="b">
        <f t="shared" si="436"/>
        <v>0</v>
      </c>
      <c r="DT209" s="46" t="str">
        <f t="shared" si="437"/>
        <v/>
      </c>
      <c r="DU209" s="46" t="b">
        <f t="shared" si="438"/>
        <v>0</v>
      </c>
      <c r="DV209" s="46" t="b">
        <f t="shared" si="439"/>
        <v>0</v>
      </c>
      <c r="DW209" s="46" t="b">
        <f t="shared" si="440"/>
        <v>0</v>
      </c>
      <c r="DY209" s="46" t="b">
        <f t="shared" si="441"/>
        <v>0</v>
      </c>
      <c r="DZ209" s="46" t="b">
        <f t="shared" si="442"/>
        <v>0</v>
      </c>
      <c r="EB209" s="46" t="b">
        <f t="shared" si="443"/>
        <v>0</v>
      </c>
      <c r="EC209" s="46" t="b">
        <f t="shared" si="444"/>
        <v>0</v>
      </c>
      <c r="ED209" s="46" t="b">
        <f t="shared" si="445"/>
        <v>0</v>
      </c>
      <c r="EE209" s="46" t="b">
        <f t="shared" si="446"/>
        <v>0</v>
      </c>
      <c r="EF209" s="46" t="b">
        <f t="shared" si="447"/>
        <v>0</v>
      </c>
      <c r="EG209" s="46" t="b">
        <f t="shared" si="448"/>
        <v>0</v>
      </c>
      <c r="EH209" s="46" t="b">
        <f t="shared" si="449"/>
        <v>0</v>
      </c>
      <c r="EI209" s="46" t="b">
        <f t="shared" si="450"/>
        <v>0</v>
      </c>
      <c r="EK209" s="46" t="b">
        <f t="shared" si="451"/>
        <v>0</v>
      </c>
      <c r="EL209" s="46" t="b">
        <f t="shared" si="452"/>
        <v>0</v>
      </c>
      <c r="EM209" s="46" t="b">
        <f t="shared" si="453"/>
        <v>0</v>
      </c>
      <c r="EN209" s="46" t="b">
        <f t="shared" si="454"/>
        <v>0</v>
      </c>
      <c r="EO209" s="46" t="b">
        <f t="shared" si="455"/>
        <v>0</v>
      </c>
      <c r="EP209" s="46" t="b">
        <f t="shared" si="456"/>
        <v>0</v>
      </c>
      <c r="EQ209" s="46" t="b">
        <f t="shared" si="457"/>
        <v>0</v>
      </c>
      <c r="ER209" s="46" t="b">
        <f>OR(AA209='Tablas '!$T$4,AA209='Tablas '!$T$7,AA209='Tablas '!$T$8,AA209='Tablas '!$T$11)</f>
        <v>0</v>
      </c>
      <c r="ES209" s="46" t="str">
        <f t="shared" si="458"/>
        <v/>
      </c>
      <c r="ET209" s="46" t="str">
        <f t="shared" si="459"/>
        <v/>
      </c>
      <c r="EU209" s="46" t="str">
        <f t="shared" si="460"/>
        <v/>
      </c>
      <c r="EV209" s="46" t="b">
        <f t="shared" si="461"/>
        <v>0</v>
      </c>
      <c r="EW209" s="46" t="b">
        <f t="shared" si="462"/>
        <v>0</v>
      </c>
      <c r="EX209" s="46" t="b">
        <f t="shared" si="463"/>
        <v>0</v>
      </c>
      <c r="EY209" s="46" t="b">
        <f t="shared" si="464"/>
        <v>0</v>
      </c>
      <c r="EZ209" s="46" t="b">
        <f t="shared" si="465"/>
        <v>0</v>
      </c>
      <c r="FA209" s="46" t="b">
        <f t="shared" si="466"/>
        <v>0</v>
      </c>
      <c r="FB209" s="46" t="b">
        <f t="shared" si="467"/>
        <v>0</v>
      </c>
      <c r="FC209" s="46" t="str">
        <f t="shared" si="468"/>
        <v/>
      </c>
      <c r="FD209" s="46" t="str">
        <f t="shared" si="469"/>
        <v/>
      </c>
      <c r="FE209" s="46" t="b">
        <f t="shared" si="470"/>
        <v>0</v>
      </c>
      <c r="FF209" s="46" t="str">
        <f t="shared" si="471"/>
        <v/>
      </c>
      <c r="FG209" s="46" t="str">
        <f t="shared" si="472"/>
        <v/>
      </c>
      <c r="FH209" s="46" t="b">
        <f t="shared" si="473"/>
        <v>0</v>
      </c>
      <c r="FI209" s="46" t="str">
        <f t="shared" si="474"/>
        <v/>
      </c>
      <c r="FJ209" s="46" t="str">
        <f t="shared" si="475"/>
        <v/>
      </c>
      <c r="FK209" s="46" t="b">
        <f t="shared" si="476"/>
        <v>0</v>
      </c>
      <c r="FL209" s="46" t="str">
        <f t="shared" si="477"/>
        <v/>
      </c>
      <c r="FM209" s="46" t="str">
        <f t="shared" si="478"/>
        <v/>
      </c>
      <c r="FN209" s="46" t="b">
        <f t="shared" si="479"/>
        <v>0</v>
      </c>
      <c r="FO209" s="46" t="str">
        <f t="shared" si="480"/>
        <v/>
      </c>
      <c r="FP209" s="46" t="str">
        <f t="shared" si="481"/>
        <v/>
      </c>
      <c r="FQ209" s="46" t="b">
        <f t="shared" si="482"/>
        <v>0</v>
      </c>
      <c r="FR209" s="46" t="str">
        <f t="shared" si="483"/>
        <v/>
      </c>
      <c r="FS209" s="46" t="str">
        <f t="shared" si="484"/>
        <v/>
      </c>
      <c r="FT209" s="46" t="b">
        <f t="shared" si="485"/>
        <v>0</v>
      </c>
      <c r="FU209" s="46" t="str">
        <f t="shared" si="486"/>
        <v/>
      </c>
      <c r="FV209" s="46" t="str">
        <f t="shared" si="487"/>
        <v/>
      </c>
      <c r="FW209" s="46" t="b">
        <f t="shared" si="488"/>
        <v>0</v>
      </c>
      <c r="FX209" s="46" t="str">
        <f t="shared" si="489"/>
        <v/>
      </c>
      <c r="FY209" s="46" t="str">
        <f t="shared" si="490"/>
        <v/>
      </c>
      <c r="FZ209" s="46" t="b">
        <f t="shared" si="491"/>
        <v>0</v>
      </c>
      <c r="GA209" s="46" t="str">
        <f t="shared" si="492"/>
        <v/>
      </c>
      <c r="GB209" s="46" t="str">
        <f t="shared" si="493"/>
        <v/>
      </c>
      <c r="GC209" s="46" t="b">
        <f t="shared" si="494"/>
        <v>0</v>
      </c>
      <c r="GD209" s="46" t="str">
        <f t="shared" si="495"/>
        <v/>
      </c>
      <c r="GE209" s="46" t="str">
        <f t="shared" si="496"/>
        <v/>
      </c>
      <c r="GF209" s="46" t="b">
        <f t="shared" si="497"/>
        <v>0</v>
      </c>
      <c r="GG209" s="46" t="b">
        <f t="shared" si="498"/>
        <v>0</v>
      </c>
      <c r="GH209" s="46" t="str">
        <f t="shared" si="499"/>
        <v/>
      </c>
      <c r="GI209" s="46" t="str">
        <f t="shared" si="500"/>
        <v/>
      </c>
      <c r="GJ209" s="46" t="str">
        <f t="shared" si="501"/>
        <v/>
      </c>
      <c r="GK209" s="46" t="b">
        <f t="shared" si="502"/>
        <v>0</v>
      </c>
      <c r="GL209" s="46" t="str">
        <f t="shared" si="503"/>
        <v/>
      </c>
      <c r="GM209" s="46" t="str">
        <f t="shared" si="504"/>
        <v/>
      </c>
      <c r="GN209" s="46" t="str">
        <f t="shared" si="505"/>
        <v/>
      </c>
      <c r="GO209" s="46" t="b">
        <f t="shared" si="506"/>
        <v>0</v>
      </c>
      <c r="GP209" s="46" t="str">
        <f t="shared" si="507"/>
        <v/>
      </c>
      <c r="GQ209" s="46" t="str">
        <f t="shared" si="508"/>
        <v/>
      </c>
      <c r="GR209" s="46" t="b">
        <f t="shared" si="509"/>
        <v>0</v>
      </c>
      <c r="GS209" s="46" t="str">
        <f t="shared" si="510"/>
        <v/>
      </c>
      <c r="GT209" s="46" t="str">
        <f t="shared" si="511"/>
        <v/>
      </c>
      <c r="GU209" s="46" t="b">
        <f t="shared" si="512"/>
        <v>0</v>
      </c>
      <c r="GV209" s="46" t="b">
        <f t="shared" si="513"/>
        <v>0</v>
      </c>
      <c r="GW209" s="46" t="b">
        <f t="shared" si="514"/>
        <v>0</v>
      </c>
      <c r="GX209" s="46" t="b">
        <f t="shared" si="515"/>
        <v>0</v>
      </c>
      <c r="GY209" s="46" t="b">
        <f t="shared" si="516"/>
        <v>0</v>
      </c>
      <c r="GZ209" s="46" t="b">
        <f t="shared" si="517"/>
        <v>0</v>
      </c>
      <c r="HA209" s="46" t="b">
        <f t="shared" si="518"/>
        <v>0</v>
      </c>
      <c r="HB209" s="46" t="b">
        <f t="shared" si="519"/>
        <v>0</v>
      </c>
      <c r="HC209" s="46" t="b">
        <f t="shared" si="520"/>
        <v>0</v>
      </c>
      <c r="HD209" s="46" t="b">
        <f t="shared" si="521"/>
        <v>0</v>
      </c>
      <c r="HE209" s="46" t="b">
        <f t="shared" si="522"/>
        <v>0</v>
      </c>
      <c r="HF209" s="46" t="b">
        <f t="shared" si="523"/>
        <v>0</v>
      </c>
      <c r="HG209" s="46" t="b">
        <f t="shared" si="524"/>
        <v>0</v>
      </c>
      <c r="HH209" s="46" t="b">
        <f t="shared" si="525"/>
        <v>0</v>
      </c>
      <c r="HI209" s="46" t="b">
        <f t="shared" si="526"/>
        <v>0</v>
      </c>
      <c r="HJ209" s="46" t="b">
        <f t="shared" si="527"/>
        <v>0</v>
      </c>
      <c r="HK209" s="46" t="b">
        <f t="shared" si="528"/>
        <v>0</v>
      </c>
      <c r="HL209" s="46" t="b">
        <f t="shared" si="529"/>
        <v>0</v>
      </c>
      <c r="HM209" s="46" t="b">
        <f t="shared" si="530"/>
        <v>0</v>
      </c>
      <c r="HN209" s="46" t="b">
        <f t="shared" si="531"/>
        <v>0</v>
      </c>
      <c r="HO209" s="46" t="b">
        <f t="shared" si="532"/>
        <v>0</v>
      </c>
      <c r="HP209" s="46" t="b">
        <f t="shared" si="533"/>
        <v>0</v>
      </c>
      <c r="HQ209" s="46" t="str">
        <f t="shared" si="534"/>
        <v/>
      </c>
      <c r="HR209" s="46" t="str">
        <f t="shared" si="535"/>
        <v/>
      </c>
      <c r="HS209" s="46" t="str">
        <f t="shared" si="536"/>
        <v/>
      </c>
      <c r="HT209" s="46" t="b">
        <f t="shared" si="537"/>
        <v>0</v>
      </c>
      <c r="HU209" s="46" t="b">
        <f t="shared" si="538"/>
        <v>0</v>
      </c>
      <c r="HV209" s="46" t="b">
        <f t="shared" si="539"/>
        <v>0</v>
      </c>
      <c r="HW209" s="46" t="b">
        <f t="shared" si="540"/>
        <v>0</v>
      </c>
      <c r="HX209" s="46" t="b">
        <f t="shared" si="541"/>
        <v>0</v>
      </c>
      <c r="HY209" s="46" t="b">
        <f t="shared" si="542"/>
        <v>0</v>
      </c>
      <c r="HZ209" s="46" t="b">
        <f t="shared" si="543"/>
        <v>0</v>
      </c>
      <c r="IA209" s="46" t="str">
        <f t="shared" si="544"/>
        <v/>
      </c>
      <c r="IB209" s="46" t="str">
        <f t="shared" si="545"/>
        <v/>
      </c>
      <c r="IC209" s="46" t="str">
        <f t="shared" si="546"/>
        <v/>
      </c>
      <c r="ID209" s="46" t="str">
        <f t="shared" si="547"/>
        <v/>
      </c>
      <c r="IE209" s="46" t="b">
        <f t="shared" si="548"/>
        <v>0</v>
      </c>
      <c r="IF209" s="46" t="str">
        <f t="shared" si="549"/>
        <v/>
      </c>
      <c r="IG209" s="46" t="str">
        <f t="shared" si="550"/>
        <v/>
      </c>
      <c r="IH209" s="46" t="b">
        <f t="shared" si="551"/>
        <v>0</v>
      </c>
      <c r="II209" s="46" t="b">
        <f t="shared" si="552"/>
        <v>0</v>
      </c>
      <c r="IJ209" s="46" t="b">
        <f t="shared" si="553"/>
        <v>0</v>
      </c>
      <c r="IK209" s="46" t="str">
        <f t="shared" si="554"/>
        <v/>
      </c>
      <c r="IL209" s="46" t="str">
        <f t="shared" si="555"/>
        <v/>
      </c>
      <c r="IM209" s="46" t="b">
        <f t="shared" si="556"/>
        <v>0</v>
      </c>
      <c r="IN209" s="46" t="b">
        <f t="shared" si="557"/>
        <v>0</v>
      </c>
      <c r="IO209" s="46" t="b">
        <f t="shared" si="558"/>
        <v>0</v>
      </c>
      <c r="IP209" s="46" t="b">
        <f t="shared" si="559"/>
        <v>0</v>
      </c>
      <c r="IQ209" s="46" t="b">
        <f t="shared" si="560"/>
        <v>0</v>
      </c>
      <c r="IR209" s="46" t="b">
        <f t="shared" si="561"/>
        <v>0</v>
      </c>
      <c r="IS209" s="46" t="b">
        <f t="shared" si="562"/>
        <v>0</v>
      </c>
      <c r="IT209" s="46" t="b">
        <f t="shared" si="563"/>
        <v>0</v>
      </c>
      <c r="IU209" s="46" t="b">
        <f t="shared" si="564"/>
        <v>0</v>
      </c>
      <c r="IV209" s="46" t="b">
        <f t="shared" si="565"/>
        <v>0</v>
      </c>
      <c r="IW209" s="46" t="b">
        <f t="shared" si="566"/>
        <v>0</v>
      </c>
      <c r="IX209" s="46" t="b">
        <f t="shared" si="567"/>
        <v>0</v>
      </c>
      <c r="IY209" s="46" t="b">
        <f t="shared" si="568"/>
        <v>0</v>
      </c>
    </row>
    <row r="210" spans="2:259" x14ac:dyDescent="0.3">
      <c r="B210" s="48">
        <v>198</v>
      </c>
      <c r="C210" s="61" t="str">
        <f t="shared" si="434"/>
        <v/>
      </c>
      <c r="D210" s="53"/>
      <c r="E210" s="52"/>
      <c r="F210" s="112"/>
      <c r="G210" s="52"/>
      <c r="H210" s="53"/>
      <c r="I210" s="52"/>
      <c r="J210" s="52"/>
      <c r="K210" s="53"/>
      <c r="L210" s="55"/>
      <c r="M210" s="108"/>
      <c r="N210" s="56"/>
      <c r="O210" s="52"/>
      <c r="P210" s="52"/>
      <c r="Q210" s="52"/>
      <c r="R210" s="52"/>
      <c r="S210" s="52"/>
      <c r="T210" s="53"/>
      <c r="U210" s="52"/>
      <c r="V210" s="52"/>
      <c r="W210" s="55"/>
      <c r="X210" s="55"/>
      <c r="Y210" s="52"/>
      <c r="Z210" s="55"/>
      <c r="AA210" s="52"/>
      <c r="AB210" s="53"/>
      <c r="AC210" s="53"/>
      <c r="AD210" s="53"/>
      <c r="AE210" s="57"/>
      <c r="AF210" s="113"/>
      <c r="AG210" s="57"/>
      <c r="AH210" s="58"/>
      <c r="AI210" s="58"/>
      <c r="AJ210" s="58"/>
      <c r="AK210" s="114"/>
      <c r="AL210" s="58"/>
      <c r="AM210" s="114"/>
      <c r="AN210" s="58"/>
      <c r="AO210" s="114"/>
      <c r="AP210" s="58"/>
      <c r="AQ210" s="114"/>
      <c r="AR210" s="58"/>
      <c r="AS210" s="114"/>
      <c r="AT210" s="58"/>
      <c r="AU210" s="114"/>
      <c r="AV210" s="58"/>
      <c r="AW210" s="114"/>
      <c r="AX210" s="58"/>
      <c r="AY210" s="114"/>
      <c r="AZ210" s="58"/>
      <c r="BA210" s="114"/>
      <c r="BB210" s="58"/>
      <c r="BC210" s="114"/>
      <c r="BD210" s="58"/>
      <c r="BE210" s="58"/>
      <c r="BF210" s="58"/>
      <c r="BG210" s="59"/>
      <c r="BH210" s="58"/>
      <c r="BI210" s="114"/>
      <c r="BJ210" s="53"/>
      <c r="BK210" s="58"/>
      <c r="BL210" s="114"/>
      <c r="BM210" s="58"/>
      <c r="BN210" s="114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3"/>
      <c r="CL210" s="58"/>
      <c r="CM210" s="58"/>
      <c r="CN210" s="60"/>
      <c r="CO210" s="57"/>
      <c r="CP210" s="58"/>
      <c r="CQ210" s="60"/>
      <c r="CR210" s="57"/>
      <c r="CS210" s="58"/>
      <c r="CT210" s="59"/>
      <c r="CU210" s="58"/>
      <c r="CV210" s="59"/>
      <c r="CW210" s="58"/>
      <c r="CX210" s="59"/>
      <c r="CY210" s="58"/>
      <c r="CZ210" s="58"/>
      <c r="DA210" s="58"/>
      <c r="DB210" s="53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7"/>
      <c r="DO210" s="57"/>
      <c r="DP210" s="57"/>
      <c r="DQ210" s="76" t="str">
        <f t="shared" si="435"/>
        <v/>
      </c>
      <c r="DR210" s="53"/>
      <c r="DS210" s="46" t="b">
        <f t="shared" si="436"/>
        <v>0</v>
      </c>
      <c r="DT210" s="46" t="str">
        <f t="shared" si="437"/>
        <v/>
      </c>
      <c r="DU210" s="46" t="b">
        <f t="shared" si="438"/>
        <v>0</v>
      </c>
      <c r="DV210" s="46" t="b">
        <f t="shared" si="439"/>
        <v>0</v>
      </c>
      <c r="DW210" s="46" t="b">
        <f t="shared" si="440"/>
        <v>0</v>
      </c>
      <c r="DY210" s="46" t="b">
        <f t="shared" si="441"/>
        <v>0</v>
      </c>
      <c r="DZ210" s="46" t="b">
        <f t="shared" si="442"/>
        <v>0</v>
      </c>
      <c r="EB210" s="46" t="b">
        <f t="shared" si="443"/>
        <v>0</v>
      </c>
      <c r="EC210" s="46" t="b">
        <f t="shared" si="444"/>
        <v>0</v>
      </c>
      <c r="ED210" s="46" t="b">
        <f t="shared" si="445"/>
        <v>0</v>
      </c>
      <c r="EE210" s="46" t="b">
        <f t="shared" si="446"/>
        <v>0</v>
      </c>
      <c r="EF210" s="46" t="b">
        <f t="shared" si="447"/>
        <v>0</v>
      </c>
      <c r="EG210" s="46" t="b">
        <f t="shared" si="448"/>
        <v>0</v>
      </c>
      <c r="EH210" s="46" t="b">
        <f t="shared" si="449"/>
        <v>0</v>
      </c>
      <c r="EI210" s="46" t="b">
        <f t="shared" si="450"/>
        <v>0</v>
      </c>
      <c r="EK210" s="46" t="b">
        <f t="shared" si="451"/>
        <v>0</v>
      </c>
      <c r="EL210" s="46" t="b">
        <f t="shared" si="452"/>
        <v>0</v>
      </c>
      <c r="EM210" s="46" t="b">
        <f t="shared" si="453"/>
        <v>0</v>
      </c>
      <c r="EN210" s="46" t="b">
        <f t="shared" si="454"/>
        <v>0</v>
      </c>
      <c r="EO210" s="46" t="b">
        <f t="shared" si="455"/>
        <v>0</v>
      </c>
      <c r="EP210" s="46" t="b">
        <f t="shared" si="456"/>
        <v>0</v>
      </c>
      <c r="EQ210" s="46" t="b">
        <f t="shared" si="457"/>
        <v>0</v>
      </c>
      <c r="ER210" s="46" t="b">
        <f>OR(AA210='Tablas '!$T$4,AA210='Tablas '!$T$7,AA210='Tablas '!$T$8,AA210='Tablas '!$T$11)</f>
        <v>0</v>
      </c>
      <c r="ES210" s="46" t="str">
        <f t="shared" si="458"/>
        <v/>
      </c>
      <c r="ET210" s="46" t="str">
        <f t="shared" si="459"/>
        <v/>
      </c>
      <c r="EU210" s="46" t="str">
        <f t="shared" si="460"/>
        <v/>
      </c>
      <c r="EV210" s="46" t="b">
        <f t="shared" si="461"/>
        <v>0</v>
      </c>
      <c r="EW210" s="46" t="b">
        <f t="shared" si="462"/>
        <v>0</v>
      </c>
      <c r="EX210" s="46" t="b">
        <f t="shared" si="463"/>
        <v>0</v>
      </c>
      <c r="EY210" s="46" t="b">
        <f t="shared" si="464"/>
        <v>0</v>
      </c>
      <c r="EZ210" s="46" t="b">
        <f t="shared" si="465"/>
        <v>0</v>
      </c>
      <c r="FA210" s="46" t="b">
        <f t="shared" si="466"/>
        <v>0</v>
      </c>
      <c r="FB210" s="46" t="b">
        <f t="shared" si="467"/>
        <v>0</v>
      </c>
      <c r="FC210" s="46" t="str">
        <f t="shared" si="468"/>
        <v/>
      </c>
      <c r="FD210" s="46" t="str">
        <f t="shared" si="469"/>
        <v/>
      </c>
      <c r="FE210" s="46" t="b">
        <f t="shared" si="470"/>
        <v>0</v>
      </c>
      <c r="FF210" s="46" t="str">
        <f t="shared" si="471"/>
        <v/>
      </c>
      <c r="FG210" s="46" t="str">
        <f t="shared" si="472"/>
        <v/>
      </c>
      <c r="FH210" s="46" t="b">
        <f t="shared" si="473"/>
        <v>0</v>
      </c>
      <c r="FI210" s="46" t="str">
        <f t="shared" si="474"/>
        <v/>
      </c>
      <c r="FJ210" s="46" t="str">
        <f t="shared" si="475"/>
        <v/>
      </c>
      <c r="FK210" s="46" t="b">
        <f t="shared" si="476"/>
        <v>0</v>
      </c>
      <c r="FL210" s="46" t="str">
        <f t="shared" si="477"/>
        <v/>
      </c>
      <c r="FM210" s="46" t="str">
        <f t="shared" si="478"/>
        <v/>
      </c>
      <c r="FN210" s="46" t="b">
        <f t="shared" si="479"/>
        <v>0</v>
      </c>
      <c r="FO210" s="46" t="str">
        <f t="shared" si="480"/>
        <v/>
      </c>
      <c r="FP210" s="46" t="str">
        <f t="shared" si="481"/>
        <v/>
      </c>
      <c r="FQ210" s="46" t="b">
        <f t="shared" si="482"/>
        <v>0</v>
      </c>
      <c r="FR210" s="46" t="str">
        <f t="shared" si="483"/>
        <v/>
      </c>
      <c r="FS210" s="46" t="str">
        <f t="shared" si="484"/>
        <v/>
      </c>
      <c r="FT210" s="46" t="b">
        <f t="shared" si="485"/>
        <v>0</v>
      </c>
      <c r="FU210" s="46" t="str">
        <f t="shared" si="486"/>
        <v/>
      </c>
      <c r="FV210" s="46" t="str">
        <f t="shared" si="487"/>
        <v/>
      </c>
      <c r="FW210" s="46" t="b">
        <f t="shared" si="488"/>
        <v>0</v>
      </c>
      <c r="FX210" s="46" t="str">
        <f t="shared" si="489"/>
        <v/>
      </c>
      <c r="FY210" s="46" t="str">
        <f t="shared" si="490"/>
        <v/>
      </c>
      <c r="FZ210" s="46" t="b">
        <f t="shared" si="491"/>
        <v>0</v>
      </c>
      <c r="GA210" s="46" t="str">
        <f t="shared" si="492"/>
        <v/>
      </c>
      <c r="GB210" s="46" t="str">
        <f t="shared" si="493"/>
        <v/>
      </c>
      <c r="GC210" s="46" t="b">
        <f t="shared" si="494"/>
        <v>0</v>
      </c>
      <c r="GD210" s="46" t="str">
        <f t="shared" si="495"/>
        <v/>
      </c>
      <c r="GE210" s="46" t="str">
        <f t="shared" si="496"/>
        <v/>
      </c>
      <c r="GF210" s="46" t="b">
        <f t="shared" si="497"/>
        <v>0</v>
      </c>
      <c r="GG210" s="46" t="b">
        <f t="shared" si="498"/>
        <v>0</v>
      </c>
      <c r="GH210" s="46" t="str">
        <f t="shared" si="499"/>
        <v/>
      </c>
      <c r="GI210" s="46" t="str">
        <f t="shared" si="500"/>
        <v/>
      </c>
      <c r="GJ210" s="46" t="str">
        <f t="shared" si="501"/>
        <v/>
      </c>
      <c r="GK210" s="46" t="b">
        <f t="shared" si="502"/>
        <v>0</v>
      </c>
      <c r="GL210" s="46" t="str">
        <f t="shared" si="503"/>
        <v/>
      </c>
      <c r="GM210" s="46" t="str">
        <f t="shared" si="504"/>
        <v/>
      </c>
      <c r="GN210" s="46" t="str">
        <f t="shared" si="505"/>
        <v/>
      </c>
      <c r="GO210" s="46" t="b">
        <f t="shared" si="506"/>
        <v>0</v>
      </c>
      <c r="GP210" s="46" t="str">
        <f t="shared" si="507"/>
        <v/>
      </c>
      <c r="GQ210" s="46" t="str">
        <f t="shared" si="508"/>
        <v/>
      </c>
      <c r="GR210" s="46" t="b">
        <f t="shared" si="509"/>
        <v>0</v>
      </c>
      <c r="GS210" s="46" t="str">
        <f t="shared" si="510"/>
        <v/>
      </c>
      <c r="GT210" s="46" t="str">
        <f t="shared" si="511"/>
        <v/>
      </c>
      <c r="GU210" s="46" t="b">
        <f t="shared" si="512"/>
        <v>0</v>
      </c>
      <c r="GV210" s="46" t="b">
        <f t="shared" si="513"/>
        <v>0</v>
      </c>
      <c r="GW210" s="46" t="b">
        <f t="shared" si="514"/>
        <v>0</v>
      </c>
      <c r="GX210" s="46" t="b">
        <f t="shared" si="515"/>
        <v>0</v>
      </c>
      <c r="GY210" s="46" t="b">
        <f t="shared" si="516"/>
        <v>0</v>
      </c>
      <c r="GZ210" s="46" t="b">
        <f t="shared" si="517"/>
        <v>0</v>
      </c>
      <c r="HA210" s="46" t="b">
        <f t="shared" si="518"/>
        <v>0</v>
      </c>
      <c r="HB210" s="46" t="b">
        <f t="shared" si="519"/>
        <v>0</v>
      </c>
      <c r="HC210" s="46" t="b">
        <f t="shared" si="520"/>
        <v>0</v>
      </c>
      <c r="HD210" s="46" t="b">
        <f t="shared" si="521"/>
        <v>0</v>
      </c>
      <c r="HE210" s="46" t="b">
        <f t="shared" si="522"/>
        <v>0</v>
      </c>
      <c r="HF210" s="46" t="b">
        <f t="shared" si="523"/>
        <v>0</v>
      </c>
      <c r="HG210" s="46" t="b">
        <f t="shared" si="524"/>
        <v>0</v>
      </c>
      <c r="HH210" s="46" t="b">
        <f t="shared" si="525"/>
        <v>0</v>
      </c>
      <c r="HI210" s="46" t="b">
        <f t="shared" si="526"/>
        <v>0</v>
      </c>
      <c r="HJ210" s="46" t="b">
        <f t="shared" si="527"/>
        <v>0</v>
      </c>
      <c r="HK210" s="46" t="b">
        <f t="shared" si="528"/>
        <v>0</v>
      </c>
      <c r="HL210" s="46" t="b">
        <f t="shared" si="529"/>
        <v>0</v>
      </c>
      <c r="HM210" s="46" t="b">
        <f t="shared" si="530"/>
        <v>0</v>
      </c>
      <c r="HN210" s="46" t="b">
        <f t="shared" si="531"/>
        <v>0</v>
      </c>
      <c r="HO210" s="46" t="b">
        <f t="shared" si="532"/>
        <v>0</v>
      </c>
      <c r="HP210" s="46" t="b">
        <f t="shared" si="533"/>
        <v>0</v>
      </c>
      <c r="HQ210" s="46" t="str">
        <f t="shared" si="534"/>
        <v/>
      </c>
      <c r="HR210" s="46" t="str">
        <f t="shared" si="535"/>
        <v/>
      </c>
      <c r="HS210" s="46" t="str">
        <f t="shared" si="536"/>
        <v/>
      </c>
      <c r="HT210" s="46" t="b">
        <f t="shared" si="537"/>
        <v>0</v>
      </c>
      <c r="HU210" s="46" t="b">
        <f t="shared" si="538"/>
        <v>0</v>
      </c>
      <c r="HV210" s="46" t="b">
        <f t="shared" si="539"/>
        <v>0</v>
      </c>
      <c r="HW210" s="46" t="b">
        <f t="shared" si="540"/>
        <v>0</v>
      </c>
      <c r="HX210" s="46" t="b">
        <f t="shared" si="541"/>
        <v>0</v>
      </c>
      <c r="HY210" s="46" t="b">
        <f t="shared" si="542"/>
        <v>0</v>
      </c>
      <c r="HZ210" s="46" t="b">
        <f t="shared" si="543"/>
        <v>0</v>
      </c>
      <c r="IA210" s="46" t="str">
        <f t="shared" si="544"/>
        <v/>
      </c>
      <c r="IB210" s="46" t="str">
        <f t="shared" si="545"/>
        <v/>
      </c>
      <c r="IC210" s="46" t="str">
        <f t="shared" si="546"/>
        <v/>
      </c>
      <c r="ID210" s="46" t="str">
        <f t="shared" si="547"/>
        <v/>
      </c>
      <c r="IE210" s="46" t="b">
        <f t="shared" si="548"/>
        <v>0</v>
      </c>
      <c r="IF210" s="46" t="str">
        <f t="shared" si="549"/>
        <v/>
      </c>
      <c r="IG210" s="46" t="str">
        <f t="shared" si="550"/>
        <v/>
      </c>
      <c r="IH210" s="46" t="b">
        <f t="shared" si="551"/>
        <v>0</v>
      </c>
      <c r="II210" s="46" t="b">
        <f t="shared" si="552"/>
        <v>0</v>
      </c>
      <c r="IJ210" s="46" t="b">
        <f t="shared" si="553"/>
        <v>0</v>
      </c>
      <c r="IK210" s="46" t="str">
        <f t="shared" si="554"/>
        <v/>
      </c>
      <c r="IL210" s="46" t="str">
        <f t="shared" si="555"/>
        <v/>
      </c>
      <c r="IM210" s="46" t="b">
        <f t="shared" si="556"/>
        <v>0</v>
      </c>
      <c r="IN210" s="46" t="b">
        <f t="shared" si="557"/>
        <v>0</v>
      </c>
      <c r="IO210" s="46" t="b">
        <f t="shared" si="558"/>
        <v>0</v>
      </c>
      <c r="IP210" s="46" t="b">
        <f t="shared" si="559"/>
        <v>0</v>
      </c>
      <c r="IQ210" s="46" t="b">
        <f t="shared" si="560"/>
        <v>0</v>
      </c>
      <c r="IR210" s="46" t="b">
        <f t="shared" si="561"/>
        <v>0</v>
      </c>
      <c r="IS210" s="46" t="b">
        <f t="shared" si="562"/>
        <v>0</v>
      </c>
      <c r="IT210" s="46" t="b">
        <f t="shared" si="563"/>
        <v>0</v>
      </c>
      <c r="IU210" s="46" t="b">
        <f t="shared" si="564"/>
        <v>0</v>
      </c>
      <c r="IV210" s="46" t="b">
        <f t="shared" si="565"/>
        <v>0</v>
      </c>
      <c r="IW210" s="46" t="b">
        <f t="shared" si="566"/>
        <v>0</v>
      </c>
      <c r="IX210" s="46" t="b">
        <f t="shared" si="567"/>
        <v>0</v>
      </c>
      <c r="IY210" s="46" t="b">
        <f t="shared" si="568"/>
        <v>0</v>
      </c>
    </row>
    <row r="211" spans="2:259" x14ac:dyDescent="0.3">
      <c r="B211" s="48">
        <v>199</v>
      </c>
      <c r="C211" s="61" t="str">
        <f t="shared" si="434"/>
        <v/>
      </c>
      <c r="D211" s="53"/>
      <c r="E211" s="52"/>
      <c r="F211" s="112"/>
      <c r="G211" s="52"/>
      <c r="H211" s="53"/>
      <c r="I211" s="52"/>
      <c r="J211" s="52"/>
      <c r="K211" s="53"/>
      <c r="L211" s="55"/>
      <c r="M211" s="108"/>
      <c r="N211" s="56"/>
      <c r="O211" s="52"/>
      <c r="P211" s="52"/>
      <c r="Q211" s="52"/>
      <c r="R211" s="52"/>
      <c r="S211" s="52"/>
      <c r="T211" s="53"/>
      <c r="U211" s="52"/>
      <c r="V211" s="52"/>
      <c r="W211" s="55"/>
      <c r="X211" s="55"/>
      <c r="Y211" s="52"/>
      <c r="Z211" s="55"/>
      <c r="AA211" s="52"/>
      <c r="AB211" s="53"/>
      <c r="AC211" s="53"/>
      <c r="AD211" s="53"/>
      <c r="AE211" s="57"/>
      <c r="AF211" s="113"/>
      <c r="AG211" s="57"/>
      <c r="AH211" s="58"/>
      <c r="AI211" s="58"/>
      <c r="AJ211" s="58"/>
      <c r="AK211" s="114"/>
      <c r="AL211" s="58"/>
      <c r="AM211" s="114"/>
      <c r="AN211" s="58"/>
      <c r="AO211" s="114"/>
      <c r="AP211" s="58"/>
      <c r="AQ211" s="114"/>
      <c r="AR211" s="58"/>
      <c r="AS211" s="114"/>
      <c r="AT211" s="58"/>
      <c r="AU211" s="114"/>
      <c r="AV211" s="58"/>
      <c r="AW211" s="114"/>
      <c r="AX211" s="58"/>
      <c r="AY211" s="114"/>
      <c r="AZ211" s="58"/>
      <c r="BA211" s="114"/>
      <c r="BB211" s="58"/>
      <c r="BC211" s="114"/>
      <c r="BD211" s="58"/>
      <c r="BE211" s="58"/>
      <c r="BF211" s="58"/>
      <c r="BG211" s="59"/>
      <c r="BH211" s="58"/>
      <c r="BI211" s="114"/>
      <c r="BJ211" s="53"/>
      <c r="BK211" s="58"/>
      <c r="BL211" s="114"/>
      <c r="BM211" s="58"/>
      <c r="BN211" s="114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3"/>
      <c r="CL211" s="58"/>
      <c r="CM211" s="58"/>
      <c r="CN211" s="60"/>
      <c r="CO211" s="57"/>
      <c r="CP211" s="58"/>
      <c r="CQ211" s="60"/>
      <c r="CR211" s="57"/>
      <c r="CS211" s="58"/>
      <c r="CT211" s="59"/>
      <c r="CU211" s="58"/>
      <c r="CV211" s="59"/>
      <c r="CW211" s="58"/>
      <c r="CX211" s="59"/>
      <c r="CY211" s="58"/>
      <c r="CZ211" s="58"/>
      <c r="DA211" s="58"/>
      <c r="DB211" s="53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7"/>
      <c r="DO211" s="57"/>
      <c r="DP211" s="57"/>
      <c r="DQ211" s="76" t="str">
        <f t="shared" si="435"/>
        <v/>
      </c>
      <c r="DR211" s="53"/>
      <c r="DS211" s="46" t="b">
        <f t="shared" si="436"/>
        <v>0</v>
      </c>
      <c r="DT211" s="46" t="str">
        <f t="shared" si="437"/>
        <v/>
      </c>
      <c r="DU211" s="46" t="b">
        <f t="shared" si="438"/>
        <v>0</v>
      </c>
      <c r="DV211" s="46" t="b">
        <f t="shared" si="439"/>
        <v>0</v>
      </c>
      <c r="DW211" s="46" t="b">
        <f t="shared" si="440"/>
        <v>0</v>
      </c>
      <c r="DY211" s="46" t="b">
        <f t="shared" si="441"/>
        <v>0</v>
      </c>
      <c r="DZ211" s="46" t="b">
        <f t="shared" si="442"/>
        <v>0</v>
      </c>
      <c r="EB211" s="46" t="b">
        <f t="shared" si="443"/>
        <v>0</v>
      </c>
      <c r="EC211" s="46" t="b">
        <f t="shared" si="444"/>
        <v>0</v>
      </c>
      <c r="ED211" s="46" t="b">
        <f t="shared" si="445"/>
        <v>0</v>
      </c>
      <c r="EE211" s="46" t="b">
        <f t="shared" si="446"/>
        <v>0</v>
      </c>
      <c r="EF211" s="46" t="b">
        <f t="shared" si="447"/>
        <v>0</v>
      </c>
      <c r="EG211" s="46" t="b">
        <f t="shared" si="448"/>
        <v>0</v>
      </c>
      <c r="EH211" s="46" t="b">
        <f t="shared" si="449"/>
        <v>0</v>
      </c>
      <c r="EI211" s="46" t="b">
        <f t="shared" si="450"/>
        <v>0</v>
      </c>
      <c r="EK211" s="46" t="b">
        <f t="shared" si="451"/>
        <v>0</v>
      </c>
      <c r="EL211" s="46" t="b">
        <f t="shared" si="452"/>
        <v>0</v>
      </c>
      <c r="EM211" s="46" t="b">
        <f t="shared" si="453"/>
        <v>0</v>
      </c>
      <c r="EN211" s="46" t="b">
        <f t="shared" si="454"/>
        <v>0</v>
      </c>
      <c r="EO211" s="46" t="b">
        <f t="shared" si="455"/>
        <v>0</v>
      </c>
      <c r="EP211" s="46" t="b">
        <f t="shared" si="456"/>
        <v>0</v>
      </c>
      <c r="EQ211" s="46" t="b">
        <f t="shared" si="457"/>
        <v>0</v>
      </c>
      <c r="ER211" s="46" t="b">
        <f>OR(AA211='Tablas '!$T$4,AA211='Tablas '!$T$7,AA211='Tablas '!$T$8,AA211='Tablas '!$T$11)</f>
        <v>0</v>
      </c>
      <c r="ES211" s="46" t="str">
        <f t="shared" si="458"/>
        <v/>
      </c>
      <c r="ET211" s="46" t="str">
        <f t="shared" si="459"/>
        <v/>
      </c>
      <c r="EU211" s="46" t="str">
        <f t="shared" si="460"/>
        <v/>
      </c>
      <c r="EV211" s="46" t="b">
        <f t="shared" si="461"/>
        <v>0</v>
      </c>
      <c r="EW211" s="46" t="b">
        <f t="shared" si="462"/>
        <v>0</v>
      </c>
      <c r="EX211" s="46" t="b">
        <f t="shared" si="463"/>
        <v>0</v>
      </c>
      <c r="EY211" s="46" t="b">
        <f t="shared" si="464"/>
        <v>0</v>
      </c>
      <c r="EZ211" s="46" t="b">
        <f t="shared" si="465"/>
        <v>0</v>
      </c>
      <c r="FA211" s="46" t="b">
        <f t="shared" si="466"/>
        <v>0</v>
      </c>
      <c r="FB211" s="46" t="b">
        <f t="shared" si="467"/>
        <v>0</v>
      </c>
      <c r="FC211" s="46" t="str">
        <f t="shared" si="468"/>
        <v/>
      </c>
      <c r="FD211" s="46" t="str">
        <f t="shared" si="469"/>
        <v/>
      </c>
      <c r="FE211" s="46" t="b">
        <f t="shared" si="470"/>
        <v>0</v>
      </c>
      <c r="FF211" s="46" t="str">
        <f t="shared" si="471"/>
        <v/>
      </c>
      <c r="FG211" s="46" t="str">
        <f t="shared" si="472"/>
        <v/>
      </c>
      <c r="FH211" s="46" t="b">
        <f t="shared" si="473"/>
        <v>0</v>
      </c>
      <c r="FI211" s="46" t="str">
        <f t="shared" si="474"/>
        <v/>
      </c>
      <c r="FJ211" s="46" t="str">
        <f t="shared" si="475"/>
        <v/>
      </c>
      <c r="FK211" s="46" t="b">
        <f t="shared" si="476"/>
        <v>0</v>
      </c>
      <c r="FL211" s="46" t="str">
        <f t="shared" si="477"/>
        <v/>
      </c>
      <c r="FM211" s="46" t="str">
        <f t="shared" si="478"/>
        <v/>
      </c>
      <c r="FN211" s="46" t="b">
        <f t="shared" si="479"/>
        <v>0</v>
      </c>
      <c r="FO211" s="46" t="str">
        <f t="shared" si="480"/>
        <v/>
      </c>
      <c r="FP211" s="46" t="str">
        <f t="shared" si="481"/>
        <v/>
      </c>
      <c r="FQ211" s="46" t="b">
        <f t="shared" si="482"/>
        <v>0</v>
      </c>
      <c r="FR211" s="46" t="str">
        <f t="shared" si="483"/>
        <v/>
      </c>
      <c r="FS211" s="46" t="str">
        <f t="shared" si="484"/>
        <v/>
      </c>
      <c r="FT211" s="46" t="b">
        <f t="shared" si="485"/>
        <v>0</v>
      </c>
      <c r="FU211" s="46" t="str">
        <f t="shared" si="486"/>
        <v/>
      </c>
      <c r="FV211" s="46" t="str">
        <f t="shared" si="487"/>
        <v/>
      </c>
      <c r="FW211" s="46" t="b">
        <f t="shared" si="488"/>
        <v>0</v>
      </c>
      <c r="FX211" s="46" t="str">
        <f t="shared" si="489"/>
        <v/>
      </c>
      <c r="FY211" s="46" t="str">
        <f t="shared" si="490"/>
        <v/>
      </c>
      <c r="FZ211" s="46" t="b">
        <f t="shared" si="491"/>
        <v>0</v>
      </c>
      <c r="GA211" s="46" t="str">
        <f t="shared" si="492"/>
        <v/>
      </c>
      <c r="GB211" s="46" t="str">
        <f t="shared" si="493"/>
        <v/>
      </c>
      <c r="GC211" s="46" t="b">
        <f t="shared" si="494"/>
        <v>0</v>
      </c>
      <c r="GD211" s="46" t="str">
        <f t="shared" si="495"/>
        <v/>
      </c>
      <c r="GE211" s="46" t="str">
        <f t="shared" si="496"/>
        <v/>
      </c>
      <c r="GF211" s="46" t="b">
        <f t="shared" si="497"/>
        <v>0</v>
      </c>
      <c r="GG211" s="46" t="b">
        <f t="shared" si="498"/>
        <v>0</v>
      </c>
      <c r="GH211" s="46" t="str">
        <f t="shared" si="499"/>
        <v/>
      </c>
      <c r="GI211" s="46" t="str">
        <f t="shared" si="500"/>
        <v/>
      </c>
      <c r="GJ211" s="46" t="str">
        <f t="shared" si="501"/>
        <v/>
      </c>
      <c r="GK211" s="46" t="b">
        <f t="shared" si="502"/>
        <v>0</v>
      </c>
      <c r="GL211" s="46" t="str">
        <f t="shared" si="503"/>
        <v/>
      </c>
      <c r="GM211" s="46" t="str">
        <f t="shared" si="504"/>
        <v/>
      </c>
      <c r="GN211" s="46" t="str">
        <f t="shared" si="505"/>
        <v/>
      </c>
      <c r="GO211" s="46" t="b">
        <f t="shared" si="506"/>
        <v>0</v>
      </c>
      <c r="GP211" s="46" t="str">
        <f t="shared" si="507"/>
        <v/>
      </c>
      <c r="GQ211" s="46" t="str">
        <f t="shared" si="508"/>
        <v/>
      </c>
      <c r="GR211" s="46" t="b">
        <f t="shared" si="509"/>
        <v>0</v>
      </c>
      <c r="GS211" s="46" t="str">
        <f t="shared" si="510"/>
        <v/>
      </c>
      <c r="GT211" s="46" t="str">
        <f t="shared" si="511"/>
        <v/>
      </c>
      <c r="GU211" s="46" t="b">
        <f t="shared" si="512"/>
        <v>0</v>
      </c>
      <c r="GV211" s="46" t="b">
        <f t="shared" si="513"/>
        <v>0</v>
      </c>
      <c r="GW211" s="46" t="b">
        <f t="shared" si="514"/>
        <v>0</v>
      </c>
      <c r="GX211" s="46" t="b">
        <f t="shared" si="515"/>
        <v>0</v>
      </c>
      <c r="GY211" s="46" t="b">
        <f t="shared" si="516"/>
        <v>0</v>
      </c>
      <c r="GZ211" s="46" t="b">
        <f t="shared" si="517"/>
        <v>0</v>
      </c>
      <c r="HA211" s="46" t="b">
        <f t="shared" si="518"/>
        <v>0</v>
      </c>
      <c r="HB211" s="46" t="b">
        <f t="shared" si="519"/>
        <v>0</v>
      </c>
      <c r="HC211" s="46" t="b">
        <f t="shared" si="520"/>
        <v>0</v>
      </c>
      <c r="HD211" s="46" t="b">
        <f t="shared" si="521"/>
        <v>0</v>
      </c>
      <c r="HE211" s="46" t="b">
        <f t="shared" si="522"/>
        <v>0</v>
      </c>
      <c r="HF211" s="46" t="b">
        <f t="shared" si="523"/>
        <v>0</v>
      </c>
      <c r="HG211" s="46" t="b">
        <f t="shared" si="524"/>
        <v>0</v>
      </c>
      <c r="HH211" s="46" t="b">
        <f t="shared" si="525"/>
        <v>0</v>
      </c>
      <c r="HI211" s="46" t="b">
        <f t="shared" si="526"/>
        <v>0</v>
      </c>
      <c r="HJ211" s="46" t="b">
        <f t="shared" si="527"/>
        <v>0</v>
      </c>
      <c r="HK211" s="46" t="b">
        <f t="shared" si="528"/>
        <v>0</v>
      </c>
      <c r="HL211" s="46" t="b">
        <f t="shared" si="529"/>
        <v>0</v>
      </c>
      <c r="HM211" s="46" t="b">
        <f t="shared" si="530"/>
        <v>0</v>
      </c>
      <c r="HN211" s="46" t="b">
        <f t="shared" si="531"/>
        <v>0</v>
      </c>
      <c r="HO211" s="46" t="b">
        <f t="shared" si="532"/>
        <v>0</v>
      </c>
      <c r="HP211" s="46" t="b">
        <f t="shared" si="533"/>
        <v>0</v>
      </c>
      <c r="HQ211" s="46" t="str">
        <f t="shared" si="534"/>
        <v/>
      </c>
      <c r="HR211" s="46" t="str">
        <f t="shared" si="535"/>
        <v/>
      </c>
      <c r="HS211" s="46" t="str">
        <f t="shared" si="536"/>
        <v/>
      </c>
      <c r="HT211" s="46" t="b">
        <f t="shared" si="537"/>
        <v>0</v>
      </c>
      <c r="HU211" s="46" t="b">
        <f t="shared" si="538"/>
        <v>0</v>
      </c>
      <c r="HV211" s="46" t="b">
        <f t="shared" si="539"/>
        <v>0</v>
      </c>
      <c r="HW211" s="46" t="b">
        <f t="shared" si="540"/>
        <v>0</v>
      </c>
      <c r="HX211" s="46" t="b">
        <f t="shared" si="541"/>
        <v>0</v>
      </c>
      <c r="HY211" s="46" t="b">
        <f t="shared" si="542"/>
        <v>0</v>
      </c>
      <c r="HZ211" s="46" t="b">
        <f t="shared" si="543"/>
        <v>0</v>
      </c>
      <c r="IA211" s="46" t="str">
        <f t="shared" si="544"/>
        <v/>
      </c>
      <c r="IB211" s="46" t="str">
        <f t="shared" si="545"/>
        <v/>
      </c>
      <c r="IC211" s="46" t="str">
        <f t="shared" si="546"/>
        <v/>
      </c>
      <c r="ID211" s="46" t="str">
        <f t="shared" si="547"/>
        <v/>
      </c>
      <c r="IE211" s="46" t="b">
        <f t="shared" si="548"/>
        <v>0</v>
      </c>
      <c r="IF211" s="46" t="str">
        <f t="shared" si="549"/>
        <v/>
      </c>
      <c r="IG211" s="46" t="str">
        <f t="shared" si="550"/>
        <v/>
      </c>
      <c r="IH211" s="46" t="b">
        <f t="shared" si="551"/>
        <v>0</v>
      </c>
      <c r="II211" s="46" t="b">
        <f t="shared" si="552"/>
        <v>0</v>
      </c>
      <c r="IJ211" s="46" t="b">
        <f t="shared" si="553"/>
        <v>0</v>
      </c>
      <c r="IK211" s="46" t="str">
        <f t="shared" si="554"/>
        <v/>
      </c>
      <c r="IL211" s="46" t="str">
        <f t="shared" si="555"/>
        <v/>
      </c>
      <c r="IM211" s="46" t="b">
        <f t="shared" si="556"/>
        <v>0</v>
      </c>
      <c r="IN211" s="46" t="b">
        <f t="shared" si="557"/>
        <v>0</v>
      </c>
      <c r="IO211" s="46" t="b">
        <f t="shared" si="558"/>
        <v>0</v>
      </c>
      <c r="IP211" s="46" t="b">
        <f t="shared" si="559"/>
        <v>0</v>
      </c>
      <c r="IQ211" s="46" t="b">
        <f t="shared" si="560"/>
        <v>0</v>
      </c>
      <c r="IR211" s="46" t="b">
        <f t="shared" si="561"/>
        <v>0</v>
      </c>
      <c r="IS211" s="46" t="b">
        <f t="shared" si="562"/>
        <v>0</v>
      </c>
      <c r="IT211" s="46" t="b">
        <f t="shared" si="563"/>
        <v>0</v>
      </c>
      <c r="IU211" s="46" t="b">
        <f t="shared" si="564"/>
        <v>0</v>
      </c>
      <c r="IV211" s="46" t="b">
        <f t="shared" si="565"/>
        <v>0</v>
      </c>
      <c r="IW211" s="46" t="b">
        <f t="shared" si="566"/>
        <v>0</v>
      </c>
      <c r="IX211" s="46" t="b">
        <f t="shared" si="567"/>
        <v>0</v>
      </c>
      <c r="IY211" s="46" t="b">
        <f t="shared" si="568"/>
        <v>0</v>
      </c>
    </row>
    <row r="212" spans="2:259" x14ac:dyDescent="0.3">
      <c r="B212" s="48">
        <v>200</v>
      </c>
      <c r="C212" s="61" t="str">
        <f t="shared" si="434"/>
        <v/>
      </c>
      <c r="D212" s="53"/>
      <c r="E212" s="52"/>
      <c r="F212" s="112"/>
      <c r="G212" s="52"/>
      <c r="H212" s="53"/>
      <c r="I212" s="52"/>
      <c r="J212" s="52"/>
      <c r="K212" s="53"/>
      <c r="L212" s="55"/>
      <c r="M212" s="108"/>
      <c r="N212" s="56"/>
      <c r="O212" s="52"/>
      <c r="P212" s="52"/>
      <c r="Q212" s="52"/>
      <c r="R212" s="52"/>
      <c r="S212" s="52"/>
      <c r="T212" s="53"/>
      <c r="U212" s="52"/>
      <c r="V212" s="52"/>
      <c r="W212" s="55"/>
      <c r="X212" s="55"/>
      <c r="Y212" s="52"/>
      <c r="Z212" s="55"/>
      <c r="AA212" s="52"/>
      <c r="AB212" s="53"/>
      <c r="AC212" s="53"/>
      <c r="AD212" s="53"/>
      <c r="AE212" s="57"/>
      <c r="AF212" s="113"/>
      <c r="AG212" s="57"/>
      <c r="AH212" s="58"/>
      <c r="AI212" s="58"/>
      <c r="AJ212" s="58"/>
      <c r="AK212" s="114"/>
      <c r="AL212" s="58"/>
      <c r="AM212" s="114"/>
      <c r="AN212" s="58"/>
      <c r="AO212" s="114"/>
      <c r="AP212" s="58"/>
      <c r="AQ212" s="114"/>
      <c r="AR212" s="58"/>
      <c r="AS212" s="114"/>
      <c r="AT212" s="58"/>
      <c r="AU212" s="114"/>
      <c r="AV212" s="58"/>
      <c r="AW212" s="114"/>
      <c r="AX212" s="58"/>
      <c r="AY212" s="114"/>
      <c r="AZ212" s="58"/>
      <c r="BA212" s="114"/>
      <c r="BB212" s="58"/>
      <c r="BC212" s="114"/>
      <c r="BD212" s="58"/>
      <c r="BE212" s="58"/>
      <c r="BF212" s="58"/>
      <c r="BG212" s="59"/>
      <c r="BH212" s="58"/>
      <c r="BI212" s="114"/>
      <c r="BJ212" s="53"/>
      <c r="BK212" s="58"/>
      <c r="BL212" s="114"/>
      <c r="BM212" s="58"/>
      <c r="BN212" s="114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3"/>
      <c r="CL212" s="58"/>
      <c r="CM212" s="58"/>
      <c r="CN212" s="60"/>
      <c r="CO212" s="57"/>
      <c r="CP212" s="58"/>
      <c r="CQ212" s="60"/>
      <c r="CR212" s="57"/>
      <c r="CS212" s="58"/>
      <c r="CT212" s="59"/>
      <c r="CU212" s="58"/>
      <c r="CV212" s="59"/>
      <c r="CW212" s="58"/>
      <c r="CX212" s="59"/>
      <c r="CY212" s="58"/>
      <c r="CZ212" s="58"/>
      <c r="DA212" s="58"/>
      <c r="DB212" s="53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7"/>
      <c r="DO212" s="57"/>
      <c r="DP212" s="57"/>
      <c r="DQ212" s="76" t="str">
        <f t="shared" si="435"/>
        <v/>
      </c>
      <c r="DR212" s="53"/>
      <c r="DS212" s="46" t="b">
        <f t="shared" si="436"/>
        <v>0</v>
      </c>
      <c r="DT212" s="46" t="str">
        <f t="shared" si="437"/>
        <v/>
      </c>
      <c r="DU212" s="46" t="b">
        <f t="shared" si="438"/>
        <v>0</v>
      </c>
      <c r="DV212" s="46" t="b">
        <f t="shared" si="439"/>
        <v>0</v>
      </c>
      <c r="DW212" s="46" t="b">
        <f t="shared" si="440"/>
        <v>0</v>
      </c>
      <c r="DY212" s="46" t="b">
        <f t="shared" si="441"/>
        <v>0</v>
      </c>
      <c r="DZ212" s="46" t="b">
        <f t="shared" si="442"/>
        <v>0</v>
      </c>
      <c r="EB212" s="46" t="b">
        <f t="shared" si="443"/>
        <v>0</v>
      </c>
      <c r="EC212" s="46" t="b">
        <f t="shared" si="444"/>
        <v>0</v>
      </c>
      <c r="ED212" s="46" t="b">
        <f t="shared" si="445"/>
        <v>0</v>
      </c>
      <c r="EE212" s="46" t="b">
        <f t="shared" si="446"/>
        <v>0</v>
      </c>
      <c r="EF212" s="46" t="b">
        <f t="shared" si="447"/>
        <v>0</v>
      </c>
      <c r="EG212" s="46" t="b">
        <f t="shared" si="448"/>
        <v>0</v>
      </c>
      <c r="EH212" s="46" t="b">
        <f t="shared" si="449"/>
        <v>0</v>
      </c>
      <c r="EI212" s="46" t="b">
        <f t="shared" si="450"/>
        <v>0</v>
      </c>
      <c r="EK212" s="46" t="b">
        <f t="shared" si="451"/>
        <v>0</v>
      </c>
      <c r="EL212" s="46" t="b">
        <f t="shared" si="452"/>
        <v>0</v>
      </c>
      <c r="EM212" s="46" t="b">
        <f t="shared" si="453"/>
        <v>0</v>
      </c>
      <c r="EN212" s="46" t="b">
        <f t="shared" si="454"/>
        <v>0</v>
      </c>
      <c r="EO212" s="46" t="b">
        <f t="shared" si="455"/>
        <v>0</v>
      </c>
      <c r="EP212" s="46" t="b">
        <f t="shared" si="456"/>
        <v>0</v>
      </c>
      <c r="EQ212" s="46" t="b">
        <f t="shared" si="457"/>
        <v>0</v>
      </c>
      <c r="ER212" s="46" t="b">
        <f>OR(AA212='Tablas '!$T$4,AA212='Tablas '!$T$7,AA212='Tablas '!$T$8,AA212='Tablas '!$T$11)</f>
        <v>0</v>
      </c>
      <c r="ES212" s="46" t="str">
        <f t="shared" si="458"/>
        <v/>
      </c>
      <c r="ET212" s="46" t="str">
        <f t="shared" si="459"/>
        <v/>
      </c>
      <c r="EU212" s="46" t="str">
        <f t="shared" si="460"/>
        <v/>
      </c>
      <c r="EV212" s="46" t="b">
        <f t="shared" si="461"/>
        <v>0</v>
      </c>
      <c r="EW212" s="46" t="b">
        <f t="shared" si="462"/>
        <v>0</v>
      </c>
      <c r="EX212" s="46" t="b">
        <f t="shared" si="463"/>
        <v>0</v>
      </c>
      <c r="EY212" s="46" t="b">
        <f t="shared" si="464"/>
        <v>0</v>
      </c>
      <c r="EZ212" s="46" t="b">
        <f t="shared" si="465"/>
        <v>0</v>
      </c>
      <c r="FA212" s="46" t="b">
        <f t="shared" si="466"/>
        <v>0</v>
      </c>
      <c r="FB212" s="46" t="b">
        <f t="shared" si="467"/>
        <v>0</v>
      </c>
      <c r="FC212" s="46" t="str">
        <f t="shared" si="468"/>
        <v/>
      </c>
      <c r="FD212" s="46" t="str">
        <f t="shared" si="469"/>
        <v/>
      </c>
      <c r="FE212" s="46" t="b">
        <f t="shared" si="470"/>
        <v>0</v>
      </c>
      <c r="FF212" s="46" t="str">
        <f t="shared" si="471"/>
        <v/>
      </c>
      <c r="FG212" s="46" t="str">
        <f t="shared" si="472"/>
        <v/>
      </c>
      <c r="FH212" s="46" t="b">
        <f t="shared" si="473"/>
        <v>0</v>
      </c>
      <c r="FI212" s="46" t="str">
        <f t="shared" si="474"/>
        <v/>
      </c>
      <c r="FJ212" s="46" t="str">
        <f t="shared" si="475"/>
        <v/>
      </c>
      <c r="FK212" s="46" t="b">
        <f t="shared" si="476"/>
        <v>0</v>
      </c>
      <c r="FL212" s="46" t="str">
        <f t="shared" si="477"/>
        <v/>
      </c>
      <c r="FM212" s="46" t="str">
        <f t="shared" si="478"/>
        <v/>
      </c>
      <c r="FN212" s="46" t="b">
        <f t="shared" si="479"/>
        <v>0</v>
      </c>
      <c r="FO212" s="46" t="str">
        <f t="shared" si="480"/>
        <v/>
      </c>
      <c r="FP212" s="46" t="str">
        <f t="shared" si="481"/>
        <v/>
      </c>
      <c r="FQ212" s="46" t="b">
        <f t="shared" si="482"/>
        <v>0</v>
      </c>
      <c r="FR212" s="46" t="str">
        <f t="shared" si="483"/>
        <v/>
      </c>
      <c r="FS212" s="46" t="str">
        <f t="shared" si="484"/>
        <v/>
      </c>
      <c r="FT212" s="46" t="b">
        <f t="shared" si="485"/>
        <v>0</v>
      </c>
      <c r="FU212" s="46" t="str">
        <f t="shared" si="486"/>
        <v/>
      </c>
      <c r="FV212" s="46" t="str">
        <f t="shared" si="487"/>
        <v/>
      </c>
      <c r="FW212" s="46" t="b">
        <f t="shared" si="488"/>
        <v>0</v>
      </c>
      <c r="FX212" s="46" t="str">
        <f t="shared" si="489"/>
        <v/>
      </c>
      <c r="FY212" s="46" t="str">
        <f t="shared" si="490"/>
        <v/>
      </c>
      <c r="FZ212" s="46" t="b">
        <f t="shared" si="491"/>
        <v>0</v>
      </c>
      <c r="GA212" s="46" t="str">
        <f t="shared" si="492"/>
        <v/>
      </c>
      <c r="GB212" s="46" t="str">
        <f t="shared" si="493"/>
        <v/>
      </c>
      <c r="GC212" s="46" t="b">
        <f t="shared" si="494"/>
        <v>0</v>
      </c>
      <c r="GD212" s="46" t="str">
        <f t="shared" si="495"/>
        <v/>
      </c>
      <c r="GE212" s="46" t="str">
        <f t="shared" si="496"/>
        <v/>
      </c>
      <c r="GF212" s="46" t="b">
        <f t="shared" si="497"/>
        <v>0</v>
      </c>
      <c r="GG212" s="46" t="b">
        <f t="shared" si="498"/>
        <v>0</v>
      </c>
      <c r="GH212" s="46" t="str">
        <f t="shared" si="499"/>
        <v/>
      </c>
      <c r="GI212" s="46" t="str">
        <f t="shared" si="500"/>
        <v/>
      </c>
      <c r="GJ212" s="46" t="str">
        <f t="shared" si="501"/>
        <v/>
      </c>
      <c r="GK212" s="46" t="b">
        <f t="shared" si="502"/>
        <v>0</v>
      </c>
      <c r="GL212" s="46" t="str">
        <f t="shared" si="503"/>
        <v/>
      </c>
      <c r="GM212" s="46" t="str">
        <f t="shared" si="504"/>
        <v/>
      </c>
      <c r="GN212" s="46" t="str">
        <f t="shared" si="505"/>
        <v/>
      </c>
      <c r="GO212" s="46" t="b">
        <f t="shared" si="506"/>
        <v>0</v>
      </c>
      <c r="GP212" s="46" t="str">
        <f t="shared" si="507"/>
        <v/>
      </c>
      <c r="GQ212" s="46" t="str">
        <f t="shared" si="508"/>
        <v/>
      </c>
      <c r="GR212" s="46" t="b">
        <f t="shared" si="509"/>
        <v>0</v>
      </c>
      <c r="GS212" s="46" t="str">
        <f t="shared" si="510"/>
        <v/>
      </c>
      <c r="GT212" s="46" t="str">
        <f t="shared" si="511"/>
        <v/>
      </c>
      <c r="GU212" s="46" t="b">
        <f t="shared" si="512"/>
        <v>0</v>
      </c>
      <c r="GV212" s="46" t="b">
        <f t="shared" si="513"/>
        <v>0</v>
      </c>
      <c r="GW212" s="46" t="b">
        <f t="shared" si="514"/>
        <v>0</v>
      </c>
      <c r="GX212" s="46" t="b">
        <f t="shared" si="515"/>
        <v>0</v>
      </c>
      <c r="GY212" s="46" t="b">
        <f t="shared" si="516"/>
        <v>0</v>
      </c>
      <c r="GZ212" s="46" t="b">
        <f t="shared" si="517"/>
        <v>0</v>
      </c>
      <c r="HA212" s="46" t="b">
        <f t="shared" si="518"/>
        <v>0</v>
      </c>
      <c r="HB212" s="46" t="b">
        <f t="shared" si="519"/>
        <v>0</v>
      </c>
      <c r="HC212" s="46" t="b">
        <f t="shared" si="520"/>
        <v>0</v>
      </c>
      <c r="HD212" s="46" t="b">
        <f t="shared" si="521"/>
        <v>0</v>
      </c>
      <c r="HE212" s="46" t="b">
        <f t="shared" si="522"/>
        <v>0</v>
      </c>
      <c r="HF212" s="46" t="b">
        <f t="shared" si="523"/>
        <v>0</v>
      </c>
      <c r="HG212" s="46" t="b">
        <f t="shared" si="524"/>
        <v>0</v>
      </c>
      <c r="HH212" s="46" t="b">
        <f t="shared" si="525"/>
        <v>0</v>
      </c>
      <c r="HI212" s="46" t="b">
        <f t="shared" si="526"/>
        <v>0</v>
      </c>
      <c r="HJ212" s="46" t="b">
        <f t="shared" si="527"/>
        <v>0</v>
      </c>
      <c r="HK212" s="46" t="b">
        <f t="shared" si="528"/>
        <v>0</v>
      </c>
      <c r="HL212" s="46" t="b">
        <f t="shared" si="529"/>
        <v>0</v>
      </c>
      <c r="HM212" s="46" t="b">
        <f t="shared" si="530"/>
        <v>0</v>
      </c>
      <c r="HN212" s="46" t="b">
        <f t="shared" si="531"/>
        <v>0</v>
      </c>
      <c r="HO212" s="46" t="b">
        <f t="shared" si="532"/>
        <v>0</v>
      </c>
      <c r="HP212" s="46" t="b">
        <f t="shared" si="533"/>
        <v>0</v>
      </c>
      <c r="HQ212" s="46" t="str">
        <f t="shared" si="534"/>
        <v/>
      </c>
      <c r="HR212" s="46" t="str">
        <f t="shared" si="535"/>
        <v/>
      </c>
      <c r="HS212" s="46" t="str">
        <f t="shared" si="536"/>
        <v/>
      </c>
      <c r="HT212" s="46" t="b">
        <f t="shared" si="537"/>
        <v>0</v>
      </c>
      <c r="HU212" s="46" t="b">
        <f t="shared" si="538"/>
        <v>0</v>
      </c>
      <c r="HV212" s="46" t="b">
        <f t="shared" si="539"/>
        <v>0</v>
      </c>
      <c r="HW212" s="46" t="b">
        <f t="shared" si="540"/>
        <v>0</v>
      </c>
      <c r="HX212" s="46" t="b">
        <f t="shared" si="541"/>
        <v>0</v>
      </c>
      <c r="HY212" s="46" t="b">
        <f t="shared" si="542"/>
        <v>0</v>
      </c>
      <c r="HZ212" s="46" t="b">
        <f t="shared" si="543"/>
        <v>0</v>
      </c>
      <c r="IA212" s="46" t="str">
        <f t="shared" si="544"/>
        <v/>
      </c>
      <c r="IB212" s="46" t="str">
        <f t="shared" si="545"/>
        <v/>
      </c>
      <c r="IC212" s="46" t="str">
        <f t="shared" si="546"/>
        <v/>
      </c>
      <c r="ID212" s="46" t="str">
        <f t="shared" si="547"/>
        <v/>
      </c>
      <c r="IE212" s="46" t="b">
        <f t="shared" si="548"/>
        <v>0</v>
      </c>
      <c r="IF212" s="46" t="str">
        <f t="shared" si="549"/>
        <v/>
      </c>
      <c r="IG212" s="46" t="str">
        <f t="shared" si="550"/>
        <v/>
      </c>
      <c r="IH212" s="46" t="b">
        <f t="shared" si="551"/>
        <v>0</v>
      </c>
      <c r="II212" s="46" t="b">
        <f t="shared" si="552"/>
        <v>0</v>
      </c>
      <c r="IJ212" s="46" t="b">
        <f t="shared" si="553"/>
        <v>0</v>
      </c>
      <c r="IK212" s="46" t="str">
        <f t="shared" si="554"/>
        <v/>
      </c>
      <c r="IL212" s="46" t="str">
        <f t="shared" si="555"/>
        <v/>
      </c>
      <c r="IM212" s="46" t="b">
        <f t="shared" si="556"/>
        <v>0</v>
      </c>
      <c r="IN212" s="46" t="b">
        <f t="shared" si="557"/>
        <v>0</v>
      </c>
      <c r="IO212" s="46" t="b">
        <f t="shared" si="558"/>
        <v>0</v>
      </c>
      <c r="IP212" s="46" t="b">
        <f t="shared" si="559"/>
        <v>0</v>
      </c>
      <c r="IQ212" s="46" t="b">
        <f t="shared" si="560"/>
        <v>0</v>
      </c>
      <c r="IR212" s="46" t="b">
        <f t="shared" si="561"/>
        <v>0</v>
      </c>
      <c r="IS212" s="46" t="b">
        <f t="shared" si="562"/>
        <v>0</v>
      </c>
      <c r="IT212" s="46" t="b">
        <f t="shared" si="563"/>
        <v>0</v>
      </c>
      <c r="IU212" s="46" t="b">
        <f t="shared" si="564"/>
        <v>0</v>
      </c>
      <c r="IV212" s="46" t="b">
        <f t="shared" si="565"/>
        <v>0</v>
      </c>
      <c r="IW212" s="46" t="b">
        <f t="shared" si="566"/>
        <v>0</v>
      </c>
      <c r="IX212" s="46" t="b">
        <f t="shared" si="567"/>
        <v>0</v>
      </c>
      <c r="IY212" s="46" t="b">
        <f t="shared" si="568"/>
        <v>0</v>
      </c>
    </row>
    <row r="213" spans="2:259" x14ac:dyDescent="0.3">
      <c r="B213" s="48">
        <v>201</v>
      </c>
      <c r="C213" s="61" t="str">
        <f t="shared" si="434"/>
        <v/>
      </c>
      <c r="D213" s="53"/>
      <c r="E213" s="52"/>
      <c r="F213" s="112"/>
      <c r="G213" s="52"/>
      <c r="H213" s="53"/>
      <c r="I213" s="52"/>
      <c r="J213" s="52"/>
      <c r="K213" s="53"/>
      <c r="L213" s="55"/>
      <c r="M213" s="108"/>
      <c r="N213" s="56"/>
      <c r="O213" s="52"/>
      <c r="P213" s="52"/>
      <c r="Q213" s="52"/>
      <c r="R213" s="52"/>
      <c r="S213" s="52"/>
      <c r="T213" s="53"/>
      <c r="U213" s="52"/>
      <c r="V213" s="52"/>
      <c r="W213" s="55"/>
      <c r="X213" s="55"/>
      <c r="Y213" s="52"/>
      <c r="Z213" s="55"/>
      <c r="AA213" s="52"/>
      <c r="AB213" s="53"/>
      <c r="AC213" s="53"/>
      <c r="AD213" s="53"/>
      <c r="AE213" s="57"/>
      <c r="AF213" s="113"/>
      <c r="AG213" s="57"/>
      <c r="AH213" s="58"/>
      <c r="AI213" s="58"/>
      <c r="AJ213" s="58"/>
      <c r="AK213" s="114"/>
      <c r="AL213" s="58"/>
      <c r="AM213" s="114"/>
      <c r="AN213" s="58"/>
      <c r="AO213" s="114"/>
      <c r="AP213" s="58"/>
      <c r="AQ213" s="114"/>
      <c r="AR213" s="58"/>
      <c r="AS213" s="114"/>
      <c r="AT213" s="58"/>
      <c r="AU213" s="114"/>
      <c r="AV213" s="58"/>
      <c r="AW213" s="114"/>
      <c r="AX213" s="58"/>
      <c r="AY213" s="114"/>
      <c r="AZ213" s="58"/>
      <c r="BA213" s="114"/>
      <c r="BB213" s="58"/>
      <c r="BC213" s="114"/>
      <c r="BD213" s="58"/>
      <c r="BE213" s="58"/>
      <c r="BF213" s="58"/>
      <c r="BG213" s="59"/>
      <c r="BH213" s="58"/>
      <c r="BI213" s="114"/>
      <c r="BJ213" s="53"/>
      <c r="BK213" s="58"/>
      <c r="BL213" s="114"/>
      <c r="BM213" s="58"/>
      <c r="BN213" s="114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3"/>
      <c r="CL213" s="58"/>
      <c r="CM213" s="58"/>
      <c r="CN213" s="60"/>
      <c r="CO213" s="57"/>
      <c r="CP213" s="58"/>
      <c r="CQ213" s="60"/>
      <c r="CR213" s="57"/>
      <c r="CS213" s="58"/>
      <c r="CT213" s="59"/>
      <c r="CU213" s="58"/>
      <c r="CV213" s="59"/>
      <c r="CW213" s="58"/>
      <c r="CX213" s="59"/>
      <c r="CY213" s="58"/>
      <c r="CZ213" s="58"/>
      <c r="DA213" s="58"/>
      <c r="DB213" s="53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7"/>
      <c r="DO213" s="57"/>
      <c r="DP213" s="57"/>
      <c r="DQ213" s="76" t="str">
        <f t="shared" si="435"/>
        <v/>
      </c>
      <c r="DR213" s="53"/>
      <c r="DS213" s="46" t="b">
        <f t="shared" si="436"/>
        <v>0</v>
      </c>
      <c r="DT213" s="46" t="str">
        <f t="shared" si="437"/>
        <v/>
      </c>
      <c r="DU213" s="46" t="b">
        <f t="shared" si="438"/>
        <v>0</v>
      </c>
      <c r="DV213" s="46" t="b">
        <f t="shared" si="439"/>
        <v>0</v>
      </c>
      <c r="DW213" s="46" t="b">
        <f t="shared" si="440"/>
        <v>0</v>
      </c>
      <c r="DY213" s="46" t="b">
        <f t="shared" si="441"/>
        <v>0</v>
      </c>
      <c r="DZ213" s="46" t="b">
        <f t="shared" si="442"/>
        <v>0</v>
      </c>
      <c r="EB213" s="46" t="b">
        <f t="shared" si="443"/>
        <v>0</v>
      </c>
      <c r="EC213" s="46" t="b">
        <f t="shared" si="444"/>
        <v>0</v>
      </c>
      <c r="ED213" s="46" t="b">
        <f t="shared" si="445"/>
        <v>0</v>
      </c>
      <c r="EE213" s="46" t="b">
        <f t="shared" si="446"/>
        <v>0</v>
      </c>
      <c r="EF213" s="46" t="b">
        <f t="shared" si="447"/>
        <v>0</v>
      </c>
      <c r="EG213" s="46" t="b">
        <f t="shared" si="448"/>
        <v>0</v>
      </c>
      <c r="EH213" s="46" t="b">
        <f t="shared" si="449"/>
        <v>0</v>
      </c>
      <c r="EI213" s="46" t="b">
        <f t="shared" si="450"/>
        <v>0</v>
      </c>
      <c r="EK213" s="46" t="b">
        <f t="shared" si="451"/>
        <v>0</v>
      </c>
      <c r="EL213" s="46" t="b">
        <f t="shared" si="452"/>
        <v>0</v>
      </c>
      <c r="EM213" s="46" t="b">
        <f t="shared" si="453"/>
        <v>0</v>
      </c>
      <c r="EN213" s="46" t="b">
        <f t="shared" si="454"/>
        <v>0</v>
      </c>
      <c r="EO213" s="46" t="b">
        <f t="shared" si="455"/>
        <v>0</v>
      </c>
      <c r="EP213" s="46" t="b">
        <f t="shared" si="456"/>
        <v>0</v>
      </c>
      <c r="EQ213" s="46" t="b">
        <f t="shared" si="457"/>
        <v>0</v>
      </c>
      <c r="ER213" s="46" t="b">
        <f>OR(AA213='Tablas '!$T$4,AA213='Tablas '!$T$7,AA213='Tablas '!$T$8,AA213='Tablas '!$T$11)</f>
        <v>0</v>
      </c>
      <c r="ES213" s="46" t="str">
        <f t="shared" si="458"/>
        <v/>
      </c>
      <c r="ET213" s="46" t="str">
        <f t="shared" si="459"/>
        <v/>
      </c>
      <c r="EU213" s="46" t="str">
        <f t="shared" si="460"/>
        <v/>
      </c>
      <c r="EV213" s="46" t="b">
        <f t="shared" si="461"/>
        <v>0</v>
      </c>
      <c r="EW213" s="46" t="b">
        <f t="shared" si="462"/>
        <v>0</v>
      </c>
      <c r="EX213" s="46" t="b">
        <f t="shared" si="463"/>
        <v>0</v>
      </c>
      <c r="EY213" s="46" t="b">
        <f t="shared" si="464"/>
        <v>0</v>
      </c>
      <c r="EZ213" s="46" t="b">
        <f t="shared" si="465"/>
        <v>0</v>
      </c>
      <c r="FA213" s="46" t="b">
        <f t="shared" si="466"/>
        <v>0</v>
      </c>
      <c r="FB213" s="46" t="b">
        <f t="shared" si="467"/>
        <v>0</v>
      </c>
      <c r="FC213" s="46" t="str">
        <f t="shared" si="468"/>
        <v/>
      </c>
      <c r="FD213" s="46" t="str">
        <f t="shared" si="469"/>
        <v/>
      </c>
      <c r="FE213" s="46" t="b">
        <f t="shared" si="470"/>
        <v>0</v>
      </c>
      <c r="FF213" s="46" t="str">
        <f t="shared" si="471"/>
        <v/>
      </c>
      <c r="FG213" s="46" t="str">
        <f t="shared" si="472"/>
        <v/>
      </c>
      <c r="FH213" s="46" t="b">
        <f t="shared" si="473"/>
        <v>0</v>
      </c>
      <c r="FI213" s="46" t="str">
        <f t="shared" si="474"/>
        <v/>
      </c>
      <c r="FJ213" s="46" t="str">
        <f t="shared" si="475"/>
        <v/>
      </c>
      <c r="FK213" s="46" t="b">
        <f t="shared" si="476"/>
        <v>0</v>
      </c>
      <c r="FL213" s="46" t="str">
        <f t="shared" si="477"/>
        <v/>
      </c>
      <c r="FM213" s="46" t="str">
        <f t="shared" si="478"/>
        <v/>
      </c>
      <c r="FN213" s="46" t="b">
        <f t="shared" si="479"/>
        <v>0</v>
      </c>
      <c r="FO213" s="46" t="str">
        <f t="shared" si="480"/>
        <v/>
      </c>
      <c r="FP213" s="46" t="str">
        <f t="shared" si="481"/>
        <v/>
      </c>
      <c r="FQ213" s="46" t="b">
        <f t="shared" si="482"/>
        <v>0</v>
      </c>
      <c r="FR213" s="46" t="str">
        <f t="shared" si="483"/>
        <v/>
      </c>
      <c r="FS213" s="46" t="str">
        <f t="shared" si="484"/>
        <v/>
      </c>
      <c r="FT213" s="46" t="b">
        <f t="shared" si="485"/>
        <v>0</v>
      </c>
      <c r="FU213" s="46" t="str">
        <f t="shared" si="486"/>
        <v/>
      </c>
      <c r="FV213" s="46" t="str">
        <f t="shared" si="487"/>
        <v/>
      </c>
      <c r="FW213" s="46" t="b">
        <f t="shared" si="488"/>
        <v>0</v>
      </c>
      <c r="FX213" s="46" t="str">
        <f t="shared" si="489"/>
        <v/>
      </c>
      <c r="FY213" s="46" t="str">
        <f t="shared" si="490"/>
        <v/>
      </c>
      <c r="FZ213" s="46" t="b">
        <f t="shared" si="491"/>
        <v>0</v>
      </c>
      <c r="GA213" s="46" t="str">
        <f t="shared" si="492"/>
        <v/>
      </c>
      <c r="GB213" s="46" t="str">
        <f t="shared" si="493"/>
        <v/>
      </c>
      <c r="GC213" s="46" t="b">
        <f t="shared" si="494"/>
        <v>0</v>
      </c>
      <c r="GD213" s="46" t="str">
        <f t="shared" si="495"/>
        <v/>
      </c>
      <c r="GE213" s="46" t="str">
        <f t="shared" si="496"/>
        <v/>
      </c>
      <c r="GF213" s="46" t="b">
        <f t="shared" si="497"/>
        <v>0</v>
      </c>
      <c r="GG213" s="46" t="b">
        <f t="shared" si="498"/>
        <v>0</v>
      </c>
      <c r="GH213" s="46" t="str">
        <f t="shared" si="499"/>
        <v/>
      </c>
      <c r="GI213" s="46" t="str">
        <f t="shared" si="500"/>
        <v/>
      </c>
      <c r="GJ213" s="46" t="str">
        <f t="shared" si="501"/>
        <v/>
      </c>
      <c r="GK213" s="46" t="b">
        <f t="shared" si="502"/>
        <v>0</v>
      </c>
      <c r="GL213" s="46" t="str">
        <f t="shared" si="503"/>
        <v/>
      </c>
      <c r="GM213" s="46" t="str">
        <f t="shared" si="504"/>
        <v/>
      </c>
      <c r="GN213" s="46" t="str">
        <f t="shared" si="505"/>
        <v/>
      </c>
      <c r="GO213" s="46" t="b">
        <f t="shared" si="506"/>
        <v>0</v>
      </c>
      <c r="GP213" s="46" t="str">
        <f t="shared" si="507"/>
        <v/>
      </c>
      <c r="GQ213" s="46" t="str">
        <f t="shared" si="508"/>
        <v/>
      </c>
      <c r="GR213" s="46" t="b">
        <f t="shared" si="509"/>
        <v>0</v>
      </c>
      <c r="GS213" s="46" t="str">
        <f t="shared" si="510"/>
        <v/>
      </c>
      <c r="GT213" s="46" t="str">
        <f t="shared" si="511"/>
        <v/>
      </c>
      <c r="GU213" s="46" t="b">
        <f t="shared" si="512"/>
        <v>0</v>
      </c>
      <c r="GV213" s="46" t="b">
        <f t="shared" si="513"/>
        <v>0</v>
      </c>
      <c r="GW213" s="46" t="b">
        <f t="shared" si="514"/>
        <v>0</v>
      </c>
      <c r="GX213" s="46" t="b">
        <f t="shared" si="515"/>
        <v>0</v>
      </c>
      <c r="GY213" s="46" t="b">
        <f t="shared" si="516"/>
        <v>0</v>
      </c>
      <c r="GZ213" s="46" t="b">
        <f t="shared" si="517"/>
        <v>0</v>
      </c>
      <c r="HA213" s="46" t="b">
        <f t="shared" si="518"/>
        <v>0</v>
      </c>
      <c r="HB213" s="46" t="b">
        <f t="shared" si="519"/>
        <v>0</v>
      </c>
      <c r="HC213" s="46" t="b">
        <f t="shared" si="520"/>
        <v>0</v>
      </c>
      <c r="HD213" s="46" t="b">
        <f t="shared" si="521"/>
        <v>0</v>
      </c>
      <c r="HE213" s="46" t="b">
        <f t="shared" si="522"/>
        <v>0</v>
      </c>
      <c r="HF213" s="46" t="b">
        <f t="shared" si="523"/>
        <v>0</v>
      </c>
      <c r="HG213" s="46" t="b">
        <f t="shared" si="524"/>
        <v>0</v>
      </c>
      <c r="HH213" s="46" t="b">
        <f t="shared" si="525"/>
        <v>0</v>
      </c>
      <c r="HI213" s="46" t="b">
        <f t="shared" si="526"/>
        <v>0</v>
      </c>
      <c r="HJ213" s="46" t="b">
        <f t="shared" si="527"/>
        <v>0</v>
      </c>
      <c r="HK213" s="46" t="b">
        <f t="shared" si="528"/>
        <v>0</v>
      </c>
      <c r="HL213" s="46" t="b">
        <f t="shared" si="529"/>
        <v>0</v>
      </c>
      <c r="HM213" s="46" t="b">
        <f t="shared" si="530"/>
        <v>0</v>
      </c>
      <c r="HN213" s="46" t="b">
        <f t="shared" si="531"/>
        <v>0</v>
      </c>
      <c r="HO213" s="46" t="b">
        <f t="shared" si="532"/>
        <v>0</v>
      </c>
      <c r="HP213" s="46" t="b">
        <f t="shared" si="533"/>
        <v>0</v>
      </c>
      <c r="HQ213" s="46" t="str">
        <f t="shared" si="534"/>
        <v/>
      </c>
      <c r="HR213" s="46" t="str">
        <f t="shared" si="535"/>
        <v/>
      </c>
      <c r="HS213" s="46" t="str">
        <f t="shared" si="536"/>
        <v/>
      </c>
      <c r="HT213" s="46" t="b">
        <f t="shared" si="537"/>
        <v>0</v>
      </c>
      <c r="HU213" s="46" t="b">
        <f t="shared" si="538"/>
        <v>0</v>
      </c>
      <c r="HV213" s="46" t="b">
        <f t="shared" si="539"/>
        <v>0</v>
      </c>
      <c r="HW213" s="46" t="b">
        <f t="shared" si="540"/>
        <v>0</v>
      </c>
      <c r="HX213" s="46" t="b">
        <f t="shared" si="541"/>
        <v>0</v>
      </c>
      <c r="HY213" s="46" t="b">
        <f t="shared" si="542"/>
        <v>0</v>
      </c>
      <c r="HZ213" s="46" t="b">
        <f t="shared" si="543"/>
        <v>0</v>
      </c>
      <c r="IA213" s="46" t="str">
        <f t="shared" si="544"/>
        <v/>
      </c>
      <c r="IB213" s="46" t="str">
        <f t="shared" si="545"/>
        <v/>
      </c>
      <c r="IC213" s="46" t="str">
        <f t="shared" si="546"/>
        <v/>
      </c>
      <c r="ID213" s="46" t="str">
        <f t="shared" si="547"/>
        <v/>
      </c>
      <c r="IE213" s="46" t="b">
        <f t="shared" si="548"/>
        <v>0</v>
      </c>
      <c r="IF213" s="46" t="str">
        <f t="shared" si="549"/>
        <v/>
      </c>
      <c r="IG213" s="46" t="str">
        <f t="shared" si="550"/>
        <v/>
      </c>
      <c r="IH213" s="46" t="b">
        <f t="shared" si="551"/>
        <v>0</v>
      </c>
      <c r="II213" s="46" t="b">
        <f t="shared" si="552"/>
        <v>0</v>
      </c>
      <c r="IJ213" s="46" t="b">
        <f t="shared" si="553"/>
        <v>0</v>
      </c>
      <c r="IK213" s="46" t="str">
        <f t="shared" si="554"/>
        <v/>
      </c>
      <c r="IL213" s="46" t="str">
        <f t="shared" si="555"/>
        <v/>
      </c>
      <c r="IM213" s="46" t="b">
        <f t="shared" si="556"/>
        <v>0</v>
      </c>
      <c r="IN213" s="46" t="b">
        <f t="shared" si="557"/>
        <v>0</v>
      </c>
      <c r="IO213" s="46" t="b">
        <f t="shared" si="558"/>
        <v>0</v>
      </c>
      <c r="IP213" s="46" t="b">
        <f t="shared" si="559"/>
        <v>0</v>
      </c>
      <c r="IQ213" s="46" t="b">
        <f t="shared" si="560"/>
        <v>0</v>
      </c>
      <c r="IR213" s="46" t="b">
        <f t="shared" si="561"/>
        <v>0</v>
      </c>
      <c r="IS213" s="46" t="b">
        <f t="shared" si="562"/>
        <v>0</v>
      </c>
      <c r="IT213" s="46" t="b">
        <f t="shared" si="563"/>
        <v>0</v>
      </c>
      <c r="IU213" s="46" t="b">
        <f t="shared" si="564"/>
        <v>0</v>
      </c>
      <c r="IV213" s="46" t="b">
        <f t="shared" si="565"/>
        <v>0</v>
      </c>
      <c r="IW213" s="46" t="b">
        <f t="shared" si="566"/>
        <v>0</v>
      </c>
      <c r="IX213" s="46" t="b">
        <f t="shared" si="567"/>
        <v>0</v>
      </c>
      <c r="IY213" s="46" t="b">
        <f t="shared" si="568"/>
        <v>0</v>
      </c>
    </row>
    <row r="214" spans="2:259" x14ac:dyDescent="0.3">
      <c r="B214" s="48">
        <v>202</v>
      </c>
      <c r="C214" s="61" t="str">
        <f t="shared" si="434"/>
        <v/>
      </c>
      <c r="D214" s="53"/>
      <c r="E214" s="52"/>
      <c r="F214" s="112"/>
      <c r="G214" s="52"/>
      <c r="H214" s="53"/>
      <c r="I214" s="52"/>
      <c r="J214" s="52"/>
      <c r="K214" s="53"/>
      <c r="L214" s="55"/>
      <c r="M214" s="108"/>
      <c r="N214" s="56"/>
      <c r="O214" s="52"/>
      <c r="P214" s="52"/>
      <c r="Q214" s="52"/>
      <c r="R214" s="52"/>
      <c r="S214" s="52"/>
      <c r="T214" s="53"/>
      <c r="U214" s="52"/>
      <c r="V214" s="52"/>
      <c r="W214" s="55"/>
      <c r="X214" s="55"/>
      <c r="Y214" s="52"/>
      <c r="Z214" s="55"/>
      <c r="AA214" s="52"/>
      <c r="AB214" s="53"/>
      <c r="AC214" s="53"/>
      <c r="AD214" s="53"/>
      <c r="AE214" s="57"/>
      <c r="AF214" s="113"/>
      <c r="AG214" s="57"/>
      <c r="AH214" s="58"/>
      <c r="AI214" s="58"/>
      <c r="AJ214" s="58"/>
      <c r="AK214" s="114"/>
      <c r="AL214" s="58"/>
      <c r="AM214" s="114"/>
      <c r="AN214" s="58"/>
      <c r="AO214" s="114"/>
      <c r="AP214" s="58"/>
      <c r="AQ214" s="114"/>
      <c r="AR214" s="58"/>
      <c r="AS214" s="114"/>
      <c r="AT214" s="58"/>
      <c r="AU214" s="114"/>
      <c r="AV214" s="58"/>
      <c r="AW214" s="114"/>
      <c r="AX214" s="58"/>
      <c r="AY214" s="114"/>
      <c r="AZ214" s="58"/>
      <c r="BA214" s="114"/>
      <c r="BB214" s="58"/>
      <c r="BC214" s="114"/>
      <c r="BD214" s="58"/>
      <c r="BE214" s="58"/>
      <c r="BF214" s="58"/>
      <c r="BG214" s="59"/>
      <c r="BH214" s="58"/>
      <c r="BI214" s="114"/>
      <c r="BJ214" s="53"/>
      <c r="BK214" s="58"/>
      <c r="BL214" s="114"/>
      <c r="BM214" s="58"/>
      <c r="BN214" s="114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3"/>
      <c r="CL214" s="58"/>
      <c r="CM214" s="58"/>
      <c r="CN214" s="60"/>
      <c r="CO214" s="57"/>
      <c r="CP214" s="58"/>
      <c r="CQ214" s="60"/>
      <c r="CR214" s="57"/>
      <c r="CS214" s="58"/>
      <c r="CT214" s="59"/>
      <c r="CU214" s="58"/>
      <c r="CV214" s="59"/>
      <c r="CW214" s="58"/>
      <c r="CX214" s="59"/>
      <c r="CY214" s="58"/>
      <c r="CZ214" s="58"/>
      <c r="DA214" s="58"/>
      <c r="DB214" s="53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7"/>
      <c r="DO214" s="57"/>
      <c r="DP214" s="57"/>
      <c r="DQ214" s="76" t="str">
        <f t="shared" si="435"/>
        <v/>
      </c>
      <c r="DR214" s="53"/>
      <c r="DS214" s="46" t="b">
        <f t="shared" si="436"/>
        <v>0</v>
      </c>
      <c r="DT214" s="46" t="str">
        <f t="shared" si="437"/>
        <v/>
      </c>
      <c r="DU214" s="46" t="b">
        <f t="shared" si="438"/>
        <v>0</v>
      </c>
      <c r="DV214" s="46" t="b">
        <f t="shared" si="439"/>
        <v>0</v>
      </c>
      <c r="DW214" s="46" t="b">
        <f t="shared" si="440"/>
        <v>0</v>
      </c>
      <c r="DY214" s="46" t="b">
        <f t="shared" si="441"/>
        <v>0</v>
      </c>
      <c r="DZ214" s="46" t="b">
        <f t="shared" si="442"/>
        <v>0</v>
      </c>
      <c r="EB214" s="46" t="b">
        <f t="shared" si="443"/>
        <v>0</v>
      </c>
      <c r="EC214" s="46" t="b">
        <f t="shared" si="444"/>
        <v>0</v>
      </c>
      <c r="ED214" s="46" t="b">
        <f t="shared" si="445"/>
        <v>0</v>
      </c>
      <c r="EE214" s="46" t="b">
        <f t="shared" si="446"/>
        <v>0</v>
      </c>
      <c r="EF214" s="46" t="b">
        <f t="shared" si="447"/>
        <v>0</v>
      </c>
      <c r="EG214" s="46" t="b">
        <f t="shared" si="448"/>
        <v>0</v>
      </c>
      <c r="EH214" s="46" t="b">
        <f t="shared" si="449"/>
        <v>0</v>
      </c>
      <c r="EI214" s="46" t="b">
        <f t="shared" si="450"/>
        <v>0</v>
      </c>
      <c r="EK214" s="46" t="b">
        <f t="shared" si="451"/>
        <v>0</v>
      </c>
      <c r="EL214" s="46" t="b">
        <f t="shared" si="452"/>
        <v>0</v>
      </c>
      <c r="EM214" s="46" t="b">
        <f t="shared" si="453"/>
        <v>0</v>
      </c>
      <c r="EN214" s="46" t="b">
        <f t="shared" si="454"/>
        <v>0</v>
      </c>
      <c r="EO214" s="46" t="b">
        <f t="shared" si="455"/>
        <v>0</v>
      </c>
      <c r="EP214" s="46" t="b">
        <f t="shared" si="456"/>
        <v>0</v>
      </c>
      <c r="EQ214" s="46" t="b">
        <f t="shared" si="457"/>
        <v>0</v>
      </c>
      <c r="ER214" s="46" t="b">
        <f>OR(AA214='Tablas '!$T$4,AA214='Tablas '!$T$7,AA214='Tablas '!$T$8,AA214='Tablas '!$T$11)</f>
        <v>0</v>
      </c>
      <c r="ES214" s="46" t="str">
        <f t="shared" si="458"/>
        <v/>
      </c>
      <c r="ET214" s="46" t="str">
        <f t="shared" si="459"/>
        <v/>
      </c>
      <c r="EU214" s="46" t="str">
        <f t="shared" si="460"/>
        <v/>
      </c>
      <c r="EV214" s="46" t="b">
        <f t="shared" si="461"/>
        <v>0</v>
      </c>
      <c r="EW214" s="46" t="b">
        <f t="shared" si="462"/>
        <v>0</v>
      </c>
      <c r="EX214" s="46" t="b">
        <f t="shared" si="463"/>
        <v>0</v>
      </c>
      <c r="EY214" s="46" t="b">
        <f t="shared" si="464"/>
        <v>0</v>
      </c>
      <c r="EZ214" s="46" t="b">
        <f t="shared" si="465"/>
        <v>0</v>
      </c>
      <c r="FA214" s="46" t="b">
        <f t="shared" si="466"/>
        <v>0</v>
      </c>
      <c r="FB214" s="46" t="b">
        <f t="shared" si="467"/>
        <v>0</v>
      </c>
      <c r="FC214" s="46" t="str">
        <f t="shared" si="468"/>
        <v/>
      </c>
      <c r="FD214" s="46" t="str">
        <f t="shared" si="469"/>
        <v/>
      </c>
      <c r="FE214" s="46" t="b">
        <f t="shared" si="470"/>
        <v>0</v>
      </c>
      <c r="FF214" s="46" t="str">
        <f t="shared" si="471"/>
        <v/>
      </c>
      <c r="FG214" s="46" t="str">
        <f t="shared" si="472"/>
        <v/>
      </c>
      <c r="FH214" s="46" t="b">
        <f t="shared" si="473"/>
        <v>0</v>
      </c>
      <c r="FI214" s="46" t="str">
        <f t="shared" si="474"/>
        <v/>
      </c>
      <c r="FJ214" s="46" t="str">
        <f t="shared" si="475"/>
        <v/>
      </c>
      <c r="FK214" s="46" t="b">
        <f t="shared" si="476"/>
        <v>0</v>
      </c>
      <c r="FL214" s="46" t="str">
        <f t="shared" si="477"/>
        <v/>
      </c>
      <c r="FM214" s="46" t="str">
        <f t="shared" si="478"/>
        <v/>
      </c>
      <c r="FN214" s="46" t="b">
        <f t="shared" si="479"/>
        <v>0</v>
      </c>
      <c r="FO214" s="46" t="str">
        <f t="shared" si="480"/>
        <v/>
      </c>
      <c r="FP214" s="46" t="str">
        <f t="shared" si="481"/>
        <v/>
      </c>
      <c r="FQ214" s="46" t="b">
        <f t="shared" si="482"/>
        <v>0</v>
      </c>
      <c r="FR214" s="46" t="str">
        <f t="shared" si="483"/>
        <v/>
      </c>
      <c r="FS214" s="46" t="str">
        <f t="shared" si="484"/>
        <v/>
      </c>
      <c r="FT214" s="46" t="b">
        <f t="shared" si="485"/>
        <v>0</v>
      </c>
      <c r="FU214" s="46" t="str">
        <f t="shared" si="486"/>
        <v/>
      </c>
      <c r="FV214" s="46" t="str">
        <f t="shared" si="487"/>
        <v/>
      </c>
      <c r="FW214" s="46" t="b">
        <f t="shared" si="488"/>
        <v>0</v>
      </c>
      <c r="FX214" s="46" t="str">
        <f t="shared" si="489"/>
        <v/>
      </c>
      <c r="FY214" s="46" t="str">
        <f t="shared" si="490"/>
        <v/>
      </c>
      <c r="FZ214" s="46" t="b">
        <f t="shared" si="491"/>
        <v>0</v>
      </c>
      <c r="GA214" s="46" t="str">
        <f t="shared" si="492"/>
        <v/>
      </c>
      <c r="GB214" s="46" t="str">
        <f t="shared" si="493"/>
        <v/>
      </c>
      <c r="GC214" s="46" t="b">
        <f t="shared" si="494"/>
        <v>0</v>
      </c>
      <c r="GD214" s="46" t="str">
        <f t="shared" si="495"/>
        <v/>
      </c>
      <c r="GE214" s="46" t="str">
        <f t="shared" si="496"/>
        <v/>
      </c>
      <c r="GF214" s="46" t="b">
        <f t="shared" si="497"/>
        <v>0</v>
      </c>
      <c r="GG214" s="46" t="b">
        <f t="shared" si="498"/>
        <v>0</v>
      </c>
      <c r="GH214" s="46" t="str">
        <f t="shared" si="499"/>
        <v/>
      </c>
      <c r="GI214" s="46" t="str">
        <f t="shared" si="500"/>
        <v/>
      </c>
      <c r="GJ214" s="46" t="str">
        <f t="shared" si="501"/>
        <v/>
      </c>
      <c r="GK214" s="46" t="b">
        <f t="shared" si="502"/>
        <v>0</v>
      </c>
      <c r="GL214" s="46" t="str">
        <f t="shared" si="503"/>
        <v/>
      </c>
      <c r="GM214" s="46" t="str">
        <f t="shared" si="504"/>
        <v/>
      </c>
      <c r="GN214" s="46" t="str">
        <f t="shared" si="505"/>
        <v/>
      </c>
      <c r="GO214" s="46" t="b">
        <f t="shared" si="506"/>
        <v>0</v>
      </c>
      <c r="GP214" s="46" t="str">
        <f t="shared" si="507"/>
        <v/>
      </c>
      <c r="GQ214" s="46" t="str">
        <f t="shared" si="508"/>
        <v/>
      </c>
      <c r="GR214" s="46" t="b">
        <f t="shared" si="509"/>
        <v>0</v>
      </c>
      <c r="GS214" s="46" t="str">
        <f t="shared" si="510"/>
        <v/>
      </c>
      <c r="GT214" s="46" t="str">
        <f t="shared" si="511"/>
        <v/>
      </c>
      <c r="GU214" s="46" t="b">
        <f t="shared" si="512"/>
        <v>0</v>
      </c>
      <c r="GV214" s="46" t="b">
        <f t="shared" si="513"/>
        <v>0</v>
      </c>
      <c r="GW214" s="46" t="b">
        <f t="shared" si="514"/>
        <v>0</v>
      </c>
      <c r="GX214" s="46" t="b">
        <f t="shared" si="515"/>
        <v>0</v>
      </c>
      <c r="GY214" s="46" t="b">
        <f t="shared" si="516"/>
        <v>0</v>
      </c>
      <c r="GZ214" s="46" t="b">
        <f t="shared" si="517"/>
        <v>0</v>
      </c>
      <c r="HA214" s="46" t="b">
        <f t="shared" si="518"/>
        <v>0</v>
      </c>
      <c r="HB214" s="46" t="b">
        <f t="shared" si="519"/>
        <v>0</v>
      </c>
      <c r="HC214" s="46" t="b">
        <f t="shared" si="520"/>
        <v>0</v>
      </c>
      <c r="HD214" s="46" t="b">
        <f t="shared" si="521"/>
        <v>0</v>
      </c>
      <c r="HE214" s="46" t="b">
        <f t="shared" si="522"/>
        <v>0</v>
      </c>
      <c r="HF214" s="46" t="b">
        <f t="shared" si="523"/>
        <v>0</v>
      </c>
      <c r="HG214" s="46" t="b">
        <f t="shared" si="524"/>
        <v>0</v>
      </c>
      <c r="HH214" s="46" t="b">
        <f t="shared" si="525"/>
        <v>0</v>
      </c>
      <c r="HI214" s="46" t="b">
        <f t="shared" si="526"/>
        <v>0</v>
      </c>
      <c r="HJ214" s="46" t="b">
        <f t="shared" si="527"/>
        <v>0</v>
      </c>
      <c r="HK214" s="46" t="b">
        <f t="shared" si="528"/>
        <v>0</v>
      </c>
      <c r="HL214" s="46" t="b">
        <f t="shared" si="529"/>
        <v>0</v>
      </c>
      <c r="HM214" s="46" t="b">
        <f t="shared" si="530"/>
        <v>0</v>
      </c>
      <c r="HN214" s="46" t="b">
        <f t="shared" si="531"/>
        <v>0</v>
      </c>
      <c r="HO214" s="46" t="b">
        <f t="shared" si="532"/>
        <v>0</v>
      </c>
      <c r="HP214" s="46" t="b">
        <f t="shared" si="533"/>
        <v>0</v>
      </c>
      <c r="HQ214" s="46" t="str">
        <f t="shared" si="534"/>
        <v/>
      </c>
      <c r="HR214" s="46" t="str">
        <f t="shared" si="535"/>
        <v/>
      </c>
      <c r="HS214" s="46" t="str">
        <f t="shared" si="536"/>
        <v/>
      </c>
      <c r="HT214" s="46" t="b">
        <f t="shared" si="537"/>
        <v>0</v>
      </c>
      <c r="HU214" s="46" t="b">
        <f t="shared" si="538"/>
        <v>0</v>
      </c>
      <c r="HV214" s="46" t="b">
        <f t="shared" si="539"/>
        <v>0</v>
      </c>
      <c r="HW214" s="46" t="b">
        <f t="shared" si="540"/>
        <v>0</v>
      </c>
      <c r="HX214" s="46" t="b">
        <f t="shared" si="541"/>
        <v>0</v>
      </c>
      <c r="HY214" s="46" t="b">
        <f t="shared" si="542"/>
        <v>0</v>
      </c>
      <c r="HZ214" s="46" t="b">
        <f t="shared" si="543"/>
        <v>0</v>
      </c>
      <c r="IA214" s="46" t="str">
        <f t="shared" si="544"/>
        <v/>
      </c>
      <c r="IB214" s="46" t="str">
        <f t="shared" si="545"/>
        <v/>
      </c>
      <c r="IC214" s="46" t="str">
        <f t="shared" si="546"/>
        <v/>
      </c>
      <c r="ID214" s="46" t="str">
        <f t="shared" si="547"/>
        <v/>
      </c>
      <c r="IE214" s="46" t="b">
        <f t="shared" si="548"/>
        <v>0</v>
      </c>
      <c r="IF214" s="46" t="str">
        <f t="shared" si="549"/>
        <v/>
      </c>
      <c r="IG214" s="46" t="str">
        <f t="shared" si="550"/>
        <v/>
      </c>
      <c r="IH214" s="46" t="b">
        <f t="shared" si="551"/>
        <v>0</v>
      </c>
      <c r="II214" s="46" t="b">
        <f t="shared" si="552"/>
        <v>0</v>
      </c>
      <c r="IJ214" s="46" t="b">
        <f t="shared" si="553"/>
        <v>0</v>
      </c>
      <c r="IK214" s="46" t="str">
        <f t="shared" si="554"/>
        <v/>
      </c>
      <c r="IL214" s="46" t="str">
        <f t="shared" si="555"/>
        <v/>
      </c>
      <c r="IM214" s="46" t="b">
        <f t="shared" si="556"/>
        <v>0</v>
      </c>
      <c r="IN214" s="46" t="b">
        <f t="shared" si="557"/>
        <v>0</v>
      </c>
      <c r="IO214" s="46" t="b">
        <f t="shared" si="558"/>
        <v>0</v>
      </c>
      <c r="IP214" s="46" t="b">
        <f t="shared" si="559"/>
        <v>0</v>
      </c>
      <c r="IQ214" s="46" t="b">
        <f t="shared" si="560"/>
        <v>0</v>
      </c>
      <c r="IR214" s="46" t="b">
        <f t="shared" si="561"/>
        <v>0</v>
      </c>
      <c r="IS214" s="46" t="b">
        <f t="shared" si="562"/>
        <v>0</v>
      </c>
      <c r="IT214" s="46" t="b">
        <f t="shared" si="563"/>
        <v>0</v>
      </c>
      <c r="IU214" s="46" t="b">
        <f t="shared" si="564"/>
        <v>0</v>
      </c>
      <c r="IV214" s="46" t="b">
        <f t="shared" si="565"/>
        <v>0</v>
      </c>
      <c r="IW214" s="46" t="b">
        <f t="shared" si="566"/>
        <v>0</v>
      </c>
      <c r="IX214" s="46" t="b">
        <f t="shared" si="567"/>
        <v>0</v>
      </c>
      <c r="IY214" s="46" t="b">
        <f t="shared" si="568"/>
        <v>0</v>
      </c>
    </row>
    <row r="215" spans="2:259" x14ac:dyDescent="0.3">
      <c r="B215" s="48">
        <v>203</v>
      </c>
      <c r="C215" s="61" t="str">
        <f t="shared" si="434"/>
        <v/>
      </c>
      <c r="D215" s="53"/>
      <c r="E215" s="52"/>
      <c r="F215" s="112"/>
      <c r="G215" s="52"/>
      <c r="H215" s="53"/>
      <c r="I215" s="52"/>
      <c r="J215" s="52"/>
      <c r="K215" s="53"/>
      <c r="L215" s="55"/>
      <c r="M215" s="108"/>
      <c r="N215" s="56"/>
      <c r="O215" s="52"/>
      <c r="P215" s="52"/>
      <c r="Q215" s="52"/>
      <c r="R215" s="52"/>
      <c r="S215" s="52"/>
      <c r="T215" s="53"/>
      <c r="U215" s="52"/>
      <c r="V215" s="52"/>
      <c r="W215" s="55"/>
      <c r="X215" s="55"/>
      <c r="Y215" s="52"/>
      <c r="Z215" s="55"/>
      <c r="AA215" s="52"/>
      <c r="AB215" s="53"/>
      <c r="AC215" s="53"/>
      <c r="AD215" s="53"/>
      <c r="AE215" s="57"/>
      <c r="AF215" s="113"/>
      <c r="AG215" s="57"/>
      <c r="AH215" s="58"/>
      <c r="AI215" s="58"/>
      <c r="AJ215" s="58"/>
      <c r="AK215" s="114"/>
      <c r="AL215" s="58"/>
      <c r="AM215" s="114"/>
      <c r="AN215" s="58"/>
      <c r="AO215" s="114"/>
      <c r="AP215" s="58"/>
      <c r="AQ215" s="114"/>
      <c r="AR215" s="58"/>
      <c r="AS215" s="114"/>
      <c r="AT215" s="58"/>
      <c r="AU215" s="114"/>
      <c r="AV215" s="58"/>
      <c r="AW215" s="114"/>
      <c r="AX215" s="58"/>
      <c r="AY215" s="114"/>
      <c r="AZ215" s="58"/>
      <c r="BA215" s="114"/>
      <c r="BB215" s="58"/>
      <c r="BC215" s="114"/>
      <c r="BD215" s="58"/>
      <c r="BE215" s="58"/>
      <c r="BF215" s="58"/>
      <c r="BG215" s="59"/>
      <c r="BH215" s="58"/>
      <c r="BI215" s="114"/>
      <c r="BJ215" s="53"/>
      <c r="BK215" s="58"/>
      <c r="BL215" s="114"/>
      <c r="BM215" s="58"/>
      <c r="BN215" s="114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3"/>
      <c r="CL215" s="58"/>
      <c r="CM215" s="58"/>
      <c r="CN215" s="60"/>
      <c r="CO215" s="57"/>
      <c r="CP215" s="58"/>
      <c r="CQ215" s="60"/>
      <c r="CR215" s="57"/>
      <c r="CS215" s="58"/>
      <c r="CT215" s="59"/>
      <c r="CU215" s="58"/>
      <c r="CV215" s="59"/>
      <c r="CW215" s="58"/>
      <c r="CX215" s="59"/>
      <c r="CY215" s="58"/>
      <c r="CZ215" s="58"/>
      <c r="DA215" s="58"/>
      <c r="DB215" s="53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7"/>
      <c r="DO215" s="57"/>
      <c r="DP215" s="57"/>
      <c r="DQ215" s="76" t="str">
        <f t="shared" si="435"/>
        <v/>
      </c>
      <c r="DR215" s="53"/>
      <c r="DS215" s="46" t="b">
        <f t="shared" si="436"/>
        <v>0</v>
      </c>
      <c r="DT215" s="46" t="str">
        <f t="shared" si="437"/>
        <v/>
      </c>
      <c r="DU215" s="46" t="b">
        <f t="shared" si="438"/>
        <v>0</v>
      </c>
      <c r="DV215" s="46" t="b">
        <f t="shared" si="439"/>
        <v>0</v>
      </c>
      <c r="DW215" s="46" t="b">
        <f t="shared" si="440"/>
        <v>0</v>
      </c>
      <c r="DY215" s="46" t="b">
        <f t="shared" si="441"/>
        <v>0</v>
      </c>
      <c r="DZ215" s="46" t="b">
        <f t="shared" si="442"/>
        <v>0</v>
      </c>
      <c r="EB215" s="46" t="b">
        <f t="shared" si="443"/>
        <v>0</v>
      </c>
      <c r="EC215" s="46" t="b">
        <f t="shared" si="444"/>
        <v>0</v>
      </c>
      <c r="ED215" s="46" t="b">
        <f t="shared" si="445"/>
        <v>0</v>
      </c>
      <c r="EE215" s="46" t="b">
        <f t="shared" si="446"/>
        <v>0</v>
      </c>
      <c r="EF215" s="46" t="b">
        <f t="shared" si="447"/>
        <v>0</v>
      </c>
      <c r="EG215" s="46" t="b">
        <f t="shared" si="448"/>
        <v>0</v>
      </c>
      <c r="EH215" s="46" t="b">
        <f t="shared" si="449"/>
        <v>0</v>
      </c>
      <c r="EI215" s="46" t="b">
        <f t="shared" si="450"/>
        <v>0</v>
      </c>
      <c r="EK215" s="46" t="b">
        <f t="shared" si="451"/>
        <v>0</v>
      </c>
      <c r="EL215" s="46" t="b">
        <f t="shared" si="452"/>
        <v>0</v>
      </c>
      <c r="EM215" s="46" t="b">
        <f t="shared" si="453"/>
        <v>0</v>
      </c>
      <c r="EN215" s="46" t="b">
        <f t="shared" si="454"/>
        <v>0</v>
      </c>
      <c r="EO215" s="46" t="b">
        <f t="shared" si="455"/>
        <v>0</v>
      </c>
      <c r="EP215" s="46" t="b">
        <f t="shared" si="456"/>
        <v>0</v>
      </c>
      <c r="EQ215" s="46" t="b">
        <f t="shared" si="457"/>
        <v>0</v>
      </c>
      <c r="ER215" s="46" t="b">
        <f>OR(AA215='Tablas '!$T$4,AA215='Tablas '!$T$7,AA215='Tablas '!$T$8,AA215='Tablas '!$T$11)</f>
        <v>0</v>
      </c>
      <c r="ES215" s="46" t="str">
        <f t="shared" si="458"/>
        <v/>
      </c>
      <c r="ET215" s="46" t="str">
        <f t="shared" si="459"/>
        <v/>
      </c>
      <c r="EU215" s="46" t="str">
        <f t="shared" si="460"/>
        <v/>
      </c>
      <c r="EV215" s="46" t="b">
        <f t="shared" si="461"/>
        <v>0</v>
      </c>
      <c r="EW215" s="46" t="b">
        <f t="shared" si="462"/>
        <v>0</v>
      </c>
      <c r="EX215" s="46" t="b">
        <f t="shared" si="463"/>
        <v>0</v>
      </c>
      <c r="EY215" s="46" t="b">
        <f t="shared" si="464"/>
        <v>0</v>
      </c>
      <c r="EZ215" s="46" t="b">
        <f t="shared" si="465"/>
        <v>0</v>
      </c>
      <c r="FA215" s="46" t="b">
        <f t="shared" si="466"/>
        <v>0</v>
      </c>
      <c r="FB215" s="46" t="b">
        <f t="shared" si="467"/>
        <v>0</v>
      </c>
      <c r="FC215" s="46" t="str">
        <f t="shared" si="468"/>
        <v/>
      </c>
      <c r="FD215" s="46" t="str">
        <f t="shared" si="469"/>
        <v/>
      </c>
      <c r="FE215" s="46" t="b">
        <f t="shared" si="470"/>
        <v>0</v>
      </c>
      <c r="FF215" s="46" t="str">
        <f t="shared" si="471"/>
        <v/>
      </c>
      <c r="FG215" s="46" t="str">
        <f t="shared" si="472"/>
        <v/>
      </c>
      <c r="FH215" s="46" t="b">
        <f t="shared" si="473"/>
        <v>0</v>
      </c>
      <c r="FI215" s="46" t="str">
        <f t="shared" si="474"/>
        <v/>
      </c>
      <c r="FJ215" s="46" t="str">
        <f t="shared" si="475"/>
        <v/>
      </c>
      <c r="FK215" s="46" t="b">
        <f t="shared" si="476"/>
        <v>0</v>
      </c>
      <c r="FL215" s="46" t="str">
        <f t="shared" si="477"/>
        <v/>
      </c>
      <c r="FM215" s="46" t="str">
        <f t="shared" si="478"/>
        <v/>
      </c>
      <c r="FN215" s="46" t="b">
        <f t="shared" si="479"/>
        <v>0</v>
      </c>
      <c r="FO215" s="46" t="str">
        <f t="shared" si="480"/>
        <v/>
      </c>
      <c r="FP215" s="46" t="str">
        <f t="shared" si="481"/>
        <v/>
      </c>
      <c r="FQ215" s="46" t="b">
        <f t="shared" si="482"/>
        <v>0</v>
      </c>
      <c r="FR215" s="46" t="str">
        <f t="shared" si="483"/>
        <v/>
      </c>
      <c r="FS215" s="46" t="str">
        <f t="shared" si="484"/>
        <v/>
      </c>
      <c r="FT215" s="46" t="b">
        <f t="shared" si="485"/>
        <v>0</v>
      </c>
      <c r="FU215" s="46" t="str">
        <f t="shared" si="486"/>
        <v/>
      </c>
      <c r="FV215" s="46" t="str">
        <f t="shared" si="487"/>
        <v/>
      </c>
      <c r="FW215" s="46" t="b">
        <f t="shared" si="488"/>
        <v>0</v>
      </c>
      <c r="FX215" s="46" t="str">
        <f t="shared" si="489"/>
        <v/>
      </c>
      <c r="FY215" s="46" t="str">
        <f t="shared" si="490"/>
        <v/>
      </c>
      <c r="FZ215" s="46" t="b">
        <f t="shared" si="491"/>
        <v>0</v>
      </c>
      <c r="GA215" s="46" t="str">
        <f t="shared" si="492"/>
        <v/>
      </c>
      <c r="GB215" s="46" t="str">
        <f t="shared" si="493"/>
        <v/>
      </c>
      <c r="GC215" s="46" t="b">
        <f t="shared" si="494"/>
        <v>0</v>
      </c>
      <c r="GD215" s="46" t="str">
        <f t="shared" si="495"/>
        <v/>
      </c>
      <c r="GE215" s="46" t="str">
        <f t="shared" si="496"/>
        <v/>
      </c>
      <c r="GF215" s="46" t="b">
        <f t="shared" si="497"/>
        <v>0</v>
      </c>
      <c r="GG215" s="46" t="b">
        <f t="shared" si="498"/>
        <v>0</v>
      </c>
      <c r="GH215" s="46" t="str">
        <f t="shared" si="499"/>
        <v/>
      </c>
      <c r="GI215" s="46" t="str">
        <f t="shared" si="500"/>
        <v/>
      </c>
      <c r="GJ215" s="46" t="str">
        <f t="shared" si="501"/>
        <v/>
      </c>
      <c r="GK215" s="46" t="b">
        <f t="shared" si="502"/>
        <v>0</v>
      </c>
      <c r="GL215" s="46" t="str">
        <f t="shared" si="503"/>
        <v/>
      </c>
      <c r="GM215" s="46" t="str">
        <f t="shared" si="504"/>
        <v/>
      </c>
      <c r="GN215" s="46" t="str">
        <f t="shared" si="505"/>
        <v/>
      </c>
      <c r="GO215" s="46" t="b">
        <f t="shared" si="506"/>
        <v>0</v>
      </c>
      <c r="GP215" s="46" t="str">
        <f t="shared" si="507"/>
        <v/>
      </c>
      <c r="GQ215" s="46" t="str">
        <f t="shared" si="508"/>
        <v/>
      </c>
      <c r="GR215" s="46" t="b">
        <f t="shared" si="509"/>
        <v>0</v>
      </c>
      <c r="GS215" s="46" t="str">
        <f t="shared" si="510"/>
        <v/>
      </c>
      <c r="GT215" s="46" t="str">
        <f t="shared" si="511"/>
        <v/>
      </c>
      <c r="GU215" s="46" t="b">
        <f t="shared" si="512"/>
        <v>0</v>
      </c>
      <c r="GV215" s="46" t="b">
        <f t="shared" si="513"/>
        <v>0</v>
      </c>
      <c r="GW215" s="46" t="b">
        <f t="shared" si="514"/>
        <v>0</v>
      </c>
      <c r="GX215" s="46" t="b">
        <f t="shared" si="515"/>
        <v>0</v>
      </c>
      <c r="GY215" s="46" t="b">
        <f t="shared" si="516"/>
        <v>0</v>
      </c>
      <c r="GZ215" s="46" t="b">
        <f t="shared" si="517"/>
        <v>0</v>
      </c>
      <c r="HA215" s="46" t="b">
        <f t="shared" si="518"/>
        <v>0</v>
      </c>
      <c r="HB215" s="46" t="b">
        <f t="shared" si="519"/>
        <v>0</v>
      </c>
      <c r="HC215" s="46" t="b">
        <f t="shared" si="520"/>
        <v>0</v>
      </c>
      <c r="HD215" s="46" t="b">
        <f t="shared" si="521"/>
        <v>0</v>
      </c>
      <c r="HE215" s="46" t="b">
        <f t="shared" si="522"/>
        <v>0</v>
      </c>
      <c r="HF215" s="46" t="b">
        <f t="shared" si="523"/>
        <v>0</v>
      </c>
      <c r="HG215" s="46" t="b">
        <f t="shared" si="524"/>
        <v>0</v>
      </c>
      <c r="HH215" s="46" t="b">
        <f t="shared" si="525"/>
        <v>0</v>
      </c>
      <c r="HI215" s="46" t="b">
        <f t="shared" si="526"/>
        <v>0</v>
      </c>
      <c r="HJ215" s="46" t="b">
        <f t="shared" si="527"/>
        <v>0</v>
      </c>
      <c r="HK215" s="46" t="b">
        <f t="shared" si="528"/>
        <v>0</v>
      </c>
      <c r="HL215" s="46" t="b">
        <f t="shared" si="529"/>
        <v>0</v>
      </c>
      <c r="HM215" s="46" t="b">
        <f t="shared" si="530"/>
        <v>0</v>
      </c>
      <c r="HN215" s="46" t="b">
        <f t="shared" si="531"/>
        <v>0</v>
      </c>
      <c r="HO215" s="46" t="b">
        <f t="shared" si="532"/>
        <v>0</v>
      </c>
      <c r="HP215" s="46" t="b">
        <f t="shared" si="533"/>
        <v>0</v>
      </c>
      <c r="HQ215" s="46" t="str">
        <f t="shared" si="534"/>
        <v/>
      </c>
      <c r="HR215" s="46" t="str">
        <f t="shared" si="535"/>
        <v/>
      </c>
      <c r="HS215" s="46" t="str">
        <f t="shared" si="536"/>
        <v/>
      </c>
      <c r="HT215" s="46" t="b">
        <f t="shared" si="537"/>
        <v>0</v>
      </c>
      <c r="HU215" s="46" t="b">
        <f t="shared" si="538"/>
        <v>0</v>
      </c>
      <c r="HV215" s="46" t="b">
        <f t="shared" si="539"/>
        <v>0</v>
      </c>
      <c r="HW215" s="46" t="b">
        <f t="shared" si="540"/>
        <v>0</v>
      </c>
      <c r="HX215" s="46" t="b">
        <f t="shared" si="541"/>
        <v>0</v>
      </c>
      <c r="HY215" s="46" t="b">
        <f t="shared" si="542"/>
        <v>0</v>
      </c>
      <c r="HZ215" s="46" t="b">
        <f t="shared" si="543"/>
        <v>0</v>
      </c>
      <c r="IA215" s="46" t="str">
        <f t="shared" si="544"/>
        <v/>
      </c>
      <c r="IB215" s="46" t="str">
        <f t="shared" si="545"/>
        <v/>
      </c>
      <c r="IC215" s="46" t="str">
        <f t="shared" si="546"/>
        <v/>
      </c>
      <c r="ID215" s="46" t="str">
        <f t="shared" si="547"/>
        <v/>
      </c>
      <c r="IE215" s="46" t="b">
        <f t="shared" si="548"/>
        <v>0</v>
      </c>
      <c r="IF215" s="46" t="str">
        <f t="shared" si="549"/>
        <v/>
      </c>
      <c r="IG215" s="46" t="str">
        <f t="shared" si="550"/>
        <v/>
      </c>
      <c r="IH215" s="46" t="b">
        <f t="shared" si="551"/>
        <v>0</v>
      </c>
      <c r="II215" s="46" t="b">
        <f t="shared" si="552"/>
        <v>0</v>
      </c>
      <c r="IJ215" s="46" t="b">
        <f t="shared" si="553"/>
        <v>0</v>
      </c>
      <c r="IK215" s="46" t="str">
        <f t="shared" si="554"/>
        <v/>
      </c>
      <c r="IL215" s="46" t="str">
        <f t="shared" si="555"/>
        <v/>
      </c>
      <c r="IM215" s="46" t="b">
        <f t="shared" si="556"/>
        <v>0</v>
      </c>
      <c r="IN215" s="46" t="b">
        <f t="shared" si="557"/>
        <v>0</v>
      </c>
      <c r="IO215" s="46" t="b">
        <f t="shared" si="558"/>
        <v>0</v>
      </c>
      <c r="IP215" s="46" t="b">
        <f t="shared" si="559"/>
        <v>0</v>
      </c>
      <c r="IQ215" s="46" t="b">
        <f t="shared" si="560"/>
        <v>0</v>
      </c>
      <c r="IR215" s="46" t="b">
        <f t="shared" si="561"/>
        <v>0</v>
      </c>
      <c r="IS215" s="46" t="b">
        <f t="shared" si="562"/>
        <v>0</v>
      </c>
      <c r="IT215" s="46" t="b">
        <f t="shared" si="563"/>
        <v>0</v>
      </c>
      <c r="IU215" s="46" t="b">
        <f t="shared" si="564"/>
        <v>0</v>
      </c>
      <c r="IV215" s="46" t="b">
        <f t="shared" si="565"/>
        <v>0</v>
      </c>
      <c r="IW215" s="46" t="b">
        <f t="shared" si="566"/>
        <v>0</v>
      </c>
      <c r="IX215" s="46" t="b">
        <f t="shared" si="567"/>
        <v>0</v>
      </c>
      <c r="IY215" s="46" t="b">
        <f t="shared" si="568"/>
        <v>0</v>
      </c>
    </row>
    <row r="216" spans="2:259" x14ac:dyDescent="0.3">
      <c r="B216" s="48">
        <v>204</v>
      </c>
      <c r="C216" s="61" t="str">
        <f t="shared" si="434"/>
        <v/>
      </c>
      <c r="D216" s="53"/>
      <c r="E216" s="52"/>
      <c r="F216" s="112"/>
      <c r="G216" s="52"/>
      <c r="H216" s="53"/>
      <c r="I216" s="52"/>
      <c r="J216" s="52"/>
      <c r="K216" s="53"/>
      <c r="L216" s="55"/>
      <c r="M216" s="108"/>
      <c r="N216" s="56"/>
      <c r="O216" s="52"/>
      <c r="P216" s="52"/>
      <c r="Q216" s="52"/>
      <c r="R216" s="52"/>
      <c r="S216" s="52"/>
      <c r="T216" s="53"/>
      <c r="U216" s="52"/>
      <c r="V216" s="52"/>
      <c r="W216" s="55"/>
      <c r="X216" s="55"/>
      <c r="Y216" s="52"/>
      <c r="Z216" s="55"/>
      <c r="AA216" s="52"/>
      <c r="AB216" s="53"/>
      <c r="AC216" s="53"/>
      <c r="AD216" s="53"/>
      <c r="AE216" s="57"/>
      <c r="AF216" s="113"/>
      <c r="AG216" s="57"/>
      <c r="AH216" s="58"/>
      <c r="AI216" s="58"/>
      <c r="AJ216" s="58"/>
      <c r="AK216" s="114"/>
      <c r="AL216" s="58"/>
      <c r="AM216" s="114"/>
      <c r="AN216" s="58"/>
      <c r="AO216" s="114"/>
      <c r="AP216" s="58"/>
      <c r="AQ216" s="114"/>
      <c r="AR216" s="58"/>
      <c r="AS216" s="114"/>
      <c r="AT216" s="58"/>
      <c r="AU216" s="114"/>
      <c r="AV216" s="58"/>
      <c r="AW216" s="114"/>
      <c r="AX216" s="58"/>
      <c r="AY216" s="114"/>
      <c r="AZ216" s="58"/>
      <c r="BA216" s="114"/>
      <c r="BB216" s="58"/>
      <c r="BC216" s="114"/>
      <c r="BD216" s="58"/>
      <c r="BE216" s="58"/>
      <c r="BF216" s="58"/>
      <c r="BG216" s="59"/>
      <c r="BH216" s="58"/>
      <c r="BI216" s="114"/>
      <c r="BJ216" s="53"/>
      <c r="BK216" s="58"/>
      <c r="BL216" s="114"/>
      <c r="BM216" s="58"/>
      <c r="BN216" s="114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3"/>
      <c r="CL216" s="58"/>
      <c r="CM216" s="58"/>
      <c r="CN216" s="60"/>
      <c r="CO216" s="57"/>
      <c r="CP216" s="58"/>
      <c r="CQ216" s="60"/>
      <c r="CR216" s="57"/>
      <c r="CS216" s="58"/>
      <c r="CT216" s="59"/>
      <c r="CU216" s="58"/>
      <c r="CV216" s="59"/>
      <c r="CW216" s="58"/>
      <c r="CX216" s="59"/>
      <c r="CY216" s="58"/>
      <c r="CZ216" s="58"/>
      <c r="DA216" s="58"/>
      <c r="DB216" s="53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7"/>
      <c r="DO216" s="57"/>
      <c r="DP216" s="57"/>
      <c r="DQ216" s="76" t="str">
        <f t="shared" si="435"/>
        <v/>
      </c>
      <c r="DR216" s="53"/>
      <c r="DS216" s="46" t="b">
        <f t="shared" si="436"/>
        <v>0</v>
      </c>
      <c r="DT216" s="46" t="str">
        <f t="shared" si="437"/>
        <v/>
      </c>
      <c r="DU216" s="46" t="b">
        <f t="shared" si="438"/>
        <v>0</v>
      </c>
      <c r="DV216" s="46" t="b">
        <f t="shared" si="439"/>
        <v>0</v>
      </c>
      <c r="DW216" s="46" t="b">
        <f t="shared" si="440"/>
        <v>0</v>
      </c>
      <c r="DY216" s="46" t="b">
        <f t="shared" si="441"/>
        <v>0</v>
      </c>
      <c r="DZ216" s="46" t="b">
        <f t="shared" si="442"/>
        <v>0</v>
      </c>
      <c r="EB216" s="46" t="b">
        <f t="shared" si="443"/>
        <v>0</v>
      </c>
      <c r="EC216" s="46" t="b">
        <f t="shared" si="444"/>
        <v>0</v>
      </c>
      <c r="ED216" s="46" t="b">
        <f t="shared" si="445"/>
        <v>0</v>
      </c>
      <c r="EE216" s="46" t="b">
        <f t="shared" si="446"/>
        <v>0</v>
      </c>
      <c r="EF216" s="46" t="b">
        <f t="shared" si="447"/>
        <v>0</v>
      </c>
      <c r="EG216" s="46" t="b">
        <f t="shared" si="448"/>
        <v>0</v>
      </c>
      <c r="EH216" s="46" t="b">
        <f t="shared" si="449"/>
        <v>0</v>
      </c>
      <c r="EI216" s="46" t="b">
        <f t="shared" si="450"/>
        <v>0</v>
      </c>
      <c r="EK216" s="46" t="b">
        <f t="shared" si="451"/>
        <v>0</v>
      </c>
      <c r="EL216" s="46" t="b">
        <f t="shared" si="452"/>
        <v>0</v>
      </c>
      <c r="EM216" s="46" t="b">
        <f t="shared" si="453"/>
        <v>0</v>
      </c>
      <c r="EN216" s="46" t="b">
        <f t="shared" si="454"/>
        <v>0</v>
      </c>
      <c r="EO216" s="46" t="b">
        <f t="shared" si="455"/>
        <v>0</v>
      </c>
      <c r="EP216" s="46" t="b">
        <f t="shared" si="456"/>
        <v>0</v>
      </c>
      <c r="EQ216" s="46" t="b">
        <f t="shared" si="457"/>
        <v>0</v>
      </c>
      <c r="ER216" s="46" t="b">
        <f>OR(AA216='Tablas '!$T$4,AA216='Tablas '!$T$7,AA216='Tablas '!$T$8,AA216='Tablas '!$T$11)</f>
        <v>0</v>
      </c>
      <c r="ES216" s="46" t="str">
        <f t="shared" si="458"/>
        <v/>
      </c>
      <c r="ET216" s="46" t="str">
        <f t="shared" si="459"/>
        <v/>
      </c>
      <c r="EU216" s="46" t="str">
        <f t="shared" si="460"/>
        <v/>
      </c>
      <c r="EV216" s="46" t="b">
        <f t="shared" si="461"/>
        <v>0</v>
      </c>
      <c r="EW216" s="46" t="b">
        <f t="shared" si="462"/>
        <v>0</v>
      </c>
      <c r="EX216" s="46" t="b">
        <f t="shared" si="463"/>
        <v>0</v>
      </c>
      <c r="EY216" s="46" t="b">
        <f t="shared" si="464"/>
        <v>0</v>
      </c>
      <c r="EZ216" s="46" t="b">
        <f t="shared" si="465"/>
        <v>0</v>
      </c>
      <c r="FA216" s="46" t="b">
        <f t="shared" si="466"/>
        <v>0</v>
      </c>
      <c r="FB216" s="46" t="b">
        <f t="shared" si="467"/>
        <v>0</v>
      </c>
      <c r="FC216" s="46" t="str">
        <f t="shared" si="468"/>
        <v/>
      </c>
      <c r="FD216" s="46" t="str">
        <f t="shared" si="469"/>
        <v/>
      </c>
      <c r="FE216" s="46" t="b">
        <f t="shared" si="470"/>
        <v>0</v>
      </c>
      <c r="FF216" s="46" t="str">
        <f t="shared" si="471"/>
        <v/>
      </c>
      <c r="FG216" s="46" t="str">
        <f t="shared" si="472"/>
        <v/>
      </c>
      <c r="FH216" s="46" t="b">
        <f t="shared" si="473"/>
        <v>0</v>
      </c>
      <c r="FI216" s="46" t="str">
        <f t="shared" si="474"/>
        <v/>
      </c>
      <c r="FJ216" s="46" t="str">
        <f t="shared" si="475"/>
        <v/>
      </c>
      <c r="FK216" s="46" t="b">
        <f t="shared" si="476"/>
        <v>0</v>
      </c>
      <c r="FL216" s="46" t="str">
        <f t="shared" si="477"/>
        <v/>
      </c>
      <c r="FM216" s="46" t="str">
        <f t="shared" si="478"/>
        <v/>
      </c>
      <c r="FN216" s="46" t="b">
        <f t="shared" si="479"/>
        <v>0</v>
      </c>
      <c r="FO216" s="46" t="str">
        <f t="shared" si="480"/>
        <v/>
      </c>
      <c r="FP216" s="46" t="str">
        <f t="shared" si="481"/>
        <v/>
      </c>
      <c r="FQ216" s="46" t="b">
        <f t="shared" si="482"/>
        <v>0</v>
      </c>
      <c r="FR216" s="46" t="str">
        <f t="shared" si="483"/>
        <v/>
      </c>
      <c r="FS216" s="46" t="str">
        <f t="shared" si="484"/>
        <v/>
      </c>
      <c r="FT216" s="46" t="b">
        <f t="shared" si="485"/>
        <v>0</v>
      </c>
      <c r="FU216" s="46" t="str">
        <f t="shared" si="486"/>
        <v/>
      </c>
      <c r="FV216" s="46" t="str">
        <f t="shared" si="487"/>
        <v/>
      </c>
      <c r="FW216" s="46" t="b">
        <f t="shared" si="488"/>
        <v>0</v>
      </c>
      <c r="FX216" s="46" t="str">
        <f t="shared" si="489"/>
        <v/>
      </c>
      <c r="FY216" s="46" t="str">
        <f t="shared" si="490"/>
        <v/>
      </c>
      <c r="FZ216" s="46" t="b">
        <f t="shared" si="491"/>
        <v>0</v>
      </c>
      <c r="GA216" s="46" t="str">
        <f t="shared" si="492"/>
        <v/>
      </c>
      <c r="GB216" s="46" t="str">
        <f t="shared" si="493"/>
        <v/>
      </c>
      <c r="GC216" s="46" t="b">
        <f t="shared" si="494"/>
        <v>0</v>
      </c>
      <c r="GD216" s="46" t="str">
        <f t="shared" si="495"/>
        <v/>
      </c>
      <c r="GE216" s="46" t="str">
        <f t="shared" si="496"/>
        <v/>
      </c>
      <c r="GF216" s="46" t="b">
        <f t="shared" si="497"/>
        <v>0</v>
      </c>
      <c r="GG216" s="46" t="b">
        <f t="shared" si="498"/>
        <v>0</v>
      </c>
      <c r="GH216" s="46" t="str">
        <f t="shared" si="499"/>
        <v/>
      </c>
      <c r="GI216" s="46" t="str">
        <f t="shared" si="500"/>
        <v/>
      </c>
      <c r="GJ216" s="46" t="str">
        <f t="shared" si="501"/>
        <v/>
      </c>
      <c r="GK216" s="46" t="b">
        <f t="shared" si="502"/>
        <v>0</v>
      </c>
      <c r="GL216" s="46" t="str">
        <f t="shared" si="503"/>
        <v/>
      </c>
      <c r="GM216" s="46" t="str">
        <f t="shared" si="504"/>
        <v/>
      </c>
      <c r="GN216" s="46" t="str">
        <f t="shared" si="505"/>
        <v/>
      </c>
      <c r="GO216" s="46" t="b">
        <f t="shared" si="506"/>
        <v>0</v>
      </c>
      <c r="GP216" s="46" t="str">
        <f t="shared" si="507"/>
        <v/>
      </c>
      <c r="GQ216" s="46" t="str">
        <f t="shared" si="508"/>
        <v/>
      </c>
      <c r="GR216" s="46" t="b">
        <f t="shared" si="509"/>
        <v>0</v>
      </c>
      <c r="GS216" s="46" t="str">
        <f t="shared" si="510"/>
        <v/>
      </c>
      <c r="GT216" s="46" t="str">
        <f t="shared" si="511"/>
        <v/>
      </c>
      <c r="GU216" s="46" t="b">
        <f t="shared" si="512"/>
        <v>0</v>
      </c>
      <c r="GV216" s="46" t="b">
        <f t="shared" si="513"/>
        <v>0</v>
      </c>
      <c r="GW216" s="46" t="b">
        <f t="shared" si="514"/>
        <v>0</v>
      </c>
      <c r="GX216" s="46" t="b">
        <f t="shared" si="515"/>
        <v>0</v>
      </c>
      <c r="GY216" s="46" t="b">
        <f t="shared" si="516"/>
        <v>0</v>
      </c>
      <c r="GZ216" s="46" t="b">
        <f t="shared" si="517"/>
        <v>0</v>
      </c>
      <c r="HA216" s="46" t="b">
        <f t="shared" si="518"/>
        <v>0</v>
      </c>
      <c r="HB216" s="46" t="b">
        <f t="shared" si="519"/>
        <v>0</v>
      </c>
      <c r="HC216" s="46" t="b">
        <f t="shared" si="520"/>
        <v>0</v>
      </c>
      <c r="HD216" s="46" t="b">
        <f t="shared" si="521"/>
        <v>0</v>
      </c>
      <c r="HE216" s="46" t="b">
        <f t="shared" si="522"/>
        <v>0</v>
      </c>
      <c r="HF216" s="46" t="b">
        <f t="shared" si="523"/>
        <v>0</v>
      </c>
      <c r="HG216" s="46" t="b">
        <f t="shared" si="524"/>
        <v>0</v>
      </c>
      <c r="HH216" s="46" t="b">
        <f t="shared" si="525"/>
        <v>0</v>
      </c>
      <c r="HI216" s="46" t="b">
        <f t="shared" si="526"/>
        <v>0</v>
      </c>
      <c r="HJ216" s="46" t="b">
        <f t="shared" si="527"/>
        <v>0</v>
      </c>
      <c r="HK216" s="46" t="b">
        <f t="shared" si="528"/>
        <v>0</v>
      </c>
      <c r="HL216" s="46" t="b">
        <f t="shared" si="529"/>
        <v>0</v>
      </c>
      <c r="HM216" s="46" t="b">
        <f t="shared" si="530"/>
        <v>0</v>
      </c>
      <c r="HN216" s="46" t="b">
        <f t="shared" si="531"/>
        <v>0</v>
      </c>
      <c r="HO216" s="46" t="b">
        <f t="shared" si="532"/>
        <v>0</v>
      </c>
      <c r="HP216" s="46" t="b">
        <f t="shared" si="533"/>
        <v>0</v>
      </c>
      <c r="HQ216" s="46" t="str">
        <f t="shared" si="534"/>
        <v/>
      </c>
      <c r="HR216" s="46" t="str">
        <f t="shared" si="535"/>
        <v/>
      </c>
      <c r="HS216" s="46" t="str">
        <f t="shared" si="536"/>
        <v/>
      </c>
      <c r="HT216" s="46" t="b">
        <f t="shared" si="537"/>
        <v>0</v>
      </c>
      <c r="HU216" s="46" t="b">
        <f t="shared" si="538"/>
        <v>0</v>
      </c>
      <c r="HV216" s="46" t="b">
        <f t="shared" si="539"/>
        <v>0</v>
      </c>
      <c r="HW216" s="46" t="b">
        <f t="shared" si="540"/>
        <v>0</v>
      </c>
      <c r="HX216" s="46" t="b">
        <f t="shared" si="541"/>
        <v>0</v>
      </c>
      <c r="HY216" s="46" t="b">
        <f t="shared" si="542"/>
        <v>0</v>
      </c>
      <c r="HZ216" s="46" t="b">
        <f t="shared" si="543"/>
        <v>0</v>
      </c>
      <c r="IA216" s="46" t="str">
        <f t="shared" si="544"/>
        <v/>
      </c>
      <c r="IB216" s="46" t="str">
        <f t="shared" si="545"/>
        <v/>
      </c>
      <c r="IC216" s="46" t="str">
        <f t="shared" si="546"/>
        <v/>
      </c>
      <c r="ID216" s="46" t="str">
        <f t="shared" si="547"/>
        <v/>
      </c>
      <c r="IE216" s="46" t="b">
        <f t="shared" si="548"/>
        <v>0</v>
      </c>
      <c r="IF216" s="46" t="str">
        <f t="shared" si="549"/>
        <v/>
      </c>
      <c r="IG216" s="46" t="str">
        <f t="shared" si="550"/>
        <v/>
      </c>
      <c r="IH216" s="46" t="b">
        <f t="shared" si="551"/>
        <v>0</v>
      </c>
      <c r="II216" s="46" t="b">
        <f t="shared" si="552"/>
        <v>0</v>
      </c>
      <c r="IJ216" s="46" t="b">
        <f t="shared" si="553"/>
        <v>0</v>
      </c>
      <c r="IK216" s="46" t="str">
        <f t="shared" si="554"/>
        <v/>
      </c>
      <c r="IL216" s="46" t="str">
        <f t="shared" si="555"/>
        <v/>
      </c>
      <c r="IM216" s="46" t="b">
        <f t="shared" si="556"/>
        <v>0</v>
      </c>
      <c r="IN216" s="46" t="b">
        <f t="shared" si="557"/>
        <v>0</v>
      </c>
      <c r="IO216" s="46" t="b">
        <f t="shared" si="558"/>
        <v>0</v>
      </c>
      <c r="IP216" s="46" t="b">
        <f t="shared" si="559"/>
        <v>0</v>
      </c>
      <c r="IQ216" s="46" t="b">
        <f t="shared" si="560"/>
        <v>0</v>
      </c>
      <c r="IR216" s="46" t="b">
        <f t="shared" si="561"/>
        <v>0</v>
      </c>
      <c r="IS216" s="46" t="b">
        <f t="shared" si="562"/>
        <v>0</v>
      </c>
      <c r="IT216" s="46" t="b">
        <f t="shared" si="563"/>
        <v>0</v>
      </c>
      <c r="IU216" s="46" t="b">
        <f t="shared" si="564"/>
        <v>0</v>
      </c>
      <c r="IV216" s="46" t="b">
        <f t="shared" si="565"/>
        <v>0</v>
      </c>
      <c r="IW216" s="46" t="b">
        <f t="shared" si="566"/>
        <v>0</v>
      </c>
      <c r="IX216" s="46" t="b">
        <f t="shared" si="567"/>
        <v>0</v>
      </c>
      <c r="IY216" s="46" t="b">
        <f t="shared" si="568"/>
        <v>0</v>
      </c>
    </row>
    <row r="217" spans="2:259" x14ac:dyDescent="0.3">
      <c r="B217" s="48">
        <v>205</v>
      </c>
      <c r="C217" s="61" t="str">
        <f t="shared" si="434"/>
        <v/>
      </c>
      <c r="D217" s="53"/>
      <c r="E217" s="52"/>
      <c r="F217" s="112"/>
      <c r="G217" s="52"/>
      <c r="H217" s="53"/>
      <c r="I217" s="52"/>
      <c r="J217" s="52"/>
      <c r="K217" s="53"/>
      <c r="L217" s="55"/>
      <c r="M217" s="108"/>
      <c r="N217" s="56"/>
      <c r="O217" s="52"/>
      <c r="P217" s="52"/>
      <c r="Q217" s="52"/>
      <c r="R217" s="52"/>
      <c r="S217" s="52"/>
      <c r="T217" s="53"/>
      <c r="U217" s="52"/>
      <c r="V217" s="52"/>
      <c r="W217" s="55"/>
      <c r="X217" s="55"/>
      <c r="Y217" s="52"/>
      <c r="Z217" s="55"/>
      <c r="AA217" s="52"/>
      <c r="AB217" s="53"/>
      <c r="AC217" s="53"/>
      <c r="AD217" s="53"/>
      <c r="AE217" s="57"/>
      <c r="AF217" s="113"/>
      <c r="AG217" s="57"/>
      <c r="AH217" s="58"/>
      <c r="AI217" s="58"/>
      <c r="AJ217" s="58"/>
      <c r="AK217" s="114"/>
      <c r="AL217" s="58"/>
      <c r="AM217" s="114"/>
      <c r="AN217" s="58"/>
      <c r="AO217" s="114"/>
      <c r="AP217" s="58"/>
      <c r="AQ217" s="114"/>
      <c r="AR217" s="58"/>
      <c r="AS217" s="114"/>
      <c r="AT217" s="58"/>
      <c r="AU217" s="114"/>
      <c r="AV217" s="58"/>
      <c r="AW217" s="114"/>
      <c r="AX217" s="58"/>
      <c r="AY217" s="114"/>
      <c r="AZ217" s="58"/>
      <c r="BA217" s="114"/>
      <c r="BB217" s="58"/>
      <c r="BC217" s="114"/>
      <c r="BD217" s="58"/>
      <c r="BE217" s="58"/>
      <c r="BF217" s="58"/>
      <c r="BG217" s="59"/>
      <c r="BH217" s="58"/>
      <c r="BI217" s="114"/>
      <c r="BJ217" s="53"/>
      <c r="BK217" s="58"/>
      <c r="BL217" s="114"/>
      <c r="BM217" s="58"/>
      <c r="BN217" s="114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3"/>
      <c r="CL217" s="58"/>
      <c r="CM217" s="58"/>
      <c r="CN217" s="60"/>
      <c r="CO217" s="57"/>
      <c r="CP217" s="58"/>
      <c r="CQ217" s="60"/>
      <c r="CR217" s="57"/>
      <c r="CS217" s="58"/>
      <c r="CT217" s="59"/>
      <c r="CU217" s="58"/>
      <c r="CV217" s="59"/>
      <c r="CW217" s="58"/>
      <c r="CX217" s="59"/>
      <c r="CY217" s="58"/>
      <c r="CZ217" s="58"/>
      <c r="DA217" s="58"/>
      <c r="DB217" s="53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7"/>
      <c r="DO217" s="57"/>
      <c r="DP217" s="57"/>
      <c r="DQ217" s="76" t="str">
        <f t="shared" si="435"/>
        <v/>
      </c>
      <c r="DR217" s="53"/>
      <c r="DS217" s="46" t="b">
        <f t="shared" si="436"/>
        <v>0</v>
      </c>
      <c r="DT217" s="46" t="str">
        <f t="shared" si="437"/>
        <v/>
      </c>
      <c r="DU217" s="46" t="b">
        <f t="shared" si="438"/>
        <v>0</v>
      </c>
      <c r="DV217" s="46" t="b">
        <f t="shared" si="439"/>
        <v>0</v>
      </c>
      <c r="DW217" s="46" t="b">
        <f t="shared" si="440"/>
        <v>0</v>
      </c>
      <c r="DY217" s="46" t="b">
        <f t="shared" si="441"/>
        <v>0</v>
      </c>
      <c r="DZ217" s="46" t="b">
        <f t="shared" si="442"/>
        <v>0</v>
      </c>
      <c r="EB217" s="46" t="b">
        <f t="shared" si="443"/>
        <v>0</v>
      </c>
      <c r="EC217" s="46" t="b">
        <f t="shared" si="444"/>
        <v>0</v>
      </c>
      <c r="ED217" s="46" t="b">
        <f t="shared" si="445"/>
        <v>0</v>
      </c>
      <c r="EE217" s="46" t="b">
        <f t="shared" si="446"/>
        <v>0</v>
      </c>
      <c r="EF217" s="46" t="b">
        <f t="shared" si="447"/>
        <v>0</v>
      </c>
      <c r="EG217" s="46" t="b">
        <f t="shared" si="448"/>
        <v>0</v>
      </c>
      <c r="EH217" s="46" t="b">
        <f t="shared" si="449"/>
        <v>0</v>
      </c>
      <c r="EI217" s="46" t="b">
        <f t="shared" si="450"/>
        <v>0</v>
      </c>
      <c r="EK217" s="46" t="b">
        <f t="shared" si="451"/>
        <v>0</v>
      </c>
      <c r="EL217" s="46" t="b">
        <f t="shared" si="452"/>
        <v>0</v>
      </c>
      <c r="EM217" s="46" t="b">
        <f t="shared" si="453"/>
        <v>0</v>
      </c>
      <c r="EN217" s="46" t="b">
        <f t="shared" si="454"/>
        <v>0</v>
      </c>
      <c r="EO217" s="46" t="b">
        <f t="shared" si="455"/>
        <v>0</v>
      </c>
      <c r="EP217" s="46" t="b">
        <f t="shared" si="456"/>
        <v>0</v>
      </c>
      <c r="EQ217" s="46" t="b">
        <f t="shared" si="457"/>
        <v>0</v>
      </c>
      <c r="ER217" s="46" t="b">
        <f>OR(AA217='Tablas '!$T$4,AA217='Tablas '!$T$7,AA217='Tablas '!$T$8,AA217='Tablas '!$T$11)</f>
        <v>0</v>
      </c>
      <c r="ES217" s="46" t="str">
        <f t="shared" si="458"/>
        <v/>
      </c>
      <c r="ET217" s="46" t="str">
        <f t="shared" si="459"/>
        <v/>
      </c>
      <c r="EU217" s="46" t="str">
        <f t="shared" si="460"/>
        <v/>
      </c>
      <c r="EV217" s="46" t="b">
        <f t="shared" si="461"/>
        <v>0</v>
      </c>
      <c r="EW217" s="46" t="b">
        <f t="shared" si="462"/>
        <v>0</v>
      </c>
      <c r="EX217" s="46" t="b">
        <f t="shared" si="463"/>
        <v>0</v>
      </c>
      <c r="EY217" s="46" t="b">
        <f t="shared" si="464"/>
        <v>0</v>
      </c>
      <c r="EZ217" s="46" t="b">
        <f t="shared" si="465"/>
        <v>0</v>
      </c>
      <c r="FA217" s="46" t="b">
        <f t="shared" si="466"/>
        <v>0</v>
      </c>
      <c r="FB217" s="46" t="b">
        <f t="shared" si="467"/>
        <v>0</v>
      </c>
      <c r="FC217" s="46" t="str">
        <f t="shared" si="468"/>
        <v/>
      </c>
      <c r="FD217" s="46" t="str">
        <f t="shared" si="469"/>
        <v/>
      </c>
      <c r="FE217" s="46" t="b">
        <f t="shared" si="470"/>
        <v>0</v>
      </c>
      <c r="FF217" s="46" t="str">
        <f t="shared" si="471"/>
        <v/>
      </c>
      <c r="FG217" s="46" t="str">
        <f t="shared" si="472"/>
        <v/>
      </c>
      <c r="FH217" s="46" t="b">
        <f t="shared" si="473"/>
        <v>0</v>
      </c>
      <c r="FI217" s="46" t="str">
        <f t="shared" si="474"/>
        <v/>
      </c>
      <c r="FJ217" s="46" t="str">
        <f t="shared" si="475"/>
        <v/>
      </c>
      <c r="FK217" s="46" t="b">
        <f t="shared" si="476"/>
        <v>0</v>
      </c>
      <c r="FL217" s="46" t="str">
        <f t="shared" si="477"/>
        <v/>
      </c>
      <c r="FM217" s="46" t="str">
        <f t="shared" si="478"/>
        <v/>
      </c>
      <c r="FN217" s="46" t="b">
        <f t="shared" si="479"/>
        <v>0</v>
      </c>
      <c r="FO217" s="46" t="str">
        <f t="shared" si="480"/>
        <v/>
      </c>
      <c r="FP217" s="46" t="str">
        <f t="shared" si="481"/>
        <v/>
      </c>
      <c r="FQ217" s="46" t="b">
        <f t="shared" si="482"/>
        <v>0</v>
      </c>
      <c r="FR217" s="46" t="str">
        <f t="shared" si="483"/>
        <v/>
      </c>
      <c r="FS217" s="46" t="str">
        <f t="shared" si="484"/>
        <v/>
      </c>
      <c r="FT217" s="46" t="b">
        <f t="shared" si="485"/>
        <v>0</v>
      </c>
      <c r="FU217" s="46" t="str">
        <f t="shared" si="486"/>
        <v/>
      </c>
      <c r="FV217" s="46" t="str">
        <f t="shared" si="487"/>
        <v/>
      </c>
      <c r="FW217" s="46" t="b">
        <f t="shared" si="488"/>
        <v>0</v>
      </c>
      <c r="FX217" s="46" t="str">
        <f t="shared" si="489"/>
        <v/>
      </c>
      <c r="FY217" s="46" t="str">
        <f t="shared" si="490"/>
        <v/>
      </c>
      <c r="FZ217" s="46" t="b">
        <f t="shared" si="491"/>
        <v>0</v>
      </c>
      <c r="GA217" s="46" t="str">
        <f t="shared" si="492"/>
        <v/>
      </c>
      <c r="GB217" s="46" t="str">
        <f t="shared" si="493"/>
        <v/>
      </c>
      <c r="GC217" s="46" t="b">
        <f t="shared" si="494"/>
        <v>0</v>
      </c>
      <c r="GD217" s="46" t="str">
        <f t="shared" si="495"/>
        <v/>
      </c>
      <c r="GE217" s="46" t="str">
        <f t="shared" si="496"/>
        <v/>
      </c>
      <c r="GF217" s="46" t="b">
        <f t="shared" si="497"/>
        <v>0</v>
      </c>
      <c r="GG217" s="46" t="b">
        <f t="shared" si="498"/>
        <v>0</v>
      </c>
      <c r="GH217" s="46" t="str">
        <f t="shared" si="499"/>
        <v/>
      </c>
      <c r="GI217" s="46" t="str">
        <f t="shared" si="500"/>
        <v/>
      </c>
      <c r="GJ217" s="46" t="str">
        <f t="shared" si="501"/>
        <v/>
      </c>
      <c r="GK217" s="46" t="b">
        <f t="shared" si="502"/>
        <v>0</v>
      </c>
      <c r="GL217" s="46" t="str">
        <f t="shared" si="503"/>
        <v/>
      </c>
      <c r="GM217" s="46" t="str">
        <f t="shared" si="504"/>
        <v/>
      </c>
      <c r="GN217" s="46" t="str">
        <f t="shared" si="505"/>
        <v/>
      </c>
      <c r="GO217" s="46" t="b">
        <f t="shared" si="506"/>
        <v>0</v>
      </c>
      <c r="GP217" s="46" t="str">
        <f t="shared" si="507"/>
        <v/>
      </c>
      <c r="GQ217" s="46" t="str">
        <f t="shared" si="508"/>
        <v/>
      </c>
      <c r="GR217" s="46" t="b">
        <f t="shared" si="509"/>
        <v>0</v>
      </c>
      <c r="GS217" s="46" t="str">
        <f t="shared" si="510"/>
        <v/>
      </c>
      <c r="GT217" s="46" t="str">
        <f t="shared" si="511"/>
        <v/>
      </c>
      <c r="GU217" s="46" t="b">
        <f t="shared" si="512"/>
        <v>0</v>
      </c>
      <c r="GV217" s="46" t="b">
        <f t="shared" si="513"/>
        <v>0</v>
      </c>
      <c r="GW217" s="46" t="b">
        <f t="shared" si="514"/>
        <v>0</v>
      </c>
      <c r="GX217" s="46" t="b">
        <f t="shared" si="515"/>
        <v>0</v>
      </c>
      <c r="GY217" s="46" t="b">
        <f t="shared" si="516"/>
        <v>0</v>
      </c>
      <c r="GZ217" s="46" t="b">
        <f t="shared" si="517"/>
        <v>0</v>
      </c>
      <c r="HA217" s="46" t="b">
        <f t="shared" si="518"/>
        <v>0</v>
      </c>
      <c r="HB217" s="46" t="b">
        <f t="shared" si="519"/>
        <v>0</v>
      </c>
      <c r="HC217" s="46" t="b">
        <f t="shared" si="520"/>
        <v>0</v>
      </c>
      <c r="HD217" s="46" t="b">
        <f t="shared" si="521"/>
        <v>0</v>
      </c>
      <c r="HE217" s="46" t="b">
        <f t="shared" si="522"/>
        <v>0</v>
      </c>
      <c r="HF217" s="46" t="b">
        <f t="shared" si="523"/>
        <v>0</v>
      </c>
      <c r="HG217" s="46" t="b">
        <f t="shared" si="524"/>
        <v>0</v>
      </c>
      <c r="HH217" s="46" t="b">
        <f t="shared" si="525"/>
        <v>0</v>
      </c>
      <c r="HI217" s="46" t="b">
        <f t="shared" si="526"/>
        <v>0</v>
      </c>
      <c r="HJ217" s="46" t="b">
        <f t="shared" si="527"/>
        <v>0</v>
      </c>
      <c r="HK217" s="46" t="b">
        <f t="shared" si="528"/>
        <v>0</v>
      </c>
      <c r="HL217" s="46" t="b">
        <f t="shared" si="529"/>
        <v>0</v>
      </c>
      <c r="HM217" s="46" t="b">
        <f t="shared" si="530"/>
        <v>0</v>
      </c>
      <c r="HN217" s="46" t="b">
        <f t="shared" si="531"/>
        <v>0</v>
      </c>
      <c r="HO217" s="46" t="b">
        <f t="shared" si="532"/>
        <v>0</v>
      </c>
      <c r="HP217" s="46" t="b">
        <f t="shared" si="533"/>
        <v>0</v>
      </c>
      <c r="HQ217" s="46" t="str">
        <f t="shared" si="534"/>
        <v/>
      </c>
      <c r="HR217" s="46" t="str">
        <f t="shared" si="535"/>
        <v/>
      </c>
      <c r="HS217" s="46" t="str">
        <f t="shared" si="536"/>
        <v/>
      </c>
      <c r="HT217" s="46" t="b">
        <f t="shared" si="537"/>
        <v>0</v>
      </c>
      <c r="HU217" s="46" t="b">
        <f t="shared" si="538"/>
        <v>0</v>
      </c>
      <c r="HV217" s="46" t="b">
        <f t="shared" si="539"/>
        <v>0</v>
      </c>
      <c r="HW217" s="46" t="b">
        <f t="shared" si="540"/>
        <v>0</v>
      </c>
      <c r="HX217" s="46" t="b">
        <f t="shared" si="541"/>
        <v>0</v>
      </c>
      <c r="HY217" s="46" t="b">
        <f t="shared" si="542"/>
        <v>0</v>
      </c>
      <c r="HZ217" s="46" t="b">
        <f t="shared" si="543"/>
        <v>0</v>
      </c>
      <c r="IA217" s="46" t="str">
        <f t="shared" si="544"/>
        <v/>
      </c>
      <c r="IB217" s="46" t="str">
        <f t="shared" si="545"/>
        <v/>
      </c>
      <c r="IC217" s="46" t="str">
        <f t="shared" si="546"/>
        <v/>
      </c>
      <c r="ID217" s="46" t="str">
        <f t="shared" si="547"/>
        <v/>
      </c>
      <c r="IE217" s="46" t="b">
        <f t="shared" si="548"/>
        <v>0</v>
      </c>
      <c r="IF217" s="46" t="str">
        <f t="shared" si="549"/>
        <v/>
      </c>
      <c r="IG217" s="46" t="str">
        <f t="shared" si="550"/>
        <v/>
      </c>
      <c r="IH217" s="46" t="b">
        <f t="shared" si="551"/>
        <v>0</v>
      </c>
      <c r="II217" s="46" t="b">
        <f t="shared" si="552"/>
        <v>0</v>
      </c>
      <c r="IJ217" s="46" t="b">
        <f t="shared" si="553"/>
        <v>0</v>
      </c>
      <c r="IK217" s="46" t="str">
        <f t="shared" si="554"/>
        <v/>
      </c>
      <c r="IL217" s="46" t="str">
        <f t="shared" si="555"/>
        <v/>
      </c>
      <c r="IM217" s="46" t="b">
        <f t="shared" si="556"/>
        <v>0</v>
      </c>
      <c r="IN217" s="46" t="b">
        <f t="shared" si="557"/>
        <v>0</v>
      </c>
      <c r="IO217" s="46" t="b">
        <f t="shared" si="558"/>
        <v>0</v>
      </c>
      <c r="IP217" s="46" t="b">
        <f t="shared" si="559"/>
        <v>0</v>
      </c>
      <c r="IQ217" s="46" t="b">
        <f t="shared" si="560"/>
        <v>0</v>
      </c>
      <c r="IR217" s="46" t="b">
        <f t="shared" si="561"/>
        <v>0</v>
      </c>
      <c r="IS217" s="46" t="b">
        <f t="shared" si="562"/>
        <v>0</v>
      </c>
      <c r="IT217" s="46" t="b">
        <f t="shared" si="563"/>
        <v>0</v>
      </c>
      <c r="IU217" s="46" t="b">
        <f t="shared" si="564"/>
        <v>0</v>
      </c>
      <c r="IV217" s="46" t="b">
        <f t="shared" si="565"/>
        <v>0</v>
      </c>
      <c r="IW217" s="46" t="b">
        <f t="shared" si="566"/>
        <v>0</v>
      </c>
      <c r="IX217" s="46" t="b">
        <f t="shared" si="567"/>
        <v>0</v>
      </c>
      <c r="IY217" s="46" t="b">
        <f t="shared" si="568"/>
        <v>0</v>
      </c>
    </row>
    <row r="218" spans="2:259" x14ac:dyDescent="0.3">
      <c r="B218" s="48">
        <v>206</v>
      </c>
      <c r="C218" s="61" t="str">
        <f t="shared" si="434"/>
        <v/>
      </c>
      <c r="D218" s="53"/>
      <c r="E218" s="52"/>
      <c r="F218" s="112"/>
      <c r="G218" s="52"/>
      <c r="H218" s="53"/>
      <c r="I218" s="52"/>
      <c r="J218" s="52"/>
      <c r="K218" s="53"/>
      <c r="L218" s="55"/>
      <c r="M218" s="108"/>
      <c r="N218" s="56"/>
      <c r="O218" s="52"/>
      <c r="P218" s="52"/>
      <c r="Q218" s="52"/>
      <c r="R218" s="52"/>
      <c r="S218" s="52"/>
      <c r="T218" s="53"/>
      <c r="U218" s="52"/>
      <c r="V218" s="52"/>
      <c r="W218" s="55"/>
      <c r="X218" s="55"/>
      <c r="Y218" s="52"/>
      <c r="Z218" s="55"/>
      <c r="AA218" s="52"/>
      <c r="AB218" s="53"/>
      <c r="AC218" s="53"/>
      <c r="AD218" s="53"/>
      <c r="AE218" s="57"/>
      <c r="AF218" s="113"/>
      <c r="AG218" s="57"/>
      <c r="AH218" s="58"/>
      <c r="AI218" s="58"/>
      <c r="AJ218" s="58"/>
      <c r="AK218" s="114"/>
      <c r="AL218" s="58"/>
      <c r="AM218" s="114"/>
      <c r="AN218" s="58"/>
      <c r="AO218" s="114"/>
      <c r="AP218" s="58"/>
      <c r="AQ218" s="114"/>
      <c r="AR218" s="58"/>
      <c r="AS218" s="114"/>
      <c r="AT218" s="58"/>
      <c r="AU218" s="114"/>
      <c r="AV218" s="58"/>
      <c r="AW218" s="114"/>
      <c r="AX218" s="58"/>
      <c r="AY218" s="114"/>
      <c r="AZ218" s="58"/>
      <c r="BA218" s="114"/>
      <c r="BB218" s="58"/>
      <c r="BC218" s="114"/>
      <c r="BD218" s="58"/>
      <c r="BE218" s="58"/>
      <c r="BF218" s="58"/>
      <c r="BG218" s="59"/>
      <c r="BH218" s="58"/>
      <c r="BI218" s="114"/>
      <c r="BJ218" s="53"/>
      <c r="BK218" s="58"/>
      <c r="BL218" s="114"/>
      <c r="BM218" s="58"/>
      <c r="BN218" s="114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3"/>
      <c r="CL218" s="58"/>
      <c r="CM218" s="58"/>
      <c r="CN218" s="60"/>
      <c r="CO218" s="57"/>
      <c r="CP218" s="58"/>
      <c r="CQ218" s="60"/>
      <c r="CR218" s="57"/>
      <c r="CS218" s="58"/>
      <c r="CT218" s="59"/>
      <c r="CU218" s="58"/>
      <c r="CV218" s="59"/>
      <c r="CW218" s="58"/>
      <c r="CX218" s="59"/>
      <c r="CY218" s="58"/>
      <c r="CZ218" s="58"/>
      <c r="DA218" s="58"/>
      <c r="DB218" s="53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7"/>
      <c r="DO218" s="57"/>
      <c r="DP218" s="57"/>
      <c r="DQ218" s="76" t="str">
        <f t="shared" si="435"/>
        <v/>
      </c>
      <c r="DR218" s="53"/>
      <c r="DS218" s="46" t="b">
        <f t="shared" si="436"/>
        <v>0</v>
      </c>
      <c r="DT218" s="46" t="str">
        <f t="shared" si="437"/>
        <v/>
      </c>
      <c r="DU218" s="46" t="b">
        <f t="shared" si="438"/>
        <v>0</v>
      </c>
      <c r="DV218" s="46" t="b">
        <f t="shared" si="439"/>
        <v>0</v>
      </c>
      <c r="DW218" s="46" t="b">
        <f t="shared" si="440"/>
        <v>0</v>
      </c>
      <c r="DY218" s="46" t="b">
        <f t="shared" si="441"/>
        <v>0</v>
      </c>
      <c r="DZ218" s="46" t="b">
        <f t="shared" si="442"/>
        <v>0</v>
      </c>
      <c r="EB218" s="46" t="b">
        <f t="shared" si="443"/>
        <v>0</v>
      </c>
      <c r="EC218" s="46" t="b">
        <f t="shared" si="444"/>
        <v>0</v>
      </c>
      <c r="ED218" s="46" t="b">
        <f t="shared" si="445"/>
        <v>0</v>
      </c>
      <c r="EE218" s="46" t="b">
        <f t="shared" si="446"/>
        <v>0</v>
      </c>
      <c r="EF218" s="46" t="b">
        <f t="shared" si="447"/>
        <v>0</v>
      </c>
      <c r="EG218" s="46" t="b">
        <f t="shared" si="448"/>
        <v>0</v>
      </c>
      <c r="EH218" s="46" t="b">
        <f t="shared" si="449"/>
        <v>0</v>
      </c>
      <c r="EI218" s="46" t="b">
        <f t="shared" si="450"/>
        <v>0</v>
      </c>
      <c r="EK218" s="46" t="b">
        <f t="shared" si="451"/>
        <v>0</v>
      </c>
      <c r="EL218" s="46" t="b">
        <f t="shared" si="452"/>
        <v>0</v>
      </c>
      <c r="EM218" s="46" t="b">
        <f t="shared" si="453"/>
        <v>0</v>
      </c>
      <c r="EN218" s="46" t="b">
        <f t="shared" si="454"/>
        <v>0</v>
      </c>
      <c r="EO218" s="46" t="b">
        <f t="shared" si="455"/>
        <v>0</v>
      </c>
      <c r="EP218" s="46" t="b">
        <f t="shared" si="456"/>
        <v>0</v>
      </c>
      <c r="EQ218" s="46" t="b">
        <f t="shared" si="457"/>
        <v>0</v>
      </c>
      <c r="ER218" s="46" t="b">
        <f>OR(AA218='Tablas '!$T$4,AA218='Tablas '!$T$7,AA218='Tablas '!$T$8,AA218='Tablas '!$T$11)</f>
        <v>0</v>
      </c>
      <c r="ES218" s="46" t="str">
        <f t="shared" si="458"/>
        <v/>
      </c>
      <c r="ET218" s="46" t="str">
        <f t="shared" si="459"/>
        <v/>
      </c>
      <c r="EU218" s="46" t="str">
        <f t="shared" si="460"/>
        <v/>
      </c>
      <c r="EV218" s="46" t="b">
        <f t="shared" si="461"/>
        <v>0</v>
      </c>
      <c r="EW218" s="46" t="b">
        <f t="shared" si="462"/>
        <v>0</v>
      </c>
      <c r="EX218" s="46" t="b">
        <f t="shared" si="463"/>
        <v>0</v>
      </c>
      <c r="EY218" s="46" t="b">
        <f t="shared" si="464"/>
        <v>0</v>
      </c>
      <c r="EZ218" s="46" t="b">
        <f t="shared" si="465"/>
        <v>0</v>
      </c>
      <c r="FA218" s="46" t="b">
        <f t="shared" si="466"/>
        <v>0</v>
      </c>
      <c r="FB218" s="46" t="b">
        <f t="shared" si="467"/>
        <v>0</v>
      </c>
      <c r="FC218" s="46" t="str">
        <f t="shared" si="468"/>
        <v/>
      </c>
      <c r="FD218" s="46" t="str">
        <f t="shared" si="469"/>
        <v/>
      </c>
      <c r="FE218" s="46" t="b">
        <f t="shared" si="470"/>
        <v>0</v>
      </c>
      <c r="FF218" s="46" t="str">
        <f t="shared" si="471"/>
        <v/>
      </c>
      <c r="FG218" s="46" t="str">
        <f t="shared" si="472"/>
        <v/>
      </c>
      <c r="FH218" s="46" t="b">
        <f t="shared" si="473"/>
        <v>0</v>
      </c>
      <c r="FI218" s="46" t="str">
        <f t="shared" si="474"/>
        <v/>
      </c>
      <c r="FJ218" s="46" t="str">
        <f t="shared" si="475"/>
        <v/>
      </c>
      <c r="FK218" s="46" t="b">
        <f t="shared" si="476"/>
        <v>0</v>
      </c>
      <c r="FL218" s="46" t="str">
        <f t="shared" si="477"/>
        <v/>
      </c>
      <c r="FM218" s="46" t="str">
        <f t="shared" si="478"/>
        <v/>
      </c>
      <c r="FN218" s="46" t="b">
        <f t="shared" si="479"/>
        <v>0</v>
      </c>
      <c r="FO218" s="46" t="str">
        <f t="shared" si="480"/>
        <v/>
      </c>
      <c r="FP218" s="46" t="str">
        <f t="shared" si="481"/>
        <v/>
      </c>
      <c r="FQ218" s="46" t="b">
        <f t="shared" si="482"/>
        <v>0</v>
      </c>
      <c r="FR218" s="46" t="str">
        <f t="shared" si="483"/>
        <v/>
      </c>
      <c r="FS218" s="46" t="str">
        <f t="shared" si="484"/>
        <v/>
      </c>
      <c r="FT218" s="46" t="b">
        <f t="shared" si="485"/>
        <v>0</v>
      </c>
      <c r="FU218" s="46" t="str">
        <f t="shared" si="486"/>
        <v/>
      </c>
      <c r="FV218" s="46" t="str">
        <f t="shared" si="487"/>
        <v/>
      </c>
      <c r="FW218" s="46" t="b">
        <f t="shared" si="488"/>
        <v>0</v>
      </c>
      <c r="FX218" s="46" t="str">
        <f t="shared" si="489"/>
        <v/>
      </c>
      <c r="FY218" s="46" t="str">
        <f t="shared" si="490"/>
        <v/>
      </c>
      <c r="FZ218" s="46" t="b">
        <f t="shared" si="491"/>
        <v>0</v>
      </c>
      <c r="GA218" s="46" t="str">
        <f t="shared" si="492"/>
        <v/>
      </c>
      <c r="GB218" s="46" t="str">
        <f t="shared" si="493"/>
        <v/>
      </c>
      <c r="GC218" s="46" t="b">
        <f t="shared" si="494"/>
        <v>0</v>
      </c>
      <c r="GD218" s="46" t="str">
        <f t="shared" si="495"/>
        <v/>
      </c>
      <c r="GE218" s="46" t="str">
        <f t="shared" si="496"/>
        <v/>
      </c>
      <c r="GF218" s="46" t="b">
        <f t="shared" si="497"/>
        <v>0</v>
      </c>
      <c r="GG218" s="46" t="b">
        <f t="shared" si="498"/>
        <v>0</v>
      </c>
      <c r="GH218" s="46" t="str">
        <f t="shared" si="499"/>
        <v/>
      </c>
      <c r="GI218" s="46" t="str">
        <f t="shared" si="500"/>
        <v/>
      </c>
      <c r="GJ218" s="46" t="str">
        <f t="shared" si="501"/>
        <v/>
      </c>
      <c r="GK218" s="46" t="b">
        <f t="shared" si="502"/>
        <v>0</v>
      </c>
      <c r="GL218" s="46" t="str">
        <f t="shared" si="503"/>
        <v/>
      </c>
      <c r="GM218" s="46" t="str">
        <f t="shared" si="504"/>
        <v/>
      </c>
      <c r="GN218" s="46" t="str">
        <f t="shared" si="505"/>
        <v/>
      </c>
      <c r="GO218" s="46" t="b">
        <f t="shared" si="506"/>
        <v>0</v>
      </c>
      <c r="GP218" s="46" t="str">
        <f t="shared" si="507"/>
        <v/>
      </c>
      <c r="GQ218" s="46" t="str">
        <f t="shared" si="508"/>
        <v/>
      </c>
      <c r="GR218" s="46" t="b">
        <f t="shared" si="509"/>
        <v>0</v>
      </c>
      <c r="GS218" s="46" t="str">
        <f t="shared" si="510"/>
        <v/>
      </c>
      <c r="GT218" s="46" t="str">
        <f t="shared" si="511"/>
        <v/>
      </c>
      <c r="GU218" s="46" t="b">
        <f t="shared" si="512"/>
        <v>0</v>
      </c>
      <c r="GV218" s="46" t="b">
        <f t="shared" si="513"/>
        <v>0</v>
      </c>
      <c r="GW218" s="46" t="b">
        <f t="shared" si="514"/>
        <v>0</v>
      </c>
      <c r="GX218" s="46" t="b">
        <f t="shared" si="515"/>
        <v>0</v>
      </c>
      <c r="GY218" s="46" t="b">
        <f t="shared" si="516"/>
        <v>0</v>
      </c>
      <c r="GZ218" s="46" t="b">
        <f t="shared" si="517"/>
        <v>0</v>
      </c>
      <c r="HA218" s="46" t="b">
        <f t="shared" si="518"/>
        <v>0</v>
      </c>
      <c r="HB218" s="46" t="b">
        <f t="shared" si="519"/>
        <v>0</v>
      </c>
      <c r="HC218" s="46" t="b">
        <f t="shared" si="520"/>
        <v>0</v>
      </c>
      <c r="HD218" s="46" t="b">
        <f t="shared" si="521"/>
        <v>0</v>
      </c>
      <c r="HE218" s="46" t="b">
        <f t="shared" si="522"/>
        <v>0</v>
      </c>
      <c r="HF218" s="46" t="b">
        <f t="shared" si="523"/>
        <v>0</v>
      </c>
      <c r="HG218" s="46" t="b">
        <f t="shared" si="524"/>
        <v>0</v>
      </c>
      <c r="HH218" s="46" t="b">
        <f t="shared" si="525"/>
        <v>0</v>
      </c>
      <c r="HI218" s="46" t="b">
        <f t="shared" si="526"/>
        <v>0</v>
      </c>
      <c r="HJ218" s="46" t="b">
        <f t="shared" si="527"/>
        <v>0</v>
      </c>
      <c r="HK218" s="46" t="b">
        <f t="shared" si="528"/>
        <v>0</v>
      </c>
      <c r="HL218" s="46" t="b">
        <f t="shared" si="529"/>
        <v>0</v>
      </c>
      <c r="HM218" s="46" t="b">
        <f t="shared" si="530"/>
        <v>0</v>
      </c>
      <c r="HN218" s="46" t="b">
        <f t="shared" si="531"/>
        <v>0</v>
      </c>
      <c r="HO218" s="46" t="b">
        <f t="shared" si="532"/>
        <v>0</v>
      </c>
      <c r="HP218" s="46" t="b">
        <f t="shared" si="533"/>
        <v>0</v>
      </c>
      <c r="HQ218" s="46" t="str">
        <f t="shared" si="534"/>
        <v/>
      </c>
      <c r="HR218" s="46" t="str">
        <f t="shared" si="535"/>
        <v/>
      </c>
      <c r="HS218" s="46" t="str">
        <f t="shared" si="536"/>
        <v/>
      </c>
      <c r="HT218" s="46" t="b">
        <f t="shared" si="537"/>
        <v>0</v>
      </c>
      <c r="HU218" s="46" t="b">
        <f t="shared" si="538"/>
        <v>0</v>
      </c>
      <c r="HV218" s="46" t="b">
        <f t="shared" si="539"/>
        <v>0</v>
      </c>
      <c r="HW218" s="46" t="b">
        <f t="shared" si="540"/>
        <v>0</v>
      </c>
      <c r="HX218" s="46" t="b">
        <f t="shared" si="541"/>
        <v>0</v>
      </c>
      <c r="HY218" s="46" t="b">
        <f t="shared" si="542"/>
        <v>0</v>
      </c>
      <c r="HZ218" s="46" t="b">
        <f t="shared" si="543"/>
        <v>0</v>
      </c>
      <c r="IA218" s="46" t="str">
        <f t="shared" si="544"/>
        <v/>
      </c>
      <c r="IB218" s="46" t="str">
        <f t="shared" si="545"/>
        <v/>
      </c>
      <c r="IC218" s="46" t="str">
        <f t="shared" si="546"/>
        <v/>
      </c>
      <c r="ID218" s="46" t="str">
        <f t="shared" si="547"/>
        <v/>
      </c>
      <c r="IE218" s="46" t="b">
        <f t="shared" si="548"/>
        <v>0</v>
      </c>
      <c r="IF218" s="46" t="str">
        <f t="shared" si="549"/>
        <v/>
      </c>
      <c r="IG218" s="46" t="str">
        <f t="shared" si="550"/>
        <v/>
      </c>
      <c r="IH218" s="46" t="b">
        <f t="shared" si="551"/>
        <v>0</v>
      </c>
      <c r="II218" s="46" t="b">
        <f t="shared" si="552"/>
        <v>0</v>
      </c>
      <c r="IJ218" s="46" t="b">
        <f t="shared" si="553"/>
        <v>0</v>
      </c>
      <c r="IK218" s="46" t="str">
        <f t="shared" si="554"/>
        <v/>
      </c>
      <c r="IL218" s="46" t="str">
        <f t="shared" si="555"/>
        <v/>
      </c>
      <c r="IM218" s="46" t="b">
        <f t="shared" si="556"/>
        <v>0</v>
      </c>
      <c r="IN218" s="46" t="b">
        <f t="shared" si="557"/>
        <v>0</v>
      </c>
      <c r="IO218" s="46" t="b">
        <f t="shared" si="558"/>
        <v>0</v>
      </c>
      <c r="IP218" s="46" t="b">
        <f t="shared" si="559"/>
        <v>0</v>
      </c>
      <c r="IQ218" s="46" t="b">
        <f t="shared" si="560"/>
        <v>0</v>
      </c>
      <c r="IR218" s="46" t="b">
        <f t="shared" si="561"/>
        <v>0</v>
      </c>
      <c r="IS218" s="46" t="b">
        <f t="shared" si="562"/>
        <v>0</v>
      </c>
      <c r="IT218" s="46" t="b">
        <f t="shared" si="563"/>
        <v>0</v>
      </c>
      <c r="IU218" s="46" t="b">
        <f t="shared" si="564"/>
        <v>0</v>
      </c>
      <c r="IV218" s="46" t="b">
        <f t="shared" si="565"/>
        <v>0</v>
      </c>
      <c r="IW218" s="46" t="b">
        <f t="shared" si="566"/>
        <v>0</v>
      </c>
      <c r="IX218" s="46" t="b">
        <f t="shared" si="567"/>
        <v>0</v>
      </c>
      <c r="IY218" s="46" t="b">
        <f t="shared" si="568"/>
        <v>0</v>
      </c>
    </row>
    <row r="219" spans="2:259" x14ac:dyDescent="0.3">
      <c r="B219" s="48">
        <v>207</v>
      </c>
      <c r="C219" s="61" t="str">
        <f t="shared" si="434"/>
        <v/>
      </c>
      <c r="D219" s="53"/>
      <c r="E219" s="52"/>
      <c r="F219" s="112"/>
      <c r="G219" s="52"/>
      <c r="H219" s="53"/>
      <c r="I219" s="52"/>
      <c r="J219" s="52"/>
      <c r="K219" s="53"/>
      <c r="L219" s="55"/>
      <c r="M219" s="108"/>
      <c r="N219" s="56"/>
      <c r="O219" s="52"/>
      <c r="P219" s="52"/>
      <c r="Q219" s="52"/>
      <c r="R219" s="52"/>
      <c r="S219" s="52"/>
      <c r="T219" s="53"/>
      <c r="U219" s="52"/>
      <c r="V219" s="52"/>
      <c r="W219" s="55"/>
      <c r="X219" s="55"/>
      <c r="Y219" s="52"/>
      <c r="Z219" s="55"/>
      <c r="AA219" s="52"/>
      <c r="AB219" s="53"/>
      <c r="AC219" s="53"/>
      <c r="AD219" s="53"/>
      <c r="AE219" s="57"/>
      <c r="AF219" s="113"/>
      <c r="AG219" s="57"/>
      <c r="AH219" s="58"/>
      <c r="AI219" s="58"/>
      <c r="AJ219" s="58"/>
      <c r="AK219" s="114"/>
      <c r="AL219" s="58"/>
      <c r="AM219" s="114"/>
      <c r="AN219" s="58"/>
      <c r="AO219" s="114"/>
      <c r="AP219" s="58"/>
      <c r="AQ219" s="114"/>
      <c r="AR219" s="58"/>
      <c r="AS219" s="114"/>
      <c r="AT219" s="58"/>
      <c r="AU219" s="114"/>
      <c r="AV219" s="58"/>
      <c r="AW219" s="114"/>
      <c r="AX219" s="58"/>
      <c r="AY219" s="114"/>
      <c r="AZ219" s="58"/>
      <c r="BA219" s="114"/>
      <c r="BB219" s="58"/>
      <c r="BC219" s="114"/>
      <c r="BD219" s="58"/>
      <c r="BE219" s="58"/>
      <c r="BF219" s="58"/>
      <c r="BG219" s="59"/>
      <c r="BH219" s="58"/>
      <c r="BI219" s="114"/>
      <c r="BJ219" s="53"/>
      <c r="BK219" s="58"/>
      <c r="BL219" s="114"/>
      <c r="BM219" s="58"/>
      <c r="BN219" s="114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3"/>
      <c r="CL219" s="58"/>
      <c r="CM219" s="58"/>
      <c r="CN219" s="60"/>
      <c r="CO219" s="57"/>
      <c r="CP219" s="58"/>
      <c r="CQ219" s="60"/>
      <c r="CR219" s="57"/>
      <c r="CS219" s="58"/>
      <c r="CT219" s="59"/>
      <c r="CU219" s="58"/>
      <c r="CV219" s="59"/>
      <c r="CW219" s="58"/>
      <c r="CX219" s="59"/>
      <c r="CY219" s="58"/>
      <c r="CZ219" s="58"/>
      <c r="DA219" s="58"/>
      <c r="DB219" s="53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7"/>
      <c r="DO219" s="57"/>
      <c r="DP219" s="57"/>
      <c r="DQ219" s="76" t="str">
        <f t="shared" si="435"/>
        <v/>
      </c>
      <c r="DR219" s="53"/>
      <c r="DS219" s="46" t="b">
        <f t="shared" si="436"/>
        <v>0</v>
      </c>
      <c r="DT219" s="46" t="str">
        <f t="shared" si="437"/>
        <v/>
      </c>
      <c r="DU219" s="46" t="b">
        <f t="shared" si="438"/>
        <v>0</v>
      </c>
      <c r="DV219" s="46" t="b">
        <f t="shared" si="439"/>
        <v>0</v>
      </c>
      <c r="DW219" s="46" t="b">
        <f t="shared" si="440"/>
        <v>0</v>
      </c>
      <c r="DY219" s="46" t="b">
        <f t="shared" si="441"/>
        <v>0</v>
      </c>
      <c r="DZ219" s="46" t="b">
        <f t="shared" si="442"/>
        <v>0</v>
      </c>
      <c r="EB219" s="46" t="b">
        <f t="shared" si="443"/>
        <v>0</v>
      </c>
      <c r="EC219" s="46" t="b">
        <f t="shared" si="444"/>
        <v>0</v>
      </c>
      <c r="ED219" s="46" t="b">
        <f t="shared" si="445"/>
        <v>0</v>
      </c>
      <c r="EE219" s="46" t="b">
        <f t="shared" si="446"/>
        <v>0</v>
      </c>
      <c r="EF219" s="46" t="b">
        <f t="shared" si="447"/>
        <v>0</v>
      </c>
      <c r="EG219" s="46" t="b">
        <f t="shared" si="448"/>
        <v>0</v>
      </c>
      <c r="EH219" s="46" t="b">
        <f t="shared" si="449"/>
        <v>0</v>
      </c>
      <c r="EI219" s="46" t="b">
        <f t="shared" si="450"/>
        <v>0</v>
      </c>
      <c r="EK219" s="46" t="b">
        <f t="shared" si="451"/>
        <v>0</v>
      </c>
      <c r="EL219" s="46" t="b">
        <f t="shared" si="452"/>
        <v>0</v>
      </c>
      <c r="EM219" s="46" t="b">
        <f t="shared" si="453"/>
        <v>0</v>
      </c>
      <c r="EN219" s="46" t="b">
        <f t="shared" si="454"/>
        <v>0</v>
      </c>
      <c r="EO219" s="46" t="b">
        <f t="shared" si="455"/>
        <v>0</v>
      </c>
      <c r="EP219" s="46" t="b">
        <f t="shared" si="456"/>
        <v>0</v>
      </c>
      <c r="EQ219" s="46" t="b">
        <f t="shared" si="457"/>
        <v>0</v>
      </c>
      <c r="ER219" s="46" t="b">
        <f>OR(AA219='Tablas '!$T$4,AA219='Tablas '!$T$7,AA219='Tablas '!$T$8,AA219='Tablas '!$T$11)</f>
        <v>0</v>
      </c>
      <c r="ES219" s="46" t="str">
        <f t="shared" si="458"/>
        <v/>
      </c>
      <c r="ET219" s="46" t="str">
        <f t="shared" si="459"/>
        <v/>
      </c>
      <c r="EU219" s="46" t="str">
        <f t="shared" si="460"/>
        <v/>
      </c>
      <c r="EV219" s="46" t="b">
        <f t="shared" si="461"/>
        <v>0</v>
      </c>
      <c r="EW219" s="46" t="b">
        <f t="shared" si="462"/>
        <v>0</v>
      </c>
      <c r="EX219" s="46" t="b">
        <f t="shared" si="463"/>
        <v>0</v>
      </c>
      <c r="EY219" s="46" t="b">
        <f t="shared" si="464"/>
        <v>0</v>
      </c>
      <c r="EZ219" s="46" t="b">
        <f t="shared" si="465"/>
        <v>0</v>
      </c>
      <c r="FA219" s="46" t="b">
        <f t="shared" si="466"/>
        <v>0</v>
      </c>
      <c r="FB219" s="46" t="b">
        <f t="shared" si="467"/>
        <v>0</v>
      </c>
      <c r="FC219" s="46" t="str">
        <f t="shared" si="468"/>
        <v/>
      </c>
      <c r="FD219" s="46" t="str">
        <f t="shared" si="469"/>
        <v/>
      </c>
      <c r="FE219" s="46" t="b">
        <f t="shared" si="470"/>
        <v>0</v>
      </c>
      <c r="FF219" s="46" t="str">
        <f t="shared" si="471"/>
        <v/>
      </c>
      <c r="FG219" s="46" t="str">
        <f t="shared" si="472"/>
        <v/>
      </c>
      <c r="FH219" s="46" t="b">
        <f t="shared" si="473"/>
        <v>0</v>
      </c>
      <c r="FI219" s="46" t="str">
        <f t="shared" si="474"/>
        <v/>
      </c>
      <c r="FJ219" s="46" t="str">
        <f t="shared" si="475"/>
        <v/>
      </c>
      <c r="FK219" s="46" t="b">
        <f t="shared" si="476"/>
        <v>0</v>
      </c>
      <c r="FL219" s="46" t="str">
        <f t="shared" si="477"/>
        <v/>
      </c>
      <c r="FM219" s="46" t="str">
        <f t="shared" si="478"/>
        <v/>
      </c>
      <c r="FN219" s="46" t="b">
        <f t="shared" si="479"/>
        <v>0</v>
      </c>
      <c r="FO219" s="46" t="str">
        <f t="shared" si="480"/>
        <v/>
      </c>
      <c r="FP219" s="46" t="str">
        <f t="shared" si="481"/>
        <v/>
      </c>
      <c r="FQ219" s="46" t="b">
        <f t="shared" si="482"/>
        <v>0</v>
      </c>
      <c r="FR219" s="46" t="str">
        <f t="shared" si="483"/>
        <v/>
      </c>
      <c r="FS219" s="46" t="str">
        <f t="shared" si="484"/>
        <v/>
      </c>
      <c r="FT219" s="46" t="b">
        <f t="shared" si="485"/>
        <v>0</v>
      </c>
      <c r="FU219" s="46" t="str">
        <f t="shared" si="486"/>
        <v/>
      </c>
      <c r="FV219" s="46" t="str">
        <f t="shared" si="487"/>
        <v/>
      </c>
      <c r="FW219" s="46" t="b">
        <f t="shared" si="488"/>
        <v>0</v>
      </c>
      <c r="FX219" s="46" t="str">
        <f t="shared" si="489"/>
        <v/>
      </c>
      <c r="FY219" s="46" t="str">
        <f t="shared" si="490"/>
        <v/>
      </c>
      <c r="FZ219" s="46" t="b">
        <f t="shared" si="491"/>
        <v>0</v>
      </c>
      <c r="GA219" s="46" t="str">
        <f t="shared" si="492"/>
        <v/>
      </c>
      <c r="GB219" s="46" t="str">
        <f t="shared" si="493"/>
        <v/>
      </c>
      <c r="GC219" s="46" t="b">
        <f t="shared" si="494"/>
        <v>0</v>
      </c>
      <c r="GD219" s="46" t="str">
        <f t="shared" si="495"/>
        <v/>
      </c>
      <c r="GE219" s="46" t="str">
        <f t="shared" si="496"/>
        <v/>
      </c>
      <c r="GF219" s="46" t="b">
        <f t="shared" si="497"/>
        <v>0</v>
      </c>
      <c r="GG219" s="46" t="b">
        <f t="shared" si="498"/>
        <v>0</v>
      </c>
      <c r="GH219" s="46" t="str">
        <f t="shared" si="499"/>
        <v/>
      </c>
      <c r="GI219" s="46" t="str">
        <f t="shared" si="500"/>
        <v/>
      </c>
      <c r="GJ219" s="46" t="str">
        <f t="shared" si="501"/>
        <v/>
      </c>
      <c r="GK219" s="46" t="b">
        <f t="shared" si="502"/>
        <v>0</v>
      </c>
      <c r="GL219" s="46" t="str">
        <f t="shared" si="503"/>
        <v/>
      </c>
      <c r="GM219" s="46" t="str">
        <f t="shared" si="504"/>
        <v/>
      </c>
      <c r="GN219" s="46" t="str">
        <f t="shared" si="505"/>
        <v/>
      </c>
      <c r="GO219" s="46" t="b">
        <f t="shared" si="506"/>
        <v>0</v>
      </c>
      <c r="GP219" s="46" t="str">
        <f t="shared" si="507"/>
        <v/>
      </c>
      <c r="GQ219" s="46" t="str">
        <f t="shared" si="508"/>
        <v/>
      </c>
      <c r="GR219" s="46" t="b">
        <f t="shared" si="509"/>
        <v>0</v>
      </c>
      <c r="GS219" s="46" t="str">
        <f t="shared" si="510"/>
        <v/>
      </c>
      <c r="GT219" s="46" t="str">
        <f t="shared" si="511"/>
        <v/>
      </c>
      <c r="GU219" s="46" t="b">
        <f t="shared" si="512"/>
        <v>0</v>
      </c>
      <c r="GV219" s="46" t="b">
        <f t="shared" si="513"/>
        <v>0</v>
      </c>
      <c r="GW219" s="46" t="b">
        <f t="shared" si="514"/>
        <v>0</v>
      </c>
      <c r="GX219" s="46" t="b">
        <f t="shared" si="515"/>
        <v>0</v>
      </c>
      <c r="GY219" s="46" t="b">
        <f t="shared" si="516"/>
        <v>0</v>
      </c>
      <c r="GZ219" s="46" t="b">
        <f t="shared" si="517"/>
        <v>0</v>
      </c>
      <c r="HA219" s="46" t="b">
        <f t="shared" si="518"/>
        <v>0</v>
      </c>
      <c r="HB219" s="46" t="b">
        <f t="shared" si="519"/>
        <v>0</v>
      </c>
      <c r="HC219" s="46" t="b">
        <f t="shared" si="520"/>
        <v>0</v>
      </c>
      <c r="HD219" s="46" t="b">
        <f t="shared" si="521"/>
        <v>0</v>
      </c>
      <c r="HE219" s="46" t="b">
        <f t="shared" si="522"/>
        <v>0</v>
      </c>
      <c r="HF219" s="46" t="b">
        <f t="shared" si="523"/>
        <v>0</v>
      </c>
      <c r="HG219" s="46" t="b">
        <f t="shared" si="524"/>
        <v>0</v>
      </c>
      <c r="HH219" s="46" t="b">
        <f t="shared" si="525"/>
        <v>0</v>
      </c>
      <c r="HI219" s="46" t="b">
        <f t="shared" si="526"/>
        <v>0</v>
      </c>
      <c r="HJ219" s="46" t="b">
        <f t="shared" si="527"/>
        <v>0</v>
      </c>
      <c r="HK219" s="46" t="b">
        <f t="shared" si="528"/>
        <v>0</v>
      </c>
      <c r="HL219" s="46" t="b">
        <f t="shared" si="529"/>
        <v>0</v>
      </c>
      <c r="HM219" s="46" t="b">
        <f t="shared" si="530"/>
        <v>0</v>
      </c>
      <c r="HN219" s="46" t="b">
        <f t="shared" si="531"/>
        <v>0</v>
      </c>
      <c r="HO219" s="46" t="b">
        <f t="shared" si="532"/>
        <v>0</v>
      </c>
      <c r="HP219" s="46" t="b">
        <f t="shared" si="533"/>
        <v>0</v>
      </c>
      <c r="HQ219" s="46" t="str">
        <f t="shared" si="534"/>
        <v/>
      </c>
      <c r="HR219" s="46" t="str">
        <f t="shared" si="535"/>
        <v/>
      </c>
      <c r="HS219" s="46" t="str">
        <f t="shared" si="536"/>
        <v/>
      </c>
      <c r="HT219" s="46" t="b">
        <f t="shared" si="537"/>
        <v>0</v>
      </c>
      <c r="HU219" s="46" t="b">
        <f t="shared" si="538"/>
        <v>0</v>
      </c>
      <c r="HV219" s="46" t="b">
        <f t="shared" si="539"/>
        <v>0</v>
      </c>
      <c r="HW219" s="46" t="b">
        <f t="shared" si="540"/>
        <v>0</v>
      </c>
      <c r="HX219" s="46" t="b">
        <f t="shared" si="541"/>
        <v>0</v>
      </c>
      <c r="HY219" s="46" t="b">
        <f t="shared" si="542"/>
        <v>0</v>
      </c>
      <c r="HZ219" s="46" t="b">
        <f t="shared" si="543"/>
        <v>0</v>
      </c>
      <c r="IA219" s="46" t="str">
        <f t="shared" si="544"/>
        <v/>
      </c>
      <c r="IB219" s="46" t="str">
        <f t="shared" si="545"/>
        <v/>
      </c>
      <c r="IC219" s="46" t="str">
        <f t="shared" si="546"/>
        <v/>
      </c>
      <c r="ID219" s="46" t="str">
        <f t="shared" si="547"/>
        <v/>
      </c>
      <c r="IE219" s="46" t="b">
        <f t="shared" si="548"/>
        <v>0</v>
      </c>
      <c r="IF219" s="46" t="str">
        <f t="shared" si="549"/>
        <v/>
      </c>
      <c r="IG219" s="46" t="str">
        <f t="shared" si="550"/>
        <v/>
      </c>
      <c r="IH219" s="46" t="b">
        <f t="shared" si="551"/>
        <v>0</v>
      </c>
      <c r="II219" s="46" t="b">
        <f t="shared" si="552"/>
        <v>0</v>
      </c>
      <c r="IJ219" s="46" t="b">
        <f t="shared" si="553"/>
        <v>0</v>
      </c>
      <c r="IK219" s="46" t="str">
        <f t="shared" si="554"/>
        <v/>
      </c>
      <c r="IL219" s="46" t="str">
        <f t="shared" si="555"/>
        <v/>
      </c>
      <c r="IM219" s="46" t="b">
        <f t="shared" si="556"/>
        <v>0</v>
      </c>
      <c r="IN219" s="46" t="b">
        <f t="shared" si="557"/>
        <v>0</v>
      </c>
      <c r="IO219" s="46" t="b">
        <f t="shared" si="558"/>
        <v>0</v>
      </c>
      <c r="IP219" s="46" t="b">
        <f t="shared" si="559"/>
        <v>0</v>
      </c>
      <c r="IQ219" s="46" t="b">
        <f t="shared" si="560"/>
        <v>0</v>
      </c>
      <c r="IR219" s="46" t="b">
        <f t="shared" si="561"/>
        <v>0</v>
      </c>
      <c r="IS219" s="46" t="b">
        <f t="shared" si="562"/>
        <v>0</v>
      </c>
      <c r="IT219" s="46" t="b">
        <f t="shared" si="563"/>
        <v>0</v>
      </c>
      <c r="IU219" s="46" t="b">
        <f t="shared" si="564"/>
        <v>0</v>
      </c>
      <c r="IV219" s="46" t="b">
        <f t="shared" si="565"/>
        <v>0</v>
      </c>
      <c r="IW219" s="46" t="b">
        <f t="shared" si="566"/>
        <v>0</v>
      </c>
      <c r="IX219" s="46" t="b">
        <f t="shared" si="567"/>
        <v>0</v>
      </c>
      <c r="IY219" s="46" t="b">
        <f t="shared" si="568"/>
        <v>0</v>
      </c>
    </row>
    <row r="220" spans="2:259" x14ac:dyDescent="0.3">
      <c r="B220" s="48">
        <v>208</v>
      </c>
      <c r="C220" s="61" t="str">
        <f t="shared" si="434"/>
        <v/>
      </c>
      <c r="D220" s="53"/>
      <c r="E220" s="52"/>
      <c r="F220" s="112"/>
      <c r="G220" s="52"/>
      <c r="H220" s="53"/>
      <c r="I220" s="52"/>
      <c r="J220" s="52"/>
      <c r="K220" s="53"/>
      <c r="L220" s="55"/>
      <c r="M220" s="108"/>
      <c r="N220" s="56"/>
      <c r="O220" s="52"/>
      <c r="P220" s="52"/>
      <c r="Q220" s="52"/>
      <c r="R220" s="52"/>
      <c r="S220" s="52"/>
      <c r="T220" s="53"/>
      <c r="U220" s="52"/>
      <c r="V220" s="52"/>
      <c r="W220" s="55"/>
      <c r="X220" s="55"/>
      <c r="Y220" s="52"/>
      <c r="Z220" s="55"/>
      <c r="AA220" s="52"/>
      <c r="AB220" s="53"/>
      <c r="AC220" s="53"/>
      <c r="AD220" s="53"/>
      <c r="AE220" s="57"/>
      <c r="AF220" s="113"/>
      <c r="AG220" s="57"/>
      <c r="AH220" s="58"/>
      <c r="AI220" s="58"/>
      <c r="AJ220" s="58"/>
      <c r="AK220" s="114"/>
      <c r="AL220" s="58"/>
      <c r="AM220" s="114"/>
      <c r="AN220" s="58"/>
      <c r="AO220" s="114"/>
      <c r="AP220" s="58"/>
      <c r="AQ220" s="114"/>
      <c r="AR220" s="58"/>
      <c r="AS220" s="114"/>
      <c r="AT220" s="58"/>
      <c r="AU220" s="114"/>
      <c r="AV220" s="58"/>
      <c r="AW220" s="114"/>
      <c r="AX220" s="58"/>
      <c r="AY220" s="114"/>
      <c r="AZ220" s="58"/>
      <c r="BA220" s="114"/>
      <c r="BB220" s="58"/>
      <c r="BC220" s="114"/>
      <c r="BD220" s="58"/>
      <c r="BE220" s="58"/>
      <c r="BF220" s="58"/>
      <c r="BG220" s="59"/>
      <c r="BH220" s="58"/>
      <c r="BI220" s="114"/>
      <c r="BJ220" s="53"/>
      <c r="BK220" s="58"/>
      <c r="BL220" s="114"/>
      <c r="BM220" s="58"/>
      <c r="BN220" s="114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3"/>
      <c r="CL220" s="58"/>
      <c r="CM220" s="58"/>
      <c r="CN220" s="60"/>
      <c r="CO220" s="57"/>
      <c r="CP220" s="58"/>
      <c r="CQ220" s="60"/>
      <c r="CR220" s="57"/>
      <c r="CS220" s="58"/>
      <c r="CT220" s="59"/>
      <c r="CU220" s="58"/>
      <c r="CV220" s="59"/>
      <c r="CW220" s="58"/>
      <c r="CX220" s="59"/>
      <c r="CY220" s="58"/>
      <c r="CZ220" s="58"/>
      <c r="DA220" s="58"/>
      <c r="DB220" s="53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7"/>
      <c r="DO220" s="57"/>
      <c r="DP220" s="57"/>
      <c r="DQ220" s="76" t="str">
        <f t="shared" si="435"/>
        <v/>
      </c>
      <c r="DR220" s="53"/>
      <c r="DS220" s="46" t="b">
        <f t="shared" si="436"/>
        <v>0</v>
      </c>
      <c r="DT220" s="46" t="str">
        <f t="shared" si="437"/>
        <v/>
      </c>
      <c r="DU220" s="46" t="b">
        <f t="shared" si="438"/>
        <v>0</v>
      </c>
      <c r="DV220" s="46" t="b">
        <f t="shared" si="439"/>
        <v>0</v>
      </c>
      <c r="DW220" s="46" t="b">
        <f t="shared" si="440"/>
        <v>0</v>
      </c>
      <c r="DY220" s="46" t="b">
        <f t="shared" si="441"/>
        <v>0</v>
      </c>
      <c r="DZ220" s="46" t="b">
        <f t="shared" si="442"/>
        <v>0</v>
      </c>
      <c r="EB220" s="46" t="b">
        <f t="shared" si="443"/>
        <v>0</v>
      </c>
      <c r="EC220" s="46" t="b">
        <f t="shared" si="444"/>
        <v>0</v>
      </c>
      <c r="ED220" s="46" t="b">
        <f t="shared" si="445"/>
        <v>0</v>
      </c>
      <c r="EE220" s="46" t="b">
        <f t="shared" si="446"/>
        <v>0</v>
      </c>
      <c r="EF220" s="46" t="b">
        <f t="shared" si="447"/>
        <v>0</v>
      </c>
      <c r="EG220" s="46" t="b">
        <f t="shared" si="448"/>
        <v>0</v>
      </c>
      <c r="EH220" s="46" t="b">
        <f t="shared" si="449"/>
        <v>0</v>
      </c>
      <c r="EI220" s="46" t="b">
        <f t="shared" si="450"/>
        <v>0</v>
      </c>
      <c r="EK220" s="46" t="b">
        <f t="shared" si="451"/>
        <v>0</v>
      </c>
      <c r="EL220" s="46" t="b">
        <f t="shared" si="452"/>
        <v>0</v>
      </c>
      <c r="EM220" s="46" t="b">
        <f t="shared" si="453"/>
        <v>0</v>
      </c>
      <c r="EN220" s="46" t="b">
        <f t="shared" si="454"/>
        <v>0</v>
      </c>
      <c r="EO220" s="46" t="b">
        <f t="shared" si="455"/>
        <v>0</v>
      </c>
      <c r="EP220" s="46" t="b">
        <f t="shared" si="456"/>
        <v>0</v>
      </c>
      <c r="EQ220" s="46" t="b">
        <f t="shared" si="457"/>
        <v>0</v>
      </c>
      <c r="ER220" s="46" t="b">
        <f>OR(AA220='Tablas '!$T$4,AA220='Tablas '!$T$7,AA220='Tablas '!$T$8,AA220='Tablas '!$T$11)</f>
        <v>0</v>
      </c>
      <c r="ES220" s="46" t="str">
        <f t="shared" si="458"/>
        <v/>
      </c>
      <c r="ET220" s="46" t="str">
        <f t="shared" si="459"/>
        <v/>
      </c>
      <c r="EU220" s="46" t="str">
        <f t="shared" si="460"/>
        <v/>
      </c>
      <c r="EV220" s="46" t="b">
        <f t="shared" si="461"/>
        <v>0</v>
      </c>
      <c r="EW220" s="46" t="b">
        <f t="shared" si="462"/>
        <v>0</v>
      </c>
      <c r="EX220" s="46" t="b">
        <f t="shared" si="463"/>
        <v>0</v>
      </c>
      <c r="EY220" s="46" t="b">
        <f t="shared" si="464"/>
        <v>0</v>
      </c>
      <c r="EZ220" s="46" t="b">
        <f t="shared" si="465"/>
        <v>0</v>
      </c>
      <c r="FA220" s="46" t="b">
        <f t="shared" si="466"/>
        <v>0</v>
      </c>
      <c r="FB220" s="46" t="b">
        <f t="shared" si="467"/>
        <v>0</v>
      </c>
      <c r="FC220" s="46" t="str">
        <f t="shared" si="468"/>
        <v/>
      </c>
      <c r="FD220" s="46" t="str">
        <f t="shared" si="469"/>
        <v/>
      </c>
      <c r="FE220" s="46" t="b">
        <f t="shared" si="470"/>
        <v>0</v>
      </c>
      <c r="FF220" s="46" t="str">
        <f t="shared" si="471"/>
        <v/>
      </c>
      <c r="FG220" s="46" t="str">
        <f t="shared" si="472"/>
        <v/>
      </c>
      <c r="FH220" s="46" t="b">
        <f t="shared" si="473"/>
        <v>0</v>
      </c>
      <c r="FI220" s="46" t="str">
        <f t="shared" si="474"/>
        <v/>
      </c>
      <c r="FJ220" s="46" t="str">
        <f t="shared" si="475"/>
        <v/>
      </c>
      <c r="FK220" s="46" t="b">
        <f t="shared" si="476"/>
        <v>0</v>
      </c>
      <c r="FL220" s="46" t="str">
        <f t="shared" si="477"/>
        <v/>
      </c>
      <c r="FM220" s="46" t="str">
        <f t="shared" si="478"/>
        <v/>
      </c>
      <c r="FN220" s="46" t="b">
        <f t="shared" si="479"/>
        <v>0</v>
      </c>
      <c r="FO220" s="46" t="str">
        <f t="shared" si="480"/>
        <v/>
      </c>
      <c r="FP220" s="46" t="str">
        <f t="shared" si="481"/>
        <v/>
      </c>
      <c r="FQ220" s="46" t="b">
        <f t="shared" si="482"/>
        <v>0</v>
      </c>
      <c r="FR220" s="46" t="str">
        <f t="shared" si="483"/>
        <v/>
      </c>
      <c r="FS220" s="46" t="str">
        <f t="shared" si="484"/>
        <v/>
      </c>
      <c r="FT220" s="46" t="b">
        <f t="shared" si="485"/>
        <v>0</v>
      </c>
      <c r="FU220" s="46" t="str">
        <f t="shared" si="486"/>
        <v/>
      </c>
      <c r="FV220" s="46" t="str">
        <f t="shared" si="487"/>
        <v/>
      </c>
      <c r="FW220" s="46" t="b">
        <f t="shared" si="488"/>
        <v>0</v>
      </c>
      <c r="FX220" s="46" t="str">
        <f t="shared" si="489"/>
        <v/>
      </c>
      <c r="FY220" s="46" t="str">
        <f t="shared" si="490"/>
        <v/>
      </c>
      <c r="FZ220" s="46" t="b">
        <f t="shared" si="491"/>
        <v>0</v>
      </c>
      <c r="GA220" s="46" t="str">
        <f t="shared" si="492"/>
        <v/>
      </c>
      <c r="GB220" s="46" t="str">
        <f t="shared" si="493"/>
        <v/>
      </c>
      <c r="GC220" s="46" t="b">
        <f t="shared" si="494"/>
        <v>0</v>
      </c>
      <c r="GD220" s="46" t="str">
        <f t="shared" si="495"/>
        <v/>
      </c>
      <c r="GE220" s="46" t="str">
        <f t="shared" si="496"/>
        <v/>
      </c>
      <c r="GF220" s="46" t="b">
        <f t="shared" si="497"/>
        <v>0</v>
      </c>
      <c r="GG220" s="46" t="b">
        <f t="shared" si="498"/>
        <v>0</v>
      </c>
      <c r="GH220" s="46" t="str">
        <f t="shared" si="499"/>
        <v/>
      </c>
      <c r="GI220" s="46" t="str">
        <f t="shared" si="500"/>
        <v/>
      </c>
      <c r="GJ220" s="46" t="str">
        <f t="shared" si="501"/>
        <v/>
      </c>
      <c r="GK220" s="46" t="b">
        <f t="shared" si="502"/>
        <v>0</v>
      </c>
      <c r="GL220" s="46" t="str">
        <f t="shared" si="503"/>
        <v/>
      </c>
      <c r="GM220" s="46" t="str">
        <f t="shared" si="504"/>
        <v/>
      </c>
      <c r="GN220" s="46" t="str">
        <f t="shared" si="505"/>
        <v/>
      </c>
      <c r="GO220" s="46" t="b">
        <f t="shared" si="506"/>
        <v>0</v>
      </c>
      <c r="GP220" s="46" t="str">
        <f t="shared" si="507"/>
        <v/>
      </c>
      <c r="GQ220" s="46" t="str">
        <f t="shared" si="508"/>
        <v/>
      </c>
      <c r="GR220" s="46" t="b">
        <f t="shared" si="509"/>
        <v>0</v>
      </c>
      <c r="GS220" s="46" t="str">
        <f t="shared" si="510"/>
        <v/>
      </c>
      <c r="GT220" s="46" t="str">
        <f t="shared" si="511"/>
        <v/>
      </c>
      <c r="GU220" s="46" t="b">
        <f t="shared" si="512"/>
        <v>0</v>
      </c>
      <c r="GV220" s="46" t="b">
        <f t="shared" si="513"/>
        <v>0</v>
      </c>
      <c r="GW220" s="46" t="b">
        <f t="shared" si="514"/>
        <v>0</v>
      </c>
      <c r="GX220" s="46" t="b">
        <f t="shared" si="515"/>
        <v>0</v>
      </c>
      <c r="GY220" s="46" t="b">
        <f t="shared" si="516"/>
        <v>0</v>
      </c>
      <c r="GZ220" s="46" t="b">
        <f t="shared" si="517"/>
        <v>0</v>
      </c>
      <c r="HA220" s="46" t="b">
        <f t="shared" si="518"/>
        <v>0</v>
      </c>
      <c r="HB220" s="46" t="b">
        <f t="shared" si="519"/>
        <v>0</v>
      </c>
      <c r="HC220" s="46" t="b">
        <f t="shared" si="520"/>
        <v>0</v>
      </c>
      <c r="HD220" s="46" t="b">
        <f t="shared" si="521"/>
        <v>0</v>
      </c>
      <c r="HE220" s="46" t="b">
        <f t="shared" si="522"/>
        <v>0</v>
      </c>
      <c r="HF220" s="46" t="b">
        <f t="shared" si="523"/>
        <v>0</v>
      </c>
      <c r="HG220" s="46" t="b">
        <f t="shared" si="524"/>
        <v>0</v>
      </c>
      <c r="HH220" s="46" t="b">
        <f t="shared" si="525"/>
        <v>0</v>
      </c>
      <c r="HI220" s="46" t="b">
        <f t="shared" si="526"/>
        <v>0</v>
      </c>
      <c r="HJ220" s="46" t="b">
        <f t="shared" si="527"/>
        <v>0</v>
      </c>
      <c r="HK220" s="46" t="b">
        <f t="shared" si="528"/>
        <v>0</v>
      </c>
      <c r="HL220" s="46" t="b">
        <f t="shared" si="529"/>
        <v>0</v>
      </c>
      <c r="HM220" s="46" t="b">
        <f t="shared" si="530"/>
        <v>0</v>
      </c>
      <c r="HN220" s="46" t="b">
        <f t="shared" si="531"/>
        <v>0</v>
      </c>
      <c r="HO220" s="46" t="b">
        <f t="shared" si="532"/>
        <v>0</v>
      </c>
      <c r="HP220" s="46" t="b">
        <f t="shared" si="533"/>
        <v>0</v>
      </c>
      <c r="HQ220" s="46" t="str">
        <f t="shared" si="534"/>
        <v/>
      </c>
      <c r="HR220" s="46" t="str">
        <f t="shared" si="535"/>
        <v/>
      </c>
      <c r="HS220" s="46" t="str">
        <f t="shared" si="536"/>
        <v/>
      </c>
      <c r="HT220" s="46" t="b">
        <f t="shared" si="537"/>
        <v>0</v>
      </c>
      <c r="HU220" s="46" t="b">
        <f t="shared" si="538"/>
        <v>0</v>
      </c>
      <c r="HV220" s="46" t="b">
        <f t="shared" si="539"/>
        <v>0</v>
      </c>
      <c r="HW220" s="46" t="b">
        <f t="shared" si="540"/>
        <v>0</v>
      </c>
      <c r="HX220" s="46" t="b">
        <f t="shared" si="541"/>
        <v>0</v>
      </c>
      <c r="HY220" s="46" t="b">
        <f t="shared" si="542"/>
        <v>0</v>
      </c>
      <c r="HZ220" s="46" t="b">
        <f t="shared" si="543"/>
        <v>0</v>
      </c>
      <c r="IA220" s="46" t="str">
        <f t="shared" si="544"/>
        <v/>
      </c>
      <c r="IB220" s="46" t="str">
        <f t="shared" si="545"/>
        <v/>
      </c>
      <c r="IC220" s="46" t="str">
        <f t="shared" si="546"/>
        <v/>
      </c>
      <c r="ID220" s="46" t="str">
        <f t="shared" si="547"/>
        <v/>
      </c>
      <c r="IE220" s="46" t="b">
        <f t="shared" si="548"/>
        <v>0</v>
      </c>
      <c r="IF220" s="46" t="str">
        <f t="shared" si="549"/>
        <v/>
      </c>
      <c r="IG220" s="46" t="str">
        <f t="shared" si="550"/>
        <v/>
      </c>
      <c r="IH220" s="46" t="b">
        <f t="shared" si="551"/>
        <v>0</v>
      </c>
      <c r="II220" s="46" t="b">
        <f t="shared" si="552"/>
        <v>0</v>
      </c>
      <c r="IJ220" s="46" t="b">
        <f t="shared" si="553"/>
        <v>0</v>
      </c>
      <c r="IK220" s="46" t="str">
        <f t="shared" si="554"/>
        <v/>
      </c>
      <c r="IL220" s="46" t="str">
        <f t="shared" si="555"/>
        <v/>
      </c>
      <c r="IM220" s="46" t="b">
        <f t="shared" si="556"/>
        <v>0</v>
      </c>
      <c r="IN220" s="46" t="b">
        <f t="shared" si="557"/>
        <v>0</v>
      </c>
      <c r="IO220" s="46" t="b">
        <f t="shared" si="558"/>
        <v>0</v>
      </c>
      <c r="IP220" s="46" t="b">
        <f t="shared" si="559"/>
        <v>0</v>
      </c>
      <c r="IQ220" s="46" t="b">
        <f t="shared" si="560"/>
        <v>0</v>
      </c>
      <c r="IR220" s="46" t="b">
        <f t="shared" si="561"/>
        <v>0</v>
      </c>
      <c r="IS220" s="46" t="b">
        <f t="shared" si="562"/>
        <v>0</v>
      </c>
      <c r="IT220" s="46" t="b">
        <f t="shared" si="563"/>
        <v>0</v>
      </c>
      <c r="IU220" s="46" t="b">
        <f t="shared" si="564"/>
        <v>0</v>
      </c>
      <c r="IV220" s="46" t="b">
        <f t="shared" si="565"/>
        <v>0</v>
      </c>
      <c r="IW220" s="46" t="b">
        <f t="shared" si="566"/>
        <v>0</v>
      </c>
      <c r="IX220" s="46" t="b">
        <f t="shared" si="567"/>
        <v>0</v>
      </c>
      <c r="IY220" s="46" t="b">
        <f t="shared" si="568"/>
        <v>0</v>
      </c>
    </row>
    <row r="221" spans="2:259" x14ac:dyDescent="0.3">
      <c r="B221" s="48">
        <v>209</v>
      </c>
      <c r="C221" s="61" t="str">
        <f t="shared" si="434"/>
        <v/>
      </c>
      <c r="D221" s="53"/>
      <c r="E221" s="52"/>
      <c r="F221" s="112"/>
      <c r="G221" s="52"/>
      <c r="H221" s="53"/>
      <c r="I221" s="52"/>
      <c r="J221" s="52"/>
      <c r="K221" s="53"/>
      <c r="L221" s="55"/>
      <c r="M221" s="108"/>
      <c r="N221" s="56"/>
      <c r="O221" s="52"/>
      <c r="P221" s="52"/>
      <c r="Q221" s="52"/>
      <c r="R221" s="52"/>
      <c r="S221" s="52"/>
      <c r="T221" s="53"/>
      <c r="U221" s="52"/>
      <c r="V221" s="52"/>
      <c r="W221" s="55"/>
      <c r="X221" s="55"/>
      <c r="Y221" s="52"/>
      <c r="Z221" s="55"/>
      <c r="AA221" s="52"/>
      <c r="AB221" s="53"/>
      <c r="AC221" s="53"/>
      <c r="AD221" s="53"/>
      <c r="AE221" s="57"/>
      <c r="AF221" s="113"/>
      <c r="AG221" s="57"/>
      <c r="AH221" s="58"/>
      <c r="AI221" s="58"/>
      <c r="AJ221" s="58"/>
      <c r="AK221" s="114"/>
      <c r="AL221" s="58"/>
      <c r="AM221" s="114"/>
      <c r="AN221" s="58"/>
      <c r="AO221" s="114"/>
      <c r="AP221" s="58"/>
      <c r="AQ221" s="114"/>
      <c r="AR221" s="58"/>
      <c r="AS221" s="114"/>
      <c r="AT221" s="58"/>
      <c r="AU221" s="114"/>
      <c r="AV221" s="58"/>
      <c r="AW221" s="114"/>
      <c r="AX221" s="58"/>
      <c r="AY221" s="114"/>
      <c r="AZ221" s="58"/>
      <c r="BA221" s="114"/>
      <c r="BB221" s="58"/>
      <c r="BC221" s="114"/>
      <c r="BD221" s="58"/>
      <c r="BE221" s="58"/>
      <c r="BF221" s="58"/>
      <c r="BG221" s="59"/>
      <c r="BH221" s="58"/>
      <c r="BI221" s="114"/>
      <c r="BJ221" s="53"/>
      <c r="BK221" s="58"/>
      <c r="BL221" s="114"/>
      <c r="BM221" s="58"/>
      <c r="BN221" s="114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3"/>
      <c r="CL221" s="58"/>
      <c r="CM221" s="58"/>
      <c r="CN221" s="60"/>
      <c r="CO221" s="57"/>
      <c r="CP221" s="58"/>
      <c r="CQ221" s="60"/>
      <c r="CR221" s="57"/>
      <c r="CS221" s="58"/>
      <c r="CT221" s="59"/>
      <c r="CU221" s="58"/>
      <c r="CV221" s="59"/>
      <c r="CW221" s="58"/>
      <c r="CX221" s="59"/>
      <c r="CY221" s="58"/>
      <c r="CZ221" s="58"/>
      <c r="DA221" s="58"/>
      <c r="DB221" s="53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7"/>
      <c r="DO221" s="57"/>
      <c r="DP221" s="57"/>
      <c r="DQ221" s="76" t="str">
        <f t="shared" si="435"/>
        <v/>
      </c>
      <c r="DR221" s="53"/>
      <c r="DS221" s="46" t="b">
        <f t="shared" si="436"/>
        <v>0</v>
      </c>
      <c r="DT221" s="46" t="str">
        <f t="shared" si="437"/>
        <v/>
      </c>
      <c r="DU221" s="46" t="b">
        <f t="shared" si="438"/>
        <v>0</v>
      </c>
      <c r="DV221" s="46" t="b">
        <f t="shared" si="439"/>
        <v>0</v>
      </c>
      <c r="DW221" s="46" t="b">
        <f t="shared" si="440"/>
        <v>0</v>
      </c>
      <c r="DY221" s="46" t="b">
        <f t="shared" si="441"/>
        <v>0</v>
      </c>
      <c r="DZ221" s="46" t="b">
        <f t="shared" si="442"/>
        <v>0</v>
      </c>
      <c r="EB221" s="46" t="b">
        <f t="shared" si="443"/>
        <v>0</v>
      </c>
      <c r="EC221" s="46" t="b">
        <f t="shared" si="444"/>
        <v>0</v>
      </c>
      <c r="ED221" s="46" t="b">
        <f t="shared" si="445"/>
        <v>0</v>
      </c>
      <c r="EE221" s="46" t="b">
        <f t="shared" si="446"/>
        <v>0</v>
      </c>
      <c r="EF221" s="46" t="b">
        <f t="shared" si="447"/>
        <v>0</v>
      </c>
      <c r="EG221" s="46" t="b">
        <f t="shared" si="448"/>
        <v>0</v>
      </c>
      <c r="EH221" s="46" t="b">
        <f t="shared" si="449"/>
        <v>0</v>
      </c>
      <c r="EI221" s="46" t="b">
        <f t="shared" si="450"/>
        <v>0</v>
      </c>
      <c r="EK221" s="46" t="b">
        <f t="shared" si="451"/>
        <v>0</v>
      </c>
      <c r="EL221" s="46" t="b">
        <f t="shared" si="452"/>
        <v>0</v>
      </c>
      <c r="EM221" s="46" t="b">
        <f t="shared" si="453"/>
        <v>0</v>
      </c>
      <c r="EN221" s="46" t="b">
        <f t="shared" si="454"/>
        <v>0</v>
      </c>
      <c r="EO221" s="46" t="b">
        <f t="shared" si="455"/>
        <v>0</v>
      </c>
      <c r="EP221" s="46" t="b">
        <f t="shared" si="456"/>
        <v>0</v>
      </c>
      <c r="EQ221" s="46" t="b">
        <f t="shared" si="457"/>
        <v>0</v>
      </c>
      <c r="ER221" s="46" t="b">
        <f>OR(AA221='Tablas '!$T$4,AA221='Tablas '!$T$7,AA221='Tablas '!$T$8,AA221='Tablas '!$T$11)</f>
        <v>0</v>
      </c>
      <c r="ES221" s="46" t="str">
        <f t="shared" si="458"/>
        <v/>
      </c>
      <c r="ET221" s="46" t="str">
        <f t="shared" si="459"/>
        <v/>
      </c>
      <c r="EU221" s="46" t="str">
        <f t="shared" si="460"/>
        <v/>
      </c>
      <c r="EV221" s="46" t="b">
        <f t="shared" si="461"/>
        <v>0</v>
      </c>
      <c r="EW221" s="46" t="b">
        <f t="shared" si="462"/>
        <v>0</v>
      </c>
      <c r="EX221" s="46" t="b">
        <f t="shared" si="463"/>
        <v>0</v>
      </c>
      <c r="EY221" s="46" t="b">
        <f t="shared" si="464"/>
        <v>0</v>
      </c>
      <c r="EZ221" s="46" t="b">
        <f t="shared" si="465"/>
        <v>0</v>
      </c>
      <c r="FA221" s="46" t="b">
        <f t="shared" si="466"/>
        <v>0</v>
      </c>
      <c r="FB221" s="46" t="b">
        <f t="shared" si="467"/>
        <v>0</v>
      </c>
      <c r="FC221" s="46" t="str">
        <f t="shared" si="468"/>
        <v/>
      </c>
      <c r="FD221" s="46" t="str">
        <f t="shared" si="469"/>
        <v/>
      </c>
      <c r="FE221" s="46" t="b">
        <f t="shared" si="470"/>
        <v>0</v>
      </c>
      <c r="FF221" s="46" t="str">
        <f t="shared" si="471"/>
        <v/>
      </c>
      <c r="FG221" s="46" t="str">
        <f t="shared" si="472"/>
        <v/>
      </c>
      <c r="FH221" s="46" t="b">
        <f t="shared" si="473"/>
        <v>0</v>
      </c>
      <c r="FI221" s="46" t="str">
        <f t="shared" si="474"/>
        <v/>
      </c>
      <c r="FJ221" s="46" t="str">
        <f t="shared" si="475"/>
        <v/>
      </c>
      <c r="FK221" s="46" t="b">
        <f t="shared" si="476"/>
        <v>0</v>
      </c>
      <c r="FL221" s="46" t="str">
        <f t="shared" si="477"/>
        <v/>
      </c>
      <c r="FM221" s="46" t="str">
        <f t="shared" si="478"/>
        <v/>
      </c>
      <c r="FN221" s="46" t="b">
        <f t="shared" si="479"/>
        <v>0</v>
      </c>
      <c r="FO221" s="46" t="str">
        <f t="shared" si="480"/>
        <v/>
      </c>
      <c r="FP221" s="46" t="str">
        <f t="shared" si="481"/>
        <v/>
      </c>
      <c r="FQ221" s="46" t="b">
        <f t="shared" si="482"/>
        <v>0</v>
      </c>
      <c r="FR221" s="46" t="str">
        <f t="shared" si="483"/>
        <v/>
      </c>
      <c r="FS221" s="46" t="str">
        <f t="shared" si="484"/>
        <v/>
      </c>
      <c r="FT221" s="46" t="b">
        <f t="shared" si="485"/>
        <v>0</v>
      </c>
      <c r="FU221" s="46" t="str">
        <f t="shared" si="486"/>
        <v/>
      </c>
      <c r="FV221" s="46" t="str">
        <f t="shared" si="487"/>
        <v/>
      </c>
      <c r="FW221" s="46" t="b">
        <f t="shared" si="488"/>
        <v>0</v>
      </c>
      <c r="FX221" s="46" t="str">
        <f t="shared" si="489"/>
        <v/>
      </c>
      <c r="FY221" s="46" t="str">
        <f t="shared" si="490"/>
        <v/>
      </c>
      <c r="FZ221" s="46" t="b">
        <f t="shared" si="491"/>
        <v>0</v>
      </c>
      <c r="GA221" s="46" t="str">
        <f t="shared" si="492"/>
        <v/>
      </c>
      <c r="GB221" s="46" t="str">
        <f t="shared" si="493"/>
        <v/>
      </c>
      <c r="GC221" s="46" t="b">
        <f t="shared" si="494"/>
        <v>0</v>
      </c>
      <c r="GD221" s="46" t="str">
        <f t="shared" si="495"/>
        <v/>
      </c>
      <c r="GE221" s="46" t="str">
        <f t="shared" si="496"/>
        <v/>
      </c>
      <c r="GF221" s="46" t="b">
        <f t="shared" si="497"/>
        <v>0</v>
      </c>
      <c r="GG221" s="46" t="b">
        <f t="shared" si="498"/>
        <v>0</v>
      </c>
      <c r="GH221" s="46" t="str">
        <f t="shared" si="499"/>
        <v/>
      </c>
      <c r="GI221" s="46" t="str">
        <f t="shared" si="500"/>
        <v/>
      </c>
      <c r="GJ221" s="46" t="str">
        <f t="shared" si="501"/>
        <v/>
      </c>
      <c r="GK221" s="46" t="b">
        <f t="shared" si="502"/>
        <v>0</v>
      </c>
      <c r="GL221" s="46" t="str">
        <f t="shared" si="503"/>
        <v/>
      </c>
      <c r="GM221" s="46" t="str">
        <f t="shared" si="504"/>
        <v/>
      </c>
      <c r="GN221" s="46" t="str">
        <f t="shared" si="505"/>
        <v/>
      </c>
      <c r="GO221" s="46" t="b">
        <f t="shared" si="506"/>
        <v>0</v>
      </c>
      <c r="GP221" s="46" t="str">
        <f t="shared" si="507"/>
        <v/>
      </c>
      <c r="GQ221" s="46" t="str">
        <f t="shared" si="508"/>
        <v/>
      </c>
      <c r="GR221" s="46" t="b">
        <f t="shared" si="509"/>
        <v>0</v>
      </c>
      <c r="GS221" s="46" t="str">
        <f t="shared" si="510"/>
        <v/>
      </c>
      <c r="GT221" s="46" t="str">
        <f t="shared" si="511"/>
        <v/>
      </c>
      <c r="GU221" s="46" t="b">
        <f t="shared" si="512"/>
        <v>0</v>
      </c>
      <c r="GV221" s="46" t="b">
        <f t="shared" si="513"/>
        <v>0</v>
      </c>
      <c r="GW221" s="46" t="b">
        <f t="shared" si="514"/>
        <v>0</v>
      </c>
      <c r="GX221" s="46" t="b">
        <f t="shared" si="515"/>
        <v>0</v>
      </c>
      <c r="GY221" s="46" t="b">
        <f t="shared" si="516"/>
        <v>0</v>
      </c>
      <c r="GZ221" s="46" t="b">
        <f t="shared" si="517"/>
        <v>0</v>
      </c>
      <c r="HA221" s="46" t="b">
        <f t="shared" si="518"/>
        <v>0</v>
      </c>
      <c r="HB221" s="46" t="b">
        <f t="shared" si="519"/>
        <v>0</v>
      </c>
      <c r="HC221" s="46" t="b">
        <f t="shared" si="520"/>
        <v>0</v>
      </c>
      <c r="HD221" s="46" t="b">
        <f t="shared" si="521"/>
        <v>0</v>
      </c>
      <c r="HE221" s="46" t="b">
        <f t="shared" si="522"/>
        <v>0</v>
      </c>
      <c r="HF221" s="46" t="b">
        <f t="shared" si="523"/>
        <v>0</v>
      </c>
      <c r="HG221" s="46" t="b">
        <f t="shared" si="524"/>
        <v>0</v>
      </c>
      <c r="HH221" s="46" t="b">
        <f t="shared" si="525"/>
        <v>0</v>
      </c>
      <c r="HI221" s="46" t="b">
        <f t="shared" si="526"/>
        <v>0</v>
      </c>
      <c r="HJ221" s="46" t="b">
        <f t="shared" si="527"/>
        <v>0</v>
      </c>
      <c r="HK221" s="46" t="b">
        <f t="shared" si="528"/>
        <v>0</v>
      </c>
      <c r="HL221" s="46" t="b">
        <f t="shared" si="529"/>
        <v>0</v>
      </c>
      <c r="HM221" s="46" t="b">
        <f t="shared" si="530"/>
        <v>0</v>
      </c>
      <c r="HN221" s="46" t="b">
        <f t="shared" si="531"/>
        <v>0</v>
      </c>
      <c r="HO221" s="46" t="b">
        <f t="shared" si="532"/>
        <v>0</v>
      </c>
      <c r="HP221" s="46" t="b">
        <f t="shared" si="533"/>
        <v>0</v>
      </c>
      <c r="HQ221" s="46" t="str">
        <f t="shared" si="534"/>
        <v/>
      </c>
      <c r="HR221" s="46" t="str">
        <f t="shared" si="535"/>
        <v/>
      </c>
      <c r="HS221" s="46" t="str">
        <f t="shared" si="536"/>
        <v/>
      </c>
      <c r="HT221" s="46" t="b">
        <f t="shared" si="537"/>
        <v>0</v>
      </c>
      <c r="HU221" s="46" t="b">
        <f t="shared" si="538"/>
        <v>0</v>
      </c>
      <c r="HV221" s="46" t="b">
        <f t="shared" si="539"/>
        <v>0</v>
      </c>
      <c r="HW221" s="46" t="b">
        <f t="shared" si="540"/>
        <v>0</v>
      </c>
      <c r="HX221" s="46" t="b">
        <f t="shared" si="541"/>
        <v>0</v>
      </c>
      <c r="HY221" s="46" t="b">
        <f t="shared" si="542"/>
        <v>0</v>
      </c>
      <c r="HZ221" s="46" t="b">
        <f t="shared" si="543"/>
        <v>0</v>
      </c>
      <c r="IA221" s="46" t="str">
        <f t="shared" si="544"/>
        <v/>
      </c>
      <c r="IB221" s="46" t="str">
        <f t="shared" si="545"/>
        <v/>
      </c>
      <c r="IC221" s="46" t="str">
        <f t="shared" si="546"/>
        <v/>
      </c>
      <c r="ID221" s="46" t="str">
        <f t="shared" si="547"/>
        <v/>
      </c>
      <c r="IE221" s="46" t="b">
        <f t="shared" si="548"/>
        <v>0</v>
      </c>
      <c r="IF221" s="46" t="str">
        <f t="shared" si="549"/>
        <v/>
      </c>
      <c r="IG221" s="46" t="str">
        <f t="shared" si="550"/>
        <v/>
      </c>
      <c r="IH221" s="46" t="b">
        <f t="shared" si="551"/>
        <v>0</v>
      </c>
      <c r="II221" s="46" t="b">
        <f t="shared" si="552"/>
        <v>0</v>
      </c>
      <c r="IJ221" s="46" t="b">
        <f t="shared" si="553"/>
        <v>0</v>
      </c>
      <c r="IK221" s="46" t="str">
        <f t="shared" si="554"/>
        <v/>
      </c>
      <c r="IL221" s="46" t="str">
        <f t="shared" si="555"/>
        <v/>
      </c>
      <c r="IM221" s="46" t="b">
        <f t="shared" si="556"/>
        <v>0</v>
      </c>
      <c r="IN221" s="46" t="b">
        <f t="shared" si="557"/>
        <v>0</v>
      </c>
      <c r="IO221" s="46" t="b">
        <f t="shared" si="558"/>
        <v>0</v>
      </c>
      <c r="IP221" s="46" t="b">
        <f t="shared" si="559"/>
        <v>0</v>
      </c>
      <c r="IQ221" s="46" t="b">
        <f t="shared" si="560"/>
        <v>0</v>
      </c>
      <c r="IR221" s="46" t="b">
        <f t="shared" si="561"/>
        <v>0</v>
      </c>
      <c r="IS221" s="46" t="b">
        <f t="shared" si="562"/>
        <v>0</v>
      </c>
      <c r="IT221" s="46" t="b">
        <f t="shared" si="563"/>
        <v>0</v>
      </c>
      <c r="IU221" s="46" t="b">
        <f t="shared" si="564"/>
        <v>0</v>
      </c>
      <c r="IV221" s="46" t="b">
        <f t="shared" si="565"/>
        <v>0</v>
      </c>
      <c r="IW221" s="46" t="b">
        <f t="shared" si="566"/>
        <v>0</v>
      </c>
      <c r="IX221" s="46" t="b">
        <f t="shared" si="567"/>
        <v>0</v>
      </c>
      <c r="IY221" s="46" t="b">
        <f t="shared" si="568"/>
        <v>0</v>
      </c>
    </row>
    <row r="222" spans="2:259" x14ac:dyDescent="0.3">
      <c r="B222" s="48">
        <v>210</v>
      </c>
      <c r="C222" s="61" t="str">
        <f t="shared" si="434"/>
        <v/>
      </c>
      <c r="D222" s="53"/>
      <c r="E222" s="52"/>
      <c r="F222" s="112"/>
      <c r="G222" s="52"/>
      <c r="H222" s="53"/>
      <c r="I222" s="52"/>
      <c r="J222" s="52"/>
      <c r="K222" s="53"/>
      <c r="L222" s="55"/>
      <c r="M222" s="108"/>
      <c r="N222" s="56"/>
      <c r="O222" s="52"/>
      <c r="P222" s="52"/>
      <c r="Q222" s="52"/>
      <c r="R222" s="52"/>
      <c r="S222" s="52"/>
      <c r="T222" s="53"/>
      <c r="U222" s="52"/>
      <c r="V222" s="52"/>
      <c r="W222" s="55"/>
      <c r="X222" s="55"/>
      <c r="Y222" s="52"/>
      <c r="Z222" s="55"/>
      <c r="AA222" s="52"/>
      <c r="AB222" s="53"/>
      <c r="AC222" s="53"/>
      <c r="AD222" s="53"/>
      <c r="AE222" s="57"/>
      <c r="AF222" s="113"/>
      <c r="AG222" s="57"/>
      <c r="AH222" s="58"/>
      <c r="AI222" s="58"/>
      <c r="AJ222" s="58"/>
      <c r="AK222" s="114"/>
      <c r="AL222" s="58"/>
      <c r="AM222" s="114"/>
      <c r="AN222" s="58"/>
      <c r="AO222" s="114"/>
      <c r="AP222" s="58"/>
      <c r="AQ222" s="114"/>
      <c r="AR222" s="58"/>
      <c r="AS222" s="114"/>
      <c r="AT222" s="58"/>
      <c r="AU222" s="114"/>
      <c r="AV222" s="58"/>
      <c r="AW222" s="114"/>
      <c r="AX222" s="58"/>
      <c r="AY222" s="114"/>
      <c r="AZ222" s="58"/>
      <c r="BA222" s="114"/>
      <c r="BB222" s="58"/>
      <c r="BC222" s="114"/>
      <c r="BD222" s="58"/>
      <c r="BE222" s="58"/>
      <c r="BF222" s="58"/>
      <c r="BG222" s="59"/>
      <c r="BH222" s="58"/>
      <c r="BI222" s="114"/>
      <c r="BJ222" s="53"/>
      <c r="BK222" s="58"/>
      <c r="BL222" s="114"/>
      <c r="BM222" s="58"/>
      <c r="BN222" s="114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3"/>
      <c r="CL222" s="58"/>
      <c r="CM222" s="58"/>
      <c r="CN222" s="60"/>
      <c r="CO222" s="57"/>
      <c r="CP222" s="58"/>
      <c r="CQ222" s="60"/>
      <c r="CR222" s="57"/>
      <c r="CS222" s="58"/>
      <c r="CT222" s="59"/>
      <c r="CU222" s="58"/>
      <c r="CV222" s="59"/>
      <c r="CW222" s="58"/>
      <c r="CX222" s="59"/>
      <c r="CY222" s="58"/>
      <c r="CZ222" s="58"/>
      <c r="DA222" s="58"/>
      <c r="DB222" s="53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7"/>
      <c r="DO222" s="57"/>
      <c r="DP222" s="57"/>
      <c r="DQ222" s="76" t="str">
        <f t="shared" si="435"/>
        <v/>
      </c>
      <c r="DR222" s="53"/>
      <c r="DS222" s="46" t="b">
        <f t="shared" si="436"/>
        <v>0</v>
      </c>
      <c r="DT222" s="46" t="str">
        <f t="shared" si="437"/>
        <v/>
      </c>
      <c r="DU222" s="46" t="b">
        <f t="shared" si="438"/>
        <v>0</v>
      </c>
      <c r="DV222" s="46" t="b">
        <f t="shared" si="439"/>
        <v>0</v>
      </c>
      <c r="DW222" s="46" t="b">
        <f t="shared" si="440"/>
        <v>0</v>
      </c>
      <c r="DY222" s="46" t="b">
        <f t="shared" si="441"/>
        <v>0</v>
      </c>
      <c r="DZ222" s="46" t="b">
        <f t="shared" si="442"/>
        <v>0</v>
      </c>
      <c r="EB222" s="46" t="b">
        <f t="shared" si="443"/>
        <v>0</v>
      </c>
      <c r="EC222" s="46" t="b">
        <f t="shared" si="444"/>
        <v>0</v>
      </c>
      <c r="ED222" s="46" t="b">
        <f t="shared" si="445"/>
        <v>0</v>
      </c>
      <c r="EE222" s="46" t="b">
        <f t="shared" si="446"/>
        <v>0</v>
      </c>
      <c r="EF222" s="46" t="b">
        <f t="shared" si="447"/>
        <v>0</v>
      </c>
      <c r="EG222" s="46" t="b">
        <f t="shared" si="448"/>
        <v>0</v>
      </c>
      <c r="EH222" s="46" t="b">
        <f t="shared" si="449"/>
        <v>0</v>
      </c>
      <c r="EI222" s="46" t="b">
        <f t="shared" si="450"/>
        <v>0</v>
      </c>
      <c r="EK222" s="46" t="b">
        <f t="shared" si="451"/>
        <v>0</v>
      </c>
      <c r="EL222" s="46" t="b">
        <f t="shared" si="452"/>
        <v>0</v>
      </c>
      <c r="EM222" s="46" t="b">
        <f t="shared" si="453"/>
        <v>0</v>
      </c>
      <c r="EN222" s="46" t="b">
        <f t="shared" si="454"/>
        <v>0</v>
      </c>
      <c r="EO222" s="46" t="b">
        <f t="shared" si="455"/>
        <v>0</v>
      </c>
      <c r="EP222" s="46" t="b">
        <f t="shared" si="456"/>
        <v>0</v>
      </c>
      <c r="EQ222" s="46" t="b">
        <f t="shared" si="457"/>
        <v>0</v>
      </c>
      <c r="ER222" s="46" t="b">
        <f>OR(AA222='Tablas '!$T$4,AA222='Tablas '!$T$7,AA222='Tablas '!$T$8,AA222='Tablas '!$T$11)</f>
        <v>0</v>
      </c>
      <c r="ES222" s="46" t="str">
        <f t="shared" si="458"/>
        <v/>
      </c>
      <c r="ET222" s="46" t="str">
        <f t="shared" si="459"/>
        <v/>
      </c>
      <c r="EU222" s="46" t="str">
        <f t="shared" si="460"/>
        <v/>
      </c>
      <c r="EV222" s="46" t="b">
        <f t="shared" si="461"/>
        <v>0</v>
      </c>
      <c r="EW222" s="46" t="b">
        <f t="shared" si="462"/>
        <v>0</v>
      </c>
      <c r="EX222" s="46" t="b">
        <f t="shared" si="463"/>
        <v>0</v>
      </c>
      <c r="EY222" s="46" t="b">
        <f t="shared" si="464"/>
        <v>0</v>
      </c>
      <c r="EZ222" s="46" t="b">
        <f t="shared" si="465"/>
        <v>0</v>
      </c>
      <c r="FA222" s="46" t="b">
        <f t="shared" si="466"/>
        <v>0</v>
      </c>
      <c r="FB222" s="46" t="b">
        <f t="shared" si="467"/>
        <v>0</v>
      </c>
      <c r="FC222" s="46" t="str">
        <f t="shared" si="468"/>
        <v/>
      </c>
      <c r="FD222" s="46" t="str">
        <f t="shared" si="469"/>
        <v/>
      </c>
      <c r="FE222" s="46" t="b">
        <f t="shared" si="470"/>
        <v>0</v>
      </c>
      <c r="FF222" s="46" t="str">
        <f t="shared" si="471"/>
        <v/>
      </c>
      <c r="FG222" s="46" t="str">
        <f t="shared" si="472"/>
        <v/>
      </c>
      <c r="FH222" s="46" t="b">
        <f t="shared" si="473"/>
        <v>0</v>
      </c>
      <c r="FI222" s="46" t="str">
        <f t="shared" si="474"/>
        <v/>
      </c>
      <c r="FJ222" s="46" t="str">
        <f t="shared" si="475"/>
        <v/>
      </c>
      <c r="FK222" s="46" t="b">
        <f t="shared" si="476"/>
        <v>0</v>
      </c>
      <c r="FL222" s="46" t="str">
        <f t="shared" si="477"/>
        <v/>
      </c>
      <c r="FM222" s="46" t="str">
        <f t="shared" si="478"/>
        <v/>
      </c>
      <c r="FN222" s="46" t="b">
        <f t="shared" si="479"/>
        <v>0</v>
      </c>
      <c r="FO222" s="46" t="str">
        <f t="shared" si="480"/>
        <v/>
      </c>
      <c r="FP222" s="46" t="str">
        <f t="shared" si="481"/>
        <v/>
      </c>
      <c r="FQ222" s="46" t="b">
        <f t="shared" si="482"/>
        <v>0</v>
      </c>
      <c r="FR222" s="46" t="str">
        <f t="shared" si="483"/>
        <v/>
      </c>
      <c r="FS222" s="46" t="str">
        <f t="shared" si="484"/>
        <v/>
      </c>
      <c r="FT222" s="46" t="b">
        <f t="shared" si="485"/>
        <v>0</v>
      </c>
      <c r="FU222" s="46" t="str">
        <f t="shared" si="486"/>
        <v/>
      </c>
      <c r="FV222" s="46" t="str">
        <f t="shared" si="487"/>
        <v/>
      </c>
      <c r="FW222" s="46" t="b">
        <f t="shared" si="488"/>
        <v>0</v>
      </c>
      <c r="FX222" s="46" t="str">
        <f t="shared" si="489"/>
        <v/>
      </c>
      <c r="FY222" s="46" t="str">
        <f t="shared" si="490"/>
        <v/>
      </c>
      <c r="FZ222" s="46" t="b">
        <f t="shared" si="491"/>
        <v>0</v>
      </c>
      <c r="GA222" s="46" t="str">
        <f t="shared" si="492"/>
        <v/>
      </c>
      <c r="GB222" s="46" t="str">
        <f t="shared" si="493"/>
        <v/>
      </c>
      <c r="GC222" s="46" t="b">
        <f t="shared" si="494"/>
        <v>0</v>
      </c>
      <c r="GD222" s="46" t="str">
        <f t="shared" si="495"/>
        <v/>
      </c>
      <c r="GE222" s="46" t="str">
        <f t="shared" si="496"/>
        <v/>
      </c>
      <c r="GF222" s="46" t="b">
        <f t="shared" si="497"/>
        <v>0</v>
      </c>
      <c r="GG222" s="46" t="b">
        <f t="shared" si="498"/>
        <v>0</v>
      </c>
      <c r="GH222" s="46" t="str">
        <f t="shared" si="499"/>
        <v/>
      </c>
      <c r="GI222" s="46" t="str">
        <f t="shared" si="500"/>
        <v/>
      </c>
      <c r="GJ222" s="46" t="str">
        <f t="shared" si="501"/>
        <v/>
      </c>
      <c r="GK222" s="46" t="b">
        <f t="shared" si="502"/>
        <v>0</v>
      </c>
      <c r="GL222" s="46" t="str">
        <f t="shared" si="503"/>
        <v/>
      </c>
      <c r="GM222" s="46" t="str">
        <f t="shared" si="504"/>
        <v/>
      </c>
      <c r="GN222" s="46" t="str">
        <f t="shared" si="505"/>
        <v/>
      </c>
      <c r="GO222" s="46" t="b">
        <f t="shared" si="506"/>
        <v>0</v>
      </c>
      <c r="GP222" s="46" t="str">
        <f t="shared" si="507"/>
        <v/>
      </c>
      <c r="GQ222" s="46" t="str">
        <f t="shared" si="508"/>
        <v/>
      </c>
      <c r="GR222" s="46" t="b">
        <f t="shared" si="509"/>
        <v>0</v>
      </c>
      <c r="GS222" s="46" t="str">
        <f t="shared" si="510"/>
        <v/>
      </c>
      <c r="GT222" s="46" t="str">
        <f t="shared" si="511"/>
        <v/>
      </c>
      <c r="GU222" s="46" t="b">
        <f t="shared" si="512"/>
        <v>0</v>
      </c>
      <c r="GV222" s="46" t="b">
        <f t="shared" si="513"/>
        <v>0</v>
      </c>
      <c r="GW222" s="46" t="b">
        <f t="shared" si="514"/>
        <v>0</v>
      </c>
      <c r="GX222" s="46" t="b">
        <f t="shared" si="515"/>
        <v>0</v>
      </c>
      <c r="GY222" s="46" t="b">
        <f t="shared" si="516"/>
        <v>0</v>
      </c>
      <c r="GZ222" s="46" t="b">
        <f t="shared" si="517"/>
        <v>0</v>
      </c>
      <c r="HA222" s="46" t="b">
        <f t="shared" si="518"/>
        <v>0</v>
      </c>
      <c r="HB222" s="46" t="b">
        <f t="shared" si="519"/>
        <v>0</v>
      </c>
      <c r="HC222" s="46" t="b">
        <f t="shared" si="520"/>
        <v>0</v>
      </c>
      <c r="HD222" s="46" t="b">
        <f t="shared" si="521"/>
        <v>0</v>
      </c>
      <c r="HE222" s="46" t="b">
        <f t="shared" si="522"/>
        <v>0</v>
      </c>
      <c r="HF222" s="46" t="b">
        <f t="shared" si="523"/>
        <v>0</v>
      </c>
      <c r="HG222" s="46" t="b">
        <f t="shared" si="524"/>
        <v>0</v>
      </c>
      <c r="HH222" s="46" t="b">
        <f t="shared" si="525"/>
        <v>0</v>
      </c>
      <c r="HI222" s="46" t="b">
        <f t="shared" si="526"/>
        <v>0</v>
      </c>
      <c r="HJ222" s="46" t="b">
        <f t="shared" si="527"/>
        <v>0</v>
      </c>
      <c r="HK222" s="46" t="b">
        <f t="shared" si="528"/>
        <v>0</v>
      </c>
      <c r="HL222" s="46" t="b">
        <f t="shared" si="529"/>
        <v>0</v>
      </c>
      <c r="HM222" s="46" t="b">
        <f t="shared" si="530"/>
        <v>0</v>
      </c>
      <c r="HN222" s="46" t="b">
        <f t="shared" si="531"/>
        <v>0</v>
      </c>
      <c r="HO222" s="46" t="b">
        <f t="shared" si="532"/>
        <v>0</v>
      </c>
      <c r="HP222" s="46" t="b">
        <f t="shared" si="533"/>
        <v>0</v>
      </c>
      <c r="HQ222" s="46" t="str">
        <f t="shared" si="534"/>
        <v/>
      </c>
      <c r="HR222" s="46" t="str">
        <f t="shared" si="535"/>
        <v/>
      </c>
      <c r="HS222" s="46" t="str">
        <f t="shared" si="536"/>
        <v/>
      </c>
      <c r="HT222" s="46" t="b">
        <f t="shared" si="537"/>
        <v>0</v>
      </c>
      <c r="HU222" s="46" t="b">
        <f t="shared" si="538"/>
        <v>0</v>
      </c>
      <c r="HV222" s="46" t="b">
        <f t="shared" si="539"/>
        <v>0</v>
      </c>
      <c r="HW222" s="46" t="b">
        <f t="shared" si="540"/>
        <v>0</v>
      </c>
      <c r="HX222" s="46" t="b">
        <f t="shared" si="541"/>
        <v>0</v>
      </c>
      <c r="HY222" s="46" t="b">
        <f t="shared" si="542"/>
        <v>0</v>
      </c>
      <c r="HZ222" s="46" t="b">
        <f t="shared" si="543"/>
        <v>0</v>
      </c>
      <c r="IA222" s="46" t="str">
        <f t="shared" si="544"/>
        <v/>
      </c>
      <c r="IB222" s="46" t="str">
        <f t="shared" si="545"/>
        <v/>
      </c>
      <c r="IC222" s="46" t="str">
        <f t="shared" si="546"/>
        <v/>
      </c>
      <c r="ID222" s="46" t="str">
        <f t="shared" si="547"/>
        <v/>
      </c>
      <c r="IE222" s="46" t="b">
        <f t="shared" si="548"/>
        <v>0</v>
      </c>
      <c r="IF222" s="46" t="str">
        <f t="shared" si="549"/>
        <v/>
      </c>
      <c r="IG222" s="46" t="str">
        <f t="shared" si="550"/>
        <v/>
      </c>
      <c r="IH222" s="46" t="b">
        <f t="shared" si="551"/>
        <v>0</v>
      </c>
      <c r="II222" s="46" t="b">
        <f t="shared" si="552"/>
        <v>0</v>
      </c>
      <c r="IJ222" s="46" t="b">
        <f t="shared" si="553"/>
        <v>0</v>
      </c>
      <c r="IK222" s="46" t="str">
        <f t="shared" si="554"/>
        <v/>
      </c>
      <c r="IL222" s="46" t="str">
        <f t="shared" si="555"/>
        <v/>
      </c>
      <c r="IM222" s="46" t="b">
        <f t="shared" si="556"/>
        <v>0</v>
      </c>
      <c r="IN222" s="46" t="b">
        <f t="shared" si="557"/>
        <v>0</v>
      </c>
      <c r="IO222" s="46" t="b">
        <f t="shared" si="558"/>
        <v>0</v>
      </c>
      <c r="IP222" s="46" t="b">
        <f t="shared" si="559"/>
        <v>0</v>
      </c>
      <c r="IQ222" s="46" t="b">
        <f t="shared" si="560"/>
        <v>0</v>
      </c>
      <c r="IR222" s="46" t="b">
        <f t="shared" si="561"/>
        <v>0</v>
      </c>
      <c r="IS222" s="46" t="b">
        <f t="shared" si="562"/>
        <v>0</v>
      </c>
      <c r="IT222" s="46" t="b">
        <f t="shared" si="563"/>
        <v>0</v>
      </c>
      <c r="IU222" s="46" t="b">
        <f t="shared" si="564"/>
        <v>0</v>
      </c>
      <c r="IV222" s="46" t="b">
        <f t="shared" si="565"/>
        <v>0</v>
      </c>
      <c r="IW222" s="46" t="b">
        <f t="shared" si="566"/>
        <v>0</v>
      </c>
      <c r="IX222" s="46" t="b">
        <f t="shared" si="567"/>
        <v>0</v>
      </c>
      <c r="IY222" s="46" t="b">
        <f t="shared" si="568"/>
        <v>0</v>
      </c>
    </row>
    <row r="223" spans="2:259" x14ac:dyDescent="0.3">
      <c r="B223" s="48">
        <v>211</v>
      </c>
      <c r="C223" s="61" t="str">
        <f t="shared" si="434"/>
        <v/>
      </c>
      <c r="D223" s="53"/>
      <c r="E223" s="52"/>
      <c r="F223" s="112"/>
      <c r="G223" s="52"/>
      <c r="H223" s="53"/>
      <c r="I223" s="52"/>
      <c r="J223" s="52"/>
      <c r="K223" s="53"/>
      <c r="L223" s="55"/>
      <c r="M223" s="108"/>
      <c r="N223" s="56"/>
      <c r="O223" s="52"/>
      <c r="P223" s="52"/>
      <c r="Q223" s="52"/>
      <c r="R223" s="52"/>
      <c r="S223" s="52"/>
      <c r="T223" s="53"/>
      <c r="U223" s="52"/>
      <c r="V223" s="52"/>
      <c r="W223" s="55"/>
      <c r="X223" s="55"/>
      <c r="Y223" s="52"/>
      <c r="Z223" s="55"/>
      <c r="AA223" s="52"/>
      <c r="AB223" s="53"/>
      <c r="AC223" s="53"/>
      <c r="AD223" s="53"/>
      <c r="AE223" s="57"/>
      <c r="AF223" s="113"/>
      <c r="AG223" s="57"/>
      <c r="AH223" s="58"/>
      <c r="AI223" s="58"/>
      <c r="AJ223" s="58"/>
      <c r="AK223" s="114"/>
      <c r="AL223" s="58"/>
      <c r="AM223" s="114"/>
      <c r="AN223" s="58"/>
      <c r="AO223" s="114"/>
      <c r="AP223" s="58"/>
      <c r="AQ223" s="114"/>
      <c r="AR223" s="58"/>
      <c r="AS223" s="114"/>
      <c r="AT223" s="58"/>
      <c r="AU223" s="114"/>
      <c r="AV223" s="58"/>
      <c r="AW223" s="114"/>
      <c r="AX223" s="58"/>
      <c r="AY223" s="114"/>
      <c r="AZ223" s="58"/>
      <c r="BA223" s="114"/>
      <c r="BB223" s="58"/>
      <c r="BC223" s="114"/>
      <c r="BD223" s="58"/>
      <c r="BE223" s="58"/>
      <c r="BF223" s="58"/>
      <c r="BG223" s="59"/>
      <c r="BH223" s="58"/>
      <c r="BI223" s="114"/>
      <c r="BJ223" s="53"/>
      <c r="BK223" s="58"/>
      <c r="BL223" s="114"/>
      <c r="BM223" s="58"/>
      <c r="BN223" s="114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3"/>
      <c r="CL223" s="58"/>
      <c r="CM223" s="58"/>
      <c r="CN223" s="60"/>
      <c r="CO223" s="57"/>
      <c r="CP223" s="58"/>
      <c r="CQ223" s="60"/>
      <c r="CR223" s="57"/>
      <c r="CS223" s="58"/>
      <c r="CT223" s="59"/>
      <c r="CU223" s="58"/>
      <c r="CV223" s="59"/>
      <c r="CW223" s="58"/>
      <c r="CX223" s="59"/>
      <c r="CY223" s="58"/>
      <c r="CZ223" s="58"/>
      <c r="DA223" s="58"/>
      <c r="DB223" s="53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7"/>
      <c r="DO223" s="57"/>
      <c r="DP223" s="57"/>
      <c r="DQ223" s="76" t="str">
        <f t="shared" si="435"/>
        <v/>
      </c>
      <c r="DR223" s="53"/>
      <c r="DS223" s="46" t="b">
        <f t="shared" si="436"/>
        <v>0</v>
      </c>
      <c r="DT223" s="46" t="str">
        <f t="shared" si="437"/>
        <v/>
      </c>
      <c r="DU223" s="46" t="b">
        <f t="shared" si="438"/>
        <v>0</v>
      </c>
      <c r="DV223" s="46" t="b">
        <f t="shared" si="439"/>
        <v>0</v>
      </c>
      <c r="DW223" s="46" t="b">
        <f t="shared" si="440"/>
        <v>0</v>
      </c>
      <c r="DY223" s="46" t="b">
        <f t="shared" si="441"/>
        <v>0</v>
      </c>
      <c r="DZ223" s="46" t="b">
        <f t="shared" si="442"/>
        <v>0</v>
      </c>
      <c r="EB223" s="46" t="b">
        <f t="shared" si="443"/>
        <v>0</v>
      </c>
      <c r="EC223" s="46" t="b">
        <f t="shared" si="444"/>
        <v>0</v>
      </c>
      <c r="ED223" s="46" t="b">
        <f t="shared" si="445"/>
        <v>0</v>
      </c>
      <c r="EE223" s="46" t="b">
        <f t="shared" si="446"/>
        <v>0</v>
      </c>
      <c r="EF223" s="46" t="b">
        <f t="shared" si="447"/>
        <v>0</v>
      </c>
      <c r="EG223" s="46" t="b">
        <f t="shared" si="448"/>
        <v>0</v>
      </c>
      <c r="EH223" s="46" t="b">
        <f t="shared" si="449"/>
        <v>0</v>
      </c>
      <c r="EI223" s="46" t="b">
        <f t="shared" si="450"/>
        <v>0</v>
      </c>
      <c r="EK223" s="46" t="b">
        <f t="shared" si="451"/>
        <v>0</v>
      </c>
      <c r="EL223" s="46" t="b">
        <f t="shared" si="452"/>
        <v>0</v>
      </c>
      <c r="EM223" s="46" t="b">
        <f t="shared" si="453"/>
        <v>0</v>
      </c>
      <c r="EN223" s="46" t="b">
        <f t="shared" si="454"/>
        <v>0</v>
      </c>
      <c r="EO223" s="46" t="b">
        <f t="shared" si="455"/>
        <v>0</v>
      </c>
      <c r="EP223" s="46" t="b">
        <f t="shared" si="456"/>
        <v>0</v>
      </c>
      <c r="EQ223" s="46" t="b">
        <f t="shared" si="457"/>
        <v>0</v>
      </c>
      <c r="ER223" s="46" t="b">
        <f>OR(AA223='Tablas '!$T$4,AA223='Tablas '!$T$7,AA223='Tablas '!$T$8,AA223='Tablas '!$T$11)</f>
        <v>0</v>
      </c>
      <c r="ES223" s="46" t="str">
        <f t="shared" si="458"/>
        <v/>
      </c>
      <c r="ET223" s="46" t="str">
        <f t="shared" si="459"/>
        <v/>
      </c>
      <c r="EU223" s="46" t="str">
        <f t="shared" si="460"/>
        <v/>
      </c>
      <c r="EV223" s="46" t="b">
        <f t="shared" si="461"/>
        <v>0</v>
      </c>
      <c r="EW223" s="46" t="b">
        <f t="shared" si="462"/>
        <v>0</v>
      </c>
      <c r="EX223" s="46" t="b">
        <f t="shared" si="463"/>
        <v>0</v>
      </c>
      <c r="EY223" s="46" t="b">
        <f t="shared" si="464"/>
        <v>0</v>
      </c>
      <c r="EZ223" s="46" t="b">
        <f t="shared" si="465"/>
        <v>0</v>
      </c>
      <c r="FA223" s="46" t="b">
        <f t="shared" si="466"/>
        <v>0</v>
      </c>
      <c r="FB223" s="46" t="b">
        <f t="shared" si="467"/>
        <v>0</v>
      </c>
      <c r="FC223" s="46" t="str">
        <f t="shared" si="468"/>
        <v/>
      </c>
      <c r="FD223" s="46" t="str">
        <f t="shared" si="469"/>
        <v/>
      </c>
      <c r="FE223" s="46" t="b">
        <f t="shared" si="470"/>
        <v>0</v>
      </c>
      <c r="FF223" s="46" t="str">
        <f t="shared" si="471"/>
        <v/>
      </c>
      <c r="FG223" s="46" t="str">
        <f t="shared" si="472"/>
        <v/>
      </c>
      <c r="FH223" s="46" t="b">
        <f t="shared" si="473"/>
        <v>0</v>
      </c>
      <c r="FI223" s="46" t="str">
        <f t="shared" si="474"/>
        <v/>
      </c>
      <c r="FJ223" s="46" t="str">
        <f t="shared" si="475"/>
        <v/>
      </c>
      <c r="FK223" s="46" t="b">
        <f t="shared" si="476"/>
        <v>0</v>
      </c>
      <c r="FL223" s="46" t="str">
        <f t="shared" si="477"/>
        <v/>
      </c>
      <c r="FM223" s="46" t="str">
        <f t="shared" si="478"/>
        <v/>
      </c>
      <c r="FN223" s="46" t="b">
        <f t="shared" si="479"/>
        <v>0</v>
      </c>
      <c r="FO223" s="46" t="str">
        <f t="shared" si="480"/>
        <v/>
      </c>
      <c r="FP223" s="46" t="str">
        <f t="shared" si="481"/>
        <v/>
      </c>
      <c r="FQ223" s="46" t="b">
        <f t="shared" si="482"/>
        <v>0</v>
      </c>
      <c r="FR223" s="46" t="str">
        <f t="shared" si="483"/>
        <v/>
      </c>
      <c r="FS223" s="46" t="str">
        <f t="shared" si="484"/>
        <v/>
      </c>
      <c r="FT223" s="46" t="b">
        <f t="shared" si="485"/>
        <v>0</v>
      </c>
      <c r="FU223" s="46" t="str">
        <f t="shared" si="486"/>
        <v/>
      </c>
      <c r="FV223" s="46" t="str">
        <f t="shared" si="487"/>
        <v/>
      </c>
      <c r="FW223" s="46" t="b">
        <f t="shared" si="488"/>
        <v>0</v>
      </c>
      <c r="FX223" s="46" t="str">
        <f t="shared" si="489"/>
        <v/>
      </c>
      <c r="FY223" s="46" t="str">
        <f t="shared" si="490"/>
        <v/>
      </c>
      <c r="FZ223" s="46" t="b">
        <f t="shared" si="491"/>
        <v>0</v>
      </c>
      <c r="GA223" s="46" t="str">
        <f t="shared" si="492"/>
        <v/>
      </c>
      <c r="GB223" s="46" t="str">
        <f t="shared" si="493"/>
        <v/>
      </c>
      <c r="GC223" s="46" t="b">
        <f t="shared" si="494"/>
        <v>0</v>
      </c>
      <c r="GD223" s="46" t="str">
        <f t="shared" si="495"/>
        <v/>
      </c>
      <c r="GE223" s="46" t="str">
        <f t="shared" si="496"/>
        <v/>
      </c>
      <c r="GF223" s="46" t="b">
        <f t="shared" si="497"/>
        <v>0</v>
      </c>
      <c r="GG223" s="46" t="b">
        <f t="shared" si="498"/>
        <v>0</v>
      </c>
      <c r="GH223" s="46" t="str">
        <f t="shared" si="499"/>
        <v/>
      </c>
      <c r="GI223" s="46" t="str">
        <f t="shared" si="500"/>
        <v/>
      </c>
      <c r="GJ223" s="46" t="str">
        <f t="shared" si="501"/>
        <v/>
      </c>
      <c r="GK223" s="46" t="b">
        <f t="shared" si="502"/>
        <v>0</v>
      </c>
      <c r="GL223" s="46" t="str">
        <f t="shared" si="503"/>
        <v/>
      </c>
      <c r="GM223" s="46" t="str">
        <f t="shared" si="504"/>
        <v/>
      </c>
      <c r="GN223" s="46" t="str">
        <f t="shared" si="505"/>
        <v/>
      </c>
      <c r="GO223" s="46" t="b">
        <f t="shared" si="506"/>
        <v>0</v>
      </c>
      <c r="GP223" s="46" t="str">
        <f t="shared" si="507"/>
        <v/>
      </c>
      <c r="GQ223" s="46" t="str">
        <f t="shared" si="508"/>
        <v/>
      </c>
      <c r="GR223" s="46" t="b">
        <f t="shared" si="509"/>
        <v>0</v>
      </c>
      <c r="GS223" s="46" t="str">
        <f t="shared" si="510"/>
        <v/>
      </c>
      <c r="GT223" s="46" t="str">
        <f t="shared" si="511"/>
        <v/>
      </c>
      <c r="GU223" s="46" t="b">
        <f t="shared" si="512"/>
        <v>0</v>
      </c>
      <c r="GV223" s="46" t="b">
        <f t="shared" si="513"/>
        <v>0</v>
      </c>
      <c r="GW223" s="46" t="b">
        <f t="shared" si="514"/>
        <v>0</v>
      </c>
      <c r="GX223" s="46" t="b">
        <f t="shared" si="515"/>
        <v>0</v>
      </c>
      <c r="GY223" s="46" t="b">
        <f t="shared" si="516"/>
        <v>0</v>
      </c>
      <c r="GZ223" s="46" t="b">
        <f t="shared" si="517"/>
        <v>0</v>
      </c>
      <c r="HA223" s="46" t="b">
        <f t="shared" si="518"/>
        <v>0</v>
      </c>
      <c r="HB223" s="46" t="b">
        <f t="shared" si="519"/>
        <v>0</v>
      </c>
      <c r="HC223" s="46" t="b">
        <f t="shared" si="520"/>
        <v>0</v>
      </c>
      <c r="HD223" s="46" t="b">
        <f t="shared" si="521"/>
        <v>0</v>
      </c>
      <c r="HE223" s="46" t="b">
        <f t="shared" si="522"/>
        <v>0</v>
      </c>
      <c r="HF223" s="46" t="b">
        <f t="shared" si="523"/>
        <v>0</v>
      </c>
      <c r="HG223" s="46" t="b">
        <f t="shared" si="524"/>
        <v>0</v>
      </c>
      <c r="HH223" s="46" t="b">
        <f t="shared" si="525"/>
        <v>0</v>
      </c>
      <c r="HI223" s="46" t="b">
        <f t="shared" si="526"/>
        <v>0</v>
      </c>
      <c r="HJ223" s="46" t="b">
        <f t="shared" si="527"/>
        <v>0</v>
      </c>
      <c r="HK223" s="46" t="b">
        <f t="shared" si="528"/>
        <v>0</v>
      </c>
      <c r="HL223" s="46" t="b">
        <f t="shared" si="529"/>
        <v>0</v>
      </c>
      <c r="HM223" s="46" t="b">
        <f t="shared" si="530"/>
        <v>0</v>
      </c>
      <c r="HN223" s="46" t="b">
        <f t="shared" si="531"/>
        <v>0</v>
      </c>
      <c r="HO223" s="46" t="b">
        <f t="shared" si="532"/>
        <v>0</v>
      </c>
      <c r="HP223" s="46" t="b">
        <f t="shared" si="533"/>
        <v>0</v>
      </c>
      <c r="HQ223" s="46" t="str">
        <f t="shared" si="534"/>
        <v/>
      </c>
      <c r="HR223" s="46" t="str">
        <f t="shared" si="535"/>
        <v/>
      </c>
      <c r="HS223" s="46" t="str">
        <f t="shared" si="536"/>
        <v/>
      </c>
      <c r="HT223" s="46" t="b">
        <f t="shared" si="537"/>
        <v>0</v>
      </c>
      <c r="HU223" s="46" t="b">
        <f t="shared" si="538"/>
        <v>0</v>
      </c>
      <c r="HV223" s="46" t="b">
        <f t="shared" si="539"/>
        <v>0</v>
      </c>
      <c r="HW223" s="46" t="b">
        <f t="shared" si="540"/>
        <v>0</v>
      </c>
      <c r="HX223" s="46" t="b">
        <f t="shared" si="541"/>
        <v>0</v>
      </c>
      <c r="HY223" s="46" t="b">
        <f t="shared" si="542"/>
        <v>0</v>
      </c>
      <c r="HZ223" s="46" t="b">
        <f t="shared" si="543"/>
        <v>0</v>
      </c>
      <c r="IA223" s="46" t="str">
        <f t="shared" si="544"/>
        <v/>
      </c>
      <c r="IB223" s="46" t="str">
        <f t="shared" si="545"/>
        <v/>
      </c>
      <c r="IC223" s="46" t="str">
        <f t="shared" si="546"/>
        <v/>
      </c>
      <c r="ID223" s="46" t="str">
        <f t="shared" si="547"/>
        <v/>
      </c>
      <c r="IE223" s="46" t="b">
        <f t="shared" si="548"/>
        <v>0</v>
      </c>
      <c r="IF223" s="46" t="str">
        <f t="shared" si="549"/>
        <v/>
      </c>
      <c r="IG223" s="46" t="str">
        <f t="shared" si="550"/>
        <v/>
      </c>
      <c r="IH223" s="46" t="b">
        <f t="shared" si="551"/>
        <v>0</v>
      </c>
      <c r="II223" s="46" t="b">
        <f t="shared" si="552"/>
        <v>0</v>
      </c>
      <c r="IJ223" s="46" t="b">
        <f t="shared" si="553"/>
        <v>0</v>
      </c>
      <c r="IK223" s="46" t="str">
        <f t="shared" si="554"/>
        <v/>
      </c>
      <c r="IL223" s="46" t="str">
        <f t="shared" si="555"/>
        <v/>
      </c>
      <c r="IM223" s="46" t="b">
        <f t="shared" si="556"/>
        <v>0</v>
      </c>
      <c r="IN223" s="46" t="b">
        <f t="shared" si="557"/>
        <v>0</v>
      </c>
      <c r="IO223" s="46" t="b">
        <f t="shared" si="558"/>
        <v>0</v>
      </c>
      <c r="IP223" s="46" t="b">
        <f t="shared" si="559"/>
        <v>0</v>
      </c>
      <c r="IQ223" s="46" t="b">
        <f t="shared" si="560"/>
        <v>0</v>
      </c>
      <c r="IR223" s="46" t="b">
        <f t="shared" si="561"/>
        <v>0</v>
      </c>
      <c r="IS223" s="46" t="b">
        <f t="shared" si="562"/>
        <v>0</v>
      </c>
      <c r="IT223" s="46" t="b">
        <f t="shared" si="563"/>
        <v>0</v>
      </c>
      <c r="IU223" s="46" t="b">
        <f t="shared" si="564"/>
        <v>0</v>
      </c>
      <c r="IV223" s="46" t="b">
        <f t="shared" si="565"/>
        <v>0</v>
      </c>
      <c r="IW223" s="46" t="b">
        <f t="shared" si="566"/>
        <v>0</v>
      </c>
      <c r="IX223" s="46" t="b">
        <f t="shared" si="567"/>
        <v>0</v>
      </c>
      <c r="IY223" s="46" t="b">
        <f t="shared" si="568"/>
        <v>0</v>
      </c>
    </row>
    <row r="224" spans="2:259" x14ac:dyDescent="0.3">
      <c r="B224" s="48">
        <v>212</v>
      </c>
      <c r="C224" s="61" t="str">
        <f t="shared" si="434"/>
        <v/>
      </c>
      <c r="D224" s="53"/>
      <c r="E224" s="52"/>
      <c r="F224" s="112"/>
      <c r="G224" s="52"/>
      <c r="H224" s="53"/>
      <c r="I224" s="52"/>
      <c r="J224" s="52"/>
      <c r="K224" s="53"/>
      <c r="L224" s="55"/>
      <c r="M224" s="108"/>
      <c r="N224" s="56"/>
      <c r="O224" s="52"/>
      <c r="P224" s="52"/>
      <c r="Q224" s="52"/>
      <c r="R224" s="52"/>
      <c r="S224" s="52"/>
      <c r="T224" s="53"/>
      <c r="U224" s="52"/>
      <c r="V224" s="52"/>
      <c r="W224" s="55"/>
      <c r="X224" s="55"/>
      <c r="Y224" s="52"/>
      <c r="Z224" s="55"/>
      <c r="AA224" s="52"/>
      <c r="AB224" s="53"/>
      <c r="AC224" s="53"/>
      <c r="AD224" s="53"/>
      <c r="AE224" s="57"/>
      <c r="AF224" s="113"/>
      <c r="AG224" s="57"/>
      <c r="AH224" s="58"/>
      <c r="AI224" s="58"/>
      <c r="AJ224" s="58"/>
      <c r="AK224" s="114"/>
      <c r="AL224" s="58"/>
      <c r="AM224" s="114"/>
      <c r="AN224" s="58"/>
      <c r="AO224" s="114"/>
      <c r="AP224" s="58"/>
      <c r="AQ224" s="114"/>
      <c r="AR224" s="58"/>
      <c r="AS224" s="114"/>
      <c r="AT224" s="58"/>
      <c r="AU224" s="114"/>
      <c r="AV224" s="58"/>
      <c r="AW224" s="114"/>
      <c r="AX224" s="58"/>
      <c r="AY224" s="114"/>
      <c r="AZ224" s="58"/>
      <c r="BA224" s="114"/>
      <c r="BB224" s="58"/>
      <c r="BC224" s="114"/>
      <c r="BD224" s="58"/>
      <c r="BE224" s="58"/>
      <c r="BF224" s="58"/>
      <c r="BG224" s="59"/>
      <c r="BH224" s="58"/>
      <c r="BI224" s="114"/>
      <c r="BJ224" s="53"/>
      <c r="BK224" s="58"/>
      <c r="BL224" s="114"/>
      <c r="BM224" s="58"/>
      <c r="BN224" s="114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3"/>
      <c r="CL224" s="58"/>
      <c r="CM224" s="58"/>
      <c r="CN224" s="60"/>
      <c r="CO224" s="57"/>
      <c r="CP224" s="58"/>
      <c r="CQ224" s="60"/>
      <c r="CR224" s="57"/>
      <c r="CS224" s="58"/>
      <c r="CT224" s="59"/>
      <c r="CU224" s="58"/>
      <c r="CV224" s="59"/>
      <c r="CW224" s="58"/>
      <c r="CX224" s="59"/>
      <c r="CY224" s="58"/>
      <c r="CZ224" s="58"/>
      <c r="DA224" s="58"/>
      <c r="DB224" s="53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7"/>
      <c r="DO224" s="57"/>
      <c r="DP224" s="57"/>
      <c r="DQ224" s="76" t="str">
        <f t="shared" si="435"/>
        <v/>
      </c>
      <c r="DR224" s="53"/>
      <c r="DS224" s="46" t="b">
        <f t="shared" si="436"/>
        <v>0</v>
      </c>
      <c r="DT224" s="46" t="str">
        <f t="shared" si="437"/>
        <v/>
      </c>
      <c r="DU224" s="46" t="b">
        <f t="shared" si="438"/>
        <v>0</v>
      </c>
      <c r="DV224" s="46" t="b">
        <f t="shared" si="439"/>
        <v>0</v>
      </c>
      <c r="DW224" s="46" t="b">
        <f t="shared" si="440"/>
        <v>0</v>
      </c>
      <c r="DY224" s="46" t="b">
        <f t="shared" si="441"/>
        <v>0</v>
      </c>
      <c r="DZ224" s="46" t="b">
        <f t="shared" si="442"/>
        <v>0</v>
      </c>
      <c r="EB224" s="46" t="b">
        <f t="shared" si="443"/>
        <v>0</v>
      </c>
      <c r="EC224" s="46" t="b">
        <f t="shared" si="444"/>
        <v>0</v>
      </c>
      <c r="ED224" s="46" t="b">
        <f t="shared" si="445"/>
        <v>0</v>
      </c>
      <c r="EE224" s="46" t="b">
        <f t="shared" si="446"/>
        <v>0</v>
      </c>
      <c r="EF224" s="46" t="b">
        <f t="shared" si="447"/>
        <v>0</v>
      </c>
      <c r="EG224" s="46" t="b">
        <f t="shared" si="448"/>
        <v>0</v>
      </c>
      <c r="EH224" s="46" t="b">
        <f t="shared" si="449"/>
        <v>0</v>
      </c>
      <c r="EI224" s="46" t="b">
        <f t="shared" si="450"/>
        <v>0</v>
      </c>
      <c r="EK224" s="46" t="b">
        <f t="shared" si="451"/>
        <v>0</v>
      </c>
      <c r="EL224" s="46" t="b">
        <f t="shared" si="452"/>
        <v>0</v>
      </c>
      <c r="EM224" s="46" t="b">
        <f t="shared" si="453"/>
        <v>0</v>
      </c>
      <c r="EN224" s="46" t="b">
        <f t="shared" si="454"/>
        <v>0</v>
      </c>
      <c r="EO224" s="46" t="b">
        <f t="shared" si="455"/>
        <v>0</v>
      </c>
      <c r="EP224" s="46" t="b">
        <f t="shared" si="456"/>
        <v>0</v>
      </c>
      <c r="EQ224" s="46" t="b">
        <f t="shared" si="457"/>
        <v>0</v>
      </c>
      <c r="ER224" s="46" t="b">
        <f>OR(AA224='Tablas '!$T$4,AA224='Tablas '!$T$7,AA224='Tablas '!$T$8,AA224='Tablas '!$T$11)</f>
        <v>0</v>
      </c>
      <c r="ES224" s="46" t="str">
        <f t="shared" si="458"/>
        <v/>
      </c>
      <c r="ET224" s="46" t="str">
        <f t="shared" si="459"/>
        <v/>
      </c>
      <c r="EU224" s="46" t="str">
        <f t="shared" si="460"/>
        <v/>
      </c>
      <c r="EV224" s="46" t="b">
        <f t="shared" si="461"/>
        <v>0</v>
      </c>
      <c r="EW224" s="46" t="b">
        <f t="shared" si="462"/>
        <v>0</v>
      </c>
      <c r="EX224" s="46" t="b">
        <f t="shared" si="463"/>
        <v>0</v>
      </c>
      <c r="EY224" s="46" t="b">
        <f t="shared" si="464"/>
        <v>0</v>
      </c>
      <c r="EZ224" s="46" t="b">
        <f t="shared" si="465"/>
        <v>0</v>
      </c>
      <c r="FA224" s="46" t="b">
        <f t="shared" si="466"/>
        <v>0</v>
      </c>
      <c r="FB224" s="46" t="b">
        <f t="shared" si="467"/>
        <v>0</v>
      </c>
      <c r="FC224" s="46" t="str">
        <f t="shared" si="468"/>
        <v/>
      </c>
      <c r="FD224" s="46" t="str">
        <f t="shared" si="469"/>
        <v/>
      </c>
      <c r="FE224" s="46" t="b">
        <f t="shared" si="470"/>
        <v>0</v>
      </c>
      <c r="FF224" s="46" t="str">
        <f t="shared" si="471"/>
        <v/>
      </c>
      <c r="FG224" s="46" t="str">
        <f t="shared" si="472"/>
        <v/>
      </c>
      <c r="FH224" s="46" t="b">
        <f t="shared" si="473"/>
        <v>0</v>
      </c>
      <c r="FI224" s="46" t="str">
        <f t="shared" si="474"/>
        <v/>
      </c>
      <c r="FJ224" s="46" t="str">
        <f t="shared" si="475"/>
        <v/>
      </c>
      <c r="FK224" s="46" t="b">
        <f t="shared" si="476"/>
        <v>0</v>
      </c>
      <c r="FL224" s="46" t="str">
        <f t="shared" si="477"/>
        <v/>
      </c>
      <c r="FM224" s="46" t="str">
        <f t="shared" si="478"/>
        <v/>
      </c>
      <c r="FN224" s="46" t="b">
        <f t="shared" si="479"/>
        <v>0</v>
      </c>
      <c r="FO224" s="46" t="str">
        <f t="shared" si="480"/>
        <v/>
      </c>
      <c r="FP224" s="46" t="str">
        <f t="shared" si="481"/>
        <v/>
      </c>
      <c r="FQ224" s="46" t="b">
        <f t="shared" si="482"/>
        <v>0</v>
      </c>
      <c r="FR224" s="46" t="str">
        <f t="shared" si="483"/>
        <v/>
      </c>
      <c r="FS224" s="46" t="str">
        <f t="shared" si="484"/>
        <v/>
      </c>
      <c r="FT224" s="46" t="b">
        <f t="shared" si="485"/>
        <v>0</v>
      </c>
      <c r="FU224" s="46" t="str">
        <f t="shared" si="486"/>
        <v/>
      </c>
      <c r="FV224" s="46" t="str">
        <f t="shared" si="487"/>
        <v/>
      </c>
      <c r="FW224" s="46" t="b">
        <f t="shared" si="488"/>
        <v>0</v>
      </c>
      <c r="FX224" s="46" t="str">
        <f t="shared" si="489"/>
        <v/>
      </c>
      <c r="FY224" s="46" t="str">
        <f t="shared" si="490"/>
        <v/>
      </c>
      <c r="FZ224" s="46" t="b">
        <f t="shared" si="491"/>
        <v>0</v>
      </c>
      <c r="GA224" s="46" t="str">
        <f t="shared" si="492"/>
        <v/>
      </c>
      <c r="GB224" s="46" t="str">
        <f t="shared" si="493"/>
        <v/>
      </c>
      <c r="GC224" s="46" t="b">
        <f t="shared" si="494"/>
        <v>0</v>
      </c>
      <c r="GD224" s="46" t="str">
        <f t="shared" si="495"/>
        <v/>
      </c>
      <c r="GE224" s="46" t="str">
        <f t="shared" si="496"/>
        <v/>
      </c>
      <c r="GF224" s="46" t="b">
        <f t="shared" si="497"/>
        <v>0</v>
      </c>
      <c r="GG224" s="46" t="b">
        <f t="shared" si="498"/>
        <v>0</v>
      </c>
      <c r="GH224" s="46" t="str">
        <f t="shared" si="499"/>
        <v/>
      </c>
      <c r="GI224" s="46" t="str">
        <f t="shared" si="500"/>
        <v/>
      </c>
      <c r="GJ224" s="46" t="str">
        <f t="shared" si="501"/>
        <v/>
      </c>
      <c r="GK224" s="46" t="b">
        <f t="shared" si="502"/>
        <v>0</v>
      </c>
      <c r="GL224" s="46" t="str">
        <f t="shared" si="503"/>
        <v/>
      </c>
      <c r="GM224" s="46" t="str">
        <f t="shared" si="504"/>
        <v/>
      </c>
      <c r="GN224" s="46" t="str">
        <f t="shared" si="505"/>
        <v/>
      </c>
      <c r="GO224" s="46" t="b">
        <f t="shared" si="506"/>
        <v>0</v>
      </c>
      <c r="GP224" s="46" t="str">
        <f t="shared" si="507"/>
        <v/>
      </c>
      <c r="GQ224" s="46" t="str">
        <f t="shared" si="508"/>
        <v/>
      </c>
      <c r="GR224" s="46" t="b">
        <f t="shared" si="509"/>
        <v>0</v>
      </c>
      <c r="GS224" s="46" t="str">
        <f t="shared" si="510"/>
        <v/>
      </c>
      <c r="GT224" s="46" t="str">
        <f t="shared" si="511"/>
        <v/>
      </c>
      <c r="GU224" s="46" t="b">
        <f t="shared" si="512"/>
        <v>0</v>
      </c>
      <c r="GV224" s="46" t="b">
        <f t="shared" si="513"/>
        <v>0</v>
      </c>
      <c r="GW224" s="46" t="b">
        <f t="shared" si="514"/>
        <v>0</v>
      </c>
      <c r="GX224" s="46" t="b">
        <f t="shared" si="515"/>
        <v>0</v>
      </c>
      <c r="GY224" s="46" t="b">
        <f t="shared" si="516"/>
        <v>0</v>
      </c>
      <c r="GZ224" s="46" t="b">
        <f t="shared" si="517"/>
        <v>0</v>
      </c>
      <c r="HA224" s="46" t="b">
        <f t="shared" si="518"/>
        <v>0</v>
      </c>
      <c r="HB224" s="46" t="b">
        <f t="shared" si="519"/>
        <v>0</v>
      </c>
      <c r="HC224" s="46" t="b">
        <f t="shared" si="520"/>
        <v>0</v>
      </c>
      <c r="HD224" s="46" t="b">
        <f t="shared" si="521"/>
        <v>0</v>
      </c>
      <c r="HE224" s="46" t="b">
        <f t="shared" si="522"/>
        <v>0</v>
      </c>
      <c r="HF224" s="46" t="b">
        <f t="shared" si="523"/>
        <v>0</v>
      </c>
      <c r="HG224" s="46" t="b">
        <f t="shared" si="524"/>
        <v>0</v>
      </c>
      <c r="HH224" s="46" t="b">
        <f t="shared" si="525"/>
        <v>0</v>
      </c>
      <c r="HI224" s="46" t="b">
        <f t="shared" si="526"/>
        <v>0</v>
      </c>
      <c r="HJ224" s="46" t="b">
        <f t="shared" si="527"/>
        <v>0</v>
      </c>
      <c r="HK224" s="46" t="b">
        <f t="shared" si="528"/>
        <v>0</v>
      </c>
      <c r="HL224" s="46" t="b">
        <f t="shared" si="529"/>
        <v>0</v>
      </c>
      <c r="HM224" s="46" t="b">
        <f t="shared" si="530"/>
        <v>0</v>
      </c>
      <c r="HN224" s="46" t="b">
        <f t="shared" si="531"/>
        <v>0</v>
      </c>
      <c r="HO224" s="46" t="b">
        <f t="shared" si="532"/>
        <v>0</v>
      </c>
      <c r="HP224" s="46" t="b">
        <f t="shared" si="533"/>
        <v>0</v>
      </c>
      <c r="HQ224" s="46" t="str">
        <f t="shared" si="534"/>
        <v/>
      </c>
      <c r="HR224" s="46" t="str">
        <f t="shared" si="535"/>
        <v/>
      </c>
      <c r="HS224" s="46" t="str">
        <f t="shared" si="536"/>
        <v/>
      </c>
      <c r="HT224" s="46" t="b">
        <f t="shared" si="537"/>
        <v>0</v>
      </c>
      <c r="HU224" s="46" t="b">
        <f t="shared" si="538"/>
        <v>0</v>
      </c>
      <c r="HV224" s="46" t="b">
        <f t="shared" si="539"/>
        <v>0</v>
      </c>
      <c r="HW224" s="46" t="b">
        <f t="shared" si="540"/>
        <v>0</v>
      </c>
      <c r="HX224" s="46" t="b">
        <f t="shared" si="541"/>
        <v>0</v>
      </c>
      <c r="HY224" s="46" t="b">
        <f t="shared" si="542"/>
        <v>0</v>
      </c>
      <c r="HZ224" s="46" t="b">
        <f t="shared" si="543"/>
        <v>0</v>
      </c>
      <c r="IA224" s="46" t="str">
        <f t="shared" si="544"/>
        <v/>
      </c>
      <c r="IB224" s="46" t="str">
        <f t="shared" si="545"/>
        <v/>
      </c>
      <c r="IC224" s="46" t="str">
        <f t="shared" si="546"/>
        <v/>
      </c>
      <c r="ID224" s="46" t="str">
        <f t="shared" si="547"/>
        <v/>
      </c>
      <c r="IE224" s="46" t="b">
        <f t="shared" si="548"/>
        <v>0</v>
      </c>
      <c r="IF224" s="46" t="str">
        <f t="shared" si="549"/>
        <v/>
      </c>
      <c r="IG224" s="46" t="str">
        <f t="shared" si="550"/>
        <v/>
      </c>
      <c r="IH224" s="46" t="b">
        <f t="shared" si="551"/>
        <v>0</v>
      </c>
      <c r="II224" s="46" t="b">
        <f t="shared" si="552"/>
        <v>0</v>
      </c>
      <c r="IJ224" s="46" t="b">
        <f t="shared" si="553"/>
        <v>0</v>
      </c>
      <c r="IK224" s="46" t="str">
        <f t="shared" si="554"/>
        <v/>
      </c>
      <c r="IL224" s="46" t="str">
        <f t="shared" si="555"/>
        <v/>
      </c>
      <c r="IM224" s="46" t="b">
        <f t="shared" si="556"/>
        <v>0</v>
      </c>
      <c r="IN224" s="46" t="b">
        <f t="shared" si="557"/>
        <v>0</v>
      </c>
      <c r="IO224" s="46" t="b">
        <f t="shared" si="558"/>
        <v>0</v>
      </c>
      <c r="IP224" s="46" t="b">
        <f t="shared" si="559"/>
        <v>0</v>
      </c>
      <c r="IQ224" s="46" t="b">
        <f t="shared" si="560"/>
        <v>0</v>
      </c>
      <c r="IR224" s="46" t="b">
        <f t="shared" si="561"/>
        <v>0</v>
      </c>
      <c r="IS224" s="46" t="b">
        <f t="shared" si="562"/>
        <v>0</v>
      </c>
      <c r="IT224" s="46" t="b">
        <f t="shared" si="563"/>
        <v>0</v>
      </c>
      <c r="IU224" s="46" t="b">
        <f t="shared" si="564"/>
        <v>0</v>
      </c>
      <c r="IV224" s="46" t="b">
        <f t="shared" si="565"/>
        <v>0</v>
      </c>
      <c r="IW224" s="46" t="b">
        <f t="shared" si="566"/>
        <v>0</v>
      </c>
      <c r="IX224" s="46" t="b">
        <f t="shared" si="567"/>
        <v>0</v>
      </c>
      <c r="IY224" s="46" t="b">
        <f t="shared" si="568"/>
        <v>0</v>
      </c>
    </row>
    <row r="225" spans="2:259" x14ac:dyDescent="0.3">
      <c r="B225" s="48">
        <v>213</v>
      </c>
      <c r="C225" s="61" t="str">
        <f t="shared" si="434"/>
        <v/>
      </c>
      <c r="D225" s="53"/>
      <c r="E225" s="52"/>
      <c r="F225" s="112"/>
      <c r="G225" s="52"/>
      <c r="H225" s="53"/>
      <c r="I225" s="52"/>
      <c r="J225" s="52"/>
      <c r="K225" s="53"/>
      <c r="L225" s="55"/>
      <c r="M225" s="108"/>
      <c r="N225" s="56"/>
      <c r="O225" s="52"/>
      <c r="P225" s="52"/>
      <c r="Q225" s="52"/>
      <c r="R225" s="52"/>
      <c r="S225" s="52"/>
      <c r="T225" s="53"/>
      <c r="U225" s="52"/>
      <c r="V225" s="52"/>
      <c r="W225" s="55"/>
      <c r="X225" s="55"/>
      <c r="Y225" s="52"/>
      <c r="Z225" s="55"/>
      <c r="AA225" s="52"/>
      <c r="AB225" s="53"/>
      <c r="AC225" s="53"/>
      <c r="AD225" s="53"/>
      <c r="AE225" s="57"/>
      <c r="AF225" s="113"/>
      <c r="AG225" s="57"/>
      <c r="AH225" s="58"/>
      <c r="AI225" s="58"/>
      <c r="AJ225" s="58"/>
      <c r="AK225" s="114"/>
      <c r="AL225" s="58"/>
      <c r="AM225" s="114"/>
      <c r="AN225" s="58"/>
      <c r="AO225" s="114"/>
      <c r="AP225" s="58"/>
      <c r="AQ225" s="114"/>
      <c r="AR225" s="58"/>
      <c r="AS225" s="114"/>
      <c r="AT225" s="58"/>
      <c r="AU225" s="114"/>
      <c r="AV225" s="58"/>
      <c r="AW225" s="114"/>
      <c r="AX225" s="58"/>
      <c r="AY225" s="114"/>
      <c r="AZ225" s="58"/>
      <c r="BA225" s="114"/>
      <c r="BB225" s="58"/>
      <c r="BC225" s="114"/>
      <c r="BD225" s="58"/>
      <c r="BE225" s="58"/>
      <c r="BF225" s="58"/>
      <c r="BG225" s="59"/>
      <c r="BH225" s="58"/>
      <c r="BI225" s="114"/>
      <c r="BJ225" s="53"/>
      <c r="BK225" s="58"/>
      <c r="BL225" s="114"/>
      <c r="BM225" s="58"/>
      <c r="BN225" s="114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3"/>
      <c r="CL225" s="58"/>
      <c r="CM225" s="58"/>
      <c r="CN225" s="60"/>
      <c r="CO225" s="57"/>
      <c r="CP225" s="58"/>
      <c r="CQ225" s="60"/>
      <c r="CR225" s="57"/>
      <c r="CS225" s="58"/>
      <c r="CT225" s="59"/>
      <c r="CU225" s="58"/>
      <c r="CV225" s="59"/>
      <c r="CW225" s="58"/>
      <c r="CX225" s="59"/>
      <c r="CY225" s="58"/>
      <c r="CZ225" s="58"/>
      <c r="DA225" s="58"/>
      <c r="DB225" s="53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7"/>
      <c r="DO225" s="57"/>
      <c r="DP225" s="57"/>
      <c r="DQ225" s="76" t="str">
        <f t="shared" si="435"/>
        <v/>
      </c>
      <c r="DR225" s="53"/>
      <c r="DS225" s="46" t="b">
        <f t="shared" si="436"/>
        <v>0</v>
      </c>
      <c r="DT225" s="46" t="str">
        <f t="shared" si="437"/>
        <v/>
      </c>
      <c r="DU225" s="46" t="b">
        <f t="shared" si="438"/>
        <v>0</v>
      </c>
      <c r="DV225" s="46" t="b">
        <f t="shared" si="439"/>
        <v>0</v>
      </c>
      <c r="DW225" s="46" t="b">
        <f t="shared" si="440"/>
        <v>0</v>
      </c>
      <c r="DY225" s="46" t="b">
        <f t="shared" si="441"/>
        <v>0</v>
      </c>
      <c r="DZ225" s="46" t="b">
        <f t="shared" si="442"/>
        <v>0</v>
      </c>
      <c r="EB225" s="46" t="b">
        <f t="shared" si="443"/>
        <v>0</v>
      </c>
      <c r="EC225" s="46" t="b">
        <f t="shared" si="444"/>
        <v>0</v>
      </c>
      <c r="ED225" s="46" t="b">
        <f t="shared" si="445"/>
        <v>0</v>
      </c>
      <c r="EE225" s="46" t="b">
        <f t="shared" si="446"/>
        <v>0</v>
      </c>
      <c r="EF225" s="46" t="b">
        <f t="shared" si="447"/>
        <v>0</v>
      </c>
      <c r="EG225" s="46" t="b">
        <f t="shared" si="448"/>
        <v>0</v>
      </c>
      <c r="EH225" s="46" t="b">
        <f t="shared" si="449"/>
        <v>0</v>
      </c>
      <c r="EI225" s="46" t="b">
        <f t="shared" si="450"/>
        <v>0</v>
      </c>
      <c r="EK225" s="46" t="b">
        <f t="shared" si="451"/>
        <v>0</v>
      </c>
      <c r="EL225" s="46" t="b">
        <f t="shared" si="452"/>
        <v>0</v>
      </c>
      <c r="EM225" s="46" t="b">
        <f t="shared" si="453"/>
        <v>0</v>
      </c>
      <c r="EN225" s="46" t="b">
        <f t="shared" si="454"/>
        <v>0</v>
      </c>
      <c r="EO225" s="46" t="b">
        <f t="shared" si="455"/>
        <v>0</v>
      </c>
      <c r="EP225" s="46" t="b">
        <f t="shared" si="456"/>
        <v>0</v>
      </c>
      <c r="EQ225" s="46" t="b">
        <f t="shared" si="457"/>
        <v>0</v>
      </c>
      <c r="ER225" s="46" t="b">
        <f>OR(AA225='Tablas '!$T$4,AA225='Tablas '!$T$7,AA225='Tablas '!$T$8,AA225='Tablas '!$T$11)</f>
        <v>0</v>
      </c>
      <c r="ES225" s="46" t="str">
        <f t="shared" si="458"/>
        <v/>
      </c>
      <c r="ET225" s="46" t="str">
        <f t="shared" si="459"/>
        <v/>
      </c>
      <c r="EU225" s="46" t="str">
        <f t="shared" si="460"/>
        <v/>
      </c>
      <c r="EV225" s="46" t="b">
        <f t="shared" si="461"/>
        <v>0</v>
      </c>
      <c r="EW225" s="46" t="b">
        <f t="shared" si="462"/>
        <v>0</v>
      </c>
      <c r="EX225" s="46" t="b">
        <f t="shared" si="463"/>
        <v>0</v>
      </c>
      <c r="EY225" s="46" t="b">
        <f t="shared" si="464"/>
        <v>0</v>
      </c>
      <c r="EZ225" s="46" t="b">
        <f t="shared" si="465"/>
        <v>0</v>
      </c>
      <c r="FA225" s="46" t="b">
        <f t="shared" si="466"/>
        <v>0</v>
      </c>
      <c r="FB225" s="46" t="b">
        <f t="shared" si="467"/>
        <v>0</v>
      </c>
      <c r="FC225" s="46" t="str">
        <f t="shared" si="468"/>
        <v/>
      </c>
      <c r="FD225" s="46" t="str">
        <f t="shared" si="469"/>
        <v/>
      </c>
      <c r="FE225" s="46" t="b">
        <f t="shared" si="470"/>
        <v>0</v>
      </c>
      <c r="FF225" s="46" t="str">
        <f t="shared" si="471"/>
        <v/>
      </c>
      <c r="FG225" s="46" t="str">
        <f t="shared" si="472"/>
        <v/>
      </c>
      <c r="FH225" s="46" t="b">
        <f t="shared" si="473"/>
        <v>0</v>
      </c>
      <c r="FI225" s="46" t="str">
        <f t="shared" si="474"/>
        <v/>
      </c>
      <c r="FJ225" s="46" t="str">
        <f t="shared" si="475"/>
        <v/>
      </c>
      <c r="FK225" s="46" t="b">
        <f t="shared" si="476"/>
        <v>0</v>
      </c>
      <c r="FL225" s="46" t="str">
        <f t="shared" si="477"/>
        <v/>
      </c>
      <c r="FM225" s="46" t="str">
        <f t="shared" si="478"/>
        <v/>
      </c>
      <c r="FN225" s="46" t="b">
        <f t="shared" si="479"/>
        <v>0</v>
      </c>
      <c r="FO225" s="46" t="str">
        <f t="shared" si="480"/>
        <v/>
      </c>
      <c r="FP225" s="46" t="str">
        <f t="shared" si="481"/>
        <v/>
      </c>
      <c r="FQ225" s="46" t="b">
        <f t="shared" si="482"/>
        <v>0</v>
      </c>
      <c r="FR225" s="46" t="str">
        <f t="shared" si="483"/>
        <v/>
      </c>
      <c r="FS225" s="46" t="str">
        <f t="shared" si="484"/>
        <v/>
      </c>
      <c r="FT225" s="46" t="b">
        <f t="shared" si="485"/>
        <v>0</v>
      </c>
      <c r="FU225" s="46" t="str">
        <f t="shared" si="486"/>
        <v/>
      </c>
      <c r="FV225" s="46" t="str">
        <f t="shared" si="487"/>
        <v/>
      </c>
      <c r="FW225" s="46" t="b">
        <f t="shared" si="488"/>
        <v>0</v>
      </c>
      <c r="FX225" s="46" t="str">
        <f t="shared" si="489"/>
        <v/>
      </c>
      <c r="FY225" s="46" t="str">
        <f t="shared" si="490"/>
        <v/>
      </c>
      <c r="FZ225" s="46" t="b">
        <f t="shared" si="491"/>
        <v>0</v>
      </c>
      <c r="GA225" s="46" t="str">
        <f t="shared" si="492"/>
        <v/>
      </c>
      <c r="GB225" s="46" t="str">
        <f t="shared" si="493"/>
        <v/>
      </c>
      <c r="GC225" s="46" t="b">
        <f t="shared" si="494"/>
        <v>0</v>
      </c>
      <c r="GD225" s="46" t="str">
        <f t="shared" si="495"/>
        <v/>
      </c>
      <c r="GE225" s="46" t="str">
        <f t="shared" si="496"/>
        <v/>
      </c>
      <c r="GF225" s="46" t="b">
        <f t="shared" si="497"/>
        <v>0</v>
      </c>
      <c r="GG225" s="46" t="b">
        <f t="shared" si="498"/>
        <v>0</v>
      </c>
      <c r="GH225" s="46" t="str">
        <f t="shared" si="499"/>
        <v/>
      </c>
      <c r="GI225" s="46" t="str">
        <f t="shared" si="500"/>
        <v/>
      </c>
      <c r="GJ225" s="46" t="str">
        <f t="shared" si="501"/>
        <v/>
      </c>
      <c r="GK225" s="46" t="b">
        <f t="shared" si="502"/>
        <v>0</v>
      </c>
      <c r="GL225" s="46" t="str">
        <f t="shared" si="503"/>
        <v/>
      </c>
      <c r="GM225" s="46" t="str">
        <f t="shared" si="504"/>
        <v/>
      </c>
      <c r="GN225" s="46" t="str">
        <f t="shared" si="505"/>
        <v/>
      </c>
      <c r="GO225" s="46" t="b">
        <f t="shared" si="506"/>
        <v>0</v>
      </c>
      <c r="GP225" s="46" t="str">
        <f t="shared" si="507"/>
        <v/>
      </c>
      <c r="GQ225" s="46" t="str">
        <f t="shared" si="508"/>
        <v/>
      </c>
      <c r="GR225" s="46" t="b">
        <f t="shared" si="509"/>
        <v>0</v>
      </c>
      <c r="GS225" s="46" t="str">
        <f t="shared" si="510"/>
        <v/>
      </c>
      <c r="GT225" s="46" t="str">
        <f t="shared" si="511"/>
        <v/>
      </c>
      <c r="GU225" s="46" t="b">
        <f t="shared" si="512"/>
        <v>0</v>
      </c>
      <c r="GV225" s="46" t="b">
        <f t="shared" si="513"/>
        <v>0</v>
      </c>
      <c r="GW225" s="46" t="b">
        <f t="shared" si="514"/>
        <v>0</v>
      </c>
      <c r="GX225" s="46" t="b">
        <f t="shared" si="515"/>
        <v>0</v>
      </c>
      <c r="GY225" s="46" t="b">
        <f t="shared" si="516"/>
        <v>0</v>
      </c>
      <c r="GZ225" s="46" t="b">
        <f t="shared" si="517"/>
        <v>0</v>
      </c>
      <c r="HA225" s="46" t="b">
        <f t="shared" si="518"/>
        <v>0</v>
      </c>
      <c r="HB225" s="46" t="b">
        <f t="shared" si="519"/>
        <v>0</v>
      </c>
      <c r="HC225" s="46" t="b">
        <f t="shared" si="520"/>
        <v>0</v>
      </c>
      <c r="HD225" s="46" t="b">
        <f t="shared" si="521"/>
        <v>0</v>
      </c>
      <c r="HE225" s="46" t="b">
        <f t="shared" si="522"/>
        <v>0</v>
      </c>
      <c r="HF225" s="46" t="b">
        <f t="shared" si="523"/>
        <v>0</v>
      </c>
      <c r="HG225" s="46" t="b">
        <f t="shared" si="524"/>
        <v>0</v>
      </c>
      <c r="HH225" s="46" t="b">
        <f t="shared" si="525"/>
        <v>0</v>
      </c>
      <c r="HI225" s="46" t="b">
        <f t="shared" si="526"/>
        <v>0</v>
      </c>
      <c r="HJ225" s="46" t="b">
        <f t="shared" si="527"/>
        <v>0</v>
      </c>
      <c r="HK225" s="46" t="b">
        <f t="shared" si="528"/>
        <v>0</v>
      </c>
      <c r="HL225" s="46" t="b">
        <f t="shared" si="529"/>
        <v>0</v>
      </c>
      <c r="HM225" s="46" t="b">
        <f t="shared" si="530"/>
        <v>0</v>
      </c>
      <c r="HN225" s="46" t="b">
        <f t="shared" si="531"/>
        <v>0</v>
      </c>
      <c r="HO225" s="46" t="b">
        <f t="shared" si="532"/>
        <v>0</v>
      </c>
      <c r="HP225" s="46" t="b">
        <f t="shared" si="533"/>
        <v>0</v>
      </c>
      <c r="HQ225" s="46" t="str">
        <f t="shared" si="534"/>
        <v/>
      </c>
      <c r="HR225" s="46" t="str">
        <f t="shared" si="535"/>
        <v/>
      </c>
      <c r="HS225" s="46" t="str">
        <f t="shared" si="536"/>
        <v/>
      </c>
      <c r="HT225" s="46" t="b">
        <f t="shared" si="537"/>
        <v>0</v>
      </c>
      <c r="HU225" s="46" t="b">
        <f t="shared" si="538"/>
        <v>0</v>
      </c>
      <c r="HV225" s="46" t="b">
        <f t="shared" si="539"/>
        <v>0</v>
      </c>
      <c r="HW225" s="46" t="b">
        <f t="shared" si="540"/>
        <v>0</v>
      </c>
      <c r="HX225" s="46" t="b">
        <f t="shared" si="541"/>
        <v>0</v>
      </c>
      <c r="HY225" s="46" t="b">
        <f t="shared" si="542"/>
        <v>0</v>
      </c>
      <c r="HZ225" s="46" t="b">
        <f t="shared" si="543"/>
        <v>0</v>
      </c>
      <c r="IA225" s="46" t="str">
        <f t="shared" si="544"/>
        <v/>
      </c>
      <c r="IB225" s="46" t="str">
        <f t="shared" si="545"/>
        <v/>
      </c>
      <c r="IC225" s="46" t="str">
        <f t="shared" si="546"/>
        <v/>
      </c>
      <c r="ID225" s="46" t="str">
        <f t="shared" si="547"/>
        <v/>
      </c>
      <c r="IE225" s="46" t="b">
        <f t="shared" si="548"/>
        <v>0</v>
      </c>
      <c r="IF225" s="46" t="str">
        <f t="shared" si="549"/>
        <v/>
      </c>
      <c r="IG225" s="46" t="str">
        <f t="shared" si="550"/>
        <v/>
      </c>
      <c r="IH225" s="46" t="b">
        <f t="shared" si="551"/>
        <v>0</v>
      </c>
      <c r="II225" s="46" t="b">
        <f t="shared" si="552"/>
        <v>0</v>
      </c>
      <c r="IJ225" s="46" t="b">
        <f t="shared" si="553"/>
        <v>0</v>
      </c>
      <c r="IK225" s="46" t="str">
        <f t="shared" si="554"/>
        <v/>
      </c>
      <c r="IL225" s="46" t="str">
        <f t="shared" si="555"/>
        <v/>
      </c>
      <c r="IM225" s="46" t="b">
        <f t="shared" si="556"/>
        <v>0</v>
      </c>
      <c r="IN225" s="46" t="b">
        <f t="shared" si="557"/>
        <v>0</v>
      </c>
      <c r="IO225" s="46" t="b">
        <f t="shared" si="558"/>
        <v>0</v>
      </c>
      <c r="IP225" s="46" t="b">
        <f t="shared" si="559"/>
        <v>0</v>
      </c>
      <c r="IQ225" s="46" t="b">
        <f t="shared" si="560"/>
        <v>0</v>
      </c>
      <c r="IR225" s="46" t="b">
        <f t="shared" si="561"/>
        <v>0</v>
      </c>
      <c r="IS225" s="46" t="b">
        <f t="shared" si="562"/>
        <v>0</v>
      </c>
      <c r="IT225" s="46" t="b">
        <f t="shared" si="563"/>
        <v>0</v>
      </c>
      <c r="IU225" s="46" t="b">
        <f t="shared" si="564"/>
        <v>0</v>
      </c>
      <c r="IV225" s="46" t="b">
        <f t="shared" si="565"/>
        <v>0</v>
      </c>
      <c r="IW225" s="46" t="b">
        <f t="shared" si="566"/>
        <v>0</v>
      </c>
      <c r="IX225" s="46" t="b">
        <f t="shared" si="567"/>
        <v>0</v>
      </c>
      <c r="IY225" s="46" t="b">
        <f t="shared" si="568"/>
        <v>0</v>
      </c>
    </row>
    <row r="226" spans="2:259" x14ac:dyDescent="0.3">
      <c r="B226" s="48">
        <v>214</v>
      </c>
      <c r="C226" s="61" t="str">
        <f t="shared" si="434"/>
        <v/>
      </c>
      <c r="D226" s="53"/>
      <c r="E226" s="52"/>
      <c r="F226" s="112"/>
      <c r="G226" s="52"/>
      <c r="H226" s="53"/>
      <c r="I226" s="52"/>
      <c r="J226" s="52"/>
      <c r="K226" s="53"/>
      <c r="L226" s="55"/>
      <c r="M226" s="108"/>
      <c r="N226" s="56"/>
      <c r="O226" s="52"/>
      <c r="P226" s="52"/>
      <c r="Q226" s="52"/>
      <c r="R226" s="52"/>
      <c r="S226" s="52"/>
      <c r="T226" s="53"/>
      <c r="U226" s="52"/>
      <c r="V226" s="52"/>
      <c r="W226" s="55"/>
      <c r="X226" s="55"/>
      <c r="Y226" s="52"/>
      <c r="Z226" s="55"/>
      <c r="AA226" s="52"/>
      <c r="AB226" s="53"/>
      <c r="AC226" s="53"/>
      <c r="AD226" s="53"/>
      <c r="AE226" s="57"/>
      <c r="AF226" s="113"/>
      <c r="AG226" s="57"/>
      <c r="AH226" s="58"/>
      <c r="AI226" s="58"/>
      <c r="AJ226" s="58"/>
      <c r="AK226" s="114"/>
      <c r="AL226" s="58"/>
      <c r="AM226" s="114"/>
      <c r="AN226" s="58"/>
      <c r="AO226" s="114"/>
      <c r="AP226" s="58"/>
      <c r="AQ226" s="114"/>
      <c r="AR226" s="58"/>
      <c r="AS226" s="114"/>
      <c r="AT226" s="58"/>
      <c r="AU226" s="114"/>
      <c r="AV226" s="58"/>
      <c r="AW226" s="114"/>
      <c r="AX226" s="58"/>
      <c r="AY226" s="114"/>
      <c r="AZ226" s="58"/>
      <c r="BA226" s="114"/>
      <c r="BB226" s="58"/>
      <c r="BC226" s="114"/>
      <c r="BD226" s="58"/>
      <c r="BE226" s="58"/>
      <c r="BF226" s="58"/>
      <c r="BG226" s="59"/>
      <c r="BH226" s="58"/>
      <c r="BI226" s="114"/>
      <c r="BJ226" s="53"/>
      <c r="BK226" s="58"/>
      <c r="BL226" s="114"/>
      <c r="BM226" s="58"/>
      <c r="BN226" s="114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3"/>
      <c r="CL226" s="58"/>
      <c r="CM226" s="58"/>
      <c r="CN226" s="60"/>
      <c r="CO226" s="57"/>
      <c r="CP226" s="58"/>
      <c r="CQ226" s="60"/>
      <c r="CR226" s="57"/>
      <c r="CS226" s="58"/>
      <c r="CT226" s="59"/>
      <c r="CU226" s="58"/>
      <c r="CV226" s="59"/>
      <c r="CW226" s="58"/>
      <c r="CX226" s="59"/>
      <c r="CY226" s="58"/>
      <c r="CZ226" s="58"/>
      <c r="DA226" s="58"/>
      <c r="DB226" s="53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7"/>
      <c r="DO226" s="57"/>
      <c r="DP226" s="57"/>
      <c r="DQ226" s="76" t="str">
        <f t="shared" si="435"/>
        <v/>
      </c>
      <c r="DR226" s="53"/>
      <c r="DS226" s="46" t="b">
        <f t="shared" si="436"/>
        <v>0</v>
      </c>
      <c r="DT226" s="46" t="str">
        <f t="shared" si="437"/>
        <v/>
      </c>
      <c r="DU226" s="46" t="b">
        <f t="shared" si="438"/>
        <v>0</v>
      </c>
      <c r="DV226" s="46" t="b">
        <f t="shared" si="439"/>
        <v>0</v>
      </c>
      <c r="DW226" s="46" t="b">
        <f t="shared" si="440"/>
        <v>0</v>
      </c>
      <c r="DY226" s="46" t="b">
        <f t="shared" si="441"/>
        <v>0</v>
      </c>
      <c r="DZ226" s="46" t="b">
        <f t="shared" si="442"/>
        <v>0</v>
      </c>
      <c r="EB226" s="46" t="b">
        <f t="shared" si="443"/>
        <v>0</v>
      </c>
      <c r="EC226" s="46" t="b">
        <f t="shared" si="444"/>
        <v>0</v>
      </c>
      <c r="ED226" s="46" t="b">
        <f t="shared" si="445"/>
        <v>0</v>
      </c>
      <c r="EE226" s="46" t="b">
        <f t="shared" si="446"/>
        <v>0</v>
      </c>
      <c r="EF226" s="46" t="b">
        <f t="shared" si="447"/>
        <v>0</v>
      </c>
      <c r="EG226" s="46" t="b">
        <f t="shared" si="448"/>
        <v>0</v>
      </c>
      <c r="EH226" s="46" t="b">
        <f t="shared" si="449"/>
        <v>0</v>
      </c>
      <c r="EI226" s="46" t="b">
        <f t="shared" si="450"/>
        <v>0</v>
      </c>
      <c r="EK226" s="46" t="b">
        <f t="shared" si="451"/>
        <v>0</v>
      </c>
      <c r="EL226" s="46" t="b">
        <f t="shared" si="452"/>
        <v>0</v>
      </c>
      <c r="EM226" s="46" t="b">
        <f t="shared" si="453"/>
        <v>0</v>
      </c>
      <c r="EN226" s="46" t="b">
        <f t="shared" si="454"/>
        <v>0</v>
      </c>
      <c r="EO226" s="46" t="b">
        <f t="shared" si="455"/>
        <v>0</v>
      </c>
      <c r="EP226" s="46" t="b">
        <f t="shared" si="456"/>
        <v>0</v>
      </c>
      <c r="EQ226" s="46" t="b">
        <f t="shared" si="457"/>
        <v>0</v>
      </c>
      <c r="ER226" s="46" t="b">
        <f>OR(AA226='Tablas '!$T$4,AA226='Tablas '!$T$7,AA226='Tablas '!$T$8,AA226='Tablas '!$T$11)</f>
        <v>0</v>
      </c>
      <c r="ES226" s="46" t="str">
        <f t="shared" si="458"/>
        <v/>
      </c>
      <c r="ET226" s="46" t="str">
        <f t="shared" si="459"/>
        <v/>
      </c>
      <c r="EU226" s="46" t="str">
        <f t="shared" si="460"/>
        <v/>
      </c>
      <c r="EV226" s="46" t="b">
        <f t="shared" si="461"/>
        <v>0</v>
      </c>
      <c r="EW226" s="46" t="b">
        <f t="shared" si="462"/>
        <v>0</v>
      </c>
      <c r="EX226" s="46" t="b">
        <f t="shared" si="463"/>
        <v>0</v>
      </c>
      <c r="EY226" s="46" t="b">
        <f t="shared" si="464"/>
        <v>0</v>
      </c>
      <c r="EZ226" s="46" t="b">
        <f t="shared" si="465"/>
        <v>0</v>
      </c>
      <c r="FA226" s="46" t="b">
        <f t="shared" si="466"/>
        <v>0</v>
      </c>
      <c r="FB226" s="46" t="b">
        <f t="shared" si="467"/>
        <v>0</v>
      </c>
      <c r="FC226" s="46" t="str">
        <f t="shared" si="468"/>
        <v/>
      </c>
      <c r="FD226" s="46" t="str">
        <f t="shared" si="469"/>
        <v/>
      </c>
      <c r="FE226" s="46" t="b">
        <f t="shared" si="470"/>
        <v>0</v>
      </c>
      <c r="FF226" s="46" t="str">
        <f t="shared" si="471"/>
        <v/>
      </c>
      <c r="FG226" s="46" t="str">
        <f t="shared" si="472"/>
        <v/>
      </c>
      <c r="FH226" s="46" t="b">
        <f t="shared" si="473"/>
        <v>0</v>
      </c>
      <c r="FI226" s="46" t="str">
        <f t="shared" si="474"/>
        <v/>
      </c>
      <c r="FJ226" s="46" t="str">
        <f t="shared" si="475"/>
        <v/>
      </c>
      <c r="FK226" s="46" t="b">
        <f t="shared" si="476"/>
        <v>0</v>
      </c>
      <c r="FL226" s="46" t="str">
        <f t="shared" si="477"/>
        <v/>
      </c>
      <c r="FM226" s="46" t="str">
        <f t="shared" si="478"/>
        <v/>
      </c>
      <c r="FN226" s="46" t="b">
        <f t="shared" si="479"/>
        <v>0</v>
      </c>
      <c r="FO226" s="46" t="str">
        <f t="shared" si="480"/>
        <v/>
      </c>
      <c r="FP226" s="46" t="str">
        <f t="shared" si="481"/>
        <v/>
      </c>
      <c r="FQ226" s="46" t="b">
        <f t="shared" si="482"/>
        <v>0</v>
      </c>
      <c r="FR226" s="46" t="str">
        <f t="shared" si="483"/>
        <v/>
      </c>
      <c r="FS226" s="46" t="str">
        <f t="shared" si="484"/>
        <v/>
      </c>
      <c r="FT226" s="46" t="b">
        <f t="shared" si="485"/>
        <v>0</v>
      </c>
      <c r="FU226" s="46" t="str">
        <f t="shared" si="486"/>
        <v/>
      </c>
      <c r="FV226" s="46" t="str">
        <f t="shared" si="487"/>
        <v/>
      </c>
      <c r="FW226" s="46" t="b">
        <f t="shared" si="488"/>
        <v>0</v>
      </c>
      <c r="FX226" s="46" t="str">
        <f t="shared" si="489"/>
        <v/>
      </c>
      <c r="FY226" s="46" t="str">
        <f t="shared" si="490"/>
        <v/>
      </c>
      <c r="FZ226" s="46" t="b">
        <f t="shared" si="491"/>
        <v>0</v>
      </c>
      <c r="GA226" s="46" t="str">
        <f t="shared" si="492"/>
        <v/>
      </c>
      <c r="GB226" s="46" t="str">
        <f t="shared" si="493"/>
        <v/>
      </c>
      <c r="GC226" s="46" t="b">
        <f t="shared" si="494"/>
        <v>0</v>
      </c>
      <c r="GD226" s="46" t="str">
        <f t="shared" si="495"/>
        <v/>
      </c>
      <c r="GE226" s="46" t="str">
        <f t="shared" si="496"/>
        <v/>
      </c>
      <c r="GF226" s="46" t="b">
        <f t="shared" si="497"/>
        <v>0</v>
      </c>
      <c r="GG226" s="46" t="b">
        <f t="shared" si="498"/>
        <v>0</v>
      </c>
      <c r="GH226" s="46" t="str">
        <f t="shared" si="499"/>
        <v/>
      </c>
      <c r="GI226" s="46" t="str">
        <f t="shared" si="500"/>
        <v/>
      </c>
      <c r="GJ226" s="46" t="str">
        <f t="shared" si="501"/>
        <v/>
      </c>
      <c r="GK226" s="46" t="b">
        <f t="shared" si="502"/>
        <v>0</v>
      </c>
      <c r="GL226" s="46" t="str">
        <f t="shared" si="503"/>
        <v/>
      </c>
      <c r="GM226" s="46" t="str">
        <f t="shared" si="504"/>
        <v/>
      </c>
      <c r="GN226" s="46" t="str">
        <f t="shared" si="505"/>
        <v/>
      </c>
      <c r="GO226" s="46" t="b">
        <f t="shared" si="506"/>
        <v>0</v>
      </c>
      <c r="GP226" s="46" t="str">
        <f t="shared" si="507"/>
        <v/>
      </c>
      <c r="GQ226" s="46" t="str">
        <f t="shared" si="508"/>
        <v/>
      </c>
      <c r="GR226" s="46" t="b">
        <f t="shared" si="509"/>
        <v>0</v>
      </c>
      <c r="GS226" s="46" t="str">
        <f t="shared" si="510"/>
        <v/>
      </c>
      <c r="GT226" s="46" t="str">
        <f t="shared" si="511"/>
        <v/>
      </c>
      <c r="GU226" s="46" t="b">
        <f t="shared" si="512"/>
        <v>0</v>
      </c>
      <c r="GV226" s="46" t="b">
        <f t="shared" si="513"/>
        <v>0</v>
      </c>
      <c r="GW226" s="46" t="b">
        <f t="shared" si="514"/>
        <v>0</v>
      </c>
      <c r="GX226" s="46" t="b">
        <f t="shared" si="515"/>
        <v>0</v>
      </c>
      <c r="GY226" s="46" t="b">
        <f t="shared" si="516"/>
        <v>0</v>
      </c>
      <c r="GZ226" s="46" t="b">
        <f t="shared" si="517"/>
        <v>0</v>
      </c>
      <c r="HA226" s="46" t="b">
        <f t="shared" si="518"/>
        <v>0</v>
      </c>
      <c r="HB226" s="46" t="b">
        <f t="shared" si="519"/>
        <v>0</v>
      </c>
      <c r="HC226" s="46" t="b">
        <f t="shared" si="520"/>
        <v>0</v>
      </c>
      <c r="HD226" s="46" t="b">
        <f t="shared" si="521"/>
        <v>0</v>
      </c>
      <c r="HE226" s="46" t="b">
        <f t="shared" si="522"/>
        <v>0</v>
      </c>
      <c r="HF226" s="46" t="b">
        <f t="shared" si="523"/>
        <v>0</v>
      </c>
      <c r="HG226" s="46" t="b">
        <f t="shared" si="524"/>
        <v>0</v>
      </c>
      <c r="HH226" s="46" t="b">
        <f t="shared" si="525"/>
        <v>0</v>
      </c>
      <c r="HI226" s="46" t="b">
        <f t="shared" si="526"/>
        <v>0</v>
      </c>
      <c r="HJ226" s="46" t="b">
        <f t="shared" si="527"/>
        <v>0</v>
      </c>
      <c r="HK226" s="46" t="b">
        <f t="shared" si="528"/>
        <v>0</v>
      </c>
      <c r="HL226" s="46" t="b">
        <f t="shared" si="529"/>
        <v>0</v>
      </c>
      <c r="HM226" s="46" t="b">
        <f t="shared" si="530"/>
        <v>0</v>
      </c>
      <c r="HN226" s="46" t="b">
        <f t="shared" si="531"/>
        <v>0</v>
      </c>
      <c r="HO226" s="46" t="b">
        <f t="shared" si="532"/>
        <v>0</v>
      </c>
      <c r="HP226" s="46" t="b">
        <f t="shared" si="533"/>
        <v>0</v>
      </c>
      <c r="HQ226" s="46" t="str">
        <f t="shared" si="534"/>
        <v/>
      </c>
      <c r="HR226" s="46" t="str">
        <f t="shared" si="535"/>
        <v/>
      </c>
      <c r="HS226" s="46" t="str">
        <f t="shared" si="536"/>
        <v/>
      </c>
      <c r="HT226" s="46" t="b">
        <f t="shared" si="537"/>
        <v>0</v>
      </c>
      <c r="HU226" s="46" t="b">
        <f t="shared" si="538"/>
        <v>0</v>
      </c>
      <c r="HV226" s="46" t="b">
        <f t="shared" si="539"/>
        <v>0</v>
      </c>
      <c r="HW226" s="46" t="b">
        <f t="shared" si="540"/>
        <v>0</v>
      </c>
      <c r="HX226" s="46" t="b">
        <f t="shared" si="541"/>
        <v>0</v>
      </c>
      <c r="HY226" s="46" t="b">
        <f t="shared" si="542"/>
        <v>0</v>
      </c>
      <c r="HZ226" s="46" t="b">
        <f t="shared" si="543"/>
        <v>0</v>
      </c>
      <c r="IA226" s="46" t="str">
        <f t="shared" si="544"/>
        <v/>
      </c>
      <c r="IB226" s="46" t="str">
        <f t="shared" si="545"/>
        <v/>
      </c>
      <c r="IC226" s="46" t="str">
        <f t="shared" si="546"/>
        <v/>
      </c>
      <c r="ID226" s="46" t="str">
        <f t="shared" si="547"/>
        <v/>
      </c>
      <c r="IE226" s="46" t="b">
        <f t="shared" si="548"/>
        <v>0</v>
      </c>
      <c r="IF226" s="46" t="str">
        <f t="shared" si="549"/>
        <v/>
      </c>
      <c r="IG226" s="46" t="str">
        <f t="shared" si="550"/>
        <v/>
      </c>
      <c r="IH226" s="46" t="b">
        <f t="shared" si="551"/>
        <v>0</v>
      </c>
      <c r="II226" s="46" t="b">
        <f t="shared" si="552"/>
        <v>0</v>
      </c>
      <c r="IJ226" s="46" t="b">
        <f t="shared" si="553"/>
        <v>0</v>
      </c>
      <c r="IK226" s="46" t="str">
        <f t="shared" si="554"/>
        <v/>
      </c>
      <c r="IL226" s="46" t="str">
        <f t="shared" si="555"/>
        <v/>
      </c>
      <c r="IM226" s="46" t="b">
        <f t="shared" si="556"/>
        <v>0</v>
      </c>
      <c r="IN226" s="46" t="b">
        <f t="shared" si="557"/>
        <v>0</v>
      </c>
      <c r="IO226" s="46" t="b">
        <f t="shared" si="558"/>
        <v>0</v>
      </c>
      <c r="IP226" s="46" t="b">
        <f t="shared" si="559"/>
        <v>0</v>
      </c>
      <c r="IQ226" s="46" t="b">
        <f t="shared" si="560"/>
        <v>0</v>
      </c>
      <c r="IR226" s="46" t="b">
        <f t="shared" si="561"/>
        <v>0</v>
      </c>
      <c r="IS226" s="46" t="b">
        <f t="shared" si="562"/>
        <v>0</v>
      </c>
      <c r="IT226" s="46" t="b">
        <f t="shared" si="563"/>
        <v>0</v>
      </c>
      <c r="IU226" s="46" t="b">
        <f t="shared" si="564"/>
        <v>0</v>
      </c>
      <c r="IV226" s="46" t="b">
        <f t="shared" si="565"/>
        <v>0</v>
      </c>
      <c r="IW226" s="46" t="b">
        <f t="shared" si="566"/>
        <v>0</v>
      </c>
      <c r="IX226" s="46" t="b">
        <f t="shared" si="567"/>
        <v>0</v>
      </c>
      <c r="IY226" s="46" t="b">
        <f t="shared" si="568"/>
        <v>0</v>
      </c>
    </row>
    <row r="227" spans="2:259" x14ac:dyDescent="0.3">
      <c r="B227" s="48">
        <v>215</v>
      </c>
      <c r="C227" s="61" t="str">
        <f t="shared" si="434"/>
        <v/>
      </c>
      <c r="D227" s="53"/>
      <c r="E227" s="52"/>
      <c r="F227" s="112"/>
      <c r="G227" s="52"/>
      <c r="H227" s="53"/>
      <c r="I227" s="52"/>
      <c r="J227" s="52"/>
      <c r="K227" s="53"/>
      <c r="L227" s="55"/>
      <c r="M227" s="108"/>
      <c r="N227" s="56"/>
      <c r="O227" s="52"/>
      <c r="P227" s="52"/>
      <c r="Q227" s="52"/>
      <c r="R227" s="52"/>
      <c r="S227" s="52"/>
      <c r="T227" s="53"/>
      <c r="U227" s="52"/>
      <c r="V227" s="52"/>
      <c r="W227" s="55"/>
      <c r="X227" s="55"/>
      <c r="Y227" s="52"/>
      <c r="Z227" s="55"/>
      <c r="AA227" s="52"/>
      <c r="AB227" s="53"/>
      <c r="AC227" s="53"/>
      <c r="AD227" s="53"/>
      <c r="AE227" s="57"/>
      <c r="AF227" s="113"/>
      <c r="AG227" s="57"/>
      <c r="AH227" s="58"/>
      <c r="AI227" s="58"/>
      <c r="AJ227" s="58"/>
      <c r="AK227" s="114"/>
      <c r="AL227" s="58"/>
      <c r="AM227" s="114"/>
      <c r="AN227" s="58"/>
      <c r="AO227" s="114"/>
      <c r="AP227" s="58"/>
      <c r="AQ227" s="114"/>
      <c r="AR227" s="58"/>
      <c r="AS227" s="114"/>
      <c r="AT227" s="58"/>
      <c r="AU227" s="114"/>
      <c r="AV227" s="58"/>
      <c r="AW227" s="114"/>
      <c r="AX227" s="58"/>
      <c r="AY227" s="114"/>
      <c r="AZ227" s="58"/>
      <c r="BA227" s="114"/>
      <c r="BB227" s="58"/>
      <c r="BC227" s="114"/>
      <c r="BD227" s="58"/>
      <c r="BE227" s="58"/>
      <c r="BF227" s="58"/>
      <c r="BG227" s="59"/>
      <c r="BH227" s="58"/>
      <c r="BI227" s="114"/>
      <c r="BJ227" s="53"/>
      <c r="BK227" s="58"/>
      <c r="BL227" s="114"/>
      <c r="BM227" s="58"/>
      <c r="BN227" s="114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3"/>
      <c r="CL227" s="58"/>
      <c r="CM227" s="58"/>
      <c r="CN227" s="60"/>
      <c r="CO227" s="57"/>
      <c r="CP227" s="58"/>
      <c r="CQ227" s="60"/>
      <c r="CR227" s="57"/>
      <c r="CS227" s="58"/>
      <c r="CT227" s="59"/>
      <c r="CU227" s="58"/>
      <c r="CV227" s="59"/>
      <c r="CW227" s="58"/>
      <c r="CX227" s="59"/>
      <c r="CY227" s="58"/>
      <c r="CZ227" s="58"/>
      <c r="DA227" s="58"/>
      <c r="DB227" s="53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7"/>
      <c r="DO227" s="57"/>
      <c r="DP227" s="57"/>
      <c r="DQ227" s="76" t="str">
        <f t="shared" si="435"/>
        <v/>
      </c>
      <c r="DR227" s="53"/>
      <c r="DS227" s="46" t="b">
        <f t="shared" si="436"/>
        <v>0</v>
      </c>
      <c r="DT227" s="46" t="str">
        <f t="shared" si="437"/>
        <v/>
      </c>
      <c r="DU227" s="46" t="b">
        <f t="shared" si="438"/>
        <v>0</v>
      </c>
      <c r="DV227" s="46" t="b">
        <f t="shared" si="439"/>
        <v>0</v>
      </c>
      <c r="DW227" s="46" t="b">
        <f t="shared" si="440"/>
        <v>0</v>
      </c>
      <c r="DY227" s="46" t="b">
        <f t="shared" si="441"/>
        <v>0</v>
      </c>
      <c r="DZ227" s="46" t="b">
        <f t="shared" si="442"/>
        <v>0</v>
      </c>
      <c r="EB227" s="46" t="b">
        <f t="shared" si="443"/>
        <v>0</v>
      </c>
      <c r="EC227" s="46" t="b">
        <f t="shared" si="444"/>
        <v>0</v>
      </c>
      <c r="ED227" s="46" t="b">
        <f t="shared" si="445"/>
        <v>0</v>
      </c>
      <c r="EE227" s="46" t="b">
        <f t="shared" si="446"/>
        <v>0</v>
      </c>
      <c r="EF227" s="46" t="b">
        <f t="shared" si="447"/>
        <v>0</v>
      </c>
      <c r="EG227" s="46" t="b">
        <f t="shared" si="448"/>
        <v>0</v>
      </c>
      <c r="EH227" s="46" t="b">
        <f t="shared" si="449"/>
        <v>0</v>
      </c>
      <c r="EI227" s="46" t="b">
        <f t="shared" si="450"/>
        <v>0</v>
      </c>
      <c r="EK227" s="46" t="b">
        <f t="shared" si="451"/>
        <v>0</v>
      </c>
      <c r="EL227" s="46" t="b">
        <f t="shared" si="452"/>
        <v>0</v>
      </c>
      <c r="EM227" s="46" t="b">
        <f t="shared" si="453"/>
        <v>0</v>
      </c>
      <c r="EN227" s="46" t="b">
        <f t="shared" si="454"/>
        <v>0</v>
      </c>
      <c r="EO227" s="46" t="b">
        <f t="shared" si="455"/>
        <v>0</v>
      </c>
      <c r="EP227" s="46" t="b">
        <f t="shared" si="456"/>
        <v>0</v>
      </c>
      <c r="EQ227" s="46" t="b">
        <f t="shared" si="457"/>
        <v>0</v>
      </c>
      <c r="ER227" s="46" t="b">
        <f>OR(AA227='Tablas '!$T$4,AA227='Tablas '!$T$7,AA227='Tablas '!$T$8,AA227='Tablas '!$T$11)</f>
        <v>0</v>
      </c>
      <c r="ES227" s="46" t="str">
        <f t="shared" si="458"/>
        <v/>
      </c>
      <c r="ET227" s="46" t="str">
        <f t="shared" si="459"/>
        <v/>
      </c>
      <c r="EU227" s="46" t="str">
        <f t="shared" si="460"/>
        <v/>
      </c>
      <c r="EV227" s="46" t="b">
        <f t="shared" si="461"/>
        <v>0</v>
      </c>
      <c r="EW227" s="46" t="b">
        <f t="shared" si="462"/>
        <v>0</v>
      </c>
      <c r="EX227" s="46" t="b">
        <f t="shared" si="463"/>
        <v>0</v>
      </c>
      <c r="EY227" s="46" t="b">
        <f t="shared" si="464"/>
        <v>0</v>
      </c>
      <c r="EZ227" s="46" t="b">
        <f t="shared" si="465"/>
        <v>0</v>
      </c>
      <c r="FA227" s="46" t="b">
        <f t="shared" si="466"/>
        <v>0</v>
      </c>
      <c r="FB227" s="46" t="b">
        <f t="shared" si="467"/>
        <v>0</v>
      </c>
      <c r="FC227" s="46" t="str">
        <f t="shared" si="468"/>
        <v/>
      </c>
      <c r="FD227" s="46" t="str">
        <f t="shared" si="469"/>
        <v/>
      </c>
      <c r="FE227" s="46" t="b">
        <f t="shared" si="470"/>
        <v>0</v>
      </c>
      <c r="FF227" s="46" t="str">
        <f t="shared" si="471"/>
        <v/>
      </c>
      <c r="FG227" s="46" t="str">
        <f t="shared" si="472"/>
        <v/>
      </c>
      <c r="FH227" s="46" t="b">
        <f t="shared" si="473"/>
        <v>0</v>
      </c>
      <c r="FI227" s="46" t="str">
        <f t="shared" si="474"/>
        <v/>
      </c>
      <c r="FJ227" s="46" t="str">
        <f t="shared" si="475"/>
        <v/>
      </c>
      <c r="FK227" s="46" t="b">
        <f t="shared" si="476"/>
        <v>0</v>
      </c>
      <c r="FL227" s="46" t="str">
        <f t="shared" si="477"/>
        <v/>
      </c>
      <c r="FM227" s="46" t="str">
        <f t="shared" si="478"/>
        <v/>
      </c>
      <c r="FN227" s="46" t="b">
        <f t="shared" si="479"/>
        <v>0</v>
      </c>
      <c r="FO227" s="46" t="str">
        <f t="shared" si="480"/>
        <v/>
      </c>
      <c r="FP227" s="46" t="str">
        <f t="shared" si="481"/>
        <v/>
      </c>
      <c r="FQ227" s="46" t="b">
        <f t="shared" si="482"/>
        <v>0</v>
      </c>
      <c r="FR227" s="46" t="str">
        <f t="shared" si="483"/>
        <v/>
      </c>
      <c r="FS227" s="46" t="str">
        <f t="shared" si="484"/>
        <v/>
      </c>
      <c r="FT227" s="46" t="b">
        <f t="shared" si="485"/>
        <v>0</v>
      </c>
      <c r="FU227" s="46" t="str">
        <f t="shared" si="486"/>
        <v/>
      </c>
      <c r="FV227" s="46" t="str">
        <f t="shared" si="487"/>
        <v/>
      </c>
      <c r="FW227" s="46" t="b">
        <f t="shared" si="488"/>
        <v>0</v>
      </c>
      <c r="FX227" s="46" t="str">
        <f t="shared" si="489"/>
        <v/>
      </c>
      <c r="FY227" s="46" t="str">
        <f t="shared" si="490"/>
        <v/>
      </c>
      <c r="FZ227" s="46" t="b">
        <f t="shared" si="491"/>
        <v>0</v>
      </c>
      <c r="GA227" s="46" t="str">
        <f t="shared" si="492"/>
        <v/>
      </c>
      <c r="GB227" s="46" t="str">
        <f t="shared" si="493"/>
        <v/>
      </c>
      <c r="GC227" s="46" t="b">
        <f t="shared" si="494"/>
        <v>0</v>
      </c>
      <c r="GD227" s="46" t="str">
        <f t="shared" si="495"/>
        <v/>
      </c>
      <c r="GE227" s="46" t="str">
        <f t="shared" si="496"/>
        <v/>
      </c>
      <c r="GF227" s="46" t="b">
        <f t="shared" si="497"/>
        <v>0</v>
      </c>
      <c r="GG227" s="46" t="b">
        <f t="shared" si="498"/>
        <v>0</v>
      </c>
      <c r="GH227" s="46" t="str">
        <f t="shared" si="499"/>
        <v/>
      </c>
      <c r="GI227" s="46" t="str">
        <f t="shared" si="500"/>
        <v/>
      </c>
      <c r="GJ227" s="46" t="str">
        <f t="shared" si="501"/>
        <v/>
      </c>
      <c r="GK227" s="46" t="b">
        <f t="shared" si="502"/>
        <v>0</v>
      </c>
      <c r="GL227" s="46" t="str">
        <f t="shared" si="503"/>
        <v/>
      </c>
      <c r="GM227" s="46" t="str">
        <f t="shared" si="504"/>
        <v/>
      </c>
      <c r="GN227" s="46" t="str">
        <f t="shared" si="505"/>
        <v/>
      </c>
      <c r="GO227" s="46" t="b">
        <f t="shared" si="506"/>
        <v>0</v>
      </c>
      <c r="GP227" s="46" t="str">
        <f t="shared" si="507"/>
        <v/>
      </c>
      <c r="GQ227" s="46" t="str">
        <f t="shared" si="508"/>
        <v/>
      </c>
      <c r="GR227" s="46" t="b">
        <f t="shared" si="509"/>
        <v>0</v>
      </c>
      <c r="GS227" s="46" t="str">
        <f t="shared" si="510"/>
        <v/>
      </c>
      <c r="GT227" s="46" t="str">
        <f t="shared" si="511"/>
        <v/>
      </c>
      <c r="GU227" s="46" t="b">
        <f t="shared" si="512"/>
        <v>0</v>
      </c>
      <c r="GV227" s="46" t="b">
        <f t="shared" si="513"/>
        <v>0</v>
      </c>
      <c r="GW227" s="46" t="b">
        <f t="shared" si="514"/>
        <v>0</v>
      </c>
      <c r="GX227" s="46" t="b">
        <f t="shared" si="515"/>
        <v>0</v>
      </c>
      <c r="GY227" s="46" t="b">
        <f t="shared" si="516"/>
        <v>0</v>
      </c>
      <c r="GZ227" s="46" t="b">
        <f t="shared" si="517"/>
        <v>0</v>
      </c>
      <c r="HA227" s="46" t="b">
        <f t="shared" si="518"/>
        <v>0</v>
      </c>
      <c r="HB227" s="46" t="b">
        <f t="shared" si="519"/>
        <v>0</v>
      </c>
      <c r="HC227" s="46" t="b">
        <f t="shared" si="520"/>
        <v>0</v>
      </c>
      <c r="HD227" s="46" t="b">
        <f t="shared" si="521"/>
        <v>0</v>
      </c>
      <c r="HE227" s="46" t="b">
        <f t="shared" si="522"/>
        <v>0</v>
      </c>
      <c r="HF227" s="46" t="b">
        <f t="shared" si="523"/>
        <v>0</v>
      </c>
      <c r="HG227" s="46" t="b">
        <f t="shared" si="524"/>
        <v>0</v>
      </c>
      <c r="HH227" s="46" t="b">
        <f t="shared" si="525"/>
        <v>0</v>
      </c>
      <c r="HI227" s="46" t="b">
        <f t="shared" si="526"/>
        <v>0</v>
      </c>
      <c r="HJ227" s="46" t="b">
        <f t="shared" si="527"/>
        <v>0</v>
      </c>
      <c r="HK227" s="46" t="b">
        <f t="shared" si="528"/>
        <v>0</v>
      </c>
      <c r="HL227" s="46" t="b">
        <f t="shared" si="529"/>
        <v>0</v>
      </c>
      <c r="HM227" s="46" t="b">
        <f t="shared" si="530"/>
        <v>0</v>
      </c>
      <c r="HN227" s="46" t="b">
        <f t="shared" si="531"/>
        <v>0</v>
      </c>
      <c r="HO227" s="46" t="b">
        <f t="shared" si="532"/>
        <v>0</v>
      </c>
      <c r="HP227" s="46" t="b">
        <f t="shared" si="533"/>
        <v>0</v>
      </c>
      <c r="HQ227" s="46" t="str">
        <f t="shared" si="534"/>
        <v/>
      </c>
      <c r="HR227" s="46" t="str">
        <f t="shared" si="535"/>
        <v/>
      </c>
      <c r="HS227" s="46" t="str">
        <f t="shared" si="536"/>
        <v/>
      </c>
      <c r="HT227" s="46" t="b">
        <f t="shared" si="537"/>
        <v>0</v>
      </c>
      <c r="HU227" s="46" t="b">
        <f t="shared" si="538"/>
        <v>0</v>
      </c>
      <c r="HV227" s="46" t="b">
        <f t="shared" si="539"/>
        <v>0</v>
      </c>
      <c r="HW227" s="46" t="b">
        <f t="shared" si="540"/>
        <v>0</v>
      </c>
      <c r="HX227" s="46" t="b">
        <f t="shared" si="541"/>
        <v>0</v>
      </c>
      <c r="HY227" s="46" t="b">
        <f t="shared" si="542"/>
        <v>0</v>
      </c>
      <c r="HZ227" s="46" t="b">
        <f t="shared" si="543"/>
        <v>0</v>
      </c>
      <c r="IA227" s="46" t="str">
        <f t="shared" si="544"/>
        <v/>
      </c>
      <c r="IB227" s="46" t="str">
        <f t="shared" si="545"/>
        <v/>
      </c>
      <c r="IC227" s="46" t="str">
        <f t="shared" si="546"/>
        <v/>
      </c>
      <c r="ID227" s="46" t="str">
        <f t="shared" si="547"/>
        <v/>
      </c>
      <c r="IE227" s="46" t="b">
        <f t="shared" si="548"/>
        <v>0</v>
      </c>
      <c r="IF227" s="46" t="str">
        <f t="shared" si="549"/>
        <v/>
      </c>
      <c r="IG227" s="46" t="str">
        <f t="shared" si="550"/>
        <v/>
      </c>
      <c r="IH227" s="46" t="b">
        <f t="shared" si="551"/>
        <v>0</v>
      </c>
      <c r="II227" s="46" t="b">
        <f t="shared" si="552"/>
        <v>0</v>
      </c>
      <c r="IJ227" s="46" t="b">
        <f t="shared" si="553"/>
        <v>0</v>
      </c>
      <c r="IK227" s="46" t="str">
        <f t="shared" si="554"/>
        <v/>
      </c>
      <c r="IL227" s="46" t="str">
        <f t="shared" si="555"/>
        <v/>
      </c>
      <c r="IM227" s="46" t="b">
        <f t="shared" si="556"/>
        <v>0</v>
      </c>
      <c r="IN227" s="46" t="b">
        <f t="shared" si="557"/>
        <v>0</v>
      </c>
      <c r="IO227" s="46" t="b">
        <f t="shared" si="558"/>
        <v>0</v>
      </c>
      <c r="IP227" s="46" t="b">
        <f t="shared" si="559"/>
        <v>0</v>
      </c>
      <c r="IQ227" s="46" t="b">
        <f t="shared" si="560"/>
        <v>0</v>
      </c>
      <c r="IR227" s="46" t="b">
        <f t="shared" si="561"/>
        <v>0</v>
      </c>
      <c r="IS227" s="46" t="b">
        <f t="shared" si="562"/>
        <v>0</v>
      </c>
      <c r="IT227" s="46" t="b">
        <f t="shared" si="563"/>
        <v>0</v>
      </c>
      <c r="IU227" s="46" t="b">
        <f t="shared" si="564"/>
        <v>0</v>
      </c>
      <c r="IV227" s="46" t="b">
        <f t="shared" si="565"/>
        <v>0</v>
      </c>
      <c r="IW227" s="46" t="b">
        <f t="shared" si="566"/>
        <v>0</v>
      </c>
      <c r="IX227" s="46" t="b">
        <f t="shared" si="567"/>
        <v>0</v>
      </c>
      <c r="IY227" s="46" t="b">
        <f t="shared" si="568"/>
        <v>0</v>
      </c>
    </row>
    <row r="228" spans="2:259" x14ac:dyDescent="0.3">
      <c r="B228" s="48">
        <v>216</v>
      </c>
      <c r="C228" s="61" t="str">
        <f t="shared" si="434"/>
        <v/>
      </c>
      <c r="D228" s="53"/>
      <c r="E228" s="52"/>
      <c r="F228" s="112"/>
      <c r="G228" s="52"/>
      <c r="H228" s="53"/>
      <c r="I228" s="52"/>
      <c r="J228" s="52"/>
      <c r="K228" s="53"/>
      <c r="L228" s="55"/>
      <c r="M228" s="108"/>
      <c r="N228" s="56"/>
      <c r="O228" s="52"/>
      <c r="P228" s="52"/>
      <c r="Q228" s="52"/>
      <c r="R228" s="52"/>
      <c r="S228" s="52"/>
      <c r="T228" s="53"/>
      <c r="U228" s="52"/>
      <c r="V228" s="52"/>
      <c r="W228" s="55"/>
      <c r="X228" s="55"/>
      <c r="Y228" s="52"/>
      <c r="Z228" s="55"/>
      <c r="AA228" s="52"/>
      <c r="AB228" s="53"/>
      <c r="AC228" s="53"/>
      <c r="AD228" s="53"/>
      <c r="AE228" s="57"/>
      <c r="AF228" s="113"/>
      <c r="AG228" s="57"/>
      <c r="AH228" s="58"/>
      <c r="AI228" s="58"/>
      <c r="AJ228" s="58"/>
      <c r="AK228" s="114"/>
      <c r="AL228" s="58"/>
      <c r="AM228" s="114"/>
      <c r="AN228" s="58"/>
      <c r="AO228" s="114"/>
      <c r="AP228" s="58"/>
      <c r="AQ228" s="114"/>
      <c r="AR228" s="58"/>
      <c r="AS228" s="114"/>
      <c r="AT228" s="58"/>
      <c r="AU228" s="114"/>
      <c r="AV228" s="58"/>
      <c r="AW228" s="114"/>
      <c r="AX228" s="58"/>
      <c r="AY228" s="114"/>
      <c r="AZ228" s="58"/>
      <c r="BA228" s="114"/>
      <c r="BB228" s="58"/>
      <c r="BC228" s="114"/>
      <c r="BD228" s="58"/>
      <c r="BE228" s="58"/>
      <c r="BF228" s="58"/>
      <c r="BG228" s="59"/>
      <c r="BH228" s="58"/>
      <c r="BI228" s="114"/>
      <c r="BJ228" s="53"/>
      <c r="BK228" s="58"/>
      <c r="BL228" s="114"/>
      <c r="BM228" s="58"/>
      <c r="BN228" s="114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3"/>
      <c r="CL228" s="58"/>
      <c r="CM228" s="58"/>
      <c r="CN228" s="60"/>
      <c r="CO228" s="57"/>
      <c r="CP228" s="58"/>
      <c r="CQ228" s="60"/>
      <c r="CR228" s="57"/>
      <c r="CS228" s="58"/>
      <c r="CT228" s="59"/>
      <c r="CU228" s="58"/>
      <c r="CV228" s="59"/>
      <c r="CW228" s="58"/>
      <c r="CX228" s="59"/>
      <c r="CY228" s="58"/>
      <c r="CZ228" s="58"/>
      <c r="DA228" s="58"/>
      <c r="DB228" s="53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7"/>
      <c r="DO228" s="57"/>
      <c r="DP228" s="57"/>
      <c r="DQ228" s="76" t="str">
        <f t="shared" si="435"/>
        <v/>
      </c>
      <c r="DR228" s="53"/>
      <c r="DS228" s="46" t="b">
        <f t="shared" si="436"/>
        <v>0</v>
      </c>
      <c r="DT228" s="46" t="str">
        <f t="shared" si="437"/>
        <v/>
      </c>
      <c r="DU228" s="46" t="b">
        <f t="shared" si="438"/>
        <v>0</v>
      </c>
      <c r="DV228" s="46" t="b">
        <f t="shared" si="439"/>
        <v>0</v>
      </c>
      <c r="DW228" s="46" t="b">
        <f t="shared" si="440"/>
        <v>0</v>
      </c>
      <c r="DY228" s="46" t="b">
        <f t="shared" si="441"/>
        <v>0</v>
      </c>
      <c r="DZ228" s="46" t="b">
        <f t="shared" si="442"/>
        <v>0</v>
      </c>
      <c r="EB228" s="46" t="b">
        <f t="shared" si="443"/>
        <v>0</v>
      </c>
      <c r="EC228" s="46" t="b">
        <f t="shared" si="444"/>
        <v>0</v>
      </c>
      <c r="ED228" s="46" t="b">
        <f t="shared" si="445"/>
        <v>0</v>
      </c>
      <c r="EE228" s="46" t="b">
        <f t="shared" si="446"/>
        <v>0</v>
      </c>
      <c r="EF228" s="46" t="b">
        <f t="shared" si="447"/>
        <v>0</v>
      </c>
      <c r="EG228" s="46" t="b">
        <f t="shared" si="448"/>
        <v>0</v>
      </c>
      <c r="EH228" s="46" t="b">
        <f t="shared" si="449"/>
        <v>0</v>
      </c>
      <c r="EI228" s="46" t="b">
        <f t="shared" si="450"/>
        <v>0</v>
      </c>
      <c r="EK228" s="46" t="b">
        <f t="shared" si="451"/>
        <v>0</v>
      </c>
      <c r="EL228" s="46" t="b">
        <f t="shared" si="452"/>
        <v>0</v>
      </c>
      <c r="EM228" s="46" t="b">
        <f t="shared" si="453"/>
        <v>0</v>
      </c>
      <c r="EN228" s="46" t="b">
        <f t="shared" si="454"/>
        <v>0</v>
      </c>
      <c r="EO228" s="46" t="b">
        <f t="shared" si="455"/>
        <v>0</v>
      </c>
      <c r="EP228" s="46" t="b">
        <f t="shared" si="456"/>
        <v>0</v>
      </c>
      <c r="EQ228" s="46" t="b">
        <f t="shared" si="457"/>
        <v>0</v>
      </c>
      <c r="ER228" s="46" t="b">
        <f>OR(AA228='Tablas '!$T$4,AA228='Tablas '!$T$7,AA228='Tablas '!$T$8,AA228='Tablas '!$T$11)</f>
        <v>0</v>
      </c>
      <c r="ES228" s="46" t="str">
        <f t="shared" si="458"/>
        <v/>
      </c>
      <c r="ET228" s="46" t="str">
        <f t="shared" si="459"/>
        <v/>
      </c>
      <c r="EU228" s="46" t="str">
        <f t="shared" si="460"/>
        <v/>
      </c>
      <c r="EV228" s="46" t="b">
        <f t="shared" si="461"/>
        <v>0</v>
      </c>
      <c r="EW228" s="46" t="b">
        <f t="shared" si="462"/>
        <v>0</v>
      </c>
      <c r="EX228" s="46" t="b">
        <f t="shared" si="463"/>
        <v>0</v>
      </c>
      <c r="EY228" s="46" t="b">
        <f t="shared" si="464"/>
        <v>0</v>
      </c>
      <c r="EZ228" s="46" t="b">
        <f t="shared" si="465"/>
        <v>0</v>
      </c>
      <c r="FA228" s="46" t="b">
        <f t="shared" si="466"/>
        <v>0</v>
      </c>
      <c r="FB228" s="46" t="b">
        <f t="shared" si="467"/>
        <v>0</v>
      </c>
      <c r="FC228" s="46" t="str">
        <f t="shared" si="468"/>
        <v/>
      </c>
      <c r="FD228" s="46" t="str">
        <f t="shared" si="469"/>
        <v/>
      </c>
      <c r="FE228" s="46" t="b">
        <f t="shared" si="470"/>
        <v>0</v>
      </c>
      <c r="FF228" s="46" t="str">
        <f t="shared" si="471"/>
        <v/>
      </c>
      <c r="FG228" s="46" t="str">
        <f t="shared" si="472"/>
        <v/>
      </c>
      <c r="FH228" s="46" t="b">
        <f t="shared" si="473"/>
        <v>0</v>
      </c>
      <c r="FI228" s="46" t="str">
        <f t="shared" si="474"/>
        <v/>
      </c>
      <c r="FJ228" s="46" t="str">
        <f t="shared" si="475"/>
        <v/>
      </c>
      <c r="FK228" s="46" t="b">
        <f t="shared" si="476"/>
        <v>0</v>
      </c>
      <c r="FL228" s="46" t="str">
        <f t="shared" si="477"/>
        <v/>
      </c>
      <c r="FM228" s="46" t="str">
        <f t="shared" si="478"/>
        <v/>
      </c>
      <c r="FN228" s="46" t="b">
        <f t="shared" si="479"/>
        <v>0</v>
      </c>
      <c r="FO228" s="46" t="str">
        <f t="shared" si="480"/>
        <v/>
      </c>
      <c r="FP228" s="46" t="str">
        <f t="shared" si="481"/>
        <v/>
      </c>
      <c r="FQ228" s="46" t="b">
        <f t="shared" si="482"/>
        <v>0</v>
      </c>
      <c r="FR228" s="46" t="str">
        <f t="shared" si="483"/>
        <v/>
      </c>
      <c r="FS228" s="46" t="str">
        <f t="shared" si="484"/>
        <v/>
      </c>
      <c r="FT228" s="46" t="b">
        <f t="shared" si="485"/>
        <v>0</v>
      </c>
      <c r="FU228" s="46" t="str">
        <f t="shared" si="486"/>
        <v/>
      </c>
      <c r="FV228" s="46" t="str">
        <f t="shared" si="487"/>
        <v/>
      </c>
      <c r="FW228" s="46" t="b">
        <f t="shared" si="488"/>
        <v>0</v>
      </c>
      <c r="FX228" s="46" t="str">
        <f t="shared" si="489"/>
        <v/>
      </c>
      <c r="FY228" s="46" t="str">
        <f t="shared" si="490"/>
        <v/>
      </c>
      <c r="FZ228" s="46" t="b">
        <f t="shared" si="491"/>
        <v>0</v>
      </c>
      <c r="GA228" s="46" t="str">
        <f t="shared" si="492"/>
        <v/>
      </c>
      <c r="GB228" s="46" t="str">
        <f t="shared" si="493"/>
        <v/>
      </c>
      <c r="GC228" s="46" t="b">
        <f t="shared" si="494"/>
        <v>0</v>
      </c>
      <c r="GD228" s="46" t="str">
        <f t="shared" si="495"/>
        <v/>
      </c>
      <c r="GE228" s="46" t="str">
        <f t="shared" si="496"/>
        <v/>
      </c>
      <c r="GF228" s="46" t="b">
        <f t="shared" si="497"/>
        <v>0</v>
      </c>
      <c r="GG228" s="46" t="b">
        <f t="shared" si="498"/>
        <v>0</v>
      </c>
      <c r="GH228" s="46" t="str">
        <f t="shared" si="499"/>
        <v/>
      </c>
      <c r="GI228" s="46" t="str">
        <f t="shared" si="500"/>
        <v/>
      </c>
      <c r="GJ228" s="46" t="str">
        <f t="shared" si="501"/>
        <v/>
      </c>
      <c r="GK228" s="46" t="b">
        <f t="shared" si="502"/>
        <v>0</v>
      </c>
      <c r="GL228" s="46" t="str">
        <f t="shared" si="503"/>
        <v/>
      </c>
      <c r="GM228" s="46" t="str">
        <f t="shared" si="504"/>
        <v/>
      </c>
      <c r="GN228" s="46" t="str">
        <f t="shared" si="505"/>
        <v/>
      </c>
      <c r="GO228" s="46" t="b">
        <f t="shared" si="506"/>
        <v>0</v>
      </c>
      <c r="GP228" s="46" t="str">
        <f t="shared" si="507"/>
        <v/>
      </c>
      <c r="GQ228" s="46" t="str">
        <f t="shared" si="508"/>
        <v/>
      </c>
      <c r="GR228" s="46" t="b">
        <f t="shared" si="509"/>
        <v>0</v>
      </c>
      <c r="GS228" s="46" t="str">
        <f t="shared" si="510"/>
        <v/>
      </c>
      <c r="GT228" s="46" t="str">
        <f t="shared" si="511"/>
        <v/>
      </c>
      <c r="GU228" s="46" t="b">
        <f t="shared" si="512"/>
        <v>0</v>
      </c>
      <c r="GV228" s="46" t="b">
        <f t="shared" si="513"/>
        <v>0</v>
      </c>
      <c r="GW228" s="46" t="b">
        <f t="shared" si="514"/>
        <v>0</v>
      </c>
      <c r="GX228" s="46" t="b">
        <f t="shared" si="515"/>
        <v>0</v>
      </c>
      <c r="GY228" s="46" t="b">
        <f t="shared" si="516"/>
        <v>0</v>
      </c>
      <c r="GZ228" s="46" t="b">
        <f t="shared" si="517"/>
        <v>0</v>
      </c>
      <c r="HA228" s="46" t="b">
        <f t="shared" si="518"/>
        <v>0</v>
      </c>
      <c r="HB228" s="46" t="b">
        <f t="shared" si="519"/>
        <v>0</v>
      </c>
      <c r="HC228" s="46" t="b">
        <f t="shared" si="520"/>
        <v>0</v>
      </c>
      <c r="HD228" s="46" t="b">
        <f t="shared" si="521"/>
        <v>0</v>
      </c>
      <c r="HE228" s="46" t="b">
        <f t="shared" si="522"/>
        <v>0</v>
      </c>
      <c r="HF228" s="46" t="b">
        <f t="shared" si="523"/>
        <v>0</v>
      </c>
      <c r="HG228" s="46" t="b">
        <f t="shared" si="524"/>
        <v>0</v>
      </c>
      <c r="HH228" s="46" t="b">
        <f t="shared" si="525"/>
        <v>0</v>
      </c>
      <c r="HI228" s="46" t="b">
        <f t="shared" si="526"/>
        <v>0</v>
      </c>
      <c r="HJ228" s="46" t="b">
        <f t="shared" si="527"/>
        <v>0</v>
      </c>
      <c r="HK228" s="46" t="b">
        <f t="shared" si="528"/>
        <v>0</v>
      </c>
      <c r="HL228" s="46" t="b">
        <f t="shared" si="529"/>
        <v>0</v>
      </c>
      <c r="HM228" s="46" t="b">
        <f t="shared" si="530"/>
        <v>0</v>
      </c>
      <c r="HN228" s="46" t="b">
        <f t="shared" si="531"/>
        <v>0</v>
      </c>
      <c r="HO228" s="46" t="b">
        <f t="shared" si="532"/>
        <v>0</v>
      </c>
      <c r="HP228" s="46" t="b">
        <f t="shared" si="533"/>
        <v>0</v>
      </c>
      <c r="HQ228" s="46" t="str">
        <f t="shared" si="534"/>
        <v/>
      </c>
      <c r="HR228" s="46" t="str">
        <f t="shared" si="535"/>
        <v/>
      </c>
      <c r="HS228" s="46" t="str">
        <f t="shared" si="536"/>
        <v/>
      </c>
      <c r="HT228" s="46" t="b">
        <f t="shared" si="537"/>
        <v>0</v>
      </c>
      <c r="HU228" s="46" t="b">
        <f t="shared" si="538"/>
        <v>0</v>
      </c>
      <c r="HV228" s="46" t="b">
        <f t="shared" si="539"/>
        <v>0</v>
      </c>
      <c r="HW228" s="46" t="b">
        <f t="shared" si="540"/>
        <v>0</v>
      </c>
      <c r="HX228" s="46" t="b">
        <f t="shared" si="541"/>
        <v>0</v>
      </c>
      <c r="HY228" s="46" t="b">
        <f t="shared" si="542"/>
        <v>0</v>
      </c>
      <c r="HZ228" s="46" t="b">
        <f t="shared" si="543"/>
        <v>0</v>
      </c>
      <c r="IA228" s="46" t="str">
        <f t="shared" si="544"/>
        <v/>
      </c>
      <c r="IB228" s="46" t="str">
        <f t="shared" si="545"/>
        <v/>
      </c>
      <c r="IC228" s="46" t="str">
        <f t="shared" si="546"/>
        <v/>
      </c>
      <c r="ID228" s="46" t="str">
        <f t="shared" si="547"/>
        <v/>
      </c>
      <c r="IE228" s="46" t="b">
        <f t="shared" si="548"/>
        <v>0</v>
      </c>
      <c r="IF228" s="46" t="str">
        <f t="shared" si="549"/>
        <v/>
      </c>
      <c r="IG228" s="46" t="str">
        <f t="shared" si="550"/>
        <v/>
      </c>
      <c r="IH228" s="46" t="b">
        <f t="shared" si="551"/>
        <v>0</v>
      </c>
      <c r="II228" s="46" t="b">
        <f t="shared" si="552"/>
        <v>0</v>
      </c>
      <c r="IJ228" s="46" t="b">
        <f t="shared" si="553"/>
        <v>0</v>
      </c>
      <c r="IK228" s="46" t="str">
        <f t="shared" si="554"/>
        <v/>
      </c>
      <c r="IL228" s="46" t="str">
        <f t="shared" si="555"/>
        <v/>
      </c>
      <c r="IM228" s="46" t="b">
        <f t="shared" si="556"/>
        <v>0</v>
      </c>
      <c r="IN228" s="46" t="b">
        <f t="shared" si="557"/>
        <v>0</v>
      </c>
      <c r="IO228" s="46" t="b">
        <f t="shared" si="558"/>
        <v>0</v>
      </c>
      <c r="IP228" s="46" t="b">
        <f t="shared" si="559"/>
        <v>0</v>
      </c>
      <c r="IQ228" s="46" t="b">
        <f t="shared" si="560"/>
        <v>0</v>
      </c>
      <c r="IR228" s="46" t="b">
        <f t="shared" si="561"/>
        <v>0</v>
      </c>
      <c r="IS228" s="46" t="b">
        <f t="shared" si="562"/>
        <v>0</v>
      </c>
      <c r="IT228" s="46" t="b">
        <f t="shared" si="563"/>
        <v>0</v>
      </c>
      <c r="IU228" s="46" t="b">
        <f t="shared" si="564"/>
        <v>0</v>
      </c>
      <c r="IV228" s="46" t="b">
        <f t="shared" si="565"/>
        <v>0</v>
      </c>
      <c r="IW228" s="46" t="b">
        <f t="shared" si="566"/>
        <v>0</v>
      </c>
      <c r="IX228" s="46" t="b">
        <f t="shared" si="567"/>
        <v>0</v>
      </c>
      <c r="IY228" s="46" t="b">
        <f t="shared" si="568"/>
        <v>0</v>
      </c>
    </row>
    <row r="229" spans="2:259" x14ac:dyDescent="0.3">
      <c r="B229" s="48">
        <v>217</v>
      </c>
      <c r="C229" s="61" t="str">
        <f t="shared" si="434"/>
        <v/>
      </c>
      <c r="D229" s="53"/>
      <c r="E229" s="52"/>
      <c r="F229" s="112"/>
      <c r="G229" s="52"/>
      <c r="H229" s="53"/>
      <c r="I229" s="52"/>
      <c r="J229" s="52"/>
      <c r="K229" s="53"/>
      <c r="L229" s="55"/>
      <c r="M229" s="108"/>
      <c r="N229" s="56"/>
      <c r="O229" s="52"/>
      <c r="P229" s="52"/>
      <c r="Q229" s="52"/>
      <c r="R229" s="52"/>
      <c r="S229" s="52"/>
      <c r="T229" s="53"/>
      <c r="U229" s="52"/>
      <c r="V229" s="52"/>
      <c r="W229" s="55"/>
      <c r="X229" s="55"/>
      <c r="Y229" s="52"/>
      <c r="Z229" s="55"/>
      <c r="AA229" s="52"/>
      <c r="AB229" s="53"/>
      <c r="AC229" s="53"/>
      <c r="AD229" s="53"/>
      <c r="AE229" s="57"/>
      <c r="AF229" s="113"/>
      <c r="AG229" s="57"/>
      <c r="AH229" s="58"/>
      <c r="AI229" s="58"/>
      <c r="AJ229" s="58"/>
      <c r="AK229" s="114"/>
      <c r="AL229" s="58"/>
      <c r="AM229" s="114"/>
      <c r="AN229" s="58"/>
      <c r="AO229" s="114"/>
      <c r="AP229" s="58"/>
      <c r="AQ229" s="114"/>
      <c r="AR229" s="58"/>
      <c r="AS229" s="114"/>
      <c r="AT229" s="58"/>
      <c r="AU229" s="114"/>
      <c r="AV229" s="58"/>
      <c r="AW229" s="114"/>
      <c r="AX229" s="58"/>
      <c r="AY229" s="114"/>
      <c r="AZ229" s="58"/>
      <c r="BA229" s="114"/>
      <c r="BB229" s="58"/>
      <c r="BC229" s="114"/>
      <c r="BD229" s="58"/>
      <c r="BE229" s="58"/>
      <c r="BF229" s="58"/>
      <c r="BG229" s="59"/>
      <c r="BH229" s="58"/>
      <c r="BI229" s="114"/>
      <c r="BJ229" s="53"/>
      <c r="BK229" s="58"/>
      <c r="BL229" s="114"/>
      <c r="BM229" s="58"/>
      <c r="BN229" s="114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3"/>
      <c r="CL229" s="58"/>
      <c r="CM229" s="58"/>
      <c r="CN229" s="60"/>
      <c r="CO229" s="57"/>
      <c r="CP229" s="58"/>
      <c r="CQ229" s="60"/>
      <c r="CR229" s="57"/>
      <c r="CS229" s="58"/>
      <c r="CT229" s="59"/>
      <c r="CU229" s="58"/>
      <c r="CV229" s="59"/>
      <c r="CW229" s="58"/>
      <c r="CX229" s="59"/>
      <c r="CY229" s="58"/>
      <c r="CZ229" s="58"/>
      <c r="DA229" s="58"/>
      <c r="DB229" s="53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7"/>
      <c r="DO229" s="57"/>
      <c r="DP229" s="57"/>
      <c r="DQ229" s="76" t="str">
        <f t="shared" si="435"/>
        <v/>
      </c>
      <c r="DR229" s="53"/>
      <c r="DS229" s="46" t="b">
        <f t="shared" si="436"/>
        <v>0</v>
      </c>
      <c r="DT229" s="46" t="str">
        <f t="shared" si="437"/>
        <v/>
      </c>
      <c r="DU229" s="46" t="b">
        <f t="shared" si="438"/>
        <v>0</v>
      </c>
      <c r="DV229" s="46" t="b">
        <f t="shared" si="439"/>
        <v>0</v>
      </c>
      <c r="DW229" s="46" t="b">
        <f t="shared" si="440"/>
        <v>0</v>
      </c>
      <c r="DY229" s="46" t="b">
        <f t="shared" si="441"/>
        <v>0</v>
      </c>
      <c r="DZ229" s="46" t="b">
        <f t="shared" si="442"/>
        <v>0</v>
      </c>
      <c r="EB229" s="46" t="b">
        <f t="shared" si="443"/>
        <v>0</v>
      </c>
      <c r="EC229" s="46" t="b">
        <f t="shared" si="444"/>
        <v>0</v>
      </c>
      <c r="ED229" s="46" t="b">
        <f t="shared" si="445"/>
        <v>0</v>
      </c>
      <c r="EE229" s="46" t="b">
        <f t="shared" si="446"/>
        <v>0</v>
      </c>
      <c r="EF229" s="46" t="b">
        <f t="shared" si="447"/>
        <v>0</v>
      </c>
      <c r="EG229" s="46" t="b">
        <f t="shared" si="448"/>
        <v>0</v>
      </c>
      <c r="EH229" s="46" t="b">
        <f t="shared" si="449"/>
        <v>0</v>
      </c>
      <c r="EI229" s="46" t="b">
        <f t="shared" si="450"/>
        <v>0</v>
      </c>
      <c r="EK229" s="46" t="b">
        <f t="shared" si="451"/>
        <v>0</v>
      </c>
      <c r="EL229" s="46" t="b">
        <f t="shared" si="452"/>
        <v>0</v>
      </c>
      <c r="EM229" s="46" t="b">
        <f t="shared" si="453"/>
        <v>0</v>
      </c>
      <c r="EN229" s="46" t="b">
        <f t="shared" si="454"/>
        <v>0</v>
      </c>
      <c r="EO229" s="46" t="b">
        <f t="shared" si="455"/>
        <v>0</v>
      </c>
      <c r="EP229" s="46" t="b">
        <f t="shared" si="456"/>
        <v>0</v>
      </c>
      <c r="EQ229" s="46" t="b">
        <f t="shared" si="457"/>
        <v>0</v>
      </c>
      <c r="ER229" s="46" t="b">
        <f>OR(AA229='Tablas '!$T$4,AA229='Tablas '!$T$7,AA229='Tablas '!$T$8,AA229='Tablas '!$T$11)</f>
        <v>0</v>
      </c>
      <c r="ES229" s="46" t="str">
        <f t="shared" si="458"/>
        <v/>
      </c>
      <c r="ET229" s="46" t="str">
        <f t="shared" si="459"/>
        <v/>
      </c>
      <c r="EU229" s="46" t="str">
        <f t="shared" si="460"/>
        <v/>
      </c>
      <c r="EV229" s="46" t="b">
        <f t="shared" si="461"/>
        <v>0</v>
      </c>
      <c r="EW229" s="46" t="b">
        <f t="shared" si="462"/>
        <v>0</v>
      </c>
      <c r="EX229" s="46" t="b">
        <f t="shared" si="463"/>
        <v>0</v>
      </c>
      <c r="EY229" s="46" t="b">
        <f t="shared" si="464"/>
        <v>0</v>
      </c>
      <c r="EZ229" s="46" t="b">
        <f t="shared" si="465"/>
        <v>0</v>
      </c>
      <c r="FA229" s="46" t="b">
        <f t="shared" si="466"/>
        <v>0</v>
      </c>
      <c r="FB229" s="46" t="b">
        <f t="shared" si="467"/>
        <v>0</v>
      </c>
      <c r="FC229" s="46" t="str">
        <f t="shared" si="468"/>
        <v/>
      </c>
      <c r="FD229" s="46" t="str">
        <f t="shared" si="469"/>
        <v/>
      </c>
      <c r="FE229" s="46" t="b">
        <f t="shared" si="470"/>
        <v>0</v>
      </c>
      <c r="FF229" s="46" t="str">
        <f t="shared" si="471"/>
        <v/>
      </c>
      <c r="FG229" s="46" t="str">
        <f t="shared" si="472"/>
        <v/>
      </c>
      <c r="FH229" s="46" t="b">
        <f t="shared" si="473"/>
        <v>0</v>
      </c>
      <c r="FI229" s="46" t="str">
        <f t="shared" si="474"/>
        <v/>
      </c>
      <c r="FJ229" s="46" t="str">
        <f t="shared" si="475"/>
        <v/>
      </c>
      <c r="FK229" s="46" t="b">
        <f t="shared" si="476"/>
        <v>0</v>
      </c>
      <c r="FL229" s="46" t="str">
        <f t="shared" si="477"/>
        <v/>
      </c>
      <c r="FM229" s="46" t="str">
        <f t="shared" si="478"/>
        <v/>
      </c>
      <c r="FN229" s="46" t="b">
        <f t="shared" si="479"/>
        <v>0</v>
      </c>
      <c r="FO229" s="46" t="str">
        <f t="shared" si="480"/>
        <v/>
      </c>
      <c r="FP229" s="46" t="str">
        <f t="shared" si="481"/>
        <v/>
      </c>
      <c r="FQ229" s="46" t="b">
        <f t="shared" si="482"/>
        <v>0</v>
      </c>
      <c r="FR229" s="46" t="str">
        <f t="shared" si="483"/>
        <v/>
      </c>
      <c r="FS229" s="46" t="str">
        <f t="shared" si="484"/>
        <v/>
      </c>
      <c r="FT229" s="46" t="b">
        <f t="shared" si="485"/>
        <v>0</v>
      </c>
      <c r="FU229" s="46" t="str">
        <f t="shared" si="486"/>
        <v/>
      </c>
      <c r="FV229" s="46" t="str">
        <f t="shared" si="487"/>
        <v/>
      </c>
      <c r="FW229" s="46" t="b">
        <f t="shared" si="488"/>
        <v>0</v>
      </c>
      <c r="FX229" s="46" t="str">
        <f t="shared" si="489"/>
        <v/>
      </c>
      <c r="FY229" s="46" t="str">
        <f t="shared" si="490"/>
        <v/>
      </c>
      <c r="FZ229" s="46" t="b">
        <f t="shared" si="491"/>
        <v>0</v>
      </c>
      <c r="GA229" s="46" t="str">
        <f t="shared" si="492"/>
        <v/>
      </c>
      <c r="GB229" s="46" t="str">
        <f t="shared" si="493"/>
        <v/>
      </c>
      <c r="GC229" s="46" t="b">
        <f t="shared" si="494"/>
        <v>0</v>
      </c>
      <c r="GD229" s="46" t="str">
        <f t="shared" si="495"/>
        <v/>
      </c>
      <c r="GE229" s="46" t="str">
        <f t="shared" si="496"/>
        <v/>
      </c>
      <c r="GF229" s="46" t="b">
        <f t="shared" si="497"/>
        <v>0</v>
      </c>
      <c r="GG229" s="46" t="b">
        <f t="shared" si="498"/>
        <v>0</v>
      </c>
      <c r="GH229" s="46" t="str">
        <f t="shared" si="499"/>
        <v/>
      </c>
      <c r="GI229" s="46" t="str">
        <f t="shared" si="500"/>
        <v/>
      </c>
      <c r="GJ229" s="46" t="str">
        <f t="shared" si="501"/>
        <v/>
      </c>
      <c r="GK229" s="46" t="b">
        <f t="shared" si="502"/>
        <v>0</v>
      </c>
      <c r="GL229" s="46" t="str">
        <f t="shared" si="503"/>
        <v/>
      </c>
      <c r="GM229" s="46" t="str">
        <f t="shared" si="504"/>
        <v/>
      </c>
      <c r="GN229" s="46" t="str">
        <f t="shared" si="505"/>
        <v/>
      </c>
      <c r="GO229" s="46" t="b">
        <f t="shared" si="506"/>
        <v>0</v>
      </c>
      <c r="GP229" s="46" t="str">
        <f t="shared" si="507"/>
        <v/>
      </c>
      <c r="GQ229" s="46" t="str">
        <f t="shared" si="508"/>
        <v/>
      </c>
      <c r="GR229" s="46" t="b">
        <f t="shared" si="509"/>
        <v>0</v>
      </c>
      <c r="GS229" s="46" t="str">
        <f t="shared" si="510"/>
        <v/>
      </c>
      <c r="GT229" s="46" t="str">
        <f t="shared" si="511"/>
        <v/>
      </c>
      <c r="GU229" s="46" t="b">
        <f t="shared" si="512"/>
        <v>0</v>
      </c>
      <c r="GV229" s="46" t="b">
        <f t="shared" si="513"/>
        <v>0</v>
      </c>
      <c r="GW229" s="46" t="b">
        <f t="shared" si="514"/>
        <v>0</v>
      </c>
      <c r="GX229" s="46" t="b">
        <f t="shared" si="515"/>
        <v>0</v>
      </c>
      <c r="GY229" s="46" t="b">
        <f t="shared" si="516"/>
        <v>0</v>
      </c>
      <c r="GZ229" s="46" t="b">
        <f t="shared" si="517"/>
        <v>0</v>
      </c>
      <c r="HA229" s="46" t="b">
        <f t="shared" si="518"/>
        <v>0</v>
      </c>
      <c r="HB229" s="46" t="b">
        <f t="shared" si="519"/>
        <v>0</v>
      </c>
      <c r="HC229" s="46" t="b">
        <f t="shared" si="520"/>
        <v>0</v>
      </c>
      <c r="HD229" s="46" t="b">
        <f t="shared" si="521"/>
        <v>0</v>
      </c>
      <c r="HE229" s="46" t="b">
        <f t="shared" si="522"/>
        <v>0</v>
      </c>
      <c r="HF229" s="46" t="b">
        <f t="shared" si="523"/>
        <v>0</v>
      </c>
      <c r="HG229" s="46" t="b">
        <f t="shared" si="524"/>
        <v>0</v>
      </c>
      <c r="HH229" s="46" t="b">
        <f t="shared" si="525"/>
        <v>0</v>
      </c>
      <c r="HI229" s="46" t="b">
        <f t="shared" si="526"/>
        <v>0</v>
      </c>
      <c r="HJ229" s="46" t="b">
        <f t="shared" si="527"/>
        <v>0</v>
      </c>
      <c r="HK229" s="46" t="b">
        <f t="shared" si="528"/>
        <v>0</v>
      </c>
      <c r="HL229" s="46" t="b">
        <f t="shared" si="529"/>
        <v>0</v>
      </c>
      <c r="HM229" s="46" t="b">
        <f t="shared" si="530"/>
        <v>0</v>
      </c>
      <c r="HN229" s="46" t="b">
        <f t="shared" si="531"/>
        <v>0</v>
      </c>
      <c r="HO229" s="46" t="b">
        <f t="shared" si="532"/>
        <v>0</v>
      </c>
      <c r="HP229" s="46" t="b">
        <f t="shared" si="533"/>
        <v>0</v>
      </c>
      <c r="HQ229" s="46" t="str">
        <f t="shared" si="534"/>
        <v/>
      </c>
      <c r="HR229" s="46" t="str">
        <f t="shared" si="535"/>
        <v/>
      </c>
      <c r="HS229" s="46" t="str">
        <f t="shared" si="536"/>
        <v/>
      </c>
      <c r="HT229" s="46" t="b">
        <f t="shared" si="537"/>
        <v>0</v>
      </c>
      <c r="HU229" s="46" t="b">
        <f t="shared" si="538"/>
        <v>0</v>
      </c>
      <c r="HV229" s="46" t="b">
        <f t="shared" si="539"/>
        <v>0</v>
      </c>
      <c r="HW229" s="46" t="b">
        <f t="shared" si="540"/>
        <v>0</v>
      </c>
      <c r="HX229" s="46" t="b">
        <f t="shared" si="541"/>
        <v>0</v>
      </c>
      <c r="HY229" s="46" t="b">
        <f t="shared" si="542"/>
        <v>0</v>
      </c>
      <c r="HZ229" s="46" t="b">
        <f t="shared" si="543"/>
        <v>0</v>
      </c>
      <c r="IA229" s="46" t="str">
        <f t="shared" si="544"/>
        <v/>
      </c>
      <c r="IB229" s="46" t="str">
        <f t="shared" si="545"/>
        <v/>
      </c>
      <c r="IC229" s="46" t="str">
        <f t="shared" si="546"/>
        <v/>
      </c>
      <c r="ID229" s="46" t="str">
        <f t="shared" si="547"/>
        <v/>
      </c>
      <c r="IE229" s="46" t="b">
        <f t="shared" si="548"/>
        <v>0</v>
      </c>
      <c r="IF229" s="46" t="str">
        <f t="shared" si="549"/>
        <v/>
      </c>
      <c r="IG229" s="46" t="str">
        <f t="shared" si="550"/>
        <v/>
      </c>
      <c r="IH229" s="46" t="b">
        <f t="shared" si="551"/>
        <v>0</v>
      </c>
      <c r="II229" s="46" t="b">
        <f t="shared" si="552"/>
        <v>0</v>
      </c>
      <c r="IJ229" s="46" t="b">
        <f t="shared" si="553"/>
        <v>0</v>
      </c>
      <c r="IK229" s="46" t="str">
        <f t="shared" si="554"/>
        <v/>
      </c>
      <c r="IL229" s="46" t="str">
        <f t="shared" si="555"/>
        <v/>
      </c>
      <c r="IM229" s="46" t="b">
        <f t="shared" si="556"/>
        <v>0</v>
      </c>
      <c r="IN229" s="46" t="b">
        <f t="shared" si="557"/>
        <v>0</v>
      </c>
      <c r="IO229" s="46" t="b">
        <f t="shared" si="558"/>
        <v>0</v>
      </c>
      <c r="IP229" s="46" t="b">
        <f t="shared" si="559"/>
        <v>0</v>
      </c>
      <c r="IQ229" s="46" t="b">
        <f t="shared" si="560"/>
        <v>0</v>
      </c>
      <c r="IR229" s="46" t="b">
        <f t="shared" si="561"/>
        <v>0</v>
      </c>
      <c r="IS229" s="46" t="b">
        <f t="shared" si="562"/>
        <v>0</v>
      </c>
      <c r="IT229" s="46" t="b">
        <f t="shared" si="563"/>
        <v>0</v>
      </c>
      <c r="IU229" s="46" t="b">
        <f t="shared" si="564"/>
        <v>0</v>
      </c>
      <c r="IV229" s="46" t="b">
        <f t="shared" si="565"/>
        <v>0</v>
      </c>
      <c r="IW229" s="46" t="b">
        <f t="shared" si="566"/>
        <v>0</v>
      </c>
      <c r="IX229" s="46" t="b">
        <f t="shared" si="567"/>
        <v>0</v>
      </c>
      <c r="IY229" s="46" t="b">
        <f t="shared" si="568"/>
        <v>0</v>
      </c>
    </row>
    <row r="230" spans="2:259" x14ac:dyDescent="0.3">
      <c r="B230" s="48">
        <v>218</v>
      </c>
      <c r="C230" s="61" t="str">
        <f t="shared" si="434"/>
        <v/>
      </c>
      <c r="D230" s="53"/>
      <c r="E230" s="52"/>
      <c r="F230" s="112"/>
      <c r="G230" s="52"/>
      <c r="H230" s="53"/>
      <c r="I230" s="52"/>
      <c r="J230" s="52"/>
      <c r="K230" s="53"/>
      <c r="L230" s="55"/>
      <c r="M230" s="108"/>
      <c r="N230" s="56"/>
      <c r="O230" s="52"/>
      <c r="P230" s="52"/>
      <c r="Q230" s="52"/>
      <c r="R230" s="52"/>
      <c r="S230" s="52"/>
      <c r="T230" s="53"/>
      <c r="U230" s="52"/>
      <c r="V230" s="52"/>
      <c r="W230" s="55"/>
      <c r="X230" s="55"/>
      <c r="Y230" s="52"/>
      <c r="Z230" s="55"/>
      <c r="AA230" s="52"/>
      <c r="AB230" s="53"/>
      <c r="AC230" s="53"/>
      <c r="AD230" s="53"/>
      <c r="AE230" s="57"/>
      <c r="AF230" s="113"/>
      <c r="AG230" s="57"/>
      <c r="AH230" s="58"/>
      <c r="AI230" s="58"/>
      <c r="AJ230" s="58"/>
      <c r="AK230" s="114"/>
      <c r="AL230" s="58"/>
      <c r="AM230" s="114"/>
      <c r="AN230" s="58"/>
      <c r="AO230" s="114"/>
      <c r="AP230" s="58"/>
      <c r="AQ230" s="114"/>
      <c r="AR230" s="58"/>
      <c r="AS230" s="114"/>
      <c r="AT230" s="58"/>
      <c r="AU230" s="114"/>
      <c r="AV230" s="58"/>
      <c r="AW230" s="114"/>
      <c r="AX230" s="58"/>
      <c r="AY230" s="114"/>
      <c r="AZ230" s="58"/>
      <c r="BA230" s="114"/>
      <c r="BB230" s="58"/>
      <c r="BC230" s="114"/>
      <c r="BD230" s="58"/>
      <c r="BE230" s="58"/>
      <c r="BF230" s="58"/>
      <c r="BG230" s="59"/>
      <c r="BH230" s="58"/>
      <c r="BI230" s="114"/>
      <c r="BJ230" s="53"/>
      <c r="BK230" s="58"/>
      <c r="BL230" s="114"/>
      <c r="BM230" s="58"/>
      <c r="BN230" s="114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3"/>
      <c r="CL230" s="58"/>
      <c r="CM230" s="58"/>
      <c r="CN230" s="60"/>
      <c r="CO230" s="57"/>
      <c r="CP230" s="58"/>
      <c r="CQ230" s="60"/>
      <c r="CR230" s="57"/>
      <c r="CS230" s="58"/>
      <c r="CT230" s="59"/>
      <c r="CU230" s="58"/>
      <c r="CV230" s="59"/>
      <c r="CW230" s="58"/>
      <c r="CX230" s="59"/>
      <c r="CY230" s="58"/>
      <c r="CZ230" s="58"/>
      <c r="DA230" s="58"/>
      <c r="DB230" s="53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7"/>
      <c r="DO230" s="57"/>
      <c r="DP230" s="57"/>
      <c r="DQ230" s="76" t="str">
        <f t="shared" si="435"/>
        <v/>
      </c>
      <c r="DR230" s="53"/>
      <c r="DS230" s="46" t="b">
        <f t="shared" si="436"/>
        <v>0</v>
      </c>
      <c r="DT230" s="46" t="str">
        <f t="shared" si="437"/>
        <v/>
      </c>
      <c r="DU230" s="46" t="b">
        <f t="shared" si="438"/>
        <v>0</v>
      </c>
      <c r="DV230" s="46" t="b">
        <f t="shared" si="439"/>
        <v>0</v>
      </c>
      <c r="DW230" s="46" t="b">
        <f t="shared" si="440"/>
        <v>0</v>
      </c>
      <c r="DY230" s="46" t="b">
        <f t="shared" si="441"/>
        <v>0</v>
      </c>
      <c r="DZ230" s="46" t="b">
        <f t="shared" si="442"/>
        <v>0</v>
      </c>
      <c r="EB230" s="46" t="b">
        <f t="shared" si="443"/>
        <v>0</v>
      </c>
      <c r="EC230" s="46" t="b">
        <f t="shared" si="444"/>
        <v>0</v>
      </c>
      <c r="ED230" s="46" t="b">
        <f t="shared" si="445"/>
        <v>0</v>
      </c>
      <c r="EE230" s="46" t="b">
        <f t="shared" si="446"/>
        <v>0</v>
      </c>
      <c r="EF230" s="46" t="b">
        <f t="shared" si="447"/>
        <v>0</v>
      </c>
      <c r="EG230" s="46" t="b">
        <f t="shared" si="448"/>
        <v>0</v>
      </c>
      <c r="EH230" s="46" t="b">
        <f t="shared" si="449"/>
        <v>0</v>
      </c>
      <c r="EI230" s="46" t="b">
        <f t="shared" si="450"/>
        <v>0</v>
      </c>
      <c r="EK230" s="46" t="b">
        <f t="shared" si="451"/>
        <v>0</v>
      </c>
      <c r="EL230" s="46" t="b">
        <f t="shared" si="452"/>
        <v>0</v>
      </c>
      <c r="EM230" s="46" t="b">
        <f t="shared" si="453"/>
        <v>0</v>
      </c>
      <c r="EN230" s="46" t="b">
        <f t="shared" si="454"/>
        <v>0</v>
      </c>
      <c r="EO230" s="46" t="b">
        <f t="shared" si="455"/>
        <v>0</v>
      </c>
      <c r="EP230" s="46" t="b">
        <f t="shared" si="456"/>
        <v>0</v>
      </c>
      <c r="EQ230" s="46" t="b">
        <f t="shared" si="457"/>
        <v>0</v>
      </c>
      <c r="ER230" s="46" t="b">
        <f>OR(AA230='Tablas '!$T$4,AA230='Tablas '!$T$7,AA230='Tablas '!$T$8,AA230='Tablas '!$T$11)</f>
        <v>0</v>
      </c>
      <c r="ES230" s="46" t="str">
        <f t="shared" si="458"/>
        <v/>
      </c>
      <c r="ET230" s="46" t="str">
        <f t="shared" si="459"/>
        <v/>
      </c>
      <c r="EU230" s="46" t="str">
        <f t="shared" si="460"/>
        <v/>
      </c>
      <c r="EV230" s="46" t="b">
        <f t="shared" si="461"/>
        <v>0</v>
      </c>
      <c r="EW230" s="46" t="b">
        <f t="shared" si="462"/>
        <v>0</v>
      </c>
      <c r="EX230" s="46" t="b">
        <f t="shared" si="463"/>
        <v>0</v>
      </c>
      <c r="EY230" s="46" t="b">
        <f t="shared" si="464"/>
        <v>0</v>
      </c>
      <c r="EZ230" s="46" t="b">
        <f t="shared" si="465"/>
        <v>0</v>
      </c>
      <c r="FA230" s="46" t="b">
        <f t="shared" si="466"/>
        <v>0</v>
      </c>
      <c r="FB230" s="46" t="b">
        <f t="shared" si="467"/>
        <v>0</v>
      </c>
      <c r="FC230" s="46" t="str">
        <f t="shared" si="468"/>
        <v/>
      </c>
      <c r="FD230" s="46" t="str">
        <f t="shared" si="469"/>
        <v/>
      </c>
      <c r="FE230" s="46" t="b">
        <f t="shared" si="470"/>
        <v>0</v>
      </c>
      <c r="FF230" s="46" t="str">
        <f t="shared" si="471"/>
        <v/>
      </c>
      <c r="FG230" s="46" t="str">
        <f t="shared" si="472"/>
        <v/>
      </c>
      <c r="FH230" s="46" t="b">
        <f t="shared" si="473"/>
        <v>0</v>
      </c>
      <c r="FI230" s="46" t="str">
        <f t="shared" si="474"/>
        <v/>
      </c>
      <c r="FJ230" s="46" t="str">
        <f t="shared" si="475"/>
        <v/>
      </c>
      <c r="FK230" s="46" t="b">
        <f t="shared" si="476"/>
        <v>0</v>
      </c>
      <c r="FL230" s="46" t="str">
        <f t="shared" si="477"/>
        <v/>
      </c>
      <c r="FM230" s="46" t="str">
        <f t="shared" si="478"/>
        <v/>
      </c>
      <c r="FN230" s="46" t="b">
        <f t="shared" si="479"/>
        <v>0</v>
      </c>
      <c r="FO230" s="46" t="str">
        <f t="shared" si="480"/>
        <v/>
      </c>
      <c r="FP230" s="46" t="str">
        <f t="shared" si="481"/>
        <v/>
      </c>
      <c r="FQ230" s="46" t="b">
        <f t="shared" si="482"/>
        <v>0</v>
      </c>
      <c r="FR230" s="46" t="str">
        <f t="shared" si="483"/>
        <v/>
      </c>
      <c r="FS230" s="46" t="str">
        <f t="shared" si="484"/>
        <v/>
      </c>
      <c r="FT230" s="46" t="b">
        <f t="shared" si="485"/>
        <v>0</v>
      </c>
      <c r="FU230" s="46" t="str">
        <f t="shared" si="486"/>
        <v/>
      </c>
      <c r="FV230" s="46" t="str">
        <f t="shared" si="487"/>
        <v/>
      </c>
      <c r="FW230" s="46" t="b">
        <f t="shared" si="488"/>
        <v>0</v>
      </c>
      <c r="FX230" s="46" t="str">
        <f t="shared" si="489"/>
        <v/>
      </c>
      <c r="FY230" s="46" t="str">
        <f t="shared" si="490"/>
        <v/>
      </c>
      <c r="FZ230" s="46" t="b">
        <f t="shared" si="491"/>
        <v>0</v>
      </c>
      <c r="GA230" s="46" t="str">
        <f t="shared" si="492"/>
        <v/>
      </c>
      <c r="GB230" s="46" t="str">
        <f t="shared" si="493"/>
        <v/>
      </c>
      <c r="GC230" s="46" t="b">
        <f t="shared" si="494"/>
        <v>0</v>
      </c>
      <c r="GD230" s="46" t="str">
        <f t="shared" si="495"/>
        <v/>
      </c>
      <c r="GE230" s="46" t="str">
        <f t="shared" si="496"/>
        <v/>
      </c>
      <c r="GF230" s="46" t="b">
        <f t="shared" si="497"/>
        <v>0</v>
      </c>
      <c r="GG230" s="46" t="b">
        <f t="shared" si="498"/>
        <v>0</v>
      </c>
      <c r="GH230" s="46" t="str">
        <f t="shared" si="499"/>
        <v/>
      </c>
      <c r="GI230" s="46" t="str">
        <f t="shared" si="500"/>
        <v/>
      </c>
      <c r="GJ230" s="46" t="str">
        <f t="shared" si="501"/>
        <v/>
      </c>
      <c r="GK230" s="46" t="b">
        <f t="shared" si="502"/>
        <v>0</v>
      </c>
      <c r="GL230" s="46" t="str">
        <f t="shared" si="503"/>
        <v/>
      </c>
      <c r="GM230" s="46" t="str">
        <f t="shared" si="504"/>
        <v/>
      </c>
      <c r="GN230" s="46" t="str">
        <f t="shared" si="505"/>
        <v/>
      </c>
      <c r="GO230" s="46" t="b">
        <f t="shared" si="506"/>
        <v>0</v>
      </c>
      <c r="GP230" s="46" t="str">
        <f t="shared" si="507"/>
        <v/>
      </c>
      <c r="GQ230" s="46" t="str">
        <f t="shared" si="508"/>
        <v/>
      </c>
      <c r="GR230" s="46" t="b">
        <f t="shared" si="509"/>
        <v>0</v>
      </c>
      <c r="GS230" s="46" t="str">
        <f t="shared" si="510"/>
        <v/>
      </c>
      <c r="GT230" s="46" t="str">
        <f t="shared" si="511"/>
        <v/>
      </c>
      <c r="GU230" s="46" t="b">
        <f t="shared" si="512"/>
        <v>0</v>
      </c>
      <c r="GV230" s="46" t="b">
        <f t="shared" si="513"/>
        <v>0</v>
      </c>
      <c r="GW230" s="46" t="b">
        <f t="shared" si="514"/>
        <v>0</v>
      </c>
      <c r="GX230" s="46" t="b">
        <f t="shared" si="515"/>
        <v>0</v>
      </c>
      <c r="GY230" s="46" t="b">
        <f t="shared" si="516"/>
        <v>0</v>
      </c>
      <c r="GZ230" s="46" t="b">
        <f t="shared" si="517"/>
        <v>0</v>
      </c>
      <c r="HA230" s="46" t="b">
        <f t="shared" si="518"/>
        <v>0</v>
      </c>
      <c r="HB230" s="46" t="b">
        <f t="shared" si="519"/>
        <v>0</v>
      </c>
      <c r="HC230" s="46" t="b">
        <f t="shared" si="520"/>
        <v>0</v>
      </c>
      <c r="HD230" s="46" t="b">
        <f t="shared" si="521"/>
        <v>0</v>
      </c>
      <c r="HE230" s="46" t="b">
        <f t="shared" si="522"/>
        <v>0</v>
      </c>
      <c r="HF230" s="46" t="b">
        <f t="shared" si="523"/>
        <v>0</v>
      </c>
      <c r="HG230" s="46" t="b">
        <f t="shared" si="524"/>
        <v>0</v>
      </c>
      <c r="HH230" s="46" t="b">
        <f t="shared" si="525"/>
        <v>0</v>
      </c>
      <c r="HI230" s="46" t="b">
        <f t="shared" si="526"/>
        <v>0</v>
      </c>
      <c r="HJ230" s="46" t="b">
        <f t="shared" si="527"/>
        <v>0</v>
      </c>
      <c r="HK230" s="46" t="b">
        <f t="shared" si="528"/>
        <v>0</v>
      </c>
      <c r="HL230" s="46" t="b">
        <f t="shared" si="529"/>
        <v>0</v>
      </c>
      <c r="HM230" s="46" t="b">
        <f t="shared" si="530"/>
        <v>0</v>
      </c>
      <c r="HN230" s="46" t="b">
        <f t="shared" si="531"/>
        <v>0</v>
      </c>
      <c r="HO230" s="46" t="b">
        <f t="shared" si="532"/>
        <v>0</v>
      </c>
      <c r="HP230" s="46" t="b">
        <f t="shared" si="533"/>
        <v>0</v>
      </c>
      <c r="HQ230" s="46" t="str">
        <f t="shared" si="534"/>
        <v/>
      </c>
      <c r="HR230" s="46" t="str">
        <f t="shared" si="535"/>
        <v/>
      </c>
      <c r="HS230" s="46" t="str">
        <f t="shared" si="536"/>
        <v/>
      </c>
      <c r="HT230" s="46" t="b">
        <f t="shared" si="537"/>
        <v>0</v>
      </c>
      <c r="HU230" s="46" t="b">
        <f t="shared" si="538"/>
        <v>0</v>
      </c>
      <c r="HV230" s="46" t="b">
        <f t="shared" si="539"/>
        <v>0</v>
      </c>
      <c r="HW230" s="46" t="b">
        <f t="shared" si="540"/>
        <v>0</v>
      </c>
      <c r="HX230" s="46" t="b">
        <f t="shared" si="541"/>
        <v>0</v>
      </c>
      <c r="HY230" s="46" t="b">
        <f t="shared" si="542"/>
        <v>0</v>
      </c>
      <c r="HZ230" s="46" t="b">
        <f t="shared" si="543"/>
        <v>0</v>
      </c>
      <c r="IA230" s="46" t="str">
        <f t="shared" si="544"/>
        <v/>
      </c>
      <c r="IB230" s="46" t="str">
        <f t="shared" si="545"/>
        <v/>
      </c>
      <c r="IC230" s="46" t="str">
        <f t="shared" si="546"/>
        <v/>
      </c>
      <c r="ID230" s="46" t="str">
        <f t="shared" si="547"/>
        <v/>
      </c>
      <c r="IE230" s="46" t="b">
        <f t="shared" si="548"/>
        <v>0</v>
      </c>
      <c r="IF230" s="46" t="str">
        <f t="shared" si="549"/>
        <v/>
      </c>
      <c r="IG230" s="46" t="str">
        <f t="shared" si="550"/>
        <v/>
      </c>
      <c r="IH230" s="46" t="b">
        <f t="shared" si="551"/>
        <v>0</v>
      </c>
      <c r="II230" s="46" t="b">
        <f t="shared" si="552"/>
        <v>0</v>
      </c>
      <c r="IJ230" s="46" t="b">
        <f t="shared" si="553"/>
        <v>0</v>
      </c>
      <c r="IK230" s="46" t="str">
        <f t="shared" si="554"/>
        <v/>
      </c>
      <c r="IL230" s="46" t="str">
        <f t="shared" si="555"/>
        <v/>
      </c>
      <c r="IM230" s="46" t="b">
        <f t="shared" si="556"/>
        <v>0</v>
      </c>
      <c r="IN230" s="46" t="b">
        <f t="shared" si="557"/>
        <v>0</v>
      </c>
      <c r="IO230" s="46" t="b">
        <f t="shared" si="558"/>
        <v>0</v>
      </c>
      <c r="IP230" s="46" t="b">
        <f t="shared" si="559"/>
        <v>0</v>
      </c>
      <c r="IQ230" s="46" t="b">
        <f t="shared" si="560"/>
        <v>0</v>
      </c>
      <c r="IR230" s="46" t="b">
        <f t="shared" si="561"/>
        <v>0</v>
      </c>
      <c r="IS230" s="46" t="b">
        <f t="shared" si="562"/>
        <v>0</v>
      </c>
      <c r="IT230" s="46" t="b">
        <f t="shared" si="563"/>
        <v>0</v>
      </c>
      <c r="IU230" s="46" t="b">
        <f t="shared" si="564"/>
        <v>0</v>
      </c>
      <c r="IV230" s="46" t="b">
        <f t="shared" si="565"/>
        <v>0</v>
      </c>
      <c r="IW230" s="46" t="b">
        <f t="shared" si="566"/>
        <v>0</v>
      </c>
      <c r="IX230" s="46" t="b">
        <f t="shared" si="567"/>
        <v>0</v>
      </c>
      <c r="IY230" s="46" t="b">
        <f t="shared" si="568"/>
        <v>0</v>
      </c>
    </row>
    <row r="231" spans="2:259" x14ac:dyDescent="0.3">
      <c r="B231" s="48">
        <v>219</v>
      </c>
      <c r="C231" s="61" t="str">
        <f t="shared" si="434"/>
        <v/>
      </c>
      <c r="D231" s="53"/>
      <c r="E231" s="52"/>
      <c r="F231" s="112"/>
      <c r="G231" s="52"/>
      <c r="H231" s="53"/>
      <c r="I231" s="52"/>
      <c r="J231" s="52"/>
      <c r="K231" s="53"/>
      <c r="L231" s="55"/>
      <c r="M231" s="108"/>
      <c r="N231" s="56"/>
      <c r="O231" s="52"/>
      <c r="P231" s="52"/>
      <c r="Q231" s="52"/>
      <c r="R231" s="52"/>
      <c r="S231" s="52"/>
      <c r="T231" s="53"/>
      <c r="U231" s="52"/>
      <c r="V231" s="52"/>
      <c r="W231" s="55"/>
      <c r="X231" s="55"/>
      <c r="Y231" s="52"/>
      <c r="Z231" s="55"/>
      <c r="AA231" s="52"/>
      <c r="AB231" s="53"/>
      <c r="AC231" s="53"/>
      <c r="AD231" s="53"/>
      <c r="AE231" s="57"/>
      <c r="AF231" s="113"/>
      <c r="AG231" s="57"/>
      <c r="AH231" s="58"/>
      <c r="AI231" s="58"/>
      <c r="AJ231" s="58"/>
      <c r="AK231" s="114"/>
      <c r="AL231" s="58"/>
      <c r="AM231" s="114"/>
      <c r="AN231" s="58"/>
      <c r="AO231" s="114"/>
      <c r="AP231" s="58"/>
      <c r="AQ231" s="114"/>
      <c r="AR231" s="58"/>
      <c r="AS231" s="114"/>
      <c r="AT231" s="58"/>
      <c r="AU231" s="114"/>
      <c r="AV231" s="58"/>
      <c r="AW231" s="114"/>
      <c r="AX231" s="58"/>
      <c r="AY231" s="114"/>
      <c r="AZ231" s="58"/>
      <c r="BA231" s="114"/>
      <c r="BB231" s="58"/>
      <c r="BC231" s="114"/>
      <c r="BD231" s="58"/>
      <c r="BE231" s="58"/>
      <c r="BF231" s="58"/>
      <c r="BG231" s="59"/>
      <c r="BH231" s="58"/>
      <c r="BI231" s="114"/>
      <c r="BJ231" s="53"/>
      <c r="BK231" s="58"/>
      <c r="BL231" s="114"/>
      <c r="BM231" s="58"/>
      <c r="BN231" s="114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3"/>
      <c r="CL231" s="58"/>
      <c r="CM231" s="58"/>
      <c r="CN231" s="60"/>
      <c r="CO231" s="57"/>
      <c r="CP231" s="58"/>
      <c r="CQ231" s="60"/>
      <c r="CR231" s="57"/>
      <c r="CS231" s="58"/>
      <c r="CT231" s="59"/>
      <c r="CU231" s="58"/>
      <c r="CV231" s="59"/>
      <c r="CW231" s="58"/>
      <c r="CX231" s="59"/>
      <c r="CY231" s="58"/>
      <c r="CZ231" s="58"/>
      <c r="DA231" s="58"/>
      <c r="DB231" s="53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7"/>
      <c r="DO231" s="57"/>
      <c r="DP231" s="57"/>
      <c r="DQ231" s="76" t="str">
        <f t="shared" si="435"/>
        <v/>
      </c>
      <c r="DR231" s="53"/>
      <c r="DS231" s="46" t="b">
        <f t="shared" si="436"/>
        <v>0</v>
      </c>
      <c r="DT231" s="46" t="str">
        <f t="shared" si="437"/>
        <v/>
      </c>
      <c r="DU231" s="46" t="b">
        <f t="shared" si="438"/>
        <v>0</v>
      </c>
      <c r="DV231" s="46" t="b">
        <f t="shared" si="439"/>
        <v>0</v>
      </c>
      <c r="DW231" s="46" t="b">
        <f t="shared" si="440"/>
        <v>0</v>
      </c>
      <c r="DY231" s="46" t="b">
        <f t="shared" si="441"/>
        <v>0</v>
      </c>
      <c r="DZ231" s="46" t="b">
        <f t="shared" si="442"/>
        <v>0</v>
      </c>
      <c r="EB231" s="46" t="b">
        <f t="shared" si="443"/>
        <v>0</v>
      </c>
      <c r="EC231" s="46" t="b">
        <f t="shared" si="444"/>
        <v>0</v>
      </c>
      <c r="ED231" s="46" t="b">
        <f t="shared" si="445"/>
        <v>0</v>
      </c>
      <c r="EE231" s="46" t="b">
        <f t="shared" si="446"/>
        <v>0</v>
      </c>
      <c r="EF231" s="46" t="b">
        <f t="shared" si="447"/>
        <v>0</v>
      </c>
      <c r="EG231" s="46" t="b">
        <f t="shared" si="448"/>
        <v>0</v>
      </c>
      <c r="EH231" s="46" t="b">
        <f t="shared" si="449"/>
        <v>0</v>
      </c>
      <c r="EI231" s="46" t="b">
        <f t="shared" si="450"/>
        <v>0</v>
      </c>
      <c r="EK231" s="46" t="b">
        <f t="shared" si="451"/>
        <v>0</v>
      </c>
      <c r="EL231" s="46" t="b">
        <f t="shared" si="452"/>
        <v>0</v>
      </c>
      <c r="EM231" s="46" t="b">
        <f t="shared" si="453"/>
        <v>0</v>
      </c>
      <c r="EN231" s="46" t="b">
        <f t="shared" si="454"/>
        <v>0</v>
      </c>
      <c r="EO231" s="46" t="b">
        <f t="shared" si="455"/>
        <v>0</v>
      </c>
      <c r="EP231" s="46" t="b">
        <f t="shared" si="456"/>
        <v>0</v>
      </c>
      <c r="EQ231" s="46" t="b">
        <f t="shared" si="457"/>
        <v>0</v>
      </c>
      <c r="ER231" s="46" t="b">
        <f>OR(AA231='Tablas '!$T$4,AA231='Tablas '!$T$7,AA231='Tablas '!$T$8,AA231='Tablas '!$T$11)</f>
        <v>0</v>
      </c>
      <c r="ES231" s="46" t="str">
        <f t="shared" si="458"/>
        <v/>
      </c>
      <c r="ET231" s="46" t="str">
        <f t="shared" si="459"/>
        <v/>
      </c>
      <c r="EU231" s="46" t="str">
        <f t="shared" si="460"/>
        <v/>
      </c>
      <c r="EV231" s="46" t="b">
        <f t="shared" si="461"/>
        <v>0</v>
      </c>
      <c r="EW231" s="46" t="b">
        <f t="shared" si="462"/>
        <v>0</v>
      </c>
      <c r="EX231" s="46" t="b">
        <f t="shared" si="463"/>
        <v>0</v>
      </c>
      <c r="EY231" s="46" t="b">
        <f t="shared" si="464"/>
        <v>0</v>
      </c>
      <c r="EZ231" s="46" t="b">
        <f t="shared" si="465"/>
        <v>0</v>
      </c>
      <c r="FA231" s="46" t="b">
        <f t="shared" si="466"/>
        <v>0</v>
      </c>
      <c r="FB231" s="46" t="b">
        <f t="shared" si="467"/>
        <v>0</v>
      </c>
      <c r="FC231" s="46" t="str">
        <f t="shared" si="468"/>
        <v/>
      </c>
      <c r="FD231" s="46" t="str">
        <f t="shared" si="469"/>
        <v/>
      </c>
      <c r="FE231" s="46" t="b">
        <f t="shared" si="470"/>
        <v>0</v>
      </c>
      <c r="FF231" s="46" t="str">
        <f t="shared" si="471"/>
        <v/>
      </c>
      <c r="FG231" s="46" t="str">
        <f t="shared" si="472"/>
        <v/>
      </c>
      <c r="FH231" s="46" t="b">
        <f t="shared" si="473"/>
        <v>0</v>
      </c>
      <c r="FI231" s="46" t="str">
        <f t="shared" si="474"/>
        <v/>
      </c>
      <c r="FJ231" s="46" t="str">
        <f t="shared" si="475"/>
        <v/>
      </c>
      <c r="FK231" s="46" t="b">
        <f t="shared" si="476"/>
        <v>0</v>
      </c>
      <c r="FL231" s="46" t="str">
        <f t="shared" si="477"/>
        <v/>
      </c>
      <c r="FM231" s="46" t="str">
        <f t="shared" si="478"/>
        <v/>
      </c>
      <c r="FN231" s="46" t="b">
        <f t="shared" si="479"/>
        <v>0</v>
      </c>
      <c r="FO231" s="46" t="str">
        <f t="shared" si="480"/>
        <v/>
      </c>
      <c r="FP231" s="46" t="str">
        <f t="shared" si="481"/>
        <v/>
      </c>
      <c r="FQ231" s="46" t="b">
        <f t="shared" si="482"/>
        <v>0</v>
      </c>
      <c r="FR231" s="46" t="str">
        <f t="shared" si="483"/>
        <v/>
      </c>
      <c r="FS231" s="46" t="str">
        <f t="shared" si="484"/>
        <v/>
      </c>
      <c r="FT231" s="46" t="b">
        <f t="shared" si="485"/>
        <v>0</v>
      </c>
      <c r="FU231" s="46" t="str">
        <f t="shared" si="486"/>
        <v/>
      </c>
      <c r="FV231" s="46" t="str">
        <f t="shared" si="487"/>
        <v/>
      </c>
      <c r="FW231" s="46" t="b">
        <f t="shared" si="488"/>
        <v>0</v>
      </c>
      <c r="FX231" s="46" t="str">
        <f t="shared" si="489"/>
        <v/>
      </c>
      <c r="FY231" s="46" t="str">
        <f t="shared" si="490"/>
        <v/>
      </c>
      <c r="FZ231" s="46" t="b">
        <f t="shared" si="491"/>
        <v>0</v>
      </c>
      <c r="GA231" s="46" t="str">
        <f t="shared" si="492"/>
        <v/>
      </c>
      <c r="GB231" s="46" t="str">
        <f t="shared" si="493"/>
        <v/>
      </c>
      <c r="GC231" s="46" t="b">
        <f t="shared" si="494"/>
        <v>0</v>
      </c>
      <c r="GD231" s="46" t="str">
        <f t="shared" si="495"/>
        <v/>
      </c>
      <c r="GE231" s="46" t="str">
        <f t="shared" si="496"/>
        <v/>
      </c>
      <c r="GF231" s="46" t="b">
        <f t="shared" si="497"/>
        <v>0</v>
      </c>
      <c r="GG231" s="46" t="b">
        <f t="shared" si="498"/>
        <v>0</v>
      </c>
      <c r="GH231" s="46" t="str">
        <f t="shared" si="499"/>
        <v/>
      </c>
      <c r="GI231" s="46" t="str">
        <f t="shared" si="500"/>
        <v/>
      </c>
      <c r="GJ231" s="46" t="str">
        <f t="shared" si="501"/>
        <v/>
      </c>
      <c r="GK231" s="46" t="b">
        <f t="shared" si="502"/>
        <v>0</v>
      </c>
      <c r="GL231" s="46" t="str">
        <f t="shared" si="503"/>
        <v/>
      </c>
      <c r="GM231" s="46" t="str">
        <f t="shared" si="504"/>
        <v/>
      </c>
      <c r="GN231" s="46" t="str">
        <f t="shared" si="505"/>
        <v/>
      </c>
      <c r="GO231" s="46" t="b">
        <f t="shared" si="506"/>
        <v>0</v>
      </c>
      <c r="GP231" s="46" t="str">
        <f t="shared" si="507"/>
        <v/>
      </c>
      <c r="GQ231" s="46" t="str">
        <f t="shared" si="508"/>
        <v/>
      </c>
      <c r="GR231" s="46" t="b">
        <f t="shared" si="509"/>
        <v>0</v>
      </c>
      <c r="GS231" s="46" t="str">
        <f t="shared" si="510"/>
        <v/>
      </c>
      <c r="GT231" s="46" t="str">
        <f t="shared" si="511"/>
        <v/>
      </c>
      <c r="GU231" s="46" t="b">
        <f t="shared" si="512"/>
        <v>0</v>
      </c>
      <c r="GV231" s="46" t="b">
        <f t="shared" si="513"/>
        <v>0</v>
      </c>
      <c r="GW231" s="46" t="b">
        <f t="shared" si="514"/>
        <v>0</v>
      </c>
      <c r="GX231" s="46" t="b">
        <f t="shared" si="515"/>
        <v>0</v>
      </c>
      <c r="GY231" s="46" t="b">
        <f t="shared" si="516"/>
        <v>0</v>
      </c>
      <c r="GZ231" s="46" t="b">
        <f t="shared" si="517"/>
        <v>0</v>
      </c>
      <c r="HA231" s="46" t="b">
        <f t="shared" si="518"/>
        <v>0</v>
      </c>
      <c r="HB231" s="46" t="b">
        <f t="shared" si="519"/>
        <v>0</v>
      </c>
      <c r="HC231" s="46" t="b">
        <f t="shared" si="520"/>
        <v>0</v>
      </c>
      <c r="HD231" s="46" t="b">
        <f t="shared" si="521"/>
        <v>0</v>
      </c>
      <c r="HE231" s="46" t="b">
        <f t="shared" si="522"/>
        <v>0</v>
      </c>
      <c r="HF231" s="46" t="b">
        <f t="shared" si="523"/>
        <v>0</v>
      </c>
      <c r="HG231" s="46" t="b">
        <f t="shared" si="524"/>
        <v>0</v>
      </c>
      <c r="HH231" s="46" t="b">
        <f t="shared" si="525"/>
        <v>0</v>
      </c>
      <c r="HI231" s="46" t="b">
        <f t="shared" si="526"/>
        <v>0</v>
      </c>
      <c r="HJ231" s="46" t="b">
        <f t="shared" si="527"/>
        <v>0</v>
      </c>
      <c r="HK231" s="46" t="b">
        <f t="shared" si="528"/>
        <v>0</v>
      </c>
      <c r="HL231" s="46" t="b">
        <f t="shared" si="529"/>
        <v>0</v>
      </c>
      <c r="HM231" s="46" t="b">
        <f t="shared" si="530"/>
        <v>0</v>
      </c>
      <c r="HN231" s="46" t="b">
        <f t="shared" si="531"/>
        <v>0</v>
      </c>
      <c r="HO231" s="46" t="b">
        <f t="shared" si="532"/>
        <v>0</v>
      </c>
      <c r="HP231" s="46" t="b">
        <f t="shared" si="533"/>
        <v>0</v>
      </c>
      <c r="HQ231" s="46" t="str">
        <f t="shared" si="534"/>
        <v/>
      </c>
      <c r="HR231" s="46" t="str">
        <f t="shared" si="535"/>
        <v/>
      </c>
      <c r="HS231" s="46" t="str">
        <f t="shared" si="536"/>
        <v/>
      </c>
      <c r="HT231" s="46" t="b">
        <f t="shared" si="537"/>
        <v>0</v>
      </c>
      <c r="HU231" s="46" t="b">
        <f t="shared" si="538"/>
        <v>0</v>
      </c>
      <c r="HV231" s="46" t="b">
        <f t="shared" si="539"/>
        <v>0</v>
      </c>
      <c r="HW231" s="46" t="b">
        <f t="shared" si="540"/>
        <v>0</v>
      </c>
      <c r="HX231" s="46" t="b">
        <f t="shared" si="541"/>
        <v>0</v>
      </c>
      <c r="HY231" s="46" t="b">
        <f t="shared" si="542"/>
        <v>0</v>
      </c>
      <c r="HZ231" s="46" t="b">
        <f t="shared" si="543"/>
        <v>0</v>
      </c>
      <c r="IA231" s="46" t="str">
        <f t="shared" si="544"/>
        <v/>
      </c>
      <c r="IB231" s="46" t="str">
        <f t="shared" si="545"/>
        <v/>
      </c>
      <c r="IC231" s="46" t="str">
        <f t="shared" si="546"/>
        <v/>
      </c>
      <c r="ID231" s="46" t="str">
        <f t="shared" si="547"/>
        <v/>
      </c>
      <c r="IE231" s="46" t="b">
        <f t="shared" si="548"/>
        <v>0</v>
      </c>
      <c r="IF231" s="46" t="str">
        <f t="shared" si="549"/>
        <v/>
      </c>
      <c r="IG231" s="46" t="str">
        <f t="shared" si="550"/>
        <v/>
      </c>
      <c r="IH231" s="46" t="b">
        <f t="shared" si="551"/>
        <v>0</v>
      </c>
      <c r="II231" s="46" t="b">
        <f t="shared" si="552"/>
        <v>0</v>
      </c>
      <c r="IJ231" s="46" t="b">
        <f t="shared" si="553"/>
        <v>0</v>
      </c>
      <c r="IK231" s="46" t="str">
        <f t="shared" si="554"/>
        <v/>
      </c>
      <c r="IL231" s="46" t="str">
        <f t="shared" si="555"/>
        <v/>
      </c>
      <c r="IM231" s="46" t="b">
        <f t="shared" si="556"/>
        <v>0</v>
      </c>
      <c r="IN231" s="46" t="b">
        <f t="shared" si="557"/>
        <v>0</v>
      </c>
      <c r="IO231" s="46" t="b">
        <f t="shared" si="558"/>
        <v>0</v>
      </c>
      <c r="IP231" s="46" t="b">
        <f t="shared" si="559"/>
        <v>0</v>
      </c>
      <c r="IQ231" s="46" t="b">
        <f t="shared" si="560"/>
        <v>0</v>
      </c>
      <c r="IR231" s="46" t="b">
        <f t="shared" si="561"/>
        <v>0</v>
      </c>
      <c r="IS231" s="46" t="b">
        <f t="shared" si="562"/>
        <v>0</v>
      </c>
      <c r="IT231" s="46" t="b">
        <f t="shared" si="563"/>
        <v>0</v>
      </c>
      <c r="IU231" s="46" t="b">
        <f t="shared" si="564"/>
        <v>0</v>
      </c>
      <c r="IV231" s="46" t="b">
        <f t="shared" si="565"/>
        <v>0</v>
      </c>
      <c r="IW231" s="46" t="b">
        <f t="shared" si="566"/>
        <v>0</v>
      </c>
      <c r="IX231" s="46" t="b">
        <f t="shared" si="567"/>
        <v>0</v>
      </c>
      <c r="IY231" s="46" t="b">
        <f t="shared" si="568"/>
        <v>0</v>
      </c>
    </row>
    <row r="232" spans="2:259" x14ac:dyDescent="0.3">
      <c r="B232" s="48">
        <v>220</v>
      </c>
      <c r="C232" s="61" t="str">
        <f t="shared" si="434"/>
        <v/>
      </c>
      <c r="D232" s="53"/>
      <c r="E232" s="52"/>
      <c r="F232" s="112"/>
      <c r="G232" s="52"/>
      <c r="H232" s="53"/>
      <c r="I232" s="52"/>
      <c r="J232" s="52"/>
      <c r="K232" s="53"/>
      <c r="L232" s="55"/>
      <c r="M232" s="108"/>
      <c r="N232" s="56"/>
      <c r="O232" s="52"/>
      <c r="P232" s="52"/>
      <c r="Q232" s="52"/>
      <c r="R232" s="52"/>
      <c r="S232" s="52"/>
      <c r="T232" s="53"/>
      <c r="U232" s="52"/>
      <c r="V232" s="52"/>
      <c r="W232" s="55"/>
      <c r="X232" s="55"/>
      <c r="Y232" s="52"/>
      <c r="Z232" s="55"/>
      <c r="AA232" s="52"/>
      <c r="AB232" s="53"/>
      <c r="AC232" s="53"/>
      <c r="AD232" s="53"/>
      <c r="AE232" s="57"/>
      <c r="AF232" s="113"/>
      <c r="AG232" s="57"/>
      <c r="AH232" s="58"/>
      <c r="AI232" s="58"/>
      <c r="AJ232" s="58"/>
      <c r="AK232" s="114"/>
      <c r="AL232" s="58"/>
      <c r="AM232" s="114"/>
      <c r="AN232" s="58"/>
      <c r="AO232" s="114"/>
      <c r="AP232" s="58"/>
      <c r="AQ232" s="114"/>
      <c r="AR232" s="58"/>
      <c r="AS232" s="114"/>
      <c r="AT232" s="58"/>
      <c r="AU232" s="114"/>
      <c r="AV232" s="58"/>
      <c r="AW232" s="114"/>
      <c r="AX232" s="58"/>
      <c r="AY232" s="114"/>
      <c r="AZ232" s="58"/>
      <c r="BA232" s="114"/>
      <c r="BB232" s="58"/>
      <c r="BC232" s="114"/>
      <c r="BD232" s="58"/>
      <c r="BE232" s="58"/>
      <c r="BF232" s="58"/>
      <c r="BG232" s="59"/>
      <c r="BH232" s="58"/>
      <c r="BI232" s="114"/>
      <c r="BJ232" s="53"/>
      <c r="BK232" s="58"/>
      <c r="BL232" s="114"/>
      <c r="BM232" s="58"/>
      <c r="BN232" s="114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3"/>
      <c r="CL232" s="58"/>
      <c r="CM232" s="58"/>
      <c r="CN232" s="60"/>
      <c r="CO232" s="57"/>
      <c r="CP232" s="58"/>
      <c r="CQ232" s="60"/>
      <c r="CR232" s="57"/>
      <c r="CS232" s="58"/>
      <c r="CT232" s="59"/>
      <c r="CU232" s="58"/>
      <c r="CV232" s="59"/>
      <c r="CW232" s="58"/>
      <c r="CX232" s="59"/>
      <c r="CY232" s="58"/>
      <c r="CZ232" s="58"/>
      <c r="DA232" s="58"/>
      <c r="DB232" s="53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7"/>
      <c r="DO232" s="57"/>
      <c r="DP232" s="57"/>
      <c r="DQ232" s="76" t="str">
        <f t="shared" si="435"/>
        <v/>
      </c>
      <c r="DR232" s="53"/>
      <c r="DS232" s="46" t="b">
        <f t="shared" si="436"/>
        <v>0</v>
      </c>
      <c r="DT232" s="46" t="str">
        <f t="shared" si="437"/>
        <v/>
      </c>
      <c r="DU232" s="46" t="b">
        <f t="shared" si="438"/>
        <v>0</v>
      </c>
      <c r="DV232" s="46" t="b">
        <f t="shared" si="439"/>
        <v>0</v>
      </c>
      <c r="DW232" s="46" t="b">
        <f t="shared" si="440"/>
        <v>0</v>
      </c>
      <c r="DY232" s="46" t="b">
        <f t="shared" si="441"/>
        <v>0</v>
      </c>
      <c r="DZ232" s="46" t="b">
        <f t="shared" si="442"/>
        <v>0</v>
      </c>
      <c r="EB232" s="46" t="b">
        <f t="shared" si="443"/>
        <v>0</v>
      </c>
      <c r="EC232" s="46" t="b">
        <f t="shared" si="444"/>
        <v>0</v>
      </c>
      <c r="ED232" s="46" t="b">
        <f t="shared" si="445"/>
        <v>0</v>
      </c>
      <c r="EE232" s="46" t="b">
        <f t="shared" si="446"/>
        <v>0</v>
      </c>
      <c r="EF232" s="46" t="b">
        <f t="shared" si="447"/>
        <v>0</v>
      </c>
      <c r="EG232" s="46" t="b">
        <f t="shared" si="448"/>
        <v>0</v>
      </c>
      <c r="EH232" s="46" t="b">
        <f t="shared" si="449"/>
        <v>0</v>
      </c>
      <c r="EI232" s="46" t="b">
        <f t="shared" si="450"/>
        <v>0</v>
      </c>
      <c r="EK232" s="46" t="b">
        <f t="shared" si="451"/>
        <v>0</v>
      </c>
      <c r="EL232" s="46" t="b">
        <f t="shared" si="452"/>
        <v>0</v>
      </c>
      <c r="EM232" s="46" t="b">
        <f t="shared" si="453"/>
        <v>0</v>
      </c>
      <c r="EN232" s="46" t="b">
        <f t="shared" si="454"/>
        <v>0</v>
      </c>
      <c r="EO232" s="46" t="b">
        <f t="shared" si="455"/>
        <v>0</v>
      </c>
      <c r="EP232" s="46" t="b">
        <f t="shared" si="456"/>
        <v>0</v>
      </c>
      <c r="EQ232" s="46" t="b">
        <f t="shared" si="457"/>
        <v>0</v>
      </c>
      <c r="ER232" s="46" t="b">
        <f>OR(AA232='Tablas '!$T$4,AA232='Tablas '!$T$7,AA232='Tablas '!$T$8,AA232='Tablas '!$T$11)</f>
        <v>0</v>
      </c>
      <c r="ES232" s="46" t="str">
        <f t="shared" si="458"/>
        <v/>
      </c>
      <c r="ET232" s="46" t="str">
        <f t="shared" si="459"/>
        <v/>
      </c>
      <c r="EU232" s="46" t="str">
        <f t="shared" si="460"/>
        <v/>
      </c>
      <c r="EV232" s="46" t="b">
        <f t="shared" si="461"/>
        <v>0</v>
      </c>
      <c r="EW232" s="46" t="b">
        <f t="shared" si="462"/>
        <v>0</v>
      </c>
      <c r="EX232" s="46" t="b">
        <f t="shared" si="463"/>
        <v>0</v>
      </c>
      <c r="EY232" s="46" t="b">
        <f t="shared" si="464"/>
        <v>0</v>
      </c>
      <c r="EZ232" s="46" t="b">
        <f t="shared" si="465"/>
        <v>0</v>
      </c>
      <c r="FA232" s="46" t="b">
        <f t="shared" si="466"/>
        <v>0</v>
      </c>
      <c r="FB232" s="46" t="b">
        <f t="shared" si="467"/>
        <v>0</v>
      </c>
      <c r="FC232" s="46" t="str">
        <f t="shared" si="468"/>
        <v/>
      </c>
      <c r="FD232" s="46" t="str">
        <f t="shared" si="469"/>
        <v/>
      </c>
      <c r="FE232" s="46" t="b">
        <f t="shared" si="470"/>
        <v>0</v>
      </c>
      <c r="FF232" s="46" t="str">
        <f t="shared" si="471"/>
        <v/>
      </c>
      <c r="FG232" s="46" t="str">
        <f t="shared" si="472"/>
        <v/>
      </c>
      <c r="FH232" s="46" t="b">
        <f t="shared" si="473"/>
        <v>0</v>
      </c>
      <c r="FI232" s="46" t="str">
        <f t="shared" si="474"/>
        <v/>
      </c>
      <c r="FJ232" s="46" t="str">
        <f t="shared" si="475"/>
        <v/>
      </c>
      <c r="FK232" s="46" t="b">
        <f t="shared" si="476"/>
        <v>0</v>
      </c>
      <c r="FL232" s="46" t="str">
        <f t="shared" si="477"/>
        <v/>
      </c>
      <c r="FM232" s="46" t="str">
        <f t="shared" si="478"/>
        <v/>
      </c>
      <c r="FN232" s="46" t="b">
        <f t="shared" si="479"/>
        <v>0</v>
      </c>
      <c r="FO232" s="46" t="str">
        <f t="shared" si="480"/>
        <v/>
      </c>
      <c r="FP232" s="46" t="str">
        <f t="shared" si="481"/>
        <v/>
      </c>
      <c r="FQ232" s="46" t="b">
        <f t="shared" si="482"/>
        <v>0</v>
      </c>
      <c r="FR232" s="46" t="str">
        <f t="shared" si="483"/>
        <v/>
      </c>
      <c r="FS232" s="46" t="str">
        <f t="shared" si="484"/>
        <v/>
      </c>
      <c r="FT232" s="46" t="b">
        <f t="shared" si="485"/>
        <v>0</v>
      </c>
      <c r="FU232" s="46" t="str">
        <f t="shared" si="486"/>
        <v/>
      </c>
      <c r="FV232" s="46" t="str">
        <f t="shared" si="487"/>
        <v/>
      </c>
      <c r="FW232" s="46" t="b">
        <f t="shared" si="488"/>
        <v>0</v>
      </c>
      <c r="FX232" s="46" t="str">
        <f t="shared" si="489"/>
        <v/>
      </c>
      <c r="FY232" s="46" t="str">
        <f t="shared" si="490"/>
        <v/>
      </c>
      <c r="FZ232" s="46" t="b">
        <f t="shared" si="491"/>
        <v>0</v>
      </c>
      <c r="GA232" s="46" t="str">
        <f t="shared" si="492"/>
        <v/>
      </c>
      <c r="GB232" s="46" t="str">
        <f t="shared" si="493"/>
        <v/>
      </c>
      <c r="GC232" s="46" t="b">
        <f t="shared" si="494"/>
        <v>0</v>
      </c>
      <c r="GD232" s="46" t="str">
        <f t="shared" si="495"/>
        <v/>
      </c>
      <c r="GE232" s="46" t="str">
        <f t="shared" si="496"/>
        <v/>
      </c>
      <c r="GF232" s="46" t="b">
        <f t="shared" si="497"/>
        <v>0</v>
      </c>
      <c r="GG232" s="46" t="b">
        <f t="shared" si="498"/>
        <v>0</v>
      </c>
      <c r="GH232" s="46" t="str">
        <f t="shared" si="499"/>
        <v/>
      </c>
      <c r="GI232" s="46" t="str">
        <f t="shared" si="500"/>
        <v/>
      </c>
      <c r="GJ232" s="46" t="str">
        <f t="shared" si="501"/>
        <v/>
      </c>
      <c r="GK232" s="46" t="b">
        <f t="shared" si="502"/>
        <v>0</v>
      </c>
      <c r="GL232" s="46" t="str">
        <f t="shared" si="503"/>
        <v/>
      </c>
      <c r="GM232" s="46" t="str">
        <f t="shared" si="504"/>
        <v/>
      </c>
      <c r="GN232" s="46" t="str">
        <f t="shared" si="505"/>
        <v/>
      </c>
      <c r="GO232" s="46" t="b">
        <f t="shared" si="506"/>
        <v>0</v>
      </c>
      <c r="GP232" s="46" t="str">
        <f t="shared" si="507"/>
        <v/>
      </c>
      <c r="GQ232" s="46" t="str">
        <f t="shared" si="508"/>
        <v/>
      </c>
      <c r="GR232" s="46" t="b">
        <f t="shared" si="509"/>
        <v>0</v>
      </c>
      <c r="GS232" s="46" t="str">
        <f t="shared" si="510"/>
        <v/>
      </c>
      <c r="GT232" s="46" t="str">
        <f t="shared" si="511"/>
        <v/>
      </c>
      <c r="GU232" s="46" t="b">
        <f t="shared" si="512"/>
        <v>0</v>
      </c>
      <c r="GV232" s="46" t="b">
        <f t="shared" si="513"/>
        <v>0</v>
      </c>
      <c r="GW232" s="46" t="b">
        <f t="shared" si="514"/>
        <v>0</v>
      </c>
      <c r="GX232" s="46" t="b">
        <f t="shared" si="515"/>
        <v>0</v>
      </c>
      <c r="GY232" s="46" t="b">
        <f t="shared" si="516"/>
        <v>0</v>
      </c>
      <c r="GZ232" s="46" t="b">
        <f t="shared" si="517"/>
        <v>0</v>
      </c>
      <c r="HA232" s="46" t="b">
        <f t="shared" si="518"/>
        <v>0</v>
      </c>
      <c r="HB232" s="46" t="b">
        <f t="shared" si="519"/>
        <v>0</v>
      </c>
      <c r="HC232" s="46" t="b">
        <f t="shared" si="520"/>
        <v>0</v>
      </c>
      <c r="HD232" s="46" t="b">
        <f t="shared" si="521"/>
        <v>0</v>
      </c>
      <c r="HE232" s="46" t="b">
        <f t="shared" si="522"/>
        <v>0</v>
      </c>
      <c r="HF232" s="46" t="b">
        <f t="shared" si="523"/>
        <v>0</v>
      </c>
      <c r="HG232" s="46" t="b">
        <f t="shared" si="524"/>
        <v>0</v>
      </c>
      <c r="HH232" s="46" t="b">
        <f t="shared" si="525"/>
        <v>0</v>
      </c>
      <c r="HI232" s="46" t="b">
        <f t="shared" si="526"/>
        <v>0</v>
      </c>
      <c r="HJ232" s="46" t="b">
        <f t="shared" si="527"/>
        <v>0</v>
      </c>
      <c r="HK232" s="46" t="b">
        <f t="shared" si="528"/>
        <v>0</v>
      </c>
      <c r="HL232" s="46" t="b">
        <f t="shared" si="529"/>
        <v>0</v>
      </c>
      <c r="HM232" s="46" t="b">
        <f t="shared" si="530"/>
        <v>0</v>
      </c>
      <c r="HN232" s="46" t="b">
        <f t="shared" si="531"/>
        <v>0</v>
      </c>
      <c r="HO232" s="46" t="b">
        <f t="shared" si="532"/>
        <v>0</v>
      </c>
      <c r="HP232" s="46" t="b">
        <f t="shared" si="533"/>
        <v>0</v>
      </c>
      <c r="HQ232" s="46" t="str">
        <f t="shared" si="534"/>
        <v/>
      </c>
      <c r="HR232" s="46" t="str">
        <f t="shared" si="535"/>
        <v/>
      </c>
      <c r="HS232" s="46" t="str">
        <f t="shared" si="536"/>
        <v/>
      </c>
      <c r="HT232" s="46" t="b">
        <f t="shared" si="537"/>
        <v>0</v>
      </c>
      <c r="HU232" s="46" t="b">
        <f t="shared" si="538"/>
        <v>0</v>
      </c>
      <c r="HV232" s="46" t="b">
        <f t="shared" si="539"/>
        <v>0</v>
      </c>
      <c r="HW232" s="46" t="b">
        <f t="shared" si="540"/>
        <v>0</v>
      </c>
      <c r="HX232" s="46" t="b">
        <f t="shared" si="541"/>
        <v>0</v>
      </c>
      <c r="HY232" s="46" t="b">
        <f t="shared" si="542"/>
        <v>0</v>
      </c>
      <c r="HZ232" s="46" t="b">
        <f t="shared" si="543"/>
        <v>0</v>
      </c>
      <c r="IA232" s="46" t="str">
        <f t="shared" si="544"/>
        <v/>
      </c>
      <c r="IB232" s="46" t="str">
        <f t="shared" si="545"/>
        <v/>
      </c>
      <c r="IC232" s="46" t="str">
        <f t="shared" si="546"/>
        <v/>
      </c>
      <c r="ID232" s="46" t="str">
        <f t="shared" si="547"/>
        <v/>
      </c>
      <c r="IE232" s="46" t="b">
        <f t="shared" si="548"/>
        <v>0</v>
      </c>
      <c r="IF232" s="46" t="str">
        <f t="shared" si="549"/>
        <v/>
      </c>
      <c r="IG232" s="46" t="str">
        <f t="shared" si="550"/>
        <v/>
      </c>
      <c r="IH232" s="46" t="b">
        <f t="shared" si="551"/>
        <v>0</v>
      </c>
      <c r="II232" s="46" t="b">
        <f t="shared" si="552"/>
        <v>0</v>
      </c>
      <c r="IJ232" s="46" t="b">
        <f t="shared" si="553"/>
        <v>0</v>
      </c>
      <c r="IK232" s="46" t="str">
        <f t="shared" si="554"/>
        <v/>
      </c>
      <c r="IL232" s="46" t="str">
        <f t="shared" si="555"/>
        <v/>
      </c>
      <c r="IM232" s="46" t="b">
        <f t="shared" si="556"/>
        <v>0</v>
      </c>
      <c r="IN232" s="46" t="b">
        <f t="shared" si="557"/>
        <v>0</v>
      </c>
      <c r="IO232" s="46" t="b">
        <f t="shared" si="558"/>
        <v>0</v>
      </c>
      <c r="IP232" s="46" t="b">
        <f t="shared" si="559"/>
        <v>0</v>
      </c>
      <c r="IQ232" s="46" t="b">
        <f t="shared" si="560"/>
        <v>0</v>
      </c>
      <c r="IR232" s="46" t="b">
        <f t="shared" si="561"/>
        <v>0</v>
      </c>
      <c r="IS232" s="46" t="b">
        <f t="shared" si="562"/>
        <v>0</v>
      </c>
      <c r="IT232" s="46" t="b">
        <f t="shared" si="563"/>
        <v>0</v>
      </c>
      <c r="IU232" s="46" t="b">
        <f t="shared" si="564"/>
        <v>0</v>
      </c>
      <c r="IV232" s="46" t="b">
        <f t="shared" si="565"/>
        <v>0</v>
      </c>
      <c r="IW232" s="46" t="b">
        <f t="shared" si="566"/>
        <v>0</v>
      </c>
      <c r="IX232" s="46" t="b">
        <f t="shared" si="567"/>
        <v>0</v>
      </c>
      <c r="IY232" s="46" t="b">
        <f t="shared" si="568"/>
        <v>0</v>
      </c>
    </row>
    <row r="233" spans="2:259" x14ac:dyDescent="0.3">
      <c r="B233" s="48">
        <v>221</v>
      </c>
      <c r="C233" s="61" t="str">
        <f t="shared" si="434"/>
        <v/>
      </c>
      <c r="D233" s="53"/>
      <c r="E233" s="52"/>
      <c r="F233" s="112"/>
      <c r="G233" s="52"/>
      <c r="H233" s="53"/>
      <c r="I233" s="52"/>
      <c r="J233" s="52"/>
      <c r="K233" s="53"/>
      <c r="L233" s="55"/>
      <c r="M233" s="108"/>
      <c r="N233" s="56"/>
      <c r="O233" s="52"/>
      <c r="P233" s="52"/>
      <c r="Q233" s="52"/>
      <c r="R233" s="52"/>
      <c r="S233" s="52"/>
      <c r="T233" s="53"/>
      <c r="U233" s="52"/>
      <c r="V233" s="52"/>
      <c r="W233" s="55"/>
      <c r="X233" s="55"/>
      <c r="Y233" s="52"/>
      <c r="Z233" s="55"/>
      <c r="AA233" s="52"/>
      <c r="AB233" s="53"/>
      <c r="AC233" s="53"/>
      <c r="AD233" s="53"/>
      <c r="AE233" s="57"/>
      <c r="AF233" s="113"/>
      <c r="AG233" s="57"/>
      <c r="AH233" s="58"/>
      <c r="AI233" s="58"/>
      <c r="AJ233" s="58"/>
      <c r="AK233" s="114"/>
      <c r="AL233" s="58"/>
      <c r="AM233" s="114"/>
      <c r="AN233" s="58"/>
      <c r="AO233" s="114"/>
      <c r="AP233" s="58"/>
      <c r="AQ233" s="114"/>
      <c r="AR233" s="58"/>
      <c r="AS233" s="114"/>
      <c r="AT233" s="58"/>
      <c r="AU233" s="114"/>
      <c r="AV233" s="58"/>
      <c r="AW233" s="114"/>
      <c r="AX233" s="58"/>
      <c r="AY233" s="114"/>
      <c r="AZ233" s="58"/>
      <c r="BA233" s="114"/>
      <c r="BB233" s="58"/>
      <c r="BC233" s="114"/>
      <c r="BD233" s="58"/>
      <c r="BE233" s="58"/>
      <c r="BF233" s="58"/>
      <c r="BG233" s="59"/>
      <c r="BH233" s="58"/>
      <c r="BI233" s="114"/>
      <c r="BJ233" s="53"/>
      <c r="BK233" s="58"/>
      <c r="BL233" s="114"/>
      <c r="BM233" s="58"/>
      <c r="BN233" s="114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3"/>
      <c r="CL233" s="58"/>
      <c r="CM233" s="58"/>
      <c r="CN233" s="60"/>
      <c r="CO233" s="57"/>
      <c r="CP233" s="58"/>
      <c r="CQ233" s="60"/>
      <c r="CR233" s="57"/>
      <c r="CS233" s="58"/>
      <c r="CT233" s="59"/>
      <c r="CU233" s="58"/>
      <c r="CV233" s="59"/>
      <c r="CW233" s="58"/>
      <c r="CX233" s="59"/>
      <c r="CY233" s="58"/>
      <c r="CZ233" s="58"/>
      <c r="DA233" s="58"/>
      <c r="DB233" s="53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7"/>
      <c r="DO233" s="57"/>
      <c r="DP233" s="57"/>
      <c r="DQ233" s="76" t="str">
        <f t="shared" si="435"/>
        <v/>
      </c>
      <c r="DR233" s="53"/>
      <c r="DS233" s="46" t="b">
        <f t="shared" si="436"/>
        <v>0</v>
      </c>
      <c r="DT233" s="46" t="str">
        <f t="shared" si="437"/>
        <v/>
      </c>
      <c r="DU233" s="46" t="b">
        <f t="shared" si="438"/>
        <v>0</v>
      </c>
      <c r="DV233" s="46" t="b">
        <f t="shared" si="439"/>
        <v>0</v>
      </c>
      <c r="DW233" s="46" t="b">
        <f t="shared" si="440"/>
        <v>0</v>
      </c>
      <c r="DY233" s="46" t="b">
        <f t="shared" si="441"/>
        <v>0</v>
      </c>
      <c r="DZ233" s="46" t="b">
        <f t="shared" si="442"/>
        <v>0</v>
      </c>
      <c r="EB233" s="46" t="b">
        <f t="shared" si="443"/>
        <v>0</v>
      </c>
      <c r="EC233" s="46" t="b">
        <f t="shared" si="444"/>
        <v>0</v>
      </c>
      <c r="ED233" s="46" t="b">
        <f t="shared" si="445"/>
        <v>0</v>
      </c>
      <c r="EE233" s="46" t="b">
        <f t="shared" si="446"/>
        <v>0</v>
      </c>
      <c r="EF233" s="46" t="b">
        <f t="shared" si="447"/>
        <v>0</v>
      </c>
      <c r="EG233" s="46" t="b">
        <f t="shared" si="448"/>
        <v>0</v>
      </c>
      <c r="EH233" s="46" t="b">
        <f t="shared" si="449"/>
        <v>0</v>
      </c>
      <c r="EI233" s="46" t="b">
        <f t="shared" si="450"/>
        <v>0</v>
      </c>
      <c r="EK233" s="46" t="b">
        <f t="shared" si="451"/>
        <v>0</v>
      </c>
      <c r="EL233" s="46" t="b">
        <f t="shared" si="452"/>
        <v>0</v>
      </c>
      <c r="EM233" s="46" t="b">
        <f t="shared" si="453"/>
        <v>0</v>
      </c>
      <c r="EN233" s="46" t="b">
        <f t="shared" si="454"/>
        <v>0</v>
      </c>
      <c r="EO233" s="46" t="b">
        <f t="shared" si="455"/>
        <v>0</v>
      </c>
      <c r="EP233" s="46" t="b">
        <f t="shared" si="456"/>
        <v>0</v>
      </c>
      <c r="EQ233" s="46" t="b">
        <f t="shared" si="457"/>
        <v>0</v>
      </c>
      <c r="ER233" s="46" t="b">
        <f>OR(AA233='Tablas '!$T$4,AA233='Tablas '!$T$7,AA233='Tablas '!$T$8,AA233='Tablas '!$T$11)</f>
        <v>0</v>
      </c>
      <c r="ES233" s="46" t="str">
        <f t="shared" si="458"/>
        <v/>
      </c>
      <c r="ET233" s="46" t="str">
        <f t="shared" si="459"/>
        <v/>
      </c>
      <c r="EU233" s="46" t="str">
        <f t="shared" si="460"/>
        <v/>
      </c>
      <c r="EV233" s="46" t="b">
        <f t="shared" si="461"/>
        <v>0</v>
      </c>
      <c r="EW233" s="46" t="b">
        <f t="shared" si="462"/>
        <v>0</v>
      </c>
      <c r="EX233" s="46" t="b">
        <f t="shared" si="463"/>
        <v>0</v>
      </c>
      <c r="EY233" s="46" t="b">
        <f t="shared" si="464"/>
        <v>0</v>
      </c>
      <c r="EZ233" s="46" t="b">
        <f t="shared" si="465"/>
        <v>0</v>
      </c>
      <c r="FA233" s="46" t="b">
        <f t="shared" si="466"/>
        <v>0</v>
      </c>
      <c r="FB233" s="46" t="b">
        <f t="shared" si="467"/>
        <v>0</v>
      </c>
      <c r="FC233" s="46" t="str">
        <f t="shared" si="468"/>
        <v/>
      </c>
      <c r="FD233" s="46" t="str">
        <f t="shared" si="469"/>
        <v/>
      </c>
      <c r="FE233" s="46" t="b">
        <f t="shared" si="470"/>
        <v>0</v>
      </c>
      <c r="FF233" s="46" t="str">
        <f t="shared" si="471"/>
        <v/>
      </c>
      <c r="FG233" s="46" t="str">
        <f t="shared" si="472"/>
        <v/>
      </c>
      <c r="FH233" s="46" t="b">
        <f t="shared" si="473"/>
        <v>0</v>
      </c>
      <c r="FI233" s="46" t="str">
        <f t="shared" si="474"/>
        <v/>
      </c>
      <c r="FJ233" s="46" t="str">
        <f t="shared" si="475"/>
        <v/>
      </c>
      <c r="FK233" s="46" t="b">
        <f t="shared" si="476"/>
        <v>0</v>
      </c>
      <c r="FL233" s="46" t="str">
        <f t="shared" si="477"/>
        <v/>
      </c>
      <c r="FM233" s="46" t="str">
        <f t="shared" si="478"/>
        <v/>
      </c>
      <c r="FN233" s="46" t="b">
        <f t="shared" si="479"/>
        <v>0</v>
      </c>
      <c r="FO233" s="46" t="str">
        <f t="shared" si="480"/>
        <v/>
      </c>
      <c r="FP233" s="46" t="str">
        <f t="shared" si="481"/>
        <v/>
      </c>
      <c r="FQ233" s="46" t="b">
        <f t="shared" si="482"/>
        <v>0</v>
      </c>
      <c r="FR233" s="46" t="str">
        <f t="shared" si="483"/>
        <v/>
      </c>
      <c r="FS233" s="46" t="str">
        <f t="shared" si="484"/>
        <v/>
      </c>
      <c r="FT233" s="46" t="b">
        <f t="shared" si="485"/>
        <v>0</v>
      </c>
      <c r="FU233" s="46" t="str">
        <f t="shared" si="486"/>
        <v/>
      </c>
      <c r="FV233" s="46" t="str">
        <f t="shared" si="487"/>
        <v/>
      </c>
      <c r="FW233" s="46" t="b">
        <f t="shared" si="488"/>
        <v>0</v>
      </c>
      <c r="FX233" s="46" t="str">
        <f t="shared" si="489"/>
        <v/>
      </c>
      <c r="FY233" s="46" t="str">
        <f t="shared" si="490"/>
        <v/>
      </c>
      <c r="FZ233" s="46" t="b">
        <f t="shared" si="491"/>
        <v>0</v>
      </c>
      <c r="GA233" s="46" t="str">
        <f t="shared" si="492"/>
        <v/>
      </c>
      <c r="GB233" s="46" t="str">
        <f t="shared" si="493"/>
        <v/>
      </c>
      <c r="GC233" s="46" t="b">
        <f t="shared" si="494"/>
        <v>0</v>
      </c>
      <c r="GD233" s="46" t="str">
        <f t="shared" si="495"/>
        <v/>
      </c>
      <c r="GE233" s="46" t="str">
        <f t="shared" si="496"/>
        <v/>
      </c>
      <c r="GF233" s="46" t="b">
        <f t="shared" si="497"/>
        <v>0</v>
      </c>
      <c r="GG233" s="46" t="b">
        <f t="shared" si="498"/>
        <v>0</v>
      </c>
      <c r="GH233" s="46" t="str">
        <f t="shared" si="499"/>
        <v/>
      </c>
      <c r="GI233" s="46" t="str">
        <f t="shared" si="500"/>
        <v/>
      </c>
      <c r="GJ233" s="46" t="str">
        <f t="shared" si="501"/>
        <v/>
      </c>
      <c r="GK233" s="46" t="b">
        <f t="shared" si="502"/>
        <v>0</v>
      </c>
      <c r="GL233" s="46" t="str">
        <f t="shared" si="503"/>
        <v/>
      </c>
      <c r="GM233" s="46" t="str">
        <f t="shared" si="504"/>
        <v/>
      </c>
      <c r="GN233" s="46" t="str">
        <f t="shared" si="505"/>
        <v/>
      </c>
      <c r="GO233" s="46" t="b">
        <f t="shared" si="506"/>
        <v>0</v>
      </c>
      <c r="GP233" s="46" t="str">
        <f t="shared" si="507"/>
        <v/>
      </c>
      <c r="GQ233" s="46" t="str">
        <f t="shared" si="508"/>
        <v/>
      </c>
      <c r="GR233" s="46" t="b">
        <f t="shared" si="509"/>
        <v>0</v>
      </c>
      <c r="GS233" s="46" t="str">
        <f t="shared" si="510"/>
        <v/>
      </c>
      <c r="GT233" s="46" t="str">
        <f t="shared" si="511"/>
        <v/>
      </c>
      <c r="GU233" s="46" t="b">
        <f t="shared" si="512"/>
        <v>0</v>
      </c>
      <c r="GV233" s="46" t="b">
        <f t="shared" si="513"/>
        <v>0</v>
      </c>
      <c r="GW233" s="46" t="b">
        <f t="shared" si="514"/>
        <v>0</v>
      </c>
      <c r="GX233" s="46" t="b">
        <f t="shared" si="515"/>
        <v>0</v>
      </c>
      <c r="GY233" s="46" t="b">
        <f t="shared" si="516"/>
        <v>0</v>
      </c>
      <c r="GZ233" s="46" t="b">
        <f t="shared" si="517"/>
        <v>0</v>
      </c>
      <c r="HA233" s="46" t="b">
        <f t="shared" si="518"/>
        <v>0</v>
      </c>
      <c r="HB233" s="46" t="b">
        <f t="shared" si="519"/>
        <v>0</v>
      </c>
      <c r="HC233" s="46" t="b">
        <f t="shared" si="520"/>
        <v>0</v>
      </c>
      <c r="HD233" s="46" t="b">
        <f t="shared" si="521"/>
        <v>0</v>
      </c>
      <c r="HE233" s="46" t="b">
        <f t="shared" si="522"/>
        <v>0</v>
      </c>
      <c r="HF233" s="46" t="b">
        <f t="shared" si="523"/>
        <v>0</v>
      </c>
      <c r="HG233" s="46" t="b">
        <f t="shared" si="524"/>
        <v>0</v>
      </c>
      <c r="HH233" s="46" t="b">
        <f t="shared" si="525"/>
        <v>0</v>
      </c>
      <c r="HI233" s="46" t="b">
        <f t="shared" si="526"/>
        <v>0</v>
      </c>
      <c r="HJ233" s="46" t="b">
        <f t="shared" si="527"/>
        <v>0</v>
      </c>
      <c r="HK233" s="46" t="b">
        <f t="shared" si="528"/>
        <v>0</v>
      </c>
      <c r="HL233" s="46" t="b">
        <f t="shared" si="529"/>
        <v>0</v>
      </c>
      <c r="HM233" s="46" t="b">
        <f t="shared" si="530"/>
        <v>0</v>
      </c>
      <c r="HN233" s="46" t="b">
        <f t="shared" si="531"/>
        <v>0</v>
      </c>
      <c r="HO233" s="46" t="b">
        <f t="shared" si="532"/>
        <v>0</v>
      </c>
      <c r="HP233" s="46" t="b">
        <f t="shared" si="533"/>
        <v>0</v>
      </c>
      <c r="HQ233" s="46" t="str">
        <f t="shared" si="534"/>
        <v/>
      </c>
      <c r="HR233" s="46" t="str">
        <f t="shared" si="535"/>
        <v/>
      </c>
      <c r="HS233" s="46" t="str">
        <f t="shared" si="536"/>
        <v/>
      </c>
      <c r="HT233" s="46" t="b">
        <f t="shared" si="537"/>
        <v>0</v>
      </c>
      <c r="HU233" s="46" t="b">
        <f t="shared" si="538"/>
        <v>0</v>
      </c>
      <c r="HV233" s="46" t="b">
        <f t="shared" si="539"/>
        <v>0</v>
      </c>
      <c r="HW233" s="46" t="b">
        <f t="shared" si="540"/>
        <v>0</v>
      </c>
      <c r="HX233" s="46" t="b">
        <f t="shared" si="541"/>
        <v>0</v>
      </c>
      <c r="HY233" s="46" t="b">
        <f t="shared" si="542"/>
        <v>0</v>
      </c>
      <c r="HZ233" s="46" t="b">
        <f t="shared" si="543"/>
        <v>0</v>
      </c>
      <c r="IA233" s="46" t="str">
        <f t="shared" si="544"/>
        <v/>
      </c>
      <c r="IB233" s="46" t="str">
        <f t="shared" si="545"/>
        <v/>
      </c>
      <c r="IC233" s="46" t="str">
        <f t="shared" si="546"/>
        <v/>
      </c>
      <c r="ID233" s="46" t="str">
        <f t="shared" si="547"/>
        <v/>
      </c>
      <c r="IE233" s="46" t="b">
        <f t="shared" si="548"/>
        <v>0</v>
      </c>
      <c r="IF233" s="46" t="str">
        <f t="shared" si="549"/>
        <v/>
      </c>
      <c r="IG233" s="46" t="str">
        <f t="shared" si="550"/>
        <v/>
      </c>
      <c r="IH233" s="46" t="b">
        <f t="shared" si="551"/>
        <v>0</v>
      </c>
      <c r="II233" s="46" t="b">
        <f t="shared" si="552"/>
        <v>0</v>
      </c>
      <c r="IJ233" s="46" t="b">
        <f t="shared" si="553"/>
        <v>0</v>
      </c>
      <c r="IK233" s="46" t="str">
        <f t="shared" si="554"/>
        <v/>
      </c>
      <c r="IL233" s="46" t="str">
        <f t="shared" si="555"/>
        <v/>
      </c>
      <c r="IM233" s="46" t="b">
        <f t="shared" si="556"/>
        <v>0</v>
      </c>
      <c r="IN233" s="46" t="b">
        <f t="shared" si="557"/>
        <v>0</v>
      </c>
      <c r="IO233" s="46" t="b">
        <f t="shared" si="558"/>
        <v>0</v>
      </c>
      <c r="IP233" s="46" t="b">
        <f t="shared" si="559"/>
        <v>0</v>
      </c>
      <c r="IQ233" s="46" t="b">
        <f t="shared" si="560"/>
        <v>0</v>
      </c>
      <c r="IR233" s="46" t="b">
        <f t="shared" si="561"/>
        <v>0</v>
      </c>
      <c r="IS233" s="46" t="b">
        <f t="shared" si="562"/>
        <v>0</v>
      </c>
      <c r="IT233" s="46" t="b">
        <f t="shared" si="563"/>
        <v>0</v>
      </c>
      <c r="IU233" s="46" t="b">
        <f t="shared" si="564"/>
        <v>0</v>
      </c>
      <c r="IV233" s="46" t="b">
        <f t="shared" si="565"/>
        <v>0</v>
      </c>
      <c r="IW233" s="46" t="b">
        <f t="shared" si="566"/>
        <v>0</v>
      </c>
      <c r="IX233" s="46" t="b">
        <f t="shared" si="567"/>
        <v>0</v>
      </c>
      <c r="IY233" s="46" t="b">
        <f t="shared" si="568"/>
        <v>0</v>
      </c>
    </row>
    <row r="234" spans="2:259" x14ac:dyDescent="0.3">
      <c r="B234" s="48">
        <v>222</v>
      </c>
      <c r="C234" s="61" t="str">
        <f t="shared" si="434"/>
        <v/>
      </c>
      <c r="D234" s="53"/>
      <c r="E234" s="52"/>
      <c r="F234" s="112"/>
      <c r="G234" s="52"/>
      <c r="H234" s="53"/>
      <c r="I234" s="52"/>
      <c r="J234" s="52"/>
      <c r="K234" s="53"/>
      <c r="L234" s="55"/>
      <c r="M234" s="108"/>
      <c r="N234" s="56"/>
      <c r="O234" s="52"/>
      <c r="P234" s="52"/>
      <c r="Q234" s="52"/>
      <c r="R234" s="52"/>
      <c r="S234" s="52"/>
      <c r="T234" s="53"/>
      <c r="U234" s="52"/>
      <c r="V234" s="52"/>
      <c r="W234" s="55"/>
      <c r="X234" s="55"/>
      <c r="Y234" s="52"/>
      <c r="Z234" s="55"/>
      <c r="AA234" s="52"/>
      <c r="AB234" s="53"/>
      <c r="AC234" s="53"/>
      <c r="AD234" s="53"/>
      <c r="AE234" s="57"/>
      <c r="AF234" s="113"/>
      <c r="AG234" s="57"/>
      <c r="AH234" s="58"/>
      <c r="AI234" s="58"/>
      <c r="AJ234" s="58"/>
      <c r="AK234" s="114"/>
      <c r="AL234" s="58"/>
      <c r="AM234" s="114"/>
      <c r="AN234" s="58"/>
      <c r="AO234" s="114"/>
      <c r="AP234" s="58"/>
      <c r="AQ234" s="114"/>
      <c r="AR234" s="58"/>
      <c r="AS234" s="114"/>
      <c r="AT234" s="58"/>
      <c r="AU234" s="114"/>
      <c r="AV234" s="58"/>
      <c r="AW234" s="114"/>
      <c r="AX234" s="58"/>
      <c r="AY234" s="114"/>
      <c r="AZ234" s="58"/>
      <c r="BA234" s="114"/>
      <c r="BB234" s="58"/>
      <c r="BC234" s="114"/>
      <c r="BD234" s="58"/>
      <c r="BE234" s="58"/>
      <c r="BF234" s="58"/>
      <c r="BG234" s="59"/>
      <c r="BH234" s="58"/>
      <c r="BI234" s="114"/>
      <c r="BJ234" s="53"/>
      <c r="BK234" s="58"/>
      <c r="BL234" s="114"/>
      <c r="BM234" s="58"/>
      <c r="BN234" s="114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3"/>
      <c r="CL234" s="58"/>
      <c r="CM234" s="58"/>
      <c r="CN234" s="60"/>
      <c r="CO234" s="57"/>
      <c r="CP234" s="58"/>
      <c r="CQ234" s="60"/>
      <c r="CR234" s="57"/>
      <c r="CS234" s="58"/>
      <c r="CT234" s="59"/>
      <c r="CU234" s="58"/>
      <c r="CV234" s="59"/>
      <c r="CW234" s="58"/>
      <c r="CX234" s="59"/>
      <c r="CY234" s="58"/>
      <c r="CZ234" s="58"/>
      <c r="DA234" s="58"/>
      <c r="DB234" s="53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7"/>
      <c r="DO234" s="57"/>
      <c r="DP234" s="57"/>
      <c r="DQ234" s="76" t="str">
        <f t="shared" si="435"/>
        <v/>
      </c>
      <c r="DR234" s="53"/>
      <c r="DS234" s="46" t="b">
        <f t="shared" si="436"/>
        <v>0</v>
      </c>
      <c r="DT234" s="46" t="str">
        <f t="shared" si="437"/>
        <v/>
      </c>
      <c r="DU234" s="46" t="b">
        <f t="shared" si="438"/>
        <v>0</v>
      </c>
      <c r="DV234" s="46" t="b">
        <f t="shared" si="439"/>
        <v>0</v>
      </c>
      <c r="DW234" s="46" t="b">
        <f t="shared" si="440"/>
        <v>0</v>
      </c>
      <c r="DY234" s="46" t="b">
        <f t="shared" si="441"/>
        <v>0</v>
      </c>
      <c r="DZ234" s="46" t="b">
        <f t="shared" si="442"/>
        <v>0</v>
      </c>
      <c r="EB234" s="46" t="b">
        <f t="shared" si="443"/>
        <v>0</v>
      </c>
      <c r="EC234" s="46" t="b">
        <f t="shared" si="444"/>
        <v>0</v>
      </c>
      <c r="ED234" s="46" t="b">
        <f t="shared" si="445"/>
        <v>0</v>
      </c>
      <c r="EE234" s="46" t="b">
        <f t="shared" si="446"/>
        <v>0</v>
      </c>
      <c r="EF234" s="46" t="b">
        <f t="shared" si="447"/>
        <v>0</v>
      </c>
      <c r="EG234" s="46" t="b">
        <f t="shared" si="448"/>
        <v>0</v>
      </c>
      <c r="EH234" s="46" t="b">
        <f t="shared" si="449"/>
        <v>0</v>
      </c>
      <c r="EI234" s="46" t="b">
        <f t="shared" si="450"/>
        <v>0</v>
      </c>
      <c r="EK234" s="46" t="b">
        <f t="shared" si="451"/>
        <v>0</v>
      </c>
      <c r="EL234" s="46" t="b">
        <f t="shared" si="452"/>
        <v>0</v>
      </c>
      <c r="EM234" s="46" t="b">
        <f t="shared" si="453"/>
        <v>0</v>
      </c>
      <c r="EN234" s="46" t="b">
        <f t="shared" si="454"/>
        <v>0</v>
      </c>
      <c r="EO234" s="46" t="b">
        <f t="shared" si="455"/>
        <v>0</v>
      </c>
      <c r="EP234" s="46" t="b">
        <f t="shared" si="456"/>
        <v>0</v>
      </c>
      <c r="EQ234" s="46" t="b">
        <f t="shared" si="457"/>
        <v>0</v>
      </c>
      <c r="ER234" s="46" t="b">
        <f>OR(AA234='Tablas '!$T$4,AA234='Tablas '!$T$7,AA234='Tablas '!$T$8,AA234='Tablas '!$T$11)</f>
        <v>0</v>
      </c>
      <c r="ES234" s="46" t="str">
        <f t="shared" si="458"/>
        <v/>
      </c>
      <c r="ET234" s="46" t="str">
        <f t="shared" si="459"/>
        <v/>
      </c>
      <c r="EU234" s="46" t="str">
        <f t="shared" si="460"/>
        <v/>
      </c>
      <c r="EV234" s="46" t="b">
        <f t="shared" si="461"/>
        <v>0</v>
      </c>
      <c r="EW234" s="46" t="b">
        <f t="shared" si="462"/>
        <v>0</v>
      </c>
      <c r="EX234" s="46" t="b">
        <f t="shared" si="463"/>
        <v>0</v>
      </c>
      <c r="EY234" s="46" t="b">
        <f t="shared" si="464"/>
        <v>0</v>
      </c>
      <c r="EZ234" s="46" t="b">
        <f t="shared" si="465"/>
        <v>0</v>
      </c>
      <c r="FA234" s="46" t="b">
        <f t="shared" si="466"/>
        <v>0</v>
      </c>
      <c r="FB234" s="46" t="b">
        <f t="shared" si="467"/>
        <v>0</v>
      </c>
      <c r="FC234" s="46" t="str">
        <f t="shared" si="468"/>
        <v/>
      </c>
      <c r="FD234" s="46" t="str">
        <f t="shared" si="469"/>
        <v/>
      </c>
      <c r="FE234" s="46" t="b">
        <f t="shared" si="470"/>
        <v>0</v>
      </c>
      <c r="FF234" s="46" t="str">
        <f t="shared" si="471"/>
        <v/>
      </c>
      <c r="FG234" s="46" t="str">
        <f t="shared" si="472"/>
        <v/>
      </c>
      <c r="FH234" s="46" t="b">
        <f t="shared" si="473"/>
        <v>0</v>
      </c>
      <c r="FI234" s="46" t="str">
        <f t="shared" si="474"/>
        <v/>
      </c>
      <c r="FJ234" s="46" t="str">
        <f t="shared" si="475"/>
        <v/>
      </c>
      <c r="FK234" s="46" t="b">
        <f t="shared" si="476"/>
        <v>0</v>
      </c>
      <c r="FL234" s="46" t="str">
        <f t="shared" si="477"/>
        <v/>
      </c>
      <c r="FM234" s="46" t="str">
        <f t="shared" si="478"/>
        <v/>
      </c>
      <c r="FN234" s="46" t="b">
        <f t="shared" si="479"/>
        <v>0</v>
      </c>
      <c r="FO234" s="46" t="str">
        <f t="shared" si="480"/>
        <v/>
      </c>
      <c r="FP234" s="46" t="str">
        <f t="shared" si="481"/>
        <v/>
      </c>
      <c r="FQ234" s="46" t="b">
        <f t="shared" si="482"/>
        <v>0</v>
      </c>
      <c r="FR234" s="46" t="str">
        <f t="shared" si="483"/>
        <v/>
      </c>
      <c r="FS234" s="46" t="str">
        <f t="shared" si="484"/>
        <v/>
      </c>
      <c r="FT234" s="46" t="b">
        <f t="shared" si="485"/>
        <v>0</v>
      </c>
      <c r="FU234" s="46" t="str">
        <f t="shared" si="486"/>
        <v/>
      </c>
      <c r="FV234" s="46" t="str">
        <f t="shared" si="487"/>
        <v/>
      </c>
      <c r="FW234" s="46" t="b">
        <f t="shared" si="488"/>
        <v>0</v>
      </c>
      <c r="FX234" s="46" t="str">
        <f t="shared" si="489"/>
        <v/>
      </c>
      <c r="FY234" s="46" t="str">
        <f t="shared" si="490"/>
        <v/>
      </c>
      <c r="FZ234" s="46" t="b">
        <f t="shared" si="491"/>
        <v>0</v>
      </c>
      <c r="GA234" s="46" t="str">
        <f t="shared" si="492"/>
        <v/>
      </c>
      <c r="GB234" s="46" t="str">
        <f t="shared" si="493"/>
        <v/>
      </c>
      <c r="GC234" s="46" t="b">
        <f t="shared" si="494"/>
        <v>0</v>
      </c>
      <c r="GD234" s="46" t="str">
        <f t="shared" si="495"/>
        <v/>
      </c>
      <c r="GE234" s="46" t="str">
        <f t="shared" si="496"/>
        <v/>
      </c>
      <c r="GF234" s="46" t="b">
        <f t="shared" si="497"/>
        <v>0</v>
      </c>
      <c r="GG234" s="46" t="b">
        <f t="shared" si="498"/>
        <v>0</v>
      </c>
      <c r="GH234" s="46" t="str">
        <f t="shared" si="499"/>
        <v/>
      </c>
      <c r="GI234" s="46" t="str">
        <f t="shared" si="500"/>
        <v/>
      </c>
      <c r="GJ234" s="46" t="str">
        <f t="shared" si="501"/>
        <v/>
      </c>
      <c r="GK234" s="46" t="b">
        <f t="shared" si="502"/>
        <v>0</v>
      </c>
      <c r="GL234" s="46" t="str">
        <f t="shared" si="503"/>
        <v/>
      </c>
      <c r="GM234" s="46" t="str">
        <f t="shared" si="504"/>
        <v/>
      </c>
      <c r="GN234" s="46" t="str">
        <f t="shared" si="505"/>
        <v/>
      </c>
      <c r="GO234" s="46" t="b">
        <f t="shared" si="506"/>
        <v>0</v>
      </c>
      <c r="GP234" s="46" t="str">
        <f t="shared" si="507"/>
        <v/>
      </c>
      <c r="GQ234" s="46" t="str">
        <f t="shared" si="508"/>
        <v/>
      </c>
      <c r="GR234" s="46" t="b">
        <f t="shared" si="509"/>
        <v>0</v>
      </c>
      <c r="GS234" s="46" t="str">
        <f t="shared" si="510"/>
        <v/>
      </c>
      <c r="GT234" s="46" t="str">
        <f t="shared" si="511"/>
        <v/>
      </c>
      <c r="GU234" s="46" t="b">
        <f t="shared" si="512"/>
        <v>0</v>
      </c>
      <c r="GV234" s="46" t="b">
        <f t="shared" si="513"/>
        <v>0</v>
      </c>
      <c r="GW234" s="46" t="b">
        <f t="shared" si="514"/>
        <v>0</v>
      </c>
      <c r="GX234" s="46" t="b">
        <f t="shared" si="515"/>
        <v>0</v>
      </c>
      <c r="GY234" s="46" t="b">
        <f t="shared" si="516"/>
        <v>0</v>
      </c>
      <c r="GZ234" s="46" t="b">
        <f t="shared" si="517"/>
        <v>0</v>
      </c>
      <c r="HA234" s="46" t="b">
        <f t="shared" si="518"/>
        <v>0</v>
      </c>
      <c r="HB234" s="46" t="b">
        <f t="shared" si="519"/>
        <v>0</v>
      </c>
      <c r="HC234" s="46" t="b">
        <f t="shared" si="520"/>
        <v>0</v>
      </c>
      <c r="HD234" s="46" t="b">
        <f t="shared" si="521"/>
        <v>0</v>
      </c>
      <c r="HE234" s="46" t="b">
        <f t="shared" si="522"/>
        <v>0</v>
      </c>
      <c r="HF234" s="46" t="b">
        <f t="shared" si="523"/>
        <v>0</v>
      </c>
      <c r="HG234" s="46" t="b">
        <f t="shared" si="524"/>
        <v>0</v>
      </c>
      <c r="HH234" s="46" t="b">
        <f t="shared" si="525"/>
        <v>0</v>
      </c>
      <c r="HI234" s="46" t="b">
        <f t="shared" si="526"/>
        <v>0</v>
      </c>
      <c r="HJ234" s="46" t="b">
        <f t="shared" si="527"/>
        <v>0</v>
      </c>
      <c r="HK234" s="46" t="b">
        <f t="shared" si="528"/>
        <v>0</v>
      </c>
      <c r="HL234" s="46" t="b">
        <f t="shared" si="529"/>
        <v>0</v>
      </c>
      <c r="HM234" s="46" t="b">
        <f t="shared" si="530"/>
        <v>0</v>
      </c>
      <c r="HN234" s="46" t="b">
        <f t="shared" si="531"/>
        <v>0</v>
      </c>
      <c r="HO234" s="46" t="b">
        <f t="shared" si="532"/>
        <v>0</v>
      </c>
      <c r="HP234" s="46" t="b">
        <f t="shared" si="533"/>
        <v>0</v>
      </c>
      <c r="HQ234" s="46" t="str">
        <f t="shared" si="534"/>
        <v/>
      </c>
      <c r="HR234" s="46" t="str">
        <f t="shared" si="535"/>
        <v/>
      </c>
      <c r="HS234" s="46" t="str">
        <f t="shared" si="536"/>
        <v/>
      </c>
      <c r="HT234" s="46" t="b">
        <f t="shared" si="537"/>
        <v>0</v>
      </c>
      <c r="HU234" s="46" t="b">
        <f t="shared" si="538"/>
        <v>0</v>
      </c>
      <c r="HV234" s="46" t="b">
        <f t="shared" si="539"/>
        <v>0</v>
      </c>
      <c r="HW234" s="46" t="b">
        <f t="shared" si="540"/>
        <v>0</v>
      </c>
      <c r="HX234" s="46" t="b">
        <f t="shared" si="541"/>
        <v>0</v>
      </c>
      <c r="HY234" s="46" t="b">
        <f t="shared" si="542"/>
        <v>0</v>
      </c>
      <c r="HZ234" s="46" t="b">
        <f t="shared" si="543"/>
        <v>0</v>
      </c>
      <c r="IA234" s="46" t="str">
        <f t="shared" si="544"/>
        <v/>
      </c>
      <c r="IB234" s="46" t="str">
        <f t="shared" si="545"/>
        <v/>
      </c>
      <c r="IC234" s="46" t="str">
        <f t="shared" si="546"/>
        <v/>
      </c>
      <c r="ID234" s="46" t="str">
        <f t="shared" si="547"/>
        <v/>
      </c>
      <c r="IE234" s="46" t="b">
        <f t="shared" si="548"/>
        <v>0</v>
      </c>
      <c r="IF234" s="46" t="str">
        <f t="shared" si="549"/>
        <v/>
      </c>
      <c r="IG234" s="46" t="str">
        <f t="shared" si="550"/>
        <v/>
      </c>
      <c r="IH234" s="46" t="b">
        <f t="shared" si="551"/>
        <v>0</v>
      </c>
      <c r="II234" s="46" t="b">
        <f t="shared" si="552"/>
        <v>0</v>
      </c>
      <c r="IJ234" s="46" t="b">
        <f t="shared" si="553"/>
        <v>0</v>
      </c>
      <c r="IK234" s="46" t="str">
        <f t="shared" si="554"/>
        <v/>
      </c>
      <c r="IL234" s="46" t="str">
        <f t="shared" si="555"/>
        <v/>
      </c>
      <c r="IM234" s="46" t="b">
        <f t="shared" si="556"/>
        <v>0</v>
      </c>
      <c r="IN234" s="46" t="b">
        <f t="shared" si="557"/>
        <v>0</v>
      </c>
      <c r="IO234" s="46" t="b">
        <f t="shared" si="558"/>
        <v>0</v>
      </c>
      <c r="IP234" s="46" t="b">
        <f t="shared" si="559"/>
        <v>0</v>
      </c>
      <c r="IQ234" s="46" t="b">
        <f t="shared" si="560"/>
        <v>0</v>
      </c>
      <c r="IR234" s="46" t="b">
        <f t="shared" si="561"/>
        <v>0</v>
      </c>
      <c r="IS234" s="46" t="b">
        <f t="shared" si="562"/>
        <v>0</v>
      </c>
      <c r="IT234" s="46" t="b">
        <f t="shared" si="563"/>
        <v>0</v>
      </c>
      <c r="IU234" s="46" t="b">
        <f t="shared" si="564"/>
        <v>0</v>
      </c>
      <c r="IV234" s="46" t="b">
        <f t="shared" si="565"/>
        <v>0</v>
      </c>
      <c r="IW234" s="46" t="b">
        <f t="shared" si="566"/>
        <v>0</v>
      </c>
      <c r="IX234" s="46" t="b">
        <f t="shared" si="567"/>
        <v>0</v>
      </c>
      <c r="IY234" s="46" t="b">
        <f t="shared" si="568"/>
        <v>0</v>
      </c>
    </row>
    <row r="235" spans="2:259" x14ac:dyDescent="0.3">
      <c r="B235" s="48">
        <v>223</v>
      </c>
      <c r="C235" s="61" t="str">
        <f t="shared" si="434"/>
        <v/>
      </c>
      <c r="D235" s="53"/>
      <c r="E235" s="52"/>
      <c r="F235" s="112"/>
      <c r="G235" s="52"/>
      <c r="H235" s="53"/>
      <c r="I235" s="52"/>
      <c r="J235" s="52"/>
      <c r="K235" s="53"/>
      <c r="L235" s="55"/>
      <c r="M235" s="108"/>
      <c r="N235" s="56"/>
      <c r="O235" s="52"/>
      <c r="P235" s="52"/>
      <c r="Q235" s="52"/>
      <c r="R235" s="52"/>
      <c r="S235" s="52"/>
      <c r="T235" s="53"/>
      <c r="U235" s="52"/>
      <c r="V235" s="52"/>
      <c r="W235" s="55"/>
      <c r="X235" s="55"/>
      <c r="Y235" s="52"/>
      <c r="Z235" s="55"/>
      <c r="AA235" s="52"/>
      <c r="AB235" s="53"/>
      <c r="AC235" s="53"/>
      <c r="AD235" s="53"/>
      <c r="AE235" s="57"/>
      <c r="AF235" s="113"/>
      <c r="AG235" s="57"/>
      <c r="AH235" s="58"/>
      <c r="AI235" s="58"/>
      <c r="AJ235" s="58"/>
      <c r="AK235" s="114"/>
      <c r="AL235" s="58"/>
      <c r="AM235" s="114"/>
      <c r="AN235" s="58"/>
      <c r="AO235" s="114"/>
      <c r="AP235" s="58"/>
      <c r="AQ235" s="114"/>
      <c r="AR235" s="58"/>
      <c r="AS235" s="114"/>
      <c r="AT235" s="58"/>
      <c r="AU235" s="114"/>
      <c r="AV235" s="58"/>
      <c r="AW235" s="114"/>
      <c r="AX235" s="58"/>
      <c r="AY235" s="114"/>
      <c r="AZ235" s="58"/>
      <c r="BA235" s="114"/>
      <c r="BB235" s="58"/>
      <c r="BC235" s="114"/>
      <c r="BD235" s="58"/>
      <c r="BE235" s="58"/>
      <c r="BF235" s="58"/>
      <c r="BG235" s="59"/>
      <c r="BH235" s="58"/>
      <c r="BI235" s="114"/>
      <c r="BJ235" s="53"/>
      <c r="BK235" s="58"/>
      <c r="BL235" s="114"/>
      <c r="BM235" s="58"/>
      <c r="BN235" s="114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3"/>
      <c r="CL235" s="58"/>
      <c r="CM235" s="58"/>
      <c r="CN235" s="60"/>
      <c r="CO235" s="57"/>
      <c r="CP235" s="58"/>
      <c r="CQ235" s="60"/>
      <c r="CR235" s="57"/>
      <c r="CS235" s="58"/>
      <c r="CT235" s="59"/>
      <c r="CU235" s="58"/>
      <c r="CV235" s="59"/>
      <c r="CW235" s="58"/>
      <c r="CX235" s="59"/>
      <c r="CY235" s="58"/>
      <c r="CZ235" s="58"/>
      <c r="DA235" s="58"/>
      <c r="DB235" s="53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7"/>
      <c r="DO235" s="57"/>
      <c r="DP235" s="57"/>
      <c r="DQ235" s="76" t="str">
        <f t="shared" si="435"/>
        <v/>
      </c>
      <c r="DR235" s="53"/>
      <c r="DS235" s="46" t="b">
        <f t="shared" si="436"/>
        <v>0</v>
      </c>
      <c r="DT235" s="46" t="str">
        <f t="shared" si="437"/>
        <v/>
      </c>
      <c r="DU235" s="46" t="b">
        <f t="shared" si="438"/>
        <v>0</v>
      </c>
      <c r="DV235" s="46" t="b">
        <f t="shared" si="439"/>
        <v>0</v>
      </c>
      <c r="DW235" s="46" t="b">
        <f t="shared" si="440"/>
        <v>0</v>
      </c>
      <c r="DY235" s="46" t="b">
        <f t="shared" si="441"/>
        <v>0</v>
      </c>
      <c r="DZ235" s="46" t="b">
        <f t="shared" si="442"/>
        <v>0</v>
      </c>
      <c r="EB235" s="46" t="b">
        <f t="shared" si="443"/>
        <v>0</v>
      </c>
      <c r="EC235" s="46" t="b">
        <f t="shared" si="444"/>
        <v>0</v>
      </c>
      <c r="ED235" s="46" t="b">
        <f t="shared" si="445"/>
        <v>0</v>
      </c>
      <c r="EE235" s="46" t="b">
        <f t="shared" si="446"/>
        <v>0</v>
      </c>
      <c r="EF235" s="46" t="b">
        <f t="shared" si="447"/>
        <v>0</v>
      </c>
      <c r="EG235" s="46" t="b">
        <f t="shared" si="448"/>
        <v>0</v>
      </c>
      <c r="EH235" s="46" t="b">
        <f t="shared" si="449"/>
        <v>0</v>
      </c>
      <c r="EI235" s="46" t="b">
        <f t="shared" si="450"/>
        <v>0</v>
      </c>
      <c r="EK235" s="46" t="b">
        <f t="shared" si="451"/>
        <v>0</v>
      </c>
      <c r="EL235" s="46" t="b">
        <f t="shared" si="452"/>
        <v>0</v>
      </c>
      <c r="EM235" s="46" t="b">
        <f t="shared" si="453"/>
        <v>0</v>
      </c>
      <c r="EN235" s="46" t="b">
        <f t="shared" si="454"/>
        <v>0</v>
      </c>
      <c r="EO235" s="46" t="b">
        <f t="shared" si="455"/>
        <v>0</v>
      </c>
      <c r="EP235" s="46" t="b">
        <f t="shared" si="456"/>
        <v>0</v>
      </c>
      <c r="EQ235" s="46" t="b">
        <f t="shared" si="457"/>
        <v>0</v>
      </c>
      <c r="ER235" s="46" t="b">
        <f>OR(AA235='Tablas '!$T$4,AA235='Tablas '!$T$7,AA235='Tablas '!$T$8,AA235='Tablas '!$T$11)</f>
        <v>0</v>
      </c>
      <c r="ES235" s="46" t="str">
        <f t="shared" si="458"/>
        <v/>
      </c>
      <c r="ET235" s="46" t="str">
        <f t="shared" si="459"/>
        <v/>
      </c>
      <c r="EU235" s="46" t="str">
        <f t="shared" si="460"/>
        <v/>
      </c>
      <c r="EV235" s="46" t="b">
        <f t="shared" si="461"/>
        <v>0</v>
      </c>
      <c r="EW235" s="46" t="b">
        <f t="shared" si="462"/>
        <v>0</v>
      </c>
      <c r="EX235" s="46" t="b">
        <f t="shared" si="463"/>
        <v>0</v>
      </c>
      <c r="EY235" s="46" t="b">
        <f t="shared" si="464"/>
        <v>0</v>
      </c>
      <c r="EZ235" s="46" t="b">
        <f t="shared" si="465"/>
        <v>0</v>
      </c>
      <c r="FA235" s="46" t="b">
        <f t="shared" si="466"/>
        <v>0</v>
      </c>
      <c r="FB235" s="46" t="b">
        <f t="shared" si="467"/>
        <v>0</v>
      </c>
      <c r="FC235" s="46" t="str">
        <f t="shared" si="468"/>
        <v/>
      </c>
      <c r="FD235" s="46" t="str">
        <f t="shared" si="469"/>
        <v/>
      </c>
      <c r="FE235" s="46" t="b">
        <f t="shared" si="470"/>
        <v>0</v>
      </c>
      <c r="FF235" s="46" t="str">
        <f t="shared" si="471"/>
        <v/>
      </c>
      <c r="FG235" s="46" t="str">
        <f t="shared" si="472"/>
        <v/>
      </c>
      <c r="FH235" s="46" t="b">
        <f t="shared" si="473"/>
        <v>0</v>
      </c>
      <c r="FI235" s="46" t="str">
        <f t="shared" si="474"/>
        <v/>
      </c>
      <c r="FJ235" s="46" t="str">
        <f t="shared" si="475"/>
        <v/>
      </c>
      <c r="FK235" s="46" t="b">
        <f t="shared" si="476"/>
        <v>0</v>
      </c>
      <c r="FL235" s="46" t="str">
        <f t="shared" si="477"/>
        <v/>
      </c>
      <c r="FM235" s="46" t="str">
        <f t="shared" si="478"/>
        <v/>
      </c>
      <c r="FN235" s="46" t="b">
        <f t="shared" si="479"/>
        <v>0</v>
      </c>
      <c r="FO235" s="46" t="str">
        <f t="shared" si="480"/>
        <v/>
      </c>
      <c r="FP235" s="46" t="str">
        <f t="shared" si="481"/>
        <v/>
      </c>
      <c r="FQ235" s="46" t="b">
        <f t="shared" si="482"/>
        <v>0</v>
      </c>
      <c r="FR235" s="46" t="str">
        <f t="shared" si="483"/>
        <v/>
      </c>
      <c r="FS235" s="46" t="str">
        <f t="shared" si="484"/>
        <v/>
      </c>
      <c r="FT235" s="46" t="b">
        <f t="shared" si="485"/>
        <v>0</v>
      </c>
      <c r="FU235" s="46" t="str">
        <f t="shared" si="486"/>
        <v/>
      </c>
      <c r="FV235" s="46" t="str">
        <f t="shared" si="487"/>
        <v/>
      </c>
      <c r="FW235" s="46" t="b">
        <f t="shared" si="488"/>
        <v>0</v>
      </c>
      <c r="FX235" s="46" t="str">
        <f t="shared" si="489"/>
        <v/>
      </c>
      <c r="FY235" s="46" t="str">
        <f t="shared" si="490"/>
        <v/>
      </c>
      <c r="FZ235" s="46" t="b">
        <f t="shared" si="491"/>
        <v>0</v>
      </c>
      <c r="GA235" s="46" t="str">
        <f t="shared" si="492"/>
        <v/>
      </c>
      <c r="GB235" s="46" t="str">
        <f t="shared" si="493"/>
        <v/>
      </c>
      <c r="GC235" s="46" t="b">
        <f t="shared" si="494"/>
        <v>0</v>
      </c>
      <c r="GD235" s="46" t="str">
        <f t="shared" si="495"/>
        <v/>
      </c>
      <c r="GE235" s="46" t="str">
        <f t="shared" si="496"/>
        <v/>
      </c>
      <c r="GF235" s="46" t="b">
        <f t="shared" si="497"/>
        <v>0</v>
      </c>
      <c r="GG235" s="46" t="b">
        <f t="shared" si="498"/>
        <v>0</v>
      </c>
      <c r="GH235" s="46" t="str">
        <f t="shared" si="499"/>
        <v/>
      </c>
      <c r="GI235" s="46" t="str">
        <f t="shared" si="500"/>
        <v/>
      </c>
      <c r="GJ235" s="46" t="str">
        <f t="shared" si="501"/>
        <v/>
      </c>
      <c r="GK235" s="46" t="b">
        <f t="shared" si="502"/>
        <v>0</v>
      </c>
      <c r="GL235" s="46" t="str">
        <f t="shared" si="503"/>
        <v/>
      </c>
      <c r="GM235" s="46" t="str">
        <f t="shared" si="504"/>
        <v/>
      </c>
      <c r="GN235" s="46" t="str">
        <f t="shared" si="505"/>
        <v/>
      </c>
      <c r="GO235" s="46" t="b">
        <f t="shared" si="506"/>
        <v>0</v>
      </c>
      <c r="GP235" s="46" t="str">
        <f t="shared" si="507"/>
        <v/>
      </c>
      <c r="GQ235" s="46" t="str">
        <f t="shared" si="508"/>
        <v/>
      </c>
      <c r="GR235" s="46" t="b">
        <f t="shared" si="509"/>
        <v>0</v>
      </c>
      <c r="GS235" s="46" t="str">
        <f t="shared" si="510"/>
        <v/>
      </c>
      <c r="GT235" s="46" t="str">
        <f t="shared" si="511"/>
        <v/>
      </c>
      <c r="GU235" s="46" t="b">
        <f t="shared" si="512"/>
        <v>0</v>
      </c>
      <c r="GV235" s="46" t="b">
        <f t="shared" si="513"/>
        <v>0</v>
      </c>
      <c r="GW235" s="46" t="b">
        <f t="shared" si="514"/>
        <v>0</v>
      </c>
      <c r="GX235" s="46" t="b">
        <f t="shared" si="515"/>
        <v>0</v>
      </c>
      <c r="GY235" s="46" t="b">
        <f t="shared" si="516"/>
        <v>0</v>
      </c>
      <c r="GZ235" s="46" t="b">
        <f t="shared" si="517"/>
        <v>0</v>
      </c>
      <c r="HA235" s="46" t="b">
        <f t="shared" si="518"/>
        <v>0</v>
      </c>
      <c r="HB235" s="46" t="b">
        <f t="shared" si="519"/>
        <v>0</v>
      </c>
      <c r="HC235" s="46" t="b">
        <f t="shared" si="520"/>
        <v>0</v>
      </c>
      <c r="HD235" s="46" t="b">
        <f t="shared" si="521"/>
        <v>0</v>
      </c>
      <c r="HE235" s="46" t="b">
        <f t="shared" si="522"/>
        <v>0</v>
      </c>
      <c r="HF235" s="46" t="b">
        <f t="shared" si="523"/>
        <v>0</v>
      </c>
      <c r="HG235" s="46" t="b">
        <f t="shared" si="524"/>
        <v>0</v>
      </c>
      <c r="HH235" s="46" t="b">
        <f t="shared" si="525"/>
        <v>0</v>
      </c>
      <c r="HI235" s="46" t="b">
        <f t="shared" si="526"/>
        <v>0</v>
      </c>
      <c r="HJ235" s="46" t="b">
        <f t="shared" si="527"/>
        <v>0</v>
      </c>
      <c r="HK235" s="46" t="b">
        <f t="shared" si="528"/>
        <v>0</v>
      </c>
      <c r="HL235" s="46" t="b">
        <f t="shared" si="529"/>
        <v>0</v>
      </c>
      <c r="HM235" s="46" t="b">
        <f t="shared" si="530"/>
        <v>0</v>
      </c>
      <c r="HN235" s="46" t="b">
        <f t="shared" si="531"/>
        <v>0</v>
      </c>
      <c r="HO235" s="46" t="b">
        <f t="shared" si="532"/>
        <v>0</v>
      </c>
      <c r="HP235" s="46" t="b">
        <f t="shared" si="533"/>
        <v>0</v>
      </c>
      <c r="HQ235" s="46" t="str">
        <f t="shared" si="534"/>
        <v/>
      </c>
      <c r="HR235" s="46" t="str">
        <f t="shared" si="535"/>
        <v/>
      </c>
      <c r="HS235" s="46" t="str">
        <f t="shared" si="536"/>
        <v/>
      </c>
      <c r="HT235" s="46" t="b">
        <f t="shared" si="537"/>
        <v>0</v>
      </c>
      <c r="HU235" s="46" t="b">
        <f t="shared" si="538"/>
        <v>0</v>
      </c>
      <c r="HV235" s="46" t="b">
        <f t="shared" si="539"/>
        <v>0</v>
      </c>
      <c r="HW235" s="46" t="b">
        <f t="shared" si="540"/>
        <v>0</v>
      </c>
      <c r="HX235" s="46" t="b">
        <f t="shared" si="541"/>
        <v>0</v>
      </c>
      <c r="HY235" s="46" t="b">
        <f t="shared" si="542"/>
        <v>0</v>
      </c>
      <c r="HZ235" s="46" t="b">
        <f t="shared" si="543"/>
        <v>0</v>
      </c>
      <c r="IA235" s="46" t="str">
        <f t="shared" si="544"/>
        <v/>
      </c>
      <c r="IB235" s="46" t="str">
        <f t="shared" si="545"/>
        <v/>
      </c>
      <c r="IC235" s="46" t="str">
        <f t="shared" si="546"/>
        <v/>
      </c>
      <c r="ID235" s="46" t="str">
        <f t="shared" si="547"/>
        <v/>
      </c>
      <c r="IE235" s="46" t="b">
        <f t="shared" si="548"/>
        <v>0</v>
      </c>
      <c r="IF235" s="46" t="str">
        <f t="shared" si="549"/>
        <v/>
      </c>
      <c r="IG235" s="46" t="str">
        <f t="shared" si="550"/>
        <v/>
      </c>
      <c r="IH235" s="46" t="b">
        <f t="shared" si="551"/>
        <v>0</v>
      </c>
      <c r="II235" s="46" t="b">
        <f t="shared" si="552"/>
        <v>0</v>
      </c>
      <c r="IJ235" s="46" t="b">
        <f t="shared" si="553"/>
        <v>0</v>
      </c>
      <c r="IK235" s="46" t="str">
        <f t="shared" si="554"/>
        <v/>
      </c>
      <c r="IL235" s="46" t="str">
        <f t="shared" si="555"/>
        <v/>
      </c>
      <c r="IM235" s="46" t="b">
        <f t="shared" si="556"/>
        <v>0</v>
      </c>
      <c r="IN235" s="46" t="b">
        <f t="shared" si="557"/>
        <v>0</v>
      </c>
      <c r="IO235" s="46" t="b">
        <f t="shared" si="558"/>
        <v>0</v>
      </c>
      <c r="IP235" s="46" t="b">
        <f t="shared" si="559"/>
        <v>0</v>
      </c>
      <c r="IQ235" s="46" t="b">
        <f t="shared" si="560"/>
        <v>0</v>
      </c>
      <c r="IR235" s="46" t="b">
        <f t="shared" si="561"/>
        <v>0</v>
      </c>
      <c r="IS235" s="46" t="b">
        <f t="shared" si="562"/>
        <v>0</v>
      </c>
      <c r="IT235" s="46" t="b">
        <f t="shared" si="563"/>
        <v>0</v>
      </c>
      <c r="IU235" s="46" t="b">
        <f t="shared" si="564"/>
        <v>0</v>
      </c>
      <c r="IV235" s="46" t="b">
        <f t="shared" si="565"/>
        <v>0</v>
      </c>
      <c r="IW235" s="46" t="b">
        <f t="shared" si="566"/>
        <v>0</v>
      </c>
      <c r="IX235" s="46" t="b">
        <f t="shared" si="567"/>
        <v>0</v>
      </c>
      <c r="IY235" s="46" t="b">
        <f t="shared" si="568"/>
        <v>0</v>
      </c>
    </row>
    <row r="236" spans="2:259" x14ac:dyDescent="0.3">
      <c r="B236" s="48">
        <v>224</v>
      </c>
      <c r="C236" s="61" t="str">
        <f t="shared" si="434"/>
        <v/>
      </c>
      <c r="D236" s="53"/>
      <c r="E236" s="52"/>
      <c r="F236" s="112"/>
      <c r="G236" s="52"/>
      <c r="H236" s="53"/>
      <c r="I236" s="52"/>
      <c r="J236" s="52"/>
      <c r="K236" s="53"/>
      <c r="L236" s="55"/>
      <c r="M236" s="108"/>
      <c r="N236" s="56"/>
      <c r="O236" s="52"/>
      <c r="P236" s="52"/>
      <c r="Q236" s="52"/>
      <c r="R236" s="52"/>
      <c r="S236" s="52"/>
      <c r="T236" s="53"/>
      <c r="U236" s="52"/>
      <c r="V236" s="52"/>
      <c r="W236" s="55"/>
      <c r="X236" s="55"/>
      <c r="Y236" s="52"/>
      <c r="Z236" s="55"/>
      <c r="AA236" s="52"/>
      <c r="AB236" s="53"/>
      <c r="AC236" s="53"/>
      <c r="AD236" s="53"/>
      <c r="AE236" s="57"/>
      <c r="AF236" s="113"/>
      <c r="AG236" s="57"/>
      <c r="AH236" s="58"/>
      <c r="AI236" s="58"/>
      <c r="AJ236" s="58"/>
      <c r="AK236" s="114"/>
      <c r="AL236" s="58"/>
      <c r="AM236" s="114"/>
      <c r="AN236" s="58"/>
      <c r="AO236" s="114"/>
      <c r="AP236" s="58"/>
      <c r="AQ236" s="114"/>
      <c r="AR236" s="58"/>
      <c r="AS236" s="114"/>
      <c r="AT236" s="58"/>
      <c r="AU236" s="114"/>
      <c r="AV236" s="58"/>
      <c r="AW236" s="114"/>
      <c r="AX236" s="58"/>
      <c r="AY236" s="114"/>
      <c r="AZ236" s="58"/>
      <c r="BA236" s="114"/>
      <c r="BB236" s="58"/>
      <c r="BC236" s="114"/>
      <c r="BD236" s="58"/>
      <c r="BE236" s="58"/>
      <c r="BF236" s="58"/>
      <c r="BG236" s="59"/>
      <c r="BH236" s="58"/>
      <c r="BI236" s="114"/>
      <c r="BJ236" s="53"/>
      <c r="BK236" s="58"/>
      <c r="BL236" s="114"/>
      <c r="BM236" s="58"/>
      <c r="BN236" s="114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3"/>
      <c r="CL236" s="58"/>
      <c r="CM236" s="58"/>
      <c r="CN236" s="60"/>
      <c r="CO236" s="57"/>
      <c r="CP236" s="58"/>
      <c r="CQ236" s="60"/>
      <c r="CR236" s="57"/>
      <c r="CS236" s="58"/>
      <c r="CT236" s="59"/>
      <c r="CU236" s="58"/>
      <c r="CV236" s="59"/>
      <c r="CW236" s="58"/>
      <c r="CX236" s="59"/>
      <c r="CY236" s="58"/>
      <c r="CZ236" s="58"/>
      <c r="DA236" s="58"/>
      <c r="DB236" s="53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7"/>
      <c r="DO236" s="57"/>
      <c r="DP236" s="57"/>
      <c r="DQ236" s="76" t="str">
        <f t="shared" si="435"/>
        <v/>
      </c>
      <c r="DR236" s="53"/>
      <c r="DS236" s="46" t="b">
        <f t="shared" si="436"/>
        <v>0</v>
      </c>
      <c r="DT236" s="46" t="str">
        <f t="shared" si="437"/>
        <v/>
      </c>
      <c r="DU236" s="46" t="b">
        <f t="shared" si="438"/>
        <v>0</v>
      </c>
      <c r="DV236" s="46" t="b">
        <f t="shared" si="439"/>
        <v>0</v>
      </c>
      <c r="DW236" s="46" t="b">
        <f t="shared" si="440"/>
        <v>0</v>
      </c>
      <c r="DY236" s="46" t="b">
        <f t="shared" si="441"/>
        <v>0</v>
      </c>
      <c r="DZ236" s="46" t="b">
        <f t="shared" si="442"/>
        <v>0</v>
      </c>
      <c r="EB236" s="46" t="b">
        <f t="shared" si="443"/>
        <v>0</v>
      </c>
      <c r="EC236" s="46" t="b">
        <f t="shared" si="444"/>
        <v>0</v>
      </c>
      <c r="ED236" s="46" t="b">
        <f t="shared" si="445"/>
        <v>0</v>
      </c>
      <c r="EE236" s="46" t="b">
        <f t="shared" si="446"/>
        <v>0</v>
      </c>
      <c r="EF236" s="46" t="b">
        <f t="shared" si="447"/>
        <v>0</v>
      </c>
      <c r="EG236" s="46" t="b">
        <f t="shared" si="448"/>
        <v>0</v>
      </c>
      <c r="EH236" s="46" t="b">
        <f t="shared" si="449"/>
        <v>0</v>
      </c>
      <c r="EI236" s="46" t="b">
        <f t="shared" si="450"/>
        <v>0</v>
      </c>
      <c r="EK236" s="46" t="b">
        <f t="shared" si="451"/>
        <v>0</v>
      </c>
      <c r="EL236" s="46" t="b">
        <f t="shared" si="452"/>
        <v>0</v>
      </c>
      <c r="EM236" s="46" t="b">
        <f t="shared" si="453"/>
        <v>0</v>
      </c>
      <c r="EN236" s="46" t="b">
        <f t="shared" si="454"/>
        <v>0</v>
      </c>
      <c r="EO236" s="46" t="b">
        <f t="shared" si="455"/>
        <v>0</v>
      </c>
      <c r="EP236" s="46" t="b">
        <f t="shared" si="456"/>
        <v>0</v>
      </c>
      <c r="EQ236" s="46" t="b">
        <f t="shared" si="457"/>
        <v>0</v>
      </c>
      <c r="ER236" s="46" t="b">
        <f>OR(AA236='Tablas '!$T$4,AA236='Tablas '!$T$7,AA236='Tablas '!$T$8,AA236='Tablas '!$T$11)</f>
        <v>0</v>
      </c>
      <c r="ES236" s="46" t="str">
        <f t="shared" si="458"/>
        <v/>
      </c>
      <c r="ET236" s="46" t="str">
        <f t="shared" si="459"/>
        <v/>
      </c>
      <c r="EU236" s="46" t="str">
        <f t="shared" si="460"/>
        <v/>
      </c>
      <c r="EV236" s="46" t="b">
        <f t="shared" si="461"/>
        <v>0</v>
      </c>
      <c r="EW236" s="46" t="b">
        <f t="shared" si="462"/>
        <v>0</v>
      </c>
      <c r="EX236" s="46" t="b">
        <f t="shared" si="463"/>
        <v>0</v>
      </c>
      <c r="EY236" s="46" t="b">
        <f t="shared" si="464"/>
        <v>0</v>
      </c>
      <c r="EZ236" s="46" t="b">
        <f t="shared" si="465"/>
        <v>0</v>
      </c>
      <c r="FA236" s="46" t="b">
        <f t="shared" si="466"/>
        <v>0</v>
      </c>
      <c r="FB236" s="46" t="b">
        <f t="shared" si="467"/>
        <v>0</v>
      </c>
      <c r="FC236" s="46" t="str">
        <f t="shared" si="468"/>
        <v/>
      </c>
      <c r="FD236" s="46" t="str">
        <f t="shared" si="469"/>
        <v/>
      </c>
      <c r="FE236" s="46" t="b">
        <f t="shared" si="470"/>
        <v>0</v>
      </c>
      <c r="FF236" s="46" t="str">
        <f t="shared" si="471"/>
        <v/>
      </c>
      <c r="FG236" s="46" t="str">
        <f t="shared" si="472"/>
        <v/>
      </c>
      <c r="FH236" s="46" t="b">
        <f t="shared" si="473"/>
        <v>0</v>
      </c>
      <c r="FI236" s="46" t="str">
        <f t="shared" si="474"/>
        <v/>
      </c>
      <c r="FJ236" s="46" t="str">
        <f t="shared" si="475"/>
        <v/>
      </c>
      <c r="FK236" s="46" t="b">
        <f t="shared" si="476"/>
        <v>0</v>
      </c>
      <c r="FL236" s="46" t="str">
        <f t="shared" si="477"/>
        <v/>
      </c>
      <c r="FM236" s="46" t="str">
        <f t="shared" si="478"/>
        <v/>
      </c>
      <c r="FN236" s="46" t="b">
        <f t="shared" si="479"/>
        <v>0</v>
      </c>
      <c r="FO236" s="46" t="str">
        <f t="shared" si="480"/>
        <v/>
      </c>
      <c r="FP236" s="46" t="str">
        <f t="shared" si="481"/>
        <v/>
      </c>
      <c r="FQ236" s="46" t="b">
        <f t="shared" si="482"/>
        <v>0</v>
      </c>
      <c r="FR236" s="46" t="str">
        <f t="shared" si="483"/>
        <v/>
      </c>
      <c r="FS236" s="46" t="str">
        <f t="shared" si="484"/>
        <v/>
      </c>
      <c r="FT236" s="46" t="b">
        <f t="shared" si="485"/>
        <v>0</v>
      </c>
      <c r="FU236" s="46" t="str">
        <f t="shared" si="486"/>
        <v/>
      </c>
      <c r="FV236" s="46" t="str">
        <f t="shared" si="487"/>
        <v/>
      </c>
      <c r="FW236" s="46" t="b">
        <f t="shared" si="488"/>
        <v>0</v>
      </c>
      <c r="FX236" s="46" t="str">
        <f t="shared" si="489"/>
        <v/>
      </c>
      <c r="FY236" s="46" t="str">
        <f t="shared" si="490"/>
        <v/>
      </c>
      <c r="FZ236" s="46" t="b">
        <f t="shared" si="491"/>
        <v>0</v>
      </c>
      <c r="GA236" s="46" t="str">
        <f t="shared" si="492"/>
        <v/>
      </c>
      <c r="GB236" s="46" t="str">
        <f t="shared" si="493"/>
        <v/>
      </c>
      <c r="GC236" s="46" t="b">
        <f t="shared" si="494"/>
        <v>0</v>
      </c>
      <c r="GD236" s="46" t="str">
        <f t="shared" si="495"/>
        <v/>
      </c>
      <c r="GE236" s="46" t="str">
        <f t="shared" si="496"/>
        <v/>
      </c>
      <c r="GF236" s="46" t="b">
        <f t="shared" si="497"/>
        <v>0</v>
      </c>
      <c r="GG236" s="46" t="b">
        <f t="shared" si="498"/>
        <v>0</v>
      </c>
      <c r="GH236" s="46" t="str">
        <f t="shared" si="499"/>
        <v/>
      </c>
      <c r="GI236" s="46" t="str">
        <f t="shared" si="500"/>
        <v/>
      </c>
      <c r="GJ236" s="46" t="str">
        <f t="shared" si="501"/>
        <v/>
      </c>
      <c r="GK236" s="46" t="b">
        <f t="shared" si="502"/>
        <v>0</v>
      </c>
      <c r="GL236" s="46" t="str">
        <f t="shared" si="503"/>
        <v/>
      </c>
      <c r="GM236" s="46" t="str">
        <f t="shared" si="504"/>
        <v/>
      </c>
      <c r="GN236" s="46" t="str">
        <f t="shared" si="505"/>
        <v/>
      </c>
      <c r="GO236" s="46" t="b">
        <f t="shared" si="506"/>
        <v>0</v>
      </c>
      <c r="GP236" s="46" t="str">
        <f t="shared" si="507"/>
        <v/>
      </c>
      <c r="GQ236" s="46" t="str">
        <f t="shared" si="508"/>
        <v/>
      </c>
      <c r="GR236" s="46" t="b">
        <f t="shared" si="509"/>
        <v>0</v>
      </c>
      <c r="GS236" s="46" t="str">
        <f t="shared" si="510"/>
        <v/>
      </c>
      <c r="GT236" s="46" t="str">
        <f t="shared" si="511"/>
        <v/>
      </c>
      <c r="GU236" s="46" t="b">
        <f t="shared" si="512"/>
        <v>0</v>
      </c>
      <c r="GV236" s="46" t="b">
        <f t="shared" si="513"/>
        <v>0</v>
      </c>
      <c r="GW236" s="46" t="b">
        <f t="shared" si="514"/>
        <v>0</v>
      </c>
      <c r="GX236" s="46" t="b">
        <f t="shared" si="515"/>
        <v>0</v>
      </c>
      <c r="GY236" s="46" t="b">
        <f t="shared" si="516"/>
        <v>0</v>
      </c>
      <c r="GZ236" s="46" t="b">
        <f t="shared" si="517"/>
        <v>0</v>
      </c>
      <c r="HA236" s="46" t="b">
        <f t="shared" si="518"/>
        <v>0</v>
      </c>
      <c r="HB236" s="46" t="b">
        <f t="shared" si="519"/>
        <v>0</v>
      </c>
      <c r="HC236" s="46" t="b">
        <f t="shared" si="520"/>
        <v>0</v>
      </c>
      <c r="HD236" s="46" t="b">
        <f t="shared" si="521"/>
        <v>0</v>
      </c>
      <c r="HE236" s="46" t="b">
        <f t="shared" si="522"/>
        <v>0</v>
      </c>
      <c r="HF236" s="46" t="b">
        <f t="shared" si="523"/>
        <v>0</v>
      </c>
      <c r="HG236" s="46" t="b">
        <f t="shared" si="524"/>
        <v>0</v>
      </c>
      <c r="HH236" s="46" t="b">
        <f t="shared" si="525"/>
        <v>0</v>
      </c>
      <c r="HI236" s="46" t="b">
        <f t="shared" si="526"/>
        <v>0</v>
      </c>
      <c r="HJ236" s="46" t="b">
        <f t="shared" si="527"/>
        <v>0</v>
      </c>
      <c r="HK236" s="46" t="b">
        <f t="shared" si="528"/>
        <v>0</v>
      </c>
      <c r="HL236" s="46" t="b">
        <f t="shared" si="529"/>
        <v>0</v>
      </c>
      <c r="HM236" s="46" t="b">
        <f t="shared" si="530"/>
        <v>0</v>
      </c>
      <c r="HN236" s="46" t="b">
        <f t="shared" si="531"/>
        <v>0</v>
      </c>
      <c r="HO236" s="46" t="b">
        <f t="shared" si="532"/>
        <v>0</v>
      </c>
      <c r="HP236" s="46" t="b">
        <f t="shared" si="533"/>
        <v>0</v>
      </c>
      <c r="HQ236" s="46" t="str">
        <f t="shared" si="534"/>
        <v/>
      </c>
      <c r="HR236" s="46" t="str">
        <f t="shared" si="535"/>
        <v/>
      </c>
      <c r="HS236" s="46" t="str">
        <f t="shared" si="536"/>
        <v/>
      </c>
      <c r="HT236" s="46" t="b">
        <f t="shared" si="537"/>
        <v>0</v>
      </c>
      <c r="HU236" s="46" t="b">
        <f t="shared" si="538"/>
        <v>0</v>
      </c>
      <c r="HV236" s="46" t="b">
        <f t="shared" si="539"/>
        <v>0</v>
      </c>
      <c r="HW236" s="46" t="b">
        <f t="shared" si="540"/>
        <v>0</v>
      </c>
      <c r="HX236" s="46" t="b">
        <f t="shared" si="541"/>
        <v>0</v>
      </c>
      <c r="HY236" s="46" t="b">
        <f t="shared" si="542"/>
        <v>0</v>
      </c>
      <c r="HZ236" s="46" t="b">
        <f t="shared" si="543"/>
        <v>0</v>
      </c>
      <c r="IA236" s="46" t="str">
        <f t="shared" si="544"/>
        <v/>
      </c>
      <c r="IB236" s="46" t="str">
        <f t="shared" si="545"/>
        <v/>
      </c>
      <c r="IC236" s="46" t="str">
        <f t="shared" si="546"/>
        <v/>
      </c>
      <c r="ID236" s="46" t="str">
        <f t="shared" si="547"/>
        <v/>
      </c>
      <c r="IE236" s="46" t="b">
        <f t="shared" si="548"/>
        <v>0</v>
      </c>
      <c r="IF236" s="46" t="str">
        <f t="shared" si="549"/>
        <v/>
      </c>
      <c r="IG236" s="46" t="str">
        <f t="shared" si="550"/>
        <v/>
      </c>
      <c r="IH236" s="46" t="b">
        <f t="shared" si="551"/>
        <v>0</v>
      </c>
      <c r="II236" s="46" t="b">
        <f t="shared" si="552"/>
        <v>0</v>
      </c>
      <c r="IJ236" s="46" t="b">
        <f t="shared" si="553"/>
        <v>0</v>
      </c>
      <c r="IK236" s="46" t="str">
        <f t="shared" si="554"/>
        <v/>
      </c>
      <c r="IL236" s="46" t="str">
        <f t="shared" si="555"/>
        <v/>
      </c>
      <c r="IM236" s="46" t="b">
        <f t="shared" si="556"/>
        <v>0</v>
      </c>
      <c r="IN236" s="46" t="b">
        <f t="shared" si="557"/>
        <v>0</v>
      </c>
      <c r="IO236" s="46" t="b">
        <f t="shared" si="558"/>
        <v>0</v>
      </c>
      <c r="IP236" s="46" t="b">
        <f t="shared" si="559"/>
        <v>0</v>
      </c>
      <c r="IQ236" s="46" t="b">
        <f t="shared" si="560"/>
        <v>0</v>
      </c>
      <c r="IR236" s="46" t="b">
        <f t="shared" si="561"/>
        <v>0</v>
      </c>
      <c r="IS236" s="46" t="b">
        <f t="shared" si="562"/>
        <v>0</v>
      </c>
      <c r="IT236" s="46" t="b">
        <f t="shared" si="563"/>
        <v>0</v>
      </c>
      <c r="IU236" s="46" t="b">
        <f t="shared" si="564"/>
        <v>0</v>
      </c>
      <c r="IV236" s="46" t="b">
        <f t="shared" si="565"/>
        <v>0</v>
      </c>
      <c r="IW236" s="46" t="b">
        <f t="shared" si="566"/>
        <v>0</v>
      </c>
      <c r="IX236" s="46" t="b">
        <f t="shared" si="567"/>
        <v>0</v>
      </c>
      <c r="IY236" s="46" t="b">
        <f t="shared" si="568"/>
        <v>0</v>
      </c>
    </row>
    <row r="237" spans="2:259" x14ac:dyDescent="0.3">
      <c r="B237" s="48">
        <v>225</v>
      </c>
      <c r="C237" s="61" t="str">
        <f t="shared" si="434"/>
        <v/>
      </c>
      <c r="D237" s="53"/>
      <c r="E237" s="52"/>
      <c r="F237" s="112"/>
      <c r="G237" s="52"/>
      <c r="H237" s="53"/>
      <c r="I237" s="52"/>
      <c r="J237" s="52"/>
      <c r="K237" s="53"/>
      <c r="L237" s="55"/>
      <c r="M237" s="108"/>
      <c r="N237" s="56"/>
      <c r="O237" s="52"/>
      <c r="P237" s="52"/>
      <c r="Q237" s="52"/>
      <c r="R237" s="52"/>
      <c r="S237" s="52"/>
      <c r="T237" s="53"/>
      <c r="U237" s="52"/>
      <c r="V237" s="52"/>
      <c r="W237" s="55"/>
      <c r="X237" s="55"/>
      <c r="Y237" s="52"/>
      <c r="Z237" s="55"/>
      <c r="AA237" s="52"/>
      <c r="AB237" s="53"/>
      <c r="AC237" s="53"/>
      <c r="AD237" s="53"/>
      <c r="AE237" s="57"/>
      <c r="AF237" s="113"/>
      <c r="AG237" s="57"/>
      <c r="AH237" s="58"/>
      <c r="AI237" s="58"/>
      <c r="AJ237" s="58"/>
      <c r="AK237" s="114"/>
      <c r="AL237" s="58"/>
      <c r="AM237" s="114"/>
      <c r="AN237" s="58"/>
      <c r="AO237" s="114"/>
      <c r="AP237" s="58"/>
      <c r="AQ237" s="114"/>
      <c r="AR237" s="58"/>
      <c r="AS237" s="114"/>
      <c r="AT237" s="58"/>
      <c r="AU237" s="114"/>
      <c r="AV237" s="58"/>
      <c r="AW237" s="114"/>
      <c r="AX237" s="58"/>
      <c r="AY237" s="114"/>
      <c r="AZ237" s="58"/>
      <c r="BA237" s="114"/>
      <c r="BB237" s="58"/>
      <c r="BC237" s="114"/>
      <c r="BD237" s="58"/>
      <c r="BE237" s="58"/>
      <c r="BF237" s="58"/>
      <c r="BG237" s="59"/>
      <c r="BH237" s="58"/>
      <c r="BI237" s="114"/>
      <c r="BJ237" s="53"/>
      <c r="BK237" s="58"/>
      <c r="BL237" s="114"/>
      <c r="BM237" s="58"/>
      <c r="BN237" s="114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3"/>
      <c r="CL237" s="58"/>
      <c r="CM237" s="58"/>
      <c r="CN237" s="60"/>
      <c r="CO237" s="57"/>
      <c r="CP237" s="58"/>
      <c r="CQ237" s="60"/>
      <c r="CR237" s="57"/>
      <c r="CS237" s="58"/>
      <c r="CT237" s="59"/>
      <c r="CU237" s="58"/>
      <c r="CV237" s="59"/>
      <c r="CW237" s="58"/>
      <c r="CX237" s="59"/>
      <c r="CY237" s="58"/>
      <c r="CZ237" s="58"/>
      <c r="DA237" s="58"/>
      <c r="DB237" s="53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7"/>
      <c r="DO237" s="57"/>
      <c r="DP237" s="57"/>
      <c r="DQ237" s="76" t="str">
        <f t="shared" si="435"/>
        <v/>
      </c>
      <c r="DR237" s="53"/>
      <c r="DS237" s="46" t="b">
        <f t="shared" si="436"/>
        <v>0</v>
      </c>
      <c r="DT237" s="46" t="str">
        <f t="shared" si="437"/>
        <v/>
      </c>
      <c r="DU237" s="46" t="b">
        <f t="shared" si="438"/>
        <v>0</v>
      </c>
      <c r="DV237" s="46" t="b">
        <f t="shared" si="439"/>
        <v>0</v>
      </c>
      <c r="DW237" s="46" t="b">
        <f t="shared" si="440"/>
        <v>0</v>
      </c>
      <c r="DY237" s="46" t="b">
        <f t="shared" si="441"/>
        <v>0</v>
      </c>
      <c r="DZ237" s="46" t="b">
        <f t="shared" si="442"/>
        <v>0</v>
      </c>
      <c r="EB237" s="46" t="b">
        <f t="shared" si="443"/>
        <v>0</v>
      </c>
      <c r="EC237" s="46" t="b">
        <f t="shared" si="444"/>
        <v>0</v>
      </c>
      <c r="ED237" s="46" t="b">
        <f t="shared" si="445"/>
        <v>0</v>
      </c>
      <c r="EE237" s="46" t="b">
        <f t="shared" si="446"/>
        <v>0</v>
      </c>
      <c r="EF237" s="46" t="b">
        <f t="shared" si="447"/>
        <v>0</v>
      </c>
      <c r="EG237" s="46" t="b">
        <f t="shared" si="448"/>
        <v>0</v>
      </c>
      <c r="EH237" s="46" t="b">
        <f t="shared" si="449"/>
        <v>0</v>
      </c>
      <c r="EI237" s="46" t="b">
        <f t="shared" si="450"/>
        <v>0</v>
      </c>
      <c r="EK237" s="46" t="b">
        <f t="shared" si="451"/>
        <v>0</v>
      </c>
      <c r="EL237" s="46" t="b">
        <f t="shared" si="452"/>
        <v>0</v>
      </c>
      <c r="EM237" s="46" t="b">
        <f t="shared" si="453"/>
        <v>0</v>
      </c>
      <c r="EN237" s="46" t="b">
        <f t="shared" si="454"/>
        <v>0</v>
      </c>
      <c r="EO237" s="46" t="b">
        <f t="shared" si="455"/>
        <v>0</v>
      </c>
      <c r="EP237" s="46" t="b">
        <f t="shared" si="456"/>
        <v>0</v>
      </c>
      <c r="EQ237" s="46" t="b">
        <f t="shared" si="457"/>
        <v>0</v>
      </c>
      <c r="ER237" s="46" t="b">
        <f>OR(AA237='Tablas '!$T$4,AA237='Tablas '!$T$7,AA237='Tablas '!$T$8,AA237='Tablas '!$T$11)</f>
        <v>0</v>
      </c>
      <c r="ES237" s="46" t="str">
        <f t="shared" si="458"/>
        <v/>
      </c>
      <c r="ET237" s="46" t="str">
        <f t="shared" si="459"/>
        <v/>
      </c>
      <c r="EU237" s="46" t="str">
        <f t="shared" si="460"/>
        <v/>
      </c>
      <c r="EV237" s="46" t="b">
        <f t="shared" si="461"/>
        <v>0</v>
      </c>
      <c r="EW237" s="46" t="b">
        <f t="shared" si="462"/>
        <v>0</v>
      </c>
      <c r="EX237" s="46" t="b">
        <f t="shared" si="463"/>
        <v>0</v>
      </c>
      <c r="EY237" s="46" t="b">
        <f t="shared" si="464"/>
        <v>0</v>
      </c>
      <c r="EZ237" s="46" t="b">
        <f t="shared" si="465"/>
        <v>0</v>
      </c>
      <c r="FA237" s="46" t="b">
        <f t="shared" si="466"/>
        <v>0</v>
      </c>
      <c r="FB237" s="46" t="b">
        <f t="shared" si="467"/>
        <v>0</v>
      </c>
      <c r="FC237" s="46" t="str">
        <f t="shared" si="468"/>
        <v/>
      </c>
      <c r="FD237" s="46" t="str">
        <f t="shared" si="469"/>
        <v/>
      </c>
      <c r="FE237" s="46" t="b">
        <f t="shared" si="470"/>
        <v>0</v>
      </c>
      <c r="FF237" s="46" t="str">
        <f t="shared" si="471"/>
        <v/>
      </c>
      <c r="FG237" s="46" t="str">
        <f t="shared" si="472"/>
        <v/>
      </c>
      <c r="FH237" s="46" t="b">
        <f t="shared" si="473"/>
        <v>0</v>
      </c>
      <c r="FI237" s="46" t="str">
        <f t="shared" si="474"/>
        <v/>
      </c>
      <c r="FJ237" s="46" t="str">
        <f t="shared" si="475"/>
        <v/>
      </c>
      <c r="FK237" s="46" t="b">
        <f t="shared" si="476"/>
        <v>0</v>
      </c>
      <c r="FL237" s="46" t="str">
        <f t="shared" si="477"/>
        <v/>
      </c>
      <c r="FM237" s="46" t="str">
        <f t="shared" si="478"/>
        <v/>
      </c>
      <c r="FN237" s="46" t="b">
        <f t="shared" si="479"/>
        <v>0</v>
      </c>
      <c r="FO237" s="46" t="str">
        <f t="shared" si="480"/>
        <v/>
      </c>
      <c r="FP237" s="46" t="str">
        <f t="shared" si="481"/>
        <v/>
      </c>
      <c r="FQ237" s="46" t="b">
        <f t="shared" si="482"/>
        <v>0</v>
      </c>
      <c r="FR237" s="46" t="str">
        <f t="shared" si="483"/>
        <v/>
      </c>
      <c r="FS237" s="46" t="str">
        <f t="shared" si="484"/>
        <v/>
      </c>
      <c r="FT237" s="46" t="b">
        <f t="shared" si="485"/>
        <v>0</v>
      </c>
      <c r="FU237" s="46" t="str">
        <f t="shared" si="486"/>
        <v/>
      </c>
      <c r="FV237" s="46" t="str">
        <f t="shared" si="487"/>
        <v/>
      </c>
      <c r="FW237" s="46" t="b">
        <f t="shared" si="488"/>
        <v>0</v>
      </c>
      <c r="FX237" s="46" t="str">
        <f t="shared" si="489"/>
        <v/>
      </c>
      <c r="FY237" s="46" t="str">
        <f t="shared" si="490"/>
        <v/>
      </c>
      <c r="FZ237" s="46" t="b">
        <f t="shared" si="491"/>
        <v>0</v>
      </c>
      <c r="GA237" s="46" t="str">
        <f t="shared" si="492"/>
        <v/>
      </c>
      <c r="GB237" s="46" t="str">
        <f t="shared" si="493"/>
        <v/>
      </c>
      <c r="GC237" s="46" t="b">
        <f t="shared" si="494"/>
        <v>0</v>
      </c>
      <c r="GD237" s="46" t="str">
        <f t="shared" si="495"/>
        <v/>
      </c>
      <c r="GE237" s="46" t="str">
        <f t="shared" si="496"/>
        <v/>
      </c>
      <c r="GF237" s="46" t="b">
        <f t="shared" si="497"/>
        <v>0</v>
      </c>
      <c r="GG237" s="46" t="b">
        <f t="shared" si="498"/>
        <v>0</v>
      </c>
      <c r="GH237" s="46" t="str">
        <f t="shared" si="499"/>
        <v/>
      </c>
      <c r="GI237" s="46" t="str">
        <f t="shared" si="500"/>
        <v/>
      </c>
      <c r="GJ237" s="46" t="str">
        <f t="shared" si="501"/>
        <v/>
      </c>
      <c r="GK237" s="46" t="b">
        <f t="shared" si="502"/>
        <v>0</v>
      </c>
      <c r="GL237" s="46" t="str">
        <f t="shared" si="503"/>
        <v/>
      </c>
      <c r="GM237" s="46" t="str">
        <f t="shared" si="504"/>
        <v/>
      </c>
      <c r="GN237" s="46" t="str">
        <f t="shared" si="505"/>
        <v/>
      </c>
      <c r="GO237" s="46" t="b">
        <f t="shared" si="506"/>
        <v>0</v>
      </c>
      <c r="GP237" s="46" t="str">
        <f t="shared" si="507"/>
        <v/>
      </c>
      <c r="GQ237" s="46" t="str">
        <f t="shared" si="508"/>
        <v/>
      </c>
      <c r="GR237" s="46" t="b">
        <f t="shared" si="509"/>
        <v>0</v>
      </c>
      <c r="GS237" s="46" t="str">
        <f t="shared" si="510"/>
        <v/>
      </c>
      <c r="GT237" s="46" t="str">
        <f t="shared" si="511"/>
        <v/>
      </c>
      <c r="GU237" s="46" t="b">
        <f t="shared" si="512"/>
        <v>0</v>
      </c>
      <c r="GV237" s="46" t="b">
        <f t="shared" si="513"/>
        <v>0</v>
      </c>
      <c r="GW237" s="46" t="b">
        <f t="shared" si="514"/>
        <v>0</v>
      </c>
      <c r="GX237" s="46" t="b">
        <f t="shared" si="515"/>
        <v>0</v>
      </c>
      <c r="GY237" s="46" t="b">
        <f t="shared" si="516"/>
        <v>0</v>
      </c>
      <c r="GZ237" s="46" t="b">
        <f t="shared" si="517"/>
        <v>0</v>
      </c>
      <c r="HA237" s="46" t="b">
        <f t="shared" si="518"/>
        <v>0</v>
      </c>
      <c r="HB237" s="46" t="b">
        <f t="shared" si="519"/>
        <v>0</v>
      </c>
      <c r="HC237" s="46" t="b">
        <f t="shared" si="520"/>
        <v>0</v>
      </c>
      <c r="HD237" s="46" t="b">
        <f t="shared" si="521"/>
        <v>0</v>
      </c>
      <c r="HE237" s="46" t="b">
        <f t="shared" si="522"/>
        <v>0</v>
      </c>
      <c r="HF237" s="46" t="b">
        <f t="shared" si="523"/>
        <v>0</v>
      </c>
      <c r="HG237" s="46" t="b">
        <f t="shared" si="524"/>
        <v>0</v>
      </c>
      <c r="HH237" s="46" t="b">
        <f t="shared" si="525"/>
        <v>0</v>
      </c>
      <c r="HI237" s="46" t="b">
        <f t="shared" si="526"/>
        <v>0</v>
      </c>
      <c r="HJ237" s="46" t="b">
        <f t="shared" si="527"/>
        <v>0</v>
      </c>
      <c r="HK237" s="46" t="b">
        <f t="shared" si="528"/>
        <v>0</v>
      </c>
      <c r="HL237" s="46" t="b">
        <f t="shared" si="529"/>
        <v>0</v>
      </c>
      <c r="HM237" s="46" t="b">
        <f t="shared" si="530"/>
        <v>0</v>
      </c>
      <c r="HN237" s="46" t="b">
        <f t="shared" si="531"/>
        <v>0</v>
      </c>
      <c r="HO237" s="46" t="b">
        <f t="shared" si="532"/>
        <v>0</v>
      </c>
      <c r="HP237" s="46" t="b">
        <f t="shared" si="533"/>
        <v>0</v>
      </c>
      <c r="HQ237" s="46" t="str">
        <f t="shared" si="534"/>
        <v/>
      </c>
      <c r="HR237" s="46" t="str">
        <f t="shared" si="535"/>
        <v/>
      </c>
      <c r="HS237" s="46" t="str">
        <f t="shared" si="536"/>
        <v/>
      </c>
      <c r="HT237" s="46" t="b">
        <f t="shared" si="537"/>
        <v>0</v>
      </c>
      <c r="HU237" s="46" t="b">
        <f t="shared" si="538"/>
        <v>0</v>
      </c>
      <c r="HV237" s="46" t="b">
        <f t="shared" si="539"/>
        <v>0</v>
      </c>
      <c r="HW237" s="46" t="b">
        <f t="shared" si="540"/>
        <v>0</v>
      </c>
      <c r="HX237" s="46" t="b">
        <f t="shared" si="541"/>
        <v>0</v>
      </c>
      <c r="HY237" s="46" t="b">
        <f t="shared" si="542"/>
        <v>0</v>
      </c>
      <c r="HZ237" s="46" t="b">
        <f t="shared" si="543"/>
        <v>0</v>
      </c>
      <c r="IA237" s="46" t="str">
        <f t="shared" si="544"/>
        <v/>
      </c>
      <c r="IB237" s="46" t="str">
        <f t="shared" si="545"/>
        <v/>
      </c>
      <c r="IC237" s="46" t="str">
        <f t="shared" si="546"/>
        <v/>
      </c>
      <c r="ID237" s="46" t="str">
        <f t="shared" si="547"/>
        <v/>
      </c>
      <c r="IE237" s="46" t="b">
        <f t="shared" si="548"/>
        <v>0</v>
      </c>
      <c r="IF237" s="46" t="str">
        <f t="shared" si="549"/>
        <v/>
      </c>
      <c r="IG237" s="46" t="str">
        <f t="shared" si="550"/>
        <v/>
      </c>
      <c r="IH237" s="46" t="b">
        <f t="shared" si="551"/>
        <v>0</v>
      </c>
      <c r="II237" s="46" t="b">
        <f t="shared" si="552"/>
        <v>0</v>
      </c>
      <c r="IJ237" s="46" t="b">
        <f t="shared" si="553"/>
        <v>0</v>
      </c>
      <c r="IK237" s="46" t="str">
        <f t="shared" si="554"/>
        <v/>
      </c>
      <c r="IL237" s="46" t="str">
        <f t="shared" si="555"/>
        <v/>
      </c>
      <c r="IM237" s="46" t="b">
        <f t="shared" si="556"/>
        <v>0</v>
      </c>
      <c r="IN237" s="46" t="b">
        <f t="shared" si="557"/>
        <v>0</v>
      </c>
      <c r="IO237" s="46" t="b">
        <f t="shared" si="558"/>
        <v>0</v>
      </c>
      <c r="IP237" s="46" t="b">
        <f t="shared" si="559"/>
        <v>0</v>
      </c>
      <c r="IQ237" s="46" t="b">
        <f t="shared" si="560"/>
        <v>0</v>
      </c>
      <c r="IR237" s="46" t="b">
        <f t="shared" si="561"/>
        <v>0</v>
      </c>
      <c r="IS237" s="46" t="b">
        <f t="shared" si="562"/>
        <v>0</v>
      </c>
      <c r="IT237" s="46" t="b">
        <f t="shared" si="563"/>
        <v>0</v>
      </c>
      <c r="IU237" s="46" t="b">
        <f t="shared" si="564"/>
        <v>0</v>
      </c>
      <c r="IV237" s="46" t="b">
        <f t="shared" si="565"/>
        <v>0</v>
      </c>
      <c r="IW237" s="46" t="b">
        <f t="shared" si="566"/>
        <v>0</v>
      </c>
      <c r="IX237" s="46" t="b">
        <f t="shared" si="567"/>
        <v>0</v>
      </c>
      <c r="IY237" s="46" t="b">
        <f t="shared" si="568"/>
        <v>0</v>
      </c>
    </row>
    <row r="238" spans="2:259" x14ac:dyDescent="0.3">
      <c r="B238" s="48">
        <v>226</v>
      </c>
      <c r="C238" s="61" t="str">
        <f t="shared" si="434"/>
        <v/>
      </c>
      <c r="D238" s="53"/>
      <c r="E238" s="52"/>
      <c r="F238" s="112"/>
      <c r="G238" s="52"/>
      <c r="H238" s="53"/>
      <c r="I238" s="52"/>
      <c r="J238" s="52"/>
      <c r="K238" s="53"/>
      <c r="L238" s="55"/>
      <c r="M238" s="108"/>
      <c r="N238" s="56"/>
      <c r="O238" s="52"/>
      <c r="P238" s="52"/>
      <c r="Q238" s="52"/>
      <c r="R238" s="52"/>
      <c r="S238" s="52"/>
      <c r="T238" s="53"/>
      <c r="U238" s="52"/>
      <c r="V238" s="52"/>
      <c r="W238" s="55"/>
      <c r="X238" s="55"/>
      <c r="Y238" s="52"/>
      <c r="Z238" s="55"/>
      <c r="AA238" s="52"/>
      <c r="AB238" s="53"/>
      <c r="AC238" s="53"/>
      <c r="AD238" s="53"/>
      <c r="AE238" s="57"/>
      <c r="AF238" s="113"/>
      <c r="AG238" s="57"/>
      <c r="AH238" s="58"/>
      <c r="AI238" s="58"/>
      <c r="AJ238" s="58"/>
      <c r="AK238" s="114"/>
      <c r="AL238" s="58"/>
      <c r="AM238" s="114"/>
      <c r="AN238" s="58"/>
      <c r="AO238" s="114"/>
      <c r="AP238" s="58"/>
      <c r="AQ238" s="114"/>
      <c r="AR238" s="58"/>
      <c r="AS238" s="114"/>
      <c r="AT238" s="58"/>
      <c r="AU238" s="114"/>
      <c r="AV238" s="58"/>
      <c r="AW238" s="114"/>
      <c r="AX238" s="58"/>
      <c r="AY238" s="114"/>
      <c r="AZ238" s="58"/>
      <c r="BA238" s="114"/>
      <c r="BB238" s="58"/>
      <c r="BC238" s="114"/>
      <c r="BD238" s="58"/>
      <c r="BE238" s="58"/>
      <c r="BF238" s="58"/>
      <c r="BG238" s="59"/>
      <c r="BH238" s="58"/>
      <c r="BI238" s="114"/>
      <c r="BJ238" s="53"/>
      <c r="BK238" s="58"/>
      <c r="BL238" s="114"/>
      <c r="BM238" s="58"/>
      <c r="BN238" s="114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3"/>
      <c r="CL238" s="58"/>
      <c r="CM238" s="58"/>
      <c r="CN238" s="60"/>
      <c r="CO238" s="57"/>
      <c r="CP238" s="58"/>
      <c r="CQ238" s="60"/>
      <c r="CR238" s="57"/>
      <c r="CS238" s="58"/>
      <c r="CT238" s="59"/>
      <c r="CU238" s="58"/>
      <c r="CV238" s="59"/>
      <c r="CW238" s="58"/>
      <c r="CX238" s="59"/>
      <c r="CY238" s="58"/>
      <c r="CZ238" s="58"/>
      <c r="DA238" s="58"/>
      <c r="DB238" s="53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7"/>
      <c r="DO238" s="57"/>
      <c r="DP238" s="57"/>
      <c r="DQ238" s="76" t="str">
        <f t="shared" si="435"/>
        <v/>
      </c>
      <c r="DR238" s="53"/>
      <c r="DS238" s="46" t="b">
        <f t="shared" si="436"/>
        <v>0</v>
      </c>
      <c r="DT238" s="46" t="str">
        <f t="shared" si="437"/>
        <v/>
      </c>
      <c r="DU238" s="46" t="b">
        <f t="shared" si="438"/>
        <v>0</v>
      </c>
      <c r="DV238" s="46" t="b">
        <f t="shared" si="439"/>
        <v>0</v>
      </c>
      <c r="DW238" s="46" t="b">
        <f t="shared" si="440"/>
        <v>0</v>
      </c>
      <c r="DY238" s="46" t="b">
        <f t="shared" si="441"/>
        <v>0</v>
      </c>
      <c r="DZ238" s="46" t="b">
        <f t="shared" si="442"/>
        <v>0</v>
      </c>
      <c r="EB238" s="46" t="b">
        <f t="shared" si="443"/>
        <v>0</v>
      </c>
      <c r="EC238" s="46" t="b">
        <f t="shared" si="444"/>
        <v>0</v>
      </c>
      <c r="ED238" s="46" t="b">
        <f t="shared" si="445"/>
        <v>0</v>
      </c>
      <c r="EE238" s="46" t="b">
        <f t="shared" si="446"/>
        <v>0</v>
      </c>
      <c r="EF238" s="46" t="b">
        <f t="shared" si="447"/>
        <v>0</v>
      </c>
      <c r="EG238" s="46" t="b">
        <f t="shared" si="448"/>
        <v>0</v>
      </c>
      <c r="EH238" s="46" t="b">
        <f t="shared" si="449"/>
        <v>0</v>
      </c>
      <c r="EI238" s="46" t="b">
        <f t="shared" si="450"/>
        <v>0</v>
      </c>
      <c r="EK238" s="46" t="b">
        <f t="shared" si="451"/>
        <v>0</v>
      </c>
      <c r="EL238" s="46" t="b">
        <f t="shared" si="452"/>
        <v>0</v>
      </c>
      <c r="EM238" s="46" t="b">
        <f t="shared" si="453"/>
        <v>0</v>
      </c>
      <c r="EN238" s="46" t="b">
        <f t="shared" si="454"/>
        <v>0</v>
      </c>
      <c r="EO238" s="46" t="b">
        <f t="shared" si="455"/>
        <v>0</v>
      </c>
      <c r="EP238" s="46" t="b">
        <f t="shared" si="456"/>
        <v>0</v>
      </c>
      <c r="EQ238" s="46" t="b">
        <f t="shared" si="457"/>
        <v>0</v>
      </c>
      <c r="ER238" s="46" t="b">
        <f>OR(AA238='Tablas '!$T$4,AA238='Tablas '!$T$7,AA238='Tablas '!$T$8,AA238='Tablas '!$T$11)</f>
        <v>0</v>
      </c>
      <c r="ES238" s="46" t="str">
        <f t="shared" si="458"/>
        <v/>
      </c>
      <c r="ET238" s="46" t="str">
        <f t="shared" si="459"/>
        <v/>
      </c>
      <c r="EU238" s="46" t="str">
        <f t="shared" si="460"/>
        <v/>
      </c>
      <c r="EV238" s="46" t="b">
        <f t="shared" si="461"/>
        <v>0</v>
      </c>
      <c r="EW238" s="46" t="b">
        <f t="shared" si="462"/>
        <v>0</v>
      </c>
      <c r="EX238" s="46" t="b">
        <f t="shared" si="463"/>
        <v>0</v>
      </c>
      <c r="EY238" s="46" t="b">
        <f t="shared" si="464"/>
        <v>0</v>
      </c>
      <c r="EZ238" s="46" t="b">
        <f t="shared" si="465"/>
        <v>0</v>
      </c>
      <c r="FA238" s="46" t="b">
        <f t="shared" si="466"/>
        <v>0</v>
      </c>
      <c r="FB238" s="46" t="b">
        <f t="shared" si="467"/>
        <v>0</v>
      </c>
      <c r="FC238" s="46" t="str">
        <f t="shared" si="468"/>
        <v/>
      </c>
      <c r="FD238" s="46" t="str">
        <f t="shared" si="469"/>
        <v/>
      </c>
      <c r="FE238" s="46" t="b">
        <f t="shared" si="470"/>
        <v>0</v>
      </c>
      <c r="FF238" s="46" t="str">
        <f t="shared" si="471"/>
        <v/>
      </c>
      <c r="FG238" s="46" t="str">
        <f t="shared" si="472"/>
        <v/>
      </c>
      <c r="FH238" s="46" t="b">
        <f t="shared" si="473"/>
        <v>0</v>
      </c>
      <c r="FI238" s="46" t="str">
        <f t="shared" si="474"/>
        <v/>
      </c>
      <c r="FJ238" s="46" t="str">
        <f t="shared" si="475"/>
        <v/>
      </c>
      <c r="FK238" s="46" t="b">
        <f t="shared" si="476"/>
        <v>0</v>
      </c>
      <c r="FL238" s="46" t="str">
        <f t="shared" si="477"/>
        <v/>
      </c>
      <c r="FM238" s="46" t="str">
        <f t="shared" si="478"/>
        <v/>
      </c>
      <c r="FN238" s="46" t="b">
        <f t="shared" si="479"/>
        <v>0</v>
      </c>
      <c r="FO238" s="46" t="str">
        <f t="shared" si="480"/>
        <v/>
      </c>
      <c r="FP238" s="46" t="str">
        <f t="shared" si="481"/>
        <v/>
      </c>
      <c r="FQ238" s="46" t="b">
        <f t="shared" si="482"/>
        <v>0</v>
      </c>
      <c r="FR238" s="46" t="str">
        <f t="shared" si="483"/>
        <v/>
      </c>
      <c r="FS238" s="46" t="str">
        <f t="shared" si="484"/>
        <v/>
      </c>
      <c r="FT238" s="46" t="b">
        <f t="shared" si="485"/>
        <v>0</v>
      </c>
      <c r="FU238" s="46" t="str">
        <f t="shared" si="486"/>
        <v/>
      </c>
      <c r="FV238" s="46" t="str">
        <f t="shared" si="487"/>
        <v/>
      </c>
      <c r="FW238" s="46" t="b">
        <f t="shared" si="488"/>
        <v>0</v>
      </c>
      <c r="FX238" s="46" t="str">
        <f t="shared" si="489"/>
        <v/>
      </c>
      <c r="FY238" s="46" t="str">
        <f t="shared" si="490"/>
        <v/>
      </c>
      <c r="FZ238" s="46" t="b">
        <f t="shared" si="491"/>
        <v>0</v>
      </c>
      <c r="GA238" s="46" t="str">
        <f t="shared" si="492"/>
        <v/>
      </c>
      <c r="GB238" s="46" t="str">
        <f t="shared" si="493"/>
        <v/>
      </c>
      <c r="GC238" s="46" t="b">
        <f t="shared" si="494"/>
        <v>0</v>
      </c>
      <c r="GD238" s="46" t="str">
        <f t="shared" si="495"/>
        <v/>
      </c>
      <c r="GE238" s="46" t="str">
        <f t="shared" si="496"/>
        <v/>
      </c>
      <c r="GF238" s="46" t="b">
        <f t="shared" si="497"/>
        <v>0</v>
      </c>
      <c r="GG238" s="46" t="b">
        <f t="shared" si="498"/>
        <v>0</v>
      </c>
      <c r="GH238" s="46" t="str">
        <f t="shared" si="499"/>
        <v/>
      </c>
      <c r="GI238" s="46" t="str">
        <f t="shared" si="500"/>
        <v/>
      </c>
      <c r="GJ238" s="46" t="str">
        <f t="shared" si="501"/>
        <v/>
      </c>
      <c r="GK238" s="46" t="b">
        <f t="shared" si="502"/>
        <v>0</v>
      </c>
      <c r="GL238" s="46" t="str">
        <f t="shared" si="503"/>
        <v/>
      </c>
      <c r="GM238" s="46" t="str">
        <f t="shared" si="504"/>
        <v/>
      </c>
      <c r="GN238" s="46" t="str">
        <f t="shared" si="505"/>
        <v/>
      </c>
      <c r="GO238" s="46" t="b">
        <f t="shared" si="506"/>
        <v>0</v>
      </c>
      <c r="GP238" s="46" t="str">
        <f t="shared" si="507"/>
        <v/>
      </c>
      <c r="GQ238" s="46" t="str">
        <f t="shared" si="508"/>
        <v/>
      </c>
      <c r="GR238" s="46" t="b">
        <f t="shared" si="509"/>
        <v>0</v>
      </c>
      <c r="GS238" s="46" t="str">
        <f t="shared" si="510"/>
        <v/>
      </c>
      <c r="GT238" s="46" t="str">
        <f t="shared" si="511"/>
        <v/>
      </c>
      <c r="GU238" s="46" t="b">
        <f t="shared" si="512"/>
        <v>0</v>
      </c>
      <c r="GV238" s="46" t="b">
        <f t="shared" si="513"/>
        <v>0</v>
      </c>
      <c r="GW238" s="46" t="b">
        <f t="shared" si="514"/>
        <v>0</v>
      </c>
      <c r="GX238" s="46" t="b">
        <f t="shared" si="515"/>
        <v>0</v>
      </c>
      <c r="GY238" s="46" t="b">
        <f t="shared" si="516"/>
        <v>0</v>
      </c>
      <c r="GZ238" s="46" t="b">
        <f t="shared" si="517"/>
        <v>0</v>
      </c>
      <c r="HA238" s="46" t="b">
        <f t="shared" si="518"/>
        <v>0</v>
      </c>
      <c r="HB238" s="46" t="b">
        <f t="shared" si="519"/>
        <v>0</v>
      </c>
      <c r="HC238" s="46" t="b">
        <f t="shared" si="520"/>
        <v>0</v>
      </c>
      <c r="HD238" s="46" t="b">
        <f t="shared" si="521"/>
        <v>0</v>
      </c>
      <c r="HE238" s="46" t="b">
        <f t="shared" si="522"/>
        <v>0</v>
      </c>
      <c r="HF238" s="46" t="b">
        <f t="shared" si="523"/>
        <v>0</v>
      </c>
      <c r="HG238" s="46" t="b">
        <f t="shared" si="524"/>
        <v>0</v>
      </c>
      <c r="HH238" s="46" t="b">
        <f t="shared" si="525"/>
        <v>0</v>
      </c>
      <c r="HI238" s="46" t="b">
        <f t="shared" si="526"/>
        <v>0</v>
      </c>
      <c r="HJ238" s="46" t="b">
        <f t="shared" si="527"/>
        <v>0</v>
      </c>
      <c r="HK238" s="46" t="b">
        <f t="shared" si="528"/>
        <v>0</v>
      </c>
      <c r="HL238" s="46" t="b">
        <f t="shared" si="529"/>
        <v>0</v>
      </c>
      <c r="HM238" s="46" t="b">
        <f t="shared" si="530"/>
        <v>0</v>
      </c>
      <c r="HN238" s="46" t="b">
        <f t="shared" si="531"/>
        <v>0</v>
      </c>
      <c r="HO238" s="46" t="b">
        <f t="shared" si="532"/>
        <v>0</v>
      </c>
      <c r="HP238" s="46" t="b">
        <f t="shared" si="533"/>
        <v>0</v>
      </c>
      <c r="HQ238" s="46" t="str">
        <f t="shared" si="534"/>
        <v/>
      </c>
      <c r="HR238" s="46" t="str">
        <f t="shared" si="535"/>
        <v/>
      </c>
      <c r="HS238" s="46" t="str">
        <f t="shared" si="536"/>
        <v/>
      </c>
      <c r="HT238" s="46" t="b">
        <f t="shared" si="537"/>
        <v>0</v>
      </c>
      <c r="HU238" s="46" t="b">
        <f t="shared" si="538"/>
        <v>0</v>
      </c>
      <c r="HV238" s="46" t="b">
        <f t="shared" si="539"/>
        <v>0</v>
      </c>
      <c r="HW238" s="46" t="b">
        <f t="shared" si="540"/>
        <v>0</v>
      </c>
      <c r="HX238" s="46" t="b">
        <f t="shared" si="541"/>
        <v>0</v>
      </c>
      <c r="HY238" s="46" t="b">
        <f t="shared" si="542"/>
        <v>0</v>
      </c>
      <c r="HZ238" s="46" t="b">
        <f t="shared" si="543"/>
        <v>0</v>
      </c>
      <c r="IA238" s="46" t="str">
        <f t="shared" si="544"/>
        <v/>
      </c>
      <c r="IB238" s="46" t="str">
        <f t="shared" si="545"/>
        <v/>
      </c>
      <c r="IC238" s="46" t="str">
        <f t="shared" si="546"/>
        <v/>
      </c>
      <c r="ID238" s="46" t="str">
        <f t="shared" si="547"/>
        <v/>
      </c>
      <c r="IE238" s="46" t="b">
        <f t="shared" si="548"/>
        <v>0</v>
      </c>
      <c r="IF238" s="46" t="str">
        <f t="shared" si="549"/>
        <v/>
      </c>
      <c r="IG238" s="46" t="str">
        <f t="shared" si="550"/>
        <v/>
      </c>
      <c r="IH238" s="46" t="b">
        <f t="shared" si="551"/>
        <v>0</v>
      </c>
      <c r="II238" s="46" t="b">
        <f t="shared" si="552"/>
        <v>0</v>
      </c>
      <c r="IJ238" s="46" t="b">
        <f t="shared" si="553"/>
        <v>0</v>
      </c>
      <c r="IK238" s="46" t="str">
        <f t="shared" si="554"/>
        <v/>
      </c>
      <c r="IL238" s="46" t="str">
        <f t="shared" si="555"/>
        <v/>
      </c>
      <c r="IM238" s="46" t="b">
        <f t="shared" si="556"/>
        <v>0</v>
      </c>
      <c r="IN238" s="46" t="b">
        <f t="shared" si="557"/>
        <v>0</v>
      </c>
      <c r="IO238" s="46" t="b">
        <f t="shared" si="558"/>
        <v>0</v>
      </c>
      <c r="IP238" s="46" t="b">
        <f t="shared" si="559"/>
        <v>0</v>
      </c>
      <c r="IQ238" s="46" t="b">
        <f t="shared" si="560"/>
        <v>0</v>
      </c>
      <c r="IR238" s="46" t="b">
        <f t="shared" si="561"/>
        <v>0</v>
      </c>
      <c r="IS238" s="46" t="b">
        <f t="shared" si="562"/>
        <v>0</v>
      </c>
      <c r="IT238" s="46" t="b">
        <f t="shared" si="563"/>
        <v>0</v>
      </c>
      <c r="IU238" s="46" t="b">
        <f t="shared" si="564"/>
        <v>0</v>
      </c>
      <c r="IV238" s="46" t="b">
        <f t="shared" si="565"/>
        <v>0</v>
      </c>
      <c r="IW238" s="46" t="b">
        <f t="shared" si="566"/>
        <v>0</v>
      </c>
      <c r="IX238" s="46" t="b">
        <f t="shared" si="567"/>
        <v>0</v>
      </c>
      <c r="IY238" s="46" t="b">
        <f t="shared" si="568"/>
        <v>0</v>
      </c>
    </row>
    <row r="239" spans="2:259" x14ac:dyDescent="0.3">
      <c r="B239" s="48">
        <v>227</v>
      </c>
      <c r="C239" s="61" t="str">
        <f t="shared" si="434"/>
        <v/>
      </c>
      <c r="D239" s="53"/>
      <c r="E239" s="52"/>
      <c r="F239" s="112"/>
      <c r="G239" s="52"/>
      <c r="H239" s="53"/>
      <c r="I239" s="52"/>
      <c r="J239" s="52"/>
      <c r="K239" s="53"/>
      <c r="L239" s="55"/>
      <c r="M239" s="108"/>
      <c r="N239" s="56"/>
      <c r="O239" s="52"/>
      <c r="P239" s="52"/>
      <c r="Q239" s="52"/>
      <c r="R239" s="52"/>
      <c r="S239" s="52"/>
      <c r="T239" s="53"/>
      <c r="U239" s="52"/>
      <c r="V239" s="52"/>
      <c r="W239" s="55"/>
      <c r="X239" s="55"/>
      <c r="Y239" s="52"/>
      <c r="Z239" s="55"/>
      <c r="AA239" s="52"/>
      <c r="AB239" s="53"/>
      <c r="AC239" s="53"/>
      <c r="AD239" s="53"/>
      <c r="AE239" s="57"/>
      <c r="AF239" s="113"/>
      <c r="AG239" s="57"/>
      <c r="AH239" s="58"/>
      <c r="AI239" s="58"/>
      <c r="AJ239" s="58"/>
      <c r="AK239" s="114"/>
      <c r="AL239" s="58"/>
      <c r="AM239" s="114"/>
      <c r="AN239" s="58"/>
      <c r="AO239" s="114"/>
      <c r="AP239" s="58"/>
      <c r="AQ239" s="114"/>
      <c r="AR239" s="58"/>
      <c r="AS239" s="114"/>
      <c r="AT239" s="58"/>
      <c r="AU239" s="114"/>
      <c r="AV239" s="58"/>
      <c r="AW239" s="114"/>
      <c r="AX239" s="58"/>
      <c r="AY239" s="114"/>
      <c r="AZ239" s="58"/>
      <c r="BA239" s="114"/>
      <c r="BB239" s="58"/>
      <c r="BC239" s="114"/>
      <c r="BD239" s="58"/>
      <c r="BE239" s="58"/>
      <c r="BF239" s="58"/>
      <c r="BG239" s="59"/>
      <c r="BH239" s="58"/>
      <c r="BI239" s="114"/>
      <c r="BJ239" s="53"/>
      <c r="BK239" s="58"/>
      <c r="BL239" s="114"/>
      <c r="BM239" s="58"/>
      <c r="BN239" s="114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3"/>
      <c r="CL239" s="58"/>
      <c r="CM239" s="58"/>
      <c r="CN239" s="60"/>
      <c r="CO239" s="57"/>
      <c r="CP239" s="58"/>
      <c r="CQ239" s="60"/>
      <c r="CR239" s="57"/>
      <c r="CS239" s="58"/>
      <c r="CT239" s="59"/>
      <c r="CU239" s="58"/>
      <c r="CV239" s="59"/>
      <c r="CW239" s="58"/>
      <c r="CX239" s="59"/>
      <c r="CY239" s="58"/>
      <c r="CZ239" s="58"/>
      <c r="DA239" s="58"/>
      <c r="DB239" s="53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7"/>
      <c r="DO239" s="57"/>
      <c r="DP239" s="57"/>
      <c r="DQ239" s="76" t="str">
        <f t="shared" si="435"/>
        <v/>
      </c>
      <c r="DR239" s="53"/>
      <c r="DS239" s="46" t="b">
        <f t="shared" si="436"/>
        <v>0</v>
      </c>
      <c r="DT239" s="46" t="str">
        <f t="shared" si="437"/>
        <v/>
      </c>
      <c r="DU239" s="46" t="b">
        <f t="shared" si="438"/>
        <v>0</v>
      </c>
      <c r="DV239" s="46" t="b">
        <f t="shared" si="439"/>
        <v>0</v>
      </c>
      <c r="DW239" s="46" t="b">
        <f t="shared" si="440"/>
        <v>0</v>
      </c>
      <c r="DY239" s="46" t="b">
        <f t="shared" si="441"/>
        <v>0</v>
      </c>
      <c r="DZ239" s="46" t="b">
        <f t="shared" si="442"/>
        <v>0</v>
      </c>
      <c r="EB239" s="46" t="b">
        <f t="shared" si="443"/>
        <v>0</v>
      </c>
      <c r="EC239" s="46" t="b">
        <f t="shared" si="444"/>
        <v>0</v>
      </c>
      <c r="ED239" s="46" t="b">
        <f t="shared" si="445"/>
        <v>0</v>
      </c>
      <c r="EE239" s="46" t="b">
        <f t="shared" si="446"/>
        <v>0</v>
      </c>
      <c r="EF239" s="46" t="b">
        <f t="shared" si="447"/>
        <v>0</v>
      </c>
      <c r="EG239" s="46" t="b">
        <f t="shared" si="448"/>
        <v>0</v>
      </c>
      <c r="EH239" s="46" t="b">
        <f t="shared" si="449"/>
        <v>0</v>
      </c>
      <c r="EI239" s="46" t="b">
        <f t="shared" si="450"/>
        <v>0</v>
      </c>
      <c r="EK239" s="46" t="b">
        <f t="shared" si="451"/>
        <v>0</v>
      </c>
      <c r="EL239" s="46" t="b">
        <f t="shared" si="452"/>
        <v>0</v>
      </c>
      <c r="EM239" s="46" t="b">
        <f t="shared" si="453"/>
        <v>0</v>
      </c>
      <c r="EN239" s="46" t="b">
        <f t="shared" si="454"/>
        <v>0</v>
      </c>
      <c r="EO239" s="46" t="b">
        <f t="shared" si="455"/>
        <v>0</v>
      </c>
      <c r="EP239" s="46" t="b">
        <f t="shared" si="456"/>
        <v>0</v>
      </c>
      <c r="EQ239" s="46" t="b">
        <f t="shared" si="457"/>
        <v>0</v>
      </c>
      <c r="ER239" s="46" t="b">
        <f>OR(AA239='Tablas '!$T$4,AA239='Tablas '!$T$7,AA239='Tablas '!$T$8,AA239='Tablas '!$T$11)</f>
        <v>0</v>
      </c>
      <c r="ES239" s="46" t="str">
        <f t="shared" si="458"/>
        <v/>
      </c>
      <c r="ET239" s="46" t="str">
        <f t="shared" si="459"/>
        <v/>
      </c>
      <c r="EU239" s="46" t="str">
        <f t="shared" si="460"/>
        <v/>
      </c>
      <c r="EV239" s="46" t="b">
        <f t="shared" si="461"/>
        <v>0</v>
      </c>
      <c r="EW239" s="46" t="b">
        <f t="shared" si="462"/>
        <v>0</v>
      </c>
      <c r="EX239" s="46" t="b">
        <f t="shared" si="463"/>
        <v>0</v>
      </c>
      <c r="EY239" s="46" t="b">
        <f t="shared" si="464"/>
        <v>0</v>
      </c>
      <c r="EZ239" s="46" t="b">
        <f t="shared" si="465"/>
        <v>0</v>
      </c>
      <c r="FA239" s="46" t="b">
        <f t="shared" si="466"/>
        <v>0</v>
      </c>
      <c r="FB239" s="46" t="b">
        <f t="shared" si="467"/>
        <v>0</v>
      </c>
      <c r="FC239" s="46" t="str">
        <f t="shared" si="468"/>
        <v/>
      </c>
      <c r="FD239" s="46" t="str">
        <f t="shared" si="469"/>
        <v/>
      </c>
      <c r="FE239" s="46" t="b">
        <f t="shared" si="470"/>
        <v>0</v>
      </c>
      <c r="FF239" s="46" t="str">
        <f t="shared" si="471"/>
        <v/>
      </c>
      <c r="FG239" s="46" t="str">
        <f t="shared" si="472"/>
        <v/>
      </c>
      <c r="FH239" s="46" t="b">
        <f t="shared" si="473"/>
        <v>0</v>
      </c>
      <c r="FI239" s="46" t="str">
        <f t="shared" si="474"/>
        <v/>
      </c>
      <c r="FJ239" s="46" t="str">
        <f t="shared" si="475"/>
        <v/>
      </c>
      <c r="FK239" s="46" t="b">
        <f t="shared" si="476"/>
        <v>0</v>
      </c>
      <c r="FL239" s="46" t="str">
        <f t="shared" si="477"/>
        <v/>
      </c>
      <c r="FM239" s="46" t="str">
        <f t="shared" si="478"/>
        <v/>
      </c>
      <c r="FN239" s="46" t="b">
        <f t="shared" si="479"/>
        <v>0</v>
      </c>
      <c r="FO239" s="46" t="str">
        <f t="shared" si="480"/>
        <v/>
      </c>
      <c r="FP239" s="46" t="str">
        <f t="shared" si="481"/>
        <v/>
      </c>
      <c r="FQ239" s="46" t="b">
        <f t="shared" si="482"/>
        <v>0</v>
      </c>
      <c r="FR239" s="46" t="str">
        <f t="shared" si="483"/>
        <v/>
      </c>
      <c r="FS239" s="46" t="str">
        <f t="shared" si="484"/>
        <v/>
      </c>
      <c r="FT239" s="46" t="b">
        <f t="shared" si="485"/>
        <v>0</v>
      </c>
      <c r="FU239" s="46" t="str">
        <f t="shared" si="486"/>
        <v/>
      </c>
      <c r="FV239" s="46" t="str">
        <f t="shared" si="487"/>
        <v/>
      </c>
      <c r="FW239" s="46" t="b">
        <f t="shared" si="488"/>
        <v>0</v>
      </c>
      <c r="FX239" s="46" t="str">
        <f t="shared" si="489"/>
        <v/>
      </c>
      <c r="FY239" s="46" t="str">
        <f t="shared" si="490"/>
        <v/>
      </c>
      <c r="FZ239" s="46" t="b">
        <f t="shared" si="491"/>
        <v>0</v>
      </c>
      <c r="GA239" s="46" t="str">
        <f t="shared" si="492"/>
        <v/>
      </c>
      <c r="GB239" s="46" t="str">
        <f t="shared" si="493"/>
        <v/>
      </c>
      <c r="GC239" s="46" t="b">
        <f t="shared" si="494"/>
        <v>0</v>
      </c>
      <c r="GD239" s="46" t="str">
        <f t="shared" si="495"/>
        <v/>
      </c>
      <c r="GE239" s="46" t="str">
        <f t="shared" si="496"/>
        <v/>
      </c>
      <c r="GF239" s="46" t="b">
        <f t="shared" si="497"/>
        <v>0</v>
      </c>
      <c r="GG239" s="46" t="b">
        <f t="shared" si="498"/>
        <v>0</v>
      </c>
      <c r="GH239" s="46" t="str">
        <f t="shared" si="499"/>
        <v/>
      </c>
      <c r="GI239" s="46" t="str">
        <f t="shared" si="500"/>
        <v/>
      </c>
      <c r="GJ239" s="46" t="str">
        <f t="shared" si="501"/>
        <v/>
      </c>
      <c r="GK239" s="46" t="b">
        <f t="shared" si="502"/>
        <v>0</v>
      </c>
      <c r="GL239" s="46" t="str">
        <f t="shared" si="503"/>
        <v/>
      </c>
      <c r="GM239" s="46" t="str">
        <f t="shared" si="504"/>
        <v/>
      </c>
      <c r="GN239" s="46" t="str">
        <f t="shared" si="505"/>
        <v/>
      </c>
      <c r="GO239" s="46" t="b">
        <f t="shared" si="506"/>
        <v>0</v>
      </c>
      <c r="GP239" s="46" t="str">
        <f t="shared" si="507"/>
        <v/>
      </c>
      <c r="GQ239" s="46" t="str">
        <f t="shared" si="508"/>
        <v/>
      </c>
      <c r="GR239" s="46" t="b">
        <f t="shared" si="509"/>
        <v>0</v>
      </c>
      <c r="GS239" s="46" t="str">
        <f t="shared" si="510"/>
        <v/>
      </c>
      <c r="GT239" s="46" t="str">
        <f t="shared" si="511"/>
        <v/>
      </c>
      <c r="GU239" s="46" t="b">
        <f t="shared" si="512"/>
        <v>0</v>
      </c>
      <c r="GV239" s="46" t="b">
        <f t="shared" si="513"/>
        <v>0</v>
      </c>
      <c r="GW239" s="46" t="b">
        <f t="shared" si="514"/>
        <v>0</v>
      </c>
      <c r="GX239" s="46" t="b">
        <f t="shared" si="515"/>
        <v>0</v>
      </c>
      <c r="GY239" s="46" t="b">
        <f t="shared" si="516"/>
        <v>0</v>
      </c>
      <c r="GZ239" s="46" t="b">
        <f t="shared" si="517"/>
        <v>0</v>
      </c>
      <c r="HA239" s="46" t="b">
        <f t="shared" si="518"/>
        <v>0</v>
      </c>
      <c r="HB239" s="46" t="b">
        <f t="shared" si="519"/>
        <v>0</v>
      </c>
      <c r="HC239" s="46" t="b">
        <f t="shared" si="520"/>
        <v>0</v>
      </c>
      <c r="HD239" s="46" t="b">
        <f t="shared" si="521"/>
        <v>0</v>
      </c>
      <c r="HE239" s="46" t="b">
        <f t="shared" si="522"/>
        <v>0</v>
      </c>
      <c r="HF239" s="46" t="b">
        <f t="shared" si="523"/>
        <v>0</v>
      </c>
      <c r="HG239" s="46" t="b">
        <f t="shared" si="524"/>
        <v>0</v>
      </c>
      <c r="HH239" s="46" t="b">
        <f t="shared" si="525"/>
        <v>0</v>
      </c>
      <c r="HI239" s="46" t="b">
        <f t="shared" si="526"/>
        <v>0</v>
      </c>
      <c r="HJ239" s="46" t="b">
        <f t="shared" si="527"/>
        <v>0</v>
      </c>
      <c r="HK239" s="46" t="b">
        <f t="shared" si="528"/>
        <v>0</v>
      </c>
      <c r="HL239" s="46" t="b">
        <f t="shared" si="529"/>
        <v>0</v>
      </c>
      <c r="HM239" s="46" t="b">
        <f t="shared" si="530"/>
        <v>0</v>
      </c>
      <c r="HN239" s="46" t="b">
        <f t="shared" si="531"/>
        <v>0</v>
      </c>
      <c r="HO239" s="46" t="b">
        <f t="shared" si="532"/>
        <v>0</v>
      </c>
      <c r="HP239" s="46" t="b">
        <f t="shared" si="533"/>
        <v>0</v>
      </c>
      <c r="HQ239" s="46" t="str">
        <f t="shared" si="534"/>
        <v/>
      </c>
      <c r="HR239" s="46" t="str">
        <f t="shared" si="535"/>
        <v/>
      </c>
      <c r="HS239" s="46" t="str">
        <f t="shared" si="536"/>
        <v/>
      </c>
      <c r="HT239" s="46" t="b">
        <f t="shared" si="537"/>
        <v>0</v>
      </c>
      <c r="HU239" s="46" t="b">
        <f t="shared" si="538"/>
        <v>0</v>
      </c>
      <c r="HV239" s="46" t="b">
        <f t="shared" si="539"/>
        <v>0</v>
      </c>
      <c r="HW239" s="46" t="b">
        <f t="shared" si="540"/>
        <v>0</v>
      </c>
      <c r="HX239" s="46" t="b">
        <f t="shared" si="541"/>
        <v>0</v>
      </c>
      <c r="HY239" s="46" t="b">
        <f t="shared" si="542"/>
        <v>0</v>
      </c>
      <c r="HZ239" s="46" t="b">
        <f t="shared" si="543"/>
        <v>0</v>
      </c>
      <c r="IA239" s="46" t="str">
        <f t="shared" si="544"/>
        <v/>
      </c>
      <c r="IB239" s="46" t="str">
        <f t="shared" si="545"/>
        <v/>
      </c>
      <c r="IC239" s="46" t="str">
        <f t="shared" si="546"/>
        <v/>
      </c>
      <c r="ID239" s="46" t="str">
        <f t="shared" si="547"/>
        <v/>
      </c>
      <c r="IE239" s="46" t="b">
        <f t="shared" si="548"/>
        <v>0</v>
      </c>
      <c r="IF239" s="46" t="str">
        <f t="shared" si="549"/>
        <v/>
      </c>
      <c r="IG239" s="46" t="str">
        <f t="shared" si="550"/>
        <v/>
      </c>
      <c r="IH239" s="46" t="b">
        <f t="shared" si="551"/>
        <v>0</v>
      </c>
      <c r="II239" s="46" t="b">
        <f t="shared" si="552"/>
        <v>0</v>
      </c>
      <c r="IJ239" s="46" t="b">
        <f t="shared" si="553"/>
        <v>0</v>
      </c>
      <c r="IK239" s="46" t="str">
        <f t="shared" si="554"/>
        <v/>
      </c>
      <c r="IL239" s="46" t="str">
        <f t="shared" si="555"/>
        <v/>
      </c>
      <c r="IM239" s="46" t="b">
        <f t="shared" si="556"/>
        <v>0</v>
      </c>
      <c r="IN239" s="46" t="b">
        <f t="shared" si="557"/>
        <v>0</v>
      </c>
      <c r="IO239" s="46" t="b">
        <f t="shared" si="558"/>
        <v>0</v>
      </c>
      <c r="IP239" s="46" t="b">
        <f t="shared" si="559"/>
        <v>0</v>
      </c>
      <c r="IQ239" s="46" t="b">
        <f t="shared" si="560"/>
        <v>0</v>
      </c>
      <c r="IR239" s="46" t="b">
        <f t="shared" si="561"/>
        <v>0</v>
      </c>
      <c r="IS239" s="46" t="b">
        <f t="shared" si="562"/>
        <v>0</v>
      </c>
      <c r="IT239" s="46" t="b">
        <f t="shared" si="563"/>
        <v>0</v>
      </c>
      <c r="IU239" s="46" t="b">
        <f t="shared" si="564"/>
        <v>0</v>
      </c>
      <c r="IV239" s="46" t="b">
        <f t="shared" si="565"/>
        <v>0</v>
      </c>
      <c r="IW239" s="46" t="b">
        <f t="shared" si="566"/>
        <v>0</v>
      </c>
      <c r="IX239" s="46" t="b">
        <f t="shared" si="567"/>
        <v>0</v>
      </c>
      <c r="IY239" s="46" t="b">
        <f t="shared" si="568"/>
        <v>0</v>
      </c>
    </row>
    <row r="240" spans="2:259" x14ac:dyDescent="0.3">
      <c r="B240" s="48">
        <v>228</v>
      </c>
      <c r="C240" s="61" t="str">
        <f t="shared" si="434"/>
        <v/>
      </c>
      <c r="D240" s="53"/>
      <c r="E240" s="52"/>
      <c r="F240" s="112"/>
      <c r="G240" s="52"/>
      <c r="H240" s="53"/>
      <c r="I240" s="52"/>
      <c r="J240" s="52"/>
      <c r="K240" s="53"/>
      <c r="L240" s="55"/>
      <c r="M240" s="108"/>
      <c r="N240" s="56"/>
      <c r="O240" s="52"/>
      <c r="P240" s="52"/>
      <c r="Q240" s="52"/>
      <c r="R240" s="52"/>
      <c r="S240" s="52"/>
      <c r="T240" s="53"/>
      <c r="U240" s="52"/>
      <c r="V240" s="52"/>
      <c r="W240" s="55"/>
      <c r="X240" s="55"/>
      <c r="Y240" s="52"/>
      <c r="Z240" s="55"/>
      <c r="AA240" s="52"/>
      <c r="AB240" s="53"/>
      <c r="AC240" s="53"/>
      <c r="AD240" s="53"/>
      <c r="AE240" s="57"/>
      <c r="AF240" s="113"/>
      <c r="AG240" s="57"/>
      <c r="AH240" s="58"/>
      <c r="AI240" s="58"/>
      <c r="AJ240" s="58"/>
      <c r="AK240" s="114"/>
      <c r="AL240" s="58"/>
      <c r="AM240" s="114"/>
      <c r="AN240" s="58"/>
      <c r="AO240" s="114"/>
      <c r="AP240" s="58"/>
      <c r="AQ240" s="114"/>
      <c r="AR240" s="58"/>
      <c r="AS240" s="114"/>
      <c r="AT240" s="58"/>
      <c r="AU240" s="114"/>
      <c r="AV240" s="58"/>
      <c r="AW240" s="114"/>
      <c r="AX240" s="58"/>
      <c r="AY240" s="114"/>
      <c r="AZ240" s="58"/>
      <c r="BA240" s="114"/>
      <c r="BB240" s="58"/>
      <c r="BC240" s="114"/>
      <c r="BD240" s="58"/>
      <c r="BE240" s="58"/>
      <c r="BF240" s="58"/>
      <c r="BG240" s="59"/>
      <c r="BH240" s="58"/>
      <c r="BI240" s="114"/>
      <c r="BJ240" s="53"/>
      <c r="BK240" s="58"/>
      <c r="BL240" s="114"/>
      <c r="BM240" s="58"/>
      <c r="BN240" s="114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3"/>
      <c r="CL240" s="58"/>
      <c r="CM240" s="58"/>
      <c r="CN240" s="60"/>
      <c r="CO240" s="57"/>
      <c r="CP240" s="58"/>
      <c r="CQ240" s="60"/>
      <c r="CR240" s="57"/>
      <c r="CS240" s="58"/>
      <c r="CT240" s="59"/>
      <c r="CU240" s="58"/>
      <c r="CV240" s="59"/>
      <c r="CW240" s="58"/>
      <c r="CX240" s="59"/>
      <c r="CY240" s="58"/>
      <c r="CZ240" s="58"/>
      <c r="DA240" s="58"/>
      <c r="DB240" s="53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7"/>
      <c r="DO240" s="57"/>
      <c r="DP240" s="57"/>
      <c r="DQ240" s="76" t="str">
        <f t="shared" si="435"/>
        <v/>
      </c>
      <c r="DR240" s="53"/>
      <c r="DS240" s="46" t="b">
        <f t="shared" si="436"/>
        <v>0</v>
      </c>
      <c r="DT240" s="46" t="str">
        <f t="shared" si="437"/>
        <v/>
      </c>
      <c r="DU240" s="46" t="b">
        <f t="shared" si="438"/>
        <v>0</v>
      </c>
      <c r="DV240" s="46" t="b">
        <f t="shared" si="439"/>
        <v>0</v>
      </c>
      <c r="DW240" s="46" t="b">
        <f t="shared" si="440"/>
        <v>0</v>
      </c>
      <c r="DY240" s="46" t="b">
        <f t="shared" si="441"/>
        <v>0</v>
      </c>
      <c r="DZ240" s="46" t="b">
        <f t="shared" si="442"/>
        <v>0</v>
      </c>
      <c r="EB240" s="46" t="b">
        <f t="shared" si="443"/>
        <v>0</v>
      </c>
      <c r="EC240" s="46" t="b">
        <f t="shared" si="444"/>
        <v>0</v>
      </c>
      <c r="ED240" s="46" t="b">
        <f t="shared" si="445"/>
        <v>0</v>
      </c>
      <c r="EE240" s="46" t="b">
        <f t="shared" si="446"/>
        <v>0</v>
      </c>
      <c r="EF240" s="46" t="b">
        <f t="shared" si="447"/>
        <v>0</v>
      </c>
      <c r="EG240" s="46" t="b">
        <f t="shared" si="448"/>
        <v>0</v>
      </c>
      <c r="EH240" s="46" t="b">
        <f t="shared" si="449"/>
        <v>0</v>
      </c>
      <c r="EI240" s="46" t="b">
        <f t="shared" si="450"/>
        <v>0</v>
      </c>
      <c r="EK240" s="46" t="b">
        <f t="shared" si="451"/>
        <v>0</v>
      </c>
      <c r="EL240" s="46" t="b">
        <f t="shared" si="452"/>
        <v>0</v>
      </c>
      <c r="EM240" s="46" t="b">
        <f t="shared" si="453"/>
        <v>0</v>
      </c>
      <c r="EN240" s="46" t="b">
        <f t="shared" si="454"/>
        <v>0</v>
      </c>
      <c r="EO240" s="46" t="b">
        <f t="shared" si="455"/>
        <v>0</v>
      </c>
      <c r="EP240" s="46" t="b">
        <f t="shared" si="456"/>
        <v>0</v>
      </c>
      <c r="EQ240" s="46" t="b">
        <f t="shared" si="457"/>
        <v>0</v>
      </c>
      <c r="ER240" s="46" t="b">
        <f>OR(AA240='Tablas '!$T$4,AA240='Tablas '!$T$7,AA240='Tablas '!$T$8,AA240='Tablas '!$T$11)</f>
        <v>0</v>
      </c>
      <c r="ES240" s="46" t="str">
        <f t="shared" si="458"/>
        <v/>
      </c>
      <c r="ET240" s="46" t="str">
        <f t="shared" si="459"/>
        <v/>
      </c>
      <c r="EU240" s="46" t="str">
        <f t="shared" si="460"/>
        <v/>
      </c>
      <c r="EV240" s="46" t="b">
        <f t="shared" si="461"/>
        <v>0</v>
      </c>
      <c r="EW240" s="46" t="b">
        <f t="shared" si="462"/>
        <v>0</v>
      </c>
      <c r="EX240" s="46" t="b">
        <f t="shared" si="463"/>
        <v>0</v>
      </c>
      <c r="EY240" s="46" t="b">
        <f t="shared" si="464"/>
        <v>0</v>
      </c>
      <c r="EZ240" s="46" t="b">
        <f t="shared" si="465"/>
        <v>0</v>
      </c>
      <c r="FA240" s="46" t="b">
        <f t="shared" si="466"/>
        <v>0</v>
      </c>
      <c r="FB240" s="46" t="b">
        <f t="shared" si="467"/>
        <v>0</v>
      </c>
      <c r="FC240" s="46" t="str">
        <f t="shared" si="468"/>
        <v/>
      </c>
      <c r="FD240" s="46" t="str">
        <f t="shared" si="469"/>
        <v/>
      </c>
      <c r="FE240" s="46" t="b">
        <f t="shared" si="470"/>
        <v>0</v>
      </c>
      <c r="FF240" s="46" t="str">
        <f t="shared" si="471"/>
        <v/>
      </c>
      <c r="FG240" s="46" t="str">
        <f t="shared" si="472"/>
        <v/>
      </c>
      <c r="FH240" s="46" t="b">
        <f t="shared" si="473"/>
        <v>0</v>
      </c>
      <c r="FI240" s="46" t="str">
        <f t="shared" si="474"/>
        <v/>
      </c>
      <c r="FJ240" s="46" t="str">
        <f t="shared" si="475"/>
        <v/>
      </c>
      <c r="FK240" s="46" t="b">
        <f t="shared" si="476"/>
        <v>0</v>
      </c>
      <c r="FL240" s="46" t="str">
        <f t="shared" si="477"/>
        <v/>
      </c>
      <c r="FM240" s="46" t="str">
        <f t="shared" si="478"/>
        <v/>
      </c>
      <c r="FN240" s="46" t="b">
        <f t="shared" si="479"/>
        <v>0</v>
      </c>
      <c r="FO240" s="46" t="str">
        <f t="shared" si="480"/>
        <v/>
      </c>
      <c r="FP240" s="46" t="str">
        <f t="shared" si="481"/>
        <v/>
      </c>
      <c r="FQ240" s="46" t="b">
        <f t="shared" si="482"/>
        <v>0</v>
      </c>
      <c r="FR240" s="46" t="str">
        <f t="shared" si="483"/>
        <v/>
      </c>
      <c r="FS240" s="46" t="str">
        <f t="shared" si="484"/>
        <v/>
      </c>
      <c r="FT240" s="46" t="b">
        <f t="shared" si="485"/>
        <v>0</v>
      </c>
      <c r="FU240" s="46" t="str">
        <f t="shared" si="486"/>
        <v/>
      </c>
      <c r="FV240" s="46" t="str">
        <f t="shared" si="487"/>
        <v/>
      </c>
      <c r="FW240" s="46" t="b">
        <f t="shared" si="488"/>
        <v>0</v>
      </c>
      <c r="FX240" s="46" t="str">
        <f t="shared" si="489"/>
        <v/>
      </c>
      <c r="FY240" s="46" t="str">
        <f t="shared" si="490"/>
        <v/>
      </c>
      <c r="FZ240" s="46" t="b">
        <f t="shared" si="491"/>
        <v>0</v>
      </c>
      <c r="GA240" s="46" t="str">
        <f t="shared" si="492"/>
        <v/>
      </c>
      <c r="GB240" s="46" t="str">
        <f t="shared" si="493"/>
        <v/>
      </c>
      <c r="GC240" s="46" t="b">
        <f t="shared" si="494"/>
        <v>0</v>
      </c>
      <c r="GD240" s="46" t="str">
        <f t="shared" si="495"/>
        <v/>
      </c>
      <c r="GE240" s="46" t="str">
        <f t="shared" si="496"/>
        <v/>
      </c>
      <c r="GF240" s="46" t="b">
        <f t="shared" si="497"/>
        <v>0</v>
      </c>
      <c r="GG240" s="46" t="b">
        <f t="shared" si="498"/>
        <v>0</v>
      </c>
      <c r="GH240" s="46" t="str">
        <f t="shared" si="499"/>
        <v/>
      </c>
      <c r="GI240" s="46" t="str">
        <f t="shared" si="500"/>
        <v/>
      </c>
      <c r="GJ240" s="46" t="str">
        <f t="shared" si="501"/>
        <v/>
      </c>
      <c r="GK240" s="46" t="b">
        <f t="shared" si="502"/>
        <v>0</v>
      </c>
      <c r="GL240" s="46" t="str">
        <f t="shared" si="503"/>
        <v/>
      </c>
      <c r="GM240" s="46" t="str">
        <f t="shared" si="504"/>
        <v/>
      </c>
      <c r="GN240" s="46" t="str">
        <f t="shared" si="505"/>
        <v/>
      </c>
      <c r="GO240" s="46" t="b">
        <f t="shared" si="506"/>
        <v>0</v>
      </c>
      <c r="GP240" s="46" t="str">
        <f t="shared" si="507"/>
        <v/>
      </c>
      <c r="GQ240" s="46" t="str">
        <f t="shared" si="508"/>
        <v/>
      </c>
      <c r="GR240" s="46" t="b">
        <f t="shared" si="509"/>
        <v>0</v>
      </c>
      <c r="GS240" s="46" t="str">
        <f t="shared" si="510"/>
        <v/>
      </c>
      <c r="GT240" s="46" t="str">
        <f t="shared" si="511"/>
        <v/>
      </c>
      <c r="GU240" s="46" t="b">
        <f t="shared" si="512"/>
        <v>0</v>
      </c>
      <c r="GV240" s="46" t="b">
        <f t="shared" si="513"/>
        <v>0</v>
      </c>
      <c r="GW240" s="46" t="b">
        <f t="shared" si="514"/>
        <v>0</v>
      </c>
      <c r="GX240" s="46" t="b">
        <f t="shared" si="515"/>
        <v>0</v>
      </c>
      <c r="GY240" s="46" t="b">
        <f t="shared" si="516"/>
        <v>0</v>
      </c>
      <c r="GZ240" s="46" t="b">
        <f t="shared" si="517"/>
        <v>0</v>
      </c>
      <c r="HA240" s="46" t="b">
        <f t="shared" si="518"/>
        <v>0</v>
      </c>
      <c r="HB240" s="46" t="b">
        <f t="shared" si="519"/>
        <v>0</v>
      </c>
      <c r="HC240" s="46" t="b">
        <f t="shared" si="520"/>
        <v>0</v>
      </c>
      <c r="HD240" s="46" t="b">
        <f t="shared" si="521"/>
        <v>0</v>
      </c>
      <c r="HE240" s="46" t="b">
        <f t="shared" si="522"/>
        <v>0</v>
      </c>
      <c r="HF240" s="46" t="b">
        <f t="shared" si="523"/>
        <v>0</v>
      </c>
      <c r="HG240" s="46" t="b">
        <f t="shared" si="524"/>
        <v>0</v>
      </c>
      <c r="HH240" s="46" t="b">
        <f t="shared" si="525"/>
        <v>0</v>
      </c>
      <c r="HI240" s="46" t="b">
        <f t="shared" si="526"/>
        <v>0</v>
      </c>
      <c r="HJ240" s="46" t="b">
        <f t="shared" si="527"/>
        <v>0</v>
      </c>
      <c r="HK240" s="46" t="b">
        <f t="shared" si="528"/>
        <v>0</v>
      </c>
      <c r="HL240" s="46" t="b">
        <f t="shared" si="529"/>
        <v>0</v>
      </c>
      <c r="HM240" s="46" t="b">
        <f t="shared" si="530"/>
        <v>0</v>
      </c>
      <c r="HN240" s="46" t="b">
        <f t="shared" si="531"/>
        <v>0</v>
      </c>
      <c r="HO240" s="46" t="b">
        <f t="shared" si="532"/>
        <v>0</v>
      </c>
      <c r="HP240" s="46" t="b">
        <f t="shared" si="533"/>
        <v>0</v>
      </c>
      <c r="HQ240" s="46" t="str">
        <f t="shared" si="534"/>
        <v/>
      </c>
      <c r="HR240" s="46" t="str">
        <f t="shared" si="535"/>
        <v/>
      </c>
      <c r="HS240" s="46" t="str">
        <f t="shared" si="536"/>
        <v/>
      </c>
      <c r="HT240" s="46" t="b">
        <f t="shared" si="537"/>
        <v>0</v>
      </c>
      <c r="HU240" s="46" t="b">
        <f t="shared" si="538"/>
        <v>0</v>
      </c>
      <c r="HV240" s="46" t="b">
        <f t="shared" si="539"/>
        <v>0</v>
      </c>
      <c r="HW240" s="46" t="b">
        <f t="shared" si="540"/>
        <v>0</v>
      </c>
      <c r="HX240" s="46" t="b">
        <f t="shared" si="541"/>
        <v>0</v>
      </c>
      <c r="HY240" s="46" t="b">
        <f t="shared" si="542"/>
        <v>0</v>
      </c>
      <c r="HZ240" s="46" t="b">
        <f t="shared" si="543"/>
        <v>0</v>
      </c>
      <c r="IA240" s="46" t="str">
        <f t="shared" si="544"/>
        <v/>
      </c>
      <c r="IB240" s="46" t="str">
        <f t="shared" si="545"/>
        <v/>
      </c>
      <c r="IC240" s="46" t="str">
        <f t="shared" si="546"/>
        <v/>
      </c>
      <c r="ID240" s="46" t="str">
        <f t="shared" si="547"/>
        <v/>
      </c>
      <c r="IE240" s="46" t="b">
        <f t="shared" si="548"/>
        <v>0</v>
      </c>
      <c r="IF240" s="46" t="str">
        <f t="shared" si="549"/>
        <v/>
      </c>
      <c r="IG240" s="46" t="str">
        <f t="shared" si="550"/>
        <v/>
      </c>
      <c r="IH240" s="46" t="b">
        <f t="shared" si="551"/>
        <v>0</v>
      </c>
      <c r="II240" s="46" t="b">
        <f t="shared" si="552"/>
        <v>0</v>
      </c>
      <c r="IJ240" s="46" t="b">
        <f t="shared" si="553"/>
        <v>0</v>
      </c>
      <c r="IK240" s="46" t="str">
        <f t="shared" si="554"/>
        <v/>
      </c>
      <c r="IL240" s="46" t="str">
        <f t="shared" si="555"/>
        <v/>
      </c>
      <c r="IM240" s="46" t="b">
        <f t="shared" si="556"/>
        <v>0</v>
      </c>
      <c r="IN240" s="46" t="b">
        <f t="shared" si="557"/>
        <v>0</v>
      </c>
      <c r="IO240" s="46" t="b">
        <f t="shared" si="558"/>
        <v>0</v>
      </c>
      <c r="IP240" s="46" t="b">
        <f t="shared" si="559"/>
        <v>0</v>
      </c>
      <c r="IQ240" s="46" t="b">
        <f t="shared" si="560"/>
        <v>0</v>
      </c>
      <c r="IR240" s="46" t="b">
        <f t="shared" si="561"/>
        <v>0</v>
      </c>
      <c r="IS240" s="46" t="b">
        <f t="shared" si="562"/>
        <v>0</v>
      </c>
      <c r="IT240" s="46" t="b">
        <f t="shared" si="563"/>
        <v>0</v>
      </c>
      <c r="IU240" s="46" t="b">
        <f t="shared" si="564"/>
        <v>0</v>
      </c>
      <c r="IV240" s="46" t="b">
        <f t="shared" si="565"/>
        <v>0</v>
      </c>
      <c r="IW240" s="46" t="b">
        <f t="shared" si="566"/>
        <v>0</v>
      </c>
      <c r="IX240" s="46" t="b">
        <f t="shared" si="567"/>
        <v>0</v>
      </c>
      <c r="IY240" s="46" t="b">
        <f t="shared" si="568"/>
        <v>0</v>
      </c>
    </row>
    <row r="241" spans="2:259" x14ac:dyDescent="0.3">
      <c r="B241" s="48">
        <v>229</v>
      </c>
      <c r="C241" s="61" t="str">
        <f t="shared" si="434"/>
        <v/>
      </c>
      <c r="D241" s="53"/>
      <c r="E241" s="52"/>
      <c r="F241" s="112"/>
      <c r="G241" s="52"/>
      <c r="H241" s="53"/>
      <c r="I241" s="52"/>
      <c r="J241" s="52"/>
      <c r="K241" s="53"/>
      <c r="L241" s="55"/>
      <c r="M241" s="108"/>
      <c r="N241" s="56"/>
      <c r="O241" s="52"/>
      <c r="P241" s="52"/>
      <c r="Q241" s="52"/>
      <c r="R241" s="52"/>
      <c r="S241" s="52"/>
      <c r="T241" s="53"/>
      <c r="U241" s="52"/>
      <c r="V241" s="52"/>
      <c r="W241" s="55"/>
      <c r="X241" s="55"/>
      <c r="Y241" s="52"/>
      <c r="Z241" s="55"/>
      <c r="AA241" s="52"/>
      <c r="AB241" s="53"/>
      <c r="AC241" s="53"/>
      <c r="AD241" s="53"/>
      <c r="AE241" s="57"/>
      <c r="AF241" s="113"/>
      <c r="AG241" s="57"/>
      <c r="AH241" s="58"/>
      <c r="AI241" s="58"/>
      <c r="AJ241" s="58"/>
      <c r="AK241" s="114"/>
      <c r="AL241" s="58"/>
      <c r="AM241" s="114"/>
      <c r="AN241" s="58"/>
      <c r="AO241" s="114"/>
      <c r="AP241" s="58"/>
      <c r="AQ241" s="114"/>
      <c r="AR241" s="58"/>
      <c r="AS241" s="114"/>
      <c r="AT241" s="58"/>
      <c r="AU241" s="114"/>
      <c r="AV241" s="58"/>
      <c r="AW241" s="114"/>
      <c r="AX241" s="58"/>
      <c r="AY241" s="114"/>
      <c r="AZ241" s="58"/>
      <c r="BA241" s="114"/>
      <c r="BB241" s="58"/>
      <c r="BC241" s="114"/>
      <c r="BD241" s="58"/>
      <c r="BE241" s="58"/>
      <c r="BF241" s="58"/>
      <c r="BG241" s="59"/>
      <c r="BH241" s="58"/>
      <c r="BI241" s="114"/>
      <c r="BJ241" s="53"/>
      <c r="BK241" s="58"/>
      <c r="BL241" s="114"/>
      <c r="BM241" s="58"/>
      <c r="BN241" s="114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3"/>
      <c r="CL241" s="58"/>
      <c r="CM241" s="58"/>
      <c r="CN241" s="60"/>
      <c r="CO241" s="57"/>
      <c r="CP241" s="58"/>
      <c r="CQ241" s="60"/>
      <c r="CR241" s="57"/>
      <c r="CS241" s="58"/>
      <c r="CT241" s="59"/>
      <c r="CU241" s="58"/>
      <c r="CV241" s="59"/>
      <c r="CW241" s="58"/>
      <c r="CX241" s="59"/>
      <c r="CY241" s="58"/>
      <c r="CZ241" s="58"/>
      <c r="DA241" s="58"/>
      <c r="DB241" s="53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7"/>
      <c r="DO241" s="57"/>
      <c r="DP241" s="57"/>
      <c r="DQ241" s="76" t="str">
        <f t="shared" si="435"/>
        <v/>
      </c>
      <c r="DR241" s="53"/>
      <c r="DS241" s="46" t="b">
        <f t="shared" si="436"/>
        <v>0</v>
      </c>
      <c r="DT241" s="46" t="str">
        <f t="shared" si="437"/>
        <v/>
      </c>
      <c r="DU241" s="46" t="b">
        <f t="shared" si="438"/>
        <v>0</v>
      </c>
      <c r="DV241" s="46" t="b">
        <f t="shared" si="439"/>
        <v>0</v>
      </c>
      <c r="DW241" s="46" t="b">
        <f t="shared" si="440"/>
        <v>0</v>
      </c>
      <c r="DY241" s="46" t="b">
        <f t="shared" si="441"/>
        <v>0</v>
      </c>
      <c r="DZ241" s="46" t="b">
        <f t="shared" si="442"/>
        <v>0</v>
      </c>
      <c r="EB241" s="46" t="b">
        <f t="shared" si="443"/>
        <v>0</v>
      </c>
      <c r="EC241" s="46" t="b">
        <f t="shared" si="444"/>
        <v>0</v>
      </c>
      <c r="ED241" s="46" t="b">
        <f t="shared" si="445"/>
        <v>0</v>
      </c>
      <c r="EE241" s="46" t="b">
        <f t="shared" si="446"/>
        <v>0</v>
      </c>
      <c r="EF241" s="46" t="b">
        <f t="shared" si="447"/>
        <v>0</v>
      </c>
      <c r="EG241" s="46" t="b">
        <f t="shared" si="448"/>
        <v>0</v>
      </c>
      <c r="EH241" s="46" t="b">
        <f t="shared" si="449"/>
        <v>0</v>
      </c>
      <c r="EI241" s="46" t="b">
        <f t="shared" si="450"/>
        <v>0</v>
      </c>
      <c r="EK241" s="46" t="b">
        <f t="shared" si="451"/>
        <v>0</v>
      </c>
      <c r="EL241" s="46" t="b">
        <f t="shared" si="452"/>
        <v>0</v>
      </c>
      <c r="EM241" s="46" t="b">
        <f t="shared" si="453"/>
        <v>0</v>
      </c>
      <c r="EN241" s="46" t="b">
        <f t="shared" si="454"/>
        <v>0</v>
      </c>
      <c r="EO241" s="46" t="b">
        <f t="shared" si="455"/>
        <v>0</v>
      </c>
      <c r="EP241" s="46" t="b">
        <f t="shared" si="456"/>
        <v>0</v>
      </c>
      <c r="EQ241" s="46" t="b">
        <f t="shared" si="457"/>
        <v>0</v>
      </c>
      <c r="ER241" s="46" t="b">
        <f>OR(AA241='Tablas '!$T$4,AA241='Tablas '!$T$7,AA241='Tablas '!$T$8,AA241='Tablas '!$T$11)</f>
        <v>0</v>
      </c>
      <c r="ES241" s="46" t="str">
        <f t="shared" si="458"/>
        <v/>
      </c>
      <c r="ET241" s="46" t="str">
        <f t="shared" si="459"/>
        <v/>
      </c>
      <c r="EU241" s="46" t="str">
        <f t="shared" si="460"/>
        <v/>
      </c>
      <c r="EV241" s="46" t="b">
        <f t="shared" si="461"/>
        <v>0</v>
      </c>
      <c r="EW241" s="46" t="b">
        <f t="shared" si="462"/>
        <v>0</v>
      </c>
      <c r="EX241" s="46" t="b">
        <f t="shared" si="463"/>
        <v>0</v>
      </c>
      <c r="EY241" s="46" t="b">
        <f t="shared" si="464"/>
        <v>0</v>
      </c>
      <c r="EZ241" s="46" t="b">
        <f t="shared" si="465"/>
        <v>0</v>
      </c>
      <c r="FA241" s="46" t="b">
        <f t="shared" si="466"/>
        <v>0</v>
      </c>
      <c r="FB241" s="46" t="b">
        <f t="shared" si="467"/>
        <v>0</v>
      </c>
      <c r="FC241" s="46" t="str">
        <f t="shared" si="468"/>
        <v/>
      </c>
      <c r="FD241" s="46" t="str">
        <f t="shared" si="469"/>
        <v/>
      </c>
      <c r="FE241" s="46" t="b">
        <f t="shared" si="470"/>
        <v>0</v>
      </c>
      <c r="FF241" s="46" t="str">
        <f t="shared" si="471"/>
        <v/>
      </c>
      <c r="FG241" s="46" t="str">
        <f t="shared" si="472"/>
        <v/>
      </c>
      <c r="FH241" s="46" t="b">
        <f t="shared" si="473"/>
        <v>0</v>
      </c>
      <c r="FI241" s="46" t="str">
        <f t="shared" si="474"/>
        <v/>
      </c>
      <c r="FJ241" s="46" t="str">
        <f t="shared" si="475"/>
        <v/>
      </c>
      <c r="FK241" s="46" t="b">
        <f t="shared" si="476"/>
        <v>0</v>
      </c>
      <c r="FL241" s="46" t="str">
        <f t="shared" si="477"/>
        <v/>
      </c>
      <c r="FM241" s="46" t="str">
        <f t="shared" si="478"/>
        <v/>
      </c>
      <c r="FN241" s="46" t="b">
        <f t="shared" si="479"/>
        <v>0</v>
      </c>
      <c r="FO241" s="46" t="str">
        <f t="shared" si="480"/>
        <v/>
      </c>
      <c r="FP241" s="46" t="str">
        <f t="shared" si="481"/>
        <v/>
      </c>
      <c r="FQ241" s="46" t="b">
        <f t="shared" si="482"/>
        <v>0</v>
      </c>
      <c r="FR241" s="46" t="str">
        <f t="shared" si="483"/>
        <v/>
      </c>
      <c r="FS241" s="46" t="str">
        <f t="shared" si="484"/>
        <v/>
      </c>
      <c r="FT241" s="46" t="b">
        <f t="shared" si="485"/>
        <v>0</v>
      </c>
      <c r="FU241" s="46" t="str">
        <f t="shared" si="486"/>
        <v/>
      </c>
      <c r="FV241" s="46" t="str">
        <f t="shared" si="487"/>
        <v/>
      </c>
      <c r="FW241" s="46" t="b">
        <f t="shared" si="488"/>
        <v>0</v>
      </c>
      <c r="FX241" s="46" t="str">
        <f t="shared" si="489"/>
        <v/>
      </c>
      <c r="FY241" s="46" t="str">
        <f t="shared" si="490"/>
        <v/>
      </c>
      <c r="FZ241" s="46" t="b">
        <f t="shared" si="491"/>
        <v>0</v>
      </c>
      <c r="GA241" s="46" t="str">
        <f t="shared" si="492"/>
        <v/>
      </c>
      <c r="GB241" s="46" t="str">
        <f t="shared" si="493"/>
        <v/>
      </c>
      <c r="GC241" s="46" t="b">
        <f t="shared" si="494"/>
        <v>0</v>
      </c>
      <c r="GD241" s="46" t="str">
        <f t="shared" si="495"/>
        <v/>
      </c>
      <c r="GE241" s="46" t="str">
        <f t="shared" si="496"/>
        <v/>
      </c>
      <c r="GF241" s="46" t="b">
        <f t="shared" si="497"/>
        <v>0</v>
      </c>
      <c r="GG241" s="46" t="b">
        <f t="shared" si="498"/>
        <v>0</v>
      </c>
      <c r="GH241" s="46" t="str">
        <f t="shared" si="499"/>
        <v/>
      </c>
      <c r="GI241" s="46" t="str">
        <f t="shared" si="500"/>
        <v/>
      </c>
      <c r="GJ241" s="46" t="str">
        <f t="shared" si="501"/>
        <v/>
      </c>
      <c r="GK241" s="46" t="b">
        <f t="shared" si="502"/>
        <v>0</v>
      </c>
      <c r="GL241" s="46" t="str">
        <f t="shared" si="503"/>
        <v/>
      </c>
      <c r="GM241" s="46" t="str">
        <f t="shared" si="504"/>
        <v/>
      </c>
      <c r="GN241" s="46" t="str">
        <f t="shared" si="505"/>
        <v/>
      </c>
      <c r="GO241" s="46" t="b">
        <f t="shared" si="506"/>
        <v>0</v>
      </c>
      <c r="GP241" s="46" t="str">
        <f t="shared" si="507"/>
        <v/>
      </c>
      <c r="GQ241" s="46" t="str">
        <f t="shared" si="508"/>
        <v/>
      </c>
      <c r="GR241" s="46" t="b">
        <f t="shared" si="509"/>
        <v>0</v>
      </c>
      <c r="GS241" s="46" t="str">
        <f t="shared" si="510"/>
        <v/>
      </c>
      <c r="GT241" s="46" t="str">
        <f t="shared" si="511"/>
        <v/>
      </c>
      <c r="GU241" s="46" t="b">
        <f t="shared" si="512"/>
        <v>0</v>
      </c>
      <c r="GV241" s="46" t="b">
        <f t="shared" si="513"/>
        <v>0</v>
      </c>
      <c r="GW241" s="46" t="b">
        <f t="shared" si="514"/>
        <v>0</v>
      </c>
      <c r="GX241" s="46" t="b">
        <f t="shared" si="515"/>
        <v>0</v>
      </c>
      <c r="GY241" s="46" t="b">
        <f t="shared" si="516"/>
        <v>0</v>
      </c>
      <c r="GZ241" s="46" t="b">
        <f t="shared" si="517"/>
        <v>0</v>
      </c>
      <c r="HA241" s="46" t="b">
        <f t="shared" si="518"/>
        <v>0</v>
      </c>
      <c r="HB241" s="46" t="b">
        <f t="shared" si="519"/>
        <v>0</v>
      </c>
      <c r="HC241" s="46" t="b">
        <f t="shared" si="520"/>
        <v>0</v>
      </c>
      <c r="HD241" s="46" t="b">
        <f t="shared" si="521"/>
        <v>0</v>
      </c>
      <c r="HE241" s="46" t="b">
        <f t="shared" si="522"/>
        <v>0</v>
      </c>
      <c r="HF241" s="46" t="b">
        <f t="shared" si="523"/>
        <v>0</v>
      </c>
      <c r="HG241" s="46" t="b">
        <f t="shared" si="524"/>
        <v>0</v>
      </c>
      <c r="HH241" s="46" t="b">
        <f t="shared" si="525"/>
        <v>0</v>
      </c>
      <c r="HI241" s="46" t="b">
        <f t="shared" si="526"/>
        <v>0</v>
      </c>
      <c r="HJ241" s="46" t="b">
        <f t="shared" si="527"/>
        <v>0</v>
      </c>
      <c r="HK241" s="46" t="b">
        <f t="shared" si="528"/>
        <v>0</v>
      </c>
      <c r="HL241" s="46" t="b">
        <f t="shared" si="529"/>
        <v>0</v>
      </c>
      <c r="HM241" s="46" t="b">
        <f t="shared" si="530"/>
        <v>0</v>
      </c>
      <c r="HN241" s="46" t="b">
        <f t="shared" si="531"/>
        <v>0</v>
      </c>
      <c r="HO241" s="46" t="b">
        <f t="shared" si="532"/>
        <v>0</v>
      </c>
      <c r="HP241" s="46" t="b">
        <f t="shared" si="533"/>
        <v>0</v>
      </c>
      <c r="HQ241" s="46" t="str">
        <f t="shared" si="534"/>
        <v/>
      </c>
      <c r="HR241" s="46" t="str">
        <f t="shared" si="535"/>
        <v/>
      </c>
      <c r="HS241" s="46" t="str">
        <f t="shared" si="536"/>
        <v/>
      </c>
      <c r="HT241" s="46" t="b">
        <f t="shared" si="537"/>
        <v>0</v>
      </c>
      <c r="HU241" s="46" t="b">
        <f t="shared" si="538"/>
        <v>0</v>
      </c>
      <c r="HV241" s="46" t="b">
        <f t="shared" si="539"/>
        <v>0</v>
      </c>
      <c r="HW241" s="46" t="b">
        <f t="shared" si="540"/>
        <v>0</v>
      </c>
      <c r="HX241" s="46" t="b">
        <f t="shared" si="541"/>
        <v>0</v>
      </c>
      <c r="HY241" s="46" t="b">
        <f t="shared" si="542"/>
        <v>0</v>
      </c>
      <c r="HZ241" s="46" t="b">
        <f t="shared" si="543"/>
        <v>0</v>
      </c>
      <c r="IA241" s="46" t="str">
        <f t="shared" si="544"/>
        <v/>
      </c>
      <c r="IB241" s="46" t="str">
        <f t="shared" si="545"/>
        <v/>
      </c>
      <c r="IC241" s="46" t="str">
        <f t="shared" si="546"/>
        <v/>
      </c>
      <c r="ID241" s="46" t="str">
        <f t="shared" si="547"/>
        <v/>
      </c>
      <c r="IE241" s="46" t="b">
        <f t="shared" si="548"/>
        <v>0</v>
      </c>
      <c r="IF241" s="46" t="str">
        <f t="shared" si="549"/>
        <v/>
      </c>
      <c r="IG241" s="46" t="str">
        <f t="shared" si="550"/>
        <v/>
      </c>
      <c r="IH241" s="46" t="b">
        <f t="shared" si="551"/>
        <v>0</v>
      </c>
      <c r="II241" s="46" t="b">
        <f t="shared" si="552"/>
        <v>0</v>
      </c>
      <c r="IJ241" s="46" t="b">
        <f t="shared" si="553"/>
        <v>0</v>
      </c>
      <c r="IK241" s="46" t="str">
        <f t="shared" si="554"/>
        <v/>
      </c>
      <c r="IL241" s="46" t="str">
        <f t="shared" si="555"/>
        <v/>
      </c>
      <c r="IM241" s="46" t="b">
        <f t="shared" si="556"/>
        <v>0</v>
      </c>
      <c r="IN241" s="46" t="b">
        <f t="shared" si="557"/>
        <v>0</v>
      </c>
      <c r="IO241" s="46" t="b">
        <f t="shared" si="558"/>
        <v>0</v>
      </c>
      <c r="IP241" s="46" t="b">
        <f t="shared" si="559"/>
        <v>0</v>
      </c>
      <c r="IQ241" s="46" t="b">
        <f t="shared" si="560"/>
        <v>0</v>
      </c>
      <c r="IR241" s="46" t="b">
        <f t="shared" si="561"/>
        <v>0</v>
      </c>
      <c r="IS241" s="46" t="b">
        <f t="shared" si="562"/>
        <v>0</v>
      </c>
      <c r="IT241" s="46" t="b">
        <f t="shared" si="563"/>
        <v>0</v>
      </c>
      <c r="IU241" s="46" t="b">
        <f t="shared" si="564"/>
        <v>0</v>
      </c>
      <c r="IV241" s="46" t="b">
        <f t="shared" si="565"/>
        <v>0</v>
      </c>
      <c r="IW241" s="46" t="b">
        <f t="shared" si="566"/>
        <v>0</v>
      </c>
      <c r="IX241" s="46" t="b">
        <f t="shared" si="567"/>
        <v>0</v>
      </c>
      <c r="IY241" s="46" t="b">
        <f t="shared" si="568"/>
        <v>0</v>
      </c>
    </row>
    <row r="242" spans="2:259" x14ac:dyDescent="0.3">
      <c r="B242" s="48">
        <v>230</v>
      </c>
      <c r="C242" s="61" t="str">
        <f t="shared" si="434"/>
        <v/>
      </c>
      <c r="D242" s="53"/>
      <c r="E242" s="52"/>
      <c r="F242" s="112"/>
      <c r="G242" s="52"/>
      <c r="H242" s="53"/>
      <c r="I242" s="52"/>
      <c r="J242" s="52"/>
      <c r="K242" s="53"/>
      <c r="L242" s="55"/>
      <c r="M242" s="108"/>
      <c r="N242" s="56"/>
      <c r="O242" s="52"/>
      <c r="P242" s="52"/>
      <c r="Q242" s="52"/>
      <c r="R242" s="52"/>
      <c r="S242" s="52"/>
      <c r="T242" s="53"/>
      <c r="U242" s="52"/>
      <c r="V242" s="52"/>
      <c r="W242" s="55"/>
      <c r="X242" s="55"/>
      <c r="Y242" s="52"/>
      <c r="Z242" s="55"/>
      <c r="AA242" s="52"/>
      <c r="AB242" s="53"/>
      <c r="AC242" s="53"/>
      <c r="AD242" s="53"/>
      <c r="AE242" s="57"/>
      <c r="AF242" s="113"/>
      <c r="AG242" s="57"/>
      <c r="AH242" s="58"/>
      <c r="AI242" s="58"/>
      <c r="AJ242" s="58"/>
      <c r="AK242" s="114"/>
      <c r="AL242" s="58"/>
      <c r="AM242" s="114"/>
      <c r="AN242" s="58"/>
      <c r="AO242" s="114"/>
      <c r="AP242" s="58"/>
      <c r="AQ242" s="114"/>
      <c r="AR242" s="58"/>
      <c r="AS242" s="114"/>
      <c r="AT242" s="58"/>
      <c r="AU242" s="114"/>
      <c r="AV242" s="58"/>
      <c r="AW242" s="114"/>
      <c r="AX242" s="58"/>
      <c r="AY242" s="114"/>
      <c r="AZ242" s="58"/>
      <c r="BA242" s="114"/>
      <c r="BB242" s="58"/>
      <c r="BC242" s="114"/>
      <c r="BD242" s="58"/>
      <c r="BE242" s="58"/>
      <c r="BF242" s="58"/>
      <c r="BG242" s="59"/>
      <c r="BH242" s="58"/>
      <c r="BI242" s="114"/>
      <c r="BJ242" s="53"/>
      <c r="BK242" s="58"/>
      <c r="BL242" s="114"/>
      <c r="BM242" s="58"/>
      <c r="BN242" s="114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3"/>
      <c r="CL242" s="58"/>
      <c r="CM242" s="58"/>
      <c r="CN242" s="60"/>
      <c r="CO242" s="57"/>
      <c r="CP242" s="58"/>
      <c r="CQ242" s="60"/>
      <c r="CR242" s="57"/>
      <c r="CS242" s="58"/>
      <c r="CT242" s="59"/>
      <c r="CU242" s="58"/>
      <c r="CV242" s="59"/>
      <c r="CW242" s="58"/>
      <c r="CX242" s="59"/>
      <c r="CY242" s="58"/>
      <c r="CZ242" s="58"/>
      <c r="DA242" s="58"/>
      <c r="DB242" s="53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7"/>
      <c r="DO242" s="57"/>
      <c r="DP242" s="57"/>
      <c r="DQ242" s="76" t="str">
        <f t="shared" si="435"/>
        <v/>
      </c>
      <c r="DR242" s="53"/>
      <c r="DS242" s="46" t="b">
        <f t="shared" si="436"/>
        <v>0</v>
      </c>
      <c r="DT242" s="46" t="str">
        <f t="shared" si="437"/>
        <v/>
      </c>
      <c r="DU242" s="46" t="b">
        <f t="shared" si="438"/>
        <v>0</v>
      </c>
      <c r="DV242" s="46" t="b">
        <f t="shared" si="439"/>
        <v>0</v>
      </c>
      <c r="DW242" s="46" t="b">
        <f t="shared" si="440"/>
        <v>0</v>
      </c>
      <c r="DY242" s="46" t="b">
        <f t="shared" si="441"/>
        <v>0</v>
      </c>
      <c r="DZ242" s="46" t="b">
        <f t="shared" si="442"/>
        <v>0</v>
      </c>
      <c r="EB242" s="46" t="b">
        <f t="shared" si="443"/>
        <v>0</v>
      </c>
      <c r="EC242" s="46" t="b">
        <f t="shared" si="444"/>
        <v>0</v>
      </c>
      <c r="ED242" s="46" t="b">
        <f t="shared" si="445"/>
        <v>0</v>
      </c>
      <c r="EE242" s="46" t="b">
        <f t="shared" si="446"/>
        <v>0</v>
      </c>
      <c r="EF242" s="46" t="b">
        <f t="shared" si="447"/>
        <v>0</v>
      </c>
      <c r="EG242" s="46" t="b">
        <f t="shared" si="448"/>
        <v>0</v>
      </c>
      <c r="EH242" s="46" t="b">
        <f t="shared" si="449"/>
        <v>0</v>
      </c>
      <c r="EI242" s="46" t="b">
        <f t="shared" si="450"/>
        <v>0</v>
      </c>
      <c r="EK242" s="46" t="b">
        <f t="shared" si="451"/>
        <v>0</v>
      </c>
      <c r="EL242" s="46" t="b">
        <f t="shared" si="452"/>
        <v>0</v>
      </c>
      <c r="EM242" s="46" t="b">
        <f t="shared" si="453"/>
        <v>0</v>
      </c>
      <c r="EN242" s="46" t="b">
        <f t="shared" si="454"/>
        <v>0</v>
      </c>
      <c r="EO242" s="46" t="b">
        <f t="shared" si="455"/>
        <v>0</v>
      </c>
      <c r="EP242" s="46" t="b">
        <f t="shared" si="456"/>
        <v>0</v>
      </c>
      <c r="EQ242" s="46" t="b">
        <f t="shared" si="457"/>
        <v>0</v>
      </c>
      <c r="ER242" s="46" t="b">
        <f>OR(AA242='Tablas '!$T$4,AA242='Tablas '!$T$7,AA242='Tablas '!$T$8,AA242='Tablas '!$T$11)</f>
        <v>0</v>
      </c>
      <c r="ES242" s="46" t="str">
        <f t="shared" si="458"/>
        <v/>
      </c>
      <c r="ET242" s="46" t="str">
        <f t="shared" si="459"/>
        <v/>
      </c>
      <c r="EU242" s="46" t="str">
        <f t="shared" si="460"/>
        <v/>
      </c>
      <c r="EV242" s="46" t="b">
        <f t="shared" si="461"/>
        <v>0</v>
      </c>
      <c r="EW242" s="46" t="b">
        <f t="shared" si="462"/>
        <v>0</v>
      </c>
      <c r="EX242" s="46" t="b">
        <f t="shared" si="463"/>
        <v>0</v>
      </c>
      <c r="EY242" s="46" t="b">
        <f t="shared" si="464"/>
        <v>0</v>
      </c>
      <c r="EZ242" s="46" t="b">
        <f t="shared" si="465"/>
        <v>0</v>
      </c>
      <c r="FA242" s="46" t="b">
        <f t="shared" si="466"/>
        <v>0</v>
      </c>
      <c r="FB242" s="46" t="b">
        <f t="shared" si="467"/>
        <v>0</v>
      </c>
      <c r="FC242" s="46" t="str">
        <f t="shared" si="468"/>
        <v/>
      </c>
      <c r="FD242" s="46" t="str">
        <f t="shared" si="469"/>
        <v/>
      </c>
      <c r="FE242" s="46" t="b">
        <f t="shared" si="470"/>
        <v>0</v>
      </c>
      <c r="FF242" s="46" t="str">
        <f t="shared" si="471"/>
        <v/>
      </c>
      <c r="FG242" s="46" t="str">
        <f t="shared" si="472"/>
        <v/>
      </c>
      <c r="FH242" s="46" t="b">
        <f t="shared" si="473"/>
        <v>0</v>
      </c>
      <c r="FI242" s="46" t="str">
        <f t="shared" si="474"/>
        <v/>
      </c>
      <c r="FJ242" s="46" t="str">
        <f t="shared" si="475"/>
        <v/>
      </c>
      <c r="FK242" s="46" t="b">
        <f t="shared" si="476"/>
        <v>0</v>
      </c>
      <c r="FL242" s="46" t="str">
        <f t="shared" si="477"/>
        <v/>
      </c>
      <c r="FM242" s="46" t="str">
        <f t="shared" si="478"/>
        <v/>
      </c>
      <c r="FN242" s="46" t="b">
        <f t="shared" si="479"/>
        <v>0</v>
      </c>
      <c r="FO242" s="46" t="str">
        <f t="shared" si="480"/>
        <v/>
      </c>
      <c r="FP242" s="46" t="str">
        <f t="shared" si="481"/>
        <v/>
      </c>
      <c r="FQ242" s="46" t="b">
        <f t="shared" si="482"/>
        <v>0</v>
      </c>
      <c r="FR242" s="46" t="str">
        <f t="shared" si="483"/>
        <v/>
      </c>
      <c r="FS242" s="46" t="str">
        <f t="shared" si="484"/>
        <v/>
      </c>
      <c r="FT242" s="46" t="b">
        <f t="shared" si="485"/>
        <v>0</v>
      </c>
      <c r="FU242" s="46" t="str">
        <f t="shared" si="486"/>
        <v/>
      </c>
      <c r="FV242" s="46" t="str">
        <f t="shared" si="487"/>
        <v/>
      </c>
      <c r="FW242" s="46" t="b">
        <f t="shared" si="488"/>
        <v>0</v>
      </c>
      <c r="FX242" s="46" t="str">
        <f t="shared" si="489"/>
        <v/>
      </c>
      <c r="FY242" s="46" t="str">
        <f t="shared" si="490"/>
        <v/>
      </c>
      <c r="FZ242" s="46" t="b">
        <f t="shared" si="491"/>
        <v>0</v>
      </c>
      <c r="GA242" s="46" t="str">
        <f t="shared" si="492"/>
        <v/>
      </c>
      <c r="GB242" s="46" t="str">
        <f t="shared" si="493"/>
        <v/>
      </c>
      <c r="GC242" s="46" t="b">
        <f t="shared" si="494"/>
        <v>0</v>
      </c>
      <c r="GD242" s="46" t="str">
        <f t="shared" si="495"/>
        <v/>
      </c>
      <c r="GE242" s="46" t="str">
        <f t="shared" si="496"/>
        <v/>
      </c>
      <c r="GF242" s="46" t="b">
        <f t="shared" si="497"/>
        <v>0</v>
      </c>
      <c r="GG242" s="46" t="b">
        <f t="shared" si="498"/>
        <v>0</v>
      </c>
      <c r="GH242" s="46" t="str">
        <f t="shared" si="499"/>
        <v/>
      </c>
      <c r="GI242" s="46" t="str">
        <f t="shared" si="500"/>
        <v/>
      </c>
      <c r="GJ242" s="46" t="str">
        <f t="shared" si="501"/>
        <v/>
      </c>
      <c r="GK242" s="46" t="b">
        <f t="shared" si="502"/>
        <v>0</v>
      </c>
      <c r="GL242" s="46" t="str">
        <f t="shared" si="503"/>
        <v/>
      </c>
      <c r="GM242" s="46" t="str">
        <f t="shared" si="504"/>
        <v/>
      </c>
      <c r="GN242" s="46" t="str">
        <f t="shared" si="505"/>
        <v/>
      </c>
      <c r="GO242" s="46" t="b">
        <f t="shared" si="506"/>
        <v>0</v>
      </c>
      <c r="GP242" s="46" t="str">
        <f t="shared" si="507"/>
        <v/>
      </c>
      <c r="GQ242" s="46" t="str">
        <f t="shared" si="508"/>
        <v/>
      </c>
      <c r="GR242" s="46" t="b">
        <f t="shared" si="509"/>
        <v>0</v>
      </c>
      <c r="GS242" s="46" t="str">
        <f t="shared" si="510"/>
        <v/>
      </c>
      <c r="GT242" s="46" t="str">
        <f t="shared" si="511"/>
        <v/>
      </c>
      <c r="GU242" s="46" t="b">
        <f t="shared" si="512"/>
        <v>0</v>
      </c>
      <c r="GV242" s="46" t="b">
        <f t="shared" si="513"/>
        <v>0</v>
      </c>
      <c r="GW242" s="46" t="b">
        <f t="shared" si="514"/>
        <v>0</v>
      </c>
      <c r="GX242" s="46" t="b">
        <f t="shared" si="515"/>
        <v>0</v>
      </c>
      <c r="GY242" s="46" t="b">
        <f t="shared" si="516"/>
        <v>0</v>
      </c>
      <c r="GZ242" s="46" t="b">
        <f t="shared" si="517"/>
        <v>0</v>
      </c>
      <c r="HA242" s="46" t="b">
        <f t="shared" si="518"/>
        <v>0</v>
      </c>
      <c r="HB242" s="46" t="b">
        <f t="shared" si="519"/>
        <v>0</v>
      </c>
      <c r="HC242" s="46" t="b">
        <f t="shared" si="520"/>
        <v>0</v>
      </c>
      <c r="HD242" s="46" t="b">
        <f t="shared" si="521"/>
        <v>0</v>
      </c>
      <c r="HE242" s="46" t="b">
        <f t="shared" si="522"/>
        <v>0</v>
      </c>
      <c r="HF242" s="46" t="b">
        <f t="shared" si="523"/>
        <v>0</v>
      </c>
      <c r="HG242" s="46" t="b">
        <f t="shared" si="524"/>
        <v>0</v>
      </c>
      <c r="HH242" s="46" t="b">
        <f t="shared" si="525"/>
        <v>0</v>
      </c>
      <c r="HI242" s="46" t="b">
        <f t="shared" si="526"/>
        <v>0</v>
      </c>
      <c r="HJ242" s="46" t="b">
        <f t="shared" si="527"/>
        <v>0</v>
      </c>
      <c r="HK242" s="46" t="b">
        <f t="shared" si="528"/>
        <v>0</v>
      </c>
      <c r="HL242" s="46" t="b">
        <f t="shared" si="529"/>
        <v>0</v>
      </c>
      <c r="HM242" s="46" t="b">
        <f t="shared" si="530"/>
        <v>0</v>
      </c>
      <c r="HN242" s="46" t="b">
        <f t="shared" si="531"/>
        <v>0</v>
      </c>
      <c r="HO242" s="46" t="b">
        <f t="shared" si="532"/>
        <v>0</v>
      </c>
      <c r="HP242" s="46" t="b">
        <f t="shared" si="533"/>
        <v>0</v>
      </c>
      <c r="HQ242" s="46" t="str">
        <f t="shared" si="534"/>
        <v/>
      </c>
      <c r="HR242" s="46" t="str">
        <f t="shared" si="535"/>
        <v/>
      </c>
      <c r="HS242" s="46" t="str">
        <f t="shared" si="536"/>
        <v/>
      </c>
      <c r="HT242" s="46" t="b">
        <f t="shared" si="537"/>
        <v>0</v>
      </c>
      <c r="HU242" s="46" t="b">
        <f t="shared" si="538"/>
        <v>0</v>
      </c>
      <c r="HV242" s="46" t="b">
        <f t="shared" si="539"/>
        <v>0</v>
      </c>
      <c r="HW242" s="46" t="b">
        <f t="shared" si="540"/>
        <v>0</v>
      </c>
      <c r="HX242" s="46" t="b">
        <f t="shared" si="541"/>
        <v>0</v>
      </c>
      <c r="HY242" s="46" t="b">
        <f t="shared" si="542"/>
        <v>0</v>
      </c>
      <c r="HZ242" s="46" t="b">
        <f t="shared" si="543"/>
        <v>0</v>
      </c>
      <c r="IA242" s="46" t="str">
        <f t="shared" si="544"/>
        <v/>
      </c>
      <c r="IB242" s="46" t="str">
        <f t="shared" si="545"/>
        <v/>
      </c>
      <c r="IC242" s="46" t="str">
        <f t="shared" si="546"/>
        <v/>
      </c>
      <c r="ID242" s="46" t="str">
        <f t="shared" si="547"/>
        <v/>
      </c>
      <c r="IE242" s="46" t="b">
        <f t="shared" si="548"/>
        <v>0</v>
      </c>
      <c r="IF242" s="46" t="str">
        <f t="shared" si="549"/>
        <v/>
      </c>
      <c r="IG242" s="46" t="str">
        <f t="shared" si="550"/>
        <v/>
      </c>
      <c r="IH242" s="46" t="b">
        <f t="shared" si="551"/>
        <v>0</v>
      </c>
      <c r="II242" s="46" t="b">
        <f t="shared" si="552"/>
        <v>0</v>
      </c>
      <c r="IJ242" s="46" t="b">
        <f t="shared" si="553"/>
        <v>0</v>
      </c>
      <c r="IK242" s="46" t="str">
        <f t="shared" si="554"/>
        <v/>
      </c>
      <c r="IL242" s="46" t="str">
        <f t="shared" si="555"/>
        <v/>
      </c>
      <c r="IM242" s="46" t="b">
        <f t="shared" si="556"/>
        <v>0</v>
      </c>
      <c r="IN242" s="46" t="b">
        <f t="shared" si="557"/>
        <v>0</v>
      </c>
      <c r="IO242" s="46" t="b">
        <f t="shared" si="558"/>
        <v>0</v>
      </c>
      <c r="IP242" s="46" t="b">
        <f t="shared" si="559"/>
        <v>0</v>
      </c>
      <c r="IQ242" s="46" t="b">
        <f t="shared" si="560"/>
        <v>0</v>
      </c>
      <c r="IR242" s="46" t="b">
        <f t="shared" si="561"/>
        <v>0</v>
      </c>
      <c r="IS242" s="46" t="b">
        <f t="shared" si="562"/>
        <v>0</v>
      </c>
      <c r="IT242" s="46" t="b">
        <f t="shared" si="563"/>
        <v>0</v>
      </c>
      <c r="IU242" s="46" t="b">
        <f t="shared" si="564"/>
        <v>0</v>
      </c>
      <c r="IV242" s="46" t="b">
        <f t="shared" si="565"/>
        <v>0</v>
      </c>
      <c r="IW242" s="46" t="b">
        <f t="shared" si="566"/>
        <v>0</v>
      </c>
      <c r="IX242" s="46" t="b">
        <f t="shared" si="567"/>
        <v>0</v>
      </c>
      <c r="IY242" s="46" t="b">
        <f t="shared" si="568"/>
        <v>0</v>
      </c>
    </row>
    <row r="243" spans="2:259" x14ac:dyDescent="0.3">
      <c r="B243" s="48">
        <v>231</v>
      </c>
      <c r="C243" s="61" t="str">
        <f t="shared" si="434"/>
        <v/>
      </c>
      <c r="D243" s="53"/>
      <c r="E243" s="52"/>
      <c r="F243" s="112"/>
      <c r="G243" s="52"/>
      <c r="H243" s="53"/>
      <c r="I243" s="52"/>
      <c r="J243" s="52"/>
      <c r="K243" s="53"/>
      <c r="L243" s="55"/>
      <c r="M243" s="108"/>
      <c r="N243" s="56"/>
      <c r="O243" s="52"/>
      <c r="P243" s="52"/>
      <c r="Q243" s="52"/>
      <c r="R243" s="52"/>
      <c r="S243" s="52"/>
      <c r="T243" s="53"/>
      <c r="U243" s="52"/>
      <c r="V243" s="52"/>
      <c r="W243" s="55"/>
      <c r="X243" s="55"/>
      <c r="Y243" s="52"/>
      <c r="Z243" s="55"/>
      <c r="AA243" s="52"/>
      <c r="AB243" s="53"/>
      <c r="AC243" s="53"/>
      <c r="AD243" s="53"/>
      <c r="AE243" s="57"/>
      <c r="AF243" s="113"/>
      <c r="AG243" s="57"/>
      <c r="AH243" s="58"/>
      <c r="AI243" s="58"/>
      <c r="AJ243" s="58"/>
      <c r="AK243" s="114"/>
      <c r="AL243" s="58"/>
      <c r="AM243" s="114"/>
      <c r="AN243" s="58"/>
      <c r="AO243" s="114"/>
      <c r="AP243" s="58"/>
      <c r="AQ243" s="114"/>
      <c r="AR243" s="58"/>
      <c r="AS243" s="114"/>
      <c r="AT243" s="58"/>
      <c r="AU243" s="114"/>
      <c r="AV243" s="58"/>
      <c r="AW243" s="114"/>
      <c r="AX243" s="58"/>
      <c r="AY243" s="114"/>
      <c r="AZ243" s="58"/>
      <c r="BA243" s="114"/>
      <c r="BB243" s="58"/>
      <c r="BC243" s="114"/>
      <c r="BD243" s="58"/>
      <c r="BE243" s="58"/>
      <c r="BF243" s="58"/>
      <c r="BG243" s="59"/>
      <c r="BH243" s="58"/>
      <c r="BI243" s="114"/>
      <c r="BJ243" s="53"/>
      <c r="BK243" s="58"/>
      <c r="BL243" s="114"/>
      <c r="BM243" s="58"/>
      <c r="BN243" s="114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3"/>
      <c r="CL243" s="58"/>
      <c r="CM243" s="58"/>
      <c r="CN243" s="60"/>
      <c r="CO243" s="57"/>
      <c r="CP243" s="58"/>
      <c r="CQ243" s="60"/>
      <c r="CR243" s="57"/>
      <c r="CS243" s="58"/>
      <c r="CT243" s="59"/>
      <c r="CU243" s="58"/>
      <c r="CV243" s="59"/>
      <c r="CW243" s="58"/>
      <c r="CX243" s="59"/>
      <c r="CY243" s="58"/>
      <c r="CZ243" s="58"/>
      <c r="DA243" s="58"/>
      <c r="DB243" s="53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7"/>
      <c r="DO243" s="57"/>
      <c r="DP243" s="57"/>
      <c r="DQ243" s="76" t="str">
        <f t="shared" si="435"/>
        <v/>
      </c>
      <c r="DR243" s="53"/>
      <c r="DS243" s="46" t="b">
        <f t="shared" si="436"/>
        <v>0</v>
      </c>
      <c r="DT243" s="46" t="str">
        <f t="shared" si="437"/>
        <v/>
      </c>
      <c r="DU243" s="46" t="b">
        <f t="shared" si="438"/>
        <v>0</v>
      </c>
      <c r="DV243" s="46" t="b">
        <f t="shared" si="439"/>
        <v>0</v>
      </c>
      <c r="DW243" s="46" t="b">
        <f t="shared" si="440"/>
        <v>0</v>
      </c>
      <c r="DY243" s="46" t="b">
        <f t="shared" si="441"/>
        <v>0</v>
      </c>
      <c r="DZ243" s="46" t="b">
        <f t="shared" si="442"/>
        <v>0</v>
      </c>
      <c r="EB243" s="46" t="b">
        <f t="shared" si="443"/>
        <v>0</v>
      </c>
      <c r="EC243" s="46" t="b">
        <f t="shared" si="444"/>
        <v>0</v>
      </c>
      <c r="ED243" s="46" t="b">
        <f t="shared" si="445"/>
        <v>0</v>
      </c>
      <c r="EE243" s="46" t="b">
        <f t="shared" si="446"/>
        <v>0</v>
      </c>
      <c r="EF243" s="46" t="b">
        <f t="shared" si="447"/>
        <v>0</v>
      </c>
      <c r="EG243" s="46" t="b">
        <f t="shared" si="448"/>
        <v>0</v>
      </c>
      <c r="EH243" s="46" t="b">
        <f t="shared" si="449"/>
        <v>0</v>
      </c>
      <c r="EI243" s="46" t="b">
        <f t="shared" si="450"/>
        <v>0</v>
      </c>
      <c r="EK243" s="46" t="b">
        <f t="shared" si="451"/>
        <v>0</v>
      </c>
      <c r="EL243" s="46" t="b">
        <f t="shared" si="452"/>
        <v>0</v>
      </c>
      <c r="EM243" s="46" t="b">
        <f t="shared" si="453"/>
        <v>0</v>
      </c>
      <c r="EN243" s="46" t="b">
        <f t="shared" si="454"/>
        <v>0</v>
      </c>
      <c r="EO243" s="46" t="b">
        <f t="shared" si="455"/>
        <v>0</v>
      </c>
      <c r="EP243" s="46" t="b">
        <f t="shared" si="456"/>
        <v>0</v>
      </c>
      <c r="EQ243" s="46" t="b">
        <f t="shared" si="457"/>
        <v>0</v>
      </c>
      <c r="ER243" s="46" t="b">
        <f>OR(AA243='Tablas '!$T$4,AA243='Tablas '!$T$7,AA243='Tablas '!$T$8,AA243='Tablas '!$T$11)</f>
        <v>0</v>
      </c>
      <c r="ES243" s="46" t="str">
        <f t="shared" si="458"/>
        <v/>
      </c>
      <c r="ET243" s="46" t="str">
        <f t="shared" si="459"/>
        <v/>
      </c>
      <c r="EU243" s="46" t="str">
        <f t="shared" si="460"/>
        <v/>
      </c>
      <c r="EV243" s="46" t="b">
        <f t="shared" si="461"/>
        <v>0</v>
      </c>
      <c r="EW243" s="46" t="b">
        <f t="shared" si="462"/>
        <v>0</v>
      </c>
      <c r="EX243" s="46" t="b">
        <f t="shared" si="463"/>
        <v>0</v>
      </c>
      <c r="EY243" s="46" t="b">
        <f t="shared" si="464"/>
        <v>0</v>
      </c>
      <c r="EZ243" s="46" t="b">
        <f t="shared" si="465"/>
        <v>0</v>
      </c>
      <c r="FA243" s="46" t="b">
        <f t="shared" si="466"/>
        <v>0</v>
      </c>
      <c r="FB243" s="46" t="b">
        <f t="shared" si="467"/>
        <v>0</v>
      </c>
      <c r="FC243" s="46" t="str">
        <f t="shared" si="468"/>
        <v/>
      </c>
      <c r="FD243" s="46" t="str">
        <f t="shared" si="469"/>
        <v/>
      </c>
      <c r="FE243" s="46" t="b">
        <f t="shared" si="470"/>
        <v>0</v>
      </c>
      <c r="FF243" s="46" t="str">
        <f t="shared" si="471"/>
        <v/>
      </c>
      <c r="FG243" s="46" t="str">
        <f t="shared" si="472"/>
        <v/>
      </c>
      <c r="FH243" s="46" t="b">
        <f t="shared" si="473"/>
        <v>0</v>
      </c>
      <c r="FI243" s="46" t="str">
        <f t="shared" si="474"/>
        <v/>
      </c>
      <c r="FJ243" s="46" t="str">
        <f t="shared" si="475"/>
        <v/>
      </c>
      <c r="FK243" s="46" t="b">
        <f t="shared" si="476"/>
        <v>0</v>
      </c>
      <c r="FL243" s="46" t="str">
        <f t="shared" si="477"/>
        <v/>
      </c>
      <c r="FM243" s="46" t="str">
        <f t="shared" si="478"/>
        <v/>
      </c>
      <c r="FN243" s="46" t="b">
        <f t="shared" si="479"/>
        <v>0</v>
      </c>
      <c r="FO243" s="46" t="str">
        <f t="shared" si="480"/>
        <v/>
      </c>
      <c r="FP243" s="46" t="str">
        <f t="shared" si="481"/>
        <v/>
      </c>
      <c r="FQ243" s="46" t="b">
        <f t="shared" si="482"/>
        <v>0</v>
      </c>
      <c r="FR243" s="46" t="str">
        <f t="shared" si="483"/>
        <v/>
      </c>
      <c r="FS243" s="46" t="str">
        <f t="shared" si="484"/>
        <v/>
      </c>
      <c r="FT243" s="46" t="b">
        <f t="shared" si="485"/>
        <v>0</v>
      </c>
      <c r="FU243" s="46" t="str">
        <f t="shared" si="486"/>
        <v/>
      </c>
      <c r="FV243" s="46" t="str">
        <f t="shared" si="487"/>
        <v/>
      </c>
      <c r="FW243" s="46" t="b">
        <f t="shared" si="488"/>
        <v>0</v>
      </c>
      <c r="FX243" s="46" t="str">
        <f t="shared" si="489"/>
        <v/>
      </c>
      <c r="FY243" s="46" t="str">
        <f t="shared" si="490"/>
        <v/>
      </c>
      <c r="FZ243" s="46" t="b">
        <f t="shared" si="491"/>
        <v>0</v>
      </c>
      <c r="GA243" s="46" t="str">
        <f t="shared" si="492"/>
        <v/>
      </c>
      <c r="GB243" s="46" t="str">
        <f t="shared" si="493"/>
        <v/>
      </c>
      <c r="GC243" s="46" t="b">
        <f t="shared" si="494"/>
        <v>0</v>
      </c>
      <c r="GD243" s="46" t="str">
        <f t="shared" si="495"/>
        <v/>
      </c>
      <c r="GE243" s="46" t="str">
        <f t="shared" si="496"/>
        <v/>
      </c>
      <c r="GF243" s="46" t="b">
        <f t="shared" si="497"/>
        <v>0</v>
      </c>
      <c r="GG243" s="46" t="b">
        <f t="shared" si="498"/>
        <v>0</v>
      </c>
      <c r="GH243" s="46" t="str">
        <f t="shared" si="499"/>
        <v/>
      </c>
      <c r="GI243" s="46" t="str">
        <f t="shared" si="500"/>
        <v/>
      </c>
      <c r="GJ243" s="46" t="str">
        <f t="shared" si="501"/>
        <v/>
      </c>
      <c r="GK243" s="46" t="b">
        <f t="shared" si="502"/>
        <v>0</v>
      </c>
      <c r="GL243" s="46" t="str">
        <f t="shared" si="503"/>
        <v/>
      </c>
      <c r="GM243" s="46" t="str">
        <f t="shared" si="504"/>
        <v/>
      </c>
      <c r="GN243" s="46" t="str">
        <f t="shared" si="505"/>
        <v/>
      </c>
      <c r="GO243" s="46" t="b">
        <f t="shared" si="506"/>
        <v>0</v>
      </c>
      <c r="GP243" s="46" t="str">
        <f t="shared" si="507"/>
        <v/>
      </c>
      <c r="GQ243" s="46" t="str">
        <f t="shared" si="508"/>
        <v/>
      </c>
      <c r="GR243" s="46" t="b">
        <f t="shared" si="509"/>
        <v>0</v>
      </c>
      <c r="GS243" s="46" t="str">
        <f t="shared" si="510"/>
        <v/>
      </c>
      <c r="GT243" s="46" t="str">
        <f t="shared" si="511"/>
        <v/>
      </c>
      <c r="GU243" s="46" t="b">
        <f t="shared" si="512"/>
        <v>0</v>
      </c>
      <c r="GV243" s="46" t="b">
        <f t="shared" si="513"/>
        <v>0</v>
      </c>
      <c r="GW243" s="46" t="b">
        <f t="shared" si="514"/>
        <v>0</v>
      </c>
      <c r="GX243" s="46" t="b">
        <f t="shared" si="515"/>
        <v>0</v>
      </c>
      <c r="GY243" s="46" t="b">
        <f t="shared" si="516"/>
        <v>0</v>
      </c>
      <c r="GZ243" s="46" t="b">
        <f t="shared" si="517"/>
        <v>0</v>
      </c>
      <c r="HA243" s="46" t="b">
        <f t="shared" si="518"/>
        <v>0</v>
      </c>
      <c r="HB243" s="46" t="b">
        <f t="shared" si="519"/>
        <v>0</v>
      </c>
      <c r="HC243" s="46" t="b">
        <f t="shared" si="520"/>
        <v>0</v>
      </c>
      <c r="HD243" s="46" t="b">
        <f t="shared" si="521"/>
        <v>0</v>
      </c>
      <c r="HE243" s="46" t="b">
        <f t="shared" si="522"/>
        <v>0</v>
      </c>
      <c r="HF243" s="46" t="b">
        <f t="shared" si="523"/>
        <v>0</v>
      </c>
      <c r="HG243" s="46" t="b">
        <f t="shared" si="524"/>
        <v>0</v>
      </c>
      <c r="HH243" s="46" t="b">
        <f t="shared" si="525"/>
        <v>0</v>
      </c>
      <c r="HI243" s="46" t="b">
        <f t="shared" si="526"/>
        <v>0</v>
      </c>
      <c r="HJ243" s="46" t="b">
        <f t="shared" si="527"/>
        <v>0</v>
      </c>
      <c r="HK243" s="46" t="b">
        <f t="shared" si="528"/>
        <v>0</v>
      </c>
      <c r="HL243" s="46" t="b">
        <f t="shared" si="529"/>
        <v>0</v>
      </c>
      <c r="HM243" s="46" t="b">
        <f t="shared" si="530"/>
        <v>0</v>
      </c>
      <c r="HN243" s="46" t="b">
        <f t="shared" si="531"/>
        <v>0</v>
      </c>
      <c r="HO243" s="46" t="b">
        <f t="shared" si="532"/>
        <v>0</v>
      </c>
      <c r="HP243" s="46" t="b">
        <f t="shared" si="533"/>
        <v>0</v>
      </c>
      <c r="HQ243" s="46" t="str">
        <f t="shared" si="534"/>
        <v/>
      </c>
      <c r="HR243" s="46" t="str">
        <f t="shared" si="535"/>
        <v/>
      </c>
      <c r="HS243" s="46" t="str">
        <f t="shared" si="536"/>
        <v/>
      </c>
      <c r="HT243" s="46" t="b">
        <f t="shared" si="537"/>
        <v>0</v>
      </c>
      <c r="HU243" s="46" t="b">
        <f t="shared" si="538"/>
        <v>0</v>
      </c>
      <c r="HV243" s="46" t="b">
        <f t="shared" si="539"/>
        <v>0</v>
      </c>
      <c r="HW243" s="46" t="b">
        <f t="shared" si="540"/>
        <v>0</v>
      </c>
      <c r="HX243" s="46" t="b">
        <f t="shared" si="541"/>
        <v>0</v>
      </c>
      <c r="HY243" s="46" t="b">
        <f t="shared" si="542"/>
        <v>0</v>
      </c>
      <c r="HZ243" s="46" t="b">
        <f t="shared" si="543"/>
        <v>0</v>
      </c>
      <c r="IA243" s="46" t="str">
        <f t="shared" si="544"/>
        <v/>
      </c>
      <c r="IB243" s="46" t="str">
        <f t="shared" si="545"/>
        <v/>
      </c>
      <c r="IC243" s="46" t="str">
        <f t="shared" si="546"/>
        <v/>
      </c>
      <c r="ID243" s="46" t="str">
        <f t="shared" si="547"/>
        <v/>
      </c>
      <c r="IE243" s="46" t="b">
        <f t="shared" si="548"/>
        <v>0</v>
      </c>
      <c r="IF243" s="46" t="str">
        <f t="shared" si="549"/>
        <v/>
      </c>
      <c r="IG243" s="46" t="str">
        <f t="shared" si="550"/>
        <v/>
      </c>
      <c r="IH243" s="46" t="b">
        <f t="shared" si="551"/>
        <v>0</v>
      </c>
      <c r="II243" s="46" t="b">
        <f t="shared" si="552"/>
        <v>0</v>
      </c>
      <c r="IJ243" s="46" t="b">
        <f t="shared" si="553"/>
        <v>0</v>
      </c>
      <c r="IK243" s="46" t="str">
        <f t="shared" si="554"/>
        <v/>
      </c>
      <c r="IL243" s="46" t="str">
        <f t="shared" si="555"/>
        <v/>
      </c>
      <c r="IM243" s="46" t="b">
        <f t="shared" si="556"/>
        <v>0</v>
      </c>
      <c r="IN243" s="46" t="b">
        <f t="shared" si="557"/>
        <v>0</v>
      </c>
      <c r="IO243" s="46" t="b">
        <f t="shared" si="558"/>
        <v>0</v>
      </c>
      <c r="IP243" s="46" t="b">
        <f t="shared" si="559"/>
        <v>0</v>
      </c>
      <c r="IQ243" s="46" t="b">
        <f t="shared" si="560"/>
        <v>0</v>
      </c>
      <c r="IR243" s="46" t="b">
        <f t="shared" si="561"/>
        <v>0</v>
      </c>
      <c r="IS243" s="46" t="b">
        <f t="shared" si="562"/>
        <v>0</v>
      </c>
      <c r="IT243" s="46" t="b">
        <f t="shared" si="563"/>
        <v>0</v>
      </c>
      <c r="IU243" s="46" t="b">
        <f t="shared" si="564"/>
        <v>0</v>
      </c>
      <c r="IV243" s="46" t="b">
        <f t="shared" si="565"/>
        <v>0</v>
      </c>
      <c r="IW243" s="46" t="b">
        <f t="shared" si="566"/>
        <v>0</v>
      </c>
      <c r="IX243" s="46" t="b">
        <f t="shared" si="567"/>
        <v>0</v>
      </c>
      <c r="IY243" s="46" t="b">
        <f t="shared" si="568"/>
        <v>0</v>
      </c>
    </row>
    <row r="244" spans="2:259" x14ac:dyDescent="0.3">
      <c r="B244" s="48">
        <v>232</v>
      </c>
      <c r="C244" s="61" t="str">
        <f t="shared" si="434"/>
        <v/>
      </c>
      <c r="D244" s="53"/>
      <c r="E244" s="52"/>
      <c r="F244" s="112"/>
      <c r="G244" s="52"/>
      <c r="H244" s="53"/>
      <c r="I244" s="52"/>
      <c r="J244" s="52"/>
      <c r="K244" s="53"/>
      <c r="L244" s="55"/>
      <c r="M244" s="108"/>
      <c r="N244" s="56"/>
      <c r="O244" s="52"/>
      <c r="P244" s="52"/>
      <c r="Q244" s="52"/>
      <c r="R244" s="52"/>
      <c r="S244" s="52"/>
      <c r="T244" s="53"/>
      <c r="U244" s="52"/>
      <c r="V244" s="52"/>
      <c r="W244" s="55"/>
      <c r="X244" s="55"/>
      <c r="Y244" s="52"/>
      <c r="Z244" s="55"/>
      <c r="AA244" s="52"/>
      <c r="AB244" s="53"/>
      <c r="AC244" s="53"/>
      <c r="AD244" s="53"/>
      <c r="AE244" s="57"/>
      <c r="AF244" s="113"/>
      <c r="AG244" s="57"/>
      <c r="AH244" s="58"/>
      <c r="AI244" s="58"/>
      <c r="AJ244" s="58"/>
      <c r="AK244" s="114"/>
      <c r="AL244" s="58"/>
      <c r="AM244" s="114"/>
      <c r="AN244" s="58"/>
      <c r="AO244" s="114"/>
      <c r="AP244" s="58"/>
      <c r="AQ244" s="114"/>
      <c r="AR244" s="58"/>
      <c r="AS244" s="114"/>
      <c r="AT244" s="58"/>
      <c r="AU244" s="114"/>
      <c r="AV244" s="58"/>
      <c r="AW244" s="114"/>
      <c r="AX244" s="58"/>
      <c r="AY244" s="114"/>
      <c r="AZ244" s="58"/>
      <c r="BA244" s="114"/>
      <c r="BB244" s="58"/>
      <c r="BC244" s="114"/>
      <c r="BD244" s="58"/>
      <c r="BE244" s="58"/>
      <c r="BF244" s="58"/>
      <c r="BG244" s="59"/>
      <c r="BH244" s="58"/>
      <c r="BI244" s="114"/>
      <c r="BJ244" s="53"/>
      <c r="BK244" s="58"/>
      <c r="BL244" s="114"/>
      <c r="BM244" s="58"/>
      <c r="BN244" s="114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3"/>
      <c r="CL244" s="58"/>
      <c r="CM244" s="58"/>
      <c r="CN244" s="60"/>
      <c r="CO244" s="57"/>
      <c r="CP244" s="58"/>
      <c r="CQ244" s="60"/>
      <c r="CR244" s="57"/>
      <c r="CS244" s="58"/>
      <c r="CT244" s="59"/>
      <c r="CU244" s="58"/>
      <c r="CV244" s="59"/>
      <c r="CW244" s="58"/>
      <c r="CX244" s="59"/>
      <c r="CY244" s="58"/>
      <c r="CZ244" s="58"/>
      <c r="DA244" s="58"/>
      <c r="DB244" s="53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7"/>
      <c r="DO244" s="57"/>
      <c r="DP244" s="57"/>
      <c r="DQ244" s="76" t="str">
        <f t="shared" si="435"/>
        <v/>
      </c>
      <c r="DR244" s="53"/>
      <c r="DS244" s="46" t="b">
        <f t="shared" si="436"/>
        <v>0</v>
      </c>
      <c r="DT244" s="46" t="str">
        <f t="shared" si="437"/>
        <v/>
      </c>
      <c r="DU244" s="46" t="b">
        <f t="shared" si="438"/>
        <v>0</v>
      </c>
      <c r="DV244" s="46" t="b">
        <f t="shared" si="439"/>
        <v>0</v>
      </c>
      <c r="DW244" s="46" t="b">
        <f t="shared" si="440"/>
        <v>0</v>
      </c>
      <c r="DY244" s="46" t="b">
        <f t="shared" si="441"/>
        <v>0</v>
      </c>
      <c r="DZ244" s="46" t="b">
        <f t="shared" si="442"/>
        <v>0</v>
      </c>
      <c r="EB244" s="46" t="b">
        <f t="shared" si="443"/>
        <v>0</v>
      </c>
      <c r="EC244" s="46" t="b">
        <f t="shared" si="444"/>
        <v>0</v>
      </c>
      <c r="ED244" s="46" t="b">
        <f t="shared" si="445"/>
        <v>0</v>
      </c>
      <c r="EE244" s="46" t="b">
        <f t="shared" si="446"/>
        <v>0</v>
      </c>
      <c r="EF244" s="46" t="b">
        <f t="shared" si="447"/>
        <v>0</v>
      </c>
      <c r="EG244" s="46" t="b">
        <f t="shared" si="448"/>
        <v>0</v>
      </c>
      <c r="EH244" s="46" t="b">
        <f t="shared" si="449"/>
        <v>0</v>
      </c>
      <c r="EI244" s="46" t="b">
        <f t="shared" si="450"/>
        <v>0</v>
      </c>
      <c r="EK244" s="46" t="b">
        <f t="shared" si="451"/>
        <v>0</v>
      </c>
      <c r="EL244" s="46" t="b">
        <f t="shared" si="452"/>
        <v>0</v>
      </c>
      <c r="EM244" s="46" t="b">
        <f t="shared" si="453"/>
        <v>0</v>
      </c>
      <c r="EN244" s="46" t="b">
        <f t="shared" si="454"/>
        <v>0</v>
      </c>
      <c r="EO244" s="46" t="b">
        <f t="shared" si="455"/>
        <v>0</v>
      </c>
      <c r="EP244" s="46" t="b">
        <f t="shared" si="456"/>
        <v>0</v>
      </c>
      <c r="EQ244" s="46" t="b">
        <f t="shared" si="457"/>
        <v>0</v>
      </c>
      <c r="ER244" s="46" t="b">
        <f>OR(AA244='Tablas '!$T$4,AA244='Tablas '!$T$7,AA244='Tablas '!$T$8,AA244='Tablas '!$T$11)</f>
        <v>0</v>
      </c>
      <c r="ES244" s="46" t="str">
        <f t="shared" si="458"/>
        <v/>
      </c>
      <c r="ET244" s="46" t="str">
        <f t="shared" si="459"/>
        <v/>
      </c>
      <c r="EU244" s="46" t="str">
        <f t="shared" si="460"/>
        <v/>
      </c>
      <c r="EV244" s="46" t="b">
        <f t="shared" si="461"/>
        <v>0</v>
      </c>
      <c r="EW244" s="46" t="b">
        <f t="shared" si="462"/>
        <v>0</v>
      </c>
      <c r="EX244" s="46" t="b">
        <f t="shared" si="463"/>
        <v>0</v>
      </c>
      <c r="EY244" s="46" t="b">
        <f t="shared" si="464"/>
        <v>0</v>
      </c>
      <c r="EZ244" s="46" t="b">
        <f t="shared" si="465"/>
        <v>0</v>
      </c>
      <c r="FA244" s="46" t="b">
        <f t="shared" si="466"/>
        <v>0</v>
      </c>
      <c r="FB244" s="46" t="b">
        <f t="shared" si="467"/>
        <v>0</v>
      </c>
      <c r="FC244" s="46" t="str">
        <f t="shared" si="468"/>
        <v/>
      </c>
      <c r="FD244" s="46" t="str">
        <f t="shared" si="469"/>
        <v/>
      </c>
      <c r="FE244" s="46" t="b">
        <f t="shared" si="470"/>
        <v>0</v>
      </c>
      <c r="FF244" s="46" t="str">
        <f t="shared" si="471"/>
        <v/>
      </c>
      <c r="FG244" s="46" t="str">
        <f t="shared" si="472"/>
        <v/>
      </c>
      <c r="FH244" s="46" t="b">
        <f t="shared" si="473"/>
        <v>0</v>
      </c>
      <c r="FI244" s="46" t="str">
        <f t="shared" si="474"/>
        <v/>
      </c>
      <c r="FJ244" s="46" t="str">
        <f t="shared" si="475"/>
        <v/>
      </c>
      <c r="FK244" s="46" t="b">
        <f t="shared" si="476"/>
        <v>0</v>
      </c>
      <c r="FL244" s="46" t="str">
        <f t="shared" si="477"/>
        <v/>
      </c>
      <c r="FM244" s="46" t="str">
        <f t="shared" si="478"/>
        <v/>
      </c>
      <c r="FN244" s="46" t="b">
        <f t="shared" si="479"/>
        <v>0</v>
      </c>
      <c r="FO244" s="46" t="str">
        <f t="shared" si="480"/>
        <v/>
      </c>
      <c r="FP244" s="46" t="str">
        <f t="shared" si="481"/>
        <v/>
      </c>
      <c r="FQ244" s="46" t="b">
        <f t="shared" si="482"/>
        <v>0</v>
      </c>
      <c r="FR244" s="46" t="str">
        <f t="shared" si="483"/>
        <v/>
      </c>
      <c r="FS244" s="46" t="str">
        <f t="shared" si="484"/>
        <v/>
      </c>
      <c r="FT244" s="46" t="b">
        <f t="shared" si="485"/>
        <v>0</v>
      </c>
      <c r="FU244" s="46" t="str">
        <f t="shared" si="486"/>
        <v/>
      </c>
      <c r="FV244" s="46" t="str">
        <f t="shared" si="487"/>
        <v/>
      </c>
      <c r="FW244" s="46" t="b">
        <f t="shared" si="488"/>
        <v>0</v>
      </c>
      <c r="FX244" s="46" t="str">
        <f t="shared" si="489"/>
        <v/>
      </c>
      <c r="FY244" s="46" t="str">
        <f t="shared" si="490"/>
        <v/>
      </c>
      <c r="FZ244" s="46" t="b">
        <f t="shared" si="491"/>
        <v>0</v>
      </c>
      <c r="GA244" s="46" t="str">
        <f t="shared" si="492"/>
        <v/>
      </c>
      <c r="GB244" s="46" t="str">
        <f t="shared" si="493"/>
        <v/>
      </c>
      <c r="GC244" s="46" t="b">
        <f t="shared" si="494"/>
        <v>0</v>
      </c>
      <c r="GD244" s="46" t="str">
        <f t="shared" si="495"/>
        <v/>
      </c>
      <c r="GE244" s="46" t="str">
        <f t="shared" si="496"/>
        <v/>
      </c>
      <c r="GF244" s="46" t="b">
        <f t="shared" si="497"/>
        <v>0</v>
      </c>
      <c r="GG244" s="46" t="b">
        <f t="shared" si="498"/>
        <v>0</v>
      </c>
      <c r="GH244" s="46" t="str">
        <f t="shared" si="499"/>
        <v/>
      </c>
      <c r="GI244" s="46" t="str">
        <f t="shared" si="500"/>
        <v/>
      </c>
      <c r="GJ244" s="46" t="str">
        <f t="shared" si="501"/>
        <v/>
      </c>
      <c r="GK244" s="46" t="b">
        <f t="shared" si="502"/>
        <v>0</v>
      </c>
      <c r="GL244" s="46" t="str">
        <f t="shared" si="503"/>
        <v/>
      </c>
      <c r="GM244" s="46" t="str">
        <f t="shared" si="504"/>
        <v/>
      </c>
      <c r="GN244" s="46" t="str">
        <f t="shared" si="505"/>
        <v/>
      </c>
      <c r="GO244" s="46" t="b">
        <f t="shared" si="506"/>
        <v>0</v>
      </c>
      <c r="GP244" s="46" t="str">
        <f t="shared" si="507"/>
        <v/>
      </c>
      <c r="GQ244" s="46" t="str">
        <f t="shared" si="508"/>
        <v/>
      </c>
      <c r="GR244" s="46" t="b">
        <f t="shared" si="509"/>
        <v>0</v>
      </c>
      <c r="GS244" s="46" t="str">
        <f t="shared" si="510"/>
        <v/>
      </c>
      <c r="GT244" s="46" t="str">
        <f t="shared" si="511"/>
        <v/>
      </c>
      <c r="GU244" s="46" t="b">
        <f t="shared" si="512"/>
        <v>0</v>
      </c>
      <c r="GV244" s="46" t="b">
        <f t="shared" si="513"/>
        <v>0</v>
      </c>
      <c r="GW244" s="46" t="b">
        <f t="shared" si="514"/>
        <v>0</v>
      </c>
      <c r="GX244" s="46" t="b">
        <f t="shared" si="515"/>
        <v>0</v>
      </c>
      <c r="GY244" s="46" t="b">
        <f t="shared" si="516"/>
        <v>0</v>
      </c>
      <c r="GZ244" s="46" t="b">
        <f t="shared" si="517"/>
        <v>0</v>
      </c>
      <c r="HA244" s="46" t="b">
        <f t="shared" si="518"/>
        <v>0</v>
      </c>
      <c r="HB244" s="46" t="b">
        <f t="shared" si="519"/>
        <v>0</v>
      </c>
      <c r="HC244" s="46" t="b">
        <f t="shared" si="520"/>
        <v>0</v>
      </c>
      <c r="HD244" s="46" t="b">
        <f t="shared" si="521"/>
        <v>0</v>
      </c>
      <c r="HE244" s="46" t="b">
        <f t="shared" si="522"/>
        <v>0</v>
      </c>
      <c r="HF244" s="46" t="b">
        <f t="shared" si="523"/>
        <v>0</v>
      </c>
      <c r="HG244" s="46" t="b">
        <f t="shared" si="524"/>
        <v>0</v>
      </c>
      <c r="HH244" s="46" t="b">
        <f t="shared" si="525"/>
        <v>0</v>
      </c>
      <c r="HI244" s="46" t="b">
        <f t="shared" si="526"/>
        <v>0</v>
      </c>
      <c r="HJ244" s="46" t="b">
        <f t="shared" si="527"/>
        <v>0</v>
      </c>
      <c r="HK244" s="46" t="b">
        <f t="shared" si="528"/>
        <v>0</v>
      </c>
      <c r="HL244" s="46" t="b">
        <f t="shared" si="529"/>
        <v>0</v>
      </c>
      <c r="HM244" s="46" t="b">
        <f t="shared" si="530"/>
        <v>0</v>
      </c>
      <c r="HN244" s="46" t="b">
        <f t="shared" si="531"/>
        <v>0</v>
      </c>
      <c r="HO244" s="46" t="b">
        <f t="shared" si="532"/>
        <v>0</v>
      </c>
      <c r="HP244" s="46" t="b">
        <f t="shared" si="533"/>
        <v>0</v>
      </c>
      <c r="HQ244" s="46" t="str">
        <f t="shared" si="534"/>
        <v/>
      </c>
      <c r="HR244" s="46" t="str">
        <f t="shared" si="535"/>
        <v/>
      </c>
      <c r="HS244" s="46" t="str">
        <f t="shared" si="536"/>
        <v/>
      </c>
      <c r="HT244" s="46" t="b">
        <f t="shared" si="537"/>
        <v>0</v>
      </c>
      <c r="HU244" s="46" t="b">
        <f t="shared" si="538"/>
        <v>0</v>
      </c>
      <c r="HV244" s="46" t="b">
        <f t="shared" si="539"/>
        <v>0</v>
      </c>
      <c r="HW244" s="46" t="b">
        <f t="shared" si="540"/>
        <v>0</v>
      </c>
      <c r="HX244" s="46" t="b">
        <f t="shared" si="541"/>
        <v>0</v>
      </c>
      <c r="HY244" s="46" t="b">
        <f t="shared" si="542"/>
        <v>0</v>
      </c>
      <c r="HZ244" s="46" t="b">
        <f t="shared" si="543"/>
        <v>0</v>
      </c>
      <c r="IA244" s="46" t="str">
        <f t="shared" si="544"/>
        <v/>
      </c>
      <c r="IB244" s="46" t="str">
        <f t="shared" si="545"/>
        <v/>
      </c>
      <c r="IC244" s="46" t="str">
        <f t="shared" si="546"/>
        <v/>
      </c>
      <c r="ID244" s="46" t="str">
        <f t="shared" si="547"/>
        <v/>
      </c>
      <c r="IE244" s="46" t="b">
        <f t="shared" si="548"/>
        <v>0</v>
      </c>
      <c r="IF244" s="46" t="str">
        <f t="shared" si="549"/>
        <v/>
      </c>
      <c r="IG244" s="46" t="str">
        <f t="shared" si="550"/>
        <v/>
      </c>
      <c r="IH244" s="46" t="b">
        <f t="shared" si="551"/>
        <v>0</v>
      </c>
      <c r="II244" s="46" t="b">
        <f t="shared" si="552"/>
        <v>0</v>
      </c>
      <c r="IJ244" s="46" t="b">
        <f t="shared" si="553"/>
        <v>0</v>
      </c>
      <c r="IK244" s="46" t="str">
        <f t="shared" si="554"/>
        <v/>
      </c>
      <c r="IL244" s="46" t="str">
        <f t="shared" si="555"/>
        <v/>
      </c>
      <c r="IM244" s="46" t="b">
        <f t="shared" si="556"/>
        <v>0</v>
      </c>
      <c r="IN244" s="46" t="b">
        <f t="shared" si="557"/>
        <v>0</v>
      </c>
      <c r="IO244" s="46" t="b">
        <f t="shared" si="558"/>
        <v>0</v>
      </c>
      <c r="IP244" s="46" t="b">
        <f t="shared" si="559"/>
        <v>0</v>
      </c>
      <c r="IQ244" s="46" t="b">
        <f t="shared" si="560"/>
        <v>0</v>
      </c>
      <c r="IR244" s="46" t="b">
        <f t="shared" si="561"/>
        <v>0</v>
      </c>
      <c r="IS244" s="46" t="b">
        <f t="shared" si="562"/>
        <v>0</v>
      </c>
      <c r="IT244" s="46" t="b">
        <f t="shared" si="563"/>
        <v>0</v>
      </c>
      <c r="IU244" s="46" t="b">
        <f t="shared" si="564"/>
        <v>0</v>
      </c>
      <c r="IV244" s="46" t="b">
        <f t="shared" si="565"/>
        <v>0</v>
      </c>
      <c r="IW244" s="46" t="b">
        <f t="shared" si="566"/>
        <v>0</v>
      </c>
      <c r="IX244" s="46" t="b">
        <f t="shared" si="567"/>
        <v>0</v>
      </c>
      <c r="IY244" s="46" t="b">
        <f t="shared" si="568"/>
        <v>0</v>
      </c>
    </row>
    <row r="245" spans="2:259" x14ac:dyDescent="0.3">
      <c r="B245" s="48">
        <v>233</v>
      </c>
      <c r="C245" s="61" t="str">
        <f t="shared" si="434"/>
        <v/>
      </c>
      <c r="D245" s="53"/>
      <c r="E245" s="52"/>
      <c r="F245" s="112"/>
      <c r="G245" s="52"/>
      <c r="H245" s="53"/>
      <c r="I245" s="52"/>
      <c r="J245" s="52"/>
      <c r="K245" s="53"/>
      <c r="L245" s="55"/>
      <c r="M245" s="108"/>
      <c r="N245" s="56"/>
      <c r="O245" s="52"/>
      <c r="P245" s="52"/>
      <c r="Q245" s="52"/>
      <c r="R245" s="52"/>
      <c r="S245" s="52"/>
      <c r="T245" s="53"/>
      <c r="U245" s="52"/>
      <c r="V245" s="52"/>
      <c r="W245" s="55"/>
      <c r="X245" s="55"/>
      <c r="Y245" s="52"/>
      <c r="Z245" s="55"/>
      <c r="AA245" s="52"/>
      <c r="AB245" s="53"/>
      <c r="AC245" s="53"/>
      <c r="AD245" s="53"/>
      <c r="AE245" s="57"/>
      <c r="AF245" s="113"/>
      <c r="AG245" s="57"/>
      <c r="AH245" s="58"/>
      <c r="AI245" s="58"/>
      <c r="AJ245" s="58"/>
      <c r="AK245" s="114"/>
      <c r="AL245" s="58"/>
      <c r="AM245" s="114"/>
      <c r="AN245" s="58"/>
      <c r="AO245" s="114"/>
      <c r="AP245" s="58"/>
      <c r="AQ245" s="114"/>
      <c r="AR245" s="58"/>
      <c r="AS245" s="114"/>
      <c r="AT245" s="58"/>
      <c r="AU245" s="114"/>
      <c r="AV245" s="58"/>
      <c r="AW245" s="114"/>
      <c r="AX245" s="58"/>
      <c r="AY245" s="114"/>
      <c r="AZ245" s="58"/>
      <c r="BA245" s="114"/>
      <c r="BB245" s="58"/>
      <c r="BC245" s="114"/>
      <c r="BD245" s="58"/>
      <c r="BE245" s="58"/>
      <c r="BF245" s="58"/>
      <c r="BG245" s="59"/>
      <c r="BH245" s="58"/>
      <c r="BI245" s="114"/>
      <c r="BJ245" s="53"/>
      <c r="BK245" s="58"/>
      <c r="BL245" s="114"/>
      <c r="BM245" s="58"/>
      <c r="BN245" s="114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3"/>
      <c r="CL245" s="58"/>
      <c r="CM245" s="58"/>
      <c r="CN245" s="60"/>
      <c r="CO245" s="57"/>
      <c r="CP245" s="58"/>
      <c r="CQ245" s="60"/>
      <c r="CR245" s="57"/>
      <c r="CS245" s="58"/>
      <c r="CT245" s="59"/>
      <c r="CU245" s="58"/>
      <c r="CV245" s="59"/>
      <c r="CW245" s="58"/>
      <c r="CX245" s="59"/>
      <c r="CY245" s="58"/>
      <c r="CZ245" s="58"/>
      <c r="DA245" s="58"/>
      <c r="DB245" s="53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7"/>
      <c r="DO245" s="57"/>
      <c r="DP245" s="57"/>
      <c r="DQ245" s="76" t="str">
        <f t="shared" si="435"/>
        <v/>
      </c>
      <c r="DR245" s="53"/>
      <c r="DS245" s="46" t="b">
        <f t="shared" si="436"/>
        <v>0</v>
      </c>
      <c r="DT245" s="46" t="str">
        <f t="shared" si="437"/>
        <v/>
      </c>
      <c r="DU245" s="46" t="b">
        <f t="shared" si="438"/>
        <v>0</v>
      </c>
      <c r="DV245" s="46" t="b">
        <f t="shared" si="439"/>
        <v>0</v>
      </c>
      <c r="DW245" s="46" t="b">
        <f t="shared" si="440"/>
        <v>0</v>
      </c>
      <c r="DY245" s="46" t="b">
        <f t="shared" si="441"/>
        <v>0</v>
      </c>
      <c r="DZ245" s="46" t="b">
        <f t="shared" si="442"/>
        <v>0</v>
      </c>
      <c r="EB245" s="46" t="b">
        <f t="shared" si="443"/>
        <v>0</v>
      </c>
      <c r="EC245" s="46" t="b">
        <f t="shared" si="444"/>
        <v>0</v>
      </c>
      <c r="ED245" s="46" t="b">
        <f t="shared" si="445"/>
        <v>0</v>
      </c>
      <c r="EE245" s="46" t="b">
        <f t="shared" si="446"/>
        <v>0</v>
      </c>
      <c r="EF245" s="46" t="b">
        <f t="shared" si="447"/>
        <v>0</v>
      </c>
      <c r="EG245" s="46" t="b">
        <f t="shared" si="448"/>
        <v>0</v>
      </c>
      <c r="EH245" s="46" t="b">
        <f t="shared" si="449"/>
        <v>0</v>
      </c>
      <c r="EI245" s="46" t="b">
        <f t="shared" si="450"/>
        <v>0</v>
      </c>
      <c r="EK245" s="46" t="b">
        <f t="shared" si="451"/>
        <v>0</v>
      </c>
      <c r="EL245" s="46" t="b">
        <f t="shared" si="452"/>
        <v>0</v>
      </c>
      <c r="EM245" s="46" t="b">
        <f t="shared" si="453"/>
        <v>0</v>
      </c>
      <c r="EN245" s="46" t="b">
        <f t="shared" si="454"/>
        <v>0</v>
      </c>
      <c r="EO245" s="46" t="b">
        <f t="shared" si="455"/>
        <v>0</v>
      </c>
      <c r="EP245" s="46" t="b">
        <f t="shared" si="456"/>
        <v>0</v>
      </c>
      <c r="EQ245" s="46" t="b">
        <f t="shared" si="457"/>
        <v>0</v>
      </c>
      <c r="ER245" s="46" t="b">
        <f>OR(AA245='Tablas '!$T$4,AA245='Tablas '!$T$7,AA245='Tablas '!$T$8,AA245='Tablas '!$T$11)</f>
        <v>0</v>
      </c>
      <c r="ES245" s="46" t="str">
        <f t="shared" si="458"/>
        <v/>
      </c>
      <c r="ET245" s="46" t="str">
        <f t="shared" si="459"/>
        <v/>
      </c>
      <c r="EU245" s="46" t="str">
        <f t="shared" si="460"/>
        <v/>
      </c>
      <c r="EV245" s="46" t="b">
        <f t="shared" si="461"/>
        <v>0</v>
      </c>
      <c r="EW245" s="46" t="b">
        <f t="shared" si="462"/>
        <v>0</v>
      </c>
      <c r="EX245" s="46" t="b">
        <f t="shared" si="463"/>
        <v>0</v>
      </c>
      <c r="EY245" s="46" t="b">
        <f t="shared" si="464"/>
        <v>0</v>
      </c>
      <c r="EZ245" s="46" t="b">
        <f t="shared" si="465"/>
        <v>0</v>
      </c>
      <c r="FA245" s="46" t="b">
        <f t="shared" si="466"/>
        <v>0</v>
      </c>
      <c r="FB245" s="46" t="b">
        <f t="shared" si="467"/>
        <v>0</v>
      </c>
      <c r="FC245" s="46" t="str">
        <f t="shared" si="468"/>
        <v/>
      </c>
      <c r="FD245" s="46" t="str">
        <f t="shared" si="469"/>
        <v/>
      </c>
      <c r="FE245" s="46" t="b">
        <f t="shared" si="470"/>
        <v>0</v>
      </c>
      <c r="FF245" s="46" t="str">
        <f t="shared" si="471"/>
        <v/>
      </c>
      <c r="FG245" s="46" t="str">
        <f t="shared" si="472"/>
        <v/>
      </c>
      <c r="FH245" s="46" t="b">
        <f t="shared" si="473"/>
        <v>0</v>
      </c>
      <c r="FI245" s="46" t="str">
        <f t="shared" si="474"/>
        <v/>
      </c>
      <c r="FJ245" s="46" t="str">
        <f t="shared" si="475"/>
        <v/>
      </c>
      <c r="FK245" s="46" t="b">
        <f t="shared" si="476"/>
        <v>0</v>
      </c>
      <c r="FL245" s="46" t="str">
        <f t="shared" si="477"/>
        <v/>
      </c>
      <c r="FM245" s="46" t="str">
        <f t="shared" si="478"/>
        <v/>
      </c>
      <c r="FN245" s="46" t="b">
        <f t="shared" si="479"/>
        <v>0</v>
      </c>
      <c r="FO245" s="46" t="str">
        <f t="shared" si="480"/>
        <v/>
      </c>
      <c r="FP245" s="46" t="str">
        <f t="shared" si="481"/>
        <v/>
      </c>
      <c r="FQ245" s="46" t="b">
        <f t="shared" si="482"/>
        <v>0</v>
      </c>
      <c r="FR245" s="46" t="str">
        <f t="shared" si="483"/>
        <v/>
      </c>
      <c r="FS245" s="46" t="str">
        <f t="shared" si="484"/>
        <v/>
      </c>
      <c r="FT245" s="46" t="b">
        <f t="shared" si="485"/>
        <v>0</v>
      </c>
      <c r="FU245" s="46" t="str">
        <f t="shared" si="486"/>
        <v/>
      </c>
      <c r="FV245" s="46" t="str">
        <f t="shared" si="487"/>
        <v/>
      </c>
      <c r="FW245" s="46" t="b">
        <f t="shared" si="488"/>
        <v>0</v>
      </c>
      <c r="FX245" s="46" t="str">
        <f t="shared" si="489"/>
        <v/>
      </c>
      <c r="FY245" s="46" t="str">
        <f t="shared" si="490"/>
        <v/>
      </c>
      <c r="FZ245" s="46" t="b">
        <f t="shared" si="491"/>
        <v>0</v>
      </c>
      <c r="GA245" s="46" t="str">
        <f t="shared" si="492"/>
        <v/>
      </c>
      <c r="GB245" s="46" t="str">
        <f t="shared" si="493"/>
        <v/>
      </c>
      <c r="GC245" s="46" t="b">
        <f t="shared" si="494"/>
        <v>0</v>
      </c>
      <c r="GD245" s="46" t="str">
        <f t="shared" si="495"/>
        <v/>
      </c>
      <c r="GE245" s="46" t="str">
        <f t="shared" si="496"/>
        <v/>
      </c>
      <c r="GF245" s="46" t="b">
        <f t="shared" si="497"/>
        <v>0</v>
      </c>
      <c r="GG245" s="46" t="b">
        <f t="shared" si="498"/>
        <v>0</v>
      </c>
      <c r="GH245" s="46" t="str">
        <f t="shared" si="499"/>
        <v/>
      </c>
      <c r="GI245" s="46" t="str">
        <f t="shared" si="500"/>
        <v/>
      </c>
      <c r="GJ245" s="46" t="str">
        <f t="shared" si="501"/>
        <v/>
      </c>
      <c r="GK245" s="46" t="b">
        <f t="shared" si="502"/>
        <v>0</v>
      </c>
      <c r="GL245" s="46" t="str">
        <f t="shared" si="503"/>
        <v/>
      </c>
      <c r="GM245" s="46" t="str">
        <f t="shared" si="504"/>
        <v/>
      </c>
      <c r="GN245" s="46" t="str">
        <f t="shared" si="505"/>
        <v/>
      </c>
      <c r="GO245" s="46" t="b">
        <f t="shared" si="506"/>
        <v>0</v>
      </c>
      <c r="GP245" s="46" t="str">
        <f t="shared" si="507"/>
        <v/>
      </c>
      <c r="GQ245" s="46" t="str">
        <f t="shared" si="508"/>
        <v/>
      </c>
      <c r="GR245" s="46" t="b">
        <f t="shared" si="509"/>
        <v>0</v>
      </c>
      <c r="GS245" s="46" t="str">
        <f t="shared" si="510"/>
        <v/>
      </c>
      <c r="GT245" s="46" t="str">
        <f t="shared" si="511"/>
        <v/>
      </c>
      <c r="GU245" s="46" t="b">
        <f t="shared" si="512"/>
        <v>0</v>
      </c>
      <c r="GV245" s="46" t="b">
        <f t="shared" si="513"/>
        <v>0</v>
      </c>
      <c r="GW245" s="46" t="b">
        <f t="shared" si="514"/>
        <v>0</v>
      </c>
      <c r="GX245" s="46" t="b">
        <f t="shared" si="515"/>
        <v>0</v>
      </c>
      <c r="GY245" s="46" t="b">
        <f t="shared" si="516"/>
        <v>0</v>
      </c>
      <c r="GZ245" s="46" t="b">
        <f t="shared" si="517"/>
        <v>0</v>
      </c>
      <c r="HA245" s="46" t="b">
        <f t="shared" si="518"/>
        <v>0</v>
      </c>
      <c r="HB245" s="46" t="b">
        <f t="shared" si="519"/>
        <v>0</v>
      </c>
      <c r="HC245" s="46" t="b">
        <f t="shared" si="520"/>
        <v>0</v>
      </c>
      <c r="HD245" s="46" t="b">
        <f t="shared" si="521"/>
        <v>0</v>
      </c>
      <c r="HE245" s="46" t="b">
        <f t="shared" si="522"/>
        <v>0</v>
      </c>
      <c r="HF245" s="46" t="b">
        <f t="shared" si="523"/>
        <v>0</v>
      </c>
      <c r="HG245" s="46" t="b">
        <f t="shared" si="524"/>
        <v>0</v>
      </c>
      <c r="HH245" s="46" t="b">
        <f t="shared" si="525"/>
        <v>0</v>
      </c>
      <c r="HI245" s="46" t="b">
        <f t="shared" si="526"/>
        <v>0</v>
      </c>
      <c r="HJ245" s="46" t="b">
        <f t="shared" si="527"/>
        <v>0</v>
      </c>
      <c r="HK245" s="46" t="b">
        <f t="shared" si="528"/>
        <v>0</v>
      </c>
      <c r="HL245" s="46" t="b">
        <f t="shared" si="529"/>
        <v>0</v>
      </c>
      <c r="HM245" s="46" t="b">
        <f t="shared" si="530"/>
        <v>0</v>
      </c>
      <c r="HN245" s="46" t="b">
        <f t="shared" si="531"/>
        <v>0</v>
      </c>
      <c r="HO245" s="46" t="b">
        <f t="shared" si="532"/>
        <v>0</v>
      </c>
      <c r="HP245" s="46" t="b">
        <f t="shared" si="533"/>
        <v>0</v>
      </c>
      <c r="HQ245" s="46" t="str">
        <f t="shared" si="534"/>
        <v/>
      </c>
      <c r="HR245" s="46" t="str">
        <f t="shared" si="535"/>
        <v/>
      </c>
      <c r="HS245" s="46" t="str">
        <f t="shared" si="536"/>
        <v/>
      </c>
      <c r="HT245" s="46" t="b">
        <f t="shared" si="537"/>
        <v>0</v>
      </c>
      <c r="HU245" s="46" t="b">
        <f t="shared" si="538"/>
        <v>0</v>
      </c>
      <c r="HV245" s="46" t="b">
        <f t="shared" si="539"/>
        <v>0</v>
      </c>
      <c r="HW245" s="46" t="b">
        <f t="shared" si="540"/>
        <v>0</v>
      </c>
      <c r="HX245" s="46" t="b">
        <f t="shared" si="541"/>
        <v>0</v>
      </c>
      <c r="HY245" s="46" t="b">
        <f t="shared" si="542"/>
        <v>0</v>
      </c>
      <c r="HZ245" s="46" t="b">
        <f t="shared" si="543"/>
        <v>0</v>
      </c>
      <c r="IA245" s="46" t="str">
        <f t="shared" si="544"/>
        <v/>
      </c>
      <c r="IB245" s="46" t="str">
        <f t="shared" si="545"/>
        <v/>
      </c>
      <c r="IC245" s="46" t="str">
        <f t="shared" si="546"/>
        <v/>
      </c>
      <c r="ID245" s="46" t="str">
        <f t="shared" si="547"/>
        <v/>
      </c>
      <c r="IE245" s="46" t="b">
        <f t="shared" si="548"/>
        <v>0</v>
      </c>
      <c r="IF245" s="46" t="str">
        <f t="shared" si="549"/>
        <v/>
      </c>
      <c r="IG245" s="46" t="str">
        <f t="shared" si="550"/>
        <v/>
      </c>
      <c r="IH245" s="46" t="b">
        <f t="shared" si="551"/>
        <v>0</v>
      </c>
      <c r="II245" s="46" t="b">
        <f t="shared" si="552"/>
        <v>0</v>
      </c>
      <c r="IJ245" s="46" t="b">
        <f t="shared" si="553"/>
        <v>0</v>
      </c>
      <c r="IK245" s="46" t="str">
        <f t="shared" si="554"/>
        <v/>
      </c>
      <c r="IL245" s="46" t="str">
        <f t="shared" si="555"/>
        <v/>
      </c>
      <c r="IM245" s="46" t="b">
        <f t="shared" si="556"/>
        <v>0</v>
      </c>
      <c r="IN245" s="46" t="b">
        <f t="shared" si="557"/>
        <v>0</v>
      </c>
      <c r="IO245" s="46" t="b">
        <f t="shared" si="558"/>
        <v>0</v>
      </c>
      <c r="IP245" s="46" t="b">
        <f t="shared" si="559"/>
        <v>0</v>
      </c>
      <c r="IQ245" s="46" t="b">
        <f t="shared" si="560"/>
        <v>0</v>
      </c>
      <c r="IR245" s="46" t="b">
        <f t="shared" si="561"/>
        <v>0</v>
      </c>
      <c r="IS245" s="46" t="b">
        <f t="shared" si="562"/>
        <v>0</v>
      </c>
      <c r="IT245" s="46" t="b">
        <f t="shared" si="563"/>
        <v>0</v>
      </c>
      <c r="IU245" s="46" t="b">
        <f t="shared" si="564"/>
        <v>0</v>
      </c>
      <c r="IV245" s="46" t="b">
        <f t="shared" si="565"/>
        <v>0</v>
      </c>
      <c r="IW245" s="46" t="b">
        <f t="shared" si="566"/>
        <v>0</v>
      </c>
      <c r="IX245" s="46" t="b">
        <f t="shared" si="567"/>
        <v>0</v>
      </c>
      <c r="IY245" s="46" t="b">
        <f t="shared" si="568"/>
        <v>0</v>
      </c>
    </row>
    <row r="246" spans="2:259" x14ac:dyDescent="0.3">
      <c r="B246" s="48">
        <v>234</v>
      </c>
      <c r="C246" s="61" t="str">
        <f t="shared" si="434"/>
        <v/>
      </c>
      <c r="D246" s="53"/>
      <c r="E246" s="52"/>
      <c r="F246" s="112"/>
      <c r="G246" s="52"/>
      <c r="H246" s="53"/>
      <c r="I246" s="52"/>
      <c r="J246" s="52"/>
      <c r="K246" s="53"/>
      <c r="L246" s="55"/>
      <c r="M246" s="108"/>
      <c r="N246" s="56"/>
      <c r="O246" s="52"/>
      <c r="P246" s="52"/>
      <c r="Q246" s="52"/>
      <c r="R246" s="52"/>
      <c r="S246" s="52"/>
      <c r="T246" s="53"/>
      <c r="U246" s="52"/>
      <c r="V246" s="52"/>
      <c r="W246" s="55"/>
      <c r="X246" s="55"/>
      <c r="Y246" s="52"/>
      <c r="Z246" s="55"/>
      <c r="AA246" s="52"/>
      <c r="AB246" s="53"/>
      <c r="AC246" s="53"/>
      <c r="AD246" s="53"/>
      <c r="AE246" s="57"/>
      <c r="AF246" s="113"/>
      <c r="AG246" s="57"/>
      <c r="AH246" s="58"/>
      <c r="AI246" s="58"/>
      <c r="AJ246" s="58"/>
      <c r="AK246" s="114"/>
      <c r="AL246" s="58"/>
      <c r="AM246" s="114"/>
      <c r="AN246" s="58"/>
      <c r="AO246" s="114"/>
      <c r="AP246" s="58"/>
      <c r="AQ246" s="114"/>
      <c r="AR246" s="58"/>
      <c r="AS246" s="114"/>
      <c r="AT246" s="58"/>
      <c r="AU246" s="114"/>
      <c r="AV246" s="58"/>
      <c r="AW246" s="114"/>
      <c r="AX246" s="58"/>
      <c r="AY246" s="114"/>
      <c r="AZ246" s="58"/>
      <c r="BA246" s="114"/>
      <c r="BB246" s="58"/>
      <c r="BC246" s="114"/>
      <c r="BD246" s="58"/>
      <c r="BE246" s="58"/>
      <c r="BF246" s="58"/>
      <c r="BG246" s="59"/>
      <c r="BH246" s="58"/>
      <c r="BI246" s="114"/>
      <c r="BJ246" s="53"/>
      <c r="BK246" s="58"/>
      <c r="BL246" s="114"/>
      <c r="BM246" s="58"/>
      <c r="BN246" s="114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3"/>
      <c r="CL246" s="58"/>
      <c r="CM246" s="58"/>
      <c r="CN246" s="60"/>
      <c r="CO246" s="57"/>
      <c r="CP246" s="58"/>
      <c r="CQ246" s="60"/>
      <c r="CR246" s="57"/>
      <c r="CS246" s="58"/>
      <c r="CT246" s="59"/>
      <c r="CU246" s="58"/>
      <c r="CV246" s="59"/>
      <c r="CW246" s="58"/>
      <c r="CX246" s="59"/>
      <c r="CY246" s="58"/>
      <c r="CZ246" s="58"/>
      <c r="DA246" s="58"/>
      <c r="DB246" s="53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7"/>
      <c r="DO246" s="57"/>
      <c r="DP246" s="57"/>
      <c r="DQ246" s="76" t="str">
        <f t="shared" si="435"/>
        <v/>
      </c>
      <c r="DR246" s="53"/>
      <c r="DS246" s="46" t="b">
        <f t="shared" si="436"/>
        <v>0</v>
      </c>
      <c r="DT246" s="46" t="str">
        <f t="shared" si="437"/>
        <v/>
      </c>
      <c r="DU246" s="46" t="b">
        <f t="shared" si="438"/>
        <v>0</v>
      </c>
      <c r="DV246" s="46" t="b">
        <f t="shared" si="439"/>
        <v>0</v>
      </c>
      <c r="DW246" s="46" t="b">
        <f t="shared" si="440"/>
        <v>0</v>
      </c>
      <c r="DY246" s="46" t="b">
        <f t="shared" si="441"/>
        <v>0</v>
      </c>
      <c r="DZ246" s="46" t="b">
        <f t="shared" si="442"/>
        <v>0</v>
      </c>
      <c r="EB246" s="46" t="b">
        <f t="shared" si="443"/>
        <v>0</v>
      </c>
      <c r="EC246" s="46" t="b">
        <f t="shared" si="444"/>
        <v>0</v>
      </c>
      <c r="ED246" s="46" t="b">
        <f t="shared" si="445"/>
        <v>0</v>
      </c>
      <c r="EE246" s="46" t="b">
        <f t="shared" si="446"/>
        <v>0</v>
      </c>
      <c r="EF246" s="46" t="b">
        <f t="shared" si="447"/>
        <v>0</v>
      </c>
      <c r="EG246" s="46" t="b">
        <f t="shared" si="448"/>
        <v>0</v>
      </c>
      <c r="EH246" s="46" t="b">
        <f t="shared" si="449"/>
        <v>0</v>
      </c>
      <c r="EI246" s="46" t="b">
        <f t="shared" si="450"/>
        <v>0</v>
      </c>
      <c r="EK246" s="46" t="b">
        <f t="shared" si="451"/>
        <v>0</v>
      </c>
      <c r="EL246" s="46" t="b">
        <f t="shared" si="452"/>
        <v>0</v>
      </c>
      <c r="EM246" s="46" t="b">
        <f t="shared" si="453"/>
        <v>0</v>
      </c>
      <c r="EN246" s="46" t="b">
        <f t="shared" si="454"/>
        <v>0</v>
      </c>
      <c r="EO246" s="46" t="b">
        <f t="shared" si="455"/>
        <v>0</v>
      </c>
      <c r="EP246" s="46" t="b">
        <f t="shared" si="456"/>
        <v>0</v>
      </c>
      <c r="EQ246" s="46" t="b">
        <f t="shared" si="457"/>
        <v>0</v>
      </c>
      <c r="ER246" s="46" t="b">
        <f>OR(AA246='Tablas '!$T$4,AA246='Tablas '!$T$7,AA246='Tablas '!$T$8,AA246='Tablas '!$T$11)</f>
        <v>0</v>
      </c>
      <c r="ES246" s="46" t="str">
        <f t="shared" si="458"/>
        <v/>
      </c>
      <c r="ET246" s="46" t="str">
        <f t="shared" si="459"/>
        <v/>
      </c>
      <c r="EU246" s="46" t="str">
        <f t="shared" si="460"/>
        <v/>
      </c>
      <c r="EV246" s="46" t="b">
        <f t="shared" si="461"/>
        <v>0</v>
      </c>
      <c r="EW246" s="46" t="b">
        <f t="shared" si="462"/>
        <v>0</v>
      </c>
      <c r="EX246" s="46" t="b">
        <f t="shared" si="463"/>
        <v>0</v>
      </c>
      <c r="EY246" s="46" t="b">
        <f t="shared" si="464"/>
        <v>0</v>
      </c>
      <c r="EZ246" s="46" t="b">
        <f t="shared" si="465"/>
        <v>0</v>
      </c>
      <c r="FA246" s="46" t="b">
        <f t="shared" si="466"/>
        <v>0</v>
      </c>
      <c r="FB246" s="46" t="b">
        <f t="shared" si="467"/>
        <v>0</v>
      </c>
      <c r="FC246" s="46" t="str">
        <f t="shared" si="468"/>
        <v/>
      </c>
      <c r="FD246" s="46" t="str">
        <f t="shared" si="469"/>
        <v/>
      </c>
      <c r="FE246" s="46" t="b">
        <f t="shared" si="470"/>
        <v>0</v>
      </c>
      <c r="FF246" s="46" t="str">
        <f t="shared" si="471"/>
        <v/>
      </c>
      <c r="FG246" s="46" t="str">
        <f t="shared" si="472"/>
        <v/>
      </c>
      <c r="FH246" s="46" t="b">
        <f t="shared" si="473"/>
        <v>0</v>
      </c>
      <c r="FI246" s="46" t="str">
        <f t="shared" si="474"/>
        <v/>
      </c>
      <c r="FJ246" s="46" t="str">
        <f t="shared" si="475"/>
        <v/>
      </c>
      <c r="FK246" s="46" t="b">
        <f t="shared" si="476"/>
        <v>0</v>
      </c>
      <c r="FL246" s="46" t="str">
        <f t="shared" si="477"/>
        <v/>
      </c>
      <c r="FM246" s="46" t="str">
        <f t="shared" si="478"/>
        <v/>
      </c>
      <c r="FN246" s="46" t="b">
        <f t="shared" si="479"/>
        <v>0</v>
      </c>
      <c r="FO246" s="46" t="str">
        <f t="shared" si="480"/>
        <v/>
      </c>
      <c r="FP246" s="46" t="str">
        <f t="shared" si="481"/>
        <v/>
      </c>
      <c r="FQ246" s="46" t="b">
        <f t="shared" si="482"/>
        <v>0</v>
      </c>
      <c r="FR246" s="46" t="str">
        <f t="shared" si="483"/>
        <v/>
      </c>
      <c r="FS246" s="46" t="str">
        <f t="shared" si="484"/>
        <v/>
      </c>
      <c r="FT246" s="46" t="b">
        <f t="shared" si="485"/>
        <v>0</v>
      </c>
      <c r="FU246" s="46" t="str">
        <f t="shared" si="486"/>
        <v/>
      </c>
      <c r="FV246" s="46" t="str">
        <f t="shared" si="487"/>
        <v/>
      </c>
      <c r="FW246" s="46" t="b">
        <f t="shared" si="488"/>
        <v>0</v>
      </c>
      <c r="FX246" s="46" t="str">
        <f t="shared" si="489"/>
        <v/>
      </c>
      <c r="FY246" s="46" t="str">
        <f t="shared" si="490"/>
        <v/>
      </c>
      <c r="FZ246" s="46" t="b">
        <f t="shared" si="491"/>
        <v>0</v>
      </c>
      <c r="GA246" s="46" t="str">
        <f t="shared" si="492"/>
        <v/>
      </c>
      <c r="GB246" s="46" t="str">
        <f t="shared" si="493"/>
        <v/>
      </c>
      <c r="GC246" s="46" t="b">
        <f t="shared" si="494"/>
        <v>0</v>
      </c>
      <c r="GD246" s="46" t="str">
        <f t="shared" si="495"/>
        <v/>
      </c>
      <c r="GE246" s="46" t="str">
        <f t="shared" si="496"/>
        <v/>
      </c>
      <c r="GF246" s="46" t="b">
        <f t="shared" si="497"/>
        <v>0</v>
      </c>
      <c r="GG246" s="46" t="b">
        <f t="shared" si="498"/>
        <v>0</v>
      </c>
      <c r="GH246" s="46" t="str">
        <f t="shared" si="499"/>
        <v/>
      </c>
      <c r="GI246" s="46" t="str">
        <f t="shared" si="500"/>
        <v/>
      </c>
      <c r="GJ246" s="46" t="str">
        <f t="shared" si="501"/>
        <v/>
      </c>
      <c r="GK246" s="46" t="b">
        <f t="shared" si="502"/>
        <v>0</v>
      </c>
      <c r="GL246" s="46" t="str">
        <f t="shared" si="503"/>
        <v/>
      </c>
      <c r="GM246" s="46" t="str">
        <f t="shared" si="504"/>
        <v/>
      </c>
      <c r="GN246" s="46" t="str">
        <f t="shared" si="505"/>
        <v/>
      </c>
      <c r="GO246" s="46" t="b">
        <f t="shared" si="506"/>
        <v>0</v>
      </c>
      <c r="GP246" s="46" t="str">
        <f t="shared" si="507"/>
        <v/>
      </c>
      <c r="GQ246" s="46" t="str">
        <f t="shared" si="508"/>
        <v/>
      </c>
      <c r="GR246" s="46" t="b">
        <f t="shared" si="509"/>
        <v>0</v>
      </c>
      <c r="GS246" s="46" t="str">
        <f t="shared" si="510"/>
        <v/>
      </c>
      <c r="GT246" s="46" t="str">
        <f t="shared" si="511"/>
        <v/>
      </c>
      <c r="GU246" s="46" t="b">
        <f t="shared" si="512"/>
        <v>0</v>
      </c>
      <c r="GV246" s="46" t="b">
        <f t="shared" si="513"/>
        <v>0</v>
      </c>
      <c r="GW246" s="46" t="b">
        <f t="shared" si="514"/>
        <v>0</v>
      </c>
      <c r="GX246" s="46" t="b">
        <f t="shared" si="515"/>
        <v>0</v>
      </c>
      <c r="GY246" s="46" t="b">
        <f t="shared" si="516"/>
        <v>0</v>
      </c>
      <c r="GZ246" s="46" t="b">
        <f t="shared" si="517"/>
        <v>0</v>
      </c>
      <c r="HA246" s="46" t="b">
        <f t="shared" si="518"/>
        <v>0</v>
      </c>
      <c r="HB246" s="46" t="b">
        <f t="shared" si="519"/>
        <v>0</v>
      </c>
      <c r="HC246" s="46" t="b">
        <f t="shared" si="520"/>
        <v>0</v>
      </c>
      <c r="HD246" s="46" t="b">
        <f t="shared" si="521"/>
        <v>0</v>
      </c>
      <c r="HE246" s="46" t="b">
        <f t="shared" si="522"/>
        <v>0</v>
      </c>
      <c r="HF246" s="46" t="b">
        <f t="shared" si="523"/>
        <v>0</v>
      </c>
      <c r="HG246" s="46" t="b">
        <f t="shared" si="524"/>
        <v>0</v>
      </c>
      <c r="HH246" s="46" t="b">
        <f t="shared" si="525"/>
        <v>0</v>
      </c>
      <c r="HI246" s="46" t="b">
        <f t="shared" si="526"/>
        <v>0</v>
      </c>
      <c r="HJ246" s="46" t="b">
        <f t="shared" si="527"/>
        <v>0</v>
      </c>
      <c r="HK246" s="46" t="b">
        <f t="shared" si="528"/>
        <v>0</v>
      </c>
      <c r="HL246" s="46" t="b">
        <f t="shared" si="529"/>
        <v>0</v>
      </c>
      <c r="HM246" s="46" t="b">
        <f t="shared" si="530"/>
        <v>0</v>
      </c>
      <c r="HN246" s="46" t="b">
        <f t="shared" si="531"/>
        <v>0</v>
      </c>
      <c r="HO246" s="46" t="b">
        <f t="shared" si="532"/>
        <v>0</v>
      </c>
      <c r="HP246" s="46" t="b">
        <f t="shared" si="533"/>
        <v>0</v>
      </c>
      <c r="HQ246" s="46" t="str">
        <f t="shared" si="534"/>
        <v/>
      </c>
      <c r="HR246" s="46" t="str">
        <f t="shared" si="535"/>
        <v/>
      </c>
      <c r="HS246" s="46" t="str">
        <f t="shared" si="536"/>
        <v/>
      </c>
      <c r="HT246" s="46" t="b">
        <f t="shared" si="537"/>
        <v>0</v>
      </c>
      <c r="HU246" s="46" t="b">
        <f t="shared" si="538"/>
        <v>0</v>
      </c>
      <c r="HV246" s="46" t="b">
        <f t="shared" si="539"/>
        <v>0</v>
      </c>
      <c r="HW246" s="46" t="b">
        <f t="shared" si="540"/>
        <v>0</v>
      </c>
      <c r="HX246" s="46" t="b">
        <f t="shared" si="541"/>
        <v>0</v>
      </c>
      <c r="HY246" s="46" t="b">
        <f t="shared" si="542"/>
        <v>0</v>
      </c>
      <c r="HZ246" s="46" t="b">
        <f t="shared" si="543"/>
        <v>0</v>
      </c>
      <c r="IA246" s="46" t="str">
        <f t="shared" si="544"/>
        <v/>
      </c>
      <c r="IB246" s="46" t="str">
        <f t="shared" si="545"/>
        <v/>
      </c>
      <c r="IC246" s="46" t="str">
        <f t="shared" si="546"/>
        <v/>
      </c>
      <c r="ID246" s="46" t="str">
        <f t="shared" si="547"/>
        <v/>
      </c>
      <c r="IE246" s="46" t="b">
        <f t="shared" si="548"/>
        <v>0</v>
      </c>
      <c r="IF246" s="46" t="str">
        <f t="shared" si="549"/>
        <v/>
      </c>
      <c r="IG246" s="46" t="str">
        <f t="shared" si="550"/>
        <v/>
      </c>
      <c r="IH246" s="46" t="b">
        <f t="shared" si="551"/>
        <v>0</v>
      </c>
      <c r="II246" s="46" t="b">
        <f t="shared" si="552"/>
        <v>0</v>
      </c>
      <c r="IJ246" s="46" t="b">
        <f t="shared" si="553"/>
        <v>0</v>
      </c>
      <c r="IK246" s="46" t="str">
        <f t="shared" si="554"/>
        <v/>
      </c>
      <c r="IL246" s="46" t="str">
        <f t="shared" si="555"/>
        <v/>
      </c>
      <c r="IM246" s="46" t="b">
        <f t="shared" si="556"/>
        <v>0</v>
      </c>
      <c r="IN246" s="46" t="b">
        <f t="shared" si="557"/>
        <v>0</v>
      </c>
      <c r="IO246" s="46" t="b">
        <f t="shared" si="558"/>
        <v>0</v>
      </c>
      <c r="IP246" s="46" t="b">
        <f t="shared" si="559"/>
        <v>0</v>
      </c>
      <c r="IQ246" s="46" t="b">
        <f t="shared" si="560"/>
        <v>0</v>
      </c>
      <c r="IR246" s="46" t="b">
        <f t="shared" si="561"/>
        <v>0</v>
      </c>
      <c r="IS246" s="46" t="b">
        <f t="shared" si="562"/>
        <v>0</v>
      </c>
      <c r="IT246" s="46" t="b">
        <f t="shared" si="563"/>
        <v>0</v>
      </c>
      <c r="IU246" s="46" t="b">
        <f t="shared" si="564"/>
        <v>0</v>
      </c>
      <c r="IV246" s="46" t="b">
        <f t="shared" si="565"/>
        <v>0</v>
      </c>
      <c r="IW246" s="46" t="b">
        <f t="shared" si="566"/>
        <v>0</v>
      </c>
      <c r="IX246" s="46" t="b">
        <f t="shared" si="567"/>
        <v>0</v>
      </c>
      <c r="IY246" s="46" t="b">
        <f t="shared" si="568"/>
        <v>0</v>
      </c>
    </row>
    <row r="247" spans="2:259" x14ac:dyDescent="0.3">
      <c r="B247" s="48">
        <v>235</v>
      </c>
      <c r="C247" s="61" t="str">
        <f t="shared" si="434"/>
        <v/>
      </c>
      <c r="D247" s="53"/>
      <c r="E247" s="52"/>
      <c r="F247" s="112"/>
      <c r="G247" s="52"/>
      <c r="H247" s="53"/>
      <c r="I247" s="52"/>
      <c r="J247" s="52"/>
      <c r="K247" s="53"/>
      <c r="L247" s="55"/>
      <c r="M247" s="108"/>
      <c r="N247" s="56"/>
      <c r="O247" s="52"/>
      <c r="P247" s="52"/>
      <c r="Q247" s="52"/>
      <c r="R247" s="52"/>
      <c r="S247" s="52"/>
      <c r="T247" s="53"/>
      <c r="U247" s="52"/>
      <c r="V247" s="52"/>
      <c r="W247" s="55"/>
      <c r="X247" s="55"/>
      <c r="Y247" s="52"/>
      <c r="Z247" s="55"/>
      <c r="AA247" s="52"/>
      <c r="AB247" s="53"/>
      <c r="AC247" s="53"/>
      <c r="AD247" s="53"/>
      <c r="AE247" s="57"/>
      <c r="AF247" s="113"/>
      <c r="AG247" s="57"/>
      <c r="AH247" s="58"/>
      <c r="AI247" s="58"/>
      <c r="AJ247" s="58"/>
      <c r="AK247" s="114"/>
      <c r="AL247" s="58"/>
      <c r="AM247" s="114"/>
      <c r="AN247" s="58"/>
      <c r="AO247" s="114"/>
      <c r="AP247" s="58"/>
      <c r="AQ247" s="114"/>
      <c r="AR247" s="58"/>
      <c r="AS247" s="114"/>
      <c r="AT247" s="58"/>
      <c r="AU247" s="114"/>
      <c r="AV247" s="58"/>
      <c r="AW247" s="114"/>
      <c r="AX247" s="58"/>
      <c r="AY247" s="114"/>
      <c r="AZ247" s="58"/>
      <c r="BA247" s="114"/>
      <c r="BB247" s="58"/>
      <c r="BC247" s="114"/>
      <c r="BD247" s="58"/>
      <c r="BE247" s="58"/>
      <c r="BF247" s="58"/>
      <c r="BG247" s="59"/>
      <c r="BH247" s="58"/>
      <c r="BI247" s="114"/>
      <c r="BJ247" s="53"/>
      <c r="BK247" s="58"/>
      <c r="BL247" s="114"/>
      <c r="BM247" s="58"/>
      <c r="BN247" s="114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3"/>
      <c r="CL247" s="58"/>
      <c r="CM247" s="58"/>
      <c r="CN247" s="60"/>
      <c r="CO247" s="57"/>
      <c r="CP247" s="58"/>
      <c r="CQ247" s="60"/>
      <c r="CR247" s="57"/>
      <c r="CS247" s="58"/>
      <c r="CT247" s="59"/>
      <c r="CU247" s="58"/>
      <c r="CV247" s="59"/>
      <c r="CW247" s="58"/>
      <c r="CX247" s="59"/>
      <c r="CY247" s="58"/>
      <c r="CZ247" s="58"/>
      <c r="DA247" s="58"/>
      <c r="DB247" s="53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7"/>
      <c r="DO247" s="57"/>
      <c r="DP247" s="57"/>
      <c r="DQ247" s="76" t="str">
        <f t="shared" si="435"/>
        <v/>
      </c>
      <c r="DR247" s="53"/>
      <c r="DS247" s="46" t="b">
        <f t="shared" si="436"/>
        <v>0</v>
      </c>
      <c r="DT247" s="46" t="str">
        <f t="shared" si="437"/>
        <v/>
      </c>
      <c r="DU247" s="46" t="b">
        <f t="shared" si="438"/>
        <v>0</v>
      </c>
      <c r="DV247" s="46" t="b">
        <f t="shared" si="439"/>
        <v>0</v>
      </c>
      <c r="DW247" s="46" t="b">
        <f t="shared" si="440"/>
        <v>0</v>
      </c>
      <c r="DY247" s="46" t="b">
        <f t="shared" si="441"/>
        <v>0</v>
      </c>
      <c r="DZ247" s="46" t="b">
        <f t="shared" si="442"/>
        <v>0</v>
      </c>
      <c r="EB247" s="46" t="b">
        <f t="shared" si="443"/>
        <v>0</v>
      </c>
      <c r="EC247" s="46" t="b">
        <f t="shared" si="444"/>
        <v>0</v>
      </c>
      <c r="ED247" s="46" t="b">
        <f t="shared" si="445"/>
        <v>0</v>
      </c>
      <c r="EE247" s="46" t="b">
        <f t="shared" si="446"/>
        <v>0</v>
      </c>
      <c r="EF247" s="46" t="b">
        <f t="shared" si="447"/>
        <v>0</v>
      </c>
      <c r="EG247" s="46" t="b">
        <f t="shared" si="448"/>
        <v>0</v>
      </c>
      <c r="EH247" s="46" t="b">
        <f t="shared" si="449"/>
        <v>0</v>
      </c>
      <c r="EI247" s="46" t="b">
        <f t="shared" si="450"/>
        <v>0</v>
      </c>
      <c r="EK247" s="46" t="b">
        <f t="shared" si="451"/>
        <v>0</v>
      </c>
      <c r="EL247" s="46" t="b">
        <f t="shared" si="452"/>
        <v>0</v>
      </c>
      <c r="EM247" s="46" t="b">
        <f t="shared" si="453"/>
        <v>0</v>
      </c>
      <c r="EN247" s="46" t="b">
        <f t="shared" si="454"/>
        <v>0</v>
      </c>
      <c r="EO247" s="46" t="b">
        <f t="shared" si="455"/>
        <v>0</v>
      </c>
      <c r="EP247" s="46" t="b">
        <f t="shared" si="456"/>
        <v>0</v>
      </c>
      <c r="EQ247" s="46" t="b">
        <f t="shared" si="457"/>
        <v>0</v>
      </c>
      <c r="ER247" s="46" t="b">
        <f>OR(AA247='Tablas '!$T$4,AA247='Tablas '!$T$7,AA247='Tablas '!$T$8,AA247='Tablas '!$T$11)</f>
        <v>0</v>
      </c>
      <c r="ES247" s="46" t="str">
        <f t="shared" si="458"/>
        <v/>
      </c>
      <c r="ET247" s="46" t="str">
        <f t="shared" si="459"/>
        <v/>
      </c>
      <c r="EU247" s="46" t="str">
        <f t="shared" si="460"/>
        <v/>
      </c>
      <c r="EV247" s="46" t="b">
        <f t="shared" si="461"/>
        <v>0</v>
      </c>
      <c r="EW247" s="46" t="b">
        <f t="shared" si="462"/>
        <v>0</v>
      </c>
      <c r="EX247" s="46" t="b">
        <f t="shared" si="463"/>
        <v>0</v>
      </c>
      <c r="EY247" s="46" t="b">
        <f t="shared" si="464"/>
        <v>0</v>
      </c>
      <c r="EZ247" s="46" t="b">
        <f t="shared" si="465"/>
        <v>0</v>
      </c>
      <c r="FA247" s="46" t="b">
        <f t="shared" si="466"/>
        <v>0</v>
      </c>
      <c r="FB247" s="46" t="b">
        <f t="shared" si="467"/>
        <v>0</v>
      </c>
      <c r="FC247" s="46" t="str">
        <f t="shared" si="468"/>
        <v/>
      </c>
      <c r="FD247" s="46" t="str">
        <f t="shared" si="469"/>
        <v/>
      </c>
      <c r="FE247" s="46" t="b">
        <f t="shared" si="470"/>
        <v>0</v>
      </c>
      <c r="FF247" s="46" t="str">
        <f t="shared" si="471"/>
        <v/>
      </c>
      <c r="FG247" s="46" t="str">
        <f t="shared" si="472"/>
        <v/>
      </c>
      <c r="FH247" s="46" t="b">
        <f t="shared" si="473"/>
        <v>0</v>
      </c>
      <c r="FI247" s="46" t="str">
        <f t="shared" si="474"/>
        <v/>
      </c>
      <c r="FJ247" s="46" t="str">
        <f t="shared" si="475"/>
        <v/>
      </c>
      <c r="FK247" s="46" t="b">
        <f t="shared" si="476"/>
        <v>0</v>
      </c>
      <c r="FL247" s="46" t="str">
        <f t="shared" si="477"/>
        <v/>
      </c>
      <c r="FM247" s="46" t="str">
        <f t="shared" si="478"/>
        <v/>
      </c>
      <c r="FN247" s="46" t="b">
        <f t="shared" si="479"/>
        <v>0</v>
      </c>
      <c r="FO247" s="46" t="str">
        <f t="shared" si="480"/>
        <v/>
      </c>
      <c r="FP247" s="46" t="str">
        <f t="shared" si="481"/>
        <v/>
      </c>
      <c r="FQ247" s="46" t="b">
        <f t="shared" si="482"/>
        <v>0</v>
      </c>
      <c r="FR247" s="46" t="str">
        <f t="shared" si="483"/>
        <v/>
      </c>
      <c r="FS247" s="46" t="str">
        <f t="shared" si="484"/>
        <v/>
      </c>
      <c r="FT247" s="46" t="b">
        <f t="shared" si="485"/>
        <v>0</v>
      </c>
      <c r="FU247" s="46" t="str">
        <f t="shared" si="486"/>
        <v/>
      </c>
      <c r="FV247" s="46" t="str">
        <f t="shared" si="487"/>
        <v/>
      </c>
      <c r="FW247" s="46" t="b">
        <f t="shared" si="488"/>
        <v>0</v>
      </c>
      <c r="FX247" s="46" t="str">
        <f t="shared" si="489"/>
        <v/>
      </c>
      <c r="FY247" s="46" t="str">
        <f t="shared" si="490"/>
        <v/>
      </c>
      <c r="FZ247" s="46" t="b">
        <f t="shared" si="491"/>
        <v>0</v>
      </c>
      <c r="GA247" s="46" t="str">
        <f t="shared" si="492"/>
        <v/>
      </c>
      <c r="GB247" s="46" t="str">
        <f t="shared" si="493"/>
        <v/>
      </c>
      <c r="GC247" s="46" t="b">
        <f t="shared" si="494"/>
        <v>0</v>
      </c>
      <c r="GD247" s="46" t="str">
        <f t="shared" si="495"/>
        <v/>
      </c>
      <c r="GE247" s="46" t="str">
        <f t="shared" si="496"/>
        <v/>
      </c>
      <c r="GF247" s="46" t="b">
        <f t="shared" si="497"/>
        <v>0</v>
      </c>
      <c r="GG247" s="46" t="b">
        <f t="shared" si="498"/>
        <v>0</v>
      </c>
      <c r="GH247" s="46" t="str">
        <f t="shared" si="499"/>
        <v/>
      </c>
      <c r="GI247" s="46" t="str">
        <f t="shared" si="500"/>
        <v/>
      </c>
      <c r="GJ247" s="46" t="str">
        <f t="shared" si="501"/>
        <v/>
      </c>
      <c r="GK247" s="46" t="b">
        <f t="shared" si="502"/>
        <v>0</v>
      </c>
      <c r="GL247" s="46" t="str">
        <f t="shared" si="503"/>
        <v/>
      </c>
      <c r="GM247" s="46" t="str">
        <f t="shared" si="504"/>
        <v/>
      </c>
      <c r="GN247" s="46" t="str">
        <f t="shared" si="505"/>
        <v/>
      </c>
      <c r="GO247" s="46" t="b">
        <f t="shared" si="506"/>
        <v>0</v>
      </c>
      <c r="GP247" s="46" t="str">
        <f t="shared" si="507"/>
        <v/>
      </c>
      <c r="GQ247" s="46" t="str">
        <f t="shared" si="508"/>
        <v/>
      </c>
      <c r="GR247" s="46" t="b">
        <f t="shared" si="509"/>
        <v>0</v>
      </c>
      <c r="GS247" s="46" t="str">
        <f t="shared" si="510"/>
        <v/>
      </c>
      <c r="GT247" s="46" t="str">
        <f t="shared" si="511"/>
        <v/>
      </c>
      <c r="GU247" s="46" t="b">
        <f t="shared" si="512"/>
        <v>0</v>
      </c>
      <c r="GV247" s="46" t="b">
        <f t="shared" si="513"/>
        <v>0</v>
      </c>
      <c r="GW247" s="46" t="b">
        <f t="shared" si="514"/>
        <v>0</v>
      </c>
      <c r="GX247" s="46" t="b">
        <f t="shared" si="515"/>
        <v>0</v>
      </c>
      <c r="GY247" s="46" t="b">
        <f t="shared" si="516"/>
        <v>0</v>
      </c>
      <c r="GZ247" s="46" t="b">
        <f t="shared" si="517"/>
        <v>0</v>
      </c>
      <c r="HA247" s="46" t="b">
        <f t="shared" si="518"/>
        <v>0</v>
      </c>
      <c r="HB247" s="46" t="b">
        <f t="shared" si="519"/>
        <v>0</v>
      </c>
      <c r="HC247" s="46" t="b">
        <f t="shared" si="520"/>
        <v>0</v>
      </c>
      <c r="HD247" s="46" t="b">
        <f t="shared" si="521"/>
        <v>0</v>
      </c>
      <c r="HE247" s="46" t="b">
        <f t="shared" si="522"/>
        <v>0</v>
      </c>
      <c r="HF247" s="46" t="b">
        <f t="shared" si="523"/>
        <v>0</v>
      </c>
      <c r="HG247" s="46" t="b">
        <f t="shared" si="524"/>
        <v>0</v>
      </c>
      <c r="HH247" s="46" t="b">
        <f t="shared" si="525"/>
        <v>0</v>
      </c>
      <c r="HI247" s="46" t="b">
        <f t="shared" si="526"/>
        <v>0</v>
      </c>
      <c r="HJ247" s="46" t="b">
        <f t="shared" si="527"/>
        <v>0</v>
      </c>
      <c r="HK247" s="46" t="b">
        <f t="shared" si="528"/>
        <v>0</v>
      </c>
      <c r="HL247" s="46" t="b">
        <f t="shared" si="529"/>
        <v>0</v>
      </c>
      <c r="HM247" s="46" t="b">
        <f t="shared" si="530"/>
        <v>0</v>
      </c>
      <c r="HN247" s="46" t="b">
        <f t="shared" si="531"/>
        <v>0</v>
      </c>
      <c r="HO247" s="46" t="b">
        <f t="shared" si="532"/>
        <v>0</v>
      </c>
      <c r="HP247" s="46" t="b">
        <f t="shared" si="533"/>
        <v>0</v>
      </c>
      <c r="HQ247" s="46" t="str">
        <f t="shared" si="534"/>
        <v/>
      </c>
      <c r="HR247" s="46" t="str">
        <f t="shared" si="535"/>
        <v/>
      </c>
      <c r="HS247" s="46" t="str">
        <f t="shared" si="536"/>
        <v/>
      </c>
      <c r="HT247" s="46" t="b">
        <f t="shared" si="537"/>
        <v>0</v>
      </c>
      <c r="HU247" s="46" t="b">
        <f t="shared" si="538"/>
        <v>0</v>
      </c>
      <c r="HV247" s="46" t="b">
        <f t="shared" si="539"/>
        <v>0</v>
      </c>
      <c r="HW247" s="46" t="b">
        <f t="shared" si="540"/>
        <v>0</v>
      </c>
      <c r="HX247" s="46" t="b">
        <f t="shared" si="541"/>
        <v>0</v>
      </c>
      <c r="HY247" s="46" t="b">
        <f t="shared" si="542"/>
        <v>0</v>
      </c>
      <c r="HZ247" s="46" t="b">
        <f t="shared" si="543"/>
        <v>0</v>
      </c>
      <c r="IA247" s="46" t="str">
        <f t="shared" si="544"/>
        <v/>
      </c>
      <c r="IB247" s="46" t="str">
        <f t="shared" si="545"/>
        <v/>
      </c>
      <c r="IC247" s="46" t="str">
        <f t="shared" si="546"/>
        <v/>
      </c>
      <c r="ID247" s="46" t="str">
        <f t="shared" si="547"/>
        <v/>
      </c>
      <c r="IE247" s="46" t="b">
        <f t="shared" si="548"/>
        <v>0</v>
      </c>
      <c r="IF247" s="46" t="str">
        <f t="shared" si="549"/>
        <v/>
      </c>
      <c r="IG247" s="46" t="str">
        <f t="shared" si="550"/>
        <v/>
      </c>
      <c r="IH247" s="46" t="b">
        <f t="shared" si="551"/>
        <v>0</v>
      </c>
      <c r="II247" s="46" t="b">
        <f t="shared" si="552"/>
        <v>0</v>
      </c>
      <c r="IJ247" s="46" t="b">
        <f t="shared" si="553"/>
        <v>0</v>
      </c>
      <c r="IK247" s="46" t="str">
        <f t="shared" si="554"/>
        <v/>
      </c>
      <c r="IL247" s="46" t="str">
        <f t="shared" si="555"/>
        <v/>
      </c>
      <c r="IM247" s="46" t="b">
        <f t="shared" si="556"/>
        <v>0</v>
      </c>
      <c r="IN247" s="46" t="b">
        <f t="shared" si="557"/>
        <v>0</v>
      </c>
      <c r="IO247" s="46" t="b">
        <f t="shared" si="558"/>
        <v>0</v>
      </c>
      <c r="IP247" s="46" t="b">
        <f t="shared" si="559"/>
        <v>0</v>
      </c>
      <c r="IQ247" s="46" t="b">
        <f t="shared" si="560"/>
        <v>0</v>
      </c>
      <c r="IR247" s="46" t="b">
        <f t="shared" si="561"/>
        <v>0</v>
      </c>
      <c r="IS247" s="46" t="b">
        <f t="shared" si="562"/>
        <v>0</v>
      </c>
      <c r="IT247" s="46" t="b">
        <f t="shared" si="563"/>
        <v>0</v>
      </c>
      <c r="IU247" s="46" t="b">
        <f t="shared" si="564"/>
        <v>0</v>
      </c>
      <c r="IV247" s="46" t="b">
        <f t="shared" si="565"/>
        <v>0</v>
      </c>
      <c r="IW247" s="46" t="b">
        <f t="shared" si="566"/>
        <v>0</v>
      </c>
      <c r="IX247" s="46" t="b">
        <f t="shared" si="567"/>
        <v>0</v>
      </c>
      <c r="IY247" s="46" t="b">
        <f t="shared" si="568"/>
        <v>0</v>
      </c>
    </row>
    <row r="248" spans="2:259" x14ac:dyDescent="0.3">
      <c r="B248" s="48">
        <v>236</v>
      </c>
      <c r="C248" s="61" t="str">
        <f t="shared" si="434"/>
        <v/>
      </c>
      <c r="D248" s="53"/>
      <c r="E248" s="52"/>
      <c r="F248" s="112"/>
      <c r="G248" s="52"/>
      <c r="H248" s="53"/>
      <c r="I248" s="52"/>
      <c r="J248" s="52"/>
      <c r="K248" s="53"/>
      <c r="L248" s="55"/>
      <c r="M248" s="108"/>
      <c r="N248" s="56"/>
      <c r="O248" s="52"/>
      <c r="P248" s="52"/>
      <c r="Q248" s="52"/>
      <c r="R248" s="52"/>
      <c r="S248" s="52"/>
      <c r="T248" s="53"/>
      <c r="U248" s="52"/>
      <c r="V248" s="52"/>
      <c r="W248" s="55"/>
      <c r="X248" s="55"/>
      <c r="Y248" s="52"/>
      <c r="Z248" s="55"/>
      <c r="AA248" s="52"/>
      <c r="AB248" s="53"/>
      <c r="AC248" s="53"/>
      <c r="AD248" s="53"/>
      <c r="AE248" s="57"/>
      <c r="AF248" s="113"/>
      <c r="AG248" s="57"/>
      <c r="AH248" s="58"/>
      <c r="AI248" s="58"/>
      <c r="AJ248" s="58"/>
      <c r="AK248" s="114"/>
      <c r="AL248" s="58"/>
      <c r="AM248" s="114"/>
      <c r="AN248" s="58"/>
      <c r="AO248" s="114"/>
      <c r="AP248" s="58"/>
      <c r="AQ248" s="114"/>
      <c r="AR248" s="58"/>
      <c r="AS248" s="114"/>
      <c r="AT248" s="58"/>
      <c r="AU248" s="114"/>
      <c r="AV248" s="58"/>
      <c r="AW248" s="114"/>
      <c r="AX248" s="58"/>
      <c r="AY248" s="114"/>
      <c r="AZ248" s="58"/>
      <c r="BA248" s="114"/>
      <c r="BB248" s="58"/>
      <c r="BC248" s="114"/>
      <c r="BD248" s="58"/>
      <c r="BE248" s="58"/>
      <c r="BF248" s="58"/>
      <c r="BG248" s="59"/>
      <c r="BH248" s="58"/>
      <c r="BI248" s="114"/>
      <c r="BJ248" s="53"/>
      <c r="BK248" s="58"/>
      <c r="BL248" s="114"/>
      <c r="BM248" s="58"/>
      <c r="BN248" s="114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3"/>
      <c r="CL248" s="58"/>
      <c r="CM248" s="58"/>
      <c r="CN248" s="60"/>
      <c r="CO248" s="57"/>
      <c r="CP248" s="58"/>
      <c r="CQ248" s="60"/>
      <c r="CR248" s="57"/>
      <c r="CS248" s="58"/>
      <c r="CT248" s="59"/>
      <c r="CU248" s="58"/>
      <c r="CV248" s="59"/>
      <c r="CW248" s="58"/>
      <c r="CX248" s="59"/>
      <c r="CY248" s="58"/>
      <c r="CZ248" s="58"/>
      <c r="DA248" s="58"/>
      <c r="DB248" s="53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7"/>
      <c r="DO248" s="57"/>
      <c r="DP248" s="57"/>
      <c r="DQ248" s="76" t="str">
        <f t="shared" si="435"/>
        <v/>
      </c>
      <c r="DR248" s="53"/>
      <c r="DS248" s="46" t="b">
        <f t="shared" si="436"/>
        <v>0</v>
      </c>
      <c r="DT248" s="46" t="str">
        <f t="shared" si="437"/>
        <v/>
      </c>
      <c r="DU248" s="46" t="b">
        <f t="shared" si="438"/>
        <v>0</v>
      </c>
      <c r="DV248" s="46" t="b">
        <f t="shared" si="439"/>
        <v>0</v>
      </c>
      <c r="DW248" s="46" t="b">
        <f t="shared" si="440"/>
        <v>0</v>
      </c>
      <c r="DY248" s="46" t="b">
        <f t="shared" si="441"/>
        <v>0</v>
      </c>
      <c r="DZ248" s="46" t="b">
        <f t="shared" si="442"/>
        <v>0</v>
      </c>
      <c r="EB248" s="46" t="b">
        <f t="shared" si="443"/>
        <v>0</v>
      </c>
      <c r="EC248" s="46" t="b">
        <f t="shared" si="444"/>
        <v>0</v>
      </c>
      <c r="ED248" s="46" t="b">
        <f t="shared" si="445"/>
        <v>0</v>
      </c>
      <c r="EE248" s="46" t="b">
        <f t="shared" si="446"/>
        <v>0</v>
      </c>
      <c r="EF248" s="46" t="b">
        <f t="shared" si="447"/>
        <v>0</v>
      </c>
      <c r="EG248" s="46" t="b">
        <f t="shared" si="448"/>
        <v>0</v>
      </c>
      <c r="EH248" s="46" t="b">
        <f t="shared" si="449"/>
        <v>0</v>
      </c>
      <c r="EI248" s="46" t="b">
        <f t="shared" si="450"/>
        <v>0</v>
      </c>
      <c r="EK248" s="46" t="b">
        <f t="shared" si="451"/>
        <v>0</v>
      </c>
      <c r="EL248" s="46" t="b">
        <f t="shared" si="452"/>
        <v>0</v>
      </c>
      <c r="EM248" s="46" t="b">
        <f t="shared" si="453"/>
        <v>0</v>
      </c>
      <c r="EN248" s="46" t="b">
        <f t="shared" si="454"/>
        <v>0</v>
      </c>
      <c r="EO248" s="46" t="b">
        <f t="shared" si="455"/>
        <v>0</v>
      </c>
      <c r="EP248" s="46" t="b">
        <f t="shared" si="456"/>
        <v>0</v>
      </c>
      <c r="EQ248" s="46" t="b">
        <f t="shared" si="457"/>
        <v>0</v>
      </c>
      <c r="ER248" s="46" t="b">
        <f>OR(AA248='Tablas '!$T$4,AA248='Tablas '!$T$7,AA248='Tablas '!$T$8,AA248='Tablas '!$T$11)</f>
        <v>0</v>
      </c>
      <c r="ES248" s="46" t="str">
        <f t="shared" si="458"/>
        <v/>
      </c>
      <c r="ET248" s="46" t="str">
        <f t="shared" si="459"/>
        <v/>
      </c>
      <c r="EU248" s="46" t="str">
        <f t="shared" si="460"/>
        <v/>
      </c>
      <c r="EV248" s="46" t="b">
        <f t="shared" si="461"/>
        <v>0</v>
      </c>
      <c r="EW248" s="46" t="b">
        <f t="shared" si="462"/>
        <v>0</v>
      </c>
      <c r="EX248" s="46" t="b">
        <f t="shared" si="463"/>
        <v>0</v>
      </c>
      <c r="EY248" s="46" t="b">
        <f t="shared" si="464"/>
        <v>0</v>
      </c>
      <c r="EZ248" s="46" t="b">
        <f t="shared" si="465"/>
        <v>0</v>
      </c>
      <c r="FA248" s="46" t="b">
        <f t="shared" si="466"/>
        <v>0</v>
      </c>
      <c r="FB248" s="46" t="b">
        <f t="shared" si="467"/>
        <v>0</v>
      </c>
      <c r="FC248" s="46" t="str">
        <f t="shared" si="468"/>
        <v/>
      </c>
      <c r="FD248" s="46" t="str">
        <f t="shared" si="469"/>
        <v/>
      </c>
      <c r="FE248" s="46" t="b">
        <f t="shared" si="470"/>
        <v>0</v>
      </c>
      <c r="FF248" s="46" t="str">
        <f t="shared" si="471"/>
        <v/>
      </c>
      <c r="FG248" s="46" t="str">
        <f t="shared" si="472"/>
        <v/>
      </c>
      <c r="FH248" s="46" t="b">
        <f t="shared" si="473"/>
        <v>0</v>
      </c>
      <c r="FI248" s="46" t="str">
        <f t="shared" si="474"/>
        <v/>
      </c>
      <c r="FJ248" s="46" t="str">
        <f t="shared" si="475"/>
        <v/>
      </c>
      <c r="FK248" s="46" t="b">
        <f t="shared" si="476"/>
        <v>0</v>
      </c>
      <c r="FL248" s="46" t="str">
        <f t="shared" si="477"/>
        <v/>
      </c>
      <c r="FM248" s="46" t="str">
        <f t="shared" si="478"/>
        <v/>
      </c>
      <c r="FN248" s="46" t="b">
        <f t="shared" si="479"/>
        <v>0</v>
      </c>
      <c r="FO248" s="46" t="str">
        <f t="shared" si="480"/>
        <v/>
      </c>
      <c r="FP248" s="46" t="str">
        <f t="shared" si="481"/>
        <v/>
      </c>
      <c r="FQ248" s="46" t="b">
        <f t="shared" si="482"/>
        <v>0</v>
      </c>
      <c r="FR248" s="46" t="str">
        <f t="shared" si="483"/>
        <v/>
      </c>
      <c r="FS248" s="46" t="str">
        <f t="shared" si="484"/>
        <v/>
      </c>
      <c r="FT248" s="46" t="b">
        <f t="shared" si="485"/>
        <v>0</v>
      </c>
      <c r="FU248" s="46" t="str">
        <f t="shared" si="486"/>
        <v/>
      </c>
      <c r="FV248" s="46" t="str">
        <f t="shared" si="487"/>
        <v/>
      </c>
      <c r="FW248" s="46" t="b">
        <f t="shared" si="488"/>
        <v>0</v>
      </c>
      <c r="FX248" s="46" t="str">
        <f t="shared" si="489"/>
        <v/>
      </c>
      <c r="FY248" s="46" t="str">
        <f t="shared" si="490"/>
        <v/>
      </c>
      <c r="FZ248" s="46" t="b">
        <f t="shared" si="491"/>
        <v>0</v>
      </c>
      <c r="GA248" s="46" t="str">
        <f t="shared" si="492"/>
        <v/>
      </c>
      <c r="GB248" s="46" t="str">
        <f t="shared" si="493"/>
        <v/>
      </c>
      <c r="GC248" s="46" t="b">
        <f t="shared" si="494"/>
        <v>0</v>
      </c>
      <c r="GD248" s="46" t="str">
        <f t="shared" si="495"/>
        <v/>
      </c>
      <c r="GE248" s="46" t="str">
        <f t="shared" si="496"/>
        <v/>
      </c>
      <c r="GF248" s="46" t="b">
        <f t="shared" si="497"/>
        <v>0</v>
      </c>
      <c r="GG248" s="46" t="b">
        <f t="shared" si="498"/>
        <v>0</v>
      </c>
      <c r="GH248" s="46" t="str">
        <f t="shared" si="499"/>
        <v/>
      </c>
      <c r="GI248" s="46" t="str">
        <f t="shared" si="500"/>
        <v/>
      </c>
      <c r="GJ248" s="46" t="str">
        <f t="shared" si="501"/>
        <v/>
      </c>
      <c r="GK248" s="46" t="b">
        <f t="shared" si="502"/>
        <v>0</v>
      </c>
      <c r="GL248" s="46" t="str">
        <f t="shared" si="503"/>
        <v/>
      </c>
      <c r="GM248" s="46" t="str">
        <f t="shared" si="504"/>
        <v/>
      </c>
      <c r="GN248" s="46" t="str">
        <f t="shared" si="505"/>
        <v/>
      </c>
      <c r="GO248" s="46" t="b">
        <f t="shared" si="506"/>
        <v>0</v>
      </c>
      <c r="GP248" s="46" t="str">
        <f t="shared" si="507"/>
        <v/>
      </c>
      <c r="GQ248" s="46" t="str">
        <f t="shared" si="508"/>
        <v/>
      </c>
      <c r="GR248" s="46" t="b">
        <f t="shared" si="509"/>
        <v>0</v>
      </c>
      <c r="GS248" s="46" t="str">
        <f t="shared" si="510"/>
        <v/>
      </c>
      <c r="GT248" s="46" t="str">
        <f t="shared" si="511"/>
        <v/>
      </c>
      <c r="GU248" s="46" t="b">
        <f t="shared" si="512"/>
        <v>0</v>
      </c>
      <c r="GV248" s="46" t="b">
        <f t="shared" si="513"/>
        <v>0</v>
      </c>
      <c r="GW248" s="46" t="b">
        <f t="shared" si="514"/>
        <v>0</v>
      </c>
      <c r="GX248" s="46" t="b">
        <f t="shared" si="515"/>
        <v>0</v>
      </c>
      <c r="GY248" s="46" t="b">
        <f t="shared" si="516"/>
        <v>0</v>
      </c>
      <c r="GZ248" s="46" t="b">
        <f t="shared" si="517"/>
        <v>0</v>
      </c>
      <c r="HA248" s="46" t="b">
        <f t="shared" si="518"/>
        <v>0</v>
      </c>
      <c r="HB248" s="46" t="b">
        <f t="shared" si="519"/>
        <v>0</v>
      </c>
      <c r="HC248" s="46" t="b">
        <f t="shared" si="520"/>
        <v>0</v>
      </c>
      <c r="HD248" s="46" t="b">
        <f t="shared" si="521"/>
        <v>0</v>
      </c>
      <c r="HE248" s="46" t="b">
        <f t="shared" si="522"/>
        <v>0</v>
      </c>
      <c r="HF248" s="46" t="b">
        <f t="shared" si="523"/>
        <v>0</v>
      </c>
      <c r="HG248" s="46" t="b">
        <f t="shared" si="524"/>
        <v>0</v>
      </c>
      <c r="HH248" s="46" t="b">
        <f t="shared" si="525"/>
        <v>0</v>
      </c>
      <c r="HI248" s="46" t="b">
        <f t="shared" si="526"/>
        <v>0</v>
      </c>
      <c r="HJ248" s="46" t="b">
        <f t="shared" si="527"/>
        <v>0</v>
      </c>
      <c r="HK248" s="46" t="b">
        <f t="shared" si="528"/>
        <v>0</v>
      </c>
      <c r="HL248" s="46" t="b">
        <f t="shared" si="529"/>
        <v>0</v>
      </c>
      <c r="HM248" s="46" t="b">
        <f t="shared" si="530"/>
        <v>0</v>
      </c>
      <c r="HN248" s="46" t="b">
        <f t="shared" si="531"/>
        <v>0</v>
      </c>
      <c r="HO248" s="46" t="b">
        <f t="shared" si="532"/>
        <v>0</v>
      </c>
      <c r="HP248" s="46" t="b">
        <f t="shared" si="533"/>
        <v>0</v>
      </c>
      <c r="HQ248" s="46" t="str">
        <f t="shared" si="534"/>
        <v/>
      </c>
      <c r="HR248" s="46" t="str">
        <f t="shared" si="535"/>
        <v/>
      </c>
      <c r="HS248" s="46" t="str">
        <f t="shared" si="536"/>
        <v/>
      </c>
      <c r="HT248" s="46" t="b">
        <f t="shared" si="537"/>
        <v>0</v>
      </c>
      <c r="HU248" s="46" t="b">
        <f t="shared" si="538"/>
        <v>0</v>
      </c>
      <c r="HV248" s="46" t="b">
        <f t="shared" si="539"/>
        <v>0</v>
      </c>
      <c r="HW248" s="46" t="b">
        <f t="shared" si="540"/>
        <v>0</v>
      </c>
      <c r="HX248" s="46" t="b">
        <f t="shared" si="541"/>
        <v>0</v>
      </c>
      <c r="HY248" s="46" t="b">
        <f t="shared" si="542"/>
        <v>0</v>
      </c>
      <c r="HZ248" s="46" t="b">
        <f t="shared" si="543"/>
        <v>0</v>
      </c>
      <c r="IA248" s="46" t="str">
        <f t="shared" si="544"/>
        <v/>
      </c>
      <c r="IB248" s="46" t="str">
        <f t="shared" si="545"/>
        <v/>
      </c>
      <c r="IC248" s="46" t="str">
        <f t="shared" si="546"/>
        <v/>
      </c>
      <c r="ID248" s="46" t="str">
        <f t="shared" si="547"/>
        <v/>
      </c>
      <c r="IE248" s="46" t="b">
        <f t="shared" si="548"/>
        <v>0</v>
      </c>
      <c r="IF248" s="46" t="str">
        <f t="shared" si="549"/>
        <v/>
      </c>
      <c r="IG248" s="46" t="str">
        <f t="shared" si="550"/>
        <v/>
      </c>
      <c r="IH248" s="46" t="b">
        <f t="shared" si="551"/>
        <v>0</v>
      </c>
      <c r="II248" s="46" t="b">
        <f t="shared" si="552"/>
        <v>0</v>
      </c>
      <c r="IJ248" s="46" t="b">
        <f t="shared" si="553"/>
        <v>0</v>
      </c>
      <c r="IK248" s="46" t="str">
        <f t="shared" si="554"/>
        <v/>
      </c>
      <c r="IL248" s="46" t="str">
        <f t="shared" si="555"/>
        <v/>
      </c>
      <c r="IM248" s="46" t="b">
        <f t="shared" si="556"/>
        <v>0</v>
      </c>
      <c r="IN248" s="46" t="b">
        <f t="shared" si="557"/>
        <v>0</v>
      </c>
      <c r="IO248" s="46" t="b">
        <f t="shared" si="558"/>
        <v>0</v>
      </c>
      <c r="IP248" s="46" t="b">
        <f t="shared" si="559"/>
        <v>0</v>
      </c>
      <c r="IQ248" s="46" t="b">
        <f t="shared" si="560"/>
        <v>0</v>
      </c>
      <c r="IR248" s="46" t="b">
        <f t="shared" si="561"/>
        <v>0</v>
      </c>
      <c r="IS248" s="46" t="b">
        <f t="shared" si="562"/>
        <v>0</v>
      </c>
      <c r="IT248" s="46" t="b">
        <f t="shared" si="563"/>
        <v>0</v>
      </c>
      <c r="IU248" s="46" t="b">
        <f t="shared" si="564"/>
        <v>0</v>
      </c>
      <c r="IV248" s="46" t="b">
        <f t="shared" si="565"/>
        <v>0</v>
      </c>
      <c r="IW248" s="46" t="b">
        <f t="shared" si="566"/>
        <v>0</v>
      </c>
      <c r="IX248" s="46" t="b">
        <f t="shared" si="567"/>
        <v>0</v>
      </c>
      <c r="IY248" s="46" t="b">
        <f t="shared" si="568"/>
        <v>0</v>
      </c>
    </row>
    <row r="249" spans="2:259" x14ac:dyDescent="0.3">
      <c r="B249" s="48">
        <v>237</v>
      </c>
      <c r="C249" s="61" t="str">
        <f t="shared" si="434"/>
        <v/>
      </c>
      <c r="D249" s="53"/>
      <c r="E249" s="52"/>
      <c r="F249" s="112"/>
      <c r="G249" s="52"/>
      <c r="H249" s="53"/>
      <c r="I249" s="52"/>
      <c r="J249" s="52"/>
      <c r="K249" s="53"/>
      <c r="L249" s="55"/>
      <c r="M249" s="108"/>
      <c r="N249" s="56"/>
      <c r="O249" s="52"/>
      <c r="P249" s="52"/>
      <c r="Q249" s="52"/>
      <c r="R249" s="52"/>
      <c r="S249" s="52"/>
      <c r="T249" s="53"/>
      <c r="U249" s="52"/>
      <c r="V249" s="52"/>
      <c r="W249" s="55"/>
      <c r="X249" s="55"/>
      <c r="Y249" s="52"/>
      <c r="Z249" s="55"/>
      <c r="AA249" s="52"/>
      <c r="AB249" s="53"/>
      <c r="AC249" s="53"/>
      <c r="AD249" s="53"/>
      <c r="AE249" s="57"/>
      <c r="AF249" s="113"/>
      <c r="AG249" s="57"/>
      <c r="AH249" s="58"/>
      <c r="AI249" s="58"/>
      <c r="AJ249" s="58"/>
      <c r="AK249" s="114"/>
      <c r="AL249" s="58"/>
      <c r="AM249" s="114"/>
      <c r="AN249" s="58"/>
      <c r="AO249" s="114"/>
      <c r="AP249" s="58"/>
      <c r="AQ249" s="114"/>
      <c r="AR249" s="58"/>
      <c r="AS249" s="114"/>
      <c r="AT249" s="58"/>
      <c r="AU249" s="114"/>
      <c r="AV249" s="58"/>
      <c r="AW249" s="114"/>
      <c r="AX249" s="58"/>
      <c r="AY249" s="114"/>
      <c r="AZ249" s="58"/>
      <c r="BA249" s="114"/>
      <c r="BB249" s="58"/>
      <c r="BC249" s="114"/>
      <c r="BD249" s="58"/>
      <c r="BE249" s="58"/>
      <c r="BF249" s="58"/>
      <c r="BG249" s="59"/>
      <c r="BH249" s="58"/>
      <c r="BI249" s="114"/>
      <c r="BJ249" s="53"/>
      <c r="BK249" s="58"/>
      <c r="BL249" s="114"/>
      <c r="BM249" s="58"/>
      <c r="BN249" s="114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3"/>
      <c r="CL249" s="58"/>
      <c r="CM249" s="58"/>
      <c r="CN249" s="60"/>
      <c r="CO249" s="57"/>
      <c r="CP249" s="58"/>
      <c r="CQ249" s="60"/>
      <c r="CR249" s="57"/>
      <c r="CS249" s="58"/>
      <c r="CT249" s="59"/>
      <c r="CU249" s="58"/>
      <c r="CV249" s="59"/>
      <c r="CW249" s="58"/>
      <c r="CX249" s="59"/>
      <c r="CY249" s="58"/>
      <c r="CZ249" s="58"/>
      <c r="DA249" s="58"/>
      <c r="DB249" s="53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7"/>
      <c r="DO249" s="57"/>
      <c r="DP249" s="57"/>
      <c r="DQ249" s="76" t="str">
        <f t="shared" si="435"/>
        <v/>
      </c>
      <c r="DR249" s="53"/>
      <c r="DS249" s="46" t="b">
        <f t="shared" si="436"/>
        <v>0</v>
      </c>
      <c r="DT249" s="46" t="str">
        <f t="shared" si="437"/>
        <v/>
      </c>
      <c r="DU249" s="46" t="b">
        <f t="shared" si="438"/>
        <v>0</v>
      </c>
      <c r="DV249" s="46" t="b">
        <f t="shared" si="439"/>
        <v>0</v>
      </c>
      <c r="DW249" s="46" t="b">
        <f t="shared" si="440"/>
        <v>0</v>
      </c>
      <c r="DY249" s="46" t="b">
        <f t="shared" si="441"/>
        <v>0</v>
      </c>
      <c r="DZ249" s="46" t="b">
        <f t="shared" si="442"/>
        <v>0</v>
      </c>
      <c r="EB249" s="46" t="b">
        <f t="shared" si="443"/>
        <v>0</v>
      </c>
      <c r="EC249" s="46" t="b">
        <f t="shared" si="444"/>
        <v>0</v>
      </c>
      <c r="ED249" s="46" t="b">
        <f t="shared" si="445"/>
        <v>0</v>
      </c>
      <c r="EE249" s="46" t="b">
        <f t="shared" si="446"/>
        <v>0</v>
      </c>
      <c r="EF249" s="46" t="b">
        <f t="shared" si="447"/>
        <v>0</v>
      </c>
      <c r="EG249" s="46" t="b">
        <f t="shared" si="448"/>
        <v>0</v>
      </c>
      <c r="EH249" s="46" t="b">
        <f t="shared" si="449"/>
        <v>0</v>
      </c>
      <c r="EI249" s="46" t="b">
        <f t="shared" si="450"/>
        <v>0</v>
      </c>
      <c r="EK249" s="46" t="b">
        <f t="shared" si="451"/>
        <v>0</v>
      </c>
      <c r="EL249" s="46" t="b">
        <f t="shared" si="452"/>
        <v>0</v>
      </c>
      <c r="EM249" s="46" t="b">
        <f t="shared" si="453"/>
        <v>0</v>
      </c>
      <c r="EN249" s="46" t="b">
        <f t="shared" si="454"/>
        <v>0</v>
      </c>
      <c r="EO249" s="46" t="b">
        <f t="shared" si="455"/>
        <v>0</v>
      </c>
      <c r="EP249" s="46" t="b">
        <f t="shared" si="456"/>
        <v>0</v>
      </c>
      <c r="EQ249" s="46" t="b">
        <f t="shared" si="457"/>
        <v>0</v>
      </c>
      <c r="ER249" s="46" t="b">
        <f>OR(AA249='Tablas '!$T$4,AA249='Tablas '!$T$7,AA249='Tablas '!$T$8,AA249='Tablas '!$T$11)</f>
        <v>0</v>
      </c>
      <c r="ES249" s="46" t="str">
        <f t="shared" si="458"/>
        <v/>
      </c>
      <c r="ET249" s="46" t="str">
        <f t="shared" si="459"/>
        <v/>
      </c>
      <c r="EU249" s="46" t="str">
        <f t="shared" si="460"/>
        <v/>
      </c>
      <c r="EV249" s="46" t="b">
        <f t="shared" si="461"/>
        <v>0</v>
      </c>
      <c r="EW249" s="46" t="b">
        <f t="shared" si="462"/>
        <v>0</v>
      </c>
      <c r="EX249" s="46" t="b">
        <f t="shared" si="463"/>
        <v>0</v>
      </c>
      <c r="EY249" s="46" t="b">
        <f t="shared" si="464"/>
        <v>0</v>
      </c>
      <c r="EZ249" s="46" t="b">
        <f t="shared" si="465"/>
        <v>0</v>
      </c>
      <c r="FA249" s="46" t="b">
        <f t="shared" si="466"/>
        <v>0</v>
      </c>
      <c r="FB249" s="46" t="b">
        <f t="shared" si="467"/>
        <v>0</v>
      </c>
      <c r="FC249" s="46" t="str">
        <f t="shared" si="468"/>
        <v/>
      </c>
      <c r="FD249" s="46" t="str">
        <f t="shared" si="469"/>
        <v/>
      </c>
      <c r="FE249" s="46" t="b">
        <f t="shared" si="470"/>
        <v>0</v>
      </c>
      <c r="FF249" s="46" t="str">
        <f t="shared" si="471"/>
        <v/>
      </c>
      <c r="FG249" s="46" t="str">
        <f t="shared" si="472"/>
        <v/>
      </c>
      <c r="FH249" s="46" t="b">
        <f t="shared" si="473"/>
        <v>0</v>
      </c>
      <c r="FI249" s="46" t="str">
        <f t="shared" si="474"/>
        <v/>
      </c>
      <c r="FJ249" s="46" t="str">
        <f t="shared" si="475"/>
        <v/>
      </c>
      <c r="FK249" s="46" t="b">
        <f t="shared" si="476"/>
        <v>0</v>
      </c>
      <c r="FL249" s="46" t="str">
        <f t="shared" si="477"/>
        <v/>
      </c>
      <c r="FM249" s="46" t="str">
        <f t="shared" si="478"/>
        <v/>
      </c>
      <c r="FN249" s="46" t="b">
        <f t="shared" si="479"/>
        <v>0</v>
      </c>
      <c r="FO249" s="46" t="str">
        <f t="shared" si="480"/>
        <v/>
      </c>
      <c r="FP249" s="46" t="str">
        <f t="shared" si="481"/>
        <v/>
      </c>
      <c r="FQ249" s="46" t="b">
        <f t="shared" si="482"/>
        <v>0</v>
      </c>
      <c r="FR249" s="46" t="str">
        <f t="shared" si="483"/>
        <v/>
      </c>
      <c r="FS249" s="46" t="str">
        <f t="shared" si="484"/>
        <v/>
      </c>
      <c r="FT249" s="46" t="b">
        <f t="shared" si="485"/>
        <v>0</v>
      </c>
      <c r="FU249" s="46" t="str">
        <f t="shared" si="486"/>
        <v/>
      </c>
      <c r="FV249" s="46" t="str">
        <f t="shared" si="487"/>
        <v/>
      </c>
      <c r="FW249" s="46" t="b">
        <f t="shared" si="488"/>
        <v>0</v>
      </c>
      <c r="FX249" s="46" t="str">
        <f t="shared" si="489"/>
        <v/>
      </c>
      <c r="FY249" s="46" t="str">
        <f t="shared" si="490"/>
        <v/>
      </c>
      <c r="FZ249" s="46" t="b">
        <f t="shared" si="491"/>
        <v>0</v>
      </c>
      <c r="GA249" s="46" t="str">
        <f t="shared" si="492"/>
        <v/>
      </c>
      <c r="GB249" s="46" t="str">
        <f t="shared" si="493"/>
        <v/>
      </c>
      <c r="GC249" s="46" t="b">
        <f t="shared" si="494"/>
        <v>0</v>
      </c>
      <c r="GD249" s="46" t="str">
        <f t="shared" si="495"/>
        <v/>
      </c>
      <c r="GE249" s="46" t="str">
        <f t="shared" si="496"/>
        <v/>
      </c>
      <c r="GF249" s="46" t="b">
        <f t="shared" si="497"/>
        <v>0</v>
      </c>
      <c r="GG249" s="46" t="b">
        <f t="shared" si="498"/>
        <v>0</v>
      </c>
      <c r="GH249" s="46" t="str">
        <f t="shared" si="499"/>
        <v/>
      </c>
      <c r="GI249" s="46" t="str">
        <f t="shared" si="500"/>
        <v/>
      </c>
      <c r="GJ249" s="46" t="str">
        <f t="shared" si="501"/>
        <v/>
      </c>
      <c r="GK249" s="46" t="b">
        <f t="shared" si="502"/>
        <v>0</v>
      </c>
      <c r="GL249" s="46" t="str">
        <f t="shared" si="503"/>
        <v/>
      </c>
      <c r="GM249" s="46" t="str">
        <f t="shared" si="504"/>
        <v/>
      </c>
      <c r="GN249" s="46" t="str">
        <f t="shared" si="505"/>
        <v/>
      </c>
      <c r="GO249" s="46" t="b">
        <f t="shared" si="506"/>
        <v>0</v>
      </c>
      <c r="GP249" s="46" t="str">
        <f t="shared" si="507"/>
        <v/>
      </c>
      <c r="GQ249" s="46" t="str">
        <f t="shared" si="508"/>
        <v/>
      </c>
      <c r="GR249" s="46" t="b">
        <f t="shared" si="509"/>
        <v>0</v>
      </c>
      <c r="GS249" s="46" t="str">
        <f t="shared" si="510"/>
        <v/>
      </c>
      <c r="GT249" s="46" t="str">
        <f t="shared" si="511"/>
        <v/>
      </c>
      <c r="GU249" s="46" t="b">
        <f t="shared" si="512"/>
        <v>0</v>
      </c>
      <c r="GV249" s="46" t="b">
        <f t="shared" si="513"/>
        <v>0</v>
      </c>
      <c r="GW249" s="46" t="b">
        <f t="shared" si="514"/>
        <v>0</v>
      </c>
      <c r="GX249" s="46" t="b">
        <f t="shared" si="515"/>
        <v>0</v>
      </c>
      <c r="GY249" s="46" t="b">
        <f t="shared" si="516"/>
        <v>0</v>
      </c>
      <c r="GZ249" s="46" t="b">
        <f t="shared" si="517"/>
        <v>0</v>
      </c>
      <c r="HA249" s="46" t="b">
        <f t="shared" si="518"/>
        <v>0</v>
      </c>
      <c r="HB249" s="46" t="b">
        <f t="shared" si="519"/>
        <v>0</v>
      </c>
      <c r="HC249" s="46" t="b">
        <f t="shared" si="520"/>
        <v>0</v>
      </c>
      <c r="HD249" s="46" t="b">
        <f t="shared" si="521"/>
        <v>0</v>
      </c>
      <c r="HE249" s="46" t="b">
        <f t="shared" si="522"/>
        <v>0</v>
      </c>
      <c r="HF249" s="46" t="b">
        <f t="shared" si="523"/>
        <v>0</v>
      </c>
      <c r="HG249" s="46" t="b">
        <f t="shared" si="524"/>
        <v>0</v>
      </c>
      <c r="HH249" s="46" t="b">
        <f t="shared" si="525"/>
        <v>0</v>
      </c>
      <c r="HI249" s="46" t="b">
        <f t="shared" si="526"/>
        <v>0</v>
      </c>
      <c r="HJ249" s="46" t="b">
        <f t="shared" si="527"/>
        <v>0</v>
      </c>
      <c r="HK249" s="46" t="b">
        <f t="shared" si="528"/>
        <v>0</v>
      </c>
      <c r="HL249" s="46" t="b">
        <f t="shared" si="529"/>
        <v>0</v>
      </c>
      <c r="HM249" s="46" t="b">
        <f t="shared" si="530"/>
        <v>0</v>
      </c>
      <c r="HN249" s="46" t="b">
        <f t="shared" si="531"/>
        <v>0</v>
      </c>
      <c r="HO249" s="46" t="b">
        <f t="shared" si="532"/>
        <v>0</v>
      </c>
      <c r="HP249" s="46" t="b">
        <f t="shared" si="533"/>
        <v>0</v>
      </c>
      <c r="HQ249" s="46" t="str">
        <f t="shared" si="534"/>
        <v/>
      </c>
      <c r="HR249" s="46" t="str">
        <f t="shared" si="535"/>
        <v/>
      </c>
      <c r="HS249" s="46" t="str">
        <f t="shared" si="536"/>
        <v/>
      </c>
      <c r="HT249" s="46" t="b">
        <f t="shared" si="537"/>
        <v>0</v>
      </c>
      <c r="HU249" s="46" t="b">
        <f t="shared" si="538"/>
        <v>0</v>
      </c>
      <c r="HV249" s="46" t="b">
        <f t="shared" si="539"/>
        <v>0</v>
      </c>
      <c r="HW249" s="46" t="b">
        <f t="shared" si="540"/>
        <v>0</v>
      </c>
      <c r="HX249" s="46" t="b">
        <f t="shared" si="541"/>
        <v>0</v>
      </c>
      <c r="HY249" s="46" t="b">
        <f t="shared" si="542"/>
        <v>0</v>
      </c>
      <c r="HZ249" s="46" t="b">
        <f t="shared" si="543"/>
        <v>0</v>
      </c>
      <c r="IA249" s="46" t="str">
        <f t="shared" si="544"/>
        <v/>
      </c>
      <c r="IB249" s="46" t="str">
        <f t="shared" si="545"/>
        <v/>
      </c>
      <c r="IC249" s="46" t="str">
        <f t="shared" si="546"/>
        <v/>
      </c>
      <c r="ID249" s="46" t="str">
        <f t="shared" si="547"/>
        <v/>
      </c>
      <c r="IE249" s="46" t="b">
        <f t="shared" si="548"/>
        <v>0</v>
      </c>
      <c r="IF249" s="46" t="str">
        <f t="shared" si="549"/>
        <v/>
      </c>
      <c r="IG249" s="46" t="str">
        <f t="shared" si="550"/>
        <v/>
      </c>
      <c r="IH249" s="46" t="b">
        <f t="shared" si="551"/>
        <v>0</v>
      </c>
      <c r="II249" s="46" t="b">
        <f t="shared" si="552"/>
        <v>0</v>
      </c>
      <c r="IJ249" s="46" t="b">
        <f t="shared" si="553"/>
        <v>0</v>
      </c>
      <c r="IK249" s="46" t="str">
        <f t="shared" si="554"/>
        <v/>
      </c>
      <c r="IL249" s="46" t="str">
        <f t="shared" si="555"/>
        <v/>
      </c>
      <c r="IM249" s="46" t="b">
        <f t="shared" si="556"/>
        <v>0</v>
      </c>
      <c r="IN249" s="46" t="b">
        <f t="shared" si="557"/>
        <v>0</v>
      </c>
      <c r="IO249" s="46" t="b">
        <f t="shared" si="558"/>
        <v>0</v>
      </c>
      <c r="IP249" s="46" t="b">
        <f t="shared" si="559"/>
        <v>0</v>
      </c>
      <c r="IQ249" s="46" t="b">
        <f t="shared" si="560"/>
        <v>0</v>
      </c>
      <c r="IR249" s="46" t="b">
        <f t="shared" si="561"/>
        <v>0</v>
      </c>
      <c r="IS249" s="46" t="b">
        <f t="shared" si="562"/>
        <v>0</v>
      </c>
      <c r="IT249" s="46" t="b">
        <f t="shared" si="563"/>
        <v>0</v>
      </c>
      <c r="IU249" s="46" t="b">
        <f t="shared" si="564"/>
        <v>0</v>
      </c>
      <c r="IV249" s="46" t="b">
        <f t="shared" si="565"/>
        <v>0</v>
      </c>
      <c r="IW249" s="46" t="b">
        <f t="shared" si="566"/>
        <v>0</v>
      </c>
      <c r="IX249" s="46" t="b">
        <f t="shared" si="567"/>
        <v>0</v>
      </c>
      <c r="IY249" s="46" t="b">
        <f t="shared" si="568"/>
        <v>0</v>
      </c>
    </row>
    <row r="250" spans="2:259" x14ac:dyDescent="0.3">
      <c r="B250" s="48">
        <v>238</v>
      </c>
      <c r="C250" s="61" t="str">
        <f t="shared" si="434"/>
        <v/>
      </c>
      <c r="D250" s="53"/>
      <c r="E250" s="52"/>
      <c r="F250" s="112"/>
      <c r="G250" s="52"/>
      <c r="H250" s="53"/>
      <c r="I250" s="52"/>
      <c r="J250" s="52"/>
      <c r="K250" s="53"/>
      <c r="L250" s="55"/>
      <c r="M250" s="108"/>
      <c r="N250" s="56"/>
      <c r="O250" s="52"/>
      <c r="P250" s="52"/>
      <c r="Q250" s="52"/>
      <c r="R250" s="52"/>
      <c r="S250" s="52"/>
      <c r="T250" s="53"/>
      <c r="U250" s="52"/>
      <c r="V250" s="52"/>
      <c r="W250" s="55"/>
      <c r="X250" s="55"/>
      <c r="Y250" s="52"/>
      <c r="Z250" s="55"/>
      <c r="AA250" s="52"/>
      <c r="AB250" s="53"/>
      <c r="AC250" s="53"/>
      <c r="AD250" s="53"/>
      <c r="AE250" s="57"/>
      <c r="AF250" s="113"/>
      <c r="AG250" s="57"/>
      <c r="AH250" s="58"/>
      <c r="AI250" s="58"/>
      <c r="AJ250" s="58"/>
      <c r="AK250" s="114"/>
      <c r="AL250" s="58"/>
      <c r="AM250" s="114"/>
      <c r="AN250" s="58"/>
      <c r="AO250" s="114"/>
      <c r="AP250" s="58"/>
      <c r="AQ250" s="114"/>
      <c r="AR250" s="58"/>
      <c r="AS250" s="114"/>
      <c r="AT250" s="58"/>
      <c r="AU250" s="114"/>
      <c r="AV250" s="58"/>
      <c r="AW250" s="114"/>
      <c r="AX250" s="58"/>
      <c r="AY250" s="114"/>
      <c r="AZ250" s="58"/>
      <c r="BA250" s="114"/>
      <c r="BB250" s="58"/>
      <c r="BC250" s="114"/>
      <c r="BD250" s="58"/>
      <c r="BE250" s="58"/>
      <c r="BF250" s="58"/>
      <c r="BG250" s="59"/>
      <c r="BH250" s="58"/>
      <c r="BI250" s="114"/>
      <c r="BJ250" s="53"/>
      <c r="BK250" s="58"/>
      <c r="BL250" s="114"/>
      <c r="BM250" s="58"/>
      <c r="BN250" s="114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3"/>
      <c r="CL250" s="58"/>
      <c r="CM250" s="58"/>
      <c r="CN250" s="60"/>
      <c r="CO250" s="57"/>
      <c r="CP250" s="58"/>
      <c r="CQ250" s="60"/>
      <c r="CR250" s="57"/>
      <c r="CS250" s="58"/>
      <c r="CT250" s="59"/>
      <c r="CU250" s="58"/>
      <c r="CV250" s="59"/>
      <c r="CW250" s="58"/>
      <c r="CX250" s="59"/>
      <c r="CY250" s="58"/>
      <c r="CZ250" s="58"/>
      <c r="DA250" s="58"/>
      <c r="DB250" s="53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7"/>
      <c r="DO250" s="57"/>
      <c r="DP250" s="57"/>
      <c r="DQ250" s="76" t="str">
        <f t="shared" si="435"/>
        <v/>
      </c>
      <c r="DR250" s="53"/>
      <c r="DS250" s="46" t="b">
        <f t="shared" si="436"/>
        <v>0</v>
      </c>
      <c r="DT250" s="46" t="str">
        <f t="shared" si="437"/>
        <v/>
      </c>
      <c r="DU250" s="46" t="b">
        <f t="shared" si="438"/>
        <v>0</v>
      </c>
      <c r="DV250" s="46" t="b">
        <f t="shared" si="439"/>
        <v>0</v>
      </c>
      <c r="DW250" s="46" t="b">
        <f t="shared" si="440"/>
        <v>0</v>
      </c>
      <c r="DY250" s="46" t="b">
        <f t="shared" si="441"/>
        <v>0</v>
      </c>
      <c r="DZ250" s="46" t="b">
        <f t="shared" si="442"/>
        <v>0</v>
      </c>
      <c r="EB250" s="46" t="b">
        <f t="shared" si="443"/>
        <v>0</v>
      </c>
      <c r="EC250" s="46" t="b">
        <f t="shared" si="444"/>
        <v>0</v>
      </c>
      <c r="ED250" s="46" t="b">
        <f t="shared" si="445"/>
        <v>0</v>
      </c>
      <c r="EE250" s="46" t="b">
        <f t="shared" si="446"/>
        <v>0</v>
      </c>
      <c r="EF250" s="46" t="b">
        <f t="shared" si="447"/>
        <v>0</v>
      </c>
      <c r="EG250" s="46" t="b">
        <f t="shared" si="448"/>
        <v>0</v>
      </c>
      <c r="EH250" s="46" t="b">
        <f t="shared" si="449"/>
        <v>0</v>
      </c>
      <c r="EI250" s="46" t="b">
        <f t="shared" si="450"/>
        <v>0</v>
      </c>
      <c r="EK250" s="46" t="b">
        <f t="shared" si="451"/>
        <v>0</v>
      </c>
      <c r="EL250" s="46" t="b">
        <f t="shared" si="452"/>
        <v>0</v>
      </c>
      <c r="EM250" s="46" t="b">
        <f t="shared" si="453"/>
        <v>0</v>
      </c>
      <c r="EN250" s="46" t="b">
        <f t="shared" si="454"/>
        <v>0</v>
      </c>
      <c r="EO250" s="46" t="b">
        <f t="shared" si="455"/>
        <v>0</v>
      </c>
      <c r="EP250" s="46" t="b">
        <f t="shared" si="456"/>
        <v>0</v>
      </c>
      <c r="EQ250" s="46" t="b">
        <f t="shared" si="457"/>
        <v>0</v>
      </c>
      <c r="ER250" s="46" t="b">
        <f>OR(AA250='Tablas '!$T$4,AA250='Tablas '!$T$7,AA250='Tablas '!$T$8,AA250='Tablas '!$T$11)</f>
        <v>0</v>
      </c>
      <c r="ES250" s="46" t="str">
        <f t="shared" si="458"/>
        <v/>
      </c>
      <c r="ET250" s="46" t="str">
        <f t="shared" si="459"/>
        <v/>
      </c>
      <c r="EU250" s="46" t="str">
        <f t="shared" si="460"/>
        <v/>
      </c>
      <c r="EV250" s="46" t="b">
        <f t="shared" si="461"/>
        <v>0</v>
      </c>
      <c r="EW250" s="46" t="b">
        <f t="shared" si="462"/>
        <v>0</v>
      </c>
      <c r="EX250" s="46" t="b">
        <f t="shared" si="463"/>
        <v>0</v>
      </c>
      <c r="EY250" s="46" t="b">
        <f t="shared" si="464"/>
        <v>0</v>
      </c>
      <c r="EZ250" s="46" t="b">
        <f t="shared" si="465"/>
        <v>0</v>
      </c>
      <c r="FA250" s="46" t="b">
        <f t="shared" si="466"/>
        <v>0</v>
      </c>
      <c r="FB250" s="46" t="b">
        <f t="shared" si="467"/>
        <v>0</v>
      </c>
      <c r="FC250" s="46" t="str">
        <f t="shared" si="468"/>
        <v/>
      </c>
      <c r="FD250" s="46" t="str">
        <f t="shared" si="469"/>
        <v/>
      </c>
      <c r="FE250" s="46" t="b">
        <f t="shared" si="470"/>
        <v>0</v>
      </c>
      <c r="FF250" s="46" t="str">
        <f t="shared" si="471"/>
        <v/>
      </c>
      <c r="FG250" s="46" t="str">
        <f t="shared" si="472"/>
        <v/>
      </c>
      <c r="FH250" s="46" t="b">
        <f t="shared" si="473"/>
        <v>0</v>
      </c>
      <c r="FI250" s="46" t="str">
        <f t="shared" si="474"/>
        <v/>
      </c>
      <c r="FJ250" s="46" t="str">
        <f t="shared" si="475"/>
        <v/>
      </c>
      <c r="FK250" s="46" t="b">
        <f t="shared" si="476"/>
        <v>0</v>
      </c>
      <c r="FL250" s="46" t="str">
        <f t="shared" si="477"/>
        <v/>
      </c>
      <c r="FM250" s="46" t="str">
        <f t="shared" si="478"/>
        <v/>
      </c>
      <c r="FN250" s="46" t="b">
        <f t="shared" si="479"/>
        <v>0</v>
      </c>
      <c r="FO250" s="46" t="str">
        <f t="shared" si="480"/>
        <v/>
      </c>
      <c r="FP250" s="46" t="str">
        <f t="shared" si="481"/>
        <v/>
      </c>
      <c r="FQ250" s="46" t="b">
        <f t="shared" si="482"/>
        <v>0</v>
      </c>
      <c r="FR250" s="46" t="str">
        <f t="shared" si="483"/>
        <v/>
      </c>
      <c r="FS250" s="46" t="str">
        <f t="shared" si="484"/>
        <v/>
      </c>
      <c r="FT250" s="46" t="b">
        <f t="shared" si="485"/>
        <v>0</v>
      </c>
      <c r="FU250" s="46" t="str">
        <f t="shared" si="486"/>
        <v/>
      </c>
      <c r="FV250" s="46" t="str">
        <f t="shared" si="487"/>
        <v/>
      </c>
      <c r="FW250" s="46" t="b">
        <f t="shared" si="488"/>
        <v>0</v>
      </c>
      <c r="FX250" s="46" t="str">
        <f t="shared" si="489"/>
        <v/>
      </c>
      <c r="FY250" s="46" t="str">
        <f t="shared" si="490"/>
        <v/>
      </c>
      <c r="FZ250" s="46" t="b">
        <f t="shared" si="491"/>
        <v>0</v>
      </c>
      <c r="GA250" s="46" t="str">
        <f t="shared" si="492"/>
        <v/>
      </c>
      <c r="GB250" s="46" t="str">
        <f t="shared" si="493"/>
        <v/>
      </c>
      <c r="GC250" s="46" t="b">
        <f t="shared" si="494"/>
        <v>0</v>
      </c>
      <c r="GD250" s="46" t="str">
        <f t="shared" si="495"/>
        <v/>
      </c>
      <c r="GE250" s="46" t="str">
        <f t="shared" si="496"/>
        <v/>
      </c>
      <c r="GF250" s="46" t="b">
        <f t="shared" si="497"/>
        <v>0</v>
      </c>
      <c r="GG250" s="46" t="b">
        <f t="shared" si="498"/>
        <v>0</v>
      </c>
      <c r="GH250" s="46" t="str">
        <f t="shared" si="499"/>
        <v/>
      </c>
      <c r="GI250" s="46" t="str">
        <f t="shared" si="500"/>
        <v/>
      </c>
      <c r="GJ250" s="46" t="str">
        <f t="shared" si="501"/>
        <v/>
      </c>
      <c r="GK250" s="46" t="b">
        <f t="shared" si="502"/>
        <v>0</v>
      </c>
      <c r="GL250" s="46" t="str">
        <f t="shared" si="503"/>
        <v/>
      </c>
      <c r="GM250" s="46" t="str">
        <f t="shared" si="504"/>
        <v/>
      </c>
      <c r="GN250" s="46" t="str">
        <f t="shared" si="505"/>
        <v/>
      </c>
      <c r="GO250" s="46" t="b">
        <f t="shared" si="506"/>
        <v>0</v>
      </c>
      <c r="GP250" s="46" t="str">
        <f t="shared" si="507"/>
        <v/>
      </c>
      <c r="GQ250" s="46" t="str">
        <f t="shared" si="508"/>
        <v/>
      </c>
      <c r="GR250" s="46" t="b">
        <f t="shared" si="509"/>
        <v>0</v>
      </c>
      <c r="GS250" s="46" t="str">
        <f t="shared" si="510"/>
        <v/>
      </c>
      <c r="GT250" s="46" t="str">
        <f t="shared" si="511"/>
        <v/>
      </c>
      <c r="GU250" s="46" t="b">
        <f t="shared" si="512"/>
        <v>0</v>
      </c>
      <c r="GV250" s="46" t="b">
        <f t="shared" si="513"/>
        <v>0</v>
      </c>
      <c r="GW250" s="46" t="b">
        <f t="shared" si="514"/>
        <v>0</v>
      </c>
      <c r="GX250" s="46" t="b">
        <f t="shared" si="515"/>
        <v>0</v>
      </c>
      <c r="GY250" s="46" t="b">
        <f t="shared" si="516"/>
        <v>0</v>
      </c>
      <c r="GZ250" s="46" t="b">
        <f t="shared" si="517"/>
        <v>0</v>
      </c>
      <c r="HA250" s="46" t="b">
        <f t="shared" si="518"/>
        <v>0</v>
      </c>
      <c r="HB250" s="46" t="b">
        <f t="shared" si="519"/>
        <v>0</v>
      </c>
      <c r="HC250" s="46" t="b">
        <f t="shared" si="520"/>
        <v>0</v>
      </c>
      <c r="HD250" s="46" t="b">
        <f t="shared" si="521"/>
        <v>0</v>
      </c>
      <c r="HE250" s="46" t="b">
        <f t="shared" si="522"/>
        <v>0</v>
      </c>
      <c r="HF250" s="46" t="b">
        <f t="shared" si="523"/>
        <v>0</v>
      </c>
      <c r="HG250" s="46" t="b">
        <f t="shared" si="524"/>
        <v>0</v>
      </c>
      <c r="HH250" s="46" t="b">
        <f t="shared" si="525"/>
        <v>0</v>
      </c>
      <c r="HI250" s="46" t="b">
        <f t="shared" si="526"/>
        <v>0</v>
      </c>
      <c r="HJ250" s="46" t="b">
        <f t="shared" si="527"/>
        <v>0</v>
      </c>
      <c r="HK250" s="46" t="b">
        <f t="shared" si="528"/>
        <v>0</v>
      </c>
      <c r="HL250" s="46" t="b">
        <f t="shared" si="529"/>
        <v>0</v>
      </c>
      <c r="HM250" s="46" t="b">
        <f t="shared" si="530"/>
        <v>0</v>
      </c>
      <c r="HN250" s="46" t="b">
        <f t="shared" si="531"/>
        <v>0</v>
      </c>
      <c r="HO250" s="46" t="b">
        <f t="shared" si="532"/>
        <v>0</v>
      </c>
      <c r="HP250" s="46" t="b">
        <f t="shared" si="533"/>
        <v>0</v>
      </c>
      <c r="HQ250" s="46" t="str">
        <f t="shared" si="534"/>
        <v/>
      </c>
      <c r="HR250" s="46" t="str">
        <f t="shared" si="535"/>
        <v/>
      </c>
      <c r="HS250" s="46" t="str">
        <f t="shared" si="536"/>
        <v/>
      </c>
      <c r="HT250" s="46" t="b">
        <f t="shared" si="537"/>
        <v>0</v>
      </c>
      <c r="HU250" s="46" t="b">
        <f t="shared" si="538"/>
        <v>0</v>
      </c>
      <c r="HV250" s="46" t="b">
        <f t="shared" si="539"/>
        <v>0</v>
      </c>
      <c r="HW250" s="46" t="b">
        <f t="shared" si="540"/>
        <v>0</v>
      </c>
      <c r="HX250" s="46" t="b">
        <f t="shared" si="541"/>
        <v>0</v>
      </c>
      <c r="HY250" s="46" t="b">
        <f t="shared" si="542"/>
        <v>0</v>
      </c>
      <c r="HZ250" s="46" t="b">
        <f t="shared" si="543"/>
        <v>0</v>
      </c>
      <c r="IA250" s="46" t="str">
        <f t="shared" si="544"/>
        <v/>
      </c>
      <c r="IB250" s="46" t="str">
        <f t="shared" si="545"/>
        <v/>
      </c>
      <c r="IC250" s="46" t="str">
        <f t="shared" si="546"/>
        <v/>
      </c>
      <c r="ID250" s="46" t="str">
        <f t="shared" si="547"/>
        <v/>
      </c>
      <c r="IE250" s="46" t="b">
        <f t="shared" si="548"/>
        <v>0</v>
      </c>
      <c r="IF250" s="46" t="str">
        <f t="shared" si="549"/>
        <v/>
      </c>
      <c r="IG250" s="46" t="str">
        <f t="shared" si="550"/>
        <v/>
      </c>
      <c r="IH250" s="46" t="b">
        <f t="shared" si="551"/>
        <v>0</v>
      </c>
      <c r="II250" s="46" t="b">
        <f t="shared" si="552"/>
        <v>0</v>
      </c>
      <c r="IJ250" s="46" t="b">
        <f t="shared" si="553"/>
        <v>0</v>
      </c>
      <c r="IK250" s="46" t="str">
        <f t="shared" si="554"/>
        <v/>
      </c>
      <c r="IL250" s="46" t="str">
        <f t="shared" si="555"/>
        <v/>
      </c>
      <c r="IM250" s="46" t="b">
        <f t="shared" si="556"/>
        <v>0</v>
      </c>
      <c r="IN250" s="46" t="b">
        <f t="shared" si="557"/>
        <v>0</v>
      </c>
      <c r="IO250" s="46" t="b">
        <f t="shared" si="558"/>
        <v>0</v>
      </c>
      <c r="IP250" s="46" t="b">
        <f t="shared" si="559"/>
        <v>0</v>
      </c>
      <c r="IQ250" s="46" t="b">
        <f t="shared" si="560"/>
        <v>0</v>
      </c>
      <c r="IR250" s="46" t="b">
        <f t="shared" si="561"/>
        <v>0</v>
      </c>
      <c r="IS250" s="46" t="b">
        <f t="shared" si="562"/>
        <v>0</v>
      </c>
      <c r="IT250" s="46" t="b">
        <f t="shared" si="563"/>
        <v>0</v>
      </c>
      <c r="IU250" s="46" t="b">
        <f t="shared" si="564"/>
        <v>0</v>
      </c>
      <c r="IV250" s="46" t="b">
        <f t="shared" si="565"/>
        <v>0</v>
      </c>
      <c r="IW250" s="46" t="b">
        <f t="shared" si="566"/>
        <v>0</v>
      </c>
      <c r="IX250" s="46" t="b">
        <f t="shared" si="567"/>
        <v>0</v>
      </c>
      <c r="IY250" s="46" t="b">
        <f t="shared" si="568"/>
        <v>0</v>
      </c>
    </row>
    <row r="251" spans="2:259" x14ac:dyDescent="0.3">
      <c r="B251" s="48">
        <v>239</v>
      </c>
      <c r="C251" s="61" t="str">
        <f t="shared" si="434"/>
        <v/>
      </c>
      <c r="D251" s="53"/>
      <c r="E251" s="52"/>
      <c r="F251" s="112"/>
      <c r="G251" s="52"/>
      <c r="H251" s="53"/>
      <c r="I251" s="52"/>
      <c r="J251" s="52"/>
      <c r="K251" s="53"/>
      <c r="L251" s="55"/>
      <c r="M251" s="108"/>
      <c r="N251" s="56"/>
      <c r="O251" s="52"/>
      <c r="P251" s="52"/>
      <c r="Q251" s="52"/>
      <c r="R251" s="52"/>
      <c r="S251" s="52"/>
      <c r="T251" s="53"/>
      <c r="U251" s="52"/>
      <c r="V251" s="52"/>
      <c r="W251" s="55"/>
      <c r="X251" s="55"/>
      <c r="Y251" s="52"/>
      <c r="Z251" s="55"/>
      <c r="AA251" s="52"/>
      <c r="AB251" s="53"/>
      <c r="AC251" s="53"/>
      <c r="AD251" s="53"/>
      <c r="AE251" s="57"/>
      <c r="AF251" s="113"/>
      <c r="AG251" s="57"/>
      <c r="AH251" s="58"/>
      <c r="AI251" s="58"/>
      <c r="AJ251" s="58"/>
      <c r="AK251" s="114"/>
      <c r="AL251" s="58"/>
      <c r="AM251" s="114"/>
      <c r="AN251" s="58"/>
      <c r="AO251" s="114"/>
      <c r="AP251" s="58"/>
      <c r="AQ251" s="114"/>
      <c r="AR251" s="58"/>
      <c r="AS251" s="114"/>
      <c r="AT251" s="58"/>
      <c r="AU251" s="114"/>
      <c r="AV251" s="58"/>
      <c r="AW251" s="114"/>
      <c r="AX251" s="58"/>
      <c r="AY251" s="114"/>
      <c r="AZ251" s="58"/>
      <c r="BA251" s="114"/>
      <c r="BB251" s="58"/>
      <c r="BC251" s="114"/>
      <c r="BD251" s="58"/>
      <c r="BE251" s="58"/>
      <c r="BF251" s="58"/>
      <c r="BG251" s="59"/>
      <c r="BH251" s="58"/>
      <c r="BI251" s="114"/>
      <c r="BJ251" s="53"/>
      <c r="BK251" s="58"/>
      <c r="BL251" s="114"/>
      <c r="BM251" s="58"/>
      <c r="BN251" s="114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3"/>
      <c r="CL251" s="58"/>
      <c r="CM251" s="58"/>
      <c r="CN251" s="60"/>
      <c r="CO251" s="57"/>
      <c r="CP251" s="58"/>
      <c r="CQ251" s="60"/>
      <c r="CR251" s="57"/>
      <c r="CS251" s="58"/>
      <c r="CT251" s="59"/>
      <c r="CU251" s="58"/>
      <c r="CV251" s="59"/>
      <c r="CW251" s="58"/>
      <c r="CX251" s="59"/>
      <c r="CY251" s="58"/>
      <c r="CZ251" s="58"/>
      <c r="DA251" s="58"/>
      <c r="DB251" s="53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7"/>
      <c r="DO251" s="57"/>
      <c r="DP251" s="57"/>
      <c r="DQ251" s="76" t="str">
        <f t="shared" si="435"/>
        <v/>
      </c>
      <c r="DR251" s="53"/>
      <c r="DS251" s="46" t="b">
        <f t="shared" si="436"/>
        <v>0</v>
      </c>
      <c r="DT251" s="46" t="str">
        <f t="shared" si="437"/>
        <v/>
      </c>
      <c r="DU251" s="46" t="b">
        <f t="shared" si="438"/>
        <v>0</v>
      </c>
      <c r="DV251" s="46" t="b">
        <f t="shared" si="439"/>
        <v>0</v>
      </c>
      <c r="DW251" s="46" t="b">
        <f t="shared" si="440"/>
        <v>0</v>
      </c>
      <c r="DY251" s="46" t="b">
        <f t="shared" si="441"/>
        <v>0</v>
      </c>
      <c r="DZ251" s="46" t="b">
        <f t="shared" si="442"/>
        <v>0</v>
      </c>
      <c r="EB251" s="46" t="b">
        <f t="shared" si="443"/>
        <v>0</v>
      </c>
      <c r="EC251" s="46" t="b">
        <f t="shared" si="444"/>
        <v>0</v>
      </c>
      <c r="ED251" s="46" t="b">
        <f t="shared" si="445"/>
        <v>0</v>
      </c>
      <c r="EE251" s="46" t="b">
        <f t="shared" si="446"/>
        <v>0</v>
      </c>
      <c r="EF251" s="46" t="b">
        <f t="shared" si="447"/>
        <v>0</v>
      </c>
      <c r="EG251" s="46" t="b">
        <f t="shared" si="448"/>
        <v>0</v>
      </c>
      <c r="EH251" s="46" t="b">
        <f t="shared" si="449"/>
        <v>0</v>
      </c>
      <c r="EI251" s="46" t="b">
        <f t="shared" si="450"/>
        <v>0</v>
      </c>
      <c r="EK251" s="46" t="b">
        <f t="shared" si="451"/>
        <v>0</v>
      </c>
      <c r="EL251" s="46" t="b">
        <f t="shared" si="452"/>
        <v>0</v>
      </c>
      <c r="EM251" s="46" t="b">
        <f t="shared" si="453"/>
        <v>0</v>
      </c>
      <c r="EN251" s="46" t="b">
        <f t="shared" si="454"/>
        <v>0</v>
      </c>
      <c r="EO251" s="46" t="b">
        <f t="shared" si="455"/>
        <v>0</v>
      </c>
      <c r="EP251" s="46" t="b">
        <f t="shared" si="456"/>
        <v>0</v>
      </c>
      <c r="EQ251" s="46" t="b">
        <f t="shared" si="457"/>
        <v>0</v>
      </c>
      <c r="ER251" s="46" t="b">
        <f>OR(AA251='Tablas '!$T$4,AA251='Tablas '!$T$7,AA251='Tablas '!$T$8,AA251='Tablas '!$T$11)</f>
        <v>0</v>
      </c>
      <c r="ES251" s="46" t="str">
        <f t="shared" si="458"/>
        <v/>
      </c>
      <c r="ET251" s="46" t="str">
        <f t="shared" si="459"/>
        <v/>
      </c>
      <c r="EU251" s="46" t="str">
        <f t="shared" si="460"/>
        <v/>
      </c>
      <c r="EV251" s="46" t="b">
        <f t="shared" si="461"/>
        <v>0</v>
      </c>
      <c r="EW251" s="46" t="b">
        <f t="shared" si="462"/>
        <v>0</v>
      </c>
      <c r="EX251" s="46" t="b">
        <f t="shared" si="463"/>
        <v>0</v>
      </c>
      <c r="EY251" s="46" t="b">
        <f t="shared" si="464"/>
        <v>0</v>
      </c>
      <c r="EZ251" s="46" t="b">
        <f t="shared" si="465"/>
        <v>0</v>
      </c>
      <c r="FA251" s="46" t="b">
        <f t="shared" si="466"/>
        <v>0</v>
      </c>
      <c r="FB251" s="46" t="b">
        <f t="shared" si="467"/>
        <v>0</v>
      </c>
      <c r="FC251" s="46" t="str">
        <f t="shared" si="468"/>
        <v/>
      </c>
      <c r="FD251" s="46" t="str">
        <f t="shared" si="469"/>
        <v/>
      </c>
      <c r="FE251" s="46" t="b">
        <f t="shared" si="470"/>
        <v>0</v>
      </c>
      <c r="FF251" s="46" t="str">
        <f t="shared" si="471"/>
        <v/>
      </c>
      <c r="FG251" s="46" t="str">
        <f t="shared" si="472"/>
        <v/>
      </c>
      <c r="FH251" s="46" t="b">
        <f t="shared" si="473"/>
        <v>0</v>
      </c>
      <c r="FI251" s="46" t="str">
        <f t="shared" si="474"/>
        <v/>
      </c>
      <c r="FJ251" s="46" t="str">
        <f t="shared" si="475"/>
        <v/>
      </c>
      <c r="FK251" s="46" t="b">
        <f t="shared" si="476"/>
        <v>0</v>
      </c>
      <c r="FL251" s="46" t="str">
        <f t="shared" si="477"/>
        <v/>
      </c>
      <c r="FM251" s="46" t="str">
        <f t="shared" si="478"/>
        <v/>
      </c>
      <c r="FN251" s="46" t="b">
        <f t="shared" si="479"/>
        <v>0</v>
      </c>
      <c r="FO251" s="46" t="str">
        <f t="shared" si="480"/>
        <v/>
      </c>
      <c r="FP251" s="46" t="str">
        <f t="shared" si="481"/>
        <v/>
      </c>
      <c r="FQ251" s="46" t="b">
        <f t="shared" si="482"/>
        <v>0</v>
      </c>
      <c r="FR251" s="46" t="str">
        <f t="shared" si="483"/>
        <v/>
      </c>
      <c r="FS251" s="46" t="str">
        <f t="shared" si="484"/>
        <v/>
      </c>
      <c r="FT251" s="46" t="b">
        <f t="shared" si="485"/>
        <v>0</v>
      </c>
      <c r="FU251" s="46" t="str">
        <f t="shared" si="486"/>
        <v/>
      </c>
      <c r="FV251" s="46" t="str">
        <f t="shared" si="487"/>
        <v/>
      </c>
      <c r="FW251" s="46" t="b">
        <f t="shared" si="488"/>
        <v>0</v>
      </c>
      <c r="FX251" s="46" t="str">
        <f t="shared" si="489"/>
        <v/>
      </c>
      <c r="FY251" s="46" t="str">
        <f t="shared" si="490"/>
        <v/>
      </c>
      <c r="FZ251" s="46" t="b">
        <f t="shared" si="491"/>
        <v>0</v>
      </c>
      <c r="GA251" s="46" t="str">
        <f t="shared" si="492"/>
        <v/>
      </c>
      <c r="GB251" s="46" t="str">
        <f t="shared" si="493"/>
        <v/>
      </c>
      <c r="GC251" s="46" t="b">
        <f t="shared" si="494"/>
        <v>0</v>
      </c>
      <c r="GD251" s="46" t="str">
        <f t="shared" si="495"/>
        <v/>
      </c>
      <c r="GE251" s="46" t="str">
        <f t="shared" si="496"/>
        <v/>
      </c>
      <c r="GF251" s="46" t="b">
        <f t="shared" si="497"/>
        <v>0</v>
      </c>
      <c r="GG251" s="46" t="b">
        <f t="shared" si="498"/>
        <v>0</v>
      </c>
      <c r="GH251" s="46" t="str">
        <f t="shared" si="499"/>
        <v/>
      </c>
      <c r="GI251" s="46" t="str">
        <f t="shared" si="500"/>
        <v/>
      </c>
      <c r="GJ251" s="46" t="str">
        <f t="shared" si="501"/>
        <v/>
      </c>
      <c r="GK251" s="46" t="b">
        <f t="shared" si="502"/>
        <v>0</v>
      </c>
      <c r="GL251" s="46" t="str">
        <f t="shared" si="503"/>
        <v/>
      </c>
      <c r="GM251" s="46" t="str">
        <f t="shared" si="504"/>
        <v/>
      </c>
      <c r="GN251" s="46" t="str">
        <f t="shared" si="505"/>
        <v/>
      </c>
      <c r="GO251" s="46" t="b">
        <f t="shared" si="506"/>
        <v>0</v>
      </c>
      <c r="GP251" s="46" t="str">
        <f t="shared" si="507"/>
        <v/>
      </c>
      <c r="GQ251" s="46" t="str">
        <f t="shared" si="508"/>
        <v/>
      </c>
      <c r="GR251" s="46" t="b">
        <f t="shared" si="509"/>
        <v>0</v>
      </c>
      <c r="GS251" s="46" t="str">
        <f t="shared" si="510"/>
        <v/>
      </c>
      <c r="GT251" s="46" t="str">
        <f t="shared" si="511"/>
        <v/>
      </c>
      <c r="GU251" s="46" t="b">
        <f t="shared" si="512"/>
        <v>0</v>
      </c>
      <c r="GV251" s="46" t="b">
        <f t="shared" si="513"/>
        <v>0</v>
      </c>
      <c r="GW251" s="46" t="b">
        <f t="shared" si="514"/>
        <v>0</v>
      </c>
      <c r="GX251" s="46" t="b">
        <f t="shared" si="515"/>
        <v>0</v>
      </c>
      <c r="GY251" s="46" t="b">
        <f t="shared" si="516"/>
        <v>0</v>
      </c>
      <c r="GZ251" s="46" t="b">
        <f t="shared" si="517"/>
        <v>0</v>
      </c>
      <c r="HA251" s="46" t="b">
        <f t="shared" si="518"/>
        <v>0</v>
      </c>
      <c r="HB251" s="46" t="b">
        <f t="shared" si="519"/>
        <v>0</v>
      </c>
      <c r="HC251" s="46" t="b">
        <f t="shared" si="520"/>
        <v>0</v>
      </c>
      <c r="HD251" s="46" t="b">
        <f t="shared" si="521"/>
        <v>0</v>
      </c>
      <c r="HE251" s="46" t="b">
        <f t="shared" si="522"/>
        <v>0</v>
      </c>
      <c r="HF251" s="46" t="b">
        <f t="shared" si="523"/>
        <v>0</v>
      </c>
      <c r="HG251" s="46" t="b">
        <f t="shared" si="524"/>
        <v>0</v>
      </c>
      <c r="HH251" s="46" t="b">
        <f t="shared" si="525"/>
        <v>0</v>
      </c>
      <c r="HI251" s="46" t="b">
        <f t="shared" si="526"/>
        <v>0</v>
      </c>
      <c r="HJ251" s="46" t="b">
        <f t="shared" si="527"/>
        <v>0</v>
      </c>
      <c r="HK251" s="46" t="b">
        <f t="shared" si="528"/>
        <v>0</v>
      </c>
      <c r="HL251" s="46" t="b">
        <f t="shared" si="529"/>
        <v>0</v>
      </c>
      <c r="HM251" s="46" t="b">
        <f t="shared" si="530"/>
        <v>0</v>
      </c>
      <c r="HN251" s="46" t="b">
        <f t="shared" si="531"/>
        <v>0</v>
      </c>
      <c r="HO251" s="46" t="b">
        <f t="shared" si="532"/>
        <v>0</v>
      </c>
      <c r="HP251" s="46" t="b">
        <f t="shared" si="533"/>
        <v>0</v>
      </c>
      <c r="HQ251" s="46" t="str">
        <f t="shared" si="534"/>
        <v/>
      </c>
      <c r="HR251" s="46" t="str">
        <f t="shared" si="535"/>
        <v/>
      </c>
      <c r="HS251" s="46" t="str">
        <f t="shared" si="536"/>
        <v/>
      </c>
      <c r="HT251" s="46" t="b">
        <f t="shared" si="537"/>
        <v>0</v>
      </c>
      <c r="HU251" s="46" t="b">
        <f t="shared" si="538"/>
        <v>0</v>
      </c>
      <c r="HV251" s="46" t="b">
        <f t="shared" si="539"/>
        <v>0</v>
      </c>
      <c r="HW251" s="46" t="b">
        <f t="shared" si="540"/>
        <v>0</v>
      </c>
      <c r="HX251" s="46" t="b">
        <f t="shared" si="541"/>
        <v>0</v>
      </c>
      <c r="HY251" s="46" t="b">
        <f t="shared" si="542"/>
        <v>0</v>
      </c>
      <c r="HZ251" s="46" t="b">
        <f t="shared" si="543"/>
        <v>0</v>
      </c>
      <c r="IA251" s="46" t="str">
        <f t="shared" si="544"/>
        <v/>
      </c>
      <c r="IB251" s="46" t="str">
        <f t="shared" si="545"/>
        <v/>
      </c>
      <c r="IC251" s="46" t="str">
        <f t="shared" si="546"/>
        <v/>
      </c>
      <c r="ID251" s="46" t="str">
        <f t="shared" si="547"/>
        <v/>
      </c>
      <c r="IE251" s="46" t="b">
        <f t="shared" si="548"/>
        <v>0</v>
      </c>
      <c r="IF251" s="46" t="str">
        <f t="shared" si="549"/>
        <v/>
      </c>
      <c r="IG251" s="46" t="str">
        <f t="shared" si="550"/>
        <v/>
      </c>
      <c r="IH251" s="46" t="b">
        <f t="shared" si="551"/>
        <v>0</v>
      </c>
      <c r="II251" s="46" t="b">
        <f t="shared" si="552"/>
        <v>0</v>
      </c>
      <c r="IJ251" s="46" t="b">
        <f t="shared" si="553"/>
        <v>0</v>
      </c>
      <c r="IK251" s="46" t="str">
        <f t="shared" si="554"/>
        <v/>
      </c>
      <c r="IL251" s="46" t="str">
        <f t="shared" si="555"/>
        <v/>
      </c>
      <c r="IM251" s="46" t="b">
        <f t="shared" si="556"/>
        <v>0</v>
      </c>
      <c r="IN251" s="46" t="b">
        <f t="shared" si="557"/>
        <v>0</v>
      </c>
      <c r="IO251" s="46" t="b">
        <f t="shared" si="558"/>
        <v>0</v>
      </c>
      <c r="IP251" s="46" t="b">
        <f t="shared" si="559"/>
        <v>0</v>
      </c>
      <c r="IQ251" s="46" t="b">
        <f t="shared" si="560"/>
        <v>0</v>
      </c>
      <c r="IR251" s="46" t="b">
        <f t="shared" si="561"/>
        <v>0</v>
      </c>
      <c r="IS251" s="46" t="b">
        <f t="shared" si="562"/>
        <v>0</v>
      </c>
      <c r="IT251" s="46" t="b">
        <f t="shared" si="563"/>
        <v>0</v>
      </c>
      <c r="IU251" s="46" t="b">
        <f t="shared" si="564"/>
        <v>0</v>
      </c>
      <c r="IV251" s="46" t="b">
        <f t="shared" si="565"/>
        <v>0</v>
      </c>
      <c r="IW251" s="46" t="b">
        <f t="shared" si="566"/>
        <v>0</v>
      </c>
      <c r="IX251" s="46" t="b">
        <f t="shared" si="567"/>
        <v>0</v>
      </c>
      <c r="IY251" s="46" t="b">
        <f t="shared" si="568"/>
        <v>0</v>
      </c>
    </row>
    <row r="252" spans="2:259" x14ac:dyDescent="0.3">
      <c r="B252" s="48">
        <v>240</v>
      </c>
      <c r="C252" s="61" t="str">
        <f t="shared" si="434"/>
        <v/>
      </c>
      <c r="D252" s="53"/>
      <c r="E252" s="52"/>
      <c r="F252" s="112"/>
      <c r="G252" s="52"/>
      <c r="H252" s="53"/>
      <c r="I252" s="52"/>
      <c r="J252" s="52"/>
      <c r="K252" s="53"/>
      <c r="L252" s="55"/>
      <c r="M252" s="108"/>
      <c r="N252" s="56"/>
      <c r="O252" s="52"/>
      <c r="P252" s="52"/>
      <c r="Q252" s="52"/>
      <c r="R252" s="52"/>
      <c r="S252" s="52"/>
      <c r="T252" s="53"/>
      <c r="U252" s="52"/>
      <c r="V252" s="52"/>
      <c r="W252" s="55"/>
      <c r="X252" s="55"/>
      <c r="Y252" s="52"/>
      <c r="Z252" s="55"/>
      <c r="AA252" s="52"/>
      <c r="AB252" s="53"/>
      <c r="AC252" s="53"/>
      <c r="AD252" s="53"/>
      <c r="AE252" s="57"/>
      <c r="AF252" s="113"/>
      <c r="AG252" s="57"/>
      <c r="AH252" s="58"/>
      <c r="AI252" s="58"/>
      <c r="AJ252" s="58"/>
      <c r="AK252" s="114"/>
      <c r="AL252" s="58"/>
      <c r="AM252" s="114"/>
      <c r="AN252" s="58"/>
      <c r="AO252" s="114"/>
      <c r="AP252" s="58"/>
      <c r="AQ252" s="114"/>
      <c r="AR252" s="58"/>
      <c r="AS252" s="114"/>
      <c r="AT252" s="58"/>
      <c r="AU252" s="114"/>
      <c r="AV252" s="58"/>
      <c r="AW252" s="114"/>
      <c r="AX252" s="58"/>
      <c r="AY252" s="114"/>
      <c r="AZ252" s="58"/>
      <c r="BA252" s="114"/>
      <c r="BB252" s="58"/>
      <c r="BC252" s="114"/>
      <c r="BD252" s="58"/>
      <c r="BE252" s="58"/>
      <c r="BF252" s="58"/>
      <c r="BG252" s="59"/>
      <c r="BH252" s="58"/>
      <c r="BI252" s="114"/>
      <c r="BJ252" s="53"/>
      <c r="BK252" s="58"/>
      <c r="BL252" s="114"/>
      <c r="BM252" s="58"/>
      <c r="BN252" s="114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3"/>
      <c r="CL252" s="58"/>
      <c r="CM252" s="58"/>
      <c r="CN252" s="60"/>
      <c r="CO252" s="57"/>
      <c r="CP252" s="58"/>
      <c r="CQ252" s="60"/>
      <c r="CR252" s="57"/>
      <c r="CS252" s="58"/>
      <c r="CT252" s="59"/>
      <c r="CU252" s="58"/>
      <c r="CV252" s="59"/>
      <c r="CW252" s="58"/>
      <c r="CX252" s="59"/>
      <c r="CY252" s="58"/>
      <c r="CZ252" s="58"/>
      <c r="DA252" s="58"/>
      <c r="DB252" s="53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7"/>
      <c r="DO252" s="57"/>
      <c r="DP252" s="57"/>
      <c r="DQ252" s="76" t="str">
        <f t="shared" si="435"/>
        <v/>
      </c>
      <c r="DR252" s="53"/>
      <c r="DS252" s="46" t="b">
        <f t="shared" si="436"/>
        <v>0</v>
      </c>
      <c r="DT252" s="46" t="str">
        <f t="shared" si="437"/>
        <v/>
      </c>
      <c r="DU252" s="46" t="b">
        <f t="shared" si="438"/>
        <v>0</v>
      </c>
      <c r="DV252" s="46" t="b">
        <f t="shared" si="439"/>
        <v>0</v>
      </c>
      <c r="DW252" s="46" t="b">
        <f t="shared" si="440"/>
        <v>0</v>
      </c>
      <c r="DY252" s="46" t="b">
        <f t="shared" si="441"/>
        <v>0</v>
      </c>
      <c r="DZ252" s="46" t="b">
        <f t="shared" si="442"/>
        <v>0</v>
      </c>
      <c r="EB252" s="46" t="b">
        <f t="shared" si="443"/>
        <v>0</v>
      </c>
      <c r="EC252" s="46" t="b">
        <f t="shared" si="444"/>
        <v>0</v>
      </c>
      <c r="ED252" s="46" t="b">
        <f t="shared" si="445"/>
        <v>0</v>
      </c>
      <c r="EE252" s="46" t="b">
        <f t="shared" si="446"/>
        <v>0</v>
      </c>
      <c r="EF252" s="46" t="b">
        <f t="shared" si="447"/>
        <v>0</v>
      </c>
      <c r="EG252" s="46" t="b">
        <f t="shared" si="448"/>
        <v>0</v>
      </c>
      <c r="EH252" s="46" t="b">
        <f t="shared" si="449"/>
        <v>0</v>
      </c>
      <c r="EI252" s="46" t="b">
        <f t="shared" si="450"/>
        <v>0</v>
      </c>
      <c r="EK252" s="46" t="b">
        <f t="shared" si="451"/>
        <v>0</v>
      </c>
      <c r="EL252" s="46" t="b">
        <f t="shared" si="452"/>
        <v>0</v>
      </c>
      <c r="EM252" s="46" t="b">
        <f t="shared" si="453"/>
        <v>0</v>
      </c>
      <c r="EN252" s="46" t="b">
        <f t="shared" si="454"/>
        <v>0</v>
      </c>
      <c r="EO252" s="46" t="b">
        <f t="shared" si="455"/>
        <v>0</v>
      </c>
      <c r="EP252" s="46" t="b">
        <f t="shared" si="456"/>
        <v>0</v>
      </c>
      <c r="EQ252" s="46" t="b">
        <f t="shared" si="457"/>
        <v>0</v>
      </c>
      <c r="ER252" s="46" t="b">
        <f>OR(AA252='Tablas '!$T$4,AA252='Tablas '!$T$7,AA252='Tablas '!$T$8,AA252='Tablas '!$T$11)</f>
        <v>0</v>
      </c>
      <c r="ES252" s="46" t="str">
        <f t="shared" si="458"/>
        <v/>
      </c>
      <c r="ET252" s="46" t="str">
        <f t="shared" si="459"/>
        <v/>
      </c>
      <c r="EU252" s="46" t="str">
        <f t="shared" si="460"/>
        <v/>
      </c>
      <c r="EV252" s="46" t="b">
        <f t="shared" si="461"/>
        <v>0</v>
      </c>
      <c r="EW252" s="46" t="b">
        <f t="shared" si="462"/>
        <v>0</v>
      </c>
      <c r="EX252" s="46" t="b">
        <f t="shared" si="463"/>
        <v>0</v>
      </c>
      <c r="EY252" s="46" t="b">
        <f t="shared" si="464"/>
        <v>0</v>
      </c>
      <c r="EZ252" s="46" t="b">
        <f t="shared" si="465"/>
        <v>0</v>
      </c>
      <c r="FA252" s="46" t="b">
        <f t="shared" si="466"/>
        <v>0</v>
      </c>
      <c r="FB252" s="46" t="b">
        <f t="shared" si="467"/>
        <v>0</v>
      </c>
      <c r="FC252" s="46" t="str">
        <f t="shared" si="468"/>
        <v/>
      </c>
      <c r="FD252" s="46" t="str">
        <f t="shared" si="469"/>
        <v/>
      </c>
      <c r="FE252" s="46" t="b">
        <f t="shared" si="470"/>
        <v>0</v>
      </c>
      <c r="FF252" s="46" t="str">
        <f t="shared" si="471"/>
        <v/>
      </c>
      <c r="FG252" s="46" t="str">
        <f t="shared" si="472"/>
        <v/>
      </c>
      <c r="FH252" s="46" t="b">
        <f t="shared" si="473"/>
        <v>0</v>
      </c>
      <c r="FI252" s="46" t="str">
        <f t="shared" si="474"/>
        <v/>
      </c>
      <c r="FJ252" s="46" t="str">
        <f t="shared" si="475"/>
        <v/>
      </c>
      <c r="FK252" s="46" t="b">
        <f t="shared" si="476"/>
        <v>0</v>
      </c>
      <c r="FL252" s="46" t="str">
        <f t="shared" si="477"/>
        <v/>
      </c>
      <c r="FM252" s="46" t="str">
        <f t="shared" si="478"/>
        <v/>
      </c>
      <c r="FN252" s="46" t="b">
        <f t="shared" si="479"/>
        <v>0</v>
      </c>
      <c r="FO252" s="46" t="str">
        <f t="shared" si="480"/>
        <v/>
      </c>
      <c r="FP252" s="46" t="str">
        <f t="shared" si="481"/>
        <v/>
      </c>
      <c r="FQ252" s="46" t="b">
        <f t="shared" si="482"/>
        <v>0</v>
      </c>
      <c r="FR252" s="46" t="str">
        <f t="shared" si="483"/>
        <v/>
      </c>
      <c r="FS252" s="46" t="str">
        <f t="shared" si="484"/>
        <v/>
      </c>
      <c r="FT252" s="46" t="b">
        <f t="shared" si="485"/>
        <v>0</v>
      </c>
      <c r="FU252" s="46" t="str">
        <f t="shared" si="486"/>
        <v/>
      </c>
      <c r="FV252" s="46" t="str">
        <f t="shared" si="487"/>
        <v/>
      </c>
      <c r="FW252" s="46" t="b">
        <f t="shared" si="488"/>
        <v>0</v>
      </c>
      <c r="FX252" s="46" t="str">
        <f t="shared" si="489"/>
        <v/>
      </c>
      <c r="FY252" s="46" t="str">
        <f t="shared" si="490"/>
        <v/>
      </c>
      <c r="FZ252" s="46" t="b">
        <f t="shared" si="491"/>
        <v>0</v>
      </c>
      <c r="GA252" s="46" t="str">
        <f t="shared" si="492"/>
        <v/>
      </c>
      <c r="GB252" s="46" t="str">
        <f t="shared" si="493"/>
        <v/>
      </c>
      <c r="GC252" s="46" t="b">
        <f t="shared" si="494"/>
        <v>0</v>
      </c>
      <c r="GD252" s="46" t="str">
        <f t="shared" si="495"/>
        <v/>
      </c>
      <c r="GE252" s="46" t="str">
        <f t="shared" si="496"/>
        <v/>
      </c>
      <c r="GF252" s="46" t="b">
        <f t="shared" si="497"/>
        <v>0</v>
      </c>
      <c r="GG252" s="46" t="b">
        <f t="shared" si="498"/>
        <v>0</v>
      </c>
      <c r="GH252" s="46" t="str">
        <f t="shared" si="499"/>
        <v/>
      </c>
      <c r="GI252" s="46" t="str">
        <f t="shared" si="500"/>
        <v/>
      </c>
      <c r="GJ252" s="46" t="str">
        <f t="shared" si="501"/>
        <v/>
      </c>
      <c r="GK252" s="46" t="b">
        <f t="shared" si="502"/>
        <v>0</v>
      </c>
      <c r="GL252" s="46" t="str">
        <f t="shared" si="503"/>
        <v/>
      </c>
      <c r="GM252" s="46" t="str">
        <f t="shared" si="504"/>
        <v/>
      </c>
      <c r="GN252" s="46" t="str">
        <f t="shared" si="505"/>
        <v/>
      </c>
      <c r="GO252" s="46" t="b">
        <f t="shared" si="506"/>
        <v>0</v>
      </c>
      <c r="GP252" s="46" t="str">
        <f t="shared" si="507"/>
        <v/>
      </c>
      <c r="GQ252" s="46" t="str">
        <f t="shared" si="508"/>
        <v/>
      </c>
      <c r="GR252" s="46" t="b">
        <f t="shared" si="509"/>
        <v>0</v>
      </c>
      <c r="GS252" s="46" t="str">
        <f t="shared" si="510"/>
        <v/>
      </c>
      <c r="GT252" s="46" t="str">
        <f t="shared" si="511"/>
        <v/>
      </c>
      <c r="GU252" s="46" t="b">
        <f t="shared" si="512"/>
        <v>0</v>
      </c>
      <c r="GV252" s="46" t="b">
        <f t="shared" si="513"/>
        <v>0</v>
      </c>
      <c r="GW252" s="46" t="b">
        <f t="shared" si="514"/>
        <v>0</v>
      </c>
      <c r="GX252" s="46" t="b">
        <f t="shared" si="515"/>
        <v>0</v>
      </c>
      <c r="GY252" s="46" t="b">
        <f t="shared" si="516"/>
        <v>0</v>
      </c>
      <c r="GZ252" s="46" t="b">
        <f t="shared" si="517"/>
        <v>0</v>
      </c>
      <c r="HA252" s="46" t="b">
        <f t="shared" si="518"/>
        <v>0</v>
      </c>
      <c r="HB252" s="46" t="b">
        <f t="shared" si="519"/>
        <v>0</v>
      </c>
      <c r="HC252" s="46" t="b">
        <f t="shared" si="520"/>
        <v>0</v>
      </c>
      <c r="HD252" s="46" t="b">
        <f t="shared" si="521"/>
        <v>0</v>
      </c>
      <c r="HE252" s="46" t="b">
        <f t="shared" si="522"/>
        <v>0</v>
      </c>
      <c r="HF252" s="46" t="b">
        <f t="shared" si="523"/>
        <v>0</v>
      </c>
      <c r="HG252" s="46" t="b">
        <f t="shared" si="524"/>
        <v>0</v>
      </c>
      <c r="HH252" s="46" t="b">
        <f t="shared" si="525"/>
        <v>0</v>
      </c>
      <c r="HI252" s="46" t="b">
        <f t="shared" si="526"/>
        <v>0</v>
      </c>
      <c r="HJ252" s="46" t="b">
        <f t="shared" si="527"/>
        <v>0</v>
      </c>
      <c r="HK252" s="46" t="b">
        <f t="shared" si="528"/>
        <v>0</v>
      </c>
      <c r="HL252" s="46" t="b">
        <f t="shared" si="529"/>
        <v>0</v>
      </c>
      <c r="HM252" s="46" t="b">
        <f t="shared" si="530"/>
        <v>0</v>
      </c>
      <c r="HN252" s="46" t="b">
        <f t="shared" si="531"/>
        <v>0</v>
      </c>
      <c r="HO252" s="46" t="b">
        <f t="shared" si="532"/>
        <v>0</v>
      </c>
      <c r="HP252" s="46" t="b">
        <f t="shared" si="533"/>
        <v>0</v>
      </c>
      <c r="HQ252" s="46" t="str">
        <f t="shared" si="534"/>
        <v/>
      </c>
      <c r="HR252" s="46" t="str">
        <f t="shared" si="535"/>
        <v/>
      </c>
      <c r="HS252" s="46" t="str">
        <f t="shared" si="536"/>
        <v/>
      </c>
      <c r="HT252" s="46" t="b">
        <f t="shared" si="537"/>
        <v>0</v>
      </c>
      <c r="HU252" s="46" t="b">
        <f t="shared" si="538"/>
        <v>0</v>
      </c>
      <c r="HV252" s="46" t="b">
        <f t="shared" si="539"/>
        <v>0</v>
      </c>
      <c r="HW252" s="46" t="b">
        <f t="shared" si="540"/>
        <v>0</v>
      </c>
      <c r="HX252" s="46" t="b">
        <f t="shared" si="541"/>
        <v>0</v>
      </c>
      <c r="HY252" s="46" t="b">
        <f t="shared" si="542"/>
        <v>0</v>
      </c>
      <c r="HZ252" s="46" t="b">
        <f t="shared" si="543"/>
        <v>0</v>
      </c>
      <c r="IA252" s="46" t="str">
        <f t="shared" si="544"/>
        <v/>
      </c>
      <c r="IB252" s="46" t="str">
        <f t="shared" si="545"/>
        <v/>
      </c>
      <c r="IC252" s="46" t="str">
        <f t="shared" si="546"/>
        <v/>
      </c>
      <c r="ID252" s="46" t="str">
        <f t="shared" si="547"/>
        <v/>
      </c>
      <c r="IE252" s="46" t="b">
        <f t="shared" si="548"/>
        <v>0</v>
      </c>
      <c r="IF252" s="46" t="str">
        <f t="shared" si="549"/>
        <v/>
      </c>
      <c r="IG252" s="46" t="str">
        <f t="shared" si="550"/>
        <v/>
      </c>
      <c r="IH252" s="46" t="b">
        <f t="shared" si="551"/>
        <v>0</v>
      </c>
      <c r="II252" s="46" t="b">
        <f t="shared" si="552"/>
        <v>0</v>
      </c>
      <c r="IJ252" s="46" t="b">
        <f t="shared" si="553"/>
        <v>0</v>
      </c>
      <c r="IK252" s="46" t="str">
        <f t="shared" si="554"/>
        <v/>
      </c>
      <c r="IL252" s="46" t="str">
        <f t="shared" si="555"/>
        <v/>
      </c>
      <c r="IM252" s="46" t="b">
        <f t="shared" si="556"/>
        <v>0</v>
      </c>
      <c r="IN252" s="46" t="b">
        <f t="shared" si="557"/>
        <v>0</v>
      </c>
      <c r="IO252" s="46" t="b">
        <f t="shared" si="558"/>
        <v>0</v>
      </c>
      <c r="IP252" s="46" t="b">
        <f t="shared" si="559"/>
        <v>0</v>
      </c>
      <c r="IQ252" s="46" t="b">
        <f t="shared" si="560"/>
        <v>0</v>
      </c>
      <c r="IR252" s="46" t="b">
        <f t="shared" si="561"/>
        <v>0</v>
      </c>
      <c r="IS252" s="46" t="b">
        <f t="shared" si="562"/>
        <v>0</v>
      </c>
      <c r="IT252" s="46" t="b">
        <f t="shared" si="563"/>
        <v>0</v>
      </c>
      <c r="IU252" s="46" t="b">
        <f t="shared" si="564"/>
        <v>0</v>
      </c>
      <c r="IV252" s="46" t="b">
        <f t="shared" si="565"/>
        <v>0</v>
      </c>
      <c r="IW252" s="46" t="b">
        <f t="shared" si="566"/>
        <v>0</v>
      </c>
      <c r="IX252" s="46" t="b">
        <f t="shared" si="567"/>
        <v>0</v>
      </c>
      <c r="IY252" s="46" t="b">
        <f t="shared" si="568"/>
        <v>0</v>
      </c>
    </row>
    <row r="253" spans="2:259" x14ac:dyDescent="0.3">
      <c r="B253" s="48">
        <v>241</v>
      </c>
      <c r="C253" s="61" t="str">
        <f t="shared" si="434"/>
        <v/>
      </c>
      <c r="D253" s="53"/>
      <c r="E253" s="52"/>
      <c r="F253" s="112"/>
      <c r="G253" s="52"/>
      <c r="H253" s="53"/>
      <c r="I253" s="52"/>
      <c r="J253" s="52"/>
      <c r="K253" s="53"/>
      <c r="L253" s="55"/>
      <c r="M253" s="108"/>
      <c r="N253" s="56"/>
      <c r="O253" s="52"/>
      <c r="P253" s="52"/>
      <c r="Q253" s="52"/>
      <c r="R253" s="52"/>
      <c r="S253" s="52"/>
      <c r="T253" s="53"/>
      <c r="U253" s="52"/>
      <c r="V253" s="52"/>
      <c r="W253" s="55"/>
      <c r="X253" s="55"/>
      <c r="Y253" s="52"/>
      <c r="Z253" s="55"/>
      <c r="AA253" s="52"/>
      <c r="AB253" s="53"/>
      <c r="AC253" s="53"/>
      <c r="AD253" s="53"/>
      <c r="AE253" s="57"/>
      <c r="AF253" s="113"/>
      <c r="AG253" s="57"/>
      <c r="AH253" s="58"/>
      <c r="AI253" s="58"/>
      <c r="AJ253" s="58"/>
      <c r="AK253" s="114"/>
      <c r="AL253" s="58"/>
      <c r="AM253" s="114"/>
      <c r="AN253" s="58"/>
      <c r="AO253" s="114"/>
      <c r="AP253" s="58"/>
      <c r="AQ253" s="114"/>
      <c r="AR253" s="58"/>
      <c r="AS253" s="114"/>
      <c r="AT253" s="58"/>
      <c r="AU253" s="114"/>
      <c r="AV253" s="58"/>
      <c r="AW253" s="114"/>
      <c r="AX253" s="58"/>
      <c r="AY253" s="114"/>
      <c r="AZ253" s="58"/>
      <c r="BA253" s="114"/>
      <c r="BB253" s="58"/>
      <c r="BC253" s="114"/>
      <c r="BD253" s="58"/>
      <c r="BE253" s="58"/>
      <c r="BF253" s="58"/>
      <c r="BG253" s="59"/>
      <c r="BH253" s="58"/>
      <c r="BI253" s="114"/>
      <c r="BJ253" s="53"/>
      <c r="BK253" s="58"/>
      <c r="BL253" s="114"/>
      <c r="BM253" s="58"/>
      <c r="BN253" s="114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3"/>
      <c r="CL253" s="58"/>
      <c r="CM253" s="58"/>
      <c r="CN253" s="60"/>
      <c r="CO253" s="57"/>
      <c r="CP253" s="58"/>
      <c r="CQ253" s="60"/>
      <c r="CR253" s="57"/>
      <c r="CS253" s="58"/>
      <c r="CT253" s="59"/>
      <c r="CU253" s="58"/>
      <c r="CV253" s="59"/>
      <c r="CW253" s="58"/>
      <c r="CX253" s="59"/>
      <c r="CY253" s="58"/>
      <c r="CZ253" s="58"/>
      <c r="DA253" s="58"/>
      <c r="DB253" s="53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7"/>
      <c r="DO253" s="57"/>
      <c r="DP253" s="57"/>
      <c r="DQ253" s="76" t="str">
        <f t="shared" si="435"/>
        <v/>
      </c>
      <c r="DR253" s="53"/>
      <c r="DS253" s="46" t="b">
        <f t="shared" si="436"/>
        <v>0</v>
      </c>
      <c r="DT253" s="46" t="str">
        <f t="shared" si="437"/>
        <v/>
      </c>
      <c r="DU253" s="46" t="b">
        <f t="shared" si="438"/>
        <v>0</v>
      </c>
      <c r="DV253" s="46" t="b">
        <f t="shared" si="439"/>
        <v>0</v>
      </c>
      <c r="DW253" s="46" t="b">
        <f t="shared" si="440"/>
        <v>0</v>
      </c>
      <c r="DY253" s="46" t="b">
        <f t="shared" si="441"/>
        <v>0</v>
      </c>
      <c r="DZ253" s="46" t="b">
        <f t="shared" si="442"/>
        <v>0</v>
      </c>
      <c r="EB253" s="46" t="b">
        <f t="shared" si="443"/>
        <v>0</v>
      </c>
      <c r="EC253" s="46" t="b">
        <f t="shared" si="444"/>
        <v>0</v>
      </c>
      <c r="ED253" s="46" t="b">
        <f t="shared" si="445"/>
        <v>0</v>
      </c>
      <c r="EE253" s="46" t="b">
        <f t="shared" si="446"/>
        <v>0</v>
      </c>
      <c r="EF253" s="46" t="b">
        <f t="shared" si="447"/>
        <v>0</v>
      </c>
      <c r="EG253" s="46" t="b">
        <f t="shared" si="448"/>
        <v>0</v>
      </c>
      <c r="EH253" s="46" t="b">
        <f t="shared" si="449"/>
        <v>0</v>
      </c>
      <c r="EI253" s="46" t="b">
        <f t="shared" si="450"/>
        <v>0</v>
      </c>
      <c r="EK253" s="46" t="b">
        <f t="shared" si="451"/>
        <v>0</v>
      </c>
      <c r="EL253" s="46" t="b">
        <f t="shared" si="452"/>
        <v>0</v>
      </c>
      <c r="EM253" s="46" t="b">
        <f t="shared" si="453"/>
        <v>0</v>
      </c>
      <c r="EN253" s="46" t="b">
        <f t="shared" si="454"/>
        <v>0</v>
      </c>
      <c r="EO253" s="46" t="b">
        <f t="shared" si="455"/>
        <v>0</v>
      </c>
      <c r="EP253" s="46" t="b">
        <f t="shared" si="456"/>
        <v>0</v>
      </c>
      <c r="EQ253" s="46" t="b">
        <f t="shared" si="457"/>
        <v>0</v>
      </c>
      <c r="ER253" s="46" t="b">
        <f>OR(AA253='Tablas '!$T$4,AA253='Tablas '!$T$7,AA253='Tablas '!$T$8,AA253='Tablas '!$T$11)</f>
        <v>0</v>
      </c>
      <c r="ES253" s="46" t="str">
        <f t="shared" si="458"/>
        <v/>
      </c>
      <c r="ET253" s="46" t="str">
        <f t="shared" si="459"/>
        <v/>
      </c>
      <c r="EU253" s="46" t="str">
        <f t="shared" si="460"/>
        <v/>
      </c>
      <c r="EV253" s="46" t="b">
        <f t="shared" si="461"/>
        <v>0</v>
      </c>
      <c r="EW253" s="46" t="b">
        <f t="shared" si="462"/>
        <v>0</v>
      </c>
      <c r="EX253" s="46" t="b">
        <f t="shared" si="463"/>
        <v>0</v>
      </c>
      <c r="EY253" s="46" t="b">
        <f t="shared" si="464"/>
        <v>0</v>
      </c>
      <c r="EZ253" s="46" t="b">
        <f t="shared" si="465"/>
        <v>0</v>
      </c>
      <c r="FA253" s="46" t="b">
        <f t="shared" si="466"/>
        <v>0</v>
      </c>
      <c r="FB253" s="46" t="b">
        <f t="shared" si="467"/>
        <v>0</v>
      </c>
      <c r="FC253" s="46" t="str">
        <f t="shared" si="468"/>
        <v/>
      </c>
      <c r="FD253" s="46" t="str">
        <f t="shared" si="469"/>
        <v/>
      </c>
      <c r="FE253" s="46" t="b">
        <f t="shared" si="470"/>
        <v>0</v>
      </c>
      <c r="FF253" s="46" t="str">
        <f t="shared" si="471"/>
        <v/>
      </c>
      <c r="FG253" s="46" t="str">
        <f t="shared" si="472"/>
        <v/>
      </c>
      <c r="FH253" s="46" t="b">
        <f t="shared" si="473"/>
        <v>0</v>
      </c>
      <c r="FI253" s="46" t="str">
        <f t="shared" si="474"/>
        <v/>
      </c>
      <c r="FJ253" s="46" t="str">
        <f t="shared" si="475"/>
        <v/>
      </c>
      <c r="FK253" s="46" t="b">
        <f t="shared" si="476"/>
        <v>0</v>
      </c>
      <c r="FL253" s="46" t="str">
        <f t="shared" si="477"/>
        <v/>
      </c>
      <c r="FM253" s="46" t="str">
        <f t="shared" si="478"/>
        <v/>
      </c>
      <c r="FN253" s="46" t="b">
        <f t="shared" si="479"/>
        <v>0</v>
      </c>
      <c r="FO253" s="46" t="str">
        <f t="shared" si="480"/>
        <v/>
      </c>
      <c r="FP253" s="46" t="str">
        <f t="shared" si="481"/>
        <v/>
      </c>
      <c r="FQ253" s="46" t="b">
        <f t="shared" si="482"/>
        <v>0</v>
      </c>
      <c r="FR253" s="46" t="str">
        <f t="shared" si="483"/>
        <v/>
      </c>
      <c r="FS253" s="46" t="str">
        <f t="shared" si="484"/>
        <v/>
      </c>
      <c r="FT253" s="46" t="b">
        <f t="shared" si="485"/>
        <v>0</v>
      </c>
      <c r="FU253" s="46" t="str">
        <f t="shared" si="486"/>
        <v/>
      </c>
      <c r="FV253" s="46" t="str">
        <f t="shared" si="487"/>
        <v/>
      </c>
      <c r="FW253" s="46" t="b">
        <f t="shared" si="488"/>
        <v>0</v>
      </c>
      <c r="FX253" s="46" t="str">
        <f t="shared" si="489"/>
        <v/>
      </c>
      <c r="FY253" s="46" t="str">
        <f t="shared" si="490"/>
        <v/>
      </c>
      <c r="FZ253" s="46" t="b">
        <f t="shared" si="491"/>
        <v>0</v>
      </c>
      <c r="GA253" s="46" t="str">
        <f t="shared" si="492"/>
        <v/>
      </c>
      <c r="GB253" s="46" t="str">
        <f t="shared" si="493"/>
        <v/>
      </c>
      <c r="GC253" s="46" t="b">
        <f t="shared" si="494"/>
        <v>0</v>
      </c>
      <c r="GD253" s="46" t="str">
        <f t="shared" si="495"/>
        <v/>
      </c>
      <c r="GE253" s="46" t="str">
        <f t="shared" si="496"/>
        <v/>
      </c>
      <c r="GF253" s="46" t="b">
        <f t="shared" si="497"/>
        <v>0</v>
      </c>
      <c r="GG253" s="46" t="b">
        <f t="shared" si="498"/>
        <v>0</v>
      </c>
      <c r="GH253" s="46" t="str">
        <f t="shared" si="499"/>
        <v/>
      </c>
      <c r="GI253" s="46" t="str">
        <f t="shared" si="500"/>
        <v/>
      </c>
      <c r="GJ253" s="46" t="str">
        <f t="shared" si="501"/>
        <v/>
      </c>
      <c r="GK253" s="46" t="b">
        <f t="shared" si="502"/>
        <v>0</v>
      </c>
      <c r="GL253" s="46" t="str">
        <f t="shared" si="503"/>
        <v/>
      </c>
      <c r="GM253" s="46" t="str">
        <f t="shared" si="504"/>
        <v/>
      </c>
      <c r="GN253" s="46" t="str">
        <f t="shared" si="505"/>
        <v/>
      </c>
      <c r="GO253" s="46" t="b">
        <f t="shared" si="506"/>
        <v>0</v>
      </c>
      <c r="GP253" s="46" t="str">
        <f t="shared" si="507"/>
        <v/>
      </c>
      <c r="GQ253" s="46" t="str">
        <f t="shared" si="508"/>
        <v/>
      </c>
      <c r="GR253" s="46" t="b">
        <f t="shared" si="509"/>
        <v>0</v>
      </c>
      <c r="GS253" s="46" t="str">
        <f t="shared" si="510"/>
        <v/>
      </c>
      <c r="GT253" s="46" t="str">
        <f t="shared" si="511"/>
        <v/>
      </c>
      <c r="GU253" s="46" t="b">
        <f t="shared" si="512"/>
        <v>0</v>
      </c>
      <c r="GV253" s="46" t="b">
        <f t="shared" si="513"/>
        <v>0</v>
      </c>
      <c r="GW253" s="46" t="b">
        <f t="shared" si="514"/>
        <v>0</v>
      </c>
      <c r="GX253" s="46" t="b">
        <f t="shared" si="515"/>
        <v>0</v>
      </c>
      <c r="GY253" s="46" t="b">
        <f t="shared" si="516"/>
        <v>0</v>
      </c>
      <c r="GZ253" s="46" t="b">
        <f t="shared" si="517"/>
        <v>0</v>
      </c>
      <c r="HA253" s="46" t="b">
        <f t="shared" si="518"/>
        <v>0</v>
      </c>
      <c r="HB253" s="46" t="b">
        <f t="shared" si="519"/>
        <v>0</v>
      </c>
      <c r="HC253" s="46" t="b">
        <f t="shared" si="520"/>
        <v>0</v>
      </c>
      <c r="HD253" s="46" t="b">
        <f t="shared" si="521"/>
        <v>0</v>
      </c>
      <c r="HE253" s="46" t="b">
        <f t="shared" si="522"/>
        <v>0</v>
      </c>
      <c r="HF253" s="46" t="b">
        <f t="shared" si="523"/>
        <v>0</v>
      </c>
      <c r="HG253" s="46" t="b">
        <f t="shared" si="524"/>
        <v>0</v>
      </c>
      <c r="HH253" s="46" t="b">
        <f t="shared" si="525"/>
        <v>0</v>
      </c>
      <c r="HI253" s="46" t="b">
        <f t="shared" si="526"/>
        <v>0</v>
      </c>
      <c r="HJ253" s="46" t="b">
        <f t="shared" si="527"/>
        <v>0</v>
      </c>
      <c r="HK253" s="46" t="b">
        <f t="shared" si="528"/>
        <v>0</v>
      </c>
      <c r="HL253" s="46" t="b">
        <f t="shared" si="529"/>
        <v>0</v>
      </c>
      <c r="HM253" s="46" t="b">
        <f t="shared" si="530"/>
        <v>0</v>
      </c>
      <c r="HN253" s="46" t="b">
        <f t="shared" si="531"/>
        <v>0</v>
      </c>
      <c r="HO253" s="46" t="b">
        <f t="shared" si="532"/>
        <v>0</v>
      </c>
      <c r="HP253" s="46" t="b">
        <f t="shared" si="533"/>
        <v>0</v>
      </c>
      <c r="HQ253" s="46" t="str">
        <f t="shared" si="534"/>
        <v/>
      </c>
      <c r="HR253" s="46" t="str">
        <f t="shared" si="535"/>
        <v/>
      </c>
      <c r="HS253" s="46" t="str">
        <f t="shared" si="536"/>
        <v/>
      </c>
      <c r="HT253" s="46" t="b">
        <f t="shared" si="537"/>
        <v>0</v>
      </c>
      <c r="HU253" s="46" t="b">
        <f t="shared" si="538"/>
        <v>0</v>
      </c>
      <c r="HV253" s="46" t="b">
        <f t="shared" si="539"/>
        <v>0</v>
      </c>
      <c r="HW253" s="46" t="b">
        <f t="shared" si="540"/>
        <v>0</v>
      </c>
      <c r="HX253" s="46" t="b">
        <f t="shared" si="541"/>
        <v>0</v>
      </c>
      <c r="HY253" s="46" t="b">
        <f t="shared" si="542"/>
        <v>0</v>
      </c>
      <c r="HZ253" s="46" t="b">
        <f t="shared" si="543"/>
        <v>0</v>
      </c>
      <c r="IA253" s="46" t="str">
        <f t="shared" si="544"/>
        <v/>
      </c>
      <c r="IB253" s="46" t="str">
        <f t="shared" si="545"/>
        <v/>
      </c>
      <c r="IC253" s="46" t="str">
        <f t="shared" si="546"/>
        <v/>
      </c>
      <c r="ID253" s="46" t="str">
        <f t="shared" si="547"/>
        <v/>
      </c>
      <c r="IE253" s="46" t="b">
        <f t="shared" si="548"/>
        <v>0</v>
      </c>
      <c r="IF253" s="46" t="str">
        <f t="shared" si="549"/>
        <v/>
      </c>
      <c r="IG253" s="46" t="str">
        <f t="shared" si="550"/>
        <v/>
      </c>
      <c r="IH253" s="46" t="b">
        <f t="shared" si="551"/>
        <v>0</v>
      </c>
      <c r="II253" s="46" t="b">
        <f t="shared" si="552"/>
        <v>0</v>
      </c>
      <c r="IJ253" s="46" t="b">
        <f t="shared" si="553"/>
        <v>0</v>
      </c>
      <c r="IK253" s="46" t="str">
        <f t="shared" si="554"/>
        <v/>
      </c>
      <c r="IL253" s="46" t="str">
        <f t="shared" si="555"/>
        <v/>
      </c>
      <c r="IM253" s="46" t="b">
        <f t="shared" si="556"/>
        <v>0</v>
      </c>
      <c r="IN253" s="46" t="b">
        <f t="shared" si="557"/>
        <v>0</v>
      </c>
      <c r="IO253" s="46" t="b">
        <f t="shared" si="558"/>
        <v>0</v>
      </c>
      <c r="IP253" s="46" t="b">
        <f t="shared" si="559"/>
        <v>0</v>
      </c>
      <c r="IQ253" s="46" t="b">
        <f t="shared" si="560"/>
        <v>0</v>
      </c>
      <c r="IR253" s="46" t="b">
        <f t="shared" si="561"/>
        <v>0</v>
      </c>
      <c r="IS253" s="46" t="b">
        <f t="shared" si="562"/>
        <v>0</v>
      </c>
      <c r="IT253" s="46" t="b">
        <f t="shared" si="563"/>
        <v>0</v>
      </c>
      <c r="IU253" s="46" t="b">
        <f t="shared" si="564"/>
        <v>0</v>
      </c>
      <c r="IV253" s="46" t="b">
        <f t="shared" si="565"/>
        <v>0</v>
      </c>
      <c r="IW253" s="46" t="b">
        <f t="shared" si="566"/>
        <v>0</v>
      </c>
      <c r="IX253" s="46" t="b">
        <f t="shared" si="567"/>
        <v>0</v>
      </c>
      <c r="IY253" s="46" t="b">
        <f t="shared" si="568"/>
        <v>0</v>
      </c>
    </row>
    <row r="254" spans="2:259" x14ac:dyDescent="0.3">
      <c r="B254" s="48">
        <v>242</v>
      </c>
      <c r="C254" s="61" t="str">
        <f t="shared" si="434"/>
        <v/>
      </c>
      <c r="D254" s="53"/>
      <c r="E254" s="52"/>
      <c r="F254" s="112"/>
      <c r="G254" s="52"/>
      <c r="H254" s="53"/>
      <c r="I254" s="52"/>
      <c r="J254" s="52"/>
      <c r="K254" s="53"/>
      <c r="L254" s="55"/>
      <c r="M254" s="108"/>
      <c r="N254" s="56"/>
      <c r="O254" s="52"/>
      <c r="P254" s="52"/>
      <c r="Q254" s="52"/>
      <c r="R254" s="52"/>
      <c r="S254" s="52"/>
      <c r="T254" s="53"/>
      <c r="U254" s="52"/>
      <c r="V254" s="52"/>
      <c r="W254" s="55"/>
      <c r="X254" s="55"/>
      <c r="Y254" s="52"/>
      <c r="Z254" s="55"/>
      <c r="AA254" s="52"/>
      <c r="AB254" s="53"/>
      <c r="AC254" s="53"/>
      <c r="AD254" s="53"/>
      <c r="AE254" s="57"/>
      <c r="AF254" s="113"/>
      <c r="AG254" s="57"/>
      <c r="AH254" s="58"/>
      <c r="AI254" s="58"/>
      <c r="AJ254" s="58"/>
      <c r="AK254" s="114"/>
      <c r="AL254" s="58"/>
      <c r="AM254" s="114"/>
      <c r="AN254" s="58"/>
      <c r="AO254" s="114"/>
      <c r="AP254" s="58"/>
      <c r="AQ254" s="114"/>
      <c r="AR254" s="58"/>
      <c r="AS254" s="114"/>
      <c r="AT254" s="58"/>
      <c r="AU254" s="114"/>
      <c r="AV254" s="58"/>
      <c r="AW254" s="114"/>
      <c r="AX254" s="58"/>
      <c r="AY254" s="114"/>
      <c r="AZ254" s="58"/>
      <c r="BA254" s="114"/>
      <c r="BB254" s="58"/>
      <c r="BC254" s="114"/>
      <c r="BD254" s="58"/>
      <c r="BE254" s="58"/>
      <c r="BF254" s="58"/>
      <c r="BG254" s="59"/>
      <c r="BH254" s="58"/>
      <c r="BI254" s="114"/>
      <c r="BJ254" s="53"/>
      <c r="BK254" s="58"/>
      <c r="BL254" s="114"/>
      <c r="BM254" s="58"/>
      <c r="BN254" s="114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3"/>
      <c r="CL254" s="58"/>
      <c r="CM254" s="58"/>
      <c r="CN254" s="60"/>
      <c r="CO254" s="57"/>
      <c r="CP254" s="58"/>
      <c r="CQ254" s="60"/>
      <c r="CR254" s="57"/>
      <c r="CS254" s="58"/>
      <c r="CT254" s="59"/>
      <c r="CU254" s="58"/>
      <c r="CV254" s="59"/>
      <c r="CW254" s="58"/>
      <c r="CX254" s="59"/>
      <c r="CY254" s="58"/>
      <c r="CZ254" s="58"/>
      <c r="DA254" s="58"/>
      <c r="DB254" s="53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7"/>
      <c r="DO254" s="57"/>
      <c r="DP254" s="57"/>
      <c r="DQ254" s="76" t="str">
        <f t="shared" si="435"/>
        <v/>
      </c>
      <c r="DR254" s="53"/>
      <c r="DS254" s="46" t="b">
        <f t="shared" si="436"/>
        <v>0</v>
      </c>
      <c r="DT254" s="46" t="str">
        <f t="shared" si="437"/>
        <v/>
      </c>
      <c r="DU254" s="46" t="b">
        <f t="shared" si="438"/>
        <v>0</v>
      </c>
      <c r="DV254" s="46" t="b">
        <f t="shared" si="439"/>
        <v>0</v>
      </c>
      <c r="DW254" s="46" t="b">
        <f t="shared" si="440"/>
        <v>0</v>
      </c>
      <c r="DY254" s="46" t="b">
        <f t="shared" si="441"/>
        <v>0</v>
      </c>
      <c r="DZ254" s="46" t="b">
        <f t="shared" si="442"/>
        <v>0</v>
      </c>
      <c r="EB254" s="46" t="b">
        <f t="shared" si="443"/>
        <v>0</v>
      </c>
      <c r="EC254" s="46" t="b">
        <f t="shared" si="444"/>
        <v>0</v>
      </c>
      <c r="ED254" s="46" t="b">
        <f t="shared" si="445"/>
        <v>0</v>
      </c>
      <c r="EE254" s="46" t="b">
        <f t="shared" si="446"/>
        <v>0</v>
      </c>
      <c r="EF254" s="46" t="b">
        <f t="shared" si="447"/>
        <v>0</v>
      </c>
      <c r="EG254" s="46" t="b">
        <f t="shared" si="448"/>
        <v>0</v>
      </c>
      <c r="EH254" s="46" t="b">
        <f t="shared" si="449"/>
        <v>0</v>
      </c>
      <c r="EI254" s="46" t="b">
        <f t="shared" si="450"/>
        <v>0</v>
      </c>
      <c r="EK254" s="46" t="b">
        <f t="shared" si="451"/>
        <v>0</v>
      </c>
      <c r="EL254" s="46" t="b">
        <f t="shared" si="452"/>
        <v>0</v>
      </c>
      <c r="EM254" s="46" t="b">
        <f t="shared" si="453"/>
        <v>0</v>
      </c>
      <c r="EN254" s="46" t="b">
        <f t="shared" si="454"/>
        <v>0</v>
      </c>
      <c r="EO254" s="46" t="b">
        <f t="shared" si="455"/>
        <v>0</v>
      </c>
      <c r="EP254" s="46" t="b">
        <f t="shared" si="456"/>
        <v>0</v>
      </c>
      <c r="EQ254" s="46" t="b">
        <f t="shared" si="457"/>
        <v>0</v>
      </c>
      <c r="ER254" s="46" t="b">
        <f>OR(AA254='Tablas '!$T$4,AA254='Tablas '!$T$7,AA254='Tablas '!$T$8,AA254='Tablas '!$T$11)</f>
        <v>0</v>
      </c>
      <c r="ES254" s="46" t="str">
        <f t="shared" si="458"/>
        <v/>
      </c>
      <c r="ET254" s="46" t="str">
        <f t="shared" si="459"/>
        <v/>
      </c>
      <c r="EU254" s="46" t="str">
        <f t="shared" si="460"/>
        <v/>
      </c>
      <c r="EV254" s="46" t="b">
        <f t="shared" si="461"/>
        <v>0</v>
      </c>
      <c r="EW254" s="46" t="b">
        <f t="shared" si="462"/>
        <v>0</v>
      </c>
      <c r="EX254" s="46" t="b">
        <f t="shared" si="463"/>
        <v>0</v>
      </c>
      <c r="EY254" s="46" t="b">
        <f t="shared" si="464"/>
        <v>0</v>
      </c>
      <c r="EZ254" s="46" t="b">
        <f t="shared" si="465"/>
        <v>0</v>
      </c>
      <c r="FA254" s="46" t="b">
        <f t="shared" si="466"/>
        <v>0</v>
      </c>
      <c r="FB254" s="46" t="b">
        <f t="shared" si="467"/>
        <v>0</v>
      </c>
      <c r="FC254" s="46" t="str">
        <f t="shared" si="468"/>
        <v/>
      </c>
      <c r="FD254" s="46" t="str">
        <f t="shared" si="469"/>
        <v/>
      </c>
      <c r="FE254" s="46" t="b">
        <f t="shared" si="470"/>
        <v>0</v>
      </c>
      <c r="FF254" s="46" t="str">
        <f t="shared" si="471"/>
        <v/>
      </c>
      <c r="FG254" s="46" t="str">
        <f t="shared" si="472"/>
        <v/>
      </c>
      <c r="FH254" s="46" t="b">
        <f t="shared" si="473"/>
        <v>0</v>
      </c>
      <c r="FI254" s="46" t="str">
        <f t="shared" si="474"/>
        <v/>
      </c>
      <c r="FJ254" s="46" t="str">
        <f t="shared" si="475"/>
        <v/>
      </c>
      <c r="FK254" s="46" t="b">
        <f t="shared" si="476"/>
        <v>0</v>
      </c>
      <c r="FL254" s="46" t="str">
        <f t="shared" si="477"/>
        <v/>
      </c>
      <c r="FM254" s="46" t="str">
        <f t="shared" si="478"/>
        <v/>
      </c>
      <c r="FN254" s="46" t="b">
        <f t="shared" si="479"/>
        <v>0</v>
      </c>
      <c r="FO254" s="46" t="str">
        <f t="shared" si="480"/>
        <v/>
      </c>
      <c r="FP254" s="46" t="str">
        <f t="shared" si="481"/>
        <v/>
      </c>
      <c r="FQ254" s="46" t="b">
        <f t="shared" si="482"/>
        <v>0</v>
      </c>
      <c r="FR254" s="46" t="str">
        <f t="shared" si="483"/>
        <v/>
      </c>
      <c r="FS254" s="46" t="str">
        <f t="shared" si="484"/>
        <v/>
      </c>
      <c r="FT254" s="46" t="b">
        <f t="shared" si="485"/>
        <v>0</v>
      </c>
      <c r="FU254" s="46" t="str">
        <f t="shared" si="486"/>
        <v/>
      </c>
      <c r="FV254" s="46" t="str">
        <f t="shared" si="487"/>
        <v/>
      </c>
      <c r="FW254" s="46" t="b">
        <f t="shared" si="488"/>
        <v>0</v>
      </c>
      <c r="FX254" s="46" t="str">
        <f t="shared" si="489"/>
        <v/>
      </c>
      <c r="FY254" s="46" t="str">
        <f t="shared" si="490"/>
        <v/>
      </c>
      <c r="FZ254" s="46" t="b">
        <f t="shared" si="491"/>
        <v>0</v>
      </c>
      <c r="GA254" s="46" t="str">
        <f t="shared" si="492"/>
        <v/>
      </c>
      <c r="GB254" s="46" t="str">
        <f t="shared" si="493"/>
        <v/>
      </c>
      <c r="GC254" s="46" t="b">
        <f t="shared" si="494"/>
        <v>0</v>
      </c>
      <c r="GD254" s="46" t="str">
        <f t="shared" si="495"/>
        <v/>
      </c>
      <c r="GE254" s="46" t="str">
        <f t="shared" si="496"/>
        <v/>
      </c>
      <c r="GF254" s="46" t="b">
        <f t="shared" si="497"/>
        <v>0</v>
      </c>
      <c r="GG254" s="46" t="b">
        <f t="shared" si="498"/>
        <v>0</v>
      </c>
      <c r="GH254" s="46" t="str">
        <f t="shared" si="499"/>
        <v/>
      </c>
      <c r="GI254" s="46" t="str">
        <f t="shared" si="500"/>
        <v/>
      </c>
      <c r="GJ254" s="46" t="str">
        <f t="shared" si="501"/>
        <v/>
      </c>
      <c r="GK254" s="46" t="b">
        <f t="shared" si="502"/>
        <v>0</v>
      </c>
      <c r="GL254" s="46" t="str">
        <f t="shared" si="503"/>
        <v/>
      </c>
      <c r="GM254" s="46" t="str">
        <f t="shared" si="504"/>
        <v/>
      </c>
      <c r="GN254" s="46" t="str">
        <f t="shared" si="505"/>
        <v/>
      </c>
      <c r="GO254" s="46" t="b">
        <f t="shared" si="506"/>
        <v>0</v>
      </c>
      <c r="GP254" s="46" t="str">
        <f t="shared" si="507"/>
        <v/>
      </c>
      <c r="GQ254" s="46" t="str">
        <f t="shared" si="508"/>
        <v/>
      </c>
      <c r="GR254" s="46" t="b">
        <f t="shared" si="509"/>
        <v>0</v>
      </c>
      <c r="GS254" s="46" t="str">
        <f t="shared" si="510"/>
        <v/>
      </c>
      <c r="GT254" s="46" t="str">
        <f t="shared" si="511"/>
        <v/>
      </c>
      <c r="GU254" s="46" t="b">
        <f t="shared" si="512"/>
        <v>0</v>
      </c>
      <c r="GV254" s="46" t="b">
        <f t="shared" si="513"/>
        <v>0</v>
      </c>
      <c r="GW254" s="46" t="b">
        <f t="shared" si="514"/>
        <v>0</v>
      </c>
      <c r="GX254" s="46" t="b">
        <f t="shared" si="515"/>
        <v>0</v>
      </c>
      <c r="GY254" s="46" t="b">
        <f t="shared" si="516"/>
        <v>0</v>
      </c>
      <c r="GZ254" s="46" t="b">
        <f t="shared" si="517"/>
        <v>0</v>
      </c>
      <c r="HA254" s="46" t="b">
        <f t="shared" si="518"/>
        <v>0</v>
      </c>
      <c r="HB254" s="46" t="b">
        <f t="shared" si="519"/>
        <v>0</v>
      </c>
      <c r="HC254" s="46" t="b">
        <f t="shared" si="520"/>
        <v>0</v>
      </c>
      <c r="HD254" s="46" t="b">
        <f t="shared" si="521"/>
        <v>0</v>
      </c>
      <c r="HE254" s="46" t="b">
        <f t="shared" si="522"/>
        <v>0</v>
      </c>
      <c r="HF254" s="46" t="b">
        <f t="shared" si="523"/>
        <v>0</v>
      </c>
      <c r="HG254" s="46" t="b">
        <f t="shared" si="524"/>
        <v>0</v>
      </c>
      <c r="HH254" s="46" t="b">
        <f t="shared" si="525"/>
        <v>0</v>
      </c>
      <c r="HI254" s="46" t="b">
        <f t="shared" si="526"/>
        <v>0</v>
      </c>
      <c r="HJ254" s="46" t="b">
        <f t="shared" si="527"/>
        <v>0</v>
      </c>
      <c r="HK254" s="46" t="b">
        <f t="shared" si="528"/>
        <v>0</v>
      </c>
      <c r="HL254" s="46" t="b">
        <f t="shared" si="529"/>
        <v>0</v>
      </c>
      <c r="HM254" s="46" t="b">
        <f t="shared" si="530"/>
        <v>0</v>
      </c>
      <c r="HN254" s="46" t="b">
        <f t="shared" si="531"/>
        <v>0</v>
      </c>
      <c r="HO254" s="46" t="b">
        <f t="shared" si="532"/>
        <v>0</v>
      </c>
      <c r="HP254" s="46" t="b">
        <f t="shared" si="533"/>
        <v>0</v>
      </c>
      <c r="HQ254" s="46" t="str">
        <f t="shared" si="534"/>
        <v/>
      </c>
      <c r="HR254" s="46" t="str">
        <f t="shared" si="535"/>
        <v/>
      </c>
      <c r="HS254" s="46" t="str">
        <f t="shared" si="536"/>
        <v/>
      </c>
      <c r="HT254" s="46" t="b">
        <f t="shared" si="537"/>
        <v>0</v>
      </c>
      <c r="HU254" s="46" t="b">
        <f t="shared" si="538"/>
        <v>0</v>
      </c>
      <c r="HV254" s="46" t="b">
        <f t="shared" si="539"/>
        <v>0</v>
      </c>
      <c r="HW254" s="46" t="b">
        <f t="shared" si="540"/>
        <v>0</v>
      </c>
      <c r="HX254" s="46" t="b">
        <f t="shared" si="541"/>
        <v>0</v>
      </c>
      <c r="HY254" s="46" t="b">
        <f t="shared" si="542"/>
        <v>0</v>
      </c>
      <c r="HZ254" s="46" t="b">
        <f t="shared" si="543"/>
        <v>0</v>
      </c>
      <c r="IA254" s="46" t="str">
        <f t="shared" si="544"/>
        <v/>
      </c>
      <c r="IB254" s="46" t="str">
        <f t="shared" si="545"/>
        <v/>
      </c>
      <c r="IC254" s="46" t="str">
        <f t="shared" si="546"/>
        <v/>
      </c>
      <c r="ID254" s="46" t="str">
        <f t="shared" si="547"/>
        <v/>
      </c>
      <c r="IE254" s="46" t="b">
        <f t="shared" si="548"/>
        <v>0</v>
      </c>
      <c r="IF254" s="46" t="str">
        <f t="shared" si="549"/>
        <v/>
      </c>
      <c r="IG254" s="46" t="str">
        <f t="shared" si="550"/>
        <v/>
      </c>
      <c r="IH254" s="46" t="b">
        <f t="shared" si="551"/>
        <v>0</v>
      </c>
      <c r="II254" s="46" t="b">
        <f t="shared" si="552"/>
        <v>0</v>
      </c>
      <c r="IJ254" s="46" t="b">
        <f t="shared" si="553"/>
        <v>0</v>
      </c>
      <c r="IK254" s="46" t="str">
        <f t="shared" si="554"/>
        <v/>
      </c>
      <c r="IL254" s="46" t="str">
        <f t="shared" si="555"/>
        <v/>
      </c>
      <c r="IM254" s="46" t="b">
        <f t="shared" si="556"/>
        <v>0</v>
      </c>
      <c r="IN254" s="46" t="b">
        <f t="shared" si="557"/>
        <v>0</v>
      </c>
      <c r="IO254" s="46" t="b">
        <f t="shared" si="558"/>
        <v>0</v>
      </c>
      <c r="IP254" s="46" t="b">
        <f t="shared" si="559"/>
        <v>0</v>
      </c>
      <c r="IQ254" s="46" t="b">
        <f t="shared" si="560"/>
        <v>0</v>
      </c>
      <c r="IR254" s="46" t="b">
        <f t="shared" si="561"/>
        <v>0</v>
      </c>
      <c r="IS254" s="46" t="b">
        <f t="shared" si="562"/>
        <v>0</v>
      </c>
      <c r="IT254" s="46" t="b">
        <f t="shared" si="563"/>
        <v>0</v>
      </c>
      <c r="IU254" s="46" t="b">
        <f t="shared" si="564"/>
        <v>0</v>
      </c>
      <c r="IV254" s="46" t="b">
        <f t="shared" si="565"/>
        <v>0</v>
      </c>
      <c r="IW254" s="46" t="b">
        <f t="shared" si="566"/>
        <v>0</v>
      </c>
      <c r="IX254" s="46" t="b">
        <f t="shared" si="567"/>
        <v>0</v>
      </c>
      <c r="IY254" s="46" t="b">
        <f t="shared" si="568"/>
        <v>0</v>
      </c>
    </row>
    <row r="255" spans="2:259" x14ac:dyDescent="0.3">
      <c r="B255" s="48">
        <v>243</v>
      </c>
      <c r="C255" s="61" t="str">
        <f t="shared" si="434"/>
        <v/>
      </c>
      <c r="D255" s="53"/>
      <c r="E255" s="52"/>
      <c r="F255" s="112"/>
      <c r="G255" s="52"/>
      <c r="H255" s="53"/>
      <c r="I255" s="52"/>
      <c r="J255" s="52"/>
      <c r="K255" s="53"/>
      <c r="L255" s="55"/>
      <c r="M255" s="108"/>
      <c r="N255" s="56"/>
      <c r="O255" s="52"/>
      <c r="P255" s="52"/>
      <c r="Q255" s="52"/>
      <c r="R255" s="52"/>
      <c r="S255" s="52"/>
      <c r="T255" s="53"/>
      <c r="U255" s="52"/>
      <c r="V255" s="52"/>
      <c r="W255" s="55"/>
      <c r="X255" s="55"/>
      <c r="Y255" s="52"/>
      <c r="Z255" s="55"/>
      <c r="AA255" s="52"/>
      <c r="AB255" s="53"/>
      <c r="AC255" s="53"/>
      <c r="AD255" s="53"/>
      <c r="AE255" s="57"/>
      <c r="AF255" s="113"/>
      <c r="AG255" s="57"/>
      <c r="AH255" s="58"/>
      <c r="AI255" s="58"/>
      <c r="AJ255" s="58"/>
      <c r="AK255" s="114"/>
      <c r="AL255" s="58"/>
      <c r="AM255" s="114"/>
      <c r="AN255" s="58"/>
      <c r="AO255" s="114"/>
      <c r="AP255" s="58"/>
      <c r="AQ255" s="114"/>
      <c r="AR255" s="58"/>
      <c r="AS255" s="114"/>
      <c r="AT255" s="58"/>
      <c r="AU255" s="114"/>
      <c r="AV255" s="58"/>
      <c r="AW255" s="114"/>
      <c r="AX255" s="58"/>
      <c r="AY255" s="114"/>
      <c r="AZ255" s="58"/>
      <c r="BA255" s="114"/>
      <c r="BB255" s="58"/>
      <c r="BC255" s="114"/>
      <c r="BD255" s="58"/>
      <c r="BE255" s="58"/>
      <c r="BF255" s="58"/>
      <c r="BG255" s="59"/>
      <c r="BH255" s="58"/>
      <c r="BI255" s="114"/>
      <c r="BJ255" s="53"/>
      <c r="BK255" s="58"/>
      <c r="BL255" s="114"/>
      <c r="BM255" s="58"/>
      <c r="BN255" s="114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3"/>
      <c r="CL255" s="58"/>
      <c r="CM255" s="58"/>
      <c r="CN255" s="60"/>
      <c r="CO255" s="57"/>
      <c r="CP255" s="58"/>
      <c r="CQ255" s="60"/>
      <c r="CR255" s="57"/>
      <c r="CS255" s="58"/>
      <c r="CT255" s="59"/>
      <c r="CU255" s="58"/>
      <c r="CV255" s="59"/>
      <c r="CW255" s="58"/>
      <c r="CX255" s="59"/>
      <c r="CY255" s="58"/>
      <c r="CZ255" s="58"/>
      <c r="DA255" s="58"/>
      <c r="DB255" s="53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7"/>
      <c r="DO255" s="57"/>
      <c r="DP255" s="57"/>
      <c r="DQ255" s="76" t="str">
        <f t="shared" si="435"/>
        <v/>
      </c>
      <c r="DR255" s="53"/>
      <c r="DS255" s="46" t="b">
        <f t="shared" si="436"/>
        <v>0</v>
      </c>
      <c r="DT255" s="46" t="str">
        <f t="shared" si="437"/>
        <v/>
      </c>
      <c r="DU255" s="46" t="b">
        <f t="shared" si="438"/>
        <v>0</v>
      </c>
      <c r="DV255" s="46" t="b">
        <f t="shared" si="439"/>
        <v>0</v>
      </c>
      <c r="DW255" s="46" t="b">
        <f t="shared" si="440"/>
        <v>0</v>
      </c>
      <c r="DY255" s="46" t="b">
        <f t="shared" si="441"/>
        <v>0</v>
      </c>
      <c r="DZ255" s="46" t="b">
        <f t="shared" si="442"/>
        <v>0</v>
      </c>
      <c r="EB255" s="46" t="b">
        <f t="shared" si="443"/>
        <v>0</v>
      </c>
      <c r="EC255" s="46" t="b">
        <f t="shared" si="444"/>
        <v>0</v>
      </c>
      <c r="ED255" s="46" t="b">
        <f t="shared" si="445"/>
        <v>0</v>
      </c>
      <c r="EE255" s="46" t="b">
        <f t="shared" si="446"/>
        <v>0</v>
      </c>
      <c r="EF255" s="46" t="b">
        <f t="shared" si="447"/>
        <v>0</v>
      </c>
      <c r="EG255" s="46" t="b">
        <f t="shared" si="448"/>
        <v>0</v>
      </c>
      <c r="EH255" s="46" t="b">
        <f t="shared" si="449"/>
        <v>0</v>
      </c>
      <c r="EI255" s="46" t="b">
        <f t="shared" si="450"/>
        <v>0</v>
      </c>
      <c r="EK255" s="46" t="b">
        <f t="shared" si="451"/>
        <v>0</v>
      </c>
      <c r="EL255" s="46" t="b">
        <f t="shared" si="452"/>
        <v>0</v>
      </c>
      <c r="EM255" s="46" t="b">
        <f t="shared" si="453"/>
        <v>0</v>
      </c>
      <c r="EN255" s="46" t="b">
        <f t="shared" si="454"/>
        <v>0</v>
      </c>
      <c r="EO255" s="46" t="b">
        <f t="shared" si="455"/>
        <v>0</v>
      </c>
      <c r="EP255" s="46" t="b">
        <f t="shared" si="456"/>
        <v>0</v>
      </c>
      <c r="EQ255" s="46" t="b">
        <f t="shared" si="457"/>
        <v>0</v>
      </c>
      <c r="ER255" s="46" t="b">
        <f>OR(AA255='Tablas '!$T$4,AA255='Tablas '!$T$7,AA255='Tablas '!$T$8,AA255='Tablas '!$T$11)</f>
        <v>0</v>
      </c>
      <c r="ES255" s="46" t="str">
        <f t="shared" si="458"/>
        <v/>
      </c>
      <c r="ET255" s="46" t="str">
        <f t="shared" si="459"/>
        <v/>
      </c>
      <c r="EU255" s="46" t="str">
        <f t="shared" si="460"/>
        <v/>
      </c>
      <c r="EV255" s="46" t="b">
        <f t="shared" si="461"/>
        <v>0</v>
      </c>
      <c r="EW255" s="46" t="b">
        <f t="shared" si="462"/>
        <v>0</v>
      </c>
      <c r="EX255" s="46" t="b">
        <f t="shared" si="463"/>
        <v>0</v>
      </c>
      <c r="EY255" s="46" t="b">
        <f t="shared" si="464"/>
        <v>0</v>
      </c>
      <c r="EZ255" s="46" t="b">
        <f t="shared" si="465"/>
        <v>0</v>
      </c>
      <c r="FA255" s="46" t="b">
        <f t="shared" si="466"/>
        <v>0</v>
      </c>
      <c r="FB255" s="46" t="b">
        <f t="shared" si="467"/>
        <v>0</v>
      </c>
      <c r="FC255" s="46" t="str">
        <f t="shared" si="468"/>
        <v/>
      </c>
      <c r="FD255" s="46" t="str">
        <f t="shared" si="469"/>
        <v/>
      </c>
      <c r="FE255" s="46" t="b">
        <f t="shared" si="470"/>
        <v>0</v>
      </c>
      <c r="FF255" s="46" t="str">
        <f t="shared" si="471"/>
        <v/>
      </c>
      <c r="FG255" s="46" t="str">
        <f t="shared" si="472"/>
        <v/>
      </c>
      <c r="FH255" s="46" t="b">
        <f t="shared" si="473"/>
        <v>0</v>
      </c>
      <c r="FI255" s="46" t="str">
        <f t="shared" si="474"/>
        <v/>
      </c>
      <c r="FJ255" s="46" t="str">
        <f t="shared" si="475"/>
        <v/>
      </c>
      <c r="FK255" s="46" t="b">
        <f t="shared" si="476"/>
        <v>0</v>
      </c>
      <c r="FL255" s="46" t="str">
        <f t="shared" si="477"/>
        <v/>
      </c>
      <c r="FM255" s="46" t="str">
        <f t="shared" si="478"/>
        <v/>
      </c>
      <c r="FN255" s="46" t="b">
        <f t="shared" si="479"/>
        <v>0</v>
      </c>
      <c r="FO255" s="46" t="str">
        <f t="shared" si="480"/>
        <v/>
      </c>
      <c r="FP255" s="46" t="str">
        <f t="shared" si="481"/>
        <v/>
      </c>
      <c r="FQ255" s="46" t="b">
        <f t="shared" si="482"/>
        <v>0</v>
      </c>
      <c r="FR255" s="46" t="str">
        <f t="shared" si="483"/>
        <v/>
      </c>
      <c r="FS255" s="46" t="str">
        <f t="shared" si="484"/>
        <v/>
      </c>
      <c r="FT255" s="46" t="b">
        <f t="shared" si="485"/>
        <v>0</v>
      </c>
      <c r="FU255" s="46" t="str">
        <f t="shared" si="486"/>
        <v/>
      </c>
      <c r="FV255" s="46" t="str">
        <f t="shared" si="487"/>
        <v/>
      </c>
      <c r="FW255" s="46" t="b">
        <f t="shared" si="488"/>
        <v>0</v>
      </c>
      <c r="FX255" s="46" t="str">
        <f t="shared" si="489"/>
        <v/>
      </c>
      <c r="FY255" s="46" t="str">
        <f t="shared" si="490"/>
        <v/>
      </c>
      <c r="FZ255" s="46" t="b">
        <f t="shared" si="491"/>
        <v>0</v>
      </c>
      <c r="GA255" s="46" t="str">
        <f t="shared" si="492"/>
        <v/>
      </c>
      <c r="GB255" s="46" t="str">
        <f t="shared" si="493"/>
        <v/>
      </c>
      <c r="GC255" s="46" t="b">
        <f t="shared" si="494"/>
        <v>0</v>
      </c>
      <c r="GD255" s="46" t="str">
        <f t="shared" si="495"/>
        <v/>
      </c>
      <c r="GE255" s="46" t="str">
        <f t="shared" si="496"/>
        <v/>
      </c>
      <c r="GF255" s="46" t="b">
        <f t="shared" si="497"/>
        <v>0</v>
      </c>
      <c r="GG255" s="46" t="b">
        <f t="shared" si="498"/>
        <v>0</v>
      </c>
      <c r="GH255" s="46" t="str">
        <f t="shared" si="499"/>
        <v/>
      </c>
      <c r="GI255" s="46" t="str">
        <f t="shared" si="500"/>
        <v/>
      </c>
      <c r="GJ255" s="46" t="str">
        <f t="shared" si="501"/>
        <v/>
      </c>
      <c r="GK255" s="46" t="b">
        <f t="shared" si="502"/>
        <v>0</v>
      </c>
      <c r="GL255" s="46" t="str">
        <f t="shared" si="503"/>
        <v/>
      </c>
      <c r="GM255" s="46" t="str">
        <f t="shared" si="504"/>
        <v/>
      </c>
      <c r="GN255" s="46" t="str">
        <f t="shared" si="505"/>
        <v/>
      </c>
      <c r="GO255" s="46" t="b">
        <f t="shared" si="506"/>
        <v>0</v>
      </c>
      <c r="GP255" s="46" t="str">
        <f t="shared" si="507"/>
        <v/>
      </c>
      <c r="GQ255" s="46" t="str">
        <f t="shared" si="508"/>
        <v/>
      </c>
      <c r="GR255" s="46" t="b">
        <f t="shared" si="509"/>
        <v>0</v>
      </c>
      <c r="GS255" s="46" t="str">
        <f t="shared" si="510"/>
        <v/>
      </c>
      <c r="GT255" s="46" t="str">
        <f t="shared" si="511"/>
        <v/>
      </c>
      <c r="GU255" s="46" t="b">
        <f t="shared" si="512"/>
        <v>0</v>
      </c>
      <c r="GV255" s="46" t="b">
        <f t="shared" si="513"/>
        <v>0</v>
      </c>
      <c r="GW255" s="46" t="b">
        <f t="shared" si="514"/>
        <v>0</v>
      </c>
      <c r="GX255" s="46" t="b">
        <f t="shared" si="515"/>
        <v>0</v>
      </c>
      <c r="GY255" s="46" t="b">
        <f t="shared" si="516"/>
        <v>0</v>
      </c>
      <c r="GZ255" s="46" t="b">
        <f t="shared" si="517"/>
        <v>0</v>
      </c>
      <c r="HA255" s="46" t="b">
        <f t="shared" si="518"/>
        <v>0</v>
      </c>
      <c r="HB255" s="46" t="b">
        <f t="shared" si="519"/>
        <v>0</v>
      </c>
      <c r="HC255" s="46" t="b">
        <f t="shared" si="520"/>
        <v>0</v>
      </c>
      <c r="HD255" s="46" t="b">
        <f t="shared" si="521"/>
        <v>0</v>
      </c>
      <c r="HE255" s="46" t="b">
        <f t="shared" si="522"/>
        <v>0</v>
      </c>
      <c r="HF255" s="46" t="b">
        <f t="shared" si="523"/>
        <v>0</v>
      </c>
      <c r="HG255" s="46" t="b">
        <f t="shared" si="524"/>
        <v>0</v>
      </c>
      <c r="HH255" s="46" t="b">
        <f t="shared" si="525"/>
        <v>0</v>
      </c>
      <c r="HI255" s="46" t="b">
        <f t="shared" si="526"/>
        <v>0</v>
      </c>
      <c r="HJ255" s="46" t="b">
        <f t="shared" si="527"/>
        <v>0</v>
      </c>
      <c r="HK255" s="46" t="b">
        <f t="shared" si="528"/>
        <v>0</v>
      </c>
      <c r="HL255" s="46" t="b">
        <f t="shared" si="529"/>
        <v>0</v>
      </c>
      <c r="HM255" s="46" t="b">
        <f t="shared" si="530"/>
        <v>0</v>
      </c>
      <c r="HN255" s="46" t="b">
        <f t="shared" si="531"/>
        <v>0</v>
      </c>
      <c r="HO255" s="46" t="b">
        <f t="shared" si="532"/>
        <v>0</v>
      </c>
      <c r="HP255" s="46" t="b">
        <f t="shared" si="533"/>
        <v>0</v>
      </c>
      <c r="HQ255" s="46" t="str">
        <f t="shared" si="534"/>
        <v/>
      </c>
      <c r="HR255" s="46" t="str">
        <f t="shared" si="535"/>
        <v/>
      </c>
      <c r="HS255" s="46" t="str">
        <f t="shared" si="536"/>
        <v/>
      </c>
      <c r="HT255" s="46" t="b">
        <f t="shared" si="537"/>
        <v>0</v>
      </c>
      <c r="HU255" s="46" t="b">
        <f t="shared" si="538"/>
        <v>0</v>
      </c>
      <c r="HV255" s="46" t="b">
        <f t="shared" si="539"/>
        <v>0</v>
      </c>
      <c r="HW255" s="46" t="b">
        <f t="shared" si="540"/>
        <v>0</v>
      </c>
      <c r="HX255" s="46" t="b">
        <f t="shared" si="541"/>
        <v>0</v>
      </c>
      <c r="HY255" s="46" t="b">
        <f t="shared" si="542"/>
        <v>0</v>
      </c>
      <c r="HZ255" s="46" t="b">
        <f t="shared" si="543"/>
        <v>0</v>
      </c>
      <c r="IA255" s="46" t="str">
        <f t="shared" si="544"/>
        <v/>
      </c>
      <c r="IB255" s="46" t="str">
        <f t="shared" si="545"/>
        <v/>
      </c>
      <c r="IC255" s="46" t="str">
        <f t="shared" si="546"/>
        <v/>
      </c>
      <c r="ID255" s="46" t="str">
        <f t="shared" si="547"/>
        <v/>
      </c>
      <c r="IE255" s="46" t="b">
        <f t="shared" si="548"/>
        <v>0</v>
      </c>
      <c r="IF255" s="46" t="str">
        <f t="shared" si="549"/>
        <v/>
      </c>
      <c r="IG255" s="46" t="str">
        <f t="shared" si="550"/>
        <v/>
      </c>
      <c r="IH255" s="46" t="b">
        <f t="shared" si="551"/>
        <v>0</v>
      </c>
      <c r="II255" s="46" t="b">
        <f t="shared" si="552"/>
        <v>0</v>
      </c>
      <c r="IJ255" s="46" t="b">
        <f t="shared" si="553"/>
        <v>0</v>
      </c>
      <c r="IK255" s="46" t="str">
        <f t="shared" si="554"/>
        <v/>
      </c>
      <c r="IL255" s="46" t="str">
        <f t="shared" si="555"/>
        <v/>
      </c>
      <c r="IM255" s="46" t="b">
        <f t="shared" si="556"/>
        <v>0</v>
      </c>
      <c r="IN255" s="46" t="b">
        <f t="shared" si="557"/>
        <v>0</v>
      </c>
      <c r="IO255" s="46" t="b">
        <f t="shared" si="558"/>
        <v>0</v>
      </c>
      <c r="IP255" s="46" t="b">
        <f t="shared" si="559"/>
        <v>0</v>
      </c>
      <c r="IQ255" s="46" t="b">
        <f t="shared" si="560"/>
        <v>0</v>
      </c>
      <c r="IR255" s="46" t="b">
        <f t="shared" si="561"/>
        <v>0</v>
      </c>
      <c r="IS255" s="46" t="b">
        <f t="shared" si="562"/>
        <v>0</v>
      </c>
      <c r="IT255" s="46" t="b">
        <f t="shared" si="563"/>
        <v>0</v>
      </c>
      <c r="IU255" s="46" t="b">
        <f t="shared" si="564"/>
        <v>0</v>
      </c>
      <c r="IV255" s="46" t="b">
        <f t="shared" si="565"/>
        <v>0</v>
      </c>
      <c r="IW255" s="46" t="b">
        <f t="shared" si="566"/>
        <v>0</v>
      </c>
      <c r="IX255" s="46" t="b">
        <f t="shared" si="567"/>
        <v>0</v>
      </c>
      <c r="IY255" s="46" t="b">
        <f t="shared" si="568"/>
        <v>0</v>
      </c>
    </row>
    <row r="256" spans="2:259" x14ac:dyDescent="0.3">
      <c r="B256" s="48">
        <v>244</v>
      </c>
      <c r="C256" s="61" t="str">
        <f t="shared" si="434"/>
        <v/>
      </c>
      <c r="D256" s="53"/>
      <c r="E256" s="52"/>
      <c r="F256" s="112"/>
      <c r="G256" s="52"/>
      <c r="H256" s="53"/>
      <c r="I256" s="52"/>
      <c r="J256" s="52"/>
      <c r="K256" s="53"/>
      <c r="L256" s="55"/>
      <c r="M256" s="108"/>
      <c r="N256" s="56"/>
      <c r="O256" s="52"/>
      <c r="P256" s="52"/>
      <c r="Q256" s="52"/>
      <c r="R256" s="52"/>
      <c r="S256" s="52"/>
      <c r="T256" s="53"/>
      <c r="U256" s="52"/>
      <c r="V256" s="52"/>
      <c r="W256" s="55"/>
      <c r="X256" s="55"/>
      <c r="Y256" s="52"/>
      <c r="Z256" s="55"/>
      <c r="AA256" s="52"/>
      <c r="AB256" s="53"/>
      <c r="AC256" s="53"/>
      <c r="AD256" s="53"/>
      <c r="AE256" s="57"/>
      <c r="AF256" s="113"/>
      <c r="AG256" s="57"/>
      <c r="AH256" s="58"/>
      <c r="AI256" s="58"/>
      <c r="AJ256" s="58"/>
      <c r="AK256" s="114"/>
      <c r="AL256" s="58"/>
      <c r="AM256" s="114"/>
      <c r="AN256" s="58"/>
      <c r="AO256" s="114"/>
      <c r="AP256" s="58"/>
      <c r="AQ256" s="114"/>
      <c r="AR256" s="58"/>
      <c r="AS256" s="114"/>
      <c r="AT256" s="58"/>
      <c r="AU256" s="114"/>
      <c r="AV256" s="58"/>
      <c r="AW256" s="114"/>
      <c r="AX256" s="58"/>
      <c r="AY256" s="114"/>
      <c r="AZ256" s="58"/>
      <c r="BA256" s="114"/>
      <c r="BB256" s="58"/>
      <c r="BC256" s="114"/>
      <c r="BD256" s="58"/>
      <c r="BE256" s="58"/>
      <c r="BF256" s="58"/>
      <c r="BG256" s="59"/>
      <c r="BH256" s="58"/>
      <c r="BI256" s="114"/>
      <c r="BJ256" s="53"/>
      <c r="BK256" s="58"/>
      <c r="BL256" s="114"/>
      <c r="BM256" s="58"/>
      <c r="BN256" s="114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3"/>
      <c r="CL256" s="58"/>
      <c r="CM256" s="58"/>
      <c r="CN256" s="60"/>
      <c r="CO256" s="57"/>
      <c r="CP256" s="58"/>
      <c r="CQ256" s="60"/>
      <c r="CR256" s="57"/>
      <c r="CS256" s="58"/>
      <c r="CT256" s="59"/>
      <c r="CU256" s="58"/>
      <c r="CV256" s="59"/>
      <c r="CW256" s="58"/>
      <c r="CX256" s="59"/>
      <c r="CY256" s="58"/>
      <c r="CZ256" s="58"/>
      <c r="DA256" s="58"/>
      <c r="DB256" s="53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7"/>
      <c r="DO256" s="57"/>
      <c r="DP256" s="57"/>
      <c r="DQ256" s="76" t="str">
        <f t="shared" si="435"/>
        <v/>
      </c>
      <c r="DR256" s="53"/>
      <c r="DS256" s="46" t="b">
        <f t="shared" si="436"/>
        <v>0</v>
      </c>
      <c r="DT256" s="46" t="str">
        <f t="shared" si="437"/>
        <v/>
      </c>
      <c r="DU256" s="46" t="b">
        <f t="shared" si="438"/>
        <v>0</v>
      </c>
      <c r="DV256" s="46" t="b">
        <f t="shared" si="439"/>
        <v>0</v>
      </c>
      <c r="DW256" s="46" t="b">
        <f t="shared" si="440"/>
        <v>0</v>
      </c>
      <c r="DY256" s="46" t="b">
        <f t="shared" si="441"/>
        <v>0</v>
      </c>
      <c r="DZ256" s="46" t="b">
        <f t="shared" si="442"/>
        <v>0</v>
      </c>
      <c r="EB256" s="46" t="b">
        <f t="shared" si="443"/>
        <v>0</v>
      </c>
      <c r="EC256" s="46" t="b">
        <f t="shared" si="444"/>
        <v>0</v>
      </c>
      <c r="ED256" s="46" t="b">
        <f t="shared" si="445"/>
        <v>0</v>
      </c>
      <c r="EE256" s="46" t="b">
        <f t="shared" si="446"/>
        <v>0</v>
      </c>
      <c r="EF256" s="46" t="b">
        <f t="shared" si="447"/>
        <v>0</v>
      </c>
      <c r="EG256" s="46" t="b">
        <f t="shared" si="448"/>
        <v>0</v>
      </c>
      <c r="EH256" s="46" t="b">
        <f t="shared" si="449"/>
        <v>0</v>
      </c>
      <c r="EI256" s="46" t="b">
        <f t="shared" si="450"/>
        <v>0</v>
      </c>
      <c r="EK256" s="46" t="b">
        <f t="shared" si="451"/>
        <v>0</v>
      </c>
      <c r="EL256" s="46" t="b">
        <f t="shared" si="452"/>
        <v>0</v>
      </c>
      <c r="EM256" s="46" t="b">
        <f t="shared" si="453"/>
        <v>0</v>
      </c>
      <c r="EN256" s="46" t="b">
        <f t="shared" si="454"/>
        <v>0</v>
      </c>
      <c r="EO256" s="46" t="b">
        <f t="shared" si="455"/>
        <v>0</v>
      </c>
      <c r="EP256" s="46" t="b">
        <f t="shared" si="456"/>
        <v>0</v>
      </c>
      <c r="EQ256" s="46" t="b">
        <f t="shared" si="457"/>
        <v>0</v>
      </c>
      <c r="ER256" s="46" t="b">
        <f>OR(AA256='Tablas '!$T$4,AA256='Tablas '!$T$7,AA256='Tablas '!$T$8,AA256='Tablas '!$T$11)</f>
        <v>0</v>
      </c>
      <c r="ES256" s="46" t="str">
        <f t="shared" si="458"/>
        <v/>
      </c>
      <c r="ET256" s="46" t="str">
        <f t="shared" si="459"/>
        <v/>
      </c>
      <c r="EU256" s="46" t="str">
        <f t="shared" si="460"/>
        <v/>
      </c>
      <c r="EV256" s="46" t="b">
        <f t="shared" si="461"/>
        <v>0</v>
      </c>
      <c r="EW256" s="46" t="b">
        <f t="shared" si="462"/>
        <v>0</v>
      </c>
      <c r="EX256" s="46" t="b">
        <f t="shared" si="463"/>
        <v>0</v>
      </c>
      <c r="EY256" s="46" t="b">
        <f t="shared" si="464"/>
        <v>0</v>
      </c>
      <c r="EZ256" s="46" t="b">
        <f t="shared" si="465"/>
        <v>0</v>
      </c>
      <c r="FA256" s="46" t="b">
        <f t="shared" si="466"/>
        <v>0</v>
      </c>
      <c r="FB256" s="46" t="b">
        <f t="shared" si="467"/>
        <v>0</v>
      </c>
      <c r="FC256" s="46" t="str">
        <f t="shared" si="468"/>
        <v/>
      </c>
      <c r="FD256" s="46" t="str">
        <f t="shared" si="469"/>
        <v/>
      </c>
      <c r="FE256" s="46" t="b">
        <f t="shared" si="470"/>
        <v>0</v>
      </c>
      <c r="FF256" s="46" t="str">
        <f t="shared" si="471"/>
        <v/>
      </c>
      <c r="FG256" s="46" t="str">
        <f t="shared" si="472"/>
        <v/>
      </c>
      <c r="FH256" s="46" t="b">
        <f t="shared" si="473"/>
        <v>0</v>
      </c>
      <c r="FI256" s="46" t="str">
        <f t="shared" si="474"/>
        <v/>
      </c>
      <c r="FJ256" s="46" t="str">
        <f t="shared" si="475"/>
        <v/>
      </c>
      <c r="FK256" s="46" t="b">
        <f t="shared" si="476"/>
        <v>0</v>
      </c>
      <c r="FL256" s="46" t="str">
        <f t="shared" si="477"/>
        <v/>
      </c>
      <c r="FM256" s="46" t="str">
        <f t="shared" si="478"/>
        <v/>
      </c>
      <c r="FN256" s="46" t="b">
        <f t="shared" si="479"/>
        <v>0</v>
      </c>
      <c r="FO256" s="46" t="str">
        <f t="shared" si="480"/>
        <v/>
      </c>
      <c r="FP256" s="46" t="str">
        <f t="shared" si="481"/>
        <v/>
      </c>
      <c r="FQ256" s="46" t="b">
        <f t="shared" si="482"/>
        <v>0</v>
      </c>
      <c r="FR256" s="46" t="str">
        <f t="shared" si="483"/>
        <v/>
      </c>
      <c r="FS256" s="46" t="str">
        <f t="shared" si="484"/>
        <v/>
      </c>
      <c r="FT256" s="46" t="b">
        <f t="shared" si="485"/>
        <v>0</v>
      </c>
      <c r="FU256" s="46" t="str">
        <f t="shared" si="486"/>
        <v/>
      </c>
      <c r="FV256" s="46" t="str">
        <f t="shared" si="487"/>
        <v/>
      </c>
      <c r="FW256" s="46" t="b">
        <f t="shared" si="488"/>
        <v>0</v>
      </c>
      <c r="FX256" s="46" t="str">
        <f t="shared" si="489"/>
        <v/>
      </c>
      <c r="FY256" s="46" t="str">
        <f t="shared" si="490"/>
        <v/>
      </c>
      <c r="FZ256" s="46" t="b">
        <f t="shared" si="491"/>
        <v>0</v>
      </c>
      <c r="GA256" s="46" t="str">
        <f t="shared" si="492"/>
        <v/>
      </c>
      <c r="GB256" s="46" t="str">
        <f t="shared" si="493"/>
        <v/>
      </c>
      <c r="GC256" s="46" t="b">
        <f t="shared" si="494"/>
        <v>0</v>
      </c>
      <c r="GD256" s="46" t="str">
        <f t="shared" si="495"/>
        <v/>
      </c>
      <c r="GE256" s="46" t="str">
        <f t="shared" si="496"/>
        <v/>
      </c>
      <c r="GF256" s="46" t="b">
        <f t="shared" si="497"/>
        <v>0</v>
      </c>
      <c r="GG256" s="46" t="b">
        <f t="shared" si="498"/>
        <v>0</v>
      </c>
      <c r="GH256" s="46" t="str">
        <f t="shared" si="499"/>
        <v/>
      </c>
      <c r="GI256" s="46" t="str">
        <f t="shared" si="500"/>
        <v/>
      </c>
      <c r="GJ256" s="46" t="str">
        <f t="shared" si="501"/>
        <v/>
      </c>
      <c r="GK256" s="46" t="b">
        <f t="shared" si="502"/>
        <v>0</v>
      </c>
      <c r="GL256" s="46" t="str">
        <f t="shared" si="503"/>
        <v/>
      </c>
      <c r="GM256" s="46" t="str">
        <f t="shared" si="504"/>
        <v/>
      </c>
      <c r="GN256" s="46" t="str">
        <f t="shared" si="505"/>
        <v/>
      </c>
      <c r="GO256" s="46" t="b">
        <f t="shared" si="506"/>
        <v>0</v>
      </c>
      <c r="GP256" s="46" t="str">
        <f t="shared" si="507"/>
        <v/>
      </c>
      <c r="GQ256" s="46" t="str">
        <f t="shared" si="508"/>
        <v/>
      </c>
      <c r="GR256" s="46" t="b">
        <f t="shared" si="509"/>
        <v>0</v>
      </c>
      <c r="GS256" s="46" t="str">
        <f t="shared" si="510"/>
        <v/>
      </c>
      <c r="GT256" s="46" t="str">
        <f t="shared" si="511"/>
        <v/>
      </c>
      <c r="GU256" s="46" t="b">
        <f t="shared" si="512"/>
        <v>0</v>
      </c>
      <c r="GV256" s="46" t="b">
        <f t="shared" si="513"/>
        <v>0</v>
      </c>
      <c r="GW256" s="46" t="b">
        <f t="shared" si="514"/>
        <v>0</v>
      </c>
      <c r="GX256" s="46" t="b">
        <f t="shared" si="515"/>
        <v>0</v>
      </c>
      <c r="GY256" s="46" t="b">
        <f t="shared" si="516"/>
        <v>0</v>
      </c>
      <c r="GZ256" s="46" t="b">
        <f t="shared" si="517"/>
        <v>0</v>
      </c>
      <c r="HA256" s="46" t="b">
        <f t="shared" si="518"/>
        <v>0</v>
      </c>
      <c r="HB256" s="46" t="b">
        <f t="shared" si="519"/>
        <v>0</v>
      </c>
      <c r="HC256" s="46" t="b">
        <f t="shared" si="520"/>
        <v>0</v>
      </c>
      <c r="HD256" s="46" t="b">
        <f t="shared" si="521"/>
        <v>0</v>
      </c>
      <c r="HE256" s="46" t="b">
        <f t="shared" si="522"/>
        <v>0</v>
      </c>
      <c r="HF256" s="46" t="b">
        <f t="shared" si="523"/>
        <v>0</v>
      </c>
      <c r="HG256" s="46" t="b">
        <f t="shared" si="524"/>
        <v>0</v>
      </c>
      <c r="HH256" s="46" t="b">
        <f t="shared" si="525"/>
        <v>0</v>
      </c>
      <c r="HI256" s="46" t="b">
        <f t="shared" si="526"/>
        <v>0</v>
      </c>
      <c r="HJ256" s="46" t="b">
        <f t="shared" si="527"/>
        <v>0</v>
      </c>
      <c r="HK256" s="46" t="b">
        <f t="shared" si="528"/>
        <v>0</v>
      </c>
      <c r="HL256" s="46" t="b">
        <f t="shared" si="529"/>
        <v>0</v>
      </c>
      <c r="HM256" s="46" t="b">
        <f t="shared" si="530"/>
        <v>0</v>
      </c>
      <c r="HN256" s="46" t="b">
        <f t="shared" si="531"/>
        <v>0</v>
      </c>
      <c r="HO256" s="46" t="b">
        <f t="shared" si="532"/>
        <v>0</v>
      </c>
      <c r="HP256" s="46" t="b">
        <f t="shared" si="533"/>
        <v>0</v>
      </c>
      <c r="HQ256" s="46" t="str">
        <f t="shared" si="534"/>
        <v/>
      </c>
      <c r="HR256" s="46" t="str">
        <f t="shared" si="535"/>
        <v/>
      </c>
      <c r="HS256" s="46" t="str">
        <f t="shared" si="536"/>
        <v/>
      </c>
      <c r="HT256" s="46" t="b">
        <f t="shared" si="537"/>
        <v>0</v>
      </c>
      <c r="HU256" s="46" t="b">
        <f t="shared" si="538"/>
        <v>0</v>
      </c>
      <c r="HV256" s="46" t="b">
        <f t="shared" si="539"/>
        <v>0</v>
      </c>
      <c r="HW256" s="46" t="b">
        <f t="shared" si="540"/>
        <v>0</v>
      </c>
      <c r="HX256" s="46" t="b">
        <f t="shared" si="541"/>
        <v>0</v>
      </c>
      <c r="HY256" s="46" t="b">
        <f t="shared" si="542"/>
        <v>0</v>
      </c>
      <c r="HZ256" s="46" t="b">
        <f t="shared" si="543"/>
        <v>0</v>
      </c>
      <c r="IA256" s="46" t="str">
        <f t="shared" si="544"/>
        <v/>
      </c>
      <c r="IB256" s="46" t="str">
        <f t="shared" si="545"/>
        <v/>
      </c>
      <c r="IC256" s="46" t="str">
        <f t="shared" si="546"/>
        <v/>
      </c>
      <c r="ID256" s="46" t="str">
        <f t="shared" si="547"/>
        <v/>
      </c>
      <c r="IE256" s="46" t="b">
        <f t="shared" si="548"/>
        <v>0</v>
      </c>
      <c r="IF256" s="46" t="str">
        <f t="shared" si="549"/>
        <v/>
      </c>
      <c r="IG256" s="46" t="str">
        <f t="shared" si="550"/>
        <v/>
      </c>
      <c r="IH256" s="46" t="b">
        <f t="shared" si="551"/>
        <v>0</v>
      </c>
      <c r="II256" s="46" t="b">
        <f t="shared" si="552"/>
        <v>0</v>
      </c>
      <c r="IJ256" s="46" t="b">
        <f t="shared" si="553"/>
        <v>0</v>
      </c>
      <c r="IK256" s="46" t="str">
        <f t="shared" si="554"/>
        <v/>
      </c>
      <c r="IL256" s="46" t="str">
        <f t="shared" si="555"/>
        <v/>
      </c>
      <c r="IM256" s="46" t="b">
        <f t="shared" si="556"/>
        <v>0</v>
      </c>
      <c r="IN256" s="46" t="b">
        <f t="shared" si="557"/>
        <v>0</v>
      </c>
      <c r="IO256" s="46" t="b">
        <f t="shared" si="558"/>
        <v>0</v>
      </c>
      <c r="IP256" s="46" t="b">
        <f t="shared" si="559"/>
        <v>0</v>
      </c>
      <c r="IQ256" s="46" t="b">
        <f t="shared" si="560"/>
        <v>0</v>
      </c>
      <c r="IR256" s="46" t="b">
        <f t="shared" si="561"/>
        <v>0</v>
      </c>
      <c r="IS256" s="46" t="b">
        <f t="shared" si="562"/>
        <v>0</v>
      </c>
      <c r="IT256" s="46" t="b">
        <f t="shared" si="563"/>
        <v>0</v>
      </c>
      <c r="IU256" s="46" t="b">
        <f t="shared" si="564"/>
        <v>0</v>
      </c>
      <c r="IV256" s="46" t="b">
        <f t="shared" si="565"/>
        <v>0</v>
      </c>
      <c r="IW256" s="46" t="b">
        <f t="shared" si="566"/>
        <v>0</v>
      </c>
      <c r="IX256" s="46" t="b">
        <f t="shared" si="567"/>
        <v>0</v>
      </c>
      <c r="IY256" s="46" t="b">
        <f t="shared" si="568"/>
        <v>0</v>
      </c>
    </row>
    <row r="257" spans="2:259" x14ac:dyDescent="0.3">
      <c r="B257" s="48">
        <v>245</v>
      </c>
      <c r="C257" s="61" t="str">
        <f t="shared" si="434"/>
        <v/>
      </c>
      <c r="D257" s="53"/>
      <c r="E257" s="52"/>
      <c r="F257" s="112"/>
      <c r="G257" s="52"/>
      <c r="H257" s="53"/>
      <c r="I257" s="52"/>
      <c r="J257" s="52"/>
      <c r="K257" s="53"/>
      <c r="L257" s="55"/>
      <c r="M257" s="108"/>
      <c r="N257" s="56"/>
      <c r="O257" s="52"/>
      <c r="P257" s="52"/>
      <c r="Q257" s="52"/>
      <c r="R257" s="52"/>
      <c r="S257" s="52"/>
      <c r="T257" s="53"/>
      <c r="U257" s="52"/>
      <c r="V257" s="52"/>
      <c r="W257" s="55"/>
      <c r="X257" s="55"/>
      <c r="Y257" s="52"/>
      <c r="Z257" s="55"/>
      <c r="AA257" s="52"/>
      <c r="AB257" s="53"/>
      <c r="AC257" s="53"/>
      <c r="AD257" s="53"/>
      <c r="AE257" s="57"/>
      <c r="AF257" s="113"/>
      <c r="AG257" s="57"/>
      <c r="AH257" s="58"/>
      <c r="AI257" s="58"/>
      <c r="AJ257" s="58"/>
      <c r="AK257" s="114"/>
      <c r="AL257" s="58"/>
      <c r="AM257" s="114"/>
      <c r="AN257" s="58"/>
      <c r="AO257" s="114"/>
      <c r="AP257" s="58"/>
      <c r="AQ257" s="114"/>
      <c r="AR257" s="58"/>
      <c r="AS257" s="114"/>
      <c r="AT257" s="58"/>
      <c r="AU257" s="114"/>
      <c r="AV257" s="58"/>
      <c r="AW257" s="114"/>
      <c r="AX257" s="58"/>
      <c r="AY257" s="114"/>
      <c r="AZ257" s="58"/>
      <c r="BA257" s="114"/>
      <c r="BB257" s="58"/>
      <c r="BC257" s="114"/>
      <c r="BD257" s="58"/>
      <c r="BE257" s="58"/>
      <c r="BF257" s="58"/>
      <c r="BG257" s="59"/>
      <c r="BH257" s="58"/>
      <c r="BI257" s="114"/>
      <c r="BJ257" s="53"/>
      <c r="BK257" s="58"/>
      <c r="BL257" s="114"/>
      <c r="BM257" s="58"/>
      <c r="BN257" s="114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3"/>
      <c r="CL257" s="58"/>
      <c r="CM257" s="58"/>
      <c r="CN257" s="60"/>
      <c r="CO257" s="57"/>
      <c r="CP257" s="58"/>
      <c r="CQ257" s="60"/>
      <c r="CR257" s="57"/>
      <c r="CS257" s="58"/>
      <c r="CT257" s="59"/>
      <c r="CU257" s="58"/>
      <c r="CV257" s="59"/>
      <c r="CW257" s="58"/>
      <c r="CX257" s="59"/>
      <c r="CY257" s="58"/>
      <c r="CZ257" s="58"/>
      <c r="DA257" s="58"/>
      <c r="DB257" s="53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7"/>
      <c r="DO257" s="57"/>
      <c r="DP257" s="57"/>
      <c r="DQ257" s="76" t="str">
        <f t="shared" si="435"/>
        <v/>
      </c>
      <c r="DR257" s="53"/>
      <c r="DS257" s="46" t="b">
        <f t="shared" si="436"/>
        <v>0</v>
      </c>
      <c r="DT257" s="46" t="str">
        <f t="shared" si="437"/>
        <v/>
      </c>
      <c r="DU257" s="46" t="b">
        <f t="shared" si="438"/>
        <v>0</v>
      </c>
      <c r="DV257" s="46" t="b">
        <f t="shared" si="439"/>
        <v>0</v>
      </c>
      <c r="DW257" s="46" t="b">
        <f t="shared" si="440"/>
        <v>0</v>
      </c>
      <c r="DY257" s="46" t="b">
        <f t="shared" si="441"/>
        <v>0</v>
      </c>
      <c r="DZ257" s="46" t="b">
        <f t="shared" si="442"/>
        <v>0</v>
      </c>
      <c r="EB257" s="46" t="b">
        <f t="shared" si="443"/>
        <v>0</v>
      </c>
      <c r="EC257" s="46" t="b">
        <f t="shared" si="444"/>
        <v>0</v>
      </c>
      <c r="ED257" s="46" t="b">
        <f t="shared" si="445"/>
        <v>0</v>
      </c>
      <c r="EE257" s="46" t="b">
        <f t="shared" si="446"/>
        <v>0</v>
      </c>
      <c r="EF257" s="46" t="b">
        <f t="shared" si="447"/>
        <v>0</v>
      </c>
      <c r="EG257" s="46" t="b">
        <f t="shared" si="448"/>
        <v>0</v>
      </c>
      <c r="EH257" s="46" t="b">
        <f t="shared" si="449"/>
        <v>0</v>
      </c>
      <c r="EI257" s="46" t="b">
        <f t="shared" si="450"/>
        <v>0</v>
      </c>
      <c r="EK257" s="46" t="b">
        <f t="shared" si="451"/>
        <v>0</v>
      </c>
      <c r="EL257" s="46" t="b">
        <f t="shared" si="452"/>
        <v>0</v>
      </c>
      <c r="EM257" s="46" t="b">
        <f t="shared" si="453"/>
        <v>0</v>
      </c>
      <c r="EN257" s="46" t="b">
        <f t="shared" si="454"/>
        <v>0</v>
      </c>
      <c r="EO257" s="46" t="b">
        <f t="shared" si="455"/>
        <v>0</v>
      </c>
      <c r="EP257" s="46" t="b">
        <f t="shared" si="456"/>
        <v>0</v>
      </c>
      <c r="EQ257" s="46" t="b">
        <f t="shared" si="457"/>
        <v>0</v>
      </c>
      <c r="ER257" s="46" t="b">
        <f>OR(AA257='Tablas '!$T$4,AA257='Tablas '!$T$7,AA257='Tablas '!$T$8,AA257='Tablas '!$T$11)</f>
        <v>0</v>
      </c>
      <c r="ES257" s="46" t="str">
        <f t="shared" si="458"/>
        <v/>
      </c>
      <c r="ET257" s="46" t="str">
        <f t="shared" si="459"/>
        <v/>
      </c>
      <c r="EU257" s="46" t="str">
        <f t="shared" si="460"/>
        <v/>
      </c>
      <c r="EV257" s="46" t="b">
        <f t="shared" si="461"/>
        <v>0</v>
      </c>
      <c r="EW257" s="46" t="b">
        <f t="shared" si="462"/>
        <v>0</v>
      </c>
      <c r="EX257" s="46" t="b">
        <f t="shared" si="463"/>
        <v>0</v>
      </c>
      <c r="EY257" s="46" t="b">
        <f t="shared" si="464"/>
        <v>0</v>
      </c>
      <c r="EZ257" s="46" t="b">
        <f t="shared" si="465"/>
        <v>0</v>
      </c>
      <c r="FA257" s="46" t="b">
        <f t="shared" si="466"/>
        <v>0</v>
      </c>
      <c r="FB257" s="46" t="b">
        <f t="shared" si="467"/>
        <v>0</v>
      </c>
      <c r="FC257" s="46" t="str">
        <f t="shared" si="468"/>
        <v/>
      </c>
      <c r="FD257" s="46" t="str">
        <f t="shared" si="469"/>
        <v/>
      </c>
      <c r="FE257" s="46" t="b">
        <f t="shared" si="470"/>
        <v>0</v>
      </c>
      <c r="FF257" s="46" t="str">
        <f t="shared" si="471"/>
        <v/>
      </c>
      <c r="FG257" s="46" t="str">
        <f t="shared" si="472"/>
        <v/>
      </c>
      <c r="FH257" s="46" t="b">
        <f t="shared" si="473"/>
        <v>0</v>
      </c>
      <c r="FI257" s="46" t="str">
        <f t="shared" si="474"/>
        <v/>
      </c>
      <c r="FJ257" s="46" t="str">
        <f t="shared" si="475"/>
        <v/>
      </c>
      <c r="FK257" s="46" t="b">
        <f t="shared" si="476"/>
        <v>0</v>
      </c>
      <c r="FL257" s="46" t="str">
        <f t="shared" si="477"/>
        <v/>
      </c>
      <c r="FM257" s="46" t="str">
        <f t="shared" si="478"/>
        <v/>
      </c>
      <c r="FN257" s="46" t="b">
        <f t="shared" si="479"/>
        <v>0</v>
      </c>
      <c r="FO257" s="46" t="str">
        <f t="shared" si="480"/>
        <v/>
      </c>
      <c r="FP257" s="46" t="str">
        <f t="shared" si="481"/>
        <v/>
      </c>
      <c r="FQ257" s="46" t="b">
        <f t="shared" si="482"/>
        <v>0</v>
      </c>
      <c r="FR257" s="46" t="str">
        <f t="shared" si="483"/>
        <v/>
      </c>
      <c r="FS257" s="46" t="str">
        <f t="shared" si="484"/>
        <v/>
      </c>
      <c r="FT257" s="46" t="b">
        <f t="shared" si="485"/>
        <v>0</v>
      </c>
      <c r="FU257" s="46" t="str">
        <f t="shared" si="486"/>
        <v/>
      </c>
      <c r="FV257" s="46" t="str">
        <f t="shared" si="487"/>
        <v/>
      </c>
      <c r="FW257" s="46" t="b">
        <f t="shared" si="488"/>
        <v>0</v>
      </c>
      <c r="FX257" s="46" t="str">
        <f t="shared" si="489"/>
        <v/>
      </c>
      <c r="FY257" s="46" t="str">
        <f t="shared" si="490"/>
        <v/>
      </c>
      <c r="FZ257" s="46" t="b">
        <f t="shared" si="491"/>
        <v>0</v>
      </c>
      <c r="GA257" s="46" t="str">
        <f t="shared" si="492"/>
        <v/>
      </c>
      <c r="GB257" s="46" t="str">
        <f t="shared" si="493"/>
        <v/>
      </c>
      <c r="GC257" s="46" t="b">
        <f t="shared" si="494"/>
        <v>0</v>
      </c>
      <c r="GD257" s="46" t="str">
        <f t="shared" si="495"/>
        <v/>
      </c>
      <c r="GE257" s="46" t="str">
        <f t="shared" si="496"/>
        <v/>
      </c>
      <c r="GF257" s="46" t="b">
        <f t="shared" si="497"/>
        <v>0</v>
      </c>
      <c r="GG257" s="46" t="b">
        <f t="shared" si="498"/>
        <v>0</v>
      </c>
      <c r="GH257" s="46" t="str">
        <f t="shared" si="499"/>
        <v/>
      </c>
      <c r="GI257" s="46" t="str">
        <f t="shared" si="500"/>
        <v/>
      </c>
      <c r="GJ257" s="46" t="str">
        <f t="shared" si="501"/>
        <v/>
      </c>
      <c r="GK257" s="46" t="b">
        <f t="shared" si="502"/>
        <v>0</v>
      </c>
      <c r="GL257" s="46" t="str">
        <f t="shared" si="503"/>
        <v/>
      </c>
      <c r="GM257" s="46" t="str">
        <f t="shared" si="504"/>
        <v/>
      </c>
      <c r="GN257" s="46" t="str">
        <f t="shared" si="505"/>
        <v/>
      </c>
      <c r="GO257" s="46" t="b">
        <f t="shared" si="506"/>
        <v>0</v>
      </c>
      <c r="GP257" s="46" t="str">
        <f t="shared" si="507"/>
        <v/>
      </c>
      <c r="GQ257" s="46" t="str">
        <f t="shared" si="508"/>
        <v/>
      </c>
      <c r="GR257" s="46" t="b">
        <f t="shared" si="509"/>
        <v>0</v>
      </c>
      <c r="GS257" s="46" t="str">
        <f t="shared" si="510"/>
        <v/>
      </c>
      <c r="GT257" s="46" t="str">
        <f t="shared" si="511"/>
        <v/>
      </c>
      <c r="GU257" s="46" t="b">
        <f t="shared" si="512"/>
        <v>0</v>
      </c>
      <c r="GV257" s="46" t="b">
        <f t="shared" si="513"/>
        <v>0</v>
      </c>
      <c r="GW257" s="46" t="b">
        <f t="shared" si="514"/>
        <v>0</v>
      </c>
      <c r="GX257" s="46" t="b">
        <f t="shared" si="515"/>
        <v>0</v>
      </c>
      <c r="GY257" s="46" t="b">
        <f t="shared" si="516"/>
        <v>0</v>
      </c>
      <c r="GZ257" s="46" t="b">
        <f t="shared" si="517"/>
        <v>0</v>
      </c>
      <c r="HA257" s="46" t="b">
        <f t="shared" si="518"/>
        <v>0</v>
      </c>
      <c r="HB257" s="46" t="b">
        <f t="shared" si="519"/>
        <v>0</v>
      </c>
      <c r="HC257" s="46" t="b">
        <f t="shared" si="520"/>
        <v>0</v>
      </c>
      <c r="HD257" s="46" t="b">
        <f t="shared" si="521"/>
        <v>0</v>
      </c>
      <c r="HE257" s="46" t="b">
        <f t="shared" si="522"/>
        <v>0</v>
      </c>
      <c r="HF257" s="46" t="b">
        <f t="shared" si="523"/>
        <v>0</v>
      </c>
      <c r="HG257" s="46" t="b">
        <f t="shared" si="524"/>
        <v>0</v>
      </c>
      <c r="HH257" s="46" t="b">
        <f t="shared" si="525"/>
        <v>0</v>
      </c>
      <c r="HI257" s="46" t="b">
        <f t="shared" si="526"/>
        <v>0</v>
      </c>
      <c r="HJ257" s="46" t="b">
        <f t="shared" si="527"/>
        <v>0</v>
      </c>
      <c r="HK257" s="46" t="b">
        <f t="shared" si="528"/>
        <v>0</v>
      </c>
      <c r="HL257" s="46" t="b">
        <f t="shared" si="529"/>
        <v>0</v>
      </c>
      <c r="HM257" s="46" t="b">
        <f t="shared" si="530"/>
        <v>0</v>
      </c>
      <c r="HN257" s="46" t="b">
        <f t="shared" si="531"/>
        <v>0</v>
      </c>
      <c r="HO257" s="46" t="b">
        <f t="shared" si="532"/>
        <v>0</v>
      </c>
      <c r="HP257" s="46" t="b">
        <f t="shared" si="533"/>
        <v>0</v>
      </c>
      <c r="HQ257" s="46" t="str">
        <f t="shared" si="534"/>
        <v/>
      </c>
      <c r="HR257" s="46" t="str">
        <f t="shared" si="535"/>
        <v/>
      </c>
      <c r="HS257" s="46" t="str">
        <f t="shared" si="536"/>
        <v/>
      </c>
      <c r="HT257" s="46" t="b">
        <f t="shared" si="537"/>
        <v>0</v>
      </c>
      <c r="HU257" s="46" t="b">
        <f t="shared" si="538"/>
        <v>0</v>
      </c>
      <c r="HV257" s="46" t="b">
        <f t="shared" si="539"/>
        <v>0</v>
      </c>
      <c r="HW257" s="46" t="b">
        <f t="shared" si="540"/>
        <v>0</v>
      </c>
      <c r="HX257" s="46" t="b">
        <f t="shared" si="541"/>
        <v>0</v>
      </c>
      <c r="HY257" s="46" t="b">
        <f t="shared" si="542"/>
        <v>0</v>
      </c>
      <c r="HZ257" s="46" t="b">
        <f t="shared" si="543"/>
        <v>0</v>
      </c>
      <c r="IA257" s="46" t="str">
        <f t="shared" si="544"/>
        <v/>
      </c>
      <c r="IB257" s="46" t="str">
        <f t="shared" si="545"/>
        <v/>
      </c>
      <c r="IC257" s="46" t="str">
        <f t="shared" si="546"/>
        <v/>
      </c>
      <c r="ID257" s="46" t="str">
        <f t="shared" si="547"/>
        <v/>
      </c>
      <c r="IE257" s="46" t="b">
        <f t="shared" si="548"/>
        <v>0</v>
      </c>
      <c r="IF257" s="46" t="str">
        <f t="shared" si="549"/>
        <v/>
      </c>
      <c r="IG257" s="46" t="str">
        <f t="shared" si="550"/>
        <v/>
      </c>
      <c r="IH257" s="46" t="b">
        <f t="shared" si="551"/>
        <v>0</v>
      </c>
      <c r="II257" s="46" t="b">
        <f t="shared" si="552"/>
        <v>0</v>
      </c>
      <c r="IJ257" s="46" t="b">
        <f t="shared" si="553"/>
        <v>0</v>
      </c>
      <c r="IK257" s="46" t="str">
        <f t="shared" si="554"/>
        <v/>
      </c>
      <c r="IL257" s="46" t="str">
        <f t="shared" si="555"/>
        <v/>
      </c>
      <c r="IM257" s="46" t="b">
        <f t="shared" si="556"/>
        <v>0</v>
      </c>
      <c r="IN257" s="46" t="b">
        <f t="shared" si="557"/>
        <v>0</v>
      </c>
      <c r="IO257" s="46" t="b">
        <f t="shared" si="558"/>
        <v>0</v>
      </c>
      <c r="IP257" s="46" t="b">
        <f t="shared" si="559"/>
        <v>0</v>
      </c>
      <c r="IQ257" s="46" t="b">
        <f t="shared" si="560"/>
        <v>0</v>
      </c>
      <c r="IR257" s="46" t="b">
        <f t="shared" si="561"/>
        <v>0</v>
      </c>
      <c r="IS257" s="46" t="b">
        <f t="shared" si="562"/>
        <v>0</v>
      </c>
      <c r="IT257" s="46" t="b">
        <f t="shared" si="563"/>
        <v>0</v>
      </c>
      <c r="IU257" s="46" t="b">
        <f t="shared" si="564"/>
        <v>0</v>
      </c>
      <c r="IV257" s="46" t="b">
        <f t="shared" si="565"/>
        <v>0</v>
      </c>
      <c r="IW257" s="46" t="b">
        <f t="shared" si="566"/>
        <v>0</v>
      </c>
      <c r="IX257" s="46" t="b">
        <f t="shared" si="567"/>
        <v>0</v>
      </c>
      <c r="IY257" s="46" t="b">
        <f t="shared" si="568"/>
        <v>0</v>
      </c>
    </row>
    <row r="258" spans="2:259" x14ac:dyDescent="0.3">
      <c r="B258" s="48">
        <v>246</v>
      </c>
      <c r="C258" s="61" t="str">
        <f t="shared" si="434"/>
        <v/>
      </c>
      <c r="D258" s="53"/>
      <c r="E258" s="52"/>
      <c r="F258" s="112"/>
      <c r="G258" s="52"/>
      <c r="H258" s="53"/>
      <c r="I258" s="52"/>
      <c r="J258" s="52"/>
      <c r="K258" s="53"/>
      <c r="L258" s="55"/>
      <c r="M258" s="108"/>
      <c r="N258" s="56"/>
      <c r="O258" s="52"/>
      <c r="P258" s="52"/>
      <c r="Q258" s="52"/>
      <c r="R258" s="52"/>
      <c r="S258" s="52"/>
      <c r="T258" s="53"/>
      <c r="U258" s="52"/>
      <c r="V258" s="52"/>
      <c r="W258" s="55"/>
      <c r="X258" s="55"/>
      <c r="Y258" s="52"/>
      <c r="Z258" s="55"/>
      <c r="AA258" s="52"/>
      <c r="AB258" s="53"/>
      <c r="AC258" s="53"/>
      <c r="AD258" s="53"/>
      <c r="AE258" s="57"/>
      <c r="AF258" s="113"/>
      <c r="AG258" s="57"/>
      <c r="AH258" s="58"/>
      <c r="AI258" s="58"/>
      <c r="AJ258" s="58"/>
      <c r="AK258" s="114"/>
      <c r="AL258" s="58"/>
      <c r="AM258" s="114"/>
      <c r="AN258" s="58"/>
      <c r="AO258" s="114"/>
      <c r="AP258" s="58"/>
      <c r="AQ258" s="114"/>
      <c r="AR258" s="58"/>
      <c r="AS258" s="114"/>
      <c r="AT258" s="58"/>
      <c r="AU258" s="114"/>
      <c r="AV258" s="58"/>
      <c r="AW258" s="114"/>
      <c r="AX258" s="58"/>
      <c r="AY258" s="114"/>
      <c r="AZ258" s="58"/>
      <c r="BA258" s="114"/>
      <c r="BB258" s="58"/>
      <c r="BC258" s="114"/>
      <c r="BD258" s="58"/>
      <c r="BE258" s="58"/>
      <c r="BF258" s="58"/>
      <c r="BG258" s="59"/>
      <c r="BH258" s="58"/>
      <c r="BI258" s="114"/>
      <c r="BJ258" s="53"/>
      <c r="BK258" s="58"/>
      <c r="BL258" s="114"/>
      <c r="BM258" s="58"/>
      <c r="BN258" s="114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3"/>
      <c r="CL258" s="58"/>
      <c r="CM258" s="58"/>
      <c r="CN258" s="60"/>
      <c r="CO258" s="57"/>
      <c r="CP258" s="58"/>
      <c r="CQ258" s="60"/>
      <c r="CR258" s="57"/>
      <c r="CS258" s="58"/>
      <c r="CT258" s="59"/>
      <c r="CU258" s="58"/>
      <c r="CV258" s="59"/>
      <c r="CW258" s="58"/>
      <c r="CX258" s="59"/>
      <c r="CY258" s="58"/>
      <c r="CZ258" s="58"/>
      <c r="DA258" s="58"/>
      <c r="DB258" s="53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7"/>
      <c r="DO258" s="57"/>
      <c r="DP258" s="57"/>
      <c r="DQ258" s="76" t="str">
        <f t="shared" si="435"/>
        <v/>
      </c>
      <c r="DR258" s="53"/>
      <c r="DS258" s="46" t="b">
        <f t="shared" si="436"/>
        <v>0</v>
      </c>
      <c r="DT258" s="46" t="str">
        <f t="shared" si="437"/>
        <v/>
      </c>
      <c r="DU258" s="46" t="b">
        <f t="shared" si="438"/>
        <v>0</v>
      </c>
      <c r="DV258" s="46" t="b">
        <f t="shared" si="439"/>
        <v>0</v>
      </c>
      <c r="DW258" s="46" t="b">
        <f t="shared" si="440"/>
        <v>0</v>
      </c>
      <c r="DY258" s="46" t="b">
        <f t="shared" si="441"/>
        <v>0</v>
      </c>
      <c r="DZ258" s="46" t="b">
        <f t="shared" si="442"/>
        <v>0</v>
      </c>
      <c r="EB258" s="46" t="b">
        <f t="shared" si="443"/>
        <v>0</v>
      </c>
      <c r="EC258" s="46" t="b">
        <f t="shared" si="444"/>
        <v>0</v>
      </c>
      <c r="ED258" s="46" t="b">
        <f t="shared" si="445"/>
        <v>0</v>
      </c>
      <c r="EE258" s="46" t="b">
        <f t="shared" si="446"/>
        <v>0</v>
      </c>
      <c r="EF258" s="46" t="b">
        <f t="shared" si="447"/>
        <v>0</v>
      </c>
      <c r="EG258" s="46" t="b">
        <f t="shared" si="448"/>
        <v>0</v>
      </c>
      <c r="EH258" s="46" t="b">
        <f t="shared" si="449"/>
        <v>0</v>
      </c>
      <c r="EI258" s="46" t="b">
        <f t="shared" si="450"/>
        <v>0</v>
      </c>
      <c r="EK258" s="46" t="b">
        <f t="shared" si="451"/>
        <v>0</v>
      </c>
      <c r="EL258" s="46" t="b">
        <f t="shared" si="452"/>
        <v>0</v>
      </c>
      <c r="EM258" s="46" t="b">
        <f t="shared" si="453"/>
        <v>0</v>
      </c>
      <c r="EN258" s="46" t="b">
        <f t="shared" si="454"/>
        <v>0</v>
      </c>
      <c r="EO258" s="46" t="b">
        <f t="shared" si="455"/>
        <v>0</v>
      </c>
      <c r="EP258" s="46" t="b">
        <f t="shared" si="456"/>
        <v>0</v>
      </c>
      <c r="EQ258" s="46" t="b">
        <f t="shared" si="457"/>
        <v>0</v>
      </c>
      <c r="ER258" s="46" t="b">
        <f>OR(AA258='Tablas '!$T$4,AA258='Tablas '!$T$7,AA258='Tablas '!$T$8,AA258='Tablas '!$T$11)</f>
        <v>0</v>
      </c>
      <c r="ES258" s="46" t="str">
        <f t="shared" si="458"/>
        <v/>
      </c>
      <c r="ET258" s="46" t="str">
        <f t="shared" si="459"/>
        <v/>
      </c>
      <c r="EU258" s="46" t="str">
        <f t="shared" si="460"/>
        <v/>
      </c>
      <c r="EV258" s="46" t="b">
        <f t="shared" si="461"/>
        <v>0</v>
      </c>
      <c r="EW258" s="46" t="b">
        <f t="shared" si="462"/>
        <v>0</v>
      </c>
      <c r="EX258" s="46" t="b">
        <f t="shared" si="463"/>
        <v>0</v>
      </c>
      <c r="EY258" s="46" t="b">
        <f t="shared" si="464"/>
        <v>0</v>
      </c>
      <c r="EZ258" s="46" t="b">
        <f t="shared" si="465"/>
        <v>0</v>
      </c>
      <c r="FA258" s="46" t="b">
        <f t="shared" si="466"/>
        <v>0</v>
      </c>
      <c r="FB258" s="46" t="b">
        <f t="shared" si="467"/>
        <v>0</v>
      </c>
      <c r="FC258" s="46" t="str">
        <f t="shared" si="468"/>
        <v/>
      </c>
      <c r="FD258" s="46" t="str">
        <f t="shared" si="469"/>
        <v/>
      </c>
      <c r="FE258" s="46" t="b">
        <f t="shared" si="470"/>
        <v>0</v>
      </c>
      <c r="FF258" s="46" t="str">
        <f t="shared" si="471"/>
        <v/>
      </c>
      <c r="FG258" s="46" t="str">
        <f t="shared" si="472"/>
        <v/>
      </c>
      <c r="FH258" s="46" t="b">
        <f t="shared" si="473"/>
        <v>0</v>
      </c>
      <c r="FI258" s="46" t="str">
        <f t="shared" si="474"/>
        <v/>
      </c>
      <c r="FJ258" s="46" t="str">
        <f t="shared" si="475"/>
        <v/>
      </c>
      <c r="FK258" s="46" t="b">
        <f t="shared" si="476"/>
        <v>0</v>
      </c>
      <c r="FL258" s="46" t="str">
        <f t="shared" si="477"/>
        <v/>
      </c>
      <c r="FM258" s="46" t="str">
        <f t="shared" si="478"/>
        <v/>
      </c>
      <c r="FN258" s="46" t="b">
        <f t="shared" si="479"/>
        <v>0</v>
      </c>
      <c r="FO258" s="46" t="str">
        <f t="shared" si="480"/>
        <v/>
      </c>
      <c r="FP258" s="46" t="str">
        <f t="shared" si="481"/>
        <v/>
      </c>
      <c r="FQ258" s="46" t="b">
        <f t="shared" si="482"/>
        <v>0</v>
      </c>
      <c r="FR258" s="46" t="str">
        <f t="shared" si="483"/>
        <v/>
      </c>
      <c r="FS258" s="46" t="str">
        <f t="shared" si="484"/>
        <v/>
      </c>
      <c r="FT258" s="46" t="b">
        <f t="shared" si="485"/>
        <v>0</v>
      </c>
      <c r="FU258" s="46" t="str">
        <f t="shared" si="486"/>
        <v/>
      </c>
      <c r="FV258" s="46" t="str">
        <f t="shared" si="487"/>
        <v/>
      </c>
      <c r="FW258" s="46" t="b">
        <f t="shared" si="488"/>
        <v>0</v>
      </c>
      <c r="FX258" s="46" t="str">
        <f t="shared" si="489"/>
        <v/>
      </c>
      <c r="FY258" s="46" t="str">
        <f t="shared" si="490"/>
        <v/>
      </c>
      <c r="FZ258" s="46" t="b">
        <f t="shared" si="491"/>
        <v>0</v>
      </c>
      <c r="GA258" s="46" t="str">
        <f t="shared" si="492"/>
        <v/>
      </c>
      <c r="GB258" s="46" t="str">
        <f t="shared" si="493"/>
        <v/>
      </c>
      <c r="GC258" s="46" t="b">
        <f t="shared" si="494"/>
        <v>0</v>
      </c>
      <c r="GD258" s="46" t="str">
        <f t="shared" si="495"/>
        <v/>
      </c>
      <c r="GE258" s="46" t="str">
        <f t="shared" si="496"/>
        <v/>
      </c>
      <c r="GF258" s="46" t="b">
        <f t="shared" si="497"/>
        <v>0</v>
      </c>
      <c r="GG258" s="46" t="b">
        <f t="shared" si="498"/>
        <v>0</v>
      </c>
      <c r="GH258" s="46" t="str">
        <f t="shared" si="499"/>
        <v/>
      </c>
      <c r="GI258" s="46" t="str">
        <f t="shared" si="500"/>
        <v/>
      </c>
      <c r="GJ258" s="46" t="str">
        <f t="shared" si="501"/>
        <v/>
      </c>
      <c r="GK258" s="46" t="b">
        <f t="shared" si="502"/>
        <v>0</v>
      </c>
      <c r="GL258" s="46" t="str">
        <f t="shared" si="503"/>
        <v/>
      </c>
      <c r="GM258" s="46" t="str">
        <f t="shared" si="504"/>
        <v/>
      </c>
      <c r="GN258" s="46" t="str">
        <f t="shared" si="505"/>
        <v/>
      </c>
      <c r="GO258" s="46" t="b">
        <f t="shared" si="506"/>
        <v>0</v>
      </c>
      <c r="GP258" s="46" t="str">
        <f t="shared" si="507"/>
        <v/>
      </c>
      <c r="GQ258" s="46" t="str">
        <f t="shared" si="508"/>
        <v/>
      </c>
      <c r="GR258" s="46" t="b">
        <f t="shared" si="509"/>
        <v>0</v>
      </c>
      <c r="GS258" s="46" t="str">
        <f t="shared" si="510"/>
        <v/>
      </c>
      <c r="GT258" s="46" t="str">
        <f t="shared" si="511"/>
        <v/>
      </c>
      <c r="GU258" s="46" t="b">
        <f t="shared" si="512"/>
        <v>0</v>
      </c>
      <c r="GV258" s="46" t="b">
        <f t="shared" si="513"/>
        <v>0</v>
      </c>
      <c r="GW258" s="46" t="b">
        <f t="shared" si="514"/>
        <v>0</v>
      </c>
      <c r="GX258" s="46" t="b">
        <f t="shared" si="515"/>
        <v>0</v>
      </c>
      <c r="GY258" s="46" t="b">
        <f t="shared" si="516"/>
        <v>0</v>
      </c>
      <c r="GZ258" s="46" t="b">
        <f t="shared" si="517"/>
        <v>0</v>
      </c>
      <c r="HA258" s="46" t="b">
        <f t="shared" si="518"/>
        <v>0</v>
      </c>
      <c r="HB258" s="46" t="b">
        <f t="shared" si="519"/>
        <v>0</v>
      </c>
      <c r="HC258" s="46" t="b">
        <f t="shared" si="520"/>
        <v>0</v>
      </c>
      <c r="HD258" s="46" t="b">
        <f t="shared" si="521"/>
        <v>0</v>
      </c>
      <c r="HE258" s="46" t="b">
        <f t="shared" si="522"/>
        <v>0</v>
      </c>
      <c r="HF258" s="46" t="b">
        <f t="shared" si="523"/>
        <v>0</v>
      </c>
      <c r="HG258" s="46" t="b">
        <f t="shared" si="524"/>
        <v>0</v>
      </c>
      <c r="HH258" s="46" t="b">
        <f t="shared" si="525"/>
        <v>0</v>
      </c>
      <c r="HI258" s="46" t="b">
        <f t="shared" si="526"/>
        <v>0</v>
      </c>
      <c r="HJ258" s="46" t="b">
        <f t="shared" si="527"/>
        <v>0</v>
      </c>
      <c r="HK258" s="46" t="b">
        <f t="shared" si="528"/>
        <v>0</v>
      </c>
      <c r="HL258" s="46" t="b">
        <f t="shared" si="529"/>
        <v>0</v>
      </c>
      <c r="HM258" s="46" t="b">
        <f t="shared" si="530"/>
        <v>0</v>
      </c>
      <c r="HN258" s="46" t="b">
        <f t="shared" si="531"/>
        <v>0</v>
      </c>
      <c r="HO258" s="46" t="b">
        <f t="shared" si="532"/>
        <v>0</v>
      </c>
      <c r="HP258" s="46" t="b">
        <f t="shared" si="533"/>
        <v>0</v>
      </c>
      <c r="HQ258" s="46" t="str">
        <f t="shared" si="534"/>
        <v/>
      </c>
      <c r="HR258" s="46" t="str">
        <f t="shared" si="535"/>
        <v/>
      </c>
      <c r="HS258" s="46" t="str">
        <f t="shared" si="536"/>
        <v/>
      </c>
      <c r="HT258" s="46" t="b">
        <f t="shared" si="537"/>
        <v>0</v>
      </c>
      <c r="HU258" s="46" t="b">
        <f t="shared" si="538"/>
        <v>0</v>
      </c>
      <c r="HV258" s="46" t="b">
        <f t="shared" si="539"/>
        <v>0</v>
      </c>
      <c r="HW258" s="46" t="b">
        <f t="shared" si="540"/>
        <v>0</v>
      </c>
      <c r="HX258" s="46" t="b">
        <f t="shared" si="541"/>
        <v>0</v>
      </c>
      <c r="HY258" s="46" t="b">
        <f t="shared" si="542"/>
        <v>0</v>
      </c>
      <c r="HZ258" s="46" t="b">
        <f t="shared" si="543"/>
        <v>0</v>
      </c>
      <c r="IA258" s="46" t="str">
        <f t="shared" si="544"/>
        <v/>
      </c>
      <c r="IB258" s="46" t="str">
        <f t="shared" si="545"/>
        <v/>
      </c>
      <c r="IC258" s="46" t="str">
        <f t="shared" si="546"/>
        <v/>
      </c>
      <c r="ID258" s="46" t="str">
        <f t="shared" si="547"/>
        <v/>
      </c>
      <c r="IE258" s="46" t="b">
        <f t="shared" si="548"/>
        <v>0</v>
      </c>
      <c r="IF258" s="46" t="str">
        <f t="shared" si="549"/>
        <v/>
      </c>
      <c r="IG258" s="46" t="str">
        <f t="shared" si="550"/>
        <v/>
      </c>
      <c r="IH258" s="46" t="b">
        <f t="shared" si="551"/>
        <v>0</v>
      </c>
      <c r="II258" s="46" t="b">
        <f t="shared" si="552"/>
        <v>0</v>
      </c>
      <c r="IJ258" s="46" t="b">
        <f t="shared" si="553"/>
        <v>0</v>
      </c>
      <c r="IK258" s="46" t="str">
        <f t="shared" si="554"/>
        <v/>
      </c>
      <c r="IL258" s="46" t="str">
        <f t="shared" si="555"/>
        <v/>
      </c>
      <c r="IM258" s="46" t="b">
        <f t="shared" si="556"/>
        <v>0</v>
      </c>
      <c r="IN258" s="46" t="b">
        <f t="shared" si="557"/>
        <v>0</v>
      </c>
      <c r="IO258" s="46" t="b">
        <f t="shared" si="558"/>
        <v>0</v>
      </c>
      <c r="IP258" s="46" t="b">
        <f t="shared" si="559"/>
        <v>0</v>
      </c>
      <c r="IQ258" s="46" t="b">
        <f t="shared" si="560"/>
        <v>0</v>
      </c>
      <c r="IR258" s="46" t="b">
        <f t="shared" si="561"/>
        <v>0</v>
      </c>
      <c r="IS258" s="46" t="b">
        <f t="shared" si="562"/>
        <v>0</v>
      </c>
      <c r="IT258" s="46" t="b">
        <f t="shared" si="563"/>
        <v>0</v>
      </c>
      <c r="IU258" s="46" t="b">
        <f t="shared" si="564"/>
        <v>0</v>
      </c>
      <c r="IV258" s="46" t="b">
        <f t="shared" si="565"/>
        <v>0</v>
      </c>
      <c r="IW258" s="46" t="b">
        <f t="shared" si="566"/>
        <v>0</v>
      </c>
      <c r="IX258" s="46" t="b">
        <f t="shared" si="567"/>
        <v>0</v>
      </c>
      <c r="IY258" s="46" t="b">
        <f t="shared" si="568"/>
        <v>0</v>
      </c>
    </row>
    <row r="259" spans="2:259" x14ac:dyDescent="0.3">
      <c r="B259" s="48">
        <v>247</v>
      </c>
      <c r="C259" s="61" t="str">
        <f t="shared" si="434"/>
        <v/>
      </c>
      <c r="D259" s="53"/>
      <c r="E259" s="52"/>
      <c r="F259" s="112"/>
      <c r="G259" s="52"/>
      <c r="H259" s="53"/>
      <c r="I259" s="52"/>
      <c r="J259" s="52"/>
      <c r="K259" s="53"/>
      <c r="L259" s="55"/>
      <c r="M259" s="108"/>
      <c r="N259" s="56"/>
      <c r="O259" s="52"/>
      <c r="P259" s="52"/>
      <c r="Q259" s="52"/>
      <c r="R259" s="52"/>
      <c r="S259" s="52"/>
      <c r="T259" s="53"/>
      <c r="U259" s="52"/>
      <c r="V259" s="52"/>
      <c r="W259" s="55"/>
      <c r="X259" s="55"/>
      <c r="Y259" s="52"/>
      <c r="Z259" s="55"/>
      <c r="AA259" s="52"/>
      <c r="AB259" s="53"/>
      <c r="AC259" s="53"/>
      <c r="AD259" s="53"/>
      <c r="AE259" s="57"/>
      <c r="AF259" s="113"/>
      <c r="AG259" s="57"/>
      <c r="AH259" s="58"/>
      <c r="AI259" s="58"/>
      <c r="AJ259" s="58"/>
      <c r="AK259" s="114"/>
      <c r="AL259" s="58"/>
      <c r="AM259" s="114"/>
      <c r="AN259" s="58"/>
      <c r="AO259" s="114"/>
      <c r="AP259" s="58"/>
      <c r="AQ259" s="114"/>
      <c r="AR259" s="58"/>
      <c r="AS259" s="114"/>
      <c r="AT259" s="58"/>
      <c r="AU259" s="114"/>
      <c r="AV259" s="58"/>
      <c r="AW259" s="114"/>
      <c r="AX259" s="58"/>
      <c r="AY259" s="114"/>
      <c r="AZ259" s="58"/>
      <c r="BA259" s="114"/>
      <c r="BB259" s="58"/>
      <c r="BC259" s="114"/>
      <c r="BD259" s="58"/>
      <c r="BE259" s="58"/>
      <c r="BF259" s="58"/>
      <c r="BG259" s="59"/>
      <c r="BH259" s="58"/>
      <c r="BI259" s="114"/>
      <c r="BJ259" s="53"/>
      <c r="BK259" s="58"/>
      <c r="BL259" s="114"/>
      <c r="BM259" s="58"/>
      <c r="BN259" s="114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3"/>
      <c r="CL259" s="58"/>
      <c r="CM259" s="58"/>
      <c r="CN259" s="60"/>
      <c r="CO259" s="57"/>
      <c r="CP259" s="58"/>
      <c r="CQ259" s="60"/>
      <c r="CR259" s="57"/>
      <c r="CS259" s="58"/>
      <c r="CT259" s="59"/>
      <c r="CU259" s="58"/>
      <c r="CV259" s="59"/>
      <c r="CW259" s="58"/>
      <c r="CX259" s="59"/>
      <c r="CY259" s="58"/>
      <c r="CZ259" s="58"/>
      <c r="DA259" s="58"/>
      <c r="DB259" s="53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7"/>
      <c r="DO259" s="57"/>
      <c r="DP259" s="57"/>
      <c r="DQ259" s="76" t="str">
        <f t="shared" si="435"/>
        <v/>
      </c>
      <c r="DR259" s="53"/>
      <c r="DS259" s="46" t="b">
        <f t="shared" si="436"/>
        <v>0</v>
      </c>
      <c r="DT259" s="46" t="str">
        <f t="shared" si="437"/>
        <v/>
      </c>
      <c r="DU259" s="46" t="b">
        <f t="shared" si="438"/>
        <v>0</v>
      </c>
      <c r="DV259" s="46" t="b">
        <f t="shared" si="439"/>
        <v>0</v>
      </c>
      <c r="DW259" s="46" t="b">
        <f t="shared" si="440"/>
        <v>0</v>
      </c>
      <c r="DY259" s="46" t="b">
        <f t="shared" si="441"/>
        <v>0</v>
      </c>
      <c r="DZ259" s="46" t="b">
        <f t="shared" si="442"/>
        <v>0</v>
      </c>
      <c r="EB259" s="46" t="b">
        <f t="shared" si="443"/>
        <v>0</v>
      </c>
      <c r="EC259" s="46" t="b">
        <f t="shared" si="444"/>
        <v>0</v>
      </c>
      <c r="ED259" s="46" t="b">
        <f t="shared" si="445"/>
        <v>0</v>
      </c>
      <c r="EE259" s="46" t="b">
        <f t="shared" si="446"/>
        <v>0</v>
      </c>
      <c r="EF259" s="46" t="b">
        <f t="shared" si="447"/>
        <v>0</v>
      </c>
      <c r="EG259" s="46" t="b">
        <f t="shared" si="448"/>
        <v>0</v>
      </c>
      <c r="EH259" s="46" t="b">
        <f t="shared" si="449"/>
        <v>0</v>
      </c>
      <c r="EI259" s="46" t="b">
        <f t="shared" si="450"/>
        <v>0</v>
      </c>
      <c r="EK259" s="46" t="b">
        <f t="shared" si="451"/>
        <v>0</v>
      </c>
      <c r="EL259" s="46" t="b">
        <f t="shared" si="452"/>
        <v>0</v>
      </c>
      <c r="EM259" s="46" t="b">
        <f t="shared" si="453"/>
        <v>0</v>
      </c>
      <c r="EN259" s="46" t="b">
        <f t="shared" si="454"/>
        <v>0</v>
      </c>
      <c r="EO259" s="46" t="b">
        <f t="shared" si="455"/>
        <v>0</v>
      </c>
      <c r="EP259" s="46" t="b">
        <f t="shared" si="456"/>
        <v>0</v>
      </c>
      <c r="EQ259" s="46" t="b">
        <f t="shared" si="457"/>
        <v>0</v>
      </c>
      <c r="ER259" s="46" t="b">
        <f>OR(AA259='Tablas '!$T$4,AA259='Tablas '!$T$7,AA259='Tablas '!$T$8,AA259='Tablas '!$T$11)</f>
        <v>0</v>
      </c>
      <c r="ES259" s="46" t="str">
        <f t="shared" si="458"/>
        <v/>
      </c>
      <c r="ET259" s="46" t="str">
        <f t="shared" si="459"/>
        <v/>
      </c>
      <c r="EU259" s="46" t="str">
        <f t="shared" si="460"/>
        <v/>
      </c>
      <c r="EV259" s="46" t="b">
        <f t="shared" si="461"/>
        <v>0</v>
      </c>
      <c r="EW259" s="46" t="b">
        <f t="shared" si="462"/>
        <v>0</v>
      </c>
      <c r="EX259" s="46" t="b">
        <f t="shared" si="463"/>
        <v>0</v>
      </c>
      <c r="EY259" s="46" t="b">
        <f t="shared" si="464"/>
        <v>0</v>
      </c>
      <c r="EZ259" s="46" t="b">
        <f t="shared" si="465"/>
        <v>0</v>
      </c>
      <c r="FA259" s="46" t="b">
        <f t="shared" si="466"/>
        <v>0</v>
      </c>
      <c r="FB259" s="46" t="b">
        <f t="shared" si="467"/>
        <v>0</v>
      </c>
      <c r="FC259" s="46" t="str">
        <f t="shared" si="468"/>
        <v/>
      </c>
      <c r="FD259" s="46" t="str">
        <f t="shared" si="469"/>
        <v/>
      </c>
      <c r="FE259" s="46" t="b">
        <f t="shared" si="470"/>
        <v>0</v>
      </c>
      <c r="FF259" s="46" t="str">
        <f t="shared" si="471"/>
        <v/>
      </c>
      <c r="FG259" s="46" t="str">
        <f t="shared" si="472"/>
        <v/>
      </c>
      <c r="FH259" s="46" t="b">
        <f t="shared" si="473"/>
        <v>0</v>
      </c>
      <c r="FI259" s="46" t="str">
        <f t="shared" si="474"/>
        <v/>
      </c>
      <c r="FJ259" s="46" t="str">
        <f t="shared" si="475"/>
        <v/>
      </c>
      <c r="FK259" s="46" t="b">
        <f t="shared" si="476"/>
        <v>0</v>
      </c>
      <c r="FL259" s="46" t="str">
        <f t="shared" si="477"/>
        <v/>
      </c>
      <c r="FM259" s="46" t="str">
        <f t="shared" si="478"/>
        <v/>
      </c>
      <c r="FN259" s="46" t="b">
        <f t="shared" si="479"/>
        <v>0</v>
      </c>
      <c r="FO259" s="46" t="str">
        <f t="shared" si="480"/>
        <v/>
      </c>
      <c r="FP259" s="46" t="str">
        <f t="shared" si="481"/>
        <v/>
      </c>
      <c r="FQ259" s="46" t="b">
        <f t="shared" si="482"/>
        <v>0</v>
      </c>
      <c r="FR259" s="46" t="str">
        <f t="shared" si="483"/>
        <v/>
      </c>
      <c r="FS259" s="46" t="str">
        <f t="shared" si="484"/>
        <v/>
      </c>
      <c r="FT259" s="46" t="b">
        <f t="shared" si="485"/>
        <v>0</v>
      </c>
      <c r="FU259" s="46" t="str">
        <f t="shared" si="486"/>
        <v/>
      </c>
      <c r="FV259" s="46" t="str">
        <f t="shared" si="487"/>
        <v/>
      </c>
      <c r="FW259" s="46" t="b">
        <f t="shared" si="488"/>
        <v>0</v>
      </c>
      <c r="FX259" s="46" t="str">
        <f t="shared" si="489"/>
        <v/>
      </c>
      <c r="FY259" s="46" t="str">
        <f t="shared" si="490"/>
        <v/>
      </c>
      <c r="FZ259" s="46" t="b">
        <f t="shared" si="491"/>
        <v>0</v>
      </c>
      <c r="GA259" s="46" t="str">
        <f t="shared" si="492"/>
        <v/>
      </c>
      <c r="GB259" s="46" t="str">
        <f t="shared" si="493"/>
        <v/>
      </c>
      <c r="GC259" s="46" t="b">
        <f t="shared" si="494"/>
        <v>0</v>
      </c>
      <c r="GD259" s="46" t="str">
        <f t="shared" si="495"/>
        <v/>
      </c>
      <c r="GE259" s="46" t="str">
        <f t="shared" si="496"/>
        <v/>
      </c>
      <c r="GF259" s="46" t="b">
        <f t="shared" si="497"/>
        <v>0</v>
      </c>
      <c r="GG259" s="46" t="b">
        <f t="shared" si="498"/>
        <v>0</v>
      </c>
      <c r="GH259" s="46" t="str">
        <f t="shared" si="499"/>
        <v/>
      </c>
      <c r="GI259" s="46" t="str">
        <f t="shared" si="500"/>
        <v/>
      </c>
      <c r="GJ259" s="46" t="str">
        <f t="shared" si="501"/>
        <v/>
      </c>
      <c r="GK259" s="46" t="b">
        <f t="shared" si="502"/>
        <v>0</v>
      </c>
      <c r="GL259" s="46" t="str">
        <f t="shared" si="503"/>
        <v/>
      </c>
      <c r="GM259" s="46" t="str">
        <f t="shared" si="504"/>
        <v/>
      </c>
      <c r="GN259" s="46" t="str">
        <f t="shared" si="505"/>
        <v/>
      </c>
      <c r="GO259" s="46" t="b">
        <f t="shared" si="506"/>
        <v>0</v>
      </c>
      <c r="GP259" s="46" t="str">
        <f t="shared" si="507"/>
        <v/>
      </c>
      <c r="GQ259" s="46" t="str">
        <f t="shared" si="508"/>
        <v/>
      </c>
      <c r="GR259" s="46" t="b">
        <f t="shared" si="509"/>
        <v>0</v>
      </c>
      <c r="GS259" s="46" t="str">
        <f t="shared" si="510"/>
        <v/>
      </c>
      <c r="GT259" s="46" t="str">
        <f t="shared" si="511"/>
        <v/>
      </c>
      <c r="GU259" s="46" t="b">
        <f t="shared" si="512"/>
        <v>0</v>
      </c>
      <c r="GV259" s="46" t="b">
        <f t="shared" si="513"/>
        <v>0</v>
      </c>
      <c r="GW259" s="46" t="b">
        <f t="shared" si="514"/>
        <v>0</v>
      </c>
      <c r="GX259" s="46" t="b">
        <f t="shared" si="515"/>
        <v>0</v>
      </c>
      <c r="GY259" s="46" t="b">
        <f t="shared" si="516"/>
        <v>0</v>
      </c>
      <c r="GZ259" s="46" t="b">
        <f t="shared" si="517"/>
        <v>0</v>
      </c>
      <c r="HA259" s="46" t="b">
        <f t="shared" si="518"/>
        <v>0</v>
      </c>
      <c r="HB259" s="46" t="b">
        <f t="shared" si="519"/>
        <v>0</v>
      </c>
      <c r="HC259" s="46" t="b">
        <f t="shared" si="520"/>
        <v>0</v>
      </c>
      <c r="HD259" s="46" t="b">
        <f t="shared" si="521"/>
        <v>0</v>
      </c>
      <c r="HE259" s="46" t="b">
        <f t="shared" si="522"/>
        <v>0</v>
      </c>
      <c r="HF259" s="46" t="b">
        <f t="shared" si="523"/>
        <v>0</v>
      </c>
      <c r="HG259" s="46" t="b">
        <f t="shared" si="524"/>
        <v>0</v>
      </c>
      <c r="HH259" s="46" t="b">
        <f t="shared" si="525"/>
        <v>0</v>
      </c>
      <c r="HI259" s="46" t="b">
        <f t="shared" si="526"/>
        <v>0</v>
      </c>
      <c r="HJ259" s="46" t="b">
        <f t="shared" si="527"/>
        <v>0</v>
      </c>
      <c r="HK259" s="46" t="b">
        <f t="shared" si="528"/>
        <v>0</v>
      </c>
      <c r="HL259" s="46" t="b">
        <f t="shared" si="529"/>
        <v>0</v>
      </c>
      <c r="HM259" s="46" t="b">
        <f t="shared" si="530"/>
        <v>0</v>
      </c>
      <c r="HN259" s="46" t="b">
        <f t="shared" si="531"/>
        <v>0</v>
      </c>
      <c r="HO259" s="46" t="b">
        <f t="shared" si="532"/>
        <v>0</v>
      </c>
      <c r="HP259" s="46" t="b">
        <f t="shared" si="533"/>
        <v>0</v>
      </c>
      <c r="HQ259" s="46" t="str">
        <f t="shared" si="534"/>
        <v/>
      </c>
      <c r="HR259" s="46" t="str">
        <f t="shared" si="535"/>
        <v/>
      </c>
      <c r="HS259" s="46" t="str">
        <f t="shared" si="536"/>
        <v/>
      </c>
      <c r="HT259" s="46" t="b">
        <f t="shared" si="537"/>
        <v>0</v>
      </c>
      <c r="HU259" s="46" t="b">
        <f t="shared" si="538"/>
        <v>0</v>
      </c>
      <c r="HV259" s="46" t="b">
        <f t="shared" si="539"/>
        <v>0</v>
      </c>
      <c r="HW259" s="46" t="b">
        <f t="shared" si="540"/>
        <v>0</v>
      </c>
      <c r="HX259" s="46" t="b">
        <f t="shared" si="541"/>
        <v>0</v>
      </c>
      <c r="HY259" s="46" t="b">
        <f t="shared" si="542"/>
        <v>0</v>
      </c>
      <c r="HZ259" s="46" t="b">
        <f t="shared" si="543"/>
        <v>0</v>
      </c>
      <c r="IA259" s="46" t="str">
        <f t="shared" si="544"/>
        <v/>
      </c>
      <c r="IB259" s="46" t="str">
        <f t="shared" si="545"/>
        <v/>
      </c>
      <c r="IC259" s="46" t="str">
        <f t="shared" si="546"/>
        <v/>
      </c>
      <c r="ID259" s="46" t="str">
        <f t="shared" si="547"/>
        <v/>
      </c>
      <c r="IE259" s="46" t="b">
        <f t="shared" si="548"/>
        <v>0</v>
      </c>
      <c r="IF259" s="46" t="str">
        <f t="shared" si="549"/>
        <v/>
      </c>
      <c r="IG259" s="46" t="str">
        <f t="shared" si="550"/>
        <v/>
      </c>
      <c r="IH259" s="46" t="b">
        <f t="shared" si="551"/>
        <v>0</v>
      </c>
      <c r="II259" s="46" t="b">
        <f t="shared" si="552"/>
        <v>0</v>
      </c>
      <c r="IJ259" s="46" t="b">
        <f t="shared" si="553"/>
        <v>0</v>
      </c>
      <c r="IK259" s="46" t="str">
        <f t="shared" si="554"/>
        <v/>
      </c>
      <c r="IL259" s="46" t="str">
        <f t="shared" si="555"/>
        <v/>
      </c>
      <c r="IM259" s="46" t="b">
        <f t="shared" si="556"/>
        <v>0</v>
      </c>
      <c r="IN259" s="46" t="b">
        <f t="shared" si="557"/>
        <v>0</v>
      </c>
      <c r="IO259" s="46" t="b">
        <f t="shared" si="558"/>
        <v>0</v>
      </c>
      <c r="IP259" s="46" t="b">
        <f t="shared" si="559"/>
        <v>0</v>
      </c>
      <c r="IQ259" s="46" t="b">
        <f t="shared" si="560"/>
        <v>0</v>
      </c>
      <c r="IR259" s="46" t="b">
        <f t="shared" si="561"/>
        <v>0</v>
      </c>
      <c r="IS259" s="46" t="b">
        <f t="shared" si="562"/>
        <v>0</v>
      </c>
      <c r="IT259" s="46" t="b">
        <f t="shared" si="563"/>
        <v>0</v>
      </c>
      <c r="IU259" s="46" t="b">
        <f t="shared" si="564"/>
        <v>0</v>
      </c>
      <c r="IV259" s="46" t="b">
        <f t="shared" si="565"/>
        <v>0</v>
      </c>
      <c r="IW259" s="46" t="b">
        <f t="shared" si="566"/>
        <v>0</v>
      </c>
      <c r="IX259" s="46" t="b">
        <f t="shared" si="567"/>
        <v>0</v>
      </c>
      <c r="IY259" s="46" t="b">
        <f t="shared" si="568"/>
        <v>0</v>
      </c>
    </row>
    <row r="260" spans="2:259" x14ac:dyDescent="0.3">
      <c r="B260" s="48">
        <v>248</v>
      </c>
      <c r="C260" s="61" t="str">
        <f t="shared" si="434"/>
        <v/>
      </c>
      <c r="D260" s="53"/>
      <c r="E260" s="52"/>
      <c r="F260" s="112"/>
      <c r="G260" s="52"/>
      <c r="H260" s="53"/>
      <c r="I260" s="52"/>
      <c r="J260" s="52"/>
      <c r="K260" s="53"/>
      <c r="L260" s="55"/>
      <c r="M260" s="108"/>
      <c r="N260" s="56"/>
      <c r="O260" s="52"/>
      <c r="P260" s="52"/>
      <c r="Q260" s="52"/>
      <c r="R260" s="52"/>
      <c r="S260" s="52"/>
      <c r="T260" s="53"/>
      <c r="U260" s="52"/>
      <c r="V260" s="52"/>
      <c r="W260" s="55"/>
      <c r="X260" s="55"/>
      <c r="Y260" s="52"/>
      <c r="Z260" s="55"/>
      <c r="AA260" s="52"/>
      <c r="AB260" s="53"/>
      <c r="AC260" s="53"/>
      <c r="AD260" s="53"/>
      <c r="AE260" s="57"/>
      <c r="AF260" s="113"/>
      <c r="AG260" s="57"/>
      <c r="AH260" s="58"/>
      <c r="AI260" s="58"/>
      <c r="AJ260" s="58"/>
      <c r="AK260" s="114"/>
      <c r="AL260" s="58"/>
      <c r="AM260" s="114"/>
      <c r="AN260" s="58"/>
      <c r="AO260" s="114"/>
      <c r="AP260" s="58"/>
      <c r="AQ260" s="114"/>
      <c r="AR260" s="58"/>
      <c r="AS260" s="114"/>
      <c r="AT260" s="58"/>
      <c r="AU260" s="114"/>
      <c r="AV260" s="58"/>
      <c r="AW260" s="114"/>
      <c r="AX260" s="58"/>
      <c r="AY260" s="114"/>
      <c r="AZ260" s="58"/>
      <c r="BA260" s="114"/>
      <c r="BB260" s="58"/>
      <c r="BC260" s="114"/>
      <c r="BD260" s="58"/>
      <c r="BE260" s="58"/>
      <c r="BF260" s="58"/>
      <c r="BG260" s="59"/>
      <c r="BH260" s="58"/>
      <c r="BI260" s="114"/>
      <c r="BJ260" s="53"/>
      <c r="BK260" s="58"/>
      <c r="BL260" s="114"/>
      <c r="BM260" s="58"/>
      <c r="BN260" s="114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3"/>
      <c r="CL260" s="58"/>
      <c r="CM260" s="58"/>
      <c r="CN260" s="60"/>
      <c r="CO260" s="57"/>
      <c r="CP260" s="58"/>
      <c r="CQ260" s="60"/>
      <c r="CR260" s="57"/>
      <c r="CS260" s="58"/>
      <c r="CT260" s="59"/>
      <c r="CU260" s="58"/>
      <c r="CV260" s="59"/>
      <c r="CW260" s="58"/>
      <c r="CX260" s="59"/>
      <c r="CY260" s="58"/>
      <c r="CZ260" s="58"/>
      <c r="DA260" s="58"/>
      <c r="DB260" s="53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7"/>
      <c r="DO260" s="57"/>
      <c r="DP260" s="57"/>
      <c r="DQ260" s="76" t="str">
        <f t="shared" si="435"/>
        <v/>
      </c>
      <c r="DR260" s="53"/>
      <c r="DS260" s="46" t="b">
        <f t="shared" si="436"/>
        <v>0</v>
      </c>
      <c r="DT260" s="46" t="str">
        <f t="shared" si="437"/>
        <v/>
      </c>
      <c r="DU260" s="46" t="b">
        <f t="shared" si="438"/>
        <v>0</v>
      </c>
      <c r="DV260" s="46" t="b">
        <f t="shared" si="439"/>
        <v>0</v>
      </c>
      <c r="DW260" s="46" t="b">
        <f t="shared" si="440"/>
        <v>0</v>
      </c>
      <c r="DY260" s="46" t="b">
        <f t="shared" si="441"/>
        <v>0</v>
      </c>
      <c r="DZ260" s="46" t="b">
        <f t="shared" si="442"/>
        <v>0</v>
      </c>
      <c r="EB260" s="46" t="b">
        <f t="shared" si="443"/>
        <v>0</v>
      </c>
      <c r="EC260" s="46" t="b">
        <f t="shared" si="444"/>
        <v>0</v>
      </c>
      <c r="ED260" s="46" t="b">
        <f t="shared" si="445"/>
        <v>0</v>
      </c>
      <c r="EE260" s="46" t="b">
        <f t="shared" si="446"/>
        <v>0</v>
      </c>
      <c r="EF260" s="46" t="b">
        <f t="shared" si="447"/>
        <v>0</v>
      </c>
      <c r="EG260" s="46" t="b">
        <f t="shared" si="448"/>
        <v>0</v>
      </c>
      <c r="EH260" s="46" t="b">
        <f t="shared" si="449"/>
        <v>0</v>
      </c>
      <c r="EI260" s="46" t="b">
        <f t="shared" si="450"/>
        <v>0</v>
      </c>
      <c r="EK260" s="46" t="b">
        <f t="shared" si="451"/>
        <v>0</v>
      </c>
      <c r="EL260" s="46" t="b">
        <f t="shared" si="452"/>
        <v>0</v>
      </c>
      <c r="EM260" s="46" t="b">
        <f t="shared" si="453"/>
        <v>0</v>
      </c>
      <c r="EN260" s="46" t="b">
        <f t="shared" si="454"/>
        <v>0</v>
      </c>
      <c r="EO260" s="46" t="b">
        <f t="shared" si="455"/>
        <v>0</v>
      </c>
      <c r="EP260" s="46" t="b">
        <f t="shared" si="456"/>
        <v>0</v>
      </c>
      <c r="EQ260" s="46" t="b">
        <f t="shared" si="457"/>
        <v>0</v>
      </c>
      <c r="ER260" s="46" t="b">
        <f>OR(AA260='Tablas '!$T$4,AA260='Tablas '!$T$7,AA260='Tablas '!$T$8,AA260='Tablas '!$T$11)</f>
        <v>0</v>
      </c>
      <c r="ES260" s="46" t="str">
        <f t="shared" si="458"/>
        <v/>
      </c>
      <c r="ET260" s="46" t="str">
        <f t="shared" si="459"/>
        <v/>
      </c>
      <c r="EU260" s="46" t="str">
        <f t="shared" si="460"/>
        <v/>
      </c>
      <c r="EV260" s="46" t="b">
        <f t="shared" si="461"/>
        <v>0</v>
      </c>
      <c r="EW260" s="46" t="b">
        <f t="shared" si="462"/>
        <v>0</v>
      </c>
      <c r="EX260" s="46" t="b">
        <f t="shared" si="463"/>
        <v>0</v>
      </c>
      <c r="EY260" s="46" t="b">
        <f t="shared" si="464"/>
        <v>0</v>
      </c>
      <c r="EZ260" s="46" t="b">
        <f t="shared" si="465"/>
        <v>0</v>
      </c>
      <c r="FA260" s="46" t="b">
        <f t="shared" si="466"/>
        <v>0</v>
      </c>
      <c r="FB260" s="46" t="b">
        <f t="shared" si="467"/>
        <v>0</v>
      </c>
      <c r="FC260" s="46" t="str">
        <f t="shared" si="468"/>
        <v/>
      </c>
      <c r="FD260" s="46" t="str">
        <f t="shared" si="469"/>
        <v/>
      </c>
      <c r="FE260" s="46" t="b">
        <f t="shared" si="470"/>
        <v>0</v>
      </c>
      <c r="FF260" s="46" t="str">
        <f t="shared" si="471"/>
        <v/>
      </c>
      <c r="FG260" s="46" t="str">
        <f t="shared" si="472"/>
        <v/>
      </c>
      <c r="FH260" s="46" t="b">
        <f t="shared" si="473"/>
        <v>0</v>
      </c>
      <c r="FI260" s="46" t="str">
        <f t="shared" si="474"/>
        <v/>
      </c>
      <c r="FJ260" s="46" t="str">
        <f t="shared" si="475"/>
        <v/>
      </c>
      <c r="FK260" s="46" t="b">
        <f t="shared" si="476"/>
        <v>0</v>
      </c>
      <c r="FL260" s="46" t="str">
        <f t="shared" si="477"/>
        <v/>
      </c>
      <c r="FM260" s="46" t="str">
        <f t="shared" si="478"/>
        <v/>
      </c>
      <c r="FN260" s="46" t="b">
        <f t="shared" si="479"/>
        <v>0</v>
      </c>
      <c r="FO260" s="46" t="str">
        <f t="shared" si="480"/>
        <v/>
      </c>
      <c r="FP260" s="46" t="str">
        <f t="shared" si="481"/>
        <v/>
      </c>
      <c r="FQ260" s="46" t="b">
        <f t="shared" si="482"/>
        <v>0</v>
      </c>
      <c r="FR260" s="46" t="str">
        <f t="shared" si="483"/>
        <v/>
      </c>
      <c r="FS260" s="46" t="str">
        <f t="shared" si="484"/>
        <v/>
      </c>
      <c r="FT260" s="46" t="b">
        <f t="shared" si="485"/>
        <v>0</v>
      </c>
      <c r="FU260" s="46" t="str">
        <f t="shared" si="486"/>
        <v/>
      </c>
      <c r="FV260" s="46" t="str">
        <f t="shared" si="487"/>
        <v/>
      </c>
      <c r="FW260" s="46" t="b">
        <f t="shared" si="488"/>
        <v>0</v>
      </c>
      <c r="FX260" s="46" t="str">
        <f t="shared" si="489"/>
        <v/>
      </c>
      <c r="FY260" s="46" t="str">
        <f t="shared" si="490"/>
        <v/>
      </c>
      <c r="FZ260" s="46" t="b">
        <f t="shared" si="491"/>
        <v>0</v>
      </c>
      <c r="GA260" s="46" t="str">
        <f t="shared" si="492"/>
        <v/>
      </c>
      <c r="GB260" s="46" t="str">
        <f t="shared" si="493"/>
        <v/>
      </c>
      <c r="GC260" s="46" t="b">
        <f t="shared" si="494"/>
        <v>0</v>
      </c>
      <c r="GD260" s="46" t="str">
        <f t="shared" si="495"/>
        <v/>
      </c>
      <c r="GE260" s="46" t="str">
        <f t="shared" si="496"/>
        <v/>
      </c>
      <c r="GF260" s="46" t="b">
        <f t="shared" si="497"/>
        <v>0</v>
      </c>
      <c r="GG260" s="46" t="b">
        <f t="shared" si="498"/>
        <v>0</v>
      </c>
      <c r="GH260" s="46" t="str">
        <f t="shared" si="499"/>
        <v/>
      </c>
      <c r="GI260" s="46" t="str">
        <f t="shared" si="500"/>
        <v/>
      </c>
      <c r="GJ260" s="46" t="str">
        <f t="shared" si="501"/>
        <v/>
      </c>
      <c r="GK260" s="46" t="b">
        <f t="shared" si="502"/>
        <v>0</v>
      </c>
      <c r="GL260" s="46" t="str">
        <f t="shared" si="503"/>
        <v/>
      </c>
      <c r="GM260" s="46" t="str">
        <f t="shared" si="504"/>
        <v/>
      </c>
      <c r="GN260" s="46" t="str">
        <f t="shared" si="505"/>
        <v/>
      </c>
      <c r="GO260" s="46" t="b">
        <f t="shared" si="506"/>
        <v>0</v>
      </c>
      <c r="GP260" s="46" t="str">
        <f t="shared" si="507"/>
        <v/>
      </c>
      <c r="GQ260" s="46" t="str">
        <f t="shared" si="508"/>
        <v/>
      </c>
      <c r="GR260" s="46" t="b">
        <f t="shared" si="509"/>
        <v>0</v>
      </c>
      <c r="GS260" s="46" t="str">
        <f t="shared" si="510"/>
        <v/>
      </c>
      <c r="GT260" s="46" t="str">
        <f t="shared" si="511"/>
        <v/>
      </c>
      <c r="GU260" s="46" t="b">
        <f t="shared" si="512"/>
        <v>0</v>
      </c>
      <c r="GV260" s="46" t="b">
        <f t="shared" si="513"/>
        <v>0</v>
      </c>
      <c r="GW260" s="46" t="b">
        <f t="shared" si="514"/>
        <v>0</v>
      </c>
      <c r="GX260" s="46" t="b">
        <f t="shared" si="515"/>
        <v>0</v>
      </c>
      <c r="GY260" s="46" t="b">
        <f t="shared" si="516"/>
        <v>0</v>
      </c>
      <c r="GZ260" s="46" t="b">
        <f t="shared" si="517"/>
        <v>0</v>
      </c>
      <c r="HA260" s="46" t="b">
        <f t="shared" si="518"/>
        <v>0</v>
      </c>
      <c r="HB260" s="46" t="b">
        <f t="shared" si="519"/>
        <v>0</v>
      </c>
      <c r="HC260" s="46" t="b">
        <f t="shared" si="520"/>
        <v>0</v>
      </c>
      <c r="HD260" s="46" t="b">
        <f t="shared" si="521"/>
        <v>0</v>
      </c>
      <c r="HE260" s="46" t="b">
        <f t="shared" si="522"/>
        <v>0</v>
      </c>
      <c r="HF260" s="46" t="b">
        <f t="shared" si="523"/>
        <v>0</v>
      </c>
      <c r="HG260" s="46" t="b">
        <f t="shared" si="524"/>
        <v>0</v>
      </c>
      <c r="HH260" s="46" t="b">
        <f t="shared" si="525"/>
        <v>0</v>
      </c>
      <c r="HI260" s="46" t="b">
        <f t="shared" si="526"/>
        <v>0</v>
      </c>
      <c r="HJ260" s="46" t="b">
        <f t="shared" si="527"/>
        <v>0</v>
      </c>
      <c r="HK260" s="46" t="b">
        <f t="shared" si="528"/>
        <v>0</v>
      </c>
      <c r="HL260" s="46" t="b">
        <f t="shared" si="529"/>
        <v>0</v>
      </c>
      <c r="HM260" s="46" t="b">
        <f t="shared" si="530"/>
        <v>0</v>
      </c>
      <c r="HN260" s="46" t="b">
        <f t="shared" si="531"/>
        <v>0</v>
      </c>
      <c r="HO260" s="46" t="b">
        <f t="shared" si="532"/>
        <v>0</v>
      </c>
      <c r="HP260" s="46" t="b">
        <f t="shared" si="533"/>
        <v>0</v>
      </c>
      <c r="HQ260" s="46" t="str">
        <f t="shared" si="534"/>
        <v/>
      </c>
      <c r="HR260" s="46" t="str">
        <f t="shared" si="535"/>
        <v/>
      </c>
      <c r="HS260" s="46" t="str">
        <f t="shared" si="536"/>
        <v/>
      </c>
      <c r="HT260" s="46" t="b">
        <f t="shared" si="537"/>
        <v>0</v>
      </c>
      <c r="HU260" s="46" t="b">
        <f t="shared" si="538"/>
        <v>0</v>
      </c>
      <c r="HV260" s="46" t="b">
        <f t="shared" si="539"/>
        <v>0</v>
      </c>
      <c r="HW260" s="46" t="b">
        <f t="shared" si="540"/>
        <v>0</v>
      </c>
      <c r="HX260" s="46" t="b">
        <f t="shared" si="541"/>
        <v>0</v>
      </c>
      <c r="HY260" s="46" t="b">
        <f t="shared" si="542"/>
        <v>0</v>
      </c>
      <c r="HZ260" s="46" t="b">
        <f t="shared" si="543"/>
        <v>0</v>
      </c>
      <c r="IA260" s="46" t="str">
        <f t="shared" si="544"/>
        <v/>
      </c>
      <c r="IB260" s="46" t="str">
        <f t="shared" si="545"/>
        <v/>
      </c>
      <c r="IC260" s="46" t="str">
        <f t="shared" si="546"/>
        <v/>
      </c>
      <c r="ID260" s="46" t="str">
        <f t="shared" si="547"/>
        <v/>
      </c>
      <c r="IE260" s="46" t="b">
        <f t="shared" si="548"/>
        <v>0</v>
      </c>
      <c r="IF260" s="46" t="str">
        <f t="shared" si="549"/>
        <v/>
      </c>
      <c r="IG260" s="46" t="str">
        <f t="shared" si="550"/>
        <v/>
      </c>
      <c r="IH260" s="46" t="b">
        <f t="shared" si="551"/>
        <v>0</v>
      </c>
      <c r="II260" s="46" t="b">
        <f t="shared" si="552"/>
        <v>0</v>
      </c>
      <c r="IJ260" s="46" t="b">
        <f t="shared" si="553"/>
        <v>0</v>
      </c>
      <c r="IK260" s="46" t="str">
        <f t="shared" si="554"/>
        <v/>
      </c>
      <c r="IL260" s="46" t="str">
        <f t="shared" si="555"/>
        <v/>
      </c>
      <c r="IM260" s="46" t="b">
        <f t="shared" si="556"/>
        <v>0</v>
      </c>
      <c r="IN260" s="46" t="b">
        <f t="shared" si="557"/>
        <v>0</v>
      </c>
      <c r="IO260" s="46" t="b">
        <f t="shared" si="558"/>
        <v>0</v>
      </c>
      <c r="IP260" s="46" t="b">
        <f t="shared" si="559"/>
        <v>0</v>
      </c>
      <c r="IQ260" s="46" t="b">
        <f t="shared" si="560"/>
        <v>0</v>
      </c>
      <c r="IR260" s="46" t="b">
        <f t="shared" si="561"/>
        <v>0</v>
      </c>
      <c r="IS260" s="46" t="b">
        <f t="shared" si="562"/>
        <v>0</v>
      </c>
      <c r="IT260" s="46" t="b">
        <f t="shared" si="563"/>
        <v>0</v>
      </c>
      <c r="IU260" s="46" t="b">
        <f t="shared" si="564"/>
        <v>0</v>
      </c>
      <c r="IV260" s="46" t="b">
        <f t="shared" si="565"/>
        <v>0</v>
      </c>
      <c r="IW260" s="46" t="b">
        <f t="shared" si="566"/>
        <v>0</v>
      </c>
      <c r="IX260" s="46" t="b">
        <f t="shared" si="567"/>
        <v>0</v>
      </c>
      <c r="IY260" s="46" t="b">
        <f t="shared" si="568"/>
        <v>0</v>
      </c>
    </row>
    <row r="261" spans="2:259" x14ac:dyDescent="0.3">
      <c r="B261" s="48">
        <v>249</v>
      </c>
      <c r="C261" s="61" t="str">
        <f t="shared" si="434"/>
        <v/>
      </c>
      <c r="D261" s="53"/>
      <c r="E261" s="52"/>
      <c r="F261" s="112"/>
      <c r="G261" s="52"/>
      <c r="H261" s="53"/>
      <c r="I261" s="52"/>
      <c r="J261" s="52"/>
      <c r="K261" s="53"/>
      <c r="L261" s="55"/>
      <c r="M261" s="108"/>
      <c r="N261" s="56"/>
      <c r="O261" s="52"/>
      <c r="P261" s="52"/>
      <c r="Q261" s="52"/>
      <c r="R261" s="52"/>
      <c r="S261" s="52"/>
      <c r="T261" s="53"/>
      <c r="U261" s="52"/>
      <c r="V261" s="52"/>
      <c r="W261" s="55"/>
      <c r="X261" s="55"/>
      <c r="Y261" s="52"/>
      <c r="Z261" s="55"/>
      <c r="AA261" s="52"/>
      <c r="AB261" s="53"/>
      <c r="AC261" s="53"/>
      <c r="AD261" s="53"/>
      <c r="AE261" s="57"/>
      <c r="AF261" s="113"/>
      <c r="AG261" s="57"/>
      <c r="AH261" s="58"/>
      <c r="AI261" s="58"/>
      <c r="AJ261" s="58"/>
      <c r="AK261" s="114"/>
      <c r="AL261" s="58"/>
      <c r="AM261" s="114"/>
      <c r="AN261" s="58"/>
      <c r="AO261" s="114"/>
      <c r="AP261" s="58"/>
      <c r="AQ261" s="114"/>
      <c r="AR261" s="58"/>
      <c r="AS261" s="114"/>
      <c r="AT261" s="58"/>
      <c r="AU261" s="114"/>
      <c r="AV261" s="58"/>
      <c r="AW261" s="114"/>
      <c r="AX261" s="58"/>
      <c r="AY261" s="114"/>
      <c r="AZ261" s="58"/>
      <c r="BA261" s="114"/>
      <c r="BB261" s="58"/>
      <c r="BC261" s="114"/>
      <c r="BD261" s="58"/>
      <c r="BE261" s="58"/>
      <c r="BF261" s="58"/>
      <c r="BG261" s="59"/>
      <c r="BH261" s="58"/>
      <c r="BI261" s="114"/>
      <c r="BJ261" s="53"/>
      <c r="BK261" s="58"/>
      <c r="BL261" s="114"/>
      <c r="BM261" s="58"/>
      <c r="BN261" s="114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3"/>
      <c r="CL261" s="58"/>
      <c r="CM261" s="58"/>
      <c r="CN261" s="60"/>
      <c r="CO261" s="57"/>
      <c r="CP261" s="58"/>
      <c r="CQ261" s="60"/>
      <c r="CR261" s="57"/>
      <c r="CS261" s="58"/>
      <c r="CT261" s="59"/>
      <c r="CU261" s="58"/>
      <c r="CV261" s="59"/>
      <c r="CW261" s="58"/>
      <c r="CX261" s="59"/>
      <c r="CY261" s="58"/>
      <c r="CZ261" s="58"/>
      <c r="DA261" s="58"/>
      <c r="DB261" s="53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7"/>
      <c r="DO261" s="57"/>
      <c r="DP261" s="57"/>
      <c r="DQ261" s="76" t="str">
        <f t="shared" si="435"/>
        <v/>
      </c>
      <c r="DR261" s="53"/>
      <c r="DS261" s="46" t="b">
        <f t="shared" si="436"/>
        <v>0</v>
      </c>
      <c r="DT261" s="46" t="str">
        <f t="shared" si="437"/>
        <v/>
      </c>
      <c r="DU261" s="46" t="b">
        <f t="shared" si="438"/>
        <v>0</v>
      </c>
      <c r="DV261" s="46" t="b">
        <f t="shared" si="439"/>
        <v>0</v>
      </c>
      <c r="DW261" s="46" t="b">
        <f t="shared" si="440"/>
        <v>0</v>
      </c>
      <c r="DY261" s="46" t="b">
        <f t="shared" si="441"/>
        <v>0</v>
      </c>
      <c r="DZ261" s="46" t="b">
        <f t="shared" si="442"/>
        <v>0</v>
      </c>
      <c r="EB261" s="46" t="b">
        <f t="shared" si="443"/>
        <v>0</v>
      </c>
      <c r="EC261" s="46" t="b">
        <f t="shared" si="444"/>
        <v>0</v>
      </c>
      <c r="ED261" s="46" t="b">
        <f t="shared" si="445"/>
        <v>0</v>
      </c>
      <c r="EE261" s="46" t="b">
        <f t="shared" si="446"/>
        <v>0</v>
      </c>
      <c r="EF261" s="46" t="b">
        <f t="shared" si="447"/>
        <v>0</v>
      </c>
      <c r="EG261" s="46" t="b">
        <f t="shared" si="448"/>
        <v>0</v>
      </c>
      <c r="EH261" s="46" t="b">
        <f t="shared" si="449"/>
        <v>0</v>
      </c>
      <c r="EI261" s="46" t="b">
        <f t="shared" si="450"/>
        <v>0</v>
      </c>
      <c r="EK261" s="46" t="b">
        <f t="shared" si="451"/>
        <v>0</v>
      </c>
      <c r="EL261" s="46" t="b">
        <f t="shared" si="452"/>
        <v>0</v>
      </c>
      <c r="EM261" s="46" t="b">
        <f t="shared" si="453"/>
        <v>0</v>
      </c>
      <c r="EN261" s="46" t="b">
        <f t="shared" si="454"/>
        <v>0</v>
      </c>
      <c r="EO261" s="46" t="b">
        <f t="shared" si="455"/>
        <v>0</v>
      </c>
      <c r="EP261" s="46" t="b">
        <f t="shared" si="456"/>
        <v>0</v>
      </c>
      <c r="EQ261" s="46" t="b">
        <f t="shared" si="457"/>
        <v>0</v>
      </c>
      <c r="ER261" s="46" t="b">
        <f>OR(AA261='Tablas '!$T$4,AA261='Tablas '!$T$7,AA261='Tablas '!$T$8,AA261='Tablas '!$T$11)</f>
        <v>0</v>
      </c>
      <c r="ES261" s="46" t="str">
        <f t="shared" si="458"/>
        <v/>
      </c>
      <c r="ET261" s="46" t="str">
        <f t="shared" si="459"/>
        <v/>
      </c>
      <c r="EU261" s="46" t="str">
        <f t="shared" si="460"/>
        <v/>
      </c>
      <c r="EV261" s="46" t="b">
        <f t="shared" si="461"/>
        <v>0</v>
      </c>
      <c r="EW261" s="46" t="b">
        <f t="shared" si="462"/>
        <v>0</v>
      </c>
      <c r="EX261" s="46" t="b">
        <f t="shared" si="463"/>
        <v>0</v>
      </c>
      <c r="EY261" s="46" t="b">
        <f t="shared" si="464"/>
        <v>0</v>
      </c>
      <c r="EZ261" s="46" t="b">
        <f t="shared" si="465"/>
        <v>0</v>
      </c>
      <c r="FA261" s="46" t="b">
        <f t="shared" si="466"/>
        <v>0</v>
      </c>
      <c r="FB261" s="46" t="b">
        <f t="shared" si="467"/>
        <v>0</v>
      </c>
      <c r="FC261" s="46" t="str">
        <f t="shared" si="468"/>
        <v/>
      </c>
      <c r="FD261" s="46" t="str">
        <f t="shared" si="469"/>
        <v/>
      </c>
      <c r="FE261" s="46" t="b">
        <f t="shared" si="470"/>
        <v>0</v>
      </c>
      <c r="FF261" s="46" t="str">
        <f t="shared" si="471"/>
        <v/>
      </c>
      <c r="FG261" s="46" t="str">
        <f t="shared" si="472"/>
        <v/>
      </c>
      <c r="FH261" s="46" t="b">
        <f t="shared" si="473"/>
        <v>0</v>
      </c>
      <c r="FI261" s="46" t="str">
        <f t="shared" si="474"/>
        <v/>
      </c>
      <c r="FJ261" s="46" t="str">
        <f t="shared" si="475"/>
        <v/>
      </c>
      <c r="FK261" s="46" t="b">
        <f t="shared" si="476"/>
        <v>0</v>
      </c>
      <c r="FL261" s="46" t="str">
        <f t="shared" si="477"/>
        <v/>
      </c>
      <c r="FM261" s="46" t="str">
        <f t="shared" si="478"/>
        <v/>
      </c>
      <c r="FN261" s="46" t="b">
        <f t="shared" si="479"/>
        <v>0</v>
      </c>
      <c r="FO261" s="46" t="str">
        <f t="shared" si="480"/>
        <v/>
      </c>
      <c r="FP261" s="46" t="str">
        <f t="shared" si="481"/>
        <v/>
      </c>
      <c r="FQ261" s="46" t="b">
        <f t="shared" si="482"/>
        <v>0</v>
      </c>
      <c r="FR261" s="46" t="str">
        <f t="shared" si="483"/>
        <v/>
      </c>
      <c r="FS261" s="46" t="str">
        <f t="shared" si="484"/>
        <v/>
      </c>
      <c r="FT261" s="46" t="b">
        <f t="shared" si="485"/>
        <v>0</v>
      </c>
      <c r="FU261" s="46" t="str">
        <f t="shared" si="486"/>
        <v/>
      </c>
      <c r="FV261" s="46" t="str">
        <f t="shared" si="487"/>
        <v/>
      </c>
      <c r="FW261" s="46" t="b">
        <f t="shared" si="488"/>
        <v>0</v>
      </c>
      <c r="FX261" s="46" t="str">
        <f t="shared" si="489"/>
        <v/>
      </c>
      <c r="FY261" s="46" t="str">
        <f t="shared" si="490"/>
        <v/>
      </c>
      <c r="FZ261" s="46" t="b">
        <f t="shared" si="491"/>
        <v>0</v>
      </c>
      <c r="GA261" s="46" t="str">
        <f t="shared" si="492"/>
        <v/>
      </c>
      <c r="GB261" s="46" t="str">
        <f t="shared" si="493"/>
        <v/>
      </c>
      <c r="GC261" s="46" t="b">
        <f t="shared" si="494"/>
        <v>0</v>
      </c>
      <c r="GD261" s="46" t="str">
        <f t="shared" si="495"/>
        <v/>
      </c>
      <c r="GE261" s="46" t="str">
        <f t="shared" si="496"/>
        <v/>
      </c>
      <c r="GF261" s="46" t="b">
        <f t="shared" si="497"/>
        <v>0</v>
      </c>
      <c r="GG261" s="46" t="b">
        <f t="shared" si="498"/>
        <v>0</v>
      </c>
      <c r="GH261" s="46" t="str">
        <f t="shared" si="499"/>
        <v/>
      </c>
      <c r="GI261" s="46" t="str">
        <f t="shared" si="500"/>
        <v/>
      </c>
      <c r="GJ261" s="46" t="str">
        <f t="shared" si="501"/>
        <v/>
      </c>
      <c r="GK261" s="46" t="b">
        <f t="shared" si="502"/>
        <v>0</v>
      </c>
      <c r="GL261" s="46" t="str">
        <f t="shared" si="503"/>
        <v/>
      </c>
      <c r="GM261" s="46" t="str">
        <f t="shared" si="504"/>
        <v/>
      </c>
      <c r="GN261" s="46" t="str">
        <f t="shared" si="505"/>
        <v/>
      </c>
      <c r="GO261" s="46" t="b">
        <f t="shared" si="506"/>
        <v>0</v>
      </c>
      <c r="GP261" s="46" t="str">
        <f t="shared" si="507"/>
        <v/>
      </c>
      <c r="GQ261" s="46" t="str">
        <f t="shared" si="508"/>
        <v/>
      </c>
      <c r="GR261" s="46" t="b">
        <f t="shared" si="509"/>
        <v>0</v>
      </c>
      <c r="GS261" s="46" t="str">
        <f t="shared" si="510"/>
        <v/>
      </c>
      <c r="GT261" s="46" t="str">
        <f t="shared" si="511"/>
        <v/>
      </c>
      <c r="GU261" s="46" t="b">
        <f t="shared" si="512"/>
        <v>0</v>
      </c>
      <c r="GV261" s="46" t="b">
        <f t="shared" si="513"/>
        <v>0</v>
      </c>
      <c r="GW261" s="46" t="b">
        <f t="shared" si="514"/>
        <v>0</v>
      </c>
      <c r="GX261" s="46" t="b">
        <f t="shared" si="515"/>
        <v>0</v>
      </c>
      <c r="GY261" s="46" t="b">
        <f t="shared" si="516"/>
        <v>0</v>
      </c>
      <c r="GZ261" s="46" t="b">
        <f t="shared" si="517"/>
        <v>0</v>
      </c>
      <c r="HA261" s="46" t="b">
        <f t="shared" si="518"/>
        <v>0</v>
      </c>
      <c r="HB261" s="46" t="b">
        <f t="shared" si="519"/>
        <v>0</v>
      </c>
      <c r="HC261" s="46" t="b">
        <f t="shared" si="520"/>
        <v>0</v>
      </c>
      <c r="HD261" s="46" t="b">
        <f t="shared" si="521"/>
        <v>0</v>
      </c>
      <c r="HE261" s="46" t="b">
        <f t="shared" si="522"/>
        <v>0</v>
      </c>
      <c r="HF261" s="46" t="b">
        <f t="shared" si="523"/>
        <v>0</v>
      </c>
      <c r="HG261" s="46" t="b">
        <f t="shared" si="524"/>
        <v>0</v>
      </c>
      <c r="HH261" s="46" t="b">
        <f t="shared" si="525"/>
        <v>0</v>
      </c>
      <c r="HI261" s="46" t="b">
        <f t="shared" si="526"/>
        <v>0</v>
      </c>
      <c r="HJ261" s="46" t="b">
        <f t="shared" si="527"/>
        <v>0</v>
      </c>
      <c r="HK261" s="46" t="b">
        <f t="shared" si="528"/>
        <v>0</v>
      </c>
      <c r="HL261" s="46" t="b">
        <f t="shared" si="529"/>
        <v>0</v>
      </c>
      <c r="HM261" s="46" t="b">
        <f t="shared" si="530"/>
        <v>0</v>
      </c>
      <c r="HN261" s="46" t="b">
        <f t="shared" si="531"/>
        <v>0</v>
      </c>
      <c r="HO261" s="46" t="b">
        <f t="shared" si="532"/>
        <v>0</v>
      </c>
      <c r="HP261" s="46" t="b">
        <f t="shared" si="533"/>
        <v>0</v>
      </c>
      <c r="HQ261" s="46" t="str">
        <f t="shared" si="534"/>
        <v/>
      </c>
      <c r="HR261" s="46" t="str">
        <f t="shared" si="535"/>
        <v/>
      </c>
      <c r="HS261" s="46" t="str">
        <f t="shared" si="536"/>
        <v/>
      </c>
      <c r="HT261" s="46" t="b">
        <f t="shared" si="537"/>
        <v>0</v>
      </c>
      <c r="HU261" s="46" t="b">
        <f t="shared" si="538"/>
        <v>0</v>
      </c>
      <c r="HV261" s="46" t="b">
        <f t="shared" si="539"/>
        <v>0</v>
      </c>
      <c r="HW261" s="46" t="b">
        <f t="shared" si="540"/>
        <v>0</v>
      </c>
      <c r="HX261" s="46" t="b">
        <f t="shared" si="541"/>
        <v>0</v>
      </c>
      <c r="HY261" s="46" t="b">
        <f t="shared" si="542"/>
        <v>0</v>
      </c>
      <c r="HZ261" s="46" t="b">
        <f t="shared" si="543"/>
        <v>0</v>
      </c>
      <c r="IA261" s="46" t="str">
        <f t="shared" si="544"/>
        <v/>
      </c>
      <c r="IB261" s="46" t="str">
        <f t="shared" si="545"/>
        <v/>
      </c>
      <c r="IC261" s="46" t="str">
        <f t="shared" si="546"/>
        <v/>
      </c>
      <c r="ID261" s="46" t="str">
        <f t="shared" si="547"/>
        <v/>
      </c>
      <c r="IE261" s="46" t="b">
        <f t="shared" si="548"/>
        <v>0</v>
      </c>
      <c r="IF261" s="46" t="str">
        <f t="shared" si="549"/>
        <v/>
      </c>
      <c r="IG261" s="46" t="str">
        <f t="shared" si="550"/>
        <v/>
      </c>
      <c r="IH261" s="46" t="b">
        <f t="shared" si="551"/>
        <v>0</v>
      </c>
      <c r="II261" s="46" t="b">
        <f t="shared" si="552"/>
        <v>0</v>
      </c>
      <c r="IJ261" s="46" t="b">
        <f t="shared" si="553"/>
        <v>0</v>
      </c>
      <c r="IK261" s="46" t="str">
        <f t="shared" si="554"/>
        <v/>
      </c>
      <c r="IL261" s="46" t="str">
        <f t="shared" si="555"/>
        <v/>
      </c>
      <c r="IM261" s="46" t="b">
        <f t="shared" si="556"/>
        <v>0</v>
      </c>
      <c r="IN261" s="46" t="b">
        <f t="shared" si="557"/>
        <v>0</v>
      </c>
      <c r="IO261" s="46" t="b">
        <f t="shared" si="558"/>
        <v>0</v>
      </c>
      <c r="IP261" s="46" t="b">
        <f t="shared" si="559"/>
        <v>0</v>
      </c>
      <c r="IQ261" s="46" t="b">
        <f t="shared" si="560"/>
        <v>0</v>
      </c>
      <c r="IR261" s="46" t="b">
        <f t="shared" si="561"/>
        <v>0</v>
      </c>
      <c r="IS261" s="46" t="b">
        <f t="shared" si="562"/>
        <v>0</v>
      </c>
      <c r="IT261" s="46" t="b">
        <f t="shared" si="563"/>
        <v>0</v>
      </c>
      <c r="IU261" s="46" t="b">
        <f t="shared" si="564"/>
        <v>0</v>
      </c>
      <c r="IV261" s="46" t="b">
        <f t="shared" si="565"/>
        <v>0</v>
      </c>
      <c r="IW261" s="46" t="b">
        <f t="shared" si="566"/>
        <v>0</v>
      </c>
      <c r="IX261" s="46" t="b">
        <f t="shared" si="567"/>
        <v>0</v>
      </c>
      <c r="IY261" s="46" t="b">
        <f t="shared" si="568"/>
        <v>0</v>
      </c>
    </row>
    <row r="262" spans="2:259" x14ac:dyDescent="0.3">
      <c r="B262" s="48">
        <v>250</v>
      </c>
      <c r="C262" s="61" t="str">
        <f t="shared" si="434"/>
        <v/>
      </c>
      <c r="D262" s="53"/>
      <c r="E262" s="52"/>
      <c r="F262" s="112"/>
      <c r="G262" s="52"/>
      <c r="H262" s="53"/>
      <c r="I262" s="52"/>
      <c r="J262" s="52"/>
      <c r="K262" s="53"/>
      <c r="L262" s="55"/>
      <c r="M262" s="108"/>
      <c r="N262" s="56"/>
      <c r="O262" s="52"/>
      <c r="P262" s="52"/>
      <c r="Q262" s="52"/>
      <c r="R262" s="52"/>
      <c r="S262" s="52"/>
      <c r="T262" s="53"/>
      <c r="U262" s="52"/>
      <c r="V262" s="52"/>
      <c r="W262" s="55"/>
      <c r="X262" s="55"/>
      <c r="Y262" s="52"/>
      <c r="Z262" s="55"/>
      <c r="AA262" s="52"/>
      <c r="AB262" s="53"/>
      <c r="AC262" s="53"/>
      <c r="AD262" s="53"/>
      <c r="AE262" s="57"/>
      <c r="AF262" s="113"/>
      <c r="AG262" s="57"/>
      <c r="AH262" s="58"/>
      <c r="AI262" s="58"/>
      <c r="AJ262" s="58"/>
      <c r="AK262" s="114"/>
      <c r="AL262" s="58"/>
      <c r="AM262" s="114"/>
      <c r="AN262" s="58"/>
      <c r="AO262" s="114"/>
      <c r="AP262" s="58"/>
      <c r="AQ262" s="114"/>
      <c r="AR262" s="58"/>
      <c r="AS262" s="114"/>
      <c r="AT262" s="58"/>
      <c r="AU262" s="114"/>
      <c r="AV262" s="58"/>
      <c r="AW262" s="114"/>
      <c r="AX262" s="58"/>
      <c r="AY262" s="114"/>
      <c r="AZ262" s="58"/>
      <c r="BA262" s="114"/>
      <c r="BB262" s="58"/>
      <c r="BC262" s="114"/>
      <c r="BD262" s="58"/>
      <c r="BE262" s="58"/>
      <c r="BF262" s="58"/>
      <c r="BG262" s="59"/>
      <c r="BH262" s="58"/>
      <c r="BI262" s="114"/>
      <c r="BJ262" s="53"/>
      <c r="BK262" s="58"/>
      <c r="BL262" s="114"/>
      <c r="BM262" s="58"/>
      <c r="BN262" s="114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3"/>
      <c r="CL262" s="58"/>
      <c r="CM262" s="58"/>
      <c r="CN262" s="60"/>
      <c r="CO262" s="57"/>
      <c r="CP262" s="58"/>
      <c r="CQ262" s="60"/>
      <c r="CR262" s="57"/>
      <c r="CS262" s="58"/>
      <c r="CT262" s="59"/>
      <c r="CU262" s="58"/>
      <c r="CV262" s="59"/>
      <c r="CW262" s="58"/>
      <c r="CX262" s="59"/>
      <c r="CY262" s="58"/>
      <c r="CZ262" s="58"/>
      <c r="DA262" s="58"/>
      <c r="DB262" s="53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7"/>
      <c r="DO262" s="57"/>
      <c r="DP262" s="57"/>
      <c r="DQ262" s="76" t="str">
        <f t="shared" si="435"/>
        <v/>
      </c>
      <c r="DR262" s="53"/>
      <c r="DS262" s="46" t="b">
        <f t="shared" si="436"/>
        <v>0</v>
      </c>
      <c r="DT262" s="46" t="str">
        <f t="shared" si="437"/>
        <v/>
      </c>
      <c r="DU262" s="46" t="b">
        <f t="shared" si="438"/>
        <v>0</v>
      </c>
      <c r="DV262" s="46" t="b">
        <f t="shared" si="439"/>
        <v>0</v>
      </c>
      <c r="DW262" s="46" t="b">
        <f t="shared" si="440"/>
        <v>0</v>
      </c>
      <c r="DY262" s="46" t="b">
        <f t="shared" si="441"/>
        <v>0</v>
      </c>
      <c r="DZ262" s="46" t="b">
        <f t="shared" si="442"/>
        <v>0</v>
      </c>
      <c r="EB262" s="46" t="b">
        <f t="shared" si="443"/>
        <v>0</v>
      </c>
      <c r="EC262" s="46" t="b">
        <f t="shared" si="444"/>
        <v>0</v>
      </c>
      <c r="ED262" s="46" t="b">
        <f t="shared" si="445"/>
        <v>0</v>
      </c>
      <c r="EE262" s="46" t="b">
        <f t="shared" si="446"/>
        <v>0</v>
      </c>
      <c r="EF262" s="46" t="b">
        <f t="shared" si="447"/>
        <v>0</v>
      </c>
      <c r="EG262" s="46" t="b">
        <f t="shared" si="448"/>
        <v>0</v>
      </c>
      <c r="EH262" s="46" t="b">
        <f t="shared" si="449"/>
        <v>0</v>
      </c>
      <c r="EI262" s="46" t="b">
        <f t="shared" si="450"/>
        <v>0</v>
      </c>
      <c r="EK262" s="46" t="b">
        <f t="shared" si="451"/>
        <v>0</v>
      </c>
      <c r="EL262" s="46" t="b">
        <f t="shared" si="452"/>
        <v>0</v>
      </c>
      <c r="EM262" s="46" t="b">
        <f t="shared" si="453"/>
        <v>0</v>
      </c>
      <c r="EN262" s="46" t="b">
        <f t="shared" si="454"/>
        <v>0</v>
      </c>
      <c r="EO262" s="46" t="b">
        <f t="shared" si="455"/>
        <v>0</v>
      </c>
      <c r="EP262" s="46" t="b">
        <f t="shared" si="456"/>
        <v>0</v>
      </c>
      <c r="EQ262" s="46" t="b">
        <f t="shared" si="457"/>
        <v>0</v>
      </c>
      <c r="ER262" s="46" t="b">
        <f>OR(AA262='Tablas '!$T$4,AA262='Tablas '!$T$7,AA262='Tablas '!$T$8,AA262='Tablas '!$T$11)</f>
        <v>0</v>
      </c>
      <c r="ES262" s="46" t="str">
        <f t="shared" si="458"/>
        <v/>
      </c>
      <c r="ET262" s="46" t="str">
        <f t="shared" si="459"/>
        <v/>
      </c>
      <c r="EU262" s="46" t="str">
        <f t="shared" si="460"/>
        <v/>
      </c>
      <c r="EV262" s="46" t="b">
        <f t="shared" si="461"/>
        <v>0</v>
      </c>
      <c r="EW262" s="46" t="b">
        <f t="shared" si="462"/>
        <v>0</v>
      </c>
      <c r="EX262" s="46" t="b">
        <f t="shared" si="463"/>
        <v>0</v>
      </c>
      <c r="EY262" s="46" t="b">
        <f t="shared" si="464"/>
        <v>0</v>
      </c>
      <c r="EZ262" s="46" t="b">
        <f t="shared" si="465"/>
        <v>0</v>
      </c>
      <c r="FA262" s="46" t="b">
        <f t="shared" si="466"/>
        <v>0</v>
      </c>
      <c r="FB262" s="46" t="b">
        <f t="shared" si="467"/>
        <v>0</v>
      </c>
      <c r="FC262" s="46" t="str">
        <f t="shared" si="468"/>
        <v/>
      </c>
      <c r="FD262" s="46" t="str">
        <f t="shared" si="469"/>
        <v/>
      </c>
      <c r="FE262" s="46" t="b">
        <f t="shared" si="470"/>
        <v>0</v>
      </c>
      <c r="FF262" s="46" t="str">
        <f t="shared" si="471"/>
        <v/>
      </c>
      <c r="FG262" s="46" t="str">
        <f t="shared" si="472"/>
        <v/>
      </c>
      <c r="FH262" s="46" t="b">
        <f t="shared" si="473"/>
        <v>0</v>
      </c>
      <c r="FI262" s="46" t="str">
        <f t="shared" si="474"/>
        <v/>
      </c>
      <c r="FJ262" s="46" t="str">
        <f t="shared" si="475"/>
        <v/>
      </c>
      <c r="FK262" s="46" t="b">
        <f t="shared" si="476"/>
        <v>0</v>
      </c>
      <c r="FL262" s="46" t="str">
        <f t="shared" si="477"/>
        <v/>
      </c>
      <c r="FM262" s="46" t="str">
        <f t="shared" si="478"/>
        <v/>
      </c>
      <c r="FN262" s="46" t="b">
        <f t="shared" si="479"/>
        <v>0</v>
      </c>
      <c r="FO262" s="46" t="str">
        <f t="shared" si="480"/>
        <v/>
      </c>
      <c r="FP262" s="46" t="str">
        <f t="shared" si="481"/>
        <v/>
      </c>
      <c r="FQ262" s="46" t="b">
        <f t="shared" si="482"/>
        <v>0</v>
      </c>
      <c r="FR262" s="46" t="str">
        <f t="shared" si="483"/>
        <v/>
      </c>
      <c r="FS262" s="46" t="str">
        <f t="shared" si="484"/>
        <v/>
      </c>
      <c r="FT262" s="46" t="b">
        <f t="shared" si="485"/>
        <v>0</v>
      </c>
      <c r="FU262" s="46" t="str">
        <f t="shared" si="486"/>
        <v/>
      </c>
      <c r="FV262" s="46" t="str">
        <f t="shared" si="487"/>
        <v/>
      </c>
      <c r="FW262" s="46" t="b">
        <f t="shared" si="488"/>
        <v>0</v>
      </c>
      <c r="FX262" s="46" t="str">
        <f t="shared" si="489"/>
        <v/>
      </c>
      <c r="FY262" s="46" t="str">
        <f t="shared" si="490"/>
        <v/>
      </c>
      <c r="FZ262" s="46" t="b">
        <f t="shared" si="491"/>
        <v>0</v>
      </c>
      <c r="GA262" s="46" t="str">
        <f t="shared" si="492"/>
        <v/>
      </c>
      <c r="GB262" s="46" t="str">
        <f t="shared" si="493"/>
        <v/>
      </c>
      <c r="GC262" s="46" t="b">
        <f t="shared" si="494"/>
        <v>0</v>
      </c>
      <c r="GD262" s="46" t="str">
        <f t="shared" si="495"/>
        <v/>
      </c>
      <c r="GE262" s="46" t="str">
        <f t="shared" si="496"/>
        <v/>
      </c>
      <c r="GF262" s="46" t="b">
        <f t="shared" si="497"/>
        <v>0</v>
      </c>
      <c r="GG262" s="46" t="b">
        <f t="shared" si="498"/>
        <v>0</v>
      </c>
      <c r="GH262" s="46" t="str">
        <f t="shared" si="499"/>
        <v/>
      </c>
      <c r="GI262" s="46" t="str">
        <f t="shared" si="500"/>
        <v/>
      </c>
      <c r="GJ262" s="46" t="str">
        <f t="shared" si="501"/>
        <v/>
      </c>
      <c r="GK262" s="46" t="b">
        <f t="shared" si="502"/>
        <v>0</v>
      </c>
      <c r="GL262" s="46" t="str">
        <f t="shared" si="503"/>
        <v/>
      </c>
      <c r="GM262" s="46" t="str">
        <f t="shared" si="504"/>
        <v/>
      </c>
      <c r="GN262" s="46" t="str">
        <f t="shared" si="505"/>
        <v/>
      </c>
      <c r="GO262" s="46" t="b">
        <f t="shared" si="506"/>
        <v>0</v>
      </c>
      <c r="GP262" s="46" t="str">
        <f t="shared" si="507"/>
        <v/>
      </c>
      <c r="GQ262" s="46" t="str">
        <f t="shared" si="508"/>
        <v/>
      </c>
      <c r="GR262" s="46" t="b">
        <f t="shared" si="509"/>
        <v>0</v>
      </c>
      <c r="GS262" s="46" t="str">
        <f t="shared" si="510"/>
        <v/>
      </c>
      <c r="GT262" s="46" t="str">
        <f t="shared" si="511"/>
        <v/>
      </c>
      <c r="GU262" s="46" t="b">
        <f t="shared" si="512"/>
        <v>0</v>
      </c>
      <c r="GV262" s="46" t="b">
        <f t="shared" si="513"/>
        <v>0</v>
      </c>
      <c r="GW262" s="46" t="b">
        <f t="shared" si="514"/>
        <v>0</v>
      </c>
      <c r="GX262" s="46" t="b">
        <f t="shared" si="515"/>
        <v>0</v>
      </c>
      <c r="GY262" s="46" t="b">
        <f t="shared" si="516"/>
        <v>0</v>
      </c>
      <c r="GZ262" s="46" t="b">
        <f t="shared" si="517"/>
        <v>0</v>
      </c>
      <c r="HA262" s="46" t="b">
        <f t="shared" si="518"/>
        <v>0</v>
      </c>
      <c r="HB262" s="46" t="b">
        <f t="shared" si="519"/>
        <v>0</v>
      </c>
      <c r="HC262" s="46" t="b">
        <f t="shared" si="520"/>
        <v>0</v>
      </c>
      <c r="HD262" s="46" t="b">
        <f t="shared" si="521"/>
        <v>0</v>
      </c>
      <c r="HE262" s="46" t="b">
        <f t="shared" si="522"/>
        <v>0</v>
      </c>
      <c r="HF262" s="46" t="b">
        <f t="shared" si="523"/>
        <v>0</v>
      </c>
      <c r="HG262" s="46" t="b">
        <f t="shared" si="524"/>
        <v>0</v>
      </c>
      <c r="HH262" s="46" t="b">
        <f t="shared" si="525"/>
        <v>0</v>
      </c>
      <c r="HI262" s="46" t="b">
        <f t="shared" si="526"/>
        <v>0</v>
      </c>
      <c r="HJ262" s="46" t="b">
        <f t="shared" si="527"/>
        <v>0</v>
      </c>
      <c r="HK262" s="46" t="b">
        <f t="shared" si="528"/>
        <v>0</v>
      </c>
      <c r="HL262" s="46" t="b">
        <f t="shared" si="529"/>
        <v>0</v>
      </c>
      <c r="HM262" s="46" t="b">
        <f t="shared" si="530"/>
        <v>0</v>
      </c>
      <c r="HN262" s="46" t="b">
        <f t="shared" si="531"/>
        <v>0</v>
      </c>
      <c r="HO262" s="46" t="b">
        <f t="shared" si="532"/>
        <v>0</v>
      </c>
      <c r="HP262" s="46" t="b">
        <f t="shared" si="533"/>
        <v>0</v>
      </c>
      <c r="HQ262" s="46" t="str">
        <f t="shared" si="534"/>
        <v/>
      </c>
      <c r="HR262" s="46" t="str">
        <f t="shared" si="535"/>
        <v/>
      </c>
      <c r="HS262" s="46" t="str">
        <f t="shared" si="536"/>
        <v/>
      </c>
      <c r="HT262" s="46" t="b">
        <f t="shared" si="537"/>
        <v>0</v>
      </c>
      <c r="HU262" s="46" t="b">
        <f t="shared" si="538"/>
        <v>0</v>
      </c>
      <c r="HV262" s="46" t="b">
        <f t="shared" si="539"/>
        <v>0</v>
      </c>
      <c r="HW262" s="46" t="b">
        <f t="shared" si="540"/>
        <v>0</v>
      </c>
      <c r="HX262" s="46" t="b">
        <f t="shared" si="541"/>
        <v>0</v>
      </c>
      <c r="HY262" s="46" t="b">
        <f t="shared" si="542"/>
        <v>0</v>
      </c>
      <c r="HZ262" s="46" t="b">
        <f t="shared" si="543"/>
        <v>0</v>
      </c>
      <c r="IA262" s="46" t="str">
        <f t="shared" si="544"/>
        <v/>
      </c>
      <c r="IB262" s="46" t="str">
        <f t="shared" si="545"/>
        <v/>
      </c>
      <c r="IC262" s="46" t="str">
        <f t="shared" si="546"/>
        <v/>
      </c>
      <c r="ID262" s="46" t="str">
        <f t="shared" si="547"/>
        <v/>
      </c>
      <c r="IE262" s="46" t="b">
        <f t="shared" si="548"/>
        <v>0</v>
      </c>
      <c r="IF262" s="46" t="str">
        <f t="shared" si="549"/>
        <v/>
      </c>
      <c r="IG262" s="46" t="str">
        <f t="shared" si="550"/>
        <v/>
      </c>
      <c r="IH262" s="46" t="b">
        <f t="shared" si="551"/>
        <v>0</v>
      </c>
      <c r="II262" s="46" t="b">
        <f t="shared" si="552"/>
        <v>0</v>
      </c>
      <c r="IJ262" s="46" t="b">
        <f t="shared" si="553"/>
        <v>0</v>
      </c>
      <c r="IK262" s="46" t="str">
        <f t="shared" si="554"/>
        <v/>
      </c>
      <c r="IL262" s="46" t="str">
        <f t="shared" si="555"/>
        <v/>
      </c>
      <c r="IM262" s="46" t="b">
        <f t="shared" si="556"/>
        <v>0</v>
      </c>
      <c r="IN262" s="46" t="b">
        <f t="shared" si="557"/>
        <v>0</v>
      </c>
      <c r="IO262" s="46" t="b">
        <f t="shared" si="558"/>
        <v>0</v>
      </c>
      <c r="IP262" s="46" t="b">
        <f t="shared" si="559"/>
        <v>0</v>
      </c>
      <c r="IQ262" s="46" t="b">
        <f t="shared" si="560"/>
        <v>0</v>
      </c>
      <c r="IR262" s="46" t="b">
        <f t="shared" si="561"/>
        <v>0</v>
      </c>
      <c r="IS262" s="46" t="b">
        <f t="shared" si="562"/>
        <v>0</v>
      </c>
      <c r="IT262" s="46" t="b">
        <f t="shared" si="563"/>
        <v>0</v>
      </c>
      <c r="IU262" s="46" t="b">
        <f t="shared" si="564"/>
        <v>0</v>
      </c>
      <c r="IV262" s="46" t="b">
        <f t="shared" si="565"/>
        <v>0</v>
      </c>
      <c r="IW262" s="46" t="b">
        <f t="shared" si="566"/>
        <v>0</v>
      </c>
      <c r="IX262" s="46" t="b">
        <f t="shared" si="567"/>
        <v>0</v>
      </c>
      <c r="IY262" s="46" t="b">
        <f t="shared" si="568"/>
        <v>0</v>
      </c>
    </row>
    <row r="263" spans="2:259" x14ac:dyDescent="0.3">
      <c r="B263" s="48">
        <v>251</v>
      </c>
      <c r="C263" s="61" t="str">
        <f t="shared" si="434"/>
        <v/>
      </c>
      <c r="D263" s="53"/>
      <c r="E263" s="52"/>
      <c r="F263" s="112"/>
      <c r="G263" s="52"/>
      <c r="H263" s="53"/>
      <c r="I263" s="52"/>
      <c r="J263" s="52"/>
      <c r="K263" s="53"/>
      <c r="L263" s="55"/>
      <c r="M263" s="108"/>
      <c r="N263" s="56"/>
      <c r="O263" s="52"/>
      <c r="P263" s="52"/>
      <c r="Q263" s="52"/>
      <c r="R263" s="52"/>
      <c r="S263" s="52"/>
      <c r="T263" s="53"/>
      <c r="U263" s="52"/>
      <c r="V263" s="52"/>
      <c r="W263" s="55"/>
      <c r="X263" s="55"/>
      <c r="Y263" s="52"/>
      <c r="Z263" s="55"/>
      <c r="AA263" s="52"/>
      <c r="AB263" s="53"/>
      <c r="AC263" s="53"/>
      <c r="AD263" s="53"/>
      <c r="AE263" s="57"/>
      <c r="AF263" s="113"/>
      <c r="AG263" s="57"/>
      <c r="AH263" s="58"/>
      <c r="AI263" s="58"/>
      <c r="AJ263" s="58"/>
      <c r="AK263" s="114"/>
      <c r="AL263" s="58"/>
      <c r="AM263" s="114"/>
      <c r="AN263" s="58"/>
      <c r="AO263" s="114"/>
      <c r="AP263" s="58"/>
      <c r="AQ263" s="114"/>
      <c r="AR263" s="58"/>
      <c r="AS263" s="114"/>
      <c r="AT263" s="58"/>
      <c r="AU263" s="114"/>
      <c r="AV263" s="58"/>
      <c r="AW263" s="114"/>
      <c r="AX263" s="58"/>
      <c r="AY263" s="114"/>
      <c r="AZ263" s="58"/>
      <c r="BA263" s="114"/>
      <c r="BB263" s="58"/>
      <c r="BC263" s="114"/>
      <c r="BD263" s="58"/>
      <c r="BE263" s="58"/>
      <c r="BF263" s="58"/>
      <c r="BG263" s="59"/>
      <c r="BH263" s="58"/>
      <c r="BI263" s="114"/>
      <c r="BJ263" s="53"/>
      <c r="BK263" s="58"/>
      <c r="BL263" s="114"/>
      <c r="BM263" s="58"/>
      <c r="BN263" s="114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3"/>
      <c r="CL263" s="58"/>
      <c r="CM263" s="58"/>
      <c r="CN263" s="60"/>
      <c r="CO263" s="57"/>
      <c r="CP263" s="58"/>
      <c r="CQ263" s="60"/>
      <c r="CR263" s="57"/>
      <c r="CS263" s="58"/>
      <c r="CT263" s="59"/>
      <c r="CU263" s="58"/>
      <c r="CV263" s="59"/>
      <c r="CW263" s="58"/>
      <c r="CX263" s="59"/>
      <c r="CY263" s="58"/>
      <c r="CZ263" s="58"/>
      <c r="DA263" s="58"/>
      <c r="DB263" s="53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7"/>
      <c r="DO263" s="57"/>
      <c r="DP263" s="57"/>
      <c r="DQ263" s="76" t="str">
        <f t="shared" si="435"/>
        <v/>
      </c>
      <c r="DR263" s="53"/>
      <c r="DS263" s="46" t="b">
        <f t="shared" si="436"/>
        <v>0</v>
      </c>
      <c r="DT263" s="46" t="str">
        <f t="shared" si="437"/>
        <v/>
      </c>
      <c r="DU263" s="46" t="b">
        <f t="shared" si="438"/>
        <v>0</v>
      </c>
      <c r="DV263" s="46" t="b">
        <f t="shared" si="439"/>
        <v>0</v>
      </c>
      <c r="DW263" s="46" t="b">
        <f t="shared" si="440"/>
        <v>0</v>
      </c>
      <c r="DY263" s="46" t="b">
        <f t="shared" si="441"/>
        <v>0</v>
      </c>
      <c r="DZ263" s="46" t="b">
        <f t="shared" si="442"/>
        <v>0</v>
      </c>
      <c r="EB263" s="46" t="b">
        <f t="shared" si="443"/>
        <v>0</v>
      </c>
      <c r="EC263" s="46" t="b">
        <f t="shared" si="444"/>
        <v>0</v>
      </c>
      <c r="ED263" s="46" t="b">
        <f t="shared" si="445"/>
        <v>0</v>
      </c>
      <c r="EE263" s="46" t="b">
        <f t="shared" si="446"/>
        <v>0</v>
      </c>
      <c r="EF263" s="46" t="b">
        <f t="shared" si="447"/>
        <v>0</v>
      </c>
      <c r="EG263" s="46" t="b">
        <f t="shared" si="448"/>
        <v>0</v>
      </c>
      <c r="EH263" s="46" t="b">
        <f t="shared" si="449"/>
        <v>0</v>
      </c>
      <c r="EI263" s="46" t="b">
        <f t="shared" si="450"/>
        <v>0</v>
      </c>
      <c r="EK263" s="46" t="b">
        <f t="shared" si="451"/>
        <v>0</v>
      </c>
      <c r="EL263" s="46" t="b">
        <f t="shared" si="452"/>
        <v>0</v>
      </c>
      <c r="EM263" s="46" t="b">
        <f t="shared" si="453"/>
        <v>0</v>
      </c>
      <c r="EN263" s="46" t="b">
        <f t="shared" si="454"/>
        <v>0</v>
      </c>
      <c r="EO263" s="46" t="b">
        <f t="shared" si="455"/>
        <v>0</v>
      </c>
      <c r="EP263" s="46" t="b">
        <f t="shared" si="456"/>
        <v>0</v>
      </c>
      <c r="EQ263" s="46" t="b">
        <f t="shared" si="457"/>
        <v>0</v>
      </c>
      <c r="ER263" s="46" t="b">
        <f>OR(AA263='Tablas '!$T$4,AA263='Tablas '!$T$7,AA263='Tablas '!$T$8,AA263='Tablas '!$T$11)</f>
        <v>0</v>
      </c>
      <c r="ES263" s="46" t="str">
        <f t="shared" si="458"/>
        <v/>
      </c>
      <c r="ET263" s="46" t="str">
        <f t="shared" si="459"/>
        <v/>
      </c>
      <c r="EU263" s="46" t="str">
        <f t="shared" si="460"/>
        <v/>
      </c>
      <c r="EV263" s="46" t="b">
        <f t="shared" si="461"/>
        <v>0</v>
      </c>
      <c r="EW263" s="46" t="b">
        <f t="shared" si="462"/>
        <v>0</v>
      </c>
      <c r="EX263" s="46" t="b">
        <f t="shared" si="463"/>
        <v>0</v>
      </c>
      <c r="EY263" s="46" t="b">
        <f t="shared" si="464"/>
        <v>0</v>
      </c>
      <c r="EZ263" s="46" t="b">
        <f t="shared" si="465"/>
        <v>0</v>
      </c>
      <c r="FA263" s="46" t="b">
        <f t="shared" si="466"/>
        <v>0</v>
      </c>
      <c r="FB263" s="46" t="b">
        <f t="shared" si="467"/>
        <v>0</v>
      </c>
      <c r="FC263" s="46" t="str">
        <f t="shared" si="468"/>
        <v/>
      </c>
      <c r="FD263" s="46" t="str">
        <f t="shared" si="469"/>
        <v/>
      </c>
      <c r="FE263" s="46" t="b">
        <f t="shared" si="470"/>
        <v>0</v>
      </c>
      <c r="FF263" s="46" t="str">
        <f t="shared" si="471"/>
        <v/>
      </c>
      <c r="FG263" s="46" t="str">
        <f t="shared" si="472"/>
        <v/>
      </c>
      <c r="FH263" s="46" t="b">
        <f t="shared" si="473"/>
        <v>0</v>
      </c>
      <c r="FI263" s="46" t="str">
        <f t="shared" si="474"/>
        <v/>
      </c>
      <c r="FJ263" s="46" t="str">
        <f t="shared" si="475"/>
        <v/>
      </c>
      <c r="FK263" s="46" t="b">
        <f t="shared" si="476"/>
        <v>0</v>
      </c>
      <c r="FL263" s="46" t="str">
        <f t="shared" si="477"/>
        <v/>
      </c>
      <c r="FM263" s="46" t="str">
        <f t="shared" si="478"/>
        <v/>
      </c>
      <c r="FN263" s="46" t="b">
        <f t="shared" si="479"/>
        <v>0</v>
      </c>
      <c r="FO263" s="46" t="str">
        <f t="shared" si="480"/>
        <v/>
      </c>
      <c r="FP263" s="46" t="str">
        <f t="shared" si="481"/>
        <v/>
      </c>
      <c r="FQ263" s="46" t="b">
        <f t="shared" si="482"/>
        <v>0</v>
      </c>
      <c r="FR263" s="46" t="str">
        <f t="shared" si="483"/>
        <v/>
      </c>
      <c r="FS263" s="46" t="str">
        <f t="shared" si="484"/>
        <v/>
      </c>
      <c r="FT263" s="46" t="b">
        <f t="shared" si="485"/>
        <v>0</v>
      </c>
      <c r="FU263" s="46" t="str">
        <f t="shared" si="486"/>
        <v/>
      </c>
      <c r="FV263" s="46" t="str">
        <f t="shared" si="487"/>
        <v/>
      </c>
      <c r="FW263" s="46" t="b">
        <f t="shared" si="488"/>
        <v>0</v>
      </c>
      <c r="FX263" s="46" t="str">
        <f t="shared" si="489"/>
        <v/>
      </c>
      <c r="FY263" s="46" t="str">
        <f t="shared" si="490"/>
        <v/>
      </c>
      <c r="FZ263" s="46" t="b">
        <f t="shared" si="491"/>
        <v>0</v>
      </c>
      <c r="GA263" s="46" t="str">
        <f t="shared" si="492"/>
        <v/>
      </c>
      <c r="GB263" s="46" t="str">
        <f t="shared" si="493"/>
        <v/>
      </c>
      <c r="GC263" s="46" t="b">
        <f t="shared" si="494"/>
        <v>0</v>
      </c>
      <c r="GD263" s="46" t="str">
        <f t="shared" si="495"/>
        <v/>
      </c>
      <c r="GE263" s="46" t="str">
        <f t="shared" si="496"/>
        <v/>
      </c>
      <c r="GF263" s="46" t="b">
        <f t="shared" si="497"/>
        <v>0</v>
      </c>
      <c r="GG263" s="46" t="b">
        <f t="shared" si="498"/>
        <v>0</v>
      </c>
      <c r="GH263" s="46" t="str">
        <f t="shared" si="499"/>
        <v/>
      </c>
      <c r="GI263" s="46" t="str">
        <f t="shared" si="500"/>
        <v/>
      </c>
      <c r="GJ263" s="46" t="str">
        <f t="shared" si="501"/>
        <v/>
      </c>
      <c r="GK263" s="46" t="b">
        <f t="shared" si="502"/>
        <v>0</v>
      </c>
      <c r="GL263" s="46" t="str">
        <f t="shared" si="503"/>
        <v/>
      </c>
      <c r="GM263" s="46" t="str">
        <f t="shared" si="504"/>
        <v/>
      </c>
      <c r="GN263" s="46" t="str">
        <f t="shared" si="505"/>
        <v/>
      </c>
      <c r="GO263" s="46" t="b">
        <f t="shared" si="506"/>
        <v>0</v>
      </c>
      <c r="GP263" s="46" t="str">
        <f t="shared" si="507"/>
        <v/>
      </c>
      <c r="GQ263" s="46" t="str">
        <f t="shared" si="508"/>
        <v/>
      </c>
      <c r="GR263" s="46" t="b">
        <f t="shared" si="509"/>
        <v>0</v>
      </c>
      <c r="GS263" s="46" t="str">
        <f t="shared" si="510"/>
        <v/>
      </c>
      <c r="GT263" s="46" t="str">
        <f t="shared" si="511"/>
        <v/>
      </c>
      <c r="GU263" s="46" t="b">
        <f t="shared" si="512"/>
        <v>0</v>
      </c>
      <c r="GV263" s="46" t="b">
        <f t="shared" si="513"/>
        <v>0</v>
      </c>
      <c r="GW263" s="46" t="b">
        <f t="shared" si="514"/>
        <v>0</v>
      </c>
      <c r="GX263" s="46" t="b">
        <f t="shared" si="515"/>
        <v>0</v>
      </c>
      <c r="GY263" s="46" t="b">
        <f t="shared" si="516"/>
        <v>0</v>
      </c>
      <c r="GZ263" s="46" t="b">
        <f t="shared" si="517"/>
        <v>0</v>
      </c>
      <c r="HA263" s="46" t="b">
        <f t="shared" si="518"/>
        <v>0</v>
      </c>
      <c r="HB263" s="46" t="b">
        <f t="shared" si="519"/>
        <v>0</v>
      </c>
      <c r="HC263" s="46" t="b">
        <f t="shared" si="520"/>
        <v>0</v>
      </c>
      <c r="HD263" s="46" t="b">
        <f t="shared" si="521"/>
        <v>0</v>
      </c>
      <c r="HE263" s="46" t="b">
        <f t="shared" si="522"/>
        <v>0</v>
      </c>
      <c r="HF263" s="46" t="b">
        <f t="shared" si="523"/>
        <v>0</v>
      </c>
      <c r="HG263" s="46" t="b">
        <f t="shared" si="524"/>
        <v>0</v>
      </c>
      <c r="HH263" s="46" t="b">
        <f t="shared" si="525"/>
        <v>0</v>
      </c>
      <c r="HI263" s="46" t="b">
        <f t="shared" si="526"/>
        <v>0</v>
      </c>
      <c r="HJ263" s="46" t="b">
        <f t="shared" si="527"/>
        <v>0</v>
      </c>
      <c r="HK263" s="46" t="b">
        <f t="shared" si="528"/>
        <v>0</v>
      </c>
      <c r="HL263" s="46" t="b">
        <f t="shared" si="529"/>
        <v>0</v>
      </c>
      <c r="HM263" s="46" t="b">
        <f t="shared" si="530"/>
        <v>0</v>
      </c>
      <c r="HN263" s="46" t="b">
        <f t="shared" si="531"/>
        <v>0</v>
      </c>
      <c r="HO263" s="46" t="b">
        <f t="shared" si="532"/>
        <v>0</v>
      </c>
      <c r="HP263" s="46" t="b">
        <f t="shared" si="533"/>
        <v>0</v>
      </c>
      <c r="HQ263" s="46" t="str">
        <f t="shared" si="534"/>
        <v/>
      </c>
      <c r="HR263" s="46" t="str">
        <f t="shared" si="535"/>
        <v/>
      </c>
      <c r="HS263" s="46" t="str">
        <f t="shared" si="536"/>
        <v/>
      </c>
      <c r="HT263" s="46" t="b">
        <f t="shared" si="537"/>
        <v>0</v>
      </c>
      <c r="HU263" s="46" t="b">
        <f t="shared" si="538"/>
        <v>0</v>
      </c>
      <c r="HV263" s="46" t="b">
        <f t="shared" si="539"/>
        <v>0</v>
      </c>
      <c r="HW263" s="46" t="b">
        <f t="shared" si="540"/>
        <v>0</v>
      </c>
      <c r="HX263" s="46" t="b">
        <f t="shared" si="541"/>
        <v>0</v>
      </c>
      <c r="HY263" s="46" t="b">
        <f t="shared" si="542"/>
        <v>0</v>
      </c>
      <c r="HZ263" s="46" t="b">
        <f t="shared" si="543"/>
        <v>0</v>
      </c>
      <c r="IA263" s="46" t="str">
        <f t="shared" si="544"/>
        <v/>
      </c>
      <c r="IB263" s="46" t="str">
        <f t="shared" si="545"/>
        <v/>
      </c>
      <c r="IC263" s="46" t="str">
        <f t="shared" si="546"/>
        <v/>
      </c>
      <c r="ID263" s="46" t="str">
        <f t="shared" si="547"/>
        <v/>
      </c>
      <c r="IE263" s="46" t="b">
        <f t="shared" si="548"/>
        <v>0</v>
      </c>
      <c r="IF263" s="46" t="str">
        <f t="shared" si="549"/>
        <v/>
      </c>
      <c r="IG263" s="46" t="str">
        <f t="shared" si="550"/>
        <v/>
      </c>
      <c r="IH263" s="46" t="b">
        <f t="shared" si="551"/>
        <v>0</v>
      </c>
      <c r="II263" s="46" t="b">
        <f t="shared" si="552"/>
        <v>0</v>
      </c>
      <c r="IJ263" s="46" t="b">
        <f t="shared" si="553"/>
        <v>0</v>
      </c>
      <c r="IK263" s="46" t="str">
        <f t="shared" si="554"/>
        <v/>
      </c>
      <c r="IL263" s="46" t="str">
        <f t="shared" si="555"/>
        <v/>
      </c>
      <c r="IM263" s="46" t="b">
        <f t="shared" si="556"/>
        <v>0</v>
      </c>
      <c r="IN263" s="46" t="b">
        <f t="shared" si="557"/>
        <v>0</v>
      </c>
      <c r="IO263" s="46" t="b">
        <f t="shared" si="558"/>
        <v>0</v>
      </c>
      <c r="IP263" s="46" t="b">
        <f t="shared" si="559"/>
        <v>0</v>
      </c>
      <c r="IQ263" s="46" t="b">
        <f t="shared" si="560"/>
        <v>0</v>
      </c>
      <c r="IR263" s="46" t="b">
        <f t="shared" si="561"/>
        <v>0</v>
      </c>
      <c r="IS263" s="46" t="b">
        <f t="shared" si="562"/>
        <v>0</v>
      </c>
      <c r="IT263" s="46" t="b">
        <f t="shared" si="563"/>
        <v>0</v>
      </c>
      <c r="IU263" s="46" t="b">
        <f t="shared" si="564"/>
        <v>0</v>
      </c>
      <c r="IV263" s="46" t="b">
        <f t="shared" si="565"/>
        <v>0</v>
      </c>
      <c r="IW263" s="46" t="b">
        <f t="shared" si="566"/>
        <v>0</v>
      </c>
      <c r="IX263" s="46" t="b">
        <f t="shared" si="567"/>
        <v>0</v>
      </c>
      <c r="IY263" s="46" t="b">
        <f t="shared" si="568"/>
        <v>0</v>
      </c>
    </row>
    <row r="264" spans="2:259" x14ac:dyDescent="0.3">
      <c r="B264" s="48">
        <v>252</v>
      </c>
      <c r="C264" s="61" t="str">
        <f t="shared" si="434"/>
        <v/>
      </c>
      <c r="D264" s="53"/>
      <c r="E264" s="52"/>
      <c r="F264" s="112"/>
      <c r="G264" s="52"/>
      <c r="H264" s="53"/>
      <c r="I264" s="52"/>
      <c r="J264" s="52"/>
      <c r="K264" s="53"/>
      <c r="L264" s="55"/>
      <c r="M264" s="108"/>
      <c r="N264" s="56"/>
      <c r="O264" s="52"/>
      <c r="P264" s="52"/>
      <c r="Q264" s="52"/>
      <c r="R264" s="52"/>
      <c r="S264" s="52"/>
      <c r="T264" s="53"/>
      <c r="U264" s="52"/>
      <c r="V264" s="52"/>
      <c r="W264" s="55"/>
      <c r="X264" s="55"/>
      <c r="Y264" s="52"/>
      <c r="Z264" s="55"/>
      <c r="AA264" s="52"/>
      <c r="AB264" s="53"/>
      <c r="AC264" s="53"/>
      <c r="AD264" s="53"/>
      <c r="AE264" s="57"/>
      <c r="AF264" s="113"/>
      <c r="AG264" s="57"/>
      <c r="AH264" s="58"/>
      <c r="AI264" s="58"/>
      <c r="AJ264" s="58"/>
      <c r="AK264" s="114"/>
      <c r="AL264" s="58"/>
      <c r="AM264" s="114"/>
      <c r="AN264" s="58"/>
      <c r="AO264" s="114"/>
      <c r="AP264" s="58"/>
      <c r="AQ264" s="114"/>
      <c r="AR264" s="58"/>
      <c r="AS264" s="114"/>
      <c r="AT264" s="58"/>
      <c r="AU264" s="114"/>
      <c r="AV264" s="58"/>
      <c r="AW264" s="114"/>
      <c r="AX264" s="58"/>
      <c r="AY264" s="114"/>
      <c r="AZ264" s="58"/>
      <c r="BA264" s="114"/>
      <c r="BB264" s="58"/>
      <c r="BC264" s="114"/>
      <c r="BD264" s="58"/>
      <c r="BE264" s="58"/>
      <c r="BF264" s="58"/>
      <c r="BG264" s="59"/>
      <c r="BH264" s="58"/>
      <c r="BI264" s="114"/>
      <c r="BJ264" s="53"/>
      <c r="BK264" s="58"/>
      <c r="BL264" s="114"/>
      <c r="BM264" s="58"/>
      <c r="BN264" s="114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3"/>
      <c r="CL264" s="58"/>
      <c r="CM264" s="58"/>
      <c r="CN264" s="60"/>
      <c r="CO264" s="57"/>
      <c r="CP264" s="58"/>
      <c r="CQ264" s="60"/>
      <c r="CR264" s="57"/>
      <c r="CS264" s="58"/>
      <c r="CT264" s="59"/>
      <c r="CU264" s="58"/>
      <c r="CV264" s="59"/>
      <c r="CW264" s="58"/>
      <c r="CX264" s="59"/>
      <c r="CY264" s="58"/>
      <c r="CZ264" s="58"/>
      <c r="DA264" s="58"/>
      <c r="DB264" s="53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7"/>
      <c r="DO264" s="57"/>
      <c r="DP264" s="57"/>
      <c r="DQ264" s="76" t="str">
        <f t="shared" si="435"/>
        <v/>
      </c>
      <c r="DR264" s="53"/>
      <c r="DS264" s="46" t="b">
        <f t="shared" si="436"/>
        <v>0</v>
      </c>
      <c r="DT264" s="46" t="str">
        <f t="shared" si="437"/>
        <v/>
      </c>
      <c r="DU264" s="46" t="b">
        <f t="shared" si="438"/>
        <v>0</v>
      </c>
      <c r="DV264" s="46" t="b">
        <f t="shared" si="439"/>
        <v>0</v>
      </c>
      <c r="DW264" s="46" t="b">
        <f t="shared" si="440"/>
        <v>0</v>
      </c>
      <c r="DY264" s="46" t="b">
        <f t="shared" si="441"/>
        <v>0</v>
      </c>
      <c r="DZ264" s="46" t="b">
        <f t="shared" si="442"/>
        <v>0</v>
      </c>
      <c r="EB264" s="46" t="b">
        <f t="shared" si="443"/>
        <v>0</v>
      </c>
      <c r="EC264" s="46" t="b">
        <f t="shared" si="444"/>
        <v>0</v>
      </c>
      <c r="ED264" s="46" t="b">
        <f t="shared" si="445"/>
        <v>0</v>
      </c>
      <c r="EE264" s="46" t="b">
        <f t="shared" si="446"/>
        <v>0</v>
      </c>
      <c r="EF264" s="46" t="b">
        <f t="shared" si="447"/>
        <v>0</v>
      </c>
      <c r="EG264" s="46" t="b">
        <f t="shared" si="448"/>
        <v>0</v>
      </c>
      <c r="EH264" s="46" t="b">
        <f t="shared" si="449"/>
        <v>0</v>
      </c>
      <c r="EI264" s="46" t="b">
        <f t="shared" si="450"/>
        <v>0</v>
      </c>
      <c r="EK264" s="46" t="b">
        <f t="shared" si="451"/>
        <v>0</v>
      </c>
      <c r="EL264" s="46" t="b">
        <f t="shared" si="452"/>
        <v>0</v>
      </c>
      <c r="EM264" s="46" t="b">
        <f t="shared" si="453"/>
        <v>0</v>
      </c>
      <c r="EN264" s="46" t="b">
        <f t="shared" si="454"/>
        <v>0</v>
      </c>
      <c r="EO264" s="46" t="b">
        <f t="shared" si="455"/>
        <v>0</v>
      </c>
      <c r="EP264" s="46" t="b">
        <f t="shared" si="456"/>
        <v>0</v>
      </c>
      <c r="EQ264" s="46" t="b">
        <f t="shared" si="457"/>
        <v>0</v>
      </c>
      <c r="ER264" s="46" t="b">
        <f>OR(AA264='Tablas '!$T$4,AA264='Tablas '!$T$7,AA264='Tablas '!$T$8,AA264='Tablas '!$T$11)</f>
        <v>0</v>
      </c>
      <c r="ES264" s="46" t="str">
        <f t="shared" si="458"/>
        <v/>
      </c>
      <c r="ET264" s="46" t="str">
        <f t="shared" si="459"/>
        <v/>
      </c>
      <c r="EU264" s="46" t="str">
        <f t="shared" si="460"/>
        <v/>
      </c>
      <c r="EV264" s="46" t="b">
        <f t="shared" si="461"/>
        <v>0</v>
      </c>
      <c r="EW264" s="46" t="b">
        <f t="shared" si="462"/>
        <v>0</v>
      </c>
      <c r="EX264" s="46" t="b">
        <f t="shared" si="463"/>
        <v>0</v>
      </c>
      <c r="EY264" s="46" t="b">
        <f t="shared" si="464"/>
        <v>0</v>
      </c>
      <c r="EZ264" s="46" t="b">
        <f t="shared" si="465"/>
        <v>0</v>
      </c>
      <c r="FA264" s="46" t="b">
        <f t="shared" si="466"/>
        <v>0</v>
      </c>
      <c r="FB264" s="46" t="b">
        <f t="shared" si="467"/>
        <v>0</v>
      </c>
      <c r="FC264" s="46" t="str">
        <f t="shared" si="468"/>
        <v/>
      </c>
      <c r="FD264" s="46" t="str">
        <f t="shared" si="469"/>
        <v/>
      </c>
      <c r="FE264" s="46" t="b">
        <f t="shared" si="470"/>
        <v>0</v>
      </c>
      <c r="FF264" s="46" t="str">
        <f t="shared" si="471"/>
        <v/>
      </c>
      <c r="FG264" s="46" t="str">
        <f t="shared" si="472"/>
        <v/>
      </c>
      <c r="FH264" s="46" t="b">
        <f t="shared" si="473"/>
        <v>0</v>
      </c>
      <c r="FI264" s="46" t="str">
        <f t="shared" si="474"/>
        <v/>
      </c>
      <c r="FJ264" s="46" t="str">
        <f t="shared" si="475"/>
        <v/>
      </c>
      <c r="FK264" s="46" t="b">
        <f t="shared" si="476"/>
        <v>0</v>
      </c>
      <c r="FL264" s="46" t="str">
        <f t="shared" si="477"/>
        <v/>
      </c>
      <c r="FM264" s="46" t="str">
        <f t="shared" si="478"/>
        <v/>
      </c>
      <c r="FN264" s="46" t="b">
        <f t="shared" si="479"/>
        <v>0</v>
      </c>
      <c r="FO264" s="46" t="str">
        <f t="shared" si="480"/>
        <v/>
      </c>
      <c r="FP264" s="46" t="str">
        <f t="shared" si="481"/>
        <v/>
      </c>
      <c r="FQ264" s="46" t="b">
        <f t="shared" si="482"/>
        <v>0</v>
      </c>
      <c r="FR264" s="46" t="str">
        <f t="shared" si="483"/>
        <v/>
      </c>
      <c r="FS264" s="46" t="str">
        <f t="shared" si="484"/>
        <v/>
      </c>
      <c r="FT264" s="46" t="b">
        <f t="shared" si="485"/>
        <v>0</v>
      </c>
      <c r="FU264" s="46" t="str">
        <f t="shared" si="486"/>
        <v/>
      </c>
      <c r="FV264" s="46" t="str">
        <f t="shared" si="487"/>
        <v/>
      </c>
      <c r="FW264" s="46" t="b">
        <f t="shared" si="488"/>
        <v>0</v>
      </c>
      <c r="FX264" s="46" t="str">
        <f t="shared" si="489"/>
        <v/>
      </c>
      <c r="FY264" s="46" t="str">
        <f t="shared" si="490"/>
        <v/>
      </c>
      <c r="FZ264" s="46" t="b">
        <f t="shared" si="491"/>
        <v>0</v>
      </c>
      <c r="GA264" s="46" t="str">
        <f t="shared" si="492"/>
        <v/>
      </c>
      <c r="GB264" s="46" t="str">
        <f t="shared" si="493"/>
        <v/>
      </c>
      <c r="GC264" s="46" t="b">
        <f t="shared" si="494"/>
        <v>0</v>
      </c>
      <c r="GD264" s="46" t="str">
        <f t="shared" si="495"/>
        <v/>
      </c>
      <c r="GE264" s="46" t="str">
        <f t="shared" si="496"/>
        <v/>
      </c>
      <c r="GF264" s="46" t="b">
        <f t="shared" si="497"/>
        <v>0</v>
      </c>
      <c r="GG264" s="46" t="b">
        <f t="shared" si="498"/>
        <v>0</v>
      </c>
      <c r="GH264" s="46" t="str">
        <f t="shared" si="499"/>
        <v/>
      </c>
      <c r="GI264" s="46" t="str">
        <f t="shared" si="500"/>
        <v/>
      </c>
      <c r="GJ264" s="46" t="str">
        <f t="shared" si="501"/>
        <v/>
      </c>
      <c r="GK264" s="46" t="b">
        <f t="shared" si="502"/>
        <v>0</v>
      </c>
      <c r="GL264" s="46" t="str">
        <f t="shared" si="503"/>
        <v/>
      </c>
      <c r="GM264" s="46" t="str">
        <f t="shared" si="504"/>
        <v/>
      </c>
      <c r="GN264" s="46" t="str">
        <f t="shared" si="505"/>
        <v/>
      </c>
      <c r="GO264" s="46" t="b">
        <f t="shared" si="506"/>
        <v>0</v>
      </c>
      <c r="GP264" s="46" t="str">
        <f t="shared" si="507"/>
        <v/>
      </c>
      <c r="GQ264" s="46" t="str">
        <f t="shared" si="508"/>
        <v/>
      </c>
      <c r="GR264" s="46" t="b">
        <f t="shared" si="509"/>
        <v>0</v>
      </c>
      <c r="GS264" s="46" t="str">
        <f t="shared" si="510"/>
        <v/>
      </c>
      <c r="GT264" s="46" t="str">
        <f t="shared" si="511"/>
        <v/>
      </c>
      <c r="GU264" s="46" t="b">
        <f t="shared" si="512"/>
        <v>0</v>
      </c>
      <c r="GV264" s="46" t="b">
        <f t="shared" si="513"/>
        <v>0</v>
      </c>
      <c r="GW264" s="46" t="b">
        <f t="shared" si="514"/>
        <v>0</v>
      </c>
      <c r="GX264" s="46" t="b">
        <f t="shared" si="515"/>
        <v>0</v>
      </c>
      <c r="GY264" s="46" t="b">
        <f t="shared" si="516"/>
        <v>0</v>
      </c>
      <c r="GZ264" s="46" t="b">
        <f t="shared" si="517"/>
        <v>0</v>
      </c>
      <c r="HA264" s="46" t="b">
        <f t="shared" si="518"/>
        <v>0</v>
      </c>
      <c r="HB264" s="46" t="b">
        <f t="shared" si="519"/>
        <v>0</v>
      </c>
      <c r="HC264" s="46" t="b">
        <f t="shared" si="520"/>
        <v>0</v>
      </c>
      <c r="HD264" s="46" t="b">
        <f t="shared" si="521"/>
        <v>0</v>
      </c>
      <c r="HE264" s="46" t="b">
        <f t="shared" si="522"/>
        <v>0</v>
      </c>
      <c r="HF264" s="46" t="b">
        <f t="shared" si="523"/>
        <v>0</v>
      </c>
      <c r="HG264" s="46" t="b">
        <f t="shared" si="524"/>
        <v>0</v>
      </c>
      <c r="HH264" s="46" t="b">
        <f t="shared" si="525"/>
        <v>0</v>
      </c>
      <c r="HI264" s="46" t="b">
        <f t="shared" si="526"/>
        <v>0</v>
      </c>
      <c r="HJ264" s="46" t="b">
        <f t="shared" si="527"/>
        <v>0</v>
      </c>
      <c r="HK264" s="46" t="b">
        <f t="shared" si="528"/>
        <v>0</v>
      </c>
      <c r="HL264" s="46" t="b">
        <f t="shared" si="529"/>
        <v>0</v>
      </c>
      <c r="HM264" s="46" t="b">
        <f t="shared" si="530"/>
        <v>0</v>
      </c>
      <c r="HN264" s="46" t="b">
        <f t="shared" si="531"/>
        <v>0</v>
      </c>
      <c r="HO264" s="46" t="b">
        <f t="shared" si="532"/>
        <v>0</v>
      </c>
      <c r="HP264" s="46" t="b">
        <f t="shared" si="533"/>
        <v>0</v>
      </c>
      <c r="HQ264" s="46" t="str">
        <f t="shared" si="534"/>
        <v/>
      </c>
      <c r="HR264" s="46" t="str">
        <f t="shared" si="535"/>
        <v/>
      </c>
      <c r="HS264" s="46" t="str">
        <f t="shared" si="536"/>
        <v/>
      </c>
      <c r="HT264" s="46" t="b">
        <f t="shared" si="537"/>
        <v>0</v>
      </c>
      <c r="HU264" s="46" t="b">
        <f t="shared" si="538"/>
        <v>0</v>
      </c>
      <c r="HV264" s="46" t="b">
        <f t="shared" si="539"/>
        <v>0</v>
      </c>
      <c r="HW264" s="46" t="b">
        <f t="shared" si="540"/>
        <v>0</v>
      </c>
      <c r="HX264" s="46" t="b">
        <f t="shared" si="541"/>
        <v>0</v>
      </c>
      <c r="HY264" s="46" t="b">
        <f t="shared" si="542"/>
        <v>0</v>
      </c>
      <c r="HZ264" s="46" t="b">
        <f t="shared" si="543"/>
        <v>0</v>
      </c>
      <c r="IA264" s="46" t="str">
        <f t="shared" si="544"/>
        <v/>
      </c>
      <c r="IB264" s="46" t="str">
        <f t="shared" si="545"/>
        <v/>
      </c>
      <c r="IC264" s="46" t="str">
        <f t="shared" si="546"/>
        <v/>
      </c>
      <c r="ID264" s="46" t="str">
        <f t="shared" si="547"/>
        <v/>
      </c>
      <c r="IE264" s="46" t="b">
        <f t="shared" si="548"/>
        <v>0</v>
      </c>
      <c r="IF264" s="46" t="str">
        <f t="shared" si="549"/>
        <v/>
      </c>
      <c r="IG264" s="46" t="str">
        <f t="shared" si="550"/>
        <v/>
      </c>
      <c r="IH264" s="46" t="b">
        <f t="shared" si="551"/>
        <v>0</v>
      </c>
      <c r="II264" s="46" t="b">
        <f t="shared" si="552"/>
        <v>0</v>
      </c>
      <c r="IJ264" s="46" t="b">
        <f t="shared" si="553"/>
        <v>0</v>
      </c>
      <c r="IK264" s="46" t="str">
        <f t="shared" si="554"/>
        <v/>
      </c>
      <c r="IL264" s="46" t="str">
        <f t="shared" si="555"/>
        <v/>
      </c>
      <c r="IM264" s="46" t="b">
        <f t="shared" si="556"/>
        <v>0</v>
      </c>
      <c r="IN264" s="46" t="b">
        <f t="shared" si="557"/>
        <v>0</v>
      </c>
      <c r="IO264" s="46" t="b">
        <f t="shared" si="558"/>
        <v>0</v>
      </c>
      <c r="IP264" s="46" t="b">
        <f t="shared" si="559"/>
        <v>0</v>
      </c>
      <c r="IQ264" s="46" t="b">
        <f t="shared" si="560"/>
        <v>0</v>
      </c>
      <c r="IR264" s="46" t="b">
        <f t="shared" si="561"/>
        <v>0</v>
      </c>
      <c r="IS264" s="46" t="b">
        <f t="shared" si="562"/>
        <v>0</v>
      </c>
      <c r="IT264" s="46" t="b">
        <f t="shared" si="563"/>
        <v>0</v>
      </c>
      <c r="IU264" s="46" t="b">
        <f t="shared" si="564"/>
        <v>0</v>
      </c>
      <c r="IV264" s="46" t="b">
        <f t="shared" si="565"/>
        <v>0</v>
      </c>
      <c r="IW264" s="46" t="b">
        <f t="shared" si="566"/>
        <v>0</v>
      </c>
      <c r="IX264" s="46" t="b">
        <f t="shared" si="567"/>
        <v>0</v>
      </c>
      <c r="IY264" s="46" t="b">
        <f t="shared" si="568"/>
        <v>0</v>
      </c>
    </row>
    <row r="265" spans="2:259" x14ac:dyDescent="0.3">
      <c r="B265" s="48">
        <v>253</v>
      </c>
      <c r="C265" s="61" t="str">
        <f t="shared" si="434"/>
        <v/>
      </c>
      <c r="D265" s="53"/>
      <c r="E265" s="52"/>
      <c r="F265" s="112"/>
      <c r="G265" s="52"/>
      <c r="H265" s="53"/>
      <c r="I265" s="52"/>
      <c r="J265" s="52"/>
      <c r="K265" s="53"/>
      <c r="L265" s="55"/>
      <c r="M265" s="108"/>
      <c r="N265" s="56"/>
      <c r="O265" s="52"/>
      <c r="P265" s="52"/>
      <c r="Q265" s="52"/>
      <c r="R265" s="52"/>
      <c r="S265" s="52"/>
      <c r="T265" s="53"/>
      <c r="U265" s="52"/>
      <c r="V265" s="52"/>
      <c r="W265" s="55"/>
      <c r="X265" s="55"/>
      <c r="Y265" s="52"/>
      <c r="Z265" s="55"/>
      <c r="AA265" s="52"/>
      <c r="AB265" s="53"/>
      <c r="AC265" s="53"/>
      <c r="AD265" s="53"/>
      <c r="AE265" s="57"/>
      <c r="AF265" s="113"/>
      <c r="AG265" s="57"/>
      <c r="AH265" s="58"/>
      <c r="AI265" s="58"/>
      <c r="AJ265" s="58"/>
      <c r="AK265" s="114"/>
      <c r="AL265" s="58"/>
      <c r="AM265" s="114"/>
      <c r="AN265" s="58"/>
      <c r="AO265" s="114"/>
      <c r="AP265" s="58"/>
      <c r="AQ265" s="114"/>
      <c r="AR265" s="58"/>
      <c r="AS265" s="114"/>
      <c r="AT265" s="58"/>
      <c r="AU265" s="114"/>
      <c r="AV265" s="58"/>
      <c r="AW265" s="114"/>
      <c r="AX265" s="58"/>
      <c r="AY265" s="114"/>
      <c r="AZ265" s="58"/>
      <c r="BA265" s="114"/>
      <c r="BB265" s="58"/>
      <c r="BC265" s="114"/>
      <c r="BD265" s="58"/>
      <c r="BE265" s="58"/>
      <c r="BF265" s="58"/>
      <c r="BG265" s="59"/>
      <c r="BH265" s="58"/>
      <c r="BI265" s="114"/>
      <c r="BJ265" s="53"/>
      <c r="BK265" s="58"/>
      <c r="BL265" s="114"/>
      <c r="BM265" s="58"/>
      <c r="BN265" s="114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3"/>
      <c r="CL265" s="58"/>
      <c r="CM265" s="58"/>
      <c r="CN265" s="60"/>
      <c r="CO265" s="57"/>
      <c r="CP265" s="58"/>
      <c r="CQ265" s="60"/>
      <c r="CR265" s="57"/>
      <c r="CS265" s="58"/>
      <c r="CT265" s="59"/>
      <c r="CU265" s="58"/>
      <c r="CV265" s="59"/>
      <c r="CW265" s="58"/>
      <c r="CX265" s="59"/>
      <c r="CY265" s="58"/>
      <c r="CZ265" s="58"/>
      <c r="DA265" s="58"/>
      <c r="DB265" s="53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7"/>
      <c r="DO265" s="57"/>
      <c r="DP265" s="57"/>
      <c r="DQ265" s="76" t="str">
        <f t="shared" si="435"/>
        <v/>
      </c>
      <c r="DR265" s="53"/>
      <c r="DS265" s="46" t="b">
        <f t="shared" si="436"/>
        <v>0</v>
      </c>
      <c r="DT265" s="46" t="str">
        <f t="shared" si="437"/>
        <v/>
      </c>
      <c r="DU265" s="46" t="b">
        <f t="shared" si="438"/>
        <v>0</v>
      </c>
      <c r="DV265" s="46" t="b">
        <f t="shared" si="439"/>
        <v>0</v>
      </c>
      <c r="DW265" s="46" t="b">
        <f t="shared" si="440"/>
        <v>0</v>
      </c>
      <c r="DY265" s="46" t="b">
        <f t="shared" si="441"/>
        <v>0</v>
      </c>
      <c r="DZ265" s="46" t="b">
        <f t="shared" si="442"/>
        <v>0</v>
      </c>
      <c r="EB265" s="46" t="b">
        <f t="shared" si="443"/>
        <v>0</v>
      </c>
      <c r="EC265" s="46" t="b">
        <f t="shared" si="444"/>
        <v>0</v>
      </c>
      <c r="ED265" s="46" t="b">
        <f t="shared" si="445"/>
        <v>0</v>
      </c>
      <c r="EE265" s="46" t="b">
        <f t="shared" si="446"/>
        <v>0</v>
      </c>
      <c r="EF265" s="46" t="b">
        <f t="shared" si="447"/>
        <v>0</v>
      </c>
      <c r="EG265" s="46" t="b">
        <f t="shared" si="448"/>
        <v>0</v>
      </c>
      <c r="EH265" s="46" t="b">
        <f t="shared" si="449"/>
        <v>0</v>
      </c>
      <c r="EI265" s="46" t="b">
        <f t="shared" si="450"/>
        <v>0</v>
      </c>
      <c r="EK265" s="46" t="b">
        <f t="shared" si="451"/>
        <v>0</v>
      </c>
      <c r="EL265" s="46" t="b">
        <f t="shared" si="452"/>
        <v>0</v>
      </c>
      <c r="EM265" s="46" t="b">
        <f t="shared" si="453"/>
        <v>0</v>
      </c>
      <c r="EN265" s="46" t="b">
        <f t="shared" si="454"/>
        <v>0</v>
      </c>
      <c r="EO265" s="46" t="b">
        <f t="shared" si="455"/>
        <v>0</v>
      </c>
      <c r="EP265" s="46" t="b">
        <f t="shared" si="456"/>
        <v>0</v>
      </c>
      <c r="EQ265" s="46" t="b">
        <f t="shared" si="457"/>
        <v>0</v>
      </c>
      <c r="ER265" s="46" t="b">
        <f>OR(AA265='Tablas '!$T$4,AA265='Tablas '!$T$7,AA265='Tablas '!$T$8,AA265='Tablas '!$T$11)</f>
        <v>0</v>
      </c>
      <c r="ES265" s="46" t="str">
        <f t="shared" si="458"/>
        <v/>
      </c>
      <c r="ET265" s="46" t="str">
        <f t="shared" si="459"/>
        <v/>
      </c>
      <c r="EU265" s="46" t="str">
        <f t="shared" si="460"/>
        <v/>
      </c>
      <c r="EV265" s="46" t="b">
        <f t="shared" si="461"/>
        <v>0</v>
      </c>
      <c r="EW265" s="46" t="b">
        <f t="shared" si="462"/>
        <v>0</v>
      </c>
      <c r="EX265" s="46" t="b">
        <f t="shared" si="463"/>
        <v>0</v>
      </c>
      <c r="EY265" s="46" t="b">
        <f t="shared" si="464"/>
        <v>0</v>
      </c>
      <c r="EZ265" s="46" t="b">
        <f t="shared" si="465"/>
        <v>0</v>
      </c>
      <c r="FA265" s="46" t="b">
        <f t="shared" si="466"/>
        <v>0</v>
      </c>
      <c r="FB265" s="46" t="b">
        <f t="shared" si="467"/>
        <v>0</v>
      </c>
      <c r="FC265" s="46" t="str">
        <f t="shared" si="468"/>
        <v/>
      </c>
      <c r="FD265" s="46" t="str">
        <f t="shared" si="469"/>
        <v/>
      </c>
      <c r="FE265" s="46" t="b">
        <f t="shared" si="470"/>
        <v>0</v>
      </c>
      <c r="FF265" s="46" t="str">
        <f t="shared" si="471"/>
        <v/>
      </c>
      <c r="FG265" s="46" t="str">
        <f t="shared" si="472"/>
        <v/>
      </c>
      <c r="FH265" s="46" t="b">
        <f t="shared" si="473"/>
        <v>0</v>
      </c>
      <c r="FI265" s="46" t="str">
        <f t="shared" si="474"/>
        <v/>
      </c>
      <c r="FJ265" s="46" t="str">
        <f t="shared" si="475"/>
        <v/>
      </c>
      <c r="FK265" s="46" t="b">
        <f t="shared" si="476"/>
        <v>0</v>
      </c>
      <c r="FL265" s="46" t="str">
        <f t="shared" si="477"/>
        <v/>
      </c>
      <c r="FM265" s="46" t="str">
        <f t="shared" si="478"/>
        <v/>
      </c>
      <c r="FN265" s="46" t="b">
        <f t="shared" si="479"/>
        <v>0</v>
      </c>
      <c r="FO265" s="46" t="str">
        <f t="shared" si="480"/>
        <v/>
      </c>
      <c r="FP265" s="46" t="str">
        <f t="shared" si="481"/>
        <v/>
      </c>
      <c r="FQ265" s="46" t="b">
        <f t="shared" si="482"/>
        <v>0</v>
      </c>
      <c r="FR265" s="46" t="str">
        <f t="shared" si="483"/>
        <v/>
      </c>
      <c r="FS265" s="46" t="str">
        <f t="shared" si="484"/>
        <v/>
      </c>
      <c r="FT265" s="46" t="b">
        <f t="shared" si="485"/>
        <v>0</v>
      </c>
      <c r="FU265" s="46" t="str">
        <f t="shared" si="486"/>
        <v/>
      </c>
      <c r="FV265" s="46" t="str">
        <f t="shared" si="487"/>
        <v/>
      </c>
      <c r="FW265" s="46" t="b">
        <f t="shared" si="488"/>
        <v>0</v>
      </c>
      <c r="FX265" s="46" t="str">
        <f t="shared" si="489"/>
        <v/>
      </c>
      <c r="FY265" s="46" t="str">
        <f t="shared" si="490"/>
        <v/>
      </c>
      <c r="FZ265" s="46" t="b">
        <f t="shared" si="491"/>
        <v>0</v>
      </c>
      <c r="GA265" s="46" t="str">
        <f t="shared" si="492"/>
        <v/>
      </c>
      <c r="GB265" s="46" t="str">
        <f t="shared" si="493"/>
        <v/>
      </c>
      <c r="GC265" s="46" t="b">
        <f t="shared" si="494"/>
        <v>0</v>
      </c>
      <c r="GD265" s="46" t="str">
        <f t="shared" si="495"/>
        <v/>
      </c>
      <c r="GE265" s="46" t="str">
        <f t="shared" si="496"/>
        <v/>
      </c>
      <c r="GF265" s="46" t="b">
        <f t="shared" si="497"/>
        <v>0</v>
      </c>
      <c r="GG265" s="46" t="b">
        <f t="shared" si="498"/>
        <v>0</v>
      </c>
      <c r="GH265" s="46" t="str">
        <f t="shared" si="499"/>
        <v/>
      </c>
      <c r="GI265" s="46" t="str">
        <f t="shared" si="500"/>
        <v/>
      </c>
      <c r="GJ265" s="46" t="str">
        <f t="shared" si="501"/>
        <v/>
      </c>
      <c r="GK265" s="46" t="b">
        <f t="shared" si="502"/>
        <v>0</v>
      </c>
      <c r="GL265" s="46" t="str">
        <f t="shared" si="503"/>
        <v/>
      </c>
      <c r="GM265" s="46" t="str">
        <f t="shared" si="504"/>
        <v/>
      </c>
      <c r="GN265" s="46" t="str">
        <f t="shared" si="505"/>
        <v/>
      </c>
      <c r="GO265" s="46" t="b">
        <f t="shared" si="506"/>
        <v>0</v>
      </c>
      <c r="GP265" s="46" t="str">
        <f t="shared" si="507"/>
        <v/>
      </c>
      <c r="GQ265" s="46" t="str">
        <f t="shared" si="508"/>
        <v/>
      </c>
      <c r="GR265" s="46" t="b">
        <f t="shared" si="509"/>
        <v>0</v>
      </c>
      <c r="GS265" s="46" t="str">
        <f t="shared" si="510"/>
        <v/>
      </c>
      <c r="GT265" s="46" t="str">
        <f t="shared" si="511"/>
        <v/>
      </c>
      <c r="GU265" s="46" t="b">
        <f t="shared" si="512"/>
        <v>0</v>
      </c>
      <c r="GV265" s="46" t="b">
        <f t="shared" si="513"/>
        <v>0</v>
      </c>
      <c r="GW265" s="46" t="b">
        <f t="shared" si="514"/>
        <v>0</v>
      </c>
      <c r="GX265" s="46" t="b">
        <f t="shared" si="515"/>
        <v>0</v>
      </c>
      <c r="GY265" s="46" t="b">
        <f t="shared" si="516"/>
        <v>0</v>
      </c>
      <c r="GZ265" s="46" t="b">
        <f t="shared" si="517"/>
        <v>0</v>
      </c>
      <c r="HA265" s="46" t="b">
        <f t="shared" si="518"/>
        <v>0</v>
      </c>
      <c r="HB265" s="46" t="b">
        <f t="shared" si="519"/>
        <v>0</v>
      </c>
      <c r="HC265" s="46" t="b">
        <f t="shared" si="520"/>
        <v>0</v>
      </c>
      <c r="HD265" s="46" t="b">
        <f t="shared" si="521"/>
        <v>0</v>
      </c>
      <c r="HE265" s="46" t="b">
        <f t="shared" si="522"/>
        <v>0</v>
      </c>
      <c r="HF265" s="46" t="b">
        <f t="shared" si="523"/>
        <v>0</v>
      </c>
      <c r="HG265" s="46" t="b">
        <f t="shared" si="524"/>
        <v>0</v>
      </c>
      <c r="HH265" s="46" t="b">
        <f t="shared" si="525"/>
        <v>0</v>
      </c>
      <c r="HI265" s="46" t="b">
        <f t="shared" si="526"/>
        <v>0</v>
      </c>
      <c r="HJ265" s="46" t="b">
        <f t="shared" si="527"/>
        <v>0</v>
      </c>
      <c r="HK265" s="46" t="b">
        <f t="shared" si="528"/>
        <v>0</v>
      </c>
      <c r="HL265" s="46" t="b">
        <f t="shared" si="529"/>
        <v>0</v>
      </c>
      <c r="HM265" s="46" t="b">
        <f t="shared" si="530"/>
        <v>0</v>
      </c>
      <c r="HN265" s="46" t="b">
        <f t="shared" si="531"/>
        <v>0</v>
      </c>
      <c r="HO265" s="46" t="b">
        <f t="shared" si="532"/>
        <v>0</v>
      </c>
      <c r="HP265" s="46" t="b">
        <f t="shared" si="533"/>
        <v>0</v>
      </c>
      <c r="HQ265" s="46" t="str">
        <f t="shared" si="534"/>
        <v/>
      </c>
      <c r="HR265" s="46" t="str">
        <f t="shared" si="535"/>
        <v/>
      </c>
      <c r="HS265" s="46" t="str">
        <f t="shared" si="536"/>
        <v/>
      </c>
      <c r="HT265" s="46" t="b">
        <f t="shared" si="537"/>
        <v>0</v>
      </c>
      <c r="HU265" s="46" t="b">
        <f t="shared" si="538"/>
        <v>0</v>
      </c>
      <c r="HV265" s="46" t="b">
        <f t="shared" si="539"/>
        <v>0</v>
      </c>
      <c r="HW265" s="46" t="b">
        <f t="shared" si="540"/>
        <v>0</v>
      </c>
      <c r="HX265" s="46" t="b">
        <f t="shared" si="541"/>
        <v>0</v>
      </c>
      <c r="HY265" s="46" t="b">
        <f t="shared" si="542"/>
        <v>0</v>
      </c>
      <c r="HZ265" s="46" t="b">
        <f t="shared" si="543"/>
        <v>0</v>
      </c>
      <c r="IA265" s="46" t="str">
        <f t="shared" si="544"/>
        <v/>
      </c>
      <c r="IB265" s="46" t="str">
        <f t="shared" si="545"/>
        <v/>
      </c>
      <c r="IC265" s="46" t="str">
        <f t="shared" si="546"/>
        <v/>
      </c>
      <c r="ID265" s="46" t="str">
        <f t="shared" si="547"/>
        <v/>
      </c>
      <c r="IE265" s="46" t="b">
        <f t="shared" si="548"/>
        <v>0</v>
      </c>
      <c r="IF265" s="46" t="str">
        <f t="shared" si="549"/>
        <v/>
      </c>
      <c r="IG265" s="46" t="str">
        <f t="shared" si="550"/>
        <v/>
      </c>
      <c r="IH265" s="46" t="b">
        <f t="shared" si="551"/>
        <v>0</v>
      </c>
      <c r="II265" s="46" t="b">
        <f t="shared" si="552"/>
        <v>0</v>
      </c>
      <c r="IJ265" s="46" t="b">
        <f t="shared" si="553"/>
        <v>0</v>
      </c>
      <c r="IK265" s="46" t="str">
        <f t="shared" si="554"/>
        <v/>
      </c>
      <c r="IL265" s="46" t="str">
        <f t="shared" si="555"/>
        <v/>
      </c>
      <c r="IM265" s="46" t="b">
        <f t="shared" si="556"/>
        <v>0</v>
      </c>
      <c r="IN265" s="46" t="b">
        <f t="shared" si="557"/>
        <v>0</v>
      </c>
      <c r="IO265" s="46" t="b">
        <f t="shared" si="558"/>
        <v>0</v>
      </c>
      <c r="IP265" s="46" t="b">
        <f t="shared" si="559"/>
        <v>0</v>
      </c>
      <c r="IQ265" s="46" t="b">
        <f t="shared" si="560"/>
        <v>0</v>
      </c>
      <c r="IR265" s="46" t="b">
        <f t="shared" si="561"/>
        <v>0</v>
      </c>
      <c r="IS265" s="46" t="b">
        <f t="shared" si="562"/>
        <v>0</v>
      </c>
      <c r="IT265" s="46" t="b">
        <f t="shared" si="563"/>
        <v>0</v>
      </c>
      <c r="IU265" s="46" t="b">
        <f t="shared" si="564"/>
        <v>0</v>
      </c>
      <c r="IV265" s="46" t="b">
        <f t="shared" si="565"/>
        <v>0</v>
      </c>
      <c r="IW265" s="46" t="b">
        <f t="shared" si="566"/>
        <v>0</v>
      </c>
      <c r="IX265" s="46" t="b">
        <f t="shared" si="567"/>
        <v>0</v>
      </c>
      <c r="IY265" s="46" t="b">
        <f t="shared" si="568"/>
        <v>0</v>
      </c>
    </row>
    <row r="266" spans="2:259" x14ac:dyDescent="0.3">
      <c r="B266" s="48">
        <v>254</v>
      </c>
      <c r="C266" s="61" t="str">
        <f t="shared" si="434"/>
        <v/>
      </c>
      <c r="D266" s="53"/>
      <c r="E266" s="52"/>
      <c r="F266" s="112"/>
      <c r="G266" s="52"/>
      <c r="H266" s="53"/>
      <c r="I266" s="52"/>
      <c r="J266" s="52"/>
      <c r="K266" s="53"/>
      <c r="L266" s="55"/>
      <c r="M266" s="108"/>
      <c r="N266" s="56"/>
      <c r="O266" s="52"/>
      <c r="P266" s="52"/>
      <c r="Q266" s="52"/>
      <c r="R266" s="52"/>
      <c r="S266" s="52"/>
      <c r="T266" s="53"/>
      <c r="U266" s="52"/>
      <c r="V266" s="52"/>
      <c r="W266" s="55"/>
      <c r="X266" s="55"/>
      <c r="Y266" s="52"/>
      <c r="Z266" s="55"/>
      <c r="AA266" s="52"/>
      <c r="AB266" s="53"/>
      <c r="AC266" s="53"/>
      <c r="AD266" s="53"/>
      <c r="AE266" s="57"/>
      <c r="AF266" s="113"/>
      <c r="AG266" s="57"/>
      <c r="AH266" s="58"/>
      <c r="AI266" s="58"/>
      <c r="AJ266" s="58"/>
      <c r="AK266" s="114"/>
      <c r="AL266" s="58"/>
      <c r="AM266" s="114"/>
      <c r="AN266" s="58"/>
      <c r="AO266" s="114"/>
      <c r="AP266" s="58"/>
      <c r="AQ266" s="114"/>
      <c r="AR266" s="58"/>
      <c r="AS266" s="114"/>
      <c r="AT266" s="58"/>
      <c r="AU266" s="114"/>
      <c r="AV266" s="58"/>
      <c r="AW266" s="114"/>
      <c r="AX266" s="58"/>
      <c r="AY266" s="114"/>
      <c r="AZ266" s="58"/>
      <c r="BA266" s="114"/>
      <c r="BB266" s="58"/>
      <c r="BC266" s="114"/>
      <c r="BD266" s="58"/>
      <c r="BE266" s="58"/>
      <c r="BF266" s="58"/>
      <c r="BG266" s="59"/>
      <c r="BH266" s="58"/>
      <c r="BI266" s="114"/>
      <c r="BJ266" s="53"/>
      <c r="BK266" s="58"/>
      <c r="BL266" s="114"/>
      <c r="BM266" s="58"/>
      <c r="BN266" s="114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3"/>
      <c r="CL266" s="58"/>
      <c r="CM266" s="58"/>
      <c r="CN266" s="60"/>
      <c r="CO266" s="57"/>
      <c r="CP266" s="58"/>
      <c r="CQ266" s="60"/>
      <c r="CR266" s="57"/>
      <c r="CS266" s="58"/>
      <c r="CT266" s="59"/>
      <c r="CU266" s="58"/>
      <c r="CV266" s="59"/>
      <c r="CW266" s="58"/>
      <c r="CX266" s="59"/>
      <c r="CY266" s="58"/>
      <c r="CZ266" s="58"/>
      <c r="DA266" s="58"/>
      <c r="DB266" s="53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7"/>
      <c r="DO266" s="57"/>
      <c r="DP266" s="57"/>
      <c r="DQ266" s="76" t="str">
        <f t="shared" si="435"/>
        <v/>
      </c>
      <c r="DR266" s="53"/>
      <c r="DS266" s="46" t="b">
        <f t="shared" si="436"/>
        <v>0</v>
      </c>
      <c r="DT266" s="46" t="str">
        <f t="shared" si="437"/>
        <v/>
      </c>
      <c r="DU266" s="46" t="b">
        <f t="shared" si="438"/>
        <v>0</v>
      </c>
      <c r="DV266" s="46" t="b">
        <f t="shared" si="439"/>
        <v>0</v>
      </c>
      <c r="DW266" s="46" t="b">
        <f t="shared" si="440"/>
        <v>0</v>
      </c>
      <c r="DY266" s="46" t="b">
        <f t="shared" si="441"/>
        <v>0</v>
      </c>
      <c r="DZ266" s="46" t="b">
        <f t="shared" si="442"/>
        <v>0</v>
      </c>
      <c r="EB266" s="46" t="b">
        <f t="shared" si="443"/>
        <v>0</v>
      </c>
      <c r="EC266" s="46" t="b">
        <f t="shared" si="444"/>
        <v>0</v>
      </c>
      <c r="ED266" s="46" t="b">
        <f t="shared" si="445"/>
        <v>0</v>
      </c>
      <c r="EE266" s="46" t="b">
        <f t="shared" si="446"/>
        <v>0</v>
      </c>
      <c r="EF266" s="46" t="b">
        <f t="shared" si="447"/>
        <v>0</v>
      </c>
      <c r="EG266" s="46" t="b">
        <f t="shared" si="448"/>
        <v>0</v>
      </c>
      <c r="EH266" s="46" t="b">
        <f t="shared" si="449"/>
        <v>0</v>
      </c>
      <c r="EI266" s="46" t="b">
        <f t="shared" si="450"/>
        <v>0</v>
      </c>
      <c r="EK266" s="46" t="b">
        <f t="shared" si="451"/>
        <v>0</v>
      </c>
      <c r="EL266" s="46" t="b">
        <f t="shared" si="452"/>
        <v>0</v>
      </c>
      <c r="EM266" s="46" t="b">
        <f t="shared" si="453"/>
        <v>0</v>
      </c>
      <c r="EN266" s="46" t="b">
        <f t="shared" si="454"/>
        <v>0</v>
      </c>
      <c r="EO266" s="46" t="b">
        <f t="shared" si="455"/>
        <v>0</v>
      </c>
      <c r="EP266" s="46" t="b">
        <f t="shared" si="456"/>
        <v>0</v>
      </c>
      <c r="EQ266" s="46" t="b">
        <f t="shared" si="457"/>
        <v>0</v>
      </c>
      <c r="ER266" s="46" t="b">
        <f>OR(AA266='Tablas '!$T$4,AA266='Tablas '!$T$7,AA266='Tablas '!$T$8,AA266='Tablas '!$T$11)</f>
        <v>0</v>
      </c>
      <c r="ES266" s="46" t="str">
        <f t="shared" si="458"/>
        <v/>
      </c>
      <c r="ET266" s="46" t="str">
        <f t="shared" si="459"/>
        <v/>
      </c>
      <c r="EU266" s="46" t="str">
        <f t="shared" si="460"/>
        <v/>
      </c>
      <c r="EV266" s="46" t="b">
        <f t="shared" si="461"/>
        <v>0</v>
      </c>
      <c r="EW266" s="46" t="b">
        <f t="shared" si="462"/>
        <v>0</v>
      </c>
      <c r="EX266" s="46" t="b">
        <f t="shared" si="463"/>
        <v>0</v>
      </c>
      <c r="EY266" s="46" t="b">
        <f t="shared" si="464"/>
        <v>0</v>
      </c>
      <c r="EZ266" s="46" t="b">
        <f t="shared" si="465"/>
        <v>0</v>
      </c>
      <c r="FA266" s="46" t="b">
        <f t="shared" si="466"/>
        <v>0</v>
      </c>
      <c r="FB266" s="46" t="b">
        <f t="shared" si="467"/>
        <v>0</v>
      </c>
      <c r="FC266" s="46" t="str">
        <f t="shared" si="468"/>
        <v/>
      </c>
      <c r="FD266" s="46" t="str">
        <f t="shared" si="469"/>
        <v/>
      </c>
      <c r="FE266" s="46" t="b">
        <f t="shared" si="470"/>
        <v>0</v>
      </c>
      <c r="FF266" s="46" t="str">
        <f t="shared" si="471"/>
        <v/>
      </c>
      <c r="FG266" s="46" t="str">
        <f t="shared" si="472"/>
        <v/>
      </c>
      <c r="FH266" s="46" t="b">
        <f t="shared" si="473"/>
        <v>0</v>
      </c>
      <c r="FI266" s="46" t="str">
        <f t="shared" si="474"/>
        <v/>
      </c>
      <c r="FJ266" s="46" t="str">
        <f t="shared" si="475"/>
        <v/>
      </c>
      <c r="FK266" s="46" t="b">
        <f t="shared" si="476"/>
        <v>0</v>
      </c>
      <c r="FL266" s="46" t="str">
        <f t="shared" si="477"/>
        <v/>
      </c>
      <c r="FM266" s="46" t="str">
        <f t="shared" si="478"/>
        <v/>
      </c>
      <c r="FN266" s="46" t="b">
        <f t="shared" si="479"/>
        <v>0</v>
      </c>
      <c r="FO266" s="46" t="str">
        <f t="shared" si="480"/>
        <v/>
      </c>
      <c r="FP266" s="46" t="str">
        <f t="shared" si="481"/>
        <v/>
      </c>
      <c r="FQ266" s="46" t="b">
        <f t="shared" si="482"/>
        <v>0</v>
      </c>
      <c r="FR266" s="46" t="str">
        <f t="shared" si="483"/>
        <v/>
      </c>
      <c r="FS266" s="46" t="str">
        <f t="shared" si="484"/>
        <v/>
      </c>
      <c r="FT266" s="46" t="b">
        <f t="shared" si="485"/>
        <v>0</v>
      </c>
      <c r="FU266" s="46" t="str">
        <f t="shared" si="486"/>
        <v/>
      </c>
      <c r="FV266" s="46" t="str">
        <f t="shared" si="487"/>
        <v/>
      </c>
      <c r="FW266" s="46" t="b">
        <f t="shared" si="488"/>
        <v>0</v>
      </c>
      <c r="FX266" s="46" t="str">
        <f t="shared" si="489"/>
        <v/>
      </c>
      <c r="FY266" s="46" t="str">
        <f t="shared" si="490"/>
        <v/>
      </c>
      <c r="FZ266" s="46" t="b">
        <f t="shared" si="491"/>
        <v>0</v>
      </c>
      <c r="GA266" s="46" t="str">
        <f t="shared" si="492"/>
        <v/>
      </c>
      <c r="GB266" s="46" t="str">
        <f t="shared" si="493"/>
        <v/>
      </c>
      <c r="GC266" s="46" t="b">
        <f t="shared" si="494"/>
        <v>0</v>
      </c>
      <c r="GD266" s="46" t="str">
        <f t="shared" si="495"/>
        <v/>
      </c>
      <c r="GE266" s="46" t="str">
        <f t="shared" si="496"/>
        <v/>
      </c>
      <c r="GF266" s="46" t="b">
        <f t="shared" si="497"/>
        <v>0</v>
      </c>
      <c r="GG266" s="46" t="b">
        <f t="shared" si="498"/>
        <v>0</v>
      </c>
      <c r="GH266" s="46" t="str">
        <f t="shared" si="499"/>
        <v/>
      </c>
      <c r="GI266" s="46" t="str">
        <f t="shared" si="500"/>
        <v/>
      </c>
      <c r="GJ266" s="46" t="str">
        <f t="shared" si="501"/>
        <v/>
      </c>
      <c r="GK266" s="46" t="b">
        <f t="shared" si="502"/>
        <v>0</v>
      </c>
      <c r="GL266" s="46" t="str">
        <f t="shared" si="503"/>
        <v/>
      </c>
      <c r="GM266" s="46" t="str">
        <f t="shared" si="504"/>
        <v/>
      </c>
      <c r="GN266" s="46" t="str">
        <f t="shared" si="505"/>
        <v/>
      </c>
      <c r="GO266" s="46" t="b">
        <f t="shared" si="506"/>
        <v>0</v>
      </c>
      <c r="GP266" s="46" t="str">
        <f t="shared" si="507"/>
        <v/>
      </c>
      <c r="GQ266" s="46" t="str">
        <f t="shared" si="508"/>
        <v/>
      </c>
      <c r="GR266" s="46" t="b">
        <f t="shared" si="509"/>
        <v>0</v>
      </c>
      <c r="GS266" s="46" t="str">
        <f t="shared" si="510"/>
        <v/>
      </c>
      <c r="GT266" s="46" t="str">
        <f t="shared" si="511"/>
        <v/>
      </c>
      <c r="GU266" s="46" t="b">
        <f t="shared" si="512"/>
        <v>0</v>
      </c>
      <c r="GV266" s="46" t="b">
        <f t="shared" si="513"/>
        <v>0</v>
      </c>
      <c r="GW266" s="46" t="b">
        <f t="shared" si="514"/>
        <v>0</v>
      </c>
      <c r="GX266" s="46" t="b">
        <f t="shared" si="515"/>
        <v>0</v>
      </c>
      <c r="GY266" s="46" t="b">
        <f t="shared" si="516"/>
        <v>0</v>
      </c>
      <c r="GZ266" s="46" t="b">
        <f t="shared" si="517"/>
        <v>0</v>
      </c>
      <c r="HA266" s="46" t="b">
        <f t="shared" si="518"/>
        <v>0</v>
      </c>
      <c r="HB266" s="46" t="b">
        <f t="shared" si="519"/>
        <v>0</v>
      </c>
      <c r="HC266" s="46" t="b">
        <f t="shared" si="520"/>
        <v>0</v>
      </c>
      <c r="HD266" s="46" t="b">
        <f t="shared" si="521"/>
        <v>0</v>
      </c>
      <c r="HE266" s="46" t="b">
        <f t="shared" si="522"/>
        <v>0</v>
      </c>
      <c r="HF266" s="46" t="b">
        <f t="shared" si="523"/>
        <v>0</v>
      </c>
      <c r="HG266" s="46" t="b">
        <f t="shared" si="524"/>
        <v>0</v>
      </c>
      <c r="HH266" s="46" t="b">
        <f t="shared" si="525"/>
        <v>0</v>
      </c>
      <c r="HI266" s="46" t="b">
        <f t="shared" si="526"/>
        <v>0</v>
      </c>
      <c r="HJ266" s="46" t="b">
        <f t="shared" si="527"/>
        <v>0</v>
      </c>
      <c r="HK266" s="46" t="b">
        <f t="shared" si="528"/>
        <v>0</v>
      </c>
      <c r="HL266" s="46" t="b">
        <f t="shared" si="529"/>
        <v>0</v>
      </c>
      <c r="HM266" s="46" t="b">
        <f t="shared" si="530"/>
        <v>0</v>
      </c>
      <c r="HN266" s="46" t="b">
        <f t="shared" si="531"/>
        <v>0</v>
      </c>
      <c r="HO266" s="46" t="b">
        <f t="shared" si="532"/>
        <v>0</v>
      </c>
      <c r="HP266" s="46" t="b">
        <f t="shared" si="533"/>
        <v>0</v>
      </c>
      <c r="HQ266" s="46" t="str">
        <f t="shared" si="534"/>
        <v/>
      </c>
      <c r="HR266" s="46" t="str">
        <f t="shared" si="535"/>
        <v/>
      </c>
      <c r="HS266" s="46" t="str">
        <f t="shared" si="536"/>
        <v/>
      </c>
      <c r="HT266" s="46" t="b">
        <f t="shared" si="537"/>
        <v>0</v>
      </c>
      <c r="HU266" s="46" t="b">
        <f t="shared" si="538"/>
        <v>0</v>
      </c>
      <c r="HV266" s="46" t="b">
        <f t="shared" si="539"/>
        <v>0</v>
      </c>
      <c r="HW266" s="46" t="b">
        <f t="shared" si="540"/>
        <v>0</v>
      </c>
      <c r="HX266" s="46" t="b">
        <f t="shared" si="541"/>
        <v>0</v>
      </c>
      <c r="HY266" s="46" t="b">
        <f t="shared" si="542"/>
        <v>0</v>
      </c>
      <c r="HZ266" s="46" t="b">
        <f t="shared" si="543"/>
        <v>0</v>
      </c>
      <c r="IA266" s="46" t="str">
        <f t="shared" si="544"/>
        <v/>
      </c>
      <c r="IB266" s="46" t="str">
        <f t="shared" si="545"/>
        <v/>
      </c>
      <c r="IC266" s="46" t="str">
        <f t="shared" si="546"/>
        <v/>
      </c>
      <c r="ID266" s="46" t="str">
        <f t="shared" si="547"/>
        <v/>
      </c>
      <c r="IE266" s="46" t="b">
        <f t="shared" si="548"/>
        <v>0</v>
      </c>
      <c r="IF266" s="46" t="str">
        <f t="shared" si="549"/>
        <v/>
      </c>
      <c r="IG266" s="46" t="str">
        <f t="shared" si="550"/>
        <v/>
      </c>
      <c r="IH266" s="46" t="b">
        <f t="shared" si="551"/>
        <v>0</v>
      </c>
      <c r="II266" s="46" t="b">
        <f t="shared" si="552"/>
        <v>0</v>
      </c>
      <c r="IJ266" s="46" t="b">
        <f t="shared" si="553"/>
        <v>0</v>
      </c>
      <c r="IK266" s="46" t="str">
        <f t="shared" si="554"/>
        <v/>
      </c>
      <c r="IL266" s="46" t="str">
        <f t="shared" si="555"/>
        <v/>
      </c>
      <c r="IM266" s="46" t="b">
        <f t="shared" si="556"/>
        <v>0</v>
      </c>
      <c r="IN266" s="46" t="b">
        <f t="shared" si="557"/>
        <v>0</v>
      </c>
      <c r="IO266" s="46" t="b">
        <f t="shared" si="558"/>
        <v>0</v>
      </c>
      <c r="IP266" s="46" t="b">
        <f t="shared" si="559"/>
        <v>0</v>
      </c>
      <c r="IQ266" s="46" t="b">
        <f t="shared" si="560"/>
        <v>0</v>
      </c>
      <c r="IR266" s="46" t="b">
        <f t="shared" si="561"/>
        <v>0</v>
      </c>
      <c r="IS266" s="46" t="b">
        <f t="shared" si="562"/>
        <v>0</v>
      </c>
      <c r="IT266" s="46" t="b">
        <f t="shared" si="563"/>
        <v>0</v>
      </c>
      <c r="IU266" s="46" t="b">
        <f t="shared" si="564"/>
        <v>0</v>
      </c>
      <c r="IV266" s="46" t="b">
        <f t="shared" si="565"/>
        <v>0</v>
      </c>
      <c r="IW266" s="46" t="b">
        <f t="shared" si="566"/>
        <v>0</v>
      </c>
      <c r="IX266" s="46" t="b">
        <f t="shared" si="567"/>
        <v>0</v>
      </c>
      <c r="IY266" s="46" t="b">
        <f t="shared" si="568"/>
        <v>0</v>
      </c>
    </row>
    <row r="267" spans="2:259" x14ac:dyDescent="0.3">
      <c r="B267" s="48">
        <v>255</v>
      </c>
      <c r="C267" s="61" t="str">
        <f t="shared" si="434"/>
        <v/>
      </c>
      <c r="D267" s="53"/>
      <c r="E267" s="52"/>
      <c r="F267" s="112"/>
      <c r="G267" s="52"/>
      <c r="H267" s="53"/>
      <c r="I267" s="52"/>
      <c r="J267" s="52"/>
      <c r="K267" s="53"/>
      <c r="L267" s="55"/>
      <c r="M267" s="108"/>
      <c r="N267" s="56"/>
      <c r="O267" s="52"/>
      <c r="P267" s="52"/>
      <c r="Q267" s="52"/>
      <c r="R267" s="52"/>
      <c r="S267" s="52"/>
      <c r="T267" s="53"/>
      <c r="U267" s="52"/>
      <c r="V267" s="52"/>
      <c r="W267" s="55"/>
      <c r="X267" s="55"/>
      <c r="Y267" s="52"/>
      <c r="Z267" s="55"/>
      <c r="AA267" s="52"/>
      <c r="AB267" s="53"/>
      <c r="AC267" s="53"/>
      <c r="AD267" s="53"/>
      <c r="AE267" s="57"/>
      <c r="AF267" s="113"/>
      <c r="AG267" s="57"/>
      <c r="AH267" s="58"/>
      <c r="AI267" s="58"/>
      <c r="AJ267" s="58"/>
      <c r="AK267" s="114"/>
      <c r="AL267" s="58"/>
      <c r="AM267" s="114"/>
      <c r="AN267" s="58"/>
      <c r="AO267" s="114"/>
      <c r="AP267" s="58"/>
      <c r="AQ267" s="114"/>
      <c r="AR267" s="58"/>
      <c r="AS267" s="114"/>
      <c r="AT267" s="58"/>
      <c r="AU267" s="114"/>
      <c r="AV267" s="58"/>
      <c r="AW267" s="114"/>
      <c r="AX267" s="58"/>
      <c r="AY267" s="114"/>
      <c r="AZ267" s="58"/>
      <c r="BA267" s="114"/>
      <c r="BB267" s="58"/>
      <c r="BC267" s="114"/>
      <c r="BD267" s="58"/>
      <c r="BE267" s="58"/>
      <c r="BF267" s="58"/>
      <c r="BG267" s="59"/>
      <c r="BH267" s="58"/>
      <c r="BI267" s="114"/>
      <c r="BJ267" s="53"/>
      <c r="BK267" s="58"/>
      <c r="BL267" s="114"/>
      <c r="BM267" s="58"/>
      <c r="BN267" s="114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3"/>
      <c r="CL267" s="58"/>
      <c r="CM267" s="58"/>
      <c r="CN267" s="60"/>
      <c r="CO267" s="57"/>
      <c r="CP267" s="58"/>
      <c r="CQ267" s="60"/>
      <c r="CR267" s="57"/>
      <c r="CS267" s="58"/>
      <c r="CT267" s="59"/>
      <c r="CU267" s="58"/>
      <c r="CV267" s="59"/>
      <c r="CW267" s="58"/>
      <c r="CX267" s="59"/>
      <c r="CY267" s="58"/>
      <c r="CZ267" s="58"/>
      <c r="DA267" s="58"/>
      <c r="DB267" s="53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7"/>
      <c r="DO267" s="57"/>
      <c r="DP267" s="57"/>
      <c r="DQ267" s="76" t="str">
        <f t="shared" si="435"/>
        <v/>
      </c>
      <c r="DR267" s="53"/>
      <c r="DS267" s="46" t="b">
        <f t="shared" si="436"/>
        <v>0</v>
      </c>
      <c r="DT267" s="46" t="str">
        <f t="shared" si="437"/>
        <v/>
      </c>
      <c r="DU267" s="46" t="b">
        <f t="shared" si="438"/>
        <v>0</v>
      </c>
      <c r="DV267" s="46" t="b">
        <f t="shared" si="439"/>
        <v>0</v>
      </c>
      <c r="DW267" s="46" t="b">
        <f t="shared" si="440"/>
        <v>0</v>
      </c>
      <c r="DY267" s="46" t="b">
        <f t="shared" si="441"/>
        <v>0</v>
      </c>
      <c r="DZ267" s="46" t="b">
        <f t="shared" si="442"/>
        <v>0</v>
      </c>
      <c r="EB267" s="46" t="b">
        <f t="shared" si="443"/>
        <v>0</v>
      </c>
      <c r="EC267" s="46" t="b">
        <f t="shared" si="444"/>
        <v>0</v>
      </c>
      <c r="ED267" s="46" t="b">
        <f t="shared" si="445"/>
        <v>0</v>
      </c>
      <c r="EE267" s="46" t="b">
        <f t="shared" si="446"/>
        <v>0</v>
      </c>
      <c r="EF267" s="46" t="b">
        <f t="shared" si="447"/>
        <v>0</v>
      </c>
      <c r="EG267" s="46" t="b">
        <f t="shared" si="448"/>
        <v>0</v>
      </c>
      <c r="EH267" s="46" t="b">
        <f t="shared" si="449"/>
        <v>0</v>
      </c>
      <c r="EI267" s="46" t="b">
        <f t="shared" si="450"/>
        <v>0</v>
      </c>
      <c r="EK267" s="46" t="b">
        <f t="shared" si="451"/>
        <v>0</v>
      </c>
      <c r="EL267" s="46" t="b">
        <f t="shared" si="452"/>
        <v>0</v>
      </c>
      <c r="EM267" s="46" t="b">
        <f t="shared" si="453"/>
        <v>0</v>
      </c>
      <c r="EN267" s="46" t="b">
        <f t="shared" si="454"/>
        <v>0</v>
      </c>
      <c r="EO267" s="46" t="b">
        <f t="shared" si="455"/>
        <v>0</v>
      </c>
      <c r="EP267" s="46" t="b">
        <f t="shared" si="456"/>
        <v>0</v>
      </c>
      <c r="EQ267" s="46" t="b">
        <f t="shared" si="457"/>
        <v>0</v>
      </c>
      <c r="ER267" s="46" t="b">
        <f>OR(AA267='Tablas '!$T$4,AA267='Tablas '!$T$7,AA267='Tablas '!$T$8,AA267='Tablas '!$T$11)</f>
        <v>0</v>
      </c>
      <c r="ES267" s="46" t="str">
        <f t="shared" si="458"/>
        <v/>
      </c>
      <c r="ET267" s="46" t="str">
        <f t="shared" si="459"/>
        <v/>
      </c>
      <c r="EU267" s="46" t="str">
        <f t="shared" si="460"/>
        <v/>
      </c>
      <c r="EV267" s="46" t="b">
        <f t="shared" si="461"/>
        <v>0</v>
      </c>
      <c r="EW267" s="46" t="b">
        <f t="shared" si="462"/>
        <v>0</v>
      </c>
      <c r="EX267" s="46" t="b">
        <f t="shared" si="463"/>
        <v>0</v>
      </c>
      <c r="EY267" s="46" t="b">
        <f t="shared" si="464"/>
        <v>0</v>
      </c>
      <c r="EZ267" s="46" t="b">
        <f t="shared" si="465"/>
        <v>0</v>
      </c>
      <c r="FA267" s="46" t="b">
        <f t="shared" si="466"/>
        <v>0</v>
      </c>
      <c r="FB267" s="46" t="b">
        <f t="shared" si="467"/>
        <v>0</v>
      </c>
      <c r="FC267" s="46" t="str">
        <f t="shared" si="468"/>
        <v/>
      </c>
      <c r="FD267" s="46" t="str">
        <f t="shared" si="469"/>
        <v/>
      </c>
      <c r="FE267" s="46" t="b">
        <f t="shared" si="470"/>
        <v>0</v>
      </c>
      <c r="FF267" s="46" t="str">
        <f t="shared" si="471"/>
        <v/>
      </c>
      <c r="FG267" s="46" t="str">
        <f t="shared" si="472"/>
        <v/>
      </c>
      <c r="FH267" s="46" t="b">
        <f t="shared" si="473"/>
        <v>0</v>
      </c>
      <c r="FI267" s="46" t="str">
        <f t="shared" si="474"/>
        <v/>
      </c>
      <c r="FJ267" s="46" t="str">
        <f t="shared" si="475"/>
        <v/>
      </c>
      <c r="FK267" s="46" t="b">
        <f t="shared" si="476"/>
        <v>0</v>
      </c>
      <c r="FL267" s="46" t="str">
        <f t="shared" si="477"/>
        <v/>
      </c>
      <c r="FM267" s="46" t="str">
        <f t="shared" si="478"/>
        <v/>
      </c>
      <c r="FN267" s="46" t="b">
        <f t="shared" si="479"/>
        <v>0</v>
      </c>
      <c r="FO267" s="46" t="str">
        <f t="shared" si="480"/>
        <v/>
      </c>
      <c r="FP267" s="46" t="str">
        <f t="shared" si="481"/>
        <v/>
      </c>
      <c r="FQ267" s="46" t="b">
        <f t="shared" si="482"/>
        <v>0</v>
      </c>
      <c r="FR267" s="46" t="str">
        <f t="shared" si="483"/>
        <v/>
      </c>
      <c r="FS267" s="46" t="str">
        <f t="shared" si="484"/>
        <v/>
      </c>
      <c r="FT267" s="46" t="b">
        <f t="shared" si="485"/>
        <v>0</v>
      </c>
      <c r="FU267" s="46" t="str">
        <f t="shared" si="486"/>
        <v/>
      </c>
      <c r="FV267" s="46" t="str">
        <f t="shared" si="487"/>
        <v/>
      </c>
      <c r="FW267" s="46" t="b">
        <f t="shared" si="488"/>
        <v>0</v>
      </c>
      <c r="FX267" s="46" t="str">
        <f t="shared" si="489"/>
        <v/>
      </c>
      <c r="FY267" s="46" t="str">
        <f t="shared" si="490"/>
        <v/>
      </c>
      <c r="FZ267" s="46" t="b">
        <f t="shared" si="491"/>
        <v>0</v>
      </c>
      <c r="GA267" s="46" t="str">
        <f t="shared" si="492"/>
        <v/>
      </c>
      <c r="GB267" s="46" t="str">
        <f t="shared" si="493"/>
        <v/>
      </c>
      <c r="GC267" s="46" t="b">
        <f t="shared" si="494"/>
        <v>0</v>
      </c>
      <c r="GD267" s="46" t="str">
        <f t="shared" si="495"/>
        <v/>
      </c>
      <c r="GE267" s="46" t="str">
        <f t="shared" si="496"/>
        <v/>
      </c>
      <c r="GF267" s="46" t="b">
        <f t="shared" si="497"/>
        <v>0</v>
      </c>
      <c r="GG267" s="46" t="b">
        <f t="shared" si="498"/>
        <v>0</v>
      </c>
      <c r="GH267" s="46" t="str">
        <f t="shared" si="499"/>
        <v/>
      </c>
      <c r="GI267" s="46" t="str">
        <f t="shared" si="500"/>
        <v/>
      </c>
      <c r="GJ267" s="46" t="str">
        <f t="shared" si="501"/>
        <v/>
      </c>
      <c r="GK267" s="46" t="b">
        <f t="shared" si="502"/>
        <v>0</v>
      </c>
      <c r="GL267" s="46" t="str">
        <f t="shared" si="503"/>
        <v/>
      </c>
      <c r="GM267" s="46" t="str">
        <f t="shared" si="504"/>
        <v/>
      </c>
      <c r="GN267" s="46" t="str">
        <f t="shared" si="505"/>
        <v/>
      </c>
      <c r="GO267" s="46" t="b">
        <f t="shared" si="506"/>
        <v>0</v>
      </c>
      <c r="GP267" s="46" t="str">
        <f t="shared" si="507"/>
        <v/>
      </c>
      <c r="GQ267" s="46" t="str">
        <f t="shared" si="508"/>
        <v/>
      </c>
      <c r="GR267" s="46" t="b">
        <f t="shared" si="509"/>
        <v>0</v>
      </c>
      <c r="GS267" s="46" t="str">
        <f t="shared" si="510"/>
        <v/>
      </c>
      <c r="GT267" s="46" t="str">
        <f t="shared" si="511"/>
        <v/>
      </c>
      <c r="GU267" s="46" t="b">
        <f t="shared" si="512"/>
        <v>0</v>
      </c>
      <c r="GV267" s="46" t="b">
        <f t="shared" si="513"/>
        <v>0</v>
      </c>
      <c r="GW267" s="46" t="b">
        <f t="shared" si="514"/>
        <v>0</v>
      </c>
      <c r="GX267" s="46" t="b">
        <f t="shared" si="515"/>
        <v>0</v>
      </c>
      <c r="GY267" s="46" t="b">
        <f t="shared" si="516"/>
        <v>0</v>
      </c>
      <c r="GZ267" s="46" t="b">
        <f t="shared" si="517"/>
        <v>0</v>
      </c>
      <c r="HA267" s="46" t="b">
        <f t="shared" si="518"/>
        <v>0</v>
      </c>
      <c r="HB267" s="46" t="b">
        <f t="shared" si="519"/>
        <v>0</v>
      </c>
      <c r="HC267" s="46" t="b">
        <f t="shared" si="520"/>
        <v>0</v>
      </c>
      <c r="HD267" s="46" t="b">
        <f t="shared" si="521"/>
        <v>0</v>
      </c>
      <c r="HE267" s="46" t="b">
        <f t="shared" si="522"/>
        <v>0</v>
      </c>
      <c r="HF267" s="46" t="b">
        <f t="shared" si="523"/>
        <v>0</v>
      </c>
      <c r="HG267" s="46" t="b">
        <f t="shared" si="524"/>
        <v>0</v>
      </c>
      <c r="HH267" s="46" t="b">
        <f t="shared" si="525"/>
        <v>0</v>
      </c>
      <c r="HI267" s="46" t="b">
        <f t="shared" si="526"/>
        <v>0</v>
      </c>
      <c r="HJ267" s="46" t="b">
        <f t="shared" si="527"/>
        <v>0</v>
      </c>
      <c r="HK267" s="46" t="b">
        <f t="shared" si="528"/>
        <v>0</v>
      </c>
      <c r="HL267" s="46" t="b">
        <f t="shared" si="529"/>
        <v>0</v>
      </c>
      <c r="HM267" s="46" t="b">
        <f t="shared" si="530"/>
        <v>0</v>
      </c>
      <c r="HN267" s="46" t="b">
        <f t="shared" si="531"/>
        <v>0</v>
      </c>
      <c r="HO267" s="46" t="b">
        <f t="shared" si="532"/>
        <v>0</v>
      </c>
      <c r="HP267" s="46" t="b">
        <f t="shared" si="533"/>
        <v>0</v>
      </c>
      <c r="HQ267" s="46" t="str">
        <f t="shared" si="534"/>
        <v/>
      </c>
      <c r="HR267" s="46" t="str">
        <f t="shared" si="535"/>
        <v/>
      </c>
      <c r="HS267" s="46" t="str">
        <f t="shared" si="536"/>
        <v/>
      </c>
      <c r="HT267" s="46" t="b">
        <f t="shared" si="537"/>
        <v>0</v>
      </c>
      <c r="HU267" s="46" t="b">
        <f t="shared" si="538"/>
        <v>0</v>
      </c>
      <c r="HV267" s="46" t="b">
        <f t="shared" si="539"/>
        <v>0</v>
      </c>
      <c r="HW267" s="46" t="b">
        <f t="shared" si="540"/>
        <v>0</v>
      </c>
      <c r="HX267" s="46" t="b">
        <f t="shared" si="541"/>
        <v>0</v>
      </c>
      <c r="HY267" s="46" t="b">
        <f t="shared" si="542"/>
        <v>0</v>
      </c>
      <c r="HZ267" s="46" t="b">
        <f t="shared" si="543"/>
        <v>0</v>
      </c>
      <c r="IA267" s="46" t="str">
        <f t="shared" si="544"/>
        <v/>
      </c>
      <c r="IB267" s="46" t="str">
        <f t="shared" si="545"/>
        <v/>
      </c>
      <c r="IC267" s="46" t="str">
        <f t="shared" si="546"/>
        <v/>
      </c>
      <c r="ID267" s="46" t="str">
        <f t="shared" si="547"/>
        <v/>
      </c>
      <c r="IE267" s="46" t="b">
        <f t="shared" si="548"/>
        <v>0</v>
      </c>
      <c r="IF267" s="46" t="str">
        <f t="shared" si="549"/>
        <v/>
      </c>
      <c r="IG267" s="46" t="str">
        <f t="shared" si="550"/>
        <v/>
      </c>
      <c r="IH267" s="46" t="b">
        <f t="shared" si="551"/>
        <v>0</v>
      </c>
      <c r="II267" s="46" t="b">
        <f t="shared" si="552"/>
        <v>0</v>
      </c>
      <c r="IJ267" s="46" t="b">
        <f t="shared" si="553"/>
        <v>0</v>
      </c>
      <c r="IK267" s="46" t="str">
        <f t="shared" si="554"/>
        <v/>
      </c>
      <c r="IL267" s="46" t="str">
        <f t="shared" si="555"/>
        <v/>
      </c>
      <c r="IM267" s="46" t="b">
        <f t="shared" si="556"/>
        <v>0</v>
      </c>
      <c r="IN267" s="46" t="b">
        <f t="shared" si="557"/>
        <v>0</v>
      </c>
      <c r="IO267" s="46" t="b">
        <f t="shared" si="558"/>
        <v>0</v>
      </c>
      <c r="IP267" s="46" t="b">
        <f t="shared" si="559"/>
        <v>0</v>
      </c>
      <c r="IQ267" s="46" t="b">
        <f t="shared" si="560"/>
        <v>0</v>
      </c>
      <c r="IR267" s="46" t="b">
        <f t="shared" si="561"/>
        <v>0</v>
      </c>
      <c r="IS267" s="46" t="b">
        <f t="shared" si="562"/>
        <v>0</v>
      </c>
      <c r="IT267" s="46" t="b">
        <f t="shared" si="563"/>
        <v>0</v>
      </c>
      <c r="IU267" s="46" t="b">
        <f t="shared" si="564"/>
        <v>0</v>
      </c>
      <c r="IV267" s="46" t="b">
        <f t="shared" si="565"/>
        <v>0</v>
      </c>
      <c r="IW267" s="46" t="b">
        <f t="shared" si="566"/>
        <v>0</v>
      </c>
      <c r="IX267" s="46" t="b">
        <f t="shared" si="567"/>
        <v>0</v>
      </c>
      <c r="IY267" s="46" t="b">
        <f t="shared" si="568"/>
        <v>0</v>
      </c>
    </row>
    <row r="268" spans="2:259" x14ac:dyDescent="0.3">
      <c r="B268" s="48">
        <v>256</v>
      </c>
      <c r="C268" s="61" t="str">
        <f t="shared" si="434"/>
        <v/>
      </c>
      <c r="D268" s="53"/>
      <c r="E268" s="52"/>
      <c r="F268" s="112"/>
      <c r="G268" s="52"/>
      <c r="H268" s="53"/>
      <c r="I268" s="52"/>
      <c r="J268" s="52"/>
      <c r="K268" s="53"/>
      <c r="L268" s="55"/>
      <c r="M268" s="108"/>
      <c r="N268" s="56"/>
      <c r="O268" s="52"/>
      <c r="P268" s="52"/>
      <c r="Q268" s="52"/>
      <c r="R268" s="52"/>
      <c r="S268" s="52"/>
      <c r="T268" s="53"/>
      <c r="U268" s="52"/>
      <c r="V268" s="52"/>
      <c r="W268" s="55"/>
      <c r="X268" s="55"/>
      <c r="Y268" s="52"/>
      <c r="Z268" s="55"/>
      <c r="AA268" s="52"/>
      <c r="AB268" s="53"/>
      <c r="AC268" s="53"/>
      <c r="AD268" s="53"/>
      <c r="AE268" s="57"/>
      <c r="AF268" s="113"/>
      <c r="AG268" s="57"/>
      <c r="AH268" s="58"/>
      <c r="AI268" s="58"/>
      <c r="AJ268" s="58"/>
      <c r="AK268" s="114"/>
      <c r="AL268" s="58"/>
      <c r="AM268" s="114"/>
      <c r="AN268" s="58"/>
      <c r="AO268" s="114"/>
      <c r="AP268" s="58"/>
      <c r="AQ268" s="114"/>
      <c r="AR268" s="58"/>
      <c r="AS268" s="114"/>
      <c r="AT268" s="58"/>
      <c r="AU268" s="114"/>
      <c r="AV268" s="58"/>
      <c r="AW268" s="114"/>
      <c r="AX268" s="58"/>
      <c r="AY268" s="114"/>
      <c r="AZ268" s="58"/>
      <c r="BA268" s="114"/>
      <c r="BB268" s="58"/>
      <c r="BC268" s="114"/>
      <c r="BD268" s="58"/>
      <c r="BE268" s="58"/>
      <c r="BF268" s="58"/>
      <c r="BG268" s="59"/>
      <c r="BH268" s="58"/>
      <c r="BI268" s="114"/>
      <c r="BJ268" s="53"/>
      <c r="BK268" s="58"/>
      <c r="BL268" s="114"/>
      <c r="BM268" s="58"/>
      <c r="BN268" s="114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3"/>
      <c r="CL268" s="58"/>
      <c r="CM268" s="58"/>
      <c r="CN268" s="60"/>
      <c r="CO268" s="57"/>
      <c r="CP268" s="58"/>
      <c r="CQ268" s="60"/>
      <c r="CR268" s="57"/>
      <c r="CS268" s="58"/>
      <c r="CT268" s="59"/>
      <c r="CU268" s="58"/>
      <c r="CV268" s="59"/>
      <c r="CW268" s="58"/>
      <c r="CX268" s="59"/>
      <c r="CY268" s="58"/>
      <c r="CZ268" s="58"/>
      <c r="DA268" s="58"/>
      <c r="DB268" s="53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7"/>
      <c r="DO268" s="57"/>
      <c r="DP268" s="57"/>
      <c r="DQ268" s="76" t="str">
        <f t="shared" si="435"/>
        <v/>
      </c>
      <c r="DR268" s="53"/>
      <c r="DS268" s="46" t="b">
        <f t="shared" si="436"/>
        <v>0</v>
      </c>
      <c r="DT268" s="46" t="str">
        <f t="shared" si="437"/>
        <v/>
      </c>
      <c r="DU268" s="46" t="b">
        <f t="shared" si="438"/>
        <v>0</v>
      </c>
      <c r="DV268" s="46" t="b">
        <f t="shared" si="439"/>
        <v>0</v>
      </c>
      <c r="DW268" s="46" t="b">
        <f t="shared" si="440"/>
        <v>0</v>
      </c>
      <c r="DY268" s="46" t="b">
        <f t="shared" si="441"/>
        <v>0</v>
      </c>
      <c r="DZ268" s="46" t="b">
        <f t="shared" si="442"/>
        <v>0</v>
      </c>
      <c r="EB268" s="46" t="b">
        <f t="shared" si="443"/>
        <v>0</v>
      </c>
      <c r="EC268" s="46" t="b">
        <f t="shared" si="444"/>
        <v>0</v>
      </c>
      <c r="ED268" s="46" t="b">
        <f t="shared" si="445"/>
        <v>0</v>
      </c>
      <c r="EE268" s="46" t="b">
        <f t="shared" si="446"/>
        <v>0</v>
      </c>
      <c r="EF268" s="46" t="b">
        <f t="shared" si="447"/>
        <v>0</v>
      </c>
      <c r="EG268" s="46" t="b">
        <f t="shared" si="448"/>
        <v>0</v>
      </c>
      <c r="EH268" s="46" t="b">
        <f t="shared" si="449"/>
        <v>0</v>
      </c>
      <c r="EI268" s="46" t="b">
        <f t="shared" si="450"/>
        <v>0</v>
      </c>
      <c r="EK268" s="46" t="b">
        <f t="shared" si="451"/>
        <v>0</v>
      </c>
      <c r="EL268" s="46" t="b">
        <f t="shared" si="452"/>
        <v>0</v>
      </c>
      <c r="EM268" s="46" t="b">
        <f t="shared" si="453"/>
        <v>0</v>
      </c>
      <c r="EN268" s="46" t="b">
        <f t="shared" si="454"/>
        <v>0</v>
      </c>
      <c r="EO268" s="46" t="b">
        <f t="shared" si="455"/>
        <v>0</v>
      </c>
      <c r="EP268" s="46" t="b">
        <f t="shared" si="456"/>
        <v>0</v>
      </c>
      <c r="EQ268" s="46" t="b">
        <f t="shared" si="457"/>
        <v>0</v>
      </c>
      <c r="ER268" s="46" t="b">
        <f>OR(AA268='Tablas '!$T$4,AA268='Tablas '!$T$7,AA268='Tablas '!$T$8,AA268='Tablas '!$T$11)</f>
        <v>0</v>
      </c>
      <c r="ES268" s="46" t="str">
        <f t="shared" si="458"/>
        <v/>
      </c>
      <c r="ET268" s="46" t="str">
        <f t="shared" si="459"/>
        <v/>
      </c>
      <c r="EU268" s="46" t="str">
        <f t="shared" si="460"/>
        <v/>
      </c>
      <c r="EV268" s="46" t="b">
        <f t="shared" si="461"/>
        <v>0</v>
      </c>
      <c r="EW268" s="46" t="b">
        <f t="shared" si="462"/>
        <v>0</v>
      </c>
      <c r="EX268" s="46" t="b">
        <f t="shared" si="463"/>
        <v>0</v>
      </c>
      <c r="EY268" s="46" t="b">
        <f t="shared" si="464"/>
        <v>0</v>
      </c>
      <c r="EZ268" s="46" t="b">
        <f t="shared" si="465"/>
        <v>0</v>
      </c>
      <c r="FA268" s="46" t="b">
        <f t="shared" si="466"/>
        <v>0</v>
      </c>
      <c r="FB268" s="46" t="b">
        <f t="shared" si="467"/>
        <v>0</v>
      </c>
      <c r="FC268" s="46" t="str">
        <f t="shared" si="468"/>
        <v/>
      </c>
      <c r="FD268" s="46" t="str">
        <f t="shared" si="469"/>
        <v/>
      </c>
      <c r="FE268" s="46" t="b">
        <f t="shared" si="470"/>
        <v>0</v>
      </c>
      <c r="FF268" s="46" t="str">
        <f t="shared" si="471"/>
        <v/>
      </c>
      <c r="FG268" s="46" t="str">
        <f t="shared" si="472"/>
        <v/>
      </c>
      <c r="FH268" s="46" t="b">
        <f t="shared" si="473"/>
        <v>0</v>
      </c>
      <c r="FI268" s="46" t="str">
        <f t="shared" si="474"/>
        <v/>
      </c>
      <c r="FJ268" s="46" t="str">
        <f t="shared" si="475"/>
        <v/>
      </c>
      <c r="FK268" s="46" t="b">
        <f t="shared" si="476"/>
        <v>0</v>
      </c>
      <c r="FL268" s="46" t="str">
        <f t="shared" si="477"/>
        <v/>
      </c>
      <c r="FM268" s="46" t="str">
        <f t="shared" si="478"/>
        <v/>
      </c>
      <c r="FN268" s="46" t="b">
        <f t="shared" si="479"/>
        <v>0</v>
      </c>
      <c r="FO268" s="46" t="str">
        <f t="shared" si="480"/>
        <v/>
      </c>
      <c r="FP268" s="46" t="str">
        <f t="shared" si="481"/>
        <v/>
      </c>
      <c r="FQ268" s="46" t="b">
        <f t="shared" si="482"/>
        <v>0</v>
      </c>
      <c r="FR268" s="46" t="str">
        <f t="shared" si="483"/>
        <v/>
      </c>
      <c r="FS268" s="46" t="str">
        <f t="shared" si="484"/>
        <v/>
      </c>
      <c r="FT268" s="46" t="b">
        <f t="shared" si="485"/>
        <v>0</v>
      </c>
      <c r="FU268" s="46" t="str">
        <f t="shared" si="486"/>
        <v/>
      </c>
      <c r="FV268" s="46" t="str">
        <f t="shared" si="487"/>
        <v/>
      </c>
      <c r="FW268" s="46" t="b">
        <f t="shared" si="488"/>
        <v>0</v>
      </c>
      <c r="FX268" s="46" t="str">
        <f t="shared" si="489"/>
        <v/>
      </c>
      <c r="FY268" s="46" t="str">
        <f t="shared" si="490"/>
        <v/>
      </c>
      <c r="FZ268" s="46" t="b">
        <f t="shared" si="491"/>
        <v>0</v>
      </c>
      <c r="GA268" s="46" t="str">
        <f t="shared" si="492"/>
        <v/>
      </c>
      <c r="GB268" s="46" t="str">
        <f t="shared" si="493"/>
        <v/>
      </c>
      <c r="GC268" s="46" t="b">
        <f t="shared" si="494"/>
        <v>0</v>
      </c>
      <c r="GD268" s="46" t="str">
        <f t="shared" si="495"/>
        <v/>
      </c>
      <c r="GE268" s="46" t="str">
        <f t="shared" si="496"/>
        <v/>
      </c>
      <c r="GF268" s="46" t="b">
        <f t="shared" si="497"/>
        <v>0</v>
      </c>
      <c r="GG268" s="46" t="b">
        <f t="shared" si="498"/>
        <v>0</v>
      </c>
      <c r="GH268" s="46" t="str">
        <f t="shared" si="499"/>
        <v/>
      </c>
      <c r="GI268" s="46" t="str">
        <f t="shared" si="500"/>
        <v/>
      </c>
      <c r="GJ268" s="46" t="str">
        <f t="shared" si="501"/>
        <v/>
      </c>
      <c r="GK268" s="46" t="b">
        <f t="shared" si="502"/>
        <v>0</v>
      </c>
      <c r="GL268" s="46" t="str">
        <f t="shared" si="503"/>
        <v/>
      </c>
      <c r="GM268" s="46" t="str">
        <f t="shared" si="504"/>
        <v/>
      </c>
      <c r="GN268" s="46" t="str">
        <f t="shared" si="505"/>
        <v/>
      </c>
      <c r="GO268" s="46" t="b">
        <f t="shared" si="506"/>
        <v>0</v>
      </c>
      <c r="GP268" s="46" t="str">
        <f t="shared" si="507"/>
        <v/>
      </c>
      <c r="GQ268" s="46" t="str">
        <f t="shared" si="508"/>
        <v/>
      </c>
      <c r="GR268" s="46" t="b">
        <f t="shared" si="509"/>
        <v>0</v>
      </c>
      <c r="GS268" s="46" t="str">
        <f t="shared" si="510"/>
        <v/>
      </c>
      <c r="GT268" s="46" t="str">
        <f t="shared" si="511"/>
        <v/>
      </c>
      <c r="GU268" s="46" t="b">
        <f t="shared" si="512"/>
        <v>0</v>
      </c>
      <c r="GV268" s="46" t="b">
        <f t="shared" si="513"/>
        <v>0</v>
      </c>
      <c r="GW268" s="46" t="b">
        <f t="shared" si="514"/>
        <v>0</v>
      </c>
      <c r="GX268" s="46" t="b">
        <f t="shared" si="515"/>
        <v>0</v>
      </c>
      <c r="GY268" s="46" t="b">
        <f t="shared" si="516"/>
        <v>0</v>
      </c>
      <c r="GZ268" s="46" t="b">
        <f t="shared" si="517"/>
        <v>0</v>
      </c>
      <c r="HA268" s="46" t="b">
        <f t="shared" si="518"/>
        <v>0</v>
      </c>
      <c r="HB268" s="46" t="b">
        <f t="shared" si="519"/>
        <v>0</v>
      </c>
      <c r="HC268" s="46" t="b">
        <f t="shared" si="520"/>
        <v>0</v>
      </c>
      <c r="HD268" s="46" t="b">
        <f t="shared" si="521"/>
        <v>0</v>
      </c>
      <c r="HE268" s="46" t="b">
        <f t="shared" si="522"/>
        <v>0</v>
      </c>
      <c r="HF268" s="46" t="b">
        <f t="shared" si="523"/>
        <v>0</v>
      </c>
      <c r="HG268" s="46" t="b">
        <f t="shared" si="524"/>
        <v>0</v>
      </c>
      <c r="HH268" s="46" t="b">
        <f t="shared" si="525"/>
        <v>0</v>
      </c>
      <c r="HI268" s="46" t="b">
        <f t="shared" si="526"/>
        <v>0</v>
      </c>
      <c r="HJ268" s="46" t="b">
        <f t="shared" si="527"/>
        <v>0</v>
      </c>
      <c r="HK268" s="46" t="b">
        <f t="shared" si="528"/>
        <v>0</v>
      </c>
      <c r="HL268" s="46" t="b">
        <f t="shared" si="529"/>
        <v>0</v>
      </c>
      <c r="HM268" s="46" t="b">
        <f t="shared" si="530"/>
        <v>0</v>
      </c>
      <c r="HN268" s="46" t="b">
        <f t="shared" si="531"/>
        <v>0</v>
      </c>
      <c r="HO268" s="46" t="b">
        <f t="shared" si="532"/>
        <v>0</v>
      </c>
      <c r="HP268" s="46" t="b">
        <f t="shared" si="533"/>
        <v>0</v>
      </c>
      <c r="HQ268" s="46" t="str">
        <f t="shared" si="534"/>
        <v/>
      </c>
      <c r="HR268" s="46" t="str">
        <f t="shared" si="535"/>
        <v/>
      </c>
      <c r="HS268" s="46" t="str">
        <f t="shared" si="536"/>
        <v/>
      </c>
      <c r="HT268" s="46" t="b">
        <f t="shared" si="537"/>
        <v>0</v>
      </c>
      <c r="HU268" s="46" t="b">
        <f t="shared" si="538"/>
        <v>0</v>
      </c>
      <c r="HV268" s="46" t="b">
        <f t="shared" si="539"/>
        <v>0</v>
      </c>
      <c r="HW268" s="46" t="b">
        <f t="shared" si="540"/>
        <v>0</v>
      </c>
      <c r="HX268" s="46" t="b">
        <f t="shared" si="541"/>
        <v>0</v>
      </c>
      <c r="HY268" s="46" t="b">
        <f t="shared" si="542"/>
        <v>0</v>
      </c>
      <c r="HZ268" s="46" t="b">
        <f t="shared" si="543"/>
        <v>0</v>
      </c>
      <c r="IA268" s="46" t="str">
        <f t="shared" si="544"/>
        <v/>
      </c>
      <c r="IB268" s="46" t="str">
        <f t="shared" si="545"/>
        <v/>
      </c>
      <c r="IC268" s="46" t="str">
        <f t="shared" si="546"/>
        <v/>
      </c>
      <c r="ID268" s="46" t="str">
        <f t="shared" si="547"/>
        <v/>
      </c>
      <c r="IE268" s="46" t="b">
        <f t="shared" si="548"/>
        <v>0</v>
      </c>
      <c r="IF268" s="46" t="str">
        <f t="shared" si="549"/>
        <v/>
      </c>
      <c r="IG268" s="46" t="str">
        <f t="shared" si="550"/>
        <v/>
      </c>
      <c r="IH268" s="46" t="b">
        <f t="shared" si="551"/>
        <v>0</v>
      </c>
      <c r="II268" s="46" t="b">
        <f t="shared" si="552"/>
        <v>0</v>
      </c>
      <c r="IJ268" s="46" t="b">
        <f t="shared" si="553"/>
        <v>0</v>
      </c>
      <c r="IK268" s="46" t="str">
        <f t="shared" si="554"/>
        <v/>
      </c>
      <c r="IL268" s="46" t="str">
        <f t="shared" si="555"/>
        <v/>
      </c>
      <c r="IM268" s="46" t="b">
        <f t="shared" si="556"/>
        <v>0</v>
      </c>
      <c r="IN268" s="46" t="b">
        <f t="shared" si="557"/>
        <v>0</v>
      </c>
      <c r="IO268" s="46" t="b">
        <f t="shared" si="558"/>
        <v>0</v>
      </c>
      <c r="IP268" s="46" t="b">
        <f t="shared" si="559"/>
        <v>0</v>
      </c>
      <c r="IQ268" s="46" t="b">
        <f t="shared" si="560"/>
        <v>0</v>
      </c>
      <c r="IR268" s="46" t="b">
        <f t="shared" si="561"/>
        <v>0</v>
      </c>
      <c r="IS268" s="46" t="b">
        <f t="shared" si="562"/>
        <v>0</v>
      </c>
      <c r="IT268" s="46" t="b">
        <f t="shared" si="563"/>
        <v>0</v>
      </c>
      <c r="IU268" s="46" t="b">
        <f t="shared" si="564"/>
        <v>0</v>
      </c>
      <c r="IV268" s="46" t="b">
        <f t="shared" si="565"/>
        <v>0</v>
      </c>
      <c r="IW268" s="46" t="b">
        <f t="shared" si="566"/>
        <v>0</v>
      </c>
      <c r="IX268" s="46" t="b">
        <f t="shared" si="567"/>
        <v>0</v>
      </c>
      <c r="IY268" s="46" t="b">
        <f t="shared" si="568"/>
        <v>0</v>
      </c>
    </row>
    <row r="269" spans="2:259" x14ac:dyDescent="0.3">
      <c r="B269" s="48">
        <v>257</v>
      </c>
      <c r="C269" s="61" t="str">
        <f t="shared" si="434"/>
        <v/>
      </c>
      <c r="D269" s="53"/>
      <c r="E269" s="52"/>
      <c r="F269" s="112"/>
      <c r="G269" s="52"/>
      <c r="H269" s="53"/>
      <c r="I269" s="52"/>
      <c r="J269" s="52"/>
      <c r="K269" s="53"/>
      <c r="L269" s="55"/>
      <c r="M269" s="108"/>
      <c r="N269" s="56"/>
      <c r="O269" s="52"/>
      <c r="P269" s="52"/>
      <c r="Q269" s="52"/>
      <c r="R269" s="52"/>
      <c r="S269" s="52"/>
      <c r="T269" s="53"/>
      <c r="U269" s="52"/>
      <c r="V269" s="52"/>
      <c r="W269" s="55"/>
      <c r="X269" s="55"/>
      <c r="Y269" s="52"/>
      <c r="Z269" s="55"/>
      <c r="AA269" s="52"/>
      <c r="AB269" s="53"/>
      <c r="AC269" s="53"/>
      <c r="AD269" s="53"/>
      <c r="AE269" s="57"/>
      <c r="AF269" s="113"/>
      <c r="AG269" s="57"/>
      <c r="AH269" s="58"/>
      <c r="AI269" s="58"/>
      <c r="AJ269" s="58"/>
      <c r="AK269" s="114"/>
      <c r="AL269" s="58"/>
      <c r="AM269" s="114"/>
      <c r="AN269" s="58"/>
      <c r="AO269" s="114"/>
      <c r="AP269" s="58"/>
      <c r="AQ269" s="114"/>
      <c r="AR269" s="58"/>
      <c r="AS269" s="114"/>
      <c r="AT269" s="58"/>
      <c r="AU269" s="114"/>
      <c r="AV269" s="58"/>
      <c r="AW269" s="114"/>
      <c r="AX269" s="58"/>
      <c r="AY269" s="114"/>
      <c r="AZ269" s="58"/>
      <c r="BA269" s="114"/>
      <c r="BB269" s="58"/>
      <c r="BC269" s="114"/>
      <c r="BD269" s="58"/>
      <c r="BE269" s="58"/>
      <c r="BF269" s="58"/>
      <c r="BG269" s="59"/>
      <c r="BH269" s="58"/>
      <c r="BI269" s="114"/>
      <c r="BJ269" s="53"/>
      <c r="BK269" s="58"/>
      <c r="BL269" s="114"/>
      <c r="BM269" s="58"/>
      <c r="BN269" s="114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3"/>
      <c r="CL269" s="58"/>
      <c r="CM269" s="58"/>
      <c r="CN269" s="60"/>
      <c r="CO269" s="57"/>
      <c r="CP269" s="58"/>
      <c r="CQ269" s="60"/>
      <c r="CR269" s="57"/>
      <c r="CS269" s="58"/>
      <c r="CT269" s="59"/>
      <c r="CU269" s="58"/>
      <c r="CV269" s="59"/>
      <c r="CW269" s="58"/>
      <c r="CX269" s="59"/>
      <c r="CY269" s="58"/>
      <c r="CZ269" s="58"/>
      <c r="DA269" s="58"/>
      <c r="DB269" s="53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7"/>
      <c r="DO269" s="57"/>
      <c r="DP269" s="57"/>
      <c r="DQ269" s="76" t="str">
        <f t="shared" si="435"/>
        <v/>
      </c>
      <c r="DR269" s="53"/>
      <c r="DS269" s="46" t="b">
        <f t="shared" si="436"/>
        <v>0</v>
      </c>
      <c r="DT269" s="46" t="str">
        <f t="shared" si="437"/>
        <v/>
      </c>
      <c r="DU269" s="46" t="b">
        <f t="shared" si="438"/>
        <v>0</v>
      </c>
      <c r="DV269" s="46" t="b">
        <f t="shared" si="439"/>
        <v>0</v>
      </c>
      <c r="DW269" s="46" t="b">
        <f t="shared" si="440"/>
        <v>0</v>
      </c>
      <c r="DY269" s="46" t="b">
        <f t="shared" si="441"/>
        <v>0</v>
      </c>
      <c r="DZ269" s="46" t="b">
        <f t="shared" si="442"/>
        <v>0</v>
      </c>
      <c r="EB269" s="46" t="b">
        <f t="shared" si="443"/>
        <v>0</v>
      </c>
      <c r="EC269" s="46" t="b">
        <f t="shared" si="444"/>
        <v>0</v>
      </c>
      <c r="ED269" s="46" t="b">
        <f t="shared" si="445"/>
        <v>0</v>
      </c>
      <c r="EE269" s="46" t="b">
        <f t="shared" si="446"/>
        <v>0</v>
      </c>
      <c r="EF269" s="46" t="b">
        <f t="shared" si="447"/>
        <v>0</v>
      </c>
      <c r="EG269" s="46" t="b">
        <f t="shared" si="448"/>
        <v>0</v>
      </c>
      <c r="EH269" s="46" t="b">
        <f t="shared" si="449"/>
        <v>0</v>
      </c>
      <c r="EI269" s="46" t="b">
        <f t="shared" si="450"/>
        <v>0</v>
      </c>
      <c r="EK269" s="46" t="b">
        <f t="shared" si="451"/>
        <v>0</v>
      </c>
      <c r="EL269" s="46" t="b">
        <f t="shared" si="452"/>
        <v>0</v>
      </c>
      <c r="EM269" s="46" t="b">
        <f t="shared" si="453"/>
        <v>0</v>
      </c>
      <c r="EN269" s="46" t="b">
        <f t="shared" si="454"/>
        <v>0</v>
      </c>
      <c r="EO269" s="46" t="b">
        <f t="shared" si="455"/>
        <v>0</v>
      </c>
      <c r="EP269" s="46" t="b">
        <f t="shared" si="456"/>
        <v>0</v>
      </c>
      <c r="EQ269" s="46" t="b">
        <f t="shared" si="457"/>
        <v>0</v>
      </c>
      <c r="ER269" s="46" t="b">
        <f>OR(AA269='Tablas '!$T$4,AA269='Tablas '!$T$7,AA269='Tablas '!$T$8,AA269='Tablas '!$T$11)</f>
        <v>0</v>
      </c>
      <c r="ES269" s="46" t="str">
        <f t="shared" si="458"/>
        <v/>
      </c>
      <c r="ET269" s="46" t="str">
        <f t="shared" si="459"/>
        <v/>
      </c>
      <c r="EU269" s="46" t="str">
        <f t="shared" si="460"/>
        <v/>
      </c>
      <c r="EV269" s="46" t="b">
        <f t="shared" si="461"/>
        <v>0</v>
      </c>
      <c r="EW269" s="46" t="b">
        <f t="shared" si="462"/>
        <v>0</v>
      </c>
      <c r="EX269" s="46" t="b">
        <f t="shared" si="463"/>
        <v>0</v>
      </c>
      <c r="EY269" s="46" t="b">
        <f t="shared" si="464"/>
        <v>0</v>
      </c>
      <c r="EZ269" s="46" t="b">
        <f t="shared" si="465"/>
        <v>0</v>
      </c>
      <c r="FA269" s="46" t="b">
        <f t="shared" si="466"/>
        <v>0</v>
      </c>
      <c r="FB269" s="46" t="b">
        <f t="shared" si="467"/>
        <v>0</v>
      </c>
      <c r="FC269" s="46" t="str">
        <f t="shared" si="468"/>
        <v/>
      </c>
      <c r="FD269" s="46" t="str">
        <f t="shared" si="469"/>
        <v/>
      </c>
      <c r="FE269" s="46" t="b">
        <f t="shared" si="470"/>
        <v>0</v>
      </c>
      <c r="FF269" s="46" t="str">
        <f t="shared" si="471"/>
        <v/>
      </c>
      <c r="FG269" s="46" t="str">
        <f t="shared" si="472"/>
        <v/>
      </c>
      <c r="FH269" s="46" t="b">
        <f t="shared" si="473"/>
        <v>0</v>
      </c>
      <c r="FI269" s="46" t="str">
        <f t="shared" si="474"/>
        <v/>
      </c>
      <c r="FJ269" s="46" t="str">
        <f t="shared" si="475"/>
        <v/>
      </c>
      <c r="FK269" s="46" t="b">
        <f t="shared" si="476"/>
        <v>0</v>
      </c>
      <c r="FL269" s="46" t="str">
        <f t="shared" si="477"/>
        <v/>
      </c>
      <c r="FM269" s="46" t="str">
        <f t="shared" si="478"/>
        <v/>
      </c>
      <c r="FN269" s="46" t="b">
        <f t="shared" si="479"/>
        <v>0</v>
      </c>
      <c r="FO269" s="46" t="str">
        <f t="shared" si="480"/>
        <v/>
      </c>
      <c r="FP269" s="46" t="str">
        <f t="shared" si="481"/>
        <v/>
      </c>
      <c r="FQ269" s="46" t="b">
        <f t="shared" si="482"/>
        <v>0</v>
      </c>
      <c r="FR269" s="46" t="str">
        <f t="shared" si="483"/>
        <v/>
      </c>
      <c r="FS269" s="46" t="str">
        <f t="shared" si="484"/>
        <v/>
      </c>
      <c r="FT269" s="46" t="b">
        <f t="shared" si="485"/>
        <v>0</v>
      </c>
      <c r="FU269" s="46" t="str">
        <f t="shared" si="486"/>
        <v/>
      </c>
      <c r="FV269" s="46" t="str">
        <f t="shared" si="487"/>
        <v/>
      </c>
      <c r="FW269" s="46" t="b">
        <f t="shared" si="488"/>
        <v>0</v>
      </c>
      <c r="FX269" s="46" t="str">
        <f t="shared" si="489"/>
        <v/>
      </c>
      <c r="FY269" s="46" t="str">
        <f t="shared" si="490"/>
        <v/>
      </c>
      <c r="FZ269" s="46" t="b">
        <f t="shared" si="491"/>
        <v>0</v>
      </c>
      <c r="GA269" s="46" t="str">
        <f t="shared" si="492"/>
        <v/>
      </c>
      <c r="GB269" s="46" t="str">
        <f t="shared" si="493"/>
        <v/>
      </c>
      <c r="GC269" s="46" t="b">
        <f t="shared" si="494"/>
        <v>0</v>
      </c>
      <c r="GD269" s="46" t="str">
        <f t="shared" si="495"/>
        <v/>
      </c>
      <c r="GE269" s="46" t="str">
        <f t="shared" si="496"/>
        <v/>
      </c>
      <c r="GF269" s="46" t="b">
        <f t="shared" si="497"/>
        <v>0</v>
      </c>
      <c r="GG269" s="46" t="b">
        <f t="shared" si="498"/>
        <v>0</v>
      </c>
      <c r="GH269" s="46" t="str">
        <f t="shared" si="499"/>
        <v/>
      </c>
      <c r="GI269" s="46" t="str">
        <f t="shared" si="500"/>
        <v/>
      </c>
      <c r="GJ269" s="46" t="str">
        <f t="shared" si="501"/>
        <v/>
      </c>
      <c r="GK269" s="46" t="b">
        <f t="shared" si="502"/>
        <v>0</v>
      </c>
      <c r="GL269" s="46" t="str">
        <f t="shared" si="503"/>
        <v/>
      </c>
      <c r="GM269" s="46" t="str">
        <f t="shared" si="504"/>
        <v/>
      </c>
      <c r="GN269" s="46" t="str">
        <f t="shared" si="505"/>
        <v/>
      </c>
      <c r="GO269" s="46" t="b">
        <f t="shared" si="506"/>
        <v>0</v>
      </c>
      <c r="GP269" s="46" t="str">
        <f t="shared" si="507"/>
        <v/>
      </c>
      <c r="GQ269" s="46" t="str">
        <f t="shared" si="508"/>
        <v/>
      </c>
      <c r="GR269" s="46" t="b">
        <f t="shared" si="509"/>
        <v>0</v>
      </c>
      <c r="GS269" s="46" t="str">
        <f t="shared" si="510"/>
        <v/>
      </c>
      <c r="GT269" s="46" t="str">
        <f t="shared" si="511"/>
        <v/>
      </c>
      <c r="GU269" s="46" t="b">
        <f t="shared" si="512"/>
        <v>0</v>
      </c>
      <c r="GV269" s="46" t="b">
        <f t="shared" si="513"/>
        <v>0</v>
      </c>
      <c r="GW269" s="46" t="b">
        <f t="shared" si="514"/>
        <v>0</v>
      </c>
      <c r="GX269" s="46" t="b">
        <f t="shared" si="515"/>
        <v>0</v>
      </c>
      <c r="GY269" s="46" t="b">
        <f t="shared" si="516"/>
        <v>0</v>
      </c>
      <c r="GZ269" s="46" t="b">
        <f t="shared" si="517"/>
        <v>0</v>
      </c>
      <c r="HA269" s="46" t="b">
        <f t="shared" si="518"/>
        <v>0</v>
      </c>
      <c r="HB269" s="46" t="b">
        <f t="shared" si="519"/>
        <v>0</v>
      </c>
      <c r="HC269" s="46" t="b">
        <f t="shared" si="520"/>
        <v>0</v>
      </c>
      <c r="HD269" s="46" t="b">
        <f t="shared" si="521"/>
        <v>0</v>
      </c>
      <c r="HE269" s="46" t="b">
        <f t="shared" si="522"/>
        <v>0</v>
      </c>
      <c r="HF269" s="46" t="b">
        <f t="shared" si="523"/>
        <v>0</v>
      </c>
      <c r="HG269" s="46" t="b">
        <f t="shared" si="524"/>
        <v>0</v>
      </c>
      <c r="HH269" s="46" t="b">
        <f t="shared" si="525"/>
        <v>0</v>
      </c>
      <c r="HI269" s="46" t="b">
        <f t="shared" si="526"/>
        <v>0</v>
      </c>
      <c r="HJ269" s="46" t="b">
        <f t="shared" si="527"/>
        <v>0</v>
      </c>
      <c r="HK269" s="46" t="b">
        <f t="shared" si="528"/>
        <v>0</v>
      </c>
      <c r="HL269" s="46" t="b">
        <f t="shared" si="529"/>
        <v>0</v>
      </c>
      <c r="HM269" s="46" t="b">
        <f t="shared" si="530"/>
        <v>0</v>
      </c>
      <c r="HN269" s="46" t="b">
        <f t="shared" si="531"/>
        <v>0</v>
      </c>
      <c r="HO269" s="46" t="b">
        <f t="shared" si="532"/>
        <v>0</v>
      </c>
      <c r="HP269" s="46" t="b">
        <f t="shared" si="533"/>
        <v>0</v>
      </c>
      <c r="HQ269" s="46" t="str">
        <f t="shared" si="534"/>
        <v/>
      </c>
      <c r="HR269" s="46" t="str">
        <f t="shared" si="535"/>
        <v/>
      </c>
      <c r="HS269" s="46" t="str">
        <f t="shared" si="536"/>
        <v/>
      </c>
      <c r="HT269" s="46" t="b">
        <f t="shared" si="537"/>
        <v>0</v>
      </c>
      <c r="HU269" s="46" t="b">
        <f t="shared" si="538"/>
        <v>0</v>
      </c>
      <c r="HV269" s="46" t="b">
        <f t="shared" si="539"/>
        <v>0</v>
      </c>
      <c r="HW269" s="46" t="b">
        <f t="shared" si="540"/>
        <v>0</v>
      </c>
      <c r="HX269" s="46" t="b">
        <f t="shared" si="541"/>
        <v>0</v>
      </c>
      <c r="HY269" s="46" t="b">
        <f t="shared" si="542"/>
        <v>0</v>
      </c>
      <c r="HZ269" s="46" t="b">
        <f t="shared" si="543"/>
        <v>0</v>
      </c>
      <c r="IA269" s="46" t="str">
        <f t="shared" si="544"/>
        <v/>
      </c>
      <c r="IB269" s="46" t="str">
        <f t="shared" si="545"/>
        <v/>
      </c>
      <c r="IC269" s="46" t="str">
        <f t="shared" si="546"/>
        <v/>
      </c>
      <c r="ID269" s="46" t="str">
        <f t="shared" si="547"/>
        <v/>
      </c>
      <c r="IE269" s="46" t="b">
        <f t="shared" si="548"/>
        <v>0</v>
      </c>
      <c r="IF269" s="46" t="str">
        <f t="shared" si="549"/>
        <v/>
      </c>
      <c r="IG269" s="46" t="str">
        <f t="shared" si="550"/>
        <v/>
      </c>
      <c r="IH269" s="46" t="b">
        <f t="shared" si="551"/>
        <v>0</v>
      </c>
      <c r="II269" s="46" t="b">
        <f t="shared" si="552"/>
        <v>0</v>
      </c>
      <c r="IJ269" s="46" t="b">
        <f t="shared" si="553"/>
        <v>0</v>
      </c>
      <c r="IK269" s="46" t="str">
        <f t="shared" si="554"/>
        <v/>
      </c>
      <c r="IL269" s="46" t="str">
        <f t="shared" si="555"/>
        <v/>
      </c>
      <c r="IM269" s="46" t="b">
        <f t="shared" si="556"/>
        <v>0</v>
      </c>
      <c r="IN269" s="46" t="b">
        <f t="shared" si="557"/>
        <v>0</v>
      </c>
      <c r="IO269" s="46" t="b">
        <f t="shared" si="558"/>
        <v>0</v>
      </c>
      <c r="IP269" s="46" t="b">
        <f t="shared" si="559"/>
        <v>0</v>
      </c>
      <c r="IQ269" s="46" t="b">
        <f t="shared" si="560"/>
        <v>0</v>
      </c>
      <c r="IR269" s="46" t="b">
        <f t="shared" si="561"/>
        <v>0</v>
      </c>
      <c r="IS269" s="46" t="b">
        <f t="shared" si="562"/>
        <v>0</v>
      </c>
      <c r="IT269" s="46" t="b">
        <f t="shared" si="563"/>
        <v>0</v>
      </c>
      <c r="IU269" s="46" t="b">
        <f t="shared" si="564"/>
        <v>0</v>
      </c>
      <c r="IV269" s="46" t="b">
        <f t="shared" si="565"/>
        <v>0</v>
      </c>
      <c r="IW269" s="46" t="b">
        <f t="shared" si="566"/>
        <v>0</v>
      </c>
      <c r="IX269" s="46" t="b">
        <f t="shared" si="567"/>
        <v>0</v>
      </c>
      <c r="IY269" s="46" t="b">
        <f t="shared" si="568"/>
        <v>0</v>
      </c>
    </row>
    <row r="270" spans="2:259" x14ac:dyDescent="0.3">
      <c r="B270" s="48">
        <v>258</v>
      </c>
      <c r="C270" s="61" t="str">
        <f t="shared" ref="C270:C333" si="569">IF(AND(DS270,DP270&lt;&gt;""),
   IF(DQ270="","OK","Error"),
   ""
)</f>
        <v/>
      </c>
      <c r="D270" s="53"/>
      <c r="E270" s="52"/>
      <c r="F270" s="112"/>
      <c r="G270" s="52"/>
      <c r="H270" s="53"/>
      <c r="I270" s="52"/>
      <c r="J270" s="52"/>
      <c r="K270" s="53"/>
      <c r="L270" s="55"/>
      <c r="M270" s="108"/>
      <c r="N270" s="56"/>
      <c r="O270" s="52"/>
      <c r="P270" s="52"/>
      <c r="Q270" s="52"/>
      <c r="R270" s="52"/>
      <c r="S270" s="52"/>
      <c r="T270" s="53"/>
      <c r="U270" s="52"/>
      <c r="V270" s="52"/>
      <c r="W270" s="55"/>
      <c r="X270" s="55"/>
      <c r="Y270" s="52"/>
      <c r="Z270" s="55"/>
      <c r="AA270" s="52"/>
      <c r="AB270" s="53"/>
      <c r="AC270" s="53"/>
      <c r="AD270" s="53"/>
      <c r="AE270" s="57"/>
      <c r="AF270" s="113"/>
      <c r="AG270" s="57"/>
      <c r="AH270" s="58"/>
      <c r="AI270" s="58"/>
      <c r="AJ270" s="58"/>
      <c r="AK270" s="114"/>
      <c r="AL270" s="58"/>
      <c r="AM270" s="114"/>
      <c r="AN270" s="58"/>
      <c r="AO270" s="114"/>
      <c r="AP270" s="58"/>
      <c r="AQ270" s="114"/>
      <c r="AR270" s="58"/>
      <c r="AS270" s="114"/>
      <c r="AT270" s="58"/>
      <c r="AU270" s="114"/>
      <c r="AV270" s="58"/>
      <c r="AW270" s="114"/>
      <c r="AX270" s="58"/>
      <c r="AY270" s="114"/>
      <c r="AZ270" s="58"/>
      <c r="BA270" s="114"/>
      <c r="BB270" s="58"/>
      <c r="BC270" s="114"/>
      <c r="BD270" s="58"/>
      <c r="BE270" s="58"/>
      <c r="BF270" s="58"/>
      <c r="BG270" s="59"/>
      <c r="BH270" s="58"/>
      <c r="BI270" s="114"/>
      <c r="BJ270" s="53"/>
      <c r="BK270" s="58"/>
      <c r="BL270" s="114"/>
      <c r="BM270" s="58"/>
      <c r="BN270" s="114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3"/>
      <c r="CL270" s="58"/>
      <c r="CM270" s="58"/>
      <c r="CN270" s="60"/>
      <c r="CO270" s="57"/>
      <c r="CP270" s="58"/>
      <c r="CQ270" s="60"/>
      <c r="CR270" s="57"/>
      <c r="CS270" s="58"/>
      <c r="CT270" s="59"/>
      <c r="CU270" s="58"/>
      <c r="CV270" s="59"/>
      <c r="CW270" s="58"/>
      <c r="CX270" s="59"/>
      <c r="CY270" s="58"/>
      <c r="CZ270" s="58"/>
      <c r="DA270" s="58"/>
      <c r="DB270" s="53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7"/>
      <c r="DO270" s="57"/>
      <c r="DP270" s="57"/>
      <c r="DQ270" s="76" t="str">
        <f t="shared" ref="DQ270:DQ333" si="570">IF(AND(DS270,DP270&lt;&gt;""),
   CONCATENATE(DT270,DU270,DV270,DW270,DX270,DY270,DZ270,EA270,EB270,EC270,ED270,EE270,EF270,EG270,EH270,EI270,EJ270,EK270,EL270,EM270,EN270,EO270,EP270,EQ270,ES270,ET270,EU270,EV270,EW270,EX270,EY270,EZ270,FA270,FC270,FD270,FF270,FG270,FI270,FJ270,FL270,FM270,FO270,FP270,FR270,FS270,FU270,FV270,FX270,FY270,GA270,GB270,GD270,GE270,GF270,GH270,GI270,GJ270,GL270,GM270,GN270,GP270,GQ270,GS270,GT270,GU270,GV270,GW270,GX270,GY270,GZ270,HA270,HB270,HC270,HD270,HE270,HF270,HG270,HH270,HI270,HJ270,HK270,HL270,HM270,HN270,HO270,HQ270,HR270,HS270,HT270,HU270,HV270,HW270,HX270,HY270,IA270,IB270,IC270,ID270,IF270,IG270,IH270,II270,IK270,IL270,IM270,IN270,IO270,IP270,IQ270,IR270,IS270,IT270,IU270,IV270,IW270,IX270,IY270,IZ270),
   ""
)</f>
        <v/>
      </c>
      <c r="DR270" s="53"/>
      <c r="DS270" s="46" t="b">
        <f t="shared" ref="DS270:DS333" si="571">CONCATENATE(D270,$E270,$F270,$G270,H270,$I270,$J270,K270,$L270,$M270,N270,$O270,$P270,$Q270,$R270,$S270,T270,$U270,$V270,$W270,$X270,$Y270,$Z270,$AA270,AB270,AC270,AD270,$AE270,$AF270,$AG270,AH270,AI270,AJ270,AK270,AL270,AM270,AN270,AO270,AP270,AQ270,AR270,AS270,AT270,AU270,AV270,AW270,AX270,AY270,AZ270,BA270,BB270,BC270,BD270,BE270,BF270,BG270,BH270,BI270,BJ270,BK270,BL270,BM270,BN270,BO270,BP270,BQ270,BR270,BS270,BT270,BU270,BV270,BW270,BX270,BY270,BZ270,CA270,CB270,CC270,CD270,CE270,CF270,CG270,CH270,CI270,CJ270,CK270,CL270,CM270,$CN270,$CO270,CP270,$CQ270,$CR270,CS270,CT270,CU270,CV270,CW270,CX270,CY270,CZ270,DA270,DB270,DC270,DD270,DE270,DF270,DG270,DH270,DI270,DJ270,DK270,DL270,DM270,$DN270,$DO270,$DP270,DR270)&lt;&gt;""</f>
        <v>0</v>
      </c>
      <c r="DT270" s="46" t="str">
        <f t="shared" ref="DT270:DT333" si="572">IF(AND($DS270,$E$4&lt;&gt;""),
   IF(LEFT($E$4,2) = "1.",
      IF(D270&lt;&gt;"","El CUNE sólo se envía en operaciones de novedad o ajuste. ",""),
      IF(D270="","Debes escribir un CUNE válido para realizar operaciones de novedad o ajuste. ","")),
   ""
)</f>
        <v/>
      </c>
      <c r="DU270" s="46" t="b">
        <f t="shared" ref="DU270:DU333" si="573">IF($DS270,
   IF(E270="","Debes seleccionar el tipo de documento del empleado. ",
      IF(_xlfn.IFNA(VLOOKUP(E270,TIPO_DE_DOCUMENTO,1,FALSE),-1)=-1,"El tipo de documento no es válido (por favor seleccionarlo de la lista). ","")
   )
)</f>
        <v>0</v>
      </c>
      <c r="DV270" s="46" t="b">
        <f t="shared" ref="DV270:DV333" si="574">IF($DS270,
   IF(F270="","Debes escribir el número de documento del empleado. ","")
)</f>
        <v>0</v>
      </c>
      <c r="DW270" s="46" t="b">
        <f t="shared" ref="DW270:DW333" si="575">IF($DS270,
   IF(G270="","Debes escribir el primer nombre del empleado. ","")
)</f>
        <v>0</v>
      </c>
      <c r="DY270" s="46" t="b">
        <f t="shared" ref="DY270:DY333" si="576">IF($DS270,
   IF(I270="","Debes escribir el primer apellido del empleado. ","")
)</f>
        <v>0</v>
      </c>
      <c r="DZ270" s="46" t="b">
        <f t="shared" ref="DZ270:DZ333" si="577">IF($DS270,
   IF(J270="","Debes escribir el segundo apellido del empleado. ","")
)</f>
        <v>0</v>
      </c>
      <c r="EB270" s="46" t="b">
        <f t="shared" ref="EB270:EB333" si="578">IF($DS270,
   IF(L270="","Debes escribir la fecha de ingreso del empleado. ",
      IF(ISERR(DATE(YEAR(L270),MONTH(L270),DAY(L270))), "El valor ingresado en fecha de ingreso no tiene un formato válido. ","")
   )
)</f>
        <v>0</v>
      </c>
      <c r="EC270" s="46" t="b">
        <f t="shared" ref="EC270:EC333" si="579">IF($DS270,
   IF(M270="","Debes escribir el tiempo laborado. ",
      IF( IFERROR(INT(M270),1.1) &lt;&gt; IFERROR(_xlfn.NUMBERVALUE(M270),1), "El valor de los días trabajados debe ser un número entero. ", "")
   )
)</f>
        <v>0</v>
      </c>
      <c r="ED270" s="46" t="b">
        <f t="shared" ref="ED270:ED333" si="580">IF($DS270,
   IF( AND(N270&lt;&gt;"", ISERR(DATE(YEAR(N270),MONTH(N270),DAY(N270))) ), "El valor ingresado en fecha de ingreso no tiene un formato válido. ",
      IF( AND(N270&lt;&gt;"", $E$6&lt;&gt;"", DATE(YEAR(N270), MONTH(N270), 1) &lt;&gt; IFERROR(DATE(MID($E$6, 1, 4), MID($E$6, 6, 2),1), "1/1/1900") ), "La fecha de retiro debe estar dentro del período liquidado. ", "")
   )
)</f>
        <v>0</v>
      </c>
      <c r="EE270" s="46" t="b">
        <f t="shared" ref="EE270:EE333" si="581">IF($DS270,
   IF(O270="","Debes seleccionar el tipo de trabajador. ",
      IF(_xlfn.IFNA(VLOOKUP(O270,TIPO_DE_TRABAJADOR,1,FALSE),-1)=-1,"El tipo de trabajador no es válido (por favor seleccionarlo de la lista). ","")
   )
)</f>
        <v>0</v>
      </c>
      <c r="EF270" s="46" t="b">
        <f t="shared" ref="EF270:EF333" si="582">IF($DS270,
   IF(P270="","Debes seleccionar si es un trabajador dependiente pensionado por vejez. ",
      IF(_xlfn.IFNA(VLOOKUP(P270,SUBTIPO_DE_TRABAJADOR,1,FALSE),-1)=-1,"El tipo de trabajador dependiente pensionado por vejez no es válido (por favor seleccionarlo de la lista). ","")
   )
)</f>
        <v>0</v>
      </c>
      <c r="EG270" s="46" t="b">
        <f t="shared" ref="EG270:EG333" si="583">IF($DS270,
   IF(Q270="","Debes seleccionar el tipo de contrato del trabajador. ",
      IF(_xlfn.IFNA(VLOOKUP(Q270,TIPO_DE_CONTRATO,1,FALSE),-1)=-1,"El tipo de contrato del trabajador no es válido (por favor seleccionarlo de la lista). ","")
   )
)</f>
        <v>0</v>
      </c>
      <c r="EH270" s="46" t="b">
        <f t="shared" ref="EH270:EH333" si="584">IF($DS270,
   IF(R270="","Debes seleccionar si es un salario integral. ",
      IF(_xlfn.IFNA(VLOOKUP(R270,SI_NO,1,FALSE),-1)=-1,"Valor no válido para salario integral (por favor seleccionarlo de la lista). ","")
   )
)</f>
        <v>0</v>
      </c>
      <c r="EI270" s="46" t="b">
        <f t="shared" ref="EI270:EI333" si="585">IF($DS270,
   IF(S270="","Debes seleccionar si el trabajador realiza actividades de riesgo. ",
      IF(_xlfn.IFNA(VLOOKUP(S270,SI_NO,1,FALSE),-1)=-1,"Valor no válido para actividad de alto riesgo (por favor seleccionarlo de la lista). ","")
   )
)</f>
        <v>0</v>
      </c>
      <c r="EK270" s="46" t="b">
        <f t="shared" ref="EK270:EK333" si="586">IF($DS270,
   IF(U270="","Debes escribir el código del municipio de residencia del trabajador. ",
      IF(_xlfn.IFNA(VLOOKUP(U270,MUNICIPIO,1,FALSE),-1)=-1,"El municipio de residencia del trabajador es inválido (por favor seleccionarlo de la lista). ","")
   )
)</f>
        <v>0</v>
      </c>
      <c r="EL270" s="46" t="b">
        <f t="shared" ref="EL270:EL333" si="587">IF($DS270,
   IF(V270="","Debes escribir el la dirección de residendia del trabajador. ","")
)</f>
        <v>0</v>
      </c>
      <c r="EM270" s="46" t="b">
        <f t="shared" ref="EM270:EM333" si="588">IF($DS270,
   IF(W270="","Debes escribir la fecha de inicio de la liquidación. ",
      IF(ISERR(DATE(YEAR(W270),MONTH(W270),DAY(W270))),"El valor ingresado en fecha de inicio de liquidación no tiene un formato válido. ",
          IF( AND($E$6&lt;&gt;"", DATE(YEAR(W270), MONTH(W270), 1) &lt;&gt; IFERROR(DATE(MID($E$6, 1, 4), MID($E$6, 6, 2),1), "1/1/1900") ), "La fecha de inicio de la liquidación debe estar dentro del período liquidado. ", "")
      )
   )
)</f>
        <v>0</v>
      </c>
      <c r="EN270" s="46" t="b">
        <f t="shared" ref="EN270:EN333" si="589">IF($DS270,
   IF(X270="","Debes escribir la fecha de fin de la liquidación. ",
      IF(ISERR(DATE(YEAR(X270),MONTH(X270),DAY(X270))),"El valor ingresado en fecha de fin de liquidación no tiene un formato válido. ",
          IF( AND($E$6&lt;&gt;"", DATE(YEAR(X270), MONTH(X270), 1) &lt;&gt; IFERROR(DATE(MID($E$6, 1, 4), MID($E$6, 6, 2),1), "1/1/1900") ), "La fecha de fin de la liquidación debe estar dentro del período liquidado. ", "")
      )
   )
)</f>
        <v>0</v>
      </c>
      <c r="EO270" s="46" t="b">
        <f t="shared" ref="EO270:EO333" si="590">IF($DS270,
   IF(Y270="","Debes escribir la frecuencia de pago del trabajador. ",
      IF(_xlfn.IFNA(VLOOKUP(Y270,PERÍODO_DE_NÓMINA,1,FALSE),-1)=-1,"La frecuencia de pago es inválida (por favor seleccionarlo de la lista). ","")
   )
)</f>
        <v>0</v>
      </c>
      <c r="EP270" s="46" t="b">
        <f t="shared" ref="EP270:EP333" si="591">IF($DS270,
   IF(Z270="","Debes escribir la fecha de pago. ",
      IF(ISERR(DATE(YEAR(Z270),MONTH(Z270),DAY(Z270))), "El valor ingresado en fecha de pago no tiene un formato válido. ","")
   )
)</f>
        <v>0</v>
      </c>
      <c r="EQ270" s="46" t="b">
        <f t="shared" ref="EQ270:EQ333" si="592">IF($DS270,
   IF(AA270="","Debes escribir el medio de pago. ",
      IF(_xlfn.IFNA(VLOOKUP(AA270,MEDIOS_DE_PAGO,1,FALSE),-1)=-1,"El medio de pago es inválido (por favor seleccionarlo de la lista). ","")
   )
)</f>
        <v>0</v>
      </c>
      <c r="ER270" s="46" t="b">
        <f>OR(AA270='Tablas '!$T$4,AA270='Tablas '!$T$7,AA270='Tablas '!$T$8,AA270='Tablas '!$T$11)</f>
        <v>0</v>
      </c>
      <c r="ES270" s="46" t="str">
        <f t="shared" ref="ES270:ES333" si="593">IF(AND($DS270,ER270),
   IF(AB270="","Debes escribir la entidad bancaria. ",""),
   ""
)</f>
        <v/>
      </c>
      <c r="ET270" s="46" t="str">
        <f t="shared" ref="ET270:ET333" si="594">IF(AND($DS270,ER270),
   IF(AC270="","Debes escribir el tipo de cuenta bancaria. ",
      IF(_xlfn.IFNA(VLOOKUP(AC270,TIPO_DE_CUENTA,1,FALSE),-1)=-1,"El tipo de cuenta bancaria es inválida (por favor seleccionarlo de la lista). ","")
   ),
   ""
)</f>
        <v/>
      </c>
      <c r="EU270" s="46" t="str">
        <f t="shared" ref="EU270:EU333" si="595">IF(AND($DS270,ER270),
   IF(AD270="","Debes escribir el número de cuenta bancaria. ",""),
   ""
)</f>
        <v/>
      </c>
      <c r="EV270" s="46" t="b">
        <f t="shared" ref="EV270:EV333" si="596">IF($DS270,
   IF(AE270="","Debes escribir el valor del sueldo básico. ",
      IF( ISERR(_xlfn.NUMBERVALUE(AE270)), "El valor del sueldo básico debe ser un número válido. ", "")
   )
)</f>
        <v>0</v>
      </c>
      <c r="EW270" s="46" t="b">
        <f t="shared" ref="EW270:EW333" si="597">IF($DS270,
   IF(AF270="","Debes escribir el número de días trabajados. ",
      IF( IFERROR(INT(AF270),1.1) &lt;&gt; IFERROR(_xlfn.NUMBERVALUE(AF270),1), "La cantidad de días trabajados debe ser un número entero. ", "")
   )
)</f>
        <v>0</v>
      </c>
      <c r="EX270" s="46" t="b">
        <f t="shared" ref="EX270:EX333" si="598">IF($DS270,
   IF(AG270="","Debes escribir el valor del sueldo trabajado. ",
      IF( ISERR(_xlfn.NUMBERVALUE(AG270)), "El valor del sueldo trabajado debe ser un número válido. ", "")
   )
)</f>
        <v>0</v>
      </c>
      <c r="EY270" s="46" t="b">
        <f t="shared" ref="EY270:EY333" si="599">IF($DS270,
   IF( AND(AH270&lt;&gt;"", ISERR(_xlfn.NUMBERVALUE(AH270))), "El valor del auxilio de transporte debe ser un número válido. ", "")
)</f>
        <v>0</v>
      </c>
      <c r="EZ270" s="46" t="b">
        <f t="shared" ref="EZ270:EZ333" si="600">IF($DS270,
   IF( AND(AI270&lt;&gt;"", ISERR(_xlfn.NUMBERVALUE(AI270))), "El valor de viáticos salariales debe ser un número válido. ", "")
)</f>
        <v>0</v>
      </c>
      <c r="FA270" s="46" t="b">
        <f t="shared" ref="FA270:FA333" si="601">IF($DS270,
   IF( AND(AJ270&lt;&gt;"", ISERR(_xlfn.NUMBERVALUE(AJ270))), "El valor de viáticos NO salariales debe ser un número válido. ", "")
)</f>
        <v>0</v>
      </c>
      <c r="FB270" s="46" t="b">
        <f t="shared" ref="FB270:FB333" si="602">CONCATENATE(AK270,AL270)&lt;&gt;""</f>
        <v>0</v>
      </c>
      <c r="FC270" s="46" t="str">
        <f t="shared" ref="FC270:FC333" si="603">IF(AND($DS270,FB270),
   IF(AK270="","Debes escribir el número de horas extras diurnas. ",
      IF( IFERROR(INT(AK270),1.1) &lt;&gt; IFERROR(_xlfn.NUMBERVALUE(AK270),1), "La cantidad de horas extras diurnas debe ser un número entero. ", "")
   ),
   ""
)</f>
        <v/>
      </c>
      <c r="FD270" s="46" t="str">
        <f t="shared" ref="FD270:FD333" si="604">IF(AND($DS270,FB270),
   IF(AL270="","Debes escribir el valor de las horas extras diurnas. ",
      IF( ISERR(_xlfn.NUMBERVALUE(AL270)), "El valor de las horas extras duirnas debe ser un número válido. ", "")
   ),
   ""
)</f>
        <v/>
      </c>
      <c r="FE270" s="46" t="b">
        <f t="shared" ref="FE270:FE333" si="605">CONCATENATE(AM270,AN270)&lt;&gt;""</f>
        <v>0</v>
      </c>
      <c r="FF270" s="46" t="str">
        <f t="shared" ref="FF270:FF333" si="606">IF(AND($DS270,FE270),
   IF(AM270="","Debes escribir el número de horas extras nocturnas. ",
      IF( IFERROR(INT(AM270),1.1) &lt;&gt; IFERROR(_xlfn.NUMBERVALUE(AM270),1), "La cantidad de horas extras nocturnas debe ser un número entero. ", "")
   ),
   ""
)</f>
        <v/>
      </c>
      <c r="FG270" s="46" t="str">
        <f t="shared" ref="FG270:FG333" si="607">IF(AND($DS270,FE270),
   IF(AN270="","Debes escribir el valor de las horas extras nocturnas. ",
      IF( ISERR(_xlfn.NUMBERVALUE(AN270)), "El valor de las horas extras nocturnas debe ser un número válido. ", "")
   ),
   ""
)</f>
        <v/>
      </c>
      <c r="FH270" s="46" t="b">
        <f t="shared" ref="FH270:FH333" si="608">CONCATENATE(AO270,AP270)&lt;&gt;""</f>
        <v>0</v>
      </c>
      <c r="FI270" s="46" t="str">
        <f t="shared" ref="FI270:FI333" si="609">IF(AND($DS270,FH270),
   IF(AO270="","Debes escribir el número de horas extras diurnas dominicales y festivas. ",
      IF( IFERROR(INT(AO270),1.1) &lt;&gt; IFERROR(_xlfn.NUMBERVALUE(AO270),1), "La cantidad de horas extras diurnas dominicales y festivas debe ser un número entero. ", "")
   ),
   ""
)</f>
        <v/>
      </c>
      <c r="FJ270" s="46" t="str">
        <f t="shared" ref="FJ270:FJ333" si="610">IF(AND($DS270,FH270),
   IF(AP270="","Debes escribir el valor de las horas extras diurnas dominicales y festivas. ",
      IF( ISERR(_xlfn.NUMBERVALUE(AP270)), "El valor de las horas extras diurnas dominicales y festivas debe ser un número válido. ", "")
   ),
   ""
)</f>
        <v/>
      </c>
      <c r="FK270" s="46" t="b">
        <f t="shared" ref="FK270:FK333" si="611">CONCATENATE(AQ270,AR270)&lt;&gt;""</f>
        <v>0</v>
      </c>
      <c r="FL270" s="46" t="str">
        <f t="shared" ref="FL270:FL333" si="612">IF(AND($DS270,FK270),
   IF(AQ270="","Debes escribir el número de horas extras nocturnas dominicales y festivas. ",
      IF( IFERROR(INT(AQ270),1.1) &lt;&gt; IFERROR(_xlfn.NUMBERVALUE(AQ270),1), "La cantidad de horas extras nocturnas dominicales y festivas debe ser un número entero. ", "")
   ),
   ""
)</f>
        <v/>
      </c>
      <c r="FM270" s="46" t="str">
        <f t="shared" ref="FM270:FM333" si="613">IF(AND($DS270,FK270),
   IF(AR270="","Debes escribir el valor de las horas extras nocturnas dominicales y festivas. ",
      IF( ISERR(_xlfn.NUMBERVALUE(AR270)), "El valor de las horas extras nocturnas dominicales y festivas debe ser un número válido. ", "")
   ),
   ""
)</f>
        <v/>
      </c>
      <c r="FN270" s="46" t="b">
        <f t="shared" ref="FN270:FN333" si="614">CONCATENATE(AS270,AT270)&lt;&gt;""</f>
        <v>0</v>
      </c>
      <c r="FO270" s="46" t="str">
        <f t="shared" ref="FO270:FO333" si="615">IF(AND($DS270,FN270),
   IF(AS270="","Debes escribir el número de horas recargo nocturno. ",
      IF( IFERROR(INT(AS270),1.1) &lt;&gt; IFERROR(_xlfn.NUMBERVALUE(AS270),1), "La cantidad de horas recargo nocturno debe ser un número entero. ", "")
   ),
   ""
)</f>
        <v/>
      </c>
      <c r="FP270" s="46" t="str">
        <f t="shared" ref="FP270:FP333" si="616">IF(AND($DS270,FN270),
   IF(AT270="","Debes escribir el valor de las horas recargo nocturno. ",
      IF( ISERR(_xlfn.NUMBERVALUE(AT270)), "El valor de las horas recargo nocturno debe ser un número válido. ", "")
   ),
   ""
)</f>
        <v/>
      </c>
      <c r="FQ270" s="46" t="b">
        <f t="shared" ref="FQ270:FQ333" si="617">CONCATENATE(AU270,AV270)&lt;&gt;""</f>
        <v>0</v>
      </c>
      <c r="FR270" s="46" t="str">
        <f t="shared" ref="FR270:FR333" si="618">IF(AND($DS270,FQ270),
   IF(AU270="","Debes escribir el número de horas recargo diurno dominical y festivo. ",
      IF( IFERROR(INT(AU270),1.1) &lt;&gt; IFERROR(_xlfn.NUMBERVALUE(AU270),1), "La cantidad de horas recargo diurno dominical y festivo debe ser un número entero. ", "")
   ),
   ""
)</f>
        <v/>
      </c>
      <c r="FS270" s="46" t="str">
        <f t="shared" ref="FS270:FS333" si="619">IF(AND($DS270,FQ270),
   IF(AV270="","Debes escribir el valor de las horas recargo diurno dominical y festivo. ",
      IF( ISERR(_xlfn.NUMBERVALUE(AV270)), "El valor de las horas recargo diurno dominical y festivo debe ser un número válido. ", "")
   ),
   ""
)</f>
        <v/>
      </c>
      <c r="FT270" s="46" t="b">
        <f t="shared" ref="FT270:FT333" si="620">CONCATENATE(AW270,AX270)&lt;&gt;""</f>
        <v>0</v>
      </c>
      <c r="FU270" s="46" t="str">
        <f t="shared" ref="FU270:FU333" si="621">IF(AND($DS270,FT270),
   IF(AW270="","Debes escribir el número de horas recargo nocturno dominical y festivo. ",
      IF( IFERROR(INT(AW270),1.1) &lt;&gt; IFERROR(_xlfn.NUMBERVALUE(AW270),1), "La cantidad de horas recargo nocturno dominical y festivo debe ser un número entero. ", "")
   ),
   ""
)</f>
        <v/>
      </c>
      <c r="FV270" s="46" t="str">
        <f t="shared" ref="FV270:FV333" si="622">IF(AND($DS270,FT270),
   IF(AX270="","Debes escribir el valor de las horas recargo nocturno dominical y festivo. ",
      IF( ISERR(_xlfn.NUMBERVALUE(AX270)), "El valor de las horas recargo nocturno dominical y festivo debe ser un número válido. ", "")
   ),
   ""
)</f>
        <v/>
      </c>
      <c r="FW270" s="46" t="b">
        <f t="shared" ref="FW270:FW333" si="623">CONCATENATE(AY270,AZ270)&lt;&gt;""</f>
        <v>0</v>
      </c>
      <c r="FX270" s="46" t="str">
        <f t="shared" ref="FX270:FX333" si="624">IF(AND($DS270,FW270),
   IF(AY270="","Debes escribir el número de días de vacaciones comunes. ",
      IF( IFERROR(INT(AY270),1.1) &lt;&gt; IFERROR(_xlfn.NUMBERVALUE(AY270),1), "La cantidad de días de vacaciones comunes debe ser un número entero. ", "")
   ),
   ""
)</f>
        <v/>
      </c>
      <c r="FY270" s="46" t="str">
        <f t="shared" ref="FY270:FY333" si="625">IF(AND($DS270,FW270),
   IF(AZ270="","Debes escribir el valor de las vacaciones comunes. ",
      IF( ISERR(_xlfn.NUMBERVALUE(AZ270)), "El valor de las vacaciones comunes debe ser un número válido. ", "")
   ),
   ""
)</f>
        <v/>
      </c>
      <c r="FZ270" s="46" t="b">
        <f t="shared" ref="FZ270:FZ333" si="626">CONCATENATE(BA270,BB270)&lt;&gt;""</f>
        <v>0</v>
      </c>
      <c r="GA270" s="46" t="str">
        <f t="shared" ref="GA270:GA333" si="627">IF(AND($DS270,FZ270),
   IF(BA270="","Debes escribir el número de días de vacaciones compensadas. ",
      IF( IFERROR(INT(BA270),1.1) &lt;&gt; IFERROR(_xlfn.NUMBERVALUE(BA270),1), "La cantidad de días de vacaciones compensadas debe ser un número entero. ", "")
   ),
   ""
)</f>
        <v/>
      </c>
      <c r="GB270" s="46" t="str">
        <f t="shared" ref="GB270:GB333" si="628">IF(AND($DS270,FZ270),
   IF(BB270="","Debes escribir el valor de las vacaciones compensadas. ",
      IF( ISERR(_xlfn.NUMBERVALUE(BB270)), "El valor de las vacaciones compensadas debe ser un número válido. ", "")
   ),
   ""
)</f>
        <v/>
      </c>
      <c r="GC270" s="46" t="b">
        <f t="shared" ref="GC270:GC333" si="629">CONCATENATE(BC270,BD270)&lt;&gt;""</f>
        <v>0</v>
      </c>
      <c r="GD270" s="46" t="str">
        <f t="shared" ref="GD270:GD333" si="630">IF(AND($DS270,GC270),
   IF(BC270="","Debes escribir el número de días de prima salarial. ",
      IF( IFERROR(INT(BC270),1.1) &lt;&gt; IFERROR(_xlfn.NUMBERVALUE(BC270),1), "La cantidad de días de prima salarial debe ser un número entero. ", "")
   ),
   ""
)</f>
        <v/>
      </c>
      <c r="GE270" s="46" t="str">
        <f t="shared" ref="GE270:GE333" si="631">IF(AND($DS270,GC270),
   IF(BD270="","Debes escribir el valor de los días de prima salarial. ",
      IF( ISERR(_xlfn.NUMBERVALUE(BD270)), "El valor de los días de prima salarial debe ser un número válido. ", "")
   ),
   ""
)</f>
        <v/>
      </c>
      <c r="GF270" s="46" t="b">
        <f t="shared" ref="GF270:GF333" si="632">IF($DS270,
   IF( AND(BE270&lt;&gt;"", ISERR(_xlfn.NUMBERVALUE(BE270))), "El valor de la prima NO saliarial debe ser un número válido. ", "")
)</f>
        <v>0</v>
      </c>
      <c r="GG270" s="46" t="b">
        <f t="shared" ref="GG270:GG333" si="633">CONCATENATE(BF270,BG270,BH270)&lt;&gt;""</f>
        <v>0</v>
      </c>
      <c r="GH270" s="46" t="str">
        <f t="shared" ref="GH270:GH333" si="634">IF(AND($DS270,GG270),
   IF(BF270="","Debes escribir el valor de las cesantías. ",
      IF( ISERR(_xlfn.NUMBERVALUE(BF270)), "El valor de las cesantías debe ser un número válido. ", "")
   ),
   ""
)</f>
        <v/>
      </c>
      <c r="GI270" s="46" t="str">
        <f t="shared" ref="GI270:GI333" si="635">IF(AND($DS270,GG270),
   IF(BG270="","Debes escribir el % de cesantías. ",
      IF( ISERR(_xlfn.NUMBERVALUE(BG270)), "El % de cesantías debe ser un número válido. ", "")
   ),
   ""
)</f>
        <v/>
      </c>
      <c r="GJ270" s="46" t="str">
        <f t="shared" ref="GJ270:GJ333" si="636">IF(AND($DS270,GG270),
   IF(BH270="","Debes escribir el valor de intereses de cesantías. ",
      IF( ISERR(_xlfn.NUMBERVALUE(BH270)), "El valor de intereses de cesantías debe ser un número válido. ", "")
   ),
   ""
)</f>
        <v/>
      </c>
      <c r="GK270" s="46" t="b">
        <f t="shared" ref="GK270:GK333" si="637">CONCATENATE(BI270,BJ270,BK270)&lt;&gt;""</f>
        <v>0</v>
      </c>
      <c r="GL270" s="46" t="str">
        <f t="shared" ref="GL270:GL333" si="638">IF(AND($DS270,GK270),
   IF(BI270="","Debes escribir el número de días de incapacidad. ",
      IF( IFERROR(INT(BI270),1.1) &lt;&gt; IFERROR(_xlfn.NUMBERVALUE(BI270),1), "La cantidad de días de incapacidad debe ser un número entero. ", "")
   ),
   ""
)</f>
        <v/>
      </c>
      <c r="GM270" s="46" t="str">
        <f t="shared" ref="GM270:GM333" si="639">IF(AND($DS270,GK270),
   IF(BJ270="","Debes escribir el tipo de incapacidad. ",
      IF(_xlfn.IFNA(VLOOKUP(BJ270,TIPO_DE_INCAPACIDAD,1,FALSE),-1)=-1,"El tipo de incapacidad es inválida (por favor seleccionarlo de la lista). ","")
   ),
   ""
)</f>
        <v/>
      </c>
      <c r="GN270" s="46" t="str">
        <f t="shared" ref="GN270:GN333" si="640">IF(AND($DS270,GK270),
   IF(BK270="","Debes escribir el valor de la incapacidad. ",
      IF( ISERR(_xlfn.NUMBERVALUE(BK270)), "El valor de la incapacidad debe ser un número válido. ", "")
   ),
   ""
)</f>
        <v/>
      </c>
      <c r="GO270" s="46" t="b">
        <f t="shared" ref="GO270:GO333" si="641">CONCATENATE(BL270,BM270)&lt;&gt;""</f>
        <v>0</v>
      </c>
      <c r="GP270" s="46" t="str">
        <f t="shared" ref="GP270:GP333" si="642">IF(AND($DS270,GO270),
   IF(BL270="","Debes escribir el número de días de licencia de maternidad o paternidad. ",
      IF( IFERROR(INT(BL270),1.1) &lt;&gt; IFERROR(_xlfn.NUMBERVALUE(BL270),1), "La cantidad de días de licencia de maternidad o paternidad debe ser un número entero. ", "")
   ),
   ""
)</f>
        <v/>
      </c>
      <c r="GQ270" s="46" t="str">
        <f t="shared" ref="GQ270:GQ333" si="643">IF(AND($DS270,GO270),
   IF(BM270="","Debes escribir el valor de la licencia de maternidad o paternidad. ",
      IF( ISERR(_xlfn.NUMBERVALUE(BM270)), "El valor de la licencia de maternidad o paternidad debe ser un número válido. ", "")
   ),
   ""
)</f>
        <v/>
      </c>
      <c r="GR270" s="46" t="b">
        <f t="shared" ref="GR270:GR333" si="644">CONCATENATE(BN270,BO270)&lt;&gt;""</f>
        <v>0</v>
      </c>
      <c r="GS270" s="46" t="str">
        <f t="shared" ref="GS270:GS333" si="645">IF(AND($DS270,GR270),
   IF(BN270="","Debes escribir el número de días de licencia remunerada. ",
      IF( IFERROR(INT(BN270),1.1) &lt;&gt; IFERROR(_xlfn.NUMBERVALUE(BN270),1), "La cantidad de días de licencia remunerada debe ser un número entero. ", "")
   ),
   ""
)</f>
        <v/>
      </c>
      <c r="GT270" s="46" t="str">
        <f t="shared" ref="GT270:GT333" si="646">IF(AND($DS270,GR270),
   IF(BO270="","Debes escribir el valor de la licencia remunerada. ",
      IF( ISERR(_xlfn.NUMBERVALUE(BO270)), "El valor de la licencia remunerada debe ser un número válido. ", "")
   ),
   ""
)</f>
        <v/>
      </c>
      <c r="GU270" s="46" t="b">
        <f t="shared" ref="GU270:GU333" si="647">IF($DS270,
   IF( AND(BP270&lt;&gt;"", ISERR(_xlfn.NUMBERVALUE(BP270))), "El valor de la licencia NO remunerada debe ser un número válido. ", "")
)</f>
        <v>0</v>
      </c>
      <c r="GV270" s="46" t="b">
        <f t="shared" ref="GV270:GV333" si="648">IF($DS270,
   IF( AND(BQ270&lt;&gt;"", ISERR(_xlfn.NUMBERVALUE(BQ270))), "El valor de auxilios salariales debe ser un número válido. ", "")
)</f>
        <v>0</v>
      </c>
      <c r="GW270" s="46" t="b">
        <f t="shared" ref="GW270:GW333" si="649">IF($DS270,
   IF( AND(BR270&lt;&gt;"", ISERR(_xlfn.NUMBERVALUE(BR270))), "El valor de auxilios NO salariales debe ser un número válido. ", "")
)</f>
        <v>0</v>
      </c>
      <c r="GX270" s="46" t="b">
        <f t="shared" ref="GX270:GX333" si="650">IF($DS270,
   IF( AND(BS270&lt;&gt;"", ISERR(_xlfn.NUMBERVALUE(BS270))), "El valor de bonos salariales debe ser un número válido. ", "")
)</f>
        <v>0</v>
      </c>
      <c r="GY270" s="46" t="b">
        <f t="shared" ref="GY270:GY333" si="651">IF($DS270,
   IF( AND(BT270&lt;&gt;"", ISERR(_xlfn.NUMBERVALUE(BT270))), "El valor de bonos NO salariales debe ser un número válido. ", "")
)</f>
        <v>0</v>
      </c>
      <c r="GZ270" s="46" t="b">
        <f t="shared" ref="GZ270:GZ333" si="652">IF($DS270,
   IF( AND(BU270&lt;&gt;"", ISERR(_xlfn.NUMBERVALUE(BU270))), "El valor de bonos salariales de alimentación debe ser un número válido. ", "")
)</f>
        <v>0</v>
      </c>
      <c r="HA270" s="46" t="b">
        <f t="shared" ref="HA270:HA333" si="653">IF($DS270,
   IF( AND(BV270&lt;&gt;"", ISERR(_xlfn.NUMBERVALUE(BV270))), "El valor de bonos NO salariales de alimentación debe ser un número válido. ", "")
)</f>
        <v>0</v>
      </c>
      <c r="HB270" s="46" t="b">
        <f t="shared" ref="HB270:HB333" si="654">IF($DS270,
   IF( AND(BW270&lt;&gt;"", ISERR(_xlfn.NUMBERVALUE(BW270))), "El valor de bonificaciones salariales debe ser un número válido. ", "")
)</f>
        <v>0</v>
      </c>
      <c r="HC270" s="46" t="b">
        <f t="shared" ref="HC270:HC333" si="655">IF($DS270,
   IF( AND(BX270&lt;&gt;"", ISERR(_xlfn.NUMBERVALUE(BX270))), "El valor de bonificaciones NO salariales debe ser un número válido. ", "")
)</f>
        <v>0</v>
      </c>
      <c r="HD270" s="46" t="b">
        <f t="shared" ref="HD270:HD333" si="656">IF($DS270,
   IF( AND(BY270&lt;&gt;"", ISERR(_xlfn.NUMBERVALUE(BY270))), "El valor de compensaciones ordinarias debe ser un número válido. ", "")
)</f>
        <v>0</v>
      </c>
      <c r="HE270" s="46" t="b">
        <f t="shared" ref="HE270:HE333" si="657">IF($DS270,
   IF( AND(BZ270&lt;&gt;"", ISERR(_xlfn.NUMBERVALUE(BZ270))), "El valor de compensaciones extraordinarias debe ser un número válido. ", "")
)</f>
        <v>0</v>
      </c>
      <c r="HF270" s="46" t="b">
        <f t="shared" ref="HF270:HF333" si="658">IF($DS270,
   IF( AND(CA270&lt;&gt;"", ISERR(_xlfn.NUMBERVALUE(CA270))), "El valor de comisiones debe ser un número válido. ", "")
)</f>
        <v>0</v>
      </c>
      <c r="HG270" s="46" t="b">
        <f t="shared" ref="HG270:HG333" si="659">IF($DS270,
   IF( AND(CB270&lt;&gt;"", ISERR(_xlfn.NUMBERVALUE(CB270))), "El valor de ausencia por huega debe ser un número válido. ", "")
)</f>
        <v>0</v>
      </c>
      <c r="HH270" s="46" t="b">
        <f t="shared" ref="HH270:HH333" si="660">IF($DS270,
   IF( AND(CC270&lt;&gt;"", ISERR(_xlfn.NUMBERVALUE(CC270))), "El valor de anticipos debe ser un número válido. ", "")
)</f>
        <v>0</v>
      </c>
      <c r="HI270" s="46" t="b">
        <f t="shared" ref="HI270:HI333" si="661">IF($DS270,
   IF( AND(CD270&lt;&gt;"", ISERR(_xlfn.NUMBERVALUE(CD270))), "El valor de pagos a terceros debe ser un número válido. ", "")
)</f>
        <v>0</v>
      </c>
      <c r="HJ270" s="46" t="b">
        <f t="shared" ref="HJ270:HJ333" si="662">IF($DS270,
   IF( AND(CE270&lt;&gt;"", ISERR(_xlfn.NUMBERVALUE(CE270))), "El valor de dotación debe ser un número válido. ", "")
)</f>
        <v>0</v>
      </c>
      <c r="HK270" s="46" t="b">
        <f t="shared" ref="HK270:HK333" si="663">IF($DS270,
   IF( AND(CF270&lt;&gt;"", ISERR(_xlfn.NUMBERVALUE(CF270))), "El valor de apoyo sostenibilidad debe ser un número válido. ", "")
)</f>
        <v>0</v>
      </c>
      <c r="HL270" s="46" t="b">
        <f t="shared" ref="HL270:HL333" si="664">IF($DS270,
   IF( AND(CG270&lt;&gt;"", ISERR(_xlfn.NUMBERVALUE(CG270))), "El valor de teletrabajo debe ser un número válido. ", "")
)</f>
        <v>0</v>
      </c>
      <c r="HM270" s="46" t="b">
        <f t="shared" ref="HM270:HM333" si="665">IF($DS270,
   IF( AND(CH270&lt;&gt;"", ISERR(_xlfn.NUMBERVALUE(CH270))), "El valor de bonificación de retiro debe ser un número válido. ", "")
)</f>
        <v>0</v>
      </c>
      <c r="HN270" s="46" t="b">
        <f t="shared" ref="HN270:HN333" si="666">IF($DS270,
   IF( AND(CI270&lt;&gt;"", ISERR(_xlfn.NUMBERVALUE(CI270))), "El valor de indemnización de retiro debe ser un número válido. ", "")
)</f>
        <v>0</v>
      </c>
      <c r="HO270" s="46" t="b">
        <f t="shared" ref="HO270:HO333" si="667">IF($DS270,
   IF( AND(CJ270&lt;&gt;"", ISERR(_xlfn.NUMBERVALUE(CJ270))), "El valor de reintegros debe ser un número válido. ", "")
)</f>
        <v>0</v>
      </c>
      <c r="HP270" s="46" t="b">
        <f t="shared" ref="HP270:HP333" si="668">CONCATENATE(CK270,CL270,CM270)&lt;&gt;""</f>
        <v>0</v>
      </c>
      <c r="HQ270" s="46" t="str">
        <f t="shared" ref="HQ270:HQ333" si="669">IF(AND($DS270,HP270),
   IF(CK270="","Debes escribir la descripción de otro concepto no categorizado. ",""),
   ""
)</f>
        <v/>
      </c>
      <c r="HR270" s="46" t="str">
        <f t="shared" ref="HR270:HR333" si="670">IF(AND($DS270,HP270),
   IF(CONCATENATE(CL270,CM270)="","Debes escribir al menos un valor de concepto no categorizado (salarial o no salarial). ",
      IF(ISERR(_xlfn.NUMBERVALUE(CL270)),"El valor salarial concepto no categorizado debe ser un número válido. ","")
   ),
   ""
)</f>
        <v/>
      </c>
      <c r="HS270" s="46" t="str">
        <f t="shared" ref="HS270:HS333" si="671">IF(AND($DS270,HP270),
   IF(CONCATENATE(CL270,CM270)="","Debes escribir al menos un valor de concepto no categorizado (salarial o no salarial). ",
      IF(ISERR(_xlfn.NUMBERVALUE(CM270)),"El valor NO salarial concepto no categorizado debe ser un número válido. ","")
   ),
   ""
)</f>
        <v/>
      </c>
      <c r="HT270" s="46" t="b">
        <f t="shared" ref="HT270:HT333" si="672">IF($DS270,
   IF(CN270="","Debes escribir el porcentaje del aporte a salud. ",
      IF( ISERR(_xlfn.NUMBERVALUE(CN270)), "El valor del porcentaje del aporte a salud debe ser un número válido. ", "")
   )
)</f>
        <v>0</v>
      </c>
      <c r="HU270" s="46" t="b">
        <f t="shared" ref="HU270:HU333" si="673">IF($DS270,
   IF(CO270="","Debes escribir el valor del aporte a salud. ",
      IF( ISERR(_xlfn.NUMBERVALUE(CO270)), "El valor del aporte a salud debe ser un número válido. ", "")
   )
)</f>
        <v>0</v>
      </c>
      <c r="HV270" s="46" t="b">
        <f t="shared" ref="HV270:HV333" si="674">IF($DS270,
   IF( AND(CP270&lt;&gt;"", ISERR(_xlfn.NUMBERVALUE(CP270))), "El valor plan complementario debe ser un número válido. ", "")
)</f>
        <v>0</v>
      </c>
      <c r="HW270" s="46" t="b">
        <f t="shared" ref="HW270:HW333" si="675">IF($DS270,
   IF(CQ270="","Debes escribir el porcentaje del aporte a pensión. ",
      IF( ISERR(_xlfn.NUMBERVALUE(CQ270)), "El valor del porcentaje del aporte a pensión debe ser un número válido. ", "")
   )
)</f>
        <v>0</v>
      </c>
      <c r="HX270" s="46" t="b">
        <f t="shared" ref="HX270:HX333" si="676">IF($DS270,
   IF(CR270="","Debes escribir el valor del aporte a pensión. ",
      IF( ISERR(_xlfn.NUMBERVALUE(CR270)), "El valor del aporte a salud debe ser un número válido. ", "")
   )
)</f>
        <v>0</v>
      </c>
      <c r="HY270" s="46" t="b">
        <f t="shared" ref="HY270:HY333" si="677">IF($DS270,
   IF( AND(CS270&lt;&gt;"", ISERR(_xlfn.NUMBERVALUE(CS270))), "El valor pensión voluntaria debe ser un número válido. ", "")
)</f>
        <v>0</v>
      </c>
      <c r="HZ270" s="46" t="b">
        <f t="shared" ref="HZ270:HZ333" si="678">CONCATENATE(CT270,CU270,CV270,CW270)&lt;&gt;""</f>
        <v>0</v>
      </c>
      <c r="IA270" s="46" t="str">
        <f t="shared" ref="IA270:IA333" si="679">IF(AND($DS270,HZ270),
   IF(CT270="","Debes escribir el % del fondo de seguridad pensional. ",
      IF( ISERR(_xlfn.NUMBERVALUE(CT270)), "El % del fondo de seguridad debe ser un número válido. ", "")
   ),
   ""
)</f>
        <v/>
      </c>
      <c r="IB270" s="46" t="str">
        <f t="shared" ref="IB270:IB333" si="680">IF(AND($DS270,HZ270),
   IF(CU270="","Debes escribir el valor del aporte al fondo de solidaridad pensional. ",
      IF( ISERR(_xlfn.NUMBERVALUE(CU270)), "El valor del aporte al fondo de solidaridad pensional debe ser un número válido. ", "")
   ),
   ""
)</f>
        <v/>
      </c>
      <c r="IC270" s="46" t="str">
        <f t="shared" ref="IC270:IC333" si="681">IF(AND($DS270,HZ270),
   IF(CV270="","Debes escribir el % del fondo de subsistencia. ",
      IF( ISERR(_xlfn.NUMBERVALUE(CV270)), "El % del fondo de subsistencia debe ser un número válido. ", "")
   ),
   ""
)</f>
        <v/>
      </c>
      <c r="ID270" s="46" t="str">
        <f t="shared" ref="ID270:ID333" si="682">IF(AND($DS270,HZ270),
   IF(CW270="","Debes escribir el valor del fondo de subsistencia. ",
      IF( ISERR(_xlfn.NUMBERVALUE(CW270)), "El valor del fondo de subsistencia debe ser un número válido. ", "")
   ),
   ""
)</f>
        <v/>
      </c>
      <c r="IE270" s="46" t="b">
        <f t="shared" ref="IE270:IE333" si="683">CONCATENATE(CX270,CY270)&lt;&gt;""</f>
        <v>0</v>
      </c>
      <c r="IF270" s="46" t="str">
        <f t="shared" ref="IF270:IF333" si="684">IF(AND($DS270,IE270),
   IF(CX270="","Debes escribir el % de sindicato. ",
      IF( ISERR(_xlfn.NUMBERVALUE(CX270)), "El % de sindicato debe ser un número válido. ", "")
   ),
   ""
)</f>
        <v/>
      </c>
      <c r="IG270" s="46" t="str">
        <f t="shared" ref="IG270:IG333" si="685">IF(AND($DS270,IE270),
   IF(CY270="","Debes escribir el valor del sindicato. ",
      IF( ISERR(_xlfn.NUMBERVALUE(CY270)), "El valor del sindicato debe ser un número válido. ", "")
   ),
   ""
)</f>
        <v/>
      </c>
      <c r="IH270" s="46" t="b">
        <f t="shared" ref="IH270:IH333" si="686">IF($DS270,
   IF( AND(CZ270&lt;&gt;"", ISERR(_xlfn.NUMBERVALUE(CZ270))), "El valor de sanción pública debe ser un número válido. ", "")
)</f>
        <v>0</v>
      </c>
      <c r="II270" s="46" t="b">
        <f t="shared" ref="II270:II333" si="687">IF($DS270,
   IF( AND(DA270&lt;&gt;"", ISERR(_xlfn.NUMBERVALUE(DA270))), "El valor de sanción privada debe ser un número válido. ", "")
)</f>
        <v>0</v>
      </c>
      <c r="IJ270" s="46" t="b">
        <f t="shared" ref="IJ270:IJ333" si="688">CONCATENATE(DB270,DC270)&lt;&gt;""</f>
        <v>0</v>
      </c>
      <c r="IK270" s="46" t="str">
        <f t="shared" ref="IK270:IK333" si="689">IF(AND($DS270,IJ270),
   IF(DB270="","Debes escribir la descripción de libranza. ",""),
   ""
)</f>
        <v/>
      </c>
      <c r="IL270" s="46" t="str">
        <f t="shared" ref="IL270:IL333" si="690">IF(AND($DS270,IJ270),
   IF(DC270="","Debes escribir la cuota libranza. ",
      IF(ISERR(_xlfn.NUMBERVALUE(DC270)),"El valor de la cuota libranza debe ser un número válido. ","")
   ),
   ""
)</f>
        <v/>
      </c>
      <c r="IM270" s="46" t="b">
        <f t="shared" ref="IM270:IM333" si="691">IF($DS270,
   IF( AND(DD270&lt;&gt;"", ISERR(_xlfn.NUMBERVALUE(DD270))), "El valor de pagos a terceros debe ser un número válido. ", "")
)</f>
        <v>0</v>
      </c>
      <c r="IN270" s="46" t="b">
        <f t="shared" ref="IN270:IN333" si="692">IF($DS270,
   IF( AND(DE270&lt;&gt;"", ISERR(_xlfn.NUMBERVALUE(DE270))), "El valor de anticipos debe ser un número válido. ", "")
)</f>
        <v>0</v>
      </c>
      <c r="IO270" s="46" t="b">
        <f t="shared" ref="IO270:IO333" si="693">IF($DS270,
   IF( AND(DF270&lt;&gt;"", ISERR(_xlfn.NUMBERVALUE(DF270))), "El valor de AFC debe ser un número válido. ", "")
)</f>
        <v>0</v>
      </c>
      <c r="IP270" s="46" t="b">
        <f t="shared" ref="IP270:IP333" si="694">IF($DS270,
   IF( AND(DG270&lt;&gt;"", ISERR(_xlfn.NUMBERVALUE(DG270))), "El valor de rete-fuente debe ser un número válido. ", "")
)</f>
        <v>0</v>
      </c>
      <c r="IQ270" s="46" t="b">
        <f t="shared" ref="IQ270:IQ333" si="695">IF($DS270,
   IF( AND(DH270&lt;&gt;"", ISERR(_xlfn.NUMBERVALUE(DH270))), "El valor de cooperativa de trabajo debe ser un número válido. ", "")
)</f>
        <v>0</v>
      </c>
      <c r="IR270" s="46" t="b">
        <f t="shared" ref="IR270:IR333" si="696">IF($DS270,
   IF( AND(DI270&lt;&gt;"", ISERR(_xlfn.NUMBERVALUE(DI270))), "El valor de embargo fiscal debe ser un número válido. ", "")
)</f>
        <v>0</v>
      </c>
      <c r="IS270" s="46" t="b">
        <f t="shared" ref="IS270:IS333" si="697">IF($DS270,
   IF( AND(DJ270&lt;&gt;"", ISERR(_xlfn.NUMBERVALUE(DJ270))), "El valor de educación debe ser un número válido. ", "")
)</f>
        <v>0</v>
      </c>
      <c r="IT270" s="46" t="b">
        <f t="shared" ref="IT270:IT333" si="698">IF($DS270,
   IF( AND(DK270&lt;&gt;"", ISERR(_xlfn.NUMBERVALUE(DK270))), "El valor de reintegro debe ser un número válido. ", "")
)</f>
        <v>0</v>
      </c>
      <c r="IU270" s="46" t="b">
        <f t="shared" ref="IU270:IU333" si="699">IF($DS270,
   IF( AND(DL270&lt;&gt;"", ISERR(_xlfn.NUMBERVALUE(DL270))), "El valor de deuda debe ser un número válido. ", "")
)</f>
        <v>0</v>
      </c>
      <c r="IV270" s="46" t="b">
        <f t="shared" ref="IV270:IV333" si="700">IF($DS270,
   IF( AND(DM270&lt;&gt;"", ISERR(_xlfn.NUMBERVALUE(DM270))), "El valor de otras deducciones debe ser un número válido. ", "")
)</f>
        <v>0</v>
      </c>
      <c r="IW270" s="46" t="b">
        <f t="shared" ref="IW270:IW333" si="701">IF($DS270,
   IF(DN270="","Debes escribir el valor de los devengos totales. ",
      IF( ISERR(_xlfn.NUMBERVALUE(DN270)), "El valor de los devengos totales debe ser un número válido. ", "")
   )
)</f>
        <v>0</v>
      </c>
      <c r="IX270" s="46" t="b">
        <f t="shared" ref="IX270:IX333" si="702">IF($DS270,
   IF(DO270="","Debes escribir el valor de las deducciones totales. ",
      IF( ISERR(_xlfn.NUMBERVALUE(DO270)), "El valor de las deducciones totales debe ser un número válido. ", "")
   )
)</f>
        <v>0</v>
      </c>
      <c r="IY270" s="46" t="b">
        <f t="shared" ref="IY270:IY333" si="703">IF($DS270,
   IF(DP270="","Debes escribir el valor del salario total. ",
      IF( ISERR(_xlfn.NUMBERVALUE(DP270)), "El valor del salario total debe ser un número válido. ", "")
   )
)</f>
        <v>0</v>
      </c>
    </row>
    <row r="271" spans="2:259" x14ac:dyDescent="0.3">
      <c r="B271" s="48">
        <v>259</v>
      </c>
      <c r="C271" s="61" t="str">
        <f t="shared" si="569"/>
        <v/>
      </c>
      <c r="D271" s="53"/>
      <c r="E271" s="52"/>
      <c r="F271" s="112"/>
      <c r="G271" s="52"/>
      <c r="H271" s="53"/>
      <c r="I271" s="52"/>
      <c r="J271" s="52"/>
      <c r="K271" s="53"/>
      <c r="L271" s="55"/>
      <c r="M271" s="108"/>
      <c r="N271" s="56"/>
      <c r="O271" s="52"/>
      <c r="P271" s="52"/>
      <c r="Q271" s="52"/>
      <c r="R271" s="52"/>
      <c r="S271" s="52"/>
      <c r="T271" s="53"/>
      <c r="U271" s="52"/>
      <c r="V271" s="52"/>
      <c r="W271" s="55"/>
      <c r="X271" s="55"/>
      <c r="Y271" s="52"/>
      <c r="Z271" s="55"/>
      <c r="AA271" s="52"/>
      <c r="AB271" s="53"/>
      <c r="AC271" s="53"/>
      <c r="AD271" s="53"/>
      <c r="AE271" s="57"/>
      <c r="AF271" s="113"/>
      <c r="AG271" s="57"/>
      <c r="AH271" s="58"/>
      <c r="AI271" s="58"/>
      <c r="AJ271" s="58"/>
      <c r="AK271" s="114"/>
      <c r="AL271" s="58"/>
      <c r="AM271" s="114"/>
      <c r="AN271" s="58"/>
      <c r="AO271" s="114"/>
      <c r="AP271" s="58"/>
      <c r="AQ271" s="114"/>
      <c r="AR271" s="58"/>
      <c r="AS271" s="114"/>
      <c r="AT271" s="58"/>
      <c r="AU271" s="114"/>
      <c r="AV271" s="58"/>
      <c r="AW271" s="114"/>
      <c r="AX271" s="58"/>
      <c r="AY271" s="114"/>
      <c r="AZ271" s="58"/>
      <c r="BA271" s="114"/>
      <c r="BB271" s="58"/>
      <c r="BC271" s="114"/>
      <c r="BD271" s="58"/>
      <c r="BE271" s="58"/>
      <c r="BF271" s="58"/>
      <c r="BG271" s="59"/>
      <c r="BH271" s="58"/>
      <c r="BI271" s="114"/>
      <c r="BJ271" s="53"/>
      <c r="BK271" s="58"/>
      <c r="BL271" s="114"/>
      <c r="BM271" s="58"/>
      <c r="BN271" s="114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3"/>
      <c r="CL271" s="58"/>
      <c r="CM271" s="58"/>
      <c r="CN271" s="60"/>
      <c r="CO271" s="57"/>
      <c r="CP271" s="58"/>
      <c r="CQ271" s="60"/>
      <c r="CR271" s="57"/>
      <c r="CS271" s="58"/>
      <c r="CT271" s="59"/>
      <c r="CU271" s="58"/>
      <c r="CV271" s="59"/>
      <c r="CW271" s="58"/>
      <c r="CX271" s="59"/>
      <c r="CY271" s="58"/>
      <c r="CZ271" s="58"/>
      <c r="DA271" s="58"/>
      <c r="DB271" s="53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7"/>
      <c r="DO271" s="57"/>
      <c r="DP271" s="57"/>
      <c r="DQ271" s="76" t="str">
        <f t="shared" si="570"/>
        <v/>
      </c>
      <c r="DR271" s="53"/>
      <c r="DS271" s="46" t="b">
        <f t="shared" si="571"/>
        <v>0</v>
      </c>
      <c r="DT271" s="46" t="str">
        <f t="shared" si="572"/>
        <v/>
      </c>
      <c r="DU271" s="46" t="b">
        <f t="shared" si="573"/>
        <v>0</v>
      </c>
      <c r="DV271" s="46" t="b">
        <f t="shared" si="574"/>
        <v>0</v>
      </c>
      <c r="DW271" s="46" t="b">
        <f t="shared" si="575"/>
        <v>0</v>
      </c>
      <c r="DY271" s="46" t="b">
        <f t="shared" si="576"/>
        <v>0</v>
      </c>
      <c r="DZ271" s="46" t="b">
        <f t="shared" si="577"/>
        <v>0</v>
      </c>
      <c r="EB271" s="46" t="b">
        <f t="shared" si="578"/>
        <v>0</v>
      </c>
      <c r="EC271" s="46" t="b">
        <f t="shared" si="579"/>
        <v>0</v>
      </c>
      <c r="ED271" s="46" t="b">
        <f t="shared" si="580"/>
        <v>0</v>
      </c>
      <c r="EE271" s="46" t="b">
        <f t="shared" si="581"/>
        <v>0</v>
      </c>
      <c r="EF271" s="46" t="b">
        <f t="shared" si="582"/>
        <v>0</v>
      </c>
      <c r="EG271" s="46" t="b">
        <f t="shared" si="583"/>
        <v>0</v>
      </c>
      <c r="EH271" s="46" t="b">
        <f t="shared" si="584"/>
        <v>0</v>
      </c>
      <c r="EI271" s="46" t="b">
        <f t="shared" si="585"/>
        <v>0</v>
      </c>
      <c r="EK271" s="46" t="b">
        <f t="shared" si="586"/>
        <v>0</v>
      </c>
      <c r="EL271" s="46" t="b">
        <f t="shared" si="587"/>
        <v>0</v>
      </c>
      <c r="EM271" s="46" t="b">
        <f t="shared" si="588"/>
        <v>0</v>
      </c>
      <c r="EN271" s="46" t="b">
        <f t="shared" si="589"/>
        <v>0</v>
      </c>
      <c r="EO271" s="46" t="b">
        <f t="shared" si="590"/>
        <v>0</v>
      </c>
      <c r="EP271" s="46" t="b">
        <f t="shared" si="591"/>
        <v>0</v>
      </c>
      <c r="EQ271" s="46" t="b">
        <f t="shared" si="592"/>
        <v>0</v>
      </c>
      <c r="ER271" s="46" t="b">
        <f>OR(AA271='Tablas '!$T$4,AA271='Tablas '!$T$7,AA271='Tablas '!$T$8,AA271='Tablas '!$T$11)</f>
        <v>0</v>
      </c>
      <c r="ES271" s="46" t="str">
        <f t="shared" si="593"/>
        <v/>
      </c>
      <c r="ET271" s="46" t="str">
        <f t="shared" si="594"/>
        <v/>
      </c>
      <c r="EU271" s="46" t="str">
        <f t="shared" si="595"/>
        <v/>
      </c>
      <c r="EV271" s="46" t="b">
        <f t="shared" si="596"/>
        <v>0</v>
      </c>
      <c r="EW271" s="46" t="b">
        <f t="shared" si="597"/>
        <v>0</v>
      </c>
      <c r="EX271" s="46" t="b">
        <f t="shared" si="598"/>
        <v>0</v>
      </c>
      <c r="EY271" s="46" t="b">
        <f t="shared" si="599"/>
        <v>0</v>
      </c>
      <c r="EZ271" s="46" t="b">
        <f t="shared" si="600"/>
        <v>0</v>
      </c>
      <c r="FA271" s="46" t="b">
        <f t="shared" si="601"/>
        <v>0</v>
      </c>
      <c r="FB271" s="46" t="b">
        <f t="shared" si="602"/>
        <v>0</v>
      </c>
      <c r="FC271" s="46" t="str">
        <f t="shared" si="603"/>
        <v/>
      </c>
      <c r="FD271" s="46" t="str">
        <f t="shared" si="604"/>
        <v/>
      </c>
      <c r="FE271" s="46" t="b">
        <f t="shared" si="605"/>
        <v>0</v>
      </c>
      <c r="FF271" s="46" t="str">
        <f t="shared" si="606"/>
        <v/>
      </c>
      <c r="FG271" s="46" t="str">
        <f t="shared" si="607"/>
        <v/>
      </c>
      <c r="FH271" s="46" t="b">
        <f t="shared" si="608"/>
        <v>0</v>
      </c>
      <c r="FI271" s="46" t="str">
        <f t="shared" si="609"/>
        <v/>
      </c>
      <c r="FJ271" s="46" t="str">
        <f t="shared" si="610"/>
        <v/>
      </c>
      <c r="FK271" s="46" t="b">
        <f t="shared" si="611"/>
        <v>0</v>
      </c>
      <c r="FL271" s="46" t="str">
        <f t="shared" si="612"/>
        <v/>
      </c>
      <c r="FM271" s="46" t="str">
        <f t="shared" si="613"/>
        <v/>
      </c>
      <c r="FN271" s="46" t="b">
        <f t="shared" si="614"/>
        <v>0</v>
      </c>
      <c r="FO271" s="46" t="str">
        <f t="shared" si="615"/>
        <v/>
      </c>
      <c r="FP271" s="46" t="str">
        <f t="shared" si="616"/>
        <v/>
      </c>
      <c r="FQ271" s="46" t="b">
        <f t="shared" si="617"/>
        <v>0</v>
      </c>
      <c r="FR271" s="46" t="str">
        <f t="shared" si="618"/>
        <v/>
      </c>
      <c r="FS271" s="46" t="str">
        <f t="shared" si="619"/>
        <v/>
      </c>
      <c r="FT271" s="46" t="b">
        <f t="shared" si="620"/>
        <v>0</v>
      </c>
      <c r="FU271" s="46" t="str">
        <f t="shared" si="621"/>
        <v/>
      </c>
      <c r="FV271" s="46" t="str">
        <f t="shared" si="622"/>
        <v/>
      </c>
      <c r="FW271" s="46" t="b">
        <f t="shared" si="623"/>
        <v>0</v>
      </c>
      <c r="FX271" s="46" t="str">
        <f t="shared" si="624"/>
        <v/>
      </c>
      <c r="FY271" s="46" t="str">
        <f t="shared" si="625"/>
        <v/>
      </c>
      <c r="FZ271" s="46" t="b">
        <f t="shared" si="626"/>
        <v>0</v>
      </c>
      <c r="GA271" s="46" t="str">
        <f t="shared" si="627"/>
        <v/>
      </c>
      <c r="GB271" s="46" t="str">
        <f t="shared" si="628"/>
        <v/>
      </c>
      <c r="GC271" s="46" t="b">
        <f t="shared" si="629"/>
        <v>0</v>
      </c>
      <c r="GD271" s="46" t="str">
        <f t="shared" si="630"/>
        <v/>
      </c>
      <c r="GE271" s="46" t="str">
        <f t="shared" si="631"/>
        <v/>
      </c>
      <c r="GF271" s="46" t="b">
        <f t="shared" si="632"/>
        <v>0</v>
      </c>
      <c r="GG271" s="46" t="b">
        <f t="shared" si="633"/>
        <v>0</v>
      </c>
      <c r="GH271" s="46" t="str">
        <f t="shared" si="634"/>
        <v/>
      </c>
      <c r="GI271" s="46" t="str">
        <f t="shared" si="635"/>
        <v/>
      </c>
      <c r="GJ271" s="46" t="str">
        <f t="shared" si="636"/>
        <v/>
      </c>
      <c r="GK271" s="46" t="b">
        <f t="shared" si="637"/>
        <v>0</v>
      </c>
      <c r="GL271" s="46" t="str">
        <f t="shared" si="638"/>
        <v/>
      </c>
      <c r="GM271" s="46" t="str">
        <f t="shared" si="639"/>
        <v/>
      </c>
      <c r="GN271" s="46" t="str">
        <f t="shared" si="640"/>
        <v/>
      </c>
      <c r="GO271" s="46" t="b">
        <f t="shared" si="641"/>
        <v>0</v>
      </c>
      <c r="GP271" s="46" t="str">
        <f t="shared" si="642"/>
        <v/>
      </c>
      <c r="GQ271" s="46" t="str">
        <f t="shared" si="643"/>
        <v/>
      </c>
      <c r="GR271" s="46" t="b">
        <f t="shared" si="644"/>
        <v>0</v>
      </c>
      <c r="GS271" s="46" t="str">
        <f t="shared" si="645"/>
        <v/>
      </c>
      <c r="GT271" s="46" t="str">
        <f t="shared" si="646"/>
        <v/>
      </c>
      <c r="GU271" s="46" t="b">
        <f t="shared" si="647"/>
        <v>0</v>
      </c>
      <c r="GV271" s="46" t="b">
        <f t="shared" si="648"/>
        <v>0</v>
      </c>
      <c r="GW271" s="46" t="b">
        <f t="shared" si="649"/>
        <v>0</v>
      </c>
      <c r="GX271" s="46" t="b">
        <f t="shared" si="650"/>
        <v>0</v>
      </c>
      <c r="GY271" s="46" t="b">
        <f t="shared" si="651"/>
        <v>0</v>
      </c>
      <c r="GZ271" s="46" t="b">
        <f t="shared" si="652"/>
        <v>0</v>
      </c>
      <c r="HA271" s="46" t="b">
        <f t="shared" si="653"/>
        <v>0</v>
      </c>
      <c r="HB271" s="46" t="b">
        <f t="shared" si="654"/>
        <v>0</v>
      </c>
      <c r="HC271" s="46" t="b">
        <f t="shared" si="655"/>
        <v>0</v>
      </c>
      <c r="HD271" s="46" t="b">
        <f t="shared" si="656"/>
        <v>0</v>
      </c>
      <c r="HE271" s="46" t="b">
        <f t="shared" si="657"/>
        <v>0</v>
      </c>
      <c r="HF271" s="46" t="b">
        <f t="shared" si="658"/>
        <v>0</v>
      </c>
      <c r="HG271" s="46" t="b">
        <f t="shared" si="659"/>
        <v>0</v>
      </c>
      <c r="HH271" s="46" t="b">
        <f t="shared" si="660"/>
        <v>0</v>
      </c>
      <c r="HI271" s="46" t="b">
        <f t="shared" si="661"/>
        <v>0</v>
      </c>
      <c r="HJ271" s="46" t="b">
        <f t="shared" si="662"/>
        <v>0</v>
      </c>
      <c r="HK271" s="46" t="b">
        <f t="shared" si="663"/>
        <v>0</v>
      </c>
      <c r="HL271" s="46" t="b">
        <f t="shared" si="664"/>
        <v>0</v>
      </c>
      <c r="HM271" s="46" t="b">
        <f t="shared" si="665"/>
        <v>0</v>
      </c>
      <c r="HN271" s="46" t="b">
        <f t="shared" si="666"/>
        <v>0</v>
      </c>
      <c r="HO271" s="46" t="b">
        <f t="shared" si="667"/>
        <v>0</v>
      </c>
      <c r="HP271" s="46" t="b">
        <f t="shared" si="668"/>
        <v>0</v>
      </c>
      <c r="HQ271" s="46" t="str">
        <f t="shared" si="669"/>
        <v/>
      </c>
      <c r="HR271" s="46" t="str">
        <f t="shared" si="670"/>
        <v/>
      </c>
      <c r="HS271" s="46" t="str">
        <f t="shared" si="671"/>
        <v/>
      </c>
      <c r="HT271" s="46" t="b">
        <f t="shared" si="672"/>
        <v>0</v>
      </c>
      <c r="HU271" s="46" t="b">
        <f t="shared" si="673"/>
        <v>0</v>
      </c>
      <c r="HV271" s="46" t="b">
        <f t="shared" si="674"/>
        <v>0</v>
      </c>
      <c r="HW271" s="46" t="b">
        <f t="shared" si="675"/>
        <v>0</v>
      </c>
      <c r="HX271" s="46" t="b">
        <f t="shared" si="676"/>
        <v>0</v>
      </c>
      <c r="HY271" s="46" t="b">
        <f t="shared" si="677"/>
        <v>0</v>
      </c>
      <c r="HZ271" s="46" t="b">
        <f t="shared" si="678"/>
        <v>0</v>
      </c>
      <c r="IA271" s="46" t="str">
        <f t="shared" si="679"/>
        <v/>
      </c>
      <c r="IB271" s="46" t="str">
        <f t="shared" si="680"/>
        <v/>
      </c>
      <c r="IC271" s="46" t="str">
        <f t="shared" si="681"/>
        <v/>
      </c>
      <c r="ID271" s="46" t="str">
        <f t="shared" si="682"/>
        <v/>
      </c>
      <c r="IE271" s="46" t="b">
        <f t="shared" si="683"/>
        <v>0</v>
      </c>
      <c r="IF271" s="46" t="str">
        <f t="shared" si="684"/>
        <v/>
      </c>
      <c r="IG271" s="46" t="str">
        <f t="shared" si="685"/>
        <v/>
      </c>
      <c r="IH271" s="46" t="b">
        <f t="shared" si="686"/>
        <v>0</v>
      </c>
      <c r="II271" s="46" t="b">
        <f t="shared" si="687"/>
        <v>0</v>
      </c>
      <c r="IJ271" s="46" t="b">
        <f t="shared" si="688"/>
        <v>0</v>
      </c>
      <c r="IK271" s="46" t="str">
        <f t="shared" si="689"/>
        <v/>
      </c>
      <c r="IL271" s="46" t="str">
        <f t="shared" si="690"/>
        <v/>
      </c>
      <c r="IM271" s="46" t="b">
        <f t="shared" si="691"/>
        <v>0</v>
      </c>
      <c r="IN271" s="46" t="b">
        <f t="shared" si="692"/>
        <v>0</v>
      </c>
      <c r="IO271" s="46" t="b">
        <f t="shared" si="693"/>
        <v>0</v>
      </c>
      <c r="IP271" s="46" t="b">
        <f t="shared" si="694"/>
        <v>0</v>
      </c>
      <c r="IQ271" s="46" t="b">
        <f t="shared" si="695"/>
        <v>0</v>
      </c>
      <c r="IR271" s="46" t="b">
        <f t="shared" si="696"/>
        <v>0</v>
      </c>
      <c r="IS271" s="46" t="b">
        <f t="shared" si="697"/>
        <v>0</v>
      </c>
      <c r="IT271" s="46" t="b">
        <f t="shared" si="698"/>
        <v>0</v>
      </c>
      <c r="IU271" s="46" t="b">
        <f t="shared" si="699"/>
        <v>0</v>
      </c>
      <c r="IV271" s="46" t="b">
        <f t="shared" si="700"/>
        <v>0</v>
      </c>
      <c r="IW271" s="46" t="b">
        <f t="shared" si="701"/>
        <v>0</v>
      </c>
      <c r="IX271" s="46" t="b">
        <f t="shared" si="702"/>
        <v>0</v>
      </c>
      <c r="IY271" s="46" t="b">
        <f t="shared" si="703"/>
        <v>0</v>
      </c>
    </row>
    <row r="272" spans="2:259" x14ac:dyDescent="0.3">
      <c r="B272" s="48">
        <v>260</v>
      </c>
      <c r="C272" s="61" t="str">
        <f t="shared" si="569"/>
        <v/>
      </c>
      <c r="D272" s="53"/>
      <c r="E272" s="52"/>
      <c r="F272" s="112"/>
      <c r="G272" s="52"/>
      <c r="H272" s="53"/>
      <c r="I272" s="52"/>
      <c r="J272" s="52"/>
      <c r="K272" s="53"/>
      <c r="L272" s="55"/>
      <c r="M272" s="108"/>
      <c r="N272" s="56"/>
      <c r="O272" s="52"/>
      <c r="P272" s="52"/>
      <c r="Q272" s="52"/>
      <c r="R272" s="52"/>
      <c r="S272" s="52"/>
      <c r="T272" s="53"/>
      <c r="U272" s="52"/>
      <c r="V272" s="52"/>
      <c r="W272" s="55"/>
      <c r="X272" s="55"/>
      <c r="Y272" s="52"/>
      <c r="Z272" s="55"/>
      <c r="AA272" s="52"/>
      <c r="AB272" s="53"/>
      <c r="AC272" s="53"/>
      <c r="AD272" s="53"/>
      <c r="AE272" s="57"/>
      <c r="AF272" s="113"/>
      <c r="AG272" s="57"/>
      <c r="AH272" s="58"/>
      <c r="AI272" s="58"/>
      <c r="AJ272" s="58"/>
      <c r="AK272" s="114"/>
      <c r="AL272" s="58"/>
      <c r="AM272" s="114"/>
      <c r="AN272" s="58"/>
      <c r="AO272" s="114"/>
      <c r="AP272" s="58"/>
      <c r="AQ272" s="114"/>
      <c r="AR272" s="58"/>
      <c r="AS272" s="114"/>
      <c r="AT272" s="58"/>
      <c r="AU272" s="114"/>
      <c r="AV272" s="58"/>
      <c r="AW272" s="114"/>
      <c r="AX272" s="58"/>
      <c r="AY272" s="114"/>
      <c r="AZ272" s="58"/>
      <c r="BA272" s="114"/>
      <c r="BB272" s="58"/>
      <c r="BC272" s="114"/>
      <c r="BD272" s="58"/>
      <c r="BE272" s="58"/>
      <c r="BF272" s="58"/>
      <c r="BG272" s="59"/>
      <c r="BH272" s="58"/>
      <c r="BI272" s="114"/>
      <c r="BJ272" s="53"/>
      <c r="BK272" s="58"/>
      <c r="BL272" s="114"/>
      <c r="BM272" s="58"/>
      <c r="BN272" s="114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3"/>
      <c r="CL272" s="58"/>
      <c r="CM272" s="58"/>
      <c r="CN272" s="60"/>
      <c r="CO272" s="57"/>
      <c r="CP272" s="58"/>
      <c r="CQ272" s="60"/>
      <c r="CR272" s="57"/>
      <c r="CS272" s="58"/>
      <c r="CT272" s="59"/>
      <c r="CU272" s="58"/>
      <c r="CV272" s="59"/>
      <c r="CW272" s="58"/>
      <c r="CX272" s="59"/>
      <c r="CY272" s="58"/>
      <c r="CZ272" s="58"/>
      <c r="DA272" s="58"/>
      <c r="DB272" s="53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7"/>
      <c r="DO272" s="57"/>
      <c r="DP272" s="57"/>
      <c r="DQ272" s="76" t="str">
        <f t="shared" si="570"/>
        <v/>
      </c>
      <c r="DR272" s="53"/>
      <c r="DS272" s="46" t="b">
        <f t="shared" si="571"/>
        <v>0</v>
      </c>
      <c r="DT272" s="46" t="str">
        <f t="shared" si="572"/>
        <v/>
      </c>
      <c r="DU272" s="46" t="b">
        <f t="shared" si="573"/>
        <v>0</v>
      </c>
      <c r="DV272" s="46" t="b">
        <f t="shared" si="574"/>
        <v>0</v>
      </c>
      <c r="DW272" s="46" t="b">
        <f t="shared" si="575"/>
        <v>0</v>
      </c>
      <c r="DY272" s="46" t="b">
        <f t="shared" si="576"/>
        <v>0</v>
      </c>
      <c r="DZ272" s="46" t="b">
        <f t="shared" si="577"/>
        <v>0</v>
      </c>
      <c r="EB272" s="46" t="b">
        <f t="shared" si="578"/>
        <v>0</v>
      </c>
      <c r="EC272" s="46" t="b">
        <f t="shared" si="579"/>
        <v>0</v>
      </c>
      <c r="ED272" s="46" t="b">
        <f t="shared" si="580"/>
        <v>0</v>
      </c>
      <c r="EE272" s="46" t="b">
        <f t="shared" si="581"/>
        <v>0</v>
      </c>
      <c r="EF272" s="46" t="b">
        <f t="shared" si="582"/>
        <v>0</v>
      </c>
      <c r="EG272" s="46" t="b">
        <f t="shared" si="583"/>
        <v>0</v>
      </c>
      <c r="EH272" s="46" t="b">
        <f t="shared" si="584"/>
        <v>0</v>
      </c>
      <c r="EI272" s="46" t="b">
        <f t="shared" si="585"/>
        <v>0</v>
      </c>
      <c r="EK272" s="46" t="b">
        <f t="shared" si="586"/>
        <v>0</v>
      </c>
      <c r="EL272" s="46" t="b">
        <f t="shared" si="587"/>
        <v>0</v>
      </c>
      <c r="EM272" s="46" t="b">
        <f t="shared" si="588"/>
        <v>0</v>
      </c>
      <c r="EN272" s="46" t="b">
        <f t="shared" si="589"/>
        <v>0</v>
      </c>
      <c r="EO272" s="46" t="b">
        <f t="shared" si="590"/>
        <v>0</v>
      </c>
      <c r="EP272" s="46" t="b">
        <f t="shared" si="591"/>
        <v>0</v>
      </c>
      <c r="EQ272" s="46" t="b">
        <f t="shared" si="592"/>
        <v>0</v>
      </c>
      <c r="ER272" s="46" t="b">
        <f>OR(AA272='Tablas '!$T$4,AA272='Tablas '!$T$7,AA272='Tablas '!$T$8,AA272='Tablas '!$T$11)</f>
        <v>0</v>
      </c>
      <c r="ES272" s="46" t="str">
        <f t="shared" si="593"/>
        <v/>
      </c>
      <c r="ET272" s="46" t="str">
        <f t="shared" si="594"/>
        <v/>
      </c>
      <c r="EU272" s="46" t="str">
        <f t="shared" si="595"/>
        <v/>
      </c>
      <c r="EV272" s="46" t="b">
        <f t="shared" si="596"/>
        <v>0</v>
      </c>
      <c r="EW272" s="46" t="b">
        <f t="shared" si="597"/>
        <v>0</v>
      </c>
      <c r="EX272" s="46" t="b">
        <f t="shared" si="598"/>
        <v>0</v>
      </c>
      <c r="EY272" s="46" t="b">
        <f t="shared" si="599"/>
        <v>0</v>
      </c>
      <c r="EZ272" s="46" t="b">
        <f t="shared" si="600"/>
        <v>0</v>
      </c>
      <c r="FA272" s="46" t="b">
        <f t="shared" si="601"/>
        <v>0</v>
      </c>
      <c r="FB272" s="46" t="b">
        <f t="shared" si="602"/>
        <v>0</v>
      </c>
      <c r="FC272" s="46" t="str">
        <f t="shared" si="603"/>
        <v/>
      </c>
      <c r="FD272" s="46" t="str">
        <f t="shared" si="604"/>
        <v/>
      </c>
      <c r="FE272" s="46" t="b">
        <f t="shared" si="605"/>
        <v>0</v>
      </c>
      <c r="FF272" s="46" t="str">
        <f t="shared" si="606"/>
        <v/>
      </c>
      <c r="FG272" s="46" t="str">
        <f t="shared" si="607"/>
        <v/>
      </c>
      <c r="FH272" s="46" t="b">
        <f t="shared" si="608"/>
        <v>0</v>
      </c>
      <c r="FI272" s="46" t="str">
        <f t="shared" si="609"/>
        <v/>
      </c>
      <c r="FJ272" s="46" t="str">
        <f t="shared" si="610"/>
        <v/>
      </c>
      <c r="FK272" s="46" t="b">
        <f t="shared" si="611"/>
        <v>0</v>
      </c>
      <c r="FL272" s="46" t="str">
        <f t="shared" si="612"/>
        <v/>
      </c>
      <c r="FM272" s="46" t="str">
        <f t="shared" si="613"/>
        <v/>
      </c>
      <c r="FN272" s="46" t="b">
        <f t="shared" si="614"/>
        <v>0</v>
      </c>
      <c r="FO272" s="46" t="str">
        <f t="shared" si="615"/>
        <v/>
      </c>
      <c r="FP272" s="46" t="str">
        <f t="shared" si="616"/>
        <v/>
      </c>
      <c r="FQ272" s="46" t="b">
        <f t="shared" si="617"/>
        <v>0</v>
      </c>
      <c r="FR272" s="46" t="str">
        <f t="shared" si="618"/>
        <v/>
      </c>
      <c r="FS272" s="46" t="str">
        <f t="shared" si="619"/>
        <v/>
      </c>
      <c r="FT272" s="46" t="b">
        <f t="shared" si="620"/>
        <v>0</v>
      </c>
      <c r="FU272" s="46" t="str">
        <f t="shared" si="621"/>
        <v/>
      </c>
      <c r="FV272" s="46" t="str">
        <f t="shared" si="622"/>
        <v/>
      </c>
      <c r="FW272" s="46" t="b">
        <f t="shared" si="623"/>
        <v>0</v>
      </c>
      <c r="FX272" s="46" t="str">
        <f t="shared" si="624"/>
        <v/>
      </c>
      <c r="FY272" s="46" t="str">
        <f t="shared" si="625"/>
        <v/>
      </c>
      <c r="FZ272" s="46" t="b">
        <f t="shared" si="626"/>
        <v>0</v>
      </c>
      <c r="GA272" s="46" t="str">
        <f t="shared" si="627"/>
        <v/>
      </c>
      <c r="GB272" s="46" t="str">
        <f t="shared" si="628"/>
        <v/>
      </c>
      <c r="GC272" s="46" t="b">
        <f t="shared" si="629"/>
        <v>0</v>
      </c>
      <c r="GD272" s="46" t="str">
        <f t="shared" si="630"/>
        <v/>
      </c>
      <c r="GE272" s="46" t="str">
        <f t="shared" si="631"/>
        <v/>
      </c>
      <c r="GF272" s="46" t="b">
        <f t="shared" si="632"/>
        <v>0</v>
      </c>
      <c r="GG272" s="46" t="b">
        <f t="shared" si="633"/>
        <v>0</v>
      </c>
      <c r="GH272" s="46" t="str">
        <f t="shared" si="634"/>
        <v/>
      </c>
      <c r="GI272" s="46" t="str">
        <f t="shared" si="635"/>
        <v/>
      </c>
      <c r="GJ272" s="46" t="str">
        <f t="shared" si="636"/>
        <v/>
      </c>
      <c r="GK272" s="46" t="b">
        <f t="shared" si="637"/>
        <v>0</v>
      </c>
      <c r="GL272" s="46" t="str">
        <f t="shared" si="638"/>
        <v/>
      </c>
      <c r="GM272" s="46" t="str">
        <f t="shared" si="639"/>
        <v/>
      </c>
      <c r="GN272" s="46" t="str">
        <f t="shared" si="640"/>
        <v/>
      </c>
      <c r="GO272" s="46" t="b">
        <f t="shared" si="641"/>
        <v>0</v>
      </c>
      <c r="GP272" s="46" t="str">
        <f t="shared" si="642"/>
        <v/>
      </c>
      <c r="GQ272" s="46" t="str">
        <f t="shared" si="643"/>
        <v/>
      </c>
      <c r="GR272" s="46" t="b">
        <f t="shared" si="644"/>
        <v>0</v>
      </c>
      <c r="GS272" s="46" t="str">
        <f t="shared" si="645"/>
        <v/>
      </c>
      <c r="GT272" s="46" t="str">
        <f t="shared" si="646"/>
        <v/>
      </c>
      <c r="GU272" s="46" t="b">
        <f t="shared" si="647"/>
        <v>0</v>
      </c>
      <c r="GV272" s="46" t="b">
        <f t="shared" si="648"/>
        <v>0</v>
      </c>
      <c r="GW272" s="46" t="b">
        <f t="shared" si="649"/>
        <v>0</v>
      </c>
      <c r="GX272" s="46" t="b">
        <f t="shared" si="650"/>
        <v>0</v>
      </c>
      <c r="GY272" s="46" t="b">
        <f t="shared" si="651"/>
        <v>0</v>
      </c>
      <c r="GZ272" s="46" t="b">
        <f t="shared" si="652"/>
        <v>0</v>
      </c>
      <c r="HA272" s="46" t="b">
        <f t="shared" si="653"/>
        <v>0</v>
      </c>
      <c r="HB272" s="46" t="b">
        <f t="shared" si="654"/>
        <v>0</v>
      </c>
      <c r="HC272" s="46" t="b">
        <f t="shared" si="655"/>
        <v>0</v>
      </c>
      <c r="HD272" s="46" t="b">
        <f t="shared" si="656"/>
        <v>0</v>
      </c>
      <c r="HE272" s="46" t="b">
        <f t="shared" si="657"/>
        <v>0</v>
      </c>
      <c r="HF272" s="46" t="b">
        <f t="shared" si="658"/>
        <v>0</v>
      </c>
      <c r="HG272" s="46" t="b">
        <f t="shared" si="659"/>
        <v>0</v>
      </c>
      <c r="HH272" s="46" t="b">
        <f t="shared" si="660"/>
        <v>0</v>
      </c>
      <c r="HI272" s="46" t="b">
        <f t="shared" si="661"/>
        <v>0</v>
      </c>
      <c r="HJ272" s="46" t="b">
        <f t="shared" si="662"/>
        <v>0</v>
      </c>
      <c r="HK272" s="46" t="b">
        <f t="shared" si="663"/>
        <v>0</v>
      </c>
      <c r="HL272" s="46" t="b">
        <f t="shared" si="664"/>
        <v>0</v>
      </c>
      <c r="HM272" s="46" t="b">
        <f t="shared" si="665"/>
        <v>0</v>
      </c>
      <c r="HN272" s="46" t="b">
        <f t="shared" si="666"/>
        <v>0</v>
      </c>
      <c r="HO272" s="46" t="b">
        <f t="shared" si="667"/>
        <v>0</v>
      </c>
      <c r="HP272" s="46" t="b">
        <f t="shared" si="668"/>
        <v>0</v>
      </c>
      <c r="HQ272" s="46" t="str">
        <f t="shared" si="669"/>
        <v/>
      </c>
      <c r="HR272" s="46" t="str">
        <f t="shared" si="670"/>
        <v/>
      </c>
      <c r="HS272" s="46" t="str">
        <f t="shared" si="671"/>
        <v/>
      </c>
      <c r="HT272" s="46" t="b">
        <f t="shared" si="672"/>
        <v>0</v>
      </c>
      <c r="HU272" s="46" t="b">
        <f t="shared" si="673"/>
        <v>0</v>
      </c>
      <c r="HV272" s="46" t="b">
        <f t="shared" si="674"/>
        <v>0</v>
      </c>
      <c r="HW272" s="46" t="b">
        <f t="shared" si="675"/>
        <v>0</v>
      </c>
      <c r="HX272" s="46" t="b">
        <f t="shared" si="676"/>
        <v>0</v>
      </c>
      <c r="HY272" s="46" t="b">
        <f t="shared" si="677"/>
        <v>0</v>
      </c>
      <c r="HZ272" s="46" t="b">
        <f t="shared" si="678"/>
        <v>0</v>
      </c>
      <c r="IA272" s="46" t="str">
        <f t="shared" si="679"/>
        <v/>
      </c>
      <c r="IB272" s="46" t="str">
        <f t="shared" si="680"/>
        <v/>
      </c>
      <c r="IC272" s="46" t="str">
        <f t="shared" si="681"/>
        <v/>
      </c>
      <c r="ID272" s="46" t="str">
        <f t="shared" si="682"/>
        <v/>
      </c>
      <c r="IE272" s="46" t="b">
        <f t="shared" si="683"/>
        <v>0</v>
      </c>
      <c r="IF272" s="46" t="str">
        <f t="shared" si="684"/>
        <v/>
      </c>
      <c r="IG272" s="46" t="str">
        <f t="shared" si="685"/>
        <v/>
      </c>
      <c r="IH272" s="46" t="b">
        <f t="shared" si="686"/>
        <v>0</v>
      </c>
      <c r="II272" s="46" t="b">
        <f t="shared" si="687"/>
        <v>0</v>
      </c>
      <c r="IJ272" s="46" t="b">
        <f t="shared" si="688"/>
        <v>0</v>
      </c>
      <c r="IK272" s="46" t="str">
        <f t="shared" si="689"/>
        <v/>
      </c>
      <c r="IL272" s="46" t="str">
        <f t="shared" si="690"/>
        <v/>
      </c>
      <c r="IM272" s="46" t="b">
        <f t="shared" si="691"/>
        <v>0</v>
      </c>
      <c r="IN272" s="46" t="b">
        <f t="shared" si="692"/>
        <v>0</v>
      </c>
      <c r="IO272" s="46" t="b">
        <f t="shared" si="693"/>
        <v>0</v>
      </c>
      <c r="IP272" s="46" t="b">
        <f t="shared" si="694"/>
        <v>0</v>
      </c>
      <c r="IQ272" s="46" t="b">
        <f t="shared" si="695"/>
        <v>0</v>
      </c>
      <c r="IR272" s="46" t="b">
        <f t="shared" si="696"/>
        <v>0</v>
      </c>
      <c r="IS272" s="46" t="b">
        <f t="shared" si="697"/>
        <v>0</v>
      </c>
      <c r="IT272" s="46" t="b">
        <f t="shared" si="698"/>
        <v>0</v>
      </c>
      <c r="IU272" s="46" t="b">
        <f t="shared" si="699"/>
        <v>0</v>
      </c>
      <c r="IV272" s="46" t="b">
        <f t="shared" si="700"/>
        <v>0</v>
      </c>
      <c r="IW272" s="46" t="b">
        <f t="shared" si="701"/>
        <v>0</v>
      </c>
      <c r="IX272" s="46" t="b">
        <f t="shared" si="702"/>
        <v>0</v>
      </c>
      <c r="IY272" s="46" t="b">
        <f t="shared" si="703"/>
        <v>0</v>
      </c>
    </row>
    <row r="273" spans="2:259" x14ac:dyDescent="0.3">
      <c r="B273" s="48">
        <v>261</v>
      </c>
      <c r="C273" s="61" t="str">
        <f t="shared" si="569"/>
        <v/>
      </c>
      <c r="D273" s="53"/>
      <c r="E273" s="52"/>
      <c r="F273" s="112"/>
      <c r="G273" s="52"/>
      <c r="H273" s="53"/>
      <c r="I273" s="52"/>
      <c r="J273" s="52"/>
      <c r="K273" s="53"/>
      <c r="L273" s="55"/>
      <c r="M273" s="108"/>
      <c r="N273" s="56"/>
      <c r="O273" s="52"/>
      <c r="P273" s="52"/>
      <c r="Q273" s="52"/>
      <c r="R273" s="52"/>
      <c r="S273" s="52"/>
      <c r="T273" s="53"/>
      <c r="U273" s="52"/>
      <c r="V273" s="52"/>
      <c r="W273" s="55"/>
      <c r="X273" s="55"/>
      <c r="Y273" s="52"/>
      <c r="Z273" s="55"/>
      <c r="AA273" s="52"/>
      <c r="AB273" s="53"/>
      <c r="AC273" s="53"/>
      <c r="AD273" s="53"/>
      <c r="AE273" s="57"/>
      <c r="AF273" s="113"/>
      <c r="AG273" s="57"/>
      <c r="AH273" s="58"/>
      <c r="AI273" s="58"/>
      <c r="AJ273" s="58"/>
      <c r="AK273" s="114"/>
      <c r="AL273" s="58"/>
      <c r="AM273" s="114"/>
      <c r="AN273" s="58"/>
      <c r="AO273" s="114"/>
      <c r="AP273" s="58"/>
      <c r="AQ273" s="114"/>
      <c r="AR273" s="58"/>
      <c r="AS273" s="114"/>
      <c r="AT273" s="58"/>
      <c r="AU273" s="114"/>
      <c r="AV273" s="58"/>
      <c r="AW273" s="114"/>
      <c r="AX273" s="58"/>
      <c r="AY273" s="114"/>
      <c r="AZ273" s="58"/>
      <c r="BA273" s="114"/>
      <c r="BB273" s="58"/>
      <c r="BC273" s="114"/>
      <c r="BD273" s="58"/>
      <c r="BE273" s="58"/>
      <c r="BF273" s="58"/>
      <c r="BG273" s="59"/>
      <c r="BH273" s="58"/>
      <c r="BI273" s="114"/>
      <c r="BJ273" s="53"/>
      <c r="BK273" s="58"/>
      <c r="BL273" s="114"/>
      <c r="BM273" s="58"/>
      <c r="BN273" s="114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3"/>
      <c r="CL273" s="58"/>
      <c r="CM273" s="58"/>
      <c r="CN273" s="60"/>
      <c r="CO273" s="57"/>
      <c r="CP273" s="58"/>
      <c r="CQ273" s="60"/>
      <c r="CR273" s="57"/>
      <c r="CS273" s="58"/>
      <c r="CT273" s="59"/>
      <c r="CU273" s="58"/>
      <c r="CV273" s="59"/>
      <c r="CW273" s="58"/>
      <c r="CX273" s="59"/>
      <c r="CY273" s="58"/>
      <c r="CZ273" s="58"/>
      <c r="DA273" s="58"/>
      <c r="DB273" s="53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7"/>
      <c r="DO273" s="57"/>
      <c r="DP273" s="57"/>
      <c r="DQ273" s="76" t="str">
        <f t="shared" si="570"/>
        <v/>
      </c>
      <c r="DR273" s="53"/>
      <c r="DS273" s="46" t="b">
        <f t="shared" si="571"/>
        <v>0</v>
      </c>
      <c r="DT273" s="46" t="str">
        <f t="shared" si="572"/>
        <v/>
      </c>
      <c r="DU273" s="46" t="b">
        <f t="shared" si="573"/>
        <v>0</v>
      </c>
      <c r="DV273" s="46" t="b">
        <f t="shared" si="574"/>
        <v>0</v>
      </c>
      <c r="DW273" s="46" t="b">
        <f t="shared" si="575"/>
        <v>0</v>
      </c>
      <c r="DY273" s="46" t="b">
        <f t="shared" si="576"/>
        <v>0</v>
      </c>
      <c r="DZ273" s="46" t="b">
        <f t="shared" si="577"/>
        <v>0</v>
      </c>
      <c r="EB273" s="46" t="b">
        <f t="shared" si="578"/>
        <v>0</v>
      </c>
      <c r="EC273" s="46" t="b">
        <f t="shared" si="579"/>
        <v>0</v>
      </c>
      <c r="ED273" s="46" t="b">
        <f t="shared" si="580"/>
        <v>0</v>
      </c>
      <c r="EE273" s="46" t="b">
        <f t="shared" si="581"/>
        <v>0</v>
      </c>
      <c r="EF273" s="46" t="b">
        <f t="shared" si="582"/>
        <v>0</v>
      </c>
      <c r="EG273" s="46" t="b">
        <f t="shared" si="583"/>
        <v>0</v>
      </c>
      <c r="EH273" s="46" t="b">
        <f t="shared" si="584"/>
        <v>0</v>
      </c>
      <c r="EI273" s="46" t="b">
        <f t="shared" si="585"/>
        <v>0</v>
      </c>
      <c r="EK273" s="46" t="b">
        <f t="shared" si="586"/>
        <v>0</v>
      </c>
      <c r="EL273" s="46" t="b">
        <f t="shared" si="587"/>
        <v>0</v>
      </c>
      <c r="EM273" s="46" t="b">
        <f t="shared" si="588"/>
        <v>0</v>
      </c>
      <c r="EN273" s="46" t="b">
        <f t="shared" si="589"/>
        <v>0</v>
      </c>
      <c r="EO273" s="46" t="b">
        <f t="shared" si="590"/>
        <v>0</v>
      </c>
      <c r="EP273" s="46" t="b">
        <f t="shared" si="591"/>
        <v>0</v>
      </c>
      <c r="EQ273" s="46" t="b">
        <f t="shared" si="592"/>
        <v>0</v>
      </c>
      <c r="ER273" s="46" t="b">
        <f>OR(AA273='Tablas '!$T$4,AA273='Tablas '!$T$7,AA273='Tablas '!$T$8,AA273='Tablas '!$T$11)</f>
        <v>0</v>
      </c>
      <c r="ES273" s="46" t="str">
        <f t="shared" si="593"/>
        <v/>
      </c>
      <c r="ET273" s="46" t="str">
        <f t="shared" si="594"/>
        <v/>
      </c>
      <c r="EU273" s="46" t="str">
        <f t="shared" si="595"/>
        <v/>
      </c>
      <c r="EV273" s="46" t="b">
        <f t="shared" si="596"/>
        <v>0</v>
      </c>
      <c r="EW273" s="46" t="b">
        <f t="shared" si="597"/>
        <v>0</v>
      </c>
      <c r="EX273" s="46" t="b">
        <f t="shared" si="598"/>
        <v>0</v>
      </c>
      <c r="EY273" s="46" t="b">
        <f t="shared" si="599"/>
        <v>0</v>
      </c>
      <c r="EZ273" s="46" t="b">
        <f t="shared" si="600"/>
        <v>0</v>
      </c>
      <c r="FA273" s="46" t="b">
        <f t="shared" si="601"/>
        <v>0</v>
      </c>
      <c r="FB273" s="46" t="b">
        <f t="shared" si="602"/>
        <v>0</v>
      </c>
      <c r="FC273" s="46" t="str">
        <f t="shared" si="603"/>
        <v/>
      </c>
      <c r="FD273" s="46" t="str">
        <f t="shared" si="604"/>
        <v/>
      </c>
      <c r="FE273" s="46" t="b">
        <f t="shared" si="605"/>
        <v>0</v>
      </c>
      <c r="FF273" s="46" t="str">
        <f t="shared" si="606"/>
        <v/>
      </c>
      <c r="FG273" s="46" t="str">
        <f t="shared" si="607"/>
        <v/>
      </c>
      <c r="FH273" s="46" t="b">
        <f t="shared" si="608"/>
        <v>0</v>
      </c>
      <c r="FI273" s="46" t="str">
        <f t="shared" si="609"/>
        <v/>
      </c>
      <c r="FJ273" s="46" t="str">
        <f t="shared" si="610"/>
        <v/>
      </c>
      <c r="FK273" s="46" t="b">
        <f t="shared" si="611"/>
        <v>0</v>
      </c>
      <c r="FL273" s="46" t="str">
        <f t="shared" si="612"/>
        <v/>
      </c>
      <c r="FM273" s="46" t="str">
        <f t="shared" si="613"/>
        <v/>
      </c>
      <c r="FN273" s="46" t="b">
        <f t="shared" si="614"/>
        <v>0</v>
      </c>
      <c r="FO273" s="46" t="str">
        <f t="shared" si="615"/>
        <v/>
      </c>
      <c r="FP273" s="46" t="str">
        <f t="shared" si="616"/>
        <v/>
      </c>
      <c r="FQ273" s="46" t="b">
        <f t="shared" si="617"/>
        <v>0</v>
      </c>
      <c r="FR273" s="46" t="str">
        <f t="shared" si="618"/>
        <v/>
      </c>
      <c r="FS273" s="46" t="str">
        <f t="shared" si="619"/>
        <v/>
      </c>
      <c r="FT273" s="46" t="b">
        <f t="shared" si="620"/>
        <v>0</v>
      </c>
      <c r="FU273" s="46" t="str">
        <f t="shared" si="621"/>
        <v/>
      </c>
      <c r="FV273" s="46" t="str">
        <f t="shared" si="622"/>
        <v/>
      </c>
      <c r="FW273" s="46" t="b">
        <f t="shared" si="623"/>
        <v>0</v>
      </c>
      <c r="FX273" s="46" t="str">
        <f t="shared" si="624"/>
        <v/>
      </c>
      <c r="FY273" s="46" t="str">
        <f t="shared" si="625"/>
        <v/>
      </c>
      <c r="FZ273" s="46" t="b">
        <f t="shared" si="626"/>
        <v>0</v>
      </c>
      <c r="GA273" s="46" t="str">
        <f t="shared" si="627"/>
        <v/>
      </c>
      <c r="GB273" s="46" t="str">
        <f t="shared" si="628"/>
        <v/>
      </c>
      <c r="GC273" s="46" t="b">
        <f t="shared" si="629"/>
        <v>0</v>
      </c>
      <c r="GD273" s="46" t="str">
        <f t="shared" si="630"/>
        <v/>
      </c>
      <c r="GE273" s="46" t="str">
        <f t="shared" si="631"/>
        <v/>
      </c>
      <c r="GF273" s="46" t="b">
        <f t="shared" si="632"/>
        <v>0</v>
      </c>
      <c r="GG273" s="46" t="b">
        <f t="shared" si="633"/>
        <v>0</v>
      </c>
      <c r="GH273" s="46" t="str">
        <f t="shared" si="634"/>
        <v/>
      </c>
      <c r="GI273" s="46" t="str">
        <f t="shared" si="635"/>
        <v/>
      </c>
      <c r="GJ273" s="46" t="str">
        <f t="shared" si="636"/>
        <v/>
      </c>
      <c r="GK273" s="46" t="b">
        <f t="shared" si="637"/>
        <v>0</v>
      </c>
      <c r="GL273" s="46" t="str">
        <f t="shared" si="638"/>
        <v/>
      </c>
      <c r="GM273" s="46" t="str">
        <f t="shared" si="639"/>
        <v/>
      </c>
      <c r="GN273" s="46" t="str">
        <f t="shared" si="640"/>
        <v/>
      </c>
      <c r="GO273" s="46" t="b">
        <f t="shared" si="641"/>
        <v>0</v>
      </c>
      <c r="GP273" s="46" t="str">
        <f t="shared" si="642"/>
        <v/>
      </c>
      <c r="GQ273" s="46" t="str">
        <f t="shared" si="643"/>
        <v/>
      </c>
      <c r="GR273" s="46" t="b">
        <f t="shared" si="644"/>
        <v>0</v>
      </c>
      <c r="GS273" s="46" t="str">
        <f t="shared" si="645"/>
        <v/>
      </c>
      <c r="GT273" s="46" t="str">
        <f t="shared" si="646"/>
        <v/>
      </c>
      <c r="GU273" s="46" t="b">
        <f t="shared" si="647"/>
        <v>0</v>
      </c>
      <c r="GV273" s="46" t="b">
        <f t="shared" si="648"/>
        <v>0</v>
      </c>
      <c r="GW273" s="46" t="b">
        <f t="shared" si="649"/>
        <v>0</v>
      </c>
      <c r="GX273" s="46" t="b">
        <f t="shared" si="650"/>
        <v>0</v>
      </c>
      <c r="GY273" s="46" t="b">
        <f t="shared" si="651"/>
        <v>0</v>
      </c>
      <c r="GZ273" s="46" t="b">
        <f t="shared" si="652"/>
        <v>0</v>
      </c>
      <c r="HA273" s="46" t="b">
        <f t="shared" si="653"/>
        <v>0</v>
      </c>
      <c r="HB273" s="46" t="b">
        <f t="shared" si="654"/>
        <v>0</v>
      </c>
      <c r="HC273" s="46" t="b">
        <f t="shared" si="655"/>
        <v>0</v>
      </c>
      <c r="HD273" s="46" t="b">
        <f t="shared" si="656"/>
        <v>0</v>
      </c>
      <c r="HE273" s="46" t="b">
        <f t="shared" si="657"/>
        <v>0</v>
      </c>
      <c r="HF273" s="46" t="b">
        <f t="shared" si="658"/>
        <v>0</v>
      </c>
      <c r="HG273" s="46" t="b">
        <f t="shared" si="659"/>
        <v>0</v>
      </c>
      <c r="HH273" s="46" t="b">
        <f t="shared" si="660"/>
        <v>0</v>
      </c>
      <c r="HI273" s="46" t="b">
        <f t="shared" si="661"/>
        <v>0</v>
      </c>
      <c r="HJ273" s="46" t="b">
        <f t="shared" si="662"/>
        <v>0</v>
      </c>
      <c r="HK273" s="46" t="b">
        <f t="shared" si="663"/>
        <v>0</v>
      </c>
      <c r="HL273" s="46" t="b">
        <f t="shared" si="664"/>
        <v>0</v>
      </c>
      <c r="HM273" s="46" t="b">
        <f t="shared" si="665"/>
        <v>0</v>
      </c>
      <c r="HN273" s="46" t="b">
        <f t="shared" si="666"/>
        <v>0</v>
      </c>
      <c r="HO273" s="46" t="b">
        <f t="shared" si="667"/>
        <v>0</v>
      </c>
      <c r="HP273" s="46" t="b">
        <f t="shared" si="668"/>
        <v>0</v>
      </c>
      <c r="HQ273" s="46" t="str">
        <f t="shared" si="669"/>
        <v/>
      </c>
      <c r="HR273" s="46" t="str">
        <f t="shared" si="670"/>
        <v/>
      </c>
      <c r="HS273" s="46" t="str">
        <f t="shared" si="671"/>
        <v/>
      </c>
      <c r="HT273" s="46" t="b">
        <f t="shared" si="672"/>
        <v>0</v>
      </c>
      <c r="HU273" s="46" t="b">
        <f t="shared" si="673"/>
        <v>0</v>
      </c>
      <c r="HV273" s="46" t="b">
        <f t="shared" si="674"/>
        <v>0</v>
      </c>
      <c r="HW273" s="46" t="b">
        <f t="shared" si="675"/>
        <v>0</v>
      </c>
      <c r="HX273" s="46" t="b">
        <f t="shared" si="676"/>
        <v>0</v>
      </c>
      <c r="HY273" s="46" t="b">
        <f t="shared" si="677"/>
        <v>0</v>
      </c>
      <c r="HZ273" s="46" t="b">
        <f t="shared" si="678"/>
        <v>0</v>
      </c>
      <c r="IA273" s="46" t="str">
        <f t="shared" si="679"/>
        <v/>
      </c>
      <c r="IB273" s="46" t="str">
        <f t="shared" si="680"/>
        <v/>
      </c>
      <c r="IC273" s="46" t="str">
        <f t="shared" si="681"/>
        <v/>
      </c>
      <c r="ID273" s="46" t="str">
        <f t="shared" si="682"/>
        <v/>
      </c>
      <c r="IE273" s="46" t="b">
        <f t="shared" si="683"/>
        <v>0</v>
      </c>
      <c r="IF273" s="46" t="str">
        <f t="shared" si="684"/>
        <v/>
      </c>
      <c r="IG273" s="46" t="str">
        <f t="shared" si="685"/>
        <v/>
      </c>
      <c r="IH273" s="46" t="b">
        <f t="shared" si="686"/>
        <v>0</v>
      </c>
      <c r="II273" s="46" t="b">
        <f t="shared" si="687"/>
        <v>0</v>
      </c>
      <c r="IJ273" s="46" t="b">
        <f t="shared" si="688"/>
        <v>0</v>
      </c>
      <c r="IK273" s="46" t="str">
        <f t="shared" si="689"/>
        <v/>
      </c>
      <c r="IL273" s="46" t="str">
        <f t="shared" si="690"/>
        <v/>
      </c>
      <c r="IM273" s="46" t="b">
        <f t="shared" si="691"/>
        <v>0</v>
      </c>
      <c r="IN273" s="46" t="b">
        <f t="shared" si="692"/>
        <v>0</v>
      </c>
      <c r="IO273" s="46" t="b">
        <f t="shared" si="693"/>
        <v>0</v>
      </c>
      <c r="IP273" s="46" t="b">
        <f t="shared" si="694"/>
        <v>0</v>
      </c>
      <c r="IQ273" s="46" t="b">
        <f t="shared" si="695"/>
        <v>0</v>
      </c>
      <c r="IR273" s="46" t="b">
        <f t="shared" si="696"/>
        <v>0</v>
      </c>
      <c r="IS273" s="46" t="b">
        <f t="shared" si="697"/>
        <v>0</v>
      </c>
      <c r="IT273" s="46" t="b">
        <f t="shared" si="698"/>
        <v>0</v>
      </c>
      <c r="IU273" s="46" t="b">
        <f t="shared" si="699"/>
        <v>0</v>
      </c>
      <c r="IV273" s="46" t="b">
        <f t="shared" si="700"/>
        <v>0</v>
      </c>
      <c r="IW273" s="46" t="b">
        <f t="shared" si="701"/>
        <v>0</v>
      </c>
      <c r="IX273" s="46" t="b">
        <f t="shared" si="702"/>
        <v>0</v>
      </c>
      <c r="IY273" s="46" t="b">
        <f t="shared" si="703"/>
        <v>0</v>
      </c>
    </row>
    <row r="274" spans="2:259" x14ac:dyDescent="0.3">
      <c r="B274" s="48">
        <v>262</v>
      </c>
      <c r="C274" s="61" t="str">
        <f t="shared" si="569"/>
        <v/>
      </c>
      <c r="D274" s="53"/>
      <c r="E274" s="52"/>
      <c r="F274" s="112"/>
      <c r="G274" s="52"/>
      <c r="H274" s="53"/>
      <c r="I274" s="52"/>
      <c r="J274" s="52"/>
      <c r="K274" s="53"/>
      <c r="L274" s="55"/>
      <c r="M274" s="108"/>
      <c r="N274" s="56"/>
      <c r="O274" s="52"/>
      <c r="P274" s="52"/>
      <c r="Q274" s="52"/>
      <c r="R274" s="52"/>
      <c r="S274" s="52"/>
      <c r="T274" s="53"/>
      <c r="U274" s="52"/>
      <c r="V274" s="52"/>
      <c r="W274" s="55"/>
      <c r="X274" s="55"/>
      <c r="Y274" s="52"/>
      <c r="Z274" s="55"/>
      <c r="AA274" s="52"/>
      <c r="AB274" s="53"/>
      <c r="AC274" s="53"/>
      <c r="AD274" s="53"/>
      <c r="AE274" s="57"/>
      <c r="AF274" s="113"/>
      <c r="AG274" s="57"/>
      <c r="AH274" s="58"/>
      <c r="AI274" s="58"/>
      <c r="AJ274" s="58"/>
      <c r="AK274" s="114"/>
      <c r="AL274" s="58"/>
      <c r="AM274" s="114"/>
      <c r="AN274" s="58"/>
      <c r="AO274" s="114"/>
      <c r="AP274" s="58"/>
      <c r="AQ274" s="114"/>
      <c r="AR274" s="58"/>
      <c r="AS274" s="114"/>
      <c r="AT274" s="58"/>
      <c r="AU274" s="114"/>
      <c r="AV274" s="58"/>
      <c r="AW274" s="114"/>
      <c r="AX274" s="58"/>
      <c r="AY274" s="114"/>
      <c r="AZ274" s="58"/>
      <c r="BA274" s="114"/>
      <c r="BB274" s="58"/>
      <c r="BC274" s="114"/>
      <c r="BD274" s="58"/>
      <c r="BE274" s="58"/>
      <c r="BF274" s="58"/>
      <c r="BG274" s="59"/>
      <c r="BH274" s="58"/>
      <c r="BI274" s="114"/>
      <c r="BJ274" s="53"/>
      <c r="BK274" s="58"/>
      <c r="BL274" s="114"/>
      <c r="BM274" s="58"/>
      <c r="BN274" s="114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3"/>
      <c r="CL274" s="58"/>
      <c r="CM274" s="58"/>
      <c r="CN274" s="60"/>
      <c r="CO274" s="57"/>
      <c r="CP274" s="58"/>
      <c r="CQ274" s="60"/>
      <c r="CR274" s="57"/>
      <c r="CS274" s="58"/>
      <c r="CT274" s="59"/>
      <c r="CU274" s="58"/>
      <c r="CV274" s="59"/>
      <c r="CW274" s="58"/>
      <c r="CX274" s="59"/>
      <c r="CY274" s="58"/>
      <c r="CZ274" s="58"/>
      <c r="DA274" s="58"/>
      <c r="DB274" s="53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7"/>
      <c r="DO274" s="57"/>
      <c r="DP274" s="57"/>
      <c r="DQ274" s="76" t="str">
        <f t="shared" si="570"/>
        <v/>
      </c>
      <c r="DR274" s="53"/>
      <c r="DS274" s="46" t="b">
        <f t="shared" si="571"/>
        <v>0</v>
      </c>
      <c r="DT274" s="46" t="str">
        <f t="shared" si="572"/>
        <v/>
      </c>
      <c r="DU274" s="46" t="b">
        <f t="shared" si="573"/>
        <v>0</v>
      </c>
      <c r="DV274" s="46" t="b">
        <f t="shared" si="574"/>
        <v>0</v>
      </c>
      <c r="DW274" s="46" t="b">
        <f t="shared" si="575"/>
        <v>0</v>
      </c>
      <c r="DY274" s="46" t="b">
        <f t="shared" si="576"/>
        <v>0</v>
      </c>
      <c r="DZ274" s="46" t="b">
        <f t="shared" si="577"/>
        <v>0</v>
      </c>
      <c r="EB274" s="46" t="b">
        <f t="shared" si="578"/>
        <v>0</v>
      </c>
      <c r="EC274" s="46" t="b">
        <f t="shared" si="579"/>
        <v>0</v>
      </c>
      <c r="ED274" s="46" t="b">
        <f t="shared" si="580"/>
        <v>0</v>
      </c>
      <c r="EE274" s="46" t="b">
        <f t="shared" si="581"/>
        <v>0</v>
      </c>
      <c r="EF274" s="46" t="b">
        <f t="shared" si="582"/>
        <v>0</v>
      </c>
      <c r="EG274" s="46" t="b">
        <f t="shared" si="583"/>
        <v>0</v>
      </c>
      <c r="EH274" s="46" t="b">
        <f t="shared" si="584"/>
        <v>0</v>
      </c>
      <c r="EI274" s="46" t="b">
        <f t="shared" si="585"/>
        <v>0</v>
      </c>
      <c r="EK274" s="46" t="b">
        <f t="shared" si="586"/>
        <v>0</v>
      </c>
      <c r="EL274" s="46" t="b">
        <f t="shared" si="587"/>
        <v>0</v>
      </c>
      <c r="EM274" s="46" t="b">
        <f t="shared" si="588"/>
        <v>0</v>
      </c>
      <c r="EN274" s="46" t="b">
        <f t="shared" si="589"/>
        <v>0</v>
      </c>
      <c r="EO274" s="46" t="b">
        <f t="shared" si="590"/>
        <v>0</v>
      </c>
      <c r="EP274" s="46" t="b">
        <f t="shared" si="591"/>
        <v>0</v>
      </c>
      <c r="EQ274" s="46" t="b">
        <f t="shared" si="592"/>
        <v>0</v>
      </c>
      <c r="ER274" s="46" t="b">
        <f>OR(AA274='Tablas '!$T$4,AA274='Tablas '!$T$7,AA274='Tablas '!$T$8,AA274='Tablas '!$T$11)</f>
        <v>0</v>
      </c>
      <c r="ES274" s="46" t="str">
        <f t="shared" si="593"/>
        <v/>
      </c>
      <c r="ET274" s="46" t="str">
        <f t="shared" si="594"/>
        <v/>
      </c>
      <c r="EU274" s="46" t="str">
        <f t="shared" si="595"/>
        <v/>
      </c>
      <c r="EV274" s="46" t="b">
        <f t="shared" si="596"/>
        <v>0</v>
      </c>
      <c r="EW274" s="46" t="b">
        <f t="shared" si="597"/>
        <v>0</v>
      </c>
      <c r="EX274" s="46" t="b">
        <f t="shared" si="598"/>
        <v>0</v>
      </c>
      <c r="EY274" s="46" t="b">
        <f t="shared" si="599"/>
        <v>0</v>
      </c>
      <c r="EZ274" s="46" t="b">
        <f t="shared" si="600"/>
        <v>0</v>
      </c>
      <c r="FA274" s="46" t="b">
        <f t="shared" si="601"/>
        <v>0</v>
      </c>
      <c r="FB274" s="46" t="b">
        <f t="shared" si="602"/>
        <v>0</v>
      </c>
      <c r="FC274" s="46" t="str">
        <f t="shared" si="603"/>
        <v/>
      </c>
      <c r="FD274" s="46" t="str">
        <f t="shared" si="604"/>
        <v/>
      </c>
      <c r="FE274" s="46" t="b">
        <f t="shared" si="605"/>
        <v>0</v>
      </c>
      <c r="FF274" s="46" t="str">
        <f t="shared" si="606"/>
        <v/>
      </c>
      <c r="FG274" s="46" t="str">
        <f t="shared" si="607"/>
        <v/>
      </c>
      <c r="FH274" s="46" t="b">
        <f t="shared" si="608"/>
        <v>0</v>
      </c>
      <c r="FI274" s="46" t="str">
        <f t="shared" si="609"/>
        <v/>
      </c>
      <c r="FJ274" s="46" t="str">
        <f t="shared" si="610"/>
        <v/>
      </c>
      <c r="FK274" s="46" t="b">
        <f t="shared" si="611"/>
        <v>0</v>
      </c>
      <c r="FL274" s="46" t="str">
        <f t="shared" si="612"/>
        <v/>
      </c>
      <c r="FM274" s="46" t="str">
        <f t="shared" si="613"/>
        <v/>
      </c>
      <c r="FN274" s="46" t="b">
        <f t="shared" si="614"/>
        <v>0</v>
      </c>
      <c r="FO274" s="46" t="str">
        <f t="shared" si="615"/>
        <v/>
      </c>
      <c r="FP274" s="46" t="str">
        <f t="shared" si="616"/>
        <v/>
      </c>
      <c r="FQ274" s="46" t="b">
        <f t="shared" si="617"/>
        <v>0</v>
      </c>
      <c r="FR274" s="46" t="str">
        <f t="shared" si="618"/>
        <v/>
      </c>
      <c r="FS274" s="46" t="str">
        <f t="shared" si="619"/>
        <v/>
      </c>
      <c r="FT274" s="46" t="b">
        <f t="shared" si="620"/>
        <v>0</v>
      </c>
      <c r="FU274" s="46" t="str">
        <f t="shared" si="621"/>
        <v/>
      </c>
      <c r="FV274" s="46" t="str">
        <f t="shared" si="622"/>
        <v/>
      </c>
      <c r="FW274" s="46" t="b">
        <f t="shared" si="623"/>
        <v>0</v>
      </c>
      <c r="FX274" s="46" t="str">
        <f t="shared" si="624"/>
        <v/>
      </c>
      <c r="FY274" s="46" t="str">
        <f t="shared" si="625"/>
        <v/>
      </c>
      <c r="FZ274" s="46" t="b">
        <f t="shared" si="626"/>
        <v>0</v>
      </c>
      <c r="GA274" s="46" t="str">
        <f t="shared" si="627"/>
        <v/>
      </c>
      <c r="GB274" s="46" t="str">
        <f t="shared" si="628"/>
        <v/>
      </c>
      <c r="GC274" s="46" t="b">
        <f t="shared" si="629"/>
        <v>0</v>
      </c>
      <c r="GD274" s="46" t="str">
        <f t="shared" si="630"/>
        <v/>
      </c>
      <c r="GE274" s="46" t="str">
        <f t="shared" si="631"/>
        <v/>
      </c>
      <c r="GF274" s="46" t="b">
        <f t="shared" si="632"/>
        <v>0</v>
      </c>
      <c r="GG274" s="46" t="b">
        <f t="shared" si="633"/>
        <v>0</v>
      </c>
      <c r="GH274" s="46" t="str">
        <f t="shared" si="634"/>
        <v/>
      </c>
      <c r="GI274" s="46" t="str">
        <f t="shared" si="635"/>
        <v/>
      </c>
      <c r="GJ274" s="46" t="str">
        <f t="shared" si="636"/>
        <v/>
      </c>
      <c r="GK274" s="46" t="b">
        <f t="shared" si="637"/>
        <v>0</v>
      </c>
      <c r="GL274" s="46" t="str">
        <f t="shared" si="638"/>
        <v/>
      </c>
      <c r="GM274" s="46" t="str">
        <f t="shared" si="639"/>
        <v/>
      </c>
      <c r="GN274" s="46" t="str">
        <f t="shared" si="640"/>
        <v/>
      </c>
      <c r="GO274" s="46" t="b">
        <f t="shared" si="641"/>
        <v>0</v>
      </c>
      <c r="GP274" s="46" t="str">
        <f t="shared" si="642"/>
        <v/>
      </c>
      <c r="GQ274" s="46" t="str">
        <f t="shared" si="643"/>
        <v/>
      </c>
      <c r="GR274" s="46" t="b">
        <f t="shared" si="644"/>
        <v>0</v>
      </c>
      <c r="GS274" s="46" t="str">
        <f t="shared" si="645"/>
        <v/>
      </c>
      <c r="GT274" s="46" t="str">
        <f t="shared" si="646"/>
        <v/>
      </c>
      <c r="GU274" s="46" t="b">
        <f t="shared" si="647"/>
        <v>0</v>
      </c>
      <c r="GV274" s="46" t="b">
        <f t="shared" si="648"/>
        <v>0</v>
      </c>
      <c r="GW274" s="46" t="b">
        <f t="shared" si="649"/>
        <v>0</v>
      </c>
      <c r="GX274" s="46" t="b">
        <f t="shared" si="650"/>
        <v>0</v>
      </c>
      <c r="GY274" s="46" t="b">
        <f t="shared" si="651"/>
        <v>0</v>
      </c>
      <c r="GZ274" s="46" t="b">
        <f t="shared" si="652"/>
        <v>0</v>
      </c>
      <c r="HA274" s="46" t="b">
        <f t="shared" si="653"/>
        <v>0</v>
      </c>
      <c r="HB274" s="46" t="b">
        <f t="shared" si="654"/>
        <v>0</v>
      </c>
      <c r="HC274" s="46" t="b">
        <f t="shared" si="655"/>
        <v>0</v>
      </c>
      <c r="HD274" s="46" t="b">
        <f t="shared" si="656"/>
        <v>0</v>
      </c>
      <c r="HE274" s="46" t="b">
        <f t="shared" si="657"/>
        <v>0</v>
      </c>
      <c r="HF274" s="46" t="b">
        <f t="shared" si="658"/>
        <v>0</v>
      </c>
      <c r="HG274" s="46" t="b">
        <f t="shared" si="659"/>
        <v>0</v>
      </c>
      <c r="HH274" s="46" t="b">
        <f t="shared" si="660"/>
        <v>0</v>
      </c>
      <c r="HI274" s="46" t="b">
        <f t="shared" si="661"/>
        <v>0</v>
      </c>
      <c r="HJ274" s="46" t="b">
        <f t="shared" si="662"/>
        <v>0</v>
      </c>
      <c r="HK274" s="46" t="b">
        <f t="shared" si="663"/>
        <v>0</v>
      </c>
      <c r="HL274" s="46" t="b">
        <f t="shared" si="664"/>
        <v>0</v>
      </c>
      <c r="HM274" s="46" t="b">
        <f t="shared" si="665"/>
        <v>0</v>
      </c>
      <c r="HN274" s="46" t="b">
        <f t="shared" si="666"/>
        <v>0</v>
      </c>
      <c r="HO274" s="46" t="b">
        <f t="shared" si="667"/>
        <v>0</v>
      </c>
      <c r="HP274" s="46" t="b">
        <f t="shared" si="668"/>
        <v>0</v>
      </c>
      <c r="HQ274" s="46" t="str">
        <f t="shared" si="669"/>
        <v/>
      </c>
      <c r="HR274" s="46" t="str">
        <f t="shared" si="670"/>
        <v/>
      </c>
      <c r="HS274" s="46" t="str">
        <f t="shared" si="671"/>
        <v/>
      </c>
      <c r="HT274" s="46" t="b">
        <f t="shared" si="672"/>
        <v>0</v>
      </c>
      <c r="HU274" s="46" t="b">
        <f t="shared" si="673"/>
        <v>0</v>
      </c>
      <c r="HV274" s="46" t="b">
        <f t="shared" si="674"/>
        <v>0</v>
      </c>
      <c r="HW274" s="46" t="b">
        <f t="shared" si="675"/>
        <v>0</v>
      </c>
      <c r="HX274" s="46" t="b">
        <f t="shared" si="676"/>
        <v>0</v>
      </c>
      <c r="HY274" s="46" t="b">
        <f t="shared" si="677"/>
        <v>0</v>
      </c>
      <c r="HZ274" s="46" t="b">
        <f t="shared" si="678"/>
        <v>0</v>
      </c>
      <c r="IA274" s="46" t="str">
        <f t="shared" si="679"/>
        <v/>
      </c>
      <c r="IB274" s="46" t="str">
        <f t="shared" si="680"/>
        <v/>
      </c>
      <c r="IC274" s="46" t="str">
        <f t="shared" si="681"/>
        <v/>
      </c>
      <c r="ID274" s="46" t="str">
        <f t="shared" si="682"/>
        <v/>
      </c>
      <c r="IE274" s="46" t="b">
        <f t="shared" si="683"/>
        <v>0</v>
      </c>
      <c r="IF274" s="46" t="str">
        <f t="shared" si="684"/>
        <v/>
      </c>
      <c r="IG274" s="46" t="str">
        <f t="shared" si="685"/>
        <v/>
      </c>
      <c r="IH274" s="46" t="b">
        <f t="shared" si="686"/>
        <v>0</v>
      </c>
      <c r="II274" s="46" t="b">
        <f t="shared" si="687"/>
        <v>0</v>
      </c>
      <c r="IJ274" s="46" t="b">
        <f t="shared" si="688"/>
        <v>0</v>
      </c>
      <c r="IK274" s="46" t="str">
        <f t="shared" si="689"/>
        <v/>
      </c>
      <c r="IL274" s="46" t="str">
        <f t="shared" si="690"/>
        <v/>
      </c>
      <c r="IM274" s="46" t="b">
        <f t="shared" si="691"/>
        <v>0</v>
      </c>
      <c r="IN274" s="46" t="b">
        <f t="shared" si="692"/>
        <v>0</v>
      </c>
      <c r="IO274" s="46" t="b">
        <f t="shared" si="693"/>
        <v>0</v>
      </c>
      <c r="IP274" s="46" t="b">
        <f t="shared" si="694"/>
        <v>0</v>
      </c>
      <c r="IQ274" s="46" t="b">
        <f t="shared" si="695"/>
        <v>0</v>
      </c>
      <c r="IR274" s="46" t="b">
        <f t="shared" si="696"/>
        <v>0</v>
      </c>
      <c r="IS274" s="46" t="b">
        <f t="shared" si="697"/>
        <v>0</v>
      </c>
      <c r="IT274" s="46" t="b">
        <f t="shared" si="698"/>
        <v>0</v>
      </c>
      <c r="IU274" s="46" t="b">
        <f t="shared" si="699"/>
        <v>0</v>
      </c>
      <c r="IV274" s="46" t="b">
        <f t="shared" si="700"/>
        <v>0</v>
      </c>
      <c r="IW274" s="46" t="b">
        <f t="shared" si="701"/>
        <v>0</v>
      </c>
      <c r="IX274" s="46" t="b">
        <f t="shared" si="702"/>
        <v>0</v>
      </c>
      <c r="IY274" s="46" t="b">
        <f t="shared" si="703"/>
        <v>0</v>
      </c>
    </row>
    <row r="275" spans="2:259" x14ac:dyDescent="0.3">
      <c r="B275" s="48">
        <v>263</v>
      </c>
      <c r="C275" s="61" t="str">
        <f t="shared" si="569"/>
        <v/>
      </c>
      <c r="D275" s="53"/>
      <c r="E275" s="52"/>
      <c r="F275" s="112"/>
      <c r="G275" s="52"/>
      <c r="H275" s="53"/>
      <c r="I275" s="52"/>
      <c r="J275" s="52"/>
      <c r="K275" s="53"/>
      <c r="L275" s="55"/>
      <c r="M275" s="108"/>
      <c r="N275" s="56"/>
      <c r="O275" s="52"/>
      <c r="P275" s="52"/>
      <c r="Q275" s="52"/>
      <c r="R275" s="52"/>
      <c r="S275" s="52"/>
      <c r="T275" s="53"/>
      <c r="U275" s="52"/>
      <c r="V275" s="52"/>
      <c r="W275" s="55"/>
      <c r="X275" s="55"/>
      <c r="Y275" s="52"/>
      <c r="Z275" s="55"/>
      <c r="AA275" s="52"/>
      <c r="AB275" s="53"/>
      <c r="AC275" s="53"/>
      <c r="AD275" s="53"/>
      <c r="AE275" s="57"/>
      <c r="AF275" s="113"/>
      <c r="AG275" s="57"/>
      <c r="AH275" s="58"/>
      <c r="AI275" s="58"/>
      <c r="AJ275" s="58"/>
      <c r="AK275" s="114"/>
      <c r="AL275" s="58"/>
      <c r="AM275" s="114"/>
      <c r="AN275" s="58"/>
      <c r="AO275" s="114"/>
      <c r="AP275" s="58"/>
      <c r="AQ275" s="114"/>
      <c r="AR275" s="58"/>
      <c r="AS275" s="114"/>
      <c r="AT275" s="58"/>
      <c r="AU275" s="114"/>
      <c r="AV275" s="58"/>
      <c r="AW275" s="114"/>
      <c r="AX275" s="58"/>
      <c r="AY275" s="114"/>
      <c r="AZ275" s="58"/>
      <c r="BA275" s="114"/>
      <c r="BB275" s="58"/>
      <c r="BC275" s="114"/>
      <c r="BD275" s="58"/>
      <c r="BE275" s="58"/>
      <c r="BF275" s="58"/>
      <c r="BG275" s="59"/>
      <c r="BH275" s="58"/>
      <c r="BI275" s="114"/>
      <c r="BJ275" s="53"/>
      <c r="BK275" s="58"/>
      <c r="BL275" s="114"/>
      <c r="BM275" s="58"/>
      <c r="BN275" s="114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3"/>
      <c r="CL275" s="58"/>
      <c r="CM275" s="58"/>
      <c r="CN275" s="60"/>
      <c r="CO275" s="57"/>
      <c r="CP275" s="58"/>
      <c r="CQ275" s="60"/>
      <c r="CR275" s="57"/>
      <c r="CS275" s="58"/>
      <c r="CT275" s="59"/>
      <c r="CU275" s="58"/>
      <c r="CV275" s="59"/>
      <c r="CW275" s="58"/>
      <c r="CX275" s="59"/>
      <c r="CY275" s="58"/>
      <c r="CZ275" s="58"/>
      <c r="DA275" s="58"/>
      <c r="DB275" s="53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7"/>
      <c r="DO275" s="57"/>
      <c r="DP275" s="57"/>
      <c r="DQ275" s="76" t="str">
        <f t="shared" si="570"/>
        <v/>
      </c>
      <c r="DR275" s="53"/>
      <c r="DS275" s="46" t="b">
        <f t="shared" si="571"/>
        <v>0</v>
      </c>
      <c r="DT275" s="46" t="str">
        <f t="shared" si="572"/>
        <v/>
      </c>
      <c r="DU275" s="46" t="b">
        <f t="shared" si="573"/>
        <v>0</v>
      </c>
      <c r="DV275" s="46" t="b">
        <f t="shared" si="574"/>
        <v>0</v>
      </c>
      <c r="DW275" s="46" t="b">
        <f t="shared" si="575"/>
        <v>0</v>
      </c>
      <c r="DY275" s="46" t="b">
        <f t="shared" si="576"/>
        <v>0</v>
      </c>
      <c r="DZ275" s="46" t="b">
        <f t="shared" si="577"/>
        <v>0</v>
      </c>
      <c r="EB275" s="46" t="b">
        <f t="shared" si="578"/>
        <v>0</v>
      </c>
      <c r="EC275" s="46" t="b">
        <f t="shared" si="579"/>
        <v>0</v>
      </c>
      <c r="ED275" s="46" t="b">
        <f t="shared" si="580"/>
        <v>0</v>
      </c>
      <c r="EE275" s="46" t="b">
        <f t="shared" si="581"/>
        <v>0</v>
      </c>
      <c r="EF275" s="46" t="b">
        <f t="shared" si="582"/>
        <v>0</v>
      </c>
      <c r="EG275" s="46" t="b">
        <f t="shared" si="583"/>
        <v>0</v>
      </c>
      <c r="EH275" s="46" t="b">
        <f t="shared" si="584"/>
        <v>0</v>
      </c>
      <c r="EI275" s="46" t="b">
        <f t="shared" si="585"/>
        <v>0</v>
      </c>
      <c r="EK275" s="46" t="b">
        <f t="shared" si="586"/>
        <v>0</v>
      </c>
      <c r="EL275" s="46" t="b">
        <f t="shared" si="587"/>
        <v>0</v>
      </c>
      <c r="EM275" s="46" t="b">
        <f t="shared" si="588"/>
        <v>0</v>
      </c>
      <c r="EN275" s="46" t="b">
        <f t="shared" si="589"/>
        <v>0</v>
      </c>
      <c r="EO275" s="46" t="b">
        <f t="shared" si="590"/>
        <v>0</v>
      </c>
      <c r="EP275" s="46" t="b">
        <f t="shared" si="591"/>
        <v>0</v>
      </c>
      <c r="EQ275" s="46" t="b">
        <f t="shared" si="592"/>
        <v>0</v>
      </c>
      <c r="ER275" s="46" t="b">
        <f>OR(AA275='Tablas '!$T$4,AA275='Tablas '!$T$7,AA275='Tablas '!$T$8,AA275='Tablas '!$T$11)</f>
        <v>0</v>
      </c>
      <c r="ES275" s="46" t="str">
        <f t="shared" si="593"/>
        <v/>
      </c>
      <c r="ET275" s="46" t="str">
        <f t="shared" si="594"/>
        <v/>
      </c>
      <c r="EU275" s="46" t="str">
        <f t="shared" si="595"/>
        <v/>
      </c>
      <c r="EV275" s="46" t="b">
        <f t="shared" si="596"/>
        <v>0</v>
      </c>
      <c r="EW275" s="46" t="b">
        <f t="shared" si="597"/>
        <v>0</v>
      </c>
      <c r="EX275" s="46" t="b">
        <f t="shared" si="598"/>
        <v>0</v>
      </c>
      <c r="EY275" s="46" t="b">
        <f t="shared" si="599"/>
        <v>0</v>
      </c>
      <c r="EZ275" s="46" t="b">
        <f t="shared" si="600"/>
        <v>0</v>
      </c>
      <c r="FA275" s="46" t="b">
        <f t="shared" si="601"/>
        <v>0</v>
      </c>
      <c r="FB275" s="46" t="b">
        <f t="shared" si="602"/>
        <v>0</v>
      </c>
      <c r="FC275" s="46" t="str">
        <f t="shared" si="603"/>
        <v/>
      </c>
      <c r="FD275" s="46" t="str">
        <f t="shared" si="604"/>
        <v/>
      </c>
      <c r="FE275" s="46" t="b">
        <f t="shared" si="605"/>
        <v>0</v>
      </c>
      <c r="FF275" s="46" t="str">
        <f t="shared" si="606"/>
        <v/>
      </c>
      <c r="FG275" s="46" t="str">
        <f t="shared" si="607"/>
        <v/>
      </c>
      <c r="FH275" s="46" t="b">
        <f t="shared" si="608"/>
        <v>0</v>
      </c>
      <c r="FI275" s="46" t="str">
        <f t="shared" si="609"/>
        <v/>
      </c>
      <c r="FJ275" s="46" t="str">
        <f t="shared" si="610"/>
        <v/>
      </c>
      <c r="FK275" s="46" t="b">
        <f t="shared" si="611"/>
        <v>0</v>
      </c>
      <c r="FL275" s="46" t="str">
        <f t="shared" si="612"/>
        <v/>
      </c>
      <c r="FM275" s="46" t="str">
        <f t="shared" si="613"/>
        <v/>
      </c>
      <c r="FN275" s="46" t="b">
        <f t="shared" si="614"/>
        <v>0</v>
      </c>
      <c r="FO275" s="46" t="str">
        <f t="shared" si="615"/>
        <v/>
      </c>
      <c r="FP275" s="46" t="str">
        <f t="shared" si="616"/>
        <v/>
      </c>
      <c r="FQ275" s="46" t="b">
        <f t="shared" si="617"/>
        <v>0</v>
      </c>
      <c r="FR275" s="46" t="str">
        <f t="shared" si="618"/>
        <v/>
      </c>
      <c r="FS275" s="46" t="str">
        <f t="shared" si="619"/>
        <v/>
      </c>
      <c r="FT275" s="46" t="b">
        <f t="shared" si="620"/>
        <v>0</v>
      </c>
      <c r="FU275" s="46" t="str">
        <f t="shared" si="621"/>
        <v/>
      </c>
      <c r="FV275" s="46" t="str">
        <f t="shared" si="622"/>
        <v/>
      </c>
      <c r="FW275" s="46" t="b">
        <f t="shared" si="623"/>
        <v>0</v>
      </c>
      <c r="FX275" s="46" t="str">
        <f t="shared" si="624"/>
        <v/>
      </c>
      <c r="FY275" s="46" t="str">
        <f t="shared" si="625"/>
        <v/>
      </c>
      <c r="FZ275" s="46" t="b">
        <f t="shared" si="626"/>
        <v>0</v>
      </c>
      <c r="GA275" s="46" t="str">
        <f t="shared" si="627"/>
        <v/>
      </c>
      <c r="GB275" s="46" t="str">
        <f t="shared" si="628"/>
        <v/>
      </c>
      <c r="GC275" s="46" t="b">
        <f t="shared" si="629"/>
        <v>0</v>
      </c>
      <c r="GD275" s="46" t="str">
        <f t="shared" si="630"/>
        <v/>
      </c>
      <c r="GE275" s="46" t="str">
        <f t="shared" si="631"/>
        <v/>
      </c>
      <c r="GF275" s="46" t="b">
        <f t="shared" si="632"/>
        <v>0</v>
      </c>
      <c r="GG275" s="46" t="b">
        <f t="shared" si="633"/>
        <v>0</v>
      </c>
      <c r="GH275" s="46" t="str">
        <f t="shared" si="634"/>
        <v/>
      </c>
      <c r="GI275" s="46" t="str">
        <f t="shared" si="635"/>
        <v/>
      </c>
      <c r="GJ275" s="46" t="str">
        <f t="shared" si="636"/>
        <v/>
      </c>
      <c r="GK275" s="46" t="b">
        <f t="shared" si="637"/>
        <v>0</v>
      </c>
      <c r="GL275" s="46" t="str">
        <f t="shared" si="638"/>
        <v/>
      </c>
      <c r="GM275" s="46" t="str">
        <f t="shared" si="639"/>
        <v/>
      </c>
      <c r="GN275" s="46" t="str">
        <f t="shared" si="640"/>
        <v/>
      </c>
      <c r="GO275" s="46" t="b">
        <f t="shared" si="641"/>
        <v>0</v>
      </c>
      <c r="GP275" s="46" t="str">
        <f t="shared" si="642"/>
        <v/>
      </c>
      <c r="GQ275" s="46" t="str">
        <f t="shared" si="643"/>
        <v/>
      </c>
      <c r="GR275" s="46" t="b">
        <f t="shared" si="644"/>
        <v>0</v>
      </c>
      <c r="GS275" s="46" t="str">
        <f t="shared" si="645"/>
        <v/>
      </c>
      <c r="GT275" s="46" t="str">
        <f t="shared" si="646"/>
        <v/>
      </c>
      <c r="GU275" s="46" t="b">
        <f t="shared" si="647"/>
        <v>0</v>
      </c>
      <c r="GV275" s="46" t="b">
        <f t="shared" si="648"/>
        <v>0</v>
      </c>
      <c r="GW275" s="46" t="b">
        <f t="shared" si="649"/>
        <v>0</v>
      </c>
      <c r="GX275" s="46" t="b">
        <f t="shared" si="650"/>
        <v>0</v>
      </c>
      <c r="GY275" s="46" t="b">
        <f t="shared" si="651"/>
        <v>0</v>
      </c>
      <c r="GZ275" s="46" t="b">
        <f t="shared" si="652"/>
        <v>0</v>
      </c>
      <c r="HA275" s="46" t="b">
        <f t="shared" si="653"/>
        <v>0</v>
      </c>
      <c r="HB275" s="46" t="b">
        <f t="shared" si="654"/>
        <v>0</v>
      </c>
      <c r="HC275" s="46" t="b">
        <f t="shared" si="655"/>
        <v>0</v>
      </c>
      <c r="HD275" s="46" t="b">
        <f t="shared" si="656"/>
        <v>0</v>
      </c>
      <c r="HE275" s="46" t="b">
        <f t="shared" si="657"/>
        <v>0</v>
      </c>
      <c r="HF275" s="46" t="b">
        <f t="shared" si="658"/>
        <v>0</v>
      </c>
      <c r="HG275" s="46" t="b">
        <f t="shared" si="659"/>
        <v>0</v>
      </c>
      <c r="HH275" s="46" t="b">
        <f t="shared" si="660"/>
        <v>0</v>
      </c>
      <c r="HI275" s="46" t="b">
        <f t="shared" si="661"/>
        <v>0</v>
      </c>
      <c r="HJ275" s="46" t="b">
        <f t="shared" si="662"/>
        <v>0</v>
      </c>
      <c r="HK275" s="46" t="b">
        <f t="shared" si="663"/>
        <v>0</v>
      </c>
      <c r="HL275" s="46" t="b">
        <f t="shared" si="664"/>
        <v>0</v>
      </c>
      <c r="HM275" s="46" t="b">
        <f t="shared" si="665"/>
        <v>0</v>
      </c>
      <c r="HN275" s="46" t="b">
        <f t="shared" si="666"/>
        <v>0</v>
      </c>
      <c r="HO275" s="46" t="b">
        <f t="shared" si="667"/>
        <v>0</v>
      </c>
      <c r="HP275" s="46" t="b">
        <f t="shared" si="668"/>
        <v>0</v>
      </c>
      <c r="HQ275" s="46" t="str">
        <f t="shared" si="669"/>
        <v/>
      </c>
      <c r="HR275" s="46" t="str">
        <f t="shared" si="670"/>
        <v/>
      </c>
      <c r="HS275" s="46" t="str">
        <f t="shared" si="671"/>
        <v/>
      </c>
      <c r="HT275" s="46" t="b">
        <f t="shared" si="672"/>
        <v>0</v>
      </c>
      <c r="HU275" s="46" t="b">
        <f t="shared" si="673"/>
        <v>0</v>
      </c>
      <c r="HV275" s="46" t="b">
        <f t="shared" si="674"/>
        <v>0</v>
      </c>
      <c r="HW275" s="46" t="b">
        <f t="shared" si="675"/>
        <v>0</v>
      </c>
      <c r="HX275" s="46" t="b">
        <f t="shared" si="676"/>
        <v>0</v>
      </c>
      <c r="HY275" s="46" t="b">
        <f t="shared" si="677"/>
        <v>0</v>
      </c>
      <c r="HZ275" s="46" t="b">
        <f t="shared" si="678"/>
        <v>0</v>
      </c>
      <c r="IA275" s="46" t="str">
        <f t="shared" si="679"/>
        <v/>
      </c>
      <c r="IB275" s="46" t="str">
        <f t="shared" si="680"/>
        <v/>
      </c>
      <c r="IC275" s="46" t="str">
        <f t="shared" si="681"/>
        <v/>
      </c>
      <c r="ID275" s="46" t="str">
        <f t="shared" si="682"/>
        <v/>
      </c>
      <c r="IE275" s="46" t="b">
        <f t="shared" si="683"/>
        <v>0</v>
      </c>
      <c r="IF275" s="46" t="str">
        <f t="shared" si="684"/>
        <v/>
      </c>
      <c r="IG275" s="46" t="str">
        <f t="shared" si="685"/>
        <v/>
      </c>
      <c r="IH275" s="46" t="b">
        <f t="shared" si="686"/>
        <v>0</v>
      </c>
      <c r="II275" s="46" t="b">
        <f t="shared" si="687"/>
        <v>0</v>
      </c>
      <c r="IJ275" s="46" t="b">
        <f t="shared" si="688"/>
        <v>0</v>
      </c>
      <c r="IK275" s="46" t="str">
        <f t="shared" si="689"/>
        <v/>
      </c>
      <c r="IL275" s="46" t="str">
        <f t="shared" si="690"/>
        <v/>
      </c>
      <c r="IM275" s="46" t="b">
        <f t="shared" si="691"/>
        <v>0</v>
      </c>
      <c r="IN275" s="46" t="b">
        <f t="shared" si="692"/>
        <v>0</v>
      </c>
      <c r="IO275" s="46" t="b">
        <f t="shared" si="693"/>
        <v>0</v>
      </c>
      <c r="IP275" s="46" t="b">
        <f t="shared" si="694"/>
        <v>0</v>
      </c>
      <c r="IQ275" s="46" t="b">
        <f t="shared" si="695"/>
        <v>0</v>
      </c>
      <c r="IR275" s="46" t="b">
        <f t="shared" si="696"/>
        <v>0</v>
      </c>
      <c r="IS275" s="46" t="b">
        <f t="shared" si="697"/>
        <v>0</v>
      </c>
      <c r="IT275" s="46" t="b">
        <f t="shared" si="698"/>
        <v>0</v>
      </c>
      <c r="IU275" s="46" t="b">
        <f t="shared" si="699"/>
        <v>0</v>
      </c>
      <c r="IV275" s="46" t="b">
        <f t="shared" si="700"/>
        <v>0</v>
      </c>
      <c r="IW275" s="46" t="b">
        <f t="shared" si="701"/>
        <v>0</v>
      </c>
      <c r="IX275" s="46" t="b">
        <f t="shared" si="702"/>
        <v>0</v>
      </c>
      <c r="IY275" s="46" t="b">
        <f t="shared" si="703"/>
        <v>0</v>
      </c>
    </row>
    <row r="276" spans="2:259" x14ac:dyDescent="0.3">
      <c r="B276" s="48">
        <v>264</v>
      </c>
      <c r="C276" s="61" t="str">
        <f t="shared" si="569"/>
        <v/>
      </c>
      <c r="D276" s="53"/>
      <c r="E276" s="52"/>
      <c r="F276" s="112"/>
      <c r="G276" s="52"/>
      <c r="H276" s="53"/>
      <c r="I276" s="52"/>
      <c r="J276" s="52"/>
      <c r="K276" s="53"/>
      <c r="L276" s="55"/>
      <c r="M276" s="108"/>
      <c r="N276" s="56"/>
      <c r="O276" s="52"/>
      <c r="P276" s="52"/>
      <c r="Q276" s="52"/>
      <c r="R276" s="52"/>
      <c r="S276" s="52"/>
      <c r="T276" s="53"/>
      <c r="U276" s="52"/>
      <c r="V276" s="52"/>
      <c r="W276" s="55"/>
      <c r="X276" s="55"/>
      <c r="Y276" s="52"/>
      <c r="Z276" s="55"/>
      <c r="AA276" s="52"/>
      <c r="AB276" s="53"/>
      <c r="AC276" s="53"/>
      <c r="AD276" s="53"/>
      <c r="AE276" s="57"/>
      <c r="AF276" s="113"/>
      <c r="AG276" s="57"/>
      <c r="AH276" s="58"/>
      <c r="AI276" s="58"/>
      <c r="AJ276" s="58"/>
      <c r="AK276" s="114"/>
      <c r="AL276" s="58"/>
      <c r="AM276" s="114"/>
      <c r="AN276" s="58"/>
      <c r="AO276" s="114"/>
      <c r="AP276" s="58"/>
      <c r="AQ276" s="114"/>
      <c r="AR276" s="58"/>
      <c r="AS276" s="114"/>
      <c r="AT276" s="58"/>
      <c r="AU276" s="114"/>
      <c r="AV276" s="58"/>
      <c r="AW276" s="114"/>
      <c r="AX276" s="58"/>
      <c r="AY276" s="114"/>
      <c r="AZ276" s="58"/>
      <c r="BA276" s="114"/>
      <c r="BB276" s="58"/>
      <c r="BC276" s="114"/>
      <c r="BD276" s="58"/>
      <c r="BE276" s="58"/>
      <c r="BF276" s="58"/>
      <c r="BG276" s="59"/>
      <c r="BH276" s="58"/>
      <c r="BI276" s="114"/>
      <c r="BJ276" s="53"/>
      <c r="BK276" s="58"/>
      <c r="BL276" s="114"/>
      <c r="BM276" s="58"/>
      <c r="BN276" s="114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3"/>
      <c r="CL276" s="58"/>
      <c r="CM276" s="58"/>
      <c r="CN276" s="60"/>
      <c r="CO276" s="57"/>
      <c r="CP276" s="58"/>
      <c r="CQ276" s="60"/>
      <c r="CR276" s="57"/>
      <c r="CS276" s="58"/>
      <c r="CT276" s="59"/>
      <c r="CU276" s="58"/>
      <c r="CV276" s="59"/>
      <c r="CW276" s="58"/>
      <c r="CX276" s="59"/>
      <c r="CY276" s="58"/>
      <c r="CZ276" s="58"/>
      <c r="DA276" s="58"/>
      <c r="DB276" s="53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7"/>
      <c r="DO276" s="57"/>
      <c r="DP276" s="57"/>
      <c r="DQ276" s="76" t="str">
        <f t="shared" si="570"/>
        <v/>
      </c>
      <c r="DR276" s="53"/>
      <c r="DS276" s="46" t="b">
        <f t="shared" si="571"/>
        <v>0</v>
      </c>
      <c r="DT276" s="46" t="str">
        <f t="shared" si="572"/>
        <v/>
      </c>
      <c r="DU276" s="46" t="b">
        <f t="shared" si="573"/>
        <v>0</v>
      </c>
      <c r="DV276" s="46" t="b">
        <f t="shared" si="574"/>
        <v>0</v>
      </c>
      <c r="DW276" s="46" t="b">
        <f t="shared" si="575"/>
        <v>0</v>
      </c>
      <c r="DY276" s="46" t="b">
        <f t="shared" si="576"/>
        <v>0</v>
      </c>
      <c r="DZ276" s="46" t="b">
        <f t="shared" si="577"/>
        <v>0</v>
      </c>
      <c r="EB276" s="46" t="b">
        <f t="shared" si="578"/>
        <v>0</v>
      </c>
      <c r="EC276" s="46" t="b">
        <f t="shared" si="579"/>
        <v>0</v>
      </c>
      <c r="ED276" s="46" t="b">
        <f t="shared" si="580"/>
        <v>0</v>
      </c>
      <c r="EE276" s="46" t="b">
        <f t="shared" si="581"/>
        <v>0</v>
      </c>
      <c r="EF276" s="46" t="b">
        <f t="shared" si="582"/>
        <v>0</v>
      </c>
      <c r="EG276" s="46" t="b">
        <f t="shared" si="583"/>
        <v>0</v>
      </c>
      <c r="EH276" s="46" t="b">
        <f t="shared" si="584"/>
        <v>0</v>
      </c>
      <c r="EI276" s="46" t="b">
        <f t="shared" si="585"/>
        <v>0</v>
      </c>
      <c r="EK276" s="46" t="b">
        <f t="shared" si="586"/>
        <v>0</v>
      </c>
      <c r="EL276" s="46" t="b">
        <f t="shared" si="587"/>
        <v>0</v>
      </c>
      <c r="EM276" s="46" t="b">
        <f t="shared" si="588"/>
        <v>0</v>
      </c>
      <c r="EN276" s="46" t="b">
        <f t="shared" si="589"/>
        <v>0</v>
      </c>
      <c r="EO276" s="46" t="b">
        <f t="shared" si="590"/>
        <v>0</v>
      </c>
      <c r="EP276" s="46" t="b">
        <f t="shared" si="591"/>
        <v>0</v>
      </c>
      <c r="EQ276" s="46" t="b">
        <f t="shared" si="592"/>
        <v>0</v>
      </c>
      <c r="ER276" s="46" t="b">
        <f>OR(AA276='Tablas '!$T$4,AA276='Tablas '!$T$7,AA276='Tablas '!$T$8,AA276='Tablas '!$T$11)</f>
        <v>0</v>
      </c>
      <c r="ES276" s="46" t="str">
        <f t="shared" si="593"/>
        <v/>
      </c>
      <c r="ET276" s="46" t="str">
        <f t="shared" si="594"/>
        <v/>
      </c>
      <c r="EU276" s="46" t="str">
        <f t="shared" si="595"/>
        <v/>
      </c>
      <c r="EV276" s="46" t="b">
        <f t="shared" si="596"/>
        <v>0</v>
      </c>
      <c r="EW276" s="46" t="b">
        <f t="shared" si="597"/>
        <v>0</v>
      </c>
      <c r="EX276" s="46" t="b">
        <f t="shared" si="598"/>
        <v>0</v>
      </c>
      <c r="EY276" s="46" t="b">
        <f t="shared" si="599"/>
        <v>0</v>
      </c>
      <c r="EZ276" s="46" t="b">
        <f t="shared" si="600"/>
        <v>0</v>
      </c>
      <c r="FA276" s="46" t="b">
        <f t="shared" si="601"/>
        <v>0</v>
      </c>
      <c r="FB276" s="46" t="b">
        <f t="shared" si="602"/>
        <v>0</v>
      </c>
      <c r="FC276" s="46" t="str">
        <f t="shared" si="603"/>
        <v/>
      </c>
      <c r="FD276" s="46" t="str">
        <f t="shared" si="604"/>
        <v/>
      </c>
      <c r="FE276" s="46" t="b">
        <f t="shared" si="605"/>
        <v>0</v>
      </c>
      <c r="FF276" s="46" t="str">
        <f t="shared" si="606"/>
        <v/>
      </c>
      <c r="FG276" s="46" t="str">
        <f t="shared" si="607"/>
        <v/>
      </c>
      <c r="FH276" s="46" t="b">
        <f t="shared" si="608"/>
        <v>0</v>
      </c>
      <c r="FI276" s="46" t="str">
        <f t="shared" si="609"/>
        <v/>
      </c>
      <c r="FJ276" s="46" t="str">
        <f t="shared" si="610"/>
        <v/>
      </c>
      <c r="FK276" s="46" t="b">
        <f t="shared" si="611"/>
        <v>0</v>
      </c>
      <c r="FL276" s="46" t="str">
        <f t="shared" si="612"/>
        <v/>
      </c>
      <c r="FM276" s="46" t="str">
        <f t="shared" si="613"/>
        <v/>
      </c>
      <c r="FN276" s="46" t="b">
        <f t="shared" si="614"/>
        <v>0</v>
      </c>
      <c r="FO276" s="46" t="str">
        <f t="shared" si="615"/>
        <v/>
      </c>
      <c r="FP276" s="46" t="str">
        <f t="shared" si="616"/>
        <v/>
      </c>
      <c r="FQ276" s="46" t="b">
        <f t="shared" si="617"/>
        <v>0</v>
      </c>
      <c r="FR276" s="46" t="str">
        <f t="shared" si="618"/>
        <v/>
      </c>
      <c r="FS276" s="46" t="str">
        <f t="shared" si="619"/>
        <v/>
      </c>
      <c r="FT276" s="46" t="b">
        <f t="shared" si="620"/>
        <v>0</v>
      </c>
      <c r="FU276" s="46" t="str">
        <f t="shared" si="621"/>
        <v/>
      </c>
      <c r="FV276" s="46" t="str">
        <f t="shared" si="622"/>
        <v/>
      </c>
      <c r="FW276" s="46" t="b">
        <f t="shared" si="623"/>
        <v>0</v>
      </c>
      <c r="FX276" s="46" t="str">
        <f t="shared" si="624"/>
        <v/>
      </c>
      <c r="FY276" s="46" t="str">
        <f t="shared" si="625"/>
        <v/>
      </c>
      <c r="FZ276" s="46" t="b">
        <f t="shared" si="626"/>
        <v>0</v>
      </c>
      <c r="GA276" s="46" t="str">
        <f t="shared" si="627"/>
        <v/>
      </c>
      <c r="GB276" s="46" t="str">
        <f t="shared" si="628"/>
        <v/>
      </c>
      <c r="GC276" s="46" t="b">
        <f t="shared" si="629"/>
        <v>0</v>
      </c>
      <c r="GD276" s="46" t="str">
        <f t="shared" si="630"/>
        <v/>
      </c>
      <c r="GE276" s="46" t="str">
        <f t="shared" si="631"/>
        <v/>
      </c>
      <c r="GF276" s="46" t="b">
        <f t="shared" si="632"/>
        <v>0</v>
      </c>
      <c r="GG276" s="46" t="b">
        <f t="shared" si="633"/>
        <v>0</v>
      </c>
      <c r="GH276" s="46" t="str">
        <f t="shared" si="634"/>
        <v/>
      </c>
      <c r="GI276" s="46" t="str">
        <f t="shared" si="635"/>
        <v/>
      </c>
      <c r="GJ276" s="46" t="str">
        <f t="shared" si="636"/>
        <v/>
      </c>
      <c r="GK276" s="46" t="b">
        <f t="shared" si="637"/>
        <v>0</v>
      </c>
      <c r="GL276" s="46" t="str">
        <f t="shared" si="638"/>
        <v/>
      </c>
      <c r="GM276" s="46" t="str">
        <f t="shared" si="639"/>
        <v/>
      </c>
      <c r="GN276" s="46" t="str">
        <f t="shared" si="640"/>
        <v/>
      </c>
      <c r="GO276" s="46" t="b">
        <f t="shared" si="641"/>
        <v>0</v>
      </c>
      <c r="GP276" s="46" t="str">
        <f t="shared" si="642"/>
        <v/>
      </c>
      <c r="GQ276" s="46" t="str">
        <f t="shared" si="643"/>
        <v/>
      </c>
      <c r="GR276" s="46" t="b">
        <f t="shared" si="644"/>
        <v>0</v>
      </c>
      <c r="GS276" s="46" t="str">
        <f t="shared" si="645"/>
        <v/>
      </c>
      <c r="GT276" s="46" t="str">
        <f t="shared" si="646"/>
        <v/>
      </c>
      <c r="GU276" s="46" t="b">
        <f t="shared" si="647"/>
        <v>0</v>
      </c>
      <c r="GV276" s="46" t="b">
        <f t="shared" si="648"/>
        <v>0</v>
      </c>
      <c r="GW276" s="46" t="b">
        <f t="shared" si="649"/>
        <v>0</v>
      </c>
      <c r="GX276" s="46" t="b">
        <f t="shared" si="650"/>
        <v>0</v>
      </c>
      <c r="GY276" s="46" t="b">
        <f t="shared" si="651"/>
        <v>0</v>
      </c>
      <c r="GZ276" s="46" t="b">
        <f t="shared" si="652"/>
        <v>0</v>
      </c>
      <c r="HA276" s="46" t="b">
        <f t="shared" si="653"/>
        <v>0</v>
      </c>
      <c r="HB276" s="46" t="b">
        <f t="shared" si="654"/>
        <v>0</v>
      </c>
      <c r="HC276" s="46" t="b">
        <f t="shared" si="655"/>
        <v>0</v>
      </c>
      <c r="HD276" s="46" t="b">
        <f t="shared" si="656"/>
        <v>0</v>
      </c>
      <c r="HE276" s="46" t="b">
        <f t="shared" si="657"/>
        <v>0</v>
      </c>
      <c r="HF276" s="46" t="b">
        <f t="shared" si="658"/>
        <v>0</v>
      </c>
      <c r="HG276" s="46" t="b">
        <f t="shared" si="659"/>
        <v>0</v>
      </c>
      <c r="HH276" s="46" t="b">
        <f t="shared" si="660"/>
        <v>0</v>
      </c>
      <c r="HI276" s="46" t="b">
        <f t="shared" si="661"/>
        <v>0</v>
      </c>
      <c r="HJ276" s="46" t="b">
        <f t="shared" si="662"/>
        <v>0</v>
      </c>
      <c r="HK276" s="46" t="b">
        <f t="shared" si="663"/>
        <v>0</v>
      </c>
      <c r="HL276" s="46" t="b">
        <f t="shared" si="664"/>
        <v>0</v>
      </c>
      <c r="HM276" s="46" t="b">
        <f t="shared" si="665"/>
        <v>0</v>
      </c>
      <c r="HN276" s="46" t="b">
        <f t="shared" si="666"/>
        <v>0</v>
      </c>
      <c r="HO276" s="46" t="b">
        <f t="shared" si="667"/>
        <v>0</v>
      </c>
      <c r="HP276" s="46" t="b">
        <f t="shared" si="668"/>
        <v>0</v>
      </c>
      <c r="HQ276" s="46" t="str">
        <f t="shared" si="669"/>
        <v/>
      </c>
      <c r="HR276" s="46" t="str">
        <f t="shared" si="670"/>
        <v/>
      </c>
      <c r="HS276" s="46" t="str">
        <f t="shared" si="671"/>
        <v/>
      </c>
      <c r="HT276" s="46" t="b">
        <f t="shared" si="672"/>
        <v>0</v>
      </c>
      <c r="HU276" s="46" t="b">
        <f t="shared" si="673"/>
        <v>0</v>
      </c>
      <c r="HV276" s="46" t="b">
        <f t="shared" si="674"/>
        <v>0</v>
      </c>
      <c r="HW276" s="46" t="b">
        <f t="shared" si="675"/>
        <v>0</v>
      </c>
      <c r="HX276" s="46" t="b">
        <f t="shared" si="676"/>
        <v>0</v>
      </c>
      <c r="HY276" s="46" t="b">
        <f t="shared" si="677"/>
        <v>0</v>
      </c>
      <c r="HZ276" s="46" t="b">
        <f t="shared" si="678"/>
        <v>0</v>
      </c>
      <c r="IA276" s="46" t="str">
        <f t="shared" si="679"/>
        <v/>
      </c>
      <c r="IB276" s="46" t="str">
        <f t="shared" si="680"/>
        <v/>
      </c>
      <c r="IC276" s="46" t="str">
        <f t="shared" si="681"/>
        <v/>
      </c>
      <c r="ID276" s="46" t="str">
        <f t="shared" si="682"/>
        <v/>
      </c>
      <c r="IE276" s="46" t="b">
        <f t="shared" si="683"/>
        <v>0</v>
      </c>
      <c r="IF276" s="46" t="str">
        <f t="shared" si="684"/>
        <v/>
      </c>
      <c r="IG276" s="46" t="str">
        <f t="shared" si="685"/>
        <v/>
      </c>
      <c r="IH276" s="46" t="b">
        <f t="shared" si="686"/>
        <v>0</v>
      </c>
      <c r="II276" s="46" t="b">
        <f t="shared" si="687"/>
        <v>0</v>
      </c>
      <c r="IJ276" s="46" t="b">
        <f t="shared" si="688"/>
        <v>0</v>
      </c>
      <c r="IK276" s="46" t="str">
        <f t="shared" si="689"/>
        <v/>
      </c>
      <c r="IL276" s="46" t="str">
        <f t="shared" si="690"/>
        <v/>
      </c>
      <c r="IM276" s="46" t="b">
        <f t="shared" si="691"/>
        <v>0</v>
      </c>
      <c r="IN276" s="46" t="b">
        <f t="shared" si="692"/>
        <v>0</v>
      </c>
      <c r="IO276" s="46" t="b">
        <f t="shared" si="693"/>
        <v>0</v>
      </c>
      <c r="IP276" s="46" t="b">
        <f t="shared" si="694"/>
        <v>0</v>
      </c>
      <c r="IQ276" s="46" t="b">
        <f t="shared" si="695"/>
        <v>0</v>
      </c>
      <c r="IR276" s="46" t="b">
        <f t="shared" si="696"/>
        <v>0</v>
      </c>
      <c r="IS276" s="46" t="b">
        <f t="shared" si="697"/>
        <v>0</v>
      </c>
      <c r="IT276" s="46" t="b">
        <f t="shared" si="698"/>
        <v>0</v>
      </c>
      <c r="IU276" s="46" t="b">
        <f t="shared" si="699"/>
        <v>0</v>
      </c>
      <c r="IV276" s="46" t="b">
        <f t="shared" si="700"/>
        <v>0</v>
      </c>
      <c r="IW276" s="46" t="b">
        <f t="shared" si="701"/>
        <v>0</v>
      </c>
      <c r="IX276" s="46" t="b">
        <f t="shared" si="702"/>
        <v>0</v>
      </c>
      <c r="IY276" s="46" t="b">
        <f t="shared" si="703"/>
        <v>0</v>
      </c>
    </row>
    <row r="277" spans="2:259" x14ac:dyDescent="0.3">
      <c r="B277" s="48">
        <v>265</v>
      </c>
      <c r="C277" s="61" t="str">
        <f t="shared" si="569"/>
        <v/>
      </c>
      <c r="D277" s="53"/>
      <c r="E277" s="52"/>
      <c r="F277" s="112"/>
      <c r="G277" s="52"/>
      <c r="H277" s="53"/>
      <c r="I277" s="52"/>
      <c r="J277" s="52"/>
      <c r="K277" s="53"/>
      <c r="L277" s="55"/>
      <c r="M277" s="108"/>
      <c r="N277" s="56"/>
      <c r="O277" s="52"/>
      <c r="P277" s="52"/>
      <c r="Q277" s="52"/>
      <c r="R277" s="52"/>
      <c r="S277" s="52"/>
      <c r="T277" s="53"/>
      <c r="U277" s="52"/>
      <c r="V277" s="52"/>
      <c r="W277" s="55"/>
      <c r="X277" s="55"/>
      <c r="Y277" s="52"/>
      <c r="Z277" s="55"/>
      <c r="AA277" s="52"/>
      <c r="AB277" s="53"/>
      <c r="AC277" s="53"/>
      <c r="AD277" s="53"/>
      <c r="AE277" s="57"/>
      <c r="AF277" s="113"/>
      <c r="AG277" s="57"/>
      <c r="AH277" s="58"/>
      <c r="AI277" s="58"/>
      <c r="AJ277" s="58"/>
      <c r="AK277" s="114"/>
      <c r="AL277" s="58"/>
      <c r="AM277" s="114"/>
      <c r="AN277" s="58"/>
      <c r="AO277" s="114"/>
      <c r="AP277" s="58"/>
      <c r="AQ277" s="114"/>
      <c r="AR277" s="58"/>
      <c r="AS277" s="114"/>
      <c r="AT277" s="58"/>
      <c r="AU277" s="114"/>
      <c r="AV277" s="58"/>
      <c r="AW277" s="114"/>
      <c r="AX277" s="58"/>
      <c r="AY277" s="114"/>
      <c r="AZ277" s="58"/>
      <c r="BA277" s="114"/>
      <c r="BB277" s="58"/>
      <c r="BC277" s="114"/>
      <c r="BD277" s="58"/>
      <c r="BE277" s="58"/>
      <c r="BF277" s="58"/>
      <c r="BG277" s="59"/>
      <c r="BH277" s="58"/>
      <c r="BI277" s="114"/>
      <c r="BJ277" s="53"/>
      <c r="BK277" s="58"/>
      <c r="BL277" s="114"/>
      <c r="BM277" s="58"/>
      <c r="BN277" s="114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3"/>
      <c r="CL277" s="58"/>
      <c r="CM277" s="58"/>
      <c r="CN277" s="60"/>
      <c r="CO277" s="57"/>
      <c r="CP277" s="58"/>
      <c r="CQ277" s="60"/>
      <c r="CR277" s="57"/>
      <c r="CS277" s="58"/>
      <c r="CT277" s="59"/>
      <c r="CU277" s="58"/>
      <c r="CV277" s="59"/>
      <c r="CW277" s="58"/>
      <c r="CX277" s="59"/>
      <c r="CY277" s="58"/>
      <c r="CZ277" s="58"/>
      <c r="DA277" s="58"/>
      <c r="DB277" s="53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7"/>
      <c r="DO277" s="57"/>
      <c r="DP277" s="57"/>
      <c r="DQ277" s="76" t="str">
        <f t="shared" si="570"/>
        <v/>
      </c>
      <c r="DR277" s="53"/>
      <c r="DS277" s="46" t="b">
        <f t="shared" si="571"/>
        <v>0</v>
      </c>
      <c r="DT277" s="46" t="str">
        <f t="shared" si="572"/>
        <v/>
      </c>
      <c r="DU277" s="46" t="b">
        <f t="shared" si="573"/>
        <v>0</v>
      </c>
      <c r="DV277" s="46" t="b">
        <f t="shared" si="574"/>
        <v>0</v>
      </c>
      <c r="DW277" s="46" t="b">
        <f t="shared" si="575"/>
        <v>0</v>
      </c>
      <c r="DY277" s="46" t="b">
        <f t="shared" si="576"/>
        <v>0</v>
      </c>
      <c r="DZ277" s="46" t="b">
        <f t="shared" si="577"/>
        <v>0</v>
      </c>
      <c r="EB277" s="46" t="b">
        <f t="shared" si="578"/>
        <v>0</v>
      </c>
      <c r="EC277" s="46" t="b">
        <f t="shared" si="579"/>
        <v>0</v>
      </c>
      <c r="ED277" s="46" t="b">
        <f t="shared" si="580"/>
        <v>0</v>
      </c>
      <c r="EE277" s="46" t="b">
        <f t="shared" si="581"/>
        <v>0</v>
      </c>
      <c r="EF277" s="46" t="b">
        <f t="shared" si="582"/>
        <v>0</v>
      </c>
      <c r="EG277" s="46" t="b">
        <f t="shared" si="583"/>
        <v>0</v>
      </c>
      <c r="EH277" s="46" t="b">
        <f t="shared" si="584"/>
        <v>0</v>
      </c>
      <c r="EI277" s="46" t="b">
        <f t="shared" si="585"/>
        <v>0</v>
      </c>
      <c r="EK277" s="46" t="b">
        <f t="shared" si="586"/>
        <v>0</v>
      </c>
      <c r="EL277" s="46" t="b">
        <f t="shared" si="587"/>
        <v>0</v>
      </c>
      <c r="EM277" s="46" t="b">
        <f t="shared" si="588"/>
        <v>0</v>
      </c>
      <c r="EN277" s="46" t="b">
        <f t="shared" si="589"/>
        <v>0</v>
      </c>
      <c r="EO277" s="46" t="b">
        <f t="shared" si="590"/>
        <v>0</v>
      </c>
      <c r="EP277" s="46" t="b">
        <f t="shared" si="591"/>
        <v>0</v>
      </c>
      <c r="EQ277" s="46" t="b">
        <f t="shared" si="592"/>
        <v>0</v>
      </c>
      <c r="ER277" s="46" t="b">
        <f>OR(AA277='Tablas '!$T$4,AA277='Tablas '!$T$7,AA277='Tablas '!$T$8,AA277='Tablas '!$T$11)</f>
        <v>0</v>
      </c>
      <c r="ES277" s="46" t="str">
        <f t="shared" si="593"/>
        <v/>
      </c>
      <c r="ET277" s="46" t="str">
        <f t="shared" si="594"/>
        <v/>
      </c>
      <c r="EU277" s="46" t="str">
        <f t="shared" si="595"/>
        <v/>
      </c>
      <c r="EV277" s="46" t="b">
        <f t="shared" si="596"/>
        <v>0</v>
      </c>
      <c r="EW277" s="46" t="b">
        <f t="shared" si="597"/>
        <v>0</v>
      </c>
      <c r="EX277" s="46" t="b">
        <f t="shared" si="598"/>
        <v>0</v>
      </c>
      <c r="EY277" s="46" t="b">
        <f t="shared" si="599"/>
        <v>0</v>
      </c>
      <c r="EZ277" s="46" t="b">
        <f t="shared" si="600"/>
        <v>0</v>
      </c>
      <c r="FA277" s="46" t="b">
        <f t="shared" si="601"/>
        <v>0</v>
      </c>
      <c r="FB277" s="46" t="b">
        <f t="shared" si="602"/>
        <v>0</v>
      </c>
      <c r="FC277" s="46" t="str">
        <f t="shared" si="603"/>
        <v/>
      </c>
      <c r="FD277" s="46" t="str">
        <f t="shared" si="604"/>
        <v/>
      </c>
      <c r="FE277" s="46" t="b">
        <f t="shared" si="605"/>
        <v>0</v>
      </c>
      <c r="FF277" s="46" t="str">
        <f t="shared" si="606"/>
        <v/>
      </c>
      <c r="FG277" s="46" t="str">
        <f t="shared" si="607"/>
        <v/>
      </c>
      <c r="FH277" s="46" t="b">
        <f t="shared" si="608"/>
        <v>0</v>
      </c>
      <c r="FI277" s="46" t="str">
        <f t="shared" si="609"/>
        <v/>
      </c>
      <c r="FJ277" s="46" t="str">
        <f t="shared" si="610"/>
        <v/>
      </c>
      <c r="FK277" s="46" t="b">
        <f t="shared" si="611"/>
        <v>0</v>
      </c>
      <c r="FL277" s="46" t="str">
        <f t="shared" si="612"/>
        <v/>
      </c>
      <c r="FM277" s="46" t="str">
        <f t="shared" si="613"/>
        <v/>
      </c>
      <c r="FN277" s="46" t="b">
        <f t="shared" si="614"/>
        <v>0</v>
      </c>
      <c r="FO277" s="46" t="str">
        <f t="shared" si="615"/>
        <v/>
      </c>
      <c r="FP277" s="46" t="str">
        <f t="shared" si="616"/>
        <v/>
      </c>
      <c r="FQ277" s="46" t="b">
        <f t="shared" si="617"/>
        <v>0</v>
      </c>
      <c r="FR277" s="46" t="str">
        <f t="shared" si="618"/>
        <v/>
      </c>
      <c r="FS277" s="46" t="str">
        <f t="shared" si="619"/>
        <v/>
      </c>
      <c r="FT277" s="46" t="b">
        <f t="shared" si="620"/>
        <v>0</v>
      </c>
      <c r="FU277" s="46" t="str">
        <f t="shared" si="621"/>
        <v/>
      </c>
      <c r="FV277" s="46" t="str">
        <f t="shared" si="622"/>
        <v/>
      </c>
      <c r="FW277" s="46" t="b">
        <f t="shared" si="623"/>
        <v>0</v>
      </c>
      <c r="FX277" s="46" t="str">
        <f t="shared" si="624"/>
        <v/>
      </c>
      <c r="FY277" s="46" t="str">
        <f t="shared" si="625"/>
        <v/>
      </c>
      <c r="FZ277" s="46" t="b">
        <f t="shared" si="626"/>
        <v>0</v>
      </c>
      <c r="GA277" s="46" t="str">
        <f t="shared" si="627"/>
        <v/>
      </c>
      <c r="GB277" s="46" t="str">
        <f t="shared" si="628"/>
        <v/>
      </c>
      <c r="GC277" s="46" t="b">
        <f t="shared" si="629"/>
        <v>0</v>
      </c>
      <c r="GD277" s="46" t="str">
        <f t="shared" si="630"/>
        <v/>
      </c>
      <c r="GE277" s="46" t="str">
        <f t="shared" si="631"/>
        <v/>
      </c>
      <c r="GF277" s="46" t="b">
        <f t="shared" si="632"/>
        <v>0</v>
      </c>
      <c r="GG277" s="46" t="b">
        <f t="shared" si="633"/>
        <v>0</v>
      </c>
      <c r="GH277" s="46" t="str">
        <f t="shared" si="634"/>
        <v/>
      </c>
      <c r="GI277" s="46" t="str">
        <f t="shared" si="635"/>
        <v/>
      </c>
      <c r="GJ277" s="46" t="str">
        <f t="shared" si="636"/>
        <v/>
      </c>
      <c r="GK277" s="46" t="b">
        <f t="shared" si="637"/>
        <v>0</v>
      </c>
      <c r="GL277" s="46" t="str">
        <f t="shared" si="638"/>
        <v/>
      </c>
      <c r="GM277" s="46" t="str">
        <f t="shared" si="639"/>
        <v/>
      </c>
      <c r="GN277" s="46" t="str">
        <f t="shared" si="640"/>
        <v/>
      </c>
      <c r="GO277" s="46" t="b">
        <f t="shared" si="641"/>
        <v>0</v>
      </c>
      <c r="GP277" s="46" t="str">
        <f t="shared" si="642"/>
        <v/>
      </c>
      <c r="GQ277" s="46" t="str">
        <f t="shared" si="643"/>
        <v/>
      </c>
      <c r="GR277" s="46" t="b">
        <f t="shared" si="644"/>
        <v>0</v>
      </c>
      <c r="GS277" s="46" t="str">
        <f t="shared" si="645"/>
        <v/>
      </c>
      <c r="GT277" s="46" t="str">
        <f t="shared" si="646"/>
        <v/>
      </c>
      <c r="GU277" s="46" t="b">
        <f t="shared" si="647"/>
        <v>0</v>
      </c>
      <c r="GV277" s="46" t="b">
        <f t="shared" si="648"/>
        <v>0</v>
      </c>
      <c r="GW277" s="46" t="b">
        <f t="shared" si="649"/>
        <v>0</v>
      </c>
      <c r="GX277" s="46" t="b">
        <f t="shared" si="650"/>
        <v>0</v>
      </c>
      <c r="GY277" s="46" t="b">
        <f t="shared" si="651"/>
        <v>0</v>
      </c>
      <c r="GZ277" s="46" t="b">
        <f t="shared" si="652"/>
        <v>0</v>
      </c>
      <c r="HA277" s="46" t="b">
        <f t="shared" si="653"/>
        <v>0</v>
      </c>
      <c r="HB277" s="46" t="b">
        <f t="shared" si="654"/>
        <v>0</v>
      </c>
      <c r="HC277" s="46" t="b">
        <f t="shared" si="655"/>
        <v>0</v>
      </c>
      <c r="HD277" s="46" t="b">
        <f t="shared" si="656"/>
        <v>0</v>
      </c>
      <c r="HE277" s="46" t="b">
        <f t="shared" si="657"/>
        <v>0</v>
      </c>
      <c r="HF277" s="46" t="b">
        <f t="shared" si="658"/>
        <v>0</v>
      </c>
      <c r="HG277" s="46" t="b">
        <f t="shared" si="659"/>
        <v>0</v>
      </c>
      <c r="HH277" s="46" t="b">
        <f t="shared" si="660"/>
        <v>0</v>
      </c>
      <c r="HI277" s="46" t="b">
        <f t="shared" si="661"/>
        <v>0</v>
      </c>
      <c r="HJ277" s="46" t="b">
        <f t="shared" si="662"/>
        <v>0</v>
      </c>
      <c r="HK277" s="46" t="b">
        <f t="shared" si="663"/>
        <v>0</v>
      </c>
      <c r="HL277" s="46" t="b">
        <f t="shared" si="664"/>
        <v>0</v>
      </c>
      <c r="HM277" s="46" t="b">
        <f t="shared" si="665"/>
        <v>0</v>
      </c>
      <c r="HN277" s="46" t="b">
        <f t="shared" si="666"/>
        <v>0</v>
      </c>
      <c r="HO277" s="46" t="b">
        <f t="shared" si="667"/>
        <v>0</v>
      </c>
      <c r="HP277" s="46" t="b">
        <f t="shared" si="668"/>
        <v>0</v>
      </c>
      <c r="HQ277" s="46" t="str">
        <f t="shared" si="669"/>
        <v/>
      </c>
      <c r="HR277" s="46" t="str">
        <f t="shared" si="670"/>
        <v/>
      </c>
      <c r="HS277" s="46" t="str">
        <f t="shared" si="671"/>
        <v/>
      </c>
      <c r="HT277" s="46" t="b">
        <f t="shared" si="672"/>
        <v>0</v>
      </c>
      <c r="HU277" s="46" t="b">
        <f t="shared" si="673"/>
        <v>0</v>
      </c>
      <c r="HV277" s="46" t="b">
        <f t="shared" si="674"/>
        <v>0</v>
      </c>
      <c r="HW277" s="46" t="b">
        <f t="shared" si="675"/>
        <v>0</v>
      </c>
      <c r="HX277" s="46" t="b">
        <f t="shared" si="676"/>
        <v>0</v>
      </c>
      <c r="HY277" s="46" t="b">
        <f t="shared" si="677"/>
        <v>0</v>
      </c>
      <c r="HZ277" s="46" t="b">
        <f t="shared" si="678"/>
        <v>0</v>
      </c>
      <c r="IA277" s="46" t="str">
        <f t="shared" si="679"/>
        <v/>
      </c>
      <c r="IB277" s="46" t="str">
        <f t="shared" si="680"/>
        <v/>
      </c>
      <c r="IC277" s="46" t="str">
        <f t="shared" si="681"/>
        <v/>
      </c>
      <c r="ID277" s="46" t="str">
        <f t="shared" si="682"/>
        <v/>
      </c>
      <c r="IE277" s="46" t="b">
        <f t="shared" si="683"/>
        <v>0</v>
      </c>
      <c r="IF277" s="46" t="str">
        <f t="shared" si="684"/>
        <v/>
      </c>
      <c r="IG277" s="46" t="str">
        <f t="shared" si="685"/>
        <v/>
      </c>
      <c r="IH277" s="46" t="b">
        <f t="shared" si="686"/>
        <v>0</v>
      </c>
      <c r="II277" s="46" t="b">
        <f t="shared" si="687"/>
        <v>0</v>
      </c>
      <c r="IJ277" s="46" t="b">
        <f t="shared" si="688"/>
        <v>0</v>
      </c>
      <c r="IK277" s="46" t="str">
        <f t="shared" si="689"/>
        <v/>
      </c>
      <c r="IL277" s="46" t="str">
        <f t="shared" si="690"/>
        <v/>
      </c>
      <c r="IM277" s="46" t="b">
        <f t="shared" si="691"/>
        <v>0</v>
      </c>
      <c r="IN277" s="46" t="b">
        <f t="shared" si="692"/>
        <v>0</v>
      </c>
      <c r="IO277" s="46" t="b">
        <f t="shared" si="693"/>
        <v>0</v>
      </c>
      <c r="IP277" s="46" t="b">
        <f t="shared" si="694"/>
        <v>0</v>
      </c>
      <c r="IQ277" s="46" t="b">
        <f t="shared" si="695"/>
        <v>0</v>
      </c>
      <c r="IR277" s="46" t="b">
        <f t="shared" si="696"/>
        <v>0</v>
      </c>
      <c r="IS277" s="46" t="b">
        <f t="shared" si="697"/>
        <v>0</v>
      </c>
      <c r="IT277" s="46" t="b">
        <f t="shared" si="698"/>
        <v>0</v>
      </c>
      <c r="IU277" s="46" t="b">
        <f t="shared" si="699"/>
        <v>0</v>
      </c>
      <c r="IV277" s="46" t="b">
        <f t="shared" si="700"/>
        <v>0</v>
      </c>
      <c r="IW277" s="46" t="b">
        <f t="shared" si="701"/>
        <v>0</v>
      </c>
      <c r="IX277" s="46" t="b">
        <f t="shared" si="702"/>
        <v>0</v>
      </c>
      <c r="IY277" s="46" t="b">
        <f t="shared" si="703"/>
        <v>0</v>
      </c>
    </row>
    <row r="278" spans="2:259" x14ac:dyDescent="0.3">
      <c r="B278" s="48">
        <v>266</v>
      </c>
      <c r="C278" s="61" t="str">
        <f t="shared" si="569"/>
        <v/>
      </c>
      <c r="D278" s="53"/>
      <c r="E278" s="52"/>
      <c r="F278" s="112"/>
      <c r="G278" s="52"/>
      <c r="H278" s="53"/>
      <c r="I278" s="52"/>
      <c r="J278" s="52"/>
      <c r="K278" s="53"/>
      <c r="L278" s="55"/>
      <c r="M278" s="108"/>
      <c r="N278" s="56"/>
      <c r="O278" s="52"/>
      <c r="P278" s="52"/>
      <c r="Q278" s="52"/>
      <c r="R278" s="52"/>
      <c r="S278" s="52"/>
      <c r="T278" s="53"/>
      <c r="U278" s="52"/>
      <c r="V278" s="52"/>
      <c r="W278" s="55"/>
      <c r="X278" s="55"/>
      <c r="Y278" s="52"/>
      <c r="Z278" s="55"/>
      <c r="AA278" s="52"/>
      <c r="AB278" s="53"/>
      <c r="AC278" s="53"/>
      <c r="AD278" s="53"/>
      <c r="AE278" s="57"/>
      <c r="AF278" s="113"/>
      <c r="AG278" s="57"/>
      <c r="AH278" s="58"/>
      <c r="AI278" s="58"/>
      <c r="AJ278" s="58"/>
      <c r="AK278" s="114"/>
      <c r="AL278" s="58"/>
      <c r="AM278" s="114"/>
      <c r="AN278" s="58"/>
      <c r="AO278" s="114"/>
      <c r="AP278" s="58"/>
      <c r="AQ278" s="114"/>
      <c r="AR278" s="58"/>
      <c r="AS278" s="114"/>
      <c r="AT278" s="58"/>
      <c r="AU278" s="114"/>
      <c r="AV278" s="58"/>
      <c r="AW278" s="114"/>
      <c r="AX278" s="58"/>
      <c r="AY278" s="114"/>
      <c r="AZ278" s="58"/>
      <c r="BA278" s="114"/>
      <c r="BB278" s="58"/>
      <c r="BC278" s="114"/>
      <c r="BD278" s="58"/>
      <c r="BE278" s="58"/>
      <c r="BF278" s="58"/>
      <c r="BG278" s="59"/>
      <c r="BH278" s="58"/>
      <c r="BI278" s="114"/>
      <c r="BJ278" s="53"/>
      <c r="BK278" s="58"/>
      <c r="BL278" s="114"/>
      <c r="BM278" s="58"/>
      <c r="BN278" s="114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3"/>
      <c r="CL278" s="58"/>
      <c r="CM278" s="58"/>
      <c r="CN278" s="60"/>
      <c r="CO278" s="57"/>
      <c r="CP278" s="58"/>
      <c r="CQ278" s="60"/>
      <c r="CR278" s="57"/>
      <c r="CS278" s="58"/>
      <c r="CT278" s="59"/>
      <c r="CU278" s="58"/>
      <c r="CV278" s="59"/>
      <c r="CW278" s="58"/>
      <c r="CX278" s="59"/>
      <c r="CY278" s="58"/>
      <c r="CZ278" s="58"/>
      <c r="DA278" s="58"/>
      <c r="DB278" s="53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7"/>
      <c r="DO278" s="57"/>
      <c r="DP278" s="57"/>
      <c r="DQ278" s="76" t="str">
        <f t="shared" si="570"/>
        <v/>
      </c>
      <c r="DR278" s="53"/>
      <c r="DS278" s="46" t="b">
        <f t="shared" si="571"/>
        <v>0</v>
      </c>
      <c r="DT278" s="46" t="str">
        <f t="shared" si="572"/>
        <v/>
      </c>
      <c r="DU278" s="46" t="b">
        <f t="shared" si="573"/>
        <v>0</v>
      </c>
      <c r="DV278" s="46" t="b">
        <f t="shared" si="574"/>
        <v>0</v>
      </c>
      <c r="DW278" s="46" t="b">
        <f t="shared" si="575"/>
        <v>0</v>
      </c>
      <c r="DY278" s="46" t="b">
        <f t="shared" si="576"/>
        <v>0</v>
      </c>
      <c r="DZ278" s="46" t="b">
        <f t="shared" si="577"/>
        <v>0</v>
      </c>
      <c r="EB278" s="46" t="b">
        <f t="shared" si="578"/>
        <v>0</v>
      </c>
      <c r="EC278" s="46" t="b">
        <f t="shared" si="579"/>
        <v>0</v>
      </c>
      <c r="ED278" s="46" t="b">
        <f t="shared" si="580"/>
        <v>0</v>
      </c>
      <c r="EE278" s="46" t="b">
        <f t="shared" si="581"/>
        <v>0</v>
      </c>
      <c r="EF278" s="46" t="b">
        <f t="shared" si="582"/>
        <v>0</v>
      </c>
      <c r="EG278" s="46" t="b">
        <f t="shared" si="583"/>
        <v>0</v>
      </c>
      <c r="EH278" s="46" t="b">
        <f t="shared" si="584"/>
        <v>0</v>
      </c>
      <c r="EI278" s="46" t="b">
        <f t="shared" si="585"/>
        <v>0</v>
      </c>
      <c r="EK278" s="46" t="b">
        <f t="shared" si="586"/>
        <v>0</v>
      </c>
      <c r="EL278" s="46" t="b">
        <f t="shared" si="587"/>
        <v>0</v>
      </c>
      <c r="EM278" s="46" t="b">
        <f t="shared" si="588"/>
        <v>0</v>
      </c>
      <c r="EN278" s="46" t="b">
        <f t="shared" si="589"/>
        <v>0</v>
      </c>
      <c r="EO278" s="46" t="b">
        <f t="shared" si="590"/>
        <v>0</v>
      </c>
      <c r="EP278" s="46" t="b">
        <f t="shared" si="591"/>
        <v>0</v>
      </c>
      <c r="EQ278" s="46" t="b">
        <f t="shared" si="592"/>
        <v>0</v>
      </c>
      <c r="ER278" s="46" t="b">
        <f>OR(AA278='Tablas '!$T$4,AA278='Tablas '!$T$7,AA278='Tablas '!$T$8,AA278='Tablas '!$T$11)</f>
        <v>0</v>
      </c>
      <c r="ES278" s="46" t="str">
        <f t="shared" si="593"/>
        <v/>
      </c>
      <c r="ET278" s="46" t="str">
        <f t="shared" si="594"/>
        <v/>
      </c>
      <c r="EU278" s="46" t="str">
        <f t="shared" si="595"/>
        <v/>
      </c>
      <c r="EV278" s="46" t="b">
        <f t="shared" si="596"/>
        <v>0</v>
      </c>
      <c r="EW278" s="46" t="b">
        <f t="shared" si="597"/>
        <v>0</v>
      </c>
      <c r="EX278" s="46" t="b">
        <f t="shared" si="598"/>
        <v>0</v>
      </c>
      <c r="EY278" s="46" t="b">
        <f t="shared" si="599"/>
        <v>0</v>
      </c>
      <c r="EZ278" s="46" t="b">
        <f t="shared" si="600"/>
        <v>0</v>
      </c>
      <c r="FA278" s="46" t="b">
        <f t="shared" si="601"/>
        <v>0</v>
      </c>
      <c r="FB278" s="46" t="b">
        <f t="shared" si="602"/>
        <v>0</v>
      </c>
      <c r="FC278" s="46" t="str">
        <f t="shared" si="603"/>
        <v/>
      </c>
      <c r="FD278" s="46" t="str">
        <f t="shared" si="604"/>
        <v/>
      </c>
      <c r="FE278" s="46" t="b">
        <f t="shared" si="605"/>
        <v>0</v>
      </c>
      <c r="FF278" s="46" t="str">
        <f t="shared" si="606"/>
        <v/>
      </c>
      <c r="FG278" s="46" t="str">
        <f t="shared" si="607"/>
        <v/>
      </c>
      <c r="FH278" s="46" t="b">
        <f t="shared" si="608"/>
        <v>0</v>
      </c>
      <c r="FI278" s="46" t="str">
        <f t="shared" si="609"/>
        <v/>
      </c>
      <c r="FJ278" s="46" t="str">
        <f t="shared" si="610"/>
        <v/>
      </c>
      <c r="FK278" s="46" t="b">
        <f t="shared" si="611"/>
        <v>0</v>
      </c>
      <c r="FL278" s="46" t="str">
        <f t="shared" si="612"/>
        <v/>
      </c>
      <c r="FM278" s="46" t="str">
        <f t="shared" si="613"/>
        <v/>
      </c>
      <c r="FN278" s="46" t="b">
        <f t="shared" si="614"/>
        <v>0</v>
      </c>
      <c r="FO278" s="46" t="str">
        <f t="shared" si="615"/>
        <v/>
      </c>
      <c r="FP278" s="46" t="str">
        <f t="shared" si="616"/>
        <v/>
      </c>
      <c r="FQ278" s="46" t="b">
        <f t="shared" si="617"/>
        <v>0</v>
      </c>
      <c r="FR278" s="46" t="str">
        <f t="shared" si="618"/>
        <v/>
      </c>
      <c r="FS278" s="46" t="str">
        <f t="shared" si="619"/>
        <v/>
      </c>
      <c r="FT278" s="46" t="b">
        <f t="shared" si="620"/>
        <v>0</v>
      </c>
      <c r="FU278" s="46" t="str">
        <f t="shared" si="621"/>
        <v/>
      </c>
      <c r="FV278" s="46" t="str">
        <f t="shared" si="622"/>
        <v/>
      </c>
      <c r="FW278" s="46" t="b">
        <f t="shared" si="623"/>
        <v>0</v>
      </c>
      <c r="FX278" s="46" t="str">
        <f t="shared" si="624"/>
        <v/>
      </c>
      <c r="FY278" s="46" t="str">
        <f t="shared" si="625"/>
        <v/>
      </c>
      <c r="FZ278" s="46" t="b">
        <f t="shared" si="626"/>
        <v>0</v>
      </c>
      <c r="GA278" s="46" t="str">
        <f t="shared" si="627"/>
        <v/>
      </c>
      <c r="GB278" s="46" t="str">
        <f t="shared" si="628"/>
        <v/>
      </c>
      <c r="GC278" s="46" t="b">
        <f t="shared" si="629"/>
        <v>0</v>
      </c>
      <c r="GD278" s="46" t="str">
        <f t="shared" si="630"/>
        <v/>
      </c>
      <c r="GE278" s="46" t="str">
        <f t="shared" si="631"/>
        <v/>
      </c>
      <c r="GF278" s="46" t="b">
        <f t="shared" si="632"/>
        <v>0</v>
      </c>
      <c r="GG278" s="46" t="b">
        <f t="shared" si="633"/>
        <v>0</v>
      </c>
      <c r="GH278" s="46" t="str">
        <f t="shared" si="634"/>
        <v/>
      </c>
      <c r="GI278" s="46" t="str">
        <f t="shared" si="635"/>
        <v/>
      </c>
      <c r="GJ278" s="46" t="str">
        <f t="shared" si="636"/>
        <v/>
      </c>
      <c r="GK278" s="46" t="b">
        <f t="shared" si="637"/>
        <v>0</v>
      </c>
      <c r="GL278" s="46" t="str">
        <f t="shared" si="638"/>
        <v/>
      </c>
      <c r="GM278" s="46" t="str">
        <f t="shared" si="639"/>
        <v/>
      </c>
      <c r="GN278" s="46" t="str">
        <f t="shared" si="640"/>
        <v/>
      </c>
      <c r="GO278" s="46" t="b">
        <f t="shared" si="641"/>
        <v>0</v>
      </c>
      <c r="GP278" s="46" t="str">
        <f t="shared" si="642"/>
        <v/>
      </c>
      <c r="GQ278" s="46" t="str">
        <f t="shared" si="643"/>
        <v/>
      </c>
      <c r="GR278" s="46" t="b">
        <f t="shared" si="644"/>
        <v>0</v>
      </c>
      <c r="GS278" s="46" t="str">
        <f t="shared" si="645"/>
        <v/>
      </c>
      <c r="GT278" s="46" t="str">
        <f t="shared" si="646"/>
        <v/>
      </c>
      <c r="GU278" s="46" t="b">
        <f t="shared" si="647"/>
        <v>0</v>
      </c>
      <c r="GV278" s="46" t="b">
        <f t="shared" si="648"/>
        <v>0</v>
      </c>
      <c r="GW278" s="46" t="b">
        <f t="shared" si="649"/>
        <v>0</v>
      </c>
      <c r="GX278" s="46" t="b">
        <f t="shared" si="650"/>
        <v>0</v>
      </c>
      <c r="GY278" s="46" t="b">
        <f t="shared" si="651"/>
        <v>0</v>
      </c>
      <c r="GZ278" s="46" t="b">
        <f t="shared" si="652"/>
        <v>0</v>
      </c>
      <c r="HA278" s="46" t="b">
        <f t="shared" si="653"/>
        <v>0</v>
      </c>
      <c r="HB278" s="46" t="b">
        <f t="shared" si="654"/>
        <v>0</v>
      </c>
      <c r="HC278" s="46" t="b">
        <f t="shared" si="655"/>
        <v>0</v>
      </c>
      <c r="HD278" s="46" t="b">
        <f t="shared" si="656"/>
        <v>0</v>
      </c>
      <c r="HE278" s="46" t="b">
        <f t="shared" si="657"/>
        <v>0</v>
      </c>
      <c r="HF278" s="46" t="b">
        <f t="shared" si="658"/>
        <v>0</v>
      </c>
      <c r="HG278" s="46" t="b">
        <f t="shared" si="659"/>
        <v>0</v>
      </c>
      <c r="HH278" s="46" t="b">
        <f t="shared" si="660"/>
        <v>0</v>
      </c>
      <c r="HI278" s="46" t="b">
        <f t="shared" si="661"/>
        <v>0</v>
      </c>
      <c r="HJ278" s="46" t="b">
        <f t="shared" si="662"/>
        <v>0</v>
      </c>
      <c r="HK278" s="46" t="b">
        <f t="shared" si="663"/>
        <v>0</v>
      </c>
      <c r="HL278" s="46" t="b">
        <f t="shared" si="664"/>
        <v>0</v>
      </c>
      <c r="HM278" s="46" t="b">
        <f t="shared" si="665"/>
        <v>0</v>
      </c>
      <c r="HN278" s="46" t="b">
        <f t="shared" si="666"/>
        <v>0</v>
      </c>
      <c r="HO278" s="46" t="b">
        <f t="shared" si="667"/>
        <v>0</v>
      </c>
      <c r="HP278" s="46" t="b">
        <f t="shared" si="668"/>
        <v>0</v>
      </c>
      <c r="HQ278" s="46" t="str">
        <f t="shared" si="669"/>
        <v/>
      </c>
      <c r="HR278" s="46" t="str">
        <f t="shared" si="670"/>
        <v/>
      </c>
      <c r="HS278" s="46" t="str">
        <f t="shared" si="671"/>
        <v/>
      </c>
      <c r="HT278" s="46" t="b">
        <f t="shared" si="672"/>
        <v>0</v>
      </c>
      <c r="HU278" s="46" t="b">
        <f t="shared" si="673"/>
        <v>0</v>
      </c>
      <c r="HV278" s="46" t="b">
        <f t="shared" si="674"/>
        <v>0</v>
      </c>
      <c r="HW278" s="46" t="b">
        <f t="shared" si="675"/>
        <v>0</v>
      </c>
      <c r="HX278" s="46" t="b">
        <f t="shared" si="676"/>
        <v>0</v>
      </c>
      <c r="HY278" s="46" t="b">
        <f t="shared" si="677"/>
        <v>0</v>
      </c>
      <c r="HZ278" s="46" t="b">
        <f t="shared" si="678"/>
        <v>0</v>
      </c>
      <c r="IA278" s="46" t="str">
        <f t="shared" si="679"/>
        <v/>
      </c>
      <c r="IB278" s="46" t="str">
        <f t="shared" si="680"/>
        <v/>
      </c>
      <c r="IC278" s="46" t="str">
        <f t="shared" si="681"/>
        <v/>
      </c>
      <c r="ID278" s="46" t="str">
        <f t="shared" si="682"/>
        <v/>
      </c>
      <c r="IE278" s="46" t="b">
        <f t="shared" si="683"/>
        <v>0</v>
      </c>
      <c r="IF278" s="46" t="str">
        <f t="shared" si="684"/>
        <v/>
      </c>
      <c r="IG278" s="46" t="str">
        <f t="shared" si="685"/>
        <v/>
      </c>
      <c r="IH278" s="46" t="b">
        <f t="shared" si="686"/>
        <v>0</v>
      </c>
      <c r="II278" s="46" t="b">
        <f t="shared" si="687"/>
        <v>0</v>
      </c>
      <c r="IJ278" s="46" t="b">
        <f t="shared" si="688"/>
        <v>0</v>
      </c>
      <c r="IK278" s="46" t="str">
        <f t="shared" si="689"/>
        <v/>
      </c>
      <c r="IL278" s="46" t="str">
        <f t="shared" si="690"/>
        <v/>
      </c>
      <c r="IM278" s="46" t="b">
        <f t="shared" si="691"/>
        <v>0</v>
      </c>
      <c r="IN278" s="46" t="b">
        <f t="shared" si="692"/>
        <v>0</v>
      </c>
      <c r="IO278" s="46" t="b">
        <f t="shared" si="693"/>
        <v>0</v>
      </c>
      <c r="IP278" s="46" t="b">
        <f t="shared" si="694"/>
        <v>0</v>
      </c>
      <c r="IQ278" s="46" t="b">
        <f t="shared" si="695"/>
        <v>0</v>
      </c>
      <c r="IR278" s="46" t="b">
        <f t="shared" si="696"/>
        <v>0</v>
      </c>
      <c r="IS278" s="46" t="b">
        <f t="shared" si="697"/>
        <v>0</v>
      </c>
      <c r="IT278" s="46" t="b">
        <f t="shared" si="698"/>
        <v>0</v>
      </c>
      <c r="IU278" s="46" t="b">
        <f t="shared" si="699"/>
        <v>0</v>
      </c>
      <c r="IV278" s="46" t="b">
        <f t="shared" si="700"/>
        <v>0</v>
      </c>
      <c r="IW278" s="46" t="b">
        <f t="shared" si="701"/>
        <v>0</v>
      </c>
      <c r="IX278" s="46" t="b">
        <f t="shared" si="702"/>
        <v>0</v>
      </c>
      <c r="IY278" s="46" t="b">
        <f t="shared" si="703"/>
        <v>0</v>
      </c>
    </row>
    <row r="279" spans="2:259" x14ac:dyDescent="0.3">
      <c r="B279" s="48">
        <v>267</v>
      </c>
      <c r="C279" s="61" t="str">
        <f t="shared" si="569"/>
        <v/>
      </c>
      <c r="D279" s="53"/>
      <c r="E279" s="52"/>
      <c r="F279" s="112"/>
      <c r="G279" s="52"/>
      <c r="H279" s="53"/>
      <c r="I279" s="52"/>
      <c r="J279" s="52"/>
      <c r="K279" s="53"/>
      <c r="L279" s="55"/>
      <c r="M279" s="108"/>
      <c r="N279" s="56"/>
      <c r="O279" s="52"/>
      <c r="P279" s="52"/>
      <c r="Q279" s="52"/>
      <c r="R279" s="52"/>
      <c r="S279" s="52"/>
      <c r="T279" s="53"/>
      <c r="U279" s="52"/>
      <c r="V279" s="52"/>
      <c r="W279" s="55"/>
      <c r="X279" s="55"/>
      <c r="Y279" s="52"/>
      <c r="Z279" s="55"/>
      <c r="AA279" s="52"/>
      <c r="AB279" s="53"/>
      <c r="AC279" s="53"/>
      <c r="AD279" s="53"/>
      <c r="AE279" s="57"/>
      <c r="AF279" s="113"/>
      <c r="AG279" s="57"/>
      <c r="AH279" s="58"/>
      <c r="AI279" s="58"/>
      <c r="AJ279" s="58"/>
      <c r="AK279" s="114"/>
      <c r="AL279" s="58"/>
      <c r="AM279" s="114"/>
      <c r="AN279" s="58"/>
      <c r="AO279" s="114"/>
      <c r="AP279" s="58"/>
      <c r="AQ279" s="114"/>
      <c r="AR279" s="58"/>
      <c r="AS279" s="114"/>
      <c r="AT279" s="58"/>
      <c r="AU279" s="114"/>
      <c r="AV279" s="58"/>
      <c r="AW279" s="114"/>
      <c r="AX279" s="58"/>
      <c r="AY279" s="114"/>
      <c r="AZ279" s="58"/>
      <c r="BA279" s="114"/>
      <c r="BB279" s="58"/>
      <c r="BC279" s="114"/>
      <c r="BD279" s="58"/>
      <c r="BE279" s="58"/>
      <c r="BF279" s="58"/>
      <c r="BG279" s="59"/>
      <c r="BH279" s="58"/>
      <c r="BI279" s="114"/>
      <c r="BJ279" s="53"/>
      <c r="BK279" s="58"/>
      <c r="BL279" s="114"/>
      <c r="BM279" s="58"/>
      <c r="BN279" s="114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3"/>
      <c r="CL279" s="58"/>
      <c r="CM279" s="58"/>
      <c r="CN279" s="60"/>
      <c r="CO279" s="57"/>
      <c r="CP279" s="58"/>
      <c r="CQ279" s="60"/>
      <c r="CR279" s="57"/>
      <c r="CS279" s="58"/>
      <c r="CT279" s="59"/>
      <c r="CU279" s="58"/>
      <c r="CV279" s="59"/>
      <c r="CW279" s="58"/>
      <c r="CX279" s="59"/>
      <c r="CY279" s="58"/>
      <c r="CZ279" s="58"/>
      <c r="DA279" s="58"/>
      <c r="DB279" s="53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7"/>
      <c r="DO279" s="57"/>
      <c r="DP279" s="57"/>
      <c r="DQ279" s="76" t="str">
        <f t="shared" si="570"/>
        <v/>
      </c>
      <c r="DR279" s="53"/>
      <c r="DS279" s="46" t="b">
        <f t="shared" si="571"/>
        <v>0</v>
      </c>
      <c r="DT279" s="46" t="str">
        <f t="shared" si="572"/>
        <v/>
      </c>
      <c r="DU279" s="46" t="b">
        <f t="shared" si="573"/>
        <v>0</v>
      </c>
      <c r="DV279" s="46" t="b">
        <f t="shared" si="574"/>
        <v>0</v>
      </c>
      <c r="DW279" s="46" t="b">
        <f t="shared" si="575"/>
        <v>0</v>
      </c>
      <c r="DY279" s="46" t="b">
        <f t="shared" si="576"/>
        <v>0</v>
      </c>
      <c r="DZ279" s="46" t="b">
        <f t="shared" si="577"/>
        <v>0</v>
      </c>
      <c r="EB279" s="46" t="b">
        <f t="shared" si="578"/>
        <v>0</v>
      </c>
      <c r="EC279" s="46" t="b">
        <f t="shared" si="579"/>
        <v>0</v>
      </c>
      <c r="ED279" s="46" t="b">
        <f t="shared" si="580"/>
        <v>0</v>
      </c>
      <c r="EE279" s="46" t="b">
        <f t="shared" si="581"/>
        <v>0</v>
      </c>
      <c r="EF279" s="46" t="b">
        <f t="shared" si="582"/>
        <v>0</v>
      </c>
      <c r="EG279" s="46" t="b">
        <f t="shared" si="583"/>
        <v>0</v>
      </c>
      <c r="EH279" s="46" t="b">
        <f t="shared" si="584"/>
        <v>0</v>
      </c>
      <c r="EI279" s="46" t="b">
        <f t="shared" si="585"/>
        <v>0</v>
      </c>
      <c r="EK279" s="46" t="b">
        <f t="shared" si="586"/>
        <v>0</v>
      </c>
      <c r="EL279" s="46" t="b">
        <f t="shared" si="587"/>
        <v>0</v>
      </c>
      <c r="EM279" s="46" t="b">
        <f t="shared" si="588"/>
        <v>0</v>
      </c>
      <c r="EN279" s="46" t="b">
        <f t="shared" si="589"/>
        <v>0</v>
      </c>
      <c r="EO279" s="46" t="b">
        <f t="shared" si="590"/>
        <v>0</v>
      </c>
      <c r="EP279" s="46" t="b">
        <f t="shared" si="591"/>
        <v>0</v>
      </c>
      <c r="EQ279" s="46" t="b">
        <f t="shared" si="592"/>
        <v>0</v>
      </c>
      <c r="ER279" s="46" t="b">
        <f>OR(AA279='Tablas '!$T$4,AA279='Tablas '!$T$7,AA279='Tablas '!$T$8,AA279='Tablas '!$T$11)</f>
        <v>0</v>
      </c>
      <c r="ES279" s="46" t="str">
        <f t="shared" si="593"/>
        <v/>
      </c>
      <c r="ET279" s="46" t="str">
        <f t="shared" si="594"/>
        <v/>
      </c>
      <c r="EU279" s="46" t="str">
        <f t="shared" si="595"/>
        <v/>
      </c>
      <c r="EV279" s="46" t="b">
        <f t="shared" si="596"/>
        <v>0</v>
      </c>
      <c r="EW279" s="46" t="b">
        <f t="shared" si="597"/>
        <v>0</v>
      </c>
      <c r="EX279" s="46" t="b">
        <f t="shared" si="598"/>
        <v>0</v>
      </c>
      <c r="EY279" s="46" t="b">
        <f t="shared" si="599"/>
        <v>0</v>
      </c>
      <c r="EZ279" s="46" t="b">
        <f t="shared" si="600"/>
        <v>0</v>
      </c>
      <c r="FA279" s="46" t="b">
        <f t="shared" si="601"/>
        <v>0</v>
      </c>
      <c r="FB279" s="46" t="b">
        <f t="shared" si="602"/>
        <v>0</v>
      </c>
      <c r="FC279" s="46" t="str">
        <f t="shared" si="603"/>
        <v/>
      </c>
      <c r="FD279" s="46" t="str">
        <f t="shared" si="604"/>
        <v/>
      </c>
      <c r="FE279" s="46" t="b">
        <f t="shared" si="605"/>
        <v>0</v>
      </c>
      <c r="FF279" s="46" t="str">
        <f t="shared" si="606"/>
        <v/>
      </c>
      <c r="FG279" s="46" t="str">
        <f t="shared" si="607"/>
        <v/>
      </c>
      <c r="FH279" s="46" t="b">
        <f t="shared" si="608"/>
        <v>0</v>
      </c>
      <c r="FI279" s="46" t="str">
        <f t="shared" si="609"/>
        <v/>
      </c>
      <c r="FJ279" s="46" t="str">
        <f t="shared" si="610"/>
        <v/>
      </c>
      <c r="FK279" s="46" t="b">
        <f t="shared" si="611"/>
        <v>0</v>
      </c>
      <c r="FL279" s="46" t="str">
        <f t="shared" si="612"/>
        <v/>
      </c>
      <c r="FM279" s="46" t="str">
        <f t="shared" si="613"/>
        <v/>
      </c>
      <c r="FN279" s="46" t="b">
        <f t="shared" si="614"/>
        <v>0</v>
      </c>
      <c r="FO279" s="46" t="str">
        <f t="shared" si="615"/>
        <v/>
      </c>
      <c r="FP279" s="46" t="str">
        <f t="shared" si="616"/>
        <v/>
      </c>
      <c r="FQ279" s="46" t="b">
        <f t="shared" si="617"/>
        <v>0</v>
      </c>
      <c r="FR279" s="46" t="str">
        <f t="shared" si="618"/>
        <v/>
      </c>
      <c r="FS279" s="46" t="str">
        <f t="shared" si="619"/>
        <v/>
      </c>
      <c r="FT279" s="46" t="b">
        <f t="shared" si="620"/>
        <v>0</v>
      </c>
      <c r="FU279" s="46" t="str">
        <f t="shared" si="621"/>
        <v/>
      </c>
      <c r="FV279" s="46" t="str">
        <f t="shared" si="622"/>
        <v/>
      </c>
      <c r="FW279" s="46" t="b">
        <f t="shared" si="623"/>
        <v>0</v>
      </c>
      <c r="FX279" s="46" t="str">
        <f t="shared" si="624"/>
        <v/>
      </c>
      <c r="FY279" s="46" t="str">
        <f t="shared" si="625"/>
        <v/>
      </c>
      <c r="FZ279" s="46" t="b">
        <f t="shared" si="626"/>
        <v>0</v>
      </c>
      <c r="GA279" s="46" t="str">
        <f t="shared" si="627"/>
        <v/>
      </c>
      <c r="GB279" s="46" t="str">
        <f t="shared" si="628"/>
        <v/>
      </c>
      <c r="GC279" s="46" t="b">
        <f t="shared" si="629"/>
        <v>0</v>
      </c>
      <c r="GD279" s="46" t="str">
        <f t="shared" si="630"/>
        <v/>
      </c>
      <c r="GE279" s="46" t="str">
        <f t="shared" si="631"/>
        <v/>
      </c>
      <c r="GF279" s="46" t="b">
        <f t="shared" si="632"/>
        <v>0</v>
      </c>
      <c r="GG279" s="46" t="b">
        <f t="shared" si="633"/>
        <v>0</v>
      </c>
      <c r="GH279" s="46" t="str">
        <f t="shared" si="634"/>
        <v/>
      </c>
      <c r="GI279" s="46" t="str">
        <f t="shared" si="635"/>
        <v/>
      </c>
      <c r="GJ279" s="46" t="str">
        <f t="shared" si="636"/>
        <v/>
      </c>
      <c r="GK279" s="46" t="b">
        <f t="shared" si="637"/>
        <v>0</v>
      </c>
      <c r="GL279" s="46" t="str">
        <f t="shared" si="638"/>
        <v/>
      </c>
      <c r="GM279" s="46" t="str">
        <f t="shared" si="639"/>
        <v/>
      </c>
      <c r="GN279" s="46" t="str">
        <f t="shared" si="640"/>
        <v/>
      </c>
      <c r="GO279" s="46" t="b">
        <f t="shared" si="641"/>
        <v>0</v>
      </c>
      <c r="GP279" s="46" t="str">
        <f t="shared" si="642"/>
        <v/>
      </c>
      <c r="GQ279" s="46" t="str">
        <f t="shared" si="643"/>
        <v/>
      </c>
      <c r="GR279" s="46" t="b">
        <f t="shared" si="644"/>
        <v>0</v>
      </c>
      <c r="GS279" s="46" t="str">
        <f t="shared" si="645"/>
        <v/>
      </c>
      <c r="GT279" s="46" t="str">
        <f t="shared" si="646"/>
        <v/>
      </c>
      <c r="GU279" s="46" t="b">
        <f t="shared" si="647"/>
        <v>0</v>
      </c>
      <c r="GV279" s="46" t="b">
        <f t="shared" si="648"/>
        <v>0</v>
      </c>
      <c r="GW279" s="46" t="b">
        <f t="shared" si="649"/>
        <v>0</v>
      </c>
      <c r="GX279" s="46" t="b">
        <f t="shared" si="650"/>
        <v>0</v>
      </c>
      <c r="GY279" s="46" t="b">
        <f t="shared" si="651"/>
        <v>0</v>
      </c>
      <c r="GZ279" s="46" t="b">
        <f t="shared" si="652"/>
        <v>0</v>
      </c>
      <c r="HA279" s="46" t="b">
        <f t="shared" si="653"/>
        <v>0</v>
      </c>
      <c r="HB279" s="46" t="b">
        <f t="shared" si="654"/>
        <v>0</v>
      </c>
      <c r="HC279" s="46" t="b">
        <f t="shared" si="655"/>
        <v>0</v>
      </c>
      <c r="HD279" s="46" t="b">
        <f t="shared" si="656"/>
        <v>0</v>
      </c>
      <c r="HE279" s="46" t="b">
        <f t="shared" si="657"/>
        <v>0</v>
      </c>
      <c r="HF279" s="46" t="b">
        <f t="shared" si="658"/>
        <v>0</v>
      </c>
      <c r="HG279" s="46" t="b">
        <f t="shared" si="659"/>
        <v>0</v>
      </c>
      <c r="HH279" s="46" t="b">
        <f t="shared" si="660"/>
        <v>0</v>
      </c>
      <c r="HI279" s="46" t="b">
        <f t="shared" si="661"/>
        <v>0</v>
      </c>
      <c r="HJ279" s="46" t="b">
        <f t="shared" si="662"/>
        <v>0</v>
      </c>
      <c r="HK279" s="46" t="b">
        <f t="shared" si="663"/>
        <v>0</v>
      </c>
      <c r="HL279" s="46" t="b">
        <f t="shared" si="664"/>
        <v>0</v>
      </c>
      <c r="HM279" s="46" t="b">
        <f t="shared" si="665"/>
        <v>0</v>
      </c>
      <c r="HN279" s="46" t="b">
        <f t="shared" si="666"/>
        <v>0</v>
      </c>
      <c r="HO279" s="46" t="b">
        <f t="shared" si="667"/>
        <v>0</v>
      </c>
      <c r="HP279" s="46" t="b">
        <f t="shared" si="668"/>
        <v>0</v>
      </c>
      <c r="HQ279" s="46" t="str">
        <f t="shared" si="669"/>
        <v/>
      </c>
      <c r="HR279" s="46" t="str">
        <f t="shared" si="670"/>
        <v/>
      </c>
      <c r="HS279" s="46" t="str">
        <f t="shared" si="671"/>
        <v/>
      </c>
      <c r="HT279" s="46" t="b">
        <f t="shared" si="672"/>
        <v>0</v>
      </c>
      <c r="HU279" s="46" t="b">
        <f t="shared" si="673"/>
        <v>0</v>
      </c>
      <c r="HV279" s="46" t="b">
        <f t="shared" si="674"/>
        <v>0</v>
      </c>
      <c r="HW279" s="46" t="b">
        <f t="shared" si="675"/>
        <v>0</v>
      </c>
      <c r="HX279" s="46" t="b">
        <f t="shared" si="676"/>
        <v>0</v>
      </c>
      <c r="HY279" s="46" t="b">
        <f t="shared" si="677"/>
        <v>0</v>
      </c>
      <c r="HZ279" s="46" t="b">
        <f t="shared" si="678"/>
        <v>0</v>
      </c>
      <c r="IA279" s="46" t="str">
        <f t="shared" si="679"/>
        <v/>
      </c>
      <c r="IB279" s="46" t="str">
        <f t="shared" si="680"/>
        <v/>
      </c>
      <c r="IC279" s="46" t="str">
        <f t="shared" si="681"/>
        <v/>
      </c>
      <c r="ID279" s="46" t="str">
        <f t="shared" si="682"/>
        <v/>
      </c>
      <c r="IE279" s="46" t="b">
        <f t="shared" si="683"/>
        <v>0</v>
      </c>
      <c r="IF279" s="46" t="str">
        <f t="shared" si="684"/>
        <v/>
      </c>
      <c r="IG279" s="46" t="str">
        <f t="shared" si="685"/>
        <v/>
      </c>
      <c r="IH279" s="46" t="b">
        <f t="shared" si="686"/>
        <v>0</v>
      </c>
      <c r="II279" s="46" t="b">
        <f t="shared" si="687"/>
        <v>0</v>
      </c>
      <c r="IJ279" s="46" t="b">
        <f t="shared" si="688"/>
        <v>0</v>
      </c>
      <c r="IK279" s="46" t="str">
        <f t="shared" si="689"/>
        <v/>
      </c>
      <c r="IL279" s="46" t="str">
        <f t="shared" si="690"/>
        <v/>
      </c>
      <c r="IM279" s="46" t="b">
        <f t="shared" si="691"/>
        <v>0</v>
      </c>
      <c r="IN279" s="46" t="b">
        <f t="shared" si="692"/>
        <v>0</v>
      </c>
      <c r="IO279" s="46" t="b">
        <f t="shared" si="693"/>
        <v>0</v>
      </c>
      <c r="IP279" s="46" t="b">
        <f t="shared" si="694"/>
        <v>0</v>
      </c>
      <c r="IQ279" s="46" t="b">
        <f t="shared" si="695"/>
        <v>0</v>
      </c>
      <c r="IR279" s="46" t="b">
        <f t="shared" si="696"/>
        <v>0</v>
      </c>
      <c r="IS279" s="46" t="b">
        <f t="shared" si="697"/>
        <v>0</v>
      </c>
      <c r="IT279" s="46" t="b">
        <f t="shared" si="698"/>
        <v>0</v>
      </c>
      <c r="IU279" s="46" t="b">
        <f t="shared" si="699"/>
        <v>0</v>
      </c>
      <c r="IV279" s="46" t="b">
        <f t="shared" si="700"/>
        <v>0</v>
      </c>
      <c r="IW279" s="46" t="b">
        <f t="shared" si="701"/>
        <v>0</v>
      </c>
      <c r="IX279" s="46" t="b">
        <f t="shared" si="702"/>
        <v>0</v>
      </c>
      <c r="IY279" s="46" t="b">
        <f t="shared" si="703"/>
        <v>0</v>
      </c>
    </row>
    <row r="280" spans="2:259" x14ac:dyDescent="0.3">
      <c r="B280" s="48">
        <v>268</v>
      </c>
      <c r="C280" s="61" t="str">
        <f t="shared" si="569"/>
        <v/>
      </c>
      <c r="D280" s="53"/>
      <c r="E280" s="52"/>
      <c r="F280" s="112"/>
      <c r="G280" s="52"/>
      <c r="H280" s="53"/>
      <c r="I280" s="52"/>
      <c r="J280" s="52"/>
      <c r="K280" s="53"/>
      <c r="L280" s="55"/>
      <c r="M280" s="108"/>
      <c r="N280" s="56"/>
      <c r="O280" s="52"/>
      <c r="P280" s="52"/>
      <c r="Q280" s="52"/>
      <c r="R280" s="52"/>
      <c r="S280" s="52"/>
      <c r="T280" s="53"/>
      <c r="U280" s="52"/>
      <c r="V280" s="52"/>
      <c r="W280" s="55"/>
      <c r="X280" s="55"/>
      <c r="Y280" s="52"/>
      <c r="Z280" s="55"/>
      <c r="AA280" s="52"/>
      <c r="AB280" s="53"/>
      <c r="AC280" s="53"/>
      <c r="AD280" s="53"/>
      <c r="AE280" s="57"/>
      <c r="AF280" s="113"/>
      <c r="AG280" s="57"/>
      <c r="AH280" s="58"/>
      <c r="AI280" s="58"/>
      <c r="AJ280" s="58"/>
      <c r="AK280" s="114"/>
      <c r="AL280" s="58"/>
      <c r="AM280" s="114"/>
      <c r="AN280" s="58"/>
      <c r="AO280" s="114"/>
      <c r="AP280" s="58"/>
      <c r="AQ280" s="114"/>
      <c r="AR280" s="58"/>
      <c r="AS280" s="114"/>
      <c r="AT280" s="58"/>
      <c r="AU280" s="114"/>
      <c r="AV280" s="58"/>
      <c r="AW280" s="114"/>
      <c r="AX280" s="58"/>
      <c r="AY280" s="114"/>
      <c r="AZ280" s="58"/>
      <c r="BA280" s="114"/>
      <c r="BB280" s="58"/>
      <c r="BC280" s="114"/>
      <c r="BD280" s="58"/>
      <c r="BE280" s="58"/>
      <c r="BF280" s="58"/>
      <c r="BG280" s="59"/>
      <c r="BH280" s="58"/>
      <c r="BI280" s="114"/>
      <c r="BJ280" s="53"/>
      <c r="BK280" s="58"/>
      <c r="BL280" s="114"/>
      <c r="BM280" s="58"/>
      <c r="BN280" s="114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3"/>
      <c r="CL280" s="58"/>
      <c r="CM280" s="58"/>
      <c r="CN280" s="60"/>
      <c r="CO280" s="57"/>
      <c r="CP280" s="58"/>
      <c r="CQ280" s="60"/>
      <c r="CR280" s="57"/>
      <c r="CS280" s="58"/>
      <c r="CT280" s="59"/>
      <c r="CU280" s="58"/>
      <c r="CV280" s="59"/>
      <c r="CW280" s="58"/>
      <c r="CX280" s="59"/>
      <c r="CY280" s="58"/>
      <c r="CZ280" s="58"/>
      <c r="DA280" s="58"/>
      <c r="DB280" s="53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7"/>
      <c r="DO280" s="57"/>
      <c r="DP280" s="57"/>
      <c r="DQ280" s="76" t="str">
        <f t="shared" si="570"/>
        <v/>
      </c>
      <c r="DR280" s="53"/>
      <c r="DS280" s="46" t="b">
        <f t="shared" si="571"/>
        <v>0</v>
      </c>
      <c r="DT280" s="46" t="str">
        <f t="shared" si="572"/>
        <v/>
      </c>
      <c r="DU280" s="46" t="b">
        <f t="shared" si="573"/>
        <v>0</v>
      </c>
      <c r="DV280" s="46" t="b">
        <f t="shared" si="574"/>
        <v>0</v>
      </c>
      <c r="DW280" s="46" t="b">
        <f t="shared" si="575"/>
        <v>0</v>
      </c>
      <c r="DY280" s="46" t="b">
        <f t="shared" si="576"/>
        <v>0</v>
      </c>
      <c r="DZ280" s="46" t="b">
        <f t="shared" si="577"/>
        <v>0</v>
      </c>
      <c r="EB280" s="46" t="b">
        <f t="shared" si="578"/>
        <v>0</v>
      </c>
      <c r="EC280" s="46" t="b">
        <f t="shared" si="579"/>
        <v>0</v>
      </c>
      <c r="ED280" s="46" t="b">
        <f t="shared" si="580"/>
        <v>0</v>
      </c>
      <c r="EE280" s="46" t="b">
        <f t="shared" si="581"/>
        <v>0</v>
      </c>
      <c r="EF280" s="46" t="b">
        <f t="shared" si="582"/>
        <v>0</v>
      </c>
      <c r="EG280" s="46" t="b">
        <f t="shared" si="583"/>
        <v>0</v>
      </c>
      <c r="EH280" s="46" t="b">
        <f t="shared" si="584"/>
        <v>0</v>
      </c>
      <c r="EI280" s="46" t="b">
        <f t="shared" si="585"/>
        <v>0</v>
      </c>
      <c r="EK280" s="46" t="b">
        <f t="shared" si="586"/>
        <v>0</v>
      </c>
      <c r="EL280" s="46" t="b">
        <f t="shared" si="587"/>
        <v>0</v>
      </c>
      <c r="EM280" s="46" t="b">
        <f t="shared" si="588"/>
        <v>0</v>
      </c>
      <c r="EN280" s="46" t="b">
        <f t="shared" si="589"/>
        <v>0</v>
      </c>
      <c r="EO280" s="46" t="b">
        <f t="shared" si="590"/>
        <v>0</v>
      </c>
      <c r="EP280" s="46" t="b">
        <f t="shared" si="591"/>
        <v>0</v>
      </c>
      <c r="EQ280" s="46" t="b">
        <f t="shared" si="592"/>
        <v>0</v>
      </c>
      <c r="ER280" s="46" t="b">
        <f>OR(AA280='Tablas '!$T$4,AA280='Tablas '!$T$7,AA280='Tablas '!$T$8,AA280='Tablas '!$T$11)</f>
        <v>0</v>
      </c>
      <c r="ES280" s="46" t="str">
        <f t="shared" si="593"/>
        <v/>
      </c>
      <c r="ET280" s="46" t="str">
        <f t="shared" si="594"/>
        <v/>
      </c>
      <c r="EU280" s="46" t="str">
        <f t="shared" si="595"/>
        <v/>
      </c>
      <c r="EV280" s="46" t="b">
        <f t="shared" si="596"/>
        <v>0</v>
      </c>
      <c r="EW280" s="46" t="b">
        <f t="shared" si="597"/>
        <v>0</v>
      </c>
      <c r="EX280" s="46" t="b">
        <f t="shared" si="598"/>
        <v>0</v>
      </c>
      <c r="EY280" s="46" t="b">
        <f t="shared" si="599"/>
        <v>0</v>
      </c>
      <c r="EZ280" s="46" t="b">
        <f t="shared" si="600"/>
        <v>0</v>
      </c>
      <c r="FA280" s="46" t="b">
        <f t="shared" si="601"/>
        <v>0</v>
      </c>
      <c r="FB280" s="46" t="b">
        <f t="shared" si="602"/>
        <v>0</v>
      </c>
      <c r="FC280" s="46" t="str">
        <f t="shared" si="603"/>
        <v/>
      </c>
      <c r="FD280" s="46" t="str">
        <f t="shared" si="604"/>
        <v/>
      </c>
      <c r="FE280" s="46" t="b">
        <f t="shared" si="605"/>
        <v>0</v>
      </c>
      <c r="FF280" s="46" t="str">
        <f t="shared" si="606"/>
        <v/>
      </c>
      <c r="FG280" s="46" t="str">
        <f t="shared" si="607"/>
        <v/>
      </c>
      <c r="FH280" s="46" t="b">
        <f t="shared" si="608"/>
        <v>0</v>
      </c>
      <c r="FI280" s="46" t="str">
        <f t="shared" si="609"/>
        <v/>
      </c>
      <c r="FJ280" s="46" t="str">
        <f t="shared" si="610"/>
        <v/>
      </c>
      <c r="FK280" s="46" t="b">
        <f t="shared" si="611"/>
        <v>0</v>
      </c>
      <c r="FL280" s="46" t="str">
        <f t="shared" si="612"/>
        <v/>
      </c>
      <c r="FM280" s="46" t="str">
        <f t="shared" si="613"/>
        <v/>
      </c>
      <c r="FN280" s="46" t="b">
        <f t="shared" si="614"/>
        <v>0</v>
      </c>
      <c r="FO280" s="46" t="str">
        <f t="shared" si="615"/>
        <v/>
      </c>
      <c r="FP280" s="46" t="str">
        <f t="shared" si="616"/>
        <v/>
      </c>
      <c r="FQ280" s="46" t="b">
        <f t="shared" si="617"/>
        <v>0</v>
      </c>
      <c r="FR280" s="46" t="str">
        <f t="shared" si="618"/>
        <v/>
      </c>
      <c r="FS280" s="46" t="str">
        <f t="shared" si="619"/>
        <v/>
      </c>
      <c r="FT280" s="46" t="b">
        <f t="shared" si="620"/>
        <v>0</v>
      </c>
      <c r="FU280" s="46" t="str">
        <f t="shared" si="621"/>
        <v/>
      </c>
      <c r="FV280" s="46" t="str">
        <f t="shared" si="622"/>
        <v/>
      </c>
      <c r="FW280" s="46" t="b">
        <f t="shared" si="623"/>
        <v>0</v>
      </c>
      <c r="FX280" s="46" t="str">
        <f t="shared" si="624"/>
        <v/>
      </c>
      <c r="FY280" s="46" t="str">
        <f t="shared" si="625"/>
        <v/>
      </c>
      <c r="FZ280" s="46" t="b">
        <f t="shared" si="626"/>
        <v>0</v>
      </c>
      <c r="GA280" s="46" t="str">
        <f t="shared" si="627"/>
        <v/>
      </c>
      <c r="GB280" s="46" t="str">
        <f t="shared" si="628"/>
        <v/>
      </c>
      <c r="GC280" s="46" t="b">
        <f t="shared" si="629"/>
        <v>0</v>
      </c>
      <c r="GD280" s="46" t="str">
        <f t="shared" si="630"/>
        <v/>
      </c>
      <c r="GE280" s="46" t="str">
        <f t="shared" si="631"/>
        <v/>
      </c>
      <c r="GF280" s="46" t="b">
        <f t="shared" si="632"/>
        <v>0</v>
      </c>
      <c r="GG280" s="46" t="b">
        <f t="shared" si="633"/>
        <v>0</v>
      </c>
      <c r="GH280" s="46" t="str">
        <f t="shared" si="634"/>
        <v/>
      </c>
      <c r="GI280" s="46" t="str">
        <f t="shared" si="635"/>
        <v/>
      </c>
      <c r="GJ280" s="46" t="str">
        <f t="shared" si="636"/>
        <v/>
      </c>
      <c r="GK280" s="46" t="b">
        <f t="shared" si="637"/>
        <v>0</v>
      </c>
      <c r="GL280" s="46" t="str">
        <f t="shared" si="638"/>
        <v/>
      </c>
      <c r="GM280" s="46" t="str">
        <f t="shared" si="639"/>
        <v/>
      </c>
      <c r="GN280" s="46" t="str">
        <f t="shared" si="640"/>
        <v/>
      </c>
      <c r="GO280" s="46" t="b">
        <f t="shared" si="641"/>
        <v>0</v>
      </c>
      <c r="GP280" s="46" t="str">
        <f t="shared" si="642"/>
        <v/>
      </c>
      <c r="GQ280" s="46" t="str">
        <f t="shared" si="643"/>
        <v/>
      </c>
      <c r="GR280" s="46" t="b">
        <f t="shared" si="644"/>
        <v>0</v>
      </c>
      <c r="GS280" s="46" t="str">
        <f t="shared" si="645"/>
        <v/>
      </c>
      <c r="GT280" s="46" t="str">
        <f t="shared" si="646"/>
        <v/>
      </c>
      <c r="GU280" s="46" t="b">
        <f t="shared" si="647"/>
        <v>0</v>
      </c>
      <c r="GV280" s="46" t="b">
        <f t="shared" si="648"/>
        <v>0</v>
      </c>
      <c r="GW280" s="46" t="b">
        <f t="shared" si="649"/>
        <v>0</v>
      </c>
      <c r="GX280" s="46" t="b">
        <f t="shared" si="650"/>
        <v>0</v>
      </c>
      <c r="GY280" s="46" t="b">
        <f t="shared" si="651"/>
        <v>0</v>
      </c>
      <c r="GZ280" s="46" t="b">
        <f t="shared" si="652"/>
        <v>0</v>
      </c>
      <c r="HA280" s="46" t="b">
        <f t="shared" si="653"/>
        <v>0</v>
      </c>
      <c r="HB280" s="46" t="b">
        <f t="shared" si="654"/>
        <v>0</v>
      </c>
      <c r="HC280" s="46" t="b">
        <f t="shared" si="655"/>
        <v>0</v>
      </c>
      <c r="HD280" s="46" t="b">
        <f t="shared" si="656"/>
        <v>0</v>
      </c>
      <c r="HE280" s="46" t="b">
        <f t="shared" si="657"/>
        <v>0</v>
      </c>
      <c r="HF280" s="46" t="b">
        <f t="shared" si="658"/>
        <v>0</v>
      </c>
      <c r="HG280" s="46" t="b">
        <f t="shared" si="659"/>
        <v>0</v>
      </c>
      <c r="HH280" s="46" t="b">
        <f t="shared" si="660"/>
        <v>0</v>
      </c>
      <c r="HI280" s="46" t="b">
        <f t="shared" si="661"/>
        <v>0</v>
      </c>
      <c r="HJ280" s="46" t="b">
        <f t="shared" si="662"/>
        <v>0</v>
      </c>
      <c r="HK280" s="46" t="b">
        <f t="shared" si="663"/>
        <v>0</v>
      </c>
      <c r="HL280" s="46" t="b">
        <f t="shared" si="664"/>
        <v>0</v>
      </c>
      <c r="HM280" s="46" t="b">
        <f t="shared" si="665"/>
        <v>0</v>
      </c>
      <c r="HN280" s="46" t="b">
        <f t="shared" si="666"/>
        <v>0</v>
      </c>
      <c r="HO280" s="46" t="b">
        <f t="shared" si="667"/>
        <v>0</v>
      </c>
      <c r="HP280" s="46" t="b">
        <f t="shared" si="668"/>
        <v>0</v>
      </c>
      <c r="HQ280" s="46" t="str">
        <f t="shared" si="669"/>
        <v/>
      </c>
      <c r="HR280" s="46" t="str">
        <f t="shared" si="670"/>
        <v/>
      </c>
      <c r="HS280" s="46" t="str">
        <f t="shared" si="671"/>
        <v/>
      </c>
      <c r="HT280" s="46" t="b">
        <f t="shared" si="672"/>
        <v>0</v>
      </c>
      <c r="HU280" s="46" t="b">
        <f t="shared" si="673"/>
        <v>0</v>
      </c>
      <c r="HV280" s="46" t="b">
        <f t="shared" si="674"/>
        <v>0</v>
      </c>
      <c r="HW280" s="46" t="b">
        <f t="shared" si="675"/>
        <v>0</v>
      </c>
      <c r="HX280" s="46" t="b">
        <f t="shared" si="676"/>
        <v>0</v>
      </c>
      <c r="HY280" s="46" t="b">
        <f t="shared" si="677"/>
        <v>0</v>
      </c>
      <c r="HZ280" s="46" t="b">
        <f t="shared" si="678"/>
        <v>0</v>
      </c>
      <c r="IA280" s="46" t="str">
        <f t="shared" si="679"/>
        <v/>
      </c>
      <c r="IB280" s="46" t="str">
        <f t="shared" si="680"/>
        <v/>
      </c>
      <c r="IC280" s="46" t="str">
        <f t="shared" si="681"/>
        <v/>
      </c>
      <c r="ID280" s="46" t="str">
        <f t="shared" si="682"/>
        <v/>
      </c>
      <c r="IE280" s="46" t="b">
        <f t="shared" si="683"/>
        <v>0</v>
      </c>
      <c r="IF280" s="46" t="str">
        <f t="shared" si="684"/>
        <v/>
      </c>
      <c r="IG280" s="46" t="str">
        <f t="shared" si="685"/>
        <v/>
      </c>
      <c r="IH280" s="46" t="b">
        <f t="shared" si="686"/>
        <v>0</v>
      </c>
      <c r="II280" s="46" t="b">
        <f t="shared" si="687"/>
        <v>0</v>
      </c>
      <c r="IJ280" s="46" t="b">
        <f t="shared" si="688"/>
        <v>0</v>
      </c>
      <c r="IK280" s="46" t="str">
        <f t="shared" si="689"/>
        <v/>
      </c>
      <c r="IL280" s="46" t="str">
        <f t="shared" si="690"/>
        <v/>
      </c>
      <c r="IM280" s="46" t="b">
        <f t="shared" si="691"/>
        <v>0</v>
      </c>
      <c r="IN280" s="46" t="b">
        <f t="shared" si="692"/>
        <v>0</v>
      </c>
      <c r="IO280" s="46" t="b">
        <f t="shared" si="693"/>
        <v>0</v>
      </c>
      <c r="IP280" s="46" t="b">
        <f t="shared" si="694"/>
        <v>0</v>
      </c>
      <c r="IQ280" s="46" t="b">
        <f t="shared" si="695"/>
        <v>0</v>
      </c>
      <c r="IR280" s="46" t="b">
        <f t="shared" si="696"/>
        <v>0</v>
      </c>
      <c r="IS280" s="46" t="b">
        <f t="shared" si="697"/>
        <v>0</v>
      </c>
      <c r="IT280" s="46" t="b">
        <f t="shared" si="698"/>
        <v>0</v>
      </c>
      <c r="IU280" s="46" t="b">
        <f t="shared" si="699"/>
        <v>0</v>
      </c>
      <c r="IV280" s="46" t="b">
        <f t="shared" si="700"/>
        <v>0</v>
      </c>
      <c r="IW280" s="46" t="b">
        <f t="shared" si="701"/>
        <v>0</v>
      </c>
      <c r="IX280" s="46" t="b">
        <f t="shared" si="702"/>
        <v>0</v>
      </c>
      <c r="IY280" s="46" t="b">
        <f t="shared" si="703"/>
        <v>0</v>
      </c>
    </row>
    <row r="281" spans="2:259" x14ac:dyDescent="0.3">
      <c r="B281" s="48">
        <v>269</v>
      </c>
      <c r="C281" s="61" t="str">
        <f t="shared" si="569"/>
        <v/>
      </c>
      <c r="D281" s="53"/>
      <c r="E281" s="52"/>
      <c r="F281" s="112"/>
      <c r="G281" s="52"/>
      <c r="H281" s="53"/>
      <c r="I281" s="52"/>
      <c r="J281" s="52"/>
      <c r="K281" s="53"/>
      <c r="L281" s="55"/>
      <c r="M281" s="108"/>
      <c r="N281" s="56"/>
      <c r="O281" s="52"/>
      <c r="P281" s="52"/>
      <c r="Q281" s="52"/>
      <c r="R281" s="52"/>
      <c r="S281" s="52"/>
      <c r="T281" s="53"/>
      <c r="U281" s="52"/>
      <c r="V281" s="52"/>
      <c r="W281" s="55"/>
      <c r="X281" s="55"/>
      <c r="Y281" s="52"/>
      <c r="Z281" s="55"/>
      <c r="AA281" s="52"/>
      <c r="AB281" s="53"/>
      <c r="AC281" s="53"/>
      <c r="AD281" s="53"/>
      <c r="AE281" s="57"/>
      <c r="AF281" s="113"/>
      <c r="AG281" s="57"/>
      <c r="AH281" s="58"/>
      <c r="AI281" s="58"/>
      <c r="AJ281" s="58"/>
      <c r="AK281" s="114"/>
      <c r="AL281" s="58"/>
      <c r="AM281" s="114"/>
      <c r="AN281" s="58"/>
      <c r="AO281" s="114"/>
      <c r="AP281" s="58"/>
      <c r="AQ281" s="114"/>
      <c r="AR281" s="58"/>
      <c r="AS281" s="114"/>
      <c r="AT281" s="58"/>
      <c r="AU281" s="114"/>
      <c r="AV281" s="58"/>
      <c r="AW281" s="114"/>
      <c r="AX281" s="58"/>
      <c r="AY281" s="114"/>
      <c r="AZ281" s="58"/>
      <c r="BA281" s="114"/>
      <c r="BB281" s="58"/>
      <c r="BC281" s="114"/>
      <c r="BD281" s="58"/>
      <c r="BE281" s="58"/>
      <c r="BF281" s="58"/>
      <c r="BG281" s="59"/>
      <c r="BH281" s="58"/>
      <c r="BI281" s="114"/>
      <c r="BJ281" s="53"/>
      <c r="BK281" s="58"/>
      <c r="BL281" s="114"/>
      <c r="BM281" s="58"/>
      <c r="BN281" s="114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3"/>
      <c r="CL281" s="58"/>
      <c r="CM281" s="58"/>
      <c r="CN281" s="60"/>
      <c r="CO281" s="57"/>
      <c r="CP281" s="58"/>
      <c r="CQ281" s="60"/>
      <c r="CR281" s="57"/>
      <c r="CS281" s="58"/>
      <c r="CT281" s="59"/>
      <c r="CU281" s="58"/>
      <c r="CV281" s="59"/>
      <c r="CW281" s="58"/>
      <c r="CX281" s="59"/>
      <c r="CY281" s="58"/>
      <c r="CZ281" s="58"/>
      <c r="DA281" s="58"/>
      <c r="DB281" s="53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7"/>
      <c r="DO281" s="57"/>
      <c r="DP281" s="57"/>
      <c r="DQ281" s="76" t="str">
        <f t="shared" si="570"/>
        <v/>
      </c>
      <c r="DR281" s="53"/>
      <c r="DS281" s="46" t="b">
        <f t="shared" si="571"/>
        <v>0</v>
      </c>
      <c r="DT281" s="46" t="str">
        <f t="shared" si="572"/>
        <v/>
      </c>
      <c r="DU281" s="46" t="b">
        <f t="shared" si="573"/>
        <v>0</v>
      </c>
      <c r="DV281" s="46" t="b">
        <f t="shared" si="574"/>
        <v>0</v>
      </c>
      <c r="DW281" s="46" t="b">
        <f t="shared" si="575"/>
        <v>0</v>
      </c>
      <c r="DY281" s="46" t="b">
        <f t="shared" si="576"/>
        <v>0</v>
      </c>
      <c r="DZ281" s="46" t="b">
        <f t="shared" si="577"/>
        <v>0</v>
      </c>
      <c r="EB281" s="46" t="b">
        <f t="shared" si="578"/>
        <v>0</v>
      </c>
      <c r="EC281" s="46" t="b">
        <f t="shared" si="579"/>
        <v>0</v>
      </c>
      <c r="ED281" s="46" t="b">
        <f t="shared" si="580"/>
        <v>0</v>
      </c>
      <c r="EE281" s="46" t="b">
        <f t="shared" si="581"/>
        <v>0</v>
      </c>
      <c r="EF281" s="46" t="b">
        <f t="shared" si="582"/>
        <v>0</v>
      </c>
      <c r="EG281" s="46" t="b">
        <f t="shared" si="583"/>
        <v>0</v>
      </c>
      <c r="EH281" s="46" t="b">
        <f t="shared" si="584"/>
        <v>0</v>
      </c>
      <c r="EI281" s="46" t="b">
        <f t="shared" si="585"/>
        <v>0</v>
      </c>
      <c r="EK281" s="46" t="b">
        <f t="shared" si="586"/>
        <v>0</v>
      </c>
      <c r="EL281" s="46" t="b">
        <f t="shared" si="587"/>
        <v>0</v>
      </c>
      <c r="EM281" s="46" t="b">
        <f t="shared" si="588"/>
        <v>0</v>
      </c>
      <c r="EN281" s="46" t="b">
        <f t="shared" si="589"/>
        <v>0</v>
      </c>
      <c r="EO281" s="46" t="b">
        <f t="shared" si="590"/>
        <v>0</v>
      </c>
      <c r="EP281" s="46" t="b">
        <f t="shared" si="591"/>
        <v>0</v>
      </c>
      <c r="EQ281" s="46" t="b">
        <f t="shared" si="592"/>
        <v>0</v>
      </c>
      <c r="ER281" s="46" t="b">
        <f>OR(AA281='Tablas '!$T$4,AA281='Tablas '!$T$7,AA281='Tablas '!$T$8,AA281='Tablas '!$T$11)</f>
        <v>0</v>
      </c>
      <c r="ES281" s="46" t="str">
        <f t="shared" si="593"/>
        <v/>
      </c>
      <c r="ET281" s="46" t="str">
        <f t="shared" si="594"/>
        <v/>
      </c>
      <c r="EU281" s="46" t="str">
        <f t="shared" si="595"/>
        <v/>
      </c>
      <c r="EV281" s="46" t="b">
        <f t="shared" si="596"/>
        <v>0</v>
      </c>
      <c r="EW281" s="46" t="b">
        <f t="shared" si="597"/>
        <v>0</v>
      </c>
      <c r="EX281" s="46" t="b">
        <f t="shared" si="598"/>
        <v>0</v>
      </c>
      <c r="EY281" s="46" t="b">
        <f t="shared" si="599"/>
        <v>0</v>
      </c>
      <c r="EZ281" s="46" t="b">
        <f t="shared" si="600"/>
        <v>0</v>
      </c>
      <c r="FA281" s="46" t="b">
        <f t="shared" si="601"/>
        <v>0</v>
      </c>
      <c r="FB281" s="46" t="b">
        <f t="shared" si="602"/>
        <v>0</v>
      </c>
      <c r="FC281" s="46" t="str">
        <f t="shared" si="603"/>
        <v/>
      </c>
      <c r="FD281" s="46" t="str">
        <f t="shared" si="604"/>
        <v/>
      </c>
      <c r="FE281" s="46" t="b">
        <f t="shared" si="605"/>
        <v>0</v>
      </c>
      <c r="FF281" s="46" t="str">
        <f t="shared" si="606"/>
        <v/>
      </c>
      <c r="FG281" s="46" t="str">
        <f t="shared" si="607"/>
        <v/>
      </c>
      <c r="FH281" s="46" t="b">
        <f t="shared" si="608"/>
        <v>0</v>
      </c>
      <c r="FI281" s="46" t="str">
        <f t="shared" si="609"/>
        <v/>
      </c>
      <c r="FJ281" s="46" t="str">
        <f t="shared" si="610"/>
        <v/>
      </c>
      <c r="FK281" s="46" t="b">
        <f t="shared" si="611"/>
        <v>0</v>
      </c>
      <c r="FL281" s="46" t="str">
        <f t="shared" si="612"/>
        <v/>
      </c>
      <c r="FM281" s="46" t="str">
        <f t="shared" si="613"/>
        <v/>
      </c>
      <c r="FN281" s="46" t="b">
        <f t="shared" si="614"/>
        <v>0</v>
      </c>
      <c r="FO281" s="46" t="str">
        <f t="shared" si="615"/>
        <v/>
      </c>
      <c r="FP281" s="46" t="str">
        <f t="shared" si="616"/>
        <v/>
      </c>
      <c r="FQ281" s="46" t="b">
        <f t="shared" si="617"/>
        <v>0</v>
      </c>
      <c r="FR281" s="46" t="str">
        <f t="shared" si="618"/>
        <v/>
      </c>
      <c r="FS281" s="46" t="str">
        <f t="shared" si="619"/>
        <v/>
      </c>
      <c r="FT281" s="46" t="b">
        <f t="shared" si="620"/>
        <v>0</v>
      </c>
      <c r="FU281" s="46" t="str">
        <f t="shared" si="621"/>
        <v/>
      </c>
      <c r="FV281" s="46" t="str">
        <f t="shared" si="622"/>
        <v/>
      </c>
      <c r="FW281" s="46" t="b">
        <f t="shared" si="623"/>
        <v>0</v>
      </c>
      <c r="FX281" s="46" t="str">
        <f t="shared" si="624"/>
        <v/>
      </c>
      <c r="FY281" s="46" t="str">
        <f t="shared" si="625"/>
        <v/>
      </c>
      <c r="FZ281" s="46" t="b">
        <f t="shared" si="626"/>
        <v>0</v>
      </c>
      <c r="GA281" s="46" t="str">
        <f t="shared" si="627"/>
        <v/>
      </c>
      <c r="GB281" s="46" t="str">
        <f t="shared" si="628"/>
        <v/>
      </c>
      <c r="GC281" s="46" t="b">
        <f t="shared" si="629"/>
        <v>0</v>
      </c>
      <c r="GD281" s="46" t="str">
        <f t="shared" si="630"/>
        <v/>
      </c>
      <c r="GE281" s="46" t="str">
        <f t="shared" si="631"/>
        <v/>
      </c>
      <c r="GF281" s="46" t="b">
        <f t="shared" si="632"/>
        <v>0</v>
      </c>
      <c r="GG281" s="46" t="b">
        <f t="shared" si="633"/>
        <v>0</v>
      </c>
      <c r="GH281" s="46" t="str">
        <f t="shared" si="634"/>
        <v/>
      </c>
      <c r="GI281" s="46" t="str">
        <f t="shared" si="635"/>
        <v/>
      </c>
      <c r="GJ281" s="46" t="str">
        <f t="shared" si="636"/>
        <v/>
      </c>
      <c r="GK281" s="46" t="b">
        <f t="shared" si="637"/>
        <v>0</v>
      </c>
      <c r="GL281" s="46" t="str">
        <f t="shared" si="638"/>
        <v/>
      </c>
      <c r="GM281" s="46" t="str">
        <f t="shared" si="639"/>
        <v/>
      </c>
      <c r="GN281" s="46" t="str">
        <f t="shared" si="640"/>
        <v/>
      </c>
      <c r="GO281" s="46" t="b">
        <f t="shared" si="641"/>
        <v>0</v>
      </c>
      <c r="GP281" s="46" t="str">
        <f t="shared" si="642"/>
        <v/>
      </c>
      <c r="GQ281" s="46" t="str">
        <f t="shared" si="643"/>
        <v/>
      </c>
      <c r="GR281" s="46" t="b">
        <f t="shared" si="644"/>
        <v>0</v>
      </c>
      <c r="GS281" s="46" t="str">
        <f t="shared" si="645"/>
        <v/>
      </c>
      <c r="GT281" s="46" t="str">
        <f t="shared" si="646"/>
        <v/>
      </c>
      <c r="GU281" s="46" t="b">
        <f t="shared" si="647"/>
        <v>0</v>
      </c>
      <c r="GV281" s="46" t="b">
        <f t="shared" si="648"/>
        <v>0</v>
      </c>
      <c r="GW281" s="46" t="b">
        <f t="shared" si="649"/>
        <v>0</v>
      </c>
      <c r="GX281" s="46" t="b">
        <f t="shared" si="650"/>
        <v>0</v>
      </c>
      <c r="GY281" s="46" t="b">
        <f t="shared" si="651"/>
        <v>0</v>
      </c>
      <c r="GZ281" s="46" t="b">
        <f t="shared" si="652"/>
        <v>0</v>
      </c>
      <c r="HA281" s="46" t="b">
        <f t="shared" si="653"/>
        <v>0</v>
      </c>
      <c r="HB281" s="46" t="b">
        <f t="shared" si="654"/>
        <v>0</v>
      </c>
      <c r="HC281" s="46" t="b">
        <f t="shared" si="655"/>
        <v>0</v>
      </c>
      <c r="HD281" s="46" t="b">
        <f t="shared" si="656"/>
        <v>0</v>
      </c>
      <c r="HE281" s="46" t="b">
        <f t="shared" si="657"/>
        <v>0</v>
      </c>
      <c r="HF281" s="46" t="b">
        <f t="shared" si="658"/>
        <v>0</v>
      </c>
      <c r="HG281" s="46" t="b">
        <f t="shared" si="659"/>
        <v>0</v>
      </c>
      <c r="HH281" s="46" t="b">
        <f t="shared" si="660"/>
        <v>0</v>
      </c>
      <c r="HI281" s="46" t="b">
        <f t="shared" si="661"/>
        <v>0</v>
      </c>
      <c r="HJ281" s="46" t="b">
        <f t="shared" si="662"/>
        <v>0</v>
      </c>
      <c r="HK281" s="46" t="b">
        <f t="shared" si="663"/>
        <v>0</v>
      </c>
      <c r="HL281" s="46" t="b">
        <f t="shared" si="664"/>
        <v>0</v>
      </c>
      <c r="HM281" s="46" t="b">
        <f t="shared" si="665"/>
        <v>0</v>
      </c>
      <c r="HN281" s="46" t="b">
        <f t="shared" si="666"/>
        <v>0</v>
      </c>
      <c r="HO281" s="46" t="b">
        <f t="shared" si="667"/>
        <v>0</v>
      </c>
      <c r="HP281" s="46" t="b">
        <f t="shared" si="668"/>
        <v>0</v>
      </c>
      <c r="HQ281" s="46" t="str">
        <f t="shared" si="669"/>
        <v/>
      </c>
      <c r="HR281" s="46" t="str">
        <f t="shared" si="670"/>
        <v/>
      </c>
      <c r="HS281" s="46" t="str">
        <f t="shared" si="671"/>
        <v/>
      </c>
      <c r="HT281" s="46" t="b">
        <f t="shared" si="672"/>
        <v>0</v>
      </c>
      <c r="HU281" s="46" t="b">
        <f t="shared" si="673"/>
        <v>0</v>
      </c>
      <c r="HV281" s="46" t="b">
        <f t="shared" si="674"/>
        <v>0</v>
      </c>
      <c r="HW281" s="46" t="b">
        <f t="shared" si="675"/>
        <v>0</v>
      </c>
      <c r="HX281" s="46" t="b">
        <f t="shared" si="676"/>
        <v>0</v>
      </c>
      <c r="HY281" s="46" t="b">
        <f t="shared" si="677"/>
        <v>0</v>
      </c>
      <c r="HZ281" s="46" t="b">
        <f t="shared" si="678"/>
        <v>0</v>
      </c>
      <c r="IA281" s="46" t="str">
        <f t="shared" si="679"/>
        <v/>
      </c>
      <c r="IB281" s="46" t="str">
        <f t="shared" si="680"/>
        <v/>
      </c>
      <c r="IC281" s="46" t="str">
        <f t="shared" si="681"/>
        <v/>
      </c>
      <c r="ID281" s="46" t="str">
        <f t="shared" si="682"/>
        <v/>
      </c>
      <c r="IE281" s="46" t="b">
        <f t="shared" si="683"/>
        <v>0</v>
      </c>
      <c r="IF281" s="46" t="str">
        <f t="shared" si="684"/>
        <v/>
      </c>
      <c r="IG281" s="46" t="str">
        <f t="shared" si="685"/>
        <v/>
      </c>
      <c r="IH281" s="46" t="b">
        <f t="shared" si="686"/>
        <v>0</v>
      </c>
      <c r="II281" s="46" t="b">
        <f t="shared" si="687"/>
        <v>0</v>
      </c>
      <c r="IJ281" s="46" t="b">
        <f t="shared" si="688"/>
        <v>0</v>
      </c>
      <c r="IK281" s="46" t="str">
        <f t="shared" si="689"/>
        <v/>
      </c>
      <c r="IL281" s="46" t="str">
        <f t="shared" si="690"/>
        <v/>
      </c>
      <c r="IM281" s="46" t="b">
        <f t="shared" si="691"/>
        <v>0</v>
      </c>
      <c r="IN281" s="46" t="b">
        <f t="shared" si="692"/>
        <v>0</v>
      </c>
      <c r="IO281" s="46" t="b">
        <f t="shared" si="693"/>
        <v>0</v>
      </c>
      <c r="IP281" s="46" t="b">
        <f t="shared" si="694"/>
        <v>0</v>
      </c>
      <c r="IQ281" s="46" t="b">
        <f t="shared" si="695"/>
        <v>0</v>
      </c>
      <c r="IR281" s="46" t="b">
        <f t="shared" si="696"/>
        <v>0</v>
      </c>
      <c r="IS281" s="46" t="b">
        <f t="shared" si="697"/>
        <v>0</v>
      </c>
      <c r="IT281" s="46" t="b">
        <f t="shared" si="698"/>
        <v>0</v>
      </c>
      <c r="IU281" s="46" t="b">
        <f t="shared" si="699"/>
        <v>0</v>
      </c>
      <c r="IV281" s="46" t="b">
        <f t="shared" si="700"/>
        <v>0</v>
      </c>
      <c r="IW281" s="46" t="b">
        <f t="shared" si="701"/>
        <v>0</v>
      </c>
      <c r="IX281" s="46" t="b">
        <f t="shared" si="702"/>
        <v>0</v>
      </c>
      <c r="IY281" s="46" t="b">
        <f t="shared" si="703"/>
        <v>0</v>
      </c>
    </row>
    <row r="282" spans="2:259" x14ac:dyDescent="0.3">
      <c r="B282" s="48">
        <v>270</v>
      </c>
      <c r="C282" s="61" t="str">
        <f t="shared" si="569"/>
        <v/>
      </c>
      <c r="D282" s="53"/>
      <c r="E282" s="52"/>
      <c r="F282" s="112"/>
      <c r="G282" s="52"/>
      <c r="H282" s="53"/>
      <c r="I282" s="52"/>
      <c r="J282" s="52"/>
      <c r="K282" s="53"/>
      <c r="L282" s="55"/>
      <c r="M282" s="108"/>
      <c r="N282" s="56"/>
      <c r="O282" s="52"/>
      <c r="P282" s="52"/>
      <c r="Q282" s="52"/>
      <c r="R282" s="52"/>
      <c r="S282" s="52"/>
      <c r="T282" s="53"/>
      <c r="U282" s="52"/>
      <c r="V282" s="52"/>
      <c r="W282" s="55"/>
      <c r="X282" s="55"/>
      <c r="Y282" s="52"/>
      <c r="Z282" s="55"/>
      <c r="AA282" s="52"/>
      <c r="AB282" s="53"/>
      <c r="AC282" s="53"/>
      <c r="AD282" s="53"/>
      <c r="AE282" s="57"/>
      <c r="AF282" s="113"/>
      <c r="AG282" s="57"/>
      <c r="AH282" s="58"/>
      <c r="AI282" s="58"/>
      <c r="AJ282" s="58"/>
      <c r="AK282" s="114"/>
      <c r="AL282" s="58"/>
      <c r="AM282" s="114"/>
      <c r="AN282" s="58"/>
      <c r="AO282" s="114"/>
      <c r="AP282" s="58"/>
      <c r="AQ282" s="114"/>
      <c r="AR282" s="58"/>
      <c r="AS282" s="114"/>
      <c r="AT282" s="58"/>
      <c r="AU282" s="114"/>
      <c r="AV282" s="58"/>
      <c r="AW282" s="114"/>
      <c r="AX282" s="58"/>
      <c r="AY282" s="114"/>
      <c r="AZ282" s="58"/>
      <c r="BA282" s="114"/>
      <c r="BB282" s="58"/>
      <c r="BC282" s="114"/>
      <c r="BD282" s="58"/>
      <c r="BE282" s="58"/>
      <c r="BF282" s="58"/>
      <c r="BG282" s="59"/>
      <c r="BH282" s="58"/>
      <c r="BI282" s="114"/>
      <c r="BJ282" s="53"/>
      <c r="BK282" s="58"/>
      <c r="BL282" s="114"/>
      <c r="BM282" s="58"/>
      <c r="BN282" s="114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3"/>
      <c r="CL282" s="58"/>
      <c r="CM282" s="58"/>
      <c r="CN282" s="60"/>
      <c r="CO282" s="57"/>
      <c r="CP282" s="58"/>
      <c r="CQ282" s="60"/>
      <c r="CR282" s="57"/>
      <c r="CS282" s="58"/>
      <c r="CT282" s="59"/>
      <c r="CU282" s="58"/>
      <c r="CV282" s="59"/>
      <c r="CW282" s="58"/>
      <c r="CX282" s="59"/>
      <c r="CY282" s="58"/>
      <c r="CZ282" s="58"/>
      <c r="DA282" s="58"/>
      <c r="DB282" s="53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7"/>
      <c r="DO282" s="57"/>
      <c r="DP282" s="57"/>
      <c r="DQ282" s="76" t="str">
        <f t="shared" si="570"/>
        <v/>
      </c>
      <c r="DR282" s="53"/>
      <c r="DS282" s="46" t="b">
        <f t="shared" si="571"/>
        <v>0</v>
      </c>
      <c r="DT282" s="46" t="str">
        <f t="shared" si="572"/>
        <v/>
      </c>
      <c r="DU282" s="46" t="b">
        <f t="shared" si="573"/>
        <v>0</v>
      </c>
      <c r="DV282" s="46" t="b">
        <f t="shared" si="574"/>
        <v>0</v>
      </c>
      <c r="DW282" s="46" t="b">
        <f t="shared" si="575"/>
        <v>0</v>
      </c>
      <c r="DY282" s="46" t="b">
        <f t="shared" si="576"/>
        <v>0</v>
      </c>
      <c r="DZ282" s="46" t="b">
        <f t="shared" si="577"/>
        <v>0</v>
      </c>
      <c r="EB282" s="46" t="b">
        <f t="shared" si="578"/>
        <v>0</v>
      </c>
      <c r="EC282" s="46" t="b">
        <f t="shared" si="579"/>
        <v>0</v>
      </c>
      <c r="ED282" s="46" t="b">
        <f t="shared" si="580"/>
        <v>0</v>
      </c>
      <c r="EE282" s="46" t="b">
        <f t="shared" si="581"/>
        <v>0</v>
      </c>
      <c r="EF282" s="46" t="b">
        <f t="shared" si="582"/>
        <v>0</v>
      </c>
      <c r="EG282" s="46" t="b">
        <f t="shared" si="583"/>
        <v>0</v>
      </c>
      <c r="EH282" s="46" t="b">
        <f t="shared" si="584"/>
        <v>0</v>
      </c>
      <c r="EI282" s="46" t="b">
        <f t="shared" si="585"/>
        <v>0</v>
      </c>
      <c r="EK282" s="46" t="b">
        <f t="shared" si="586"/>
        <v>0</v>
      </c>
      <c r="EL282" s="46" t="b">
        <f t="shared" si="587"/>
        <v>0</v>
      </c>
      <c r="EM282" s="46" t="b">
        <f t="shared" si="588"/>
        <v>0</v>
      </c>
      <c r="EN282" s="46" t="b">
        <f t="shared" si="589"/>
        <v>0</v>
      </c>
      <c r="EO282" s="46" t="b">
        <f t="shared" si="590"/>
        <v>0</v>
      </c>
      <c r="EP282" s="46" t="b">
        <f t="shared" si="591"/>
        <v>0</v>
      </c>
      <c r="EQ282" s="46" t="b">
        <f t="shared" si="592"/>
        <v>0</v>
      </c>
      <c r="ER282" s="46" t="b">
        <f>OR(AA282='Tablas '!$T$4,AA282='Tablas '!$T$7,AA282='Tablas '!$T$8,AA282='Tablas '!$T$11)</f>
        <v>0</v>
      </c>
      <c r="ES282" s="46" t="str">
        <f t="shared" si="593"/>
        <v/>
      </c>
      <c r="ET282" s="46" t="str">
        <f t="shared" si="594"/>
        <v/>
      </c>
      <c r="EU282" s="46" t="str">
        <f t="shared" si="595"/>
        <v/>
      </c>
      <c r="EV282" s="46" t="b">
        <f t="shared" si="596"/>
        <v>0</v>
      </c>
      <c r="EW282" s="46" t="b">
        <f t="shared" si="597"/>
        <v>0</v>
      </c>
      <c r="EX282" s="46" t="b">
        <f t="shared" si="598"/>
        <v>0</v>
      </c>
      <c r="EY282" s="46" t="b">
        <f t="shared" si="599"/>
        <v>0</v>
      </c>
      <c r="EZ282" s="46" t="b">
        <f t="shared" si="600"/>
        <v>0</v>
      </c>
      <c r="FA282" s="46" t="b">
        <f t="shared" si="601"/>
        <v>0</v>
      </c>
      <c r="FB282" s="46" t="b">
        <f t="shared" si="602"/>
        <v>0</v>
      </c>
      <c r="FC282" s="46" t="str">
        <f t="shared" si="603"/>
        <v/>
      </c>
      <c r="FD282" s="46" t="str">
        <f t="shared" si="604"/>
        <v/>
      </c>
      <c r="FE282" s="46" t="b">
        <f t="shared" si="605"/>
        <v>0</v>
      </c>
      <c r="FF282" s="46" t="str">
        <f t="shared" si="606"/>
        <v/>
      </c>
      <c r="FG282" s="46" t="str">
        <f t="shared" si="607"/>
        <v/>
      </c>
      <c r="FH282" s="46" t="b">
        <f t="shared" si="608"/>
        <v>0</v>
      </c>
      <c r="FI282" s="46" t="str">
        <f t="shared" si="609"/>
        <v/>
      </c>
      <c r="FJ282" s="46" t="str">
        <f t="shared" si="610"/>
        <v/>
      </c>
      <c r="FK282" s="46" t="b">
        <f t="shared" si="611"/>
        <v>0</v>
      </c>
      <c r="FL282" s="46" t="str">
        <f t="shared" si="612"/>
        <v/>
      </c>
      <c r="FM282" s="46" t="str">
        <f t="shared" si="613"/>
        <v/>
      </c>
      <c r="FN282" s="46" t="b">
        <f t="shared" si="614"/>
        <v>0</v>
      </c>
      <c r="FO282" s="46" t="str">
        <f t="shared" si="615"/>
        <v/>
      </c>
      <c r="FP282" s="46" t="str">
        <f t="shared" si="616"/>
        <v/>
      </c>
      <c r="FQ282" s="46" t="b">
        <f t="shared" si="617"/>
        <v>0</v>
      </c>
      <c r="FR282" s="46" t="str">
        <f t="shared" si="618"/>
        <v/>
      </c>
      <c r="FS282" s="46" t="str">
        <f t="shared" si="619"/>
        <v/>
      </c>
      <c r="FT282" s="46" t="b">
        <f t="shared" si="620"/>
        <v>0</v>
      </c>
      <c r="FU282" s="46" t="str">
        <f t="shared" si="621"/>
        <v/>
      </c>
      <c r="FV282" s="46" t="str">
        <f t="shared" si="622"/>
        <v/>
      </c>
      <c r="FW282" s="46" t="b">
        <f t="shared" si="623"/>
        <v>0</v>
      </c>
      <c r="FX282" s="46" t="str">
        <f t="shared" si="624"/>
        <v/>
      </c>
      <c r="FY282" s="46" t="str">
        <f t="shared" si="625"/>
        <v/>
      </c>
      <c r="FZ282" s="46" t="b">
        <f t="shared" si="626"/>
        <v>0</v>
      </c>
      <c r="GA282" s="46" t="str">
        <f t="shared" si="627"/>
        <v/>
      </c>
      <c r="GB282" s="46" t="str">
        <f t="shared" si="628"/>
        <v/>
      </c>
      <c r="GC282" s="46" t="b">
        <f t="shared" si="629"/>
        <v>0</v>
      </c>
      <c r="GD282" s="46" t="str">
        <f t="shared" si="630"/>
        <v/>
      </c>
      <c r="GE282" s="46" t="str">
        <f t="shared" si="631"/>
        <v/>
      </c>
      <c r="GF282" s="46" t="b">
        <f t="shared" si="632"/>
        <v>0</v>
      </c>
      <c r="GG282" s="46" t="b">
        <f t="shared" si="633"/>
        <v>0</v>
      </c>
      <c r="GH282" s="46" t="str">
        <f t="shared" si="634"/>
        <v/>
      </c>
      <c r="GI282" s="46" t="str">
        <f t="shared" si="635"/>
        <v/>
      </c>
      <c r="GJ282" s="46" t="str">
        <f t="shared" si="636"/>
        <v/>
      </c>
      <c r="GK282" s="46" t="b">
        <f t="shared" si="637"/>
        <v>0</v>
      </c>
      <c r="GL282" s="46" t="str">
        <f t="shared" si="638"/>
        <v/>
      </c>
      <c r="GM282" s="46" t="str">
        <f t="shared" si="639"/>
        <v/>
      </c>
      <c r="GN282" s="46" t="str">
        <f t="shared" si="640"/>
        <v/>
      </c>
      <c r="GO282" s="46" t="b">
        <f t="shared" si="641"/>
        <v>0</v>
      </c>
      <c r="GP282" s="46" t="str">
        <f t="shared" si="642"/>
        <v/>
      </c>
      <c r="GQ282" s="46" t="str">
        <f t="shared" si="643"/>
        <v/>
      </c>
      <c r="GR282" s="46" t="b">
        <f t="shared" si="644"/>
        <v>0</v>
      </c>
      <c r="GS282" s="46" t="str">
        <f t="shared" si="645"/>
        <v/>
      </c>
      <c r="GT282" s="46" t="str">
        <f t="shared" si="646"/>
        <v/>
      </c>
      <c r="GU282" s="46" t="b">
        <f t="shared" si="647"/>
        <v>0</v>
      </c>
      <c r="GV282" s="46" t="b">
        <f t="shared" si="648"/>
        <v>0</v>
      </c>
      <c r="GW282" s="46" t="b">
        <f t="shared" si="649"/>
        <v>0</v>
      </c>
      <c r="GX282" s="46" t="b">
        <f t="shared" si="650"/>
        <v>0</v>
      </c>
      <c r="GY282" s="46" t="b">
        <f t="shared" si="651"/>
        <v>0</v>
      </c>
      <c r="GZ282" s="46" t="b">
        <f t="shared" si="652"/>
        <v>0</v>
      </c>
      <c r="HA282" s="46" t="b">
        <f t="shared" si="653"/>
        <v>0</v>
      </c>
      <c r="HB282" s="46" t="b">
        <f t="shared" si="654"/>
        <v>0</v>
      </c>
      <c r="HC282" s="46" t="b">
        <f t="shared" si="655"/>
        <v>0</v>
      </c>
      <c r="HD282" s="46" t="b">
        <f t="shared" si="656"/>
        <v>0</v>
      </c>
      <c r="HE282" s="46" t="b">
        <f t="shared" si="657"/>
        <v>0</v>
      </c>
      <c r="HF282" s="46" t="b">
        <f t="shared" si="658"/>
        <v>0</v>
      </c>
      <c r="HG282" s="46" t="b">
        <f t="shared" si="659"/>
        <v>0</v>
      </c>
      <c r="HH282" s="46" t="b">
        <f t="shared" si="660"/>
        <v>0</v>
      </c>
      <c r="HI282" s="46" t="b">
        <f t="shared" si="661"/>
        <v>0</v>
      </c>
      <c r="HJ282" s="46" t="b">
        <f t="shared" si="662"/>
        <v>0</v>
      </c>
      <c r="HK282" s="46" t="b">
        <f t="shared" si="663"/>
        <v>0</v>
      </c>
      <c r="HL282" s="46" t="b">
        <f t="shared" si="664"/>
        <v>0</v>
      </c>
      <c r="HM282" s="46" t="b">
        <f t="shared" si="665"/>
        <v>0</v>
      </c>
      <c r="HN282" s="46" t="b">
        <f t="shared" si="666"/>
        <v>0</v>
      </c>
      <c r="HO282" s="46" t="b">
        <f t="shared" si="667"/>
        <v>0</v>
      </c>
      <c r="HP282" s="46" t="b">
        <f t="shared" si="668"/>
        <v>0</v>
      </c>
      <c r="HQ282" s="46" t="str">
        <f t="shared" si="669"/>
        <v/>
      </c>
      <c r="HR282" s="46" t="str">
        <f t="shared" si="670"/>
        <v/>
      </c>
      <c r="HS282" s="46" t="str">
        <f t="shared" si="671"/>
        <v/>
      </c>
      <c r="HT282" s="46" t="b">
        <f t="shared" si="672"/>
        <v>0</v>
      </c>
      <c r="HU282" s="46" t="b">
        <f t="shared" si="673"/>
        <v>0</v>
      </c>
      <c r="HV282" s="46" t="b">
        <f t="shared" si="674"/>
        <v>0</v>
      </c>
      <c r="HW282" s="46" t="b">
        <f t="shared" si="675"/>
        <v>0</v>
      </c>
      <c r="HX282" s="46" t="b">
        <f t="shared" si="676"/>
        <v>0</v>
      </c>
      <c r="HY282" s="46" t="b">
        <f t="shared" si="677"/>
        <v>0</v>
      </c>
      <c r="HZ282" s="46" t="b">
        <f t="shared" si="678"/>
        <v>0</v>
      </c>
      <c r="IA282" s="46" t="str">
        <f t="shared" si="679"/>
        <v/>
      </c>
      <c r="IB282" s="46" t="str">
        <f t="shared" si="680"/>
        <v/>
      </c>
      <c r="IC282" s="46" t="str">
        <f t="shared" si="681"/>
        <v/>
      </c>
      <c r="ID282" s="46" t="str">
        <f t="shared" si="682"/>
        <v/>
      </c>
      <c r="IE282" s="46" t="b">
        <f t="shared" si="683"/>
        <v>0</v>
      </c>
      <c r="IF282" s="46" t="str">
        <f t="shared" si="684"/>
        <v/>
      </c>
      <c r="IG282" s="46" t="str">
        <f t="shared" si="685"/>
        <v/>
      </c>
      <c r="IH282" s="46" t="b">
        <f t="shared" si="686"/>
        <v>0</v>
      </c>
      <c r="II282" s="46" t="b">
        <f t="shared" si="687"/>
        <v>0</v>
      </c>
      <c r="IJ282" s="46" t="b">
        <f t="shared" si="688"/>
        <v>0</v>
      </c>
      <c r="IK282" s="46" t="str">
        <f t="shared" si="689"/>
        <v/>
      </c>
      <c r="IL282" s="46" t="str">
        <f t="shared" si="690"/>
        <v/>
      </c>
      <c r="IM282" s="46" t="b">
        <f t="shared" si="691"/>
        <v>0</v>
      </c>
      <c r="IN282" s="46" t="b">
        <f t="shared" si="692"/>
        <v>0</v>
      </c>
      <c r="IO282" s="46" t="b">
        <f t="shared" si="693"/>
        <v>0</v>
      </c>
      <c r="IP282" s="46" t="b">
        <f t="shared" si="694"/>
        <v>0</v>
      </c>
      <c r="IQ282" s="46" t="b">
        <f t="shared" si="695"/>
        <v>0</v>
      </c>
      <c r="IR282" s="46" t="b">
        <f t="shared" si="696"/>
        <v>0</v>
      </c>
      <c r="IS282" s="46" t="b">
        <f t="shared" si="697"/>
        <v>0</v>
      </c>
      <c r="IT282" s="46" t="b">
        <f t="shared" si="698"/>
        <v>0</v>
      </c>
      <c r="IU282" s="46" t="b">
        <f t="shared" si="699"/>
        <v>0</v>
      </c>
      <c r="IV282" s="46" t="b">
        <f t="shared" si="700"/>
        <v>0</v>
      </c>
      <c r="IW282" s="46" t="b">
        <f t="shared" si="701"/>
        <v>0</v>
      </c>
      <c r="IX282" s="46" t="b">
        <f t="shared" si="702"/>
        <v>0</v>
      </c>
      <c r="IY282" s="46" t="b">
        <f t="shared" si="703"/>
        <v>0</v>
      </c>
    </row>
    <row r="283" spans="2:259" x14ac:dyDescent="0.3">
      <c r="B283" s="48">
        <v>271</v>
      </c>
      <c r="C283" s="61" t="str">
        <f t="shared" si="569"/>
        <v/>
      </c>
      <c r="D283" s="53"/>
      <c r="E283" s="52"/>
      <c r="F283" s="112"/>
      <c r="G283" s="52"/>
      <c r="H283" s="53"/>
      <c r="I283" s="52"/>
      <c r="J283" s="52"/>
      <c r="K283" s="53"/>
      <c r="L283" s="55"/>
      <c r="M283" s="108"/>
      <c r="N283" s="56"/>
      <c r="O283" s="52"/>
      <c r="P283" s="52"/>
      <c r="Q283" s="52"/>
      <c r="R283" s="52"/>
      <c r="S283" s="52"/>
      <c r="T283" s="53"/>
      <c r="U283" s="52"/>
      <c r="V283" s="52"/>
      <c r="W283" s="55"/>
      <c r="X283" s="55"/>
      <c r="Y283" s="52"/>
      <c r="Z283" s="55"/>
      <c r="AA283" s="52"/>
      <c r="AB283" s="53"/>
      <c r="AC283" s="53"/>
      <c r="AD283" s="53"/>
      <c r="AE283" s="57"/>
      <c r="AF283" s="113"/>
      <c r="AG283" s="57"/>
      <c r="AH283" s="58"/>
      <c r="AI283" s="58"/>
      <c r="AJ283" s="58"/>
      <c r="AK283" s="114"/>
      <c r="AL283" s="58"/>
      <c r="AM283" s="114"/>
      <c r="AN283" s="58"/>
      <c r="AO283" s="114"/>
      <c r="AP283" s="58"/>
      <c r="AQ283" s="114"/>
      <c r="AR283" s="58"/>
      <c r="AS283" s="114"/>
      <c r="AT283" s="58"/>
      <c r="AU283" s="114"/>
      <c r="AV283" s="58"/>
      <c r="AW283" s="114"/>
      <c r="AX283" s="58"/>
      <c r="AY283" s="114"/>
      <c r="AZ283" s="58"/>
      <c r="BA283" s="114"/>
      <c r="BB283" s="58"/>
      <c r="BC283" s="114"/>
      <c r="BD283" s="58"/>
      <c r="BE283" s="58"/>
      <c r="BF283" s="58"/>
      <c r="BG283" s="59"/>
      <c r="BH283" s="58"/>
      <c r="BI283" s="114"/>
      <c r="BJ283" s="53"/>
      <c r="BK283" s="58"/>
      <c r="BL283" s="114"/>
      <c r="BM283" s="58"/>
      <c r="BN283" s="114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3"/>
      <c r="CL283" s="58"/>
      <c r="CM283" s="58"/>
      <c r="CN283" s="60"/>
      <c r="CO283" s="57"/>
      <c r="CP283" s="58"/>
      <c r="CQ283" s="60"/>
      <c r="CR283" s="57"/>
      <c r="CS283" s="58"/>
      <c r="CT283" s="59"/>
      <c r="CU283" s="58"/>
      <c r="CV283" s="59"/>
      <c r="CW283" s="58"/>
      <c r="CX283" s="59"/>
      <c r="CY283" s="58"/>
      <c r="CZ283" s="58"/>
      <c r="DA283" s="58"/>
      <c r="DB283" s="53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7"/>
      <c r="DO283" s="57"/>
      <c r="DP283" s="57"/>
      <c r="DQ283" s="76" t="str">
        <f t="shared" si="570"/>
        <v/>
      </c>
      <c r="DR283" s="53"/>
      <c r="DS283" s="46" t="b">
        <f t="shared" si="571"/>
        <v>0</v>
      </c>
      <c r="DT283" s="46" t="str">
        <f t="shared" si="572"/>
        <v/>
      </c>
      <c r="DU283" s="46" t="b">
        <f t="shared" si="573"/>
        <v>0</v>
      </c>
      <c r="DV283" s="46" t="b">
        <f t="shared" si="574"/>
        <v>0</v>
      </c>
      <c r="DW283" s="46" t="b">
        <f t="shared" si="575"/>
        <v>0</v>
      </c>
      <c r="DY283" s="46" t="b">
        <f t="shared" si="576"/>
        <v>0</v>
      </c>
      <c r="DZ283" s="46" t="b">
        <f t="shared" si="577"/>
        <v>0</v>
      </c>
      <c r="EB283" s="46" t="b">
        <f t="shared" si="578"/>
        <v>0</v>
      </c>
      <c r="EC283" s="46" t="b">
        <f t="shared" si="579"/>
        <v>0</v>
      </c>
      <c r="ED283" s="46" t="b">
        <f t="shared" si="580"/>
        <v>0</v>
      </c>
      <c r="EE283" s="46" t="b">
        <f t="shared" si="581"/>
        <v>0</v>
      </c>
      <c r="EF283" s="46" t="b">
        <f t="shared" si="582"/>
        <v>0</v>
      </c>
      <c r="EG283" s="46" t="b">
        <f t="shared" si="583"/>
        <v>0</v>
      </c>
      <c r="EH283" s="46" t="b">
        <f t="shared" si="584"/>
        <v>0</v>
      </c>
      <c r="EI283" s="46" t="b">
        <f t="shared" si="585"/>
        <v>0</v>
      </c>
      <c r="EK283" s="46" t="b">
        <f t="shared" si="586"/>
        <v>0</v>
      </c>
      <c r="EL283" s="46" t="b">
        <f t="shared" si="587"/>
        <v>0</v>
      </c>
      <c r="EM283" s="46" t="b">
        <f t="shared" si="588"/>
        <v>0</v>
      </c>
      <c r="EN283" s="46" t="b">
        <f t="shared" si="589"/>
        <v>0</v>
      </c>
      <c r="EO283" s="46" t="b">
        <f t="shared" si="590"/>
        <v>0</v>
      </c>
      <c r="EP283" s="46" t="b">
        <f t="shared" si="591"/>
        <v>0</v>
      </c>
      <c r="EQ283" s="46" t="b">
        <f t="shared" si="592"/>
        <v>0</v>
      </c>
      <c r="ER283" s="46" t="b">
        <f>OR(AA283='Tablas '!$T$4,AA283='Tablas '!$T$7,AA283='Tablas '!$T$8,AA283='Tablas '!$T$11)</f>
        <v>0</v>
      </c>
      <c r="ES283" s="46" t="str">
        <f t="shared" si="593"/>
        <v/>
      </c>
      <c r="ET283" s="46" t="str">
        <f t="shared" si="594"/>
        <v/>
      </c>
      <c r="EU283" s="46" t="str">
        <f t="shared" si="595"/>
        <v/>
      </c>
      <c r="EV283" s="46" t="b">
        <f t="shared" si="596"/>
        <v>0</v>
      </c>
      <c r="EW283" s="46" t="b">
        <f t="shared" si="597"/>
        <v>0</v>
      </c>
      <c r="EX283" s="46" t="b">
        <f t="shared" si="598"/>
        <v>0</v>
      </c>
      <c r="EY283" s="46" t="b">
        <f t="shared" si="599"/>
        <v>0</v>
      </c>
      <c r="EZ283" s="46" t="b">
        <f t="shared" si="600"/>
        <v>0</v>
      </c>
      <c r="FA283" s="46" t="b">
        <f t="shared" si="601"/>
        <v>0</v>
      </c>
      <c r="FB283" s="46" t="b">
        <f t="shared" si="602"/>
        <v>0</v>
      </c>
      <c r="FC283" s="46" t="str">
        <f t="shared" si="603"/>
        <v/>
      </c>
      <c r="FD283" s="46" t="str">
        <f t="shared" si="604"/>
        <v/>
      </c>
      <c r="FE283" s="46" t="b">
        <f t="shared" si="605"/>
        <v>0</v>
      </c>
      <c r="FF283" s="46" t="str">
        <f t="shared" si="606"/>
        <v/>
      </c>
      <c r="FG283" s="46" t="str">
        <f t="shared" si="607"/>
        <v/>
      </c>
      <c r="FH283" s="46" t="b">
        <f t="shared" si="608"/>
        <v>0</v>
      </c>
      <c r="FI283" s="46" t="str">
        <f t="shared" si="609"/>
        <v/>
      </c>
      <c r="FJ283" s="46" t="str">
        <f t="shared" si="610"/>
        <v/>
      </c>
      <c r="FK283" s="46" t="b">
        <f t="shared" si="611"/>
        <v>0</v>
      </c>
      <c r="FL283" s="46" t="str">
        <f t="shared" si="612"/>
        <v/>
      </c>
      <c r="FM283" s="46" t="str">
        <f t="shared" si="613"/>
        <v/>
      </c>
      <c r="FN283" s="46" t="b">
        <f t="shared" si="614"/>
        <v>0</v>
      </c>
      <c r="FO283" s="46" t="str">
        <f t="shared" si="615"/>
        <v/>
      </c>
      <c r="FP283" s="46" t="str">
        <f t="shared" si="616"/>
        <v/>
      </c>
      <c r="FQ283" s="46" t="b">
        <f t="shared" si="617"/>
        <v>0</v>
      </c>
      <c r="FR283" s="46" t="str">
        <f t="shared" si="618"/>
        <v/>
      </c>
      <c r="FS283" s="46" t="str">
        <f t="shared" si="619"/>
        <v/>
      </c>
      <c r="FT283" s="46" t="b">
        <f t="shared" si="620"/>
        <v>0</v>
      </c>
      <c r="FU283" s="46" t="str">
        <f t="shared" si="621"/>
        <v/>
      </c>
      <c r="FV283" s="46" t="str">
        <f t="shared" si="622"/>
        <v/>
      </c>
      <c r="FW283" s="46" t="b">
        <f t="shared" si="623"/>
        <v>0</v>
      </c>
      <c r="FX283" s="46" t="str">
        <f t="shared" si="624"/>
        <v/>
      </c>
      <c r="FY283" s="46" t="str">
        <f t="shared" si="625"/>
        <v/>
      </c>
      <c r="FZ283" s="46" t="b">
        <f t="shared" si="626"/>
        <v>0</v>
      </c>
      <c r="GA283" s="46" t="str">
        <f t="shared" si="627"/>
        <v/>
      </c>
      <c r="GB283" s="46" t="str">
        <f t="shared" si="628"/>
        <v/>
      </c>
      <c r="GC283" s="46" t="b">
        <f t="shared" si="629"/>
        <v>0</v>
      </c>
      <c r="GD283" s="46" t="str">
        <f t="shared" si="630"/>
        <v/>
      </c>
      <c r="GE283" s="46" t="str">
        <f t="shared" si="631"/>
        <v/>
      </c>
      <c r="GF283" s="46" t="b">
        <f t="shared" si="632"/>
        <v>0</v>
      </c>
      <c r="GG283" s="46" t="b">
        <f t="shared" si="633"/>
        <v>0</v>
      </c>
      <c r="GH283" s="46" t="str">
        <f t="shared" si="634"/>
        <v/>
      </c>
      <c r="GI283" s="46" t="str">
        <f t="shared" si="635"/>
        <v/>
      </c>
      <c r="GJ283" s="46" t="str">
        <f t="shared" si="636"/>
        <v/>
      </c>
      <c r="GK283" s="46" t="b">
        <f t="shared" si="637"/>
        <v>0</v>
      </c>
      <c r="GL283" s="46" t="str">
        <f t="shared" si="638"/>
        <v/>
      </c>
      <c r="GM283" s="46" t="str">
        <f t="shared" si="639"/>
        <v/>
      </c>
      <c r="GN283" s="46" t="str">
        <f t="shared" si="640"/>
        <v/>
      </c>
      <c r="GO283" s="46" t="b">
        <f t="shared" si="641"/>
        <v>0</v>
      </c>
      <c r="GP283" s="46" t="str">
        <f t="shared" si="642"/>
        <v/>
      </c>
      <c r="GQ283" s="46" t="str">
        <f t="shared" si="643"/>
        <v/>
      </c>
      <c r="GR283" s="46" t="b">
        <f t="shared" si="644"/>
        <v>0</v>
      </c>
      <c r="GS283" s="46" t="str">
        <f t="shared" si="645"/>
        <v/>
      </c>
      <c r="GT283" s="46" t="str">
        <f t="shared" si="646"/>
        <v/>
      </c>
      <c r="GU283" s="46" t="b">
        <f t="shared" si="647"/>
        <v>0</v>
      </c>
      <c r="GV283" s="46" t="b">
        <f t="shared" si="648"/>
        <v>0</v>
      </c>
      <c r="GW283" s="46" t="b">
        <f t="shared" si="649"/>
        <v>0</v>
      </c>
      <c r="GX283" s="46" t="b">
        <f t="shared" si="650"/>
        <v>0</v>
      </c>
      <c r="GY283" s="46" t="b">
        <f t="shared" si="651"/>
        <v>0</v>
      </c>
      <c r="GZ283" s="46" t="b">
        <f t="shared" si="652"/>
        <v>0</v>
      </c>
      <c r="HA283" s="46" t="b">
        <f t="shared" si="653"/>
        <v>0</v>
      </c>
      <c r="HB283" s="46" t="b">
        <f t="shared" si="654"/>
        <v>0</v>
      </c>
      <c r="HC283" s="46" t="b">
        <f t="shared" si="655"/>
        <v>0</v>
      </c>
      <c r="HD283" s="46" t="b">
        <f t="shared" si="656"/>
        <v>0</v>
      </c>
      <c r="HE283" s="46" t="b">
        <f t="shared" si="657"/>
        <v>0</v>
      </c>
      <c r="HF283" s="46" t="b">
        <f t="shared" si="658"/>
        <v>0</v>
      </c>
      <c r="HG283" s="46" t="b">
        <f t="shared" si="659"/>
        <v>0</v>
      </c>
      <c r="HH283" s="46" t="b">
        <f t="shared" si="660"/>
        <v>0</v>
      </c>
      <c r="HI283" s="46" t="b">
        <f t="shared" si="661"/>
        <v>0</v>
      </c>
      <c r="HJ283" s="46" t="b">
        <f t="shared" si="662"/>
        <v>0</v>
      </c>
      <c r="HK283" s="46" t="b">
        <f t="shared" si="663"/>
        <v>0</v>
      </c>
      <c r="HL283" s="46" t="b">
        <f t="shared" si="664"/>
        <v>0</v>
      </c>
      <c r="HM283" s="46" t="b">
        <f t="shared" si="665"/>
        <v>0</v>
      </c>
      <c r="HN283" s="46" t="b">
        <f t="shared" si="666"/>
        <v>0</v>
      </c>
      <c r="HO283" s="46" t="b">
        <f t="shared" si="667"/>
        <v>0</v>
      </c>
      <c r="HP283" s="46" t="b">
        <f t="shared" si="668"/>
        <v>0</v>
      </c>
      <c r="HQ283" s="46" t="str">
        <f t="shared" si="669"/>
        <v/>
      </c>
      <c r="HR283" s="46" t="str">
        <f t="shared" si="670"/>
        <v/>
      </c>
      <c r="HS283" s="46" t="str">
        <f t="shared" si="671"/>
        <v/>
      </c>
      <c r="HT283" s="46" t="b">
        <f t="shared" si="672"/>
        <v>0</v>
      </c>
      <c r="HU283" s="46" t="b">
        <f t="shared" si="673"/>
        <v>0</v>
      </c>
      <c r="HV283" s="46" t="b">
        <f t="shared" si="674"/>
        <v>0</v>
      </c>
      <c r="HW283" s="46" t="b">
        <f t="shared" si="675"/>
        <v>0</v>
      </c>
      <c r="HX283" s="46" t="b">
        <f t="shared" si="676"/>
        <v>0</v>
      </c>
      <c r="HY283" s="46" t="b">
        <f t="shared" si="677"/>
        <v>0</v>
      </c>
      <c r="HZ283" s="46" t="b">
        <f t="shared" si="678"/>
        <v>0</v>
      </c>
      <c r="IA283" s="46" t="str">
        <f t="shared" si="679"/>
        <v/>
      </c>
      <c r="IB283" s="46" t="str">
        <f t="shared" si="680"/>
        <v/>
      </c>
      <c r="IC283" s="46" t="str">
        <f t="shared" si="681"/>
        <v/>
      </c>
      <c r="ID283" s="46" t="str">
        <f t="shared" si="682"/>
        <v/>
      </c>
      <c r="IE283" s="46" t="b">
        <f t="shared" si="683"/>
        <v>0</v>
      </c>
      <c r="IF283" s="46" t="str">
        <f t="shared" si="684"/>
        <v/>
      </c>
      <c r="IG283" s="46" t="str">
        <f t="shared" si="685"/>
        <v/>
      </c>
      <c r="IH283" s="46" t="b">
        <f t="shared" si="686"/>
        <v>0</v>
      </c>
      <c r="II283" s="46" t="b">
        <f t="shared" si="687"/>
        <v>0</v>
      </c>
      <c r="IJ283" s="46" t="b">
        <f t="shared" si="688"/>
        <v>0</v>
      </c>
      <c r="IK283" s="46" t="str">
        <f t="shared" si="689"/>
        <v/>
      </c>
      <c r="IL283" s="46" t="str">
        <f t="shared" si="690"/>
        <v/>
      </c>
      <c r="IM283" s="46" t="b">
        <f t="shared" si="691"/>
        <v>0</v>
      </c>
      <c r="IN283" s="46" t="b">
        <f t="shared" si="692"/>
        <v>0</v>
      </c>
      <c r="IO283" s="46" t="b">
        <f t="shared" si="693"/>
        <v>0</v>
      </c>
      <c r="IP283" s="46" t="b">
        <f t="shared" si="694"/>
        <v>0</v>
      </c>
      <c r="IQ283" s="46" t="b">
        <f t="shared" si="695"/>
        <v>0</v>
      </c>
      <c r="IR283" s="46" t="b">
        <f t="shared" si="696"/>
        <v>0</v>
      </c>
      <c r="IS283" s="46" t="b">
        <f t="shared" si="697"/>
        <v>0</v>
      </c>
      <c r="IT283" s="46" t="b">
        <f t="shared" si="698"/>
        <v>0</v>
      </c>
      <c r="IU283" s="46" t="b">
        <f t="shared" si="699"/>
        <v>0</v>
      </c>
      <c r="IV283" s="46" t="b">
        <f t="shared" si="700"/>
        <v>0</v>
      </c>
      <c r="IW283" s="46" t="b">
        <f t="shared" si="701"/>
        <v>0</v>
      </c>
      <c r="IX283" s="46" t="b">
        <f t="shared" si="702"/>
        <v>0</v>
      </c>
      <c r="IY283" s="46" t="b">
        <f t="shared" si="703"/>
        <v>0</v>
      </c>
    </row>
    <row r="284" spans="2:259" x14ac:dyDescent="0.3">
      <c r="B284" s="48">
        <v>272</v>
      </c>
      <c r="C284" s="61" t="str">
        <f t="shared" si="569"/>
        <v/>
      </c>
      <c r="D284" s="53"/>
      <c r="E284" s="52"/>
      <c r="F284" s="112"/>
      <c r="G284" s="52"/>
      <c r="H284" s="53"/>
      <c r="I284" s="52"/>
      <c r="J284" s="52"/>
      <c r="K284" s="53"/>
      <c r="L284" s="55"/>
      <c r="M284" s="108"/>
      <c r="N284" s="56"/>
      <c r="O284" s="52"/>
      <c r="P284" s="52"/>
      <c r="Q284" s="52"/>
      <c r="R284" s="52"/>
      <c r="S284" s="52"/>
      <c r="T284" s="53"/>
      <c r="U284" s="52"/>
      <c r="V284" s="52"/>
      <c r="W284" s="55"/>
      <c r="X284" s="55"/>
      <c r="Y284" s="52"/>
      <c r="Z284" s="55"/>
      <c r="AA284" s="52"/>
      <c r="AB284" s="53"/>
      <c r="AC284" s="53"/>
      <c r="AD284" s="53"/>
      <c r="AE284" s="57"/>
      <c r="AF284" s="113"/>
      <c r="AG284" s="57"/>
      <c r="AH284" s="58"/>
      <c r="AI284" s="58"/>
      <c r="AJ284" s="58"/>
      <c r="AK284" s="114"/>
      <c r="AL284" s="58"/>
      <c r="AM284" s="114"/>
      <c r="AN284" s="58"/>
      <c r="AO284" s="114"/>
      <c r="AP284" s="58"/>
      <c r="AQ284" s="114"/>
      <c r="AR284" s="58"/>
      <c r="AS284" s="114"/>
      <c r="AT284" s="58"/>
      <c r="AU284" s="114"/>
      <c r="AV284" s="58"/>
      <c r="AW284" s="114"/>
      <c r="AX284" s="58"/>
      <c r="AY284" s="114"/>
      <c r="AZ284" s="58"/>
      <c r="BA284" s="114"/>
      <c r="BB284" s="58"/>
      <c r="BC284" s="114"/>
      <c r="BD284" s="58"/>
      <c r="BE284" s="58"/>
      <c r="BF284" s="58"/>
      <c r="BG284" s="59"/>
      <c r="BH284" s="58"/>
      <c r="BI284" s="114"/>
      <c r="BJ284" s="53"/>
      <c r="BK284" s="58"/>
      <c r="BL284" s="114"/>
      <c r="BM284" s="58"/>
      <c r="BN284" s="114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3"/>
      <c r="CL284" s="58"/>
      <c r="CM284" s="58"/>
      <c r="CN284" s="60"/>
      <c r="CO284" s="57"/>
      <c r="CP284" s="58"/>
      <c r="CQ284" s="60"/>
      <c r="CR284" s="57"/>
      <c r="CS284" s="58"/>
      <c r="CT284" s="59"/>
      <c r="CU284" s="58"/>
      <c r="CV284" s="59"/>
      <c r="CW284" s="58"/>
      <c r="CX284" s="59"/>
      <c r="CY284" s="58"/>
      <c r="CZ284" s="58"/>
      <c r="DA284" s="58"/>
      <c r="DB284" s="53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7"/>
      <c r="DO284" s="57"/>
      <c r="DP284" s="57"/>
      <c r="DQ284" s="76" t="str">
        <f t="shared" si="570"/>
        <v/>
      </c>
      <c r="DR284" s="53"/>
      <c r="DS284" s="46" t="b">
        <f t="shared" si="571"/>
        <v>0</v>
      </c>
      <c r="DT284" s="46" t="str">
        <f t="shared" si="572"/>
        <v/>
      </c>
      <c r="DU284" s="46" t="b">
        <f t="shared" si="573"/>
        <v>0</v>
      </c>
      <c r="DV284" s="46" t="b">
        <f t="shared" si="574"/>
        <v>0</v>
      </c>
      <c r="DW284" s="46" t="b">
        <f t="shared" si="575"/>
        <v>0</v>
      </c>
      <c r="DY284" s="46" t="b">
        <f t="shared" si="576"/>
        <v>0</v>
      </c>
      <c r="DZ284" s="46" t="b">
        <f t="shared" si="577"/>
        <v>0</v>
      </c>
      <c r="EB284" s="46" t="b">
        <f t="shared" si="578"/>
        <v>0</v>
      </c>
      <c r="EC284" s="46" t="b">
        <f t="shared" si="579"/>
        <v>0</v>
      </c>
      <c r="ED284" s="46" t="b">
        <f t="shared" si="580"/>
        <v>0</v>
      </c>
      <c r="EE284" s="46" t="b">
        <f t="shared" si="581"/>
        <v>0</v>
      </c>
      <c r="EF284" s="46" t="b">
        <f t="shared" si="582"/>
        <v>0</v>
      </c>
      <c r="EG284" s="46" t="b">
        <f t="shared" si="583"/>
        <v>0</v>
      </c>
      <c r="EH284" s="46" t="b">
        <f t="shared" si="584"/>
        <v>0</v>
      </c>
      <c r="EI284" s="46" t="b">
        <f t="shared" si="585"/>
        <v>0</v>
      </c>
      <c r="EK284" s="46" t="b">
        <f t="shared" si="586"/>
        <v>0</v>
      </c>
      <c r="EL284" s="46" t="b">
        <f t="shared" si="587"/>
        <v>0</v>
      </c>
      <c r="EM284" s="46" t="b">
        <f t="shared" si="588"/>
        <v>0</v>
      </c>
      <c r="EN284" s="46" t="b">
        <f t="shared" si="589"/>
        <v>0</v>
      </c>
      <c r="EO284" s="46" t="b">
        <f t="shared" si="590"/>
        <v>0</v>
      </c>
      <c r="EP284" s="46" t="b">
        <f t="shared" si="591"/>
        <v>0</v>
      </c>
      <c r="EQ284" s="46" t="b">
        <f t="shared" si="592"/>
        <v>0</v>
      </c>
      <c r="ER284" s="46" t="b">
        <f>OR(AA284='Tablas '!$T$4,AA284='Tablas '!$T$7,AA284='Tablas '!$T$8,AA284='Tablas '!$T$11)</f>
        <v>0</v>
      </c>
      <c r="ES284" s="46" t="str">
        <f t="shared" si="593"/>
        <v/>
      </c>
      <c r="ET284" s="46" t="str">
        <f t="shared" si="594"/>
        <v/>
      </c>
      <c r="EU284" s="46" t="str">
        <f t="shared" si="595"/>
        <v/>
      </c>
      <c r="EV284" s="46" t="b">
        <f t="shared" si="596"/>
        <v>0</v>
      </c>
      <c r="EW284" s="46" t="b">
        <f t="shared" si="597"/>
        <v>0</v>
      </c>
      <c r="EX284" s="46" t="b">
        <f t="shared" si="598"/>
        <v>0</v>
      </c>
      <c r="EY284" s="46" t="b">
        <f t="shared" si="599"/>
        <v>0</v>
      </c>
      <c r="EZ284" s="46" t="b">
        <f t="shared" si="600"/>
        <v>0</v>
      </c>
      <c r="FA284" s="46" t="b">
        <f t="shared" si="601"/>
        <v>0</v>
      </c>
      <c r="FB284" s="46" t="b">
        <f t="shared" si="602"/>
        <v>0</v>
      </c>
      <c r="FC284" s="46" t="str">
        <f t="shared" si="603"/>
        <v/>
      </c>
      <c r="FD284" s="46" t="str">
        <f t="shared" si="604"/>
        <v/>
      </c>
      <c r="FE284" s="46" t="b">
        <f t="shared" si="605"/>
        <v>0</v>
      </c>
      <c r="FF284" s="46" t="str">
        <f t="shared" si="606"/>
        <v/>
      </c>
      <c r="FG284" s="46" t="str">
        <f t="shared" si="607"/>
        <v/>
      </c>
      <c r="FH284" s="46" t="b">
        <f t="shared" si="608"/>
        <v>0</v>
      </c>
      <c r="FI284" s="46" t="str">
        <f t="shared" si="609"/>
        <v/>
      </c>
      <c r="FJ284" s="46" t="str">
        <f t="shared" si="610"/>
        <v/>
      </c>
      <c r="FK284" s="46" t="b">
        <f t="shared" si="611"/>
        <v>0</v>
      </c>
      <c r="FL284" s="46" t="str">
        <f t="shared" si="612"/>
        <v/>
      </c>
      <c r="FM284" s="46" t="str">
        <f t="shared" si="613"/>
        <v/>
      </c>
      <c r="FN284" s="46" t="b">
        <f t="shared" si="614"/>
        <v>0</v>
      </c>
      <c r="FO284" s="46" t="str">
        <f t="shared" si="615"/>
        <v/>
      </c>
      <c r="FP284" s="46" t="str">
        <f t="shared" si="616"/>
        <v/>
      </c>
      <c r="FQ284" s="46" t="b">
        <f t="shared" si="617"/>
        <v>0</v>
      </c>
      <c r="FR284" s="46" t="str">
        <f t="shared" si="618"/>
        <v/>
      </c>
      <c r="FS284" s="46" t="str">
        <f t="shared" si="619"/>
        <v/>
      </c>
      <c r="FT284" s="46" t="b">
        <f t="shared" si="620"/>
        <v>0</v>
      </c>
      <c r="FU284" s="46" t="str">
        <f t="shared" si="621"/>
        <v/>
      </c>
      <c r="FV284" s="46" t="str">
        <f t="shared" si="622"/>
        <v/>
      </c>
      <c r="FW284" s="46" t="b">
        <f t="shared" si="623"/>
        <v>0</v>
      </c>
      <c r="FX284" s="46" t="str">
        <f t="shared" si="624"/>
        <v/>
      </c>
      <c r="FY284" s="46" t="str">
        <f t="shared" si="625"/>
        <v/>
      </c>
      <c r="FZ284" s="46" t="b">
        <f t="shared" si="626"/>
        <v>0</v>
      </c>
      <c r="GA284" s="46" t="str">
        <f t="shared" si="627"/>
        <v/>
      </c>
      <c r="GB284" s="46" t="str">
        <f t="shared" si="628"/>
        <v/>
      </c>
      <c r="GC284" s="46" t="b">
        <f t="shared" si="629"/>
        <v>0</v>
      </c>
      <c r="GD284" s="46" t="str">
        <f t="shared" si="630"/>
        <v/>
      </c>
      <c r="GE284" s="46" t="str">
        <f t="shared" si="631"/>
        <v/>
      </c>
      <c r="GF284" s="46" t="b">
        <f t="shared" si="632"/>
        <v>0</v>
      </c>
      <c r="GG284" s="46" t="b">
        <f t="shared" si="633"/>
        <v>0</v>
      </c>
      <c r="GH284" s="46" t="str">
        <f t="shared" si="634"/>
        <v/>
      </c>
      <c r="GI284" s="46" t="str">
        <f t="shared" si="635"/>
        <v/>
      </c>
      <c r="GJ284" s="46" t="str">
        <f t="shared" si="636"/>
        <v/>
      </c>
      <c r="GK284" s="46" t="b">
        <f t="shared" si="637"/>
        <v>0</v>
      </c>
      <c r="GL284" s="46" t="str">
        <f t="shared" si="638"/>
        <v/>
      </c>
      <c r="GM284" s="46" t="str">
        <f t="shared" si="639"/>
        <v/>
      </c>
      <c r="GN284" s="46" t="str">
        <f t="shared" si="640"/>
        <v/>
      </c>
      <c r="GO284" s="46" t="b">
        <f t="shared" si="641"/>
        <v>0</v>
      </c>
      <c r="GP284" s="46" t="str">
        <f t="shared" si="642"/>
        <v/>
      </c>
      <c r="GQ284" s="46" t="str">
        <f t="shared" si="643"/>
        <v/>
      </c>
      <c r="GR284" s="46" t="b">
        <f t="shared" si="644"/>
        <v>0</v>
      </c>
      <c r="GS284" s="46" t="str">
        <f t="shared" si="645"/>
        <v/>
      </c>
      <c r="GT284" s="46" t="str">
        <f t="shared" si="646"/>
        <v/>
      </c>
      <c r="GU284" s="46" t="b">
        <f t="shared" si="647"/>
        <v>0</v>
      </c>
      <c r="GV284" s="46" t="b">
        <f t="shared" si="648"/>
        <v>0</v>
      </c>
      <c r="GW284" s="46" t="b">
        <f t="shared" si="649"/>
        <v>0</v>
      </c>
      <c r="GX284" s="46" t="b">
        <f t="shared" si="650"/>
        <v>0</v>
      </c>
      <c r="GY284" s="46" t="b">
        <f t="shared" si="651"/>
        <v>0</v>
      </c>
      <c r="GZ284" s="46" t="b">
        <f t="shared" si="652"/>
        <v>0</v>
      </c>
      <c r="HA284" s="46" t="b">
        <f t="shared" si="653"/>
        <v>0</v>
      </c>
      <c r="HB284" s="46" t="b">
        <f t="shared" si="654"/>
        <v>0</v>
      </c>
      <c r="HC284" s="46" t="b">
        <f t="shared" si="655"/>
        <v>0</v>
      </c>
      <c r="HD284" s="46" t="b">
        <f t="shared" si="656"/>
        <v>0</v>
      </c>
      <c r="HE284" s="46" t="b">
        <f t="shared" si="657"/>
        <v>0</v>
      </c>
      <c r="HF284" s="46" t="b">
        <f t="shared" si="658"/>
        <v>0</v>
      </c>
      <c r="HG284" s="46" t="b">
        <f t="shared" si="659"/>
        <v>0</v>
      </c>
      <c r="HH284" s="46" t="b">
        <f t="shared" si="660"/>
        <v>0</v>
      </c>
      <c r="HI284" s="46" t="b">
        <f t="shared" si="661"/>
        <v>0</v>
      </c>
      <c r="HJ284" s="46" t="b">
        <f t="shared" si="662"/>
        <v>0</v>
      </c>
      <c r="HK284" s="46" t="b">
        <f t="shared" si="663"/>
        <v>0</v>
      </c>
      <c r="HL284" s="46" t="b">
        <f t="shared" si="664"/>
        <v>0</v>
      </c>
      <c r="HM284" s="46" t="b">
        <f t="shared" si="665"/>
        <v>0</v>
      </c>
      <c r="HN284" s="46" t="b">
        <f t="shared" si="666"/>
        <v>0</v>
      </c>
      <c r="HO284" s="46" t="b">
        <f t="shared" si="667"/>
        <v>0</v>
      </c>
      <c r="HP284" s="46" t="b">
        <f t="shared" si="668"/>
        <v>0</v>
      </c>
      <c r="HQ284" s="46" t="str">
        <f t="shared" si="669"/>
        <v/>
      </c>
      <c r="HR284" s="46" t="str">
        <f t="shared" si="670"/>
        <v/>
      </c>
      <c r="HS284" s="46" t="str">
        <f t="shared" si="671"/>
        <v/>
      </c>
      <c r="HT284" s="46" t="b">
        <f t="shared" si="672"/>
        <v>0</v>
      </c>
      <c r="HU284" s="46" t="b">
        <f t="shared" si="673"/>
        <v>0</v>
      </c>
      <c r="HV284" s="46" t="b">
        <f t="shared" si="674"/>
        <v>0</v>
      </c>
      <c r="HW284" s="46" t="b">
        <f t="shared" si="675"/>
        <v>0</v>
      </c>
      <c r="HX284" s="46" t="b">
        <f t="shared" si="676"/>
        <v>0</v>
      </c>
      <c r="HY284" s="46" t="b">
        <f t="shared" si="677"/>
        <v>0</v>
      </c>
      <c r="HZ284" s="46" t="b">
        <f t="shared" si="678"/>
        <v>0</v>
      </c>
      <c r="IA284" s="46" t="str">
        <f t="shared" si="679"/>
        <v/>
      </c>
      <c r="IB284" s="46" t="str">
        <f t="shared" si="680"/>
        <v/>
      </c>
      <c r="IC284" s="46" t="str">
        <f t="shared" si="681"/>
        <v/>
      </c>
      <c r="ID284" s="46" t="str">
        <f t="shared" si="682"/>
        <v/>
      </c>
      <c r="IE284" s="46" t="b">
        <f t="shared" si="683"/>
        <v>0</v>
      </c>
      <c r="IF284" s="46" t="str">
        <f t="shared" si="684"/>
        <v/>
      </c>
      <c r="IG284" s="46" t="str">
        <f t="shared" si="685"/>
        <v/>
      </c>
      <c r="IH284" s="46" t="b">
        <f t="shared" si="686"/>
        <v>0</v>
      </c>
      <c r="II284" s="46" t="b">
        <f t="shared" si="687"/>
        <v>0</v>
      </c>
      <c r="IJ284" s="46" t="b">
        <f t="shared" si="688"/>
        <v>0</v>
      </c>
      <c r="IK284" s="46" t="str">
        <f t="shared" si="689"/>
        <v/>
      </c>
      <c r="IL284" s="46" t="str">
        <f t="shared" si="690"/>
        <v/>
      </c>
      <c r="IM284" s="46" t="b">
        <f t="shared" si="691"/>
        <v>0</v>
      </c>
      <c r="IN284" s="46" t="b">
        <f t="shared" si="692"/>
        <v>0</v>
      </c>
      <c r="IO284" s="46" t="b">
        <f t="shared" si="693"/>
        <v>0</v>
      </c>
      <c r="IP284" s="46" t="b">
        <f t="shared" si="694"/>
        <v>0</v>
      </c>
      <c r="IQ284" s="46" t="b">
        <f t="shared" si="695"/>
        <v>0</v>
      </c>
      <c r="IR284" s="46" t="b">
        <f t="shared" si="696"/>
        <v>0</v>
      </c>
      <c r="IS284" s="46" t="b">
        <f t="shared" si="697"/>
        <v>0</v>
      </c>
      <c r="IT284" s="46" t="b">
        <f t="shared" si="698"/>
        <v>0</v>
      </c>
      <c r="IU284" s="46" t="b">
        <f t="shared" si="699"/>
        <v>0</v>
      </c>
      <c r="IV284" s="46" t="b">
        <f t="shared" si="700"/>
        <v>0</v>
      </c>
      <c r="IW284" s="46" t="b">
        <f t="shared" si="701"/>
        <v>0</v>
      </c>
      <c r="IX284" s="46" t="b">
        <f t="shared" si="702"/>
        <v>0</v>
      </c>
      <c r="IY284" s="46" t="b">
        <f t="shared" si="703"/>
        <v>0</v>
      </c>
    </row>
    <row r="285" spans="2:259" x14ac:dyDescent="0.3">
      <c r="B285" s="48">
        <v>273</v>
      </c>
      <c r="C285" s="61" t="str">
        <f t="shared" si="569"/>
        <v/>
      </c>
      <c r="D285" s="53"/>
      <c r="E285" s="52"/>
      <c r="F285" s="112"/>
      <c r="G285" s="52"/>
      <c r="H285" s="53"/>
      <c r="I285" s="52"/>
      <c r="J285" s="52"/>
      <c r="K285" s="53"/>
      <c r="L285" s="55"/>
      <c r="M285" s="108"/>
      <c r="N285" s="56"/>
      <c r="O285" s="52"/>
      <c r="P285" s="52"/>
      <c r="Q285" s="52"/>
      <c r="R285" s="52"/>
      <c r="S285" s="52"/>
      <c r="T285" s="53"/>
      <c r="U285" s="52"/>
      <c r="V285" s="52"/>
      <c r="W285" s="55"/>
      <c r="X285" s="55"/>
      <c r="Y285" s="52"/>
      <c r="Z285" s="55"/>
      <c r="AA285" s="52"/>
      <c r="AB285" s="53"/>
      <c r="AC285" s="53"/>
      <c r="AD285" s="53"/>
      <c r="AE285" s="57"/>
      <c r="AF285" s="113"/>
      <c r="AG285" s="57"/>
      <c r="AH285" s="58"/>
      <c r="AI285" s="58"/>
      <c r="AJ285" s="58"/>
      <c r="AK285" s="114"/>
      <c r="AL285" s="58"/>
      <c r="AM285" s="114"/>
      <c r="AN285" s="58"/>
      <c r="AO285" s="114"/>
      <c r="AP285" s="58"/>
      <c r="AQ285" s="114"/>
      <c r="AR285" s="58"/>
      <c r="AS285" s="114"/>
      <c r="AT285" s="58"/>
      <c r="AU285" s="114"/>
      <c r="AV285" s="58"/>
      <c r="AW285" s="114"/>
      <c r="AX285" s="58"/>
      <c r="AY285" s="114"/>
      <c r="AZ285" s="58"/>
      <c r="BA285" s="114"/>
      <c r="BB285" s="58"/>
      <c r="BC285" s="114"/>
      <c r="BD285" s="58"/>
      <c r="BE285" s="58"/>
      <c r="BF285" s="58"/>
      <c r="BG285" s="59"/>
      <c r="BH285" s="58"/>
      <c r="BI285" s="114"/>
      <c r="BJ285" s="53"/>
      <c r="BK285" s="58"/>
      <c r="BL285" s="114"/>
      <c r="BM285" s="58"/>
      <c r="BN285" s="114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3"/>
      <c r="CL285" s="58"/>
      <c r="CM285" s="58"/>
      <c r="CN285" s="60"/>
      <c r="CO285" s="57"/>
      <c r="CP285" s="58"/>
      <c r="CQ285" s="60"/>
      <c r="CR285" s="57"/>
      <c r="CS285" s="58"/>
      <c r="CT285" s="59"/>
      <c r="CU285" s="58"/>
      <c r="CV285" s="59"/>
      <c r="CW285" s="58"/>
      <c r="CX285" s="59"/>
      <c r="CY285" s="58"/>
      <c r="CZ285" s="58"/>
      <c r="DA285" s="58"/>
      <c r="DB285" s="53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7"/>
      <c r="DO285" s="57"/>
      <c r="DP285" s="57"/>
      <c r="DQ285" s="76" t="str">
        <f t="shared" si="570"/>
        <v/>
      </c>
      <c r="DR285" s="53"/>
      <c r="DS285" s="46" t="b">
        <f t="shared" si="571"/>
        <v>0</v>
      </c>
      <c r="DT285" s="46" t="str">
        <f t="shared" si="572"/>
        <v/>
      </c>
      <c r="DU285" s="46" t="b">
        <f t="shared" si="573"/>
        <v>0</v>
      </c>
      <c r="DV285" s="46" t="b">
        <f t="shared" si="574"/>
        <v>0</v>
      </c>
      <c r="DW285" s="46" t="b">
        <f t="shared" si="575"/>
        <v>0</v>
      </c>
      <c r="DY285" s="46" t="b">
        <f t="shared" si="576"/>
        <v>0</v>
      </c>
      <c r="DZ285" s="46" t="b">
        <f t="shared" si="577"/>
        <v>0</v>
      </c>
      <c r="EB285" s="46" t="b">
        <f t="shared" si="578"/>
        <v>0</v>
      </c>
      <c r="EC285" s="46" t="b">
        <f t="shared" si="579"/>
        <v>0</v>
      </c>
      <c r="ED285" s="46" t="b">
        <f t="shared" si="580"/>
        <v>0</v>
      </c>
      <c r="EE285" s="46" t="b">
        <f t="shared" si="581"/>
        <v>0</v>
      </c>
      <c r="EF285" s="46" t="b">
        <f t="shared" si="582"/>
        <v>0</v>
      </c>
      <c r="EG285" s="46" t="b">
        <f t="shared" si="583"/>
        <v>0</v>
      </c>
      <c r="EH285" s="46" t="b">
        <f t="shared" si="584"/>
        <v>0</v>
      </c>
      <c r="EI285" s="46" t="b">
        <f t="shared" si="585"/>
        <v>0</v>
      </c>
      <c r="EK285" s="46" t="b">
        <f t="shared" si="586"/>
        <v>0</v>
      </c>
      <c r="EL285" s="46" t="b">
        <f t="shared" si="587"/>
        <v>0</v>
      </c>
      <c r="EM285" s="46" t="b">
        <f t="shared" si="588"/>
        <v>0</v>
      </c>
      <c r="EN285" s="46" t="b">
        <f t="shared" si="589"/>
        <v>0</v>
      </c>
      <c r="EO285" s="46" t="b">
        <f t="shared" si="590"/>
        <v>0</v>
      </c>
      <c r="EP285" s="46" t="b">
        <f t="shared" si="591"/>
        <v>0</v>
      </c>
      <c r="EQ285" s="46" t="b">
        <f t="shared" si="592"/>
        <v>0</v>
      </c>
      <c r="ER285" s="46" t="b">
        <f>OR(AA285='Tablas '!$T$4,AA285='Tablas '!$T$7,AA285='Tablas '!$T$8,AA285='Tablas '!$T$11)</f>
        <v>0</v>
      </c>
      <c r="ES285" s="46" t="str">
        <f t="shared" si="593"/>
        <v/>
      </c>
      <c r="ET285" s="46" t="str">
        <f t="shared" si="594"/>
        <v/>
      </c>
      <c r="EU285" s="46" t="str">
        <f t="shared" si="595"/>
        <v/>
      </c>
      <c r="EV285" s="46" t="b">
        <f t="shared" si="596"/>
        <v>0</v>
      </c>
      <c r="EW285" s="46" t="b">
        <f t="shared" si="597"/>
        <v>0</v>
      </c>
      <c r="EX285" s="46" t="b">
        <f t="shared" si="598"/>
        <v>0</v>
      </c>
      <c r="EY285" s="46" t="b">
        <f t="shared" si="599"/>
        <v>0</v>
      </c>
      <c r="EZ285" s="46" t="b">
        <f t="shared" si="600"/>
        <v>0</v>
      </c>
      <c r="FA285" s="46" t="b">
        <f t="shared" si="601"/>
        <v>0</v>
      </c>
      <c r="FB285" s="46" t="b">
        <f t="shared" si="602"/>
        <v>0</v>
      </c>
      <c r="FC285" s="46" t="str">
        <f t="shared" si="603"/>
        <v/>
      </c>
      <c r="FD285" s="46" t="str">
        <f t="shared" si="604"/>
        <v/>
      </c>
      <c r="FE285" s="46" t="b">
        <f t="shared" si="605"/>
        <v>0</v>
      </c>
      <c r="FF285" s="46" t="str">
        <f t="shared" si="606"/>
        <v/>
      </c>
      <c r="FG285" s="46" t="str">
        <f t="shared" si="607"/>
        <v/>
      </c>
      <c r="FH285" s="46" t="b">
        <f t="shared" si="608"/>
        <v>0</v>
      </c>
      <c r="FI285" s="46" t="str">
        <f t="shared" si="609"/>
        <v/>
      </c>
      <c r="FJ285" s="46" t="str">
        <f t="shared" si="610"/>
        <v/>
      </c>
      <c r="FK285" s="46" t="b">
        <f t="shared" si="611"/>
        <v>0</v>
      </c>
      <c r="FL285" s="46" t="str">
        <f t="shared" si="612"/>
        <v/>
      </c>
      <c r="FM285" s="46" t="str">
        <f t="shared" si="613"/>
        <v/>
      </c>
      <c r="FN285" s="46" t="b">
        <f t="shared" si="614"/>
        <v>0</v>
      </c>
      <c r="FO285" s="46" t="str">
        <f t="shared" si="615"/>
        <v/>
      </c>
      <c r="FP285" s="46" t="str">
        <f t="shared" si="616"/>
        <v/>
      </c>
      <c r="FQ285" s="46" t="b">
        <f t="shared" si="617"/>
        <v>0</v>
      </c>
      <c r="FR285" s="46" t="str">
        <f t="shared" si="618"/>
        <v/>
      </c>
      <c r="FS285" s="46" t="str">
        <f t="shared" si="619"/>
        <v/>
      </c>
      <c r="FT285" s="46" t="b">
        <f t="shared" si="620"/>
        <v>0</v>
      </c>
      <c r="FU285" s="46" t="str">
        <f t="shared" si="621"/>
        <v/>
      </c>
      <c r="FV285" s="46" t="str">
        <f t="shared" si="622"/>
        <v/>
      </c>
      <c r="FW285" s="46" t="b">
        <f t="shared" si="623"/>
        <v>0</v>
      </c>
      <c r="FX285" s="46" t="str">
        <f t="shared" si="624"/>
        <v/>
      </c>
      <c r="FY285" s="46" t="str">
        <f t="shared" si="625"/>
        <v/>
      </c>
      <c r="FZ285" s="46" t="b">
        <f t="shared" si="626"/>
        <v>0</v>
      </c>
      <c r="GA285" s="46" t="str">
        <f t="shared" si="627"/>
        <v/>
      </c>
      <c r="GB285" s="46" t="str">
        <f t="shared" si="628"/>
        <v/>
      </c>
      <c r="GC285" s="46" t="b">
        <f t="shared" si="629"/>
        <v>0</v>
      </c>
      <c r="GD285" s="46" t="str">
        <f t="shared" si="630"/>
        <v/>
      </c>
      <c r="GE285" s="46" t="str">
        <f t="shared" si="631"/>
        <v/>
      </c>
      <c r="GF285" s="46" t="b">
        <f t="shared" si="632"/>
        <v>0</v>
      </c>
      <c r="GG285" s="46" t="b">
        <f t="shared" si="633"/>
        <v>0</v>
      </c>
      <c r="GH285" s="46" t="str">
        <f t="shared" si="634"/>
        <v/>
      </c>
      <c r="GI285" s="46" t="str">
        <f t="shared" si="635"/>
        <v/>
      </c>
      <c r="GJ285" s="46" t="str">
        <f t="shared" si="636"/>
        <v/>
      </c>
      <c r="GK285" s="46" t="b">
        <f t="shared" si="637"/>
        <v>0</v>
      </c>
      <c r="GL285" s="46" t="str">
        <f t="shared" si="638"/>
        <v/>
      </c>
      <c r="GM285" s="46" t="str">
        <f t="shared" si="639"/>
        <v/>
      </c>
      <c r="GN285" s="46" t="str">
        <f t="shared" si="640"/>
        <v/>
      </c>
      <c r="GO285" s="46" t="b">
        <f t="shared" si="641"/>
        <v>0</v>
      </c>
      <c r="GP285" s="46" t="str">
        <f t="shared" si="642"/>
        <v/>
      </c>
      <c r="GQ285" s="46" t="str">
        <f t="shared" si="643"/>
        <v/>
      </c>
      <c r="GR285" s="46" t="b">
        <f t="shared" si="644"/>
        <v>0</v>
      </c>
      <c r="GS285" s="46" t="str">
        <f t="shared" si="645"/>
        <v/>
      </c>
      <c r="GT285" s="46" t="str">
        <f t="shared" si="646"/>
        <v/>
      </c>
      <c r="GU285" s="46" t="b">
        <f t="shared" si="647"/>
        <v>0</v>
      </c>
      <c r="GV285" s="46" t="b">
        <f t="shared" si="648"/>
        <v>0</v>
      </c>
      <c r="GW285" s="46" t="b">
        <f t="shared" si="649"/>
        <v>0</v>
      </c>
      <c r="GX285" s="46" t="b">
        <f t="shared" si="650"/>
        <v>0</v>
      </c>
      <c r="GY285" s="46" t="b">
        <f t="shared" si="651"/>
        <v>0</v>
      </c>
      <c r="GZ285" s="46" t="b">
        <f t="shared" si="652"/>
        <v>0</v>
      </c>
      <c r="HA285" s="46" t="b">
        <f t="shared" si="653"/>
        <v>0</v>
      </c>
      <c r="HB285" s="46" t="b">
        <f t="shared" si="654"/>
        <v>0</v>
      </c>
      <c r="HC285" s="46" t="b">
        <f t="shared" si="655"/>
        <v>0</v>
      </c>
      <c r="HD285" s="46" t="b">
        <f t="shared" si="656"/>
        <v>0</v>
      </c>
      <c r="HE285" s="46" t="b">
        <f t="shared" si="657"/>
        <v>0</v>
      </c>
      <c r="HF285" s="46" t="b">
        <f t="shared" si="658"/>
        <v>0</v>
      </c>
      <c r="HG285" s="46" t="b">
        <f t="shared" si="659"/>
        <v>0</v>
      </c>
      <c r="HH285" s="46" t="b">
        <f t="shared" si="660"/>
        <v>0</v>
      </c>
      <c r="HI285" s="46" t="b">
        <f t="shared" si="661"/>
        <v>0</v>
      </c>
      <c r="HJ285" s="46" t="b">
        <f t="shared" si="662"/>
        <v>0</v>
      </c>
      <c r="HK285" s="46" t="b">
        <f t="shared" si="663"/>
        <v>0</v>
      </c>
      <c r="HL285" s="46" t="b">
        <f t="shared" si="664"/>
        <v>0</v>
      </c>
      <c r="HM285" s="46" t="b">
        <f t="shared" si="665"/>
        <v>0</v>
      </c>
      <c r="HN285" s="46" t="b">
        <f t="shared" si="666"/>
        <v>0</v>
      </c>
      <c r="HO285" s="46" t="b">
        <f t="shared" si="667"/>
        <v>0</v>
      </c>
      <c r="HP285" s="46" t="b">
        <f t="shared" si="668"/>
        <v>0</v>
      </c>
      <c r="HQ285" s="46" t="str">
        <f t="shared" si="669"/>
        <v/>
      </c>
      <c r="HR285" s="46" t="str">
        <f t="shared" si="670"/>
        <v/>
      </c>
      <c r="HS285" s="46" t="str">
        <f t="shared" si="671"/>
        <v/>
      </c>
      <c r="HT285" s="46" t="b">
        <f t="shared" si="672"/>
        <v>0</v>
      </c>
      <c r="HU285" s="46" t="b">
        <f t="shared" si="673"/>
        <v>0</v>
      </c>
      <c r="HV285" s="46" t="b">
        <f t="shared" si="674"/>
        <v>0</v>
      </c>
      <c r="HW285" s="46" t="b">
        <f t="shared" si="675"/>
        <v>0</v>
      </c>
      <c r="HX285" s="46" t="b">
        <f t="shared" si="676"/>
        <v>0</v>
      </c>
      <c r="HY285" s="46" t="b">
        <f t="shared" si="677"/>
        <v>0</v>
      </c>
      <c r="HZ285" s="46" t="b">
        <f t="shared" si="678"/>
        <v>0</v>
      </c>
      <c r="IA285" s="46" t="str">
        <f t="shared" si="679"/>
        <v/>
      </c>
      <c r="IB285" s="46" t="str">
        <f t="shared" si="680"/>
        <v/>
      </c>
      <c r="IC285" s="46" t="str">
        <f t="shared" si="681"/>
        <v/>
      </c>
      <c r="ID285" s="46" t="str">
        <f t="shared" si="682"/>
        <v/>
      </c>
      <c r="IE285" s="46" t="b">
        <f t="shared" si="683"/>
        <v>0</v>
      </c>
      <c r="IF285" s="46" t="str">
        <f t="shared" si="684"/>
        <v/>
      </c>
      <c r="IG285" s="46" t="str">
        <f t="shared" si="685"/>
        <v/>
      </c>
      <c r="IH285" s="46" t="b">
        <f t="shared" si="686"/>
        <v>0</v>
      </c>
      <c r="II285" s="46" t="b">
        <f t="shared" si="687"/>
        <v>0</v>
      </c>
      <c r="IJ285" s="46" t="b">
        <f t="shared" si="688"/>
        <v>0</v>
      </c>
      <c r="IK285" s="46" t="str">
        <f t="shared" si="689"/>
        <v/>
      </c>
      <c r="IL285" s="46" t="str">
        <f t="shared" si="690"/>
        <v/>
      </c>
      <c r="IM285" s="46" t="b">
        <f t="shared" si="691"/>
        <v>0</v>
      </c>
      <c r="IN285" s="46" t="b">
        <f t="shared" si="692"/>
        <v>0</v>
      </c>
      <c r="IO285" s="46" t="b">
        <f t="shared" si="693"/>
        <v>0</v>
      </c>
      <c r="IP285" s="46" t="b">
        <f t="shared" si="694"/>
        <v>0</v>
      </c>
      <c r="IQ285" s="46" t="b">
        <f t="shared" si="695"/>
        <v>0</v>
      </c>
      <c r="IR285" s="46" t="b">
        <f t="shared" si="696"/>
        <v>0</v>
      </c>
      <c r="IS285" s="46" t="b">
        <f t="shared" si="697"/>
        <v>0</v>
      </c>
      <c r="IT285" s="46" t="b">
        <f t="shared" si="698"/>
        <v>0</v>
      </c>
      <c r="IU285" s="46" t="b">
        <f t="shared" si="699"/>
        <v>0</v>
      </c>
      <c r="IV285" s="46" t="b">
        <f t="shared" si="700"/>
        <v>0</v>
      </c>
      <c r="IW285" s="46" t="b">
        <f t="shared" si="701"/>
        <v>0</v>
      </c>
      <c r="IX285" s="46" t="b">
        <f t="shared" si="702"/>
        <v>0</v>
      </c>
      <c r="IY285" s="46" t="b">
        <f t="shared" si="703"/>
        <v>0</v>
      </c>
    </row>
    <row r="286" spans="2:259" x14ac:dyDescent="0.3">
      <c r="B286" s="48">
        <v>274</v>
      </c>
      <c r="C286" s="61" t="str">
        <f t="shared" si="569"/>
        <v/>
      </c>
      <c r="D286" s="53"/>
      <c r="E286" s="52"/>
      <c r="F286" s="112"/>
      <c r="G286" s="52"/>
      <c r="H286" s="53"/>
      <c r="I286" s="52"/>
      <c r="J286" s="52"/>
      <c r="K286" s="53"/>
      <c r="L286" s="55"/>
      <c r="M286" s="108"/>
      <c r="N286" s="56"/>
      <c r="O286" s="52"/>
      <c r="P286" s="52"/>
      <c r="Q286" s="52"/>
      <c r="R286" s="52"/>
      <c r="S286" s="52"/>
      <c r="T286" s="53"/>
      <c r="U286" s="52"/>
      <c r="V286" s="52"/>
      <c r="W286" s="55"/>
      <c r="X286" s="55"/>
      <c r="Y286" s="52"/>
      <c r="Z286" s="55"/>
      <c r="AA286" s="52"/>
      <c r="AB286" s="53"/>
      <c r="AC286" s="53"/>
      <c r="AD286" s="53"/>
      <c r="AE286" s="57"/>
      <c r="AF286" s="113"/>
      <c r="AG286" s="57"/>
      <c r="AH286" s="58"/>
      <c r="AI286" s="58"/>
      <c r="AJ286" s="58"/>
      <c r="AK286" s="114"/>
      <c r="AL286" s="58"/>
      <c r="AM286" s="114"/>
      <c r="AN286" s="58"/>
      <c r="AO286" s="114"/>
      <c r="AP286" s="58"/>
      <c r="AQ286" s="114"/>
      <c r="AR286" s="58"/>
      <c r="AS286" s="114"/>
      <c r="AT286" s="58"/>
      <c r="AU286" s="114"/>
      <c r="AV286" s="58"/>
      <c r="AW286" s="114"/>
      <c r="AX286" s="58"/>
      <c r="AY286" s="114"/>
      <c r="AZ286" s="58"/>
      <c r="BA286" s="114"/>
      <c r="BB286" s="58"/>
      <c r="BC286" s="114"/>
      <c r="BD286" s="58"/>
      <c r="BE286" s="58"/>
      <c r="BF286" s="58"/>
      <c r="BG286" s="59"/>
      <c r="BH286" s="58"/>
      <c r="BI286" s="114"/>
      <c r="BJ286" s="53"/>
      <c r="BK286" s="58"/>
      <c r="BL286" s="114"/>
      <c r="BM286" s="58"/>
      <c r="BN286" s="114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3"/>
      <c r="CL286" s="58"/>
      <c r="CM286" s="58"/>
      <c r="CN286" s="60"/>
      <c r="CO286" s="57"/>
      <c r="CP286" s="58"/>
      <c r="CQ286" s="60"/>
      <c r="CR286" s="57"/>
      <c r="CS286" s="58"/>
      <c r="CT286" s="59"/>
      <c r="CU286" s="58"/>
      <c r="CV286" s="59"/>
      <c r="CW286" s="58"/>
      <c r="CX286" s="59"/>
      <c r="CY286" s="58"/>
      <c r="CZ286" s="58"/>
      <c r="DA286" s="58"/>
      <c r="DB286" s="53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7"/>
      <c r="DO286" s="57"/>
      <c r="DP286" s="57"/>
      <c r="DQ286" s="76" t="str">
        <f t="shared" si="570"/>
        <v/>
      </c>
      <c r="DR286" s="53"/>
      <c r="DS286" s="46" t="b">
        <f t="shared" si="571"/>
        <v>0</v>
      </c>
      <c r="DT286" s="46" t="str">
        <f t="shared" si="572"/>
        <v/>
      </c>
      <c r="DU286" s="46" t="b">
        <f t="shared" si="573"/>
        <v>0</v>
      </c>
      <c r="DV286" s="46" t="b">
        <f t="shared" si="574"/>
        <v>0</v>
      </c>
      <c r="DW286" s="46" t="b">
        <f t="shared" si="575"/>
        <v>0</v>
      </c>
      <c r="DY286" s="46" t="b">
        <f t="shared" si="576"/>
        <v>0</v>
      </c>
      <c r="DZ286" s="46" t="b">
        <f t="shared" si="577"/>
        <v>0</v>
      </c>
      <c r="EB286" s="46" t="b">
        <f t="shared" si="578"/>
        <v>0</v>
      </c>
      <c r="EC286" s="46" t="b">
        <f t="shared" si="579"/>
        <v>0</v>
      </c>
      <c r="ED286" s="46" t="b">
        <f t="shared" si="580"/>
        <v>0</v>
      </c>
      <c r="EE286" s="46" t="b">
        <f t="shared" si="581"/>
        <v>0</v>
      </c>
      <c r="EF286" s="46" t="b">
        <f t="shared" si="582"/>
        <v>0</v>
      </c>
      <c r="EG286" s="46" t="b">
        <f t="shared" si="583"/>
        <v>0</v>
      </c>
      <c r="EH286" s="46" t="b">
        <f t="shared" si="584"/>
        <v>0</v>
      </c>
      <c r="EI286" s="46" t="b">
        <f t="shared" si="585"/>
        <v>0</v>
      </c>
      <c r="EK286" s="46" t="b">
        <f t="shared" si="586"/>
        <v>0</v>
      </c>
      <c r="EL286" s="46" t="b">
        <f t="shared" si="587"/>
        <v>0</v>
      </c>
      <c r="EM286" s="46" t="b">
        <f t="shared" si="588"/>
        <v>0</v>
      </c>
      <c r="EN286" s="46" t="b">
        <f t="shared" si="589"/>
        <v>0</v>
      </c>
      <c r="EO286" s="46" t="b">
        <f t="shared" si="590"/>
        <v>0</v>
      </c>
      <c r="EP286" s="46" t="b">
        <f t="shared" si="591"/>
        <v>0</v>
      </c>
      <c r="EQ286" s="46" t="b">
        <f t="shared" si="592"/>
        <v>0</v>
      </c>
      <c r="ER286" s="46" t="b">
        <f>OR(AA286='Tablas '!$T$4,AA286='Tablas '!$T$7,AA286='Tablas '!$T$8,AA286='Tablas '!$T$11)</f>
        <v>0</v>
      </c>
      <c r="ES286" s="46" t="str">
        <f t="shared" si="593"/>
        <v/>
      </c>
      <c r="ET286" s="46" t="str">
        <f t="shared" si="594"/>
        <v/>
      </c>
      <c r="EU286" s="46" t="str">
        <f t="shared" si="595"/>
        <v/>
      </c>
      <c r="EV286" s="46" t="b">
        <f t="shared" si="596"/>
        <v>0</v>
      </c>
      <c r="EW286" s="46" t="b">
        <f t="shared" si="597"/>
        <v>0</v>
      </c>
      <c r="EX286" s="46" t="b">
        <f t="shared" si="598"/>
        <v>0</v>
      </c>
      <c r="EY286" s="46" t="b">
        <f t="shared" si="599"/>
        <v>0</v>
      </c>
      <c r="EZ286" s="46" t="b">
        <f t="shared" si="600"/>
        <v>0</v>
      </c>
      <c r="FA286" s="46" t="b">
        <f t="shared" si="601"/>
        <v>0</v>
      </c>
      <c r="FB286" s="46" t="b">
        <f t="shared" si="602"/>
        <v>0</v>
      </c>
      <c r="FC286" s="46" t="str">
        <f t="shared" si="603"/>
        <v/>
      </c>
      <c r="FD286" s="46" t="str">
        <f t="shared" si="604"/>
        <v/>
      </c>
      <c r="FE286" s="46" t="b">
        <f t="shared" si="605"/>
        <v>0</v>
      </c>
      <c r="FF286" s="46" t="str">
        <f t="shared" si="606"/>
        <v/>
      </c>
      <c r="FG286" s="46" t="str">
        <f t="shared" si="607"/>
        <v/>
      </c>
      <c r="FH286" s="46" t="b">
        <f t="shared" si="608"/>
        <v>0</v>
      </c>
      <c r="FI286" s="46" t="str">
        <f t="shared" si="609"/>
        <v/>
      </c>
      <c r="FJ286" s="46" t="str">
        <f t="shared" si="610"/>
        <v/>
      </c>
      <c r="FK286" s="46" t="b">
        <f t="shared" si="611"/>
        <v>0</v>
      </c>
      <c r="FL286" s="46" t="str">
        <f t="shared" si="612"/>
        <v/>
      </c>
      <c r="FM286" s="46" t="str">
        <f t="shared" si="613"/>
        <v/>
      </c>
      <c r="FN286" s="46" t="b">
        <f t="shared" si="614"/>
        <v>0</v>
      </c>
      <c r="FO286" s="46" t="str">
        <f t="shared" si="615"/>
        <v/>
      </c>
      <c r="FP286" s="46" t="str">
        <f t="shared" si="616"/>
        <v/>
      </c>
      <c r="FQ286" s="46" t="b">
        <f t="shared" si="617"/>
        <v>0</v>
      </c>
      <c r="FR286" s="46" t="str">
        <f t="shared" si="618"/>
        <v/>
      </c>
      <c r="FS286" s="46" t="str">
        <f t="shared" si="619"/>
        <v/>
      </c>
      <c r="FT286" s="46" t="b">
        <f t="shared" si="620"/>
        <v>0</v>
      </c>
      <c r="FU286" s="46" t="str">
        <f t="shared" si="621"/>
        <v/>
      </c>
      <c r="FV286" s="46" t="str">
        <f t="shared" si="622"/>
        <v/>
      </c>
      <c r="FW286" s="46" t="b">
        <f t="shared" si="623"/>
        <v>0</v>
      </c>
      <c r="FX286" s="46" t="str">
        <f t="shared" si="624"/>
        <v/>
      </c>
      <c r="FY286" s="46" t="str">
        <f t="shared" si="625"/>
        <v/>
      </c>
      <c r="FZ286" s="46" t="b">
        <f t="shared" si="626"/>
        <v>0</v>
      </c>
      <c r="GA286" s="46" t="str">
        <f t="shared" si="627"/>
        <v/>
      </c>
      <c r="GB286" s="46" t="str">
        <f t="shared" si="628"/>
        <v/>
      </c>
      <c r="GC286" s="46" t="b">
        <f t="shared" si="629"/>
        <v>0</v>
      </c>
      <c r="GD286" s="46" t="str">
        <f t="shared" si="630"/>
        <v/>
      </c>
      <c r="GE286" s="46" t="str">
        <f t="shared" si="631"/>
        <v/>
      </c>
      <c r="GF286" s="46" t="b">
        <f t="shared" si="632"/>
        <v>0</v>
      </c>
      <c r="GG286" s="46" t="b">
        <f t="shared" si="633"/>
        <v>0</v>
      </c>
      <c r="GH286" s="46" t="str">
        <f t="shared" si="634"/>
        <v/>
      </c>
      <c r="GI286" s="46" t="str">
        <f t="shared" si="635"/>
        <v/>
      </c>
      <c r="GJ286" s="46" t="str">
        <f t="shared" si="636"/>
        <v/>
      </c>
      <c r="GK286" s="46" t="b">
        <f t="shared" si="637"/>
        <v>0</v>
      </c>
      <c r="GL286" s="46" t="str">
        <f t="shared" si="638"/>
        <v/>
      </c>
      <c r="GM286" s="46" t="str">
        <f t="shared" si="639"/>
        <v/>
      </c>
      <c r="GN286" s="46" t="str">
        <f t="shared" si="640"/>
        <v/>
      </c>
      <c r="GO286" s="46" t="b">
        <f t="shared" si="641"/>
        <v>0</v>
      </c>
      <c r="GP286" s="46" t="str">
        <f t="shared" si="642"/>
        <v/>
      </c>
      <c r="GQ286" s="46" t="str">
        <f t="shared" si="643"/>
        <v/>
      </c>
      <c r="GR286" s="46" t="b">
        <f t="shared" si="644"/>
        <v>0</v>
      </c>
      <c r="GS286" s="46" t="str">
        <f t="shared" si="645"/>
        <v/>
      </c>
      <c r="GT286" s="46" t="str">
        <f t="shared" si="646"/>
        <v/>
      </c>
      <c r="GU286" s="46" t="b">
        <f t="shared" si="647"/>
        <v>0</v>
      </c>
      <c r="GV286" s="46" t="b">
        <f t="shared" si="648"/>
        <v>0</v>
      </c>
      <c r="GW286" s="46" t="b">
        <f t="shared" si="649"/>
        <v>0</v>
      </c>
      <c r="GX286" s="46" t="b">
        <f t="shared" si="650"/>
        <v>0</v>
      </c>
      <c r="GY286" s="46" t="b">
        <f t="shared" si="651"/>
        <v>0</v>
      </c>
      <c r="GZ286" s="46" t="b">
        <f t="shared" si="652"/>
        <v>0</v>
      </c>
      <c r="HA286" s="46" t="b">
        <f t="shared" si="653"/>
        <v>0</v>
      </c>
      <c r="HB286" s="46" t="b">
        <f t="shared" si="654"/>
        <v>0</v>
      </c>
      <c r="HC286" s="46" t="b">
        <f t="shared" si="655"/>
        <v>0</v>
      </c>
      <c r="HD286" s="46" t="b">
        <f t="shared" si="656"/>
        <v>0</v>
      </c>
      <c r="HE286" s="46" t="b">
        <f t="shared" si="657"/>
        <v>0</v>
      </c>
      <c r="HF286" s="46" t="b">
        <f t="shared" si="658"/>
        <v>0</v>
      </c>
      <c r="HG286" s="46" t="b">
        <f t="shared" si="659"/>
        <v>0</v>
      </c>
      <c r="HH286" s="46" t="b">
        <f t="shared" si="660"/>
        <v>0</v>
      </c>
      <c r="HI286" s="46" t="b">
        <f t="shared" si="661"/>
        <v>0</v>
      </c>
      <c r="HJ286" s="46" t="b">
        <f t="shared" si="662"/>
        <v>0</v>
      </c>
      <c r="HK286" s="46" t="b">
        <f t="shared" si="663"/>
        <v>0</v>
      </c>
      <c r="HL286" s="46" t="b">
        <f t="shared" si="664"/>
        <v>0</v>
      </c>
      <c r="HM286" s="46" t="b">
        <f t="shared" si="665"/>
        <v>0</v>
      </c>
      <c r="HN286" s="46" t="b">
        <f t="shared" si="666"/>
        <v>0</v>
      </c>
      <c r="HO286" s="46" t="b">
        <f t="shared" si="667"/>
        <v>0</v>
      </c>
      <c r="HP286" s="46" t="b">
        <f t="shared" si="668"/>
        <v>0</v>
      </c>
      <c r="HQ286" s="46" t="str">
        <f t="shared" si="669"/>
        <v/>
      </c>
      <c r="HR286" s="46" t="str">
        <f t="shared" si="670"/>
        <v/>
      </c>
      <c r="HS286" s="46" t="str">
        <f t="shared" si="671"/>
        <v/>
      </c>
      <c r="HT286" s="46" t="b">
        <f t="shared" si="672"/>
        <v>0</v>
      </c>
      <c r="HU286" s="46" t="b">
        <f t="shared" si="673"/>
        <v>0</v>
      </c>
      <c r="HV286" s="46" t="b">
        <f t="shared" si="674"/>
        <v>0</v>
      </c>
      <c r="HW286" s="46" t="b">
        <f t="shared" si="675"/>
        <v>0</v>
      </c>
      <c r="HX286" s="46" t="b">
        <f t="shared" si="676"/>
        <v>0</v>
      </c>
      <c r="HY286" s="46" t="b">
        <f t="shared" si="677"/>
        <v>0</v>
      </c>
      <c r="HZ286" s="46" t="b">
        <f t="shared" si="678"/>
        <v>0</v>
      </c>
      <c r="IA286" s="46" t="str">
        <f t="shared" si="679"/>
        <v/>
      </c>
      <c r="IB286" s="46" t="str">
        <f t="shared" si="680"/>
        <v/>
      </c>
      <c r="IC286" s="46" t="str">
        <f t="shared" si="681"/>
        <v/>
      </c>
      <c r="ID286" s="46" t="str">
        <f t="shared" si="682"/>
        <v/>
      </c>
      <c r="IE286" s="46" t="b">
        <f t="shared" si="683"/>
        <v>0</v>
      </c>
      <c r="IF286" s="46" t="str">
        <f t="shared" si="684"/>
        <v/>
      </c>
      <c r="IG286" s="46" t="str">
        <f t="shared" si="685"/>
        <v/>
      </c>
      <c r="IH286" s="46" t="b">
        <f t="shared" si="686"/>
        <v>0</v>
      </c>
      <c r="II286" s="46" t="b">
        <f t="shared" si="687"/>
        <v>0</v>
      </c>
      <c r="IJ286" s="46" t="b">
        <f t="shared" si="688"/>
        <v>0</v>
      </c>
      <c r="IK286" s="46" t="str">
        <f t="shared" si="689"/>
        <v/>
      </c>
      <c r="IL286" s="46" t="str">
        <f t="shared" si="690"/>
        <v/>
      </c>
      <c r="IM286" s="46" t="b">
        <f t="shared" si="691"/>
        <v>0</v>
      </c>
      <c r="IN286" s="46" t="b">
        <f t="shared" si="692"/>
        <v>0</v>
      </c>
      <c r="IO286" s="46" t="b">
        <f t="shared" si="693"/>
        <v>0</v>
      </c>
      <c r="IP286" s="46" t="b">
        <f t="shared" si="694"/>
        <v>0</v>
      </c>
      <c r="IQ286" s="46" t="b">
        <f t="shared" si="695"/>
        <v>0</v>
      </c>
      <c r="IR286" s="46" t="b">
        <f t="shared" si="696"/>
        <v>0</v>
      </c>
      <c r="IS286" s="46" t="b">
        <f t="shared" si="697"/>
        <v>0</v>
      </c>
      <c r="IT286" s="46" t="b">
        <f t="shared" si="698"/>
        <v>0</v>
      </c>
      <c r="IU286" s="46" t="b">
        <f t="shared" si="699"/>
        <v>0</v>
      </c>
      <c r="IV286" s="46" t="b">
        <f t="shared" si="700"/>
        <v>0</v>
      </c>
      <c r="IW286" s="46" t="b">
        <f t="shared" si="701"/>
        <v>0</v>
      </c>
      <c r="IX286" s="46" t="b">
        <f t="shared" si="702"/>
        <v>0</v>
      </c>
      <c r="IY286" s="46" t="b">
        <f t="shared" si="703"/>
        <v>0</v>
      </c>
    </row>
    <row r="287" spans="2:259" x14ac:dyDescent="0.3">
      <c r="B287" s="48">
        <v>275</v>
      </c>
      <c r="C287" s="61" t="str">
        <f t="shared" si="569"/>
        <v/>
      </c>
      <c r="D287" s="53"/>
      <c r="E287" s="52"/>
      <c r="F287" s="112"/>
      <c r="G287" s="52"/>
      <c r="H287" s="53"/>
      <c r="I287" s="52"/>
      <c r="J287" s="52"/>
      <c r="K287" s="53"/>
      <c r="L287" s="55"/>
      <c r="M287" s="108"/>
      <c r="N287" s="56"/>
      <c r="O287" s="52"/>
      <c r="P287" s="52"/>
      <c r="Q287" s="52"/>
      <c r="R287" s="52"/>
      <c r="S287" s="52"/>
      <c r="T287" s="53"/>
      <c r="U287" s="52"/>
      <c r="V287" s="52"/>
      <c r="W287" s="55"/>
      <c r="X287" s="55"/>
      <c r="Y287" s="52"/>
      <c r="Z287" s="55"/>
      <c r="AA287" s="52"/>
      <c r="AB287" s="53"/>
      <c r="AC287" s="53"/>
      <c r="AD287" s="53"/>
      <c r="AE287" s="57"/>
      <c r="AF287" s="113"/>
      <c r="AG287" s="57"/>
      <c r="AH287" s="58"/>
      <c r="AI287" s="58"/>
      <c r="AJ287" s="58"/>
      <c r="AK287" s="114"/>
      <c r="AL287" s="58"/>
      <c r="AM287" s="114"/>
      <c r="AN287" s="58"/>
      <c r="AO287" s="114"/>
      <c r="AP287" s="58"/>
      <c r="AQ287" s="114"/>
      <c r="AR287" s="58"/>
      <c r="AS287" s="114"/>
      <c r="AT287" s="58"/>
      <c r="AU287" s="114"/>
      <c r="AV287" s="58"/>
      <c r="AW287" s="114"/>
      <c r="AX287" s="58"/>
      <c r="AY287" s="114"/>
      <c r="AZ287" s="58"/>
      <c r="BA287" s="114"/>
      <c r="BB287" s="58"/>
      <c r="BC287" s="114"/>
      <c r="BD287" s="58"/>
      <c r="BE287" s="58"/>
      <c r="BF287" s="58"/>
      <c r="BG287" s="59"/>
      <c r="BH287" s="58"/>
      <c r="BI287" s="114"/>
      <c r="BJ287" s="53"/>
      <c r="BK287" s="58"/>
      <c r="BL287" s="114"/>
      <c r="BM287" s="58"/>
      <c r="BN287" s="114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3"/>
      <c r="CL287" s="58"/>
      <c r="CM287" s="58"/>
      <c r="CN287" s="60"/>
      <c r="CO287" s="57"/>
      <c r="CP287" s="58"/>
      <c r="CQ287" s="60"/>
      <c r="CR287" s="57"/>
      <c r="CS287" s="58"/>
      <c r="CT287" s="59"/>
      <c r="CU287" s="58"/>
      <c r="CV287" s="59"/>
      <c r="CW287" s="58"/>
      <c r="CX287" s="59"/>
      <c r="CY287" s="58"/>
      <c r="CZ287" s="58"/>
      <c r="DA287" s="58"/>
      <c r="DB287" s="53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7"/>
      <c r="DO287" s="57"/>
      <c r="DP287" s="57"/>
      <c r="DQ287" s="76" t="str">
        <f t="shared" si="570"/>
        <v/>
      </c>
      <c r="DR287" s="53"/>
      <c r="DS287" s="46" t="b">
        <f t="shared" si="571"/>
        <v>0</v>
      </c>
      <c r="DT287" s="46" t="str">
        <f t="shared" si="572"/>
        <v/>
      </c>
      <c r="DU287" s="46" t="b">
        <f t="shared" si="573"/>
        <v>0</v>
      </c>
      <c r="DV287" s="46" t="b">
        <f t="shared" si="574"/>
        <v>0</v>
      </c>
      <c r="DW287" s="46" t="b">
        <f t="shared" si="575"/>
        <v>0</v>
      </c>
      <c r="DY287" s="46" t="b">
        <f t="shared" si="576"/>
        <v>0</v>
      </c>
      <c r="DZ287" s="46" t="b">
        <f t="shared" si="577"/>
        <v>0</v>
      </c>
      <c r="EB287" s="46" t="b">
        <f t="shared" si="578"/>
        <v>0</v>
      </c>
      <c r="EC287" s="46" t="b">
        <f t="shared" si="579"/>
        <v>0</v>
      </c>
      <c r="ED287" s="46" t="b">
        <f t="shared" si="580"/>
        <v>0</v>
      </c>
      <c r="EE287" s="46" t="b">
        <f t="shared" si="581"/>
        <v>0</v>
      </c>
      <c r="EF287" s="46" t="b">
        <f t="shared" si="582"/>
        <v>0</v>
      </c>
      <c r="EG287" s="46" t="b">
        <f t="shared" si="583"/>
        <v>0</v>
      </c>
      <c r="EH287" s="46" t="b">
        <f t="shared" si="584"/>
        <v>0</v>
      </c>
      <c r="EI287" s="46" t="b">
        <f t="shared" si="585"/>
        <v>0</v>
      </c>
      <c r="EK287" s="46" t="b">
        <f t="shared" si="586"/>
        <v>0</v>
      </c>
      <c r="EL287" s="46" t="b">
        <f t="shared" si="587"/>
        <v>0</v>
      </c>
      <c r="EM287" s="46" t="b">
        <f t="shared" si="588"/>
        <v>0</v>
      </c>
      <c r="EN287" s="46" t="b">
        <f t="shared" si="589"/>
        <v>0</v>
      </c>
      <c r="EO287" s="46" t="b">
        <f t="shared" si="590"/>
        <v>0</v>
      </c>
      <c r="EP287" s="46" t="b">
        <f t="shared" si="591"/>
        <v>0</v>
      </c>
      <c r="EQ287" s="46" t="b">
        <f t="shared" si="592"/>
        <v>0</v>
      </c>
      <c r="ER287" s="46" t="b">
        <f>OR(AA287='Tablas '!$T$4,AA287='Tablas '!$T$7,AA287='Tablas '!$T$8,AA287='Tablas '!$T$11)</f>
        <v>0</v>
      </c>
      <c r="ES287" s="46" t="str">
        <f t="shared" si="593"/>
        <v/>
      </c>
      <c r="ET287" s="46" t="str">
        <f t="shared" si="594"/>
        <v/>
      </c>
      <c r="EU287" s="46" t="str">
        <f t="shared" si="595"/>
        <v/>
      </c>
      <c r="EV287" s="46" t="b">
        <f t="shared" si="596"/>
        <v>0</v>
      </c>
      <c r="EW287" s="46" t="b">
        <f t="shared" si="597"/>
        <v>0</v>
      </c>
      <c r="EX287" s="46" t="b">
        <f t="shared" si="598"/>
        <v>0</v>
      </c>
      <c r="EY287" s="46" t="b">
        <f t="shared" si="599"/>
        <v>0</v>
      </c>
      <c r="EZ287" s="46" t="b">
        <f t="shared" si="600"/>
        <v>0</v>
      </c>
      <c r="FA287" s="46" t="b">
        <f t="shared" si="601"/>
        <v>0</v>
      </c>
      <c r="FB287" s="46" t="b">
        <f t="shared" si="602"/>
        <v>0</v>
      </c>
      <c r="FC287" s="46" t="str">
        <f t="shared" si="603"/>
        <v/>
      </c>
      <c r="FD287" s="46" t="str">
        <f t="shared" si="604"/>
        <v/>
      </c>
      <c r="FE287" s="46" t="b">
        <f t="shared" si="605"/>
        <v>0</v>
      </c>
      <c r="FF287" s="46" t="str">
        <f t="shared" si="606"/>
        <v/>
      </c>
      <c r="FG287" s="46" t="str">
        <f t="shared" si="607"/>
        <v/>
      </c>
      <c r="FH287" s="46" t="b">
        <f t="shared" si="608"/>
        <v>0</v>
      </c>
      <c r="FI287" s="46" t="str">
        <f t="shared" si="609"/>
        <v/>
      </c>
      <c r="FJ287" s="46" t="str">
        <f t="shared" si="610"/>
        <v/>
      </c>
      <c r="FK287" s="46" t="b">
        <f t="shared" si="611"/>
        <v>0</v>
      </c>
      <c r="FL287" s="46" t="str">
        <f t="shared" si="612"/>
        <v/>
      </c>
      <c r="FM287" s="46" t="str">
        <f t="shared" si="613"/>
        <v/>
      </c>
      <c r="FN287" s="46" t="b">
        <f t="shared" si="614"/>
        <v>0</v>
      </c>
      <c r="FO287" s="46" t="str">
        <f t="shared" si="615"/>
        <v/>
      </c>
      <c r="FP287" s="46" t="str">
        <f t="shared" si="616"/>
        <v/>
      </c>
      <c r="FQ287" s="46" t="b">
        <f t="shared" si="617"/>
        <v>0</v>
      </c>
      <c r="FR287" s="46" t="str">
        <f t="shared" si="618"/>
        <v/>
      </c>
      <c r="FS287" s="46" t="str">
        <f t="shared" si="619"/>
        <v/>
      </c>
      <c r="FT287" s="46" t="b">
        <f t="shared" si="620"/>
        <v>0</v>
      </c>
      <c r="FU287" s="46" t="str">
        <f t="shared" si="621"/>
        <v/>
      </c>
      <c r="FV287" s="46" t="str">
        <f t="shared" si="622"/>
        <v/>
      </c>
      <c r="FW287" s="46" t="b">
        <f t="shared" si="623"/>
        <v>0</v>
      </c>
      <c r="FX287" s="46" t="str">
        <f t="shared" si="624"/>
        <v/>
      </c>
      <c r="FY287" s="46" t="str">
        <f t="shared" si="625"/>
        <v/>
      </c>
      <c r="FZ287" s="46" t="b">
        <f t="shared" si="626"/>
        <v>0</v>
      </c>
      <c r="GA287" s="46" t="str">
        <f t="shared" si="627"/>
        <v/>
      </c>
      <c r="GB287" s="46" t="str">
        <f t="shared" si="628"/>
        <v/>
      </c>
      <c r="GC287" s="46" t="b">
        <f t="shared" si="629"/>
        <v>0</v>
      </c>
      <c r="GD287" s="46" t="str">
        <f t="shared" si="630"/>
        <v/>
      </c>
      <c r="GE287" s="46" t="str">
        <f t="shared" si="631"/>
        <v/>
      </c>
      <c r="GF287" s="46" t="b">
        <f t="shared" si="632"/>
        <v>0</v>
      </c>
      <c r="GG287" s="46" t="b">
        <f t="shared" si="633"/>
        <v>0</v>
      </c>
      <c r="GH287" s="46" t="str">
        <f t="shared" si="634"/>
        <v/>
      </c>
      <c r="GI287" s="46" t="str">
        <f t="shared" si="635"/>
        <v/>
      </c>
      <c r="GJ287" s="46" t="str">
        <f t="shared" si="636"/>
        <v/>
      </c>
      <c r="GK287" s="46" t="b">
        <f t="shared" si="637"/>
        <v>0</v>
      </c>
      <c r="GL287" s="46" t="str">
        <f t="shared" si="638"/>
        <v/>
      </c>
      <c r="GM287" s="46" t="str">
        <f t="shared" si="639"/>
        <v/>
      </c>
      <c r="GN287" s="46" t="str">
        <f t="shared" si="640"/>
        <v/>
      </c>
      <c r="GO287" s="46" t="b">
        <f t="shared" si="641"/>
        <v>0</v>
      </c>
      <c r="GP287" s="46" t="str">
        <f t="shared" si="642"/>
        <v/>
      </c>
      <c r="GQ287" s="46" t="str">
        <f t="shared" si="643"/>
        <v/>
      </c>
      <c r="GR287" s="46" t="b">
        <f t="shared" si="644"/>
        <v>0</v>
      </c>
      <c r="GS287" s="46" t="str">
        <f t="shared" si="645"/>
        <v/>
      </c>
      <c r="GT287" s="46" t="str">
        <f t="shared" si="646"/>
        <v/>
      </c>
      <c r="GU287" s="46" t="b">
        <f t="shared" si="647"/>
        <v>0</v>
      </c>
      <c r="GV287" s="46" t="b">
        <f t="shared" si="648"/>
        <v>0</v>
      </c>
      <c r="GW287" s="46" t="b">
        <f t="shared" si="649"/>
        <v>0</v>
      </c>
      <c r="GX287" s="46" t="b">
        <f t="shared" si="650"/>
        <v>0</v>
      </c>
      <c r="GY287" s="46" t="b">
        <f t="shared" si="651"/>
        <v>0</v>
      </c>
      <c r="GZ287" s="46" t="b">
        <f t="shared" si="652"/>
        <v>0</v>
      </c>
      <c r="HA287" s="46" t="b">
        <f t="shared" si="653"/>
        <v>0</v>
      </c>
      <c r="HB287" s="46" t="b">
        <f t="shared" si="654"/>
        <v>0</v>
      </c>
      <c r="HC287" s="46" t="b">
        <f t="shared" si="655"/>
        <v>0</v>
      </c>
      <c r="HD287" s="46" t="b">
        <f t="shared" si="656"/>
        <v>0</v>
      </c>
      <c r="HE287" s="46" t="b">
        <f t="shared" si="657"/>
        <v>0</v>
      </c>
      <c r="HF287" s="46" t="b">
        <f t="shared" si="658"/>
        <v>0</v>
      </c>
      <c r="HG287" s="46" t="b">
        <f t="shared" si="659"/>
        <v>0</v>
      </c>
      <c r="HH287" s="46" t="b">
        <f t="shared" si="660"/>
        <v>0</v>
      </c>
      <c r="HI287" s="46" t="b">
        <f t="shared" si="661"/>
        <v>0</v>
      </c>
      <c r="HJ287" s="46" t="b">
        <f t="shared" si="662"/>
        <v>0</v>
      </c>
      <c r="HK287" s="46" t="b">
        <f t="shared" si="663"/>
        <v>0</v>
      </c>
      <c r="HL287" s="46" t="b">
        <f t="shared" si="664"/>
        <v>0</v>
      </c>
      <c r="HM287" s="46" t="b">
        <f t="shared" si="665"/>
        <v>0</v>
      </c>
      <c r="HN287" s="46" t="b">
        <f t="shared" si="666"/>
        <v>0</v>
      </c>
      <c r="HO287" s="46" t="b">
        <f t="shared" si="667"/>
        <v>0</v>
      </c>
      <c r="HP287" s="46" t="b">
        <f t="shared" si="668"/>
        <v>0</v>
      </c>
      <c r="HQ287" s="46" t="str">
        <f t="shared" si="669"/>
        <v/>
      </c>
      <c r="HR287" s="46" t="str">
        <f t="shared" si="670"/>
        <v/>
      </c>
      <c r="HS287" s="46" t="str">
        <f t="shared" si="671"/>
        <v/>
      </c>
      <c r="HT287" s="46" t="b">
        <f t="shared" si="672"/>
        <v>0</v>
      </c>
      <c r="HU287" s="46" t="b">
        <f t="shared" si="673"/>
        <v>0</v>
      </c>
      <c r="HV287" s="46" t="b">
        <f t="shared" si="674"/>
        <v>0</v>
      </c>
      <c r="HW287" s="46" t="b">
        <f t="shared" si="675"/>
        <v>0</v>
      </c>
      <c r="HX287" s="46" t="b">
        <f t="shared" si="676"/>
        <v>0</v>
      </c>
      <c r="HY287" s="46" t="b">
        <f t="shared" si="677"/>
        <v>0</v>
      </c>
      <c r="HZ287" s="46" t="b">
        <f t="shared" si="678"/>
        <v>0</v>
      </c>
      <c r="IA287" s="46" t="str">
        <f t="shared" si="679"/>
        <v/>
      </c>
      <c r="IB287" s="46" t="str">
        <f t="shared" si="680"/>
        <v/>
      </c>
      <c r="IC287" s="46" t="str">
        <f t="shared" si="681"/>
        <v/>
      </c>
      <c r="ID287" s="46" t="str">
        <f t="shared" si="682"/>
        <v/>
      </c>
      <c r="IE287" s="46" t="b">
        <f t="shared" si="683"/>
        <v>0</v>
      </c>
      <c r="IF287" s="46" t="str">
        <f t="shared" si="684"/>
        <v/>
      </c>
      <c r="IG287" s="46" t="str">
        <f t="shared" si="685"/>
        <v/>
      </c>
      <c r="IH287" s="46" t="b">
        <f t="shared" si="686"/>
        <v>0</v>
      </c>
      <c r="II287" s="46" t="b">
        <f t="shared" si="687"/>
        <v>0</v>
      </c>
      <c r="IJ287" s="46" t="b">
        <f t="shared" si="688"/>
        <v>0</v>
      </c>
      <c r="IK287" s="46" t="str">
        <f t="shared" si="689"/>
        <v/>
      </c>
      <c r="IL287" s="46" t="str">
        <f t="shared" si="690"/>
        <v/>
      </c>
      <c r="IM287" s="46" t="b">
        <f t="shared" si="691"/>
        <v>0</v>
      </c>
      <c r="IN287" s="46" t="b">
        <f t="shared" si="692"/>
        <v>0</v>
      </c>
      <c r="IO287" s="46" t="b">
        <f t="shared" si="693"/>
        <v>0</v>
      </c>
      <c r="IP287" s="46" t="b">
        <f t="shared" si="694"/>
        <v>0</v>
      </c>
      <c r="IQ287" s="46" t="b">
        <f t="shared" si="695"/>
        <v>0</v>
      </c>
      <c r="IR287" s="46" t="b">
        <f t="shared" si="696"/>
        <v>0</v>
      </c>
      <c r="IS287" s="46" t="b">
        <f t="shared" si="697"/>
        <v>0</v>
      </c>
      <c r="IT287" s="46" t="b">
        <f t="shared" si="698"/>
        <v>0</v>
      </c>
      <c r="IU287" s="46" t="b">
        <f t="shared" si="699"/>
        <v>0</v>
      </c>
      <c r="IV287" s="46" t="b">
        <f t="shared" si="700"/>
        <v>0</v>
      </c>
      <c r="IW287" s="46" t="b">
        <f t="shared" si="701"/>
        <v>0</v>
      </c>
      <c r="IX287" s="46" t="b">
        <f t="shared" si="702"/>
        <v>0</v>
      </c>
      <c r="IY287" s="46" t="b">
        <f t="shared" si="703"/>
        <v>0</v>
      </c>
    </row>
    <row r="288" spans="2:259" x14ac:dyDescent="0.3">
      <c r="B288" s="48">
        <v>276</v>
      </c>
      <c r="C288" s="61" t="str">
        <f t="shared" si="569"/>
        <v/>
      </c>
      <c r="D288" s="53"/>
      <c r="E288" s="52"/>
      <c r="F288" s="112"/>
      <c r="G288" s="52"/>
      <c r="H288" s="53"/>
      <c r="I288" s="52"/>
      <c r="J288" s="52"/>
      <c r="K288" s="53"/>
      <c r="L288" s="55"/>
      <c r="M288" s="108"/>
      <c r="N288" s="56"/>
      <c r="O288" s="52"/>
      <c r="P288" s="52"/>
      <c r="Q288" s="52"/>
      <c r="R288" s="52"/>
      <c r="S288" s="52"/>
      <c r="T288" s="53"/>
      <c r="U288" s="52"/>
      <c r="V288" s="52"/>
      <c r="W288" s="55"/>
      <c r="X288" s="55"/>
      <c r="Y288" s="52"/>
      <c r="Z288" s="55"/>
      <c r="AA288" s="52"/>
      <c r="AB288" s="53"/>
      <c r="AC288" s="53"/>
      <c r="AD288" s="53"/>
      <c r="AE288" s="57"/>
      <c r="AF288" s="113"/>
      <c r="AG288" s="57"/>
      <c r="AH288" s="58"/>
      <c r="AI288" s="58"/>
      <c r="AJ288" s="58"/>
      <c r="AK288" s="114"/>
      <c r="AL288" s="58"/>
      <c r="AM288" s="114"/>
      <c r="AN288" s="58"/>
      <c r="AO288" s="114"/>
      <c r="AP288" s="58"/>
      <c r="AQ288" s="114"/>
      <c r="AR288" s="58"/>
      <c r="AS288" s="114"/>
      <c r="AT288" s="58"/>
      <c r="AU288" s="114"/>
      <c r="AV288" s="58"/>
      <c r="AW288" s="114"/>
      <c r="AX288" s="58"/>
      <c r="AY288" s="114"/>
      <c r="AZ288" s="58"/>
      <c r="BA288" s="114"/>
      <c r="BB288" s="58"/>
      <c r="BC288" s="114"/>
      <c r="BD288" s="58"/>
      <c r="BE288" s="58"/>
      <c r="BF288" s="58"/>
      <c r="BG288" s="59"/>
      <c r="BH288" s="58"/>
      <c r="BI288" s="114"/>
      <c r="BJ288" s="53"/>
      <c r="BK288" s="58"/>
      <c r="BL288" s="114"/>
      <c r="BM288" s="58"/>
      <c r="BN288" s="114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3"/>
      <c r="CL288" s="58"/>
      <c r="CM288" s="58"/>
      <c r="CN288" s="60"/>
      <c r="CO288" s="57"/>
      <c r="CP288" s="58"/>
      <c r="CQ288" s="60"/>
      <c r="CR288" s="57"/>
      <c r="CS288" s="58"/>
      <c r="CT288" s="59"/>
      <c r="CU288" s="58"/>
      <c r="CV288" s="59"/>
      <c r="CW288" s="58"/>
      <c r="CX288" s="59"/>
      <c r="CY288" s="58"/>
      <c r="CZ288" s="58"/>
      <c r="DA288" s="58"/>
      <c r="DB288" s="53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7"/>
      <c r="DO288" s="57"/>
      <c r="DP288" s="57"/>
      <c r="DQ288" s="76" t="str">
        <f t="shared" si="570"/>
        <v/>
      </c>
      <c r="DR288" s="53"/>
      <c r="DS288" s="46" t="b">
        <f t="shared" si="571"/>
        <v>0</v>
      </c>
      <c r="DT288" s="46" t="str">
        <f t="shared" si="572"/>
        <v/>
      </c>
      <c r="DU288" s="46" t="b">
        <f t="shared" si="573"/>
        <v>0</v>
      </c>
      <c r="DV288" s="46" t="b">
        <f t="shared" si="574"/>
        <v>0</v>
      </c>
      <c r="DW288" s="46" t="b">
        <f t="shared" si="575"/>
        <v>0</v>
      </c>
      <c r="DY288" s="46" t="b">
        <f t="shared" si="576"/>
        <v>0</v>
      </c>
      <c r="DZ288" s="46" t="b">
        <f t="shared" si="577"/>
        <v>0</v>
      </c>
      <c r="EB288" s="46" t="b">
        <f t="shared" si="578"/>
        <v>0</v>
      </c>
      <c r="EC288" s="46" t="b">
        <f t="shared" si="579"/>
        <v>0</v>
      </c>
      <c r="ED288" s="46" t="b">
        <f t="shared" si="580"/>
        <v>0</v>
      </c>
      <c r="EE288" s="46" t="b">
        <f t="shared" si="581"/>
        <v>0</v>
      </c>
      <c r="EF288" s="46" t="b">
        <f t="shared" si="582"/>
        <v>0</v>
      </c>
      <c r="EG288" s="46" t="b">
        <f t="shared" si="583"/>
        <v>0</v>
      </c>
      <c r="EH288" s="46" t="b">
        <f t="shared" si="584"/>
        <v>0</v>
      </c>
      <c r="EI288" s="46" t="b">
        <f t="shared" si="585"/>
        <v>0</v>
      </c>
      <c r="EK288" s="46" t="b">
        <f t="shared" si="586"/>
        <v>0</v>
      </c>
      <c r="EL288" s="46" t="b">
        <f t="shared" si="587"/>
        <v>0</v>
      </c>
      <c r="EM288" s="46" t="b">
        <f t="shared" si="588"/>
        <v>0</v>
      </c>
      <c r="EN288" s="46" t="b">
        <f t="shared" si="589"/>
        <v>0</v>
      </c>
      <c r="EO288" s="46" t="b">
        <f t="shared" si="590"/>
        <v>0</v>
      </c>
      <c r="EP288" s="46" t="b">
        <f t="shared" si="591"/>
        <v>0</v>
      </c>
      <c r="EQ288" s="46" t="b">
        <f t="shared" si="592"/>
        <v>0</v>
      </c>
      <c r="ER288" s="46" t="b">
        <f>OR(AA288='Tablas '!$T$4,AA288='Tablas '!$T$7,AA288='Tablas '!$T$8,AA288='Tablas '!$T$11)</f>
        <v>0</v>
      </c>
      <c r="ES288" s="46" t="str">
        <f t="shared" si="593"/>
        <v/>
      </c>
      <c r="ET288" s="46" t="str">
        <f t="shared" si="594"/>
        <v/>
      </c>
      <c r="EU288" s="46" t="str">
        <f t="shared" si="595"/>
        <v/>
      </c>
      <c r="EV288" s="46" t="b">
        <f t="shared" si="596"/>
        <v>0</v>
      </c>
      <c r="EW288" s="46" t="b">
        <f t="shared" si="597"/>
        <v>0</v>
      </c>
      <c r="EX288" s="46" t="b">
        <f t="shared" si="598"/>
        <v>0</v>
      </c>
      <c r="EY288" s="46" t="b">
        <f t="shared" si="599"/>
        <v>0</v>
      </c>
      <c r="EZ288" s="46" t="b">
        <f t="shared" si="600"/>
        <v>0</v>
      </c>
      <c r="FA288" s="46" t="b">
        <f t="shared" si="601"/>
        <v>0</v>
      </c>
      <c r="FB288" s="46" t="b">
        <f t="shared" si="602"/>
        <v>0</v>
      </c>
      <c r="FC288" s="46" t="str">
        <f t="shared" si="603"/>
        <v/>
      </c>
      <c r="FD288" s="46" t="str">
        <f t="shared" si="604"/>
        <v/>
      </c>
      <c r="FE288" s="46" t="b">
        <f t="shared" si="605"/>
        <v>0</v>
      </c>
      <c r="FF288" s="46" t="str">
        <f t="shared" si="606"/>
        <v/>
      </c>
      <c r="FG288" s="46" t="str">
        <f t="shared" si="607"/>
        <v/>
      </c>
      <c r="FH288" s="46" t="b">
        <f t="shared" si="608"/>
        <v>0</v>
      </c>
      <c r="FI288" s="46" t="str">
        <f t="shared" si="609"/>
        <v/>
      </c>
      <c r="FJ288" s="46" t="str">
        <f t="shared" si="610"/>
        <v/>
      </c>
      <c r="FK288" s="46" t="b">
        <f t="shared" si="611"/>
        <v>0</v>
      </c>
      <c r="FL288" s="46" t="str">
        <f t="shared" si="612"/>
        <v/>
      </c>
      <c r="FM288" s="46" t="str">
        <f t="shared" si="613"/>
        <v/>
      </c>
      <c r="FN288" s="46" t="b">
        <f t="shared" si="614"/>
        <v>0</v>
      </c>
      <c r="FO288" s="46" t="str">
        <f t="shared" si="615"/>
        <v/>
      </c>
      <c r="FP288" s="46" t="str">
        <f t="shared" si="616"/>
        <v/>
      </c>
      <c r="FQ288" s="46" t="b">
        <f t="shared" si="617"/>
        <v>0</v>
      </c>
      <c r="FR288" s="46" t="str">
        <f t="shared" si="618"/>
        <v/>
      </c>
      <c r="FS288" s="46" t="str">
        <f t="shared" si="619"/>
        <v/>
      </c>
      <c r="FT288" s="46" t="b">
        <f t="shared" si="620"/>
        <v>0</v>
      </c>
      <c r="FU288" s="46" t="str">
        <f t="shared" si="621"/>
        <v/>
      </c>
      <c r="FV288" s="46" t="str">
        <f t="shared" si="622"/>
        <v/>
      </c>
      <c r="FW288" s="46" t="b">
        <f t="shared" si="623"/>
        <v>0</v>
      </c>
      <c r="FX288" s="46" t="str">
        <f t="shared" si="624"/>
        <v/>
      </c>
      <c r="FY288" s="46" t="str">
        <f t="shared" si="625"/>
        <v/>
      </c>
      <c r="FZ288" s="46" t="b">
        <f t="shared" si="626"/>
        <v>0</v>
      </c>
      <c r="GA288" s="46" t="str">
        <f t="shared" si="627"/>
        <v/>
      </c>
      <c r="GB288" s="46" t="str">
        <f t="shared" si="628"/>
        <v/>
      </c>
      <c r="GC288" s="46" t="b">
        <f t="shared" si="629"/>
        <v>0</v>
      </c>
      <c r="GD288" s="46" t="str">
        <f t="shared" si="630"/>
        <v/>
      </c>
      <c r="GE288" s="46" t="str">
        <f t="shared" si="631"/>
        <v/>
      </c>
      <c r="GF288" s="46" t="b">
        <f t="shared" si="632"/>
        <v>0</v>
      </c>
      <c r="GG288" s="46" t="b">
        <f t="shared" si="633"/>
        <v>0</v>
      </c>
      <c r="GH288" s="46" t="str">
        <f t="shared" si="634"/>
        <v/>
      </c>
      <c r="GI288" s="46" t="str">
        <f t="shared" si="635"/>
        <v/>
      </c>
      <c r="GJ288" s="46" t="str">
        <f t="shared" si="636"/>
        <v/>
      </c>
      <c r="GK288" s="46" t="b">
        <f t="shared" si="637"/>
        <v>0</v>
      </c>
      <c r="GL288" s="46" t="str">
        <f t="shared" si="638"/>
        <v/>
      </c>
      <c r="GM288" s="46" t="str">
        <f t="shared" si="639"/>
        <v/>
      </c>
      <c r="GN288" s="46" t="str">
        <f t="shared" si="640"/>
        <v/>
      </c>
      <c r="GO288" s="46" t="b">
        <f t="shared" si="641"/>
        <v>0</v>
      </c>
      <c r="GP288" s="46" t="str">
        <f t="shared" si="642"/>
        <v/>
      </c>
      <c r="GQ288" s="46" t="str">
        <f t="shared" si="643"/>
        <v/>
      </c>
      <c r="GR288" s="46" t="b">
        <f t="shared" si="644"/>
        <v>0</v>
      </c>
      <c r="GS288" s="46" t="str">
        <f t="shared" si="645"/>
        <v/>
      </c>
      <c r="GT288" s="46" t="str">
        <f t="shared" si="646"/>
        <v/>
      </c>
      <c r="GU288" s="46" t="b">
        <f t="shared" si="647"/>
        <v>0</v>
      </c>
      <c r="GV288" s="46" t="b">
        <f t="shared" si="648"/>
        <v>0</v>
      </c>
      <c r="GW288" s="46" t="b">
        <f t="shared" si="649"/>
        <v>0</v>
      </c>
      <c r="GX288" s="46" t="b">
        <f t="shared" si="650"/>
        <v>0</v>
      </c>
      <c r="GY288" s="46" t="b">
        <f t="shared" si="651"/>
        <v>0</v>
      </c>
      <c r="GZ288" s="46" t="b">
        <f t="shared" si="652"/>
        <v>0</v>
      </c>
      <c r="HA288" s="46" t="b">
        <f t="shared" si="653"/>
        <v>0</v>
      </c>
      <c r="HB288" s="46" t="b">
        <f t="shared" si="654"/>
        <v>0</v>
      </c>
      <c r="HC288" s="46" t="b">
        <f t="shared" si="655"/>
        <v>0</v>
      </c>
      <c r="HD288" s="46" t="b">
        <f t="shared" si="656"/>
        <v>0</v>
      </c>
      <c r="HE288" s="46" t="b">
        <f t="shared" si="657"/>
        <v>0</v>
      </c>
      <c r="HF288" s="46" t="b">
        <f t="shared" si="658"/>
        <v>0</v>
      </c>
      <c r="HG288" s="46" t="b">
        <f t="shared" si="659"/>
        <v>0</v>
      </c>
      <c r="HH288" s="46" t="b">
        <f t="shared" si="660"/>
        <v>0</v>
      </c>
      <c r="HI288" s="46" t="b">
        <f t="shared" si="661"/>
        <v>0</v>
      </c>
      <c r="HJ288" s="46" t="b">
        <f t="shared" si="662"/>
        <v>0</v>
      </c>
      <c r="HK288" s="46" t="b">
        <f t="shared" si="663"/>
        <v>0</v>
      </c>
      <c r="HL288" s="46" t="b">
        <f t="shared" si="664"/>
        <v>0</v>
      </c>
      <c r="HM288" s="46" t="b">
        <f t="shared" si="665"/>
        <v>0</v>
      </c>
      <c r="HN288" s="46" t="b">
        <f t="shared" si="666"/>
        <v>0</v>
      </c>
      <c r="HO288" s="46" t="b">
        <f t="shared" si="667"/>
        <v>0</v>
      </c>
      <c r="HP288" s="46" t="b">
        <f t="shared" si="668"/>
        <v>0</v>
      </c>
      <c r="HQ288" s="46" t="str">
        <f t="shared" si="669"/>
        <v/>
      </c>
      <c r="HR288" s="46" t="str">
        <f t="shared" si="670"/>
        <v/>
      </c>
      <c r="HS288" s="46" t="str">
        <f t="shared" si="671"/>
        <v/>
      </c>
      <c r="HT288" s="46" t="b">
        <f t="shared" si="672"/>
        <v>0</v>
      </c>
      <c r="HU288" s="46" t="b">
        <f t="shared" si="673"/>
        <v>0</v>
      </c>
      <c r="HV288" s="46" t="b">
        <f t="shared" si="674"/>
        <v>0</v>
      </c>
      <c r="HW288" s="46" t="b">
        <f t="shared" si="675"/>
        <v>0</v>
      </c>
      <c r="HX288" s="46" t="b">
        <f t="shared" si="676"/>
        <v>0</v>
      </c>
      <c r="HY288" s="46" t="b">
        <f t="shared" si="677"/>
        <v>0</v>
      </c>
      <c r="HZ288" s="46" t="b">
        <f t="shared" si="678"/>
        <v>0</v>
      </c>
      <c r="IA288" s="46" t="str">
        <f t="shared" si="679"/>
        <v/>
      </c>
      <c r="IB288" s="46" t="str">
        <f t="shared" si="680"/>
        <v/>
      </c>
      <c r="IC288" s="46" t="str">
        <f t="shared" si="681"/>
        <v/>
      </c>
      <c r="ID288" s="46" t="str">
        <f t="shared" si="682"/>
        <v/>
      </c>
      <c r="IE288" s="46" t="b">
        <f t="shared" si="683"/>
        <v>0</v>
      </c>
      <c r="IF288" s="46" t="str">
        <f t="shared" si="684"/>
        <v/>
      </c>
      <c r="IG288" s="46" t="str">
        <f t="shared" si="685"/>
        <v/>
      </c>
      <c r="IH288" s="46" t="b">
        <f t="shared" si="686"/>
        <v>0</v>
      </c>
      <c r="II288" s="46" t="b">
        <f t="shared" si="687"/>
        <v>0</v>
      </c>
      <c r="IJ288" s="46" t="b">
        <f t="shared" si="688"/>
        <v>0</v>
      </c>
      <c r="IK288" s="46" t="str">
        <f t="shared" si="689"/>
        <v/>
      </c>
      <c r="IL288" s="46" t="str">
        <f t="shared" si="690"/>
        <v/>
      </c>
      <c r="IM288" s="46" t="b">
        <f t="shared" si="691"/>
        <v>0</v>
      </c>
      <c r="IN288" s="46" t="b">
        <f t="shared" si="692"/>
        <v>0</v>
      </c>
      <c r="IO288" s="46" t="b">
        <f t="shared" si="693"/>
        <v>0</v>
      </c>
      <c r="IP288" s="46" t="b">
        <f t="shared" si="694"/>
        <v>0</v>
      </c>
      <c r="IQ288" s="46" t="b">
        <f t="shared" si="695"/>
        <v>0</v>
      </c>
      <c r="IR288" s="46" t="b">
        <f t="shared" si="696"/>
        <v>0</v>
      </c>
      <c r="IS288" s="46" t="b">
        <f t="shared" si="697"/>
        <v>0</v>
      </c>
      <c r="IT288" s="46" t="b">
        <f t="shared" si="698"/>
        <v>0</v>
      </c>
      <c r="IU288" s="46" t="b">
        <f t="shared" si="699"/>
        <v>0</v>
      </c>
      <c r="IV288" s="46" t="b">
        <f t="shared" si="700"/>
        <v>0</v>
      </c>
      <c r="IW288" s="46" t="b">
        <f t="shared" si="701"/>
        <v>0</v>
      </c>
      <c r="IX288" s="46" t="b">
        <f t="shared" si="702"/>
        <v>0</v>
      </c>
      <c r="IY288" s="46" t="b">
        <f t="shared" si="703"/>
        <v>0</v>
      </c>
    </row>
    <row r="289" spans="2:259" x14ac:dyDescent="0.3">
      <c r="B289" s="48">
        <v>277</v>
      </c>
      <c r="C289" s="61" t="str">
        <f t="shared" si="569"/>
        <v/>
      </c>
      <c r="D289" s="53"/>
      <c r="E289" s="52"/>
      <c r="F289" s="112"/>
      <c r="G289" s="52"/>
      <c r="H289" s="53"/>
      <c r="I289" s="52"/>
      <c r="J289" s="52"/>
      <c r="K289" s="53"/>
      <c r="L289" s="55"/>
      <c r="M289" s="108"/>
      <c r="N289" s="56"/>
      <c r="O289" s="52"/>
      <c r="P289" s="52"/>
      <c r="Q289" s="52"/>
      <c r="R289" s="52"/>
      <c r="S289" s="52"/>
      <c r="T289" s="53"/>
      <c r="U289" s="52"/>
      <c r="V289" s="52"/>
      <c r="W289" s="55"/>
      <c r="X289" s="55"/>
      <c r="Y289" s="52"/>
      <c r="Z289" s="55"/>
      <c r="AA289" s="52"/>
      <c r="AB289" s="53"/>
      <c r="AC289" s="53"/>
      <c r="AD289" s="53"/>
      <c r="AE289" s="57"/>
      <c r="AF289" s="113"/>
      <c r="AG289" s="57"/>
      <c r="AH289" s="58"/>
      <c r="AI289" s="58"/>
      <c r="AJ289" s="58"/>
      <c r="AK289" s="114"/>
      <c r="AL289" s="58"/>
      <c r="AM289" s="114"/>
      <c r="AN289" s="58"/>
      <c r="AO289" s="114"/>
      <c r="AP289" s="58"/>
      <c r="AQ289" s="114"/>
      <c r="AR289" s="58"/>
      <c r="AS289" s="114"/>
      <c r="AT289" s="58"/>
      <c r="AU289" s="114"/>
      <c r="AV289" s="58"/>
      <c r="AW289" s="114"/>
      <c r="AX289" s="58"/>
      <c r="AY289" s="114"/>
      <c r="AZ289" s="58"/>
      <c r="BA289" s="114"/>
      <c r="BB289" s="58"/>
      <c r="BC289" s="114"/>
      <c r="BD289" s="58"/>
      <c r="BE289" s="58"/>
      <c r="BF289" s="58"/>
      <c r="BG289" s="59"/>
      <c r="BH289" s="58"/>
      <c r="BI289" s="114"/>
      <c r="BJ289" s="53"/>
      <c r="BK289" s="58"/>
      <c r="BL289" s="114"/>
      <c r="BM289" s="58"/>
      <c r="BN289" s="114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3"/>
      <c r="CL289" s="58"/>
      <c r="CM289" s="58"/>
      <c r="CN289" s="60"/>
      <c r="CO289" s="57"/>
      <c r="CP289" s="58"/>
      <c r="CQ289" s="60"/>
      <c r="CR289" s="57"/>
      <c r="CS289" s="58"/>
      <c r="CT289" s="59"/>
      <c r="CU289" s="58"/>
      <c r="CV289" s="59"/>
      <c r="CW289" s="58"/>
      <c r="CX289" s="59"/>
      <c r="CY289" s="58"/>
      <c r="CZ289" s="58"/>
      <c r="DA289" s="58"/>
      <c r="DB289" s="53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7"/>
      <c r="DO289" s="57"/>
      <c r="DP289" s="57"/>
      <c r="DQ289" s="76" t="str">
        <f t="shared" si="570"/>
        <v/>
      </c>
      <c r="DR289" s="53"/>
      <c r="DS289" s="46" t="b">
        <f t="shared" si="571"/>
        <v>0</v>
      </c>
      <c r="DT289" s="46" t="str">
        <f t="shared" si="572"/>
        <v/>
      </c>
      <c r="DU289" s="46" t="b">
        <f t="shared" si="573"/>
        <v>0</v>
      </c>
      <c r="DV289" s="46" t="b">
        <f t="shared" si="574"/>
        <v>0</v>
      </c>
      <c r="DW289" s="46" t="b">
        <f t="shared" si="575"/>
        <v>0</v>
      </c>
      <c r="DY289" s="46" t="b">
        <f t="shared" si="576"/>
        <v>0</v>
      </c>
      <c r="DZ289" s="46" t="b">
        <f t="shared" si="577"/>
        <v>0</v>
      </c>
      <c r="EB289" s="46" t="b">
        <f t="shared" si="578"/>
        <v>0</v>
      </c>
      <c r="EC289" s="46" t="b">
        <f t="shared" si="579"/>
        <v>0</v>
      </c>
      <c r="ED289" s="46" t="b">
        <f t="shared" si="580"/>
        <v>0</v>
      </c>
      <c r="EE289" s="46" t="b">
        <f t="shared" si="581"/>
        <v>0</v>
      </c>
      <c r="EF289" s="46" t="b">
        <f t="shared" si="582"/>
        <v>0</v>
      </c>
      <c r="EG289" s="46" t="b">
        <f t="shared" si="583"/>
        <v>0</v>
      </c>
      <c r="EH289" s="46" t="b">
        <f t="shared" si="584"/>
        <v>0</v>
      </c>
      <c r="EI289" s="46" t="b">
        <f t="shared" si="585"/>
        <v>0</v>
      </c>
      <c r="EK289" s="46" t="b">
        <f t="shared" si="586"/>
        <v>0</v>
      </c>
      <c r="EL289" s="46" t="b">
        <f t="shared" si="587"/>
        <v>0</v>
      </c>
      <c r="EM289" s="46" t="b">
        <f t="shared" si="588"/>
        <v>0</v>
      </c>
      <c r="EN289" s="46" t="b">
        <f t="shared" si="589"/>
        <v>0</v>
      </c>
      <c r="EO289" s="46" t="b">
        <f t="shared" si="590"/>
        <v>0</v>
      </c>
      <c r="EP289" s="46" t="b">
        <f t="shared" si="591"/>
        <v>0</v>
      </c>
      <c r="EQ289" s="46" t="b">
        <f t="shared" si="592"/>
        <v>0</v>
      </c>
      <c r="ER289" s="46" t="b">
        <f>OR(AA289='Tablas '!$T$4,AA289='Tablas '!$T$7,AA289='Tablas '!$T$8,AA289='Tablas '!$T$11)</f>
        <v>0</v>
      </c>
      <c r="ES289" s="46" t="str">
        <f t="shared" si="593"/>
        <v/>
      </c>
      <c r="ET289" s="46" t="str">
        <f t="shared" si="594"/>
        <v/>
      </c>
      <c r="EU289" s="46" t="str">
        <f t="shared" si="595"/>
        <v/>
      </c>
      <c r="EV289" s="46" t="b">
        <f t="shared" si="596"/>
        <v>0</v>
      </c>
      <c r="EW289" s="46" t="b">
        <f t="shared" si="597"/>
        <v>0</v>
      </c>
      <c r="EX289" s="46" t="b">
        <f t="shared" si="598"/>
        <v>0</v>
      </c>
      <c r="EY289" s="46" t="b">
        <f t="shared" si="599"/>
        <v>0</v>
      </c>
      <c r="EZ289" s="46" t="b">
        <f t="shared" si="600"/>
        <v>0</v>
      </c>
      <c r="FA289" s="46" t="b">
        <f t="shared" si="601"/>
        <v>0</v>
      </c>
      <c r="FB289" s="46" t="b">
        <f t="shared" si="602"/>
        <v>0</v>
      </c>
      <c r="FC289" s="46" t="str">
        <f t="shared" si="603"/>
        <v/>
      </c>
      <c r="FD289" s="46" t="str">
        <f t="shared" si="604"/>
        <v/>
      </c>
      <c r="FE289" s="46" t="b">
        <f t="shared" si="605"/>
        <v>0</v>
      </c>
      <c r="FF289" s="46" t="str">
        <f t="shared" si="606"/>
        <v/>
      </c>
      <c r="FG289" s="46" t="str">
        <f t="shared" si="607"/>
        <v/>
      </c>
      <c r="FH289" s="46" t="b">
        <f t="shared" si="608"/>
        <v>0</v>
      </c>
      <c r="FI289" s="46" t="str">
        <f t="shared" si="609"/>
        <v/>
      </c>
      <c r="FJ289" s="46" t="str">
        <f t="shared" si="610"/>
        <v/>
      </c>
      <c r="FK289" s="46" t="b">
        <f t="shared" si="611"/>
        <v>0</v>
      </c>
      <c r="FL289" s="46" t="str">
        <f t="shared" si="612"/>
        <v/>
      </c>
      <c r="FM289" s="46" t="str">
        <f t="shared" si="613"/>
        <v/>
      </c>
      <c r="FN289" s="46" t="b">
        <f t="shared" si="614"/>
        <v>0</v>
      </c>
      <c r="FO289" s="46" t="str">
        <f t="shared" si="615"/>
        <v/>
      </c>
      <c r="FP289" s="46" t="str">
        <f t="shared" si="616"/>
        <v/>
      </c>
      <c r="FQ289" s="46" t="b">
        <f t="shared" si="617"/>
        <v>0</v>
      </c>
      <c r="FR289" s="46" t="str">
        <f t="shared" si="618"/>
        <v/>
      </c>
      <c r="FS289" s="46" t="str">
        <f t="shared" si="619"/>
        <v/>
      </c>
      <c r="FT289" s="46" t="b">
        <f t="shared" si="620"/>
        <v>0</v>
      </c>
      <c r="FU289" s="46" t="str">
        <f t="shared" si="621"/>
        <v/>
      </c>
      <c r="FV289" s="46" t="str">
        <f t="shared" si="622"/>
        <v/>
      </c>
      <c r="FW289" s="46" t="b">
        <f t="shared" si="623"/>
        <v>0</v>
      </c>
      <c r="FX289" s="46" t="str">
        <f t="shared" si="624"/>
        <v/>
      </c>
      <c r="FY289" s="46" t="str">
        <f t="shared" si="625"/>
        <v/>
      </c>
      <c r="FZ289" s="46" t="b">
        <f t="shared" si="626"/>
        <v>0</v>
      </c>
      <c r="GA289" s="46" t="str">
        <f t="shared" si="627"/>
        <v/>
      </c>
      <c r="GB289" s="46" t="str">
        <f t="shared" si="628"/>
        <v/>
      </c>
      <c r="GC289" s="46" t="b">
        <f t="shared" si="629"/>
        <v>0</v>
      </c>
      <c r="GD289" s="46" t="str">
        <f t="shared" si="630"/>
        <v/>
      </c>
      <c r="GE289" s="46" t="str">
        <f t="shared" si="631"/>
        <v/>
      </c>
      <c r="GF289" s="46" t="b">
        <f t="shared" si="632"/>
        <v>0</v>
      </c>
      <c r="GG289" s="46" t="b">
        <f t="shared" si="633"/>
        <v>0</v>
      </c>
      <c r="GH289" s="46" t="str">
        <f t="shared" si="634"/>
        <v/>
      </c>
      <c r="GI289" s="46" t="str">
        <f t="shared" si="635"/>
        <v/>
      </c>
      <c r="GJ289" s="46" t="str">
        <f t="shared" si="636"/>
        <v/>
      </c>
      <c r="GK289" s="46" t="b">
        <f t="shared" si="637"/>
        <v>0</v>
      </c>
      <c r="GL289" s="46" t="str">
        <f t="shared" si="638"/>
        <v/>
      </c>
      <c r="GM289" s="46" t="str">
        <f t="shared" si="639"/>
        <v/>
      </c>
      <c r="GN289" s="46" t="str">
        <f t="shared" si="640"/>
        <v/>
      </c>
      <c r="GO289" s="46" t="b">
        <f t="shared" si="641"/>
        <v>0</v>
      </c>
      <c r="GP289" s="46" t="str">
        <f t="shared" si="642"/>
        <v/>
      </c>
      <c r="GQ289" s="46" t="str">
        <f t="shared" si="643"/>
        <v/>
      </c>
      <c r="GR289" s="46" t="b">
        <f t="shared" si="644"/>
        <v>0</v>
      </c>
      <c r="GS289" s="46" t="str">
        <f t="shared" si="645"/>
        <v/>
      </c>
      <c r="GT289" s="46" t="str">
        <f t="shared" si="646"/>
        <v/>
      </c>
      <c r="GU289" s="46" t="b">
        <f t="shared" si="647"/>
        <v>0</v>
      </c>
      <c r="GV289" s="46" t="b">
        <f t="shared" si="648"/>
        <v>0</v>
      </c>
      <c r="GW289" s="46" t="b">
        <f t="shared" si="649"/>
        <v>0</v>
      </c>
      <c r="GX289" s="46" t="b">
        <f t="shared" si="650"/>
        <v>0</v>
      </c>
      <c r="GY289" s="46" t="b">
        <f t="shared" si="651"/>
        <v>0</v>
      </c>
      <c r="GZ289" s="46" t="b">
        <f t="shared" si="652"/>
        <v>0</v>
      </c>
      <c r="HA289" s="46" t="b">
        <f t="shared" si="653"/>
        <v>0</v>
      </c>
      <c r="HB289" s="46" t="b">
        <f t="shared" si="654"/>
        <v>0</v>
      </c>
      <c r="HC289" s="46" t="b">
        <f t="shared" si="655"/>
        <v>0</v>
      </c>
      <c r="HD289" s="46" t="b">
        <f t="shared" si="656"/>
        <v>0</v>
      </c>
      <c r="HE289" s="46" t="b">
        <f t="shared" si="657"/>
        <v>0</v>
      </c>
      <c r="HF289" s="46" t="b">
        <f t="shared" si="658"/>
        <v>0</v>
      </c>
      <c r="HG289" s="46" t="b">
        <f t="shared" si="659"/>
        <v>0</v>
      </c>
      <c r="HH289" s="46" t="b">
        <f t="shared" si="660"/>
        <v>0</v>
      </c>
      <c r="HI289" s="46" t="b">
        <f t="shared" si="661"/>
        <v>0</v>
      </c>
      <c r="HJ289" s="46" t="b">
        <f t="shared" si="662"/>
        <v>0</v>
      </c>
      <c r="HK289" s="46" t="b">
        <f t="shared" si="663"/>
        <v>0</v>
      </c>
      <c r="HL289" s="46" t="b">
        <f t="shared" si="664"/>
        <v>0</v>
      </c>
      <c r="HM289" s="46" t="b">
        <f t="shared" si="665"/>
        <v>0</v>
      </c>
      <c r="HN289" s="46" t="b">
        <f t="shared" si="666"/>
        <v>0</v>
      </c>
      <c r="HO289" s="46" t="b">
        <f t="shared" si="667"/>
        <v>0</v>
      </c>
      <c r="HP289" s="46" t="b">
        <f t="shared" si="668"/>
        <v>0</v>
      </c>
      <c r="HQ289" s="46" t="str">
        <f t="shared" si="669"/>
        <v/>
      </c>
      <c r="HR289" s="46" t="str">
        <f t="shared" si="670"/>
        <v/>
      </c>
      <c r="HS289" s="46" t="str">
        <f t="shared" si="671"/>
        <v/>
      </c>
      <c r="HT289" s="46" t="b">
        <f t="shared" si="672"/>
        <v>0</v>
      </c>
      <c r="HU289" s="46" t="b">
        <f t="shared" si="673"/>
        <v>0</v>
      </c>
      <c r="HV289" s="46" t="b">
        <f t="shared" si="674"/>
        <v>0</v>
      </c>
      <c r="HW289" s="46" t="b">
        <f t="shared" si="675"/>
        <v>0</v>
      </c>
      <c r="HX289" s="46" t="b">
        <f t="shared" si="676"/>
        <v>0</v>
      </c>
      <c r="HY289" s="46" t="b">
        <f t="shared" si="677"/>
        <v>0</v>
      </c>
      <c r="HZ289" s="46" t="b">
        <f t="shared" si="678"/>
        <v>0</v>
      </c>
      <c r="IA289" s="46" t="str">
        <f t="shared" si="679"/>
        <v/>
      </c>
      <c r="IB289" s="46" t="str">
        <f t="shared" si="680"/>
        <v/>
      </c>
      <c r="IC289" s="46" t="str">
        <f t="shared" si="681"/>
        <v/>
      </c>
      <c r="ID289" s="46" t="str">
        <f t="shared" si="682"/>
        <v/>
      </c>
      <c r="IE289" s="46" t="b">
        <f t="shared" si="683"/>
        <v>0</v>
      </c>
      <c r="IF289" s="46" t="str">
        <f t="shared" si="684"/>
        <v/>
      </c>
      <c r="IG289" s="46" t="str">
        <f t="shared" si="685"/>
        <v/>
      </c>
      <c r="IH289" s="46" t="b">
        <f t="shared" si="686"/>
        <v>0</v>
      </c>
      <c r="II289" s="46" t="b">
        <f t="shared" si="687"/>
        <v>0</v>
      </c>
      <c r="IJ289" s="46" t="b">
        <f t="shared" si="688"/>
        <v>0</v>
      </c>
      <c r="IK289" s="46" t="str">
        <f t="shared" si="689"/>
        <v/>
      </c>
      <c r="IL289" s="46" t="str">
        <f t="shared" si="690"/>
        <v/>
      </c>
      <c r="IM289" s="46" t="b">
        <f t="shared" si="691"/>
        <v>0</v>
      </c>
      <c r="IN289" s="46" t="b">
        <f t="shared" si="692"/>
        <v>0</v>
      </c>
      <c r="IO289" s="46" t="b">
        <f t="shared" si="693"/>
        <v>0</v>
      </c>
      <c r="IP289" s="46" t="b">
        <f t="shared" si="694"/>
        <v>0</v>
      </c>
      <c r="IQ289" s="46" t="b">
        <f t="shared" si="695"/>
        <v>0</v>
      </c>
      <c r="IR289" s="46" t="b">
        <f t="shared" si="696"/>
        <v>0</v>
      </c>
      <c r="IS289" s="46" t="b">
        <f t="shared" si="697"/>
        <v>0</v>
      </c>
      <c r="IT289" s="46" t="b">
        <f t="shared" si="698"/>
        <v>0</v>
      </c>
      <c r="IU289" s="46" t="b">
        <f t="shared" si="699"/>
        <v>0</v>
      </c>
      <c r="IV289" s="46" t="b">
        <f t="shared" si="700"/>
        <v>0</v>
      </c>
      <c r="IW289" s="46" t="b">
        <f t="shared" si="701"/>
        <v>0</v>
      </c>
      <c r="IX289" s="46" t="b">
        <f t="shared" si="702"/>
        <v>0</v>
      </c>
      <c r="IY289" s="46" t="b">
        <f t="shared" si="703"/>
        <v>0</v>
      </c>
    </row>
    <row r="290" spans="2:259" x14ac:dyDescent="0.3">
      <c r="B290" s="48">
        <v>278</v>
      </c>
      <c r="C290" s="61" t="str">
        <f t="shared" si="569"/>
        <v/>
      </c>
      <c r="D290" s="53"/>
      <c r="E290" s="52"/>
      <c r="F290" s="112"/>
      <c r="G290" s="52"/>
      <c r="H290" s="53"/>
      <c r="I290" s="52"/>
      <c r="J290" s="52"/>
      <c r="K290" s="53"/>
      <c r="L290" s="55"/>
      <c r="M290" s="108"/>
      <c r="N290" s="56"/>
      <c r="O290" s="52"/>
      <c r="P290" s="52"/>
      <c r="Q290" s="52"/>
      <c r="R290" s="52"/>
      <c r="S290" s="52"/>
      <c r="T290" s="53"/>
      <c r="U290" s="52"/>
      <c r="V290" s="52"/>
      <c r="W290" s="55"/>
      <c r="X290" s="55"/>
      <c r="Y290" s="52"/>
      <c r="Z290" s="55"/>
      <c r="AA290" s="52"/>
      <c r="AB290" s="53"/>
      <c r="AC290" s="53"/>
      <c r="AD290" s="53"/>
      <c r="AE290" s="57"/>
      <c r="AF290" s="113"/>
      <c r="AG290" s="57"/>
      <c r="AH290" s="58"/>
      <c r="AI290" s="58"/>
      <c r="AJ290" s="58"/>
      <c r="AK290" s="114"/>
      <c r="AL290" s="58"/>
      <c r="AM290" s="114"/>
      <c r="AN290" s="58"/>
      <c r="AO290" s="114"/>
      <c r="AP290" s="58"/>
      <c r="AQ290" s="114"/>
      <c r="AR290" s="58"/>
      <c r="AS290" s="114"/>
      <c r="AT290" s="58"/>
      <c r="AU290" s="114"/>
      <c r="AV290" s="58"/>
      <c r="AW290" s="114"/>
      <c r="AX290" s="58"/>
      <c r="AY290" s="114"/>
      <c r="AZ290" s="58"/>
      <c r="BA290" s="114"/>
      <c r="BB290" s="58"/>
      <c r="BC290" s="114"/>
      <c r="BD290" s="58"/>
      <c r="BE290" s="58"/>
      <c r="BF290" s="58"/>
      <c r="BG290" s="59"/>
      <c r="BH290" s="58"/>
      <c r="BI290" s="114"/>
      <c r="BJ290" s="53"/>
      <c r="BK290" s="58"/>
      <c r="BL290" s="114"/>
      <c r="BM290" s="58"/>
      <c r="BN290" s="114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3"/>
      <c r="CL290" s="58"/>
      <c r="CM290" s="58"/>
      <c r="CN290" s="60"/>
      <c r="CO290" s="57"/>
      <c r="CP290" s="58"/>
      <c r="CQ290" s="60"/>
      <c r="CR290" s="57"/>
      <c r="CS290" s="58"/>
      <c r="CT290" s="59"/>
      <c r="CU290" s="58"/>
      <c r="CV290" s="59"/>
      <c r="CW290" s="58"/>
      <c r="CX290" s="59"/>
      <c r="CY290" s="58"/>
      <c r="CZ290" s="58"/>
      <c r="DA290" s="58"/>
      <c r="DB290" s="53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7"/>
      <c r="DO290" s="57"/>
      <c r="DP290" s="57"/>
      <c r="DQ290" s="76" t="str">
        <f t="shared" si="570"/>
        <v/>
      </c>
      <c r="DR290" s="53"/>
      <c r="DS290" s="46" t="b">
        <f t="shared" si="571"/>
        <v>0</v>
      </c>
      <c r="DT290" s="46" t="str">
        <f t="shared" si="572"/>
        <v/>
      </c>
      <c r="DU290" s="46" t="b">
        <f t="shared" si="573"/>
        <v>0</v>
      </c>
      <c r="DV290" s="46" t="b">
        <f t="shared" si="574"/>
        <v>0</v>
      </c>
      <c r="DW290" s="46" t="b">
        <f t="shared" si="575"/>
        <v>0</v>
      </c>
      <c r="DY290" s="46" t="b">
        <f t="shared" si="576"/>
        <v>0</v>
      </c>
      <c r="DZ290" s="46" t="b">
        <f t="shared" si="577"/>
        <v>0</v>
      </c>
      <c r="EB290" s="46" t="b">
        <f t="shared" si="578"/>
        <v>0</v>
      </c>
      <c r="EC290" s="46" t="b">
        <f t="shared" si="579"/>
        <v>0</v>
      </c>
      <c r="ED290" s="46" t="b">
        <f t="shared" si="580"/>
        <v>0</v>
      </c>
      <c r="EE290" s="46" t="b">
        <f t="shared" si="581"/>
        <v>0</v>
      </c>
      <c r="EF290" s="46" t="b">
        <f t="shared" si="582"/>
        <v>0</v>
      </c>
      <c r="EG290" s="46" t="b">
        <f t="shared" si="583"/>
        <v>0</v>
      </c>
      <c r="EH290" s="46" t="b">
        <f t="shared" si="584"/>
        <v>0</v>
      </c>
      <c r="EI290" s="46" t="b">
        <f t="shared" si="585"/>
        <v>0</v>
      </c>
      <c r="EK290" s="46" t="b">
        <f t="shared" si="586"/>
        <v>0</v>
      </c>
      <c r="EL290" s="46" t="b">
        <f t="shared" si="587"/>
        <v>0</v>
      </c>
      <c r="EM290" s="46" t="b">
        <f t="shared" si="588"/>
        <v>0</v>
      </c>
      <c r="EN290" s="46" t="b">
        <f t="shared" si="589"/>
        <v>0</v>
      </c>
      <c r="EO290" s="46" t="b">
        <f t="shared" si="590"/>
        <v>0</v>
      </c>
      <c r="EP290" s="46" t="b">
        <f t="shared" si="591"/>
        <v>0</v>
      </c>
      <c r="EQ290" s="46" t="b">
        <f t="shared" si="592"/>
        <v>0</v>
      </c>
      <c r="ER290" s="46" t="b">
        <f>OR(AA290='Tablas '!$T$4,AA290='Tablas '!$T$7,AA290='Tablas '!$T$8,AA290='Tablas '!$T$11)</f>
        <v>0</v>
      </c>
      <c r="ES290" s="46" t="str">
        <f t="shared" si="593"/>
        <v/>
      </c>
      <c r="ET290" s="46" t="str">
        <f t="shared" si="594"/>
        <v/>
      </c>
      <c r="EU290" s="46" t="str">
        <f t="shared" si="595"/>
        <v/>
      </c>
      <c r="EV290" s="46" t="b">
        <f t="shared" si="596"/>
        <v>0</v>
      </c>
      <c r="EW290" s="46" t="b">
        <f t="shared" si="597"/>
        <v>0</v>
      </c>
      <c r="EX290" s="46" t="b">
        <f t="shared" si="598"/>
        <v>0</v>
      </c>
      <c r="EY290" s="46" t="b">
        <f t="shared" si="599"/>
        <v>0</v>
      </c>
      <c r="EZ290" s="46" t="b">
        <f t="shared" si="600"/>
        <v>0</v>
      </c>
      <c r="FA290" s="46" t="b">
        <f t="shared" si="601"/>
        <v>0</v>
      </c>
      <c r="FB290" s="46" t="b">
        <f t="shared" si="602"/>
        <v>0</v>
      </c>
      <c r="FC290" s="46" t="str">
        <f t="shared" si="603"/>
        <v/>
      </c>
      <c r="FD290" s="46" t="str">
        <f t="shared" si="604"/>
        <v/>
      </c>
      <c r="FE290" s="46" t="b">
        <f t="shared" si="605"/>
        <v>0</v>
      </c>
      <c r="FF290" s="46" t="str">
        <f t="shared" si="606"/>
        <v/>
      </c>
      <c r="FG290" s="46" t="str">
        <f t="shared" si="607"/>
        <v/>
      </c>
      <c r="FH290" s="46" t="b">
        <f t="shared" si="608"/>
        <v>0</v>
      </c>
      <c r="FI290" s="46" t="str">
        <f t="shared" si="609"/>
        <v/>
      </c>
      <c r="FJ290" s="46" t="str">
        <f t="shared" si="610"/>
        <v/>
      </c>
      <c r="FK290" s="46" t="b">
        <f t="shared" si="611"/>
        <v>0</v>
      </c>
      <c r="FL290" s="46" t="str">
        <f t="shared" si="612"/>
        <v/>
      </c>
      <c r="FM290" s="46" t="str">
        <f t="shared" si="613"/>
        <v/>
      </c>
      <c r="FN290" s="46" t="b">
        <f t="shared" si="614"/>
        <v>0</v>
      </c>
      <c r="FO290" s="46" t="str">
        <f t="shared" si="615"/>
        <v/>
      </c>
      <c r="FP290" s="46" t="str">
        <f t="shared" si="616"/>
        <v/>
      </c>
      <c r="FQ290" s="46" t="b">
        <f t="shared" si="617"/>
        <v>0</v>
      </c>
      <c r="FR290" s="46" t="str">
        <f t="shared" si="618"/>
        <v/>
      </c>
      <c r="FS290" s="46" t="str">
        <f t="shared" si="619"/>
        <v/>
      </c>
      <c r="FT290" s="46" t="b">
        <f t="shared" si="620"/>
        <v>0</v>
      </c>
      <c r="FU290" s="46" t="str">
        <f t="shared" si="621"/>
        <v/>
      </c>
      <c r="FV290" s="46" t="str">
        <f t="shared" si="622"/>
        <v/>
      </c>
      <c r="FW290" s="46" t="b">
        <f t="shared" si="623"/>
        <v>0</v>
      </c>
      <c r="FX290" s="46" t="str">
        <f t="shared" si="624"/>
        <v/>
      </c>
      <c r="FY290" s="46" t="str">
        <f t="shared" si="625"/>
        <v/>
      </c>
      <c r="FZ290" s="46" t="b">
        <f t="shared" si="626"/>
        <v>0</v>
      </c>
      <c r="GA290" s="46" t="str">
        <f t="shared" si="627"/>
        <v/>
      </c>
      <c r="GB290" s="46" t="str">
        <f t="shared" si="628"/>
        <v/>
      </c>
      <c r="GC290" s="46" t="b">
        <f t="shared" si="629"/>
        <v>0</v>
      </c>
      <c r="GD290" s="46" t="str">
        <f t="shared" si="630"/>
        <v/>
      </c>
      <c r="GE290" s="46" t="str">
        <f t="shared" si="631"/>
        <v/>
      </c>
      <c r="GF290" s="46" t="b">
        <f t="shared" si="632"/>
        <v>0</v>
      </c>
      <c r="GG290" s="46" t="b">
        <f t="shared" si="633"/>
        <v>0</v>
      </c>
      <c r="GH290" s="46" t="str">
        <f t="shared" si="634"/>
        <v/>
      </c>
      <c r="GI290" s="46" t="str">
        <f t="shared" si="635"/>
        <v/>
      </c>
      <c r="GJ290" s="46" t="str">
        <f t="shared" si="636"/>
        <v/>
      </c>
      <c r="GK290" s="46" t="b">
        <f t="shared" si="637"/>
        <v>0</v>
      </c>
      <c r="GL290" s="46" t="str">
        <f t="shared" si="638"/>
        <v/>
      </c>
      <c r="GM290" s="46" t="str">
        <f t="shared" si="639"/>
        <v/>
      </c>
      <c r="GN290" s="46" t="str">
        <f t="shared" si="640"/>
        <v/>
      </c>
      <c r="GO290" s="46" t="b">
        <f t="shared" si="641"/>
        <v>0</v>
      </c>
      <c r="GP290" s="46" t="str">
        <f t="shared" si="642"/>
        <v/>
      </c>
      <c r="GQ290" s="46" t="str">
        <f t="shared" si="643"/>
        <v/>
      </c>
      <c r="GR290" s="46" t="b">
        <f t="shared" si="644"/>
        <v>0</v>
      </c>
      <c r="GS290" s="46" t="str">
        <f t="shared" si="645"/>
        <v/>
      </c>
      <c r="GT290" s="46" t="str">
        <f t="shared" si="646"/>
        <v/>
      </c>
      <c r="GU290" s="46" t="b">
        <f t="shared" si="647"/>
        <v>0</v>
      </c>
      <c r="GV290" s="46" t="b">
        <f t="shared" si="648"/>
        <v>0</v>
      </c>
      <c r="GW290" s="46" t="b">
        <f t="shared" si="649"/>
        <v>0</v>
      </c>
      <c r="GX290" s="46" t="b">
        <f t="shared" si="650"/>
        <v>0</v>
      </c>
      <c r="GY290" s="46" t="b">
        <f t="shared" si="651"/>
        <v>0</v>
      </c>
      <c r="GZ290" s="46" t="b">
        <f t="shared" si="652"/>
        <v>0</v>
      </c>
      <c r="HA290" s="46" t="b">
        <f t="shared" si="653"/>
        <v>0</v>
      </c>
      <c r="HB290" s="46" t="b">
        <f t="shared" si="654"/>
        <v>0</v>
      </c>
      <c r="HC290" s="46" t="b">
        <f t="shared" si="655"/>
        <v>0</v>
      </c>
      <c r="HD290" s="46" t="b">
        <f t="shared" si="656"/>
        <v>0</v>
      </c>
      <c r="HE290" s="46" t="b">
        <f t="shared" si="657"/>
        <v>0</v>
      </c>
      <c r="HF290" s="46" t="b">
        <f t="shared" si="658"/>
        <v>0</v>
      </c>
      <c r="HG290" s="46" t="b">
        <f t="shared" si="659"/>
        <v>0</v>
      </c>
      <c r="HH290" s="46" t="b">
        <f t="shared" si="660"/>
        <v>0</v>
      </c>
      <c r="HI290" s="46" t="b">
        <f t="shared" si="661"/>
        <v>0</v>
      </c>
      <c r="HJ290" s="46" t="b">
        <f t="shared" si="662"/>
        <v>0</v>
      </c>
      <c r="HK290" s="46" t="b">
        <f t="shared" si="663"/>
        <v>0</v>
      </c>
      <c r="HL290" s="46" t="b">
        <f t="shared" si="664"/>
        <v>0</v>
      </c>
      <c r="HM290" s="46" t="b">
        <f t="shared" si="665"/>
        <v>0</v>
      </c>
      <c r="HN290" s="46" t="b">
        <f t="shared" si="666"/>
        <v>0</v>
      </c>
      <c r="HO290" s="46" t="b">
        <f t="shared" si="667"/>
        <v>0</v>
      </c>
      <c r="HP290" s="46" t="b">
        <f t="shared" si="668"/>
        <v>0</v>
      </c>
      <c r="HQ290" s="46" t="str">
        <f t="shared" si="669"/>
        <v/>
      </c>
      <c r="HR290" s="46" t="str">
        <f t="shared" si="670"/>
        <v/>
      </c>
      <c r="HS290" s="46" t="str">
        <f t="shared" si="671"/>
        <v/>
      </c>
      <c r="HT290" s="46" t="b">
        <f t="shared" si="672"/>
        <v>0</v>
      </c>
      <c r="HU290" s="46" t="b">
        <f t="shared" si="673"/>
        <v>0</v>
      </c>
      <c r="HV290" s="46" t="b">
        <f t="shared" si="674"/>
        <v>0</v>
      </c>
      <c r="HW290" s="46" t="b">
        <f t="shared" si="675"/>
        <v>0</v>
      </c>
      <c r="HX290" s="46" t="b">
        <f t="shared" si="676"/>
        <v>0</v>
      </c>
      <c r="HY290" s="46" t="b">
        <f t="shared" si="677"/>
        <v>0</v>
      </c>
      <c r="HZ290" s="46" t="b">
        <f t="shared" si="678"/>
        <v>0</v>
      </c>
      <c r="IA290" s="46" t="str">
        <f t="shared" si="679"/>
        <v/>
      </c>
      <c r="IB290" s="46" t="str">
        <f t="shared" si="680"/>
        <v/>
      </c>
      <c r="IC290" s="46" t="str">
        <f t="shared" si="681"/>
        <v/>
      </c>
      <c r="ID290" s="46" t="str">
        <f t="shared" si="682"/>
        <v/>
      </c>
      <c r="IE290" s="46" t="b">
        <f t="shared" si="683"/>
        <v>0</v>
      </c>
      <c r="IF290" s="46" t="str">
        <f t="shared" si="684"/>
        <v/>
      </c>
      <c r="IG290" s="46" t="str">
        <f t="shared" si="685"/>
        <v/>
      </c>
      <c r="IH290" s="46" t="b">
        <f t="shared" si="686"/>
        <v>0</v>
      </c>
      <c r="II290" s="46" t="b">
        <f t="shared" si="687"/>
        <v>0</v>
      </c>
      <c r="IJ290" s="46" t="b">
        <f t="shared" si="688"/>
        <v>0</v>
      </c>
      <c r="IK290" s="46" t="str">
        <f t="shared" si="689"/>
        <v/>
      </c>
      <c r="IL290" s="46" t="str">
        <f t="shared" si="690"/>
        <v/>
      </c>
      <c r="IM290" s="46" t="b">
        <f t="shared" si="691"/>
        <v>0</v>
      </c>
      <c r="IN290" s="46" t="b">
        <f t="shared" si="692"/>
        <v>0</v>
      </c>
      <c r="IO290" s="46" t="b">
        <f t="shared" si="693"/>
        <v>0</v>
      </c>
      <c r="IP290" s="46" t="b">
        <f t="shared" si="694"/>
        <v>0</v>
      </c>
      <c r="IQ290" s="46" t="b">
        <f t="shared" si="695"/>
        <v>0</v>
      </c>
      <c r="IR290" s="46" t="b">
        <f t="shared" si="696"/>
        <v>0</v>
      </c>
      <c r="IS290" s="46" t="b">
        <f t="shared" si="697"/>
        <v>0</v>
      </c>
      <c r="IT290" s="46" t="b">
        <f t="shared" si="698"/>
        <v>0</v>
      </c>
      <c r="IU290" s="46" t="b">
        <f t="shared" si="699"/>
        <v>0</v>
      </c>
      <c r="IV290" s="46" t="b">
        <f t="shared" si="700"/>
        <v>0</v>
      </c>
      <c r="IW290" s="46" t="b">
        <f t="shared" si="701"/>
        <v>0</v>
      </c>
      <c r="IX290" s="46" t="b">
        <f t="shared" si="702"/>
        <v>0</v>
      </c>
      <c r="IY290" s="46" t="b">
        <f t="shared" si="703"/>
        <v>0</v>
      </c>
    </row>
    <row r="291" spans="2:259" x14ac:dyDescent="0.3">
      <c r="B291" s="48">
        <v>279</v>
      </c>
      <c r="C291" s="61" t="str">
        <f t="shared" si="569"/>
        <v/>
      </c>
      <c r="D291" s="53"/>
      <c r="E291" s="52"/>
      <c r="F291" s="112"/>
      <c r="G291" s="52"/>
      <c r="H291" s="53"/>
      <c r="I291" s="52"/>
      <c r="J291" s="52"/>
      <c r="K291" s="53"/>
      <c r="L291" s="55"/>
      <c r="M291" s="108"/>
      <c r="N291" s="56"/>
      <c r="O291" s="52"/>
      <c r="P291" s="52"/>
      <c r="Q291" s="52"/>
      <c r="R291" s="52"/>
      <c r="S291" s="52"/>
      <c r="T291" s="53"/>
      <c r="U291" s="52"/>
      <c r="V291" s="52"/>
      <c r="W291" s="55"/>
      <c r="X291" s="55"/>
      <c r="Y291" s="52"/>
      <c r="Z291" s="55"/>
      <c r="AA291" s="52"/>
      <c r="AB291" s="53"/>
      <c r="AC291" s="53"/>
      <c r="AD291" s="53"/>
      <c r="AE291" s="57"/>
      <c r="AF291" s="113"/>
      <c r="AG291" s="57"/>
      <c r="AH291" s="58"/>
      <c r="AI291" s="58"/>
      <c r="AJ291" s="58"/>
      <c r="AK291" s="114"/>
      <c r="AL291" s="58"/>
      <c r="AM291" s="114"/>
      <c r="AN291" s="58"/>
      <c r="AO291" s="114"/>
      <c r="AP291" s="58"/>
      <c r="AQ291" s="114"/>
      <c r="AR291" s="58"/>
      <c r="AS291" s="114"/>
      <c r="AT291" s="58"/>
      <c r="AU291" s="114"/>
      <c r="AV291" s="58"/>
      <c r="AW291" s="114"/>
      <c r="AX291" s="58"/>
      <c r="AY291" s="114"/>
      <c r="AZ291" s="58"/>
      <c r="BA291" s="114"/>
      <c r="BB291" s="58"/>
      <c r="BC291" s="114"/>
      <c r="BD291" s="58"/>
      <c r="BE291" s="58"/>
      <c r="BF291" s="58"/>
      <c r="BG291" s="59"/>
      <c r="BH291" s="58"/>
      <c r="BI291" s="114"/>
      <c r="BJ291" s="53"/>
      <c r="BK291" s="58"/>
      <c r="BL291" s="114"/>
      <c r="BM291" s="58"/>
      <c r="BN291" s="114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3"/>
      <c r="CL291" s="58"/>
      <c r="CM291" s="58"/>
      <c r="CN291" s="60"/>
      <c r="CO291" s="57"/>
      <c r="CP291" s="58"/>
      <c r="CQ291" s="60"/>
      <c r="CR291" s="57"/>
      <c r="CS291" s="58"/>
      <c r="CT291" s="59"/>
      <c r="CU291" s="58"/>
      <c r="CV291" s="59"/>
      <c r="CW291" s="58"/>
      <c r="CX291" s="59"/>
      <c r="CY291" s="58"/>
      <c r="CZ291" s="58"/>
      <c r="DA291" s="58"/>
      <c r="DB291" s="53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7"/>
      <c r="DO291" s="57"/>
      <c r="DP291" s="57"/>
      <c r="DQ291" s="76" t="str">
        <f t="shared" si="570"/>
        <v/>
      </c>
      <c r="DR291" s="53"/>
      <c r="DS291" s="46" t="b">
        <f t="shared" si="571"/>
        <v>0</v>
      </c>
      <c r="DT291" s="46" t="str">
        <f t="shared" si="572"/>
        <v/>
      </c>
      <c r="DU291" s="46" t="b">
        <f t="shared" si="573"/>
        <v>0</v>
      </c>
      <c r="DV291" s="46" t="b">
        <f t="shared" si="574"/>
        <v>0</v>
      </c>
      <c r="DW291" s="46" t="b">
        <f t="shared" si="575"/>
        <v>0</v>
      </c>
      <c r="DY291" s="46" t="b">
        <f t="shared" si="576"/>
        <v>0</v>
      </c>
      <c r="DZ291" s="46" t="b">
        <f t="shared" si="577"/>
        <v>0</v>
      </c>
      <c r="EB291" s="46" t="b">
        <f t="shared" si="578"/>
        <v>0</v>
      </c>
      <c r="EC291" s="46" t="b">
        <f t="shared" si="579"/>
        <v>0</v>
      </c>
      <c r="ED291" s="46" t="b">
        <f t="shared" si="580"/>
        <v>0</v>
      </c>
      <c r="EE291" s="46" t="b">
        <f t="shared" si="581"/>
        <v>0</v>
      </c>
      <c r="EF291" s="46" t="b">
        <f t="shared" si="582"/>
        <v>0</v>
      </c>
      <c r="EG291" s="46" t="b">
        <f t="shared" si="583"/>
        <v>0</v>
      </c>
      <c r="EH291" s="46" t="b">
        <f t="shared" si="584"/>
        <v>0</v>
      </c>
      <c r="EI291" s="46" t="b">
        <f t="shared" si="585"/>
        <v>0</v>
      </c>
      <c r="EK291" s="46" t="b">
        <f t="shared" si="586"/>
        <v>0</v>
      </c>
      <c r="EL291" s="46" t="b">
        <f t="shared" si="587"/>
        <v>0</v>
      </c>
      <c r="EM291" s="46" t="b">
        <f t="shared" si="588"/>
        <v>0</v>
      </c>
      <c r="EN291" s="46" t="b">
        <f t="shared" si="589"/>
        <v>0</v>
      </c>
      <c r="EO291" s="46" t="b">
        <f t="shared" si="590"/>
        <v>0</v>
      </c>
      <c r="EP291" s="46" t="b">
        <f t="shared" si="591"/>
        <v>0</v>
      </c>
      <c r="EQ291" s="46" t="b">
        <f t="shared" si="592"/>
        <v>0</v>
      </c>
      <c r="ER291" s="46" t="b">
        <f>OR(AA291='Tablas '!$T$4,AA291='Tablas '!$T$7,AA291='Tablas '!$T$8,AA291='Tablas '!$T$11)</f>
        <v>0</v>
      </c>
      <c r="ES291" s="46" t="str">
        <f t="shared" si="593"/>
        <v/>
      </c>
      <c r="ET291" s="46" t="str">
        <f t="shared" si="594"/>
        <v/>
      </c>
      <c r="EU291" s="46" t="str">
        <f t="shared" si="595"/>
        <v/>
      </c>
      <c r="EV291" s="46" t="b">
        <f t="shared" si="596"/>
        <v>0</v>
      </c>
      <c r="EW291" s="46" t="b">
        <f t="shared" si="597"/>
        <v>0</v>
      </c>
      <c r="EX291" s="46" t="b">
        <f t="shared" si="598"/>
        <v>0</v>
      </c>
      <c r="EY291" s="46" t="b">
        <f t="shared" si="599"/>
        <v>0</v>
      </c>
      <c r="EZ291" s="46" t="b">
        <f t="shared" si="600"/>
        <v>0</v>
      </c>
      <c r="FA291" s="46" t="b">
        <f t="shared" si="601"/>
        <v>0</v>
      </c>
      <c r="FB291" s="46" t="b">
        <f t="shared" si="602"/>
        <v>0</v>
      </c>
      <c r="FC291" s="46" t="str">
        <f t="shared" si="603"/>
        <v/>
      </c>
      <c r="FD291" s="46" t="str">
        <f t="shared" si="604"/>
        <v/>
      </c>
      <c r="FE291" s="46" t="b">
        <f t="shared" si="605"/>
        <v>0</v>
      </c>
      <c r="FF291" s="46" t="str">
        <f t="shared" si="606"/>
        <v/>
      </c>
      <c r="FG291" s="46" t="str">
        <f t="shared" si="607"/>
        <v/>
      </c>
      <c r="FH291" s="46" t="b">
        <f t="shared" si="608"/>
        <v>0</v>
      </c>
      <c r="FI291" s="46" t="str">
        <f t="shared" si="609"/>
        <v/>
      </c>
      <c r="FJ291" s="46" t="str">
        <f t="shared" si="610"/>
        <v/>
      </c>
      <c r="FK291" s="46" t="b">
        <f t="shared" si="611"/>
        <v>0</v>
      </c>
      <c r="FL291" s="46" t="str">
        <f t="shared" si="612"/>
        <v/>
      </c>
      <c r="FM291" s="46" t="str">
        <f t="shared" si="613"/>
        <v/>
      </c>
      <c r="FN291" s="46" t="b">
        <f t="shared" si="614"/>
        <v>0</v>
      </c>
      <c r="FO291" s="46" t="str">
        <f t="shared" si="615"/>
        <v/>
      </c>
      <c r="FP291" s="46" t="str">
        <f t="shared" si="616"/>
        <v/>
      </c>
      <c r="FQ291" s="46" t="b">
        <f t="shared" si="617"/>
        <v>0</v>
      </c>
      <c r="FR291" s="46" t="str">
        <f t="shared" si="618"/>
        <v/>
      </c>
      <c r="FS291" s="46" t="str">
        <f t="shared" si="619"/>
        <v/>
      </c>
      <c r="FT291" s="46" t="b">
        <f t="shared" si="620"/>
        <v>0</v>
      </c>
      <c r="FU291" s="46" t="str">
        <f t="shared" si="621"/>
        <v/>
      </c>
      <c r="FV291" s="46" t="str">
        <f t="shared" si="622"/>
        <v/>
      </c>
      <c r="FW291" s="46" t="b">
        <f t="shared" si="623"/>
        <v>0</v>
      </c>
      <c r="FX291" s="46" t="str">
        <f t="shared" si="624"/>
        <v/>
      </c>
      <c r="FY291" s="46" t="str">
        <f t="shared" si="625"/>
        <v/>
      </c>
      <c r="FZ291" s="46" t="b">
        <f t="shared" si="626"/>
        <v>0</v>
      </c>
      <c r="GA291" s="46" t="str">
        <f t="shared" si="627"/>
        <v/>
      </c>
      <c r="GB291" s="46" t="str">
        <f t="shared" si="628"/>
        <v/>
      </c>
      <c r="GC291" s="46" t="b">
        <f t="shared" si="629"/>
        <v>0</v>
      </c>
      <c r="GD291" s="46" t="str">
        <f t="shared" si="630"/>
        <v/>
      </c>
      <c r="GE291" s="46" t="str">
        <f t="shared" si="631"/>
        <v/>
      </c>
      <c r="GF291" s="46" t="b">
        <f t="shared" si="632"/>
        <v>0</v>
      </c>
      <c r="GG291" s="46" t="b">
        <f t="shared" si="633"/>
        <v>0</v>
      </c>
      <c r="GH291" s="46" t="str">
        <f t="shared" si="634"/>
        <v/>
      </c>
      <c r="GI291" s="46" t="str">
        <f t="shared" si="635"/>
        <v/>
      </c>
      <c r="GJ291" s="46" t="str">
        <f t="shared" si="636"/>
        <v/>
      </c>
      <c r="GK291" s="46" t="b">
        <f t="shared" si="637"/>
        <v>0</v>
      </c>
      <c r="GL291" s="46" t="str">
        <f t="shared" si="638"/>
        <v/>
      </c>
      <c r="GM291" s="46" t="str">
        <f t="shared" si="639"/>
        <v/>
      </c>
      <c r="GN291" s="46" t="str">
        <f t="shared" si="640"/>
        <v/>
      </c>
      <c r="GO291" s="46" t="b">
        <f t="shared" si="641"/>
        <v>0</v>
      </c>
      <c r="GP291" s="46" t="str">
        <f t="shared" si="642"/>
        <v/>
      </c>
      <c r="GQ291" s="46" t="str">
        <f t="shared" si="643"/>
        <v/>
      </c>
      <c r="GR291" s="46" t="b">
        <f t="shared" si="644"/>
        <v>0</v>
      </c>
      <c r="GS291" s="46" t="str">
        <f t="shared" si="645"/>
        <v/>
      </c>
      <c r="GT291" s="46" t="str">
        <f t="shared" si="646"/>
        <v/>
      </c>
      <c r="GU291" s="46" t="b">
        <f t="shared" si="647"/>
        <v>0</v>
      </c>
      <c r="GV291" s="46" t="b">
        <f t="shared" si="648"/>
        <v>0</v>
      </c>
      <c r="GW291" s="46" t="b">
        <f t="shared" si="649"/>
        <v>0</v>
      </c>
      <c r="GX291" s="46" t="b">
        <f t="shared" si="650"/>
        <v>0</v>
      </c>
      <c r="GY291" s="46" t="b">
        <f t="shared" si="651"/>
        <v>0</v>
      </c>
      <c r="GZ291" s="46" t="b">
        <f t="shared" si="652"/>
        <v>0</v>
      </c>
      <c r="HA291" s="46" t="b">
        <f t="shared" si="653"/>
        <v>0</v>
      </c>
      <c r="HB291" s="46" t="b">
        <f t="shared" si="654"/>
        <v>0</v>
      </c>
      <c r="HC291" s="46" t="b">
        <f t="shared" si="655"/>
        <v>0</v>
      </c>
      <c r="HD291" s="46" t="b">
        <f t="shared" si="656"/>
        <v>0</v>
      </c>
      <c r="HE291" s="46" t="b">
        <f t="shared" si="657"/>
        <v>0</v>
      </c>
      <c r="HF291" s="46" t="b">
        <f t="shared" si="658"/>
        <v>0</v>
      </c>
      <c r="HG291" s="46" t="b">
        <f t="shared" si="659"/>
        <v>0</v>
      </c>
      <c r="HH291" s="46" t="b">
        <f t="shared" si="660"/>
        <v>0</v>
      </c>
      <c r="HI291" s="46" t="b">
        <f t="shared" si="661"/>
        <v>0</v>
      </c>
      <c r="HJ291" s="46" t="b">
        <f t="shared" si="662"/>
        <v>0</v>
      </c>
      <c r="HK291" s="46" t="b">
        <f t="shared" si="663"/>
        <v>0</v>
      </c>
      <c r="HL291" s="46" t="b">
        <f t="shared" si="664"/>
        <v>0</v>
      </c>
      <c r="HM291" s="46" t="b">
        <f t="shared" si="665"/>
        <v>0</v>
      </c>
      <c r="HN291" s="46" t="b">
        <f t="shared" si="666"/>
        <v>0</v>
      </c>
      <c r="HO291" s="46" t="b">
        <f t="shared" si="667"/>
        <v>0</v>
      </c>
      <c r="HP291" s="46" t="b">
        <f t="shared" si="668"/>
        <v>0</v>
      </c>
      <c r="HQ291" s="46" t="str">
        <f t="shared" si="669"/>
        <v/>
      </c>
      <c r="HR291" s="46" t="str">
        <f t="shared" si="670"/>
        <v/>
      </c>
      <c r="HS291" s="46" t="str">
        <f t="shared" si="671"/>
        <v/>
      </c>
      <c r="HT291" s="46" t="b">
        <f t="shared" si="672"/>
        <v>0</v>
      </c>
      <c r="HU291" s="46" t="b">
        <f t="shared" si="673"/>
        <v>0</v>
      </c>
      <c r="HV291" s="46" t="b">
        <f t="shared" si="674"/>
        <v>0</v>
      </c>
      <c r="HW291" s="46" t="b">
        <f t="shared" si="675"/>
        <v>0</v>
      </c>
      <c r="HX291" s="46" t="b">
        <f t="shared" si="676"/>
        <v>0</v>
      </c>
      <c r="HY291" s="46" t="b">
        <f t="shared" si="677"/>
        <v>0</v>
      </c>
      <c r="HZ291" s="46" t="b">
        <f t="shared" si="678"/>
        <v>0</v>
      </c>
      <c r="IA291" s="46" t="str">
        <f t="shared" si="679"/>
        <v/>
      </c>
      <c r="IB291" s="46" t="str">
        <f t="shared" si="680"/>
        <v/>
      </c>
      <c r="IC291" s="46" t="str">
        <f t="shared" si="681"/>
        <v/>
      </c>
      <c r="ID291" s="46" t="str">
        <f t="shared" si="682"/>
        <v/>
      </c>
      <c r="IE291" s="46" t="b">
        <f t="shared" si="683"/>
        <v>0</v>
      </c>
      <c r="IF291" s="46" t="str">
        <f t="shared" si="684"/>
        <v/>
      </c>
      <c r="IG291" s="46" t="str">
        <f t="shared" si="685"/>
        <v/>
      </c>
      <c r="IH291" s="46" t="b">
        <f t="shared" si="686"/>
        <v>0</v>
      </c>
      <c r="II291" s="46" t="b">
        <f t="shared" si="687"/>
        <v>0</v>
      </c>
      <c r="IJ291" s="46" t="b">
        <f t="shared" si="688"/>
        <v>0</v>
      </c>
      <c r="IK291" s="46" t="str">
        <f t="shared" si="689"/>
        <v/>
      </c>
      <c r="IL291" s="46" t="str">
        <f t="shared" si="690"/>
        <v/>
      </c>
      <c r="IM291" s="46" t="b">
        <f t="shared" si="691"/>
        <v>0</v>
      </c>
      <c r="IN291" s="46" t="b">
        <f t="shared" si="692"/>
        <v>0</v>
      </c>
      <c r="IO291" s="46" t="b">
        <f t="shared" si="693"/>
        <v>0</v>
      </c>
      <c r="IP291" s="46" t="b">
        <f t="shared" si="694"/>
        <v>0</v>
      </c>
      <c r="IQ291" s="46" t="b">
        <f t="shared" si="695"/>
        <v>0</v>
      </c>
      <c r="IR291" s="46" t="b">
        <f t="shared" si="696"/>
        <v>0</v>
      </c>
      <c r="IS291" s="46" t="b">
        <f t="shared" si="697"/>
        <v>0</v>
      </c>
      <c r="IT291" s="46" t="b">
        <f t="shared" si="698"/>
        <v>0</v>
      </c>
      <c r="IU291" s="46" t="b">
        <f t="shared" si="699"/>
        <v>0</v>
      </c>
      <c r="IV291" s="46" t="b">
        <f t="shared" si="700"/>
        <v>0</v>
      </c>
      <c r="IW291" s="46" t="b">
        <f t="shared" si="701"/>
        <v>0</v>
      </c>
      <c r="IX291" s="46" t="b">
        <f t="shared" si="702"/>
        <v>0</v>
      </c>
      <c r="IY291" s="46" t="b">
        <f t="shared" si="703"/>
        <v>0</v>
      </c>
    </row>
    <row r="292" spans="2:259" x14ac:dyDescent="0.3">
      <c r="B292" s="48">
        <v>280</v>
      </c>
      <c r="C292" s="61" t="str">
        <f t="shared" si="569"/>
        <v/>
      </c>
      <c r="D292" s="53"/>
      <c r="E292" s="52"/>
      <c r="F292" s="112"/>
      <c r="G292" s="52"/>
      <c r="H292" s="53"/>
      <c r="I292" s="52"/>
      <c r="J292" s="52"/>
      <c r="K292" s="53"/>
      <c r="L292" s="55"/>
      <c r="M292" s="108"/>
      <c r="N292" s="56"/>
      <c r="O292" s="52"/>
      <c r="P292" s="52"/>
      <c r="Q292" s="52"/>
      <c r="R292" s="52"/>
      <c r="S292" s="52"/>
      <c r="T292" s="53"/>
      <c r="U292" s="52"/>
      <c r="V292" s="52"/>
      <c r="W292" s="55"/>
      <c r="X292" s="55"/>
      <c r="Y292" s="52"/>
      <c r="Z292" s="55"/>
      <c r="AA292" s="52"/>
      <c r="AB292" s="53"/>
      <c r="AC292" s="53"/>
      <c r="AD292" s="53"/>
      <c r="AE292" s="57"/>
      <c r="AF292" s="113"/>
      <c r="AG292" s="57"/>
      <c r="AH292" s="58"/>
      <c r="AI292" s="58"/>
      <c r="AJ292" s="58"/>
      <c r="AK292" s="114"/>
      <c r="AL292" s="58"/>
      <c r="AM292" s="114"/>
      <c r="AN292" s="58"/>
      <c r="AO292" s="114"/>
      <c r="AP292" s="58"/>
      <c r="AQ292" s="114"/>
      <c r="AR292" s="58"/>
      <c r="AS292" s="114"/>
      <c r="AT292" s="58"/>
      <c r="AU292" s="114"/>
      <c r="AV292" s="58"/>
      <c r="AW292" s="114"/>
      <c r="AX292" s="58"/>
      <c r="AY292" s="114"/>
      <c r="AZ292" s="58"/>
      <c r="BA292" s="114"/>
      <c r="BB292" s="58"/>
      <c r="BC292" s="114"/>
      <c r="BD292" s="58"/>
      <c r="BE292" s="58"/>
      <c r="BF292" s="58"/>
      <c r="BG292" s="59"/>
      <c r="BH292" s="58"/>
      <c r="BI292" s="114"/>
      <c r="BJ292" s="53"/>
      <c r="BK292" s="58"/>
      <c r="BL292" s="114"/>
      <c r="BM292" s="58"/>
      <c r="BN292" s="114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3"/>
      <c r="CL292" s="58"/>
      <c r="CM292" s="58"/>
      <c r="CN292" s="60"/>
      <c r="CO292" s="57"/>
      <c r="CP292" s="58"/>
      <c r="CQ292" s="60"/>
      <c r="CR292" s="57"/>
      <c r="CS292" s="58"/>
      <c r="CT292" s="59"/>
      <c r="CU292" s="58"/>
      <c r="CV292" s="59"/>
      <c r="CW292" s="58"/>
      <c r="CX292" s="59"/>
      <c r="CY292" s="58"/>
      <c r="CZ292" s="58"/>
      <c r="DA292" s="58"/>
      <c r="DB292" s="53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7"/>
      <c r="DO292" s="57"/>
      <c r="DP292" s="57"/>
      <c r="DQ292" s="76" t="str">
        <f t="shared" si="570"/>
        <v/>
      </c>
      <c r="DR292" s="53"/>
      <c r="DS292" s="46" t="b">
        <f t="shared" si="571"/>
        <v>0</v>
      </c>
      <c r="DT292" s="46" t="str">
        <f t="shared" si="572"/>
        <v/>
      </c>
      <c r="DU292" s="46" t="b">
        <f t="shared" si="573"/>
        <v>0</v>
      </c>
      <c r="DV292" s="46" t="b">
        <f t="shared" si="574"/>
        <v>0</v>
      </c>
      <c r="DW292" s="46" t="b">
        <f t="shared" si="575"/>
        <v>0</v>
      </c>
      <c r="DY292" s="46" t="b">
        <f t="shared" si="576"/>
        <v>0</v>
      </c>
      <c r="DZ292" s="46" t="b">
        <f t="shared" si="577"/>
        <v>0</v>
      </c>
      <c r="EB292" s="46" t="b">
        <f t="shared" si="578"/>
        <v>0</v>
      </c>
      <c r="EC292" s="46" t="b">
        <f t="shared" si="579"/>
        <v>0</v>
      </c>
      <c r="ED292" s="46" t="b">
        <f t="shared" si="580"/>
        <v>0</v>
      </c>
      <c r="EE292" s="46" t="b">
        <f t="shared" si="581"/>
        <v>0</v>
      </c>
      <c r="EF292" s="46" t="b">
        <f t="shared" si="582"/>
        <v>0</v>
      </c>
      <c r="EG292" s="46" t="b">
        <f t="shared" si="583"/>
        <v>0</v>
      </c>
      <c r="EH292" s="46" t="b">
        <f t="shared" si="584"/>
        <v>0</v>
      </c>
      <c r="EI292" s="46" t="b">
        <f t="shared" si="585"/>
        <v>0</v>
      </c>
      <c r="EK292" s="46" t="b">
        <f t="shared" si="586"/>
        <v>0</v>
      </c>
      <c r="EL292" s="46" t="b">
        <f t="shared" si="587"/>
        <v>0</v>
      </c>
      <c r="EM292" s="46" t="b">
        <f t="shared" si="588"/>
        <v>0</v>
      </c>
      <c r="EN292" s="46" t="b">
        <f t="shared" si="589"/>
        <v>0</v>
      </c>
      <c r="EO292" s="46" t="b">
        <f t="shared" si="590"/>
        <v>0</v>
      </c>
      <c r="EP292" s="46" t="b">
        <f t="shared" si="591"/>
        <v>0</v>
      </c>
      <c r="EQ292" s="46" t="b">
        <f t="shared" si="592"/>
        <v>0</v>
      </c>
      <c r="ER292" s="46" t="b">
        <f>OR(AA292='Tablas '!$T$4,AA292='Tablas '!$T$7,AA292='Tablas '!$T$8,AA292='Tablas '!$T$11)</f>
        <v>0</v>
      </c>
      <c r="ES292" s="46" t="str">
        <f t="shared" si="593"/>
        <v/>
      </c>
      <c r="ET292" s="46" t="str">
        <f t="shared" si="594"/>
        <v/>
      </c>
      <c r="EU292" s="46" t="str">
        <f t="shared" si="595"/>
        <v/>
      </c>
      <c r="EV292" s="46" t="b">
        <f t="shared" si="596"/>
        <v>0</v>
      </c>
      <c r="EW292" s="46" t="b">
        <f t="shared" si="597"/>
        <v>0</v>
      </c>
      <c r="EX292" s="46" t="b">
        <f t="shared" si="598"/>
        <v>0</v>
      </c>
      <c r="EY292" s="46" t="b">
        <f t="shared" si="599"/>
        <v>0</v>
      </c>
      <c r="EZ292" s="46" t="b">
        <f t="shared" si="600"/>
        <v>0</v>
      </c>
      <c r="FA292" s="46" t="b">
        <f t="shared" si="601"/>
        <v>0</v>
      </c>
      <c r="FB292" s="46" t="b">
        <f t="shared" si="602"/>
        <v>0</v>
      </c>
      <c r="FC292" s="46" t="str">
        <f t="shared" si="603"/>
        <v/>
      </c>
      <c r="FD292" s="46" t="str">
        <f t="shared" si="604"/>
        <v/>
      </c>
      <c r="FE292" s="46" t="b">
        <f t="shared" si="605"/>
        <v>0</v>
      </c>
      <c r="FF292" s="46" t="str">
        <f t="shared" si="606"/>
        <v/>
      </c>
      <c r="FG292" s="46" t="str">
        <f t="shared" si="607"/>
        <v/>
      </c>
      <c r="FH292" s="46" t="b">
        <f t="shared" si="608"/>
        <v>0</v>
      </c>
      <c r="FI292" s="46" t="str">
        <f t="shared" si="609"/>
        <v/>
      </c>
      <c r="FJ292" s="46" t="str">
        <f t="shared" si="610"/>
        <v/>
      </c>
      <c r="FK292" s="46" t="b">
        <f t="shared" si="611"/>
        <v>0</v>
      </c>
      <c r="FL292" s="46" t="str">
        <f t="shared" si="612"/>
        <v/>
      </c>
      <c r="FM292" s="46" t="str">
        <f t="shared" si="613"/>
        <v/>
      </c>
      <c r="FN292" s="46" t="b">
        <f t="shared" si="614"/>
        <v>0</v>
      </c>
      <c r="FO292" s="46" t="str">
        <f t="shared" si="615"/>
        <v/>
      </c>
      <c r="FP292" s="46" t="str">
        <f t="shared" si="616"/>
        <v/>
      </c>
      <c r="FQ292" s="46" t="b">
        <f t="shared" si="617"/>
        <v>0</v>
      </c>
      <c r="FR292" s="46" t="str">
        <f t="shared" si="618"/>
        <v/>
      </c>
      <c r="FS292" s="46" t="str">
        <f t="shared" si="619"/>
        <v/>
      </c>
      <c r="FT292" s="46" t="b">
        <f t="shared" si="620"/>
        <v>0</v>
      </c>
      <c r="FU292" s="46" t="str">
        <f t="shared" si="621"/>
        <v/>
      </c>
      <c r="FV292" s="46" t="str">
        <f t="shared" si="622"/>
        <v/>
      </c>
      <c r="FW292" s="46" t="b">
        <f t="shared" si="623"/>
        <v>0</v>
      </c>
      <c r="FX292" s="46" t="str">
        <f t="shared" si="624"/>
        <v/>
      </c>
      <c r="FY292" s="46" t="str">
        <f t="shared" si="625"/>
        <v/>
      </c>
      <c r="FZ292" s="46" t="b">
        <f t="shared" si="626"/>
        <v>0</v>
      </c>
      <c r="GA292" s="46" t="str">
        <f t="shared" si="627"/>
        <v/>
      </c>
      <c r="GB292" s="46" t="str">
        <f t="shared" si="628"/>
        <v/>
      </c>
      <c r="GC292" s="46" t="b">
        <f t="shared" si="629"/>
        <v>0</v>
      </c>
      <c r="GD292" s="46" t="str">
        <f t="shared" si="630"/>
        <v/>
      </c>
      <c r="GE292" s="46" t="str">
        <f t="shared" si="631"/>
        <v/>
      </c>
      <c r="GF292" s="46" t="b">
        <f t="shared" si="632"/>
        <v>0</v>
      </c>
      <c r="GG292" s="46" t="b">
        <f t="shared" si="633"/>
        <v>0</v>
      </c>
      <c r="GH292" s="46" t="str">
        <f t="shared" si="634"/>
        <v/>
      </c>
      <c r="GI292" s="46" t="str">
        <f t="shared" si="635"/>
        <v/>
      </c>
      <c r="GJ292" s="46" t="str">
        <f t="shared" si="636"/>
        <v/>
      </c>
      <c r="GK292" s="46" t="b">
        <f t="shared" si="637"/>
        <v>0</v>
      </c>
      <c r="GL292" s="46" t="str">
        <f t="shared" si="638"/>
        <v/>
      </c>
      <c r="GM292" s="46" t="str">
        <f t="shared" si="639"/>
        <v/>
      </c>
      <c r="GN292" s="46" t="str">
        <f t="shared" si="640"/>
        <v/>
      </c>
      <c r="GO292" s="46" t="b">
        <f t="shared" si="641"/>
        <v>0</v>
      </c>
      <c r="GP292" s="46" t="str">
        <f t="shared" si="642"/>
        <v/>
      </c>
      <c r="GQ292" s="46" t="str">
        <f t="shared" si="643"/>
        <v/>
      </c>
      <c r="GR292" s="46" t="b">
        <f t="shared" si="644"/>
        <v>0</v>
      </c>
      <c r="GS292" s="46" t="str">
        <f t="shared" si="645"/>
        <v/>
      </c>
      <c r="GT292" s="46" t="str">
        <f t="shared" si="646"/>
        <v/>
      </c>
      <c r="GU292" s="46" t="b">
        <f t="shared" si="647"/>
        <v>0</v>
      </c>
      <c r="GV292" s="46" t="b">
        <f t="shared" si="648"/>
        <v>0</v>
      </c>
      <c r="GW292" s="46" t="b">
        <f t="shared" si="649"/>
        <v>0</v>
      </c>
      <c r="GX292" s="46" t="b">
        <f t="shared" si="650"/>
        <v>0</v>
      </c>
      <c r="GY292" s="46" t="b">
        <f t="shared" si="651"/>
        <v>0</v>
      </c>
      <c r="GZ292" s="46" t="b">
        <f t="shared" si="652"/>
        <v>0</v>
      </c>
      <c r="HA292" s="46" t="b">
        <f t="shared" si="653"/>
        <v>0</v>
      </c>
      <c r="HB292" s="46" t="b">
        <f t="shared" si="654"/>
        <v>0</v>
      </c>
      <c r="HC292" s="46" t="b">
        <f t="shared" si="655"/>
        <v>0</v>
      </c>
      <c r="HD292" s="46" t="b">
        <f t="shared" si="656"/>
        <v>0</v>
      </c>
      <c r="HE292" s="46" t="b">
        <f t="shared" si="657"/>
        <v>0</v>
      </c>
      <c r="HF292" s="46" t="b">
        <f t="shared" si="658"/>
        <v>0</v>
      </c>
      <c r="HG292" s="46" t="b">
        <f t="shared" si="659"/>
        <v>0</v>
      </c>
      <c r="HH292" s="46" t="b">
        <f t="shared" si="660"/>
        <v>0</v>
      </c>
      <c r="HI292" s="46" t="b">
        <f t="shared" si="661"/>
        <v>0</v>
      </c>
      <c r="HJ292" s="46" t="b">
        <f t="shared" si="662"/>
        <v>0</v>
      </c>
      <c r="HK292" s="46" t="b">
        <f t="shared" si="663"/>
        <v>0</v>
      </c>
      <c r="HL292" s="46" t="b">
        <f t="shared" si="664"/>
        <v>0</v>
      </c>
      <c r="HM292" s="46" t="b">
        <f t="shared" si="665"/>
        <v>0</v>
      </c>
      <c r="HN292" s="46" t="b">
        <f t="shared" si="666"/>
        <v>0</v>
      </c>
      <c r="HO292" s="46" t="b">
        <f t="shared" si="667"/>
        <v>0</v>
      </c>
      <c r="HP292" s="46" t="b">
        <f t="shared" si="668"/>
        <v>0</v>
      </c>
      <c r="HQ292" s="46" t="str">
        <f t="shared" si="669"/>
        <v/>
      </c>
      <c r="HR292" s="46" t="str">
        <f t="shared" si="670"/>
        <v/>
      </c>
      <c r="HS292" s="46" t="str">
        <f t="shared" si="671"/>
        <v/>
      </c>
      <c r="HT292" s="46" t="b">
        <f t="shared" si="672"/>
        <v>0</v>
      </c>
      <c r="HU292" s="46" t="b">
        <f t="shared" si="673"/>
        <v>0</v>
      </c>
      <c r="HV292" s="46" t="b">
        <f t="shared" si="674"/>
        <v>0</v>
      </c>
      <c r="HW292" s="46" t="b">
        <f t="shared" si="675"/>
        <v>0</v>
      </c>
      <c r="HX292" s="46" t="b">
        <f t="shared" si="676"/>
        <v>0</v>
      </c>
      <c r="HY292" s="46" t="b">
        <f t="shared" si="677"/>
        <v>0</v>
      </c>
      <c r="HZ292" s="46" t="b">
        <f t="shared" si="678"/>
        <v>0</v>
      </c>
      <c r="IA292" s="46" t="str">
        <f t="shared" si="679"/>
        <v/>
      </c>
      <c r="IB292" s="46" t="str">
        <f t="shared" si="680"/>
        <v/>
      </c>
      <c r="IC292" s="46" t="str">
        <f t="shared" si="681"/>
        <v/>
      </c>
      <c r="ID292" s="46" t="str">
        <f t="shared" si="682"/>
        <v/>
      </c>
      <c r="IE292" s="46" t="b">
        <f t="shared" si="683"/>
        <v>0</v>
      </c>
      <c r="IF292" s="46" t="str">
        <f t="shared" si="684"/>
        <v/>
      </c>
      <c r="IG292" s="46" t="str">
        <f t="shared" si="685"/>
        <v/>
      </c>
      <c r="IH292" s="46" t="b">
        <f t="shared" si="686"/>
        <v>0</v>
      </c>
      <c r="II292" s="46" t="b">
        <f t="shared" si="687"/>
        <v>0</v>
      </c>
      <c r="IJ292" s="46" t="b">
        <f t="shared" si="688"/>
        <v>0</v>
      </c>
      <c r="IK292" s="46" t="str">
        <f t="shared" si="689"/>
        <v/>
      </c>
      <c r="IL292" s="46" t="str">
        <f t="shared" si="690"/>
        <v/>
      </c>
      <c r="IM292" s="46" t="b">
        <f t="shared" si="691"/>
        <v>0</v>
      </c>
      <c r="IN292" s="46" t="b">
        <f t="shared" si="692"/>
        <v>0</v>
      </c>
      <c r="IO292" s="46" t="b">
        <f t="shared" si="693"/>
        <v>0</v>
      </c>
      <c r="IP292" s="46" t="b">
        <f t="shared" si="694"/>
        <v>0</v>
      </c>
      <c r="IQ292" s="46" t="b">
        <f t="shared" si="695"/>
        <v>0</v>
      </c>
      <c r="IR292" s="46" t="b">
        <f t="shared" si="696"/>
        <v>0</v>
      </c>
      <c r="IS292" s="46" t="b">
        <f t="shared" si="697"/>
        <v>0</v>
      </c>
      <c r="IT292" s="46" t="b">
        <f t="shared" si="698"/>
        <v>0</v>
      </c>
      <c r="IU292" s="46" t="b">
        <f t="shared" si="699"/>
        <v>0</v>
      </c>
      <c r="IV292" s="46" t="b">
        <f t="shared" si="700"/>
        <v>0</v>
      </c>
      <c r="IW292" s="46" t="b">
        <f t="shared" si="701"/>
        <v>0</v>
      </c>
      <c r="IX292" s="46" t="b">
        <f t="shared" si="702"/>
        <v>0</v>
      </c>
      <c r="IY292" s="46" t="b">
        <f t="shared" si="703"/>
        <v>0</v>
      </c>
    </row>
    <row r="293" spans="2:259" x14ac:dyDescent="0.3">
      <c r="B293" s="48">
        <v>281</v>
      </c>
      <c r="C293" s="61" t="str">
        <f t="shared" si="569"/>
        <v/>
      </c>
      <c r="D293" s="53"/>
      <c r="E293" s="52"/>
      <c r="F293" s="112"/>
      <c r="G293" s="52"/>
      <c r="H293" s="53"/>
      <c r="I293" s="52"/>
      <c r="J293" s="52"/>
      <c r="K293" s="53"/>
      <c r="L293" s="55"/>
      <c r="M293" s="108"/>
      <c r="N293" s="56"/>
      <c r="O293" s="52"/>
      <c r="P293" s="52"/>
      <c r="Q293" s="52"/>
      <c r="R293" s="52"/>
      <c r="S293" s="52"/>
      <c r="T293" s="53"/>
      <c r="U293" s="52"/>
      <c r="V293" s="52"/>
      <c r="W293" s="55"/>
      <c r="X293" s="55"/>
      <c r="Y293" s="52"/>
      <c r="Z293" s="55"/>
      <c r="AA293" s="52"/>
      <c r="AB293" s="53"/>
      <c r="AC293" s="53"/>
      <c r="AD293" s="53"/>
      <c r="AE293" s="57"/>
      <c r="AF293" s="113"/>
      <c r="AG293" s="57"/>
      <c r="AH293" s="58"/>
      <c r="AI293" s="58"/>
      <c r="AJ293" s="58"/>
      <c r="AK293" s="114"/>
      <c r="AL293" s="58"/>
      <c r="AM293" s="114"/>
      <c r="AN293" s="58"/>
      <c r="AO293" s="114"/>
      <c r="AP293" s="58"/>
      <c r="AQ293" s="114"/>
      <c r="AR293" s="58"/>
      <c r="AS293" s="114"/>
      <c r="AT293" s="58"/>
      <c r="AU293" s="114"/>
      <c r="AV293" s="58"/>
      <c r="AW293" s="114"/>
      <c r="AX293" s="58"/>
      <c r="AY293" s="114"/>
      <c r="AZ293" s="58"/>
      <c r="BA293" s="114"/>
      <c r="BB293" s="58"/>
      <c r="BC293" s="114"/>
      <c r="BD293" s="58"/>
      <c r="BE293" s="58"/>
      <c r="BF293" s="58"/>
      <c r="BG293" s="59"/>
      <c r="BH293" s="58"/>
      <c r="BI293" s="114"/>
      <c r="BJ293" s="53"/>
      <c r="BK293" s="58"/>
      <c r="BL293" s="114"/>
      <c r="BM293" s="58"/>
      <c r="BN293" s="114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3"/>
      <c r="CL293" s="58"/>
      <c r="CM293" s="58"/>
      <c r="CN293" s="60"/>
      <c r="CO293" s="57"/>
      <c r="CP293" s="58"/>
      <c r="CQ293" s="60"/>
      <c r="CR293" s="57"/>
      <c r="CS293" s="58"/>
      <c r="CT293" s="59"/>
      <c r="CU293" s="58"/>
      <c r="CV293" s="59"/>
      <c r="CW293" s="58"/>
      <c r="CX293" s="59"/>
      <c r="CY293" s="58"/>
      <c r="CZ293" s="58"/>
      <c r="DA293" s="58"/>
      <c r="DB293" s="53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7"/>
      <c r="DO293" s="57"/>
      <c r="DP293" s="57"/>
      <c r="DQ293" s="76" t="str">
        <f t="shared" si="570"/>
        <v/>
      </c>
      <c r="DR293" s="53"/>
      <c r="DS293" s="46" t="b">
        <f t="shared" si="571"/>
        <v>0</v>
      </c>
      <c r="DT293" s="46" t="str">
        <f t="shared" si="572"/>
        <v/>
      </c>
      <c r="DU293" s="46" t="b">
        <f t="shared" si="573"/>
        <v>0</v>
      </c>
      <c r="DV293" s="46" t="b">
        <f t="shared" si="574"/>
        <v>0</v>
      </c>
      <c r="DW293" s="46" t="b">
        <f t="shared" si="575"/>
        <v>0</v>
      </c>
      <c r="DY293" s="46" t="b">
        <f t="shared" si="576"/>
        <v>0</v>
      </c>
      <c r="DZ293" s="46" t="b">
        <f t="shared" si="577"/>
        <v>0</v>
      </c>
      <c r="EB293" s="46" t="b">
        <f t="shared" si="578"/>
        <v>0</v>
      </c>
      <c r="EC293" s="46" t="b">
        <f t="shared" si="579"/>
        <v>0</v>
      </c>
      <c r="ED293" s="46" t="b">
        <f t="shared" si="580"/>
        <v>0</v>
      </c>
      <c r="EE293" s="46" t="b">
        <f t="shared" si="581"/>
        <v>0</v>
      </c>
      <c r="EF293" s="46" t="b">
        <f t="shared" si="582"/>
        <v>0</v>
      </c>
      <c r="EG293" s="46" t="b">
        <f t="shared" si="583"/>
        <v>0</v>
      </c>
      <c r="EH293" s="46" t="b">
        <f t="shared" si="584"/>
        <v>0</v>
      </c>
      <c r="EI293" s="46" t="b">
        <f t="shared" si="585"/>
        <v>0</v>
      </c>
      <c r="EK293" s="46" t="b">
        <f t="shared" si="586"/>
        <v>0</v>
      </c>
      <c r="EL293" s="46" t="b">
        <f t="shared" si="587"/>
        <v>0</v>
      </c>
      <c r="EM293" s="46" t="b">
        <f t="shared" si="588"/>
        <v>0</v>
      </c>
      <c r="EN293" s="46" t="b">
        <f t="shared" si="589"/>
        <v>0</v>
      </c>
      <c r="EO293" s="46" t="b">
        <f t="shared" si="590"/>
        <v>0</v>
      </c>
      <c r="EP293" s="46" t="b">
        <f t="shared" si="591"/>
        <v>0</v>
      </c>
      <c r="EQ293" s="46" t="b">
        <f t="shared" si="592"/>
        <v>0</v>
      </c>
      <c r="ER293" s="46" t="b">
        <f>OR(AA293='Tablas '!$T$4,AA293='Tablas '!$T$7,AA293='Tablas '!$T$8,AA293='Tablas '!$T$11)</f>
        <v>0</v>
      </c>
      <c r="ES293" s="46" t="str">
        <f t="shared" si="593"/>
        <v/>
      </c>
      <c r="ET293" s="46" t="str">
        <f t="shared" si="594"/>
        <v/>
      </c>
      <c r="EU293" s="46" t="str">
        <f t="shared" si="595"/>
        <v/>
      </c>
      <c r="EV293" s="46" t="b">
        <f t="shared" si="596"/>
        <v>0</v>
      </c>
      <c r="EW293" s="46" t="b">
        <f t="shared" si="597"/>
        <v>0</v>
      </c>
      <c r="EX293" s="46" t="b">
        <f t="shared" si="598"/>
        <v>0</v>
      </c>
      <c r="EY293" s="46" t="b">
        <f t="shared" si="599"/>
        <v>0</v>
      </c>
      <c r="EZ293" s="46" t="b">
        <f t="shared" si="600"/>
        <v>0</v>
      </c>
      <c r="FA293" s="46" t="b">
        <f t="shared" si="601"/>
        <v>0</v>
      </c>
      <c r="FB293" s="46" t="b">
        <f t="shared" si="602"/>
        <v>0</v>
      </c>
      <c r="FC293" s="46" t="str">
        <f t="shared" si="603"/>
        <v/>
      </c>
      <c r="FD293" s="46" t="str">
        <f t="shared" si="604"/>
        <v/>
      </c>
      <c r="FE293" s="46" t="b">
        <f t="shared" si="605"/>
        <v>0</v>
      </c>
      <c r="FF293" s="46" t="str">
        <f t="shared" si="606"/>
        <v/>
      </c>
      <c r="FG293" s="46" t="str">
        <f t="shared" si="607"/>
        <v/>
      </c>
      <c r="FH293" s="46" t="b">
        <f t="shared" si="608"/>
        <v>0</v>
      </c>
      <c r="FI293" s="46" t="str">
        <f t="shared" si="609"/>
        <v/>
      </c>
      <c r="FJ293" s="46" t="str">
        <f t="shared" si="610"/>
        <v/>
      </c>
      <c r="FK293" s="46" t="b">
        <f t="shared" si="611"/>
        <v>0</v>
      </c>
      <c r="FL293" s="46" t="str">
        <f t="shared" si="612"/>
        <v/>
      </c>
      <c r="FM293" s="46" t="str">
        <f t="shared" si="613"/>
        <v/>
      </c>
      <c r="FN293" s="46" t="b">
        <f t="shared" si="614"/>
        <v>0</v>
      </c>
      <c r="FO293" s="46" t="str">
        <f t="shared" si="615"/>
        <v/>
      </c>
      <c r="FP293" s="46" t="str">
        <f t="shared" si="616"/>
        <v/>
      </c>
      <c r="FQ293" s="46" t="b">
        <f t="shared" si="617"/>
        <v>0</v>
      </c>
      <c r="FR293" s="46" t="str">
        <f t="shared" si="618"/>
        <v/>
      </c>
      <c r="FS293" s="46" t="str">
        <f t="shared" si="619"/>
        <v/>
      </c>
      <c r="FT293" s="46" t="b">
        <f t="shared" si="620"/>
        <v>0</v>
      </c>
      <c r="FU293" s="46" t="str">
        <f t="shared" si="621"/>
        <v/>
      </c>
      <c r="FV293" s="46" t="str">
        <f t="shared" si="622"/>
        <v/>
      </c>
      <c r="FW293" s="46" t="b">
        <f t="shared" si="623"/>
        <v>0</v>
      </c>
      <c r="FX293" s="46" t="str">
        <f t="shared" si="624"/>
        <v/>
      </c>
      <c r="FY293" s="46" t="str">
        <f t="shared" si="625"/>
        <v/>
      </c>
      <c r="FZ293" s="46" t="b">
        <f t="shared" si="626"/>
        <v>0</v>
      </c>
      <c r="GA293" s="46" t="str">
        <f t="shared" si="627"/>
        <v/>
      </c>
      <c r="GB293" s="46" t="str">
        <f t="shared" si="628"/>
        <v/>
      </c>
      <c r="GC293" s="46" t="b">
        <f t="shared" si="629"/>
        <v>0</v>
      </c>
      <c r="GD293" s="46" t="str">
        <f t="shared" si="630"/>
        <v/>
      </c>
      <c r="GE293" s="46" t="str">
        <f t="shared" si="631"/>
        <v/>
      </c>
      <c r="GF293" s="46" t="b">
        <f t="shared" si="632"/>
        <v>0</v>
      </c>
      <c r="GG293" s="46" t="b">
        <f t="shared" si="633"/>
        <v>0</v>
      </c>
      <c r="GH293" s="46" t="str">
        <f t="shared" si="634"/>
        <v/>
      </c>
      <c r="GI293" s="46" t="str">
        <f t="shared" si="635"/>
        <v/>
      </c>
      <c r="GJ293" s="46" t="str">
        <f t="shared" si="636"/>
        <v/>
      </c>
      <c r="GK293" s="46" t="b">
        <f t="shared" si="637"/>
        <v>0</v>
      </c>
      <c r="GL293" s="46" t="str">
        <f t="shared" si="638"/>
        <v/>
      </c>
      <c r="GM293" s="46" t="str">
        <f t="shared" si="639"/>
        <v/>
      </c>
      <c r="GN293" s="46" t="str">
        <f t="shared" si="640"/>
        <v/>
      </c>
      <c r="GO293" s="46" t="b">
        <f t="shared" si="641"/>
        <v>0</v>
      </c>
      <c r="GP293" s="46" t="str">
        <f t="shared" si="642"/>
        <v/>
      </c>
      <c r="GQ293" s="46" t="str">
        <f t="shared" si="643"/>
        <v/>
      </c>
      <c r="GR293" s="46" t="b">
        <f t="shared" si="644"/>
        <v>0</v>
      </c>
      <c r="GS293" s="46" t="str">
        <f t="shared" si="645"/>
        <v/>
      </c>
      <c r="GT293" s="46" t="str">
        <f t="shared" si="646"/>
        <v/>
      </c>
      <c r="GU293" s="46" t="b">
        <f t="shared" si="647"/>
        <v>0</v>
      </c>
      <c r="GV293" s="46" t="b">
        <f t="shared" si="648"/>
        <v>0</v>
      </c>
      <c r="GW293" s="46" t="b">
        <f t="shared" si="649"/>
        <v>0</v>
      </c>
      <c r="GX293" s="46" t="b">
        <f t="shared" si="650"/>
        <v>0</v>
      </c>
      <c r="GY293" s="46" t="b">
        <f t="shared" si="651"/>
        <v>0</v>
      </c>
      <c r="GZ293" s="46" t="b">
        <f t="shared" si="652"/>
        <v>0</v>
      </c>
      <c r="HA293" s="46" t="b">
        <f t="shared" si="653"/>
        <v>0</v>
      </c>
      <c r="HB293" s="46" t="b">
        <f t="shared" si="654"/>
        <v>0</v>
      </c>
      <c r="HC293" s="46" t="b">
        <f t="shared" si="655"/>
        <v>0</v>
      </c>
      <c r="HD293" s="46" t="b">
        <f t="shared" si="656"/>
        <v>0</v>
      </c>
      <c r="HE293" s="46" t="b">
        <f t="shared" si="657"/>
        <v>0</v>
      </c>
      <c r="HF293" s="46" t="b">
        <f t="shared" si="658"/>
        <v>0</v>
      </c>
      <c r="HG293" s="46" t="b">
        <f t="shared" si="659"/>
        <v>0</v>
      </c>
      <c r="HH293" s="46" t="b">
        <f t="shared" si="660"/>
        <v>0</v>
      </c>
      <c r="HI293" s="46" t="b">
        <f t="shared" si="661"/>
        <v>0</v>
      </c>
      <c r="HJ293" s="46" t="b">
        <f t="shared" si="662"/>
        <v>0</v>
      </c>
      <c r="HK293" s="46" t="b">
        <f t="shared" si="663"/>
        <v>0</v>
      </c>
      <c r="HL293" s="46" t="b">
        <f t="shared" si="664"/>
        <v>0</v>
      </c>
      <c r="HM293" s="46" t="b">
        <f t="shared" si="665"/>
        <v>0</v>
      </c>
      <c r="HN293" s="46" t="b">
        <f t="shared" si="666"/>
        <v>0</v>
      </c>
      <c r="HO293" s="46" t="b">
        <f t="shared" si="667"/>
        <v>0</v>
      </c>
      <c r="HP293" s="46" t="b">
        <f t="shared" si="668"/>
        <v>0</v>
      </c>
      <c r="HQ293" s="46" t="str">
        <f t="shared" si="669"/>
        <v/>
      </c>
      <c r="HR293" s="46" t="str">
        <f t="shared" si="670"/>
        <v/>
      </c>
      <c r="HS293" s="46" t="str">
        <f t="shared" si="671"/>
        <v/>
      </c>
      <c r="HT293" s="46" t="b">
        <f t="shared" si="672"/>
        <v>0</v>
      </c>
      <c r="HU293" s="46" t="b">
        <f t="shared" si="673"/>
        <v>0</v>
      </c>
      <c r="HV293" s="46" t="b">
        <f t="shared" si="674"/>
        <v>0</v>
      </c>
      <c r="HW293" s="46" t="b">
        <f t="shared" si="675"/>
        <v>0</v>
      </c>
      <c r="HX293" s="46" t="b">
        <f t="shared" si="676"/>
        <v>0</v>
      </c>
      <c r="HY293" s="46" t="b">
        <f t="shared" si="677"/>
        <v>0</v>
      </c>
      <c r="HZ293" s="46" t="b">
        <f t="shared" si="678"/>
        <v>0</v>
      </c>
      <c r="IA293" s="46" t="str">
        <f t="shared" si="679"/>
        <v/>
      </c>
      <c r="IB293" s="46" t="str">
        <f t="shared" si="680"/>
        <v/>
      </c>
      <c r="IC293" s="46" t="str">
        <f t="shared" si="681"/>
        <v/>
      </c>
      <c r="ID293" s="46" t="str">
        <f t="shared" si="682"/>
        <v/>
      </c>
      <c r="IE293" s="46" t="b">
        <f t="shared" si="683"/>
        <v>0</v>
      </c>
      <c r="IF293" s="46" t="str">
        <f t="shared" si="684"/>
        <v/>
      </c>
      <c r="IG293" s="46" t="str">
        <f t="shared" si="685"/>
        <v/>
      </c>
      <c r="IH293" s="46" t="b">
        <f t="shared" si="686"/>
        <v>0</v>
      </c>
      <c r="II293" s="46" t="b">
        <f t="shared" si="687"/>
        <v>0</v>
      </c>
      <c r="IJ293" s="46" t="b">
        <f t="shared" si="688"/>
        <v>0</v>
      </c>
      <c r="IK293" s="46" t="str">
        <f t="shared" si="689"/>
        <v/>
      </c>
      <c r="IL293" s="46" t="str">
        <f t="shared" si="690"/>
        <v/>
      </c>
      <c r="IM293" s="46" t="b">
        <f t="shared" si="691"/>
        <v>0</v>
      </c>
      <c r="IN293" s="46" t="b">
        <f t="shared" si="692"/>
        <v>0</v>
      </c>
      <c r="IO293" s="46" t="b">
        <f t="shared" si="693"/>
        <v>0</v>
      </c>
      <c r="IP293" s="46" t="b">
        <f t="shared" si="694"/>
        <v>0</v>
      </c>
      <c r="IQ293" s="46" t="b">
        <f t="shared" si="695"/>
        <v>0</v>
      </c>
      <c r="IR293" s="46" t="b">
        <f t="shared" si="696"/>
        <v>0</v>
      </c>
      <c r="IS293" s="46" t="b">
        <f t="shared" si="697"/>
        <v>0</v>
      </c>
      <c r="IT293" s="46" t="b">
        <f t="shared" si="698"/>
        <v>0</v>
      </c>
      <c r="IU293" s="46" t="b">
        <f t="shared" si="699"/>
        <v>0</v>
      </c>
      <c r="IV293" s="46" t="b">
        <f t="shared" si="700"/>
        <v>0</v>
      </c>
      <c r="IW293" s="46" t="b">
        <f t="shared" si="701"/>
        <v>0</v>
      </c>
      <c r="IX293" s="46" t="b">
        <f t="shared" si="702"/>
        <v>0</v>
      </c>
      <c r="IY293" s="46" t="b">
        <f t="shared" si="703"/>
        <v>0</v>
      </c>
    </row>
    <row r="294" spans="2:259" x14ac:dyDescent="0.3">
      <c r="B294" s="48">
        <v>282</v>
      </c>
      <c r="C294" s="61" t="str">
        <f t="shared" si="569"/>
        <v/>
      </c>
      <c r="D294" s="53"/>
      <c r="E294" s="52"/>
      <c r="F294" s="112"/>
      <c r="G294" s="52"/>
      <c r="H294" s="53"/>
      <c r="I294" s="52"/>
      <c r="J294" s="52"/>
      <c r="K294" s="53"/>
      <c r="L294" s="55"/>
      <c r="M294" s="108"/>
      <c r="N294" s="56"/>
      <c r="O294" s="52"/>
      <c r="P294" s="52"/>
      <c r="Q294" s="52"/>
      <c r="R294" s="52"/>
      <c r="S294" s="52"/>
      <c r="T294" s="53"/>
      <c r="U294" s="52"/>
      <c r="V294" s="52"/>
      <c r="W294" s="55"/>
      <c r="X294" s="55"/>
      <c r="Y294" s="52"/>
      <c r="Z294" s="55"/>
      <c r="AA294" s="52"/>
      <c r="AB294" s="53"/>
      <c r="AC294" s="53"/>
      <c r="AD294" s="53"/>
      <c r="AE294" s="57"/>
      <c r="AF294" s="113"/>
      <c r="AG294" s="57"/>
      <c r="AH294" s="58"/>
      <c r="AI294" s="58"/>
      <c r="AJ294" s="58"/>
      <c r="AK294" s="114"/>
      <c r="AL294" s="58"/>
      <c r="AM294" s="114"/>
      <c r="AN294" s="58"/>
      <c r="AO294" s="114"/>
      <c r="AP294" s="58"/>
      <c r="AQ294" s="114"/>
      <c r="AR294" s="58"/>
      <c r="AS294" s="114"/>
      <c r="AT294" s="58"/>
      <c r="AU294" s="114"/>
      <c r="AV294" s="58"/>
      <c r="AW294" s="114"/>
      <c r="AX294" s="58"/>
      <c r="AY294" s="114"/>
      <c r="AZ294" s="58"/>
      <c r="BA294" s="114"/>
      <c r="BB294" s="58"/>
      <c r="BC294" s="114"/>
      <c r="BD294" s="58"/>
      <c r="BE294" s="58"/>
      <c r="BF294" s="58"/>
      <c r="BG294" s="59"/>
      <c r="BH294" s="58"/>
      <c r="BI294" s="114"/>
      <c r="BJ294" s="53"/>
      <c r="BK294" s="58"/>
      <c r="BL294" s="114"/>
      <c r="BM294" s="58"/>
      <c r="BN294" s="114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3"/>
      <c r="CL294" s="58"/>
      <c r="CM294" s="58"/>
      <c r="CN294" s="60"/>
      <c r="CO294" s="57"/>
      <c r="CP294" s="58"/>
      <c r="CQ294" s="60"/>
      <c r="CR294" s="57"/>
      <c r="CS294" s="58"/>
      <c r="CT294" s="59"/>
      <c r="CU294" s="58"/>
      <c r="CV294" s="59"/>
      <c r="CW294" s="58"/>
      <c r="CX294" s="59"/>
      <c r="CY294" s="58"/>
      <c r="CZ294" s="58"/>
      <c r="DA294" s="58"/>
      <c r="DB294" s="53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7"/>
      <c r="DO294" s="57"/>
      <c r="DP294" s="57"/>
      <c r="DQ294" s="76" t="str">
        <f t="shared" si="570"/>
        <v/>
      </c>
      <c r="DR294" s="53"/>
      <c r="DS294" s="46" t="b">
        <f t="shared" si="571"/>
        <v>0</v>
      </c>
      <c r="DT294" s="46" t="str">
        <f t="shared" si="572"/>
        <v/>
      </c>
      <c r="DU294" s="46" t="b">
        <f t="shared" si="573"/>
        <v>0</v>
      </c>
      <c r="DV294" s="46" t="b">
        <f t="shared" si="574"/>
        <v>0</v>
      </c>
      <c r="DW294" s="46" t="b">
        <f t="shared" si="575"/>
        <v>0</v>
      </c>
      <c r="DY294" s="46" t="b">
        <f t="shared" si="576"/>
        <v>0</v>
      </c>
      <c r="DZ294" s="46" t="b">
        <f t="shared" si="577"/>
        <v>0</v>
      </c>
      <c r="EB294" s="46" t="b">
        <f t="shared" si="578"/>
        <v>0</v>
      </c>
      <c r="EC294" s="46" t="b">
        <f t="shared" si="579"/>
        <v>0</v>
      </c>
      <c r="ED294" s="46" t="b">
        <f t="shared" si="580"/>
        <v>0</v>
      </c>
      <c r="EE294" s="46" t="b">
        <f t="shared" si="581"/>
        <v>0</v>
      </c>
      <c r="EF294" s="46" t="b">
        <f t="shared" si="582"/>
        <v>0</v>
      </c>
      <c r="EG294" s="46" t="b">
        <f t="shared" si="583"/>
        <v>0</v>
      </c>
      <c r="EH294" s="46" t="b">
        <f t="shared" si="584"/>
        <v>0</v>
      </c>
      <c r="EI294" s="46" t="b">
        <f t="shared" si="585"/>
        <v>0</v>
      </c>
      <c r="EK294" s="46" t="b">
        <f t="shared" si="586"/>
        <v>0</v>
      </c>
      <c r="EL294" s="46" t="b">
        <f t="shared" si="587"/>
        <v>0</v>
      </c>
      <c r="EM294" s="46" t="b">
        <f t="shared" si="588"/>
        <v>0</v>
      </c>
      <c r="EN294" s="46" t="b">
        <f t="shared" si="589"/>
        <v>0</v>
      </c>
      <c r="EO294" s="46" t="b">
        <f t="shared" si="590"/>
        <v>0</v>
      </c>
      <c r="EP294" s="46" t="b">
        <f t="shared" si="591"/>
        <v>0</v>
      </c>
      <c r="EQ294" s="46" t="b">
        <f t="shared" si="592"/>
        <v>0</v>
      </c>
      <c r="ER294" s="46" t="b">
        <f>OR(AA294='Tablas '!$T$4,AA294='Tablas '!$T$7,AA294='Tablas '!$T$8,AA294='Tablas '!$T$11)</f>
        <v>0</v>
      </c>
      <c r="ES294" s="46" t="str">
        <f t="shared" si="593"/>
        <v/>
      </c>
      <c r="ET294" s="46" t="str">
        <f t="shared" si="594"/>
        <v/>
      </c>
      <c r="EU294" s="46" t="str">
        <f t="shared" si="595"/>
        <v/>
      </c>
      <c r="EV294" s="46" t="b">
        <f t="shared" si="596"/>
        <v>0</v>
      </c>
      <c r="EW294" s="46" t="b">
        <f t="shared" si="597"/>
        <v>0</v>
      </c>
      <c r="EX294" s="46" t="b">
        <f t="shared" si="598"/>
        <v>0</v>
      </c>
      <c r="EY294" s="46" t="b">
        <f t="shared" si="599"/>
        <v>0</v>
      </c>
      <c r="EZ294" s="46" t="b">
        <f t="shared" si="600"/>
        <v>0</v>
      </c>
      <c r="FA294" s="46" t="b">
        <f t="shared" si="601"/>
        <v>0</v>
      </c>
      <c r="FB294" s="46" t="b">
        <f t="shared" si="602"/>
        <v>0</v>
      </c>
      <c r="FC294" s="46" t="str">
        <f t="shared" si="603"/>
        <v/>
      </c>
      <c r="FD294" s="46" t="str">
        <f t="shared" si="604"/>
        <v/>
      </c>
      <c r="FE294" s="46" t="b">
        <f t="shared" si="605"/>
        <v>0</v>
      </c>
      <c r="FF294" s="46" t="str">
        <f t="shared" si="606"/>
        <v/>
      </c>
      <c r="FG294" s="46" t="str">
        <f t="shared" si="607"/>
        <v/>
      </c>
      <c r="FH294" s="46" t="b">
        <f t="shared" si="608"/>
        <v>0</v>
      </c>
      <c r="FI294" s="46" t="str">
        <f t="shared" si="609"/>
        <v/>
      </c>
      <c r="FJ294" s="46" t="str">
        <f t="shared" si="610"/>
        <v/>
      </c>
      <c r="FK294" s="46" t="b">
        <f t="shared" si="611"/>
        <v>0</v>
      </c>
      <c r="FL294" s="46" t="str">
        <f t="shared" si="612"/>
        <v/>
      </c>
      <c r="FM294" s="46" t="str">
        <f t="shared" si="613"/>
        <v/>
      </c>
      <c r="FN294" s="46" t="b">
        <f t="shared" si="614"/>
        <v>0</v>
      </c>
      <c r="FO294" s="46" t="str">
        <f t="shared" si="615"/>
        <v/>
      </c>
      <c r="FP294" s="46" t="str">
        <f t="shared" si="616"/>
        <v/>
      </c>
      <c r="FQ294" s="46" t="b">
        <f t="shared" si="617"/>
        <v>0</v>
      </c>
      <c r="FR294" s="46" t="str">
        <f t="shared" si="618"/>
        <v/>
      </c>
      <c r="FS294" s="46" t="str">
        <f t="shared" si="619"/>
        <v/>
      </c>
      <c r="FT294" s="46" t="b">
        <f t="shared" si="620"/>
        <v>0</v>
      </c>
      <c r="FU294" s="46" t="str">
        <f t="shared" si="621"/>
        <v/>
      </c>
      <c r="FV294" s="46" t="str">
        <f t="shared" si="622"/>
        <v/>
      </c>
      <c r="FW294" s="46" t="b">
        <f t="shared" si="623"/>
        <v>0</v>
      </c>
      <c r="FX294" s="46" t="str">
        <f t="shared" si="624"/>
        <v/>
      </c>
      <c r="FY294" s="46" t="str">
        <f t="shared" si="625"/>
        <v/>
      </c>
      <c r="FZ294" s="46" t="b">
        <f t="shared" si="626"/>
        <v>0</v>
      </c>
      <c r="GA294" s="46" t="str">
        <f t="shared" si="627"/>
        <v/>
      </c>
      <c r="GB294" s="46" t="str">
        <f t="shared" si="628"/>
        <v/>
      </c>
      <c r="GC294" s="46" t="b">
        <f t="shared" si="629"/>
        <v>0</v>
      </c>
      <c r="GD294" s="46" t="str">
        <f t="shared" si="630"/>
        <v/>
      </c>
      <c r="GE294" s="46" t="str">
        <f t="shared" si="631"/>
        <v/>
      </c>
      <c r="GF294" s="46" t="b">
        <f t="shared" si="632"/>
        <v>0</v>
      </c>
      <c r="GG294" s="46" t="b">
        <f t="shared" si="633"/>
        <v>0</v>
      </c>
      <c r="GH294" s="46" t="str">
        <f t="shared" si="634"/>
        <v/>
      </c>
      <c r="GI294" s="46" t="str">
        <f t="shared" si="635"/>
        <v/>
      </c>
      <c r="GJ294" s="46" t="str">
        <f t="shared" si="636"/>
        <v/>
      </c>
      <c r="GK294" s="46" t="b">
        <f t="shared" si="637"/>
        <v>0</v>
      </c>
      <c r="GL294" s="46" t="str">
        <f t="shared" si="638"/>
        <v/>
      </c>
      <c r="GM294" s="46" t="str">
        <f t="shared" si="639"/>
        <v/>
      </c>
      <c r="GN294" s="46" t="str">
        <f t="shared" si="640"/>
        <v/>
      </c>
      <c r="GO294" s="46" t="b">
        <f t="shared" si="641"/>
        <v>0</v>
      </c>
      <c r="GP294" s="46" t="str">
        <f t="shared" si="642"/>
        <v/>
      </c>
      <c r="GQ294" s="46" t="str">
        <f t="shared" si="643"/>
        <v/>
      </c>
      <c r="GR294" s="46" t="b">
        <f t="shared" si="644"/>
        <v>0</v>
      </c>
      <c r="GS294" s="46" t="str">
        <f t="shared" si="645"/>
        <v/>
      </c>
      <c r="GT294" s="46" t="str">
        <f t="shared" si="646"/>
        <v/>
      </c>
      <c r="GU294" s="46" t="b">
        <f t="shared" si="647"/>
        <v>0</v>
      </c>
      <c r="GV294" s="46" t="b">
        <f t="shared" si="648"/>
        <v>0</v>
      </c>
      <c r="GW294" s="46" t="b">
        <f t="shared" si="649"/>
        <v>0</v>
      </c>
      <c r="GX294" s="46" t="b">
        <f t="shared" si="650"/>
        <v>0</v>
      </c>
      <c r="GY294" s="46" t="b">
        <f t="shared" si="651"/>
        <v>0</v>
      </c>
      <c r="GZ294" s="46" t="b">
        <f t="shared" si="652"/>
        <v>0</v>
      </c>
      <c r="HA294" s="46" t="b">
        <f t="shared" si="653"/>
        <v>0</v>
      </c>
      <c r="HB294" s="46" t="b">
        <f t="shared" si="654"/>
        <v>0</v>
      </c>
      <c r="HC294" s="46" t="b">
        <f t="shared" si="655"/>
        <v>0</v>
      </c>
      <c r="HD294" s="46" t="b">
        <f t="shared" si="656"/>
        <v>0</v>
      </c>
      <c r="HE294" s="46" t="b">
        <f t="shared" si="657"/>
        <v>0</v>
      </c>
      <c r="HF294" s="46" t="b">
        <f t="shared" si="658"/>
        <v>0</v>
      </c>
      <c r="HG294" s="46" t="b">
        <f t="shared" si="659"/>
        <v>0</v>
      </c>
      <c r="HH294" s="46" t="b">
        <f t="shared" si="660"/>
        <v>0</v>
      </c>
      <c r="HI294" s="46" t="b">
        <f t="shared" si="661"/>
        <v>0</v>
      </c>
      <c r="HJ294" s="46" t="b">
        <f t="shared" si="662"/>
        <v>0</v>
      </c>
      <c r="HK294" s="46" t="b">
        <f t="shared" si="663"/>
        <v>0</v>
      </c>
      <c r="HL294" s="46" t="b">
        <f t="shared" si="664"/>
        <v>0</v>
      </c>
      <c r="HM294" s="46" t="b">
        <f t="shared" si="665"/>
        <v>0</v>
      </c>
      <c r="HN294" s="46" t="b">
        <f t="shared" si="666"/>
        <v>0</v>
      </c>
      <c r="HO294" s="46" t="b">
        <f t="shared" si="667"/>
        <v>0</v>
      </c>
      <c r="HP294" s="46" t="b">
        <f t="shared" si="668"/>
        <v>0</v>
      </c>
      <c r="HQ294" s="46" t="str">
        <f t="shared" si="669"/>
        <v/>
      </c>
      <c r="HR294" s="46" t="str">
        <f t="shared" si="670"/>
        <v/>
      </c>
      <c r="HS294" s="46" t="str">
        <f t="shared" si="671"/>
        <v/>
      </c>
      <c r="HT294" s="46" t="b">
        <f t="shared" si="672"/>
        <v>0</v>
      </c>
      <c r="HU294" s="46" t="b">
        <f t="shared" si="673"/>
        <v>0</v>
      </c>
      <c r="HV294" s="46" t="b">
        <f t="shared" si="674"/>
        <v>0</v>
      </c>
      <c r="HW294" s="46" t="b">
        <f t="shared" si="675"/>
        <v>0</v>
      </c>
      <c r="HX294" s="46" t="b">
        <f t="shared" si="676"/>
        <v>0</v>
      </c>
      <c r="HY294" s="46" t="b">
        <f t="shared" si="677"/>
        <v>0</v>
      </c>
      <c r="HZ294" s="46" t="b">
        <f t="shared" si="678"/>
        <v>0</v>
      </c>
      <c r="IA294" s="46" t="str">
        <f t="shared" si="679"/>
        <v/>
      </c>
      <c r="IB294" s="46" t="str">
        <f t="shared" si="680"/>
        <v/>
      </c>
      <c r="IC294" s="46" t="str">
        <f t="shared" si="681"/>
        <v/>
      </c>
      <c r="ID294" s="46" t="str">
        <f t="shared" si="682"/>
        <v/>
      </c>
      <c r="IE294" s="46" t="b">
        <f t="shared" si="683"/>
        <v>0</v>
      </c>
      <c r="IF294" s="46" t="str">
        <f t="shared" si="684"/>
        <v/>
      </c>
      <c r="IG294" s="46" t="str">
        <f t="shared" si="685"/>
        <v/>
      </c>
      <c r="IH294" s="46" t="b">
        <f t="shared" si="686"/>
        <v>0</v>
      </c>
      <c r="II294" s="46" t="b">
        <f t="shared" si="687"/>
        <v>0</v>
      </c>
      <c r="IJ294" s="46" t="b">
        <f t="shared" si="688"/>
        <v>0</v>
      </c>
      <c r="IK294" s="46" t="str">
        <f t="shared" si="689"/>
        <v/>
      </c>
      <c r="IL294" s="46" t="str">
        <f t="shared" si="690"/>
        <v/>
      </c>
      <c r="IM294" s="46" t="b">
        <f t="shared" si="691"/>
        <v>0</v>
      </c>
      <c r="IN294" s="46" t="b">
        <f t="shared" si="692"/>
        <v>0</v>
      </c>
      <c r="IO294" s="46" t="b">
        <f t="shared" si="693"/>
        <v>0</v>
      </c>
      <c r="IP294" s="46" t="b">
        <f t="shared" si="694"/>
        <v>0</v>
      </c>
      <c r="IQ294" s="46" t="b">
        <f t="shared" si="695"/>
        <v>0</v>
      </c>
      <c r="IR294" s="46" t="b">
        <f t="shared" si="696"/>
        <v>0</v>
      </c>
      <c r="IS294" s="46" t="b">
        <f t="shared" si="697"/>
        <v>0</v>
      </c>
      <c r="IT294" s="46" t="b">
        <f t="shared" si="698"/>
        <v>0</v>
      </c>
      <c r="IU294" s="46" t="b">
        <f t="shared" si="699"/>
        <v>0</v>
      </c>
      <c r="IV294" s="46" t="b">
        <f t="shared" si="700"/>
        <v>0</v>
      </c>
      <c r="IW294" s="46" t="b">
        <f t="shared" si="701"/>
        <v>0</v>
      </c>
      <c r="IX294" s="46" t="b">
        <f t="shared" si="702"/>
        <v>0</v>
      </c>
      <c r="IY294" s="46" t="b">
        <f t="shared" si="703"/>
        <v>0</v>
      </c>
    </row>
    <row r="295" spans="2:259" x14ac:dyDescent="0.3">
      <c r="B295" s="48">
        <v>283</v>
      </c>
      <c r="C295" s="61" t="str">
        <f t="shared" si="569"/>
        <v/>
      </c>
      <c r="D295" s="53"/>
      <c r="E295" s="52"/>
      <c r="F295" s="112"/>
      <c r="G295" s="52"/>
      <c r="H295" s="53"/>
      <c r="I295" s="52"/>
      <c r="J295" s="52"/>
      <c r="K295" s="53"/>
      <c r="L295" s="55"/>
      <c r="M295" s="108"/>
      <c r="N295" s="56"/>
      <c r="O295" s="52"/>
      <c r="P295" s="52"/>
      <c r="Q295" s="52"/>
      <c r="R295" s="52"/>
      <c r="S295" s="52"/>
      <c r="T295" s="53"/>
      <c r="U295" s="52"/>
      <c r="V295" s="52"/>
      <c r="W295" s="55"/>
      <c r="X295" s="55"/>
      <c r="Y295" s="52"/>
      <c r="Z295" s="55"/>
      <c r="AA295" s="52"/>
      <c r="AB295" s="53"/>
      <c r="AC295" s="53"/>
      <c r="AD295" s="53"/>
      <c r="AE295" s="57"/>
      <c r="AF295" s="113"/>
      <c r="AG295" s="57"/>
      <c r="AH295" s="58"/>
      <c r="AI295" s="58"/>
      <c r="AJ295" s="58"/>
      <c r="AK295" s="114"/>
      <c r="AL295" s="58"/>
      <c r="AM295" s="114"/>
      <c r="AN295" s="58"/>
      <c r="AO295" s="114"/>
      <c r="AP295" s="58"/>
      <c r="AQ295" s="114"/>
      <c r="AR295" s="58"/>
      <c r="AS295" s="114"/>
      <c r="AT295" s="58"/>
      <c r="AU295" s="114"/>
      <c r="AV295" s="58"/>
      <c r="AW295" s="114"/>
      <c r="AX295" s="58"/>
      <c r="AY295" s="114"/>
      <c r="AZ295" s="58"/>
      <c r="BA295" s="114"/>
      <c r="BB295" s="58"/>
      <c r="BC295" s="114"/>
      <c r="BD295" s="58"/>
      <c r="BE295" s="58"/>
      <c r="BF295" s="58"/>
      <c r="BG295" s="59"/>
      <c r="BH295" s="58"/>
      <c r="BI295" s="114"/>
      <c r="BJ295" s="53"/>
      <c r="BK295" s="58"/>
      <c r="BL295" s="114"/>
      <c r="BM295" s="58"/>
      <c r="BN295" s="114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3"/>
      <c r="CL295" s="58"/>
      <c r="CM295" s="58"/>
      <c r="CN295" s="60"/>
      <c r="CO295" s="57"/>
      <c r="CP295" s="58"/>
      <c r="CQ295" s="60"/>
      <c r="CR295" s="57"/>
      <c r="CS295" s="58"/>
      <c r="CT295" s="59"/>
      <c r="CU295" s="58"/>
      <c r="CV295" s="59"/>
      <c r="CW295" s="58"/>
      <c r="CX295" s="59"/>
      <c r="CY295" s="58"/>
      <c r="CZ295" s="58"/>
      <c r="DA295" s="58"/>
      <c r="DB295" s="53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7"/>
      <c r="DO295" s="57"/>
      <c r="DP295" s="57"/>
      <c r="DQ295" s="76" t="str">
        <f t="shared" si="570"/>
        <v/>
      </c>
      <c r="DR295" s="53"/>
      <c r="DS295" s="46" t="b">
        <f t="shared" si="571"/>
        <v>0</v>
      </c>
      <c r="DT295" s="46" t="str">
        <f t="shared" si="572"/>
        <v/>
      </c>
      <c r="DU295" s="46" t="b">
        <f t="shared" si="573"/>
        <v>0</v>
      </c>
      <c r="DV295" s="46" t="b">
        <f t="shared" si="574"/>
        <v>0</v>
      </c>
      <c r="DW295" s="46" t="b">
        <f t="shared" si="575"/>
        <v>0</v>
      </c>
      <c r="DY295" s="46" t="b">
        <f t="shared" si="576"/>
        <v>0</v>
      </c>
      <c r="DZ295" s="46" t="b">
        <f t="shared" si="577"/>
        <v>0</v>
      </c>
      <c r="EB295" s="46" t="b">
        <f t="shared" si="578"/>
        <v>0</v>
      </c>
      <c r="EC295" s="46" t="b">
        <f t="shared" si="579"/>
        <v>0</v>
      </c>
      <c r="ED295" s="46" t="b">
        <f t="shared" si="580"/>
        <v>0</v>
      </c>
      <c r="EE295" s="46" t="b">
        <f t="shared" si="581"/>
        <v>0</v>
      </c>
      <c r="EF295" s="46" t="b">
        <f t="shared" si="582"/>
        <v>0</v>
      </c>
      <c r="EG295" s="46" t="b">
        <f t="shared" si="583"/>
        <v>0</v>
      </c>
      <c r="EH295" s="46" t="b">
        <f t="shared" si="584"/>
        <v>0</v>
      </c>
      <c r="EI295" s="46" t="b">
        <f t="shared" si="585"/>
        <v>0</v>
      </c>
      <c r="EK295" s="46" t="b">
        <f t="shared" si="586"/>
        <v>0</v>
      </c>
      <c r="EL295" s="46" t="b">
        <f t="shared" si="587"/>
        <v>0</v>
      </c>
      <c r="EM295" s="46" t="b">
        <f t="shared" si="588"/>
        <v>0</v>
      </c>
      <c r="EN295" s="46" t="b">
        <f t="shared" si="589"/>
        <v>0</v>
      </c>
      <c r="EO295" s="46" t="b">
        <f t="shared" si="590"/>
        <v>0</v>
      </c>
      <c r="EP295" s="46" t="b">
        <f t="shared" si="591"/>
        <v>0</v>
      </c>
      <c r="EQ295" s="46" t="b">
        <f t="shared" si="592"/>
        <v>0</v>
      </c>
      <c r="ER295" s="46" t="b">
        <f>OR(AA295='Tablas '!$T$4,AA295='Tablas '!$T$7,AA295='Tablas '!$T$8,AA295='Tablas '!$T$11)</f>
        <v>0</v>
      </c>
      <c r="ES295" s="46" t="str">
        <f t="shared" si="593"/>
        <v/>
      </c>
      <c r="ET295" s="46" t="str">
        <f t="shared" si="594"/>
        <v/>
      </c>
      <c r="EU295" s="46" t="str">
        <f t="shared" si="595"/>
        <v/>
      </c>
      <c r="EV295" s="46" t="b">
        <f t="shared" si="596"/>
        <v>0</v>
      </c>
      <c r="EW295" s="46" t="b">
        <f t="shared" si="597"/>
        <v>0</v>
      </c>
      <c r="EX295" s="46" t="b">
        <f t="shared" si="598"/>
        <v>0</v>
      </c>
      <c r="EY295" s="46" t="b">
        <f t="shared" si="599"/>
        <v>0</v>
      </c>
      <c r="EZ295" s="46" t="b">
        <f t="shared" si="600"/>
        <v>0</v>
      </c>
      <c r="FA295" s="46" t="b">
        <f t="shared" si="601"/>
        <v>0</v>
      </c>
      <c r="FB295" s="46" t="b">
        <f t="shared" si="602"/>
        <v>0</v>
      </c>
      <c r="FC295" s="46" t="str">
        <f t="shared" si="603"/>
        <v/>
      </c>
      <c r="FD295" s="46" t="str">
        <f t="shared" si="604"/>
        <v/>
      </c>
      <c r="FE295" s="46" t="b">
        <f t="shared" si="605"/>
        <v>0</v>
      </c>
      <c r="FF295" s="46" t="str">
        <f t="shared" si="606"/>
        <v/>
      </c>
      <c r="FG295" s="46" t="str">
        <f t="shared" si="607"/>
        <v/>
      </c>
      <c r="FH295" s="46" t="b">
        <f t="shared" si="608"/>
        <v>0</v>
      </c>
      <c r="FI295" s="46" t="str">
        <f t="shared" si="609"/>
        <v/>
      </c>
      <c r="FJ295" s="46" t="str">
        <f t="shared" si="610"/>
        <v/>
      </c>
      <c r="FK295" s="46" t="b">
        <f t="shared" si="611"/>
        <v>0</v>
      </c>
      <c r="FL295" s="46" t="str">
        <f t="shared" si="612"/>
        <v/>
      </c>
      <c r="FM295" s="46" t="str">
        <f t="shared" si="613"/>
        <v/>
      </c>
      <c r="FN295" s="46" t="b">
        <f t="shared" si="614"/>
        <v>0</v>
      </c>
      <c r="FO295" s="46" t="str">
        <f t="shared" si="615"/>
        <v/>
      </c>
      <c r="FP295" s="46" t="str">
        <f t="shared" si="616"/>
        <v/>
      </c>
      <c r="FQ295" s="46" t="b">
        <f t="shared" si="617"/>
        <v>0</v>
      </c>
      <c r="FR295" s="46" t="str">
        <f t="shared" si="618"/>
        <v/>
      </c>
      <c r="FS295" s="46" t="str">
        <f t="shared" si="619"/>
        <v/>
      </c>
      <c r="FT295" s="46" t="b">
        <f t="shared" si="620"/>
        <v>0</v>
      </c>
      <c r="FU295" s="46" t="str">
        <f t="shared" si="621"/>
        <v/>
      </c>
      <c r="FV295" s="46" t="str">
        <f t="shared" si="622"/>
        <v/>
      </c>
      <c r="FW295" s="46" t="b">
        <f t="shared" si="623"/>
        <v>0</v>
      </c>
      <c r="FX295" s="46" t="str">
        <f t="shared" si="624"/>
        <v/>
      </c>
      <c r="FY295" s="46" t="str">
        <f t="shared" si="625"/>
        <v/>
      </c>
      <c r="FZ295" s="46" t="b">
        <f t="shared" si="626"/>
        <v>0</v>
      </c>
      <c r="GA295" s="46" t="str">
        <f t="shared" si="627"/>
        <v/>
      </c>
      <c r="GB295" s="46" t="str">
        <f t="shared" si="628"/>
        <v/>
      </c>
      <c r="GC295" s="46" t="b">
        <f t="shared" si="629"/>
        <v>0</v>
      </c>
      <c r="GD295" s="46" t="str">
        <f t="shared" si="630"/>
        <v/>
      </c>
      <c r="GE295" s="46" t="str">
        <f t="shared" si="631"/>
        <v/>
      </c>
      <c r="GF295" s="46" t="b">
        <f t="shared" si="632"/>
        <v>0</v>
      </c>
      <c r="GG295" s="46" t="b">
        <f t="shared" si="633"/>
        <v>0</v>
      </c>
      <c r="GH295" s="46" t="str">
        <f t="shared" si="634"/>
        <v/>
      </c>
      <c r="GI295" s="46" t="str">
        <f t="shared" si="635"/>
        <v/>
      </c>
      <c r="GJ295" s="46" t="str">
        <f t="shared" si="636"/>
        <v/>
      </c>
      <c r="GK295" s="46" t="b">
        <f t="shared" si="637"/>
        <v>0</v>
      </c>
      <c r="GL295" s="46" t="str">
        <f t="shared" si="638"/>
        <v/>
      </c>
      <c r="GM295" s="46" t="str">
        <f t="shared" si="639"/>
        <v/>
      </c>
      <c r="GN295" s="46" t="str">
        <f t="shared" si="640"/>
        <v/>
      </c>
      <c r="GO295" s="46" t="b">
        <f t="shared" si="641"/>
        <v>0</v>
      </c>
      <c r="GP295" s="46" t="str">
        <f t="shared" si="642"/>
        <v/>
      </c>
      <c r="GQ295" s="46" t="str">
        <f t="shared" si="643"/>
        <v/>
      </c>
      <c r="GR295" s="46" t="b">
        <f t="shared" si="644"/>
        <v>0</v>
      </c>
      <c r="GS295" s="46" t="str">
        <f t="shared" si="645"/>
        <v/>
      </c>
      <c r="GT295" s="46" t="str">
        <f t="shared" si="646"/>
        <v/>
      </c>
      <c r="GU295" s="46" t="b">
        <f t="shared" si="647"/>
        <v>0</v>
      </c>
      <c r="GV295" s="46" t="b">
        <f t="shared" si="648"/>
        <v>0</v>
      </c>
      <c r="GW295" s="46" t="b">
        <f t="shared" si="649"/>
        <v>0</v>
      </c>
      <c r="GX295" s="46" t="b">
        <f t="shared" si="650"/>
        <v>0</v>
      </c>
      <c r="GY295" s="46" t="b">
        <f t="shared" si="651"/>
        <v>0</v>
      </c>
      <c r="GZ295" s="46" t="b">
        <f t="shared" si="652"/>
        <v>0</v>
      </c>
      <c r="HA295" s="46" t="b">
        <f t="shared" si="653"/>
        <v>0</v>
      </c>
      <c r="HB295" s="46" t="b">
        <f t="shared" si="654"/>
        <v>0</v>
      </c>
      <c r="HC295" s="46" t="b">
        <f t="shared" si="655"/>
        <v>0</v>
      </c>
      <c r="HD295" s="46" t="b">
        <f t="shared" si="656"/>
        <v>0</v>
      </c>
      <c r="HE295" s="46" t="b">
        <f t="shared" si="657"/>
        <v>0</v>
      </c>
      <c r="HF295" s="46" t="b">
        <f t="shared" si="658"/>
        <v>0</v>
      </c>
      <c r="HG295" s="46" t="b">
        <f t="shared" si="659"/>
        <v>0</v>
      </c>
      <c r="HH295" s="46" t="b">
        <f t="shared" si="660"/>
        <v>0</v>
      </c>
      <c r="HI295" s="46" t="b">
        <f t="shared" si="661"/>
        <v>0</v>
      </c>
      <c r="HJ295" s="46" t="b">
        <f t="shared" si="662"/>
        <v>0</v>
      </c>
      <c r="HK295" s="46" t="b">
        <f t="shared" si="663"/>
        <v>0</v>
      </c>
      <c r="HL295" s="46" t="b">
        <f t="shared" si="664"/>
        <v>0</v>
      </c>
      <c r="HM295" s="46" t="b">
        <f t="shared" si="665"/>
        <v>0</v>
      </c>
      <c r="HN295" s="46" t="b">
        <f t="shared" si="666"/>
        <v>0</v>
      </c>
      <c r="HO295" s="46" t="b">
        <f t="shared" si="667"/>
        <v>0</v>
      </c>
      <c r="HP295" s="46" t="b">
        <f t="shared" si="668"/>
        <v>0</v>
      </c>
      <c r="HQ295" s="46" t="str">
        <f t="shared" si="669"/>
        <v/>
      </c>
      <c r="HR295" s="46" t="str">
        <f t="shared" si="670"/>
        <v/>
      </c>
      <c r="HS295" s="46" t="str">
        <f t="shared" si="671"/>
        <v/>
      </c>
      <c r="HT295" s="46" t="b">
        <f t="shared" si="672"/>
        <v>0</v>
      </c>
      <c r="HU295" s="46" t="b">
        <f t="shared" si="673"/>
        <v>0</v>
      </c>
      <c r="HV295" s="46" t="b">
        <f t="shared" si="674"/>
        <v>0</v>
      </c>
      <c r="HW295" s="46" t="b">
        <f t="shared" si="675"/>
        <v>0</v>
      </c>
      <c r="HX295" s="46" t="b">
        <f t="shared" si="676"/>
        <v>0</v>
      </c>
      <c r="HY295" s="46" t="b">
        <f t="shared" si="677"/>
        <v>0</v>
      </c>
      <c r="HZ295" s="46" t="b">
        <f t="shared" si="678"/>
        <v>0</v>
      </c>
      <c r="IA295" s="46" t="str">
        <f t="shared" si="679"/>
        <v/>
      </c>
      <c r="IB295" s="46" t="str">
        <f t="shared" si="680"/>
        <v/>
      </c>
      <c r="IC295" s="46" t="str">
        <f t="shared" si="681"/>
        <v/>
      </c>
      <c r="ID295" s="46" t="str">
        <f t="shared" si="682"/>
        <v/>
      </c>
      <c r="IE295" s="46" t="b">
        <f t="shared" si="683"/>
        <v>0</v>
      </c>
      <c r="IF295" s="46" t="str">
        <f t="shared" si="684"/>
        <v/>
      </c>
      <c r="IG295" s="46" t="str">
        <f t="shared" si="685"/>
        <v/>
      </c>
      <c r="IH295" s="46" t="b">
        <f t="shared" si="686"/>
        <v>0</v>
      </c>
      <c r="II295" s="46" t="b">
        <f t="shared" si="687"/>
        <v>0</v>
      </c>
      <c r="IJ295" s="46" t="b">
        <f t="shared" si="688"/>
        <v>0</v>
      </c>
      <c r="IK295" s="46" t="str">
        <f t="shared" si="689"/>
        <v/>
      </c>
      <c r="IL295" s="46" t="str">
        <f t="shared" si="690"/>
        <v/>
      </c>
      <c r="IM295" s="46" t="b">
        <f t="shared" si="691"/>
        <v>0</v>
      </c>
      <c r="IN295" s="46" t="b">
        <f t="shared" si="692"/>
        <v>0</v>
      </c>
      <c r="IO295" s="46" t="b">
        <f t="shared" si="693"/>
        <v>0</v>
      </c>
      <c r="IP295" s="46" t="b">
        <f t="shared" si="694"/>
        <v>0</v>
      </c>
      <c r="IQ295" s="46" t="b">
        <f t="shared" si="695"/>
        <v>0</v>
      </c>
      <c r="IR295" s="46" t="b">
        <f t="shared" si="696"/>
        <v>0</v>
      </c>
      <c r="IS295" s="46" t="b">
        <f t="shared" si="697"/>
        <v>0</v>
      </c>
      <c r="IT295" s="46" t="b">
        <f t="shared" si="698"/>
        <v>0</v>
      </c>
      <c r="IU295" s="46" t="b">
        <f t="shared" si="699"/>
        <v>0</v>
      </c>
      <c r="IV295" s="46" t="b">
        <f t="shared" si="700"/>
        <v>0</v>
      </c>
      <c r="IW295" s="46" t="b">
        <f t="shared" si="701"/>
        <v>0</v>
      </c>
      <c r="IX295" s="46" t="b">
        <f t="shared" si="702"/>
        <v>0</v>
      </c>
      <c r="IY295" s="46" t="b">
        <f t="shared" si="703"/>
        <v>0</v>
      </c>
    </row>
    <row r="296" spans="2:259" x14ac:dyDescent="0.3">
      <c r="B296" s="48">
        <v>284</v>
      </c>
      <c r="C296" s="61" t="str">
        <f t="shared" si="569"/>
        <v/>
      </c>
      <c r="D296" s="53"/>
      <c r="E296" s="52"/>
      <c r="F296" s="112"/>
      <c r="G296" s="52"/>
      <c r="H296" s="53"/>
      <c r="I296" s="52"/>
      <c r="J296" s="52"/>
      <c r="K296" s="53"/>
      <c r="L296" s="55"/>
      <c r="M296" s="108"/>
      <c r="N296" s="56"/>
      <c r="O296" s="52"/>
      <c r="P296" s="52"/>
      <c r="Q296" s="52"/>
      <c r="R296" s="52"/>
      <c r="S296" s="52"/>
      <c r="T296" s="53"/>
      <c r="U296" s="52"/>
      <c r="V296" s="52"/>
      <c r="W296" s="55"/>
      <c r="X296" s="55"/>
      <c r="Y296" s="52"/>
      <c r="Z296" s="55"/>
      <c r="AA296" s="52"/>
      <c r="AB296" s="53"/>
      <c r="AC296" s="53"/>
      <c r="AD296" s="53"/>
      <c r="AE296" s="57"/>
      <c r="AF296" s="113"/>
      <c r="AG296" s="57"/>
      <c r="AH296" s="58"/>
      <c r="AI296" s="58"/>
      <c r="AJ296" s="58"/>
      <c r="AK296" s="114"/>
      <c r="AL296" s="58"/>
      <c r="AM296" s="114"/>
      <c r="AN296" s="58"/>
      <c r="AO296" s="114"/>
      <c r="AP296" s="58"/>
      <c r="AQ296" s="114"/>
      <c r="AR296" s="58"/>
      <c r="AS296" s="114"/>
      <c r="AT296" s="58"/>
      <c r="AU296" s="114"/>
      <c r="AV296" s="58"/>
      <c r="AW296" s="114"/>
      <c r="AX296" s="58"/>
      <c r="AY296" s="114"/>
      <c r="AZ296" s="58"/>
      <c r="BA296" s="114"/>
      <c r="BB296" s="58"/>
      <c r="BC296" s="114"/>
      <c r="BD296" s="58"/>
      <c r="BE296" s="58"/>
      <c r="BF296" s="58"/>
      <c r="BG296" s="59"/>
      <c r="BH296" s="58"/>
      <c r="BI296" s="114"/>
      <c r="BJ296" s="53"/>
      <c r="BK296" s="58"/>
      <c r="BL296" s="114"/>
      <c r="BM296" s="58"/>
      <c r="BN296" s="114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3"/>
      <c r="CL296" s="58"/>
      <c r="CM296" s="58"/>
      <c r="CN296" s="60"/>
      <c r="CO296" s="57"/>
      <c r="CP296" s="58"/>
      <c r="CQ296" s="60"/>
      <c r="CR296" s="57"/>
      <c r="CS296" s="58"/>
      <c r="CT296" s="59"/>
      <c r="CU296" s="58"/>
      <c r="CV296" s="59"/>
      <c r="CW296" s="58"/>
      <c r="CX296" s="59"/>
      <c r="CY296" s="58"/>
      <c r="CZ296" s="58"/>
      <c r="DA296" s="58"/>
      <c r="DB296" s="53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7"/>
      <c r="DO296" s="57"/>
      <c r="DP296" s="57"/>
      <c r="DQ296" s="76" t="str">
        <f t="shared" si="570"/>
        <v/>
      </c>
      <c r="DR296" s="53"/>
      <c r="DS296" s="46" t="b">
        <f t="shared" si="571"/>
        <v>0</v>
      </c>
      <c r="DT296" s="46" t="str">
        <f t="shared" si="572"/>
        <v/>
      </c>
      <c r="DU296" s="46" t="b">
        <f t="shared" si="573"/>
        <v>0</v>
      </c>
      <c r="DV296" s="46" t="b">
        <f t="shared" si="574"/>
        <v>0</v>
      </c>
      <c r="DW296" s="46" t="b">
        <f t="shared" si="575"/>
        <v>0</v>
      </c>
      <c r="DY296" s="46" t="b">
        <f t="shared" si="576"/>
        <v>0</v>
      </c>
      <c r="DZ296" s="46" t="b">
        <f t="shared" si="577"/>
        <v>0</v>
      </c>
      <c r="EB296" s="46" t="b">
        <f t="shared" si="578"/>
        <v>0</v>
      </c>
      <c r="EC296" s="46" t="b">
        <f t="shared" si="579"/>
        <v>0</v>
      </c>
      <c r="ED296" s="46" t="b">
        <f t="shared" si="580"/>
        <v>0</v>
      </c>
      <c r="EE296" s="46" t="b">
        <f t="shared" si="581"/>
        <v>0</v>
      </c>
      <c r="EF296" s="46" t="b">
        <f t="shared" si="582"/>
        <v>0</v>
      </c>
      <c r="EG296" s="46" t="b">
        <f t="shared" si="583"/>
        <v>0</v>
      </c>
      <c r="EH296" s="46" t="b">
        <f t="shared" si="584"/>
        <v>0</v>
      </c>
      <c r="EI296" s="46" t="b">
        <f t="shared" si="585"/>
        <v>0</v>
      </c>
      <c r="EK296" s="46" t="b">
        <f t="shared" si="586"/>
        <v>0</v>
      </c>
      <c r="EL296" s="46" t="b">
        <f t="shared" si="587"/>
        <v>0</v>
      </c>
      <c r="EM296" s="46" t="b">
        <f t="shared" si="588"/>
        <v>0</v>
      </c>
      <c r="EN296" s="46" t="b">
        <f t="shared" si="589"/>
        <v>0</v>
      </c>
      <c r="EO296" s="46" t="b">
        <f t="shared" si="590"/>
        <v>0</v>
      </c>
      <c r="EP296" s="46" t="b">
        <f t="shared" si="591"/>
        <v>0</v>
      </c>
      <c r="EQ296" s="46" t="b">
        <f t="shared" si="592"/>
        <v>0</v>
      </c>
      <c r="ER296" s="46" t="b">
        <f>OR(AA296='Tablas '!$T$4,AA296='Tablas '!$T$7,AA296='Tablas '!$T$8,AA296='Tablas '!$T$11)</f>
        <v>0</v>
      </c>
      <c r="ES296" s="46" t="str">
        <f t="shared" si="593"/>
        <v/>
      </c>
      <c r="ET296" s="46" t="str">
        <f t="shared" si="594"/>
        <v/>
      </c>
      <c r="EU296" s="46" t="str">
        <f t="shared" si="595"/>
        <v/>
      </c>
      <c r="EV296" s="46" t="b">
        <f t="shared" si="596"/>
        <v>0</v>
      </c>
      <c r="EW296" s="46" t="b">
        <f t="shared" si="597"/>
        <v>0</v>
      </c>
      <c r="EX296" s="46" t="b">
        <f t="shared" si="598"/>
        <v>0</v>
      </c>
      <c r="EY296" s="46" t="b">
        <f t="shared" si="599"/>
        <v>0</v>
      </c>
      <c r="EZ296" s="46" t="b">
        <f t="shared" si="600"/>
        <v>0</v>
      </c>
      <c r="FA296" s="46" t="b">
        <f t="shared" si="601"/>
        <v>0</v>
      </c>
      <c r="FB296" s="46" t="b">
        <f t="shared" si="602"/>
        <v>0</v>
      </c>
      <c r="FC296" s="46" t="str">
        <f t="shared" si="603"/>
        <v/>
      </c>
      <c r="FD296" s="46" t="str">
        <f t="shared" si="604"/>
        <v/>
      </c>
      <c r="FE296" s="46" t="b">
        <f t="shared" si="605"/>
        <v>0</v>
      </c>
      <c r="FF296" s="46" t="str">
        <f t="shared" si="606"/>
        <v/>
      </c>
      <c r="FG296" s="46" t="str">
        <f t="shared" si="607"/>
        <v/>
      </c>
      <c r="FH296" s="46" t="b">
        <f t="shared" si="608"/>
        <v>0</v>
      </c>
      <c r="FI296" s="46" t="str">
        <f t="shared" si="609"/>
        <v/>
      </c>
      <c r="FJ296" s="46" t="str">
        <f t="shared" si="610"/>
        <v/>
      </c>
      <c r="FK296" s="46" t="b">
        <f t="shared" si="611"/>
        <v>0</v>
      </c>
      <c r="FL296" s="46" t="str">
        <f t="shared" si="612"/>
        <v/>
      </c>
      <c r="FM296" s="46" t="str">
        <f t="shared" si="613"/>
        <v/>
      </c>
      <c r="FN296" s="46" t="b">
        <f t="shared" si="614"/>
        <v>0</v>
      </c>
      <c r="FO296" s="46" t="str">
        <f t="shared" si="615"/>
        <v/>
      </c>
      <c r="FP296" s="46" t="str">
        <f t="shared" si="616"/>
        <v/>
      </c>
      <c r="FQ296" s="46" t="b">
        <f t="shared" si="617"/>
        <v>0</v>
      </c>
      <c r="FR296" s="46" t="str">
        <f t="shared" si="618"/>
        <v/>
      </c>
      <c r="FS296" s="46" t="str">
        <f t="shared" si="619"/>
        <v/>
      </c>
      <c r="FT296" s="46" t="b">
        <f t="shared" si="620"/>
        <v>0</v>
      </c>
      <c r="FU296" s="46" t="str">
        <f t="shared" si="621"/>
        <v/>
      </c>
      <c r="FV296" s="46" t="str">
        <f t="shared" si="622"/>
        <v/>
      </c>
      <c r="FW296" s="46" t="b">
        <f t="shared" si="623"/>
        <v>0</v>
      </c>
      <c r="FX296" s="46" t="str">
        <f t="shared" si="624"/>
        <v/>
      </c>
      <c r="FY296" s="46" t="str">
        <f t="shared" si="625"/>
        <v/>
      </c>
      <c r="FZ296" s="46" t="b">
        <f t="shared" si="626"/>
        <v>0</v>
      </c>
      <c r="GA296" s="46" t="str">
        <f t="shared" si="627"/>
        <v/>
      </c>
      <c r="GB296" s="46" t="str">
        <f t="shared" si="628"/>
        <v/>
      </c>
      <c r="GC296" s="46" t="b">
        <f t="shared" si="629"/>
        <v>0</v>
      </c>
      <c r="GD296" s="46" t="str">
        <f t="shared" si="630"/>
        <v/>
      </c>
      <c r="GE296" s="46" t="str">
        <f t="shared" si="631"/>
        <v/>
      </c>
      <c r="GF296" s="46" t="b">
        <f t="shared" si="632"/>
        <v>0</v>
      </c>
      <c r="GG296" s="46" t="b">
        <f t="shared" si="633"/>
        <v>0</v>
      </c>
      <c r="GH296" s="46" t="str">
        <f t="shared" si="634"/>
        <v/>
      </c>
      <c r="GI296" s="46" t="str">
        <f t="shared" si="635"/>
        <v/>
      </c>
      <c r="GJ296" s="46" t="str">
        <f t="shared" si="636"/>
        <v/>
      </c>
      <c r="GK296" s="46" t="b">
        <f t="shared" si="637"/>
        <v>0</v>
      </c>
      <c r="GL296" s="46" t="str">
        <f t="shared" si="638"/>
        <v/>
      </c>
      <c r="GM296" s="46" t="str">
        <f t="shared" si="639"/>
        <v/>
      </c>
      <c r="GN296" s="46" t="str">
        <f t="shared" si="640"/>
        <v/>
      </c>
      <c r="GO296" s="46" t="b">
        <f t="shared" si="641"/>
        <v>0</v>
      </c>
      <c r="GP296" s="46" t="str">
        <f t="shared" si="642"/>
        <v/>
      </c>
      <c r="GQ296" s="46" t="str">
        <f t="shared" si="643"/>
        <v/>
      </c>
      <c r="GR296" s="46" t="b">
        <f t="shared" si="644"/>
        <v>0</v>
      </c>
      <c r="GS296" s="46" t="str">
        <f t="shared" si="645"/>
        <v/>
      </c>
      <c r="GT296" s="46" t="str">
        <f t="shared" si="646"/>
        <v/>
      </c>
      <c r="GU296" s="46" t="b">
        <f t="shared" si="647"/>
        <v>0</v>
      </c>
      <c r="GV296" s="46" t="b">
        <f t="shared" si="648"/>
        <v>0</v>
      </c>
      <c r="GW296" s="46" t="b">
        <f t="shared" si="649"/>
        <v>0</v>
      </c>
      <c r="GX296" s="46" t="b">
        <f t="shared" si="650"/>
        <v>0</v>
      </c>
      <c r="GY296" s="46" t="b">
        <f t="shared" si="651"/>
        <v>0</v>
      </c>
      <c r="GZ296" s="46" t="b">
        <f t="shared" si="652"/>
        <v>0</v>
      </c>
      <c r="HA296" s="46" t="b">
        <f t="shared" si="653"/>
        <v>0</v>
      </c>
      <c r="HB296" s="46" t="b">
        <f t="shared" si="654"/>
        <v>0</v>
      </c>
      <c r="HC296" s="46" t="b">
        <f t="shared" si="655"/>
        <v>0</v>
      </c>
      <c r="HD296" s="46" t="b">
        <f t="shared" si="656"/>
        <v>0</v>
      </c>
      <c r="HE296" s="46" t="b">
        <f t="shared" si="657"/>
        <v>0</v>
      </c>
      <c r="HF296" s="46" t="b">
        <f t="shared" si="658"/>
        <v>0</v>
      </c>
      <c r="HG296" s="46" t="b">
        <f t="shared" si="659"/>
        <v>0</v>
      </c>
      <c r="HH296" s="46" t="b">
        <f t="shared" si="660"/>
        <v>0</v>
      </c>
      <c r="HI296" s="46" t="b">
        <f t="shared" si="661"/>
        <v>0</v>
      </c>
      <c r="HJ296" s="46" t="b">
        <f t="shared" si="662"/>
        <v>0</v>
      </c>
      <c r="HK296" s="46" t="b">
        <f t="shared" si="663"/>
        <v>0</v>
      </c>
      <c r="HL296" s="46" t="b">
        <f t="shared" si="664"/>
        <v>0</v>
      </c>
      <c r="HM296" s="46" t="b">
        <f t="shared" si="665"/>
        <v>0</v>
      </c>
      <c r="HN296" s="46" t="b">
        <f t="shared" si="666"/>
        <v>0</v>
      </c>
      <c r="HO296" s="46" t="b">
        <f t="shared" si="667"/>
        <v>0</v>
      </c>
      <c r="HP296" s="46" t="b">
        <f t="shared" si="668"/>
        <v>0</v>
      </c>
      <c r="HQ296" s="46" t="str">
        <f t="shared" si="669"/>
        <v/>
      </c>
      <c r="HR296" s="46" t="str">
        <f t="shared" si="670"/>
        <v/>
      </c>
      <c r="HS296" s="46" t="str">
        <f t="shared" si="671"/>
        <v/>
      </c>
      <c r="HT296" s="46" t="b">
        <f t="shared" si="672"/>
        <v>0</v>
      </c>
      <c r="HU296" s="46" t="b">
        <f t="shared" si="673"/>
        <v>0</v>
      </c>
      <c r="HV296" s="46" t="b">
        <f t="shared" si="674"/>
        <v>0</v>
      </c>
      <c r="HW296" s="46" t="b">
        <f t="shared" si="675"/>
        <v>0</v>
      </c>
      <c r="HX296" s="46" t="b">
        <f t="shared" si="676"/>
        <v>0</v>
      </c>
      <c r="HY296" s="46" t="b">
        <f t="shared" si="677"/>
        <v>0</v>
      </c>
      <c r="HZ296" s="46" t="b">
        <f t="shared" si="678"/>
        <v>0</v>
      </c>
      <c r="IA296" s="46" t="str">
        <f t="shared" si="679"/>
        <v/>
      </c>
      <c r="IB296" s="46" t="str">
        <f t="shared" si="680"/>
        <v/>
      </c>
      <c r="IC296" s="46" t="str">
        <f t="shared" si="681"/>
        <v/>
      </c>
      <c r="ID296" s="46" t="str">
        <f t="shared" si="682"/>
        <v/>
      </c>
      <c r="IE296" s="46" t="b">
        <f t="shared" si="683"/>
        <v>0</v>
      </c>
      <c r="IF296" s="46" t="str">
        <f t="shared" si="684"/>
        <v/>
      </c>
      <c r="IG296" s="46" t="str">
        <f t="shared" si="685"/>
        <v/>
      </c>
      <c r="IH296" s="46" t="b">
        <f t="shared" si="686"/>
        <v>0</v>
      </c>
      <c r="II296" s="46" t="b">
        <f t="shared" si="687"/>
        <v>0</v>
      </c>
      <c r="IJ296" s="46" t="b">
        <f t="shared" si="688"/>
        <v>0</v>
      </c>
      <c r="IK296" s="46" t="str">
        <f t="shared" si="689"/>
        <v/>
      </c>
      <c r="IL296" s="46" t="str">
        <f t="shared" si="690"/>
        <v/>
      </c>
      <c r="IM296" s="46" t="b">
        <f t="shared" si="691"/>
        <v>0</v>
      </c>
      <c r="IN296" s="46" t="b">
        <f t="shared" si="692"/>
        <v>0</v>
      </c>
      <c r="IO296" s="46" t="b">
        <f t="shared" si="693"/>
        <v>0</v>
      </c>
      <c r="IP296" s="46" t="b">
        <f t="shared" si="694"/>
        <v>0</v>
      </c>
      <c r="IQ296" s="46" t="b">
        <f t="shared" si="695"/>
        <v>0</v>
      </c>
      <c r="IR296" s="46" t="b">
        <f t="shared" si="696"/>
        <v>0</v>
      </c>
      <c r="IS296" s="46" t="b">
        <f t="shared" si="697"/>
        <v>0</v>
      </c>
      <c r="IT296" s="46" t="b">
        <f t="shared" si="698"/>
        <v>0</v>
      </c>
      <c r="IU296" s="46" t="b">
        <f t="shared" si="699"/>
        <v>0</v>
      </c>
      <c r="IV296" s="46" t="b">
        <f t="shared" si="700"/>
        <v>0</v>
      </c>
      <c r="IW296" s="46" t="b">
        <f t="shared" si="701"/>
        <v>0</v>
      </c>
      <c r="IX296" s="46" t="b">
        <f t="shared" si="702"/>
        <v>0</v>
      </c>
      <c r="IY296" s="46" t="b">
        <f t="shared" si="703"/>
        <v>0</v>
      </c>
    </row>
    <row r="297" spans="2:259" x14ac:dyDescent="0.3">
      <c r="B297" s="48">
        <v>285</v>
      </c>
      <c r="C297" s="61" t="str">
        <f t="shared" si="569"/>
        <v/>
      </c>
      <c r="D297" s="53"/>
      <c r="E297" s="52"/>
      <c r="F297" s="112"/>
      <c r="G297" s="52"/>
      <c r="H297" s="53"/>
      <c r="I297" s="52"/>
      <c r="J297" s="52"/>
      <c r="K297" s="53"/>
      <c r="L297" s="55"/>
      <c r="M297" s="108"/>
      <c r="N297" s="56"/>
      <c r="O297" s="52"/>
      <c r="P297" s="52"/>
      <c r="Q297" s="52"/>
      <c r="R297" s="52"/>
      <c r="S297" s="52"/>
      <c r="T297" s="53"/>
      <c r="U297" s="52"/>
      <c r="V297" s="52"/>
      <c r="W297" s="55"/>
      <c r="X297" s="55"/>
      <c r="Y297" s="52"/>
      <c r="Z297" s="55"/>
      <c r="AA297" s="52"/>
      <c r="AB297" s="53"/>
      <c r="AC297" s="53"/>
      <c r="AD297" s="53"/>
      <c r="AE297" s="57"/>
      <c r="AF297" s="113"/>
      <c r="AG297" s="57"/>
      <c r="AH297" s="58"/>
      <c r="AI297" s="58"/>
      <c r="AJ297" s="58"/>
      <c r="AK297" s="114"/>
      <c r="AL297" s="58"/>
      <c r="AM297" s="114"/>
      <c r="AN297" s="58"/>
      <c r="AO297" s="114"/>
      <c r="AP297" s="58"/>
      <c r="AQ297" s="114"/>
      <c r="AR297" s="58"/>
      <c r="AS297" s="114"/>
      <c r="AT297" s="58"/>
      <c r="AU297" s="114"/>
      <c r="AV297" s="58"/>
      <c r="AW297" s="114"/>
      <c r="AX297" s="58"/>
      <c r="AY297" s="114"/>
      <c r="AZ297" s="58"/>
      <c r="BA297" s="114"/>
      <c r="BB297" s="58"/>
      <c r="BC297" s="114"/>
      <c r="BD297" s="58"/>
      <c r="BE297" s="58"/>
      <c r="BF297" s="58"/>
      <c r="BG297" s="59"/>
      <c r="BH297" s="58"/>
      <c r="BI297" s="114"/>
      <c r="BJ297" s="53"/>
      <c r="BK297" s="58"/>
      <c r="BL297" s="114"/>
      <c r="BM297" s="58"/>
      <c r="BN297" s="114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3"/>
      <c r="CL297" s="58"/>
      <c r="CM297" s="58"/>
      <c r="CN297" s="60"/>
      <c r="CO297" s="57"/>
      <c r="CP297" s="58"/>
      <c r="CQ297" s="60"/>
      <c r="CR297" s="57"/>
      <c r="CS297" s="58"/>
      <c r="CT297" s="59"/>
      <c r="CU297" s="58"/>
      <c r="CV297" s="59"/>
      <c r="CW297" s="58"/>
      <c r="CX297" s="59"/>
      <c r="CY297" s="58"/>
      <c r="CZ297" s="58"/>
      <c r="DA297" s="58"/>
      <c r="DB297" s="53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7"/>
      <c r="DO297" s="57"/>
      <c r="DP297" s="57"/>
      <c r="DQ297" s="76" t="str">
        <f t="shared" si="570"/>
        <v/>
      </c>
      <c r="DR297" s="53"/>
      <c r="DS297" s="46" t="b">
        <f t="shared" si="571"/>
        <v>0</v>
      </c>
      <c r="DT297" s="46" t="str">
        <f t="shared" si="572"/>
        <v/>
      </c>
      <c r="DU297" s="46" t="b">
        <f t="shared" si="573"/>
        <v>0</v>
      </c>
      <c r="DV297" s="46" t="b">
        <f t="shared" si="574"/>
        <v>0</v>
      </c>
      <c r="DW297" s="46" t="b">
        <f t="shared" si="575"/>
        <v>0</v>
      </c>
      <c r="DY297" s="46" t="b">
        <f t="shared" si="576"/>
        <v>0</v>
      </c>
      <c r="DZ297" s="46" t="b">
        <f t="shared" si="577"/>
        <v>0</v>
      </c>
      <c r="EB297" s="46" t="b">
        <f t="shared" si="578"/>
        <v>0</v>
      </c>
      <c r="EC297" s="46" t="b">
        <f t="shared" si="579"/>
        <v>0</v>
      </c>
      <c r="ED297" s="46" t="b">
        <f t="shared" si="580"/>
        <v>0</v>
      </c>
      <c r="EE297" s="46" t="b">
        <f t="shared" si="581"/>
        <v>0</v>
      </c>
      <c r="EF297" s="46" t="b">
        <f t="shared" si="582"/>
        <v>0</v>
      </c>
      <c r="EG297" s="46" t="b">
        <f t="shared" si="583"/>
        <v>0</v>
      </c>
      <c r="EH297" s="46" t="b">
        <f t="shared" si="584"/>
        <v>0</v>
      </c>
      <c r="EI297" s="46" t="b">
        <f t="shared" si="585"/>
        <v>0</v>
      </c>
      <c r="EK297" s="46" t="b">
        <f t="shared" si="586"/>
        <v>0</v>
      </c>
      <c r="EL297" s="46" t="b">
        <f t="shared" si="587"/>
        <v>0</v>
      </c>
      <c r="EM297" s="46" t="b">
        <f t="shared" si="588"/>
        <v>0</v>
      </c>
      <c r="EN297" s="46" t="b">
        <f t="shared" si="589"/>
        <v>0</v>
      </c>
      <c r="EO297" s="46" t="b">
        <f t="shared" si="590"/>
        <v>0</v>
      </c>
      <c r="EP297" s="46" t="b">
        <f t="shared" si="591"/>
        <v>0</v>
      </c>
      <c r="EQ297" s="46" t="b">
        <f t="shared" si="592"/>
        <v>0</v>
      </c>
      <c r="ER297" s="46" t="b">
        <f>OR(AA297='Tablas '!$T$4,AA297='Tablas '!$T$7,AA297='Tablas '!$T$8,AA297='Tablas '!$T$11)</f>
        <v>0</v>
      </c>
      <c r="ES297" s="46" t="str">
        <f t="shared" si="593"/>
        <v/>
      </c>
      <c r="ET297" s="46" t="str">
        <f t="shared" si="594"/>
        <v/>
      </c>
      <c r="EU297" s="46" t="str">
        <f t="shared" si="595"/>
        <v/>
      </c>
      <c r="EV297" s="46" t="b">
        <f t="shared" si="596"/>
        <v>0</v>
      </c>
      <c r="EW297" s="46" t="b">
        <f t="shared" si="597"/>
        <v>0</v>
      </c>
      <c r="EX297" s="46" t="b">
        <f t="shared" si="598"/>
        <v>0</v>
      </c>
      <c r="EY297" s="46" t="b">
        <f t="shared" si="599"/>
        <v>0</v>
      </c>
      <c r="EZ297" s="46" t="b">
        <f t="shared" si="600"/>
        <v>0</v>
      </c>
      <c r="FA297" s="46" t="b">
        <f t="shared" si="601"/>
        <v>0</v>
      </c>
      <c r="FB297" s="46" t="b">
        <f t="shared" si="602"/>
        <v>0</v>
      </c>
      <c r="FC297" s="46" t="str">
        <f t="shared" si="603"/>
        <v/>
      </c>
      <c r="FD297" s="46" t="str">
        <f t="shared" si="604"/>
        <v/>
      </c>
      <c r="FE297" s="46" t="b">
        <f t="shared" si="605"/>
        <v>0</v>
      </c>
      <c r="FF297" s="46" t="str">
        <f t="shared" si="606"/>
        <v/>
      </c>
      <c r="FG297" s="46" t="str">
        <f t="shared" si="607"/>
        <v/>
      </c>
      <c r="FH297" s="46" t="b">
        <f t="shared" si="608"/>
        <v>0</v>
      </c>
      <c r="FI297" s="46" t="str">
        <f t="shared" si="609"/>
        <v/>
      </c>
      <c r="FJ297" s="46" t="str">
        <f t="shared" si="610"/>
        <v/>
      </c>
      <c r="FK297" s="46" t="b">
        <f t="shared" si="611"/>
        <v>0</v>
      </c>
      <c r="FL297" s="46" t="str">
        <f t="shared" si="612"/>
        <v/>
      </c>
      <c r="FM297" s="46" t="str">
        <f t="shared" si="613"/>
        <v/>
      </c>
      <c r="FN297" s="46" t="b">
        <f t="shared" si="614"/>
        <v>0</v>
      </c>
      <c r="FO297" s="46" t="str">
        <f t="shared" si="615"/>
        <v/>
      </c>
      <c r="FP297" s="46" t="str">
        <f t="shared" si="616"/>
        <v/>
      </c>
      <c r="FQ297" s="46" t="b">
        <f t="shared" si="617"/>
        <v>0</v>
      </c>
      <c r="FR297" s="46" t="str">
        <f t="shared" si="618"/>
        <v/>
      </c>
      <c r="FS297" s="46" t="str">
        <f t="shared" si="619"/>
        <v/>
      </c>
      <c r="FT297" s="46" t="b">
        <f t="shared" si="620"/>
        <v>0</v>
      </c>
      <c r="FU297" s="46" t="str">
        <f t="shared" si="621"/>
        <v/>
      </c>
      <c r="FV297" s="46" t="str">
        <f t="shared" si="622"/>
        <v/>
      </c>
      <c r="FW297" s="46" t="b">
        <f t="shared" si="623"/>
        <v>0</v>
      </c>
      <c r="FX297" s="46" t="str">
        <f t="shared" si="624"/>
        <v/>
      </c>
      <c r="FY297" s="46" t="str">
        <f t="shared" si="625"/>
        <v/>
      </c>
      <c r="FZ297" s="46" t="b">
        <f t="shared" si="626"/>
        <v>0</v>
      </c>
      <c r="GA297" s="46" t="str">
        <f t="shared" si="627"/>
        <v/>
      </c>
      <c r="GB297" s="46" t="str">
        <f t="shared" si="628"/>
        <v/>
      </c>
      <c r="GC297" s="46" t="b">
        <f t="shared" si="629"/>
        <v>0</v>
      </c>
      <c r="GD297" s="46" t="str">
        <f t="shared" si="630"/>
        <v/>
      </c>
      <c r="GE297" s="46" t="str">
        <f t="shared" si="631"/>
        <v/>
      </c>
      <c r="GF297" s="46" t="b">
        <f t="shared" si="632"/>
        <v>0</v>
      </c>
      <c r="GG297" s="46" t="b">
        <f t="shared" si="633"/>
        <v>0</v>
      </c>
      <c r="GH297" s="46" t="str">
        <f t="shared" si="634"/>
        <v/>
      </c>
      <c r="GI297" s="46" t="str">
        <f t="shared" si="635"/>
        <v/>
      </c>
      <c r="GJ297" s="46" t="str">
        <f t="shared" si="636"/>
        <v/>
      </c>
      <c r="GK297" s="46" t="b">
        <f t="shared" si="637"/>
        <v>0</v>
      </c>
      <c r="GL297" s="46" t="str">
        <f t="shared" si="638"/>
        <v/>
      </c>
      <c r="GM297" s="46" t="str">
        <f t="shared" si="639"/>
        <v/>
      </c>
      <c r="GN297" s="46" t="str">
        <f t="shared" si="640"/>
        <v/>
      </c>
      <c r="GO297" s="46" t="b">
        <f t="shared" si="641"/>
        <v>0</v>
      </c>
      <c r="GP297" s="46" t="str">
        <f t="shared" si="642"/>
        <v/>
      </c>
      <c r="GQ297" s="46" t="str">
        <f t="shared" si="643"/>
        <v/>
      </c>
      <c r="GR297" s="46" t="b">
        <f t="shared" si="644"/>
        <v>0</v>
      </c>
      <c r="GS297" s="46" t="str">
        <f t="shared" si="645"/>
        <v/>
      </c>
      <c r="GT297" s="46" t="str">
        <f t="shared" si="646"/>
        <v/>
      </c>
      <c r="GU297" s="46" t="b">
        <f t="shared" si="647"/>
        <v>0</v>
      </c>
      <c r="GV297" s="46" t="b">
        <f t="shared" si="648"/>
        <v>0</v>
      </c>
      <c r="GW297" s="46" t="b">
        <f t="shared" si="649"/>
        <v>0</v>
      </c>
      <c r="GX297" s="46" t="b">
        <f t="shared" si="650"/>
        <v>0</v>
      </c>
      <c r="GY297" s="46" t="b">
        <f t="shared" si="651"/>
        <v>0</v>
      </c>
      <c r="GZ297" s="46" t="b">
        <f t="shared" si="652"/>
        <v>0</v>
      </c>
      <c r="HA297" s="46" t="b">
        <f t="shared" si="653"/>
        <v>0</v>
      </c>
      <c r="HB297" s="46" t="b">
        <f t="shared" si="654"/>
        <v>0</v>
      </c>
      <c r="HC297" s="46" t="b">
        <f t="shared" si="655"/>
        <v>0</v>
      </c>
      <c r="HD297" s="46" t="b">
        <f t="shared" si="656"/>
        <v>0</v>
      </c>
      <c r="HE297" s="46" t="b">
        <f t="shared" si="657"/>
        <v>0</v>
      </c>
      <c r="HF297" s="46" t="b">
        <f t="shared" si="658"/>
        <v>0</v>
      </c>
      <c r="HG297" s="46" t="b">
        <f t="shared" si="659"/>
        <v>0</v>
      </c>
      <c r="HH297" s="46" t="b">
        <f t="shared" si="660"/>
        <v>0</v>
      </c>
      <c r="HI297" s="46" t="b">
        <f t="shared" si="661"/>
        <v>0</v>
      </c>
      <c r="HJ297" s="46" t="b">
        <f t="shared" si="662"/>
        <v>0</v>
      </c>
      <c r="HK297" s="46" t="b">
        <f t="shared" si="663"/>
        <v>0</v>
      </c>
      <c r="HL297" s="46" t="b">
        <f t="shared" si="664"/>
        <v>0</v>
      </c>
      <c r="HM297" s="46" t="b">
        <f t="shared" si="665"/>
        <v>0</v>
      </c>
      <c r="HN297" s="46" t="b">
        <f t="shared" si="666"/>
        <v>0</v>
      </c>
      <c r="HO297" s="46" t="b">
        <f t="shared" si="667"/>
        <v>0</v>
      </c>
      <c r="HP297" s="46" t="b">
        <f t="shared" si="668"/>
        <v>0</v>
      </c>
      <c r="HQ297" s="46" t="str">
        <f t="shared" si="669"/>
        <v/>
      </c>
      <c r="HR297" s="46" t="str">
        <f t="shared" si="670"/>
        <v/>
      </c>
      <c r="HS297" s="46" t="str">
        <f t="shared" si="671"/>
        <v/>
      </c>
      <c r="HT297" s="46" t="b">
        <f t="shared" si="672"/>
        <v>0</v>
      </c>
      <c r="HU297" s="46" t="b">
        <f t="shared" si="673"/>
        <v>0</v>
      </c>
      <c r="HV297" s="46" t="b">
        <f t="shared" si="674"/>
        <v>0</v>
      </c>
      <c r="HW297" s="46" t="b">
        <f t="shared" si="675"/>
        <v>0</v>
      </c>
      <c r="HX297" s="46" t="b">
        <f t="shared" si="676"/>
        <v>0</v>
      </c>
      <c r="HY297" s="46" t="b">
        <f t="shared" si="677"/>
        <v>0</v>
      </c>
      <c r="HZ297" s="46" t="b">
        <f t="shared" si="678"/>
        <v>0</v>
      </c>
      <c r="IA297" s="46" t="str">
        <f t="shared" si="679"/>
        <v/>
      </c>
      <c r="IB297" s="46" t="str">
        <f t="shared" si="680"/>
        <v/>
      </c>
      <c r="IC297" s="46" t="str">
        <f t="shared" si="681"/>
        <v/>
      </c>
      <c r="ID297" s="46" t="str">
        <f t="shared" si="682"/>
        <v/>
      </c>
      <c r="IE297" s="46" t="b">
        <f t="shared" si="683"/>
        <v>0</v>
      </c>
      <c r="IF297" s="46" t="str">
        <f t="shared" si="684"/>
        <v/>
      </c>
      <c r="IG297" s="46" t="str">
        <f t="shared" si="685"/>
        <v/>
      </c>
      <c r="IH297" s="46" t="b">
        <f t="shared" si="686"/>
        <v>0</v>
      </c>
      <c r="II297" s="46" t="b">
        <f t="shared" si="687"/>
        <v>0</v>
      </c>
      <c r="IJ297" s="46" t="b">
        <f t="shared" si="688"/>
        <v>0</v>
      </c>
      <c r="IK297" s="46" t="str">
        <f t="shared" si="689"/>
        <v/>
      </c>
      <c r="IL297" s="46" t="str">
        <f t="shared" si="690"/>
        <v/>
      </c>
      <c r="IM297" s="46" t="b">
        <f t="shared" si="691"/>
        <v>0</v>
      </c>
      <c r="IN297" s="46" t="b">
        <f t="shared" si="692"/>
        <v>0</v>
      </c>
      <c r="IO297" s="46" t="b">
        <f t="shared" si="693"/>
        <v>0</v>
      </c>
      <c r="IP297" s="46" t="b">
        <f t="shared" si="694"/>
        <v>0</v>
      </c>
      <c r="IQ297" s="46" t="b">
        <f t="shared" si="695"/>
        <v>0</v>
      </c>
      <c r="IR297" s="46" t="b">
        <f t="shared" si="696"/>
        <v>0</v>
      </c>
      <c r="IS297" s="46" t="b">
        <f t="shared" si="697"/>
        <v>0</v>
      </c>
      <c r="IT297" s="46" t="b">
        <f t="shared" si="698"/>
        <v>0</v>
      </c>
      <c r="IU297" s="46" t="b">
        <f t="shared" si="699"/>
        <v>0</v>
      </c>
      <c r="IV297" s="46" t="b">
        <f t="shared" si="700"/>
        <v>0</v>
      </c>
      <c r="IW297" s="46" t="b">
        <f t="shared" si="701"/>
        <v>0</v>
      </c>
      <c r="IX297" s="46" t="b">
        <f t="shared" si="702"/>
        <v>0</v>
      </c>
      <c r="IY297" s="46" t="b">
        <f t="shared" si="703"/>
        <v>0</v>
      </c>
    </row>
    <row r="298" spans="2:259" x14ac:dyDescent="0.3">
      <c r="B298" s="48">
        <v>286</v>
      </c>
      <c r="C298" s="61" t="str">
        <f t="shared" si="569"/>
        <v/>
      </c>
      <c r="D298" s="53"/>
      <c r="E298" s="52"/>
      <c r="F298" s="112"/>
      <c r="G298" s="52"/>
      <c r="H298" s="53"/>
      <c r="I298" s="52"/>
      <c r="J298" s="52"/>
      <c r="K298" s="53"/>
      <c r="L298" s="55"/>
      <c r="M298" s="108"/>
      <c r="N298" s="56"/>
      <c r="O298" s="52"/>
      <c r="P298" s="52"/>
      <c r="Q298" s="52"/>
      <c r="R298" s="52"/>
      <c r="S298" s="52"/>
      <c r="T298" s="53"/>
      <c r="U298" s="52"/>
      <c r="V298" s="52"/>
      <c r="W298" s="55"/>
      <c r="X298" s="55"/>
      <c r="Y298" s="52"/>
      <c r="Z298" s="55"/>
      <c r="AA298" s="52"/>
      <c r="AB298" s="53"/>
      <c r="AC298" s="53"/>
      <c r="AD298" s="53"/>
      <c r="AE298" s="57"/>
      <c r="AF298" s="113"/>
      <c r="AG298" s="57"/>
      <c r="AH298" s="58"/>
      <c r="AI298" s="58"/>
      <c r="AJ298" s="58"/>
      <c r="AK298" s="114"/>
      <c r="AL298" s="58"/>
      <c r="AM298" s="114"/>
      <c r="AN298" s="58"/>
      <c r="AO298" s="114"/>
      <c r="AP298" s="58"/>
      <c r="AQ298" s="114"/>
      <c r="AR298" s="58"/>
      <c r="AS298" s="114"/>
      <c r="AT298" s="58"/>
      <c r="AU298" s="114"/>
      <c r="AV298" s="58"/>
      <c r="AW298" s="114"/>
      <c r="AX298" s="58"/>
      <c r="AY298" s="114"/>
      <c r="AZ298" s="58"/>
      <c r="BA298" s="114"/>
      <c r="BB298" s="58"/>
      <c r="BC298" s="114"/>
      <c r="BD298" s="58"/>
      <c r="BE298" s="58"/>
      <c r="BF298" s="58"/>
      <c r="BG298" s="59"/>
      <c r="BH298" s="58"/>
      <c r="BI298" s="114"/>
      <c r="BJ298" s="53"/>
      <c r="BK298" s="58"/>
      <c r="BL298" s="114"/>
      <c r="BM298" s="58"/>
      <c r="BN298" s="114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3"/>
      <c r="CL298" s="58"/>
      <c r="CM298" s="58"/>
      <c r="CN298" s="60"/>
      <c r="CO298" s="57"/>
      <c r="CP298" s="58"/>
      <c r="CQ298" s="60"/>
      <c r="CR298" s="57"/>
      <c r="CS298" s="58"/>
      <c r="CT298" s="59"/>
      <c r="CU298" s="58"/>
      <c r="CV298" s="59"/>
      <c r="CW298" s="58"/>
      <c r="CX298" s="59"/>
      <c r="CY298" s="58"/>
      <c r="CZ298" s="58"/>
      <c r="DA298" s="58"/>
      <c r="DB298" s="53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7"/>
      <c r="DO298" s="57"/>
      <c r="DP298" s="57"/>
      <c r="DQ298" s="76" t="str">
        <f t="shared" si="570"/>
        <v/>
      </c>
      <c r="DR298" s="53"/>
      <c r="DS298" s="46" t="b">
        <f t="shared" si="571"/>
        <v>0</v>
      </c>
      <c r="DT298" s="46" t="str">
        <f t="shared" si="572"/>
        <v/>
      </c>
      <c r="DU298" s="46" t="b">
        <f t="shared" si="573"/>
        <v>0</v>
      </c>
      <c r="DV298" s="46" t="b">
        <f t="shared" si="574"/>
        <v>0</v>
      </c>
      <c r="DW298" s="46" t="b">
        <f t="shared" si="575"/>
        <v>0</v>
      </c>
      <c r="DY298" s="46" t="b">
        <f t="shared" si="576"/>
        <v>0</v>
      </c>
      <c r="DZ298" s="46" t="b">
        <f t="shared" si="577"/>
        <v>0</v>
      </c>
      <c r="EB298" s="46" t="b">
        <f t="shared" si="578"/>
        <v>0</v>
      </c>
      <c r="EC298" s="46" t="b">
        <f t="shared" si="579"/>
        <v>0</v>
      </c>
      <c r="ED298" s="46" t="b">
        <f t="shared" si="580"/>
        <v>0</v>
      </c>
      <c r="EE298" s="46" t="b">
        <f t="shared" si="581"/>
        <v>0</v>
      </c>
      <c r="EF298" s="46" t="b">
        <f t="shared" si="582"/>
        <v>0</v>
      </c>
      <c r="EG298" s="46" t="b">
        <f t="shared" si="583"/>
        <v>0</v>
      </c>
      <c r="EH298" s="46" t="b">
        <f t="shared" si="584"/>
        <v>0</v>
      </c>
      <c r="EI298" s="46" t="b">
        <f t="shared" si="585"/>
        <v>0</v>
      </c>
      <c r="EK298" s="46" t="b">
        <f t="shared" si="586"/>
        <v>0</v>
      </c>
      <c r="EL298" s="46" t="b">
        <f t="shared" si="587"/>
        <v>0</v>
      </c>
      <c r="EM298" s="46" t="b">
        <f t="shared" si="588"/>
        <v>0</v>
      </c>
      <c r="EN298" s="46" t="b">
        <f t="shared" si="589"/>
        <v>0</v>
      </c>
      <c r="EO298" s="46" t="b">
        <f t="shared" si="590"/>
        <v>0</v>
      </c>
      <c r="EP298" s="46" t="b">
        <f t="shared" si="591"/>
        <v>0</v>
      </c>
      <c r="EQ298" s="46" t="b">
        <f t="shared" si="592"/>
        <v>0</v>
      </c>
      <c r="ER298" s="46" t="b">
        <f>OR(AA298='Tablas '!$T$4,AA298='Tablas '!$T$7,AA298='Tablas '!$T$8,AA298='Tablas '!$T$11)</f>
        <v>0</v>
      </c>
      <c r="ES298" s="46" t="str">
        <f t="shared" si="593"/>
        <v/>
      </c>
      <c r="ET298" s="46" t="str">
        <f t="shared" si="594"/>
        <v/>
      </c>
      <c r="EU298" s="46" t="str">
        <f t="shared" si="595"/>
        <v/>
      </c>
      <c r="EV298" s="46" t="b">
        <f t="shared" si="596"/>
        <v>0</v>
      </c>
      <c r="EW298" s="46" t="b">
        <f t="shared" si="597"/>
        <v>0</v>
      </c>
      <c r="EX298" s="46" t="b">
        <f t="shared" si="598"/>
        <v>0</v>
      </c>
      <c r="EY298" s="46" t="b">
        <f t="shared" si="599"/>
        <v>0</v>
      </c>
      <c r="EZ298" s="46" t="b">
        <f t="shared" si="600"/>
        <v>0</v>
      </c>
      <c r="FA298" s="46" t="b">
        <f t="shared" si="601"/>
        <v>0</v>
      </c>
      <c r="FB298" s="46" t="b">
        <f t="shared" si="602"/>
        <v>0</v>
      </c>
      <c r="FC298" s="46" t="str">
        <f t="shared" si="603"/>
        <v/>
      </c>
      <c r="FD298" s="46" t="str">
        <f t="shared" si="604"/>
        <v/>
      </c>
      <c r="FE298" s="46" t="b">
        <f t="shared" si="605"/>
        <v>0</v>
      </c>
      <c r="FF298" s="46" t="str">
        <f t="shared" si="606"/>
        <v/>
      </c>
      <c r="FG298" s="46" t="str">
        <f t="shared" si="607"/>
        <v/>
      </c>
      <c r="FH298" s="46" t="b">
        <f t="shared" si="608"/>
        <v>0</v>
      </c>
      <c r="FI298" s="46" t="str">
        <f t="shared" si="609"/>
        <v/>
      </c>
      <c r="FJ298" s="46" t="str">
        <f t="shared" si="610"/>
        <v/>
      </c>
      <c r="FK298" s="46" t="b">
        <f t="shared" si="611"/>
        <v>0</v>
      </c>
      <c r="FL298" s="46" t="str">
        <f t="shared" si="612"/>
        <v/>
      </c>
      <c r="FM298" s="46" t="str">
        <f t="shared" si="613"/>
        <v/>
      </c>
      <c r="FN298" s="46" t="b">
        <f t="shared" si="614"/>
        <v>0</v>
      </c>
      <c r="FO298" s="46" t="str">
        <f t="shared" si="615"/>
        <v/>
      </c>
      <c r="FP298" s="46" t="str">
        <f t="shared" si="616"/>
        <v/>
      </c>
      <c r="FQ298" s="46" t="b">
        <f t="shared" si="617"/>
        <v>0</v>
      </c>
      <c r="FR298" s="46" t="str">
        <f t="shared" si="618"/>
        <v/>
      </c>
      <c r="FS298" s="46" t="str">
        <f t="shared" si="619"/>
        <v/>
      </c>
      <c r="FT298" s="46" t="b">
        <f t="shared" si="620"/>
        <v>0</v>
      </c>
      <c r="FU298" s="46" t="str">
        <f t="shared" si="621"/>
        <v/>
      </c>
      <c r="FV298" s="46" t="str">
        <f t="shared" si="622"/>
        <v/>
      </c>
      <c r="FW298" s="46" t="b">
        <f t="shared" si="623"/>
        <v>0</v>
      </c>
      <c r="FX298" s="46" t="str">
        <f t="shared" si="624"/>
        <v/>
      </c>
      <c r="FY298" s="46" t="str">
        <f t="shared" si="625"/>
        <v/>
      </c>
      <c r="FZ298" s="46" t="b">
        <f t="shared" si="626"/>
        <v>0</v>
      </c>
      <c r="GA298" s="46" t="str">
        <f t="shared" si="627"/>
        <v/>
      </c>
      <c r="GB298" s="46" t="str">
        <f t="shared" si="628"/>
        <v/>
      </c>
      <c r="GC298" s="46" t="b">
        <f t="shared" si="629"/>
        <v>0</v>
      </c>
      <c r="GD298" s="46" t="str">
        <f t="shared" si="630"/>
        <v/>
      </c>
      <c r="GE298" s="46" t="str">
        <f t="shared" si="631"/>
        <v/>
      </c>
      <c r="GF298" s="46" t="b">
        <f t="shared" si="632"/>
        <v>0</v>
      </c>
      <c r="GG298" s="46" t="b">
        <f t="shared" si="633"/>
        <v>0</v>
      </c>
      <c r="GH298" s="46" t="str">
        <f t="shared" si="634"/>
        <v/>
      </c>
      <c r="GI298" s="46" t="str">
        <f t="shared" si="635"/>
        <v/>
      </c>
      <c r="GJ298" s="46" t="str">
        <f t="shared" si="636"/>
        <v/>
      </c>
      <c r="GK298" s="46" t="b">
        <f t="shared" si="637"/>
        <v>0</v>
      </c>
      <c r="GL298" s="46" t="str">
        <f t="shared" si="638"/>
        <v/>
      </c>
      <c r="GM298" s="46" t="str">
        <f t="shared" si="639"/>
        <v/>
      </c>
      <c r="GN298" s="46" t="str">
        <f t="shared" si="640"/>
        <v/>
      </c>
      <c r="GO298" s="46" t="b">
        <f t="shared" si="641"/>
        <v>0</v>
      </c>
      <c r="GP298" s="46" t="str">
        <f t="shared" si="642"/>
        <v/>
      </c>
      <c r="GQ298" s="46" t="str">
        <f t="shared" si="643"/>
        <v/>
      </c>
      <c r="GR298" s="46" t="b">
        <f t="shared" si="644"/>
        <v>0</v>
      </c>
      <c r="GS298" s="46" t="str">
        <f t="shared" si="645"/>
        <v/>
      </c>
      <c r="GT298" s="46" t="str">
        <f t="shared" si="646"/>
        <v/>
      </c>
      <c r="GU298" s="46" t="b">
        <f t="shared" si="647"/>
        <v>0</v>
      </c>
      <c r="GV298" s="46" t="b">
        <f t="shared" si="648"/>
        <v>0</v>
      </c>
      <c r="GW298" s="46" t="b">
        <f t="shared" si="649"/>
        <v>0</v>
      </c>
      <c r="GX298" s="46" t="b">
        <f t="shared" si="650"/>
        <v>0</v>
      </c>
      <c r="GY298" s="46" t="b">
        <f t="shared" si="651"/>
        <v>0</v>
      </c>
      <c r="GZ298" s="46" t="b">
        <f t="shared" si="652"/>
        <v>0</v>
      </c>
      <c r="HA298" s="46" t="b">
        <f t="shared" si="653"/>
        <v>0</v>
      </c>
      <c r="HB298" s="46" t="b">
        <f t="shared" si="654"/>
        <v>0</v>
      </c>
      <c r="HC298" s="46" t="b">
        <f t="shared" si="655"/>
        <v>0</v>
      </c>
      <c r="HD298" s="46" t="b">
        <f t="shared" si="656"/>
        <v>0</v>
      </c>
      <c r="HE298" s="46" t="b">
        <f t="shared" si="657"/>
        <v>0</v>
      </c>
      <c r="HF298" s="46" t="b">
        <f t="shared" si="658"/>
        <v>0</v>
      </c>
      <c r="HG298" s="46" t="b">
        <f t="shared" si="659"/>
        <v>0</v>
      </c>
      <c r="HH298" s="46" t="b">
        <f t="shared" si="660"/>
        <v>0</v>
      </c>
      <c r="HI298" s="46" t="b">
        <f t="shared" si="661"/>
        <v>0</v>
      </c>
      <c r="HJ298" s="46" t="b">
        <f t="shared" si="662"/>
        <v>0</v>
      </c>
      <c r="HK298" s="46" t="b">
        <f t="shared" si="663"/>
        <v>0</v>
      </c>
      <c r="HL298" s="46" t="b">
        <f t="shared" si="664"/>
        <v>0</v>
      </c>
      <c r="HM298" s="46" t="b">
        <f t="shared" si="665"/>
        <v>0</v>
      </c>
      <c r="HN298" s="46" t="b">
        <f t="shared" si="666"/>
        <v>0</v>
      </c>
      <c r="HO298" s="46" t="b">
        <f t="shared" si="667"/>
        <v>0</v>
      </c>
      <c r="HP298" s="46" t="b">
        <f t="shared" si="668"/>
        <v>0</v>
      </c>
      <c r="HQ298" s="46" t="str">
        <f t="shared" si="669"/>
        <v/>
      </c>
      <c r="HR298" s="46" t="str">
        <f t="shared" si="670"/>
        <v/>
      </c>
      <c r="HS298" s="46" t="str">
        <f t="shared" si="671"/>
        <v/>
      </c>
      <c r="HT298" s="46" t="b">
        <f t="shared" si="672"/>
        <v>0</v>
      </c>
      <c r="HU298" s="46" t="b">
        <f t="shared" si="673"/>
        <v>0</v>
      </c>
      <c r="HV298" s="46" t="b">
        <f t="shared" si="674"/>
        <v>0</v>
      </c>
      <c r="HW298" s="46" t="b">
        <f t="shared" si="675"/>
        <v>0</v>
      </c>
      <c r="HX298" s="46" t="b">
        <f t="shared" si="676"/>
        <v>0</v>
      </c>
      <c r="HY298" s="46" t="b">
        <f t="shared" si="677"/>
        <v>0</v>
      </c>
      <c r="HZ298" s="46" t="b">
        <f t="shared" si="678"/>
        <v>0</v>
      </c>
      <c r="IA298" s="46" t="str">
        <f t="shared" si="679"/>
        <v/>
      </c>
      <c r="IB298" s="46" t="str">
        <f t="shared" si="680"/>
        <v/>
      </c>
      <c r="IC298" s="46" t="str">
        <f t="shared" si="681"/>
        <v/>
      </c>
      <c r="ID298" s="46" t="str">
        <f t="shared" si="682"/>
        <v/>
      </c>
      <c r="IE298" s="46" t="b">
        <f t="shared" si="683"/>
        <v>0</v>
      </c>
      <c r="IF298" s="46" t="str">
        <f t="shared" si="684"/>
        <v/>
      </c>
      <c r="IG298" s="46" t="str">
        <f t="shared" si="685"/>
        <v/>
      </c>
      <c r="IH298" s="46" t="b">
        <f t="shared" si="686"/>
        <v>0</v>
      </c>
      <c r="II298" s="46" t="b">
        <f t="shared" si="687"/>
        <v>0</v>
      </c>
      <c r="IJ298" s="46" t="b">
        <f t="shared" si="688"/>
        <v>0</v>
      </c>
      <c r="IK298" s="46" t="str">
        <f t="shared" si="689"/>
        <v/>
      </c>
      <c r="IL298" s="46" t="str">
        <f t="shared" si="690"/>
        <v/>
      </c>
      <c r="IM298" s="46" t="b">
        <f t="shared" si="691"/>
        <v>0</v>
      </c>
      <c r="IN298" s="46" t="b">
        <f t="shared" si="692"/>
        <v>0</v>
      </c>
      <c r="IO298" s="46" t="b">
        <f t="shared" si="693"/>
        <v>0</v>
      </c>
      <c r="IP298" s="46" t="b">
        <f t="shared" si="694"/>
        <v>0</v>
      </c>
      <c r="IQ298" s="46" t="b">
        <f t="shared" si="695"/>
        <v>0</v>
      </c>
      <c r="IR298" s="46" t="b">
        <f t="shared" si="696"/>
        <v>0</v>
      </c>
      <c r="IS298" s="46" t="b">
        <f t="shared" si="697"/>
        <v>0</v>
      </c>
      <c r="IT298" s="46" t="b">
        <f t="shared" si="698"/>
        <v>0</v>
      </c>
      <c r="IU298" s="46" t="b">
        <f t="shared" si="699"/>
        <v>0</v>
      </c>
      <c r="IV298" s="46" t="b">
        <f t="shared" si="700"/>
        <v>0</v>
      </c>
      <c r="IW298" s="46" t="b">
        <f t="shared" si="701"/>
        <v>0</v>
      </c>
      <c r="IX298" s="46" t="b">
        <f t="shared" si="702"/>
        <v>0</v>
      </c>
      <c r="IY298" s="46" t="b">
        <f t="shared" si="703"/>
        <v>0</v>
      </c>
    </row>
    <row r="299" spans="2:259" x14ac:dyDescent="0.3">
      <c r="B299" s="48">
        <v>287</v>
      </c>
      <c r="C299" s="61" t="str">
        <f t="shared" si="569"/>
        <v/>
      </c>
      <c r="D299" s="53"/>
      <c r="E299" s="52"/>
      <c r="F299" s="112"/>
      <c r="G299" s="52"/>
      <c r="H299" s="53"/>
      <c r="I299" s="52"/>
      <c r="J299" s="52"/>
      <c r="K299" s="53"/>
      <c r="L299" s="55"/>
      <c r="M299" s="108"/>
      <c r="N299" s="56"/>
      <c r="O299" s="52"/>
      <c r="P299" s="52"/>
      <c r="Q299" s="52"/>
      <c r="R299" s="52"/>
      <c r="S299" s="52"/>
      <c r="T299" s="53"/>
      <c r="U299" s="52"/>
      <c r="V299" s="52"/>
      <c r="W299" s="55"/>
      <c r="X299" s="55"/>
      <c r="Y299" s="52"/>
      <c r="Z299" s="55"/>
      <c r="AA299" s="52"/>
      <c r="AB299" s="53"/>
      <c r="AC299" s="53"/>
      <c r="AD299" s="53"/>
      <c r="AE299" s="57"/>
      <c r="AF299" s="113"/>
      <c r="AG299" s="57"/>
      <c r="AH299" s="58"/>
      <c r="AI299" s="58"/>
      <c r="AJ299" s="58"/>
      <c r="AK299" s="114"/>
      <c r="AL299" s="58"/>
      <c r="AM299" s="114"/>
      <c r="AN299" s="58"/>
      <c r="AO299" s="114"/>
      <c r="AP299" s="58"/>
      <c r="AQ299" s="114"/>
      <c r="AR299" s="58"/>
      <c r="AS299" s="114"/>
      <c r="AT299" s="58"/>
      <c r="AU299" s="114"/>
      <c r="AV299" s="58"/>
      <c r="AW299" s="114"/>
      <c r="AX299" s="58"/>
      <c r="AY299" s="114"/>
      <c r="AZ299" s="58"/>
      <c r="BA299" s="114"/>
      <c r="BB299" s="58"/>
      <c r="BC299" s="114"/>
      <c r="BD299" s="58"/>
      <c r="BE299" s="58"/>
      <c r="BF299" s="58"/>
      <c r="BG299" s="59"/>
      <c r="BH299" s="58"/>
      <c r="BI299" s="114"/>
      <c r="BJ299" s="53"/>
      <c r="BK299" s="58"/>
      <c r="BL299" s="114"/>
      <c r="BM299" s="58"/>
      <c r="BN299" s="114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3"/>
      <c r="CL299" s="58"/>
      <c r="CM299" s="58"/>
      <c r="CN299" s="60"/>
      <c r="CO299" s="57"/>
      <c r="CP299" s="58"/>
      <c r="CQ299" s="60"/>
      <c r="CR299" s="57"/>
      <c r="CS299" s="58"/>
      <c r="CT299" s="59"/>
      <c r="CU299" s="58"/>
      <c r="CV299" s="59"/>
      <c r="CW299" s="58"/>
      <c r="CX299" s="59"/>
      <c r="CY299" s="58"/>
      <c r="CZ299" s="58"/>
      <c r="DA299" s="58"/>
      <c r="DB299" s="53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7"/>
      <c r="DO299" s="57"/>
      <c r="DP299" s="57"/>
      <c r="DQ299" s="76" t="str">
        <f t="shared" si="570"/>
        <v/>
      </c>
      <c r="DR299" s="53"/>
      <c r="DS299" s="46" t="b">
        <f t="shared" si="571"/>
        <v>0</v>
      </c>
      <c r="DT299" s="46" t="str">
        <f t="shared" si="572"/>
        <v/>
      </c>
      <c r="DU299" s="46" t="b">
        <f t="shared" si="573"/>
        <v>0</v>
      </c>
      <c r="DV299" s="46" t="b">
        <f t="shared" si="574"/>
        <v>0</v>
      </c>
      <c r="DW299" s="46" t="b">
        <f t="shared" si="575"/>
        <v>0</v>
      </c>
      <c r="DY299" s="46" t="b">
        <f t="shared" si="576"/>
        <v>0</v>
      </c>
      <c r="DZ299" s="46" t="b">
        <f t="shared" si="577"/>
        <v>0</v>
      </c>
      <c r="EB299" s="46" t="b">
        <f t="shared" si="578"/>
        <v>0</v>
      </c>
      <c r="EC299" s="46" t="b">
        <f t="shared" si="579"/>
        <v>0</v>
      </c>
      <c r="ED299" s="46" t="b">
        <f t="shared" si="580"/>
        <v>0</v>
      </c>
      <c r="EE299" s="46" t="b">
        <f t="shared" si="581"/>
        <v>0</v>
      </c>
      <c r="EF299" s="46" t="b">
        <f t="shared" si="582"/>
        <v>0</v>
      </c>
      <c r="EG299" s="46" t="b">
        <f t="shared" si="583"/>
        <v>0</v>
      </c>
      <c r="EH299" s="46" t="b">
        <f t="shared" si="584"/>
        <v>0</v>
      </c>
      <c r="EI299" s="46" t="b">
        <f t="shared" si="585"/>
        <v>0</v>
      </c>
      <c r="EK299" s="46" t="b">
        <f t="shared" si="586"/>
        <v>0</v>
      </c>
      <c r="EL299" s="46" t="b">
        <f t="shared" si="587"/>
        <v>0</v>
      </c>
      <c r="EM299" s="46" t="b">
        <f t="shared" si="588"/>
        <v>0</v>
      </c>
      <c r="EN299" s="46" t="b">
        <f t="shared" si="589"/>
        <v>0</v>
      </c>
      <c r="EO299" s="46" t="b">
        <f t="shared" si="590"/>
        <v>0</v>
      </c>
      <c r="EP299" s="46" t="b">
        <f t="shared" si="591"/>
        <v>0</v>
      </c>
      <c r="EQ299" s="46" t="b">
        <f t="shared" si="592"/>
        <v>0</v>
      </c>
      <c r="ER299" s="46" t="b">
        <f>OR(AA299='Tablas '!$T$4,AA299='Tablas '!$T$7,AA299='Tablas '!$T$8,AA299='Tablas '!$T$11)</f>
        <v>0</v>
      </c>
      <c r="ES299" s="46" t="str">
        <f t="shared" si="593"/>
        <v/>
      </c>
      <c r="ET299" s="46" t="str">
        <f t="shared" si="594"/>
        <v/>
      </c>
      <c r="EU299" s="46" t="str">
        <f t="shared" si="595"/>
        <v/>
      </c>
      <c r="EV299" s="46" t="b">
        <f t="shared" si="596"/>
        <v>0</v>
      </c>
      <c r="EW299" s="46" t="b">
        <f t="shared" si="597"/>
        <v>0</v>
      </c>
      <c r="EX299" s="46" t="b">
        <f t="shared" si="598"/>
        <v>0</v>
      </c>
      <c r="EY299" s="46" t="b">
        <f t="shared" si="599"/>
        <v>0</v>
      </c>
      <c r="EZ299" s="46" t="b">
        <f t="shared" si="600"/>
        <v>0</v>
      </c>
      <c r="FA299" s="46" t="b">
        <f t="shared" si="601"/>
        <v>0</v>
      </c>
      <c r="FB299" s="46" t="b">
        <f t="shared" si="602"/>
        <v>0</v>
      </c>
      <c r="FC299" s="46" t="str">
        <f t="shared" si="603"/>
        <v/>
      </c>
      <c r="FD299" s="46" t="str">
        <f t="shared" si="604"/>
        <v/>
      </c>
      <c r="FE299" s="46" t="b">
        <f t="shared" si="605"/>
        <v>0</v>
      </c>
      <c r="FF299" s="46" t="str">
        <f t="shared" si="606"/>
        <v/>
      </c>
      <c r="FG299" s="46" t="str">
        <f t="shared" si="607"/>
        <v/>
      </c>
      <c r="FH299" s="46" t="b">
        <f t="shared" si="608"/>
        <v>0</v>
      </c>
      <c r="FI299" s="46" t="str">
        <f t="shared" si="609"/>
        <v/>
      </c>
      <c r="FJ299" s="46" t="str">
        <f t="shared" si="610"/>
        <v/>
      </c>
      <c r="FK299" s="46" t="b">
        <f t="shared" si="611"/>
        <v>0</v>
      </c>
      <c r="FL299" s="46" t="str">
        <f t="shared" si="612"/>
        <v/>
      </c>
      <c r="FM299" s="46" t="str">
        <f t="shared" si="613"/>
        <v/>
      </c>
      <c r="FN299" s="46" t="b">
        <f t="shared" si="614"/>
        <v>0</v>
      </c>
      <c r="FO299" s="46" t="str">
        <f t="shared" si="615"/>
        <v/>
      </c>
      <c r="FP299" s="46" t="str">
        <f t="shared" si="616"/>
        <v/>
      </c>
      <c r="FQ299" s="46" t="b">
        <f t="shared" si="617"/>
        <v>0</v>
      </c>
      <c r="FR299" s="46" t="str">
        <f t="shared" si="618"/>
        <v/>
      </c>
      <c r="FS299" s="46" t="str">
        <f t="shared" si="619"/>
        <v/>
      </c>
      <c r="FT299" s="46" t="b">
        <f t="shared" si="620"/>
        <v>0</v>
      </c>
      <c r="FU299" s="46" t="str">
        <f t="shared" si="621"/>
        <v/>
      </c>
      <c r="FV299" s="46" t="str">
        <f t="shared" si="622"/>
        <v/>
      </c>
      <c r="FW299" s="46" t="b">
        <f t="shared" si="623"/>
        <v>0</v>
      </c>
      <c r="FX299" s="46" t="str">
        <f t="shared" si="624"/>
        <v/>
      </c>
      <c r="FY299" s="46" t="str">
        <f t="shared" si="625"/>
        <v/>
      </c>
      <c r="FZ299" s="46" t="b">
        <f t="shared" si="626"/>
        <v>0</v>
      </c>
      <c r="GA299" s="46" t="str">
        <f t="shared" si="627"/>
        <v/>
      </c>
      <c r="GB299" s="46" t="str">
        <f t="shared" si="628"/>
        <v/>
      </c>
      <c r="GC299" s="46" t="b">
        <f t="shared" si="629"/>
        <v>0</v>
      </c>
      <c r="GD299" s="46" t="str">
        <f t="shared" si="630"/>
        <v/>
      </c>
      <c r="GE299" s="46" t="str">
        <f t="shared" si="631"/>
        <v/>
      </c>
      <c r="GF299" s="46" t="b">
        <f t="shared" si="632"/>
        <v>0</v>
      </c>
      <c r="GG299" s="46" t="b">
        <f t="shared" si="633"/>
        <v>0</v>
      </c>
      <c r="GH299" s="46" t="str">
        <f t="shared" si="634"/>
        <v/>
      </c>
      <c r="GI299" s="46" t="str">
        <f t="shared" si="635"/>
        <v/>
      </c>
      <c r="GJ299" s="46" t="str">
        <f t="shared" si="636"/>
        <v/>
      </c>
      <c r="GK299" s="46" t="b">
        <f t="shared" si="637"/>
        <v>0</v>
      </c>
      <c r="GL299" s="46" t="str">
        <f t="shared" si="638"/>
        <v/>
      </c>
      <c r="GM299" s="46" t="str">
        <f t="shared" si="639"/>
        <v/>
      </c>
      <c r="GN299" s="46" t="str">
        <f t="shared" si="640"/>
        <v/>
      </c>
      <c r="GO299" s="46" t="b">
        <f t="shared" si="641"/>
        <v>0</v>
      </c>
      <c r="GP299" s="46" t="str">
        <f t="shared" si="642"/>
        <v/>
      </c>
      <c r="GQ299" s="46" t="str">
        <f t="shared" si="643"/>
        <v/>
      </c>
      <c r="GR299" s="46" t="b">
        <f t="shared" si="644"/>
        <v>0</v>
      </c>
      <c r="GS299" s="46" t="str">
        <f t="shared" si="645"/>
        <v/>
      </c>
      <c r="GT299" s="46" t="str">
        <f t="shared" si="646"/>
        <v/>
      </c>
      <c r="GU299" s="46" t="b">
        <f t="shared" si="647"/>
        <v>0</v>
      </c>
      <c r="GV299" s="46" t="b">
        <f t="shared" si="648"/>
        <v>0</v>
      </c>
      <c r="GW299" s="46" t="b">
        <f t="shared" si="649"/>
        <v>0</v>
      </c>
      <c r="GX299" s="46" t="b">
        <f t="shared" si="650"/>
        <v>0</v>
      </c>
      <c r="GY299" s="46" t="b">
        <f t="shared" si="651"/>
        <v>0</v>
      </c>
      <c r="GZ299" s="46" t="b">
        <f t="shared" si="652"/>
        <v>0</v>
      </c>
      <c r="HA299" s="46" t="b">
        <f t="shared" si="653"/>
        <v>0</v>
      </c>
      <c r="HB299" s="46" t="b">
        <f t="shared" si="654"/>
        <v>0</v>
      </c>
      <c r="HC299" s="46" t="b">
        <f t="shared" si="655"/>
        <v>0</v>
      </c>
      <c r="HD299" s="46" t="b">
        <f t="shared" si="656"/>
        <v>0</v>
      </c>
      <c r="HE299" s="46" t="b">
        <f t="shared" si="657"/>
        <v>0</v>
      </c>
      <c r="HF299" s="46" t="b">
        <f t="shared" si="658"/>
        <v>0</v>
      </c>
      <c r="HG299" s="46" t="b">
        <f t="shared" si="659"/>
        <v>0</v>
      </c>
      <c r="HH299" s="46" t="b">
        <f t="shared" si="660"/>
        <v>0</v>
      </c>
      <c r="HI299" s="46" t="b">
        <f t="shared" si="661"/>
        <v>0</v>
      </c>
      <c r="HJ299" s="46" t="b">
        <f t="shared" si="662"/>
        <v>0</v>
      </c>
      <c r="HK299" s="46" t="b">
        <f t="shared" si="663"/>
        <v>0</v>
      </c>
      <c r="HL299" s="46" t="b">
        <f t="shared" si="664"/>
        <v>0</v>
      </c>
      <c r="HM299" s="46" t="b">
        <f t="shared" si="665"/>
        <v>0</v>
      </c>
      <c r="HN299" s="46" t="b">
        <f t="shared" si="666"/>
        <v>0</v>
      </c>
      <c r="HO299" s="46" t="b">
        <f t="shared" si="667"/>
        <v>0</v>
      </c>
      <c r="HP299" s="46" t="b">
        <f t="shared" si="668"/>
        <v>0</v>
      </c>
      <c r="HQ299" s="46" t="str">
        <f t="shared" si="669"/>
        <v/>
      </c>
      <c r="HR299" s="46" t="str">
        <f t="shared" si="670"/>
        <v/>
      </c>
      <c r="HS299" s="46" t="str">
        <f t="shared" si="671"/>
        <v/>
      </c>
      <c r="HT299" s="46" t="b">
        <f t="shared" si="672"/>
        <v>0</v>
      </c>
      <c r="HU299" s="46" t="b">
        <f t="shared" si="673"/>
        <v>0</v>
      </c>
      <c r="HV299" s="46" t="b">
        <f t="shared" si="674"/>
        <v>0</v>
      </c>
      <c r="HW299" s="46" t="b">
        <f t="shared" si="675"/>
        <v>0</v>
      </c>
      <c r="HX299" s="46" t="b">
        <f t="shared" si="676"/>
        <v>0</v>
      </c>
      <c r="HY299" s="46" t="b">
        <f t="shared" si="677"/>
        <v>0</v>
      </c>
      <c r="HZ299" s="46" t="b">
        <f t="shared" si="678"/>
        <v>0</v>
      </c>
      <c r="IA299" s="46" t="str">
        <f t="shared" si="679"/>
        <v/>
      </c>
      <c r="IB299" s="46" t="str">
        <f t="shared" si="680"/>
        <v/>
      </c>
      <c r="IC299" s="46" t="str">
        <f t="shared" si="681"/>
        <v/>
      </c>
      <c r="ID299" s="46" t="str">
        <f t="shared" si="682"/>
        <v/>
      </c>
      <c r="IE299" s="46" t="b">
        <f t="shared" si="683"/>
        <v>0</v>
      </c>
      <c r="IF299" s="46" t="str">
        <f t="shared" si="684"/>
        <v/>
      </c>
      <c r="IG299" s="46" t="str">
        <f t="shared" si="685"/>
        <v/>
      </c>
      <c r="IH299" s="46" t="b">
        <f t="shared" si="686"/>
        <v>0</v>
      </c>
      <c r="II299" s="46" t="b">
        <f t="shared" si="687"/>
        <v>0</v>
      </c>
      <c r="IJ299" s="46" t="b">
        <f t="shared" si="688"/>
        <v>0</v>
      </c>
      <c r="IK299" s="46" t="str">
        <f t="shared" si="689"/>
        <v/>
      </c>
      <c r="IL299" s="46" t="str">
        <f t="shared" si="690"/>
        <v/>
      </c>
      <c r="IM299" s="46" t="b">
        <f t="shared" si="691"/>
        <v>0</v>
      </c>
      <c r="IN299" s="46" t="b">
        <f t="shared" si="692"/>
        <v>0</v>
      </c>
      <c r="IO299" s="46" t="b">
        <f t="shared" si="693"/>
        <v>0</v>
      </c>
      <c r="IP299" s="46" t="b">
        <f t="shared" si="694"/>
        <v>0</v>
      </c>
      <c r="IQ299" s="46" t="b">
        <f t="shared" si="695"/>
        <v>0</v>
      </c>
      <c r="IR299" s="46" t="b">
        <f t="shared" si="696"/>
        <v>0</v>
      </c>
      <c r="IS299" s="46" t="b">
        <f t="shared" si="697"/>
        <v>0</v>
      </c>
      <c r="IT299" s="46" t="b">
        <f t="shared" si="698"/>
        <v>0</v>
      </c>
      <c r="IU299" s="46" t="b">
        <f t="shared" si="699"/>
        <v>0</v>
      </c>
      <c r="IV299" s="46" t="b">
        <f t="shared" si="700"/>
        <v>0</v>
      </c>
      <c r="IW299" s="46" t="b">
        <f t="shared" si="701"/>
        <v>0</v>
      </c>
      <c r="IX299" s="46" t="b">
        <f t="shared" si="702"/>
        <v>0</v>
      </c>
      <c r="IY299" s="46" t="b">
        <f t="shared" si="703"/>
        <v>0</v>
      </c>
    </row>
    <row r="300" spans="2:259" x14ac:dyDescent="0.3">
      <c r="B300" s="48">
        <v>288</v>
      </c>
      <c r="C300" s="61" t="str">
        <f t="shared" si="569"/>
        <v/>
      </c>
      <c r="D300" s="53"/>
      <c r="E300" s="52"/>
      <c r="F300" s="112"/>
      <c r="G300" s="52"/>
      <c r="H300" s="53"/>
      <c r="I300" s="52"/>
      <c r="J300" s="52"/>
      <c r="K300" s="53"/>
      <c r="L300" s="55"/>
      <c r="M300" s="108"/>
      <c r="N300" s="56"/>
      <c r="O300" s="52"/>
      <c r="P300" s="52"/>
      <c r="Q300" s="52"/>
      <c r="R300" s="52"/>
      <c r="S300" s="52"/>
      <c r="T300" s="53"/>
      <c r="U300" s="52"/>
      <c r="V300" s="52"/>
      <c r="W300" s="55"/>
      <c r="X300" s="55"/>
      <c r="Y300" s="52"/>
      <c r="Z300" s="55"/>
      <c r="AA300" s="52"/>
      <c r="AB300" s="53"/>
      <c r="AC300" s="53"/>
      <c r="AD300" s="53"/>
      <c r="AE300" s="57"/>
      <c r="AF300" s="113"/>
      <c r="AG300" s="57"/>
      <c r="AH300" s="58"/>
      <c r="AI300" s="58"/>
      <c r="AJ300" s="58"/>
      <c r="AK300" s="114"/>
      <c r="AL300" s="58"/>
      <c r="AM300" s="114"/>
      <c r="AN300" s="58"/>
      <c r="AO300" s="114"/>
      <c r="AP300" s="58"/>
      <c r="AQ300" s="114"/>
      <c r="AR300" s="58"/>
      <c r="AS300" s="114"/>
      <c r="AT300" s="58"/>
      <c r="AU300" s="114"/>
      <c r="AV300" s="58"/>
      <c r="AW300" s="114"/>
      <c r="AX300" s="58"/>
      <c r="AY300" s="114"/>
      <c r="AZ300" s="58"/>
      <c r="BA300" s="114"/>
      <c r="BB300" s="58"/>
      <c r="BC300" s="114"/>
      <c r="BD300" s="58"/>
      <c r="BE300" s="58"/>
      <c r="BF300" s="58"/>
      <c r="BG300" s="59"/>
      <c r="BH300" s="58"/>
      <c r="BI300" s="114"/>
      <c r="BJ300" s="53"/>
      <c r="BK300" s="58"/>
      <c r="BL300" s="114"/>
      <c r="BM300" s="58"/>
      <c r="BN300" s="114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3"/>
      <c r="CL300" s="58"/>
      <c r="CM300" s="58"/>
      <c r="CN300" s="60"/>
      <c r="CO300" s="57"/>
      <c r="CP300" s="58"/>
      <c r="CQ300" s="60"/>
      <c r="CR300" s="57"/>
      <c r="CS300" s="58"/>
      <c r="CT300" s="59"/>
      <c r="CU300" s="58"/>
      <c r="CV300" s="59"/>
      <c r="CW300" s="58"/>
      <c r="CX300" s="59"/>
      <c r="CY300" s="58"/>
      <c r="CZ300" s="58"/>
      <c r="DA300" s="58"/>
      <c r="DB300" s="53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7"/>
      <c r="DO300" s="57"/>
      <c r="DP300" s="57"/>
      <c r="DQ300" s="76" t="str">
        <f t="shared" si="570"/>
        <v/>
      </c>
      <c r="DR300" s="53"/>
      <c r="DS300" s="46" t="b">
        <f t="shared" si="571"/>
        <v>0</v>
      </c>
      <c r="DT300" s="46" t="str">
        <f t="shared" si="572"/>
        <v/>
      </c>
      <c r="DU300" s="46" t="b">
        <f t="shared" si="573"/>
        <v>0</v>
      </c>
      <c r="DV300" s="46" t="b">
        <f t="shared" si="574"/>
        <v>0</v>
      </c>
      <c r="DW300" s="46" t="b">
        <f t="shared" si="575"/>
        <v>0</v>
      </c>
      <c r="DY300" s="46" t="b">
        <f t="shared" si="576"/>
        <v>0</v>
      </c>
      <c r="DZ300" s="46" t="b">
        <f t="shared" si="577"/>
        <v>0</v>
      </c>
      <c r="EB300" s="46" t="b">
        <f t="shared" si="578"/>
        <v>0</v>
      </c>
      <c r="EC300" s="46" t="b">
        <f t="shared" si="579"/>
        <v>0</v>
      </c>
      <c r="ED300" s="46" t="b">
        <f t="shared" si="580"/>
        <v>0</v>
      </c>
      <c r="EE300" s="46" t="b">
        <f t="shared" si="581"/>
        <v>0</v>
      </c>
      <c r="EF300" s="46" t="b">
        <f t="shared" si="582"/>
        <v>0</v>
      </c>
      <c r="EG300" s="46" t="b">
        <f t="shared" si="583"/>
        <v>0</v>
      </c>
      <c r="EH300" s="46" t="b">
        <f t="shared" si="584"/>
        <v>0</v>
      </c>
      <c r="EI300" s="46" t="b">
        <f t="shared" si="585"/>
        <v>0</v>
      </c>
      <c r="EK300" s="46" t="b">
        <f t="shared" si="586"/>
        <v>0</v>
      </c>
      <c r="EL300" s="46" t="b">
        <f t="shared" si="587"/>
        <v>0</v>
      </c>
      <c r="EM300" s="46" t="b">
        <f t="shared" si="588"/>
        <v>0</v>
      </c>
      <c r="EN300" s="46" t="b">
        <f t="shared" si="589"/>
        <v>0</v>
      </c>
      <c r="EO300" s="46" t="b">
        <f t="shared" si="590"/>
        <v>0</v>
      </c>
      <c r="EP300" s="46" t="b">
        <f t="shared" si="591"/>
        <v>0</v>
      </c>
      <c r="EQ300" s="46" t="b">
        <f t="shared" si="592"/>
        <v>0</v>
      </c>
      <c r="ER300" s="46" t="b">
        <f>OR(AA300='Tablas '!$T$4,AA300='Tablas '!$T$7,AA300='Tablas '!$T$8,AA300='Tablas '!$T$11)</f>
        <v>0</v>
      </c>
      <c r="ES300" s="46" t="str">
        <f t="shared" si="593"/>
        <v/>
      </c>
      <c r="ET300" s="46" t="str">
        <f t="shared" si="594"/>
        <v/>
      </c>
      <c r="EU300" s="46" t="str">
        <f t="shared" si="595"/>
        <v/>
      </c>
      <c r="EV300" s="46" t="b">
        <f t="shared" si="596"/>
        <v>0</v>
      </c>
      <c r="EW300" s="46" t="b">
        <f t="shared" si="597"/>
        <v>0</v>
      </c>
      <c r="EX300" s="46" t="b">
        <f t="shared" si="598"/>
        <v>0</v>
      </c>
      <c r="EY300" s="46" t="b">
        <f t="shared" si="599"/>
        <v>0</v>
      </c>
      <c r="EZ300" s="46" t="b">
        <f t="shared" si="600"/>
        <v>0</v>
      </c>
      <c r="FA300" s="46" t="b">
        <f t="shared" si="601"/>
        <v>0</v>
      </c>
      <c r="FB300" s="46" t="b">
        <f t="shared" si="602"/>
        <v>0</v>
      </c>
      <c r="FC300" s="46" t="str">
        <f t="shared" si="603"/>
        <v/>
      </c>
      <c r="FD300" s="46" t="str">
        <f t="shared" si="604"/>
        <v/>
      </c>
      <c r="FE300" s="46" t="b">
        <f t="shared" si="605"/>
        <v>0</v>
      </c>
      <c r="FF300" s="46" t="str">
        <f t="shared" si="606"/>
        <v/>
      </c>
      <c r="FG300" s="46" t="str">
        <f t="shared" si="607"/>
        <v/>
      </c>
      <c r="FH300" s="46" t="b">
        <f t="shared" si="608"/>
        <v>0</v>
      </c>
      <c r="FI300" s="46" t="str">
        <f t="shared" si="609"/>
        <v/>
      </c>
      <c r="FJ300" s="46" t="str">
        <f t="shared" si="610"/>
        <v/>
      </c>
      <c r="FK300" s="46" t="b">
        <f t="shared" si="611"/>
        <v>0</v>
      </c>
      <c r="FL300" s="46" t="str">
        <f t="shared" si="612"/>
        <v/>
      </c>
      <c r="FM300" s="46" t="str">
        <f t="shared" si="613"/>
        <v/>
      </c>
      <c r="FN300" s="46" t="b">
        <f t="shared" si="614"/>
        <v>0</v>
      </c>
      <c r="FO300" s="46" t="str">
        <f t="shared" si="615"/>
        <v/>
      </c>
      <c r="FP300" s="46" t="str">
        <f t="shared" si="616"/>
        <v/>
      </c>
      <c r="FQ300" s="46" t="b">
        <f t="shared" si="617"/>
        <v>0</v>
      </c>
      <c r="FR300" s="46" t="str">
        <f t="shared" si="618"/>
        <v/>
      </c>
      <c r="FS300" s="46" t="str">
        <f t="shared" si="619"/>
        <v/>
      </c>
      <c r="FT300" s="46" t="b">
        <f t="shared" si="620"/>
        <v>0</v>
      </c>
      <c r="FU300" s="46" t="str">
        <f t="shared" si="621"/>
        <v/>
      </c>
      <c r="FV300" s="46" t="str">
        <f t="shared" si="622"/>
        <v/>
      </c>
      <c r="FW300" s="46" t="b">
        <f t="shared" si="623"/>
        <v>0</v>
      </c>
      <c r="FX300" s="46" t="str">
        <f t="shared" si="624"/>
        <v/>
      </c>
      <c r="FY300" s="46" t="str">
        <f t="shared" si="625"/>
        <v/>
      </c>
      <c r="FZ300" s="46" t="b">
        <f t="shared" si="626"/>
        <v>0</v>
      </c>
      <c r="GA300" s="46" t="str">
        <f t="shared" si="627"/>
        <v/>
      </c>
      <c r="GB300" s="46" t="str">
        <f t="shared" si="628"/>
        <v/>
      </c>
      <c r="GC300" s="46" t="b">
        <f t="shared" si="629"/>
        <v>0</v>
      </c>
      <c r="GD300" s="46" t="str">
        <f t="shared" si="630"/>
        <v/>
      </c>
      <c r="GE300" s="46" t="str">
        <f t="shared" si="631"/>
        <v/>
      </c>
      <c r="GF300" s="46" t="b">
        <f t="shared" si="632"/>
        <v>0</v>
      </c>
      <c r="GG300" s="46" t="b">
        <f t="shared" si="633"/>
        <v>0</v>
      </c>
      <c r="GH300" s="46" t="str">
        <f t="shared" si="634"/>
        <v/>
      </c>
      <c r="GI300" s="46" t="str">
        <f t="shared" si="635"/>
        <v/>
      </c>
      <c r="GJ300" s="46" t="str">
        <f t="shared" si="636"/>
        <v/>
      </c>
      <c r="GK300" s="46" t="b">
        <f t="shared" si="637"/>
        <v>0</v>
      </c>
      <c r="GL300" s="46" t="str">
        <f t="shared" si="638"/>
        <v/>
      </c>
      <c r="GM300" s="46" t="str">
        <f t="shared" si="639"/>
        <v/>
      </c>
      <c r="GN300" s="46" t="str">
        <f t="shared" si="640"/>
        <v/>
      </c>
      <c r="GO300" s="46" t="b">
        <f t="shared" si="641"/>
        <v>0</v>
      </c>
      <c r="GP300" s="46" t="str">
        <f t="shared" si="642"/>
        <v/>
      </c>
      <c r="GQ300" s="46" t="str">
        <f t="shared" si="643"/>
        <v/>
      </c>
      <c r="GR300" s="46" t="b">
        <f t="shared" si="644"/>
        <v>0</v>
      </c>
      <c r="GS300" s="46" t="str">
        <f t="shared" si="645"/>
        <v/>
      </c>
      <c r="GT300" s="46" t="str">
        <f t="shared" si="646"/>
        <v/>
      </c>
      <c r="GU300" s="46" t="b">
        <f t="shared" si="647"/>
        <v>0</v>
      </c>
      <c r="GV300" s="46" t="b">
        <f t="shared" si="648"/>
        <v>0</v>
      </c>
      <c r="GW300" s="46" t="b">
        <f t="shared" si="649"/>
        <v>0</v>
      </c>
      <c r="GX300" s="46" t="b">
        <f t="shared" si="650"/>
        <v>0</v>
      </c>
      <c r="GY300" s="46" t="b">
        <f t="shared" si="651"/>
        <v>0</v>
      </c>
      <c r="GZ300" s="46" t="b">
        <f t="shared" si="652"/>
        <v>0</v>
      </c>
      <c r="HA300" s="46" t="b">
        <f t="shared" si="653"/>
        <v>0</v>
      </c>
      <c r="HB300" s="46" t="b">
        <f t="shared" si="654"/>
        <v>0</v>
      </c>
      <c r="HC300" s="46" t="b">
        <f t="shared" si="655"/>
        <v>0</v>
      </c>
      <c r="HD300" s="46" t="b">
        <f t="shared" si="656"/>
        <v>0</v>
      </c>
      <c r="HE300" s="46" t="b">
        <f t="shared" si="657"/>
        <v>0</v>
      </c>
      <c r="HF300" s="46" t="b">
        <f t="shared" si="658"/>
        <v>0</v>
      </c>
      <c r="HG300" s="46" t="b">
        <f t="shared" si="659"/>
        <v>0</v>
      </c>
      <c r="HH300" s="46" t="b">
        <f t="shared" si="660"/>
        <v>0</v>
      </c>
      <c r="HI300" s="46" t="b">
        <f t="shared" si="661"/>
        <v>0</v>
      </c>
      <c r="HJ300" s="46" t="b">
        <f t="shared" si="662"/>
        <v>0</v>
      </c>
      <c r="HK300" s="46" t="b">
        <f t="shared" si="663"/>
        <v>0</v>
      </c>
      <c r="HL300" s="46" t="b">
        <f t="shared" si="664"/>
        <v>0</v>
      </c>
      <c r="HM300" s="46" t="b">
        <f t="shared" si="665"/>
        <v>0</v>
      </c>
      <c r="HN300" s="46" t="b">
        <f t="shared" si="666"/>
        <v>0</v>
      </c>
      <c r="HO300" s="46" t="b">
        <f t="shared" si="667"/>
        <v>0</v>
      </c>
      <c r="HP300" s="46" t="b">
        <f t="shared" si="668"/>
        <v>0</v>
      </c>
      <c r="HQ300" s="46" t="str">
        <f t="shared" si="669"/>
        <v/>
      </c>
      <c r="HR300" s="46" t="str">
        <f t="shared" si="670"/>
        <v/>
      </c>
      <c r="HS300" s="46" t="str">
        <f t="shared" si="671"/>
        <v/>
      </c>
      <c r="HT300" s="46" t="b">
        <f t="shared" si="672"/>
        <v>0</v>
      </c>
      <c r="HU300" s="46" t="b">
        <f t="shared" si="673"/>
        <v>0</v>
      </c>
      <c r="HV300" s="46" t="b">
        <f t="shared" si="674"/>
        <v>0</v>
      </c>
      <c r="HW300" s="46" t="b">
        <f t="shared" si="675"/>
        <v>0</v>
      </c>
      <c r="HX300" s="46" t="b">
        <f t="shared" si="676"/>
        <v>0</v>
      </c>
      <c r="HY300" s="46" t="b">
        <f t="shared" si="677"/>
        <v>0</v>
      </c>
      <c r="HZ300" s="46" t="b">
        <f t="shared" si="678"/>
        <v>0</v>
      </c>
      <c r="IA300" s="46" t="str">
        <f t="shared" si="679"/>
        <v/>
      </c>
      <c r="IB300" s="46" t="str">
        <f t="shared" si="680"/>
        <v/>
      </c>
      <c r="IC300" s="46" t="str">
        <f t="shared" si="681"/>
        <v/>
      </c>
      <c r="ID300" s="46" t="str">
        <f t="shared" si="682"/>
        <v/>
      </c>
      <c r="IE300" s="46" t="b">
        <f t="shared" si="683"/>
        <v>0</v>
      </c>
      <c r="IF300" s="46" t="str">
        <f t="shared" si="684"/>
        <v/>
      </c>
      <c r="IG300" s="46" t="str">
        <f t="shared" si="685"/>
        <v/>
      </c>
      <c r="IH300" s="46" t="b">
        <f t="shared" si="686"/>
        <v>0</v>
      </c>
      <c r="II300" s="46" t="b">
        <f t="shared" si="687"/>
        <v>0</v>
      </c>
      <c r="IJ300" s="46" t="b">
        <f t="shared" si="688"/>
        <v>0</v>
      </c>
      <c r="IK300" s="46" t="str">
        <f t="shared" si="689"/>
        <v/>
      </c>
      <c r="IL300" s="46" t="str">
        <f t="shared" si="690"/>
        <v/>
      </c>
      <c r="IM300" s="46" t="b">
        <f t="shared" si="691"/>
        <v>0</v>
      </c>
      <c r="IN300" s="46" t="b">
        <f t="shared" si="692"/>
        <v>0</v>
      </c>
      <c r="IO300" s="46" t="b">
        <f t="shared" si="693"/>
        <v>0</v>
      </c>
      <c r="IP300" s="46" t="b">
        <f t="shared" si="694"/>
        <v>0</v>
      </c>
      <c r="IQ300" s="46" t="b">
        <f t="shared" si="695"/>
        <v>0</v>
      </c>
      <c r="IR300" s="46" t="b">
        <f t="shared" si="696"/>
        <v>0</v>
      </c>
      <c r="IS300" s="46" t="b">
        <f t="shared" si="697"/>
        <v>0</v>
      </c>
      <c r="IT300" s="46" t="b">
        <f t="shared" si="698"/>
        <v>0</v>
      </c>
      <c r="IU300" s="46" t="b">
        <f t="shared" si="699"/>
        <v>0</v>
      </c>
      <c r="IV300" s="46" t="b">
        <f t="shared" si="700"/>
        <v>0</v>
      </c>
      <c r="IW300" s="46" t="b">
        <f t="shared" si="701"/>
        <v>0</v>
      </c>
      <c r="IX300" s="46" t="b">
        <f t="shared" si="702"/>
        <v>0</v>
      </c>
      <c r="IY300" s="46" t="b">
        <f t="shared" si="703"/>
        <v>0</v>
      </c>
    </row>
    <row r="301" spans="2:259" x14ac:dyDescent="0.3">
      <c r="B301" s="48">
        <v>289</v>
      </c>
      <c r="C301" s="61" t="str">
        <f t="shared" si="569"/>
        <v/>
      </c>
      <c r="D301" s="53"/>
      <c r="E301" s="52"/>
      <c r="F301" s="112"/>
      <c r="G301" s="52"/>
      <c r="H301" s="53"/>
      <c r="I301" s="52"/>
      <c r="J301" s="52"/>
      <c r="K301" s="53"/>
      <c r="L301" s="55"/>
      <c r="M301" s="108"/>
      <c r="N301" s="56"/>
      <c r="O301" s="52"/>
      <c r="P301" s="52"/>
      <c r="Q301" s="52"/>
      <c r="R301" s="52"/>
      <c r="S301" s="52"/>
      <c r="T301" s="53"/>
      <c r="U301" s="52"/>
      <c r="V301" s="52"/>
      <c r="W301" s="55"/>
      <c r="X301" s="55"/>
      <c r="Y301" s="52"/>
      <c r="Z301" s="55"/>
      <c r="AA301" s="52"/>
      <c r="AB301" s="53"/>
      <c r="AC301" s="53"/>
      <c r="AD301" s="53"/>
      <c r="AE301" s="57"/>
      <c r="AF301" s="113"/>
      <c r="AG301" s="57"/>
      <c r="AH301" s="58"/>
      <c r="AI301" s="58"/>
      <c r="AJ301" s="58"/>
      <c r="AK301" s="114"/>
      <c r="AL301" s="58"/>
      <c r="AM301" s="114"/>
      <c r="AN301" s="58"/>
      <c r="AO301" s="114"/>
      <c r="AP301" s="58"/>
      <c r="AQ301" s="114"/>
      <c r="AR301" s="58"/>
      <c r="AS301" s="114"/>
      <c r="AT301" s="58"/>
      <c r="AU301" s="114"/>
      <c r="AV301" s="58"/>
      <c r="AW301" s="114"/>
      <c r="AX301" s="58"/>
      <c r="AY301" s="114"/>
      <c r="AZ301" s="58"/>
      <c r="BA301" s="114"/>
      <c r="BB301" s="58"/>
      <c r="BC301" s="114"/>
      <c r="BD301" s="58"/>
      <c r="BE301" s="58"/>
      <c r="BF301" s="58"/>
      <c r="BG301" s="59"/>
      <c r="BH301" s="58"/>
      <c r="BI301" s="114"/>
      <c r="BJ301" s="53"/>
      <c r="BK301" s="58"/>
      <c r="BL301" s="114"/>
      <c r="BM301" s="58"/>
      <c r="BN301" s="114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3"/>
      <c r="CL301" s="58"/>
      <c r="CM301" s="58"/>
      <c r="CN301" s="60"/>
      <c r="CO301" s="57"/>
      <c r="CP301" s="58"/>
      <c r="CQ301" s="60"/>
      <c r="CR301" s="57"/>
      <c r="CS301" s="58"/>
      <c r="CT301" s="59"/>
      <c r="CU301" s="58"/>
      <c r="CV301" s="59"/>
      <c r="CW301" s="58"/>
      <c r="CX301" s="59"/>
      <c r="CY301" s="58"/>
      <c r="CZ301" s="58"/>
      <c r="DA301" s="58"/>
      <c r="DB301" s="53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7"/>
      <c r="DO301" s="57"/>
      <c r="DP301" s="57"/>
      <c r="DQ301" s="76" t="str">
        <f t="shared" si="570"/>
        <v/>
      </c>
      <c r="DR301" s="53"/>
      <c r="DS301" s="46" t="b">
        <f t="shared" si="571"/>
        <v>0</v>
      </c>
      <c r="DT301" s="46" t="str">
        <f t="shared" si="572"/>
        <v/>
      </c>
      <c r="DU301" s="46" t="b">
        <f t="shared" si="573"/>
        <v>0</v>
      </c>
      <c r="DV301" s="46" t="b">
        <f t="shared" si="574"/>
        <v>0</v>
      </c>
      <c r="DW301" s="46" t="b">
        <f t="shared" si="575"/>
        <v>0</v>
      </c>
      <c r="DY301" s="46" t="b">
        <f t="shared" si="576"/>
        <v>0</v>
      </c>
      <c r="DZ301" s="46" t="b">
        <f t="shared" si="577"/>
        <v>0</v>
      </c>
      <c r="EB301" s="46" t="b">
        <f t="shared" si="578"/>
        <v>0</v>
      </c>
      <c r="EC301" s="46" t="b">
        <f t="shared" si="579"/>
        <v>0</v>
      </c>
      <c r="ED301" s="46" t="b">
        <f t="shared" si="580"/>
        <v>0</v>
      </c>
      <c r="EE301" s="46" t="b">
        <f t="shared" si="581"/>
        <v>0</v>
      </c>
      <c r="EF301" s="46" t="b">
        <f t="shared" si="582"/>
        <v>0</v>
      </c>
      <c r="EG301" s="46" t="b">
        <f t="shared" si="583"/>
        <v>0</v>
      </c>
      <c r="EH301" s="46" t="b">
        <f t="shared" si="584"/>
        <v>0</v>
      </c>
      <c r="EI301" s="46" t="b">
        <f t="shared" si="585"/>
        <v>0</v>
      </c>
      <c r="EK301" s="46" t="b">
        <f t="shared" si="586"/>
        <v>0</v>
      </c>
      <c r="EL301" s="46" t="b">
        <f t="shared" si="587"/>
        <v>0</v>
      </c>
      <c r="EM301" s="46" t="b">
        <f t="shared" si="588"/>
        <v>0</v>
      </c>
      <c r="EN301" s="46" t="b">
        <f t="shared" si="589"/>
        <v>0</v>
      </c>
      <c r="EO301" s="46" t="b">
        <f t="shared" si="590"/>
        <v>0</v>
      </c>
      <c r="EP301" s="46" t="b">
        <f t="shared" si="591"/>
        <v>0</v>
      </c>
      <c r="EQ301" s="46" t="b">
        <f t="shared" si="592"/>
        <v>0</v>
      </c>
      <c r="ER301" s="46" t="b">
        <f>OR(AA301='Tablas '!$T$4,AA301='Tablas '!$T$7,AA301='Tablas '!$T$8,AA301='Tablas '!$T$11)</f>
        <v>0</v>
      </c>
      <c r="ES301" s="46" t="str">
        <f t="shared" si="593"/>
        <v/>
      </c>
      <c r="ET301" s="46" t="str">
        <f t="shared" si="594"/>
        <v/>
      </c>
      <c r="EU301" s="46" t="str">
        <f t="shared" si="595"/>
        <v/>
      </c>
      <c r="EV301" s="46" t="b">
        <f t="shared" si="596"/>
        <v>0</v>
      </c>
      <c r="EW301" s="46" t="b">
        <f t="shared" si="597"/>
        <v>0</v>
      </c>
      <c r="EX301" s="46" t="b">
        <f t="shared" si="598"/>
        <v>0</v>
      </c>
      <c r="EY301" s="46" t="b">
        <f t="shared" si="599"/>
        <v>0</v>
      </c>
      <c r="EZ301" s="46" t="b">
        <f t="shared" si="600"/>
        <v>0</v>
      </c>
      <c r="FA301" s="46" t="b">
        <f t="shared" si="601"/>
        <v>0</v>
      </c>
      <c r="FB301" s="46" t="b">
        <f t="shared" si="602"/>
        <v>0</v>
      </c>
      <c r="FC301" s="46" t="str">
        <f t="shared" si="603"/>
        <v/>
      </c>
      <c r="FD301" s="46" t="str">
        <f t="shared" si="604"/>
        <v/>
      </c>
      <c r="FE301" s="46" t="b">
        <f t="shared" si="605"/>
        <v>0</v>
      </c>
      <c r="FF301" s="46" t="str">
        <f t="shared" si="606"/>
        <v/>
      </c>
      <c r="FG301" s="46" t="str">
        <f t="shared" si="607"/>
        <v/>
      </c>
      <c r="FH301" s="46" t="b">
        <f t="shared" si="608"/>
        <v>0</v>
      </c>
      <c r="FI301" s="46" t="str">
        <f t="shared" si="609"/>
        <v/>
      </c>
      <c r="FJ301" s="46" t="str">
        <f t="shared" si="610"/>
        <v/>
      </c>
      <c r="FK301" s="46" t="b">
        <f t="shared" si="611"/>
        <v>0</v>
      </c>
      <c r="FL301" s="46" t="str">
        <f t="shared" si="612"/>
        <v/>
      </c>
      <c r="FM301" s="46" t="str">
        <f t="shared" si="613"/>
        <v/>
      </c>
      <c r="FN301" s="46" t="b">
        <f t="shared" si="614"/>
        <v>0</v>
      </c>
      <c r="FO301" s="46" t="str">
        <f t="shared" si="615"/>
        <v/>
      </c>
      <c r="FP301" s="46" t="str">
        <f t="shared" si="616"/>
        <v/>
      </c>
      <c r="FQ301" s="46" t="b">
        <f t="shared" si="617"/>
        <v>0</v>
      </c>
      <c r="FR301" s="46" t="str">
        <f t="shared" si="618"/>
        <v/>
      </c>
      <c r="FS301" s="46" t="str">
        <f t="shared" si="619"/>
        <v/>
      </c>
      <c r="FT301" s="46" t="b">
        <f t="shared" si="620"/>
        <v>0</v>
      </c>
      <c r="FU301" s="46" t="str">
        <f t="shared" si="621"/>
        <v/>
      </c>
      <c r="FV301" s="46" t="str">
        <f t="shared" si="622"/>
        <v/>
      </c>
      <c r="FW301" s="46" t="b">
        <f t="shared" si="623"/>
        <v>0</v>
      </c>
      <c r="FX301" s="46" t="str">
        <f t="shared" si="624"/>
        <v/>
      </c>
      <c r="FY301" s="46" t="str">
        <f t="shared" si="625"/>
        <v/>
      </c>
      <c r="FZ301" s="46" t="b">
        <f t="shared" si="626"/>
        <v>0</v>
      </c>
      <c r="GA301" s="46" t="str">
        <f t="shared" si="627"/>
        <v/>
      </c>
      <c r="GB301" s="46" t="str">
        <f t="shared" si="628"/>
        <v/>
      </c>
      <c r="GC301" s="46" t="b">
        <f t="shared" si="629"/>
        <v>0</v>
      </c>
      <c r="GD301" s="46" t="str">
        <f t="shared" si="630"/>
        <v/>
      </c>
      <c r="GE301" s="46" t="str">
        <f t="shared" si="631"/>
        <v/>
      </c>
      <c r="GF301" s="46" t="b">
        <f t="shared" si="632"/>
        <v>0</v>
      </c>
      <c r="GG301" s="46" t="b">
        <f t="shared" si="633"/>
        <v>0</v>
      </c>
      <c r="GH301" s="46" t="str">
        <f t="shared" si="634"/>
        <v/>
      </c>
      <c r="GI301" s="46" t="str">
        <f t="shared" si="635"/>
        <v/>
      </c>
      <c r="GJ301" s="46" t="str">
        <f t="shared" si="636"/>
        <v/>
      </c>
      <c r="GK301" s="46" t="b">
        <f t="shared" si="637"/>
        <v>0</v>
      </c>
      <c r="GL301" s="46" t="str">
        <f t="shared" si="638"/>
        <v/>
      </c>
      <c r="GM301" s="46" t="str">
        <f t="shared" si="639"/>
        <v/>
      </c>
      <c r="GN301" s="46" t="str">
        <f t="shared" si="640"/>
        <v/>
      </c>
      <c r="GO301" s="46" t="b">
        <f t="shared" si="641"/>
        <v>0</v>
      </c>
      <c r="GP301" s="46" t="str">
        <f t="shared" si="642"/>
        <v/>
      </c>
      <c r="GQ301" s="46" t="str">
        <f t="shared" si="643"/>
        <v/>
      </c>
      <c r="GR301" s="46" t="b">
        <f t="shared" si="644"/>
        <v>0</v>
      </c>
      <c r="GS301" s="46" t="str">
        <f t="shared" si="645"/>
        <v/>
      </c>
      <c r="GT301" s="46" t="str">
        <f t="shared" si="646"/>
        <v/>
      </c>
      <c r="GU301" s="46" t="b">
        <f t="shared" si="647"/>
        <v>0</v>
      </c>
      <c r="GV301" s="46" t="b">
        <f t="shared" si="648"/>
        <v>0</v>
      </c>
      <c r="GW301" s="46" t="b">
        <f t="shared" si="649"/>
        <v>0</v>
      </c>
      <c r="GX301" s="46" t="b">
        <f t="shared" si="650"/>
        <v>0</v>
      </c>
      <c r="GY301" s="46" t="b">
        <f t="shared" si="651"/>
        <v>0</v>
      </c>
      <c r="GZ301" s="46" t="b">
        <f t="shared" si="652"/>
        <v>0</v>
      </c>
      <c r="HA301" s="46" t="b">
        <f t="shared" si="653"/>
        <v>0</v>
      </c>
      <c r="HB301" s="46" t="b">
        <f t="shared" si="654"/>
        <v>0</v>
      </c>
      <c r="HC301" s="46" t="b">
        <f t="shared" si="655"/>
        <v>0</v>
      </c>
      <c r="HD301" s="46" t="b">
        <f t="shared" si="656"/>
        <v>0</v>
      </c>
      <c r="HE301" s="46" t="b">
        <f t="shared" si="657"/>
        <v>0</v>
      </c>
      <c r="HF301" s="46" t="b">
        <f t="shared" si="658"/>
        <v>0</v>
      </c>
      <c r="HG301" s="46" t="b">
        <f t="shared" si="659"/>
        <v>0</v>
      </c>
      <c r="HH301" s="46" t="b">
        <f t="shared" si="660"/>
        <v>0</v>
      </c>
      <c r="HI301" s="46" t="b">
        <f t="shared" si="661"/>
        <v>0</v>
      </c>
      <c r="HJ301" s="46" t="b">
        <f t="shared" si="662"/>
        <v>0</v>
      </c>
      <c r="HK301" s="46" t="b">
        <f t="shared" si="663"/>
        <v>0</v>
      </c>
      <c r="HL301" s="46" t="b">
        <f t="shared" si="664"/>
        <v>0</v>
      </c>
      <c r="HM301" s="46" t="b">
        <f t="shared" si="665"/>
        <v>0</v>
      </c>
      <c r="HN301" s="46" t="b">
        <f t="shared" si="666"/>
        <v>0</v>
      </c>
      <c r="HO301" s="46" t="b">
        <f t="shared" si="667"/>
        <v>0</v>
      </c>
      <c r="HP301" s="46" t="b">
        <f t="shared" si="668"/>
        <v>0</v>
      </c>
      <c r="HQ301" s="46" t="str">
        <f t="shared" si="669"/>
        <v/>
      </c>
      <c r="HR301" s="46" t="str">
        <f t="shared" si="670"/>
        <v/>
      </c>
      <c r="HS301" s="46" t="str">
        <f t="shared" si="671"/>
        <v/>
      </c>
      <c r="HT301" s="46" t="b">
        <f t="shared" si="672"/>
        <v>0</v>
      </c>
      <c r="HU301" s="46" t="b">
        <f t="shared" si="673"/>
        <v>0</v>
      </c>
      <c r="HV301" s="46" t="b">
        <f t="shared" si="674"/>
        <v>0</v>
      </c>
      <c r="HW301" s="46" t="b">
        <f t="shared" si="675"/>
        <v>0</v>
      </c>
      <c r="HX301" s="46" t="b">
        <f t="shared" si="676"/>
        <v>0</v>
      </c>
      <c r="HY301" s="46" t="b">
        <f t="shared" si="677"/>
        <v>0</v>
      </c>
      <c r="HZ301" s="46" t="b">
        <f t="shared" si="678"/>
        <v>0</v>
      </c>
      <c r="IA301" s="46" t="str">
        <f t="shared" si="679"/>
        <v/>
      </c>
      <c r="IB301" s="46" t="str">
        <f t="shared" si="680"/>
        <v/>
      </c>
      <c r="IC301" s="46" t="str">
        <f t="shared" si="681"/>
        <v/>
      </c>
      <c r="ID301" s="46" t="str">
        <f t="shared" si="682"/>
        <v/>
      </c>
      <c r="IE301" s="46" t="b">
        <f t="shared" si="683"/>
        <v>0</v>
      </c>
      <c r="IF301" s="46" t="str">
        <f t="shared" si="684"/>
        <v/>
      </c>
      <c r="IG301" s="46" t="str">
        <f t="shared" si="685"/>
        <v/>
      </c>
      <c r="IH301" s="46" t="b">
        <f t="shared" si="686"/>
        <v>0</v>
      </c>
      <c r="II301" s="46" t="b">
        <f t="shared" si="687"/>
        <v>0</v>
      </c>
      <c r="IJ301" s="46" t="b">
        <f t="shared" si="688"/>
        <v>0</v>
      </c>
      <c r="IK301" s="46" t="str">
        <f t="shared" si="689"/>
        <v/>
      </c>
      <c r="IL301" s="46" t="str">
        <f t="shared" si="690"/>
        <v/>
      </c>
      <c r="IM301" s="46" t="b">
        <f t="shared" si="691"/>
        <v>0</v>
      </c>
      <c r="IN301" s="46" t="b">
        <f t="shared" si="692"/>
        <v>0</v>
      </c>
      <c r="IO301" s="46" t="b">
        <f t="shared" si="693"/>
        <v>0</v>
      </c>
      <c r="IP301" s="46" t="b">
        <f t="shared" si="694"/>
        <v>0</v>
      </c>
      <c r="IQ301" s="46" t="b">
        <f t="shared" si="695"/>
        <v>0</v>
      </c>
      <c r="IR301" s="46" t="b">
        <f t="shared" si="696"/>
        <v>0</v>
      </c>
      <c r="IS301" s="46" t="b">
        <f t="shared" si="697"/>
        <v>0</v>
      </c>
      <c r="IT301" s="46" t="b">
        <f t="shared" si="698"/>
        <v>0</v>
      </c>
      <c r="IU301" s="46" t="b">
        <f t="shared" si="699"/>
        <v>0</v>
      </c>
      <c r="IV301" s="46" t="b">
        <f t="shared" si="700"/>
        <v>0</v>
      </c>
      <c r="IW301" s="46" t="b">
        <f t="shared" si="701"/>
        <v>0</v>
      </c>
      <c r="IX301" s="46" t="b">
        <f t="shared" si="702"/>
        <v>0</v>
      </c>
      <c r="IY301" s="46" t="b">
        <f t="shared" si="703"/>
        <v>0</v>
      </c>
    </row>
    <row r="302" spans="2:259" x14ac:dyDescent="0.3">
      <c r="B302" s="48">
        <v>290</v>
      </c>
      <c r="C302" s="61" t="str">
        <f t="shared" si="569"/>
        <v/>
      </c>
      <c r="D302" s="53"/>
      <c r="E302" s="52"/>
      <c r="F302" s="112"/>
      <c r="G302" s="52"/>
      <c r="H302" s="53"/>
      <c r="I302" s="52"/>
      <c r="J302" s="52"/>
      <c r="K302" s="53"/>
      <c r="L302" s="55"/>
      <c r="M302" s="108"/>
      <c r="N302" s="56"/>
      <c r="O302" s="52"/>
      <c r="P302" s="52"/>
      <c r="Q302" s="52"/>
      <c r="R302" s="52"/>
      <c r="S302" s="52"/>
      <c r="T302" s="53"/>
      <c r="U302" s="52"/>
      <c r="V302" s="52"/>
      <c r="W302" s="55"/>
      <c r="X302" s="55"/>
      <c r="Y302" s="52"/>
      <c r="Z302" s="55"/>
      <c r="AA302" s="52"/>
      <c r="AB302" s="53"/>
      <c r="AC302" s="53"/>
      <c r="AD302" s="53"/>
      <c r="AE302" s="57"/>
      <c r="AF302" s="113"/>
      <c r="AG302" s="57"/>
      <c r="AH302" s="58"/>
      <c r="AI302" s="58"/>
      <c r="AJ302" s="58"/>
      <c r="AK302" s="114"/>
      <c r="AL302" s="58"/>
      <c r="AM302" s="114"/>
      <c r="AN302" s="58"/>
      <c r="AO302" s="114"/>
      <c r="AP302" s="58"/>
      <c r="AQ302" s="114"/>
      <c r="AR302" s="58"/>
      <c r="AS302" s="114"/>
      <c r="AT302" s="58"/>
      <c r="AU302" s="114"/>
      <c r="AV302" s="58"/>
      <c r="AW302" s="114"/>
      <c r="AX302" s="58"/>
      <c r="AY302" s="114"/>
      <c r="AZ302" s="58"/>
      <c r="BA302" s="114"/>
      <c r="BB302" s="58"/>
      <c r="BC302" s="114"/>
      <c r="BD302" s="58"/>
      <c r="BE302" s="58"/>
      <c r="BF302" s="58"/>
      <c r="BG302" s="59"/>
      <c r="BH302" s="58"/>
      <c r="BI302" s="114"/>
      <c r="BJ302" s="53"/>
      <c r="BK302" s="58"/>
      <c r="BL302" s="114"/>
      <c r="BM302" s="58"/>
      <c r="BN302" s="114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3"/>
      <c r="CL302" s="58"/>
      <c r="CM302" s="58"/>
      <c r="CN302" s="60"/>
      <c r="CO302" s="57"/>
      <c r="CP302" s="58"/>
      <c r="CQ302" s="60"/>
      <c r="CR302" s="57"/>
      <c r="CS302" s="58"/>
      <c r="CT302" s="59"/>
      <c r="CU302" s="58"/>
      <c r="CV302" s="59"/>
      <c r="CW302" s="58"/>
      <c r="CX302" s="59"/>
      <c r="CY302" s="58"/>
      <c r="CZ302" s="58"/>
      <c r="DA302" s="58"/>
      <c r="DB302" s="53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7"/>
      <c r="DO302" s="57"/>
      <c r="DP302" s="57"/>
      <c r="DQ302" s="76" t="str">
        <f t="shared" si="570"/>
        <v/>
      </c>
      <c r="DR302" s="53"/>
      <c r="DS302" s="46" t="b">
        <f t="shared" si="571"/>
        <v>0</v>
      </c>
      <c r="DT302" s="46" t="str">
        <f t="shared" si="572"/>
        <v/>
      </c>
      <c r="DU302" s="46" t="b">
        <f t="shared" si="573"/>
        <v>0</v>
      </c>
      <c r="DV302" s="46" t="b">
        <f t="shared" si="574"/>
        <v>0</v>
      </c>
      <c r="DW302" s="46" t="b">
        <f t="shared" si="575"/>
        <v>0</v>
      </c>
      <c r="DY302" s="46" t="b">
        <f t="shared" si="576"/>
        <v>0</v>
      </c>
      <c r="DZ302" s="46" t="b">
        <f t="shared" si="577"/>
        <v>0</v>
      </c>
      <c r="EB302" s="46" t="b">
        <f t="shared" si="578"/>
        <v>0</v>
      </c>
      <c r="EC302" s="46" t="b">
        <f t="shared" si="579"/>
        <v>0</v>
      </c>
      <c r="ED302" s="46" t="b">
        <f t="shared" si="580"/>
        <v>0</v>
      </c>
      <c r="EE302" s="46" t="b">
        <f t="shared" si="581"/>
        <v>0</v>
      </c>
      <c r="EF302" s="46" t="b">
        <f t="shared" si="582"/>
        <v>0</v>
      </c>
      <c r="EG302" s="46" t="b">
        <f t="shared" si="583"/>
        <v>0</v>
      </c>
      <c r="EH302" s="46" t="b">
        <f t="shared" si="584"/>
        <v>0</v>
      </c>
      <c r="EI302" s="46" t="b">
        <f t="shared" si="585"/>
        <v>0</v>
      </c>
      <c r="EK302" s="46" t="b">
        <f t="shared" si="586"/>
        <v>0</v>
      </c>
      <c r="EL302" s="46" t="b">
        <f t="shared" si="587"/>
        <v>0</v>
      </c>
      <c r="EM302" s="46" t="b">
        <f t="shared" si="588"/>
        <v>0</v>
      </c>
      <c r="EN302" s="46" t="b">
        <f t="shared" si="589"/>
        <v>0</v>
      </c>
      <c r="EO302" s="46" t="b">
        <f t="shared" si="590"/>
        <v>0</v>
      </c>
      <c r="EP302" s="46" t="b">
        <f t="shared" si="591"/>
        <v>0</v>
      </c>
      <c r="EQ302" s="46" t="b">
        <f t="shared" si="592"/>
        <v>0</v>
      </c>
      <c r="ER302" s="46" t="b">
        <f>OR(AA302='Tablas '!$T$4,AA302='Tablas '!$T$7,AA302='Tablas '!$T$8,AA302='Tablas '!$T$11)</f>
        <v>0</v>
      </c>
      <c r="ES302" s="46" t="str">
        <f t="shared" si="593"/>
        <v/>
      </c>
      <c r="ET302" s="46" t="str">
        <f t="shared" si="594"/>
        <v/>
      </c>
      <c r="EU302" s="46" t="str">
        <f t="shared" si="595"/>
        <v/>
      </c>
      <c r="EV302" s="46" t="b">
        <f t="shared" si="596"/>
        <v>0</v>
      </c>
      <c r="EW302" s="46" t="b">
        <f t="shared" si="597"/>
        <v>0</v>
      </c>
      <c r="EX302" s="46" t="b">
        <f t="shared" si="598"/>
        <v>0</v>
      </c>
      <c r="EY302" s="46" t="b">
        <f t="shared" si="599"/>
        <v>0</v>
      </c>
      <c r="EZ302" s="46" t="b">
        <f t="shared" si="600"/>
        <v>0</v>
      </c>
      <c r="FA302" s="46" t="b">
        <f t="shared" si="601"/>
        <v>0</v>
      </c>
      <c r="FB302" s="46" t="b">
        <f t="shared" si="602"/>
        <v>0</v>
      </c>
      <c r="FC302" s="46" t="str">
        <f t="shared" si="603"/>
        <v/>
      </c>
      <c r="FD302" s="46" t="str">
        <f t="shared" si="604"/>
        <v/>
      </c>
      <c r="FE302" s="46" t="b">
        <f t="shared" si="605"/>
        <v>0</v>
      </c>
      <c r="FF302" s="46" t="str">
        <f t="shared" si="606"/>
        <v/>
      </c>
      <c r="FG302" s="46" t="str">
        <f t="shared" si="607"/>
        <v/>
      </c>
      <c r="FH302" s="46" t="b">
        <f t="shared" si="608"/>
        <v>0</v>
      </c>
      <c r="FI302" s="46" t="str">
        <f t="shared" si="609"/>
        <v/>
      </c>
      <c r="FJ302" s="46" t="str">
        <f t="shared" si="610"/>
        <v/>
      </c>
      <c r="FK302" s="46" t="b">
        <f t="shared" si="611"/>
        <v>0</v>
      </c>
      <c r="FL302" s="46" t="str">
        <f t="shared" si="612"/>
        <v/>
      </c>
      <c r="FM302" s="46" t="str">
        <f t="shared" si="613"/>
        <v/>
      </c>
      <c r="FN302" s="46" t="b">
        <f t="shared" si="614"/>
        <v>0</v>
      </c>
      <c r="FO302" s="46" t="str">
        <f t="shared" si="615"/>
        <v/>
      </c>
      <c r="FP302" s="46" t="str">
        <f t="shared" si="616"/>
        <v/>
      </c>
      <c r="FQ302" s="46" t="b">
        <f t="shared" si="617"/>
        <v>0</v>
      </c>
      <c r="FR302" s="46" t="str">
        <f t="shared" si="618"/>
        <v/>
      </c>
      <c r="FS302" s="46" t="str">
        <f t="shared" si="619"/>
        <v/>
      </c>
      <c r="FT302" s="46" t="b">
        <f t="shared" si="620"/>
        <v>0</v>
      </c>
      <c r="FU302" s="46" t="str">
        <f t="shared" si="621"/>
        <v/>
      </c>
      <c r="FV302" s="46" t="str">
        <f t="shared" si="622"/>
        <v/>
      </c>
      <c r="FW302" s="46" t="b">
        <f t="shared" si="623"/>
        <v>0</v>
      </c>
      <c r="FX302" s="46" t="str">
        <f t="shared" si="624"/>
        <v/>
      </c>
      <c r="FY302" s="46" t="str">
        <f t="shared" si="625"/>
        <v/>
      </c>
      <c r="FZ302" s="46" t="b">
        <f t="shared" si="626"/>
        <v>0</v>
      </c>
      <c r="GA302" s="46" t="str">
        <f t="shared" si="627"/>
        <v/>
      </c>
      <c r="GB302" s="46" t="str">
        <f t="shared" si="628"/>
        <v/>
      </c>
      <c r="GC302" s="46" t="b">
        <f t="shared" si="629"/>
        <v>0</v>
      </c>
      <c r="GD302" s="46" t="str">
        <f t="shared" si="630"/>
        <v/>
      </c>
      <c r="GE302" s="46" t="str">
        <f t="shared" si="631"/>
        <v/>
      </c>
      <c r="GF302" s="46" t="b">
        <f t="shared" si="632"/>
        <v>0</v>
      </c>
      <c r="GG302" s="46" t="b">
        <f t="shared" si="633"/>
        <v>0</v>
      </c>
      <c r="GH302" s="46" t="str">
        <f t="shared" si="634"/>
        <v/>
      </c>
      <c r="GI302" s="46" t="str">
        <f t="shared" si="635"/>
        <v/>
      </c>
      <c r="GJ302" s="46" t="str">
        <f t="shared" si="636"/>
        <v/>
      </c>
      <c r="GK302" s="46" t="b">
        <f t="shared" si="637"/>
        <v>0</v>
      </c>
      <c r="GL302" s="46" t="str">
        <f t="shared" si="638"/>
        <v/>
      </c>
      <c r="GM302" s="46" t="str">
        <f t="shared" si="639"/>
        <v/>
      </c>
      <c r="GN302" s="46" t="str">
        <f t="shared" si="640"/>
        <v/>
      </c>
      <c r="GO302" s="46" t="b">
        <f t="shared" si="641"/>
        <v>0</v>
      </c>
      <c r="GP302" s="46" t="str">
        <f t="shared" si="642"/>
        <v/>
      </c>
      <c r="GQ302" s="46" t="str">
        <f t="shared" si="643"/>
        <v/>
      </c>
      <c r="GR302" s="46" t="b">
        <f t="shared" si="644"/>
        <v>0</v>
      </c>
      <c r="GS302" s="46" t="str">
        <f t="shared" si="645"/>
        <v/>
      </c>
      <c r="GT302" s="46" t="str">
        <f t="shared" si="646"/>
        <v/>
      </c>
      <c r="GU302" s="46" t="b">
        <f t="shared" si="647"/>
        <v>0</v>
      </c>
      <c r="GV302" s="46" t="b">
        <f t="shared" si="648"/>
        <v>0</v>
      </c>
      <c r="GW302" s="46" t="b">
        <f t="shared" si="649"/>
        <v>0</v>
      </c>
      <c r="GX302" s="46" t="b">
        <f t="shared" si="650"/>
        <v>0</v>
      </c>
      <c r="GY302" s="46" t="b">
        <f t="shared" si="651"/>
        <v>0</v>
      </c>
      <c r="GZ302" s="46" t="b">
        <f t="shared" si="652"/>
        <v>0</v>
      </c>
      <c r="HA302" s="46" t="b">
        <f t="shared" si="653"/>
        <v>0</v>
      </c>
      <c r="HB302" s="46" t="b">
        <f t="shared" si="654"/>
        <v>0</v>
      </c>
      <c r="HC302" s="46" t="b">
        <f t="shared" si="655"/>
        <v>0</v>
      </c>
      <c r="HD302" s="46" t="b">
        <f t="shared" si="656"/>
        <v>0</v>
      </c>
      <c r="HE302" s="46" t="b">
        <f t="shared" si="657"/>
        <v>0</v>
      </c>
      <c r="HF302" s="46" t="b">
        <f t="shared" si="658"/>
        <v>0</v>
      </c>
      <c r="HG302" s="46" t="b">
        <f t="shared" si="659"/>
        <v>0</v>
      </c>
      <c r="HH302" s="46" t="b">
        <f t="shared" si="660"/>
        <v>0</v>
      </c>
      <c r="HI302" s="46" t="b">
        <f t="shared" si="661"/>
        <v>0</v>
      </c>
      <c r="HJ302" s="46" t="b">
        <f t="shared" si="662"/>
        <v>0</v>
      </c>
      <c r="HK302" s="46" t="b">
        <f t="shared" si="663"/>
        <v>0</v>
      </c>
      <c r="HL302" s="46" t="b">
        <f t="shared" si="664"/>
        <v>0</v>
      </c>
      <c r="HM302" s="46" t="b">
        <f t="shared" si="665"/>
        <v>0</v>
      </c>
      <c r="HN302" s="46" t="b">
        <f t="shared" si="666"/>
        <v>0</v>
      </c>
      <c r="HO302" s="46" t="b">
        <f t="shared" si="667"/>
        <v>0</v>
      </c>
      <c r="HP302" s="46" t="b">
        <f t="shared" si="668"/>
        <v>0</v>
      </c>
      <c r="HQ302" s="46" t="str">
        <f t="shared" si="669"/>
        <v/>
      </c>
      <c r="HR302" s="46" t="str">
        <f t="shared" si="670"/>
        <v/>
      </c>
      <c r="HS302" s="46" t="str">
        <f t="shared" si="671"/>
        <v/>
      </c>
      <c r="HT302" s="46" t="b">
        <f t="shared" si="672"/>
        <v>0</v>
      </c>
      <c r="HU302" s="46" t="b">
        <f t="shared" si="673"/>
        <v>0</v>
      </c>
      <c r="HV302" s="46" t="b">
        <f t="shared" si="674"/>
        <v>0</v>
      </c>
      <c r="HW302" s="46" t="b">
        <f t="shared" si="675"/>
        <v>0</v>
      </c>
      <c r="HX302" s="46" t="b">
        <f t="shared" si="676"/>
        <v>0</v>
      </c>
      <c r="HY302" s="46" t="b">
        <f t="shared" si="677"/>
        <v>0</v>
      </c>
      <c r="HZ302" s="46" t="b">
        <f t="shared" si="678"/>
        <v>0</v>
      </c>
      <c r="IA302" s="46" t="str">
        <f t="shared" si="679"/>
        <v/>
      </c>
      <c r="IB302" s="46" t="str">
        <f t="shared" si="680"/>
        <v/>
      </c>
      <c r="IC302" s="46" t="str">
        <f t="shared" si="681"/>
        <v/>
      </c>
      <c r="ID302" s="46" t="str">
        <f t="shared" si="682"/>
        <v/>
      </c>
      <c r="IE302" s="46" t="b">
        <f t="shared" si="683"/>
        <v>0</v>
      </c>
      <c r="IF302" s="46" t="str">
        <f t="shared" si="684"/>
        <v/>
      </c>
      <c r="IG302" s="46" t="str">
        <f t="shared" si="685"/>
        <v/>
      </c>
      <c r="IH302" s="46" t="b">
        <f t="shared" si="686"/>
        <v>0</v>
      </c>
      <c r="II302" s="46" t="b">
        <f t="shared" si="687"/>
        <v>0</v>
      </c>
      <c r="IJ302" s="46" t="b">
        <f t="shared" si="688"/>
        <v>0</v>
      </c>
      <c r="IK302" s="46" t="str">
        <f t="shared" si="689"/>
        <v/>
      </c>
      <c r="IL302" s="46" t="str">
        <f t="shared" si="690"/>
        <v/>
      </c>
      <c r="IM302" s="46" t="b">
        <f t="shared" si="691"/>
        <v>0</v>
      </c>
      <c r="IN302" s="46" t="b">
        <f t="shared" si="692"/>
        <v>0</v>
      </c>
      <c r="IO302" s="46" t="b">
        <f t="shared" si="693"/>
        <v>0</v>
      </c>
      <c r="IP302" s="46" t="b">
        <f t="shared" si="694"/>
        <v>0</v>
      </c>
      <c r="IQ302" s="46" t="b">
        <f t="shared" si="695"/>
        <v>0</v>
      </c>
      <c r="IR302" s="46" t="b">
        <f t="shared" si="696"/>
        <v>0</v>
      </c>
      <c r="IS302" s="46" t="b">
        <f t="shared" si="697"/>
        <v>0</v>
      </c>
      <c r="IT302" s="46" t="b">
        <f t="shared" si="698"/>
        <v>0</v>
      </c>
      <c r="IU302" s="46" t="b">
        <f t="shared" si="699"/>
        <v>0</v>
      </c>
      <c r="IV302" s="46" t="b">
        <f t="shared" si="700"/>
        <v>0</v>
      </c>
      <c r="IW302" s="46" t="b">
        <f t="shared" si="701"/>
        <v>0</v>
      </c>
      <c r="IX302" s="46" t="b">
        <f t="shared" si="702"/>
        <v>0</v>
      </c>
      <c r="IY302" s="46" t="b">
        <f t="shared" si="703"/>
        <v>0</v>
      </c>
    </row>
    <row r="303" spans="2:259" x14ac:dyDescent="0.3">
      <c r="B303" s="48">
        <v>291</v>
      </c>
      <c r="C303" s="61" t="str">
        <f t="shared" si="569"/>
        <v/>
      </c>
      <c r="D303" s="53"/>
      <c r="E303" s="52"/>
      <c r="F303" s="112"/>
      <c r="G303" s="52"/>
      <c r="H303" s="53"/>
      <c r="I303" s="52"/>
      <c r="J303" s="52"/>
      <c r="K303" s="53"/>
      <c r="L303" s="55"/>
      <c r="M303" s="108"/>
      <c r="N303" s="56"/>
      <c r="O303" s="52"/>
      <c r="P303" s="52"/>
      <c r="Q303" s="52"/>
      <c r="R303" s="52"/>
      <c r="S303" s="52"/>
      <c r="T303" s="53"/>
      <c r="U303" s="52"/>
      <c r="V303" s="52"/>
      <c r="W303" s="55"/>
      <c r="X303" s="55"/>
      <c r="Y303" s="52"/>
      <c r="Z303" s="55"/>
      <c r="AA303" s="52"/>
      <c r="AB303" s="53"/>
      <c r="AC303" s="53"/>
      <c r="AD303" s="53"/>
      <c r="AE303" s="57"/>
      <c r="AF303" s="113"/>
      <c r="AG303" s="57"/>
      <c r="AH303" s="58"/>
      <c r="AI303" s="58"/>
      <c r="AJ303" s="58"/>
      <c r="AK303" s="114"/>
      <c r="AL303" s="58"/>
      <c r="AM303" s="114"/>
      <c r="AN303" s="58"/>
      <c r="AO303" s="114"/>
      <c r="AP303" s="58"/>
      <c r="AQ303" s="114"/>
      <c r="AR303" s="58"/>
      <c r="AS303" s="114"/>
      <c r="AT303" s="58"/>
      <c r="AU303" s="114"/>
      <c r="AV303" s="58"/>
      <c r="AW303" s="114"/>
      <c r="AX303" s="58"/>
      <c r="AY303" s="114"/>
      <c r="AZ303" s="58"/>
      <c r="BA303" s="114"/>
      <c r="BB303" s="58"/>
      <c r="BC303" s="114"/>
      <c r="BD303" s="58"/>
      <c r="BE303" s="58"/>
      <c r="BF303" s="58"/>
      <c r="BG303" s="59"/>
      <c r="BH303" s="58"/>
      <c r="BI303" s="114"/>
      <c r="BJ303" s="53"/>
      <c r="BK303" s="58"/>
      <c r="BL303" s="114"/>
      <c r="BM303" s="58"/>
      <c r="BN303" s="114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3"/>
      <c r="CL303" s="58"/>
      <c r="CM303" s="58"/>
      <c r="CN303" s="60"/>
      <c r="CO303" s="57"/>
      <c r="CP303" s="58"/>
      <c r="CQ303" s="60"/>
      <c r="CR303" s="57"/>
      <c r="CS303" s="58"/>
      <c r="CT303" s="59"/>
      <c r="CU303" s="58"/>
      <c r="CV303" s="59"/>
      <c r="CW303" s="58"/>
      <c r="CX303" s="59"/>
      <c r="CY303" s="58"/>
      <c r="CZ303" s="58"/>
      <c r="DA303" s="58"/>
      <c r="DB303" s="53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7"/>
      <c r="DO303" s="57"/>
      <c r="DP303" s="57"/>
      <c r="DQ303" s="76" t="str">
        <f t="shared" si="570"/>
        <v/>
      </c>
      <c r="DR303" s="53"/>
      <c r="DS303" s="46" t="b">
        <f t="shared" si="571"/>
        <v>0</v>
      </c>
      <c r="DT303" s="46" t="str">
        <f t="shared" si="572"/>
        <v/>
      </c>
      <c r="DU303" s="46" t="b">
        <f t="shared" si="573"/>
        <v>0</v>
      </c>
      <c r="DV303" s="46" t="b">
        <f t="shared" si="574"/>
        <v>0</v>
      </c>
      <c r="DW303" s="46" t="b">
        <f t="shared" si="575"/>
        <v>0</v>
      </c>
      <c r="DY303" s="46" t="b">
        <f t="shared" si="576"/>
        <v>0</v>
      </c>
      <c r="DZ303" s="46" t="b">
        <f t="shared" si="577"/>
        <v>0</v>
      </c>
      <c r="EB303" s="46" t="b">
        <f t="shared" si="578"/>
        <v>0</v>
      </c>
      <c r="EC303" s="46" t="b">
        <f t="shared" si="579"/>
        <v>0</v>
      </c>
      <c r="ED303" s="46" t="b">
        <f t="shared" si="580"/>
        <v>0</v>
      </c>
      <c r="EE303" s="46" t="b">
        <f t="shared" si="581"/>
        <v>0</v>
      </c>
      <c r="EF303" s="46" t="b">
        <f t="shared" si="582"/>
        <v>0</v>
      </c>
      <c r="EG303" s="46" t="b">
        <f t="shared" si="583"/>
        <v>0</v>
      </c>
      <c r="EH303" s="46" t="b">
        <f t="shared" si="584"/>
        <v>0</v>
      </c>
      <c r="EI303" s="46" t="b">
        <f t="shared" si="585"/>
        <v>0</v>
      </c>
      <c r="EK303" s="46" t="b">
        <f t="shared" si="586"/>
        <v>0</v>
      </c>
      <c r="EL303" s="46" t="b">
        <f t="shared" si="587"/>
        <v>0</v>
      </c>
      <c r="EM303" s="46" t="b">
        <f t="shared" si="588"/>
        <v>0</v>
      </c>
      <c r="EN303" s="46" t="b">
        <f t="shared" si="589"/>
        <v>0</v>
      </c>
      <c r="EO303" s="46" t="b">
        <f t="shared" si="590"/>
        <v>0</v>
      </c>
      <c r="EP303" s="46" t="b">
        <f t="shared" si="591"/>
        <v>0</v>
      </c>
      <c r="EQ303" s="46" t="b">
        <f t="shared" si="592"/>
        <v>0</v>
      </c>
      <c r="ER303" s="46" t="b">
        <f>OR(AA303='Tablas '!$T$4,AA303='Tablas '!$T$7,AA303='Tablas '!$T$8,AA303='Tablas '!$T$11)</f>
        <v>0</v>
      </c>
      <c r="ES303" s="46" t="str">
        <f t="shared" si="593"/>
        <v/>
      </c>
      <c r="ET303" s="46" t="str">
        <f t="shared" si="594"/>
        <v/>
      </c>
      <c r="EU303" s="46" t="str">
        <f t="shared" si="595"/>
        <v/>
      </c>
      <c r="EV303" s="46" t="b">
        <f t="shared" si="596"/>
        <v>0</v>
      </c>
      <c r="EW303" s="46" t="b">
        <f t="shared" si="597"/>
        <v>0</v>
      </c>
      <c r="EX303" s="46" t="b">
        <f t="shared" si="598"/>
        <v>0</v>
      </c>
      <c r="EY303" s="46" t="b">
        <f t="shared" si="599"/>
        <v>0</v>
      </c>
      <c r="EZ303" s="46" t="b">
        <f t="shared" si="600"/>
        <v>0</v>
      </c>
      <c r="FA303" s="46" t="b">
        <f t="shared" si="601"/>
        <v>0</v>
      </c>
      <c r="FB303" s="46" t="b">
        <f t="shared" si="602"/>
        <v>0</v>
      </c>
      <c r="FC303" s="46" t="str">
        <f t="shared" si="603"/>
        <v/>
      </c>
      <c r="FD303" s="46" t="str">
        <f t="shared" si="604"/>
        <v/>
      </c>
      <c r="FE303" s="46" t="b">
        <f t="shared" si="605"/>
        <v>0</v>
      </c>
      <c r="FF303" s="46" t="str">
        <f t="shared" si="606"/>
        <v/>
      </c>
      <c r="FG303" s="46" t="str">
        <f t="shared" si="607"/>
        <v/>
      </c>
      <c r="FH303" s="46" t="b">
        <f t="shared" si="608"/>
        <v>0</v>
      </c>
      <c r="FI303" s="46" t="str">
        <f t="shared" si="609"/>
        <v/>
      </c>
      <c r="FJ303" s="46" t="str">
        <f t="shared" si="610"/>
        <v/>
      </c>
      <c r="FK303" s="46" t="b">
        <f t="shared" si="611"/>
        <v>0</v>
      </c>
      <c r="FL303" s="46" t="str">
        <f t="shared" si="612"/>
        <v/>
      </c>
      <c r="FM303" s="46" t="str">
        <f t="shared" si="613"/>
        <v/>
      </c>
      <c r="FN303" s="46" t="b">
        <f t="shared" si="614"/>
        <v>0</v>
      </c>
      <c r="FO303" s="46" t="str">
        <f t="shared" si="615"/>
        <v/>
      </c>
      <c r="FP303" s="46" t="str">
        <f t="shared" si="616"/>
        <v/>
      </c>
      <c r="FQ303" s="46" t="b">
        <f t="shared" si="617"/>
        <v>0</v>
      </c>
      <c r="FR303" s="46" t="str">
        <f t="shared" si="618"/>
        <v/>
      </c>
      <c r="FS303" s="46" t="str">
        <f t="shared" si="619"/>
        <v/>
      </c>
      <c r="FT303" s="46" t="b">
        <f t="shared" si="620"/>
        <v>0</v>
      </c>
      <c r="FU303" s="46" t="str">
        <f t="shared" si="621"/>
        <v/>
      </c>
      <c r="FV303" s="46" t="str">
        <f t="shared" si="622"/>
        <v/>
      </c>
      <c r="FW303" s="46" t="b">
        <f t="shared" si="623"/>
        <v>0</v>
      </c>
      <c r="FX303" s="46" t="str">
        <f t="shared" si="624"/>
        <v/>
      </c>
      <c r="FY303" s="46" t="str">
        <f t="shared" si="625"/>
        <v/>
      </c>
      <c r="FZ303" s="46" t="b">
        <f t="shared" si="626"/>
        <v>0</v>
      </c>
      <c r="GA303" s="46" t="str">
        <f t="shared" si="627"/>
        <v/>
      </c>
      <c r="GB303" s="46" t="str">
        <f t="shared" si="628"/>
        <v/>
      </c>
      <c r="GC303" s="46" t="b">
        <f t="shared" si="629"/>
        <v>0</v>
      </c>
      <c r="GD303" s="46" t="str">
        <f t="shared" si="630"/>
        <v/>
      </c>
      <c r="GE303" s="46" t="str">
        <f t="shared" si="631"/>
        <v/>
      </c>
      <c r="GF303" s="46" t="b">
        <f t="shared" si="632"/>
        <v>0</v>
      </c>
      <c r="GG303" s="46" t="b">
        <f t="shared" si="633"/>
        <v>0</v>
      </c>
      <c r="GH303" s="46" t="str">
        <f t="shared" si="634"/>
        <v/>
      </c>
      <c r="GI303" s="46" t="str">
        <f t="shared" si="635"/>
        <v/>
      </c>
      <c r="GJ303" s="46" t="str">
        <f t="shared" si="636"/>
        <v/>
      </c>
      <c r="GK303" s="46" t="b">
        <f t="shared" si="637"/>
        <v>0</v>
      </c>
      <c r="GL303" s="46" t="str">
        <f t="shared" si="638"/>
        <v/>
      </c>
      <c r="GM303" s="46" t="str">
        <f t="shared" si="639"/>
        <v/>
      </c>
      <c r="GN303" s="46" t="str">
        <f t="shared" si="640"/>
        <v/>
      </c>
      <c r="GO303" s="46" t="b">
        <f t="shared" si="641"/>
        <v>0</v>
      </c>
      <c r="GP303" s="46" t="str">
        <f t="shared" si="642"/>
        <v/>
      </c>
      <c r="GQ303" s="46" t="str">
        <f t="shared" si="643"/>
        <v/>
      </c>
      <c r="GR303" s="46" t="b">
        <f t="shared" si="644"/>
        <v>0</v>
      </c>
      <c r="GS303" s="46" t="str">
        <f t="shared" si="645"/>
        <v/>
      </c>
      <c r="GT303" s="46" t="str">
        <f t="shared" si="646"/>
        <v/>
      </c>
      <c r="GU303" s="46" t="b">
        <f t="shared" si="647"/>
        <v>0</v>
      </c>
      <c r="GV303" s="46" t="b">
        <f t="shared" si="648"/>
        <v>0</v>
      </c>
      <c r="GW303" s="46" t="b">
        <f t="shared" si="649"/>
        <v>0</v>
      </c>
      <c r="GX303" s="46" t="b">
        <f t="shared" si="650"/>
        <v>0</v>
      </c>
      <c r="GY303" s="46" t="b">
        <f t="shared" si="651"/>
        <v>0</v>
      </c>
      <c r="GZ303" s="46" t="b">
        <f t="shared" si="652"/>
        <v>0</v>
      </c>
      <c r="HA303" s="46" t="b">
        <f t="shared" si="653"/>
        <v>0</v>
      </c>
      <c r="HB303" s="46" t="b">
        <f t="shared" si="654"/>
        <v>0</v>
      </c>
      <c r="HC303" s="46" t="b">
        <f t="shared" si="655"/>
        <v>0</v>
      </c>
      <c r="HD303" s="46" t="b">
        <f t="shared" si="656"/>
        <v>0</v>
      </c>
      <c r="HE303" s="46" t="b">
        <f t="shared" si="657"/>
        <v>0</v>
      </c>
      <c r="HF303" s="46" t="b">
        <f t="shared" si="658"/>
        <v>0</v>
      </c>
      <c r="HG303" s="46" t="b">
        <f t="shared" si="659"/>
        <v>0</v>
      </c>
      <c r="HH303" s="46" t="b">
        <f t="shared" si="660"/>
        <v>0</v>
      </c>
      <c r="HI303" s="46" t="b">
        <f t="shared" si="661"/>
        <v>0</v>
      </c>
      <c r="HJ303" s="46" t="b">
        <f t="shared" si="662"/>
        <v>0</v>
      </c>
      <c r="HK303" s="46" t="b">
        <f t="shared" si="663"/>
        <v>0</v>
      </c>
      <c r="HL303" s="46" t="b">
        <f t="shared" si="664"/>
        <v>0</v>
      </c>
      <c r="HM303" s="46" t="b">
        <f t="shared" si="665"/>
        <v>0</v>
      </c>
      <c r="HN303" s="46" t="b">
        <f t="shared" si="666"/>
        <v>0</v>
      </c>
      <c r="HO303" s="46" t="b">
        <f t="shared" si="667"/>
        <v>0</v>
      </c>
      <c r="HP303" s="46" t="b">
        <f t="shared" si="668"/>
        <v>0</v>
      </c>
      <c r="HQ303" s="46" t="str">
        <f t="shared" si="669"/>
        <v/>
      </c>
      <c r="HR303" s="46" t="str">
        <f t="shared" si="670"/>
        <v/>
      </c>
      <c r="HS303" s="46" t="str">
        <f t="shared" si="671"/>
        <v/>
      </c>
      <c r="HT303" s="46" t="b">
        <f t="shared" si="672"/>
        <v>0</v>
      </c>
      <c r="HU303" s="46" t="b">
        <f t="shared" si="673"/>
        <v>0</v>
      </c>
      <c r="HV303" s="46" t="b">
        <f t="shared" si="674"/>
        <v>0</v>
      </c>
      <c r="HW303" s="46" t="b">
        <f t="shared" si="675"/>
        <v>0</v>
      </c>
      <c r="HX303" s="46" t="b">
        <f t="shared" si="676"/>
        <v>0</v>
      </c>
      <c r="HY303" s="46" t="b">
        <f t="shared" si="677"/>
        <v>0</v>
      </c>
      <c r="HZ303" s="46" t="b">
        <f t="shared" si="678"/>
        <v>0</v>
      </c>
      <c r="IA303" s="46" t="str">
        <f t="shared" si="679"/>
        <v/>
      </c>
      <c r="IB303" s="46" t="str">
        <f t="shared" si="680"/>
        <v/>
      </c>
      <c r="IC303" s="46" t="str">
        <f t="shared" si="681"/>
        <v/>
      </c>
      <c r="ID303" s="46" t="str">
        <f t="shared" si="682"/>
        <v/>
      </c>
      <c r="IE303" s="46" t="b">
        <f t="shared" si="683"/>
        <v>0</v>
      </c>
      <c r="IF303" s="46" t="str">
        <f t="shared" si="684"/>
        <v/>
      </c>
      <c r="IG303" s="46" t="str">
        <f t="shared" si="685"/>
        <v/>
      </c>
      <c r="IH303" s="46" t="b">
        <f t="shared" si="686"/>
        <v>0</v>
      </c>
      <c r="II303" s="46" t="b">
        <f t="shared" si="687"/>
        <v>0</v>
      </c>
      <c r="IJ303" s="46" t="b">
        <f t="shared" si="688"/>
        <v>0</v>
      </c>
      <c r="IK303" s="46" t="str">
        <f t="shared" si="689"/>
        <v/>
      </c>
      <c r="IL303" s="46" t="str">
        <f t="shared" si="690"/>
        <v/>
      </c>
      <c r="IM303" s="46" t="b">
        <f t="shared" si="691"/>
        <v>0</v>
      </c>
      <c r="IN303" s="46" t="b">
        <f t="shared" si="692"/>
        <v>0</v>
      </c>
      <c r="IO303" s="46" t="b">
        <f t="shared" si="693"/>
        <v>0</v>
      </c>
      <c r="IP303" s="46" t="b">
        <f t="shared" si="694"/>
        <v>0</v>
      </c>
      <c r="IQ303" s="46" t="b">
        <f t="shared" si="695"/>
        <v>0</v>
      </c>
      <c r="IR303" s="46" t="b">
        <f t="shared" si="696"/>
        <v>0</v>
      </c>
      <c r="IS303" s="46" t="b">
        <f t="shared" si="697"/>
        <v>0</v>
      </c>
      <c r="IT303" s="46" t="b">
        <f t="shared" si="698"/>
        <v>0</v>
      </c>
      <c r="IU303" s="46" t="b">
        <f t="shared" si="699"/>
        <v>0</v>
      </c>
      <c r="IV303" s="46" t="b">
        <f t="shared" si="700"/>
        <v>0</v>
      </c>
      <c r="IW303" s="46" t="b">
        <f t="shared" si="701"/>
        <v>0</v>
      </c>
      <c r="IX303" s="46" t="b">
        <f t="shared" si="702"/>
        <v>0</v>
      </c>
      <c r="IY303" s="46" t="b">
        <f t="shared" si="703"/>
        <v>0</v>
      </c>
    </row>
    <row r="304" spans="2:259" x14ac:dyDescent="0.3">
      <c r="B304" s="48">
        <v>292</v>
      </c>
      <c r="C304" s="61" t="str">
        <f t="shared" si="569"/>
        <v/>
      </c>
      <c r="D304" s="53"/>
      <c r="E304" s="52"/>
      <c r="F304" s="112"/>
      <c r="G304" s="52"/>
      <c r="H304" s="53"/>
      <c r="I304" s="52"/>
      <c r="J304" s="52"/>
      <c r="K304" s="53"/>
      <c r="L304" s="55"/>
      <c r="M304" s="108"/>
      <c r="N304" s="56"/>
      <c r="O304" s="52"/>
      <c r="P304" s="52"/>
      <c r="Q304" s="52"/>
      <c r="R304" s="52"/>
      <c r="S304" s="52"/>
      <c r="T304" s="53"/>
      <c r="U304" s="52"/>
      <c r="V304" s="52"/>
      <c r="W304" s="55"/>
      <c r="X304" s="55"/>
      <c r="Y304" s="52"/>
      <c r="Z304" s="55"/>
      <c r="AA304" s="52"/>
      <c r="AB304" s="53"/>
      <c r="AC304" s="53"/>
      <c r="AD304" s="53"/>
      <c r="AE304" s="57"/>
      <c r="AF304" s="113"/>
      <c r="AG304" s="57"/>
      <c r="AH304" s="58"/>
      <c r="AI304" s="58"/>
      <c r="AJ304" s="58"/>
      <c r="AK304" s="114"/>
      <c r="AL304" s="58"/>
      <c r="AM304" s="114"/>
      <c r="AN304" s="58"/>
      <c r="AO304" s="114"/>
      <c r="AP304" s="58"/>
      <c r="AQ304" s="114"/>
      <c r="AR304" s="58"/>
      <c r="AS304" s="114"/>
      <c r="AT304" s="58"/>
      <c r="AU304" s="114"/>
      <c r="AV304" s="58"/>
      <c r="AW304" s="114"/>
      <c r="AX304" s="58"/>
      <c r="AY304" s="114"/>
      <c r="AZ304" s="58"/>
      <c r="BA304" s="114"/>
      <c r="BB304" s="58"/>
      <c r="BC304" s="114"/>
      <c r="BD304" s="58"/>
      <c r="BE304" s="58"/>
      <c r="BF304" s="58"/>
      <c r="BG304" s="59"/>
      <c r="BH304" s="58"/>
      <c r="BI304" s="114"/>
      <c r="BJ304" s="53"/>
      <c r="BK304" s="58"/>
      <c r="BL304" s="114"/>
      <c r="BM304" s="58"/>
      <c r="BN304" s="114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3"/>
      <c r="CL304" s="58"/>
      <c r="CM304" s="58"/>
      <c r="CN304" s="60"/>
      <c r="CO304" s="57"/>
      <c r="CP304" s="58"/>
      <c r="CQ304" s="60"/>
      <c r="CR304" s="57"/>
      <c r="CS304" s="58"/>
      <c r="CT304" s="59"/>
      <c r="CU304" s="58"/>
      <c r="CV304" s="59"/>
      <c r="CW304" s="58"/>
      <c r="CX304" s="59"/>
      <c r="CY304" s="58"/>
      <c r="CZ304" s="58"/>
      <c r="DA304" s="58"/>
      <c r="DB304" s="53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7"/>
      <c r="DO304" s="57"/>
      <c r="DP304" s="57"/>
      <c r="DQ304" s="76" t="str">
        <f t="shared" si="570"/>
        <v/>
      </c>
      <c r="DR304" s="53"/>
      <c r="DS304" s="46" t="b">
        <f t="shared" si="571"/>
        <v>0</v>
      </c>
      <c r="DT304" s="46" t="str">
        <f t="shared" si="572"/>
        <v/>
      </c>
      <c r="DU304" s="46" t="b">
        <f t="shared" si="573"/>
        <v>0</v>
      </c>
      <c r="DV304" s="46" t="b">
        <f t="shared" si="574"/>
        <v>0</v>
      </c>
      <c r="DW304" s="46" t="b">
        <f t="shared" si="575"/>
        <v>0</v>
      </c>
      <c r="DY304" s="46" t="b">
        <f t="shared" si="576"/>
        <v>0</v>
      </c>
      <c r="DZ304" s="46" t="b">
        <f t="shared" si="577"/>
        <v>0</v>
      </c>
      <c r="EB304" s="46" t="b">
        <f t="shared" si="578"/>
        <v>0</v>
      </c>
      <c r="EC304" s="46" t="b">
        <f t="shared" si="579"/>
        <v>0</v>
      </c>
      <c r="ED304" s="46" t="b">
        <f t="shared" si="580"/>
        <v>0</v>
      </c>
      <c r="EE304" s="46" t="b">
        <f t="shared" si="581"/>
        <v>0</v>
      </c>
      <c r="EF304" s="46" t="b">
        <f t="shared" si="582"/>
        <v>0</v>
      </c>
      <c r="EG304" s="46" t="b">
        <f t="shared" si="583"/>
        <v>0</v>
      </c>
      <c r="EH304" s="46" t="b">
        <f t="shared" si="584"/>
        <v>0</v>
      </c>
      <c r="EI304" s="46" t="b">
        <f t="shared" si="585"/>
        <v>0</v>
      </c>
      <c r="EK304" s="46" t="b">
        <f t="shared" si="586"/>
        <v>0</v>
      </c>
      <c r="EL304" s="46" t="b">
        <f t="shared" si="587"/>
        <v>0</v>
      </c>
      <c r="EM304" s="46" t="b">
        <f t="shared" si="588"/>
        <v>0</v>
      </c>
      <c r="EN304" s="46" t="b">
        <f t="shared" si="589"/>
        <v>0</v>
      </c>
      <c r="EO304" s="46" t="b">
        <f t="shared" si="590"/>
        <v>0</v>
      </c>
      <c r="EP304" s="46" t="b">
        <f t="shared" si="591"/>
        <v>0</v>
      </c>
      <c r="EQ304" s="46" t="b">
        <f t="shared" si="592"/>
        <v>0</v>
      </c>
      <c r="ER304" s="46" t="b">
        <f>OR(AA304='Tablas '!$T$4,AA304='Tablas '!$T$7,AA304='Tablas '!$T$8,AA304='Tablas '!$T$11)</f>
        <v>0</v>
      </c>
      <c r="ES304" s="46" t="str">
        <f t="shared" si="593"/>
        <v/>
      </c>
      <c r="ET304" s="46" t="str">
        <f t="shared" si="594"/>
        <v/>
      </c>
      <c r="EU304" s="46" t="str">
        <f t="shared" si="595"/>
        <v/>
      </c>
      <c r="EV304" s="46" t="b">
        <f t="shared" si="596"/>
        <v>0</v>
      </c>
      <c r="EW304" s="46" t="b">
        <f t="shared" si="597"/>
        <v>0</v>
      </c>
      <c r="EX304" s="46" t="b">
        <f t="shared" si="598"/>
        <v>0</v>
      </c>
      <c r="EY304" s="46" t="b">
        <f t="shared" si="599"/>
        <v>0</v>
      </c>
      <c r="EZ304" s="46" t="b">
        <f t="shared" si="600"/>
        <v>0</v>
      </c>
      <c r="FA304" s="46" t="b">
        <f t="shared" si="601"/>
        <v>0</v>
      </c>
      <c r="FB304" s="46" t="b">
        <f t="shared" si="602"/>
        <v>0</v>
      </c>
      <c r="FC304" s="46" t="str">
        <f t="shared" si="603"/>
        <v/>
      </c>
      <c r="FD304" s="46" t="str">
        <f t="shared" si="604"/>
        <v/>
      </c>
      <c r="FE304" s="46" t="b">
        <f t="shared" si="605"/>
        <v>0</v>
      </c>
      <c r="FF304" s="46" t="str">
        <f t="shared" si="606"/>
        <v/>
      </c>
      <c r="FG304" s="46" t="str">
        <f t="shared" si="607"/>
        <v/>
      </c>
      <c r="FH304" s="46" t="b">
        <f t="shared" si="608"/>
        <v>0</v>
      </c>
      <c r="FI304" s="46" t="str">
        <f t="shared" si="609"/>
        <v/>
      </c>
      <c r="FJ304" s="46" t="str">
        <f t="shared" si="610"/>
        <v/>
      </c>
      <c r="FK304" s="46" t="b">
        <f t="shared" si="611"/>
        <v>0</v>
      </c>
      <c r="FL304" s="46" t="str">
        <f t="shared" si="612"/>
        <v/>
      </c>
      <c r="FM304" s="46" t="str">
        <f t="shared" si="613"/>
        <v/>
      </c>
      <c r="FN304" s="46" t="b">
        <f t="shared" si="614"/>
        <v>0</v>
      </c>
      <c r="FO304" s="46" t="str">
        <f t="shared" si="615"/>
        <v/>
      </c>
      <c r="FP304" s="46" t="str">
        <f t="shared" si="616"/>
        <v/>
      </c>
      <c r="FQ304" s="46" t="b">
        <f t="shared" si="617"/>
        <v>0</v>
      </c>
      <c r="FR304" s="46" t="str">
        <f t="shared" si="618"/>
        <v/>
      </c>
      <c r="FS304" s="46" t="str">
        <f t="shared" si="619"/>
        <v/>
      </c>
      <c r="FT304" s="46" t="b">
        <f t="shared" si="620"/>
        <v>0</v>
      </c>
      <c r="FU304" s="46" t="str">
        <f t="shared" si="621"/>
        <v/>
      </c>
      <c r="FV304" s="46" t="str">
        <f t="shared" si="622"/>
        <v/>
      </c>
      <c r="FW304" s="46" t="b">
        <f t="shared" si="623"/>
        <v>0</v>
      </c>
      <c r="FX304" s="46" t="str">
        <f t="shared" si="624"/>
        <v/>
      </c>
      <c r="FY304" s="46" t="str">
        <f t="shared" si="625"/>
        <v/>
      </c>
      <c r="FZ304" s="46" t="b">
        <f t="shared" si="626"/>
        <v>0</v>
      </c>
      <c r="GA304" s="46" t="str">
        <f t="shared" si="627"/>
        <v/>
      </c>
      <c r="GB304" s="46" t="str">
        <f t="shared" si="628"/>
        <v/>
      </c>
      <c r="GC304" s="46" t="b">
        <f t="shared" si="629"/>
        <v>0</v>
      </c>
      <c r="GD304" s="46" t="str">
        <f t="shared" si="630"/>
        <v/>
      </c>
      <c r="GE304" s="46" t="str">
        <f t="shared" si="631"/>
        <v/>
      </c>
      <c r="GF304" s="46" t="b">
        <f t="shared" si="632"/>
        <v>0</v>
      </c>
      <c r="GG304" s="46" t="b">
        <f t="shared" si="633"/>
        <v>0</v>
      </c>
      <c r="GH304" s="46" t="str">
        <f t="shared" si="634"/>
        <v/>
      </c>
      <c r="GI304" s="46" t="str">
        <f t="shared" si="635"/>
        <v/>
      </c>
      <c r="GJ304" s="46" t="str">
        <f t="shared" si="636"/>
        <v/>
      </c>
      <c r="GK304" s="46" t="b">
        <f t="shared" si="637"/>
        <v>0</v>
      </c>
      <c r="GL304" s="46" t="str">
        <f t="shared" si="638"/>
        <v/>
      </c>
      <c r="GM304" s="46" t="str">
        <f t="shared" si="639"/>
        <v/>
      </c>
      <c r="GN304" s="46" t="str">
        <f t="shared" si="640"/>
        <v/>
      </c>
      <c r="GO304" s="46" t="b">
        <f t="shared" si="641"/>
        <v>0</v>
      </c>
      <c r="GP304" s="46" t="str">
        <f t="shared" si="642"/>
        <v/>
      </c>
      <c r="GQ304" s="46" t="str">
        <f t="shared" si="643"/>
        <v/>
      </c>
      <c r="GR304" s="46" t="b">
        <f t="shared" si="644"/>
        <v>0</v>
      </c>
      <c r="GS304" s="46" t="str">
        <f t="shared" si="645"/>
        <v/>
      </c>
      <c r="GT304" s="46" t="str">
        <f t="shared" si="646"/>
        <v/>
      </c>
      <c r="GU304" s="46" t="b">
        <f t="shared" si="647"/>
        <v>0</v>
      </c>
      <c r="GV304" s="46" t="b">
        <f t="shared" si="648"/>
        <v>0</v>
      </c>
      <c r="GW304" s="46" t="b">
        <f t="shared" si="649"/>
        <v>0</v>
      </c>
      <c r="GX304" s="46" t="b">
        <f t="shared" si="650"/>
        <v>0</v>
      </c>
      <c r="GY304" s="46" t="b">
        <f t="shared" si="651"/>
        <v>0</v>
      </c>
      <c r="GZ304" s="46" t="b">
        <f t="shared" si="652"/>
        <v>0</v>
      </c>
      <c r="HA304" s="46" t="b">
        <f t="shared" si="653"/>
        <v>0</v>
      </c>
      <c r="HB304" s="46" t="b">
        <f t="shared" si="654"/>
        <v>0</v>
      </c>
      <c r="HC304" s="46" t="b">
        <f t="shared" si="655"/>
        <v>0</v>
      </c>
      <c r="HD304" s="46" t="b">
        <f t="shared" si="656"/>
        <v>0</v>
      </c>
      <c r="HE304" s="46" t="b">
        <f t="shared" si="657"/>
        <v>0</v>
      </c>
      <c r="HF304" s="46" t="b">
        <f t="shared" si="658"/>
        <v>0</v>
      </c>
      <c r="HG304" s="46" t="b">
        <f t="shared" si="659"/>
        <v>0</v>
      </c>
      <c r="HH304" s="46" t="b">
        <f t="shared" si="660"/>
        <v>0</v>
      </c>
      <c r="HI304" s="46" t="b">
        <f t="shared" si="661"/>
        <v>0</v>
      </c>
      <c r="HJ304" s="46" t="b">
        <f t="shared" si="662"/>
        <v>0</v>
      </c>
      <c r="HK304" s="46" t="b">
        <f t="shared" si="663"/>
        <v>0</v>
      </c>
      <c r="HL304" s="46" t="b">
        <f t="shared" si="664"/>
        <v>0</v>
      </c>
      <c r="HM304" s="46" t="b">
        <f t="shared" si="665"/>
        <v>0</v>
      </c>
      <c r="HN304" s="46" t="b">
        <f t="shared" si="666"/>
        <v>0</v>
      </c>
      <c r="HO304" s="46" t="b">
        <f t="shared" si="667"/>
        <v>0</v>
      </c>
      <c r="HP304" s="46" t="b">
        <f t="shared" si="668"/>
        <v>0</v>
      </c>
      <c r="HQ304" s="46" t="str">
        <f t="shared" si="669"/>
        <v/>
      </c>
      <c r="HR304" s="46" t="str">
        <f t="shared" si="670"/>
        <v/>
      </c>
      <c r="HS304" s="46" t="str">
        <f t="shared" si="671"/>
        <v/>
      </c>
      <c r="HT304" s="46" t="b">
        <f t="shared" si="672"/>
        <v>0</v>
      </c>
      <c r="HU304" s="46" t="b">
        <f t="shared" si="673"/>
        <v>0</v>
      </c>
      <c r="HV304" s="46" t="b">
        <f t="shared" si="674"/>
        <v>0</v>
      </c>
      <c r="HW304" s="46" t="b">
        <f t="shared" si="675"/>
        <v>0</v>
      </c>
      <c r="HX304" s="46" t="b">
        <f t="shared" si="676"/>
        <v>0</v>
      </c>
      <c r="HY304" s="46" t="b">
        <f t="shared" si="677"/>
        <v>0</v>
      </c>
      <c r="HZ304" s="46" t="b">
        <f t="shared" si="678"/>
        <v>0</v>
      </c>
      <c r="IA304" s="46" t="str">
        <f t="shared" si="679"/>
        <v/>
      </c>
      <c r="IB304" s="46" t="str">
        <f t="shared" si="680"/>
        <v/>
      </c>
      <c r="IC304" s="46" t="str">
        <f t="shared" si="681"/>
        <v/>
      </c>
      <c r="ID304" s="46" t="str">
        <f t="shared" si="682"/>
        <v/>
      </c>
      <c r="IE304" s="46" t="b">
        <f t="shared" si="683"/>
        <v>0</v>
      </c>
      <c r="IF304" s="46" t="str">
        <f t="shared" si="684"/>
        <v/>
      </c>
      <c r="IG304" s="46" t="str">
        <f t="shared" si="685"/>
        <v/>
      </c>
      <c r="IH304" s="46" t="b">
        <f t="shared" si="686"/>
        <v>0</v>
      </c>
      <c r="II304" s="46" t="b">
        <f t="shared" si="687"/>
        <v>0</v>
      </c>
      <c r="IJ304" s="46" t="b">
        <f t="shared" si="688"/>
        <v>0</v>
      </c>
      <c r="IK304" s="46" t="str">
        <f t="shared" si="689"/>
        <v/>
      </c>
      <c r="IL304" s="46" t="str">
        <f t="shared" si="690"/>
        <v/>
      </c>
      <c r="IM304" s="46" t="b">
        <f t="shared" si="691"/>
        <v>0</v>
      </c>
      <c r="IN304" s="46" t="b">
        <f t="shared" si="692"/>
        <v>0</v>
      </c>
      <c r="IO304" s="46" t="b">
        <f t="shared" si="693"/>
        <v>0</v>
      </c>
      <c r="IP304" s="46" t="b">
        <f t="shared" si="694"/>
        <v>0</v>
      </c>
      <c r="IQ304" s="46" t="b">
        <f t="shared" si="695"/>
        <v>0</v>
      </c>
      <c r="IR304" s="46" t="b">
        <f t="shared" si="696"/>
        <v>0</v>
      </c>
      <c r="IS304" s="46" t="b">
        <f t="shared" si="697"/>
        <v>0</v>
      </c>
      <c r="IT304" s="46" t="b">
        <f t="shared" si="698"/>
        <v>0</v>
      </c>
      <c r="IU304" s="46" t="b">
        <f t="shared" si="699"/>
        <v>0</v>
      </c>
      <c r="IV304" s="46" t="b">
        <f t="shared" si="700"/>
        <v>0</v>
      </c>
      <c r="IW304" s="46" t="b">
        <f t="shared" si="701"/>
        <v>0</v>
      </c>
      <c r="IX304" s="46" t="b">
        <f t="shared" si="702"/>
        <v>0</v>
      </c>
      <c r="IY304" s="46" t="b">
        <f t="shared" si="703"/>
        <v>0</v>
      </c>
    </row>
    <row r="305" spans="2:259" x14ac:dyDescent="0.3">
      <c r="B305" s="48">
        <v>293</v>
      </c>
      <c r="C305" s="61" t="str">
        <f t="shared" si="569"/>
        <v/>
      </c>
      <c r="D305" s="53"/>
      <c r="E305" s="52"/>
      <c r="F305" s="112"/>
      <c r="G305" s="52"/>
      <c r="H305" s="53"/>
      <c r="I305" s="52"/>
      <c r="J305" s="52"/>
      <c r="K305" s="53"/>
      <c r="L305" s="55"/>
      <c r="M305" s="108"/>
      <c r="N305" s="56"/>
      <c r="O305" s="52"/>
      <c r="P305" s="52"/>
      <c r="Q305" s="52"/>
      <c r="R305" s="52"/>
      <c r="S305" s="52"/>
      <c r="T305" s="53"/>
      <c r="U305" s="52"/>
      <c r="V305" s="52"/>
      <c r="W305" s="55"/>
      <c r="X305" s="55"/>
      <c r="Y305" s="52"/>
      <c r="Z305" s="55"/>
      <c r="AA305" s="52"/>
      <c r="AB305" s="53"/>
      <c r="AC305" s="53"/>
      <c r="AD305" s="53"/>
      <c r="AE305" s="57"/>
      <c r="AF305" s="113"/>
      <c r="AG305" s="57"/>
      <c r="AH305" s="58"/>
      <c r="AI305" s="58"/>
      <c r="AJ305" s="58"/>
      <c r="AK305" s="114"/>
      <c r="AL305" s="58"/>
      <c r="AM305" s="114"/>
      <c r="AN305" s="58"/>
      <c r="AO305" s="114"/>
      <c r="AP305" s="58"/>
      <c r="AQ305" s="114"/>
      <c r="AR305" s="58"/>
      <c r="AS305" s="114"/>
      <c r="AT305" s="58"/>
      <c r="AU305" s="114"/>
      <c r="AV305" s="58"/>
      <c r="AW305" s="114"/>
      <c r="AX305" s="58"/>
      <c r="AY305" s="114"/>
      <c r="AZ305" s="58"/>
      <c r="BA305" s="114"/>
      <c r="BB305" s="58"/>
      <c r="BC305" s="114"/>
      <c r="BD305" s="58"/>
      <c r="BE305" s="58"/>
      <c r="BF305" s="58"/>
      <c r="BG305" s="59"/>
      <c r="BH305" s="58"/>
      <c r="BI305" s="114"/>
      <c r="BJ305" s="53"/>
      <c r="BK305" s="58"/>
      <c r="BL305" s="114"/>
      <c r="BM305" s="58"/>
      <c r="BN305" s="114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3"/>
      <c r="CL305" s="58"/>
      <c r="CM305" s="58"/>
      <c r="CN305" s="60"/>
      <c r="CO305" s="57"/>
      <c r="CP305" s="58"/>
      <c r="CQ305" s="60"/>
      <c r="CR305" s="57"/>
      <c r="CS305" s="58"/>
      <c r="CT305" s="59"/>
      <c r="CU305" s="58"/>
      <c r="CV305" s="59"/>
      <c r="CW305" s="58"/>
      <c r="CX305" s="59"/>
      <c r="CY305" s="58"/>
      <c r="CZ305" s="58"/>
      <c r="DA305" s="58"/>
      <c r="DB305" s="53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7"/>
      <c r="DO305" s="57"/>
      <c r="DP305" s="57"/>
      <c r="DQ305" s="76" t="str">
        <f t="shared" si="570"/>
        <v/>
      </c>
      <c r="DR305" s="53"/>
      <c r="DS305" s="46" t="b">
        <f t="shared" si="571"/>
        <v>0</v>
      </c>
      <c r="DT305" s="46" t="str">
        <f t="shared" si="572"/>
        <v/>
      </c>
      <c r="DU305" s="46" t="b">
        <f t="shared" si="573"/>
        <v>0</v>
      </c>
      <c r="DV305" s="46" t="b">
        <f t="shared" si="574"/>
        <v>0</v>
      </c>
      <c r="DW305" s="46" t="b">
        <f t="shared" si="575"/>
        <v>0</v>
      </c>
      <c r="DY305" s="46" t="b">
        <f t="shared" si="576"/>
        <v>0</v>
      </c>
      <c r="DZ305" s="46" t="b">
        <f t="shared" si="577"/>
        <v>0</v>
      </c>
      <c r="EB305" s="46" t="b">
        <f t="shared" si="578"/>
        <v>0</v>
      </c>
      <c r="EC305" s="46" t="b">
        <f t="shared" si="579"/>
        <v>0</v>
      </c>
      <c r="ED305" s="46" t="b">
        <f t="shared" si="580"/>
        <v>0</v>
      </c>
      <c r="EE305" s="46" t="b">
        <f t="shared" si="581"/>
        <v>0</v>
      </c>
      <c r="EF305" s="46" t="b">
        <f t="shared" si="582"/>
        <v>0</v>
      </c>
      <c r="EG305" s="46" t="b">
        <f t="shared" si="583"/>
        <v>0</v>
      </c>
      <c r="EH305" s="46" t="b">
        <f t="shared" si="584"/>
        <v>0</v>
      </c>
      <c r="EI305" s="46" t="b">
        <f t="shared" si="585"/>
        <v>0</v>
      </c>
      <c r="EK305" s="46" t="b">
        <f t="shared" si="586"/>
        <v>0</v>
      </c>
      <c r="EL305" s="46" t="b">
        <f t="shared" si="587"/>
        <v>0</v>
      </c>
      <c r="EM305" s="46" t="b">
        <f t="shared" si="588"/>
        <v>0</v>
      </c>
      <c r="EN305" s="46" t="b">
        <f t="shared" si="589"/>
        <v>0</v>
      </c>
      <c r="EO305" s="46" t="b">
        <f t="shared" si="590"/>
        <v>0</v>
      </c>
      <c r="EP305" s="46" t="b">
        <f t="shared" si="591"/>
        <v>0</v>
      </c>
      <c r="EQ305" s="46" t="b">
        <f t="shared" si="592"/>
        <v>0</v>
      </c>
      <c r="ER305" s="46" t="b">
        <f>OR(AA305='Tablas '!$T$4,AA305='Tablas '!$T$7,AA305='Tablas '!$T$8,AA305='Tablas '!$T$11)</f>
        <v>0</v>
      </c>
      <c r="ES305" s="46" t="str">
        <f t="shared" si="593"/>
        <v/>
      </c>
      <c r="ET305" s="46" t="str">
        <f t="shared" si="594"/>
        <v/>
      </c>
      <c r="EU305" s="46" t="str">
        <f t="shared" si="595"/>
        <v/>
      </c>
      <c r="EV305" s="46" t="b">
        <f t="shared" si="596"/>
        <v>0</v>
      </c>
      <c r="EW305" s="46" t="b">
        <f t="shared" si="597"/>
        <v>0</v>
      </c>
      <c r="EX305" s="46" t="b">
        <f t="shared" si="598"/>
        <v>0</v>
      </c>
      <c r="EY305" s="46" t="b">
        <f t="shared" si="599"/>
        <v>0</v>
      </c>
      <c r="EZ305" s="46" t="b">
        <f t="shared" si="600"/>
        <v>0</v>
      </c>
      <c r="FA305" s="46" t="b">
        <f t="shared" si="601"/>
        <v>0</v>
      </c>
      <c r="FB305" s="46" t="b">
        <f t="shared" si="602"/>
        <v>0</v>
      </c>
      <c r="FC305" s="46" t="str">
        <f t="shared" si="603"/>
        <v/>
      </c>
      <c r="FD305" s="46" t="str">
        <f t="shared" si="604"/>
        <v/>
      </c>
      <c r="FE305" s="46" t="b">
        <f t="shared" si="605"/>
        <v>0</v>
      </c>
      <c r="FF305" s="46" t="str">
        <f t="shared" si="606"/>
        <v/>
      </c>
      <c r="FG305" s="46" t="str">
        <f t="shared" si="607"/>
        <v/>
      </c>
      <c r="FH305" s="46" t="b">
        <f t="shared" si="608"/>
        <v>0</v>
      </c>
      <c r="FI305" s="46" t="str">
        <f t="shared" si="609"/>
        <v/>
      </c>
      <c r="FJ305" s="46" t="str">
        <f t="shared" si="610"/>
        <v/>
      </c>
      <c r="FK305" s="46" t="b">
        <f t="shared" si="611"/>
        <v>0</v>
      </c>
      <c r="FL305" s="46" t="str">
        <f t="shared" si="612"/>
        <v/>
      </c>
      <c r="FM305" s="46" t="str">
        <f t="shared" si="613"/>
        <v/>
      </c>
      <c r="FN305" s="46" t="b">
        <f t="shared" si="614"/>
        <v>0</v>
      </c>
      <c r="FO305" s="46" t="str">
        <f t="shared" si="615"/>
        <v/>
      </c>
      <c r="FP305" s="46" t="str">
        <f t="shared" si="616"/>
        <v/>
      </c>
      <c r="FQ305" s="46" t="b">
        <f t="shared" si="617"/>
        <v>0</v>
      </c>
      <c r="FR305" s="46" t="str">
        <f t="shared" si="618"/>
        <v/>
      </c>
      <c r="FS305" s="46" t="str">
        <f t="shared" si="619"/>
        <v/>
      </c>
      <c r="FT305" s="46" t="b">
        <f t="shared" si="620"/>
        <v>0</v>
      </c>
      <c r="FU305" s="46" t="str">
        <f t="shared" si="621"/>
        <v/>
      </c>
      <c r="FV305" s="46" t="str">
        <f t="shared" si="622"/>
        <v/>
      </c>
      <c r="FW305" s="46" t="b">
        <f t="shared" si="623"/>
        <v>0</v>
      </c>
      <c r="FX305" s="46" t="str">
        <f t="shared" si="624"/>
        <v/>
      </c>
      <c r="FY305" s="46" t="str">
        <f t="shared" si="625"/>
        <v/>
      </c>
      <c r="FZ305" s="46" t="b">
        <f t="shared" si="626"/>
        <v>0</v>
      </c>
      <c r="GA305" s="46" t="str">
        <f t="shared" si="627"/>
        <v/>
      </c>
      <c r="GB305" s="46" t="str">
        <f t="shared" si="628"/>
        <v/>
      </c>
      <c r="GC305" s="46" t="b">
        <f t="shared" si="629"/>
        <v>0</v>
      </c>
      <c r="GD305" s="46" t="str">
        <f t="shared" si="630"/>
        <v/>
      </c>
      <c r="GE305" s="46" t="str">
        <f t="shared" si="631"/>
        <v/>
      </c>
      <c r="GF305" s="46" t="b">
        <f t="shared" si="632"/>
        <v>0</v>
      </c>
      <c r="GG305" s="46" t="b">
        <f t="shared" si="633"/>
        <v>0</v>
      </c>
      <c r="GH305" s="46" t="str">
        <f t="shared" si="634"/>
        <v/>
      </c>
      <c r="GI305" s="46" t="str">
        <f t="shared" si="635"/>
        <v/>
      </c>
      <c r="GJ305" s="46" t="str">
        <f t="shared" si="636"/>
        <v/>
      </c>
      <c r="GK305" s="46" t="b">
        <f t="shared" si="637"/>
        <v>0</v>
      </c>
      <c r="GL305" s="46" t="str">
        <f t="shared" si="638"/>
        <v/>
      </c>
      <c r="GM305" s="46" t="str">
        <f t="shared" si="639"/>
        <v/>
      </c>
      <c r="GN305" s="46" t="str">
        <f t="shared" si="640"/>
        <v/>
      </c>
      <c r="GO305" s="46" t="b">
        <f t="shared" si="641"/>
        <v>0</v>
      </c>
      <c r="GP305" s="46" t="str">
        <f t="shared" si="642"/>
        <v/>
      </c>
      <c r="GQ305" s="46" t="str">
        <f t="shared" si="643"/>
        <v/>
      </c>
      <c r="GR305" s="46" t="b">
        <f t="shared" si="644"/>
        <v>0</v>
      </c>
      <c r="GS305" s="46" t="str">
        <f t="shared" si="645"/>
        <v/>
      </c>
      <c r="GT305" s="46" t="str">
        <f t="shared" si="646"/>
        <v/>
      </c>
      <c r="GU305" s="46" t="b">
        <f t="shared" si="647"/>
        <v>0</v>
      </c>
      <c r="GV305" s="46" t="b">
        <f t="shared" si="648"/>
        <v>0</v>
      </c>
      <c r="GW305" s="46" t="b">
        <f t="shared" si="649"/>
        <v>0</v>
      </c>
      <c r="GX305" s="46" t="b">
        <f t="shared" si="650"/>
        <v>0</v>
      </c>
      <c r="GY305" s="46" t="b">
        <f t="shared" si="651"/>
        <v>0</v>
      </c>
      <c r="GZ305" s="46" t="b">
        <f t="shared" si="652"/>
        <v>0</v>
      </c>
      <c r="HA305" s="46" t="b">
        <f t="shared" si="653"/>
        <v>0</v>
      </c>
      <c r="HB305" s="46" t="b">
        <f t="shared" si="654"/>
        <v>0</v>
      </c>
      <c r="HC305" s="46" t="b">
        <f t="shared" si="655"/>
        <v>0</v>
      </c>
      <c r="HD305" s="46" t="b">
        <f t="shared" si="656"/>
        <v>0</v>
      </c>
      <c r="HE305" s="46" t="b">
        <f t="shared" si="657"/>
        <v>0</v>
      </c>
      <c r="HF305" s="46" t="b">
        <f t="shared" si="658"/>
        <v>0</v>
      </c>
      <c r="HG305" s="46" t="b">
        <f t="shared" si="659"/>
        <v>0</v>
      </c>
      <c r="HH305" s="46" t="b">
        <f t="shared" si="660"/>
        <v>0</v>
      </c>
      <c r="HI305" s="46" t="b">
        <f t="shared" si="661"/>
        <v>0</v>
      </c>
      <c r="HJ305" s="46" t="b">
        <f t="shared" si="662"/>
        <v>0</v>
      </c>
      <c r="HK305" s="46" t="b">
        <f t="shared" si="663"/>
        <v>0</v>
      </c>
      <c r="HL305" s="46" t="b">
        <f t="shared" si="664"/>
        <v>0</v>
      </c>
      <c r="HM305" s="46" t="b">
        <f t="shared" si="665"/>
        <v>0</v>
      </c>
      <c r="HN305" s="46" t="b">
        <f t="shared" si="666"/>
        <v>0</v>
      </c>
      <c r="HO305" s="46" t="b">
        <f t="shared" si="667"/>
        <v>0</v>
      </c>
      <c r="HP305" s="46" t="b">
        <f t="shared" si="668"/>
        <v>0</v>
      </c>
      <c r="HQ305" s="46" t="str">
        <f t="shared" si="669"/>
        <v/>
      </c>
      <c r="HR305" s="46" t="str">
        <f t="shared" si="670"/>
        <v/>
      </c>
      <c r="HS305" s="46" t="str">
        <f t="shared" si="671"/>
        <v/>
      </c>
      <c r="HT305" s="46" t="b">
        <f t="shared" si="672"/>
        <v>0</v>
      </c>
      <c r="HU305" s="46" t="b">
        <f t="shared" si="673"/>
        <v>0</v>
      </c>
      <c r="HV305" s="46" t="b">
        <f t="shared" si="674"/>
        <v>0</v>
      </c>
      <c r="HW305" s="46" t="b">
        <f t="shared" si="675"/>
        <v>0</v>
      </c>
      <c r="HX305" s="46" t="b">
        <f t="shared" si="676"/>
        <v>0</v>
      </c>
      <c r="HY305" s="46" t="b">
        <f t="shared" si="677"/>
        <v>0</v>
      </c>
      <c r="HZ305" s="46" t="b">
        <f t="shared" si="678"/>
        <v>0</v>
      </c>
      <c r="IA305" s="46" t="str">
        <f t="shared" si="679"/>
        <v/>
      </c>
      <c r="IB305" s="46" t="str">
        <f t="shared" si="680"/>
        <v/>
      </c>
      <c r="IC305" s="46" t="str">
        <f t="shared" si="681"/>
        <v/>
      </c>
      <c r="ID305" s="46" t="str">
        <f t="shared" si="682"/>
        <v/>
      </c>
      <c r="IE305" s="46" t="b">
        <f t="shared" si="683"/>
        <v>0</v>
      </c>
      <c r="IF305" s="46" t="str">
        <f t="shared" si="684"/>
        <v/>
      </c>
      <c r="IG305" s="46" t="str">
        <f t="shared" si="685"/>
        <v/>
      </c>
      <c r="IH305" s="46" t="b">
        <f t="shared" si="686"/>
        <v>0</v>
      </c>
      <c r="II305" s="46" t="b">
        <f t="shared" si="687"/>
        <v>0</v>
      </c>
      <c r="IJ305" s="46" t="b">
        <f t="shared" si="688"/>
        <v>0</v>
      </c>
      <c r="IK305" s="46" t="str">
        <f t="shared" si="689"/>
        <v/>
      </c>
      <c r="IL305" s="46" t="str">
        <f t="shared" si="690"/>
        <v/>
      </c>
      <c r="IM305" s="46" t="b">
        <f t="shared" si="691"/>
        <v>0</v>
      </c>
      <c r="IN305" s="46" t="b">
        <f t="shared" si="692"/>
        <v>0</v>
      </c>
      <c r="IO305" s="46" t="b">
        <f t="shared" si="693"/>
        <v>0</v>
      </c>
      <c r="IP305" s="46" t="b">
        <f t="shared" si="694"/>
        <v>0</v>
      </c>
      <c r="IQ305" s="46" t="b">
        <f t="shared" si="695"/>
        <v>0</v>
      </c>
      <c r="IR305" s="46" t="b">
        <f t="shared" si="696"/>
        <v>0</v>
      </c>
      <c r="IS305" s="46" t="b">
        <f t="shared" si="697"/>
        <v>0</v>
      </c>
      <c r="IT305" s="46" t="b">
        <f t="shared" si="698"/>
        <v>0</v>
      </c>
      <c r="IU305" s="46" t="b">
        <f t="shared" si="699"/>
        <v>0</v>
      </c>
      <c r="IV305" s="46" t="b">
        <f t="shared" si="700"/>
        <v>0</v>
      </c>
      <c r="IW305" s="46" t="b">
        <f t="shared" si="701"/>
        <v>0</v>
      </c>
      <c r="IX305" s="46" t="b">
        <f t="shared" si="702"/>
        <v>0</v>
      </c>
      <c r="IY305" s="46" t="b">
        <f t="shared" si="703"/>
        <v>0</v>
      </c>
    </row>
    <row r="306" spans="2:259" x14ac:dyDescent="0.3">
      <c r="B306" s="48">
        <v>294</v>
      </c>
      <c r="C306" s="61" t="str">
        <f t="shared" si="569"/>
        <v/>
      </c>
      <c r="D306" s="53"/>
      <c r="E306" s="52"/>
      <c r="F306" s="112"/>
      <c r="G306" s="52"/>
      <c r="H306" s="53"/>
      <c r="I306" s="52"/>
      <c r="J306" s="52"/>
      <c r="K306" s="53"/>
      <c r="L306" s="55"/>
      <c r="M306" s="108"/>
      <c r="N306" s="56"/>
      <c r="O306" s="52"/>
      <c r="P306" s="52"/>
      <c r="Q306" s="52"/>
      <c r="R306" s="52"/>
      <c r="S306" s="52"/>
      <c r="T306" s="53"/>
      <c r="U306" s="52"/>
      <c r="V306" s="52"/>
      <c r="W306" s="55"/>
      <c r="X306" s="55"/>
      <c r="Y306" s="52"/>
      <c r="Z306" s="55"/>
      <c r="AA306" s="52"/>
      <c r="AB306" s="53"/>
      <c r="AC306" s="53"/>
      <c r="AD306" s="53"/>
      <c r="AE306" s="57"/>
      <c r="AF306" s="113"/>
      <c r="AG306" s="57"/>
      <c r="AH306" s="58"/>
      <c r="AI306" s="58"/>
      <c r="AJ306" s="58"/>
      <c r="AK306" s="114"/>
      <c r="AL306" s="58"/>
      <c r="AM306" s="114"/>
      <c r="AN306" s="58"/>
      <c r="AO306" s="114"/>
      <c r="AP306" s="58"/>
      <c r="AQ306" s="114"/>
      <c r="AR306" s="58"/>
      <c r="AS306" s="114"/>
      <c r="AT306" s="58"/>
      <c r="AU306" s="114"/>
      <c r="AV306" s="58"/>
      <c r="AW306" s="114"/>
      <c r="AX306" s="58"/>
      <c r="AY306" s="114"/>
      <c r="AZ306" s="58"/>
      <c r="BA306" s="114"/>
      <c r="BB306" s="58"/>
      <c r="BC306" s="114"/>
      <c r="BD306" s="58"/>
      <c r="BE306" s="58"/>
      <c r="BF306" s="58"/>
      <c r="BG306" s="59"/>
      <c r="BH306" s="58"/>
      <c r="BI306" s="114"/>
      <c r="BJ306" s="53"/>
      <c r="BK306" s="58"/>
      <c r="BL306" s="114"/>
      <c r="BM306" s="58"/>
      <c r="BN306" s="114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3"/>
      <c r="CL306" s="58"/>
      <c r="CM306" s="58"/>
      <c r="CN306" s="60"/>
      <c r="CO306" s="57"/>
      <c r="CP306" s="58"/>
      <c r="CQ306" s="60"/>
      <c r="CR306" s="57"/>
      <c r="CS306" s="58"/>
      <c r="CT306" s="59"/>
      <c r="CU306" s="58"/>
      <c r="CV306" s="59"/>
      <c r="CW306" s="58"/>
      <c r="CX306" s="59"/>
      <c r="CY306" s="58"/>
      <c r="CZ306" s="58"/>
      <c r="DA306" s="58"/>
      <c r="DB306" s="53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7"/>
      <c r="DO306" s="57"/>
      <c r="DP306" s="57"/>
      <c r="DQ306" s="76" t="str">
        <f t="shared" si="570"/>
        <v/>
      </c>
      <c r="DR306" s="53"/>
      <c r="DS306" s="46" t="b">
        <f t="shared" si="571"/>
        <v>0</v>
      </c>
      <c r="DT306" s="46" t="str">
        <f t="shared" si="572"/>
        <v/>
      </c>
      <c r="DU306" s="46" t="b">
        <f t="shared" si="573"/>
        <v>0</v>
      </c>
      <c r="DV306" s="46" t="b">
        <f t="shared" si="574"/>
        <v>0</v>
      </c>
      <c r="DW306" s="46" t="b">
        <f t="shared" si="575"/>
        <v>0</v>
      </c>
      <c r="DY306" s="46" t="b">
        <f t="shared" si="576"/>
        <v>0</v>
      </c>
      <c r="DZ306" s="46" t="b">
        <f t="shared" si="577"/>
        <v>0</v>
      </c>
      <c r="EB306" s="46" t="b">
        <f t="shared" si="578"/>
        <v>0</v>
      </c>
      <c r="EC306" s="46" t="b">
        <f t="shared" si="579"/>
        <v>0</v>
      </c>
      <c r="ED306" s="46" t="b">
        <f t="shared" si="580"/>
        <v>0</v>
      </c>
      <c r="EE306" s="46" t="b">
        <f t="shared" si="581"/>
        <v>0</v>
      </c>
      <c r="EF306" s="46" t="b">
        <f t="shared" si="582"/>
        <v>0</v>
      </c>
      <c r="EG306" s="46" t="b">
        <f t="shared" si="583"/>
        <v>0</v>
      </c>
      <c r="EH306" s="46" t="b">
        <f t="shared" si="584"/>
        <v>0</v>
      </c>
      <c r="EI306" s="46" t="b">
        <f t="shared" si="585"/>
        <v>0</v>
      </c>
      <c r="EK306" s="46" t="b">
        <f t="shared" si="586"/>
        <v>0</v>
      </c>
      <c r="EL306" s="46" t="b">
        <f t="shared" si="587"/>
        <v>0</v>
      </c>
      <c r="EM306" s="46" t="b">
        <f t="shared" si="588"/>
        <v>0</v>
      </c>
      <c r="EN306" s="46" t="b">
        <f t="shared" si="589"/>
        <v>0</v>
      </c>
      <c r="EO306" s="46" t="b">
        <f t="shared" si="590"/>
        <v>0</v>
      </c>
      <c r="EP306" s="46" t="b">
        <f t="shared" si="591"/>
        <v>0</v>
      </c>
      <c r="EQ306" s="46" t="b">
        <f t="shared" si="592"/>
        <v>0</v>
      </c>
      <c r="ER306" s="46" t="b">
        <f>OR(AA306='Tablas '!$T$4,AA306='Tablas '!$T$7,AA306='Tablas '!$T$8,AA306='Tablas '!$T$11)</f>
        <v>0</v>
      </c>
      <c r="ES306" s="46" t="str">
        <f t="shared" si="593"/>
        <v/>
      </c>
      <c r="ET306" s="46" t="str">
        <f t="shared" si="594"/>
        <v/>
      </c>
      <c r="EU306" s="46" t="str">
        <f t="shared" si="595"/>
        <v/>
      </c>
      <c r="EV306" s="46" t="b">
        <f t="shared" si="596"/>
        <v>0</v>
      </c>
      <c r="EW306" s="46" t="b">
        <f t="shared" si="597"/>
        <v>0</v>
      </c>
      <c r="EX306" s="46" t="b">
        <f t="shared" si="598"/>
        <v>0</v>
      </c>
      <c r="EY306" s="46" t="b">
        <f t="shared" si="599"/>
        <v>0</v>
      </c>
      <c r="EZ306" s="46" t="b">
        <f t="shared" si="600"/>
        <v>0</v>
      </c>
      <c r="FA306" s="46" t="b">
        <f t="shared" si="601"/>
        <v>0</v>
      </c>
      <c r="FB306" s="46" t="b">
        <f t="shared" si="602"/>
        <v>0</v>
      </c>
      <c r="FC306" s="46" t="str">
        <f t="shared" si="603"/>
        <v/>
      </c>
      <c r="FD306" s="46" t="str">
        <f t="shared" si="604"/>
        <v/>
      </c>
      <c r="FE306" s="46" t="b">
        <f t="shared" si="605"/>
        <v>0</v>
      </c>
      <c r="FF306" s="46" t="str">
        <f t="shared" si="606"/>
        <v/>
      </c>
      <c r="FG306" s="46" t="str">
        <f t="shared" si="607"/>
        <v/>
      </c>
      <c r="FH306" s="46" t="b">
        <f t="shared" si="608"/>
        <v>0</v>
      </c>
      <c r="FI306" s="46" t="str">
        <f t="shared" si="609"/>
        <v/>
      </c>
      <c r="FJ306" s="46" t="str">
        <f t="shared" si="610"/>
        <v/>
      </c>
      <c r="FK306" s="46" t="b">
        <f t="shared" si="611"/>
        <v>0</v>
      </c>
      <c r="FL306" s="46" t="str">
        <f t="shared" si="612"/>
        <v/>
      </c>
      <c r="FM306" s="46" t="str">
        <f t="shared" si="613"/>
        <v/>
      </c>
      <c r="FN306" s="46" t="b">
        <f t="shared" si="614"/>
        <v>0</v>
      </c>
      <c r="FO306" s="46" t="str">
        <f t="shared" si="615"/>
        <v/>
      </c>
      <c r="FP306" s="46" t="str">
        <f t="shared" si="616"/>
        <v/>
      </c>
      <c r="FQ306" s="46" t="b">
        <f t="shared" si="617"/>
        <v>0</v>
      </c>
      <c r="FR306" s="46" t="str">
        <f t="shared" si="618"/>
        <v/>
      </c>
      <c r="FS306" s="46" t="str">
        <f t="shared" si="619"/>
        <v/>
      </c>
      <c r="FT306" s="46" t="b">
        <f t="shared" si="620"/>
        <v>0</v>
      </c>
      <c r="FU306" s="46" t="str">
        <f t="shared" si="621"/>
        <v/>
      </c>
      <c r="FV306" s="46" t="str">
        <f t="shared" si="622"/>
        <v/>
      </c>
      <c r="FW306" s="46" t="b">
        <f t="shared" si="623"/>
        <v>0</v>
      </c>
      <c r="FX306" s="46" t="str">
        <f t="shared" si="624"/>
        <v/>
      </c>
      <c r="FY306" s="46" t="str">
        <f t="shared" si="625"/>
        <v/>
      </c>
      <c r="FZ306" s="46" t="b">
        <f t="shared" si="626"/>
        <v>0</v>
      </c>
      <c r="GA306" s="46" t="str">
        <f t="shared" si="627"/>
        <v/>
      </c>
      <c r="GB306" s="46" t="str">
        <f t="shared" si="628"/>
        <v/>
      </c>
      <c r="GC306" s="46" t="b">
        <f t="shared" si="629"/>
        <v>0</v>
      </c>
      <c r="GD306" s="46" t="str">
        <f t="shared" si="630"/>
        <v/>
      </c>
      <c r="GE306" s="46" t="str">
        <f t="shared" si="631"/>
        <v/>
      </c>
      <c r="GF306" s="46" t="b">
        <f t="shared" si="632"/>
        <v>0</v>
      </c>
      <c r="GG306" s="46" t="b">
        <f t="shared" si="633"/>
        <v>0</v>
      </c>
      <c r="GH306" s="46" t="str">
        <f t="shared" si="634"/>
        <v/>
      </c>
      <c r="GI306" s="46" t="str">
        <f t="shared" si="635"/>
        <v/>
      </c>
      <c r="GJ306" s="46" t="str">
        <f t="shared" si="636"/>
        <v/>
      </c>
      <c r="GK306" s="46" t="b">
        <f t="shared" si="637"/>
        <v>0</v>
      </c>
      <c r="GL306" s="46" t="str">
        <f t="shared" si="638"/>
        <v/>
      </c>
      <c r="GM306" s="46" t="str">
        <f t="shared" si="639"/>
        <v/>
      </c>
      <c r="GN306" s="46" t="str">
        <f t="shared" si="640"/>
        <v/>
      </c>
      <c r="GO306" s="46" t="b">
        <f t="shared" si="641"/>
        <v>0</v>
      </c>
      <c r="GP306" s="46" t="str">
        <f t="shared" si="642"/>
        <v/>
      </c>
      <c r="GQ306" s="46" t="str">
        <f t="shared" si="643"/>
        <v/>
      </c>
      <c r="GR306" s="46" t="b">
        <f t="shared" si="644"/>
        <v>0</v>
      </c>
      <c r="GS306" s="46" t="str">
        <f t="shared" si="645"/>
        <v/>
      </c>
      <c r="GT306" s="46" t="str">
        <f t="shared" si="646"/>
        <v/>
      </c>
      <c r="GU306" s="46" t="b">
        <f t="shared" si="647"/>
        <v>0</v>
      </c>
      <c r="GV306" s="46" t="b">
        <f t="shared" si="648"/>
        <v>0</v>
      </c>
      <c r="GW306" s="46" t="b">
        <f t="shared" si="649"/>
        <v>0</v>
      </c>
      <c r="GX306" s="46" t="b">
        <f t="shared" si="650"/>
        <v>0</v>
      </c>
      <c r="GY306" s="46" t="b">
        <f t="shared" si="651"/>
        <v>0</v>
      </c>
      <c r="GZ306" s="46" t="b">
        <f t="shared" si="652"/>
        <v>0</v>
      </c>
      <c r="HA306" s="46" t="b">
        <f t="shared" si="653"/>
        <v>0</v>
      </c>
      <c r="HB306" s="46" t="b">
        <f t="shared" si="654"/>
        <v>0</v>
      </c>
      <c r="HC306" s="46" t="b">
        <f t="shared" si="655"/>
        <v>0</v>
      </c>
      <c r="HD306" s="46" t="b">
        <f t="shared" si="656"/>
        <v>0</v>
      </c>
      <c r="HE306" s="46" t="b">
        <f t="shared" si="657"/>
        <v>0</v>
      </c>
      <c r="HF306" s="46" t="b">
        <f t="shared" si="658"/>
        <v>0</v>
      </c>
      <c r="HG306" s="46" t="b">
        <f t="shared" si="659"/>
        <v>0</v>
      </c>
      <c r="HH306" s="46" t="b">
        <f t="shared" si="660"/>
        <v>0</v>
      </c>
      <c r="HI306" s="46" t="b">
        <f t="shared" si="661"/>
        <v>0</v>
      </c>
      <c r="HJ306" s="46" t="b">
        <f t="shared" si="662"/>
        <v>0</v>
      </c>
      <c r="HK306" s="46" t="b">
        <f t="shared" si="663"/>
        <v>0</v>
      </c>
      <c r="HL306" s="46" t="b">
        <f t="shared" si="664"/>
        <v>0</v>
      </c>
      <c r="HM306" s="46" t="b">
        <f t="shared" si="665"/>
        <v>0</v>
      </c>
      <c r="HN306" s="46" t="b">
        <f t="shared" si="666"/>
        <v>0</v>
      </c>
      <c r="HO306" s="46" t="b">
        <f t="shared" si="667"/>
        <v>0</v>
      </c>
      <c r="HP306" s="46" t="b">
        <f t="shared" si="668"/>
        <v>0</v>
      </c>
      <c r="HQ306" s="46" t="str">
        <f t="shared" si="669"/>
        <v/>
      </c>
      <c r="HR306" s="46" t="str">
        <f t="shared" si="670"/>
        <v/>
      </c>
      <c r="HS306" s="46" t="str">
        <f t="shared" si="671"/>
        <v/>
      </c>
      <c r="HT306" s="46" t="b">
        <f t="shared" si="672"/>
        <v>0</v>
      </c>
      <c r="HU306" s="46" t="b">
        <f t="shared" si="673"/>
        <v>0</v>
      </c>
      <c r="HV306" s="46" t="b">
        <f t="shared" si="674"/>
        <v>0</v>
      </c>
      <c r="HW306" s="46" t="b">
        <f t="shared" si="675"/>
        <v>0</v>
      </c>
      <c r="HX306" s="46" t="b">
        <f t="shared" si="676"/>
        <v>0</v>
      </c>
      <c r="HY306" s="46" t="b">
        <f t="shared" si="677"/>
        <v>0</v>
      </c>
      <c r="HZ306" s="46" t="b">
        <f t="shared" si="678"/>
        <v>0</v>
      </c>
      <c r="IA306" s="46" t="str">
        <f t="shared" si="679"/>
        <v/>
      </c>
      <c r="IB306" s="46" t="str">
        <f t="shared" si="680"/>
        <v/>
      </c>
      <c r="IC306" s="46" t="str">
        <f t="shared" si="681"/>
        <v/>
      </c>
      <c r="ID306" s="46" t="str">
        <f t="shared" si="682"/>
        <v/>
      </c>
      <c r="IE306" s="46" t="b">
        <f t="shared" si="683"/>
        <v>0</v>
      </c>
      <c r="IF306" s="46" t="str">
        <f t="shared" si="684"/>
        <v/>
      </c>
      <c r="IG306" s="46" t="str">
        <f t="shared" si="685"/>
        <v/>
      </c>
      <c r="IH306" s="46" t="b">
        <f t="shared" si="686"/>
        <v>0</v>
      </c>
      <c r="II306" s="46" t="b">
        <f t="shared" si="687"/>
        <v>0</v>
      </c>
      <c r="IJ306" s="46" t="b">
        <f t="shared" si="688"/>
        <v>0</v>
      </c>
      <c r="IK306" s="46" t="str">
        <f t="shared" si="689"/>
        <v/>
      </c>
      <c r="IL306" s="46" t="str">
        <f t="shared" si="690"/>
        <v/>
      </c>
      <c r="IM306" s="46" t="b">
        <f t="shared" si="691"/>
        <v>0</v>
      </c>
      <c r="IN306" s="46" t="b">
        <f t="shared" si="692"/>
        <v>0</v>
      </c>
      <c r="IO306" s="46" t="b">
        <f t="shared" si="693"/>
        <v>0</v>
      </c>
      <c r="IP306" s="46" t="b">
        <f t="shared" si="694"/>
        <v>0</v>
      </c>
      <c r="IQ306" s="46" t="b">
        <f t="shared" si="695"/>
        <v>0</v>
      </c>
      <c r="IR306" s="46" t="b">
        <f t="shared" si="696"/>
        <v>0</v>
      </c>
      <c r="IS306" s="46" t="b">
        <f t="shared" si="697"/>
        <v>0</v>
      </c>
      <c r="IT306" s="46" t="b">
        <f t="shared" si="698"/>
        <v>0</v>
      </c>
      <c r="IU306" s="46" t="b">
        <f t="shared" si="699"/>
        <v>0</v>
      </c>
      <c r="IV306" s="46" t="b">
        <f t="shared" si="700"/>
        <v>0</v>
      </c>
      <c r="IW306" s="46" t="b">
        <f t="shared" si="701"/>
        <v>0</v>
      </c>
      <c r="IX306" s="46" t="b">
        <f t="shared" si="702"/>
        <v>0</v>
      </c>
      <c r="IY306" s="46" t="b">
        <f t="shared" si="703"/>
        <v>0</v>
      </c>
    </row>
    <row r="307" spans="2:259" x14ac:dyDescent="0.3">
      <c r="B307" s="48">
        <v>295</v>
      </c>
      <c r="C307" s="61" t="str">
        <f t="shared" si="569"/>
        <v/>
      </c>
      <c r="D307" s="53"/>
      <c r="E307" s="52"/>
      <c r="F307" s="112"/>
      <c r="G307" s="52"/>
      <c r="H307" s="53"/>
      <c r="I307" s="52"/>
      <c r="J307" s="52"/>
      <c r="K307" s="53"/>
      <c r="L307" s="55"/>
      <c r="M307" s="108"/>
      <c r="N307" s="56"/>
      <c r="O307" s="52"/>
      <c r="P307" s="52"/>
      <c r="Q307" s="52"/>
      <c r="R307" s="52"/>
      <c r="S307" s="52"/>
      <c r="T307" s="53"/>
      <c r="U307" s="52"/>
      <c r="V307" s="52"/>
      <c r="W307" s="55"/>
      <c r="X307" s="55"/>
      <c r="Y307" s="52"/>
      <c r="Z307" s="55"/>
      <c r="AA307" s="52"/>
      <c r="AB307" s="53"/>
      <c r="AC307" s="53"/>
      <c r="AD307" s="53"/>
      <c r="AE307" s="57"/>
      <c r="AF307" s="113"/>
      <c r="AG307" s="57"/>
      <c r="AH307" s="58"/>
      <c r="AI307" s="58"/>
      <c r="AJ307" s="58"/>
      <c r="AK307" s="114"/>
      <c r="AL307" s="58"/>
      <c r="AM307" s="114"/>
      <c r="AN307" s="58"/>
      <c r="AO307" s="114"/>
      <c r="AP307" s="58"/>
      <c r="AQ307" s="114"/>
      <c r="AR307" s="58"/>
      <c r="AS307" s="114"/>
      <c r="AT307" s="58"/>
      <c r="AU307" s="114"/>
      <c r="AV307" s="58"/>
      <c r="AW307" s="114"/>
      <c r="AX307" s="58"/>
      <c r="AY307" s="114"/>
      <c r="AZ307" s="58"/>
      <c r="BA307" s="114"/>
      <c r="BB307" s="58"/>
      <c r="BC307" s="114"/>
      <c r="BD307" s="58"/>
      <c r="BE307" s="58"/>
      <c r="BF307" s="58"/>
      <c r="BG307" s="59"/>
      <c r="BH307" s="58"/>
      <c r="BI307" s="114"/>
      <c r="BJ307" s="53"/>
      <c r="BK307" s="58"/>
      <c r="BL307" s="114"/>
      <c r="BM307" s="58"/>
      <c r="BN307" s="114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3"/>
      <c r="CL307" s="58"/>
      <c r="CM307" s="58"/>
      <c r="CN307" s="60"/>
      <c r="CO307" s="57"/>
      <c r="CP307" s="58"/>
      <c r="CQ307" s="60"/>
      <c r="CR307" s="57"/>
      <c r="CS307" s="58"/>
      <c r="CT307" s="59"/>
      <c r="CU307" s="58"/>
      <c r="CV307" s="59"/>
      <c r="CW307" s="58"/>
      <c r="CX307" s="59"/>
      <c r="CY307" s="58"/>
      <c r="CZ307" s="58"/>
      <c r="DA307" s="58"/>
      <c r="DB307" s="53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7"/>
      <c r="DO307" s="57"/>
      <c r="DP307" s="57"/>
      <c r="DQ307" s="76" t="str">
        <f t="shared" si="570"/>
        <v/>
      </c>
      <c r="DR307" s="53"/>
      <c r="DS307" s="46" t="b">
        <f t="shared" si="571"/>
        <v>0</v>
      </c>
      <c r="DT307" s="46" t="str">
        <f t="shared" si="572"/>
        <v/>
      </c>
      <c r="DU307" s="46" t="b">
        <f t="shared" si="573"/>
        <v>0</v>
      </c>
      <c r="DV307" s="46" t="b">
        <f t="shared" si="574"/>
        <v>0</v>
      </c>
      <c r="DW307" s="46" t="b">
        <f t="shared" si="575"/>
        <v>0</v>
      </c>
      <c r="DY307" s="46" t="b">
        <f t="shared" si="576"/>
        <v>0</v>
      </c>
      <c r="DZ307" s="46" t="b">
        <f t="shared" si="577"/>
        <v>0</v>
      </c>
      <c r="EB307" s="46" t="b">
        <f t="shared" si="578"/>
        <v>0</v>
      </c>
      <c r="EC307" s="46" t="b">
        <f t="shared" si="579"/>
        <v>0</v>
      </c>
      <c r="ED307" s="46" t="b">
        <f t="shared" si="580"/>
        <v>0</v>
      </c>
      <c r="EE307" s="46" t="b">
        <f t="shared" si="581"/>
        <v>0</v>
      </c>
      <c r="EF307" s="46" t="b">
        <f t="shared" si="582"/>
        <v>0</v>
      </c>
      <c r="EG307" s="46" t="b">
        <f t="shared" si="583"/>
        <v>0</v>
      </c>
      <c r="EH307" s="46" t="b">
        <f t="shared" si="584"/>
        <v>0</v>
      </c>
      <c r="EI307" s="46" t="b">
        <f t="shared" si="585"/>
        <v>0</v>
      </c>
      <c r="EK307" s="46" t="b">
        <f t="shared" si="586"/>
        <v>0</v>
      </c>
      <c r="EL307" s="46" t="b">
        <f t="shared" si="587"/>
        <v>0</v>
      </c>
      <c r="EM307" s="46" t="b">
        <f t="shared" si="588"/>
        <v>0</v>
      </c>
      <c r="EN307" s="46" t="b">
        <f t="shared" si="589"/>
        <v>0</v>
      </c>
      <c r="EO307" s="46" t="b">
        <f t="shared" si="590"/>
        <v>0</v>
      </c>
      <c r="EP307" s="46" t="b">
        <f t="shared" si="591"/>
        <v>0</v>
      </c>
      <c r="EQ307" s="46" t="b">
        <f t="shared" si="592"/>
        <v>0</v>
      </c>
      <c r="ER307" s="46" t="b">
        <f>OR(AA307='Tablas '!$T$4,AA307='Tablas '!$T$7,AA307='Tablas '!$T$8,AA307='Tablas '!$T$11)</f>
        <v>0</v>
      </c>
      <c r="ES307" s="46" t="str">
        <f t="shared" si="593"/>
        <v/>
      </c>
      <c r="ET307" s="46" t="str">
        <f t="shared" si="594"/>
        <v/>
      </c>
      <c r="EU307" s="46" t="str">
        <f t="shared" si="595"/>
        <v/>
      </c>
      <c r="EV307" s="46" t="b">
        <f t="shared" si="596"/>
        <v>0</v>
      </c>
      <c r="EW307" s="46" t="b">
        <f t="shared" si="597"/>
        <v>0</v>
      </c>
      <c r="EX307" s="46" t="b">
        <f t="shared" si="598"/>
        <v>0</v>
      </c>
      <c r="EY307" s="46" t="b">
        <f t="shared" si="599"/>
        <v>0</v>
      </c>
      <c r="EZ307" s="46" t="b">
        <f t="shared" si="600"/>
        <v>0</v>
      </c>
      <c r="FA307" s="46" t="b">
        <f t="shared" si="601"/>
        <v>0</v>
      </c>
      <c r="FB307" s="46" t="b">
        <f t="shared" si="602"/>
        <v>0</v>
      </c>
      <c r="FC307" s="46" t="str">
        <f t="shared" si="603"/>
        <v/>
      </c>
      <c r="FD307" s="46" t="str">
        <f t="shared" si="604"/>
        <v/>
      </c>
      <c r="FE307" s="46" t="b">
        <f t="shared" si="605"/>
        <v>0</v>
      </c>
      <c r="FF307" s="46" t="str">
        <f t="shared" si="606"/>
        <v/>
      </c>
      <c r="FG307" s="46" t="str">
        <f t="shared" si="607"/>
        <v/>
      </c>
      <c r="FH307" s="46" t="b">
        <f t="shared" si="608"/>
        <v>0</v>
      </c>
      <c r="FI307" s="46" t="str">
        <f t="shared" si="609"/>
        <v/>
      </c>
      <c r="FJ307" s="46" t="str">
        <f t="shared" si="610"/>
        <v/>
      </c>
      <c r="FK307" s="46" t="b">
        <f t="shared" si="611"/>
        <v>0</v>
      </c>
      <c r="FL307" s="46" t="str">
        <f t="shared" si="612"/>
        <v/>
      </c>
      <c r="FM307" s="46" t="str">
        <f t="shared" si="613"/>
        <v/>
      </c>
      <c r="FN307" s="46" t="b">
        <f t="shared" si="614"/>
        <v>0</v>
      </c>
      <c r="FO307" s="46" t="str">
        <f t="shared" si="615"/>
        <v/>
      </c>
      <c r="FP307" s="46" t="str">
        <f t="shared" si="616"/>
        <v/>
      </c>
      <c r="FQ307" s="46" t="b">
        <f t="shared" si="617"/>
        <v>0</v>
      </c>
      <c r="FR307" s="46" t="str">
        <f t="shared" si="618"/>
        <v/>
      </c>
      <c r="FS307" s="46" t="str">
        <f t="shared" si="619"/>
        <v/>
      </c>
      <c r="FT307" s="46" t="b">
        <f t="shared" si="620"/>
        <v>0</v>
      </c>
      <c r="FU307" s="46" t="str">
        <f t="shared" si="621"/>
        <v/>
      </c>
      <c r="FV307" s="46" t="str">
        <f t="shared" si="622"/>
        <v/>
      </c>
      <c r="FW307" s="46" t="b">
        <f t="shared" si="623"/>
        <v>0</v>
      </c>
      <c r="FX307" s="46" t="str">
        <f t="shared" si="624"/>
        <v/>
      </c>
      <c r="FY307" s="46" t="str">
        <f t="shared" si="625"/>
        <v/>
      </c>
      <c r="FZ307" s="46" t="b">
        <f t="shared" si="626"/>
        <v>0</v>
      </c>
      <c r="GA307" s="46" t="str">
        <f t="shared" si="627"/>
        <v/>
      </c>
      <c r="GB307" s="46" t="str">
        <f t="shared" si="628"/>
        <v/>
      </c>
      <c r="GC307" s="46" t="b">
        <f t="shared" si="629"/>
        <v>0</v>
      </c>
      <c r="GD307" s="46" t="str">
        <f t="shared" si="630"/>
        <v/>
      </c>
      <c r="GE307" s="46" t="str">
        <f t="shared" si="631"/>
        <v/>
      </c>
      <c r="GF307" s="46" t="b">
        <f t="shared" si="632"/>
        <v>0</v>
      </c>
      <c r="GG307" s="46" t="b">
        <f t="shared" si="633"/>
        <v>0</v>
      </c>
      <c r="GH307" s="46" t="str">
        <f t="shared" si="634"/>
        <v/>
      </c>
      <c r="GI307" s="46" t="str">
        <f t="shared" si="635"/>
        <v/>
      </c>
      <c r="GJ307" s="46" t="str">
        <f t="shared" si="636"/>
        <v/>
      </c>
      <c r="GK307" s="46" t="b">
        <f t="shared" si="637"/>
        <v>0</v>
      </c>
      <c r="GL307" s="46" t="str">
        <f t="shared" si="638"/>
        <v/>
      </c>
      <c r="GM307" s="46" t="str">
        <f t="shared" si="639"/>
        <v/>
      </c>
      <c r="GN307" s="46" t="str">
        <f t="shared" si="640"/>
        <v/>
      </c>
      <c r="GO307" s="46" t="b">
        <f t="shared" si="641"/>
        <v>0</v>
      </c>
      <c r="GP307" s="46" t="str">
        <f t="shared" si="642"/>
        <v/>
      </c>
      <c r="GQ307" s="46" t="str">
        <f t="shared" si="643"/>
        <v/>
      </c>
      <c r="GR307" s="46" t="b">
        <f t="shared" si="644"/>
        <v>0</v>
      </c>
      <c r="GS307" s="46" t="str">
        <f t="shared" si="645"/>
        <v/>
      </c>
      <c r="GT307" s="46" t="str">
        <f t="shared" si="646"/>
        <v/>
      </c>
      <c r="GU307" s="46" t="b">
        <f t="shared" si="647"/>
        <v>0</v>
      </c>
      <c r="GV307" s="46" t="b">
        <f t="shared" si="648"/>
        <v>0</v>
      </c>
      <c r="GW307" s="46" t="b">
        <f t="shared" si="649"/>
        <v>0</v>
      </c>
      <c r="GX307" s="46" t="b">
        <f t="shared" si="650"/>
        <v>0</v>
      </c>
      <c r="GY307" s="46" t="b">
        <f t="shared" si="651"/>
        <v>0</v>
      </c>
      <c r="GZ307" s="46" t="b">
        <f t="shared" si="652"/>
        <v>0</v>
      </c>
      <c r="HA307" s="46" t="b">
        <f t="shared" si="653"/>
        <v>0</v>
      </c>
      <c r="HB307" s="46" t="b">
        <f t="shared" si="654"/>
        <v>0</v>
      </c>
      <c r="HC307" s="46" t="b">
        <f t="shared" si="655"/>
        <v>0</v>
      </c>
      <c r="HD307" s="46" t="b">
        <f t="shared" si="656"/>
        <v>0</v>
      </c>
      <c r="HE307" s="46" t="b">
        <f t="shared" si="657"/>
        <v>0</v>
      </c>
      <c r="HF307" s="46" t="b">
        <f t="shared" si="658"/>
        <v>0</v>
      </c>
      <c r="HG307" s="46" t="b">
        <f t="shared" si="659"/>
        <v>0</v>
      </c>
      <c r="HH307" s="46" t="b">
        <f t="shared" si="660"/>
        <v>0</v>
      </c>
      <c r="HI307" s="46" t="b">
        <f t="shared" si="661"/>
        <v>0</v>
      </c>
      <c r="HJ307" s="46" t="b">
        <f t="shared" si="662"/>
        <v>0</v>
      </c>
      <c r="HK307" s="46" t="b">
        <f t="shared" si="663"/>
        <v>0</v>
      </c>
      <c r="HL307" s="46" t="b">
        <f t="shared" si="664"/>
        <v>0</v>
      </c>
      <c r="HM307" s="46" t="b">
        <f t="shared" si="665"/>
        <v>0</v>
      </c>
      <c r="HN307" s="46" t="b">
        <f t="shared" si="666"/>
        <v>0</v>
      </c>
      <c r="HO307" s="46" t="b">
        <f t="shared" si="667"/>
        <v>0</v>
      </c>
      <c r="HP307" s="46" t="b">
        <f t="shared" si="668"/>
        <v>0</v>
      </c>
      <c r="HQ307" s="46" t="str">
        <f t="shared" si="669"/>
        <v/>
      </c>
      <c r="HR307" s="46" t="str">
        <f t="shared" si="670"/>
        <v/>
      </c>
      <c r="HS307" s="46" t="str">
        <f t="shared" si="671"/>
        <v/>
      </c>
      <c r="HT307" s="46" t="b">
        <f t="shared" si="672"/>
        <v>0</v>
      </c>
      <c r="HU307" s="46" t="b">
        <f t="shared" si="673"/>
        <v>0</v>
      </c>
      <c r="HV307" s="46" t="b">
        <f t="shared" si="674"/>
        <v>0</v>
      </c>
      <c r="HW307" s="46" t="b">
        <f t="shared" si="675"/>
        <v>0</v>
      </c>
      <c r="HX307" s="46" t="b">
        <f t="shared" si="676"/>
        <v>0</v>
      </c>
      <c r="HY307" s="46" t="b">
        <f t="shared" si="677"/>
        <v>0</v>
      </c>
      <c r="HZ307" s="46" t="b">
        <f t="shared" si="678"/>
        <v>0</v>
      </c>
      <c r="IA307" s="46" t="str">
        <f t="shared" si="679"/>
        <v/>
      </c>
      <c r="IB307" s="46" t="str">
        <f t="shared" si="680"/>
        <v/>
      </c>
      <c r="IC307" s="46" t="str">
        <f t="shared" si="681"/>
        <v/>
      </c>
      <c r="ID307" s="46" t="str">
        <f t="shared" si="682"/>
        <v/>
      </c>
      <c r="IE307" s="46" t="b">
        <f t="shared" si="683"/>
        <v>0</v>
      </c>
      <c r="IF307" s="46" t="str">
        <f t="shared" si="684"/>
        <v/>
      </c>
      <c r="IG307" s="46" t="str">
        <f t="shared" si="685"/>
        <v/>
      </c>
      <c r="IH307" s="46" t="b">
        <f t="shared" si="686"/>
        <v>0</v>
      </c>
      <c r="II307" s="46" t="b">
        <f t="shared" si="687"/>
        <v>0</v>
      </c>
      <c r="IJ307" s="46" t="b">
        <f t="shared" si="688"/>
        <v>0</v>
      </c>
      <c r="IK307" s="46" t="str">
        <f t="shared" si="689"/>
        <v/>
      </c>
      <c r="IL307" s="46" t="str">
        <f t="shared" si="690"/>
        <v/>
      </c>
      <c r="IM307" s="46" t="b">
        <f t="shared" si="691"/>
        <v>0</v>
      </c>
      <c r="IN307" s="46" t="b">
        <f t="shared" si="692"/>
        <v>0</v>
      </c>
      <c r="IO307" s="46" t="b">
        <f t="shared" si="693"/>
        <v>0</v>
      </c>
      <c r="IP307" s="46" t="b">
        <f t="shared" si="694"/>
        <v>0</v>
      </c>
      <c r="IQ307" s="46" t="b">
        <f t="shared" si="695"/>
        <v>0</v>
      </c>
      <c r="IR307" s="46" t="b">
        <f t="shared" si="696"/>
        <v>0</v>
      </c>
      <c r="IS307" s="46" t="b">
        <f t="shared" si="697"/>
        <v>0</v>
      </c>
      <c r="IT307" s="46" t="b">
        <f t="shared" si="698"/>
        <v>0</v>
      </c>
      <c r="IU307" s="46" t="b">
        <f t="shared" si="699"/>
        <v>0</v>
      </c>
      <c r="IV307" s="46" t="b">
        <f t="shared" si="700"/>
        <v>0</v>
      </c>
      <c r="IW307" s="46" t="b">
        <f t="shared" si="701"/>
        <v>0</v>
      </c>
      <c r="IX307" s="46" t="b">
        <f t="shared" si="702"/>
        <v>0</v>
      </c>
      <c r="IY307" s="46" t="b">
        <f t="shared" si="703"/>
        <v>0</v>
      </c>
    </row>
    <row r="308" spans="2:259" x14ac:dyDescent="0.3">
      <c r="B308" s="48">
        <v>296</v>
      </c>
      <c r="C308" s="61" t="str">
        <f t="shared" si="569"/>
        <v/>
      </c>
      <c r="D308" s="53"/>
      <c r="E308" s="52"/>
      <c r="F308" s="112"/>
      <c r="G308" s="52"/>
      <c r="H308" s="53"/>
      <c r="I308" s="52"/>
      <c r="J308" s="52"/>
      <c r="K308" s="53"/>
      <c r="L308" s="55"/>
      <c r="M308" s="108"/>
      <c r="N308" s="56"/>
      <c r="O308" s="52"/>
      <c r="P308" s="52"/>
      <c r="Q308" s="52"/>
      <c r="R308" s="52"/>
      <c r="S308" s="52"/>
      <c r="T308" s="53"/>
      <c r="U308" s="52"/>
      <c r="V308" s="52"/>
      <c r="W308" s="55"/>
      <c r="X308" s="55"/>
      <c r="Y308" s="52"/>
      <c r="Z308" s="55"/>
      <c r="AA308" s="52"/>
      <c r="AB308" s="53"/>
      <c r="AC308" s="53"/>
      <c r="AD308" s="53"/>
      <c r="AE308" s="57"/>
      <c r="AF308" s="113"/>
      <c r="AG308" s="57"/>
      <c r="AH308" s="58"/>
      <c r="AI308" s="58"/>
      <c r="AJ308" s="58"/>
      <c r="AK308" s="114"/>
      <c r="AL308" s="58"/>
      <c r="AM308" s="114"/>
      <c r="AN308" s="58"/>
      <c r="AO308" s="114"/>
      <c r="AP308" s="58"/>
      <c r="AQ308" s="114"/>
      <c r="AR308" s="58"/>
      <c r="AS308" s="114"/>
      <c r="AT308" s="58"/>
      <c r="AU308" s="114"/>
      <c r="AV308" s="58"/>
      <c r="AW308" s="114"/>
      <c r="AX308" s="58"/>
      <c r="AY308" s="114"/>
      <c r="AZ308" s="58"/>
      <c r="BA308" s="114"/>
      <c r="BB308" s="58"/>
      <c r="BC308" s="114"/>
      <c r="BD308" s="58"/>
      <c r="BE308" s="58"/>
      <c r="BF308" s="58"/>
      <c r="BG308" s="59"/>
      <c r="BH308" s="58"/>
      <c r="BI308" s="114"/>
      <c r="BJ308" s="53"/>
      <c r="BK308" s="58"/>
      <c r="BL308" s="114"/>
      <c r="BM308" s="58"/>
      <c r="BN308" s="114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3"/>
      <c r="CL308" s="58"/>
      <c r="CM308" s="58"/>
      <c r="CN308" s="60"/>
      <c r="CO308" s="57"/>
      <c r="CP308" s="58"/>
      <c r="CQ308" s="60"/>
      <c r="CR308" s="57"/>
      <c r="CS308" s="58"/>
      <c r="CT308" s="59"/>
      <c r="CU308" s="58"/>
      <c r="CV308" s="59"/>
      <c r="CW308" s="58"/>
      <c r="CX308" s="59"/>
      <c r="CY308" s="58"/>
      <c r="CZ308" s="58"/>
      <c r="DA308" s="58"/>
      <c r="DB308" s="53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7"/>
      <c r="DO308" s="57"/>
      <c r="DP308" s="57"/>
      <c r="DQ308" s="76" t="str">
        <f t="shared" si="570"/>
        <v/>
      </c>
      <c r="DR308" s="53"/>
      <c r="DS308" s="46" t="b">
        <f t="shared" si="571"/>
        <v>0</v>
      </c>
      <c r="DT308" s="46" t="str">
        <f t="shared" si="572"/>
        <v/>
      </c>
      <c r="DU308" s="46" t="b">
        <f t="shared" si="573"/>
        <v>0</v>
      </c>
      <c r="DV308" s="46" t="b">
        <f t="shared" si="574"/>
        <v>0</v>
      </c>
      <c r="DW308" s="46" t="b">
        <f t="shared" si="575"/>
        <v>0</v>
      </c>
      <c r="DY308" s="46" t="b">
        <f t="shared" si="576"/>
        <v>0</v>
      </c>
      <c r="DZ308" s="46" t="b">
        <f t="shared" si="577"/>
        <v>0</v>
      </c>
      <c r="EB308" s="46" t="b">
        <f t="shared" si="578"/>
        <v>0</v>
      </c>
      <c r="EC308" s="46" t="b">
        <f t="shared" si="579"/>
        <v>0</v>
      </c>
      <c r="ED308" s="46" t="b">
        <f t="shared" si="580"/>
        <v>0</v>
      </c>
      <c r="EE308" s="46" t="b">
        <f t="shared" si="581"/>
        <v>0</v>
      </c>
      <c r="EF308" s="46" t="b">
        <f t="shared" si="582"/>
        <v>0</v>
      </c>
      <c r="EG308" s="46" t="b">
        <f t="shared" si="583"/>
        <v>0</v>
      </c>
      <c r="EH308" s="46" t="b">
        <f t="shared" si="584"/>
        <v>0</v>
      </c>
      <c r="EI308" s="46" t="b">
        <f t="shared" si="585"/>
        <v>0</v>
      </c>
      <c r="EK308" s="46" t="b">
        <f t="shared" si="586"/>
        <v>0</v>
      </c>
      <c r="EL308" s="46" t="b">
        <f t="shared" si="587"/>
        <v>0</v>
      </c>
      <c r="EM308" s="46" t="b">
        <f t="shared" si="588"/>
        <v>0</v>
      </c>
      <c r="EN308" s="46" t="b">
        <f t="shared" si="589"/>
        <v>0</v>
      </c>
      <c r="EO308" s="46" t="b">
        <f t="shared" si="590"/>
        <v>0</v>
      </c>
      <c r="EP308" s="46" t="b">
        <f t="shared" si="591"/>
        <v>0</v>
      </c>
      <c r="EQ308" s="46" t="b">
        <f t="shared" si="592"/>
        <v>0</v>
      </c>
      <c r="ER308" s="46" t="b">
        <f>OR(AA308='Tablas '!$T$4,AA308='Tablas '!$T$7,AA308='Tablas '!$T$8,AA308='Tablas '!$T$11)</f>
        <v>0</v>
      </c>
      <c r="ES308" s="46" t="str">
        <f t="shared" si="593"/>
        <v/>
      </c>
      <c r="ET308" s="46" t="str">
        <f t="shared" si="594"/>
        <v/>
      </c>
      <c r="EU308" s="46" t="str">
        <f t="shared" si="595"/>
        <v/>
      </c>
      <c r="EV308" s="46" t="b">
        <f t="shared" si="596"/>
        <v>0</v>
      </c>
      <c r="EW308" s="46" t="b">
        <f t="shared" si="597"/>
        <v>0</v>
      </c>
      <c r="EX308" s="46" t="b">
        <f t="shared" si="598"/>
        <v>0</v>
      </c>
      <c r="EY308" s="46" t="b">
        <f t="shared" si="599"/>
        <v>0</v>
      </c>
      <c r="EZ308" s="46" t="b">
        <f t="shared" si="600"/>
        <v>0</v>
      </c>
      <c r="FA308" s="46" t="b">
        <f t="shared" si="601"/>
        <v>0</v>
      </c>
      <c r="FB308" s="46" t="b">
        <f t="shared" si="602"/>
        <v>0</v>
      </c>
      <c r="FC308" s="46" t="str">
        <f t="shared" si="603"/>
        <v/>
      </c>
      <c r="FD308" s="46" t="str">
        <f t="shared" si="604"/>
        <v/>
      </c>
      <c r="FE308" s="46" t="b">
        <f t="shared" si="605"/>
        <v>0</v>
      </c>
      <c r="FF308" s="46" t="str">
        <f t="shared" si="606"/>
        <v/>
      </c>
      <c r="FG308" s="46" t="str">
        <f t="shared" si="607"/>
        <v/>
      </c>
      <c r="FH308" s="46" t="b">
        <f t="shared" si="608"/>
        <v>0</v>
      </c>
      <c r="FI308" s="46" t="str">
        <f t="shared" si="609"/>
        <v/>
      </c>
      <c r="FJ308" s="46" t="str">
        <f t="shared" si="610"/>
        <v/>
      </c>
      <c r="FK308" s="46" t="b">
        <f t="shared" si="611"/>
        <v>0</v>
      </c>
      <c r="FL308" s="46" t="str">
        <f t="shared" si="612"/>
        <v/>
      </c>
      <c r="FM308" s="46" t="str">
        <f t="shared" si="613"/>
        <v/>
      </c>
      <c r="FN308" s="46" t="b">
        <f t="shared" si="614"/>
        <v>0</v>
      </c>
      <c r="FO308" s="46" t="str">
        <f t="shared" si="615"/>
        <v/>
      </c>
      <c r="FP308" s="46" t="str">
        <f t="shared" si="616"/>
        <v/>
      </c>
      <c r="FQ308" s="46" t="b">
        <f t="shared" si="617"/>
        <v>0</v>
      </c>
      <c r="FR308" s="46" t="str">
        <f t="shared" si="618"/>
        <v/>
      </c>
      <c r="FS308" s="46" t="str">
        <f t="shared" si="619"/>
        <v/>
      </c>
      <c r="FT308" s="46" t="b">
        <f t="shared" si="620"/>
        <v>0</v>
      </c>
      <c r="FU308" s="46" t="str">
        <f t="shared" si="621"/>
        <v/>
      </c>
      <c r="FV308" s="46" t="str">
        <f t="shared" si="622"/>
        <v/>
      </c>
      <c r="FW308" s="46" t="b">
        <f t="shared" si="623"/>
        <v>0</v>
      </c>
      <c r="FX308" s="46" t="str">
        <f t="shared" si="624"/>
        <v/>
      </c>
      <c r="FY308" s="46" t="str">
        <f t="shared" si="625"/>
        <v/>
      </c>
      <c r="FZ308" s="46" t="b">
        <f t="shared" si="626"/>
        <v>0</v>
      </c>
      <c r="GA308" s="46" t="str">
        <f t="shared" si="627"/>
        <v/>
      </c>
      <c r="GB308" s="46" t="str">
        <f t="shared" si="628"/>
        <v/>
      </c>
      <c r="GC308" s="46" t="b">
        <f t="shared" si="629"/>
        <v>0</v>
      </c>
      <c r="GD308" s="46" t="str">
        <f t="shared" si="630"/>
        <v/>
      </c>
      <c r="GE308" s="46" t="str">
        <f t="shared" si="631"/>
        <v/>
      </c>
      <c r="GF308" s="46" t="b">
        <f t="shared" si="632"/>
        <v>0</v>
      </c>
      <c r="GG308" s="46" t="b">
        <f t="shared" si="633"/>
        <v>0</v>
      </c>
      <c r="GH308" s="46" t="str">
        <f t="shared" si="634"/>
        <v/>
      </c>
      <c r="GI308" s="46" t="str">
        <f t="shared" si="635"/>
        <v/>
      </c>
      <c r="GJ308" s="46" t="str">
        <f t="shared" si="636"/>
        <v/>
      </c>
      <c r="GK308" s="46" t="b">
        <f t="shared" si="637"/>
        <v>0</v>
      </c>
      <c r="GL308" s="46" t="str">
        <f t="shared" si="638"/>
        <v/>
      </c>
      <c r="GM308" s="46" t="str">
        <f t="shared" si="639"/>
        <v/>
      </c>
      <c r="GN308" s="46" t="str">
        <f t="shared" si="640"/>
        <v/>
      </c>
      <c r="GO308" s="46" t="b">
        <f t="shared" si="641"/>
        <v>0</v>
      </c>
      <c r="GP308" s="46" t="str">
        <f t="shared" si="642"/>
        <v/>
      </c>
      <c r="GQ308" s="46" t="str">
        <f t="shared" si="643"/>
        <v/>
      </c>
      <c r="GR308" s="46" t="b">
        <f t="shared" si="644"/>
        <v>0</v>
      </c>
      <c r="GS308" s="46" t="str">
        <f t="shared" si="645"/>
        <v/>
      </c>
      <c r="GT308" s="46" t="str">
        <f t="shared" si="646"/>
        <v/>
      </c>
      <c r="GU308" s="46" t="b">
        <f t="shared" si="647"/>
        <v>0</v>
      </c>
      <c r="GV308" s="46" t="b">
        <f t="shared" si="648"/>
        <v>0</v>
      </c>
      <c r="GW308" s="46" t="b">
        <f t="shared" si="649"/>
        <v>0</v>
      </c>
      <c r="GX308" s="46" t="b">
        <f t="shared" si="650"/>
        <v>0</v>
      </c>
      <c r="GY308" s="46" t="b">
        <f t="shared" si="651"/>
        <v>0</v>
      </c>
      <c r="GZ308" s="46" t="b">
        <f t="shared" si="652"/>
        <v>0</v>
      </c>
      <c r="HA308" s="46" t="b">
        <f t="shared" si="653"/>
        <v>0</v>
      </c>
      <c r="HB308" s="46" t="b">
        <f t="shared" si="654"/>
        <v>0</v>
      </c>
      <c r="HC308" s="46" t="b">
        <f t="shared" si="655"/>
        <v>0</v>
      </c>
      <c r="HD308" s="46" t="b">
        <f t="shared" si="656"/>
        <v>0</v>
      </c>
      <c r="HE308" s="46" t="b">
        <f t="shared" si="657"/>
        <v>0</v>
      </c>
      <c r="HF308" s="46" t="b">
        <f t="shared" si="658"/>
        <v>0</v>
      </c>
      <c r="HG308" s="46" t="b">
        <f t="shared" si="659"/>
        <v>0</v>
      </c>
      <c r="HH308" s="46" t="b">
        <f t="shared" si="660"/>
        <v>0</v>
      </c>
      <c r="HI308" s="46" t="b">
        <f t="shared" si="661"/>
        <v>0</v>
      </c>
      <c r="HJ308" s="46" t="b">
        <f t="shared" si="662"/>
        <v>0</v>
      </c>
      <c r="HK308" s="46" t="b">
        <f t="shared" si="663"/>
        <v>0</v>
      </c>
      <c r="HL308" s="46" t="b">
        <f t="shared" si="664"/>
        <v>0</v>
      </c>
      <c r="HM308" s="46" t="b">
        <f t="shared" si="665"/>
        <v>0</v>
      </c>
      <c r="HN308" s="46" t="b">
        <f t="shared" si="666"/>
        <v>0</v>
      </c>
      <c r="HO308" s="46" t="b">
        <f t="shared" si="667"/>
        <v>0</v>
      </c>
      <c r="HP308" s="46" t="b">
        <f t="shared" si="668"/>
        <v>0</v>
      </c>
      <c r="HQ308" s="46" t="str">
        <f t="shared" si="669"/>
        <v/>
      </c>
      <c r="HR308" s="46" t="str">
        <f t="shared" si="670"/>
        <v/>
      </c>
      <c r="HS308" s="46" t="str">
        <f t="shared" si="671"/>
        <v/>
      </c>
      <c r="HT308" s="46" t="b">
        <f t="shared" si="672"/>
        <v>0</v>
      </c>
      <c r="HU308" s="46" t="b">
        <f t="shared" si="673"/>
        <v>0</v>
      </c>
      <c r="HV308" s="46" t="b">
        <f t="shared" si="674"/>
        <v>0</v>
      </c>
      <c r="HW308" s="46" t="b">
        <f t="shared" si="675"/>
        <v>0</v>
      </c>
      <c r="HX308" s="46" t="b">
        <f t="shared" si="676"/>
        <v>0</v>
      </c>
      <c r="HY308" s="46" t="b">
        <f t="shared" si="677"/>
        <v>0</v>
      </c>
      <c r="HZ308" s="46" t="b">
        <f t="shared" si="678"/>
        <v>0</v>
      </c>
      <c r="IA308" s="46" t="str">
        <f t="shared" si="679"/>
        <v/>
      </c>
      <c r="IB308" s="46" t="str">
        <f t="shared" si="680"/>
        <v/>
      </c>
      <c r="IC308" s="46" t="str">
        <f t="shared" si="681"/>
        <v/>
      </c>
      <c r="ID308" s="46" t="str">
        <f t="shared" si="682"/>
        <v/>
      </c>
      <c r="IE308" s="46" t="b">
        <f t="shared" si="683"/>
        <v>0</v>
      </c>
      <c r="IF308" s="46" t="str">
        <f t="shared" si="684"/>
        <v/>
      </c>
      <c r="IG308" s="46" t="str">
        <f t="shared" si="685"/>
        <v/>
      </c>
      <c r="IH308" s="46" t="b">
        <f t="shared" si="686"/>
        <v>0</v>
      </c>
      <c r="II308" s="46" t="b">
        <f t="shared" si="687"/>
        <v>0</v>
      </c>
      <c r="IJ308" s="46" t="b">
        <f t="shared" si="688"/>
        <v>0</v>
      </c>
      <c r="IK308" s="46" t="str">
        <f t="shared" si="689"/>
        <v/>
      </c>
      <c r="IL308" s="46" t="str">
        <f t="shared" si="690"/>
        <v/>
      </c>
      <c r="IM308" s="46" t="b">
        <f t="shared" si="691"/>
        <v>0</v>
      </c>
      <c r="IN308" s="46" t="b">
        <f t="shared" si="692"/>
        <v>0</v>
      </c>
      <c r="IO308" s="46" t="b">
        <f t="shared" si="693"/>
        <v>0</v>
      </c>
      <c r="IP308" s="46" t="b">
        <f t="shared" si="694"/>
        <v>0</v>
      </c>
      <c r="IQ308" s="46" t="b">
        <f t="shared" si="695"/>
        <v>0</v>
      </c>
      <c r="IR308" s="46" t="b">
        <f t="shared" si="696"/>
        <v>0</v>
      </c>
      <c r="IS308" s="46" t="b">
        <f t="shared" si="697"/>
        <v>0</v>
      </c>
      <c r="IT308" s="46" t="b">
        <f t="shared" si="698"/>
        <v>0</v>
      </c>
      <c r="IU308" s="46" t="b">
        <f t="shared" si="699"/>
        <v>0</v>
      </c>
      <c r="IV308" s="46" t="b">
        <f t="shared" si="700"/>
        <v>0</v>
      </c>
      <c r="IW308" s="46" t="b">
        <f t="shared" si="701"/>
        <v>0</v>
      </c>
      <c r="IX308" s="46" t="b">
        <f t="shared" si="702"/>
        <v>0</v>
      </c>
      <c r="IY308" s="46" t="b">
        <f t="shared" si="703"/>
        <v>0</v>
      </c>
    </row>
    <row r="309" spans="2:259" x14ac:dyDescent="0.3">
      <c r="B309" s="48">
        <v>297</v>
      </c>
      <c r="C309" s="61" t="str">
        <f t="shared" si="569"/>
        <v/>
      </c>
      <c r="D309" s="53"/>
      <c r="E309" s="52"/>
      <c r="F309" s="112"/>
      <c r="G309" s="52"/>
      <c r="H309" s="53"/>
      <c r="I309" s="52"/>
      <c r="J309" s="52"/>
      <c r="K309" s="53"/>
      <c r="L309" s="55"/>
      <c r="M309" s="108"/>
      <c r="N309" s="56"/>
      <c r="O309" s="52"/>
      <c r="P309" s="52"/>
      <c r="Q309" s="52"/>
      <c r="R309" s="52"/>
      <c r="S309" s="52"/>
      <c r="T309" s="53"/>
      <c r="U309" s="52"/>
      <c r="V309" s="52"/>
      <c r="W309" s="55"/>
      <c r="X309" s="55"/>
      <c r="Y309" s="52"/>
      <c r="Z309" s="55"/>
      <c r="AA309" s="52"/>
      <c r="AB309" s="53"/>
      <c r="AC309" s="53"/>
      <c r="AD309" s="53"/>
      <c r="AE309" s="57"/>
      <c r="AF309" s="113"/>
      <c r="AG309" s="57"/>
      <c r="AH309" s="58"/>
      <c r="AI309" s="58"/>
      <c r="AJ309" s="58"/>
      <c r="AK309" s="114"/>
      <c r="AL309" s="58"/>
      <c r="AM309" s="114"/>
      <c r="AN309" s="58"/>
      <c r="AO309" s="114"/>
      <c r="AP309" s="58"/>
      <c r="AQ309" s="114"/>
      <c r="AR309" s="58"/>
      <c r="AS309" s="114"/>
      <c r="AT309" s="58"/>
      <c r="AU309" s="114"/>
      <c r="AV309" s="58"/>
      <c r="AW309" s="114"/>
      <c r="AX309" s="58"/>
      <c r="AY309" s="114"/>
      <c r="AZ309" s="58"/>
      <c r="BA309" s="114"/>
      <c r="BB309" s="58"/>
      <c r="BC309" s="114"/>
      <c r="BD309" s="58"/>
      <c r="BE309" s="58"/>
      <c r="BF309" s="58"/>
      <c r="BG309" s="59"/>
      <c r="BH309" s="58"/>
      <c r="BI309" s="114"/>
      <c r="BJ309" s="53"/>
      <c r="BK309" s="58"/>
      <c r="BL309" s="114"/>
      <c r="BM309" s="58"/>
      <c r="BN309" s="114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3"/>
      <c r="CL309" s="58"/>
      <c r="CM309" s="58"/>
      <c r="CN309" s="60"/>
      <c r="CO309" s="57"/>
      <c r="CP309" s="58"/>
      <c r="CQ309" s="60"/>
      <c r="CR309" s="57"/>
      <c r="CS309" s="58"/>
      <c r="CT309" s="59"/>
      <c r="CU309" s="58"/>
      <c r="CV309" s="59"/>
      <c r="CW309" s="58"/>
      <c r="CX309" s="59"/>
      <c r="CY309" s="58"/>
      <c r="CZ309" s="58"/>
      <c r="DA309" s="58"/>
      <c r="DB309" s="53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7"/>
      <c r="DO309" s="57"/>
      <c r="DP309" s="57"/>
      <c r="DQ309" s="76" t="str">
        <f t="shared" si="570"/>
        <v/>
      </c>
      <c r="DR309" s="53"/>
      <c r="DS309" s="46" t="b">
        <f t="shared" si="571"/>
        <v>0</v>
      </c>
      <c r="DT309" s="46" t="str">
        <f t="shared" si="572"/>
        <v/>
      </c>
      <c r="DU309" s="46" t="b">
        <f t="shared" si="573"/>
        <v>0</v>
      </c>
      <c r="DV309" s="46" t="b">
        <f t="shared" si="574"/>
        <v>0</v>
      </c>
      <c r="DW309" s="46" t="b">
        <f t="shared" si="575"/>
        <v>0</v>
      </c>
      <c r="DY309" s="46" t="b">
        <f t="shared" si="576"/>
        <v>0</v>
      </c>
      <c r="DZ309" s="46" t="b">
        <f t="shared" si="577"/>
        <v>0</v>
      </c>
      <c r="EB309" s="46" t="b">
        <f t="shared" si="578"/>
        <v>0</v>
      </c>
      <c r="EC309" s="46" t="b">
        <f t="shared" si="579"/>
        <v>0</v>
      </c>
      <c r="ED309" s="46" t="b">
        <f t="shared" si="580"/>
        <v>0</v>
      </c>
      <c r="EE309" s="46" t="b">
        <f t="shared" si="581"/>
        <v>0</v>
      </c>
      <c r="EF309" s="46" t="b">
        <f t="shared" si="582"/>
        <v>0</v>
      </c>
      <c r="EG309" s="46" t="b">
        <f t="shared" si="583"/>
        <v>0</v>
      </c>
      <c r="EH309" s="46" t="b">
        <f t="shared" si="584"/>
        <v>0</v>
      </c>
      <c r="EI309" s="46" t="b">
        <f t="shared" si="585"/>
        <v>0</v>
      </c>
      <c r="EK309" s="46" t="b">
        <f t="shared" si="586"/>
        <v>0</v>
      </c>
      <c r="EL309" s="46" t="b">
        <f t="shared" si="587"/>
        <v>0</v>
      </c>
      <c r="EM309" s="46" t="b">
        <f t="shared" si="588"/>
        <v>0</v>
      </c>
      <c r="EN309" s="46" t="b">
        <f t="shared" si="589"/>
        <v>0</v>
      </c>
      <c r="EO309" s="46" t="b">
        <f t="shared" si="590"/>
        <v>0</v>
      </c>
      <c r="EP309" s="46" t="b">
        <f t="shared" si="591"/>
        <v>0</v>
      </c>
      <c r="EQ309" s="46" t="b">
        <f t="shared" si="592"/>
        <v>0</v>
      </c>
      <c r="ER309" s="46" t="b">
        <f>OR(AA309='Tablas '!$T$4,AA309='Tablas '!$T$7,AA309='Tablas '!$T$8,AA309='Tablas '!$T$11)</f>
        <v>0</v>
      </c>
      <c r="ES309" s="46" t="str">
        <f t="shared" si="593"/>
        <v/>
      </c>
      <c r="ET309" s="46" t="str">
        <f t="shared" si="594"/>
        <v/>
      </c>
      <c r="EU309" s="46" t="str">
        <f t="shared" si="595"/>
        <v/>
      </c>
      <c r="EV309" s="46" t="b">
        <f t="shared" si="596"/>
        <v>0</v>
      </c>
      <c r="EW309" s="46" t="b">
        <f t="shared" si="597"/>
        <v>0</v>
      </c>
      <c r="EX309" s="46" t="b">
        <f t="shared" si="598"/>
        <v>0</v>
      </c>
      <c r="EY309" s="46" t="b">
        <f t="shared" si="599"/>
        <v>0</v>
      </c>
      <c r="EZ309" s="46" t="b">
        <f t="shared" si="600"/>
        <v>0</v>
      </c>
      <c r="FA309" s="46" t="b">
        <f t="shared" si="601"/>
        <v>0</v>
      </c>
      <c r="FB309" s="46" t="b">
        <f t="shared" si="602"/>
        <v>0</v>
      </c>
      <c r="FC309" s="46" t="str">
        <f t="shared" si="603"/>
        <v/>
      </c>
      <c r="FD309" s="46" t="str">
        <f t="shared" si="604"/>
        <v/>
      </c>
      <c r="FE309" s="46" t="b">
        <f t="shared" si="605"/>
        <v>0</v>
      </c>
      <c r="FF309" s="46" t="str">
        <f t="shared" si="606"/>
        <v/>
      </c>
      <c r="FG309" s="46" t="str">
        <f t="shared" si="607"/>
        <v/>
      </c>
      <c r="FH309" s="46" t="b">
        <f t="shared" si="608"/>
        <v>0</v>
      </c>
      <c r="FI309" s="46" t="str">
        <f t="shared" si="609"/>
        <v/>
      </c>
      <c r="FJ309" s="46" t="str">
        <f t="shared" si="610"/>
        <v/>
      </c>
      <c r="FK309" s="46" t="b">
        <f t="shared" si="611"/>
        <v>0</v>
      </c>
      <c r="FL309" s="46" t="str">
        <f t="shared" si="612"/>
        <v/>
      </c>
      <c r="FM309" s="46" t="str">
        <f t="shared" si="613"/>
        <v/>
      </c>
      <c r="FN309" s="46" t="b">
        <f t="shared" si="614"/>
        <v>0</v>
      </c>
      <c r="FO309" s="46" t="str">
        <f t="shared" si="615"/>
        <v/>
      </c>
      <c r="FP309" s="46" t="str">
        <f t="shared" si="616"/>
        <v/>
      </c>
      <c r="FQ309" s="46" t="b">
        <f t="shared" si="617"/>
        <v>0</v>
      </c>
      <c r="FR309" s="46" t="str">
        <f t="shared" si="618"/>
        <v/>
      </c>
      <c r="FS309" s="46" t="str">
        <f t="shared" si="619"/>
        <v/>
      </c>
      <c r="FT309" s="46" t="b">
        <f t="shared" si="620"/>
        <v>0</v>
      </c>
      <c r="FU309" s="46" t="str">
        <f t="shared" si="621"/>
        <v/>
      </c>
      <c r="FV309" s="46" t="str">
        <f t="shared" si="622"/>
        <v/>
      </c>
      <c r="FW309" s="46" t="b">
        <f t="shared" si="623"/>
        <v>0</v>
      </c>
      <c r="FX309" s="46" t="str">
        <f t="shared" si="624"/>
        <v/>
      </c>
      <c r="FY309" s="46" t="str">
        <f t="shared" si="625"/>
        <v/>
      </c>
      <c r="FZ309" s="46" t="b">
        <f t="shared" si="626"/>
        <v>0</v>
      </c>
      <c r="GA309" s="46" t="str">
        <f t="shared" si="627"/>
        <v/>
      </c>
      <c r="GB309" s="46" t="str">
        <f t="shared" si="628"/>
        <v/>
      </c>
      <c r="GC309" s="46" t="b">
        <f t="shared" si="629"/>
        <v>0</v>
      </c>
      <c r="GD309" s="46" t="str">
        <f t="shared" si="630"/>
        <v/>
      </c>
      <c r="GE309" s="46" t="str">
        <f t="shared" si="631"/>
        <v/>
      </c>
      <c r="GF309" s="46" t="b">
        <f t="shared" si="632"/>
        <v>0</v>
      </c>
      <c r="GG309" s="46" t="b">
        <f t="shared" si="633"/>
        <v>0</v>
      </c>
      <c r="GH309" s="46" t="str">
        <f t="shared" si="634"/>
        <v/>
      </c>
      <c r="GI309" s="46" t="str">
        <f t="shared" si="635"/>
        <v/>
      </c>
      <c r="GJ309" s="46" t="str">
        <f t="shared" si="636"/>
        <v/>
      </c>
      <c r="GK309" s="46" t="b">
        <f t="shared" si="637"/>
        <v>0</v>
      </c>
      <c r="GL309" s="46" t="str">
        <f t="shared" si="638"/>
        <v/>
      </c>
      <c r="GM309" s="46" t="str">
        <f t="shared" si="639"/>
        <v/>
      </c>
      <c r="GN309" s="46" t="str">
        <f t="shared" si="640"/>
        <v/>
      </c>
      <c r="GO309" s="46" t="b">
        <f t="shared" si="641"/>
        <v>0</v>
      </c>
      <c r="GP309" s="46" t="str">
        <f t="shared" si="642"/>
        <v/>
      </c>
      <c r="GQ309" s="46" t="str">
        <f t="shared" si="643"/>
        <v/>
      </c>
      <c r="GR309" s="46" t="b">
        <f t="shared" si="644"/>
        <v>0</v>
      </c>
      <c r="GS309" s="46" t="str">
        <f t="shared" si="645"/>
        <v/>
      </c>
      <c r="GT309" s="46" t="str">
        <f t="shared" si="646"/>
        <v/>
      </c>
      <c r="GU309" s="46" t="b">
        <f t="shared" si="647"/>
        <v>0</v>
      </c>
      <c r="GV309" s="46" t="b">
        <f t="shared" si="648"/>
        <v>0</v>
      </c>
      <c r="GW309" s="46" t="b">
        <f t="shared" si="649"/>
        <v>0</v>
      </c>
      <c r="GX309" s="46" t="b">
        <f t="shared" si="650"/>
        <v>0</v>
      </c>
      <c r="GY309" s="46" t="b">
        <f t="shared" si="651"/>
        <v>0</v>
      </c>
      <c r="GZ309" s="46" t="b">
        <f t="shared" si="652"/>
        <v>0</v>
      </c>
      <c r="HA309" s="46" t="b">
        <f t="shared" si="653"/>
        <v>0</v>
      </c>
      <c r="HB309" s="46" t="b">
        <f t="shared" si="654"/>
        <v>0</v>
      </c>
      <c r="HC309" s="46" t="b">
        <f t="shared" si="655"/>
        <v>0</v>
      </c>
      <c r="HD309" s="46" t="b">
        <f t="shared" si="656"/>
        <v>0</v>
      </c>
      <c r="HE309" s="46" t="b">
        <f t="shared" si="657"/>
        <v>0</v>
      </c>
      <c r="HF309" s="46" t="b">
        <f t="shared" si="658"/>
        <v>0</v>
      </c>
      <c r="HG309" s="46" t="b">
        <f t="shared" si="659"/>
        <v>0</v>
      </c>
      <c r="HH309" s="46" t="b">
        <f t="shared" si="660"/>
        <v>0</v>
      </c>
      <c r="HI309" s="46" t="b">
        <f t="shared" si="661"/>
        <v>0</v>
      </c>
      <c r="HJ309" s="46" t="b">
        <f t="shared" si="662"/>
        <v>0</v>
      </c>
      <c r="HK309" s="46" t="b">
        <f t="shared" si="663"/>
        <v>0</v>
      </c>
      <c r="HL309" s="46" t="b">
        <f t="shared" si="664"/>
        <v>0</v>
      </c>
      <c r="HM309" s="46" t="b">
        <f t="shared" si="665"/>
        <v>0</v>
      </c>
      <c r="HN309" s="46" t="b">
        <f t="shared" si="666"/>
        <v>0</v>
      </c>
      <c r="HO309" s="46" t="b">
        <f t="shared" si="667"/>
        <v>0</v>
      </c>
      <c r="HP309" s="46" t="b">
        <f t="shared" si="668"/>
        <v>0</v>
      </c>
      <c r="HQ309" s="46" t="str">
        <f t="shared" si="669"/>
        <v/>
      </c>
      <c r="HR309" s="46" t="str">
        <f t="shared" si="670"/>
        <v/>
      </c>
      <c r="HS309" s="46" t="str">
        <f t="shared" si="671"/>
        <v/>
      </c>
      <c r="HT309" s="46" t="b">
        <f t="shared" si="672"/>
        <v>0</v>
      </c>
      <c r="HU309" s="46" t="b">
        <f t="shared" si="673"/>
        <v>0</v>
      </c>
      <c r="HV309" s="46" t="b">
        <f t="shared" si="674"/>
        <v>0</v>
      </c>
      <c r="HW309" s="46" t="b">
        <f t="shared" si="675"/>
        <v>0</v>
      </c>
      <c r="HX309" s="46" t="b">
        <f t="shared" si="676"/>
        <v>0</v>
      </c>
      <c r="HY309" s="46" t="b">
        <f t="shared" si="677"/>
        <v>0</v>
      </c>
      <c r="HZ309" s="46" t="b">
        <f t="shared" si="678"/>
        <v>0</v>
      </c>
      <c r="IA309" s="46" t="str">
        <f t="shared" si="679"/>
        <v/>
      </c>
      <c r="IB309" s="46" t="str">
        <f t="shared" si="680"/>
        <v/>
      </c>
      <c r="IC309" s="46" t="str">
        <f t="shared" si="681"/>
        <v/>
      </c>
      <c r="ID309" s="46" t="str">
        <f t="shared" si="682"/>
        <v/>
      </c>
      <c r="IE309" s="46" t="b">
        <f t="shared" si="683"/>
        <v>0</v>
      </c>
      <c r="IF309" s="46" t="str">
        <f t="shared" si="684"/>
        <v/>
      </c>
      <c r="IG309" s="46" t="str">
        <f t="shared" si="685"/>
        <v/>
      </c>
      <c r="IH309" s="46" t="b">
        <f t="shared" si="686"/>
        <v>0</v>
      </c>
      <c r="II309" s="46" t="b">
        <f t="shared" si="687"/>
        <v>0</v>
      </c>
      <c r="IJ309" s="46" t="b">
        <f t="shared" si="688"/>
        <v>0</v>
      </c>
      <c r="IK309" s="46" t="str">
        <f t="shared" si="689"/>
        <v/>
      </c>
      <c r="IL309" s="46" t="str">
        <f t="shared" si="690"/>
        <v/>
      </c>
      <c r="IM309" s="46" t="b">
        <f t="shared" si="691"/>
        <v>0</v>
      </c>
      <c r="IN309" s="46" t="b">
        <f t="shared" si="692"/>
        <v>0</v>
      </c>
      <c r="IO309" s="46" t="b">
        <f t="shared" si="693"/>
        <v>0</v>
      </c>
      <c r="IP309" s="46" t="b">
        <f t="shared" si="694"/>
        <v>0</v>
      </c>
      <c r="IQ309" s="46" t="b">
        <f t="shared" si="695"/>
        <v>0</v>
      </c>
      <c r="IR309" s="46" t="b">
        <f t="shared" si="696"/>
        <v>0</v>
      </c>
      <c r="IS309" s="46" t="b">
        <f t="shared" si="697"/>
        <v>0</v>
      </c>
      <c r="IT309" s="46" t="b">
        <f t="shared" si="698"/>
        <v>0</v>
      </c>
      <c r="IU309" s="46" t="b">
        <f t="shared" si="699"/>
        <v>0</v>
      </c>
      <c r="IV309" s="46" t="b">
        <f t="shared" si="700"/>
        <v>0</v>
      </c>
      <c r="IW309" s="46" t="b">
        <f t="shared" si="701"/>
        <v>0</v>
      </c>
      <c r="IX309" s="46" t="b">
        <f t="shared" si="702"/>
        <v>0</v>
      </c>
      <c r="IY309" s="46" t="b">
        <f t="shared" si="703"/>
        <v>0</v>
      </c>
    </row>
    <row r="310" spans="2:259" x14ac:dyDescent="0.3">
      <c r="B310" s="48">
        <v>298</v>
      </c>
      <c r="C310" s="61" t="str">
        <f t="shared" si="569"/>
        <v/>
      </c>
      <c r="D310" s="53"/>
      <c r="E310" s="52"/>
      <c r="F310" s="112"/>
      <c r="G310" s="52"/>
      <c r="H310" s="53"/>
      <c r="I310" s="52"/>
      <c r="J310" s="52"/>
      <c r="K310" s="53"/>
      <c r="L310" s="55"/>
      <c r="M310" s="108"/>
      <c r="N310" s="56"/>
      <c r="O310" s="52"/>
      <c r="P310" s="52"/>
      <c r="Q310" s="52"/>
      <c r="R310" s="52"/>
      <c r="S310" s="52"/>
      <c r="T310" s="53"/>
      <c r="U310" s="52"/>
      <c r="V310" s="52"/>
      <c r="W310" s="55"/>
      <c r="X310" s="55"/>
      <c r="Y310" s="52"/>
      <c r="Z310" s="55"/>
      <c r="AA310" s="52"/>
      <c r="AB310" s="53"/>
      <c r="AC310" s="53"/>
      <c r="AD310" s="53"/>
      <c r="AE310" s="57"/>
      <c r="AF310" s="113"/>
      <c r="AG310" s="57"/>
      <c r="AH310" s="58"/>
      <c r="AI310" s="58"/>
      <c r="AJ310" s="58"/>
      <c r="AK310" s="114"/>
      <c r="AL310" s="58"/>
      <c r="AM310" s="114"/>
      <c r="AN310" s="58"/>
      <c r="AO310" s="114"/>
      <c r="AP310" s="58"/>
      <c r="AQ310" s="114"/>
      <c r="AR310" s="58"/>
      <c r="AS310" s="114"/>
      <c r="AT310" s="58"/>
      <c r="AU310" s="114"/>
      <c r="AV310" s="58"/>
      <c r="AW310" s="114"/>
      <c r="AX310" s="58"/>
      <c r="AY310" s="114"/>
      <c r="AZ310" s="58"/>
      <c r="BA310" s="114"/>
      <c r="BB310" s="58"/>
      <c r="BC310" s="114"/>
      <c r="BD310" s="58"/>
      <c r="BE310" s="58"/>
      <c r="BF310" s="58"/>
      <c r="BG310" s="59"/>
      <c r="BH310" s="58"/>
      <c r="BI310" s="114"/>
      <c r="BJ310" s="53"/>
      <c r="BK310" s="58"/>
      <c r="BL310" s="114"/>
      <c r="BM310" s="58"/>
      <c r="BN310" s="114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3"/>
      <c r="CL310" s="58"/>
      <c r="CM310" s="58"/>
      <c r="CN310" s="60"/>
      <c r="CO310" s="57"/>
      <c r="CP310" s="58"/>
      <c r="CQ310" s="60"/>
      <c r="CR310" s="57"/>
      <c r="CS310" s="58"/>
      <c r="CT310" s="59"/>
      <c r="CU310" s="58"/>
      <c r="CV310" s="59"/>
      <c r="CW310" s="58"/>
      <c r="CX310" s="59"/>
      <c r="CY310" s="58"/>
      <c r="CZ310" s="58"/>
      <c r="DA310" s="58"/>
      <c r="DB310" s="53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7"/>
      <c r="DO310" s="57"/>
      <c r="DP310" s="57"/>
      <c r="DQ310" s="76" t="str">
        <f t="shared" si="570"/>
        <v/>
      </c>
      <c r="DR310" s="53"/>
      <c r="DS310" s="46" t="b">
        <f t="shared" si="571"/>
        <v>0</v>
      </c>
      <c r="DT310" s="46" t="str">
        <f t="shared" si="572"/>
        <v/>
      </c>
      <c r="DU310" s="46" t="b">
        <f t="shared" si="573"/>
        <v>0</v>
      </c>
      <c r="DV310" s="46" t="b">
        <f t="shared" si="574"/>
        <v>0</v>
      </c>
      <c r="DW310" s="46" t="b">
        <f t="shared" si="575"/>
        <v>0</v>
      </c>
      <c r="DY310" s="46" t="b">
        <f t="shared" si="576"/>
        <v>0</v>
      </c>
      <c r="DZ310" s="46" t="b">
        <f t="shared" si="577"/>
        <v>0</v>
      </c>
      <c r="EB310" s="46" t="b">
        <f t="shared" si="578"/>
        <v>0</v>
      </c>
      <c r="EC310" s="46" t="b">
        <f t="shared" si="579"/>
        <v>0</v>
      </c>
      <c r="ED310" s="46" t="b">
        <f t="shared" si="580"/>
        <v>0</v>
      </c>
      <c r="EE310" s="46" t="b">
        <f t="shared" si="581"/>
        <v>0</v>
      </c>
      <c r="EF310" s="46" t="b">
        <f t="shared" si="582"/>
        <v>0</v>
      </c>
      <c r="EG310" s="46" t="b">
        <f t="shared" si="583"/>
        <v>0</v>
      </c>
      <c r="EH310" s="46" t="b">
        <f t="shared" si="584"/>
        <v>0</v>
      </c>
      <c r="EI310" s="46" t="b">
        <f t="shared" si="585"/>
        <v>0</v>
      </c>
      <c r="EK310" s="46" t="b">
        <f t="shared" si="586"/>
        <v>0</v>
      </c>
      <c r="EL310" s="46" t="b">
        <f t="shared" si="587"/>
        <v>0</v>
      </c>
      <c r="EM310" s="46" t="b">
        <f t="shared" si="588"/>
        <v>0</v>
      </c>
      <c r="EN310" s="46" t="b">
        <f t="shared" si="589"/>
        <v>0</v>
      </c>
      <c r="EO310" s="46" t="b">
        <f t="shared" si="590"/>
        <v>0</v>
      </c>
      <c r="EP310" s="46" t="b">
        <f t="shared" si="591"/>
        <v>0</v>
      </c>
      <c r="EQ310" s="46" t="b">
        <f t="shared" si="592"/>
        <v>0</v>
      </c>
      <c r="ER310" s="46" t="b">
        <f>OR(AA310='Tablas '!$T$4,AA310='Tablas '!$T$7,AA310='Tablas '!$T$8,AA310='Tablas '!$T$11)</f>
        <v>0</v>
      </c>
      <c r="ES310" s="46" t="str">
        <f t="shared" si="593"/>
        <v/>
      </c>
      <c r="ET310" s="46" t="str">
        <f t="shared" si="594"/>
        <v/>
      </c>
      <c r="EU310" s="46" t="str">
        <f t="shared" si="595"/>
        <v/>
      </c>
      <c r="EV310" s="46" t="b">
        <f t="shared" si="596"/>
        <v>0</v>
      </c>
      <c r="EW310" s="46" t="b">
        <f t="shared" si="597"/>
        <v>0</v>
      </c>
      <c r="EX310" s="46" t="b">
        <f t="shared" si="598"/>
        <v>0</v>
      </c>
      <c r="EY310" s="46" t="b">
        <f t="shared" si="599"/>
        <v>0</v>
      </c>
      <c r="EZ310" s="46" t="b">
        <f t="shared" si="600"/>
        <v>0</v>
      </c>
      <c r="FA310" s="46" t="b">
        <f t="shared" si="601"/>
        <v>0</v>
      </c>
      <c r="FB310" s="46" t="b">
        <f t="shared" si="602"/>
        <v>0</v>
      </c>
      <c r="FC310" s="46" t="str">
        <f t="shared" si="603"/>
        <v/>
      </c>
      <c r="FD310" s="46" t="str">
        <f t="shared" si="604"/>
        <v/>
      </c>
      <c r="FE310" s="46" t="b">
        <f t="shared" si="605"/>
        <v>0</v>
      </c>
      <c r="FF310" s="46" t="str">
        <f t="shared" si="606"/>
        <v/>
      </c>
      <c r="FG310" s="46" t="str">
        <f t="shared" si="607"/>
        <v/>
      </c>
      <c r="FH310" s="46" t="b">
        <f t="shared" si="608"/>
        <v>0</v>
      </c>
      <c r="FI310" s="46" t="str">
        <f t="shared" si="609"/>
        <v/>
      </c>
      <c r="FJ310" s="46" t="str">
        <f t="shared" si="610"/>
        <v/>
      </c>
      <c r="FK310" s="46" t="b">
        <f t="shared" si="611"/>
        <v>0</v>
      </c>
      <c r="FL310" s="46" t="str">
        <f t="shared" si="612"/>
        <v/>
      </c>
      <c r="FM310" s="46" t="str">
        <f t="shared" si="613"/>
        <v/>
      </c>
      <c r="FN310" s="46" t="b">
        <f t="shared" si="614"/>
        <v>0</v>
      </c>
      <c r="FO310" s="46" t="str">
        <f t="shared" si="615"/>
        <v/>
      </c>
      <c r="FP310" s="46" t="str">
        <f t="shared" si="616"/>
        <v/>
      </c>
      <c r="FQ310" s="46" t="b">
        <f t="shared" si="617"/>
        <v>0</v>
      </c>
      <c r="FR310" s="46" t="str">
        <f t="shared" si="618"/>
        <v/>
      </c>
      <c r="FS310" s="46" t="str">
        <f t="shared" si="619"/>
        <v/>
      </c>
      <c r="FT310" s="46" t="b">
        <f t="shared" si="620"/>
        <v>0</v>
      </c>
      <c r="FU310" s="46" t="str">
        <f t="shared" si="621"/>
        <v/>
      </c>
      <c r="FV310" s="46" t="str">
        <f t="shared" si="622"/>
        <v/>
      </c>
      <c r="FW310" s="46" t="b">
        <f t="shared" si="623"/>
        <v>0</v>
      </c>
      <c r="FX310" s="46" t="str">
        <f t="shared" si="624"/>
        <v/>
      </c>
      <c r="FY310" s="46" t="str">
        <f t="shared" si="625"/>
        <v/>
      </c>
      <c r="FZ310" s="46" t="b">
        <f t="shared" si="626"/>
        <v>0</v>
      </c>
      <c r="GA310" s="46" t="str">
        <f t="shared" si="627"/>
        <v/>
      </c>
      <c r="GB310" s="46" t="str">
        <f t="shared" si="628"/>
        <v/>
      </c>
      <c r="GC310" s="46" t="b">
        <f t="shared" si="629"/>
        <v>0</v>
      </c>
      <c r="GD310" s="46" t="str">
        <f t="shared" si="630"/>
        <v/>
      </c>
      <c r="GE310" s="46" t="str">
        <f t="shared" si="631"/>
        <v/>
      </c>
      <c r="GF310" s="46" t="b">
        <f t="shared" si="632"/>
        <v>0</v>
      </c>
      <c r="GG310" s="46" t="b">
        <f t="shared" si="633"/>
        <v>0</v>
      </c>
      <c r="GH310" s="46" t="str">
        <f t="shared" si="634"/>
        <v/>
      </c>
      <c r="GI310" s="46" t="str">
        <f t="shared" si="635"/>
        <v/>
      </c>
      <c r="GJ310" s="46" t="str">
        <f t="shared" si="636"/>
        <v/>
      </c>
      <c r="GK310" s="46" t="b">
        <f t="shared" si="637"/>
        <v>0</v>
      </c>
      <c r="GL310" s="46" t="str">
        <f t="shared" si="638"/>
        <v/>
      </c>
      <c r="GM310" s="46" t="str">
        <f t="shared" si="639"/>
        <v/>
      </c>
      <c r="GN310" s="46" t="str">
        <f t="shared" si="640"/>
        <v/>
      </c>
      <c r="GO310" s="46" t="b">
        <f t="shared" si="641"/>
        <v>0</v>
      </c>
      <c r="GP310" s="46" t="str">
        <f t="shared" si="642"/>
        <v/>
      </c>
      <c r="GQ310" s="46" t="str">
        <f t="shared" si="643"/>
        <v/>
      </c>
      <c r="GR310" s="46" t="b">
        <f t="shared" si="644"/>
        <v>0</v>
      </c>
      <c r="GS310" s="46" t="str">
        <f t="shared" si="645"/>
        <v/>
      </c>
      <c r="GT310" s="46" t="str">
        <f t="shared" si="646"/>
        <v/>
      </c>
      <c r="GU310" s="46" t="b">
        <f t="shared" si="647"/>
        <v>0</v>
      </c>
      <c r="GV310" s="46" t="b">
        <f t="shared" si="648"/>
        <v>0</v>
      </c>
      <c r="GW310" s="46" t="b">
        <f t="shared" si="649"/>
        <v>0</v>
      </c>
      <c r="GX310" s="46" t="b">
        <f t="shared" si="650"/>
        <v>0</v>
      </c>
      <c r="GY310" s="46" t="b">
        <f t="shared" si="651"/>
        <v>0</v>
      </c>
      <c r="GZ310" s="46" t="b">
        <f t="shared" si="652"/>
        <v>0</v>
      </c>
      <c r="HA310" s="46" t="b">
        <f t="shared" si="653"/>
        <v>0</v>
      </c>
      <c r="HB310" s="46" t="b">
        <f t="shared" si="654"/>
        <v>0</v>
      </c>
      <c r="HC310" s="46" t="b">
        <f t="shared" si="655"/>
        <v>0</v>
      </c>
      <c r="HD310" s="46" t="b">
        <f t="shared" si="656"/>
        <v>0</v>
      </c>
      <c r="HE310" s="46" t="b">
        <f t="shared" si="657"/>
        <v>0</v>
      </c>
      <c r="HF310" s="46" t="b">
        <f t="shared" si="658"/>
        <v>0</v>
      </c>
      <c r="HG310" s="46" t="b">
        <f t="shared" si="659"/>
        <v>0</v>
      </c>
      <c r="HH310" s="46" t="b">
        <f t="shared" si="660"/>
        <v>0</v>
      </c>
      <c r="HI310" s="46" t="b">
        <f t="shared" si="661"/>
        <v>0</v>
      </c>
      <c r="HJ310" s="46" t="b">
        <f t="shared" si="662"/>
        <v>0</v>
      </c>
      <c r="HK310" s="46" t="b">
        <f t="shared" si="663"/>
        <v>0</v>
      </c>
      <c r="HL310" s="46" t="b">
        <f t="shared" si="664"/>
        <v>0</v>
      </c>
      <c r="HM310" s="46" t="b">
        <f t="shared" si="665"/>
        <v>0</v>
      </c>
      <c r="HN310" s="46" t="b">
        <f t="shared" si="666"/>
        <v>0</v>
      </c>
      <c r="HO310" s="46" t="b">
        <f t="shared" si="667"/>
        <v>0</v>
      </c>
      <c r="HP310" s="46" t="b">
        <f t="shared" si="668"/>
        <v>0</v>
      </c>
      <c r="HQ310" s="46" t="str">
        <f t="shared" si="669"/>
        <v/>
      </c>
      <c r="HR310" s="46" t="str">
        <f t="shared" si="670"/>
        <v/>
      </c>
      <c r="HS310" s="46" t="str">
        <f t="shared" si="671"/>
        <v/>
      </c>
      <c r="HT310" s="46" t="b">
        <f t="shared" si="672"/>
        <v>0</v>
      </c>
      <c r="HU310" s="46" t="b">
        <f t="shared" si="673"/>
        <v>0</v>
      </c>
      <c r="HV310" s="46" t="b">
        <f t="shared" si="674"/>
        <v>0</v>
      </c>
      <c r="HW310" s="46" t="b">
        <f t="shared" si="675"/>
        <v>0</v>
      </c>
      <c r="HX310" s="46" t="b">
        <f t="shared" si="676"/>
        <v>0</v>
      </c>
      <c r="HY310" s="46" t="b">
        <f t="shared" si="677"/>
        <v>0</v>
      </c>
      <c r="HZ310" s="46" t="b">
        <f t="shared" si="678"/>
        <v>0</v>
      </c>
      <c r="IA310" s="46" t="str">
        <f t="shared" si="679"/>
        <v/>
      </c>
      <c r="IB310" s="46" t="str">
        <f t="shared" si="680"/>
        <v/>
      </c>
      <c r="IC310" s="46" t="str">
        <f t="shared" si="681"/>
        <v/>
      </c>
      <c r="ID310" s="46" t="str">
        <f t="shared" si="682"/>
        <v/>
      </c>
      <c r="IE310" s="46" t="b">
        <f t="shared" si="683"/>
        <v>0</v>
      </c>
      <c r="IF310" s="46" t="str">
        <f t="shared" si="684"/>
        <v/>
      </c>
      <c r="IG310" s="46" t="str">
        <f t="shared" si="685"/>
        <v/>
      </c>
      <c r="IH310" s="46" t="b">
        <f t="shared" si="686"/>
        <v>0</v>
      </c>
      <c r="II310" s="46" t="b">
        <f t="shared" si="687"/>
        <v>0</v>
      </c>
      <c r="IJ310" s="46" t="b">
        <f t="shared" si="688"/>
        <v>0</v>
      </c>
      <c r="IK310" s="46" t="str">
        <f t="shared" si="689"/>
        <v/>
      </c>
      <c r="IL310" s="46" t="str">
        <f t="shared" si="690"/>
        <v/>
      </c>
      <c r="IM310" s="46" t="b">
        <f t="shared" si="691"/>
        <v>0</v>
      </c>
      <c r="IN310" s="46" t="b">
        <f t="shared" si="692"/>
        <v>0</v>
      </c>
      <c r="IO310" s="46" t="b">
        <f t="shared" si="693"/>
        <v>0</v>
      </c>
      <c r="IP310" s="46" t="b">
        <f t="shared" si="694"/>
        <v>0</v>
      </c>
      <c r="IQ310" s="46" t="b">
        <f t="shared" si="695"/>
        <v>0</v>
      </c>
      <c r="IR310" s="46" t="b">
        <f t="shared" si="696"/>
        <v>0</v>
      </c>
      <c r="IS310" s="46" t="b">
        <f t="shared" si="697"/>
        <v>0</v>
      </c>
      <c r="IT310" s="46" t="b">
        <f t="shared" si="698"/>
        <v>0</v>
      </c>
      <c r="IU310" s="46" t="b">
        <f t="shared" si="699"/>
        <v>0</v>
      </c>
      <c r="IV310" s="46" t="b">
        <f t="shared" si="700"/>
        <v>0</v>
      </c>
      <c r="IW310" s="46" t="b">
        <f t="shared" si="701"/>
        <v>0</v>
      </c>
      <c r="IX310" s="46" t="b">
        <f t="shared" si="702"/>
        <v>0</v>
      </c>
      <c r="IY310" s="46" t="b">
        <f t="shared" si="703"/>
        <v>0</v>
      </c>
    </row>
    <row r="311" spans="2:259" x14ac:dyDescent="0.3">
      <c r="B311" s="48">
        <v>299</v>
      </c>
      <c r="C311" s="61" t="str">
        <f t="shared" si="569"/>
        <v/>
      </c>
      <c r="D311" s="53"/>
      <c r="E311" s="52"/>
      <c r="F311" s="112"/>
      <c r="G311" s="52"/>
      <c r="H311" s="53"/>
      <c r="I311" s="52"/>
      <c r="J311" s="52"/>
      <c r="K311" s="53"/>
      <c r="L311" s="55"/>
      <c r="M311" s="108"/>
      <c r="N311" s="56"/>
      <c r="O311" s="52"/>
      <c r="P311" s="52"/>
      <c r="Q311" s="52"/>
      <c r="R311" s="52"/>
      <c r="S311" s="52"/>
      <c r="T311" s="53"/>
      <c r="U311" s="52"/>
      <c r="V311" s="52"/>
      <c r="W311" s="55"/>
      <c r="X311" s="55"/>
      <c r="Y311" s="52"/>
      <c r="Z311" s="55"/>
      <c r="AA311" s="52"/>
      <c r="AB311" s="53"/>
      <c r="AC311" s="53"/>
      <c r="AD311" s="53"/>
      <c r="AE311" s="57"/>
      <c r="AF311" s="113"/>
      <c r="AG311" s="57"/>
      <c r="AH311" s="58"/>
      <c r="AI311" s="58"/>
      <c r="AJ311" s="58"/>
      <c r="AK311" s="114"/>
      <c r="AL311" s="58"/>
      <c r="AM311" s="114"/>
      <c r="AN311" s="58"/>
      <c r="AO311" s="114"/>
      <c r="AP311" s="58"/>
      <c r="AQ311" s="114"/>
      <c r="AR311" s="58"/>
      <c r="AS311" s="114"/>
      <c r="AT311" s="58"/>
      <c r="AU311" s="114"/>
      <c r="AV311" s="58"/>
      <c r="AW311" s="114"/>
      <c r="AX311" s="58"/>
      <c r="AY311" s="114"/>
      <c r="AZ311" s="58"/>
      <c r="BA311" s="114"/>
      <c r="BB311" s="58"/>
      <c r="BC311" s="114"/>
      <c r="BD311" s="58"/>
      <c r="BE311" s="58"/>
      <c r="BF311" s="58"/>
      <c r="BG311" s="59"/>
      <c r="BH311" s="58"/>
      <c r="BI311" s="114"/>
      <c r="BJ311" s="53"/>
      <c r="BK311" s="58"/>
      <c r="BL311" s="114"/>
      <c r="BM311" s="58"/>
      <c r="BN311" s="114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3"/>
      <c r="CL311" s="58"/>
      <c r="CM311" s="58"/>
      <c r="CN311" s="60"/>
      <c r="CO311" s="57"/>
      <c r="CP311" s="58"/>
      <c r="CQ311" s="60"/>
      <c r="CR311" s="57"/>
      <c r="CS311" s="58"/>
      <c r="CT311" s="59"/>
      <c r="CU311" s="58"/>
      <c r="CV311" s="59"/>
      <c r="CW311" s="58"/>
      <c r="CX311" s="59"/>
      <c r="CY311" s="58"/>
      <c r="CZ311" s="58"/>
      <c r="DA311" s="58"/>
      <c r="DB311" s="53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7"/>
      <c r="DO311" s="57"/>
      <c r="DP311" s="57"/>
      <c r="DQ311" s="76" t="str">
        <f t="shared" si="570"/>
        <v/>
      </c>
      <c r="DR311" s="53"/>
      <c r="DS311" s="46" t="b">
        <f t="shared" si="571"/>
        <v>0</v>
      </c>
      <c r="DT311" s="46" t="str">
        <f t="shared" si="572"/>
        <v/>
      </c>
      <c r="DU311" s="46" t="b">
        <f t="shared" si="573"/>
        <v>0</v>
      </c>
      <c r="DV311" s="46" t="b">
        <f t="shared" si="574"/>
        <v>0</v>
      </c>
      <c r="DW311" s="46" t="b">
        <f t="shared" si="575"/>
        <v>0</v>
      </c>
      <c r="DY311" s="46" t="b">
        <f t="shared" si="576"/>
        <v>0</v>
      </c>
      <c r="DZ311" s="46" t="b">
        <f t="shared" si="577"/>
        <v>0</v>
      </c>
      <c r="EB311" s="46" t="b">
        <f t="shared" si="578"/>
        <v>0</v>
      </c>
      <c r="EC311" s="46" t="b">
        <f t="shared" si="579"/>
        <v>0</v>
      </c>
      <c r="ED311" s="46" t="b">
        <f t="shared" si="580"/>
        <v>0</v>
      </c>
      <c r="EE311" s="46" t="b">
        <f t="shared" si="581"/>
        <v>0</v>
      </c>
      <c r="EF311" s="46" t="b">
        <f t="shared" si="582"/>
        <v>0</v>
      </c>
      <c r="EG311" s="46" t="b">
        <f t="shared" si="583"/>
        <v>0</v>
      </c>
      <c r="EH311" s="46" t="b">
        <f t="shared" si="584"/>
        <v>0</v>
      </c>
      <c r="EI311" s="46" t="b">
        <f t="shared" si="585"/>
        <v>0</v>
      </c>
      <c r="EK311" s="46" t="b">
        <f t="shared" si="586"/>
        <v>0</v>
      </c>
      <c r="EL311" s="46" t="b">
        <f t="shared" si="587"/>
        <v>0</v>
      </c>
      <c r="EM311" s="46" t="b">
        <f t="shared" si="588"/>
        <v>0</v>
      </c>
      <c r="EN311" s="46" t="b">
        <f t="shared" si="589"/>
        <v>0</v>
      </c>
      <c r="EO311" s="46" t="b">
        <f t="shared" si="590"/>
        <v>0</v>
      </c>
      <c r="EP311" s="46" t="b">
        <f t="shared" si="591"/>
        <v>0</v>
      </c>
      <c r="EQ311" s="46" t="b">
        <f t="shared" si="592"/>
        <v>0</v>
      </c>
      <c r="ER311" s="46" t="b">
        <f>OR(AA311='Tablas '!$T$4,AA311='Tablas '!$T$7,AA311='Tablas '!$T$8,AA311='Tablas '!$T$11)</f>
        <v>0</v>
      </c>
      <c r="ES311" s="46" t="str">
        <f t="shared" si="593"/>
        <v/>
      </c>
      <c r="ET311" s="46" t="str">
        <f t="shared" si="594"/>
        <v/>
      </c>
      <c r="EU311" s="46" t="str">
        <f t="shared" si="595"/>
        <v/>
      </c>
      <c r="EV311" s="46" t="b">
        <f t="shared" si="596"/>
        <v>0</v>
      </c>
      <c r="EW311" s="46" t="b">
        <f t="shared" si="597"/>
        <v>0</v>
      </c>
      <c r="EX311" s="46" t="b">
        <f t="shared" si="598"/>
        <v>0</v>
      </c>
      <c r="EY311" s="46" t="b">
        <f t="shared" si="599"/>
        <v>0</v>
      </c>
      <c r="EZ311" s="46" t="b">
        <f t="shared" si="600"/>
        <v>0</v>
      </c>
      <c r="FA311" s="46" t="b">
        <f t="shared" si="601"/>
        <v>0</v>
      </c>
      <c r="FB311" s="46" t="b">
        <f t="shared" si="602"/>
        <v>0</v>
      </c>
      <c r="FC311" s="46" t="str">
        <f t="shared" si="603"/>
        <v/>
      </c>
      <c r="FD311" s="46" t="str">
        <f t="shared" si="604"/>
        <v/>
      </c>
      <c r="FE311" s="46" t="b">
        <f t="shared" si="605"/>
        <v>0</v>
      </c>
      <c r="FF311" s="46" t="str">
        <f t="shared" si="606"/>
        <v/>
      </c>
      <c r="FG311" s="46" t="str">
        <f t="shared" si="607"/>
        <v/>
      </c>
      <c r="FH311" s="46" t="b">
        <f t="shared" si="608"/>
        <v>0</v>
      </c>
      <c r="FI311" s="46" t="str">
        <f t="shared" si="609"/>
        <v/>
      </c>
      <c r="FJ311" s="46" t="str">
        <f t="shared" si="610"/>
        <v/>
      </c>
      <c r="FK311" s="46" t="b">
        <f t="shared" si="611"/>
        <v>0</v>
      </c>
      <c r="FL311" s="46" t="str">
        <f t="shared" si="612"/>
        <v/>
      </c>
      <c r="FM311" s="46" t="str">
        <f t="shared" si="613"/>
        <v/>
      </c>
      <c r="FN311" s="46" t="b">
        <f t="shared" si="614"/>
        <v>0</v>
      </c>
      <c r="FO311" s="46" t="str">
        <f t="shared" si="615"/>
        <v/>
      </c>
      <c r="FP311" s="46" t="str">
        <f t="shared" si="616"/>
        <v/>
      </c>
      <c r="FQ311" s="46" t="b">
        <f t="shared" si="617"/>
        <v>0</v>
      </c>
      <c r="FR311" s="46" t="str">
        <f t="shared" si="618"/>
        <v/>
      </c>
      <c r="FS311" s="46" t="str">
        <f t="shared" si="619"/>
        <v/>
      </c>
      <c r="FT311" s="46" t="b">
        <f t="shared" si="620"/>
        <v>0</v>
      </c>
      <c r="FU311" s="46" t="str">
        <f t="shared" si="621"/>
        <v/>
      </c>
      <c r="FV311" s="46" t="str">
        <f t="shared" si="622"/>
        <v/>
      </c>
      <c r="FW311" s="46" t="b">
        <f t="shared" si="623"/>
        <v>0</v>
      </c>
      <c r="FX311" s="46" t="str">
        <f t="shared" si="624"/>
        <v/>
      </c>
      <c r="FY311" s="46" t="str">
        <f t="shared" si="625"/>
        <v/>
      </c>
      <c r="FZ311" s="46" t="b">
        <f t="shared" si="626"/>
        <v>0</v>
      </c>
      <c r="GA311" s="46" t="str">
        <f t="shared" si="627"/>
        <v/>
      </c>
      <c r="GB311" s="46" t="str">
        <f t="shared" si="628"/>
        <v/>
      </c>
      <c r="GC311" s="46" t="b">
        <f t="shared" si="629"/>
        <v>0</v>
      </c>
      <c r="GD311" s="46" t="str">
        <f t="shared" si="630"/>
        <v/>
      </c>
      <c r="GE311" s="46" t="str">
        <f t="shared" si="631"/>
        <v/>
      </c>
      <c r="GF311" s="46" t="b">
        <f t="shared" si="632"/>
        <v>0</v>
      </c>
      <c r="GG311" s="46" t="b">
        <f t="shared" si="633"/>
        <v>0</v>
      </c>
      <c r="GH311" s="46" t="str">
        <f t="shared" si="634"/>
        <v/>
      </c>
      <c r="GI311" s="46" t="str">
        <f t="shared" si="635"/>
        <v/>
      </c>
      <c r="GJ311" s="46" t="str">
        <f t="shared" si="636"/>
        <v/>
      </c>
      <c r="GK311" s="46" t="b">
        <f t="shared" si="637"/>
        <v>0</v>
      </c>
      <c r="GL311" s="46" t="str">
        <f t="shared" si="638"/>
        <v/>
      </c>
      <c r="GM311" s="46" t="str">
        <f t="shared" si="639"/>
        <v/>
      </c>
      <c r="GN311" s="46" t="str">
        <f t="shared" si="640"/>
        <v/>
      </c>
      <c r="GO311" s="46" t="b">
        <f t="shared" si="641"/>
        <v>0</v>
      </c>
      <c r="GP311" s="46" t="str">
        <f t="shared" si="642"/>
        <v/>
      </c>
      <c r="GQ311" s="46" t="str">
        <f t="shared" si="643"/>
        <v/>
      </c>
      <c r="GR311" s="46" t="b">
        <f t="shared" si="644"/>
        <v>0</v>
      </c>
      <c r="GS311" s="46" t="str">
        <f t="shared" si="645"/>
        <v/>
      </c>
      <c r="GT311" s="46" t="str">
        <f t="shared" si="646"/>
        <v/>
      </c>
      <c r="GU311" s="46" t="b">
        <f t="shared" si="647"/>
        <v>0</v>
      </c>
      <c r="GV311" s="46" t="b">
        <f t="shared" si="648"/>
        <v>0</v>
      </c>
      <c r="GW311" s="46" t="b">
        <f t="shared" si="649"/>
        <v>0</v>
      </c>
      <c r="GX311" s="46" t="b">
        <f t="shared" si="650"/>
        <v>0</v>
      </c>
      <c r="GY311" s="46" t="b">
        <f t="shared" si="651"/>
        <v>0</v>
      </c>
      <c r="GZ311" s="46" t="b">
        <f t="shared" si="652"/>
        <v>0</v>
      </c>
      <c r="HA311" s="46" t="b">
        <f t="shared" si="653"/>
        <v>0</v>
      </c>
      <c r="HB311" s="46" t="b">
        <f t="shared" si="654"/>
        <v>0</v>
      </c>
      <c r="HC311" s="46" t="b">
        <f t="shared" si="655"/>
        <v>0</v>
      </c>
      <c r="HD311" s="46" t="b">
        <f t="shared" si="656"/>
        <v>0</v>
      </c>
      <c r="HE311" s="46" t="b">
        <f t="shared" si="657"/>
        <v>0</v>
      </c>
      <c r="HF311" s="46" t="b">
        <f t="shared" si="658"/>
        <v>0</v>
      </c>
      <c r="HG311" s="46" t="b">
        <f t="shared" si="659"/>
        <v>0</v>
      </c>
      <c r="HH311" s="46" t="b">
        <f t="shared" si="660"/>
        <v>0</v>
      </c>
      <c r="HI311" s="46" t="b">
        <f t="shared" si="661"/>
        <v>0</v>
      </c>
      <c r="HJ311" s="46" t="b">
        <f t="shared" si="662"/>
        <v>0</v>
      </c>
      <c r="HK311" s="46" t="b">
        <f t="shared" si="663"/>
        <v>0</v>
      </c>
      <c r="HL311" s="46" t="b">
        <f t="shared" si="664"/>
        <v>0</v>
      </c>
      <c r="HM311" s="46" t="b">
        <f t="shared" si="665"/>
        <v>0</v>
      </c>
      <c r="HN311" s="46" t="b">
        <f t="shared" si="666"/>
        <v>0</v>
      </c>
      <c r="HO311" s="46" t="b">
        <f t="shared" si="667"/>
        <v>0</v>
      </c>
      <c r="HP311" s="46" t="b">
        <f t="shared" si="668"/>
        <v>0</v>
      </c>
      <c r="HQ311" s="46" t="str">
        <f t="shared" si="669"/>
        <v/>
      </c>
      <c r="HR311" s="46" t="str">
        <f t="shared" si="670"/>
        <v/>
      </c>
      <c r="HS311" s="46" t="str">
        <f t="shared" si="671"/>
        <v/>
      </c>
      <c r="HT311" s="46" t="b">
        <f t="shared" si="672"/>
        <v>0</v>
      </c>
      <c r="HU311" s="46" t="b">
        <f t="shared" si="673"/>
        <v>0</v>
      </c>
      <c r="HV311" s="46" t="b">
        <f t="shared" si="674"/>
        <v>0</v>
      </c>
      <c r="HW311" s="46" t="b">
        <f t="shared" si="675"/>
        <v>0</v>
      </c>
      <c r="HX311" s="46" t="b">
        <f t="shared" si="676"/>
        <v>0</v>
      </c>
      <c r="HY311" s="46" t="b">
        <f t="shared" si="677"/>
        <v>0</v>
      </c>
      <c r="HZ311" s="46" t="b">
        <f t="shared" si="678"/>
        <v>0</v>
      </c>
      <c r="IA311" s="46" t="str">
        <f t="shared" si="679"/>
        <v/>
      </c>
      <c r="IB311" s="46" t="str">
        <f t="shared" si="680"/>
        <v/>
      </c>
      <c r="IC311" s="46" t="str">
        <f t="shared" si="681"/>
        <v/>
      </c>
      <c r="ID311" s="46" t="str">
        <f t="shared" si="682"/>
        <v/>
      </c>
      <c r="IE311" s="46" t="b">
        <f t="shared" si="683"/>
        <v>0</v>
      </c>
      <c r="IF311" s="46" t="str">
        <f t="shared" si="684"/>
        <v/>
      </c>
      <c r="IG311" s="46" t="str">
        <f t="shared" si="685"/>
        <v/>
      </c>
      <c r="IH311" s="46" t="b">
        <f t="shared" si="686"/>
        <v>0</v>
      </c>
      <c r="II311" s="46" t="b">
        <f t="shared" si="687"/>
        <v>0</v>
      </c>
      <c r="IJ311" s="46" t="b">
        <f t="shared" si="688"/>
        <v>0</v>
      </c>
      <c r="IK311" s="46" t="str">
        <f t="shared" si="689"/>
        <v/>
      </c>
      <c r="IL311" s="46" t="str">
        <f t="shared" si="690"/>
        <v/>
      </c>
      <c r="IM311" s="46" t="b">
        <f t="shared" si="691"/>
        <v>0</v>
      </c>
      <c r="IN311" s="46" t="b">
        <f t="shared" si="692"/>
        <v>0</v>
      </c>
      <c r="IO311" s="46" t="b">
        <f t="shared" si="693"/>
        <v>0</v>
      </c>
      <c r="IP311" s="46" t="b">
        <f t="shared" si="694"/>
        <v>0</v>
      </c>
      <c r="IQ311" s="46" t="b">
        <f t="shared" si="695"/>
        <v>0</v>
      </c>
      <c r="IR311" s="46" t="b">
        <f t="shared" si="696"/>
        <v>0</v>
      </c>
      <c r="IS311" s="46" t="b">
        <f t="shared" si="697"/>
        <v>0</v>
      </c>
      <c r="IT311" s="46" t="b">
        <f t="shared" si="698"/>
        <v>0</v>
      </c>
      <c r="IU311" s="46" t="b">
        <f t="shared" si="699"/>
        <v>0</v>
      </c>
      <c r="IV311" s="46" t="b">
        <f t="shared" si="700"/>
        <v>0</v>
      </c>
      <c r="IW311" s="46" t="b">
        <f t="shared" si="701"/>
        <v>0</v>
      </c>
      <c r="IX311" s="46" t="b">
        <f t="shared" si="702"/>
        <v>0</v>
      </c>
      <c r="IY311" s="46" t="b">
        <f t="shared" si="703"/>
        <v>0</v>
      </c>
    </row>
    <row r="312" spans="2:259" x14ac:dyDescent="0.3">
      <c r="B312" s="48">
        <v>300</v>
      </c>
      <c r="C312" s="61" t="str">
        <f t="shared" si="569"/>
        <v/>
      </c>
      <c r="D312" s="53"/>
      <c r="E312" s="52"/>
      <c r="F312" s="112"/>
      <c r="G312" s="52"/>
      <c r="H312" s="53"/>
      <c r="I312" s="52"/>
      <c r="J312" s="52"/>
      <c r="K312" s="53"/>
      <c r="L312" s="55"/>
      <c r="M312" s="108"/>
      <c r="N312" s="56"/>
      <c r="O312" s="52"/>
      <c r="P312" s="52"/>
      <c r="Q312" s="52"/>
      <c r="R312" s="52"/>
      <c r="S312" s="52"/>
      <c r="T312" s="53"/>
      <c r="U312" s="52"/>
      <c r="V312" s="52"/>
      <c r="W312" s="55"/>
      <c r="X312" s="55"/>
      <c r="Y312" s="52"/>
      <c r="Z312" s="55"/>
      <c r="AA312" s="52"/>
      <c r="AB312" s="53"/>
      <c r="AC312" s="53"/>
      <c r="AD312" s="53"/>
      <c r="AE312" s="57"/>
      <c r="AF312" s="113"/>
      <c r="AG312" s="57"/>
      <c r="AH312" s="58"/>
      <c r="AI312" s="58"/>
      <c r="AJ312" s="58"/>
      <c r="AK312" s="114"/>
      <c r="AL312" s="58"/>
      <c r="AM312" s="114"/>
      <c r="AN312" s="58"/>
      <c r="AO312" s="114"/>
      <c r="AP312" s="58"/>
      <c r="AQ312" s="114"/>
      <c r="AR312" s="58"/>
      <c r="AS312" s="114"/>
      <c r="AT312" s="58"/>
      <c r="AU312" s="114"/>
      <c r="AV312" s="58"/>
      <c r="AW312" s="114"/>
      <c r="AX312" s="58"/>
      <c r="AY312" s="114"/>
      <c r="AZ312" s="58"/>
      <c r="BA312" s="114"/>
      <c r="BB312" s="58"/>
      <c r="BC312" s="114"/>
      <c r="BD312" s="58"/>
      <c r="BE312" s="58"/>
      <c r="BF312" s="58"/>
      <c r="BG312" s="59"/>
      <c r="BH312" s="58"/>
      <c r="BI312" s="114"/>
      <c r="BJ312" s="53"/>
      <c r="BK312" s="58"/>
      <c r="BL312" s="114"/>
      <c r="BM312" s="58"/>
      <c r="BN312" s="114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3"/>
      <c r="CL312" s="58"/>
      <c r="CM312" s="58"/>
      <c r="CN312" s="60"/>
      <c r="CO312" s="57"/>
      <c r="CP312" s="58"/>
      <c r="CQ312" s="60"/>
      <c r="CR312" s="57"/>
      <c r="CS312" s="58"/>
      <c r="CT312" s="59"/>
      <c r="CU312" s="58"/>
      <c r="CV312" s="59"/>
      <c r="CW312" s="58"/>
      <c r="CX312" s="59"/>
      <c r="CY312" s="58"/>
      <c r="CZ312" s="58"/>
      <c r="DA312" s="58"/>
      <c r="DB312" s="53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7"/>
      <c r="DO312" s="57"/>
      <c r="DP312" s="57"/>
      <c r="DQ312" s="76" t="str">
        <f t="shared" si="570"/>
        <v/>
      </c>
      <c r="DR312" s="53"/>
      <c r="DS312" s="46" t="b">
        <f t="shared" si="571"/>
        <v>0</v>
      </c>
      <c r="DT312" s="46" t="str">
        <f t="shared" si="572"/>
        <v/>
      </c>
      <c r="DU312" s="46" t="b">
        <f t="shared" si="573"/>
        <v>0</v>
      </c>
      <c r="DV312" s="46" t="b">
        <f t="shared" si="574"/>
        <v>0</v>
      </c>
      <c r="DW312" s="46" t="b">
        <f t="shared" si="575"/>
        <v>0</v>
      </c>
      <c r="DY312" s="46" t="b">
        <f t="shared" si="576"/>
        <v>0</v>
      </c>
      <c r="DZ312" s="46" t="b">
        <f t="shared" si="577"/>
        <v>0</v>
      </c>
      <c r="EB312" s="46" t="b">
        <f t="shared" si="578"/>
        <v>0</v>
      </c>
      <c r="EC312" s="46" t="b">
        <f t="shared" si="579"/>
        <v>0</v>
      </c>
      <c r="ED312" s="46" t="b">
        <f t="shared" si="580"/>
        <v>0</v>
      </c>
      <c r="EE312" s="46" t="b">
        <f t="shared" si="581"/>
        <v>0</v>
      </c>
      <c r="EF312" s="46" t="b">
        <f t="shared" si="582"/>
        <v>0</v>
      </c>
      <c r="EG312" s="46" t="b">
        <f t="shared" si="583"/>
        <v>0</v>
      </c>
      <c r="EH312" s="46" t="b">
        <f t="shared" si="584"/>
        <v>0</v>
      </c>
      <c r="EI312" s="46" t="b">
        <f t="shared" si="585"/>
        <v>0</v>
      </c>
      <c r="EK312" s="46" t="b">
        <f t="shared" si="586"/>
        <v>0</v>
      </c>
      <c r="EL312" s="46" t="b">
        <f t="shared" si="587"/>
        <v>0</v>
      </c>
      <c r="EM312" s="46" t="b">
        <f t="shared" si="588"/>
        <v>0</v>
      </c>
      <c r="EN312" s="46" t="b">
        <f t="shared" si="589"/>
        <v>0</v>
      </c>
      <c r="EO312" s="46" t="b">
        <f t="shared" si="590"/>
        <v>0</v>
      </c>
      <c r="EP312" s="46" t="b">
        <f t="shared" si="591"/>
        <v>0</v>
      </c>
      <c r="EQ312" s="46" t="b">
        <f t="shared" si="592"/>
        <v>0</v>
      </c>
      <c r="ER312" s="46" t="b">
        <f>OR(AA312='Tablas '!$T$4,AA312='Tablas '!$T$7,AA312='Tablas '!$T$8,AA312='Tablas '!$T$11)</f>
        <v>0</v>
      </c>
      <c r="ES312" s="46" t="str">
        <f t="shared" si="593"/>
        <v/>
      </c>
      <c r="ET312" s="46" t="str">
        <f t="shared" si="594"/>
        <v/>
      </c>
      <c r="EU312" s="46" t="str">
        <f t="shared" si="595"/>
        <v/>
      </c>
      <c r="EV312" s="46" t="b">
        <f t="shared" si="596"/>
        <v>0</v>
      </c>
      <c r="EW312" s="46" t="b">
        <f t="shared" si="597"/>
        <v>0</v>
      </c>
      <c r="EX312" s="46" t="b">
        <f t="shared" si="598"/>
        <v>0</v>
      </c>
      <c r="EY312" s="46" t="b">
        <f t="shared" si="599"/>
        <v>0</v>
      </c>
      <c r="EZ312" s="46" t="b">
        <f t="shared" si="600"/>
        <v>0</v>
      </c>
      <c r="FA312" s="46" t="b">
        <f t="shared" si="601"/>
        <v>0</v>
      </c>
      <c r="FB312" s="46" t="b">
        <f t="shared" si="602"/>
        <v>0</v>
      </c>
      <c r="FC312" s="46" t="str">
        <f t="shared" si="603"/>
        <v/>
      </c>
      <c r="FD312" s="46" t="str">
        <f t="shared" si="604"/>
        <v/>
      </c>
      <c r="FE312" s="46" t="b">
        <f t="shared" si="605"/>
        <v>0</v>
      </c>
      <c r="FF312" s="46" t="str">
        <f t="shared" si="606"/>
        <v/>
      </c>
      <c r="FG312" s="46" t="str">
        <f t="shared" si="607"/>
        <v/>
      </c>
      <c r="FH312" s="46" t="b">
        <f t="shared" si="608"/>
        <v>0</v>
      </c>
      <c r="FI312" s="46" t="str">
        <f t="shared" si="609"/>
        <v/>
      </c>
      <c r="FJ312" s="46" t="str">
        <f t="shared" si="610"/>
        <v/>
      </c>
      <c r="FK312" s="46" t="b">
        <f t="shared" si="611"/>
        <v>0</v>
      </c>
      <c r="FL312" s="46" t="str">
        <f t="shared" si="612"/>
        <v/>
      </c>
      <c r="FM312" s="46" t="str">
        <f t="shared" si="613"/>
        <v/>
      </c>
      <c r="FN312" s="46" t="b">
        <f t="shared" si="614"/>
        <v>0</v>
      </c>
      <c r="FO312" s="46" t="str">
        <f t="shared" si="615"/>
        <v/>
      </c>
      <c r="FP312" s="46" t="str">
        <f t="shared" si="616"/>
        <v/>
      </c>
      <c r="FQ312" s="46" t="b">
        <f t="shared" si="617"/>
        <v>0</v>
      </c>
      <c r="FR312" s="46" t="str">
        <f t="shared" si="618"/>
        <v/>
      </c>
      <c r="FS312" s="46" t="str">
        <f t="shared" si="619"/>
        <v/>
      </c>
      <c r="FT312" s="46" t="b">
        <f t="shared" si="620"/>
        <v>0</v>
      </c>
      <c r="FU312" s="46" t="str">
        <f t="shared" si="621"/>
        <v/>
      </c>
      <c r="FV312" s="46" t="str">
        <f t="shared" si="622"/>
        <v/>
      </c>
      <c r="FW312" s="46" t="b">
        <f t="shared" si="623"/>
        <v>0</v>
      </c>
      <c r="FX312" s="46" t="str">
        <f t="shared" si="624"/>
        <v/>
      </c>
      <c r="FY312" s="46" t="str">
        <f t="shared" si="625"/>
        <v/>
      </c>
      <c r="FZ312" s="46" t="b">
        <f t="shared" si="626"/>
        <v>0</v>
      </c>
      <c r="GA312" s="46" t="str">
        <f t="shared" si="627"/>
        <v/>
      </c>
      <c r="GB312" s="46" t="str">
        <f t="shared" si="628"/>
        <v/>
      </c>
      <c r="GC312" s="46" t="b">
        <f t="shared" si="629"/>
        <v>0</v>
      </c>
      <c r="GD312" s="46" t="str">
        <f t="shared" si="630"/>
        <v/>
      </c>
      <c r="GE312" s="46" t="str">
        <f t="shared" si="631"/>
        <v/>
      </c>
      <c r="GF312" s="46" t="b">
        <f t="shared" si="632"/>
        <v>0</v>
      </c>
      <c r="GG312" s="46" t="b">
        <f t="shared" si="633"/>
        <v>0</v>
      </c>
      <c r="GH312" s="46" t="str">
        <f t="shared" si="634"/>
        <v/>
      </c>
      <c r="GI312" s="46" t="str">
        <f t="shared" si="635"/>
        <v/>
      </c>
      <c r="GJ312" s="46" t="str">
        <f t="shared" si="636"/>
        <v/>
      </c>
      <c r="GK312" s="46" t="b">
        <f t="shared" si="637"/>
        <v>0</v>
      </c>
      <c r="GL312" s="46" t="str">
        <f t="shared" si="638"/>
        <v/>
      </c>
      <c r="GM312" s="46" t="str">
        <f t="shared" si="639"/>
        <v/>
      </c>
      <c r="GN312" s="46" t="str">
        <f t="shared" si="640"/>
        <v/>
      </c>
      <c r="GO312" s="46" t="b">
        <f t="shared" si="641"/>
        <v>0</v>
      </c>
      <c r="GP312" s="46" t="str">
        <f t="shared" si="642"/>
        <v/>
      </c>
      <c r="GQ312" s="46" t="str">
        <f t="shared" si="643"/>
        <v/>
      </c>
      <c r="GR312" s="46" t="b">
        <f t="shared" si="644"/>
        <v>0</v>
      </c>
      <c r="GS312" s="46" t="str">
        <f t="shared" si="645"/>
        <v/>
      </c>
      <c r="GT312" s="46" t="str">
        <f t="shared" si="646"/>
        <v/>
      </c>
      <c r="GU312" s="46" t="b">
        <f t="shared" si="647"/>
        <v>0</v>
      </c>
      <c r="GV312" s="46" t="b">
        <f t="shared" si="648"/>
        <v>0</v>
      </c>
      <c r="GW312" s="46" t="b">
        <f t="shared" si="649"/>
        <v>0</v>
      </c>
      <c r="GX312" s="46" t="b">
        <f t="shared" si="650"/>
        <v>0</v>
      </c>
      <c r="GY312" s="46" t="b">
        <f t="shared" si="651"/>
        <v>0</v>
      </c>
      <c r="GZ312" s="46" t="b">
        <f t="shared" si="652"/>
        <v>0</v>
      </c>
      <c r="HA312" s="46" t="b">
        <f t="shared" si="653"/>
        <v>0</v>
      </c>
      <c r="HB312" s="46" t="b">
        <f t="shared" si="654"/>
        <v>0</v>
      </c>
      <c r="HC312" s="46" t="b">
        <f t="shared" si="655"/>
        <v>0</v>
      </c>
      <c r="HD312" s="46" t="b">
        <f t="shared" si="656"/>
        <v>0</v>
      </c>
      <c r="HE312" s="46" t="b">
        <f t="shared" si="657"/>
        <v>0</v>
      </c>
      <c r="HF312" s="46" t="b">
        <f t="shared" si="658"/>
        <v>0</v>
      </c>
      <c r="HG312" s="46" t="b">
        <f t="shared" si="659"/>
        <v>0</v>
      </c>
      <c r="HH312" s="46" t="b">
        <f t="shared" si="660"/>
        <v>0</v>
      </c>
      <c r="HI312" s="46" t="b">
        <f t="shared" si="661"/>
        <v>0</v>
      </c>
      <c r="HJ312" s="46" t="b">
        <f t="shared" si="662"/>
        <v>0</v>
      </c>
      <c r="HK312" s="46" t="b">
        <f t="shared" si="663"/>
        <v>0</v>
      </c>
      <c r="HL312" s="46" t="b">
        <f t="shared" si="664"/>
        <v>0</v>
      </c>
      <c r="HM312" s="46" t="b">
        <f t="shared" si="665"/>
        <v>0</v>
      </c>
      <c r="HN312" s="46" t="b">
        <f t="shared" si="666"/>
        <v>0</v>
      </c>
      <c r="HO312" s="46" t="b">
        <f t="shared" si="667"/>
        <v>0</v>
      </c>
      <c r="HP312" s="46" t="b">
        <f t="shared" si="668"/>
        <v>0</v>
      </c>
      <c r="HQ312" s="46" t="str">
        <f t="shared" si="669"/>
        <v/>
      </c>
      <c r="HR312" s="46" t="str">
        <f t="shared" si="670"/>
        <v/>
      </c>
      <c r="HS312" s="46" t="str">
        <f t="shared" si="671"/>
        <v/>
      </c>
      <c r="HT312" s="46" t="b">
        <f t="shared" si="672"/>
        <v>0</v>
      </c>
      <c r="HU312" s="46" t="b">
        <f t="shared" si="673"/>
        <v>0</v>
      </c>
      <c r="HV312" s="46" t="b">
        <f t="shared" si="674"/>
        <v>0</v>
      </c>
      <c r="HW312" s="46" t="b">
        <f t="shared" si="675"/>
        <v>0</v>
      </c>
      <c r="HX312" s="46" t="b">
        <f t="shared" si="676"/>
        <v>0</v>
      </c>
      <c r="HY312" s="46" t="b">
        <f t="shared" si="677"/>
        <v>0</v>
      </c>
      <c r="HZ312" s="46" t="b">
        <f t="shared" si="678"/>
        <v>0</v>
      </c>
      <c r="IA312" s="46" t="str">
        <f t="shared" si="679"/>
        <v/>
      </c>
      <c r="IB312" s="46" t="str">
        <f t="shared" si="680"/>
        <v/>
      </c>
      <c r="IC312" s="46" t="str">
        <f t="shared" si="681"/>
        <v/>
      </c>
      <c r="ID312" s="46" t="str">
        <f t="shared" si="682"/>
        <v/>
      </c>
      <c r="IE312" s="46" t="b">
        <f t="shared" si="683"/>
        <v>0</v>
      </c>
      <c r="IF312" s="46" t="str">
        <f t="shared" si="684"/>
        <v/>
      </c>
      <c r="IG312" s="46" t="str">
        <f t="shared" si="685"/>
        <v/>
      </c>
      <c r="IH312" s="46" t="b">
        <f t="shared" si="686"/>
        <v>0</v>
      </c>
      <c r="II312" s="46" t="b">
        <f t="shared" si="687"/>
        <v>0</v>
      </c>
      <c r="IJ312" s="46" t="b">
        <f t="shared" si="688"/>
        <v>0</v>
      </c>
      <c r="IK312" s="46" t="str">
        <f t="shared" si="689"/>
        <v/>
      </c>
      <c r="IL312" s="46" t="str">
        <f t="shared" si="690"/>
        <v/>
      </c>
      <c r="IM312" s="46" t="b">
        <f t="shared" si="691"/>
        <v>0</v>
      </c>
      <c r="IN312" s="46" t="b">
        <f t="shared" si="692"/>
        <v>0</v>
      </c>
      <c r="IO312" s="46" t="b">
        <f t="shared" si="693"/>
        <v>0</v>
      </c>
      <c r="IP312" s="46" t="b">
        <f t="shared" si="694"/>
        <v>0</v>
      </c>
      <c r="IQ312" s="46" t="b">
        <f t="shared" si="695"/>
        <v>0</v>
      </c>
      <c r="IR312" s="46" t="b">
        <f t="shared" si="696"/>
        <v>0</v>
      </c>
      <c r="IS312" s="46" t="b">
        <f t="shared" si="697"/>
        <v>0</v>
      </c>
      <c r="IT312" s="46" t="b">
        <f t="shared" si="698"/>
        <v>0</v>
      </c>
      <c r="IU312" s="46" t="b">
        <f t="shared" si="699"/>
        <v>0</v>
      </c>
      <c r="IV312" s="46" t="b">
        <f t="shared" si="700"/>
        <v>0</v>
      </c>
      <c r="IW312" s="46" t="b">
        <f t="shared" si="701"/>
        <v>0</v>
      </c>
      <c r="IX312" s="46" t="b">
        <f t="shared" si="702"/>
        <v>0</v>
      </c>
      <c r="IY312" s="46" t="b">
        <f t="shared" si="703"/>
        <v>0</v>
      </c>
    </row>
    <row r="313" spans="2:259" x14ac:dyDescent="0.3">
      <c r="B313" s="48">
        <v>301</v>
      </c>
      <c r="C313" s="61" t="str">
        <f t="shared" si="569"/>
        <v/>
      </c>
      <c r="D313" s="53"/>
      <c r="E313" s="52"/>
      <c r="F313" s="112"/>
      <c r="G313" s="52"/>
      <c r="H313" s="53"/>
      <c r="I313" s="52"/>
      <c r="J313" s="52"/>
      <c r="K313" s="53"/>
      <c r="L313" s="55"/>
      <c r="M313" s="108"/>
      <c r="N313" s="56"/>
      <c r="O313" s="52"/>
      <c r="P313" s="52"/>
      <c r="Q313" s="52"/>
      <c r="R313" s="52"/>
      <c r="S313" s="52"/>
      <c r="T313" s="53"/>
      <c r="U313" s="52"/>
      <c r="V313" s="52"/>
      <c r="W313" s="55"/>
      <c r="X313" s="55"/>
      <c r="Y313" s="52"/>
      <c r="Z313" s="55"/>
      <c r="AA313" s="52"/>
      <c r="AB313" s="53"/>
      <c r="AC313" s="53"/>
      <c r="AD313" s="53"/>
      <c r="AE313" s="57"/>
      <c r="AF313" s="113"/>
      <c r="AG313" s="57"/>
      <c r="AH313" s="58"/>
      <c r="AI313" s="58"/>
      <c r="AJ313" s="58"/>
      <c r="AK313" s="114"/>
      <c r="AL313" s="58"/>
      <c r="AM313" s="114"/>
      <c r="AN313" s="58"/>
      <c r="AO313" s="114"/>
      <c r="AP313" s="58"/>
      <c r="AQ313" s="114"/>
      <c r="AR313" s="58"/>
      <c r="AS313" s="114"/>
      <c r="AT313" s="58"/>
      <c r="AU313" s="114"/>
      <c r="AV313" s="58"/>
      <c r="AW313" s="114"/>
      <c r="AX313" s="58"/>
      <c r="AY313" s="114"/>
      <c r="AZ313" s="58"/>
      <c r="BA313" s="114"/>
      <c r="BB313" s="58"/>
      <c r="BC313" s="114"/>
      <c r="BD313" s="58"/>
      <c r="BE313" s="58"/>
      <c r="BF313" s="58"/>
      <c r="BG313" s="59"/>
      <c r="BH313" s="58"/>
      <c r="BI313" s="114"/>
      <c r="BJ313" s="53"/>
      <c r="BK313" s="58"/>
      <c r="BL313" s="114"/>
      <c r="BM313" s="58"/>
      <c r="BN313" s="114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3"/>
      <c r="CL313" s="58"/>
      <c r="CM313" s="58"/>
      <c r="CN313" s="60"/>
      <c r="CO313" s="57"/>
      <c r="CP313" s="58"/>
      <c r="CQ313" s="60"/>
      <c r="CR313" s="57"/>
      <c r="CS313" s="58"/>
      <c r="CT313" s="59"/>
      <c r="CU313" s="58"/>
      <c r="CV313" s="59"/>
      <c r="CW313" s="58"/>
      <c r="CX313" s="59"/>
      <c r="CY313" s="58"/>
      <c r="CZ313" s="58"/>
      <c r="DA313" s="58"/>
      <c r="DB313" s="53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7"/>
      <c r="DO313" s="57"/>
      <c r="DP313" s="57"/>
      <c r="DQ313" s="76" t="str">
        <f t="shared" si="570"/>
        <v/>
      </c>
      <c r="DR313" s="53"/>
      <c r="DS313" s="46" t="b">
        <f t="shared" si="571"/>
        <v>0</v>
      </c>
      <c r="DT313" s="46" t="str">
        <f t="shared" si="572"/>
        <v/>
      </c>
      <c r="DU313" s="46" t="b">
        <f t="shared" si="573"/>
        <v>0</v>
      </c>
      <c r="DV313" s="46" t="b">
        <f t="shared" si="574"/>
        <v>0</v>
      </c>
      <c r="DW313" s="46" t="b">
        <f t="shared" si="575"/>
        <v>0</v>
      </c>
      <c r="DY313" s="46" t="b">
        <f t="shared" si="576"/>
        <v>0</v>
      </c>
      <c r="DZ313" s="46" t="b">
        <f t="shared" si="577"/>
        <v>0</v>
      </c>
      <c r="EB313" s="46" t="b">
        <f t="shared" si="578"/>
        <v>0</v>
      </c>
      <c r="EC313" s="46" t="b">
        <f t="shared" si="579"/>
        <v>0</v>
      </c>
      <c r="ED313" s="46" t="b">
        <f t="shared" si="580"/>
        <v>0</v>
      </c>
      <c r="EE313" s="46" t="b">
        <f t="shared" si="581"/>
        <v>0</v>
      </c>
      <c r="EF313" s="46" t="b">
        <f t="shared" si="582"/>
        <v>0</v>
      </c>
      <c r="EG313" s="46" t="b">
        <f t="shared" si="583"/>
        <v>0</v>
      </c>
      <c r="EH313" s="46" t="b">
        <f t="shared" si="584"/>
        <v>0</v>
      </c>
      <c r="EI313" s="46" t="b">
        <f t="shared" si="585"/>
        <v>0</v>
      </c>
      <c r="EK313" s="46" t="b">
        <f t="shared" si="586"/>
        <v>0</v>
      </c>
      <c r="EL313" s="46" t="b">
        <f t="shared" si="587"/>
        <v>0</v>
      </c>
      <c r="EM313" s="46" t="b">
        <f t="shared" si="588"/>
        <v>0</v>
      </c>
      <c r="EN313" s="46" t="b">
        <f t="shared" si="589"/>
        <v>0</v>
      </c>
      <c r="EO313" s="46" t="b">
        <f t="shared" si="590"/>
        <v>0</v>
      </c>
      <c r="EP313" s="46" t="b">
        <f t="shared" si="591"/>
        <v>0</v>
      </c>
      <c r="EQ313" s="46" t="b">
        <f t="shared" si="592"/>
        <v>0</v>
      </c>
      <c r="ER313" s="46" t="b">
        <f>OR(AA313='Tablas '!$T$4,AA313='Tablas '!$T$7,AA313='Tablas '!$T$8,AA313='Tablas '!$T$11)</f>
        <v>0</v>
      </c>
      <c r="ES313" s="46" t="str">
        <f t="shared" si="593"/>
        <v/>
      </c>
      <c r="ET313" s="46" t="str">
        <f t="shared" si="594"/>
        <v/>
      </c>
      <c r="EU313" s="46" t="str">
        <f t="shared" si="595"/>
        <v/>
      </c>
      <c r="EV313" s="46" t="b">
        <f t="shared" si="596"/>
        <v>0</v>
      </c>
      <c r="EW313" s="46" t="b">
        <f t="shared" si="597"/>
        <v>0</v>
      </c>
      <c r="EX313" s="46" t="b">
        <f t="shared" si="598"/>
        <v>0</v>
      </c>
      <c r="EY313" s="46" t="b">
        <f t="shared" si="599"/>
        <v>0</v>
      </c>
      <c r="EZ313" s="46" t="b">
        <f t="shared" si="600"/>
        <v>0</v>
      </c>
      <c r="FA313" s="46" t="b">
        <f t="shared" si="601"/>
        <v>0</v>
      </c>
      <c r="FB313" s="46" t="b">
        <f t="shared" si="602"/>
        <v>0</v>
      </c>
      <c r="FC313" s="46" t="str">
        <f t="shared" si="603"/>
        <v/>
      </c>
      <c r="FD313" s="46" t="str">
        <f t="shared" si="604"/>
        <v/>
      </c>
      <c r="FE313" s="46" t="b">
        <f t="shared" si="605"/>
        <v>0</v>
      </c>
      <c r="FF313" s="46" t="str">
        <f t="shared" si="606"/>
        <v/>
      </c>
      <c r="FG313" s="46" t="str">
        <f t="shared" si="607"/>
        <v/>
      </c>
      <c r="FH313" s="46" t="b">
        <f t="shared" si="608"/>
        <v>0</v>
      </c>
      <c r="FI313" s="46" t="str">
        <f t="shared" si="609"/>
        <v/>
      </c>
      <c r="FJ313" s="46" t="str">
        <f t="shared" si="610"/>
        <v/>
      </c>
      <c r="FK313" s="46" t="b">
        <f t="shared" si="611"/>
        <v>0</v>
      </c>
      <c r="FL313" s="46" t="str">
        <f t="shared" si="612"/>
        <v/>
      </c>
      <c r="FM313" s="46" t="str">
        <f t="shared" si="613"/>
        <v/>
      </c>
      <c r="FN313" s="46" t="b">
        <f t="shared" si="614"/>
        <v>0</v>
      </c>
      <c r="FO313" s="46" t="str">
        <f t="shared" si="615"/>
        <v/>
      </c>
      <c r="FP313" s="46" t="str">
        <f t="shared" si="616"/>
        <v/>
      </c>
      <c r="FQ313" s="46" t="b">
        <f t="shared" si="617"/>
        <v>0</v>
      </c>
      <c r="FR313" s="46" t="str">
        <f t="shared" si="618"/>
        <v/>
      </c>
      <c r="FS313" s="46" t="str">
        <f t="shared" si="619"/>
        <v/>
      </c>
      <c r="FT313" s="46" t="b">
        <f t="shared" si="620"/>
        <v>0</v>
      </c>
      <c r="FU313" s="46" t="str">
        <f t="shared" si="621"/>
        <v/>
      </c>
      <c r="FV313" s="46" t="str">
        <f t="shared" si="622"/>
        <v/>
      </c>
      <c r="FW313" s="46" t="b">
        <f t="shared" si="623"/>
        <v>0</v>
      </c>
      <c r="FX313" s="46" t="str">
        <f t="shared" si="624"/>
        <v/>
      </c>
      <c r="FY313" s="46" t="str">
        <f t="shared" si="625"/>
        <v/>
      </c>
      <c r="FZ313" s="46" t="b">
        <f t="shared" si="626"/>
        <v>0</v>
      </c>
      <c r="GA313" s="46" t="str">
        <f t="shared" si="627"/>
        <v/>
      </c>
      <c r="GB313" s="46" t="str">
        <f t="shared" si="628"/>
        <v/>
      </c>
      <c r="GC313" s="46" t="b">
        <f t="shared" si="629"/>
        <v>0</v>
      </c>
      <c r="GD313" s="46" t="str">
        <f t="shared" si="630"/>
        <v/>
      </c>
      <c r="GE313" s="46" t="str">
        <f t="shared" si="631"/>
        <v/>
      </c>
      <c r="GF313" s="46" t="b">
        <f t="shared" si="632"/>
        <v>0</v>
      </c>
      <c r="GG313" s="46" t="b">
        <f t="shared" si="633"/>
        <v>0</v>
      </c>
      <c r="GH313" s="46" t="str">
        <f t="shared" si="634"/>
        <v/>
      </c>
      <c r="GI313" s="46" t="str">
        <f t="shared" si="635"/>
        <v/>
      </c>
      <c r="GJ313" s="46" t="str">
        <f t="shared" si="636"/>
        <v/>
      </c>
      <c r="GK313" s="46" t="b">
        <f t="shared" si="637"/>
        <v>0</v>
      </c>
      <c r="GL313" s="46" t="str">
        <f t="shared" si="638"/>
        <v/>
      </c>
      <c r="GM313" s="46" t="str">
        <f t="shared" si="639"/>
        <v/>
      </c>
      <c r="GN313" s="46" t="str">
        <f t="shared" si="640"/>
        <v/>
      </c>
      <c r="GO313" s="46" t="b">
        <f t="shared" si="641"/>
        <v>0</v>
      </c>
      <c r="GP313" s="46" t="str">
        <f t="shared" si="642"/>
        <v/>
      </c>
      <c r="GQ313" s="46" t="str">
        <f t="shared" si="643"/>
        <v/>
      </c>
      <c r="GR313" s="46" t="b">
        <f t="shared" si="644"/>
        <v>0</v>
      </c>
      <c r="GS313" s="46" t="str">
        <f t="shared" si="645"/>
        <v/>
      </c>
      <c r="GT313" s="46" t="str">
        <f t="shared" si="646"/>
        <v/>
      </c>
      <c r="GU313" s="46" t="b">
        <f t="shared" si="647"/>
        <v>0</v>
      </c>
      <c r="GV313" s="46" t="b">
        <f t="shared" si="648"/>
        <v>0</v>
      </c>
      <c r="GW313" s="46" t="b">
        <f t="shared" si="649"/>
        <v>0</v>
      </c>
      <c r="GX313" s="46" t="b">
        <f t="shared" si="650"/>
        <v>0</v>
      </c>
      <c r="GY313" s="46" t="b">
        <f t="shared" si="651"/>
        <v>0</v>
      </c>
      <c r="GZ313" s="46" t="b">
        <f t="shared" si="652"/>
        <v>0</v>
      </c>
      <c r="HA313" s="46" t="b">
        <f t="shared" si="653"/>
        <v>0</v>
      </c>
      <c r="HB313" s="46" t="b">
        <f t="shared" si="654"/>
        <v>0</v>
      </c>
      <c r="HC313" s="46" t="b">
        <f t="shared" si="655"/>
        <v>0</v>
      </c>
      <c r="HD313" s="46" t="b">
        <f t="shared" si="656"/>
        <v>0</v>
      </c>
      <c r="HE313" s="46" t="b">
        <f t="shared" si="657"/>
        <v>0</v>
      </c>
      <c r="HF313" s="46" t="b">
        <f t="shared" si="658"/>
        <v>0</v>
      </c>
      <c r="HG313" s="46" t="b">
        <f t="shared" si="659"/>
        <v>0</v>
      </c>
      <c r="HH313" s="46" t="b">
        <f t="shared" si="660"/>
        <v>0</v>
      </c>
      <c r="HI313" s="46" t="b">
        <f t="shared" si="661"/>
        <v>0</v>
      </c>
      <c r="HJ313" s="46" t="b">
        <f t="shared" si="662"/>
        <v>0</v>
      </c>
      <c r="HK313" s="46" t="b">
        <f t="shared" si="663"/>
        <v>0</v>
      </c>
      <c r="HL313" s="46" t="b">
        <f t="shared" si="664"/>
        <v>0</v>
      </c>
      <c r="HM313" s="46" t="b">
        <f t="shared" si="665"/>
        <v>0</v>
      </c>
      <c r="HN313" s="46" t="b">
        <f t="shared" si="666"/>
        <v>0</v>
      </c>
      <c r="HO313" s="46" t="b">
        <f t="shared" si="667"/>
        <v>0</v>
      </c>
      <c r="HP313" s="46" t="b">
        <f t="shared" si="668"/>
        <v>0</v>
      </c>
      <c r="HQ313" s="46" t="str">
        <f t="shared" si="669"/>
        <v/>
      </c>
      <c r="HR313" s="46" t="str">
        <f t="shared" si="670"/>
        <v/>
      </c>
      <c r="HS313" s="46" t="str">
        <f t="shared" si="671"/>
        <v/>
      </c>
      <c r="HT313" s="46" t="b">
        <f t="shared" si="672"/>
        <v>0</v>
      </c>
      <c r="HU313" s="46" t="b">
        <f t="shared" si="673"/>
        <v>0</v>
      </c>
      <c r="HV313" s="46" t="b">
        <f t="shared" si="674"/>
        <v>0</v>
      </c>
      <c r="HW313" s="46" t="b">
        <f t="shared" si="675"/>
        <v>0</v>
      </c>
      <c r="HX313" s="46" t="b">
        <f t="shared" si="676"/>
        <v>0</v>
      </c>
      <c r="HY313" s="46" t="b">
        <f t="shared" si="677"/>
        <v>0</v>
      </c>
      <c r="HZ313" s="46" t="b">
        <f t="shared" si="678"/>
        <v>0</v>
      </c>
      <c r="IA313" s="46" t="str">
        <f t="shared" si="679"/>
        <v/>
      </c>
      <c r="IB313" s="46" t="str">
        <f t="shared" si="680"/>
        <v/>
      </c>
      <c r="IC313" s="46" t="str">
        <f t="shared" si="681"/>
        <v/>
      </c>
      <c r="ID313" s="46" t="str">
        <f t="shared" si="682"/>
        <v/>
      </c>
      <c r="IE313" s="46" t="b">
        <f t="shared" si="683"/>
        <v>0</v>
      </c>
      <c r="IF313" s="46" t="str">
        <f t="shared" si="684"/>
        <v/>
      </c>
      <c r="IG313" s="46" t="str">
        <f t="shared" si="685"/>
        <v/>
      </c>
      <c r="IH313" s="46" t="b">
        <f t="shared" si="686"/>
        <v>0</v>
      </c>
      <c r="II313" s="46" t="b">
        <f t="shared" si="687"/>
        <v>0</v>
      </c>
      <c r="IJ313" s="46" t="b">
        <f t="shared" si="688"/>
        <v>0</v>
      </c>
      <c r="IK313" s="46" t="str">
        <f t="shared" si="689"/>
        <v/>
      </c>
      <c r="IL313" s="46" t="str">
        <f t="shared" si="690"/>
        <v/>
      </c>
      <c r="IM313" s="46" t="b">
        <f t="shared" si="691"/>
        <v>0</v>
      </c>
      <c r="IN313" s="46" t="b">
        <f t="shared" si="692"/>
        <v>0</v>
      </c>
      <c r="IO313" s="46" t="b">
        <f t="shared" si="693"/>
        <v>0</v>
      </c>
      <c r="IP313" s="46" t="b">
        <f t="shared" si="694"/>
        <v>0</v>
      </c>
      <c r="IQ313" s="46" t="b">
        <f t="shared" si="695"/>
        <v>0</v>
      </c>
      <c r="IR313" s="46" t="b">
        <f t="shared" si="696"/>
        <v>0</v>
      </c>
      <c r="IS313" s="46" t="b">
        <f t="shared" si="697"/>
        <v>0</v>
      </c>
      <c r="IT313" s="46" t="b">
        <f t="shared" si="698"/>
        <v>0</v>
      </c>
      <c r="IU313" s="46" t="b">
        <f t="shared" si="699"/>
        <v>0</v>
      </c>
      <c r="IV313" s="46" t="b">
        <f t="shared" si="700"/>
        <v>0</v>
      </c>
      <c r="IW313" s="46" t="b">
        <f t="shared" si="701"/>
        <v>0</v>
      </c>
      <c r="IX313" s="46" t="b">
        <f t="shared" si="702"/>
        <v>0</v>
      </c>
      <c r="IY313" s="46" t="b">
        <f t="shared" si="703"/>
        <v>0</v>
      </c>
    </row>
    <row r="314" spans="2:259" x14ac:dyDescent="0.3">
      <c r="B314" s="48">
        <v>302</v>
      </c>
      <c r="C314" s="61" t="str">
        <f t="shared" si="569"/>
        <v/>
      </c>
      <c r="D314" s="53"/>
      <c r="E314" s="52"/>
      <c r="F314" s="112"/>
      <c r="G314" s="52"/>
      <c r="H314" s="53"/>
      <c r="I314" s="52"/>
      <c r="J314" s="52"/>
      <c r="K314" s="53"/>
      <c r="L314" s="55"/>
      <c r="M314" s="108"/>
      <c r="N314" s="56"/>
      <c r="O314" s="52"/>
      <c r="P314" s="52"/>
      <c r="Q314" s="52"/>
      <c r="R314" s="52"/>
      <c r="S314" s="52"/>
      <c r="T314" s="53"/>
      <c r="U314" s="52"/>
      <c r="V314" s="52"/>
      <c r="W314" s="55"/>
      <c r="X314" s="55"/>
      <c r="Y314" s="52"/>
      <c r="Z314" s="55"/>
      <c r="AA314" s="52"/>
      <c r="AB314" s="53"/>
      <c r="AC314" s="53"/>
      <c r="AD314" s="53"/>
      <c r="AE314" s="57"/>
      <c r="AF314" s="113"/>
      <c r="AG314" s="57"/>
      <c r="AH314" s="58"/>
      <c r="AI314" s="58"/>
      <c r="AJ314" s="58"/>
      <c r="AK314" s="114"/>
      <c r="AL314" s="58"/>
      <c r="AM314" s="114"/>
      <c r="AN314" s="58"/>
      <c r="AO314" s="114"/>
      <c r="AP314" s="58"/>
      <c r="AQ314" s="114"/>
      <c r="AR314" s="58"/>
      <c r="AS314" s="114"/>
      <c r="AT314" s="58"/>
      <c r="AU314" s="114"/>
      <c r="AV314" s="58"/>
      <c r="AW314" s="114"/>
      <c r="AX314" s="58"/>
      <c r="AY314" s="114"/>
      <c r="AZ314" s="58"/>
      <c r="BA314" s="114"/>
      <c r="BB314" s="58"/>
      <c r="BC314" s="114"/>
      <c r="BD314" s="58"/>
      <c r="BE314" s="58"/>
      <c r="BF314" s="58"/>
      <c r="BG314" s="59"/>
      <c r="BH314" s="58"/>
      <c r="BI314" s="114"/>
      <c r="BJ314" s="53"/>
      <c r="BK314" s="58"/>
      <c r="BL314" s="114"/>
      <c r="BM314" s="58"/>
      <c r="BN314" s="114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3"/>
      <c r="CL314" s="58"/>
      <c r="CM314" s="58"/>
      <c r="CN314" s="60"/>
      <c r="CO314" s="57"/>
      <c r="CP314" s="58"/>
      <c r="CQ314" s="60"/>
      <c r="CR314" s="57"/>
      <c r="CS314" s="58"/>
      <c r="CT314" s="59"/>
      <c r="CU314" s="58"/>
      <c r="CV314" s="59"/>
      <c r="CW314" s="58"/>
      <c r="CX314" s="59"/>
      <c r="CY314" s="58"/>
      <c r="CZ314" s="58"/>
      <c r="DA314" s="58"/>
      <c r="DB314" s="53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7"/>
      <c r="DO314" s="57"/>
      <c r="DP314" s="57"/>
      <c r="DQ314" s="76" t="str">
        <f t="shared" si="570"/>
        <v/>
      </c>
      <c r="DR314" s="53"/>
      <c r="DS314" s="46" t="b">
        <f t="shared" si="571"/>
        <v>0</v>
      </c>
      <c r="DT314" s="46" t="str">
        <f t="shared" si="572"/>
        <v/>
      </c>
      <c r="DU314" s="46" t="b">
        <f t="shared" si="573"/>
        <v>0</v>
      </c>
      <c r="DV314" s="46" t="b">
        <f t="shared" si="574"/>
        <v>0</v>
      </c>
      <c r="DW314" s="46" t="b">
        <f t="shared" si="575"/>
        <v>0</v>
      </c>
      <c r="DY314" s="46" t="b">
        <f t="shared" si="576"/>
        <v>0</v>
      </c>
      <c r="DZ314" s="46" t="b">
        <f t="shared" si="577"/>
        <v>0</v>
      </c>
      <c r="EB314" s="46" t="b">
        <f t="shared" si="578"/>
        <v>0</v>
      </c>
      <c r="EC314" s="46" t="b">
        <f t="shared" si="579"/>
        <v>0</v>
      </c>
      <c r="ED314" s="46" t="b">
        <f t="shared" si="580"/>
        <v>0</v>
      </c>
      <c r="EE314" s="46" t="b">
        <f t="shared" si="581"/>
        <v>0</v>
      </c>
      <c r="EF314" s="46" t="b">
        <f t="shared" si="582"/>
        <v>0</v>
      </c>
      <c r="EG314" s="46" t="b">
        <f t="shared" si="583"/>
        <v>0</v>
      </c>
      <c r="EH314" s="46" t="b">
        <f t="shared" si="584"/>
        <v>0</v>
      </c>
      <c r="EI314" s="46" t="b">
        <f t="shared" si="585"/>
        <v>0</v>
      </c>
      <c r="EK314" s="46" t="b">
        <f t="shared" si="586"/>
        <v>0</v>
      </c>
      <c r="EL314" s="46" t="b">
        <f t="shared" si="587"/>
        <v>0</v>
      </c>
      <c r="EM314" s="46" t="b">
        <f t="shared" si="588"/>
        <v>0</v>
      </c>
      <c r="EN314" s="46" t="b">
        <f t="shared" si="589"/>
        <v>0</v>
      </c>
      <c r="EO314" s="46" t="b">
        <f t="shared" si="590"/>
        <v>0</v>
      </c>
      <c r="EP314" s="46" t="b">
        <f t="shared" si="591"/>
        <v>0</v>
      </c>
      <c r="EQ314" s="46" t="b">
        <f t="shared" si="592"/>
        <v>0</v>
      </c>
      <c r="ER314" s="46" t="b">
        <f>OR(AA314='Tablas '!$T$4,AA314='Tablas '!$T$7,AA314='Tablas '!$T$8,AA314='Tablas '!$T$11)</f>
        <v>0</v>
      </c>
      <c r="ES314" s="46" t="str">
        <f t="shared" si="593"/>
        <v/>
      </c>
      <c r="ET314" s="46" t="str">
        <f t="shared" si="594"/>
        <v/>
      </c>
      <c r="EU314" s="46" t="str">
        <f t="shared" si="595"/>
        <v/>
      </c>
      <c r="EV314" s="46" t="b">
        <f t="shared" si="596"/>
        <v>0</v>
      </c>
      <c r="EW314" s="46" t="b">
        <f t="shared" si="597"/>
        <v>0</v>
      </c>
      <c r="EX314" s="46" t="b">
        <f t="shared" si="598"/>
        <v>0</v>
      </c>
      <c r="EY314" s="46" t="b">
        <f t="shared" si="599"/>
        <v>0</v>
      </c>
      <c r="EZ314" s="46" t="b">
        <f t="shared" si="600"/>
        <v>0</v>
      </c>
      <c r="FA314" s="46" t="b">
        <f t="shared" si="601"/>
        <v>0</v>
      </c>
      <c r="FB314" s="46" t="b">
        <f t="shared" si="602"/>
        <v>0</v>
      </c>
      <c r="FC314" s="46" t="str">
        <f t="shared" si="603"/>
        <v/>
      </c>
      <c r="FD314" s="46" t="str">
        <f t="shared" si="604"/>
        <v/>
      </c>
      <c r="FE314" s="46" t="b">
        <f t="shared" si="605"/>
        <v>0</v>
      </c>
      <c r="FF314" s="46" t="str">
        <f t="shared" si="606"/>
        <v/>
      </c>
      <c r="FG314" s="46" t="str">
        <f t="shared" si="607"/>
        <v/>
      </c>
      <c r="FH314" s="46" t="b">
        <f t="shared" si="608"/>
        <v>0</v>
      </c>
      <c r="FI314" s="46" t="str">
        <f t="shared" si="609"/>
        <v/>
      </c>
      <c r="FJ314" s="46" t="str">
        <f t="shared" si="610"/>
        <v/>
      </c>
      <c r="FK314" s="46" t="b">
        <f t="shared" si="611"/>
        <v>0</v>
      </c>
      <c r="FL314" s="46" t="str">
        <f t="shared" si="612"/>
        <v/>
      </c>
      <c r="FM314" s="46" t="str">
        <f t="shared" si="613"/>
        <v/>
      </c>
      <c r="FN314" s="46" t="b">
        <f t="shared" si="614"/>
        <v>0</v>
      </c>
      <c r="FO314" s="46" t="str">
        <f t="shared" si="615"/>
        <v/>
      </c>
      <c r="FP314" s="46" t="str">
        <f t="shared" si="616"/>
        <v/>
      </c>
      <c r="FQ314" s="46" t="b">
        <f t="shared" si="617"/>
        <v>0</v>
      </c>
      <c r="FR314" s="46" t="str">
        <f t="shared" si="618"/>
        <v/>
      </c>
      <c r="FS314" s="46" t="str">
        <f t="shared" si="619"/>
        <v/>
      </c>
      <c r="FT314" s="46" t="b">
        <f t="shared" si="620"/>
        <v>0</v>
      </c>
      <c r="FU314" s="46" t="str">
        <f t="shared" si="621"/>
        <v/>
      </c>
      <c r="FV314" s="46" t="str">
        <f t="shared" si="622"/>
        <v/>
      </c>
      <c r="FW314" s="46" t="b">
        <f t="shared" si="623"/>
        <v>0</v>
      </c>
      <c r="FX314" s="46" t="str">
        <f t="shared" si="624"/>
        <v/>
      </c>
      <c r="FY314" s="46" t="str">
        <f t="shared" si="625"/>
        <v/>
      </c>
      <c r="FZ314" s="46" t="b">
        <f t="shared" si="626"/>
        <v>0</v>
      </c>
      <c r="GA314" s="46" t="str">
        <f t="shared" si="627"/>
        <v/>
      </c>
      <c r="GB314" s="46" t="str">
        <f t="shared" si="628"/>
        <v/>
      </c>
      <c r="GC314" s="46" t="b">
        <f t="shared" si="629"/>
        <v>0</v>
      </c>
      <c r="GD314" s="46" t="str">
        <f t="shared" si="630"/>
        <v/>
      </c>
      <c r="GE314" s="46" t="str">
        <f t="shared" si="631"/>
        <v/>
      </c>
      <c r="GF314" s="46" t="b">
        <f t="shared" si="632"/>
        <v>0</v>
      </c>
      <c r="GG314" s="46" t="b">
        <f t="shared" si="633"/>
        <v>0</v>
      </c>
      <c r="GH314" s="46" t="str">
        <f t="shared" si="634"/>
        <v/>
      </c>
      <c r="GI314" s="46" t="str">
        <f t="shared" si="635"/>
        <v/>
      </c>
      <c r="GJ314" s="46" t="str">
        <f t="shared" si="636"/>
        <v/>
      </c>
      <c r="GK314" s="46" t="b">
        <f t="shared" si="637"/>
        <v>0</v>
      </c>
      <c r="GL314" s="46" t="str">
        <f t="shared" si="638"/>
        <v/>
      </c>
      <c r="GM314" s="46" t="str">
        <f t="shared" si="639"/>
        <v/>
      </c>
      <c r="GN314" s="46" t="str">
        <f t="shared" si="640"/>
        <v/>
      </c>
      <c r="GO314" s="46" t="b">
        <f t="shared" si="641"/>
        <v>0</v>
      </c>
      <c r="GP314" s="46" t="str">
        <f t="shared" si="642"/>
        <v/>
      </c>
      <c r="GQ314" s="46" t="str">
        <f t="shared" si="643"/>
        <v/>
      </c>
      <c r="GR314" s="46" t="b">
        <f t="shared" si="644"/>
        <v>0</v>
      </c>
      <c r="GS314" s="46" t="str">
        <f t="shared" si="645"/>
        <v/>
      </c>
      <c r="GT314" s="46" t="str">
        <f t="shared" si="646"/>
        <v/>
      </c>
      <c r="GU314" s="46" t="b">
        <f t="shared" si="647"/>
        <v>0</v>
      </c>
      <c r="GV314" s="46" t="b">
        <f t="shared" si="648"/>
        <v>0</v>
      </c>
      <c r="GW314" s="46" t="b">
        <f t="shared" si="649"/>
        <v>0</v>
      </c>
      <c r="GX314" s="46" t="b">
        <f t="shared" si="650"/>
        <v>0</v>
      </c>
      <c r="GY314" s="46" t="b">
        <f t="shared" si="651"/>
        <v>0</v>
      </c>
      <c r="GZ314" s="46" t="b">
        <f t="shared" si="652"/>
        <v>0</v>
      </c>
      <c r="HA314" s="46" t="b">
        <f t="shared" si="653"/>
        <v>0</v>
      </c>
      <c r="HB314" s="46" t="b">
        <f t="shared" si="654"/>
        <v>0</v>
      </c>
      <c r="HC314" s="46" t="b">
        <f t="shared" si="655"/>
        <v>0</v>
      </c>
      <c r="HD314" s="46" t="b">
        <f t="shared" si="656"/>
        <v>0</v>
      </c>
      <c r="HE314" s="46" t="b">
        <f t="shared" si="657"/>
        <v>0</v>
      </c>
      <c r="HF314" s="46" t="b">
        <f t="shared" si="658"/>
        <v>0</v>
      </c>
      <c r="HG314" s="46" t="b">
        <f t="shared" si="659"/>
        <v>0</v>
      </c>
      <c r="HH314" s="46" t="b">
        <f t="shared" si="660"/>
        <v>0</v>
      </c>
      <c r="HI314" s="46" t="b">
        <f t="shared" si="661"/>
        <v>0</v>
      </c>
      <c r="HJ314" s="46" t="b">
        <f t="shared" si="662"/>
        <v>0</v>
      </c>
      <c r="HK314" s="46" t="b">
        <f t="shared" si="663"/>
        <v>0</v>
      </c>
      <c r="HL314" s="46" t="b">
        <f t="shared" si="664"/>
        <v>0</v>
      </c>
      <c r="HM314" s="46" t="b">
        <f t="shared" si="665"/>
        <v>0</v>
      </c>
      <c r="HN314" s="46" t="b">
        <f t="shared" si="666"/>
        <v>0</v>
      </c>
      <c r="HO314" s="46" t="b">
        <f t="shared" si="667"/>
        <v>0</v>
      </c>
      <c r="HP314" s="46" t="b">
        <f t="shared" si="668"/>
        <v>0</v>
      </c>
      <c r="HQ314" s="46" t="str">
        <f t="shared" si="669"/>
        <v/>
      </c>
      <c r="HR314" s="46" t="str">
        <f t="shared" si="670"/>
        <v/>
      </c>
      <c r="HS314" s="46" t="str">
        <f t="shared" si="671"/>
        <v/>
      </c>
      <c r="HT314" s="46" t="b">
        <f t="shared" si="672"/>
        <v>0</v>
      </c>
      <c r="HU314" s="46" t="b">
        <f t="shared" si="673"/>
        <v>0</v>
      </c>
      <c r="HV314" s="46" t="b">
        <f t="shared" si="674"/>
        <v>0</v>
      </c>
      <c r="HW314" s="46" t="b">
        <f t="shared" si="675"/>
        <v>0</v>
      </c>
      <c r="HX314" s="46" t="b">
        <f t="shared" si="676"/>
        <v>0</v>
      </c>
      <c r="HY314" s="46" t="b">
        <f t="shared" si="677"/>
        <v>0</v>
      </c>
      <c r="HZ314" s="46" t="b">
        <f t="shared" si="678"/>
        <v>0</v>
      </c>
      <c r="IA314" s="46" t="str">
        <f t="shared" si="679"/>
        <v/>
      </c>
      <c r="IB314" s="46" t="str">
        <f t="shared" si="680"/>
        <v/>
      </c>
      <c r="IC314" s="46" t="str">
        <f t="shared" si="681"/>
        <v/>
      </c>
      <c r="ID314" s="46" t="str">
        <f t="shared" si="682"/>
        <v/>
      </c>
      <c r="IE314" s="46" t="b">
        <f t="shared" si="683"/>
        <v>0</v>
      </c>
      <c r="IF314" s="46" t="str">
        <f t="shared" si="684"/>
        <v/>
      </c>
      <c r="IG314" s="46" t="str">
        <f t="shared" si="685"/>
        <v/>
      </c>
      <c r="IH314" s="46" t="b">
        <f t="shared" si="686"/>
        <v>0</v>
      </c>
      <c r="II314" s="46" t="b">
        <f t="shared" si="687"/>
        <v>0</v>
      </c>
      <c r="IJ314" s="46" t="b">
        <f t="shared" si="688"/>
        <v>0</v>
      </c>
      <c r="IK314" s="46" t="str">
        <f t="shared" si="689"/>
        <v/>
      </c>
      <c r="IL314" s="46" t="str">
        <f t="shared" si="690"/>
        <v/>
      </c>
      <c r="IM314" s="46" t="b">
        <f t="shared" si="691"/>
        <v>0</v>
      </c>
      <c r="IN314" s="46" t="b">
        <f t="shared" si="692"/>
        <v>0</v>
      </c>
      <c r="IO314" s="46" t="b">
        <f t="shared" si="693"/>
        <v>0</v>
      </c>
      <c r="IP314" s="46" t="b">
        <f t="shared" si="694"/>
        <v>0</v>
      </c>
      <c r="IQ314" s="46" t="b">
        <f t="shared" si="695"/>
        <v>0</v>
      </c>
      <c r="IR314" s="46" t="b">
        <f t="shared" si="696"/>
        <v>0</v>
      </c>
      <c r="IS314" s="46" t="b">
        <f t="shared" si="697"/>
        <v>0</v>
      </c>
      <c r="IT314" s="46" t="b">
        <f t="shared" si="698"/>
        <v>0</v>
      </c>
      <c r="IU314" s="46" t="b">
        <f t="shared" si="699"/>
        <v>0</v>
      </c>
      <c r="IV314" s="46" t="b">
        <f t="shared" si="700"/>
        <v>0</v>
      </c>
      <c r="IW314" s="46" t="b">
        <f t="shared" si="701"/>
        <v>0</v>
      </c>
      <c r="IX314" s="46" t="b">
        <f t="shared" si="702"/>
        <v>0</v>
      </c>
      <c r="IY314" s="46" t="b">
        <f t="shared" si="703"/>
        <v>0</v>
      </c>
    </row>
    <row r="315" spans="2:259" x14ac:dyDescent="0.3">
      <c r="B315" s="48">
        <v>303</v>
      </c>
      <c r="C315" s="61" t="str">
        <f t="shared" si="569"/>
        <v/>
      </c>
      <c r="D315" s="53"/>
      <c r="E315" s="52"/>
      <c r="F315" s="112"/>
      <c r="G315" s="52"/>
      <c r="H315" s="53"/>
      <c r="I315" s="52"/>
      <c r="J315" s="52"/>
      <c r="K315" s="53"/>
      <c r="L315" s="55"/>
      <c r="M315" s="108"/>
      <c r="N315" s="56"/>
      <c r="O315" s="52"/>
      <c r="P315" s="52"/>
      <c r="Q315" s="52"/>
      <c r="R315" s="52"/>
      <c r="S315" s="52"/>
      <c r="T315" s="53"/>
      <c r="U315" s="52"/>
      <c r="V315" s="52"/>
      <c r="W315" s="55"/>
      <c r="X315" s="55"/>
      <c r="Y315" s="52"/>
      <c r="Z315" s="55"/>
      <c r="AA315" s="52"/>
      <c r="AB315" s="53"/>
      <c r="AC315" s="53"/>
      <c r="AD315" s="53"/>
      <c r="AE315" s="57"/>
      <c r="AF315" s="113"/>
      <c r="AG315" s="57"/>
      <c r="AH315" s="58"/>
      <c r="AI315" s="58"/>
      <c r="AJ315" s="58"/>
      <c r="AK315" s="114"/>
      <c r="AL315" s="58"/>
      <c r="AM315" s="114"/>
      <c r="AN315" s="58"/>
      <c r="AO315" s="114"/>
      <c r="AP315" s="58"/>
      <c r="AQ315" s="114"/>
      <c r="AR315" s="58"/>
      <c r="AS315" s="114"/>
      <c r="AT315" s="58"/>
      <c r="AU315" s="114"/>
      <c r="AV315" s="58"/>
      <c r="AW315" s="114"/>
      <c r="AX315" s="58"/>
      <c r="AY315" s="114"/>
      <c r="AZ315" s="58"/>
      <c r="BA315" s="114"/>
      <c r="BB315" s="58"/>
      <c r="BC315" s="114"/>
      <c r="BD315" s="58"/>
      <c r="BE315" s="58"/>
      <c r="BF315" s="58"/>
      <c r="BG315" s="59"/>
      <c r="BH315" s="58"/>
      <c r="BI315" s="114"/>
      <c r="BJ315" s="53"/>
      <c r="BK315" s="58"/>
      <c r="BL315" s="114"/>
      <c r="BM315" s="58"/>
      <c r="BN315" s="114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3"/>
      <c r="CL315" s="58"/>
      <c r="CM315" s="58"/>
      <c r="CN315" s="60"/>
      <c r="CO315" s="57"/>
      <c r="CP315" s="58"/>
      <c r="CQ315" s="60"/>
      <c r="CR315" s="57"/>
      <c r="CS315" s="58"/>
      <c r="CT315" s="59"/>
      <c r="CU315" s="58"/>
      <c r="CV315" s="59"/>
      <c r="CW315" s="58"/>
      <c r="CX315" s="59"/>
      <c r="CY315" s="58"/>
      <c r="CZ315" s="58"/>
      <c r="DA315" s="58"/>
      <c r="DB315" s="53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7"/>
      <c r="DO315" s="57"/>
      <c r="DP315" s="57"/>
      <c r="DQ315" s="76" t="str">
        <f t="shared" si="570"/>
        <v/>
      </c>
      <c r="DR315" s="53"/>
      <c r="DS315" s="46" t="b">
        <f t="shared" si="571"/>
        <v>0</v>
      </c>
      <c r="DT315" s="46" t="str">
        <f t="shared" si="572"/>
        <v/>
      </c>
      <c r="DU315" s="46" t="b">
        <f t="shared" si="573"/>
        <v>0</v>
      </c>
      <c r="DV315" s="46" t="b">
        <f t="shared" si="574"/>
        <v>0</v>
      </c>
      <c r="DW315" s="46" t="b">
        <f t="shared" si="575"/>
        <v>0</v>
      </c>
      <c r="DY315" s="46" t="b">
        <f t="shared" si="576"/>
        <v>0</v>
      </c>
      <c r="DZ315" s="46" t="b">
        <f t="shared" si="577"/>
        <v>0</v>
      </c>
      <c r="EB315" s="46" t="b">
        <f t="shared" si="578"/>
        <v>0</v>
      </c>
      <c r="EC315" s="46" t="b">
        <f t="shared" si="579"/>
        <v>0</v>
      </c>
      <c r="ED315" s="46" t="b">
        <f t="shared" si="580"/>
        <v>0</v>
      </c>
      <c r="EE315" s="46" t="b">
        <f t="shared" si="581"/>
        <v>0</v>
      </c>
      <c r="EF315" s="46" t="b">
        <f t="shared" si="582"/>
        <v>0</v>
      </c>
      <c r="EG315" s="46" t="b">
        <f t="shared" si="583"/>
        <v>0</v>
      </c>
      <c r="EH315" s="46" t="b">
        <f t="shared" si="584"/>
        <v>0</v>
      </c>
      <c r="EI315" s="46" t="b">
        <f t="shared" si="585"/>
        <v>0</v>
      </c>
      <c r="EK315" s="46" t="b">
        <f t="shared" si="586"/>
        <v>0</v>
      </c>
      <c r="EL315" s="46" t="b">
        <f t="shared" si="587"/>
        <v>0</v>
      </c>
      <c r="EM315" s="46" t="b">
        <f t="shared" si="588"/>
        <v>0</v>
      </c>
      <c r="EN315" s="46" t="b">
        <f t="shared" si="589"/>
        <v>0</v>
      </c>
      <c r="EO315" s="46" t="b">
        <f t="shared" si="590"/>
        <v>0</v>
      </c>
      <c r="EP315" s="46" t="b">
        <f t="shared" si="591"/>
        <v>0</v>
      </c>
      <c r="EQ315" s="46" t="b">
        <f t="shared" si="592"/>
        <v>0</v>
      </c>
      <c r="ER315" s="46" t="b">
        <f>OR(AA315='Tablas '!$T$4,AA315='Tablas '!$T$7,AA315='Tablas '!$T$8,AA315='Tablas '!$T$11)</f>
        <v>0</v>
      </c>
      <c r="ES315" s="46" t="str">
        <f t="shared" si="593"/>
        <v/>
      </c>
      <c r="ET315" s="46" t="str">
        <f t="shared" si="594"/>
        <v/>
      </c>
      <c r="EU315" s="46" t="str">
        <f t="shared" si="595"/>
        <v/>
      </c>
      <c r="EV315" s="46" t="b">
        <f t="shared" si="596"/>
        <v>0</v>
      </c>
      <c r="EW315" s="46" t="b">
        <f t="shared" si="597"/>
        <v>0</v>
      </c>
      <c r="EX315" s="46" t="b">
        <f t="shared" si="598"/>
        <v>0</v>
      </c>
      <c r="EY315" s="46" t="b">
        <f t="shared" si="599"/>
        <v>0</v>
      </c>
      <c r="EZ315" s="46" t="b">
        <f t="shared" si="600"/>
        <v>0</v>
      </c>
      <c r="FA315" s="46" t="b">
        <f t="shared" si="601"/>
        <v>0</v>
      </c>
      <c r="FB315" s="46" t="b">
        <f t="shared" si="602"/>
        <v>0</v>
      </c>
      <c r="FC315" s="46" t="str">
        <f t="shared" si="603"/>
        <v/>
      </c>
      <c r="FD315" s="46" t="str">
        <f t="shared" si="604"/>
        <v/>
      </c>
      <c r="FE315" s="46" t="b">
        <f t="shared" si="605"/>
        <v>0</v>
      </c>
      <c r="FF315" s="46" t="str">
        <f t="shared" si="606"/>
        <v/>
      </c>
      <c r="FG315" s="46" t="str">
        <f t="shared" si="607"/>
        <v/>
      </c>
      <c r="FH315" s="46" t="b">
        <f t="shared" si="608"/>
        <v>0</v>
      </c>
      <c r="FI315" s="46" t="str">
        <f t="shared" si="609"/>
        <v/>
      </c>
      <c r="FJ315" s="46" t="str">
        <f t="shared" si="610"/>
        <v/>
      </c>
      <c r="FK315" s="46" t="b">
        <f t="shared" si="611"/>
        <v>0</v>
      </c>
      <c r="FL315" s="46" t="str">
        <f t="shared" si="612"/>
        <v/>
      </c>
      <c r="FM315" s="46" t="str">
        <f t="shared" si="613"/>
        <v/>
      </c>
      <c r="FN315" s="46" t="b">
        <f t="shared" si="614"/>
        <v>0</v>
      </c>
      <c r="FO315" s="46" t="str">
        <f t="shared" si="615"/>
        <v/>
      </c>
      <c r="FP315" s="46" t="str">
        <f t="shared" si="616"/>
        <v/>
      </c>
      <c r="FQ315" s="46" t="b">
        <f t="shared" si="617"/>
        <v>0</v>
      </c>
      <c r="FR315" s="46" t="str">
        <f t="shared" si="618"/>
        <v/>
      </c>
      <c r="FS315" s="46" t="str">
        <f t="shared" si="619"/>
        <v/>
      </c>
      <c r="FT315" s="46" t="b">
        <f t="shared" si="620"/>
        <v>0</v>
      </c>
      <c r="FU315" s="46" t="str">
        <f t="shared" si="621"/>
        <v/>
      </c>
      <c r="FV315" s="46" t="str">
        <f t="shared" si="622"/>
        <v/>
      </c>
      <c r="FW315" s="46" t="b">
        <f t="shared" si="623"/>
        <v>0</v>
      </c>
      <c r="FX315" s="46" t="str">
        <f t="shared" si="624"/>
        <v/>
      </c>
      <c r="FY315" s="46" t="str">
        <f t="shared" si="625"/>
        <v/>
      </c>
      <c r="FZ315" s="46" t="b">
        <f t="shared" si="626"/>
        <v>0</v>
      </c>
      <c r="GA315" s="46" t="str">
        <f t="shared" si="627"/>
        <v/>
      </c>
      <c r="GB315" s="46" t="str">
        <f t="shared" si="628"/>
        <v/>
      </c>
      <c r="GC315" s="46" t="b">
        <f t="shared" si="629"/>
        <v>0</v>
      </c>
      <c r="GD315" s="46" t="str">
        <f t="shared" si="630"/>
        <v/>
      </c>
      <c r="GE315" s="46" t="str">
        <f t="shared" si="631"/>
        <v/>
      </c>
      <c r="GF315" s="46" t="b">
        <f t="shared" si="632"/>
        <v>0</v>
      </c>
      <c r="GG315" s="46" t="b">
        <f t="shared" si="633"/>
        <v>0</v>
      </c>
      <c r="GH315" s="46" t="str">
        <f t="shared" si="634"/>
        <v/>
      </c>
      <c r="GI315" s="46" t="str">
        <f t="shared" si="635"/>
        <v/>
      </c>
      <c r="GJ315" s="46" t="str">
        <f t="shared" si="636"/>
        <v/>
      </c>
      <c r="GK315" s="46" t="b">
        <f t="shared" si="637"/>
        <v>0</v>
      </c>
      <c r="GL315" s="46" t="str">
        <f t="shared" si="638"/>
        <v/>
      </c>
      <c r="GM315" s="46" t="str">
        <f t="shared" si="639"/>
        <v/>
      </c>
      <c r="GN315" s="46" t="str">
        <f t="shared" si="640"/>
        <v/>
      </c>
      <c r="GO315" s="46" t="b">
        <f t="shared" si="641"/>
        <v>0</v>
      </c>
      <c r="GP315" s="46" t="str">
        <f t="shared" si="642"/>
        <v/>
      </c>
      <c r="GQ315" s="46" t="str">
        <f t="shared" si="643"/>
        <v/>
      </c>
      <c r="GR315" s="46" t="b">
        <f t="shared" si="644"/>
        <v>0</v>
      </c>
      <c r="GS315" s="46" t="str">
        <f t="shared" si="645"/>
        <v/>
      </c>
      <c r="GT315" s="46" t="str">
        <f t="shared" si="646"/>
        <v/>
      </c>
      <c r="GU315" s="46" t="b">
        <f t="shared" si="647"/>
        <v>0</v>
      </c>
      <c r="GV315" s="46" t="b">
        <f t="shared" si="648"/>
        <v>0</v>
      </c>
      <c r="GW315" s="46" t="b">
        <f t="shared" si="649"/>
        <v>0</v>
      </c>
      <c r="GX315" s="46" t="b">
        <f t="shared" si="650"/>
        <v>0</v>
      </c>
      <c r="GY315" s="46" t="b">
        <f t="shared" si="651"/>
        <v>0</v>
      </c>
      <c r="GZ315" s="46" t="b">
        <f t="shared" si="652"/>
        <v>0</v>
      </c>
      <c r="HA315" s="46" t="b">
        <f t="shared" si="653"/>
        <v>0</v>
      </c>
      <c r="HB315" s="46" t="b">
        <f t="shared" si="654"/>
        <v>0</v>
      </c>
      <c r="HC315" s="46" t="b">
        <f t="shared" si="655"/>
        <v>0</v>
      </c>
      <c r="HD315" s="46" t="b">
        <f t="shared" si="656"/>
        <v>0</v>
      </c>
      <c r="HE315" s="46" t="b">
        <f t="shared" si="657"/>
        <v>0</v>
      </c>
      <c r="HF315" s="46" t="b">
        <f t="shared" si="658"/>
        <v>0</v>
      </c>
      <c r="HG315" s="46" t="b">
        <f t="shared" si="659"/>
        <v>0</v>
      </c>
      <c r="HH315" s="46" t="b">
        <f t="shared" si="660"/>
        <v>0</v>
      </c>
      <c r="HI315" s="46" t="b">
        <f t="shared" si="661"/>
        <v>0</v>
      </c>
      <c r="HJ315" s="46" t="b">
        <f t="shared" si="662"/>
        <v>0</v>
      </c>
      <c r="HK315" s="46" t="b">
        <f t="shared" si="663"/>
        <v>0</v>
      </c>
      <c r="HL315" s="46" t="b">
        <f t="shared" si="664"/>
        <v>0</v>
      </c>
      <c r="HM315" s="46" t="b">
        <f t="shared" si="665"/>
        <v>0</v>
      </c>
      <c r="HN315" s="46" t="b">
        <f t="shared" si="666"/>
        <v>0</v>
      </c>
      <c r="HO315" s="46" t="b">
        <f t="shared" si="667"/>
        <v>0</v>
      </c>
      <c r="HP315" s="46" t="b">
        <f t="shared" si="668"/>
        <v>0</v>
      </c>
      <c r="HQ315" s="46" t="str">
        <f t="shared" si="669"/>
        <v/>
      </c>
      <c r="HR315" s="46" t="str">
        <f t="shared" si="670"/>
        <v/>
      </c>
      <c r="HS315" s="46" t="str">
        <f t="shared" si="671"/>
        <v/>
      </c>
      <c r="HT315" s="46" t="b">
        <f t="shared" si="672"/>
        <v>0</v>
      </c>
      <c r="HU315" s="46" t="b">
        <f t="shared" si="673"/>
        <v>0</v>
      </c>
      <c r="HV315" s="46" t="b">
        <f t="shared" si="674"/>
        <v>0</v>
      </c>
      <c r="HW315" s="46" t="b">
        <f t="shared" si="675"/>
        <v>0</v>
      </c>
      <c r="HX315" s="46" t="b">
        <f t="shared" si="676"/>
        <v>0</v>
      </c>
      <c r="HY315" s="46" t="b">
        <f t="shared" si="677"/>
        <v>0</v>
      </c>
      <c r="HZ315" s="46" t="b">
        <f t="shared" si="678"/>
        <v>0</v>
      </c>
      <c r="IA315" s="46" t="str">
        <f t="shared" si="679"/>
        <v/>
      </c>
      <c r="IB315" s="46" t="str">
        <f t="shared" si="680"/>
        <v/>
      </c>
      <c r="IC315" s="46" t="str">
        <f t="shared" si="681"/>
        <v/>
      </c>
      <c r="ID315" s="46" t="str">
        <f t="shared" si="682"/>
        <v/>
      </c>
      <c r="IE315" s="46" t="b">
        <f t="shared" si="683"/>
        <v>0</v>
      </c>
      <c r="IF315" s="46" t="str">
        <f t="shared" si="684"/>
        <v/>
      </c>
      <c r="IG315" s="46" t="str">
        <f t="shared" si="685"/>
        <v/>
      </c>
      <c r="IH315" s="46" t="b">
        <f t="shared" si="686"/>
        <v>0</v>
      </c>
      <c r="II315" s="46" t="b">
        <f t="shared" si="687"/>
        <v>0</v>
      </c>
      <c r="IJ315" s="46" t="b">
        <f t="shared" si="688"/>
        <v>0</v>
      </c>
      <c r="IK315" s="46" t="str">
        <f t="shared" si="689"/>
        <v/>
      </c>
      <c r="IL315" s="46" t="str">
        <f t="shared" si="690"/>
        <v/>
      </c>
      <c r="IM315" s="46" t="b">
        <f t="shared" si="691"/>
        <v>0</v>
      </c>
      <c r="IN315" s="46" t="b">
        <f t="shared" si="692"/>
        <v>0</v>
      </c>
      <c r="IO315" s="46" t="b">
        <f t="shared" si="693"/>
        <v>0</v>
      </c>
      <c r="IP315" s="46" t="b">
        <f t="shared" si="694"/>
        <v>0</v>
      </c>
      <c r="IQ315" s="46" t="b">
        <f t="shared" si="695"/>
        <v>0</v>
      </c>
      <c r="IR315" s="46" t="b">
        <f t="shared" si="696"/>
        <v>0</v>
      </c>
      <c r="IS315" s="46" t="b">
        <f t="shared" si="697"/>
        <v>0</v>
      </c>
      <c r="IT315" s="46" t="b">
        <f t="shared" si="698"/>
        <v>0</v>
      </c>
      <c r="IU315" s="46" t="b">
        <f t="shared" si="699"/>
        <v>0</v>
      </c>
      <c r="IV315" s="46" t="b">
        <f t="shared" si="700"/>
        <v>0</v>
      </c>
      <c r="IW315" s="46" t="b">
        <f t="shared" si="701"/>
        <v>0</v>
      </c>
      <c r="IX315" s="46" t="b">
        <f t="shared" si="702"/>
        <v>0</v>
      </c>
      <c r="IY315" s="46" t="b">
        <f t="shared" si="703"/>
        <v>0</v>
      </c>
    </row>
    <row r="316" spans="2:259" x14ac:dyDescent="0.3">
      <c r="B316" s="48">
        <v>304</v>
      </c>
      <c r="C316" s="61" t="str">
        <f t="shared" si="569"/>
        <v/>
      </c>
      <c r="D316" s="53"/>
      <c r="E316" s="52"/>
      <c r="F316" s="112"/>
      <c r="G316" s="52"/>
      <c r="H316" s="53"/>
      <c r="I316" s="52"/>
      <c r="J316" s="52"/>
      <c r="K316" s="53"/>
      <c r="L316" s="55"/>
      <c r="M316" s="108"/>
      <c r="N316" s="56"/>
      <c r="O316" s="52"/>
      <c r="P316" s="52"/>
      <c r="Q316" s="52"/>
      <c r="R316" s="52"/>
      <c r="S316" s="52"/>
      <c r="T316" s="53"/>
      <c r="U316" s="52"/>
      <c r="V316" s="52"/>
      <c r="W316" s="55"/>
      <c r="X316" s="55"/>
      <c r="Y316" s="52"/>
      <c r="Z316" s="55"/>
      <c r="AA316" s="52"/>
      <c r="AB316" s="53"/>
      <c r="AC316" s="53"/>
      <c r="AD316" s="53"/>
      <c r="AE316" s="57"/>
      <c r="AF316" s="113"/>
      <c r="AG316" s="57"/>
      <c r="AH316" s="58"/>
      <c r="AI316" s="58"/>
      <c r="AJ316" s="58"/>
      <c r="AK316" s="114"/>
      <c r="AL316" s="58"/>
      <c r="AM316" s="114"/>
      <c r="AN316" s="58"/>
      <c r="AO316" s="114"/>
      <c r="AP316" s="58"/>
      <c r="AQ316" s="114"/>
      <c r="AR316" s="58"/>
      <c r="AS316" s="114"/>
      <c r="AT316" s="58"/>
      <c r="AU316" s="114"/>
      <c r="AV316" s="58"/>
      <c r="AW316" s="114"/>
      <c r="AX316" s="58"/>
      <c r="AY316" s="114"/>
      <c r="AZ316" s="58"/>
      <c r="BA316" s="114"/>
      <c r="BB316" s="58"/>
      <c r="BC316" s="114"/>
      <c r="BD316" s="58"/>
      <c r="BE316" s="58"/>
      <c r="BF316" s="58"/>
      <c r="BG316" s="59"/>
      <c r="BH316" s="58"/>
      <c r="BI316" s="114"/>
      <c r="BJ316" s="53"/>
      <c r="BK316" s="58"/>
      <c r="BL316" s="114"/>
      <c r="BM316" s="58"/>
      <c r="BN316" s="114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3"/>
      <c r="CL316" s="58"/>
      <c r="CM316" s="58"/>
      <c r="CN316" s="60"/>
      <c r="CO316" s="57"/>
      <c r="CP316" s="58"/>
      <c r="CQ316" s="60"/>
      <c r="CR316" s="57"/>
      <c r="CS316" s="58"/>
      <c r="CT316" s="59"/>
      <c r="CU316" s="58"/>
      <c r="CV316" s="59"/>
      <c r="CW316" s="58"/>
      <c r="CX316" s="59"/>
      <c r="CY316" s="58"/>
      <c r="CZ316" s="58"/>
      <c r="DA316" s="58"/>
      <c r="DB316" s="53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7"/>
      <c r="DO316" s="57"/>
      <c r="DP316" s="57"/>
      <c r="DQ316" s="76" t="str">
        <f t="shared" si="570"/>
        <v/>
      </c>
      <c r="DR316" s="53"/>
      <c r="DS316" s="46" t="b">
        <f t="shared" si="571"/>
        <v>0</v>
      </c>
      <c r="DT316" s="46" t="str">
        <f t="shared" si="572"/>
        <v/>
      </c>
      <c r="DU316" s="46" t="b">
        <f t="shared" si="573"/>
        <v>0</v>
      </c>
      <c r="DV316" s="46" t="b">
        <f t="shared" si="574"/>
        <v>0</v>
      </c>
      <c r="DW316" s="46" t="b">
        <f t="shared" si="575"/>
        <v>0</v>
      </c>
      <c r="DY316" s="46" t="b">
        <f t="shared" si="576"/>
        <v>0</v>
      </c>
      <c r="DZ316" s="46" t="b">
        <f t="shared" si="577"/>
        <v>0</v>
      </c>
      <c r="EB316" s="46" t="b">
        <f t="shared" si="578"/>
        <v>0</v>
      </c>
      <c r="EC316" s="46" t="b">
        <f t="shared" si="579"/>
        <v>0</v>
      </c>
      <c r="ED316" s="46" t="b">
        <f t="shared" si="580"/>
        <v>0</v>
      </c>
      <c r="EE316" s="46" t="b">
        <f t="shared" si="581"/>
        <v>0</v>
      </c>
      <c r="EF316" s="46" t="b">
        <f t="shared" si="582"/>
        <v>0</v>
      </c>
      <c r="EG316" s="46" t="b">
        <f t="shared" si="583"/>
        <v>0</v>
      </c>
      <c r="EH316" s="46" t="b">
        <f t="shared" si="584"/>
        <v>0</v>
      </c>
      <c r="EI316" s="46" t="b">
        <f t="shared" si="585"/>
        <v>0</v>
      </c>
      <c r="EK316" s="46" t="b">
        <f t="shared" si="586"/>
        <v>0</v>
      </c>
      <c r="EL316" s="46" t="b">
        <f t="shared" si="587"/>
        <v>0</v>
      </c>
      <c r="EM316" s="46" t="b">
        <f t="shared" si="588"/>
        <v>0</v>
      </c>
      <c r="EN316" s="46" t="b">
        <f t="shared" si="589"/>
        <v>0</v>
      </c>
      <c r="EO316" s="46" t="b">
        <f t="shared" si="590"/>
        <v>0</v>
      </c>
      <c r="EP316" s="46" t="b">
        <f t="shared" si="591"/>
        <v>0</v>
      </c>
      <c r="EQ316" s="46" t="b">
        <f t="shared" si="592"/>
        <v>0</v>
      </c>
      <c r="ER316" s="46" t="b">
        <f>OR(AA316='Tablas '!$T$4,AA316='Tablas '!$T$7,AA316='Tablas '!$T$8,AA316='Tablas '!$T$11)</f>
        <v>0</v>
      </c>
      <c r="ES316" s="46" t="str">
        <f t="shared" si="593"/>
        <v/>
      </c>
      <c r="ET316" s="46" t="str">
        <f t="shared" si="594"/>
        <v/>
      </c>
      <c r="EU316" s="46" t="str">
        <f t="shared" si="595"/>
        <v/>
      </c>
      <c r="EV316" s="46" t="b">
        <f t="shared" si="596"/>
        <v>0</v>
      </c>
      <c r="EW316" s="46" t="b">
        <f t="shared" si="597"/>
        <v>0</v>
      </c>
      <c r="EX316" s="46" t="b">
        <f t="shared" si="598"/>
        <v>0</v>
      </c>
      <c r="EY316" s="46" t="b">
        <f t="shared" si="599"/>
        <v>0</v>
      </c>
      <c r="EZ316" s="46" t="b">
        <f t="shared" si="600"/>
        <v>0</v>
      </c>
      <c r="FA316" s="46" t="b">
        <f t="shared" si="601"/>
        <v>0</v>
      </c>
      <c r="FB316" s="46" t="b">
        <f t="shared" si="602"/>
        <v>0</v>
      </c>
      <c r="FC316" s="46" t="str">
        <f t="shared" si="603"/>
        <v/>
      </c>
      <c r="FD316" s="46" t="str">
        <f t="shared" si="604"/>
        <v/>
      </c>
      <c r="FE316" s="46" t="b">
        <f t="shared" si="605"/>
        <v>0</v>
      </c>
      <c r="FF316" s="46" t="str">
        <f t="shared" si="606"/>
        <v/>
      </c>
      <c r="FG316" s="46" t="str">
        <f t="shared" si="607"/>
        <v/>
      </c>
      <c r="FH316" s="46" t="b">
        <f t="shared" si="608"/>
        <v>0</v>
      </c>
      <c r="FI316" s="46" t="str">
        <f t="shared" si="609"/>
        <v/>
      </c>
      <c r="FJ316" s="46" t="str">
        <f t="shared" si="610"/>
        <v/>
      </c>
      <c r="FK316" s="46" t="b">
        <f t="shared" si="611"/>
        <v>0</v>
      </c>
      <c r="FL316" s="46" t="str">
        <f t="shared" si="612"/>
        <v/>
      </c>
      <c r="FM316" s="46" t="str">
        <f t="shared" si="613"/>
        <v/>
      </c>
      <c r="FN316" s="46" t="b">
        <f t="shared" si="614"/>
        <v>0</v>
      </c>
      <c r="FO316" s="46" t="str">
        <f t="shared" si="615"/>
        <v/>
      </c>
      <c r="FP316" s="46" t="str">
        <f t="shared" si="616"/>
        <v/>
      </c>
      <c r="FQ316" s="46" t="b">
        <f t="shared" si="617"/>
        <v>0</v>
      </c>
      <c r="FR316" s="46" t="str">
        <f t="shared" si="618"/>
        <v/>
      </c>
      <c r="FS316" s="46" t="str">
        <f t="shared" si="619"/>
        <v/>
      </c>
      <c r="FT316" s="46" t="b">
        <f t="shared" si="620"/>
        <v>0</v>
      </c>
      <c r="FU316" s="46" t="str">
        <f t="shared" si="621"/>
        <v/>
      </c>
      <c r="FV316" s="46" t="str">
        <f t="shared" si="622"/>
        <v/>
      </c>
      <c r="FW316" s="46" t="b">
        <f t="shared" si="623"/>
        <v>0</v>
      </c>
      <c r="FX316" s="46" t="str">
        <f t="shared" si="624"/>
        <v/>
      </c>
      <c r="FY316" s="46" t="str">
        <f t="shared" si="625"/>
        <v/>
      </c>
      <c r="FZ316" s="46" t="b">
        <f t="shared" si="626"/>
        <v>0</v>
      </c>
      <c r="GA316" s="46" t="str">
        <f t="shared" si="627"/>
        <v/>
      </c>
      <c r="GB316" s="46" t="str">
        <f t="shared" si="628"/>
        <v/>
      </c>
      <c r="GC316" s="46" t="b">
        <f t="shared" si="629"/>
        <v>0</v>
      </c>
      <c r="GD316" s="46" t="str">
        <f t="shared" si="630"/>
        <v/>
      </c>
      <c r="GE316" s="46" t="str">
        <f t="shared" si="631"/>
        <v/>
      </c>
      <c r="GF316" s="46" t="b">
        <f t="shared" si="632"/>
        <v>0</v>
      </c>
      <c r="GG316" s="46" t="b">
        <f t="shared" si="633"/>
        <v>0</v>
      </c>
      <c r="GH316" s="46" t="str">
        <f t="shared" si="634"/>
        <v/>
      </c>
      <c r="GI316" s="46" t="str">
        <f t="shared" si="635"/>
        <v/>
      </c>
      <c r="GJ316" s="46" t="str">
        <f t="shared" si="636"/>
        <v/>
      </c>
      <c r="GK316" s="46" t="b">
        <f t="shared" si="637"/>
        <v>0</v>
      </c>
      <c r="GL316" s="46" t="str">
        <f t="shared" si="638"/>
        <v/>
      </c>
      <c r="GM316" s="46" t="str">
        <f t="shared" si="639"/>
        <v/>
      </c>
      <c r="GN316" s="46" t="str">
        <f t="shared" si="640"/>
        <v/>
      </c>
      <c r="GO316" s="46" t="b">
        <f t="shared" si="641"/>
        <v>0</v>
      </c>
      <c r="GP316" s="46" t="str">
        <f t="shared" si="642"/>
        <v/>
      </c>
      <c r="GQ316" s="46" t="str">
        <f t="shared" si="643"/>
        <v/>
      </c>
      <c r="GR316" s="46" t="b">
        <f t="shared" si="644"/>
        <v>0</v>
      </c>
      <c r="GS316" s="46" t="str">
        <f t="shared" si="645"/>
        <v/>
      </c>
      <c r="GT316" s="46" t="str">
        <f t="shared" si="646"/>
        <v/>
      </c>
      <c r="GU316" s="46" t="b">
        <f t="shared" si="647"/>
        <v>0</v>
      </c>
      <c r="GV316" s="46" t="b">
        <f t="shared" si="648"/>
        <v>0</v>
      </c>
      <c r="GW316" s="46" t="b">
        <f t="shared" si="649"/>
        <v>0</v>
      </c>
      <c r="GX316" s="46" t="b">
        <f t="shared" si="650"/>
        <v>0</v>
      </c>
      <c r="GY316" s="46" t="b">
        <f t="shared" si="651"/>
        <v>0</v>
      </c>
      <c r="GZ316" s="46" t="b">
        <f t="shared" si="652"/>
        <v>0</v>
      </c>
      <c r="HA316" s="46" t="b">
        <f t="shared" si="653"/>
        <v>0</v>
      </c>
      <c r="HB316" s="46" t="b">
        <f t="shared" si="654"/>
        <v>0</v>
      </c>
      <c r="HC316" s="46" t="b">
        <f t="shared" si="655"/>
        <v>0</v>
      </c>
      <c r="HD316" s="46" t="b">
        <f t="shared" si="656"/>
        <v>0</v>
      </c>
      <c r="HE316" s="46" t="b">
        <f t="shared" si="657"/>
        <v>0</v>
      </c>
      <c r="HF316" s="46" t="b">
        <f t="shared" si="658"/>
        <v>0</v>
      </c>
      <c r="HG316" s="46" t="b">
        <f t="shared" si="659"/>
        <v>0</v>
      </c>
      <c r="HH316" s="46" t="b">
        <f t="shared" si="660"/>
        <v>0</v>
      </c>
      <c r="HI316" s="46" t="b">
        <f t="shared" si="661"/>
        <v>0</v>
      </c>
      <c r="HJ316" s="46" t="b">
        <f t="shared" si="662"/>
        <v>0</v>
      </c>
      <c r="HK316" s="46" t="b">
        <f t="shared" si="663"/>
        <v>0</v>
      </c>
      <c r="HL316" s="46" t="b">
        <f t="shared" si="664"/>
        <v>0</v>
      </c>
      <c r="HM316" s="46" t="b">
        <f t="shared" si="665"/>
        <v>0</v>
      </c>
      <c r="HN316" s="46" t="b">
        <f t="shared" si="666"/>
        <v>0</v>
      </c>
      <c r="HO316" s="46" t="b">
        <f t="shared" si="667"/>
        <v>0</v>
      </c>
      <c r="HP316" s="46" t="b">
        <f t="shared" si="668"/>
        <v>0</v>
      </c>
      <c r="HQ316" s="46" t="str">
        <f t="shared" si="669"/>
        <v/>
      </c>
      <c r="HR316" s="46" t="str">
        <f t="shared" si="670"/>
        <v/>
      </c>
      <c r="HS316" s="46" t="str">
        <f t="shared" si="671"/>
        <v/>
      </c>
      <c r="HT316" s="46" t="b">
        <f t="shared" si="672"/>
        <v>0</v>
      </c>
      <c r="HU316" s="46" t="b">
        <f t="shared" si="673"/>
        <v>0</v>
      </c>
      <c r="HV316" s="46" t="b">
        <f t="shared" si="674"/>
        <v>0</v>
      </c>
      <c r="HW316" s="46" t="b">
        <f t="shared" si="675"/>
        <v>0</v>
      </c>
      <c r="HX316" s="46" t="b">
        <f t="shared" si="676"/>
        <v>0</v>
      </c>
      <c r="HY316" s="46" t="b">
        <f t="shared" si="677"/>
        <v>0</v>
      </c>
      <c r="HZ316" s="46" t="b">
        <f t="shared" si="678"/>
        <v>0</v>
      </c>
      <c r="IA316" s="46" t="str">
        <f t="shared" si="679"/>
        <v/>
      </c>
      <c r="IB316" s="46" t="str">
        <f t="shared" si="680"/>
        <v/>
      </c>
      <c r="IC316" s="46" t="str">
        <f t="shared" si="681"/>
        <v/>
      </c>
      <c r="ID316" s="46" t="str">
        <f t="shared" si="682"/>
        <v/>
      </c>
      <c r="IE316" s="46" t="b">
        <f t="shared" si="683"/>
        <v>0</v>
      </c>
      <c r="IF316" s="46" t="str">
        <f t="shared" si="684"/>
        <v/>
      </c>
      <c r="IG316" s="46" t="str">
        <f t="shared" si="685"/>
        <v/>
      </c>
      <c r="IH316" s="46" t="b">
        <f t="shared" si="686"/>
        <v>0</v>
      </c>
      <c r="II316" s="46" t="b">
        <f t="shared" si="687"/>
        <v>0</v>
      </c>
      <c r="IJ316" s="46" t="b">
        <f t="shared" si="688"/>
        <v>0</v>
      </c>
      <c r="IK316" s="46" t="str">
        <f t="shared" si="689"/>
        <v/>
      </c>
      <c r="IL316" s="46" t="str">
        <f t="shared" si="690"/>
        <v/>
      </c>
      <c r="IM316" s="46" t="b">
        <f t="shared" si="691"/>
        <v>0</v>
      </c>
      <c r="IN316" s="46" t="b">
        <f t="shared" si="692"/>
        <v>0</v>
      </c>
      <c r="IO316" s="46" t="b">
        <f t="shared" si="693"/>
        <v>0</v>
      </c>
      <c r="IP316" s="46" t="b">
        <f t="shared" si="694"/>
        <v>0</v>
      </c>
      <c r="IQ316" s="46" t="b">
        <f t="shared" si="695"/>
        <v>0</v>
      </c>
      <c r="IR316" s="46" t="b">
        <f t="shared" si="696"/>
        <v>0</v>
      </c>
      <c r="IS316" s="46" t="b">
        <f t="shared" si="697"/>
        <v>0</v>
      </c>
      <c r="IT316" s="46" t="b">
        <f t="shared" si="698"/>
        <v>0</v>
      </c>
      <c r="IU316" s="46" t="b">
        <f t="shared" si="699"/>
        <v>0</v>
      </c>
      <c r="IV316" s="46" t="b">
        <f t="shared" si="700"/>
        <v>0</v>
      </c>
      <c r="IW316" s="46" t="b">
        <f t="shared" si="701"/>
        <v>0</v>
      </c>
      <c r="IX316" s="46" t="b">
        <f t="shared" si="702"/>
        <v>0</v>
      </c>
      <c r="IY316" s="46" t="b">
        <f t="shared" si="703"/>
        <v>0</v>
      </c>
    </row>
    <row r="317" spans="2:259" x14ac:dyDescent="0.3">
      <c r="B317" s="48">
        <v>305</v>
      </c>
      <c r="C317" s="61" t="str">
        <f t="shared" si="569"/>
        <v/>
      </c>
      <c r="D317" s="53"/>
      <c r="E317" s="52"/>
      <c r="F317" s="112"/>
      <c r="G317" s="52"/>
      <c r="H317" s="53"/>
      <c r="I317" s="52"/>
      <c r="J317" s="52"/>
      <c r="K317" s="53"/>
      <c r="L317" s="55"/>
      <c r="M317" s="108"/>
      <c r="N317" s="56"/>
      <c r="O317" s="52"/>
      <c r="P317" s="52"/>
      <c r="Q317" s="52"/>
      <c r="R317" s="52"/>
      <c r="S317" s="52"/>
      <c r="T317" s="53"/>
      <c r="U317" s="52"/>
      <c r="V317" s="52"/>
      <c r="W317" s="55"/>
      <c r="X317" s="55"/>
      <c r="Y317" s="52"/>
      <c r="Z317" s="55"/>
      <c r="AA317" s="52"/>
      <c r="AB317" s="53"/>
      <c r="AC317" s="53"/>
      <c r="AD317" s="53"/>
      <c r="AE317" s="57"/>
      <c r="AF317" s="113"/>
      <c r="AG317" s="57"/>
      <c r="AH317" s="58"/>
      <c r="AI317" s="58"/>
      <c r="AJ317" s="58"/>
      <c r="AK317" s="114"/>
      <c r="AL317" s="58"/>
      <c r="AM317" s="114"/>
      <c r="AN317" s="58"/>
      <c r="AO317" s="114"/>
      <c r="AP317" s="58"/>
      <c r="AQ317" s="114"/>
      <c r="AR317" s="58"/>
      <c r="AS317" s="114"/>
      <c r="AT317" s="58"/>
      <c r="AU317" s="114"/>
      <c r="AV317" s="58"/>
      <c r="AW317" s="114"/>
      <c r="AX317" s="58"/>
      <c r="AY317" s="114"/>
      <c r="AZ317" s="58"/>
      <c r="BA317" s="114"/>
      <c r="BB317" s="58"/>
      <c r="BC317" s="114"/>
      <c r="BD317" s="58"/>
      <c r="BE317" s="58"/>
      <c r="BF317" s="58"/>
      <c r="BG317" s="59"/>
      <c r="BH317" s="58"/>
      <c r="BI317" s="114"/>
      <c r="BJ317" s="53"/>
      <c r="BK317" s="58"/>
      <c r="BL317" s="114"/>
      <c r="BM317" s="58"/>
      <c r="BN317" s="114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3"/>
      <c r="CL317" s="58"/>
      <c r="CM317" s="58"/>
      <c r="CN317" s="60"/>
      <c r="CO317" s="57"/>
      <c r="CP317" s="58"/>
      <c r="CQ317" s="60"/>
      <c r="CR317" s="57"/>
      <c r="CS317" s="58"/>
      <c r="CT317" s="59"/>
      <c r="CU317" s="58"/>
      <c r="CV317" s="59"/>
      <c r="CW317" s="58"/>
      <c r="CX317" s="59"/>
      <c r="CY317" s="58"/>
      <c r="CZ317" s="58"/>
      <c r="DA317" s="58"/>
      <c r="DB317" s="53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7"/>
      <c r="DO317" s="57"/>
      <c r="DP317" s="57"/>
      <c r="DQ317" s="76" t="str">
        <f t="shared" si="570"/>
        <v/>
      </c>
      <c r="DR317" s="53"/>
      <c r="DS317" s="46" t="b">
        <f t="shared" si="571"/>
        <v>0</v>
      </c>
      <c r="DT317" s="46" t="str">
        <f t="shared" si="572"/>
        <v/>
      </c>
      <c r="DU317" s="46" t="b">
        <f t="shared" si="573"/>
        <v>0</v>
      </c>
      <c r="DV317" s="46" t="b">
        <f t="shared" si="574"/>
        <v>0</v>
      </c>
      <c r="DW317" s="46" t="b">
        <f t="shared" si="575"/>
        <v>0</v>
      </c>
      <c r="DY317" s="46" t="b">
        <f t="shared" si="576"/>
        <v>0</v>
      </c>
      <c r="DZ317" s="46" t="b">
        <f t="shared" si="577"/>
        <v>0</v>
      </c>
      <c r="EB317" s="46" t="b">
        <f t="shared" si="578"/>
        <v>0</v>
      </c>
      <c r="EC317" s="46" t="b">
        <f t="shared" si="579"/>
        <v>0</v>
      </c>
      <c r="ED317" s="46" t="b">
        <f t="shared" si="580"/>
        <v>0</v>
      </c>
      <c r="EE317" s="46" t="b">
        <f t="shared" si="581"/>
        <v>0</v>
      </c>
      <c r="EF317" s="46" t="b">
        <f t="shared" si="582"/>
        <v>0</v>
      </c>
      <c r="EG317" s="46" t="b">
        <f t="shared" si="583"/>
        <v>0</v>
      </c>
      <c r="EH317" s="46" t="b">
        <f t="shared" si="584"/>
        <v>0</v>
      </c>
      <c r="EI317" s="46" t="b">
        <f t="shared" si="585"/>
        <v>0</v>
      </c>
      <c r="EK317" s="46" t="b">
        <f t="shared" si="586"/>
        <v>0</v>
      </c>
      <c r="EL317" s="46" t="b">
        <f t="shared" si="587"/>
        <v>0</v>
      </c>
      <c r="EM317" s="46" t="b">
        <f t="shared" si="588"/>
        <v>0</v>
      </c>
      <c r="EN317" s="46" t="b">
        <f t="shared" si="589"/>
        <v>0</v>
      </c>
      <c r="EO317" s="46" t="b">
        <f t="shared" si="590"/>
        <v>0</v>
      </c>
      <c r="EP317" s="46" t="b">
        <f t="shared" si="591"/>
        <v>0</v>
      </c>
      <c r="EQ317" s="46" t="b">
        <f t="shared" si="592"/>
        <v>0</v>
      </c>
      <c r="ER317" s="46" t="b">
        <f>OR(AA317='Tablas '!$T$4,AA317='Tablas '!$T$7,AA317='Tablas '!$T$8,AA317='Tablas '!$T$11)</f>
        <v>0</v>
      </c>
      <c r="ES317" s="46" t="str">
        <f t="shared" si="593"/>
        <v/>
      </c>
      <c r="ET317" s="46" t="str">
        <f t="shared" si="594"/>
        <v/>
      </c>
      <c r="EU317" s="46" t="str">
        <f t="shared" si="595"/>
        <v/>
      </c>
      <c r="EV317" s="46" t="b">
        <f t="shared" si="596"/>
        <v>0</v>
      </c>
      <c r="EW317" s="46" t="b">
        <f t="shared" si="597"/>
        <v>0</v>
      </c>
      <c r="EX317" s="46" t="b">
        <f t="shared" si="598"/>
        <v>0</v>
      </c>
      <c r="EY317" s="46" t="b">
        <f t="shared" si="599"/>
        <v>0</v>
      </c>
      <c r="EZ317" s="46" t="b">
        <f t="shared" si="600"/>
        <v>0</v>
      </c>
      <c r="FA317" s="46" t="b">
        <f t="shared" si="601"/>
        <v>0</v>
      </c>
      <c r="FB317" s="46" t="b">
        <f t="shared" si="602"/>
        <v>0</v>
      </c>
      <c r="FC317" s="46" t="str">
        <f t="shared" si="603"/>
        <v/>
      </c>
      <c r="FD317" s="46" t="str">
        <f t="shared" si="604"/>
        <v/>
      </c>
      <c r="FE317" s="46" t="b">
        <f t="shared" si="605"/>
        <v>0</v>
      </c>
      <c r="FF317" s="46" t="str">
        <f t="shared" si="606"/>
        <v/>
      </c>
      <c r="FG317" s="46" t="str">
        <f t="shared" si="607"/>
        <v/>
      </c>
      <c r="FH317" s="46" t="b">
        <f t="shared" si="608"/>
        <v>0</v>
      </c>
      <c r="FI317" s="46" t="str">
        <f t="shared" si="609"/>
        <v/>
      </c>
      <c r="FJ317" s="46" t="str">
        <f t="shared" si="610"/>
        <v/>
      </c>
      <c r="FK317" s="46" t="b">
        <f t="shared" si="611"/>
        <v>0</v>
      </c>
      <c r="FL317" s="46" t="str">
        <f t="shared" si="612"/>
        <v/>
      </c>
      <c r="FM317" s="46" t="str">
        <f t="shared" si="613"/>
        <v/>
      </c>
      <c r="FN317" s="46" t="b">
        <f t="shared" si="614"/>
        <v>0</v>
      </c>
      <c r="FO317" s="46" t="str">
        <f t="shared" si="615"/>
        <v/>
      </c>
      <c r="FP317" s="46" t="str">
        <f t="shared" si="616"/>
        <v/>
      </c>
      <c r="FQ317" s="46" t="b">
        <f t="shared" si="617"/>
        <v>0</v>
      </c>
      <c r="FR317" s="46" t="str">
        <f t="shared" si="618"/>
        <v/>
      </c>
      <c r="FS317" s="46" t="str">
        <f t="shared" si="619"/>
        <v/>
      </c>
      <c r="FT317" s="46" t="b">
        <f t="shared" si="620"/>
        <v>0</v>
      </c>
      <c r="FU317" s="46" t="str">
        <f t="shared" si="621"/>
        <v/>
      </c>
      <c r="FV317" s="46" t="str">
        <f t="shared" si="622"/>
        <v/>
      </c>
      <c r="FW317" s="46" t="b">
        <f t="shared" si="623"/>
        <v>0</v>
      </c>
      <c r="FX317" s="46" t="str">
        <f t="shared" si="624"/>
        <v/>
      </c>
      <c r="FY317" s="46" t="str">
        <f t="shared" si="625"/>
        <v/>
      </c>
      <c r="FZ317" s="46" t="b">
        <f t="shared" si="626"/>
        <v>0</v>
      </c>
      <c r="GA317" s="46" t="str">
        <f t="shared" si="627"/>
        <v/>
      </c>
      <c r="GB317" s="46" t="str">
        <f t="shared" si="628"/>
        <v/>
      </c>
      <c r="GC317" s="46" t="b">
        <f t="shared" si="629"/>
        <v>0</v>
      </c>
      <c r="GD317" s="46" t="str">
        <f t="shared" si="630"/>
        <v/>
      </c>
      <c r="GE317" s="46" t="str">
        <f t="shared" si="631"/>
        <v/>
      </c>
      <c r="GF317" s="46" t="b">
        <f t="shared" si="632"/>
        <v>0</v>
      </c>
      <c r="GG317" s="46" t="b">
        <f t="shared" si="633"/>
        <v>0</v>
      </c>
      <c r="GH317" s="46" t="str">
        <f t="shared" si="634"/>
        <v/>
      </c>
      <c r="GI317" s="46" t="str">
        <f t="shared" si="635"/>
        <v/>
      </c>
      <c r="GJ317" s="46" t="str">
        <f t="shared" si="636"/>
        <v/>
      </c>
      <c r="GK317" s="46" t="b">
        <f t="shared" si="637"/>
        <v>0</v>
      </c>
      <c r="GL317" s="46" t="str">
        <f t="shared" si="638"/>
        <v/>
      </c>
      <c r="GM317" s="46" t="str">
        <f t="shared" si="639"/>
        <v/>
      </c>
      <c r="GN317" s="46" t="str">
        <f t="shared" si="640"/>
        <v/>
      </c>
      <c r="GO317" s="46" t="b">
        <f t="shared" si="641"/>
        <v>0</v>
      </c>
      <c r="GP317" s="46" t="str">
        <f t="shared" si="642"/>
        <v/>
      </c>
      <c r="GQ317" s="46" t="str">
        <f t="shared" si="643"/>
        <v/>
      </c>
      <c r="GR317" s="46" t="b">
        <f t="shared" si="644"/>
        <v>0</v>
      </c>
      <c r="GS317" s="46" t="str">
        <f t="shared" si="645"/>
        <v/>
      </c>
      <c r="GT317" s="46" t="str">
        <f t="shared" si="646"/>
        <v/>
      </c>
      <c r="GU317" s="46" t="b">
        <f t="shared" si="647"/>
        <v>0</v>
      </c>
      <c r="GV317" s="46" t="b">
        <f t="shared" si="648"/>
        <v>0</v>
      </c>
      <c r="GW317" s="46" t="b">
        <f t="shared" si="649"/>
        <v>0</v>
      </c>
      <c r="GX317" s="46" t="b">
        <f t="shared" si="650"/>
        <v>0</v>
      </c>
      <c r="GY317" s="46" t="b">
        <f t="shared" si="651"/>
        <v>0</v>
      </c>
      <c r="GZ317" s="46" t="b">
        <f t="shared" si="652"/>
        <v>0</v>
      </c>
      <c r="HA317" s="46" t="b">
        <f t="shared" si="653"/>
        <v>0</v>
      </c>
      <c r="HB317" s="46" t="b">
        <f t="shared" si="654"/>
        <v>0</v>
      </c>
      <c r="HC317" s="46" t="b">
        <f t="shared" si="655"/>
        <v>0</v>
      </c>
      <c r="HD317" s="46" t="b">
        <f t="shared" si="656"/>
        <v>0</v>
      </c>
      <c r="HE317" s="46" t="b">
        <f t="shared" si="657"/>
        <v>0</v>
      </c>
      <c r="HF317" s="46" t="b">
        <f t="shared" si="658"/>
        <v>0</v>
      </c>
      <c r="HG317" s="46" t="b">
        <f t="shared" si="659"/>
        <v>0</v>
      </c>
      <c r="HH317" s="46" t="b">
        <f t="shared" si="660"/>
        <v>0</v>
      </c>
      <c r="HI317" s="46" t="b">
        <f t="shared" si="661"/>
        <v>0</v>
      </c>
      <c r="HJ317" s="46" t="b">
        <f t="shared" si="662"/>
        <v>0</v>
      </c>
      <c r="HK317" s="46" t="b">
        <f t="shared" si="663"/>
        <v>0</v>
      </c>
      <c r="HL317" s="46" t="b">
        <f t="shared" si="664"/>
        <v>0</v>
      </c>
      <c r="HM317" s="46" t="b">
        <f t="shared" si="665"/>
        <v>0</v>
      </c>
      <c r="HN317" s="46" t="b">
        <f t="shared" si="666"/>
        <v>0</v>
      </c>
      <c r="HO317" s="46" t="b">
        <f t="shared" si="667"/>
        <v>0</v>
      </c>
      <c r="HP317" s="46" t="b">
        <f t="shared" si="668"/>
        <v>0</v>
      </c>
      <c r="HQ317" s="46" t="str">
        <f t="shared" si="669"/>
        <v/>
      </c>
      <c r="HR317" s="46" t="str">
        <f t="shared" si="670"/>
        <v/>
      </c>
      <c r="HS317" s="46" t="str">
        <f t="shared" si="671"/>
        <v/>
      </c>
      <c r="HT317" s="46" t="b">
        <f t="shared" si="672"/>
        <v>0</v>
      </c>
      <c r="HU317" s="46" t="b">
        <f t="shared" si="673"/>
        <v>0</v>
      </c>
      <c r="HV317" s="46" t="b">
        <f t="shared" si="674"/>
        <v>0</v>
      </c>
      <c r="HW317" s="46" t="b">
        <f t="shared" si="675"/>
        <v>0</v>
      </c>
      <c r="HX317" s="46" t="b">
        <f t="shared" si="676"/>
        <v>0</v>
      </c>
      <c r="HY317" s="46" t="b">
        <f t="shared" si="677"/>
        <v>0</v>
      </c>
      <c r="HZ317" s="46" t="b">
        <f t="shared" si="678"/>
        <v>0</v>
      </c>
      <c r="IA317" s="46" t="str">
        <f t="shared" si="679"/>
        <v/>
      </c>
      <c r="IB317" s="46" t="str">
        <f t="shared" si="680"/>
        <v/>
      </c>
      <c r="IC317" s="46" t="str">
        <f t="shared" si="681"/>
        <v/>
      </c>
      <c r="ID317" s="46" t="str">
        <f t="shared" si="682"/>
        <v/>
      </c>
      <c r="IE317" s="46" t="b">
        <f t="shared" si="683"/>
        <v>0</v>
      </c>
      <c r="IF317" s="46" t="str">
        <f t="shared" si="684"/>
        <v/>
      </c>
      <c r="IG317" s="46" t="str">
        <f t="shared" si="685"/>
        <v/>
      </c>
      <c r="IH317" s="46" t="b">
        <f t="shared" si="686"/>
        <v>0</v>
      </c>
      <c r="II317" s="46" t="b">
        <f t="shared" si="687"/>
        <v>0</v>
      </c>
      <c r="IJ317" s="46" t="b">
        <f t="shared" si="688"/>
        <v>0</v>
      </c>
      <c r="IK317" s="46" t="str">
        <f t="shared" si="689"/>
        <v/>
      </c>
      <c r="IL317" s="46" t="str">
        <f t="shared" si="690"/>
        <v/>
      </c>
      <c r="IM317" s="46" t="b">
        <f t="shared" si="691"/>
        <v>0</v>
      </c>
      <c r="IN317" s="46" t="b">
        <f t="shared" si="692"/>
        <v>0</v>
      </c>
      <c r="IO317" s="46" t="b">
        <f t="shared" si="693"/>
        <v>0</v>
      </c>
      <c r="IP317" s="46" t="b">
        <f t="shared" si="694"/>
        <v>0</v>
      </c>
      <c r="IQ317" s="46" t="b">
        <f t="shared" si="695"/>
        <v>0</v>
      </c>
      <c r="IR317" s="46" t="b">
        <f t="shared" si="696"/>
        <v>0</v>
      </c>
      <c r="IS317" s="46" t="b">
        <f t="shared" si="697"/>
        <v>0</v>
      </c>
      <c r="IT317" s="46" t="b">
        <f t="shared" si="698"/>
        <v>0</v>
      </c>
      <c r="IU317" s="46" t="b">
        <f t="shared" si="699"/>
        <v>0</v>
      </c>
      <c r="IV317" s="46" t="b">
        <f t="shared" si="700"/>
        <v>0</v>
      </c>
      <c r="IW317" s="46" t="b">
        <f t="shared" si="701"/>
        <v>0</v>
      </c>
      <c r="IX317" s="46" t="b">
        <f t="shared" si="702"/>
        <v>0</v>
      </c>
      <c r="IY317" s="46" t="b">
        <f t="shared" si="703"/>
        <v>0</v>
      </c>
    </row>
    <row r="318" spans="2:259" x14ac:dyDescent="0.3">
      <c r="B318" s="48">
        <v>306</v>
      </c>
      <c r="C318" s="61" t="str">
        <f t="shared" si="569"/>
        <v/>
      </c>
      <c r="D318" s="53"/>
      <c r="E318" s="52"/>
      <c r="F318" s="112"/>
      <c r="G318" s="52"/>
      <c r="H318" s="53"/>
      <c r="I318" s="52"/>
      <c r="J318" s="52"/>
      <c r="K318" s="53"/>
      <c r="L318" s="55"/>
      <c r="M318" s="108"/>
      <c r="N318" s="56"/>
      <c r="O318" s="52"/>
      <c r="P318" s="52"/>
      <c r="Q318" s="52"/>
      <c r="R318" s="52"/>
      <c r="S318" s="52"/>
      <c r="T318" s="53"/>
      <c r="U318" s="52"/>
      <c r="V318" s="52"/>
      <c r="W318" s="55"/>
      <c r="X318" s="55"/>
      <c r="Y318" s="52"/>
      <c r="Z318" s="55"/>
      <c r="AA318" s="52"/>
      <c r="AB318" s="53"/>
      <c r="AC318" s="53"/>
      <c r="AD318" s="53"/>
      <c r="AE318" s="57"/>
      <c r="AF318" s="113"/>
      <c r="AG318" s="57"/>
      <c r="AH318" s="58"/>
      <c r="AI318" s="58"/>
      <c r="AJ318" s="58"/>
      <c r="AK318" s="114"/>
      <c r="AL318" s="58"/>
      <c r="AM318" s="114"/>
      <c r="AN318" s="58"/>
      <c r="AO318" s="114"/>
      <c r="AP318" s="58"/>
      <c r="AQ318" s="114"/>
      <c r="AR318" s="58"/>
      <c r="AS318" s="114"/>
      <c r="AT318" s="58"/>
      <c r="AU318" s="114"/>
      <c r="AV318" s="58"/>
      <c r="AW318" s="114"/>
      <c r="AX318" s="58"/>
      <c r="AY318" s="114"/>
      <c r="AZ318" s="58"/>
      <c r="BA318" s="114"/>
      <c r="BB318" s="58"/>
      <c r="BC318" s="114"/>
      <c r="BD318" s="58"/>
      <c r="BE318" s="58"/>
      <c r="BF318" s="58"/>
      <c r="BG318" s="59"/>
      <c r="BH318" s="58"/>
      <c r="BI318" s="114"/>
      <c r="BJ318" s="53"/>
      <c r="BK318" s="58"/>
      <c r="BL318" s="114"/>
      <c r="BM318" s="58"/>
      <c r="BN318" s="114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3"/>
      <c r="CL318" s="58"/>
      <c r="CM318" s="58"/>
      <c r="CN318" s="60"/>
      <c r="CO318" s="57"/>
      <c r="CP318" s="58"/>
      <c r="CQ318" s="60"/>
      <c r="CR318" s="57"/>
      <c r="CS318" s="58"/>
      <c r="CT318" s="59"/>
      <c r="CU318" s="58"/>
      <c r="CV318" s="59"/>
      <c r="CW318" s="58"/>
      <c r="CX318" s="59"/>
      <c r="CY318" s="58"/>
      <c r="CZ318" s="58"/>
      <c r="DA318" s="58"/>
      <c r="DB318" s="53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7"/>
      <c r="DO318" s="57"/>
      <c r="DP318" s="57"/>
      <c r="DQ318" s="76" t="str">
        <f t="shared" si="570"/>
        <v/>
      </c>
      <c r="DR318" s="53"/>
      <c r="DS318" s="46" t="b">
        <f t="shared" si="571"/>
        <v>0</v>
      </c>
      <c r="DT318" s="46" t="str">
        <f t="shared" si="572"/>
        <v/>
      </c>
      <c r="DU318" s="46" t="b">
        <f t="shared" si="573"/>
        <v>0</v>
      </c>
      <c r="DV318" s="46" t="b">
        <f t="shared" si="574"/>
        <v>0</v>
      </c>
      <c r="DW318" s="46" t="b">
        <f t="shared" si="575"/>
        <v>0</v>
      </c>
      <c r="DY318" s="46" t="b">
        <f t="shared" si="576"/>
        <v>0</v>
      </c>
      <c r="DZ318" s="46" t="b">
        <f t="shared" si="577"/>
        <v>0</v>
      </c>
      <c r="EB318" s="46" t="b">
        <f t="shared" si="578"/>
        <v>0</v>
      </c>
      <c r="EC318" s="46" t="b">
        <f t="shared" si="579"/>
        <v>0</v>
      </c>
      <c r="ED318" s="46" t="b">
        <f t="shared" si="580"/>
        <v>0</v>
      </c>
      <c r="EE318" s="46" t="b">
        <f t="shared" si="581"/>
        <v>0</v>
      </c>
      <c r="EF318" s="46" t="b">
        <f t="shared" si="582"/>
        <v>0</v>
      </c>
      <c r="EG318" s="46" t="b">
        <f t="shared" si="583"/>
        <v>0</v>
      </c>
      <c r="EH318" s="46" t="b">
        <f t="shared" si="584"/>
        <v>0</v>
      </c>
      <c r="EI318" s="46" t="b">
        <f t="shared" si="585"/>
        <v>0</v>
      </c>
      <c r="EK318" s="46" t="b">
        <f t="shared" si="586"/>
        <v>0</v>
      </c>
      <c r="EL318" s="46" t="b">
        <f t="shared" si="587"/>
        <v>0</v>
      </c>
      <c r="EM318" s="46" t="b">
        <f t="shared" si="588"/>
        <v>0</v>
      </c>
      <c r="EN318" s="46" t="b">
        <f t="shared" si="589"/>
        <v>0</v>
      </c>
      <c r="EO318" s="46" t="b">
        <f t="shared" si="590"/>
        <v>0</v>
      </c>
      <c r="EP318" s="46" t="b">
        <f t="shared" si="591"/>
        <v>0</v>
      </c>
      <c r="EQ318" s="46" t="b">
        <f t="shared" si="592"/>
        <v>0</v>
      </c>
      <c r="ER318" s="46" t="b">
        <f>OR(AA318='Tablas '!$T$4,AA318='Tablas '!$T$7,AA318='Tablas '!$T$8,AA318='Tablas '!$T$11)</f>
        <v>0</v>
      </c>
      <c r="ES318" s="46" t="str">
        <f t="shared" si="593"/>
        <v/>
      </c>
      <c r="ET318" s="46" t="str">
        <f t="shared" si="594"/>
        <v/>
      </c>
      <c r="EU318" s="46" t="str">
        <f t="shared" si="595"/>
        <v/>
      </c>
      <c r="EV318" s="46" t="b">
        <f t="shared" si="596"/>
        <v>0</v>
      </c>
      <c r="EW318" s="46" t="b">
        <f t="shared" si="597"/>
        <v>0</v>
      </c>
      <c r="EX318" s="46" t="b">
        <f t="shared" si="598"/>
        <v>0</v>
      </c>
      <c r="EY318" s="46" t="b">
        <f t="shared" si="599"/>
        <v>0</v>
      </c>
      <c r="EZ318" s="46" t="b">
        <f t="shared" si="600"/>
        <v>0</v>
      </c>
      <c r="FA318" s="46" t="b">
        <f t="shared" si="601"/>
        <v>0</v>
      </c>
      <c r="FB318" s="46" t="b">
        <f t="shared" si="602"/>
        <v>0</v>
      </c>
      <c r="FC318" s="46" t="str">
        <f t="shared" si="603"/>
        <v/>
      </c>
      <c r="FD318" s="46" t="str">
        <f t="shared" si="604"/>
        <v/>
      </c>
      <c r="FE318" s="46" t="b">
        <f t="shared" si="605"/>
        <v>0</v>
      </c>
      <c r="FF318" s="46" t="str">
        <f t="shared" si="606"/>
        <v/>
      </c>
      <c r="FG318" s="46" t="str">
        <f t="shared" si="607"/>
        <v/>
      </c>
      <c r="FH318" s="46" t="b">
        <f t="shared" si="608"/>
        <v>0</v>
      </c>
      <c r="FI318" s="46" t="str">
        <f t="shared" si="609"/>
        <v/>
      </c>
      <c r="FJ318" s="46" t="str">
        <f t="shared" si="610"/>
        <v/>
      </c>
      <c r="FK318" s="46" t="b">
        <f t="shared" si="611"/>
        <v>0</v>
      </c>
      <c r="FL318" s="46" t="str">
        <f t="shared" si="612"/>
        <v/>
      </c>
      <c r="FM318" s="46" t="str">
        <f t="shared" si="613"/>
        <v/>
      </c>
      <c r="FN318" s="46" t="b">
        <f t="shared" si="614"/>
        <v>0</v>
      </c>
      <c r="FO318" s="46" t="str">
        <f t="shared" si="615"/>
        <v/>
      </c>
      <c r="FP318" s="46" t="str">
        <f t="shared" si="616"/>
        <v/>
      </c>
      <c r="FQ318" s="46" t="b">
        <f t="shared" si="617"/>
        <v>0</v>
      </c>
      <c r="FR318" s="46" t="str">
        <f t="shared" si="618"/>
        <v/>
      </c>
      <c r="FS318" s="46" t="str">
        <f t="shared" si="619"/>
        <v/>
      </c>
      <c r="FT318" s="46" t="b">
        <f t="shared" si="620"/>
        <v>0</v>
      </c>
      <c r="FU318" s="46" t="str">
        <f t="shared" si="621"/>
        <v/>
      </c>
      <c r="FV318" s="46" t="str">
        <f t="shared" si="622"/>
        <v/>
      </c>
      <c r="FW318" s="46" t="b">
        <f t="shared" si="623"/>
        <v>0</v>
      </c>
      <c r="FX318" s="46" t="str">
        <f t="shared" si="624"/>
        <v/>
      </c>
      <c r="FY318" s="46" t="str">
        <f t="shared" si="625"/>
        <v/>
      </c>
      <c r="FZ318" s="46" t="b">
        <f t="shared" si="626"/>
        <v>0</v>
      </c>
      <c r="GA318" s="46" t="str">
        <f t="shared" si="627"/>
        <v/>
      </c>
      <c r="GB318" s="46" t="str">
        <f t="shared" si="628"/>
        <v/>
      </c>
      <c r="GC318" s="46" t="b">
        <f t="shared" si="629"/>
        <v>0</v>
      </c>
      <c r="GD318" s="46" t="str">
        <f t="shared" si="630"/>
        <v/>
      </c>
      <c r="GE318" s="46" t="str">
        <f t="shared" si="631"/>
        <v/>
      </c>
      <c r="GF318" s="46" t="b">
        <f t="shared" si="632"/>
        <v>0</v>
      </c>
      <c r="GG318" s="46" t="b">
        <f t="shared" si="633"/>
        <v>0</v>
      </c>
      <c r="GH318" s="46" t="str">
        <f t="shared" si="634"/>
        <v/>
      </c>
      <c r="GI318" s="46" t="str">
        <f t="shared" si="635"/>
        <v/>
      </c>
      <c r="GJ318" s="46" t="str">
        <f t="shared" si="636"/>
        <v/>
      </c>
      <c r="GK318" s="46" t="b">
        <f t="shared" si="637"/>
        <v>0</v>
      </c>
      <c r="GL318" s="46" t="str">
        <f t="shared" si="638"/>
        <v/>
      </c>
      <c r="GM318" s="46" t="str">
        <f t="shared" si="639"/>
        <v/>
      </c>
      <c r="GN318" s="46" t="str">
        <f t="shared" si="640"/>
        <v/>
      </c>
      <c r="GO318" s="46" t="b">
        <f t="shared" si="641"/>
        <v>0</v>
      </c>
      <c r="GP318" s="46" t="str">
        <f t="shared" si="642"/>
        <v/>
      </c>
      <c r="GQ318" s="46" t="str">
        <f t="shared" si="643"/>
        <v/>
      </c>
      <c r="GR318" s="46" t="b">
        <f t="shared" si="644"/>
        <v>0</v>
      </c>
      <c r="GS318" s="46" t="str">
        <f t="shared" si="645"/>
        <v/>
      </c>
      <c r="GT318" s="46" t="str">
        <f t="shared" si="646"/>
        <v/>
      </c>
      <c r="GU318" s="46" t="b">
        <f t="shared" si="647"/>
        <v>0</v>
      </c>
      <c r="GV318" s="46" t="b">
        <f t="shared" si="648"/>
        <v>0</v>
      </c>
      <c r="GW318" s="46" t="b">
        <f t="shared" si="649"/>
        <v>0</v>
      </c>
      <c r="GX318" s="46" t="b">
        <f t="shared" si="650"/>
        <v>0</v>
      </c>
      <c r="GY318" s="46" t="b">
        <f t="shared" si="651"/>
        <v>0</v>
      </c>
      <c r="GZ318" s="46" t="b">
        <f t="shared" si="652"/>
        <v>0</v>
      </c>
      <c r="HA318" s="46" t="b">
        <f t="shared" si="653"/>
        <v>0</v>
      </c>
      <c r="HB318" s="46" t="b">
        <f t="shared" si="654"/>
        <v>0</v>
      </c>
      <c r="HC318" s="46" t="b">
        <f t="shared" si="655"/>
        <v>0</v>
      </c>
      <c r="HD318" s="46" t="b">
        <f t="shared" si="656"/>
        <v>0</v>
      </c>
      <c r="HE318" s="46" t="b">
        <f t="shared" si="657"/>
        <v>0</v>
      </c>
      <c r="HF318" s="46" t="b">
        <f t="shared" si="658"/>
        <v>0</v>
      </c>
      <c r="HG318" s="46" t="b">
        <f t="shared" si="659"/>
        <v>0</v>
      </c>
      <c r="HH318" s="46" t="b">
        <f t="shared" si="660"/>
        <v>0</v>
      </c>
      <c r="HI318" s="46" t="b">
        <f t="shared" si="661"/>
        <v>0</v>
      </c>
      <c r="HJ318" s="46" t="b">
        <f t="shared" si="662"/>
        <v>0</v>
      </c>
      <c r="HK318" s="46" t="b">
        <f t="shared" si="663"/>
        <v>0</v>
      </c>
      <c r="HL318" s="46" t="b">
        <f t="shared" si="664"/>
        <v>0</v>
      </c>
      <c r="HM318" s="46" t="b">
        <f t="shared" si="665"/>
        <v>0</v>
      </c>
      <c r="HN318" s="46" t="b">
        <f t="shared" si="666"/>
        <v>0</v>
      </c>
      <c r="HO318" s="46" t="b">
        <f t="shared" si="667"/>
        <v>0</v>
      </c>
      <c r="HP318" s="46" t="b">
        <f t="shared" si="668"/>
        <v>0</v>
      </c>
      <c r="HQ318" s="46" t="str">
        <f t="shared" si="669"/>
        <v/>
      </c>
      <c r="HR318" s="46" t="str">
        <f t="shared" si="670"/>
        <v/>
      </c>
      <c r="HS318" s="46" t="str">
        <f t="shared" si="671"/>
        <v/>
      </c>
      <c r="HT318" s="46" t="b">
        <f t="shared" si="672"/>
        <v>0</v>
      </c>
      <c r="HU318" s="46" t="b">
        <f t="shared" si="673"/>
        <v>0</v>
      </c>
      <c r="HV318" s="46" t="b">
        <f t="shared" si="674"/>
        <v>0</v>
      </c>
      <c r="HW318" s="46" t="b">
        <f t="shared" si="675"/>
        <v>0</v>
      </c>
      <c r="HX318" s="46" t="b">
        <f t="shared" si="676"/>
        <v>0</v>
      </c>
      <c r="HY318" s="46" t="b">
        <f t="shared" si="677"/>
        <v>0</v>
      </c>
      <c r="HZ318" s="46" t="b">
        <f t="shared" si="678"/>
        <v>0</v>
      </c>
      <c r="IA318" s="46" t="str">
        <f t="shared" si="679"/>
        <v/>
      </c>
      <c r="IB318" s="46" t="str">
        <f t="shared" si="680"/>
        <v/>
      </c>
      <c r="IC318" s="46" t="str">
        <f t="shared" si="681"/>
        <v/>
      </c>
      <c r="ID318" s="46" t="str">
        <f t="shared" si="682"/>
        <v/>
      </c>
      <c r="IE318" s="46" t="b">
        <f t="shared" si="683"/>
        <v>0</v>
      </c>
      <c r="IF318" s="46" t="str">
        <f t="shared" si="684"/>
        <v/>
      </c>
      <c r="IG318" s="46" t="str">
        <f t="shared" si="685"/>
        <v/>
      </c>
      <c r="IH318" s="46" t="b">
        <f t="shared" si="686"/>
        <v>0</v>
      </c>
      <c r="II318" s="46" t="b">
        <f t="shared" si="687"/>
        <v>0</v>
      </c>
      <c r="IJ318" s="46" t="b">
        <f t="shared" si="688"/>
        <v>0</v>
      </c>
      <c r="IK318" s="46" t="str">
        <f t="shared" si="689"/>
        <v/>
      </c>
      <c r="IL318" s="46" t="str">
        <f t="shared" si="690"/>
        <v/>
      </c>
      <c r="IM318" s="46" t="b">
        <f t="shared" si="691"/>
        <v>0</v>
      </c>
      <c r="IN318" s="46" t="b">
        <f t="shared" si="692"/>
        <v>0</v>
      </c>
      <c r="IO318" s="46" t="b">
        <f t="shared" si="693"/>
        <v>0</v>
      </c>
      <c r="IP318" s="46" t="b">
        <f t="shared" si="694"/>
        <v>0</v>
      </c>
      <c r="IQ318" s="46" t="b">
        <f t="shared" si="695"/>
        <v>0</v>
      </c>
      <c r="IR318" s="46" t="b">
        <f t="shared" si="696"/>
        <v>0</v>
      </c>
      <c r="IS318" s="46" t="b">
        <f t="shared" si="697"/>
        <v>0</v>
      </c>
      <c r="IT318" s="46" t="b">
        <f t="shared" si="698"/>
        <v>0</v>
      </c>
      <c r="IU318" s="46" t="b">
        <f t="shared" si="699"/>
        <v>0</v>
      </c>
      <c r="IV318" s="46" t="b">
        <f t="shared" si="700"/>
        <v>0</v>
      </c>
      <c r="IW318" s="46" t="b">
        <f t="shared" si="701"/>
        <v>0</v>
      </c>
      <c r="IX318" s="46" t="b">
        <f t="shared" si="702"/>
        <v>0</v>
      </c>
      <c r="IY318" s="46" t="b">
        <f t="shared" si="703"/>
        <v>0</v>
      </c>
    </row>
    <row r="319" spans="2:259" x14ac:dyDescent="0.3">
      <c r="B319" s="48">
        <v>307</v>
      </c>
      <c r="C319" s="61" t="str">
        <f t="shared" si="569"/>
        <v/>
      </c>
      <c r="D319" s="53"/>
      <c r="E319" s="52"/>
      <c r="F319" s="112"/>
      <c r="G319" s="52"/>
      <c r="H319" s="53"/>
      <c r="I319" s="52"/>
      <c r="J319" s="52"/>
      <c r="K319" s="53"/>
      <c r="L319" s="55"/>
      <c r="M319" s="108"/>
      <c r="N319" s="56"/>
      <c r="O319" s="52"/>
      <c r="P319" s="52"/>
      <c r="Q319" s="52"/>
      <c r="R319" s="52"/>
      <c r="S319" s="52"/>
      <c r="T319" s="53"/>
      <c r="U319" s="52"/>
      <c r="V319" s="52"/>
      <c r="W319" s="55"/>
      <c r="X319" s="55"/>
      <c r="Y319" s="52"/>
      <c r="Z319" s="55"/>
      <c r="AA319" s="52"/>
      <c r="AB319" s="53"/>
      <c r="AC319" s="53"/>
      <c r="AD319" s="53"/>
      <c r="AE319" s="57"/>
      <c r="AF319" s="113"/>
      <c r="AG319" s="57"/>
      <c r="AH319" s="58"/>
      <c r="AI319" s="58"/>
      <c r="AJ319" s="58"/>
      <c r="AK319" s="114"/>
      <c r="AL319" s="58"/>
      <c r="AM319" s="114"/>
      <c r="AN319" s="58"/>
      <c r="AO319" s="114"/>
      <c r="AP319" s="58"/>
      <c r="AQ319" s="114"/>
      <c r="AR319" s="58"/>
      <c r="AS319" s="114"/>
      <c r="AT319" s="58"/>
      <c r="AU319" s="114"/>
      <c r="AV319" s="58"/>
      <c r="AW319" s="114"/>
      <c r="AX319" s="58"/>
      <c r="AY319" s="114"/>
      <c r="AZ319" s="58"/>
      <c r="BA319" s="114"/>
      <c r="BB319" s="58"/>
      <c r="BC319" s="114"/>
      <c r="BD319" s="58"/>
      <c r="BE319" s="58"/>
      <c r="BF319" s="58"/>
      <c r="BG319" s="59"/>
      <c r="BH319" s="58"/>
      <c r="BI319" s="114"/>
      <c r="BJ319" s="53"/>
      <c r="BK319" s="58"/>
      <c r="BL319" s="114"/>
      <c r="BM319" s="58"/>
      <c r="BN319" s="114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3"/>
      <c r="CL319" s="58"/>
      <c r="CM319" s="58"/>
      <c r="CN319" s="60"/>
      <c r="CO319" s="57"/>
      <c r="CP319" s="58"/>
      <c r="CQ319" s="60"/>
      <c r="CR319" s="57"/>
      <c r="CS319" s="58"/>
      <c r="CT319" s="59"/>
      <c r="CU319" s="58"/>
      <c r="CV319" s="59"/>
      <c r="CW319" s="58"/>
      <c r="CX319" s="59"/>
      <c r="CY319" s="58"/>
      <c r="CZ319" s="58"/>
      <c r="DA319" s="58"/>
      <c r="DB319" s="53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7"/>
      <c r="DO319" s="57"/>
      <c r="DP319" s="57"/>
      <c r="DQ319" s="76" t="str">
        <f t="shared" si="570"/>
        <v/>
      </c>
      <c r="DR319" s="53"/>
      <c r="DS319" s="46" t="b">
        <f t="shared" si="571"/>
        <v>0</v>
      </c>
      <c r="DT319" s="46" t="str">
        <f t="shared" si="572"/>
        <v/>
      </c>
      <c r="DU319" s="46" t="b">
        <f t="shared" si="573"/>
        <v>0</v>
      </c>
      <c r="DV319" s="46" t="b">
        <f t="shared" si="574"/>
        <v>0</v>
      </c>
      <c r="DW319" s="46" t="b">
        <f t="shared" si="575"/>
        <v>0</v>
      </c>
      <c r="DY319" s="46" t="b">
        <f t="shared" si="576"/>
        <v>0</v>
      </c>
      <c r="DZ319" s="46" t="b">
        <f t="shared" si="577"/>
        <v>0</v>
      </c>
      <c r="EB319" s="46" t="b">
        <f t="shared" si="578"/>
        <v>0</v>
      </c>
      <c r="EC319" s="46" t="b">
        <f t="shared" si="579"/>
        <v>0</v>
      </c>
      <c r="ED319" s="46" t="b">
        <f t="shared" si="580"/>
        <v>0</v>
      </c>
      <c r="EE319" s="46" t="b">
        <f t="shared" si="581"/>
        <v>0</v>
      </c>
      <c r="EF319" s="46" t="b">
        <f t="shared" si="582"/>
        <v>0</v>
      </c>
      <c r="EG319" s="46" t="b">
        <f t="shared" si="583"/>
        <v>0</v>
      </c>
      <c r="EH319" s="46" t="b">
        <f t="shared" si="584"/>
        <v>0</v>
      </c>
      <c r="EI319" s="46" t="b">
        <f t="shared" si="585"/>
        <v>0</v>
      </c>
      <c r="EK319" s="46" t="b">
        <f t="shared" si="586"/>
        <v>0</v>
      </c>
      <c r="EL319" s="46" t="b">
        <f t="shared" si="587"/>
        <v>0</v>
      </c>
      <c r="EM319" s="46" t="b">
        <f t="shared" si="588"/>
        <v>0</v>
      </c>
      <c r="EN319" s="46" t="b">
        <f t="shared" si="589"/>
        <v>0</v>
      </c>
      <c r="EO319" s="46" t="b">
        <f t="shared" si="590"/>
        <v>0</v>
      </c>
      <c r="EP319" s="46" t="b">
        <f t="shared" si="591"/>
        <v>0</v>
      </c>
      <c r="EQ319" s="46" t="b">
        <f t="shared" si="592"/>
        <v>0</v>
      </c>
      <c r="ER319" s="46" t="b">
        <f>OR(AA319='Tablas '!$T$4,AA319='Tablas '!$T$7,AA319='Tablas '!$T$8,AA319='Tablas '!$T$11)</f>
        <v>0</v>
      </c>
      <c r="ES319" s="46" t="str">
        <f t="shared" si="593"/>
        <v/>
      </c>
      <c r="ET319" s="46" t="str">
        <f t="shared" si="594"/>
        <v/>
      </c>
      <c r="EU319" s="46" t="str">
        <f t="shared" si="595"/>
        <v/>
      </c>
      <c r="EV319" s="46" t="b">
        <f t="shared" si="596"/>
        <v>0</v>
      </c>
      <c r="EW319" s="46" t="b">
        <f t="shared" si="597"/>
        <v>0</v>
      </c>
      <c r="EX319" s="46" t="b">
        <f t="shared" si="598"/>
        <v>0</v>
      </c>
      <c r="EY319" s="46" t="b">
        <f t="shared" si="599"/>
        <v>0</v>
      </c>
      <c r="EZ319" s="46" t="b">
        <f t="shared" si="600"/>
        <v>0</v>
      </c>
      <c r="FA319" s="46" t="b">
        <f t="shared" si="601"/>
        <v>0</v>
      </c>
      <c r="FB319" s="46" t="b">
        <f t="shared" si="602"/>
        <v>0</v>
      </c>
      <c r="FC319" s="46" t="str">
        <f t="shared" si="603"/>
        <v/>
      </c>
      <c r="FD319" s="46" t="str">
        <f t="shared" si="604"/>
        <v/>
      </c>
      <c r="FE319" s="46" t="b">
        <f t="shared" si="605"/>
        <v>0</v>
      </c>
      <c r="FF319" s="46" t="str">
        <f t="shared" si="606"/>
        <v/>
      </c>
      <c r="FG319" s="46" t="str">
        <f t="shared" si="607"/>
        <v/>
      </c>
      <c r="FH319" s="46" t="b">
        <f t="shared" si="608"/>
        <v>0</v>
      </c>
      <c r="FI319" s="46" t="str">
        <f t="shared" si="609"/>
        <v/>
      </c>
      <c r="FJ319" s="46" t="str">
        <f t="shared" si="610"/>
        <v/>
      </c>
      <c r="FK319" s="46" t="b">
        <f t="shared" si="611"/>
        <v>0</v>
      </c>
      <c r="FL319" s="46" t="str">
        <f t="shared" si="612"/>
        <v/>
      </c>
      <c r="FM319" s="46" t="str">
        <f t="shared" si="613"/>
        <v/>
      </c>
      <c r="FN319" s="46" t="b">
        <f t="shared" si="614"/>
        <v>0</v>
      </c>
      <c r="FO319" s="46" t="str">
        <f t="shared" si="615"/>
        <v/>
      </c>
      <c r="FP319" s="46" t="str">
        <f t="shared" si="616"/>
        <v/>
      </c>
      <c r="FQ319" s="46" t="b">
        <f t="shared" si="617"/>
        <v>0</v>
      </c>
      <c r="FR319" s="46" t="str">
        <f t="shared" si="618"/>
        <v/>
      </c>
      <c r="FS319" s="46" t="str">
        <f t="shared" si="619"/>
        <v/>
      </c>
      <c r="FT319" s="46" t="b">
        <f t="shared" si="620"/>
        <v>0</v>
      </c>
      <c r="FU319" s="46" t="str">
        <f t="shared" si="621"/>
        <v/>
      </c>
      <c r="FV319" s="46" t="str">
        <f t="shared" si="622"/>
        <v/>
      </c>
      <c r="FW319" s="46" t="b">
        <f t="shared" si="623"/>
        <v>0</v>
      </c>
      <c r="FX319" s="46" t="str">
        <f t="shared" si="624"/>
        <v/>
      </c>
      <c r="FY319" s="46" t="str">
        <f t="shared" si="625"/>
        <v/>
      </c>
      <c r="FZ319" s="46" t="b">
        <f t="shared" si="626"/>
        <v>0</v>
      </c>
      <c r="GA319" s="46" t="str">
        <f t="shared" si="627"/>
        <v/>
      </c>
      <c r="GB319" s="46" t="str">
        <f t="shared" si="628"/>
        <v/>
      </c>
      <c r="GC319" s="46" t="b">
        <f t="shared" si="629"/>
        <v>0</v>
      </c>
      <c r="GD319" s="46" t="str">
        <f t="shared" si="630"/>
        <v/>
      </c>
      <c r="GE319" s="46" t="str">
        <f t="shared" si="631"/>
        <v/>
      </c>
      <c r="GF319" s="46" t="b">
        <f t="shared" si="632"/>
        <v>0</v>
      </c>
      <c r="GG319" s="46" t="b">
        <f t="shared" si="633"/>
        <v>0</v>
      </c>
      <c r="GH319" s="46" t="str">
        <f t="shared" si="634"/>
        <v/>
      </c>
      <c r="GI319" s="46" t="str">
        <f t="shared" si="635"/>
        <v/>
      </c>
      <c r="GJ319" s="46" t="str">
        <f t="shared" si="636"/>
        <v/>
      </c>
      <c r="GK319" s="46" t="b">
        <f t="shared" si="637"/>
        <v>0</v>
      </c>
      <c r="GL319" s="46" t="str">
        <f t="shared" si="638"/>
        <v/>
      </c>
      <c r="GM319" s="46" t="str">
        <f t="shared" si="639"/>
        <v/>
      </c>
      <c r="GN319" s="46" t="str">
        <f t="shared" si="640"/>
        <v/>
      </c>
      <c r="GO319" s="46" t="b">
        <f t="shared" si="641"/>
        <v>0</v>
      </c>
      <c r="GP319" s="46" t="str">
        <f t="shared" si="642"/>
        <v/>
      </c>
      <c r="GQ319" s="46" t="str">
        <f t="shared" si="643"/>
        <v/>
      </c>
      <c r="GR319" s="46" t="b">
        <f t="shared" si="644"/>
        <v>0</v>
      </c>
      <c r="GS319" s="46" t="str">
        <f t="shared" si="645"/>
        <v/>
      </c>
      <c r="GT319" s="46" t="str">
        <f t="shared" si="646"/>
        <v/>
      </c>
      <c r="GU319" s="46" t="b">
        <f t="shared" si="647"/>
        <v>0</v>
      </c>
      <c r="GV319" s="46" t="b">
        <f t="shared" si="648"/>
        <v>0</v>
      </c>
      <c r="GW319" s="46" t="b">
        <f t="shared" si="649"/>
        <v>0</v>
      </c>
      <c r="GX319" s="46" t="b">
        <f t="shared" si="650"/>
        <v>0</v>
      </c>
      <c r="GY319" s="46" t="b">
        <f t="shared" si="651"/>
        <v>0</v>
      </c>
      <c r="GZ319" s="46" t="b">
        <f t="shared" si="652"/>
        <v>0</v>
      </c>
      <c r="HA319" s="46" t="b">
        <f t="shared" si="653"/>
        <v>0</v>
      </c>
      <c r="HB319" s="46" t="b">
        <f t="shared" si="654"/>
        <v>0</v>
      </c>
      <c r="HC319" s="46" t="b">
        <f t="shared" si="655"/>
        <v>0</v>
      </c>
      <c r="HD319" s="46" t="b">
        <f t="shared" si="656"/>
        <v>0</v>
      </c>
      <c r="HE319" s="46" t="b">
        <f t="shared" si="657"/>
        <v>0</v>
      </c>
      <c r="HF319" s="46" t="b">
        <f t="shared" si="658"/>
        <v>0</v>
      </c>
      <c r="HG319" s="46" t="b">
        <f t="shared" si="659"/>
        <v>0</v>
      </c>
      <c r="HH319" s="46" t="b">
        <f t="shared" si="660"/>
        <v>0</v>
      </c>
      <c r="HI319" s="46" t="b">
        <f t="shared" si="661"/>
        <v>0</v>
      </c>
      <c r="HJ319" s="46" t="b">
        <f t="shared" si="662"/>
        <v>0</v>
      </c>
      <c r="HK319" s="46" t="b">
        <f t="shared" si="663"/>
        <v>0</v>
      </c>
      <c r="HL319" s="46" t="b">
        <f t="shared" si="664"/>
        <v>0</v>
      </c>
      <c r="HM319" s="46" t="b">
        <f t="shared" si="665"/>
        <v>0</v>
      </c>
      <c r="HN319" s="46" t="b">
        <f t="shared" si="666"/>
        <v>0</v>
      </c>
      <c r="HO319" s="46" t="b">
        <f t="shared" si="667"/>
        <v>0</v>
      </c>
      <c r="HP319" s="46" t="b">
        <f t="shared" si="668"/>
        <v>0</v>
      </c>
      <c r="HQ319" s="46" t="str">
        <f t="shared" si="669"/>
        <v/>
      </c>
      <c r="HR319" s="46" t="str">
        <f t="shared" si="670"/>
        <v/>
      </c>
      <c r="HS319" s="46" t="str">
        <f t="shared" si="671"/>
        <v/>
      </c>
      <c r="HT319" s="46" t="b">
        <f t="shared" si="672"/>
        <v>0</v>
      </c>
      <c r="HU319" s="46" t="b">
        <f t="shared" si="673"/>
        <v>0</v>
      </c>
      <c r="HV319" s="46" t="b">
        <f t="shared" si="674"/>
        <v>0</v>
      </c>
      <c r="HW319" s="46" t="b">
        <f t="shared" si="675"/>
        <v>0</v>
      </c>
      <c r="HX319" s="46" t="b">
        <f t="shared" si="676"/>
        <v>0</v>
      </c>
      <c r="HY319" s="46" t="b">
        <f t="shared" si="677"/>
        <v>0</v>
      </c>
      <c r="HZ319" s="46" t="b">
        <f t="shared" si="678"/>
        <v>0</v>
      </c>
      <c r="IA319" s="46" t="str">
        <f t="shared" si="679"/>
        <v/>
      </c>
      <c r="IB319" s="46" t="str">
        <f t="shared" si="680"/>
        <v/>
      </c>
      <c r="IC319" s="46" t="str">
        <f t="shared" si="681"/>
        <v/>
      </c>
      <c r="ID319" s="46" t="str">
        <f t="shared" si="682"/>
        <v/>
      </c>
      <c r="IE319" s="46" t="b">
        <f t="shared" si="683"/>
        <v>0</v>
      </c>
      <c r="IF319" s="46" t="str">
        <f t="shared" si="684"/>
        <v/>
      </c>
      <c r="IG319" s="46" t="str">
        <f t="shared" si="685"/>
        <v/>
      </c>
      <c r="IH319" s="46" t="b">
        <f t="shared" si="686"/>
        <v>0</v>
      </c>
      <c r="II319" s="46" t="b">
        <f t="shared" si="687"/>
        <v>0</v>
      </c>
      <c r="IJ319" s="46" t="b">
        <f t="shared" si="688"/>
        <v>0</v>
      </c>
      <c r="IK319" s="46" t="str">
        <f t="shared" si="689"/>
        <v/>
      </c>
      <c r="IL319" s="46" t="str">
        <f t="shared" si="690"/>
        <v/>
      </c>
      <c r="IM319" s="46" t="b">
        <f t="shared" si="691"/>
        <v>0</v>
      </c>
      <c r="IN319" s="46" t="b">
        <f t="shared" si="692"/>
        <v>0</v>
      </c>
      <c r="IO319" s="46" t="b">
        <f t="shared" si="693"/>
        <v>0</v>
      </c>
      <c r="IP319" s="46" t="b">
        <f t="shared" si="694"/>
        <v>0</v>
      </c>
      <c r="IQ319" s="46" t="b">
        <f t="shared" si="695"/>
        <v>0</v>
      </c>
      <c r="IR319" s="46" t="b">
        <f t="shared" si="696"/>
        <v>0</v>
      </c>
      <c r="IS319" s="46" t="b">
        <f t="shared" si="697"/>
        <v>0</v>
      </c>
      <c r="IT319" s="46" t="b">
        <f t="shared" si="698"/>
        <v>0</v>
      </c>
      <c r="IU319" s="46" t="b">
        <f t="shared" si="699"/>
        <v>0</v>
      </c>
      <c r="IV319" s="46" t="b">
        <f t="shared" si="700"/>
        <v>0</v>
      </c>
      <c r="IW319" s="46" t="b">
        <f t="shared" si="701"/>
        <v>0</v>
      </c>
      <c r="IX319" s="46" t="b">
        <f t="shared" si="702"/>
        <v>0</v>
      </c>
      <c r="IY319" s="46" t="b">
        <f t="shared" si="703"/>
        <v>0</v>
      </c>
    </row>
    <row r="320" spans="2:259" x14ac:dyDescent="0.3">
      <c r="B320" s="48">
        <v>308</v>
      </c>
      <c r="C320" s="61" t="str">
        <f t="shared" si="569"/>
        <v/>
      </c>
      <c r="D320" s="53"/>
      <c r="E320" s="52"/>
      <c r="F320" s="112"/>
      <c r="G320" s="52"/>
      <c r="H320" s="53"/>
      <c r="I320" s="52"/>
      <c r="J320" s="52"/>
      <c r="K320" s="53"/>
      <c r="L320" s="55"/>
      <c r="M320" s="108"/>
      <c r="N320" s="56"/>
      <c r="O320" s="52"/>
      <c r="P320" s="52"/>
      <c r="Q320" s="52"/>
      <c r="R320" s="52"/>
      <c r="S320" s="52"/>
      <c r="T320" s="53"/>
      <c r="U320" s="52"/>
      <c r="V320" s="52"/>
      <c r="W320" s="55"/>
      <c r="X320" s="55"/>
      <c r="Y320" s="52"/>
      <c r="Z320" s="55"/>
      <c r="AA320" s="52"/>
      <c r="AB320" s="53"/>
      <c r="AC320" s="53"/>
      <c r="AD320" s="53"/>
      <c r="AE320" s="57"/>
      <c r="AF320" s="113"/>
      <c r="AG320" s="57"/>
      <c r="AH320" s="58"/>
      <c r="AI320" s="58"/>
      <c r="AJ320" s="58"/>
      <c r="AK320" s="114"/>
      <c r="AL320" s="58"/>
      <c r="AM320" s="114"/>
      <c r="AN320" s="58"/>
      <c r="AO320" s="114"/>
      <c r="AP320" s="58"/>
      <c r="AQ320" s="114"/>
      <c r="AR320" s="58"/>
      <c r="AS320" s="114"/>
      <c r="AT320" s="58"/>
      <c r="AU320" s="114"/>
      <c r="AV320" s="58"/>
      <c r="AW320" s="114"/>
      <c r="AX320" s="58"/>
      <c r="AY320" s="114"/>
      <c r="AZ320" s="58"/>
      <c r="BA320" s="114"/>
      <c r="BB320" s="58"/>
      <c r="BC320" s="114"/>
      <c r="BD320" s="58"/>
      <c r="BE320" s="58"/>
      <c r="BF320" s="58"/>
      <c r="BG320" s="59"/>
      <c r="BH320" s="58"/>
      <c r="BI320" s="114"/>
      <c r="BJ320" s="53"/>
      <c r="BK320" s="58"/>
      <c r="BL320" s="114"/>
      <c r="BM320" s="58"/>
      <c r="BN320" s="114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3"/>
      <c r="CL320" s="58"/>
      <c r="CM320" s="58"/>
      <c r="CN320" s="60"/>
      <c r="CO320" s="57"/>
      <c r="CP320" s="58"/>
      <c r="CQ320" s="60"/>
      <c r="CR320" s="57"/>
      <c r="CS320" s="58"/>
      <c r="CT320" s="59"/>
      <c r="CU320" s="58"/>
      <c r="CV320" s="59"/>
      <c r="CW320" s="58"/>
      <c r="CX320" s="59"/>
      <c r="CY320" s="58"/>
      <c r="CZ320" s="58"/>
      <c r="DA320" s="58"/>
      <c r="DB320" s="53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7"/>
      <c r="DO320" s="57"/>
      <c r="DP320" s="57"/>
      <c r="DQ320" s="76" t="str">
        <f t="shared" si="570"/>
        <v/>
      </c>
      <c r="DR320" s="53"/>
      <c r="DS320" s="46" t="b">
        <f t="shared" si="571"/>
        <v>0</v>
      </c>
      <c r="DT320" s="46" t="str">
        <f t="shared" si="572"/>
        <v/>
      </c>
      <c r="DU320" s="46" t="b">
        <f t="shared" si="573"/>
        <v>0</v>
      </c>
      <c r="DV320" s="46" t="b">
        <f t="shared" si="574"/>
        <v>0</v>
      </c>
      <c r="DW320" s="46" t="b">
        <f t="shared" si="575"/>
        <v>0</v>
      </c>
      <c r="DY320" s="46" t="b">
        <f t="shared" si="576"/>
        <v>0</v>
      </c>
      <c r="DZ320" s="46" t="b">
        <f t="shared" si="577"/>
        <v>0</v>
      </c>
      <c r="EB320" s="46" t="b">
        <f t="shared" si="578"/>
        <v>0</v>
      </c>
      <c r="EC320" s="46" t="b">
        <f t="shared" si="579"/>
        <v>0</v>
      </c>
      <c r="ED320" s="46" t="b">
        <f t="shared" si="580"/>
        <v>0</v>
      </c>
      <c r="EE320" s="46" t="b">
        <f t="shared" si="581"/>
        <v>0</v>
      </c>
      <c r="EF320" s="46" t="b">
        <f t="shared" si="582"/>
        <v>0</v>
      </c>
      <c r="EG320" s="46" t="b">
        <f t="shared" si="583"/>
        <v>0</v>
      </c>
      <c r="EH320" s="46" t="b">
        <f t="shared" si="584"/>
        <v>0</v>
      </c>
      <c r="EI320" s="46" t="b">
        <f t="shared" si="585"/>
        <v>0</v>
      </c>
      <c r="EK320" s="46" t="b">
        <f t="shared" si="586"/>
        <v>0</v>
      </c>
      <c r="EL320" s="46" t="b">
        <f t="shared" si="587"/>
        <v>0</v>
      </c>
      <c r="EM320" s="46" t="b">
        <f t="shared" si="588"/>
        <v>0</v>
      </c>
      <c r="EN320" s="46" t="b">
        <f t="shared" si="589"/>
        <v>0</v>
      </c>
      <c r="EO320" s="46" t="b">
        <f t="shared" si="590"/>
        <v>0</v>
      </c>
      <c r="EP320" s="46" t="b">
        <f t="shared" si="591"/>
        <v>0</v>
      </c>
      <c r="EQ320" s="46" t="b">
        <f t="shared" si="592"/>
        <v>0</v>
      </c>
      <c r="ER320" s="46" t="b">
        <f>OR(AA320='Tablas '!$T$4,AA320='Tablas '!$T$7,AA320='Tablas '!$T$8,AA320='Tablas '!$T$11)</f>
        <v>0</v>
      </c>
      <c r="ES320" s="46" t="str">
        <f t="shared" si="593"/>
        <v/>
      </c>
      <c r="ET320" s="46" t="str">
        <f t="shared" si="594"/>
        <v/>
      </c>
      <c r="EU320" s="46" t="str">
        <f t="shared" si="595"/>
        <v/>
      </c>
      <c r="EV320" s="46" t="b">
        <f t="shared" si="596"/>
        <v>0</v>
      </c>
      <c r="EW320" s="46" t="b">
        <f t="shared" si="597"/>
        <v>0</v>
      </c>
      <c r="EX320" s="46" t="b">
        <f t="shared" si="598"/>
        <v>0</v>
      </c>
      <c r="EY320" s="46" t="b">
        <f t="shared" si="599"/>
        <v>0</v>
      </c>
      <c r="EZ320" s="46" t="b">
        <f t="shared" si="600"/>
        <v>0</v>
      </c>
      <c r="FA320" s="46" t="b">
        <f t="shared" si="601"/>
        <v>0</v>
      </c>
      <c r="FB320" s="46" t="b">
        <f t="shared" si="602"/>
        <v>0</v>
      </c>
      <c r="FC320" s="46" t="str">
        <f t="shared" si="603"/>
        <v/>
      </c>
      <c r="FD320" s="46" t="str">
        <f t="shared" si="604"/>
        <v/>
      </c>
      <c r="FE320" s="46" t="b">
        <f t="shared" si="605"/>
        <v>0</v>
      </c>
      <c r="FF320" s="46" t="str">
        <f t="shared" si="606"/>
        <v/>
      </c>
      <c r="FG320" s="46" t="str">
        <f t="shared" si="607"/>
        <v/>
      </c>
      <c r="FH320" s="46" t="b">
        <f t="shared" si="608"/>
        <v>0</v>
      </c>
      <c r="FI320" s="46" t="str">
        <f t="shared" si="609"/>
        <v/>
      </c>
      <c r="FJ320" s="46" t="str">
        <f t="shared" si="610"/>
        <v/>
      </c>
      <c r="FK320" s="46" t="b">
        <f t="shared" si="611"/>
        <v>0</v>
      </c>
      <c r="FL320" s="46" t="str">
        <f t="shared" si="612"/>
        <v/>
      </c>
      <c r="FM320" s="46" t="str">
        <f t="shared" si="613"/>
        <v/>
      </c>
      <c r="FN320" s="46" t="b">
        <f t="shared" si="614"/>
        <v>0</v>
      </c>
      <c r="FO320" s="46" t="str">
        <f t="shared" si="615"/>
        <v/>
      </c>
      <c r="FP320" s="46" t="str">
        <f t="shared" si="616"/>
        <v/>
      </c>
      <c r="FQ320" s="46" t="b">
        <f t="shared" si="617"/>
        <v>0</v>
      </c>
      <c r="FR320" s="46" t="str">
        <f t="shared" si="618"/>
        <v/>
      </c>
      <c r="FS320" s="46" t="str">
        <f t="shared" si="619"/>
        <v/>
      </c>
      <c r="FT320" s="46" t="b">
        <f t="shared" si="620"/>
        <v>0</v>
      </c>
      <c r="FU320" s="46" t="str">
        <f t="shared" si="621"/>
        <v/>
      </c>
      <c r="FV320" s="46" t="str">
        <f t="shared" si="622"/>
        <v/>
      </c>
      <c r="FW320" s="46" t="b">
        <f t="shared" si="623"/>
        <v>0</v>
      </c>
      <c r="FX320" s="46" t="str">
        <f t="shared" si="624"/>
        <v/>
      </c>
      <c r="FY320" s="46" t="str">
        <f t="shared" si="625"/>
        <v/>
      </c>
      <c r="FZ320" s="46" t="b">
        <f t="shared" si="626"/>
        <v>0</v>
      </c>
      <c r="GA320" s="46" t="str">
        <f t="shared" si="627"/>
        <v/>
      </c>
      <c r="GB320" s="46" t="str">
        <f t="shared" si="628"/>
        <v/>
      </c>
      <c r="GC320" s="46" t="b">
        <f t="shared" si="629"/>
        <v>0</v>
      </c>
      <c r="GD320" s="46" t="str">
        <f t="shared" si="630"/>
        <v/>
      </c>
      <c r="GE320" s="46" t="str">
        <f t="shared" si="631"/>
        <v/>
      </c>
      <c r="GF320" s="46" t="b">
        <f t="shared" si="632"/>
        <v>0</v>
      </c>
      <c r="GG320" s="46" t="b">
        <f t="shared" si="633"/>
        <v>0</v>
      </c>
      <c r="GH320" s="46" t="str">
        <f t="shared" si="634"/>
        <v/>
      </c>
      <c r="GI320" s="46" t="str">
        <f t="shared" si="635"/>
        <v/>
      </c>
      <c r="GJ320" s="46" t="str">
        <f t="shared" si="636"/>
        <v/>
      </c>
      <c r="GK320" s="46" t="b">
        <f t="shared" si="637"/>
        <v>0</v>
      </c>
      <c r="GL320" s="46" t="str">
        <f t="shared" si="638"/>
        <v/>
      </c>
      <c r="GM320" s="46" t="str">
        <f t="shared" si="639"/>
        <v/>
      </c>
      <c r="GN320" s="46" t="str">
        <f t="shared" si="640"/>
        <v/>
      </c>
      <c r="GO320" s="46" t="b">
        <f t="shared" si="641"/>
        <v>0</v>
      </c>
      <c r="GP320" s="46" t="str">
        <f t="shared" si="642"/>
        <v/>
      </c>
      <c r="GQ320" s="46" t="str">
        <f t="shared" si="643"/>
        <v/>
      </c>
      <c r="GR320" s="46" t="b">
        <f t="shared" si="644"/>
        <v>0</v>
      </c>
      <c r="GS320" s="46" t="str">
        <f t="shared" si="645"/>
        <v/>
      </c>
      <c r="GT320" s="46" t="str">
        <f t="shared" si="646"/>
        <v/>
      </c>
      <c r="GU320" s="46" t="b">
        <f t="shared" si="647"/>
        <v>0</v>
      </c>
      <c r="GV320" s="46" t="b">
        <f t="shared" si="648"/>
        <v>0</v>
      </c>
      <c r="GW320" s="46" t="b">
        <f t="shared" si="649"/>
        <v>0</v>
      </c>
      <c r="GX320" s="46" t="b">
        <f t="shared" si="650"/>
        <v>0</v>
      </c>
      <c r="GY320" s="46" t="b">
        <f t="shared" si="651"/>
        <v>0</v>
      </c>
      <c r="GZ320" s="46" t="b">
        <f t="shared" si="652"/>
        <v>0</v>
      </c>
      <c r="HA320" s="46" t="b">
        <f t="shared" si="653"/>
        <v>0</v>
      </c>
      <c r="HB320" s="46" t="b">
        <f t="shared" si="654"/>
        <v>0</v>
      </c>
      <c r="HC320" s="46" t="b">
        <f t="shared" si="655"/>
        <v>0</v>
      </c>
      <c r="HD320" s="46" t="b">
        <f t="shared" si="656"/>
        <v>0</v>
      </c>
      <c r="HE320" s="46" t="b">
        <f t="shared" si="657"/>
        <v>0</v>
      </c>
      <c r="HF320" s="46" t="b">
        <f t="shared" si="658"/>
        <v>0</v>
      </c>
      <c r="HG320" s="46" t="b">
        <f t="shared" si="659"/>
        <v>0</v>
      </c>
      <c r="HH320" s="46" t="b">
        <f t="shared" si="660"/>
        <v>0</v>
      </c>
      <c r="HI320" s="46" t="b">
        <f t="shared" si="661"/>
        <v>0</v>
      </c>
      <c r="HJ320" s="46" t="b">
        <f t="shared" si="662"/>
        <v>0</v>
      </c>
      <c r="HK320" s="46" t="b">
        <f t="shared" si="663"/>
        <v>0</v>
      </c>
      <c r="HL320" s="46" t="b">
        <f t="shared" si="664"/>
        <v>0</v>
      </c>
      <c r="HM320" s="46" t="b">
        <f t="shared" si="665"/>
        <v>0</v>
      </c>
      <c r="HN320" s="46" t="b">
        <f t="shared" si="666"/>
        <v>0</v>
      </c>
      <c r="HO320" s="46" t="b">
        <f t="shared" si="667"/>
        <v>0</v>
      </c>
      <c r="HP320" s="46" t="b">
        <f t="shared" si="668"/>
        <v>0</v>
      </c>
      <c r="HQ320" s="46" t="str">
        <f t="shared" si="669"/>
        <v/>
      </c>
      <c r="HR320" s="46" t="str">
        <f t="shared" si="670"/>
        <v/>
      </c>
      <c r="HS320" s="46" t="str">
        <f t="shared" si="671"/>
        <v/>
      </c>
      <c r="HT320" s="46" t="b">
        <f t="shared" si="672"/>
        <v>0</v>
      </c>
      <c r="HU320" s="46" t="b">
        <f t="shared" si="673"/>
        <v>0</v>
      </c>
      <c r="HV320" s="46" t="b">
        <f t="shared" si="674"/>
        <v>0</v>
      </c>
      <c r="HW320" s="46" t="b">
        <f t="shared" si="675"/>
        <v>0</v>
      </c>
      <c r="HX320" s="46" t="b">
        <f t="shared" si="676"/>
        <v>0</v>
      </c>
      <c r="HY320" s="46" t="b">
        <f t="shared" si="677"/>
        <v>0</v>
      </c>
      <c r="HZ320" s="46" t="b">
        <f t="shared" si="678"/>
        <v>0</v>
      </c>
      <c r="IA320" s="46" t="str">
        <f t="shared" si="679"/>
        <v/>
      </c>
      <c r="IB320" s="46" t="str">
        <f t="shared" si="680"/>
        <v/>
      </c>
      <c r="IC320" s="46" t="str">
        <f t="shared" si="681"/>
        <v/>
      </c>
      <c r="ID320" s="46" t="str">
        <f t="shared" si="682"/>
        <v/>
      </c>
      <c r="IE320" s="46" t="b">
        <f t="shared" si="683"/>
        <v>0</v>
      </c>
      <c r="IF320" s="46" t="str">
        <f t="shared" si="684"/>
        <v/>
      </c>
      <c r="IG320" s="46" t="str">
        <f t="shared" si="685"/>
        <v/>
      </c>
      <c r="IH320" s="46" t="b">
        <f t="shared" si="686"/>
        <v>0</v>
      </c>
      <c r="II320" s="46" t="b">
        <f t="shared" si="687"/>
        <v>0</v>
      </c>
      <c r="IJ320" s="46" t="b">
        <f t="shared" si="688"/>
        <v>0</v>
      </c>
      <c r="IK320" s="46" t="str">
        <f t="shared" si="689"/>
        <v/>
      </c>
      <c r="IL320" s="46" t="str">
        <f t="shared" si="690"/>
        <v/>
      </c>
      <c r="IM320" s="46" t="b">
        <f t="shared" si="691"/>
        <v>0</v>
      </c>
      <c r="IN320" s="46" t="b">
        <f t="shared" si="692"/>
        <v>0</v>
      </c>
      <c r="IO320" s="46" t="b">
        <f t="shared" si="693"/>
        <v>0</v>
      </c>
      <c r="IP320" s="46" t="b">
        <f t="shared" si="694"/>
        <v>0</v>
      </c>
      <c r="IQ320" s="46" t="b">
        <f t="shared" si="695"/>
        <v>0</v>
      </c>
      <c r="IR320" s="46" t="b">
        <f t="shared" si="696"/>
        <v>0</v>
      </c>
      <c r="IS320" s="46" t="b">
        <f t="shared" si="697"/>
        <v>0</v>
      </c>
      <c r="IT320" s="46" t="b">
        <f t="shared" si="698"/>
        <v>0</v>
      </c>
      <c r="IU320" s="46" t="b">
        <f t="shared" si="699"/>
        <v>0</v>
      </c>
      <c r="IV320" s="46" t="b">
        <f t="shared" si="700"/>
        <v>0</v>
      </c>
      <c r="IW320" s="46" t="b">
        <f t="shared" si="701"/>
        <v>0</v>
      </c>
      <c r="IX320" s="46" t="b">
        <f t="shared" si="702"/>
        <v>0</v>
      </c>
      <c r="IY320" s="46" t="b">
        <f t="shared" si="703"/>
        <v>0</v>
      </c>
    </row>
    <row r="321" spans="2:259" x14ac:dyDescent="0.3">
      <c r="B321" s="48">
        <v>309</v>
      </c>
      <c r="C321" s="61" t="str">
        <f t="shared" si="569"/>
        <v/>
      </c>
      <c r="D321" s="53"/>
      <c r="E321" s="52"/>
      <c r="F321" s="112"/>
      <c r="G321" s="52"/>
      <c r="H321" s="53"/>
      <c r="I321" s="52"/>
      <c r="J321" s="52"/>
      <c r="K321" s="53"/>
      <c r="L321" s="55"/>
      <c r="M321" s="108"/>
      <c r="N321" s="56"/>
      <c r="O321" s="52"/>
      <c r="P321" s="52"/>
      <c r="Q321" s="52"/>
      <c r="R321" s="52"/>
      <c r="S321" s="52"/>
      <c r="T321" s="53"/>
      <c r="U321" s="52"/>
      <c r="V321" s="52"/>
      <c r="W321" s="55"/>
      <c r="X321" s="55"/>
      <c r="Y321" s="52"/>
      <c r="Z321" s="55"/>
      <c r="AA321" s="52"/>
      <c r="AB321" s="53"/>
      <c r="AC321" s="53"/>
      <c r="AD321" s="53"/>
      <c r="AE321" s="57"/>
      <c r="AF321" s="113"/>
      <c r="AG321" s="57"/>
      <c r="AH321" s="58"/>
      <c r="AI321" s="58"/>
      <c r="AJ321" s="58"/>
      <c r="AK321" s="114"/>
      <c r="AL321" s="58"/>
      <c r="AM321" s="114"/>
      <c r="AN321" s="58"/>
      <c r="AO321" s="114"/>
      <c r="AP321" s="58"/>
      <c r="AQ321" s="114"/>
      <c r="AR321" s="58"/>
      <c r="AS321" s="114"/>
      <c r="AT321" s="58"/>
      <c r="AU321" s="114"/>
      <c r="AV321" s="58"/>
      <c r="AW321" s="114"/>
      <c r="AX321" s="58"/>
      <c r="AY321" s="114"/>
      <c r="AZ321" s="58"/>
      <c r="BA321" s="114"/>
      <c r="BB321" s="58"/>
      <c r="BC321" s="114"/>
      <c r="BD321" s="58"/>
      <c r="BE321" s="58"/>
      <c r="BF321" s="58"/>
      <c r="BG321" s="59"/>
      <c r="BH321" s="58"/>
      <c r="BI321" s="114"/>
      <c r="BJ321" s="53"/>
      <c r="BK321" s="58"/>
      <c r="BL321" s="114"/>
      <c r="BM321" s="58"/>
      <c r="BN321" s="114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3"/>
      <c r="CL321" s="58"/>
      <c r="CM321" s="58"/>
      <c r="CN321" s="60"/>
      <c r="CO321" s="57"/>
      <c r="CP321" s="58"/>
      <c r="CQ321" s="60"/>
      <c r="CR321" s="57"/>
      <c r="CS321" s="58"/>
      <c r="CT321" s="59"/>
      <c r="CU321" s="58"/>
      <c r="CV321" s="59"/>
      <c r="CW321" s="58"/>
      <c r="CX321" s="59"/>
      <c r="CY321" s="58"/>
      <c r="CZ321" s="58"/>
      <c r="DA321" s="58"/>
      <c r="DB321" s="53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7"/>
      <c r="DO321" s="57"/>
      <c r="DP321" s="57"/>
      <c r="DQ321" s="76" t="str">
        <f t="shared" si="570"/>
        <v/>
      </c>
      <c r="DR321" s="53"/>
      <c r="DS321" s="46" t="b">
        <f t="shared" si="571"/>
        <v>0</v>
      </c>
      <c r="DT321" s="46" t="str">
        <f t="shared" si="572"/>
        <v/>
      </c>
      <c r="DU321" s="46" t="b">
        <f t="shared" si="573"/>
        <v>0</v>
      </c>
      <c r="DV321" s="46" t="b">
        <f t="shared" si="574"/>
        <v>0</v>
      </c>
      <c r="DW321" s="46" t="b">
        <f t="shared" si="575"/>
        <v>0</v>
      </c>
      <c r="DY321" s="46" t="b">
        <f t="shared" si="576"/>
        <v>0</v>
      </c>
      <c r="DZ321" s="46" t="b">
        <f t="shared" si="577"/>
        <v>0</v>
      </c>
      <c r="EB321" s="46" t="b">
        <f t="shared" si="578"/>
        <v>0</v>
      </c>
      <c r="EC321" s="46" t="b">
        <f t="shared" si="579"/>
        <v>0</v>
      </c>
      <c r="ED321" s="46" t="b">
        <f t="shared" si="580"/>
        <v>0</v>
      </c>
      <c r="EE321" s="46" t="b">
        <f t="shared" si="581"/>
        <v>0</v>
      </c>
      <c r="EF321" s="46" t="b">
        <f t="shared" si="582"/>
        <v>0</v>
      </c>
      <c r="EG321" s="46" t="b">
        <f t="shared" si="583"/>
        <v>0</v>
      </c>
      <c r="EH321" s="46" t="b">
        <f t="shared" si="584"/>
        <v>0</v>
      </c>
      <c r="EI321" s="46" t="b">
        <f t="shared" si="585"/>
        <v>0</v>
      </c>
      <c r="EK321" s="46" t="b">
        <f t="shared" si="586"/>
        <v>0</v>
      </c>
      <c r="EL321" s="46" t="b">
        <f t="shared" si="587"/>
        <v>0</v>
      </c>
      <c r="EM321" s="46" t="b">
        <f t="shared" si="588"/>
        <v>0</v>
      </c>
      <c r="EN321" s="46" t="b">
        <f t="shared" si="589"/>
        <v>0</v>
      </c>
      <c r="EO321" s="46" t="b">
        <f t="shared" si="590"/>
        <v>0</v>
      </c>
      <c r="EP321" s="46" t="b">
        <f t="shared" si="591"/>
        <v>0</v>
      </c>
      <c r="EQ321" s="46" t="b">
        <f t="shared" si="592"/>
        <v>0</v>
      </c>
      <c r="ER321" s="46" t="b">
        <f>OR(AA321='Tablas '!$T$4,AA321='Tablas '!$T$7,AA321='Tablas '!$T$8,AA321='Tablas '!$T$11)</f>
        <v>0</v>
      </c>
      <c r="ES321" s="46" t="str">
        <f t="shared" si="593"/>
        <v/>
      </c>
      <c r="ET321" s="46" t="str">
        <f t="shared" si="594"/>
        <v/>
      </c>
      <c r="EU321" s="46" t="str">
        <f t="shared" si="595"/>
        <v/>
      </c>
      <c r="EV321" s="46" t="b">
        <f t="shared" si="596"/>
        <v>0</v>
      </c>
      <c r="EW321" s="46" t="b">
        <f t="shared" si="597"/>
        <v>0</v>
      </c>
      <c r="EX321" s="46" t="b">
        <f t="shared" si="598"/>
        <v>0</v>
      </c>
      <c r="EY321" s="46" t="b">
        <f t="shared" si="599"/>
        <v>0</v>
      </c>
      <c r="EZ321" s="46" t="b">
        <f t="shared" si="600"/>
        <v>0</v>
      </c>
      <c r="FA321" s="46" t="b">
        <f t="shared" si="601"/>
        <v>0</v>
      </c>
      <c r="FB321" s="46" t="b">
        <f t="shared" si="602"/>
        <v>0</v>
      </c>
      <c r="FC321" s="46" t="str">
        <f t="shared" si="603"/>
        <v/>
      </c>
      <c r="FD321" s="46" t="str">
        <f t="shared" si="604"/>
        <v/>
      </c>
      <c r="FE321" s="46" t="b">
        <f t="shared" si="605"/>
        <v>0</v>
      </c>
      <c r="FF321" s="46" t="str">
        <f t="shared" si="606"/>
        <v/>
      </c>
      <c r="FG321" s="46" t="str">
        <f t="shared" si="607"/>
        <v/>
      </c>
      <c r="FH321" s="46" t="b">
        <f t="shared" si="608"/>
        <v>0</v>
      </c>
      <c r="FI321" s="46" t="str">
        <f t="shared" si="609"/>
        <v/>
      </c>
      <c r="FJ321" s="46" t="str">
        <f t="shared" si="610"/>
        <v/>
      </c>
      <c r="FK321" s="46" t="b">
        <f t="shared" si="611"/>
        <v>0</v>
      </c>
      <c r="FL321" s="46" t="str">
        <f t="shared" si="612"/>
        <v/>
      </c>
      <c r="FM321" s="46" t="str">
        <f t="shared" si="613"/>
        <v/>
      </c>
      <c r="FN321" s="46" t="b">
        <f t="shared" si="614"/>
        <v>0</v>
      </c>
      <c r="FO321" s="46" t="str">
        <f t="shared" si="615"/>
        <v/>
      </c>
      <c r="FP321" s="46" t="str">
        <f t="shared" si="616"/>
        <v/>
      </c>
      <c r="FQ321" s="46" t="b">
        <f t="shared" si="617"/>
        <v>0</v>
      </c>
      <c r="FR321" s="46" t="str">
        <f t="shared" si="618"/>
        <v/>
      </c>
      <c r="FS321" s="46" t="str">
        <f t="shared" si="619"/>
        <v/>
      </c>
      <c r="FT321" s="46" t="b">
        <f t="shared" si="620"/>
        <v>0</v>
      </c>
      <c r="FU321" s="46" t="str">
        <f t="shared" si="621"/>
        <v/>
      </c>
      <c r="FV321" s="46" t="str">
        <f t="shared" si="622"/>
        <v/>
      </c>
      <c r="FW321" s="46" t="b">
        <f t="shared" si="623"/>
        <v>0</v>
      </c>
      <c r="FX321" s="46" t="str">
        <f t="shared" si="624"/>
        <v/>
      </c>
      <c r="FY321" s="46" t="str">
        <f t="shared" si="625"/>
        <v/>
      </c>
      <c r="FZ321" s="46" t="b">
        <f t="shared" si="626"/>
        <v>0</v>
      </c>
      <c r="GA321" s="46" t="str">
        <f t="shared" si="627"/>
        <v/>
      </c>
      <c r="GB321" s="46" t="str">
        <f t="shared" si="628"/>
        <v/>
      </c>
      <c r="GC321" s="46" t="b">
        <f t="shared" si="629"/>
        <v>0</v>
      </c>
      <c r="GD321" s="46" t="str">
        <f t="shared" si="630"/>
        <v/>
      </c>
      <c r="GE321" s="46" t="str">
        <f t="shared" si="631"/>
        <v/>
      </c>
      <c r="GF321" s="46" t="b">
        <f t="shared" si="632"/>
        <v>0</v>
      </c>
      <c r="GG321" s="46" t="b">
        <f t="shared" si="633"/>
        <v>0</v>
      </c>
      <c r="GH321" s="46" t="str">
        <f t="shared" si="634"/>
        <v/>
      </c>
      <c r="GI321" s="46" t="str">
        <f t="shared" si="635"/>
        <v/>
      </c>
      <c r="GJ321" s="46" t="str">
        <f t="shared" si="636"/>
        <v/>
      </c>
      <c r="GK321" s="46" t="b">
        <f t="shared" si="637"/>
        <v>0</v>
      </c>
      <c r="GL321" s="46" t="str">
        <f t="shared" si="638"/>
        <v/>
      </c>
      <c r="GM321" s="46" t="str">
        <f t="shared" si="639"/>
        <v/>
      </c>
      <c r="GN321" s="46" t="str">
        <f t="shared" si="640"/>
        <v/>
      </c>
      <c r="GO321" s="46" t="b">
        <f t="shared" si="641"/>
        <v>0</v>
      </c>
      <c r="GP321" s="46" t="str">
        <f t="shared" si="642"/>
        <v/>
      </c>
      <c r="GQ321" s="46" t="str">
        <f t="shared" si="643"/>
        <v/>
      </c>
      <c r="GR321" s="46" t="b">
        <f t="shared" si="644"/>
        <v>0</v>
      </c>
      <c r="GS321" s="46" t="str">
        <f t="shared" si="645"/>
        <v/>
      </c>
      <c r="GT321" s="46" t="str">
        <f t="shared" si="646"/>
        <v/>
      </c>
      <c r="GU321" s="46" t="b">
        <f t="shared" si="647"/>
        <v>0</v>
      </c>
      <c r="GV321" s="46" t="b">
        <f t="shared" si="648"/>
        <v>0</v>
      </c>
      <c r="GW321" s="46" t="b">
        <f t="shared" si="649"/>
        <v>0</v>
      </c>
      <c r="GX321" s="46" t="b">
        <f t="shared" si="650"/>
        <v>0</v>
      </c>
      <c r="GY321" s="46" t="b">
        <f t="shared" si="651"/>
        <v>0</v>
      </c>
      <c r="GZ321" s="46" t="b">
        <f t="shared" si="652"/>
        <v>0</v>
      </c>
      <c r="HA321" s="46" t="b">
        <f t="shared" si="653"/>
        <v>0</v>
      </c>
      <c r="HB321" s="46" t="b">
        <f t="shared" si="654"/>
        <v>0</v>
      </c>
      <c r="HC321" s="46" t="b">
        <f t="shared" si="655"/>
        <v>0</v>
      </c>
      <c r="HD321" s="46" t="b">
        <f t="shared" si="656"/>
        <v>0</v>
      </c>
      <c r="HE321" s="46" t="b">
        <f t="shared" si="657"/>
        <v>0</v>
      </c>
      <c r="HF321" s="46" t="b">
        <f t="shared" si="658"/>
        <v>0</v>
      </c>
      <c r="HG321" s="46" t="b">
        <f t="shared" si="659"/>
        <v>0</v>
      </c>
      <c r="HH321" s="46" t="b">
        <f t="shared" si="660"/>
        <v>0</v>
      </c>
      <c r="HI321" s="46" t="b">
        <f t="shared" si="661"/>
        <v>0</v>
      </c>
      <c r="HJ321" s="46" t="b">
        <f t="shared" si="662"/>
        <v>0</v>
      </c>
      <c r="HK321" s="46" t="b">
        <f t="shared" si="663"/>
        <v>0</v>
      </c>
      <c r="HL321" s="46" t="b">
        <f t="shared" si="664"/>
        <v>0</v>
      </c>
      <c r="HM321" s="46" t="b">
        <f t="shared" si="665"/>
        <v>0</v>
      </c>
      <c r="HN321" s="46" t="b">
        <f t="shared" si="666"/>
        <v>0</v>
      </c>
      <c r="HO321" s="46" t="b">
        <f t="shared" si="667"/>
        <v>0</v>
      </c>
      <c r="HP321" s="46" t="b">
        <f t="shared" si="668"/>
        <v>0</v>
      </c>
      <c r="HQ321" s="46" t="str">
        <f t="shared" si="669"/>
        <v/>
      </c>
      <c r="HR321" s="46" t="str">
        <f t="shared" si="670"/>
        <v/>
      </c>
      <c r="HS321" s="46" t="str">
        <f t="shared" si="671"/>
        <v/>
      </c>
      <c r="HT321" s="46" t="b">
        <f t="shared" si="672"/>
        <v>0</v>
      </c>
      <c r="HU321" s="46" t="b">
        <f t="shared" si="673"/>
        <v>0</v>
      </c>
      <c r="HV321" s="46" t="b">
        <f t="shared" si="674"/>
        <v>0</v>
      </c>
      <c r="HW321" s="46" t="b">
        <f t="shared" si="675"/>
        <v>0</v>
      </c>
      <c r="HX321" s="46" t="b">
        <f t="shared" si="676"/>
        <v>0</v>
      </c>
      <c r="HY321" s="46" t="b">
        <f t="shared" si="677"/>
        <v>0</v>
      </c>
      <c r="HZ321" s="46" t="b">
        <f t="shared" si="678"/>
        <v>0</v>
      </c>
      <c r="IA321" s="46" t="str">
        <f t="shared" si="679"/>
        <v/>
      </c>
      <c r="IB321" s="46" t="str">
        <f t="shared" si="680"/>
        <v/>
      </c>
      <c r="IC321" s="46" t="str">
        <f t="shared" si="681"/>
        <v/>
      </c>
      <c r="ID321" s="46" t="str">
        <f t="shared" si="682"/>
        <v/>
      </c>
      <c r="IE321" s="46" t="b">
        <f t="shared" si="683"/>
        <v>0</v>
      </c>
      <c r="IF321" s="46" t="str">
        <f t="shared" si="684"/>
        <v/>
      </c>
      <c r="IG321" s="46" t="str">
        <f t="shared" si="685"/>
        <v/>
      </c>
      <c r="IH321" s="46" t="b">
        <f t="shared" si="686"/>
        <v>0</v>
      </c>
      <c r="II321" s="46" t="b">
        <f t="shared" si="687"/>
        <v>0</v>
      </c>
      <c r="IJ321" s="46" t="b">
        <f t="shared" si="688"/>
        <v>0</v>
      </c>
      <c r="IK321" s="46" t="str">
        <f t="shared" si="689"/>
        <v/>
      </c>
      <c r="IL321" s="46" t="str">
        <f t="shared" si="690"/>
        <v/>
      </c>
      <c r="IM321" s="46" t="b">
        <f t="shared" si="691"/>
        <v>0</v>
      </c>
      <c r="IN321" s="46" t="b">
        <f t="shared" si="692"/>
        <v>0</v>
      </c>
      <c r="IO321" s="46" t="b">
        <f t="shared" si="693"/>
        <v>0</v>
      </c>
      <c r="IP321" s="46" t="b">
        <f t="shared" si="694"/>
        <v>0</v>
      </c>
      <c r="IQ321" s="46" t="b">
        <f t="shared" si="695"/>
        <v>0</v>
      </c>
      <c r="IR321" s="46" t="b">
        <f t="shared" si="696"/>
        <v>0</v>
      </c>
      <c r="IS321" s="46" t="b">
        <f t="shared" si="697"/>
        <v>0</v>
      </c>
      <c r="IT321" s="46" t="b">
        <f t="shared" si="698"/>
        <v>0</v>
      </c>
      <c r="IU321" s="46" t="b">
        <f t="shared" si="699"/>
        <v>0</v>
      </c>
      <c r="IV321" s="46" t="b">
        <f t="shared" si="700"/>
        <v>0</v>
      </c>
      <c r="IW321" s="46" t="b">
        <f t="shared" si="701"/>
        <v>0</v>
      </c>
      <c r="IX321" s="46" t="b">
        <f t="shared" si="702"/>
        <v>0</v>
      </c>
      <c r="IY321" s="46" t="b">
        <f t="shared" si="703"/>
        <v>0</v>
      </c>
    </row>
    <row r="322" spans="2:259" x14ac:dyDescent="0.3">
      <c r="B322" s="48">
        <v>310</v>
      </c>
      <c r="C322" s="61" t="str">
        <f t="shared" si="569"/>
        <v/>
      </c>
      <c r="D322" s="53"/>
      <c r="E322" s="52"/>
      <c r="F322" s="112"/>
      <c r="G322" s="52"/>
      <c r="H322" s="53"/>
      <c r="I322" s="52"/>
      <c r="J322" s="52"/>
      <c r="K322" s="53"/>
      <c r="L322" s="55"/>
      <c r="M322" s="108"/>
      <c r="N322" s="56"/>
      <c r="O322" s="52"/>
      <c r="P322" s="52"/>
      <c r="Q322" s="52"/>
      <c r="R322" s="52"/>
      <c r="S322" s="52"/>
      <c r="T322" s="53"/>
      <c r="U322" s="52"/>
      <c r="V322" s="52"/>
      <c r="W322" s="55"/>
      <c r="X322" s="55"/>
      <c r="Y322" s="52"/>
      <c r="Z322" s="55"/>
      <c r="AA322" s="52"/>
      <c r="AB322" s="53"/>
      <c r="AC322" s="53"/>
      <c r="AD322" s="53"/>
      <c r="AE322" s="57"/>
      <c r="AF322" s="113"/>
      <c r="AG322" s="57"/>
      <c r="AH322" s="58"/>
      <c r="AI322" s="58"/>
      <c r="AJ322" s="58"/>
      <c r="AK322" s="114"/>
      <c r="AL322" s="58"/>
      <c r="AM322" s="114"/>
      <c r="AN322" s="58"/>
      <c r="AO322" s="114"/>
      <c r="AP322" s="58"/>
      <c r="AQ322" s="114"/>
      <c r="AR322" s="58"/>
      <c r="AS322" s="114"/>
      <c r="AT322" s="58"/>
      <c r="AU322" s="114"/>
      <c r="AV322" s="58"/>
      <c r="AW322" s="114"/>
      <c r="AX322" s="58"/>
      <c r="AY322" s="114"/>
      <c r="AZ322" s="58"/>
      <c r="BA322" s="114"/>
      <c r="BB322" s="58"/>
      <c r="BC322" s="114"/>
      <c r="BD322" s="58"/>
      <c r="BE322" s="58"/>
      <c r="BF322" s="58"/>
      <c r="BG322" s="59"/>
      <c r="BH322" s="58"/>
      <c r="BI322" s="114"/>
      <c r="BJ322" s="53"/>
      <c r="BK322" s="58"/>
      <c r="BL322" s="114"/>
      <c r="BM322" s="58"/>
      <c r="BN322" s="114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3"/>
      <c r="CL322" s="58"/>
      <c r="CM322" s="58"/>
      <c r="CN322" s="60"/>
      <c r="CO322" s="57"/>
      <c r="CP322" s="58"/>
      <c r="CQ322" s="60"/>
      <c r="CR322" s="57"/>
      <c r="CS322" s="58"/>
      <c r="CT322" s="59"/>
      <c r="CU322" s="58"/>
      <c r="CV322" s="59"/>
      <c r="CW322" s="58"/>
      <c r="CX322" s="59"/>
      <c r="CY322" s="58"/>
      <c r="CZ322" s="58"/>
      <c r="DA322" s="58"/>
      <c r="DB322" s="53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7"/>
      <c r="DO322" s="57"/>
      <c r="DP322" s="57"/>
      <c r="DQ322" s="76" t="str">
        <f t="shared" si="570"/>
        <v/>
      </c>
      <c r="DR322" s="53"/>
      <c r="DS322" s="46" t="b">
        <f t="shared" si="571"/>
        <v>0</v>
      </c>
      <c r="DT322" s="46" t="str">
        <f t="shared" si="572"/>
        <v/>
      </c>
      <c r="DU322" s="46" t="b">
        <f t="shared" si="573"/>
        <v>0</v>
      </c>
      <c r="DV322" s="46" t="b">
        <f t="shared" si="574"/>
        <v>0</v>
      </c>
      <c r="DW322" s="46" t="b">
        <f t="shared" si="575"/>
        <v>0</v>
      </c>
      <c r="DY322" s="46" t="b">
        <f t="shared" si="576"/>
        <v>0</v>
      </c>
      <c r="DZ322" s="46" t="b">
        <f t="shared" si="577"/>
        <v>0</v>
      </c>
      <c r="EB322" s="46" t="b">
        <f t="shared" si="578"/>
        <v>0</v>
      </c>
      <c r="EC322" s="46" t="b">
        <f t="shared" si="579"/>
        <v>0</v>
      </c>
      <c r="ED322" s="46" t="b">
        <f t="shared" si="580"/>
        <v>0</v>
      </c>
      <c r="EE322" s="46" t="b">
        <f t="shared" si="581"/>
        <v>0</v>
      </c>
      <c r="EF322" s="46" t="b">
        <f t="shared" si="582"/>
        <v>0</v>
      </c>
      <c r="EG322" s="46" t="b">
        <f t="shared" si="583"/>
        <v>0</v>
      </c>
      <c r="EH322" s="46" t="b">
        <f t="shared" si="584"/>
        <v>0</v>
      </c>
      <c r="EI322" s="46" t="b">
        <f t="shared" si="585"/>
        <v>0</v>
      </c>
      <c r="EK322" s="46" t="b">
        <f t="shared" si="586"/>
        <v>0</v>
      </c>
      <c r="EL322" s="46" t="b">
        <f t="shared" si="587"/>
        <v>0</v>
      </c>
      <c r="EM322" s="46" t="b">
        <f t="shared" si="588"/>
        <v>0</v>
      </c>
      <c r="EN322" s="46" t="b">
        <f t="shared" si="589"/>
        <v>0</v>
      </c>
      <c r="EO322" s="46" t="b">
        <f t="shared" si="590"/>
        <v>0</v>
      </c>
      <c r="EP322" s="46" t="b">
        <f t="shared" si="591"/>
        <v>0</v>
      </c>
      <c r="EQ322" s="46" t="b">
        <f t="shared" si="592"/>
        <v>0</v>
      </c>
      <c r="ER322" s="46" t="b">
        <f>OR(AA322='Tablas '!$T$4,AA322='Tablas '!$T$7,AA322='Tablas '!$T$8,AA322='Tablas '!$T$11)</f>
        <v>0</v>
      </c>
      <c r="ES322" s="46" t="str">
        <f t="shared" si="593"/>
        <v/>
      </c>
      <c r="ET322" s="46" t="str">
        <f t="shared" si="594"/>
        <v/>
      </c>
      <c r="EU322" s="46" t="str">
        <f t="shared" si="595"/>
        <v/>
      </c>
      <c r="EV322" s="46" t="b">
        <f t="shared" si="596"/>
        <v>0</v>
      </c>
      <c r="EW322" s="46" t="b">
        <f t="shared" si="597"/>
        <v>0</v>
      </c>
      <c r="EX322" s="46" t="b">
        <f t="shared" si="598"/>
        <v>0</v>
      </c>
      <c r="EY322" s="46" t="b">
        <f t="shared" si="599"/>
        <v>0</v>
      </c>
      <c r="EZ322" s="46" t="b">
        <f t="shared" si="600"/>
        <v>0</v>
      </c>
      <c r="FA322" s="46" t="b">
        <f t="shared" si="601"/>
        <v>0</v>
      </c>
      <c r="FB322" s="46" t="b">
        <f t="shared" si="602"/>
        <v>0</v>
      </c>
      <c r="FC322" s="46" t="str">
        <f t="shared" si="603"/>
        <v/>
      </c>
      <c r="FD322" s="46" t="str">
        <f t="shared" si="604"/>
        <v/>
      </c>
      <c r="FE322" s="46" t="b">
        <f t="shared" si="605"/>
        <v>0</v>
      </c>
      <c r="FF322" s="46" t="str">
        <f t="shared" si="606"/>
        <v/>
      </c>
      <c r="FG322" s="46" t="str">
        <f t="shared" si="607"/>
        <v/>
      </c>
      <c r="FH322" s="46" t="b">
        <f t="shared" si="608"/>
        <v>0</v>
      </c>
      <c r="FI322" s="46" t="str">
        <f t="shared" si="609"/>
        <v/>
      </c>
      <c r="FJ322" s="46" t="str">
        <f t="shared" si="610"/>
        <v/>
      </c>
      <c r="FK322" s="46" t="b">
        <f t="shared" si="611"/>
        <v>0</v>
      </c>
      <c r="FL322" s="46" t="str">
        <f t="shared" si="612"/>
        <v/>
      </c>
      <c r="FM322" s="46" t="str">
        <f t="shared" si="613"/>
        <v/>
      </c>
      <c r="FN322" s="46" t="b">
        <f t="shared" si="614"/>
        <v>0</v>
      </c>
      <c r="FO322" s="46" t="str">
        <f t="shared" si="615"/>
        <v/>
      </c>
      <c r="FP322" s="46" t="str">
        <f t="shared" si="616"/>
        <v/>
      </c>
      <c r="FQ322" s="46" t="b">
        <f t="shared" si="617"/>
        <v>0</v>
      </c>
      <c r="FR322" s="46" t="str">
        <f t="shared" si="618"/>
        <v/>
      </c>
      <c r="FS322" s="46" t="str">
        <f t="shared" si="619"/>
        <v/>
      </c>
      <c r="FT322" s="46" t="b">
        <f t="shared" si="620"/>
        <v>0</v>
      </c>
      <c r="FU322" s="46" t="str">
        <f t="shared" si="621"/>
        <v/>
      </c>
      <c r="FV322" s="46" t="str">
        <f t="shared" si="622"/>
        <v/>
      </c>
      <c r="FW322" s="46" t="b">
        <f t="shared" si="623"/>
        <v>0</v>
      </c>
      <c r="FX322" s="46" t="str">
        <f t="shared" si="624"/>
        <v/>
      </c>
      <c r="FY322" s="46" t="str">
        <f t="shared" si="625"/>
        <v/>
      </c>
      <c r="FZ322" s="46" t="b">
        <f t="shared" si="626"/>
        <v>0</v>
      </c>
      <c r="GA322" s="46" t="str">
        <f t="shared" si="627"/>
        <v/>
      </c>
      <c r="GB322" s="46" t="str">
        <f t="shared" si="628"/>
        <v/>
      </c>
      <c r="GC322" s="46" t="b">
        <f t="shared" si="629"/>
        <v>0</v>
      </c>
      <c r="GD322" s="46" t="str">
        <f t="shared" si="630"/>
        <v/>
      </c>
      <c r="GE322" s="46" t="str">
        <f t="shared" si="631"/>
        <v/>
      </c>
      <c r="GF322" s="46" t="b">
        <f t="shared" si="632"/>
        <v>0</v>
      </c>
      <c r="GG322" s="46" t="b">
        <f t="shared" si="633"/>
        <v>0</v>
      </c>
      <c r="GH322" s="46" t="str">
        <f t="shared" si="634"/>
        <v/>
      </c>
      <c r="GI322" s="46" t="str">
        <f t="shared" si="635"/>
        <v/>
      </c>
      <c r="GJ322" s="46" t="str">
        <f t="shared" si="636"/>
        <v/>
      </c>
      <c r="GK322" s="46" t="b">
        <f t="shared" si="637"/>
        <v>0</v>
      </c>
      <c r="GL322" s="46" t="str">
        <f t="shared" si="638"/>
        <v/>
      </c>
      <c r="GM322" s="46" t="str">
        <f t="shared" si="639"/>
        <v/>
      </c>
      <c r="GN322" s="46" t="str">
        <f t="shared" si="640"/>
        <v/>
      </c>
      <c r="GO322" s="46" t="b">
        <f t="shared" si="641"/>
        <v>0</v>
      </c>
      <c r="GP322" s="46" t="str">
        <f t="shared" si="642"/>
        <v/>
      </c>
      <c r="GQ322" s="46" t="str">
        <f t="shared" si="643"/>
        <v/>
      </c>
      <c r="GR322" s="46" t="b">
        <f t="shared" si="644"/>
        <v>0</v>
      </c>
      <c r="GS322" s="46" t="str">
        <f t="shared" si="645"/>
        <v/>
      </c>
      <c r="GT322" s="46" t="str">
        <f t="shared" si="646"/>
        <v/>
      </c>
      <c r="GU322" s="46" t="b">
        <f t="shared" si="647"/>
        <v>0</v>
      </c>
      <c r="GV322" s="46" t="b">
        <f t="shared" si="648"/>
        <v>0</v>
      </c>
      <c r="GW322" s="46" t="b">
        <f t="shared" si="649"/>
        <v>0</v>
      </c>
      <c r="GX322" s="46" t="b">
        <f t="shared" si="650"/>
        <v>0</v>
      </c>
      <c r="GY322" s="46" t="b">
        <f t="shared" si="651"/>
        <v>0</v>
      </c>
      <c r="GZ322" s="46" t="b">
        <f t="shared" si="652"/>
        <v>0</v>
      </c>
      <c r="HA322" s="46" t="b">
        <f t="shared" si="653"/>
        <v>0</v>
      </c>
      <c r="HB322" s="46" t="b">
        <f t="shared" si="654"/>
        <v>0</v>
      </c>
      <c r="HC322" s="46" t="b">
        <f t="shared" si="655"/>
        <v>0</v>
      </c>
      <c r="HD322" s="46" t="b">
        <f t="shared" si="656"/>
        <v>0</v>
      </c>
      <c r="HE322" s="46" t="b">
        <f t="shared" si="657"/>
        <v>0</v>
      </c>
      <c r="HF322" s="46" t="b">
        <f t="shared" si="658"/>
        <v>0</v>
      </c>
      <c r="HG322" s="46" t="b">
        <f t="shared" si="659"/>
        <v>0</v>
      </c>
      <c r="HH322" s="46" t="b">
        <f t="shared" si="660"/>
        <v>0</v>
      </c>
      <c r="HI322" s="46" t="b">
        <f t="shared" si="661"/>
        <v>0</v>
      </c>
      <c r="HJ322" s="46" t="b">
        <f t="shared" si="662"/>
        <v>0</v>
      </c>
      <c r="HK322" s="46" t="b">
        <f t="shared" si="663"/>
        <v>0</v>
      </c>
      <c r="HL322" s="46" t="b">
        <f t="shared" si="664"/>
        <v>0</v>
      </c>
      <c r="HM322" s="46" t="b">
        <f t="shared" si="665"/>
        <v>0</v>
      </c>
      <c r="HN322" s="46" t="b">
        <f t="shared" si="666"/>
        <v>0</v>
      </c>
      <c r="HO322" s="46" t="b">
        <f t="shared" si="667"/>
        <v>0</v>
      </c>
      <c r="HP322" s="46" t="b">
        <f t="shared" si="668"/>
        <v>0</v>
      </c>
      <c r="HQ322" s="46" t="str">
        <f t="shared" si="669"/>
        <v/>
      </c>
      <c r="HR322" s="46" t="str">
        <f t="shared" si="670"/>
        <v/>
      </c>
      <c r="HS322" s="46" t="str">
        <f t="shared" si="671"/>
        <v/>
      </c>
      <c r="HT322" s="46" t="b">
        <f t="shared" si="672"/>
        <v>0</v>
      </c>
      <c r="HU322" s="46" t="b">
        <f t="shared" si="673"/>
        <v>0</v>
      </c>
      <c r="HV322" s="46" t="b">
        <f t="shared" si="674"/>
        <v>0</v>
      </c>
      <c r="HW322" s="46" t="b">
        <f t="shared" si="675"/>
        <v>0</v>
      </c>
      <c r="HX322" s="46" t="b">
        <f t="shared" si="676"/>
        <v>0</v>
      </c>
      <c r="HY322" s="46" t="b">
        <f t="shared" si="677"/>
        <v>0</v>
      </c>
      <c r="HZ322" s="46" t="b">
        <f t="shared" si="678"/>
        <v>0</v>
      </c>
      <c r="IA322" s="46" t="str">
        <f t="shared" si="679"/>
        <v/>
      </c>
      <c r="IB322" s="46" t="str">
        <f t="shared" si="680"/>
        <v/>
      </c>
      <c r="IC322" s="46" t="str">
        <f t="shared" si="681"/>
        <v/>
      </c>
      <c r="ID322" s="46" t="str">
        <f t="shared" si="682"/>
        <v/>
      </c>
      <c r="IE322" s="46" t="b">
        <f t="shared" si="683"/>
        <v>0</v>
      </c>
      <c r="IF322" s="46" t="str">
        <f t="shared" si="684"/>
        <v/>
      </c>
      <c r="IG322" s="46" t="str">
        <f t="shared" si="685"/>
        <v/>
      </c>
      <c r="IH322" s="46" t="b">
        <f t="shared" si="686"/>
        <v>0</v>
      </c>
      <c r="II322" s="46" t="b">
        <f t="shared" si="687"/>
        <v>0</v>
      </c>
      <c r="IJ322" s="46" t="b">
        <f t="shared" si="688"/>
        <v>0</v>
      </c>
      <c r="IK322" s="46" t="str">
        <f t="shared" si="689"/>
        <v/>
      </c>
      <c r="IL322" s="46" t="str">
        <f t="shared" si="690"/>
        <v/>
      </c>
      <c r="IM322" s="46" t="b">
        <f t="shared" si="691"/>
        <v>0</v>
      </c>
      <c r="IN322" s="46" t="b">
        <f t="shared" si="692"/>
        <v>0</v>
      </c>
      <c r="IO322" s="46" t="b">
        <f t="shared" si="693"/>
        <v>0</v>
      </c>
      <c r="IP322" s="46" t="b">
        <f t="shared" si="694"/>
        <v>0</v>
      </c>
      <c r="IQ322" s="46" t="b">
        <f t="shared" si="695"/>
        <v>0</v>
      </c>
      <c r="IR322" s="46" t="b">
        <f t="shared" si="696"/>
        <v>0</v>
      </c>
      <c r="IS322" s="46" t="b">
        <f t="shared" si="697"/>
        <v>0</v>
      </c>
      <c r="IT322" s="46" t="b">
        <f t="shared" si="698"/>
        <v>0</v>
      </c>
      <c r="IU322" s="46" t="b">
        <f t="shared" si="699"/>
        <v>0</v>
      </c>
      <c r="IV322" s="46" t="b">
        <f t="shared" si="700"/>
        <v>0</v>
      </c>
      <c r="IW322" s="46" t="b">
        <f t="shared" si="701"/>
        <v>0</v>
      </c>
      <c r="IX322" s="46" t="b">
        <f t="shared" si="702"/>
        <v>0</v>
      </c>
      <c r="IY322" s="46" t="b">
        <f t="shared" si="703"/>
        <v>0</v>
      </c>
    </row>
    <row r="323" spans="2:259" x14ac:dyDescent="0.3">
      <c r="B323" s="48">
        <v>311</v>
      </c>
      <c r="C323" s="61" t="str">
        <f t="shared" si="569"/>
        <v/>
      </c>
      <c r="D323" s="53"/>
      <c r="E323" s="52"/>
      <c r="F323" s="112"/>
      <c r="G323" s="52"/>
      <c r="H323" s="53"/>
      <c r="I323" s="52"/>
      <c r="J323" s="52"/>
      <c r="K323" s="53"/>
      <c r="L323" s="55"/>
      <c r="M323" s="108"/>
      <c r="N323" s="56"/>
      <c r="O323" s="52"/>
      <c r="P323" s="52"/>
      <c r="Q323" s="52"/>
      <c r="R323" s="52"/>
      <c r="S323" s="52"/>
      <c r="T323" s="53"/>
      <c r="U323" s="52"/>
      <c r="V323" s="52"/>
      <c r="W323" s="55"/>
      <c r="X323" s="55"/>
      <c r="Y323" s="52"/>
      <c r="Z323" s="55"/>
      <c r="AA323" s="52"/>
      <c r="AB323" s="53"/>
      <c r="AC323" s="53"/>
      <c r="AD323" s="53"/>
      <c r="AE323" s="57"/>
      <c r="AF323" s="113"/>
      <c r="AG323" s="57"/>
      <c r="AH323" s="58"/>
      <c r="AI323" s="58"/>
      <c r="AJ323" s="58"/>
      <c r="AK323" s="114"/>
      <c r="AL323" s="58"/>
      <c r="AM323" s="114"/>
      <c r="AN323" s="58"/>
      <c r="AO323" s="114"/>
      <c r="AP323" s="58"/>
      <c r="AQ323" s="114"/>
      <c r="AR323" s="58"/>
      <c r="AS323" s="114"/>
      <c r="AT323" s="58"/>
      <c r="AU323" s="114"/>
      <c r="AV323" s="58"/>
      <c r="AW323" s="114"/>
      <c r="AX323" s="58"/>
      <c r="AY323" s="114"/>
      <c r="AZ323" s="58"/>
      <c r="BA323" s="114"/>
      <c r="BB323" s="58"/>
      <c r="BC323" s="114"/>
      <c r="BD323" s="58"/>
      <c r="BE323" s="58"/>
      <c r="BF323" s="58"/>
      <c r="BG323" s="59"/>
      <c r="BH323" s="58"/>
      <c r="BI323" s="114"/>
      <c r="BJ323" s="53"/>
      <c r="BK323" s="58"/>
      <c r="BL323" s="114"/>
      <c r="BM323" s="58"/>
      <c r="BN323" s="114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3"/>
      <c r="CL323" s="58"/>
      <c r="CM323" s="58"/>
      <c r="CN323" s="60"/>
      <c r="CO323" s="57"/>
      <c r="CP323" s="58"/>
      <c r="CQ323" s="60"/>
      <c r="CR323" s="57"/>
      <c r="CS323" s="58"/>
      <c r="CT323" s="59"/>
      <c r="CU323" s="58"/>
      <c r="CV323" s="59"/>
      <c r="CW323" s="58"/>
      <c r="CX323" s="59"/>
      <c r="CY323" s="58"/>
      <c r="CZ323" s="58"/>
      <c r="DA323" s="58"/>
      <c r="DB323" s="53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7"/>
      <c r="DO323" s="57"/>
      <c r="DP323" s="57"/>
      <c r="DQ323" s="76" t="str">
        <f t="shared" si="570"/>
        <v/>
      </c>
      <c r="DR323" s="53"/>
      <c r="DS323" s="46" t="b">
        <f t="shared" si="571"/>
        <v>0</v>
      </c>
      <c r="DT323" s="46" t="str">
        <f t="shared" si="572"/>
        <v/>
      </c>
      <c r="DU323" s="46" t="b">
        <f t="shared" si="573"/>
        <v>0</v>
      </c>
      <c r="DV323" s="46" t="b">
        <f t="shared" si="574"/>
        <v>0</v>
      </c>
      <c r="DW323" s="46" t="b">
        <f t="shared" si="575"/>
        <v>0</v>
      </c>
      <c r="DY323" s="46" t="b">
        <f t="shared" si="576"/>
        <v>0</v>
      </c>
      <c r="DZ323" s="46" t="b">
        <f t="shared" si="577"/>
        <v>0</v>
      </c>
      <c r="EB323" s="46" t="b">
        <f t="shared" si="578"/>
        <v>0</v>
      </c>
      <c r="EC323" s="46" t="b">
        <f t="shared" si="579"/>
        <v>0</v>
      </c>
      <c r="ED323" s="46" t="b">
        <f t="shared" si="580"/>
        <v>0</v>
      </c>
      <c r="EE323" s="46" t="b">
        <f t="shared" si="581"/>
        <v>0</v>
      </c>
      <c r="EF323" s="46" t="b">
        <f t="shared" si="582"/>
        <v>0</v>
      </c>
      <c r="EG323" s="46" t="b">
        <f t="shared" si="583"/>
        <v>0</v>
      </c>
      <c r="EH323" s="46" t="b">
        <f t="shared" si="584"/>
        <v>0</v>
      </c>
      <c r="EI323" s="46" t="b">
        <f t="shared" si="585"/>
        <v>0</v>
      </c>
      <c r="EK323" s="46" t="b">
        <f t="shared" si="586"/>
        <v>0</v>
      </c>
      <c r="EL323" s="46" t="b">
        <f t="shared" si="587"/>
        <v>0</v>
      </c>
      <c r="EM323" s="46" t="b">
        <f t="shared" si="588"/>
        <v>0</v>
      </c>
      <c r="EN323" s="46" t="b">
        <f t="shared" si="589"/>
        <v>0</v>
      </c>
      <c r="EO323" s="46" t="b">
        <f t="shared" si="590"/>
        <v>0</v>
      </c>
      <c r="EP323" s="46" t="b">
        <f t="shared" si="591"/>
        <v>0</v>
      </c>
      <c r="EQ323" s="46" t="b">
        <f t="shared" si="592"/>
        <v>0</v>
      </c>
      <c r="ER323" s="46" t="b">
        <f>OR(AA323='Tablas '!$T$4,AA323='Tablas '!$T$7,AA323='Tablas '!$T$8,AA323='Tablas '!$T$11)</f>
        <v>0</v>
      </c>
      <c r="ES323" s="46" t="str">
        <f t="shared" si="593"/>
        <v/>
      </c>
      <c r="ET323" s="46" t="str">
        <f t="shared" si="594"/>
        <v/>
      </c>
      <c r="EU323" s="46" t="str">
        <f t="shared" si="595"/>
        <v/>
      </c>
      <c r="EV323" s="46" t="b">
        <f t="shared" si="596"/>
        <v>0</v>
      </c>
      <c r="EW323" s="46" t="b">
        <f t="shared" si="597"/>
        <v>0</v>
      </c>
      <c r="EX323" s="46" t="b">
        <f t="shared" si="598"/>
        <v>0</v>
      </c>
      <c r="EY323" s="46" t="b">
        <f t="shared" si="599"/>
        <v>0</v>
      </c>
      <c r="EZ323" s="46" t="b">
        <f t="shared" si="600"/>
        <v>0</v>
      </c>
      <c r="FA323" s="46" t="b">
        <f t="shared" si="601"/>
        <v>0</v>
      </c>
      <c r="FB323" s="46" t="b">
        <f t="shared" si="602"/>
        <v>0</v>
      </c>
      <c r="FC323" s="46" t="str">
        <f t="shared" si="603"/>
        <v/>
      </c>
      <c r="FD323" s="46" t="str">
        <f t="shared" si="604"/>
        <v/>
      </c>
      <c r="FE323" s="46" t="b">
        <f t="shared" si="605"/>
        <v>0</v>
      </c>
      <c r="FF323" s="46" t="str">
        <f t="shared" si="606"/>
        <v/>
      </c>
      <c r="FG323" s="46" t="str">
        <f t="shared" si="607"/>
        <v/>
      </c>
      <c r="FH323" s="46" t="b">
        <f t="shared" si="608"/>
        <v>0</v>
      </c>
      <c r="FI323" s="46" t="str">
        <f t="shared" si="609"/>
        <v/>
      </c>
      <c r="FJ323" s="46" t="str">
        <f t="shared" si="610"/>
        <v/>
      </c>
      <c r="FK323" s="46" t="b">
        <f t="shared" si="611"/>
        <v>0</v>
      </c>
      <c r="FL323" s="46" t="str">
        <f t="shared" si="612"/>
        <v/>
      </c>
      <c r="FM323" s="46" t="str">
        <f t="shared" si="613"/>
        <v/>
      </c>
      <c r="FN323" s="46" t="b">
        <f t="shared" si="614"/>
        <v>0</v>
      </c>
      <c r="FO323" s="46" t="str">
        <f t="shared" si="615"/>
        <v/>
      </c>
      <c r="FP323" s="46" t="str">
        <f t="shared" si="616"/>
        <v/>
      </c>
      <c r="FQ323" s="46" t="b">
        <f t="shared" si="617"/>
        <v>0</v>
      </c>
      <c r="FR323" s="46" t="str">
        <f t="shared" si="618"/>
        <v/>
      </c>
      <c r="FS323" s="46" t="str">
        <f t="shared" si="619"/>
        <v/>
      </c>
      <c r="FT323" s="46" t="b">
        <f t="shared" si="620"/>
        <v>0</v>
      </c>
      <c r="FU323" s="46" t="str">
        <f t="shared" si="621"/>
        <v/>
      </c>
      <c r="FV323" s="46" t="str">
        <f t="shared" si="622"/>
        <v/>
      </c>
      <c r="FW323" s="46" t="b">
        <f t="shared" si="623"/>
        <v>0</v>
      </c>
      <c r="FX323" s="46" t="str">
        <f t="shared" si="624"/>
        <v/>
      </c>
      <c r="FY323" s="46" t="str">
        <f t="shared" si="625"/>
        <v/>
      </c>
      <c r="FZ323" s="46" t="b">
        <f t="shared" si="626"/>
        <v>0</v>
      </c>
      <c r="GA323" s="46" t="str">
        <f t="shared" si="627"/>
        <v/>
      </c>
      <c r="GB323" s="46" t="str">
        <f t="shared" si="628"/>
        <v/>
      </c>
      <c r="GC323" s="46" t="b">
        <f t="shared" si="629"/>
        <v>0</v>
      </c>
      <c r="GD323" s="46" t="str">
        <f t="shared" si="630"/>
        <v/>
      </c>
      <c r="GE323" s="46" t="str">
        <f t="shared" si="631"/>
        <v/>
      </c>
      <c r="GF323" s="46" t="b">
        <f t="shared" si="632"/>
        <v>0</v>
      </c>
      <c r="GG323" s="46" t="b">
        <f t="shared" si="633"/>
        <v>0</v>
      </c>
      <c r="GH323" s="46" t="str">
        <f t="shared" si="634"/>
        <v/>
      </c>
      <c r="GI323" s="46" t="str">
        <f t="shared" si="635"/>
        <v/>
      </c>
      <c r="GJ323" s="46" t="str">
        <f t="shared" si="636"/>
        <v/>
      </c>
      <c r="GK323" s="46" t="b">
        <f t="shared" si="637"/>
        <v>0</v>
      </c>
      <c r="GL323" s="46" t="str">
        <f t="shared" si="638"/>
        <v/>
      </c>
      <c r="GM323" s="46" t="str">
        <f t="shared" si="639"/>
        <v/>
      </c>
      <c r="GN323" s="46" t="str">
        <f t="shared" si="640"/>
        <v/>
      </c>
      <c r="GO323" s="46" t="b">
        <f t="shared" si="641"/>
        <v>0</v>
      </c>
      <c r="GP323" s="46" t="str">
        <f t="shared" si="642"/>
        <v/>
      </c>
      <c r="GQ323" s="46" t="str">
        <f t="shared" si="643"/>
        <v/>
      </c>
      <c r="GR323" s="46" t="b">
        <f t="shared" si="644"/>
        <v>0</v>
      </c>
      <c r="GS323" s="46" t="str">
        <f t="shared" si="645"/>
        <v/>
      </c>
      <c r="GT323" s="46" t="str">
        <f t="shared" si="646"/>
        <v/>
      </c>
      <c r="GU323" s="46" t="b">
        <f t="shared" si="647"/>
        <v>0</v>
      </c>
      <c r="GV323" s="46" t="b">
        <f t="shared" si="648"/>
        <v>0</v>
      </c>
      <c r="GW323" s="46" t="b">
        <f t="shared" si="649"/>
        <v>0</v>
      </c>
      <c r="GX323" s="46" t="b">
        <f t="shared" si="650"/>
        <v>0</v>
      </c>
      <c r="GY323" s="46" t="b">
        <f t="shared" si="651"/>
        <v>0</v>
      </c>
      <c r="GZ323" s="46" t="b">
        <f t="shared" si="652"/>
        <v>0</v>
      </c>
      <c r="HA323" s="46" t="b">
        <f t="shared" si="653"/>
        <v>0</v>
      </c>
      <c r="HB323" s="46" t="b">
        <f t="shared" si="654"/>
        <v>0</v>
      </c>
      <c r="HC323" s="46" t="b">
        <f t="shared" si="655"/>
        <v>0</v>
      </c>
      <c r="HD323" s="46" t="b">
        <f t="shared" si="656"/>
        <v>0</v>
      </c>
      <c r="HE323" s="46" t="b">
        <f t="shared" si="657"/>
        <v>0</v>
      </c>
      <c r="HF323" s="46" t="b">
        <f t="shared" si="658"/>
        <v>0</v>
      </c>
      <c r="HG323" s="46" t="b">
        <f t="shared" si="659"/>
        <v>0</v>
      </c>
      <c r="HH323" s="46" t="b">
        <f t="shared" si="660"/>
        <v>0</v>
      </c>
      <c r="HI323" s="46" t="b">
        <f t="shared" si="661"/>
        <v>0</v>
      </c>
      <c r="HJ323" s="46" t="b">
        <f t="shared" si="662"/>
        <v>0</v>
      </c>
      <c r="HK323" s="46" t="b">
        <f t="shared" si="663"/>
        <v>0</v>
      </c>
      <c r="HL323" s="46" t="b">
        <f t="shared" si="664"/>
        <v>0</v>
      </c>
      <c r="HM323" s="46" t="b">
        <f t="shared" si="665"/>
        <v>0</v>
      </c>
      <c r="HN323" s="46" t="b">
        <f t="shared" si="666"/>
        <v>0</v>
      </c>
      <c r="HO323" s="46" t="b">
        <f t="shared" si="667"/>
        <v>0</v>
      </c>
      <c r="HP323" s="46" t="b">
        <f t="shared" si="668"/>
        <v>0</v>
      </c>
      <c r="HQ323" s="46" t="str">
        <f t="shared" si="669"/>
        <v/>
      </c>
      <c r="HR323" s="46" t="str">
        <f t="shared" si="670"/>
        <v/>
      </c>
      <c r="HS323" s="46" t="str">
        <f t="shared" si="671"/>
        <v/>
      </c>
      <c r="HT323" s="46" t="b">
        <f t="shared" si="672"/>
        <v>0</v>
      </c>
      <c r="HU323" s="46" t="b">
        <f t="shared" si="673"/>
        <v>0</v>
      </c>
      <c r="HV323" s="46" t="b">
        <f t="shared" si="674"/>
        <v>0</v>
      </c>
      <c r="HW323" s="46" t="b">
        <f t="shared" si="675"/>
        <v>0</v>
      </c>
      <c r="HX323" s="46" t="b">
        <f t="shared" si="676"/>
        <v>0</v>
      </c>
      <c r="HY323" s="46" t="b">
        <f t="shared" si="677"/>
        <v>0</v>
      </c>
      <c r="HZ323" s="46" t="b">
        <f t="shared" si="678"/>
        <v>0</v>
      </c>
      <c r="IA323" s="46" t="str">
        <f t="shared" si="679"/>
        <v/>
      </c>
      <c r="IB323" s="46" t="str">
        <f t="shared" si="680"/>
        <v/>
      </c>
      <c r="IC323" s="46" t="str">
        <f t="shared" si="681"/>
        <v/>
      </c>
      <c r="ID323" s="46" t="str">
        <f t="shared" si="682"/>
        <v/>
      </c>
      <c r="IE323" s="46" t="b">
        <f t="shared" si="683"/>
        <v>0</v>
      </c>
      <c r="IF323" s="46" t="str">
        <f t="shared" si="684"/>
        <v/>
      </c>
      <c r="IG323" s="46" t="str">
        <f t="shared" si="685"/>
        <v/>
      </c>
      <c r="IH323" s="46" t="b">
        <f t="shared" si="686"/>
        <v>0</v>
      </c>
      <c r="II323" s="46" t="b">
        <f t="shared" si="687"/>
        <v>0</v>
      </c>
      <c r="IJ323" s="46" t="b">
        <f t="shared" si="688"/>
        <v>0</v>
      </c>
      <c r="IK323" s="46" t="str">
        <f t="shared" si="689"/>
        <v/>
      </c>
      <c r="IL323" s="46" t="str">
        <f t="shared" si="690"/>
        <v/>
      </c>
      <c r="IM323" s="46" t="b">
        <f t="shared" si="691"/>
        <v>0</v>
      </c>
      <c r="IN323" s="46" t="b">
        <f t="shared" si="692"/>
        <v>0</v>
      </c>
      <c r="IO323" s="46" t="b">
        <f t="shared" si="693"/>
        <v>0</v>
      </c>
      <c r="IP323" s="46" t="b">
        <f t="shared" si="694"/>
        <v>0</v>
      </c>
      <c r="IQ323" s="46" t="b">
        <f t="shared" si="695"/>
        <v>0</v>
      </c>
      <c r="IR323" s="46" t="b">
        <f t="shared" si="696"/>
        <v>0</v>
      </c>
      <c r="IS323" s="46" t="b">
        <f t="shared" si="697"/>
        <v>0</v>
      </c>
      <c r="IT323" s="46" t="b">
        <f t="shared" si="698"/>
        <v>0</v>
      </c>
      <c r="IU323" s="46" t="b">
        <f t="shared" si="699"/>
        <v>0</v>
      </c>
      <c r="IV323" s="46" t="b">
        <f t="shared" si="700"/>
        <v>0</v>
      </c>
      <c r="IW323" s="46" t="b">
        <f t="shared" si="701"/>
        <v>0</v>
      </c>
      <c r="IX323" s="46" t="b">
        <f t="shared" si="702"/>
        <v>0</v>
      </c>
      <c r="IY323" s="46" t="b">
        <f t="shared" si="703"/>
        <v>0</v>
      </c>
    </row>
    <row r="324" spans="2:259" x14ac:dyDescent="0.3">
      <c r="B324" s="48">
        <v>312</v>
      </c>
      <c r="C324" s="61" t="str">
        <f t="shared" si="569"/>
        <v/>
      </c>
      <c r="D324" s="53"/>
      <c r="E324" s="52"/>
      <c r="F324" s="112"/>
      <c r="G324" s="52"/>
      <c r="H324" s="53"/>
      <c r="I324" s="52"/>
      <c r="J324" s="52"/>
      <c r="K324" s="53"/>
      <c r="L324" s="55"/>
      <c r="M324" s="108"/>
      <c r="N324" s="56"/>
      <c r="O324" s="52"/>
      <c r="P324" s="52"/>
      <c r="Q324" s="52"/>
      <c r="R324" s="52"/>
      <c r="S324" s="52"/>
      <c r="T324" s="53"/>
      <c r="U324" s="52"/>
      <c r="V324" s="52"/>
      <c r="W324" s="55"/>
      <c r="X324" s="55"/>
      <c r="Y324" s="52"/>
      <c r="Z324" s="55"/>
      <c r="AA324" s="52"/>
      <c r="AB324" s="53"/>
      <c r="AC324" s="53"/>
      <c r="AD324" s="53"/>
      <c r="AE324" s="57"/>
      <c r="AF324" s="113"/>
      <c r="AG324" s="57"/>
      <c r="AH324" s="58"/>
      <c r="AI324" s="58"/>
      <c r="AJ324" s="58"/>
      <c r="AK324" s="114"/>
      <c r="AL324" s="58"/>
      <c r="AM324" s="114"/>
      <c r="AN324" s="58"/>
      <c r="AO324" s="114"/>
      <c r="AP324" s="58"/>
      <c r="AQ324" s="114"/>
      <c r="AR324" s="58"/>
      <c r="AS324" s="114"/>
      <c r="AT324" s="58"/>
      <c r="AU324" s="114"/>
      <c r="AV324" s="58"/>
      <c r="AW324" s="114"/>
      <c r="AX324" s="58"/>
      <c r="AY324" s="114"/>
      <c r="AZ324" s="58"/>
      <c r="BA324" s="114"/>
      <c r="BB324" s="58"/>
      <c r="BC324" s="114"/>
      <c r="BD324" s="58"/>
      <c r="BE324" s="58"/>
      <c r="BF324" s="58"/>
      <c r="BG324" s="59"/>
      <c r="BH324" s="58"/>
      <c r="BI324" s="114"/>
      <c r="BJ324" s="53"/>
      <c r="BK324" s="58"/>
      <c r="BL324" s="114"/>
      <c r="BM324" s="58"/>
      <c r="BN324" s="114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3"/>
      <c r="CL324" s="58"/>
      <c r="CM324" s="58"/>
      <c r="CN324" s="60"/>
      <c r="CO324" s="57"/>
      <c r="CP324" s="58"/>
      <c r="CQ324" s="60"/>
      <c r="CR324" s="57"/>
      <c r="CS324" s="58"/>
      <c r="CT324" s="59"/>
      <c r="CU324" s="58"/>
      <c r="CV324" s="59"/>
      <c r="CW324" s="58"/>
      <c r="CX324" s="59"/>
      <c r="CY324" s="58"/>
      <c r="CZ324" s="58"/>
      <c r="DA324" s="58"/>
      <c r="DB324" s="53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7"/>
      <c r="DO324" s="57"/>
      <c r="DP324" s="57"/>
      <c r="DQ324" s="76" t="str">
        <f t="shared" si="570"/>
        <v/>
      </c>
      <c r="DR324" s="53"/>
      <c r="DS324" s="46" t="b">
        <f t="shared" si="571"/>
        <v>0</v>
      </c>
      <c r="DT324" s="46" t="str">
        <f t="shared" si="572"/>
        <v/>
      </c>
      <c r="DU324" s="46" t="b">
        <f t="shared" si="573"/>
        <v>0</v>
      </c>
      <c r="DV324" s="46" t="b">
        <f t="shared" si="574"/>
        <v>0</v>
      </c>
      <c r="DW324" s="46" t="b">
        <f t="shared" si="575"/>
        <v>0</v>
      </c>
      <c r="DY324" s="46" t="b">
        <f t="shared" si="576"/>
        <v>0</v>
      </c>
      <c r="DZ324" s="46" t="b">
        <f t="shared" si="577"/>
        <v>0</v>
      </c>
      <c r="EB324" s="46" t="b">
        <f t="shared" si="578"/>
        <v>0</v>
      </c>
      <c r="EC324" s="46" t="b">
        <f t="shared" si="579"/>
        <v>0</v>
      </c>
      <c r="ED324" s="46" t="b">
        <f t="shared" si="580"/>
        <v>0</v>
      </c>
      <c r="EE324" s="46" t="b">
        <f t="shared" si="581"/>
        <v>0</v>
      </c>
      <c r="EF324" s="46" t="b">
        <f t="shared" si="582"/>
        <v>0</v>
      </c>
      <c r="EG324" s="46" t="b">
        <f t="shared" si="583"/>
        <v>0</v>
      </c>
      <c r="EH324" s="46" t="b">
        <f t="shared" si="584"/>
        <v>0</v>
      </c>
      <c r="EI324" s="46" t="b">
        <f t="shared" si="585"/>
        <v>0</v>
      </c>
      <c r="EK324" s="46" t="b">
        <f t="shared" si="586"/>
        <v>0</v>
      </c>
      <c r="EL324" s="46" t="b">
        <f t="shared" si="587"/>
        <v>0</v>
      </c>
      <c r="EM324" s="46" t="b">
        <f t="shared" si="588"/>
        <v>0</v>
      </c>
      <c r="EN324" s="46" t="b">
        <f t="shared" si="589"/>
        <v>0</v>
      </c>
      <c r="EO324" s="46" t="b">
        <f t="shared" si="590"/>
        <v>0</v>
      </c>
      <c r="EP324" s="46" t="b">
        <f t="shared" si="591"/>
        <v>0</v>
      </c>
      <c r="EQ324" s="46" t="b">
        <f t="shared" si="592"/>
        <v>0</v>
      </c>
      <c r="ER324" s="46" t="b">
        <f>OR(AA324='Tablas '!$T$4,AA324='Tablas '!$T$7,AA324='Tablas '!$T$8,AA324='Tablas '!$T$11)</f>
        <v>0</v>
      </c>
      <c r="ES324" s="46" t="str">
        <f t="shared" si="593"/>
        <v/>
      </c>
      <c r="ET324" s="46" t="str">
        <f t="shared" si="594"/>
        <v/>
      </c>
      <c r="EU324" s="46" t="str">
        <f t="shared" si="595"/>
        <v/>
      </c>
      <c r="EV324" s="46" t="b">
        <f t="shared" si="596"/>
        <v>0</v>
      </c>
      <c r="EW324" s="46" t="b">
        <f t="shared" si="597"/>
        <v>0</v>
      </c>
      <c r="EX324" s="46" t="b">
        <f t="shared" si="598"/>
        <v>0</v>
      </c>
      <c r="EY324" s="46" t="b">
        <f t="shared" si="599"/>
        <v>0</v>
      </c>
      <c r="EZ324" s="46" t="b">
        <f t="shared" si="600"/>
        <v>0</v>
      </c>
      <c r="FA324" s="46" t="b">
        <f t="shared" si="601"/>
        <v>0</v>
      </c>
      <c r="FB324" s="46" t="b">
        <f t="shared" si="602"/>
        <v>0</v>
      </c>
      <c r="FC324" s="46" t="str">
        <f t="shared" si="603"/>
        <v/>
      </c>
      <c r="FD324" s="46" t="str">
        <f t="shared" si="604"/>
        <v/>
      </c>
      <c r="FE324" s="46" t="b">
        <f t="shared" si="605"/>
        <v>0</v>
      </c>
      <c r="FF324" s="46" t="str">
        <f t="shared" si="606"/>
        <v/>
      </c>
      <c r="FG324" s="46" t="str">
        <f t="shared" si="607"/>
        <v/>
      </c>
      <c r="FH324" s="46" t="b">
        <f t="shared" si="608"/>
        <v>0</v>
      </c>
      <c r="FI324" s="46" t="str">
        <f t="shared" si="609"/>
        <v/>
      </c>
      <c r="FJ324" s="46" t="str">
        <f t="shared" si="610"/>
        <v/>
      </c>
      <c r="FK324" s="46" t="b">
        <f t="shared" si="611"/>
        <v>0</v>
      </c>
      <c r="FL324" s="46" t="str">
        <f t="shared" si="612"/>
        <v/>
      </c>
      <c r="FM324" s="46" t="str">
        <f t="shared" si="613"/>
        <v/>
      </c>
      <c r="FN324" s="46" t="b">
        <f t="shared" si="614"/>
        <v>0</v>
      </c>
      <c r="FO324" s="46" t="str">
        <f t="shared" si="615"/>
        <v/>
      </c>
      <c r="FP324" s="46" t="str">
        <f t="shared" si="616"/>
        <v/>
      </c>
      <c r="FQ324" s="46" t="b">
        <f t="shared" si="617"/>
        <v>0</v>
      </c>
      <c r="FR324" s="46" t="str">
        <f t="shared" si="618"/>
        <v/>
      </c>
      <c r="FS324" s="46" t="str">
        <f t="shared" si="619"/>
        <v/>
      </c>
      <c r="FT324" s="46" t="b">
        <f t="shared" si="620"/>
        <v>0</v>
      </c>
      <c r="FU324" s="46" t="str">
        <f t="shared" si="621"/>
        <v/>
      </c>
      <c r="FV324" s="46" t="str">
        <f t="shared" si="622"/>
        <v/>
      </c>
      <c r="FW324" s="46" t="b">
        <f t="shared" si="623"/>
        <v>0</v>
      </c>
      <c r="FX324" s="46" t="str">
        <f t="shared" si="624"/>
        <v/>
      </c>
      <c r="FY324" s="46" t="str">
        <f t="shared" si="625"/>
        <v/>
      </c>
      <c r="FZ324" s="46" t="b">
        <f t="shared" si="626"/>
        <v>0</v>
      </c>
      <c r="GA324" s="46" t="str">
        <f t="shared" si="627"/>
        <v/>
      </c>
      <c r="GB324" s="46" t="str">
        <f t="shared" si="628"/>
        <v/>
      </c>
      <c r="GC324" s="46" t="b">
        <f t="shared" si="629"/>
        <v>0</v>
      </c>
      <c r="GD324" s="46" t="str">
        <f t="shared" si="630"/>
        <v/>
      </c>
      <c r="GE324" s="46" t="str">
        <f t="shared" si="631"/>
        <v/>
      </c>
      <c r="GF324" s="46" t="b">
        <f t="shared" si="632"/>
        <v>0</v>
      </c>
      <c r="GG324" s="46" t="b">
        <f t="shared" si="633"/>
        <v>0</v>
      </c>
      <c r="GH324" s="46" t="str">
        <f t="shared" si="634"/>
        <v/>
      </c>
      <c r="GI324" s="46" t="str">
        <f t="shared" si="635"/>
        <v/>
      </c>
      <c r="GJ324" s="46" t="str">
        <f t="shared" si="636"/>
        <v/>
      </c>
      <c r="GK324" s="46" t="b">
        <f t="shared" si="637"/>
        <v>0</v>
      </c>
      <c r="GL324" s="46" t="str">
        <f t="shared" si="638"/>
        <v/>
      </c>
      <c r="GM324" s="46" t="str">
        <f t="shared" si="639"/>
        <v/>
      </c>
      <c r="GN324" s="46" t="str">
        <f t="shared" si="640"/>
        <v/>
      </c>
      <c r="GO324" s="46" t="b">
        <f t="shared" si="641"/>
        <v>0</v>
      </c>
      <c r="GP324" s="46" t="str">
        <f t="shared" si="642"/>
        <v/>
      </c>
      <c r="GQ324" s="46" t="str">
        <f t="shared" si="643"/>
        <v/>
      </c>
      <c r="GR324" s="46" t="b">
        <f t="shared" si="644"/>
        <v>0</v>
      </c>
      <c r="GS324" s="46" t="str">
        <f t="shared" si="645"/>
        <v/>
      </c>
      <c r="GT324" s="46" t="str">
        <f t="shared" si="646"/>
        <v/>
      </c>
      <c r="GU324" s="46" t="b">
        <f t="shared" si="647"/>
        <v>0</v>
      </c>
      <c r="GV324" s="46" t="b">
        <f t="shared" si="648"/>
        <v>0</v>
      </c>
      <c r="GW324" s="46" t="b">
        <f t="shared" si="649"/>
        <v>0</v>
      </c>
      <c r="GX324" s="46" t="b">
        <f t="shared" si="650"/>
        <v>0</v>
      </c>
      <c r="GY324" s="46" t="b">
        <f t="shared" si="651"/>
        <v>0</v>
      </c>
      <c r="GZ324" s="46" t="b">
        <f t="shared" si="652"/>
        <v>0</v>
      </c>
      <c r="HA324" s="46" t="b">
        <f t="shared" si="653"/>
        <v>0</v>
      </c>
      <c r="HB324" s="46" t="b">
        <f t="shared" si="654"/>
        <v>0</v>
      </c>
      <c r="HC324" s="46" t="b">
        <f t="shared" si="655"/>
        <v>0</v>
      </c>
      <c r="HD324" s="46" t="b">
        <f t="shared" si="656"/>
        <v>0</v>
      </c>
      <c r="HE324" s="46" t="b">
        <f t="shared" si="657"/>
        <v>0</v>
      </c>
      <c r="HF324" s="46" t="b">
        <f t="shared" si="658"/>
        <v>0</v>
      </c>
      <c r="HG324" s="46" t="b">
        <f t="shared" si="659"/>
        <v>0</v>
      </c>
      <c r="HH324" s="46" t="b">
        <f t="shared" si="660"/>
        <v>0</v>
      </c>
      <c r="HI324" s="46" t="b">
        <f t="shared" si="661"/>
        <v>0</v>
      </c>
      <c r="HJ324" s="46" t="b">
        <f t="shared" si="662"/>
        <v>0</v>
      </c>
      <c r="HK324" s="46" t="b">
        <f t="shared" si="663"/>
        <v>0</v>
      </c>
      <c r="HL324" s="46" t="b">
        <f t="shared" si="664"/>
        <v>0</v>
      </c>
      <c r="HM324" s="46" t="b">
        <f t="shared" si="665"/>
        <v>0</v>
      </c>
      <c r="HN324" s="46" t="b">
        <f t="shared" si="666"/>
        <v>0</v>
      </c>
      <c r="HO324" s="46" t="b">
        <f t="shared" si="667"/>
        <v>0</v>
      </c>
      <c r="HP324" s="46" t="b">
        <f t="shared" si="668"/>
        <v>0</v>
      </c>
      <c r="HQ324" s="46" t="str">
        <f t="shared" si="669"/>
        <v/>
      </c>
      <c r="HR324" s="46" t="str">
        <f t="shared" si="670"/>
        <v/>
      </c>
      <c r="HS324" s="46" t="str">
        <f t="shared" si="671"/>
        <v/>
      </c>
      <c r="HT324" s="46" t="b">
        <f t="shared" si="672"/>
        <v>0</v>
      </c>
      <c r="HU324" s="46" t="b">
        <f t="shared" si="673"/>
        <v>0</v>
      </c>
      <c r="HV324" s="46" t="b">
        <f t="shared" si="674"/>
        <v>0</v>
      </c>
      <c r="HW324" s="46" t="b">
        <f t="shared" si="675"/>
        <v>0</v>
      </c>
      <c r="HX324" s="46" t="b">
        <f t="shared" si="676"/>
        <v>0</v>
      </c>
      <c r="HY324" s="46" t="b">
        <f t="shared" si="677"/>
        <v>0</v>
      </c>
      <c r="HZ324" s="46" t="b">
        <f t="shared" si="678"/>
        <v>0</v>
      </c>
      <c r="IA324" s="46" t="str">
        <f t="shared" si="679"/>
        <v/>
      </c>
      <c r="IB324" s="46" t="str">
        <f t="shared" si="680"/>
        <v/>
      </c>
      <c r="IC324" s="46" t="str">
        <f t="shared" si="681"/>
        <v/>
      </c>
      <c r="ID324" s="46" t="str">
        <f t="shared" si="682"/>
        <v/>
      </c>
      <c r="IE324" s="46" t="b">
        <f t="shared" si="683"/>
        <v>0</v>
      </c>
      <c r="IF324" s="46" t="str">
        <f t="shared" si="684"/>
        <v/>
      </c>
      <c r="IG324" s="46" t="str">
        <f t="shared" si="685"/>
        <v/>
      </c>
      <c r="IH324" s="46" t="b">
        <f t="shared" si="686"/>
        <v>0</v>
      </c>
      <c r="II324" s="46" t="b">
        <f t="shared" si="687"/>
        <v>0</v>
      </c>
      <c r="IJ324" s="46" t="b">
        <f t="shared" si="688"/>
        <v>0</v>
      </c>
      <c r="IK324" s="46" t="str">
        <f t="shared" si="689"/>
        <v/>
      </c>
      <c r="IL324" s="46" t="str">
        <f t="shared" si="690"/>
        <v/>
      </c>
      <c r="IM324" s="46" t="b">
        <f t="shared" si="691"/>
        <v>0</v>
      </c>
      <c r="IN324" s="46" t="b">
        <f t="shared" si="692"/>
        <v>0</v>
      </c>
      <c r="IO324" s="46" t="b">
        <f t="shared" si="693"/>
        <v>0</v>
      </c>
      <c r="IP324" s="46" t="b">
        <f t="shared" si="694"/>
        <v>0</v>
      </c>
      <c r="IQ324" s="46" t="b">
        <f t="shared" si="695"/>
        <v>0</v>
      </c>
      <c r="IR324" s="46" t="b">
        <f t="shared" si="696"/>
        <v>0</v>
      </c>
      <c r="IS324" s="46" t="b">
        <f t="shared" si="697"/>
        <v>0</v>
      </c>
      <c r="IT324" s="46" t="b">
        <f t="shared" si="698"/>
        <v>0</v>
      </c>
      <c r="IU324" s="46" t="b">
        <f t="shared" si="699"/>
        <v>0</v>
      </c>
      <c r="IV324" s="46" t="b">
        <f t="shared" si="700"/>
        <v>0</v>
      </c>
      <c r="IW324" s="46" t="b">
        <f t="shared" si="701"/>
        <v>0</v>
      </c>
      <c r="IX324" s="46" t="b">
        <f t="shared" si="702"/>
        <v>0</v>
      </c>
      <c r="IY324" s="46" t="b">
        <f t="shared" si="703"/>
        <v>0</v>
      </c>
    </row>
    <row r="325" spans="2:259" x14ac:dyDescent="0.3">
      <c r="B325" s="48">
        <v>313</v>
      </c>
      <c r="C325" s="61" t="str">
        <f t="shared" si="569"/>
        <v/>
      </c>
      <c r="D325" s="53"/>
      <c r="E325" s="52"/>
      <c r="F325" s="112"/>
      <c r="G325" s="52"/>
      <c r="H325" s="53"/>
      <c r="I325" s="52"/>
      <c r="J325" s="52"/>
      <c r="K325" s="53"/>
      <c r="L325" s="55"/>
      <c r="M325" s="108"/>
      <c r="N325" s="56"/>
      <c r="O325" s="52"/>
      <c r="P325" s="52"/>
      <c r="Q325" s="52"/>
      <c r="R325" s="52"/>
      <c r="S325" s="52"/>
      <c r="T325" s="53"/>
      <c r="U325" s="52"/>
      <c r="V325" s="52"/>
      <c r="W325" s="55"/>
      <c r="X325" s="55"/>
      <c r="Y325" s="52"/>
      <c r="Z325" s="55"/>
      <c r="AA325" s="52"/>
      <c r="AB325" s="53"/>
      <c r="AC325" s="53"/>
      <c r="AD325" s="53"/>
      <c r="AE325" s="57"/>
      <c r="AF325" s="113"/>
      <c r="AG325" s="57"/>
      <c r="AH325" s="58"/>
      <c r="AI325" s="58"/>
      <c r="AJ325" s="58"/>
      <c r="AK325" s="114"/>
      <c r="AL325" s="58"/>
      <c r="AM325" s="114"/>
      <c r="AN325" s="58"/>
      <c r="AO325" s="114"/>
      <c r="AP325" s="58"/>
      <c r="AQ325" s="114"/>
      <c r="AR325" s="58"/>
      <c r="AS325" s="114"/>
      <c r="AT325" s="58"/>
      <c r="AU325" s="114"/>
      <c r="AV325" s="58"/>
      <c r="AW325" s="114"/>
      <c r="AX325" s="58"/>
      <c r="AY325" s="114"/>
      <c r="AZ325" s="58"/>
      <c r="BA325" s="114"/>
      <c r="BB325" s="58"/>
      <c r="BC325" s="114"/>
      <c r="BD325" s="58"/>
      <c r="BE325" s="58"/>
      <c r="BF325" s="58"/>
      <c r="BG325" s="59"/>
      <c r="BH325" s="58"/>
      <c r="BI325" s="114"/>
      <c r="BJ325" s="53"/>
      <c r="BK325" s="58"/>
      <c r="BL325" s="114"/>
      <c r="BM325" s="58"/>
      <c r="BN325" s="114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3"/>
      <c r="CL325" s="58"/>
      <c r="CM325" s="58"/>
      <c r="CN325" s="60"/>
      <c r="CO325" s="57"/>
      <c r="CP325" s="58"/>
      <c r="CQ325" s="60"/>
      <c r="CR325" s="57"/>
      <c r="CS325" s="58"/>
      <c r="CT325" s="59"/>
      <c r="CU325" s="58"/>
      <c r="CV325" s="59"/>
      <c r="CW325" s="58"/>
      <c r="CX325" s="59"/>
      <c r="CY325" s="58"/>
      <c r="CZ325" s="58"/>
      <c r="DA325" s="58"/>
      <c r="DB325" s="53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7"/>
      <c r="DO325" s="57"/>
      <c r="DP325" s="57"/>
      <c r="DQ325" s="76" t="str">
        <f t="shared" si="570"/>
        <v/>
      </c>
      <c r="DR325" s="53"/>
      <c r="DS325" s="46" t="b">
        <f t="shared" si="571"/>
        <v>0</v>
      </c>
      <c r="DT325" s="46" t="str">
        <f t="shared" si="572"/>
        <v/>
      </c>
      <c r="DU325" s="46" t="b">
        <f t="shared" si="573"/>
        <v>0</v>
      </c>
      <c r="DV325" s="46" t="b">
        <f t="shared" si="574"/>
        <v>0</v>
      </c>
      <c r="DW325" s="46" t="b">
        <f t="shared" si="575"/>
        <v>0</v>
      </c>
      <c r="DY325" s="46" t="b">
        <f t="shared" si="576"/>
        <v>0</v>
      </c>
      <c r="DZ325" s="46" t="b">
        <f t="shared" si="577"/>
        <v>0</v>
      </c>
      <c r="EB325" s="46" t="b">
        <f t="shared" si="578"/>
        <v>0</v>
      </c>
      <c r="EC325" s="46" t="b">
        <f t="shared" si="579"/>
        <v>0</v>
      </c>
      <c r="ED325" s="46" t="b">
        <f t="shared" si="580"/>
        <v>0</v>
      </c>
      <c r="EE325" s="46" t="b">
        <f t="shared" si="581"/>
        <v>0</v>
      </c>
      <c r="EF325" s="46" t="b">
        <f t="shared" si="582"/>
        <v>0</v>
      </c>
      <c r="EG325" s="46" t="b">
        <f t="shared" si="583"/>
        <v>0</v>
      </c>
      <c r="EH325" s="46" t="b">
        <f t="shared" si="584"/>
        <v>0</v>
      </c>
      <c r="EI325" s="46" t="b">
        <f t="shared" si="585"/>
        <v>0</v>
      </c>
      <c r="EK325" s="46" t="b">
        <f t="shared" si="586"/>
        <v>0</v>
      </c>
      <c r="EL325" s="46" t="b">
        <f t="shared" si="587"/>
        <v>0</v>
      </c>
      <c r="EM325" s="46" t="b">
        <f t="shared" si="588"/>
        <v>0</v>
      </c>
      <c r="EN325" s="46" t="b">
        <f t="shared" si="589"/>
        <v>0</v>
      </c>
      <c r="EO325" s="46" t="b">
        <f t="shared" si="590"/>
        <v>0</v>
      </c>
      <c r="EP325" s="46" t="b">
        <f t="shared" si="591"/>
        <v>0</v>
      </c>
      <c r="EQ325" s="46" t="b">
        <f t="shared" si="592"/>
        <v>0</v>
      </c>
      <c r="ER325" s="46" t="b">
        <f>OR(AA325='Tablas '!$T$4,AA325='Tablas '!$T$7,AA325='Tablas '!$T$8,AA325='Tablas '!$T$11)</f>
        <v>0</v>
      </c>
      <c r="ES325" s="46" t="str">
        <f t="shared" si="593"/>
        <v/>
      </c>
      <c r="ET325" s="46" t="str">
        <f t="shared" si="594"/>
        <v/>
      </c>
      <c r="EU325" s="46" t="str">
        <f t="shared" si="595"/>
        <v/>
      </c>
      <c r="EV325" s="46" t="b">
        <f t="shared" si="596"/>
        <v>0</v>
      </c>
      <c r="EW325" s="46" t="b">
        <f t="shared" si="597"/>
        <v>0</v>
      </c>
      <c r="EX325" s="46" t="b">
        <f t="shared" si="598"/>
        <v>0</v>
      </c>
      <c r="EY325" s="46" t="b">
        <f t="shared" si="599"/>
        <v>0</v>
      </c>
      <c r="EZ325" s="46" t="b">
        <f t="shared" si="600"/>
        <v>0</v>
      </c>
      <c r="FA325" s="46" t="b">
        <f t="shared" si="601"/>
        <v>0</v>
      </c>
      <c r="FB325" s="46" t="b">
        <f t="shared" si="602"/>
        <v>0</v>
      </c>
      <c r="FC325" s="46" t="str">
        <f t="shared" si="603"/>
        <v/>
      </c>
      <c r="FD325" s="46" t="str">
        <f t="shared" si="604"/>
        <v/>
      </c>
      <c r="FE325" s="46" t="b">
        <f t="shared" si="605"/>
        <v>0</v>
      </c>
      <c r="FF325" s="46" t="str">
        <f t="shared" si="606"/>
        <v/>
      </c>
      <c r="FG325" s="46" t="str">
        <f t="shared" si="607"/>
        <v/>
      </c>
      <c r="FH325" s="46" t="b">
        <f t="shared" si="608"/>
        <v>0</v>
      </c>
      <c r="FI325" s="46" t="str">
        <f t="shared" si="609"/>
        <v/>
      </c>
      <c r="FJ325" s="46" t="str">
        <f t="shared" si="610"/>
        <v/>
      </c>
      <c r="FK325" s="46" t="b">
        <f t="shared" si="611"/>
        <v>0</v>
      </c>
      <c r="FL325" s="46" t="str">
        <f t="shared" si="612"/>
        <v/>
      </c>
      <c r="FM325" s="46" t="str">
        <f t="shared" si="613"/>
        <v/>
      </c>
      <c r="FN325" s="46" t="b">
        <f t="shared" si="614"/>
        <v>0</v>
      </c>
      <c r="FO325" s="46" t="str">
        <f t="shared" si="615"/>
        <v/>
      </c>
      <c r="FP325" s="46" t="str">
        <f t="shared" si="616"/>
        <v/>
      </c>
      <c r="FQ325" s="46" t="b">
        <f t="shared" si="617"/>
        <v>0</v>
      </c>
      <c r="FR325" s="46" t="str">
        <f t="shared" si="618"/>
        <v/>
      </c>
      <c r="FS325" s="46" t="str">
        <f t="shared" si="619"/>
        <v/>
      </c>
      <c r="FT325" s="46" t="b">
        <f t="shared" si="620"/>
        <v>0</v>
      </c>
      <c r="FU325" s="46" t="str">
        <f t="shared" si="621"/>
        <v/>
      </c>
      <c r="FV325" s="46" t="str">
        <f t="shared" si="622"/>
        <v/>
      </c>
      <c r="FW325" s="46" t="b">
        <f t="shared" si="623"/>
        <v>0</v>
      </c>
      <c r="FX325" s="46" t="str">
        <f t="shared" si="624"/>
        <v/>
      </c>
      <c r="FY325" s="46" t="str">
        <f t="shared" si="625"/>
        <v/>
      </c>
      <c r="FZ325" s="46" t="b">
        <f t="shared" si="626"/>
        <v>0</v>
      </c>
      <c r="GA325" s="46" t="str">
        <f t="shared" si="627"/>
        <v/>
      </c>
      <c r="GB325" s="46" t="str">
        <f t="shared" si="628"/>
        <v/>
      </c>
      <c r="GC325" s="46" t="b">
        <f t="shared" si="629"/>
        <v>0</v>
      </c>
      <c r="GD325" s="46" t="str">
        <f t="shared" si="630"/>
        <v/>
      </c>
      <c r="GE325" s="46" t="str">
        <f t="shared" si="631"/>
        <v/>
      </c>
      <c r="GF325" s="46" t="b">
        <f t="shared" si="632"/>
        <v>0</v>
      </c>
      <c r="GG325" s="46" t="b">
        <f t="shared" si="633"/>
        <v>0</v>
      </c>
      <c r="GH325" s="46" t="str">
        <f t="shared" si="634"/>
        <v/>
      </c>
      <c r="GI325" s="46" t="str">
        <f t="shared" si="635"/>
        <v/>
      </c>
      <c r="GJ325" s="46" t="str">
        <f t="shared" si="636"/>
        <v/>
      </c>
      <c r="GK325" s="46" t="b">
        <f t="shared" si="637"/>
        <v>0</v>
      </c>
      <c r="GL325" s="46" t="str">
        <f t="shared" si="638"/>
        <v/>
      </c>
      <c r="GM325" s="46" t="str">
        <f t="shared" si="639"/>
        <v/>
      </c>
      <c r="GN325" s="46" t="str">
        <f t="shared" si="640"/>
        <v/>
      </c>
      <c r="GO325" s="46" t="b">
        <f t="shared" si="641"/>
        <v>0</v>
      </c>
      <c r="GP325" s="46" t="str">
        <f t="shared" si="642"/>
        <v/>
      </c>
      <c r="GQ325" s="46" t="str">
        <f t="shared" si="643"/>
        <v/>
      </c>
      <c r="GR325" s="46" t="b">
        <f t="shared" si="644"/>
        <v>0</v>
      </c>
      <c r="GS325" s="46" t="str">
        <f t="shared" si="645"/>
        <v/>
      </c>
      <c r="GT325" s="46" t="str">
        <f t="shared" si="646"/>
        <v/>
      </c>
      <c r="GU325" s="46" t="b">
        <f t="shared" si="647"/>
        <v>0</v>
      </c>
      <c r="GV325" s="46" t="b">
        <f t="shared" si="648"/>
        <v>0</v>
      </c>
      <c r="GW325" s="46" t="b">
        <f t="shared" si="649"/>
        <v>0</v>
      </c>
      <c r="GX325" s="46" t="b">
        <f t="shared" si="650"/>
        <v>0</v>
      </c>
      <c r="GY325" s="46" t="b">
        <f t="shared" si="651"/>
        <v>0</v>
      </c>
      <c r="GZ325" s="46" t="b">
        <f t="shared" si="652"/>
        <v>0</v>
      </c>
      <c r="HA325" s="46" t="b">
        <f t="shared" si="653"/>
        <v>0</v>
      </c>
      <c r="HB325" s="46" t="b">
        <f t="shared" si="654"/>
        <v>0</v>
      </c>
      <c r="HC325" s="46" t="b">
        <f t="shared" si="655"/>
        <v>0</v>
      </c>
      <c r="HD325" s="46" t="b">
        <f t="shared" si="656"/>
        <v>0</v>
      </c>
      <c r="HE325" s="46" t="b">
        <f t="shared" si="657"/>
        <v>0</v>
      </c>
      <c r="HF325" s="46" t="b">
        <f t="shared" si="658"/>
        <v>0</v>
      </c>
      <c r="HG325" s="46" t="b">
        <f t="shared" si="659"/>
        <v>0</v>
      </c>
      <c r="HH325" s="46" t="b">
        <f t="shared" si="660"/>
        <v>0</v>
      </c>
      <c r="HI325" s="46" t="b">
        <f t="shared" si="661"/>
        <v>0</v>
      </c>
      <c r="HJ325" s="46" t="b">
        <f t="shared" si="662"/>
        <v>0</v>
      </c>
      <c r="HK325" s="46" t="b">
        <f t="shared" si="663"/>
        <v>0</v>
      </c>
      <c r="HL325" s="46" t="b">
        <f t="shared" si="664"/>
        <v>0</v>
      </c>
      <c r="HM325" s="46" t="b">
        <f t="shared" si="665"/>
        <v>0</v>
      </c>
      <c r="HN325" s="46" t="b">
        <f t="shared" si="666"/>
        <v>0</v>
      </c>
      <c r="HO325" s="46" t="b">
        <f t="shared" si="667"/>
        <v>0</v>
      </c>
      <c r="HP325" s="46" t="b">
        <f t="shared" si="668"/>
        <v>0</v>
      </c>
      <c r="HQ325" s="46" t="str">
        <f t="shared" si="669"/>
        <v/>
      </c>
      <c r="HR325" s="46" t="str">
        <f t="shared" si="670"/>
        <v/>
      </c>
      <c r="HS325" s="46" t="str">
        <f t="shared" si="671"/>
        <v/>
      </c>
      <c r="HT325" s="46" t="b">
        <f t="shared" si="672"/>
        <v>0</v>
      </c>
      <c r="HU325" s="46" t="b">
        <f t="shared" si="673"/>
        <v>0</v>
      </c>
      <c r="HV325" s="46" t="b">
        <f t="shared" si="674"/>
        <v>0</v>
      </c>
      <c r="HW325" s="46" t="b">
        <f t="shared" si="675"/>
        <v>0</v>
      </c>
      <c r="HX325" s="46" t="b">
        <f t="shared" si="676"/>
        <v>0</v>
      </c>
      <c r="HY325" s="46" t="b">
        <f t="shared" si="677"/>
        <v>0</v>
      </c>
      <c r="HZ325" s="46" t="b">
        <f t="shared" si="678"/>
        <v>0</v>
      </c>
      <c r="IA325" s="46" t="str">
        <f t="shared" si="679"/>
        <v/>
      </c>
      <c r="IB325" s="46" t="str">
        <f t="shared" si="680"/>
        <v/>
      </c>
      <c r="IC325" s="46" t="str">
        <f t="shared" si="681"/>
        <v/>
      </c>
      <c r="ID325" s="46" t="str">
        <f t="shared" si="682"/>
        <v/>
      </c>
      <c r="IE325" s="46" t="b">
        <f t="shared" si="683"/>
        <v>0</v>
      </c>
      <c r="IF325" s="46" t="str">
        <f t="shared" si="684"/>
        <v/>
      </c>
      <c r="IG325" s="46" t="str">
        <f t="shared" si="685"/>
        <v/>
      </c>
      <c r="IH325" s="46" t="b">
        <f t="shared" si="686"/>
        <v>0</v>
      </c>
      <c r="II325" s="46" t="b">
        <f t="shared" si="687"/>
        <v>0</v>
      </c>
      <c r="IJ325" s="46" t="b">
        <f t="shared" si="688"/>
        <v>0</v>
      </c>
      <c r="IK325" s="46" t="str">
        <f t="shared" si="689"/>
        <v/>
      </c>
      <c r="IL325" s="46" t="str">
        <f t="shared" si="690"/>
        <v/>
      </c>
      <c r="IM325" s="46" t="b">
        <f t="shared" si="691"/>
        <v>0</v>
      </c>
      <c r="IN325" s="46" t="b">
        <f t="shared" si="692"/>
        <v>0</v>
      </c>
      <c r="IO325" s="46" t="b">
        <f t="shared" si="693"/>
        <v>0</v>
      </c>
      <c r="IP325" s="46" t="b">
        <f t="shared" si="694"/>
        <v>0</v>
      </c>
      <c r="IQ325" s="46" t="b">
        <f t="shared" si="695"/>
        <v>0</v>
      </c>
      <c r="IR325" s="46" t="b">
        <f t="shared" si="696"/>
        <v>0</v>
      </c>
      <c r="IS325" s="46" t="b">
        <f t="shared" si="697"/>
        <v>0</v>
      </c>
      <c r="IT325" s="46" t="b">
        <f t="shared" si="698"/>
        <v>0</v>
      </c>
      <c r="IU325" s="46" t="b">
        <f t="shared" si="699"/>
        <v>0</v>
      </c>
      <c r="IV325" s="46" t="b">
        <f t="shared" si="700"/>
        <v>0</v>
      </c>
      <c r="IW325" s="46" t="b">
        <f t="shared" si="701"/>
        <v>0</v>
      </c>
      <c r="IX325" s="46" t="b">
        <f t="shared" si="702"/>
        <v>0</v>
      </c>
      <c r="IY325" s="46" t="b">
        <f t="shared" si="703"/>
        <v>0</v>
      </c>
    </row>
    <row r="326" spans="2:259" x14ac:dyDescent="0.3">
      <c r="B326" s="48">
        <v>314</v>
      </c>
      <c r="C326" s="61" t="str">
        <f t="shared" si="569"/>
        <v/>
      </c>
      <c r="D326" s="53"/>
      <c r="E326" s="52"/>
      <c r="F326" s="112"/>
      <c r="G326" s="52"/>
      <c r="H326" s="53"/>
      <c r="I326" s="52"/>
      <c r="J326" s="52"/>
      <c r="K326" s="53"/>
      <c r="L326" s="55"/>
      <c r="M326" s="108"/>
      <c r="N326" s="56"/>
      <c r="O326" s="52"/>
      <c r="P326" s="52"/>
      <c r="Q326" s="52"/>
      <c r="R326" s="52"/>
      <c r="S326" s="52"/>
      <c r="T326" s="53"/>
      <c r="U326" s="52"/>
      <c r="V326" s="52"/>
      <c r="W326" s="55"/>
      <c r="X326" s="55"/>
      <c r="Y326" s="52"/>
      <c r="Z326" s="55"/>
      <c r="AA326" s="52"/>
      <c r="AB326" s="53"/>
      <c r="AC326" s="53"/>
      <c r="AD326" s="53"/>
      <c r="AE326" s="57"/>
      <c r="AF326" s="113"/>
      <c r="AG326" s="57"/>
      <c r="AH326" s="58"/>
      <c r="AI326" s="58"/>
      <c r="AJ326" s="58"/>
      <c r="AK326" s="114"/>
      <c r="AL326" s="58"/>
      <c r="AM326" s="114"/>
      <c r="AN326" s="58"/>
      <c r="AO326" s="114"/>
      <c r="AP326" s="58"/>
      <c r="AQ326" s="114"/>
      <c r="AR326" s="58"/>
      <c r="AS326" s="114"/>
      <c r="AT326" s="58"/>
      <c r="AU326" s="114"/>
      <c r="AV326" s="58"/>
      <c r="AW326" s="114"/>
      <c r="AX326" s="58"/>
      <c r="AY326" s="114"/>
      <c r="AZ326" s="58"/>
      <c r="BA326" s="114"/>
      <c r="BB326" s="58"/>
      <c r="BC326" s="114"/>
      <c r="BD326" s="58"/>
      <c r="BE326" s="58"/>
      <c r="BF326" s="58"/>
      <c r="BG326" s="59"/>
      <c r="BH326" s="58"/>
      <c r="BI326" s="114"/>
      <c r="BJ326" s="53"/>
      <c r="BK326" s="58"/>
      <c r="BL326" s="114"/>
      <c r="BM326" s="58"/>
      <c r="BN326" s="114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3"/>
      <c r="CL326" s="58"/>
      <c r="CM326" s="58"/>
      <c r="CN326" s="60"/>
      <c r="CO326" s="57"/>
      <c r="CP326" s="58"/>
      <c r="CQ326" s="60"/>
      <c r="CR326" s="57"/>
      <c r="CS326" s="58"/>
      <c r="CT326" s="59"/>
      <c r="CU326" s="58"/>
      <c r="CV326" s="59"/>
      <c r="CW326" s="58"/>
      <c r="CX326" s="59"/>
      <c r="CY326" s="58"/>
      <c r="CZ326" s="58"/>
      <c r="DA326" s="58"/>
      <c r="DB326" s="53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7"/>
      <c r="DO326" s="57"/>
      <c r="DP326" s="57"/>
      <c r="DQ326" s="76" t="str">
        <f t="shared" si="570"/>
        <v/>
      </c>
      <c r="DR326" s="53"/>
      <c r="DS326" s="46" t="b">
        <f t="shared" si="571"/>
        <v>0</v>
      </c>
      <c r="DT326" s="46" t="str">
        <f t="shared" si="572"/>
        <v/>
      </c>
      <c r="DU326" s="46" t="b">
        <f t="shared" si="573"/>
        <v>0</v>
      </c>
      <c r="DV326" s="46" t="b">
        <f t="shared" si="574"/>
        <v>0</v>
      </c>
      <c r="DW326" s="46" t="b">
        <f t="shared" si="575"/>
        <v>0</v>
      </c>
      <c r="DY326" s="46" t="b">
        <f t="shared" si="576"/>
        <v>0</v>
      </c>
      <c r="DZ326" s="46" t="b">
        <f t="shared" si="577"/>
        <v>0</v>
      </c>
      <c r="EB326" s="46" t="b">
        <f t="shared" si="578"/>
        <v>0</v>
      </c>
      <c r="EC326" s="46" t="b">
        <f t="shared" si="579"/>
        <v>0</v>
      </c>
      <c r="ED326" s="46" t="b">
        <f t="shared" si="580"/>
        <v>0</v>
      </c>
      <c r="EE326" s="46" t="b">
        <f t="shared" si="581"/>
        <v>0</v>
      </c>
      <c r="EF326" s="46" t="b">
        <f t="shared" si="582"/>
        <v>0</v>
      </c>
      <c r="EG326" s="46" t="b">
        <f t="shared" si="583"/>
        <v>0</v>
      </c>
      <c r="EH326" s="46" t="b">
        <f t="shared" si="584"/>
        <v>0</v>
      </c>
      <c r="EI326" s="46" t="b">
        <f t="shared" si="585"/>
        <v>0</v>
      </c>
      <c r="EK326" s="46" t="b">
        <f t="shared" si="586"/>
        <v>0</v>
      </c>
      <c r="EL326" s="46" t="b">
        <f t="shared" si="587"/>
        <v>0</v>
      </c>
      <c r="EM326" s="46" t="b">
        <f t="shared" si="588"/>
        <v>0</v>
      </c>
      <c r="EN326" s="46" t="b">
        <f t="shared" si="589"/>
        <v>0</v>
      </c>
      <c r="EO326" s="46" t="b">
        <f t="shared" si="590"/>
        <v>0</v>
      </c>
      <c r="EP326" s="46" t="b">
        <f t="shared" si="591"/>
        <v>0</v>
      </c>
      <c r="EQ326" s="46" t="b">
        <f t="shared" si="592"/>
        <v>0</v>
      </c>
      <c r="ER326" s="46" t="b">
        <f>OR(AA326='Tablas '!$T$4,AA326='Tablas '!$T$7,AA326='Tablas '!$T$8,AA326='Tablas '!$T$11)</f>
        <v>0</v>
      </c>
      <c r="ES326" s="46" t="str">
        <f t="shared" si="593"/>
        <v/>
      </c>
      <c r="ET326" s="46" t="str">
        <f t="shared" si="594"/>
        <v/>
      </c>
      <c r="EU326" s="46" t="str">
        <f t="shared" si="595"/>
        <v/>
      </c>
      <c r="EV326" s="46" t="b">
        <f t="shared" si="596"/>
        <v>0</v>
      </c>
      <c r="EW326" s="46" t="b">
        <f t="shared" si="597"/>
        <v>0</v>
      </c>
      <c r="EX326" s="46" t="b">
        <f t="shared" si="598"/>
        <v>0</v>
      </c>
      <c r="EY326" s="46" t="b">
        <f t="shared" si="599"/>
        <v>0</v>
      </c>
      <c r="EZ326" s="46" t="b">
        <f t="shared" si="600"/>
        <v>0</v>
      </c>
      <c r="FA326" s="46" t="b">
        <f t="shared" si="601"/>
        <v>0</v>
      </c>
      <c r="FB326" s="46" t="b">
        <f t="shared" si="602"/>
        <v>0</v>
      </c>
      <c r="FC326" s="46" t="str">
        <f t="shared" si="603"/>
        <v/>
      </c>
      <c r="FD326" s="46" t="str">
        <f t="shared" si="604"/>
        <v/>
      </c>
      <c r="FE326" s="46" t="b">
        <f t="shared" si="605"/>
        <v>0</v>
      </c>
      <c r="FF326" s="46" t="str">
        <f t="shared" si="606"/>
        <v/>
      </c>
      <c r="FG326" s="46" t="str">
        <f t="shared" si="607"/>
        <v/>
      </c>
      <c r="FH326" s="46" t="b">
        <f t="shared" si="608"/>
        <v>0</v>
      </c>
      <c r="FI326" s="46" t="str">
        <f t="shared" si="609"/>
        <v/>
      </c>
      <c r="FJ326" s="46" t="str">
        <f t="shared" si="610"/>
        <v/>
      </c>
      <c r="FK326" s="46" t="b">
        <f t="shared" si="611"/>
        <v>0</v>
      </c>
      <c r="FL326" s="46" t="str">
        <f t="shared" si="612"/>
        <v/>
      </c>
      <c r="FM326" s="46" t="str">
        <f t="shared" si="613"/>
        <v/>
      </c>
      <c r="FN326" s="46" t="b">
        <f t="shared" si="614"/>
        <v>0</v>
      </c>
      <c r="FO326" s="46" t="str">
        <f t="shared" si="615"/>
        <v/>
      </c>
      <c r="FP326" s="46" t="str">
        <f t="shared" si="616"/>
        <v/>
      </c>
      <c r="FQ326" s="46" t="b">
        <f t="shared" si="617"/>
        <v>0</v>
      </c>
      <c r="FR326" s="46" t="str">
        <f t="shared" si="618"/>
        <v/>
      </c>
      <c r="FS326" s="46" t="str">
        <f t="shared" si="619"/>
        <v/>
      </c>
      <c r="FT326" s="46" t="b">
        <f t="shared" si="620"/>
        <v>0</v>
      </c>
      <c r="FU326" s="46" t="str">
        <f t="shared" si="621"/>
        <v/>
      </c>
      <c r="FV326" s="46" t="str">
        <f t="shared" si="622"/>
        <v/>
      </c>
      <c r="FW326" s="46" t="b">
        <f t="shared" si="623"/>
        <v>0</v>
      </c>
      <c r="FX326" s="46" t="str">
        <f t="shared" si="624"/>
        <v/>
      </c>
      <c r="FY326" s="46" t="str">
        <f t="shared" si="625"/>
        <v/>
      </c>
      <c r="FZ326" s="46" t="b">
        <f t="shared" si="626"/>
        <v>0</v>
      </c>
      <c r="GA326" s="46" t="str">
        <f t="shared" si="627"/>
        <v/>
      </c>
      <c r="GB326" s="46" t="str">
        <f t="shared" si="628"/>
        <v/>
      </c>
      <c r="GC326" s="46" t="b">
        <f t="shared" si="629"/>
        <v>0</v>
      </c>
      <c r="GD326" s="46" t="str">
        <f t="shared" si="630"/>
        <v/>
      </c>
      <c r="GE326" s="46" t="str">
        <f t="shared" si="631"/>
        <v/>
      </c>
      <c r="GF326" s="46" t="b">
        <f t="shared" si="632"/>
        <v>0</v>
      </c>
      <c r="GG326" s="46" t="b">
        <f t="shared" si="633"/>
        <v>0</v>
      </c>
      <c r="GH326" s="46" t="str">
        <f t="shared" si="634"/>
        <v/>
      </c>
      <c r="GI326" s="46" t="str">
        <f t="shared" si="635"/>
        <v/>
      </c>
      <c r="GJ326" s="46" t="str">
        <f t="shared" si="636"/>
        <v/>
      </c>
      <c r="GK326" s="46" t="b">
        <f t="shared" si="637"/>
        <v>0</v>
      </c>
      <c r="GL326" s="46" t="str">
        <f t="shared" si="638"/>
        <v/>
      </c>
      <c r="GM326" s="46" t="str">
        <f t="shared" si="639"/>
        <v/>
      </c>
      <c r="GN326" s="46" t="str">
        <f t="shared" si="640"/>
        <v/>
      </c>
      <c r="GO326" s="46" t="b">
        <f t="shared" si="641"/>
        <v>0</v>
      </c>
      <c r="GP326" s="46" t="str">
        <f t="shared" si="642"/>
        <v/>
      </c>
      <c r="GQ326" s="46" t="str">
        <f t="shared" si="643"/>
        <v/>
      </c>
      <c r="GR326" s="46" t="b">
        <f t="shared" si="644"/>
        <v>0</v>
      </c>
      <c r="GS326" s="46" t="str">
        <f t="shared" si="645"/>
        <v/>
      </c>
      <c r="GT326" s="46" t="str">
        <f t="shared" si="646"/>
        <v/>
      </c>
      <c r="GU326" s="46" t="b">
        <f t="shared" si="647"/>
        <v>0</v>
      </c>
      <c r="GV326" s="46" t="b">
        <f t="shared" si="648"/>
        <v>0</v>
      </c>
      <c r="GW326" s="46" t="b">
        <f t="shared" si="649"/>
        <v>0</v>
      </c>
      <c r="GX326" s="46" t="b">
        <f t="shared" si="650"/>
        <v>0</v>
      </c>
      <c r="GY326" s="46" t="b">
        <f t="shared" si="651"/>
        <v>0</v>
      </c>
      <c r="GZ326" s="46" t="b">
        <f t="shared" si="652"/>
        <v>0</v>
      </c>
      <c r="HA326" s="46" t="b">
        <f t="shared" si="653"/>
        <v>0</v>
      </c>
      <c r="HB326" s="46" t="b">
        <f t="shared" si="654"/>
        <v>0</v>
      </c>
      <c r="HC326" s="46" t="b">
        <f t="shared" si="655"/>
        <v>0</v>
      </c>
      <c r="HD326" s="46" t="b">
        <f t="shared" si="656"/>
        <v>0</v>
      </c>
      <c r="HE326" s="46" t="b">
        <f t="shared" si="657"/>
        <v>0</v>
      </c>
      <c r="HF326" s="46" t="b">
        <f t="shared" si="658"/>
        <v>0</v>
      </c>
      <c r="HG326" s="46" t="b">
        <f t="shared" si="659"/>
        <v>0</v>
      </c>
      <c r="HH326" s="46" t="b">
        <f t="shared" si="660"/>
        <v>0</v>
      </c>
      <c r="HI326" s="46" t="b">
        <f t="shared" si="661"/>
        <v>0</v>
      </c>
      <c r="HJ326" s="46" t="b">
        <f t="shared" si="662"/>
        <v>0</v>
      </c>
      <c r="HK326" s="46" t="b">
        <f t="shared" si="663"/>
        <v>0</v>
      </c>
      <c r="HL326" s="46" t="b">
        <f t="shared" si="664"/>
        <v>0</v>
      </c>
      <c r="HM326" s="46" t="b">
        <f t="shared" si="665"/>
        <v>0</v>
      </c>
      <c r="HN326" s="46" t="b">
        <f t="shared" si="666"/>
        <v>0</v>
      </c>
      <c r="HO326" s="46" t="b">
        <f t="shared" si="667"/>
        <v>0</v>
      </c>
      <c r="HP326" s="46" t="b">
        <f t="shared" si="668"/>
        <v>0</v>
      </c>
      <c r="HQ326" s="46" t="str">
        <f t="shared" si="669"/>
        <v/>
      </c>
      <c r="HR326" s="46" t="str">
        <f t="shared" si="670"/>
        <v/>
      </c>
      <c r="HS326" s="46" t="str">
        <f t="shared" si="671"/>
        <v/>
      </c>
      <c r="HT326" s="46" t="b">
        <f t="shared" si="672"/>
        <v>0</v>
      </c>
      <c r="HU326" s="46" t="b">
        <f t="shared" si="673"/>
        <v>0</v>
      </c>
      <c r="HV326" s="46" t="b">
        <f t="shared" si="674"/>
        <v>0</v>
      </c>
      <c r="HW326" s="46" t="b">
        <f t="shared" si="675"/>
        <v>0</v>
      </c>
      <c r="HX326" s="46" t="b">
        <f t="shared" si="676"/>
        <v>0</v>
      </c>
      <c r="HY326" s="46" t="b">
        <f t="shared" si="677"/>
        <v>0</v>
      </c>
      <c r="HZ326" s="46" t="b">
        <f t="shared" si="678"/>
        <v>0</v>
      </c>
      <c r="IA326" s="46" t="str">
        <f t="shared" si="679"/>
        <v/>
      </c>
      <c r="IB326" s="46" t="str">
        <f t="shared" si="680"/>
        <v/>
      </c>
      <c r="IC326" s="46" t="str">
        <f t="shared" si="681"/>
        <v/>
      </c>
      <c r="ID326" s="46" t="str">
        <f t="shared" si="682"/>
        <v/>
      </c>
      <c r="IE326" s="46" t="b">
        <f t="shared" si="683"/>
        <v>0</v>
      </c>
      <c r="IF326" s="46" t="str">
        <f t="shared" si="684"/>
        <v/>
      </c>
      <c r="IG326" s="46" t="str">
        <f t="shared" si="685"/>
        <v/>
      </c>
      <c r="IH326" s="46" t="b">
        <f t="shared" si="686"/>
        <v>0</v>
      </c>
      <c r="II326" s="46" t="b">
        <f t="shared" si="687"/>
        <v>0</v>
      </c>
      <c r="IJ326" s="46" t="b">
        <f t="shared" si="688"/>
        <v>0</v>
      </c>
      <c r="IK326" s="46" t="str">
        <f t="shared" si="689"/>
        <v/>
      </c>
      <c r="IL326" s="46" t="str">
        <f t="shared" si="690"/>
        <v/>
      </c>
      <c r="IM326" s="46" t="b">
        <f t="shared" si="691"/>
        <v>0</v>
      </c>
      <c r="IN326" s="46" t="b">
        <f t="shared" si="692"/>
        <v>0</v>
      </c>
      <c r="IO326" s="46" t="b">
        <f t="shared" si="693"/>
        <v>0</v>
      </c>
      <c r="IP326" s="46" t="b">
        <f t="shared" si="694"/>
        <v>0</v>
      </c>
      <c r="IQ326" s="46" t="b">
        <f t="shared" si="695"/>
        <v>0</v>
      </c>
      <c r="IR326" s="46" t="b">
        <f t="shared" si="696"/>
        <v>0</v>
      </c>
      <c r="IS326" s="46" t="b">
        <f t="shared" si="697"/>
        <v>0</v>
      </c>
      <c r="IT326" s="46" t="b">
        <f t="shared" si="698"/>
        <v>0</v>
      </c>
      <c r="IU326" s="46" t="b">
        <f t="shared" si="699"/>
        <v>0</v>
      </c>
      <c r="IV326" s="46" t="b">
        <f t="shared" si="700"/>
        <v>0</v>
      </c>
      <c r="IW326" s="46" t="b">
        <f t="shared" si="701"/>
        <v>0</v>
      </c>
      <c r="IX326" s="46" t="b">
        <f t="shared" si="702"/>
        <v>0</v>
      </c>
      <c r="IY326" s="46" t="b">
        <f t="shared" si="703"/>
        <v>0</v>
      </c>
    </row>
    <row r="327" spans="2:259" x14ac:dyDescent="0.3">
      <c r="B327" s="48">
        <v>315</v>
      </c>
      <c r="C327" s="61" t="str">
        <f t="shared" si="569"/>
        <v/>
      </c>
      <c r="D327" s="53"/>
      <c r="E327" s="52"/>
      <c r="F327" s="112"/>
      <c r="G327" s="52"/>
      <c r="H327" s="53"/>
      <c r="I327" s="52"/>
      <c r="J327" s="52"/>
      <c r="K327" s="53"/>
      <c r="L327" s="55"/>
      <c r="M327" s="108"/>
      <c r="N327" s="56"/>
      <c r="O327" s="52"/>
      <c r="P327" s="52"/>
      <c r="Q327" s="52"/>
      <c r="R327" s="52"/>
      <c r="S327" s="52"/>
      <c r="T327" s="53"/>
      <c r="U327" s="52"/>
      <c r="V327" s="52"/>
      <c r="W327" s="55"/>
      <c r="X327" s="55"/>
      <c r="Y327" s="52"/>
      <c r="Z327" s="55"/>
      <c r="AA327" s="52"/>
      <c r="AB327" s="53"/>
      <c r="AC327" s="53"/>
      <c r="AD327" s="53"/>
      <c r="AE327" s="57"/>
      <c r="AF327" s="113"/>
      <c r="AG327" s="57"/>
      <c r="AH327" s="58"/>
      <c r="AI327" s="58"/>
      <c r="AJ327" s="58"/>
      <c r="AK327" s="114"/>
      <c r="AL327" s="58"/>
      <c r="AM327" s="114"/>
      <c r="AN327" s="58"/>
      <c r="AO327" s="114"/>
      <c r="AP327" s="58"/>
      <c r="AQ327" s="114"/>
      <c r="AR327" s="58"/>
      <c r="AS327" s="114"/>
      <c r="AT327" s="58"/>
      <c r="AU327" s="114"/>
      <c r="AV327" s="58"/>
      <c r="AW327" s="114"/>
      <c r="AX327" s="58"/>
      <c r="AY327" s="114"/>
      <c r="AZ327" s="58"/>
      <c r="BA327" s="114"/>
      <c r="BB327" s="58"/>
      <c r="BC327" s="114"/>
      <c r="BD327" s="58"/>
      <c r="BE327" s="58"/>
      <c r="BF327" s="58"/>
      <c r="BG327" s="59"/>
      <c r="BH327" s="58"/>
      <c r="BI327" s="114"/>
      <c r="BJ327" s="53"/>
      <c r="BK327" s="58"/>
      <c r="BL327" s="114"/>
      <c r="BM327" s="58"/>
      <c r="BN327" s="114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3"/>
      <c r="CL327" s="58"/>
      <c r="CM327" s="58"/>
      <c r="CN327" s="60"/>
      <c r="CO327" s="57"/>
      <c r="CP327" s="58"/>
      <c r="CQ327" s="60"/>
      <c r="CR327" s="57"/>
      <c r="CS327" s="58"/>
      <c r="CT327" s="59"/>
      <c r="CU327" s="58"/>
      <c r="CV327" s="59"/>
      <c r="CW327" s="58"/>
      <c r="CX327" s="59"/>
      <c r="CY327" s="58"/>
      <c r="CZ327" s="58"/>
      <c r="DA327" s="58"/>
      <c r="DB327" s="53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7"/>
      <c r="DO327" s="57"/>
      <c r="DP327" s="57"/>
      <c r="DQ327" s="76" t="str">
        <f t="shared" si="570"/>
        <v/>
      </c>
      <c r="DR327" s="53"/>
      <c r="DS327" s="46" t="b">
        <f t="shared" si="571"/>
        <v>0</v>
      </c>
      <c r="DT327" s="46" t="str">
        <f t="shared" si="572"/>
        <v/>
      </c>
      <c r="DU327" s="46" t="b">
        <f t="shared" si="573"/>
        <v>0</v>
      </c>
      <c r="DV327" s="46" t="b">
        <f t="shared" si="574"/>
        <v>0</v>
      </c>
      <c r="DW327" s="46" t="b">
        <f t="shared" si="575"/>
        <v>0</v>
      </c>
      <c r="DY327" s="46" t="b">
        <f t="shared" si="576"/>
        <v>0</v>
      </c>
      <c r="DZ327" s="46" t="b">
        <f t="shared" si="577"/>
        <v>0</v>
      </c>
      <c r="EB327" s="46" t="b">
        <f t="shared" si="578"/>
        <v>0</v>
      </c>
      <c r="EC327" s="46" t="b">
        <f t="shared" si="579"/>
        <v>0</v>
      </c>
      <c r="ED327" s="46" t="b">
        <f t="shared" si="580"/>
        <v>0</v>
      </c>
      <c r="EE327" s="46" t="b">
        <f t="shared" si="581"/>
        <v>0</v>
      </c>
      <c r="EF327" s="46" t="b">
        <f t="shared" si="582"/>
        <v>0</v>
      </c>
      <c r="EG327" s="46" t="b">
        <f t="shared" si="583"/>
        <v>0</v>
      </c>
      <c r="EH327" s="46" t="b">
        <f t="shared" si="584"/>
        <v>0</v>
      </c>
      <c r="EI327" s="46" t="b">
        <f t="shared" si="585"/>
        <v>0</v>
      </c>
      <c r="EK327" s="46" t="b">
        <f t="shared" si="586"/>
        <v>0</v>
      </c>
      <c r="EL327" s="46" t="b">
        <f t="shared" si="587"/>
        <v>0</v>
      </c>
      <c r="EM327" s="46" t="b">
        <f t="shared" si="588"/>
        <v>0</v>
      </c>
      <c r="EN327" s="46" t="b">
        <f t="shared" si="589"/>
        <v>0</v>
      </c>
      <c r="EO327" s="46" t="b">
        <f t="shared" si="590"/>
        <v>0</v>
      </c>
      <c r="EP327" s="46" t="b">
        <f t="shared" si="591"/>
        <v>0</v>
      </c>
      <c r="EQ327" s="46" t="b">
        <f t="shared" si="592"/>
        <v>0</v>
      </c>
      <c r="ER327" s="46" t="b">
        <f>OR(AA327='Tablas '!$T$4,AA327='Tablas '!$T$7,AA327='Tablas '!$T$8,AA327='Tablas '!$T$11)</f>
        <v>0</v>
      </c>
      <c r="ES327" s="46" t="str">
        <f t="shared" si="593"/>
        <v/>
      </c>
      <c r="ET327" s="46" t="str">
        <f t="shared" si="594"/>
        <v/>
      </c>
      <c r="EU327" s="46" t="str">
        <f t="shared" si="595"/>
        <v/>
      </c>
      <c r="EV327" s="46" t="b">
        <f t="shared" si="596"/>
        <v>0</v>
      </c>
      <c r="EW327" s="46" t="b">
        <f t="shared" si="597"/>
        <v>0</v>
      </c>
      <c r="EX327" s="46" t="b">
        <f t="shared" si="598"/>
        <v>0</v>
      </c>
      <c r="EY327" s="46" t="b">
        <f t="shared" si="599"/>
        <v>0</v>
      </c>
      <c r="EZ327" s="46" t="b">
        <f t="shared" si="600"/>
        <v>0</v>
      </c>
      <c r="FA327" s="46" t="b">
        <f t="shared" si="601"/>
        <v>0</v>
      </c>
      <c r="FB327" s="46" t="b">
        <f t="shared" si="602"/>
        <v>0</v>
      </c>
      <c r="FC327" s="46" t="str">
        <f t="shared" si="603"/>
        <v/>
      </c>
      <c r="FD327" s="46" t="str">
        <f t="shared" si="604"/>
        <v/>
      </c>
      <c r="FE327" s="46" t="b">
        <f t="shared" si="605"/>
        <v>0</v>
      </c>
      <c r="FF327" s="46" t="str">
        <f t="shared" si="606"/>
        <v/>
      </c>
      <c r="FG327" s="46" t="str">
        <f t="shared" si="607"/>
        <v/>
      </c>
      <c r="FH327" s="46" t="b">
        <f t="shared" si="608"/>
        <v>0</v>
      </c>
      <c r="FI327" s="46" t="str">
        <f t="shared" si="609"/>
        <v/>
      </c>
      <c r="FJ327" s="46" t="str">
        <f t="shared" si="610"/>
        <v/>
      </c>
      <c r="FK327" s="46" t="b">
        <f t="shared" si="611"/>
        <v>0</v>
      </c>
      <c r="FL327" s="46" t="str">
        <f t="shared" si="612"/>
        <v/>
      </c>
      <c r="FM327" s="46" t="str">
        <f t="shared" si="613"/>
        <v/>
      </c>
      <c r="FN327" s="46" t="b">
        <f t="shared" si="614"/>
        <v>0</v>
      </c>
      <c r="FO327" s="46" t="str">
        <f t="shared" si="615"/>
        <v/>
      </c>
      <c r="FP327" s="46" t="str">
        <f t="shared" si="616"/>
        <v/>
      </c>
      <c r="FQ327" s="46" t="b">
        <f t="shared" si="617"/>
        <v>0</v>
      </c>
      <c r="FR327" s="46" t="str">
        <f t="shared" si="618"/>
        <v/>
      </c>
      <c r="FS327" s="46" t="str">
        <f t="shared" si="619"/>
        <v/>
      </c>
      <c r="FT327" s="46" t="b">
        <f t="shared" si="620"/>
        <v>0</v>
      </c>
      <c r="FU327" s="46" t="str">
        <f t="shared" si="621"/>
        <v/>
      </c>
      <c r="FV327" s="46" t="str">
        <f t="shared" si="622"/>
        <v/>
      </c>
      <c r="FW327" s="46" t="b">
        <f t="shared" si="623"/>
        <v>0</v>
      </c>
      <c r="FX327" s="46" t="str">
        <f t="shared" si="624"/>
        <v/>
      </c>
      <c r="FY327" s="46" t="str">
        <f t="shared" si="625"/>
        <v/>
      </c>
      <c r="FZ327" s="46" t="b">
        <f t="shared" si="626"/>
        <v>0</v>
      </c>
      <c r="GA327" s="46" t="str">
        <f t="shared" si="627"/>
        <v/>
      </c>
      <c r="GB327" s="46" t="str">
        <f t="shared" si="628"/>
        <v/>
      </c>
      <c r="GC327" s="46" t="b">
        <f t="shared" si="629"/>
        <v>0</v>
      </c>
      <c r="GD327" s="46" t="str">
        <f t="shared" si="630"/>
        <v/>
      </c>
      <c r="GE327" s="46" t="str">
        <f t="shared" si="631"/>
        <v/>
      </c>
      <c r="GF327" s="46" t="b">
        <f t="shared" si="632"/>
        <v>0</v>
      </c>
      <c r="GG327" s="46" t="b">
        <f t="shared" si="633"/>
        <v>0</v>
      </c>
      <c r="GH327" s="46" t="str">
        <f t="shared" si="634"/>
        <v/>
      </c>
      <c r="GI327" s="46" t="str">
        <f t="shared" si="635"/>
        <v/>
      </c>
      <c r="GJ327" s="46" t="str">
        <f t="shared" si="636"/>
        <v/>
      </c>
      <c r="GK327" s="46" t="b">
        <f t="shared" si="637"/>
        <v>0</v>
      </c>
      <c r="GL327" s="46" t="str">
        <f t="shared" si="638"/>
        <v/>
      </c>
      <c r="GM327" s="46" t="str">
        <f t="shared" si="639"/>
        <v/>
      </c>
      <c r="GN327" s="46" t="str">
        <f t="shared" si="640"/>
        <v/>
      </c>
      <c r="GO327" s="46" t="b">
        <f t="shared" si="641"/>
        <v>0</v>
      </c>
      <c r="GP327" s="46" t="str">
        <f t="shared" si="642"/>
        <v/>
      </c>
      <c r="GQ327" s="46" t="str">
        <f t="shared" si="643"/>
        <v/>
      </c>
      <c r="GR327" s="46" t="b">
        <f t="shared" si="644"/>
        <v>0</v>
      </c>
      <c r="GS327" s="46" t="str">
        <f t="shared" si="645"/>
        <v/>
      </c>
      <c r="GT327" s="46" t="str">
        <f t="shared" si="646"/>
        <v/>
      </c>
      <c r="GU327" s="46" t="b">
        <f t="shared" si="647"/>
        <v>0</v>
      </c>
      <c r="GV327" s="46" t="b">
        <f t="shared" si="648"/>
        <v>0</v>
      </c>
      <c r="GW327" s="46" t="b">
        <f t="shared" si="649"/>
        <v>0</v>
      </c>
      <c r="GX327" s="46" t="b">
        <f t="shared" si="650"/>
        <v>0</v>
      </c>
      <c r="GY327" s="46" t="b">
        <f t="shared" si="651"/>
        <v>0</v>
      </c>
      <c r="GZ327" s="46" t="b">
        <f t="shared" si="652"/>
        <v>0</v>
      </c>
      <c r="HA327" s="46" t="b">
        <f t="shared" si="653"/>
        <v>0</v>
      </c>
      <c r="HB327" s="46" t="b">
        <f t="shared" si="654"/>
        <v>0</v>
      </c>
      <c r="HC327" s="46" t="b">
        <f t="shared" si="655"/>
        <v>0</v>
      </c>
      <c r="HD327" s="46" t="b">
        <f t="shared" si="656"/>
        <v>0</v>
      </c>
      <c r="HE327" s="46" t="b">
        <f t="shared" si="657"/>
        <v>0</v>
      </c>
      <c r="HF327" s="46" t="b">
        <f t="shared" si="658"/>
        <v>0</v>
      </c>
      <c r="HG327" s="46" t="b">
        <f t="shared" si="659"/>
        <v>0</v>
      </c>
      <c r="HH327" s="46" t="b">
        <f t="shared" si="660"/>
        <v>0</v>
      </c>
      <c r="HI327" s="46" t="b">
        <f t="shared" si="661"/>
        <v>0</v>
      </c>
      <c r="HJ327" s="46" t="b">
        <f t="shared" si="662"/>
        <v>0</v>
      </c>
      <c r="HK327" s="46" t="b">
        <f t="shared" si="663"/>
        <v>0</v>
      </c>
      <c r="HL327" s="46" t="b">
        <f t="shared" si="664"/>
        <v>0</v>
      </c>
      <c r="HM327" s="46" t="b">
        <f t="shared" si="665"/>
        <v>0</v>
      </c>
      <c r="HN327" s="46" t="b">
        <f t="shared" si="666"/>
        <v>0</v>
      </c>
      <c r="HO327" s="46" t="b">
        <f t="shared" si="667"/>
        <v>0</v>
      </c>
      <c r="HP327" s="46" t="b">
        <f t="shared" si="668"/>
        <v>0</v>
      </c>
      <c r="HQ327" s="46" t="str">
        <f t="shared" si="669"/>
        <v/>
      </c>
      <c r="HR327" s="46" t="str">
        <f t="shared" si="670"/>
        <v/>
      </c>
      <c r="HS327" s="46" t="str">
        <f t="shared" si="671"/>
        <v/>
      </c>
      <c r="HT327" s="46" t="b">
        <f t="shared" si="672"/>
        <v>0</v>
      </c>
      <c r="HU327" s="46" t="b">
        <f t="shared" si="673"/>
        <v>0</v>
      </c>
      <c r="HV327" s="46" t="b">
        <f t="shared" si="674"/>
        <v>0</v>
      </c>
      <c r="HW327" s="46" t="b">
        <f t="shared" si="675"/>
        <v>0</v>
      </c>
      <c r="HX327" s="46" t="b">
        <f t="shared" si="676"/>
        <v>0</v>
      </c>
      <c r="HY327" s="46" t="b">
        <f t="shared" si="677"/>
        <v>0</v>
      </c>
      <c r="HZ327" s="46" t="b">
        <f t="shared" si="678"/>
        <v>0</v>
      </c>
      <c r="IA327" s="46" t="str">
        <f t="shared" si="679"/>
        <v/>
      </c>
      <c r="IB327" s="46" t="str">
        <f t="shared" si="680"/>
        <v/>
      </c>
      <c r="IC327" s="46" t="str">
        <f t="shared" si="681"/>
        <v/>
      </c>
      <c r="ID327" s="46" t="str">
        <f t="shared" si="682"/>
        <v/>
      </c>
      <c r="IE327" s="46" t="b">
        <f t="shared" si="683"/>
        <v>0</v>
      </c>
      <c r="IF327" s="46" t="str">
        <f t="shared" si="684"/>
        <v/>
      </c>
      <c r="IG327" s="46" t="str">
        <f t="shared" si="685"/>
        <v/>
      </c>
      <c r="IH327" s="46" t="b">
        <f t="shared" si="686"/>
        <v>0</v>
      </c>
      <c r="II327" s="46" t="b">
        <f t="shared" si="687"/>
        <v>0</v>
      </c>
      <c r="IJ327" s="46" t="b">
        <f t="shared" si="688"/>
        <v>0</v>
      </c>
      <c r="IK327" s="46" t="str">
        <f t="shared" si="689"/>
        <v/>
      </c>
      <c r="IL327" s="46" t="str">
        <f t="shared" si="690"/>
        <v/>
      </c>
      <c r="IM327" s="46" t="b">
        <f t="shared" si="691"/>
        <v>0</v>
      </c>
      <c r="IN327" s="46" t="b">
        <f t="shared" si="692"/>
        <v>0</v>
      </c>
      <c r="IO327" s="46" t="b">
        <f t="shared" si="693"/>
        <v>0</v>
      </c>
      <c r="IP327" s="46" t="b">
        <f t="shared" si="694"/>
        <v>0</v>
      </c>
      <c r="IQ327" s="46" t="b">
        <f t="shared" si="695"/>
        <v>0</v>
      </c>
      <c r="IR327" s="46" t="b">
        <f t="shared" si="696"/>
        <v>0</v>
      </c>
      <c r="IS327" s="46" t="b">
        <f t="shared" si="697"/>
        <v>0</v>
      </c>
      <c r="IT327" s="46" t="b">
        <f t="shared" si="698"/>
        <v>0</v>
      </c>
      <c r="IU327" s="46" t="b">
        <f t="shared" si="699"/>
        <v>0</v>
      </c>
      <c r="IV327" s="46" t="b">
        <f t="shared" si="700"/>
        <v>0</v>
      </c>
      <c r="IW327" s="46" t="b">
        <f t="shared" si="701"/>
        <v>0</v>
      </c>
      <c r="IX327" s="46" t="b">
        <f t="shared" si="702"/>
        <v>0</v>
      </c>
      <c r="IY327" s="46" t="b">
        <f t="shared" si="703"/>
        <v>0</v>
      </c>
    </row>
    <row r="328" spans="2:259" x14ac:dyDescent="0.3">
      <c r="B328" s="48">
        <v>316</v>
      </c>
      <c r="C328" s="61" t="str">
        <f t="shared" si="569"/>
        <v/>
      </c>
      <c r="D328" s="53"/>
      <c r="E328" s="52"/>
      <c r="F328" s="112"/>
      <c r="G328" s="52"/>
      <c r="H328" s="53"/>
      <c r="I328" s="52"/>
      <c r="J328" s="52"/>
      <c r="K328" s="53"/>
      <c r="L328" s="55"/>
      <c r="M328" s="108"/>
      <c r="N328" s="56"/>
      <c r="O328" s="52"/>
      <c r="P328" s="52"/>
      <c r="Q328" s="52"/>
      <c r="R328" s="52"/>
      <c r="S328" s="52"/>
      <c r="T328" s="53"/>
      <c r="U328" s="52"/>
      <c r="V328" s="52"/>
      <c r="W328" s="55"/>
      <c r="X328" s="55"/>
      <c r="Y328" s="52"/>
      <c r="Z328" s="55"/>
      <c r="AA328" s="52"/>
      <c r="AB328" s="53"/>
      <c r="AC328" s="53"/>
      <c r="AD328" s="53"/>
      <c r="AE328" s="57"/>
      <c r="AF328" s="113"/>
      <c r="AG328" s="57"/>
      <c r="AH328" s="58"/>
      <c r="AI328" s="58"/>
      <c r="AJ328" s="58"/>
      <c r="AK328" s="114"/>
      <c r="AL328" s="58"/>
      <c r="AM328" s="114"/>
      <c r="AN328" s="58"/>
      <c r="AO328" s="114"/>
      <c r="AP328" s="58"/>
      <c r="AQ328" s="114"/>
      <c r="AR328" s="58"/>
      <c r="AS328" s="114"/>
      <c r="AT328" s="58"/>
      <c r="AU328" s="114"/>
      <c r="AV328" s="58"/>
      <c r="AW328" s="114"/>
      <c r="AX328" s="58"/>
      <c r="AY328" s="114"/>
      <c r="AZ328" s="58"/>
      <c r="BA328" s="114"/>
      <c r="BB328" s="58"/>
      <c r="BC328" s="114"/>
      <c r="BD328" s="58"/>
      <c r="BE328" s="58"/>
      <c r="BF328" s="58"/>
      <c r="BG328" s="59"/>
      <c r="BH328" s="58"/>
      <c r="BI328" s="114"/>
      <c r="BJ328" s="53"/>
      <c r="BK328" s="58"/>
      <c r="BL328" s="114"/>
      <c r="BM328" s="58"/>
      <c r="BN328" s="114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3"/>
      <c r="CL328" s="58"/>
      <c r="CM328" s="58"/>
      <c r="CN328" s="60"/>
      <c r="CO328" s="57"/>
      <c r="CP328" s="58"/>
      <c r="CQ328" s="60"/>
      <c r="CR328" s="57"/>
      <c r="CS328" s="58"/>
      <c r="CT328" s="59"/>
      <c r="CU328" s="58"/>
      <c r="CV328" s="59"/>
      <c r="CW328" s="58"/>
      <c r="CX328" s="59"/>
      <c r="CY328" s="58"/>
      <c r="CZ328" s="58"/>
      <c r="DA328" s="58"/>
      <c r="DB328" s="53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7"/>
      <c r="DO328" s="57"/>
      <c r="DP328" s="57"/>
      <c r="DQ328" s="76" t="str">
        <f t="shared" si="570"/>
        <v/>
      </c>
      <c r="DR328" s="53"/>
      <c r="DS328" s="46" t="b">
        <f t="shared" si="571"/>
        <v>0</v>
      </c>
      <c r="DT328" s="46" t="str">
        <f t="shared" si="572"/>
        <v/>
      </c>
      <c r="DU328" s="46" t="b">
        <f t="shared" si="573"/>
        <v>0</v>
      </c>
      <c r="DV328" s="46" t="b">
        <f t="shared" si="574"/>
        <v>0</v>
      </c>
      <c r="DW328" s="46" t="b">
        <f t="shared" si="575"/>
        <v>0</v>
      </c>
      <c r="DY328" s="46" t="b">
        <f t="shared" si="576"/>
        <v>0</v>
      </c>
      <c r="DZ328" s="46" t="b">
        <f t="shared" si="577"/>
        <v>0</v>
      </c>
      <c r="EB328" s="46" t="b">
        <f t="shared" si="578"/>
        <v>0</v>
      </c>
      <c r="EC328" s="46" t="b">
        <f t="shared" si="579"/>
        <v>0</v>
      </c>
      <c r="ED328" s="46" t="b">
        <f t="shared" si="580"/>
        <v>0</v>
      </c>
      <c r="EE328" s="46" t="b">
        <f t="shared" si="581"/>
        <v>0</v>
      </c>
      <c r="EF328" s="46" t="b">
        <f t="shared" si="582"/>
        <v>0</v>
      </c>
      <c r="EG328" s="46" t="b">
        <f t="shared" si="583"/>
        <v>0</v>
      </c>
      <c r="EH328" s="46" t="b">
        <f t="shared" si="584"/>
        <v>0</v>
      </c>
      <c r="EI328" s="46" t="b">
        <f t="shared" si="585"/>
        <v>0</v>
      </c>
      <c r="EK328" s="46" t="b">
        <f t="shared" si="586"/>
        <v>0</v>
      </c>
      <c r="EL328" s="46" t="b">
        <f t="shared" si="587"/>
        <v>0</v>
      </c>
      <c r="EM328" s="46" t="b">
        <f t="shared" si="588"/>
        <v>0</v>
      </c>
      <c r="EN328" s="46" t="b">
        <f t="shared" si="589"/>
        <v>0</v>
      </c>
      <c r="EO328" s="46" t="b">
        <f t="shared" si="590"/>
        <v>0</v>
      </c>
      <c r="EP328" s="46" t="b">
        <f t="shared" si="591"/>
        <v>0</v>
      </c>
      <c r="EQ328" s="46" t="b">
        <f t="shared" si="592"/>
        <v>0</v>
      </c>
      <c r="ER328" s="46" t="b">
        <f>OR(AA328='Tablas '!$T$4,AA328='Tablas '!$T$7,AA328='Tablas '!$T$8,AA328='Tablas '!$T$11)</f>
        <v>0</v>
      </c>
      <c r="ES328" s="46" t="str">
        <f t="shared" si="593"/>
        <v/>
      </c>
      <c r="ET328" s="46" t="str">
        <f t="shared" si="594"/>
        <v/>
      </c>
      <c r="EU328" s="46" t="str">
        <f t="shared" si="595"/>
        <v/>
      </c>
      <c r="EV328" s="46" t="b">
        <f t="shared" si="596"/>
        <v>0</v>
      </c>
      <c r="EW328" s="46" t="b">
        <f t="shared" si="597"/>
        <v>0</v>
      </c>
      <c r="EX328" s="46" t="b">
        <f t="shared" si="598"/>
        <v>0</v>
      </c>
      <c r="EY328" s="46" t="b">
        <f t="shared" si="599"/>
        <v>0</v>
      </c>
      <c r="EZ328" s="46" t="b">
        <f t="shared" si="600"/>
        <v>0</v>
      </c>
      <c r="FA328" s="46" t="b">
        <f t="shared" si="601"/>
        <v>0</v>
      </c>
      <c r="FB328" s="46" t="b">
        <f t="shared" si="602"/>
        <v>0</v>
      </c>
      <c r="FC328" s="46" t="str">
        <f t="shared" si="603"/>
        <v/>
      </c>
      <c r="FD328" s="46" t="str">
        <f t="shared" si="604"/>
        <v/>
      </c>
      <c r="FE328" s="46" t="b">
        <f t="shared" si="605"/>
        <v>0</v>
      </c>
      <c r="FF328" s="46" t="str">
        <f t="shared" si="606"/>
        <v/>
      </c>
      <c r="FG328" s="46" t="str">
        <f t="shared" si="607"/>
        <v/>
      </c>
      <c r="FH328" s="46" t="b">
        <f t="shared" si="608"/>
        <v>0</v>
      </c>
      <c r="FI328" s="46" t="str">
        <f t="shared" si="609"/>
        <v/>
      </c>
      <c r="FJ328" s="46" t="str">
        <f t="shared" si="610"/>
        <v/>
      </c>
      <c r="FK328" s="46" t="b">
        <f t="shared" si="611"/>
        <v>0</v>
      </c>
      <c r="FL328" s="46" t="str">
        <f t="shared" si="612"/>
        <v/>
      </c>
      <c r="FM328" s="46" t="str">
        <f t="shared" si="613"/>
        <v/>
      </c>
      <c r="FN328" s="46" t="b">
        <f t="shared" si="614"/>
        <v>0</v>
      </c>
      <c r="FO328" s="46" t="str">
        <f t="shared" si="615"/>
        <v/>
      </c>
      <c r="FP328" s="46" t="str">
        <f t="shared" si="616"/>
        <v/>
      </c>
      <c r="FQ328" s="46" t="b">
        <f t="shared" si="617"/>
        <v>0</v>
      </c>
      <c r="FR328" s="46" t="str">
        <f t="shared" si="618"/>
        <v/>
      </c>
      <c r="FS328" s="46" t="str">
        <f t="shared" si="619"/>
        <v/>
      </c>
      <c r="FT328" s="46" t="b">
        <f t="shared" si="620"/>
        <v>0</v>
      </c>
      <c r="FU328" s="46" t="str">
        <f t="shared" si="621"/>
        <v/>
      </c>
      <c r="FV328" s="46" t="str">
        <f t="shared" si="622"/>
        <v/>
      </c>
      <c r="FW328" s="46" t="b">
        <f t="shared" si="623"/>
        <v>0</v>
      </c>
      <c r="FX328" s="46" t="str">
        <f t="shared" si="624"/>
        <v/>
      </c>
      <c r="FY328" s="46" t="str">
        <f t="shared" si="625"/>
        <v/>
      </c>
      <c r="FZ328" s="46" t="b">
        <f t="shared" si="626"/>
        <v>0</v>
      </c>
      <c r="GA328" s="46" t="str">
        <f t="shared" si="627"/>
        <v/>
      </c>
      <c r="GB328" s="46" t="str">
        <f t="shared" si="628"/>
        <v/>
      </c>
      <c r="GC328" s="46" t="b">
        <f t="shared" si="629"/>
        <v>0</v>
      </c>
      <c r="GD328" s="46" t="str">
        <f t="shared" si="630"/>
        <v/>
      </c>
      <c r="GE328" s="46" t="str">
        <f t="shared" si="631"/>
        <v/>
      </c>
      <c r="GF328" s="46" t="b">
        <f t="shared" si="632"/>
        <v>0</v>
      </c>
      <c r="GG328" s="46" t="b">
        <f t="shared" si="633"/>
        <v>0</v>
      </c>
      <c r="GH328" s="46" t="str">
        <f t="shared" si="634"/>
        <v/>
      </c>
      <c r="GI328" s="46" t="str">
        <f t="shared" si="635"/>
        <v/>
      </c>
      <c r="GJ328" s="46" t="str">
        <f t="shared" si="636"/>
        <v/>
      </c>
      <c r="GK328" s="46" t="b">
        <f t="shared" si="637"/>
        <v>0</v>
      </c>
      <c r="GL328" s="46" t="str">
        <f t="shared" si="638"/>
        <v/>
      </c>
      <c r="GM328" s="46" t="str">
        <f t="shared" si="639"/>
        <v/>
      </c>
      <c r="GN328" s="46" t="str">
        <f t="shared" si="640"/>
        <v/>
      </c>
      <c r="GO328" s="46" t="b">
        <f t="shared" si="641"/>
        <v>0</v>
      </c>
      <c r="GP328" s="46" t="str">
        <f t="shared" si="642"/>
        <v/>
      </c>
      <c r="GQ328" s="46" t="str">
        <f t="shared" si="643"/>
        <v/>
      </c>
      <c r="GR328" s="46" t="b">
        <f t="shared" si="644"/>
        <v>0</v>
      </c>
      <c r="GS328" s="46" t="str">
        <f t="shared" si="645"/>
        <v/>
      </c>
      <c r="GT328" s="46" t="str">
        <f t="shared" si="646"/>
        <v/>
      </c>
      <c r="GU328" s="46" t="b">
        <f t="shared" si="647"/>
        <v>0</v>
      </c>
      <c r="GV328" s="46" t="b">
        <f t="shared" si="648"/>
        <v>0</v>
      </c>
      <c r="GW328" s="46" t="b">
        <f t="shared" si="649"/>
        <v>0</v>
      </c>
      <c r="GX328" s="46" t="b">
        <f t="shared" si="650"/>
        <v>0</v>
      </c>
      <c r="GY328" s="46" t="b">
        <f t="shared" si="651"/>
        <v>0</v>
      </c>
      <c r="GZ328" s="46" t="b">
        <f t="shared" si="652"/>
        <v>0</v>
      </c>
      <c r="HA328" s="46" t="b">
        <f t="shared" si="653"/>
        <v>0</v>
      </c>
      <c r="HB328" s="46" t="b">
        <f t="shared" si="654"/>
        <v>0</v>
      </c>
      <c r="HC328" s="46" t="b">
        <f t="shared" si="655"/>
        <v>0</v>
      </c>
      <c r="HD328" s="46" t="b">
        <f t="shared" si="656"/>
        <v>0</v>
      </c>
      <c r="HE328" s="46" t="b">
        <f t="shared" si="657"/>
        <v>0</v>
      </c>
      <c r="HF328" s="46" t="b">
        <f t="shared" si="658"/>
        <v>0</v>
      </c>
      <c r="HG328" s="46" t="b">
        <f t="shared" si="659"/>
        <v>0</v>
      </c>
      <c r="HH328" s="46" t="b">
        <f t="shared" si="660"/>
        <v>0</v>
      </c>
      <c r="HI328" s="46" t="b">
        <f t="shared" si="661"/>
        <v>0</v>
      </c>
      <c r="HJ328" s="46" t="b">
        <f t="shared" si="662"/>
        <v>0</v>
      </c>
      <c r="HK328" s="46" t="b">
        <f t="shared" si="663"/>
        <v>0</v>
      </c>
      <c r="HL328" s="46" t="b">
        <f t="shared" si="664"/>
        <v>0</v>
      </c>
      <c r="HM328" s="46" t="b">
        <f t="shared" si="665"/>
        <v>0</v>
      </c>
      <c r="HN328" s="46" t="b">
        <f t="shared" si="666"/>
        <v>0</v>
      </c>
      <c r="HO328" s="46" t="b">
        <f t="shared" si="667"/>
        <v>0</v>
      </c>
      <c r="HP328" s="46" t="b">
        <f t="shared" si="668"/>
        <v>0</v>
      </c>
      <c r="HQ328" s="46" t="str">
        <f t="shared" si="669"/>
        <v/>
      </c>
      <c r="HR328" s="46" t="str">
        <f t="shared" si="670"/>
        <v/>
      </c>
      <c r="HS328" s="46" t="str">
        <f t="shared" si="671"/>
        <v/>
      </c>
      <c r="HT328" s="46" t="b">
        <f t="shared" si="672"/>
        <v>0</v>
      </c>
      <c r="HU328" s="46" t="b">
        <f t="shared" si="673"/>
        <v>0</v>
      </c>
      <c r="HV328" s="46" t="b">
        <f t="shared" si="674"/>
        <v>0</v>
      </c>
      <c r="HW328" s="46" t="b">
        <f t="shared" si="675"/>
        <v>0</v>
      </c>
      <c r="HX328" s="46" t="b">
        <f t="shared" si="676"/>
        <v>0</v>
      </c>
      <c r="HY328" s="46" t="b">
        <f t="shared" si="677"/>
        <v>0</v>
      </c>
      <c r="HZ328" s="46" t="b">
        <f t="shared" si="678"/>
        <v>0</v>
      </c>
      <c r="IA328" s="46" t="str">
        <f t="shared" si="679"/>
        <v/>
      </c>
      <c r="IB328" s="46" t="str">
        <f t="shared" si="680"/>
        <v/>
      </c>
      <c r="IC328" s="46" t="str">
        <f t="shared" si="681"/>
        <v/>
      </c>
      <c r="ID328" s="46" t="str">
        <f t="shared" si="682"/>
        <v/>
      </c>
      <c r="IE328" s="46" t="b">
        <f t="shared" si="683"/>
        <v>0</v>
      </c>
      <c r="IF328" s="46" t="str">
        <f t="shared" si="684"/>
        <v/>
      </c>
      <c r="IG328" s="46" t="str">
        <f t="shared" si="685"/>
        <v/>
      </c>
      <c r="IH328" s="46" t="b">
        <f t="shared" si="686"/>
        <v>0</v>
      </c>
      <c r="II328" s="46" t="b">
        <f t="shared" si="687"/>
        <v>0</v>
      </c>
      <c r="IJ328" s="46" t="b">
        <f t="shared" si="688"/>
        <v>0</v>
      </c>
      <c r="IK328" s="46" t="str">
        <f t="shared" si="689"/>
        <v/>
      </c>
      <c r="IL328" s="46" t="str">
        <f t="shared" si="690"/>
        <v/>
      </c>
      <c r="IM328" s="46" t="b">
        <f t="shared" si="691"/>
        <v>0</v>
      </c>
      <c r="IN328" s="46" t="b">
        <f t="shared" si="692"/>
        <v>0</v>
      </c>
      <c r="IO328" s="46" t="b">
        <f t="shared" si="693"/>
        <v>0</v>
      </c>
      <c r="IP328" s="46" t="b">
        <f t="shared" si="694"/>
        <v>0</v>
      </c>
      <c r="IQ328" s="46" t="b">
        <f t="shared" si="695"/>
        <v>0</v>
      </c>
      <c r="IR328" s="46" t="b">
        <f t="shared" si="696"/>
        <v>0</v>
      </c>
      <c r="IS328" s="46" t="b">
        <f t="shared" si="697"/>
        <v>0</v>
      </c>
      <c r="IT328" s="46" t="b">
        <f t="shared" si="698"/>
        <v>0</v>
      </c>
      <c r="IU328" s="46" t="b">
        <f t="shared" si="699"/>
        <v>0</v>
      </c>
      <c r="IV328" s="46" t="b">
        <f t="shared" si="700"/>
        <v>0</v>
      </c>
      <c r="IW328" s="46" t="b">
        <f t="shared" si="701"/>
        <v>0</v>
      </c>
      <c r="IX328" s="46" t="b">
        <f t="shared" si="702"/>
        <v>0</v>
      </c>
      <c r="IY328" s="46" t="b">
        <f t="shared" si="703"/>
        <v>0</v>
      </c>
    </row>
    <row r="329" spans="2:259" x14ac:dyDescent="0.3">
      <c r="B329" s="48">
        <v>317</v>
      </c>
      <c r="C329" s="61" t="str">
        <f t="shared" si="569"/>
        <v/>
      </c>
      <c r="D329" s="53"/>
      <c r="E329" s="52"/>
      <c r="F329" s="112"/>
      <c r="G329" s="52"/>
      <c r="H329" s="53"/>
      <c r="I329" s="52"/>
      <c r="J329" s="52"/>
      <c r="K329" s="53"/>
      <c r="L329" s="55"/>
      <c r="M329" s="108"/>
      <c r="N329" s="56"/>
      <c r="O329" s="52"/>
      <c r="P329" s="52"/>
      <c r="Q329" s="52"/>
      <c r="R329" s="52"/>
      <c r="S329" s="52"/>
      <c r="T329" s="53"/>
      <c r="U329" s="52"/>
      <c r="V329" s="52"/>
      <c r="W329" s="55"/>
      <c r="X329" s="55"/>
      <c r="Y329" s="52"/>
      <c r="Z329" s="55"/>
      <c r="AA329" s="52"/>
      <c r="AB329" s="53"/>
      <c r="AC329" s="53"/>
      <c r="AD329" s="53"/>
      <c r="AE329" s="57"/>
      <c r="AF329" s="113"/>
      <c r="AG329" s="57"/>
      <c r="AH329" s="58"/>
      <c r="AI329" s="58"/>
      <c r="AJ329" s="58"/>
      <c r="AK329" s="114"/>
      <c r="AL329" s="58"/>
      <c r="AM329" s="114"/>
      <c r="AN329" s="58"/>
      <c r="AO329" s="114"/>
      <c r="AP329" s="58"/>
      <c r="AQ329" s="114"/>
      <c r="AR329" s="58"/>
      <c r="AS329" s="114"/>
      <c r="AT329" s="58"/>
      <c r="AU329" s="114"/>
      <c r="AV329" s="58"/>
      <c r="AW329" s="114"/>
      <c r="AX329" s="58"/>
      <c r="AY329" s="114"/>
      <c r="AZ329" s="58"/>
      <c r="BA329" s="114"/>
      <c r="BB329" s="58"/>
      <c r="BC329" s="114"/>
      <c r="BD329" s="58"/>
      <c r="BE329" s="58"/>
      <c r="BF329" s="58"/>
      <c r="BG329" s="59"/>
      <c r="BH329" s="58"/>
      <c r="BI329" s="114"/>
      <c r="BJ329" s="53"/>
      <c r="BK329" s="58"/>
      <c r="BL329" s="114"/>
      <c r="BM329" s="58"/>
      <c r="BN329" s="114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3"/>
      <c r="CL329" s="58"/>
      <c r="CM329" s="58"/>
      <c r="CN329" s="60"/>
      <c r="CO329" s="57"/>
      <c r="CP329" s="58"/>
      <c r="CQ329" s="60"/>
      <c r="CR329" s="57"/>
      <c r="CS329" s="58"/>
      <c r="CT329" s="59"/>
      <c r="CU329" s="58"/>
      <c r="CV329" s="59"/>
      <c r="CW329" s="58"/>
      <c r="CX329" s="59"/>
      <c r="CY329" s="58"/>
      <c r="CZ329" s="58"/>
      <c r="DA329" s="58"/>
      <c r="DB329" s="53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7"/>
      <c r="DO329" s="57"/>
      <c r="DP329" s="57"/>
      <c r="DQ329" s="76" t="str">
        <f t="shared" si="570"/>
        <v/>
      </c>
      <c r="DR329" s="53"/>
      <c r="DS329" s="46" t="b">
        <f t="shared" si="571"/>
        <v>0</v>
      </c>
      <c r="DT329" s="46" t="str">
        <f t="shared" si="572"/>
        <v/>
      </c>
      <c r="DU329" s="46" t="b">
        <f t="shared" si="573"/>
        <v>0</v>
      </c>
      <c r="DV329" s="46" t="b">
        <f t="shared" si="574"/>
        <v>0</v>
      </c>
      <c r="DW329" s="46" t="b">
        <f t="shared" si="575"/>
        <v>0</v>
      </c>
      <c r="DY329" s="46" t="b">
        <f t="shared" si="576"/>
        <v>0</v>
      </c>
      <c r="DZ329" s="46" t="b">
        <f t="shared" si="577"/>
        <v>0</v>
      </c>
      <c r="EB329" s="46" t="b">
        <f t="shared" si="578"/>
        <v>0</v>
      </c>
      <c r="EC329" s="46" t="b">
        <f t="shared" si="579"/>
        <v>0</v>
      </c>
      <c r="ED329" s="46" t="b">
        <f t="shared" si="580"/>
        <v>0</v>
      </c>
      <c r="EE329" s="46" t="b">
        <f t="shared" si="581"/>
        <v>0</v>
      </c>
      <c r="EF329" s="46" t="b">
        <f t="shared" si="582"/>
        <v>0</v>
      </c>
      <c r="EG329" s="46" t="b">
        <f t="shared" si="583"/>
        <v>0</v>
      </c>
      <c r="EH329" s="46" t="b">
        <f t="shared" si="584"/>
        <v>0</v>
      </c>
      <c r="EI329" s="46" t="b">
        <f t="shared" si="585"/>
        <v>0</v>
      </c>
      <c r="EK329" s="46" t="b">
        <f t="shared" si="586"/>
        <v>0</v>
      </c>
      <c r="EL329" s="46" t="b">
        <f t="shared" si="587"/>
        <v>0</v>
      </c>
      <c r="EM329" s="46" t="b">
        <f t="shared" si="588"/>
        <v>0</v>
      </c>
      <c r="EN329" s="46" t="b">
        <f t="shared" si="589"/>
        <v>0</v>
      </c>
      <c r="EO329" s="46" t="b">
        <f t="shared" si="590"/>
        <v>0</v>
      </c>
      <c r="EP329" s="46" t="b">
        <f t="shared" si="591"/>
        <v>0</v>
      </c>
      <c r="EQ329" s="46" t="b">
        <f t="shared" si="592"/>
        <v>0</v>
      </c>
      <c r="ER329" s="46" t="b">
        <f>OR(AA329='Tablas '!$T$4,AA329='Tablas '!$T$7,AA329='Tablas '!$T$8,AA329='Tablas '!$T$11)</f>
        <v>0</v>
      </c>
      <c r="ES329" s="46" t="str">
        <f t="shared" si="593"/>
        <v/>
      </c>
      <c r="ET329" s="46" t="str">
        <f t="shared" si="594"/>
        <v/>
      </c>
      <c r="EU329" s="46" t="str">
        <f t="shared" si="595"/>
        <v/>
      </c>
      <c r="EV329" s="46" t="b">
        <f t="shared" si="596"/>
        <v>0</v>
      </c>
      <c r="EW329" s="46" t="b">
        <f t="shared" si="597"/>
        <v>0</v>
      </c>
      <c r="EX329" s="46" t="b">
        <f t="shared" si="598"/>
        <v>0</v>
      </c>
      <c r="EY329" s="46" t="b">
        <f t="shared" si="599"/>
        <v>0</v>
      </c>
      <c r="EZ329" s="46" t="b">
        <f t="shared" si="600"/>
        <v>0</v>
      </c>
      <c r="FA329" s="46" t="b">
        <f t="shared" si="601"/>
        <v>0</v>
      </c>
      <c r="FB329" s="46" t="b">
        <f t="shared" si="602"/>
        <v>0</v>
      </c>
      <c r="FC329" s="46" t="str">
        <f t="shared" si="603"/>
        <v/>
      </c>
      <c r="FD329" s="46" t="str">
        <f t="shared" si="604"/>
        <v/>
      </c>
      <c r="FE329" s="46" t="b">
        <f t="shared" si="605"/>
        <v>0</v>
      </c>
      <c r="FF329" s="46" t="str">
        <f t="shared" si="606"/>
        <v/>
      </c>
      <c r="FG329" s="46" t="str">
        <f t="shared" si="607"/>
        <v/>
      </c>
      <c r="FH329" s="46" t="b">
        <f t="shared" si="608"/>
        <v>0</v>
      </c>
      <c r="FI329" s="46" t="str">
        <f t="shared" si="609"/>
        <v/>
      </c>
      <c r="FJ329" s="46" t="str">
        <f t="shared" si="610"/>
        <v/>
      </c>
      <c r="FK329" s="46" t="b">
        <f t="shared" si="611"/>
        <v>0</v>
      </c>
      <c r="FL329" s="46" t="str">
        <f t="shared" si="612"/>
        <v/>
      </c>
      <c r="FM329" s="46" t="str">
        <f t="shared" si="613"/>
        <v/>
      </c>
      <c r="FN329" s="46" t="b">
        <f t="shared" si="614"/>
        <v>0</v>
      </c>
      <c r="FO329" s="46" t="str">
        <f t="shared" si="615"/>
        <v/>
      </c>
      <c r="FP329" s="46" t="str">
        <f t="shared" si="616"/>
        <v/>
      </c>
      <c r="FQ329" s="46" t="b">
        <f t="shared" si="617"/>
        <v>0</v>
      </c>
      <c r="FR329" s="46" t="str">
        <f t="shared" si="618"/>
        <v/>
      </c>
      <c r="FS329" s="46" t="str">
        <f t="shared" si="619"/>
        <v/>
      </c>
      <c r="FT329" s="46" t="b">
        <f t="shared" si="620"/>
        <v>0</v>
      </c>
      <c r="FU329" s="46" t="str">
        <f t="shared" si="621"/>
        <v/>
      </c>
      <c r="FV329" s="46" t="str">
        <f t="shared" si="622"/>
        <v/>
      </c>
      <c r="FW329" s="46" t="b">
        <f t="shared" si="623"/>
        <v>0</v>
      </c>
      <c r="FX329" s="46" t="str">
        <f t="shared" si="624"/>
        <v/>
      </c>
      <c r="FY329" s="46" t="str">
        <f t="shared" si="625"/>
        <v/>
      </c>
      <c r="FZ329" s="46" t="b">
        <f t="shared" si="626"/>
        <v>0</v>
      </c>
      <c r="GA329" s="46" t="str">
        <f t="shared" si="627"/>
        <v/>
      </c>
      <c r="GB329" s="46" t="str">
        <f t="shared" si="628"/>
        <v/>
      </c>
      <c r="GC329" s="46" t="b">
        <f t="shared" si="629"/>
        <v>0</v>
      </c>
      <c r="GD329" s="46" t="str">
        <f t="shared" si="630"/>
        <v/>
      </c>
      <c r="GE329" s="46" t="str">
        <f t="shared" si="631"/>
        <v/>
      </c>
      <c r="GF329" s="46" t="b">
        <f t="shared" si="632"/>
        <v>0</v>
      </c>
      <c r="GG329" s="46" t="b">
        <f t="shared" si="633"/>
        <v>0</v>
      </c>
      <c r="GH329" s="46" t="str">
        <f t="shared" si="634"/>
        <v/>
      </c>
      <c r="GI329" s="46" t="str">
        <f t="shared" si="635"/>
        <v/>
      </c>
      <c r="GJ329" s="46" t="str">
        <f t="shared" si="636"/>
        <v/>
      </c>
      <c r="GK329" s="46" t="b">
        <f t="shared" si="637"/>
        <v>0</v>
      </c>
      <c r="GL329" s="46" t="str">
        <f t="shared" si="638"/>
        <v/>
      </c>
      <c r="GM329" s="46" t="str">
        <f t="shared" si="639"/>
        <v/>
      </c>
      <c r="GN329" s="46" t="str">
        <f t="shared" si="640"/>
        <v/>
      </c>
      <c r="GO329" s="46" t="b">
        <f t="shared" si="641"/>
        <v>0</v>
      </c>
      <c r="GP329" s="46" t="str">
        <f t="shared" si="642"/>
        <v/>
      </c>
      <c r="GQ329" s="46" t="str">
        <f t="shared" si="643"/>
        <v/>
      </c>
      <c r="GR329" s="46" t="b">
        <f t="shared" si="644"/>
        <v>0</v>
      </c>
      <c r="GS329" s="46" t="str">
        <f t="shared" si="645"/>
        <v/>
      </c>
      <c r="GT329" s="46" t="str">
        <f t="shared" si="646"/>
        <v/>
      </c>
      <c r="GU329" s="46" t="b">
        <f t="shared" si="647"/>
        <v>0</v>
      </c>
      <c r="GV329" s="46" t="b">
        <f t="shared" si="648"/>
        <v>0</v>
      </c>
      <c r="GW329" s="46" t="b">
        <f t="shared" si="649"/>
        <v>0</v>
      </c>
      <c r="GX329" s="46" t="b">
        <f t="shared" si="650"/>
        <v>0</v>
      </c>
      <c r="GY329" s="46" t="b">
        <f t="shared" si="651"/>
        <v>0</v>
      </c>
      <c r="GZ329" s="46" t="b">
        <f t="shared" si="652"/>
        <v>0</v>
      </c>
      <c r="HA329" s="46" t="b">
        <f t="shared" si="653"/>
        <v>0</v>
      </c>
      <c r="HB329" s="46" t="b">
        <f t="shared" si="654"/>
        <v>0</v>
      </c>
      <c r="HC329" s="46" t="b">
        <f t="shared" si="655"/>
        <v>0</v>
      </c>
      <c r="HD329" s="46" t="b">
        <f t="shared" si="656"/>
        <v>0</v>
      </c>
      <c r="HE329" s="46" t="b">
        <f t="shared" si="657"/>
        <v>0</v>
      </c>
      <c r="HF329" s="46" t="b">
        <f t="shared" si="658"/>
        <v>0</v>
      </c>
      <c r="HG329" s="46" t="b">
        <f t="shared" si="659"/>
        <v>0</v>
      </c>
      <c r="HH329" s="46" t="b">
        <f t="shared" si="660"/>
        <v>0</v>
      </c>
      <c r="HI329" s="46" t="b">
        <f t="shared" si="661"/>
        <v>0</v>
      </c>
      <c r="HJ329" s="46" t="b">
        <f t="shared" si="662"/>
        <v>0</v>
      </c>
      <c r="HK329" s="46" t="b">
        <f t="shared" si="663"/>
        <v>0</v>
      </c>
      <c r="HL329" s="46" t="b">
        <f t="shared" si="664"/>
        <v>0</v>
      </c>
      <c r="HM329" s="46" t="b">
        <f t="shared" si="665"/>
        <v>0</v>
      </c>
      <c r="HN329" s="46" t="b">
        <f t="shared" si="666"/>
        <v>0</v>
      </c>
      <c r="HO329" s="46" t="b">
        <f t="shared" si="667"/>
        <v>0</v>
      </c>
      <c r="HP329" s="46" t="b">
        <f t="shared" si="668"/>
        <v>0</v>
      </c>
      <c r="HQ329" s="46" t="str">
        <f t="shared" si="669"/>
        <v/>
      </c>
      <c r="HR329" s="46" t="str">
        <f t="shared" si="670"/>
        <v/>
      </c>
      <c r="HS329" s="46" t="str">
        <f t="shared" si="671"/>
        <v/>
      </c>
      <c r="HT329" s="46" t="b">
        <f t="shared" si="672"/>
        <v>0</v>
      </c>
      <c r="HU329" s="46" t="b">
        <f t="shared" si="673"/>
        <v>0</v>
      </c>
      <c r="HV329" s="46" t="b">
        <f t="shared" si="674"/>
        <v>0</v>
      </c>
      <c r="HW329" s="46" t="b">
        <f t="shared" si="675"/>
        <v>0</v>
      </c>
      <c r="HX329" s="46" t="b">
        <f t="shared" si="676"/>
        <v>0</v>
      </c>
      <c r="HY329" s="46" t="b">
        <f t="shared" si="677"/>
        <v>0</v>
      </c>
      <c r="HZ329" s="46" t="b">
        <f t="shared" si="678"/>
        <v>0</v>
      </c>
      <c r="IA329" s="46" t="str">
        <f t="shared" si="679"/>
        <v/>
      </c>
      <c r="IB329" s="46" t="str">
        <f t="shared" si="680"/>
        <v/>
      </c>
      <c r="IC329" s="46" t="str">
        <f t="shared" si="681"/>
        <v/>
      </c>
      <c r="ID329" s="46" t="str">
        <f t="shared" si="682"/>
        <v/>
      </c>
      <c r="IE329" s="46" t="b">
        <f t="shared" si="683"/>
        <v>0</v>
      </c>
      <c r="IF329" s="46" t="str">
        <f t="shared" si="684"/>
        <v/>
      </c>
      <c r="IG329" s="46" t="str">
        <f t="shared" si="685"/>
        <v/>
      </c>
      <c r="IH329" s="46" t="b">
        <f t="shared" si="686"/>
        <v>0</v>
      </c>
      <c r="II329" s="46" t="b">
        <f t="shared" si="687"/>
        <v>0</v>
      </c>
      <c r="IJ329" s="46" t="b">
        <f t="shared" si="688"/>
        <v>0</v>
      </c>
      <c r="IK329" s="46" t="str">
        <f t="shared" si="689"/>
        <v/>
      </c>
      <c r="IL329" s="46" t="str">
        <f t="shared" si="690"/>
        <v/>
      </c>
      <c r="IM329" s="46" t="b">
        <f t="shared" si="691"/>
        <v>0</v>
      </c>
      <c r="IN329" s="46" t="b">
        <f t="shared" si="692"/>
        <v>0</v>
      </c>
      <c r="IO329" s="46" t="b">
        <f t="shared" si="693"/>
        <v>0</v>
      </c>
      <c r="IP329" s="46" t="b">
        <f t="shared" si="694"/>
        <v>0</v>
      </c>
      <c r="IQ329" s="46" t="b">
        <f t="shared" si="695"/>
        <v>0</v>
      </c>
      <c r="IR329" s="46" t="b">
        <f t="shared" si="696"/>
        <v>0</v>
      </c>
      <c r="IS329" s="46" t="b">
        <f t="shared" si="697"/>
        <v>0</v>
      </c>
      <c r="IT329" s="46" t="b">
        <f t="shared" si="698"/>
        <v>0</v>
      </c>
      <c r="IU329" s="46" t="b">
        <f t="shared" si="699"/>
        <v>0</v>
      </c>
      <c r="IV329" s="46" t="b">
        <f t="shared" si="700"/>
        <v>0</v>
      </c>
      <c r="IW329" s="46" t="b">
        <f t="shared" si="701"/>
        <v>0</v>
      </c>
      <c r="IX329" s="46" t="b">
        <f t="shared" si="702"/>
        <v>0</v>
      </c>
      <c r="IY329" s="46" t="b">
        <f t="shared" si="703"/>
        <v>0</v>
      </c>
    </row>
    <row r="330" spans="2:259" x14ac:dyDescent="0.3">
      <c r="B330" s="48">
        <v>318</v>
      </c>
      <c r="C330" s="61" t="str">
        <f t="shared" si="569"/>
        <v/>
      </c>
      <c r="D330" s="53"/>
      <c r="E330" s="52"/>
      <c r="F330" s="112"/>
      <c r="G330" s="52"/>
      <c r="H330" s="53"/>
      <c r="I330" s="52"/>
      <c r="J330" s="52"/>
      <c r="K330" s="53"/>
      <c r="L330" s="55"/>
      <c r="M330" s="108"/>
      <c r="N330" s="56"/>
      <c r="O330" s="52"/>
      <c r="P330" s="52"/>
      <c r="Q330" s="52"/>
      <c r="R330" s="52"/>
      <c r="S330" s="52"/>
      <c r="T330" s="53"/>
      <c r="U330" s="52"/>
      <c r="V330" s="52"/>
      <c r="W330" s="55"/>
      <c r="X330" s="55"/>
      <c r="Y330" s="52"/>
      <c r="Z330" s="55"/>
      <c r="AA330" s="52"/>
      <c r="AB330" s="53"/>
      <c r="AC330" s="53"/>
      <c r="AD330" s="53"/>
      <c r="AE330" s="57"/>
      <c r="AF330" s="113"/>
      <c r="AG330" s="57"/>
      <c r="AH330" s="58"/>
      <c r="AI330" s="58"/>
      <c r="AJ330" s="58"/>
      <c r="AK330" s="114"/>
      <c r="AL330" s="58"/>
      <c r="AM330" s="114"/>
      <c r="AN330" s="58"/>
      <c r="AO330" s="114"/>
      <c r="AP330" s="58"/>
      <c r="AQ330" s="114"/>
      <c r="AR330" s="58"/>
      <c r="AS330" s="114"/>
      <c r="AT330" s="58"/>
      <c r="AU330" s="114"/>
      <c r="AV330" s="58"/>
      <c r="AW330" s="114"/>
      <c r="AX330" s="58"/>
      <c r="AY330" s="114"/>
      <c r="AZ330" s="58"/>
      <c r="BA330" s="114"/>
      <c r="BB330" s="58"/>
      <c r="BC330" s="114"/>
      <c r="BD330" s="58"/>
      <c r="BE330" s="58"/>
      <c r="BF330" s="58"/>
      <c r="BG330" s="59"/>
      <c r="BH330" s="58"/>
      <c r="BI330" s="114"/>
      <c r="BJ330" s="53"/>
      <c r="BK330" s="58"/>
      <c r="BL330" s="114"/>
      <c r="BM330" s="58"/>
      <c r="BN330" s="114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3"/>
      <c r="CL330" s="58"/>
      <c r="CM330" s="58"/>
      <c r="CN330" s="60"/>
      <c r="CO330" s="57"/>
      <c r="CP330" s="58"/>
      <c r="CQ330" s="60"/>
      <c r="CR330" s="57"/>
      <c r="CS330" s="58"/>
      <c r="CT330" s="59"/>
      <c r="CU330" s="58"/>
      <c r="CV330" s="59"/>
      <c r="CW330" s="58"/>
      <c r="CX330" s="59"/>
      <c r="CY330" s="58"/>
      <c r="CZ330" s="58"/>
      <c r="DA330" s="58"/>
      <c r="DB330" s="53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7"/>
      <c r="DO330" s="57"/>
      <c r="DP330" s="57"/>
      <c r="DQ330" s="76" t="str">
        <f t="shared" si="570"/>
        <v/>
      </c>
      <c r="DR330" s="53"/>
      <c r="DS330" s="46" t="b">
        <f t="shared" si="571"/>
        <v>0</v>
      </c>
      <c r="DT330" s="46" t="str">
        <f t="shared" si="572"/>
        <v/>
      </c>
      <c r="DU330" s="46" t="b">
        <f t="shared" si="573"/>
        <v>0</v>
      </c>
      <c r="DV330" s="46" t="b">
        <f t="shared" si="574"/>
        <v>0</v>
      </c>
      <c r="DW330" s="46" t="b">
        <f t="shared" si="575"/>
        <v>0</v>
      </c>
      <c r="DY330" s="46" t="b">
        <f t="shared" si="576"/>
        <v>0</v>
      </c>
      <c r="DZ330" s="46" t="b">
        <f t="shared" si="577"/>
        <v>0</v>
      </c>
      <c r="EB330" s="46" t="b">
        <f t="shared" si="578"/>
        <v>0</v>
      </c>
      <c r="EC330" s="46" t="b">
        <f t="shared" si="579"/>
        <v>0</v>
      </c>
      <c r="ED330" s="46" t="b">
        <f t="shared" si="580"/>
        <v>0</v>
      </c>
      <c r="EE330" s="46" t="b">
        <f t="shared" si="581"/>
        <v>0</v>
      </c>
      <c r="EF330" s="46" t="b">
        <f t="shared" si="582"/>
        <v>0</v>
      </c>
      <c r="EG330" s="46" t="b">
        <f t="shared" si="583"/>
        <v>0</v>
      </c>
      <c r="EH330" s="46" t="b">
        <f t="shared" si="584"/>
        <v>0</v>
      </c>
      <c r="EI330" s="46" t="b">
        <f t="shared" si="585"/>
        <v>0</v>
      </c>
      <c r="EK330" s="46" t="b">
        <f t="shared" si="586"/>
        <v>0</v>
      </c>
      <c r="EL330" s="46" t="b">
        <f t="shared" si="587"/>
        <v>0</v>
      </c>
      <c r="EM330" s="46" t="b">
        <f t="shared" si="588"/>
        <v>0</v>
      </c>
      <c r="EN330" s="46" t="b">
        <f t="shared" si="589"/>
        <v>0</v>
      </c>
      <c r="EO330" s="46" t="b">
        <f t="shared" si="590"/>
        <v>0</v>
      </c>
      <c r="EP330" s="46" t="b">
        <f t="shared" si="591"/>
        <v>0</v>
      </c>
      <c r="EQ330" s="46" t="b">
        <f t="shared" si="592"/>
        <v>0</v>
      </c>
      <c r="ER330" s="46" t="b">
        <f>OR(AA330='Tablas '!$T$4,AA330='Tablas '!$T$7,AA330='Tablas '!$T$8,AA330='Tablas '!$T$11)</f>
        <v>0</v>
      </c>
      <c r="ES330" s="46" t="str">
        <f t="shared" si="593"/>
        <v/>
      </c>
      <c r="ET330" s="46" t="str">
        <f t="shared" si="594"/>
        <v/>
      </c>
      <c r="EU330" s="46" t="str">
        <f t="shared" si="595"/>
        <v/>
      </c>
      <c r="EV330" s="46" t="b">
        <f t="shared" si="596"/>
        <v>0</v>
      </c>
      <c r="EW330" s="46" t="b">
        <f t="shared" si="597"/>
        <v>0</v>
      </c>
      <c r="EX330" s="46" t="b">
        <f t="shared" si="598"/>
        <v>0</v>
      </c>
      <c r="EY330" s="46" t="b">
        <f t="shared" si="599"/>
        <v>0</v>
      </c>
      <c r="EZ330" s="46" t="b">
        <f t="shared" si="600"/>
        <v>0</v>
      </c>
      <c r="FA330" s="46" t="b">
        <f t="shared" si="601"/>
        <v>0</v>
      </c>
      <c r="FB330" s="46" t="b">
        <f t="shared" si="602"/>
        <v>0</v>
      </c>
      <c r="FC330" s="46" t="str">
        <f t="shared" si="603"/>
        <v/>
      </c>
      <c r="FD330" s="46" t="str">
        <f t="shared" si="604"/>
        <v/>
      </c>
      <c r="FE330" s="46" t="b">
        <f t="shared" si="605"/>
        <v>0</v>
      </c>
      <c r="FF330" s="46" t="str">
        <f t="shared" si="606"/>
        <v/>
      </c>
      <c r="FG330" s="46" t="str">
        <f t="shared" si="607"/>
        <v/>
      </c>
      <c r="FH330" s="46" t="b">
        <f t="shared" si="608"/>
        <v>0</v>
      </c>
      <c r="FI330" s="46" t="str">
        <f t="shared" si="609"/>
        <v/>
      </c>
      <c r="FJ330" s="46" t="str">
        <f t="shared" si="610"/>
        <v/>
      </c>
      <c r="FK330" s="46" t="b">
        <f t="shared" si="611"/>
        <v>0</v>
      </c>
      <c r="FL330" s="46" t="str">
        <f t="shared" si="612"/>
        <v/>
      </c>
      <c r="FM330" s="46" t="str">
        <f t="shared" si="613"/>
        <v/>
      </c>
      <c r="FN330" s="46" t="b">
        <f t="shared" si="614"/>
        <v>0</v>
      </c>
      <c r="FO330" s="46" t="str">
        <f t="shared" si="615"/>
        <v/>
      </c>
      <c r="FP330" s="46" t="str">
        <f t="shared" si="616"/>
        <v/>
      </c>
      <c r="FQ330" s="46" t="b">
        <f t="shared" si="617"/>
        <v>0</v>
      </c>
      <c r="FR330" s="46" t="str">
        <f t="shared" si="618"/>
        <v/>
      </c>
      <c r="FS330" s="46" t="str">
        <f t="shared" si="619"/>
        <v/>
      </c>
      <c r="FT330" s="46" t="b">
        <f t="shared" si="620"/>
        <v>0</v>
      </c>
      <c r="FU330" s="46" t="str">
        <f t="shared" si="621"/>
        <v/>
      </c>
      <c r="FV330" s="46" t="str">
        <f t="shared" si="622"/>
        <v/>
      </c>
      <c r="FW330" s="46" t="b">
        <f t="shared" si="623"/>
        <v>0</v>
      </c>
      <c r="FX330" s="46" t="str">
        <f t="shared" si="624"/>
        <v/>
      </c>
      <c r="FY330" s="46" t="str">
        <f t="shared" si="625"/>
        <v/>
      </c>
      <c r="FZ330" s="46" t="b">
        <f t="shared" si="626"/>
        <v>0</v>
      </c>
      <c r="GA330" s="46" t="str">
        <f t="shared" si="627"/>
        <v/>
      </c>
      <c r="GB330" s="46" t="str">
        <f t="shared" si="628"/>
        <v/>
      </c>
      <c r="GC330" s="46" t="b">
        <f t="shared" si="629"/>
        <v>0</v>
      </c>
      <c r="GD330" s="46" t="str">
        <f t="shared" si="630"/>
        <v/>
      </c>
      <c r="GE330" s="46" t="str">
        <f t="shared" si="631"/>
        <v/>
      </c>
      <c r="GF330" s="46" t="b">
        <f t="shared" si="632"/>
        <v>0</v>
      </c>
      <c r="GG330" s="46" t="b">
        <f t="shared" si="633"/>
        <v>0</v>
      </c>
      <c r="GH330" s="46" t="str">
        <f t="shared" si="634"/>
        <v/>
      </c>
      <c r="GI330" s="46" t="str">
        <f t="shared" si="635"/>
        <v/>
      </c>
      <c r="GJ330" s="46" t="str">
        <f t="shared" si="636"/>
        <v/>
      </c>
      <c r="GK330" s="46" t="b">
        <f t="shared" si="637"/>
        <v>0</v>
      </c>
      <c r="GL330" s="46" t="str">
        <f t="shared" si="638"/>
        <v/>
      </c>
      <c r="GM330" s="46" t="str">
        <f t="shared" si="639"/>
        <v/>
      </c>
      <c r="GN330" s="46" t="str">
        <f t="shared" si="640"/>
        <v/>
      </c>
      <c r="GO330" s="46" t="b">
        <f t="shared" si="641"/>
        <v>0</v>
      </c>
      <c r="GP330" s="46" t="str">
        <f t="shared" si="642"/>
        <v/>
      </c>
      <c r="GQ330" s="46" t="str">
        <f t="shared" si="643"/>
        <v/>
      </c>
      <c r="GR330" s="46" t="b">
        <f t="shared" si="644"/>
        <v>0</v>
      </c>
      <c r="GS330" s="46" t="str">
        <f t="shared" si="645"/>
        <v/>
      </c>
      <c r="GT330" s="46" t="str">
        <f t="shared" si="646"/>
        <v/>
      </c>
      <c r="GU330" s="46" t="b">
        <f t="shared" si="647"/>
        <v>0</v>
      </c>
      <c r="GV330" s="46" t="b">
        <f t="shared" si="648"/>
        <v>0</v>
      </c>
      <c r="GW330" s="46" t="b">
        <f t="shared" si="649"/>
        <v>0</v>
      </c>
      <c r="GX330" s="46" t="b">
        <f t="shared" si="650"/>
        <v>0</v>
      </c>
      <c r="GY330" s="46" t="b">
        <f t="shared" si="651"/>
        <v>0</v>
      </c>
      <c r="GZ330" s="46" t="b">
        <f t="shared" si="652"/>
        <v>0</v>
      </c>
      <c r="HA330" s="46" t="b">
        <f t="shared" si="653"/>
        <v>0</v>
      </c>
      <c r="HB330" s="46" t="b">
        <f t="shared" si="654"/>
        <v>0</v>
      </c>
      <c r="HC330" s="46" t="b">
        <f t="shared" si="655"/>
        <v>0</v>
      </c>
      <c r="HD330" s="46" t="b">
        <f t="shared" si="656"/>
        <v>0</v>
      </c>
      <c r="HE330" s="46" t="b">
        <f t="shared" si="657"/>
        <v>0</v>
      </c>
      <c r="HF330" s="46" t="b">
        <f t="shared" si="658"/>
        <v>0</v>
      </c>
      <c r="HG330" s="46" t="b">
        <f t="shared" si="659"/>
        <v>0</v>
      </c>
      <c r="HH330" s="46" t="b">
        <f t="shared" si="660"/>
        <v>0</v>
      </c>
      <c r="HI330" s="46" t="b">
        <f t="shared" si="661"/>
        <v>0</v>
      </c>
      <c r="HJ330" s="46" t="b">
        <f t="shared" si="662"/>
        <v>0</v>
      </c>
      <c r="HK330" s="46" t="b">
        <f t="shared" si="663"/>
        <v>0</v>
      </c>
      <c r="HL330" s="46" t="b">
        <f t="shared" si="664"/>
        <v>0</v>
      </c>
      <c r="HM330" s="46" t="b">
        <f t="shared" si="665"/>
        <v>0</v>
      </c>
      <c r="HN330" s="46" t="b">
        <f t="shared" si="666"/>
        <v>0</v>
      </c>
      <c r="HO330" s="46" t="b">
        <f t="shared" si="667"/>
        <v>0</v>
      </c>
      <c r="HP330" s="46" t="b">
        <f t="shared" si="668"/>
        <v>0</v>
      </c>
      <c r="HQ330" s="46" t="str">
        <f t="shared" si="669"/>
        <v/>
      </c>
      <c r="HR330" s="46" t="str">
        <f t="shared" si="670"/>
        <v/>
      </c>
      <c r="HS330" s="46" t="str">
        <f t="shared" si="671"/>
        <v/>
      </c>
      <c r="HT330" s="46" t="b">
        <f t="shared" si="672"/>
        <v>0</v>
      </c>
      <c r="HU330" s="46" t="b">
        <f t="shared" si="673"/>
        <v>0</v>
      </c>
      <c r="HV330" s="46" t="b">
        <f t="shared" si="674"/>
        <v>0</v>
      </c>
      <c r="HW330" s="46" t="b">
        <f t="shared" si="675"/>
        <v>0</v>
      </c>
      <c r="HX330" s="46" t="b">
        <f t="shared" si="676"/>
        <v>0</v>
      </c>
      <c r="HY330" s="46" t="b">
        <f t="shared" si="677"/>
        <v>0</v>
      </c>
      <c r="HZ330" s="46" t="b">
        <f t="shared" si="678"/>
        <v>0</v>
      </c>
      <c r="IA330" s="46" t="str">
        <f t="shared" si="679"/>
        <v/>
      </c>
      <c r="IB330" s="46" t="str">
        <f t="shared" si="680"/>
        <v/>
      </c>
      <c r="IC330" s="46" t="str">
        <f t="shared" si="681"/>
        <v/>
      </c>
      <c r="ID330" s="46" t="str">
        <f t="shared" si="682"/>
        <v/>
      </c>
      <c r="IE330" s="46" t="b">
        <f t="shared" si="683"/>
        <v>0</v>
      </c>
      <c r="IF330" s="46" t="str">
        <f t="shared" si="684"/>
        <v/>
      </c>
      <c r="IG330" s="46" t="str">
        <f t="shared" si="685"/>
        <v/>
      </c>
      <c r="IH330" s="46" t="b">
        <f t="shared" si="686"/>
        <v>0</v>
      </c>
      <c r="II330" s="46" t="b">
        <f t="shared" si="687"/>
        <v>0</v>
      </c>
      <c r="IJ330" s="46" t="b">
        <f t="shared" si="688"/>
        <v>0</v>
      </c>
      <c r="IK330" s="46" t="str">
        <f t="shared" si="689"/>
        <v/>
      </c>
      <c r="IL330" s="46" t="str">
        <f t="shared" si="690"/>
        <v/>
      </c>
      <c r="IM330" s="46" t="b">
        <f t="shared" si="691"/>
        <v>0</v>
      </c>
      <c r="IN330" s="46" t="b">
        <f t="shared" si="692"/>
        <v>0</v>
      </c>
      <c r="IO330" s="46" t="b">
        <f t="shared" si="693"/>
        <v>0</v>
      </c>
      <c r="IP330" s="46" t="b">
        <f t="shared" si="694"/>
        <v>0</v>
      </c>
      <c r="IQ330" s="46" t="b">
        <f t="shared" si="695"/>
        <v>0</v>
      </c>
      <c r="IR330" s="46" t="b">
        <f t="shared" si="696"/>
        <v>0</v>
      </c>
      <c r="IS330" s="46" t="b">
        <f t="shared" si="697"/>
        <v>0</v>
      </c>
      <c r="IT330" s="46" t="b">
        <f t="shared" si="698"/>
        <v>0</v>
      </c>
      <c r="IU330" s="46" t="b">
        <f t="shared" si="699"/>
        <v>0</v>
      </c>
      <c r="IV330" s="46" t="b">
        <f t="shared" si="700"/>
        <v>0</v>
      </c>
      <c r="IW330" s="46" t="b">
        <f t="shared" si="701"/>
        <v>0</v>
      </c>
      <c r="IX330" s="46" t="b">
        <f t="shared" si="702"/>
        <v>0</v>
      </c>
      <c r="IY330" s="46" t="b">
        <f t="shared" si="703"/>
        <v>0</v>
      </c>
    </row>
    <row r="331" spans="2:259" x14ac:dyDescent="0.3">
      <c r="B331" s="48">
        <v>319</v>
      </c>
      <c r="C331" s="61" t="str">
        <f t="shared" si="569"/>
        <v/>
      </c>
      <c r="D331" s="53"/>
      <c r="E331" s="52"/>
      <c r="F331" s="112"/>
      <c r="G331" s="52"/>
      <c r="H331" s="53"/>
      <c r="I331" s="52"/>
      <c r="J331" s="52"/>
      <c r="K331" s="53"/>
      <c r="L331" s="55"/>
      <c r="M331" s="108"/>
      <c r="N331" s="56"/>
      <c r="O331" s="52"/>
      <c r="P331" s="52"/>
      <c r="Q331" s="52"/>
      <c r="R331" s="52"/>
      <c r="S331" s="52"/>
      <c r="T331" s="53"/>
      <c r="U331" s="52"/>
      <c r="V331" s="52"/>
      <c r="W331" s="55"/>
      <c r="X331" s="55"/>
      <c r="Y331" s="52"/>
      <c r="Z331" s="55"/>
      <c r="AA331" s="52"/>
      <c r="AB331" s="53"/>
      <c r="AC331" s="53"/>
      <c r="AD331" s="53"/>
      <c r="AE331" s="57"/>
      <c r="AF331" s="113"/>
      <c r="AG331" s="57"/>
      <c r="AH331" s="58"/>
      <c r="AI331" s="58"/>
      <c r="AJ331" s="58"/>
      <c r="AK331" s="114"/>
      <c r="AL331" s="58"/>
      <c r="AM331" s="114"/>
      <c r="AN331" s="58"/>
      <c r="AO331" s="114"/>
      <c r="AP331" s="58"/>
      <c r="AQ331" s="114"/>
      <c r="AR331" s="58"/>
      <c r="AS331" s="114"/>
      <c r="AT331" s="58"/>
      <c r="AU331" s="114"/>
      <c r="AV331" s="58"/>
      <c r="AW331" s="114"/>
      <c r="AX331" s="58"/>
      <c r="AY331" s="114"/>
      <c r="AZ331" s="58"/>
      <c r="BA331" s="114"/>
      <c r="BB331" s="58"/>
      <c r="BC331" s="114"/>
      <c r="BD331" s="58"/>
      <c r="BE331" s="58"/>
      <c r="BF331" s="58"/>
      <c r="BG331" s="59"/>
      <c r="BH331" s="58"/>
      <c r="BI331" s="114"/>
      <c r="BJ331" s="53"/>
      <c r="BK331" s="58"/>
      <c r="BL331" s="114"/>
      <c r="BM331" s="58"/>
      <c r="BN331" s="114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3"/>
      <c r="CL331" s="58"/>
      <c r="CM331" s="58"/>
      <c r="CN331" s="60"/>
      <c r="CO331" s="57"/>
      <c r="CP331" s="58"/>
      <c r="CQ331" s="60"/>
      <c r="CR331" s="57"/>
      <c r="CS331" s="58"/>
      <c r="CT331" s="59"/>
      <c r="CU331" s="58"/>
      <c r="CV331" s="59"/>
      <c r="CW331" s="58"/>
      <c r="CX331" s="59"/>
      <c r="CY331" s="58"/>
      <c r="CZ331" s="58"/>
      <c r="DA331" s="58"/>
      <c r="DB331" s="53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7"/>
      <c r="DO331" s="57"/>
      <c r="DP331" s="57"/>
      <c r="DQ331" s="76" t="str">
        <f t="shared" si="570"/>
        <v/>
      </c>
      <c r="DR331" s="53"/>
      <c r="DS331" s="46" t="b">
        <f t="shared" si="571"/>
        <v>0</v>
      </c>
      <c r="DT331" s="46" t="str">
        <f t="shared" si="572"/>
        <v/>
      </c>
      <c r="DU331" s="46" t="b">
        <f t="shared" si="573"/>
        <v>0</v>
      </c>
      <c r="DV331" s="46" t="b">
        <f t="shared" si="574"/>
        <v>0</v>
      </c>
      <c r="DW331" s="46" t="b">
        <f t="shared" si="575"/>
        <v>0</v>
      </c>
      <c r="DY331" s="46" t="b">
        <f t="shared" si="576"/>
        <v>0</v>
      </c>
      <c r="DZ331" s="46" t="b">
        <f t="shared" si="577"/>
        <v>0</v>
      </c>
      <c r="EB331" s="46" t="b">
        <f t="shared" si="578"/>
        <v>0</v>
      </c>
      <c r="EC331" s="46" t="b">
        <f t="shared" si="579"/>
        <v>0</v>
      </c>
      <c r="ED331" s="46" t="b">
        <f t="shared" si="580"/>
        <v>0</v>
      </c>
      <c r="EE331" s="46" t="b">
        <f t="shared" si="581"/>
        <v>0</v>
      </c>
      <c r="EF331" s="46" t="b">
        <f t="shared" si="582"/>
        <v>0</v>
      </c>
      <c r="EG331" s="46" t="b">
        <f t="shared" si="583"/>
        <v>0</v>
      </c>
      <c r="EH331" s="46" t="b">
        <f t="shared" si="584"/>
        <v>0</v>
      </c>
      <c r="EI331" s="46" t="b">
        <f t="shared" si="585"/>
        <v>0</v>
      </c>
      <c r="EK331" s="46" t="b">
        <f t="shared" si="586"/>
        <v>0</v>
      </c>
      <c r="EL331" s="46" t="b">
        <f t="shared" si="587"/>
        <v>0</v>
      </c>
      <c r="EM331" s="46" t="b">
        <f t="shared" si="588"/>
        <v>0</v>
      </c>
      <c r="EN331" s="46" t="b">
        <f t="shared" si="589"/>
        <v>0</v>
      </c>
      <c r="EO331" s="46" t="b">
        <f t="shared" si="590"/>
        <v>0</v>
      </c>
      <c r="EP331" s="46" t="b">
        <f t="shared" si="591"/>
        <v>0</v>
      </c>
      <c r="EQ331" s="46" t="b">
        <f t="shared" si="592"/>
        <v>0</v>
      </c>
      <c r="ER331" s="46" t="b">
        <f>OR(AA331='Tablas '!$T$4,AA331='Tablas '!$T$7,AA331='Tablas '!$T$8,AA331='Tablas '!$T$11)</f>
        <v>0</v>
      </c>
      <c r="ES331" s="46" t="str">
        <f t="shared" si="593"/>
        <v/>
      </c>
      <c r="ET331" s="46" t="str">
        <f t="shared" si="594"/>
        <v/>
      </c>
      <c r="EU331" s="46" t="str">
        <f t="shared" si="595"/>
        <v/>
      </c>
      <c r="EV331" s="46" t="b">
        <f t="shared" si="596"/>
        <v>0</v>
      </c>
      <c r="EW331" s="46" t="b">
        <f t="shared" si="597"/>
        <v>0</v>
      </c>
      <c r="EX331" s="46" t="b">
        <f t="shared" si="598"/>
        <v>0</v>
      </c>
      <c r="EY331" s="46" t="b">
        <f t="shared" si="599"/>
        <v>0</v>
      </c>
      <c r="EZ331" s="46" t="b">
        <f t="shared" si="600"/>
        <v>0</v>
      </c>
      <c r="FA331" s="46" t="b">
        <f t="shared" si="601"/>
        <v>0</v>
      </c>
      <c r="FB331" s="46" t="b">
        <f t="shared" si="602"/>
        <v>0</v>
      </c>
      <c r="FC331" s="46" t="str">
        <f t="shared" si="603"/>
        <v/>
      </c>
      <c r="FD331" s="46" t="str">
        <f t="shared" si="604"/>
        <v/>
      </c>
      <c r="FE331" s="46" t="b">
        <f t="shared" si="605"/>
        <v>0</v>
      </c>
      <c r="FF331" s="46" t="str">
        <f t="shared" si="606"/>
        <v/>
      </c>
      <c r="FG331" s="46" t="str">
        <f t="shared" si="607"/>
        <v/>
      </c>
      <c r="FH331" s="46" t="b">
        <f t="shared" si="608"/>
        <v>0</v>
      </c>
      <c r="FI331" s="46" t="str">
        <f t="shared" si="609"/>
        <v/>
      </c>
      <c r="FJ331" s="46" t="str">
        <f t="shared" si="610"/>
        <v/>
      </c>
      <c r="FK331" s="46" t="b">
        <f t="shared" si="611"/>
        <v>0</v>
      </c>
      <c r="FL331" s="46" t="str">
        <f t="shared" si="612"/>
        <v/>
      </c>
      <c r="FM331" s="46" t="str">
        <f t="shared" si="613"/>
        <v/>
      </c>
      <c r="FN331" s="46" t="b">
        <f t="shared" si="614"/>
        <v>0</v>
      </c>
      <c r="FO331" s="46" t="str">
        <f t="shared" si="615"/>
        <v/>
      </c>
      <c r="FP331" s="46" t="str">
        <f t="shared" si="616"/>
        <v/>
      </c>
      <c r="FQ331" s="46" t="b">
        <f t="shared" si="617"/>
        <v>0</v>
      </c>
      <c r="FR331" s="46" t="str">
        <f t="shared" si="618"/>
        <v/>
      </c>
      <c r="FS331" s="46" t="str">
        <f t="shared" si="619"/>
        <v/>
      </c>
      <c r="FT331" s="46" t="b">
        <f t="shared" si="620"/>
        <v>0</v>
      </c>
      <c r="FU331" s="46" t="str">
        <f t="shared" si="621"/>
        <v/>
      </c>
      <c r="FV331" s="46" t="str">
        <f t="shared" si="622"/>
        <v/>
      </c>
      <c r="FW331" s="46" t="b">
        <f t="shared" si="623"/>
        <v>0</v>
      </c>
      <c r="FX331" s="46" t="str">
        <f t="shared" si="624"/>
        <v/>
      </c>
      <c r="FY331" s="46" t="str">
        <f t="shared" si="625"/>
        <v/>
      </c>
      <c r="FZ331" s="46" t="b">
        <f t="shared" si="626"/>
        <v>0</v>
      </c>
      <c r="GA331" s="46" t="str">
        <f t="shared" si="627"/>
        <v/>
      </c>
      <c r="GB331" s="46" t="str">
        <f t="shared" si="628"/>
        <v/>
      </c>
      <c r="GC331" s="46" t="b">
        <f t="shared" si="629"/>
        <v>0</v>
      </c>
      <c r="GD331" s="46" t="str">
        <f t="shared" si="630"/>
        <v/>
      </c>
      <c r="GE331" s="46" t="str">
        <f t="shared" si="631"/>
        <v/>
      </c>
      <c r="GF331" s="46" t="b">
        <f t="shared" si="632"/>
        <v>0</v>
      </c>
      <c r="GG331" s="46" t="b">
        <f t="shared" si="633"/>
        <v>0</v>
      </c>
      <c r="GH331" s="46" t="str">
        <f t="shared" si="634"/>
        <v/>
      </c>
      <c r="GI331" s="46" t="str">
        <f t="shared" si="635"/>
        <v/>
      </c>
      <c r="GJ331" s="46" t="str">
        <f t="shared" si="636"/>
        <v/>
      </c>
      <c r="GK331" s="46" t="b">
        <f t="shared" si="637"/>
        <v>0</v>
      </c>
      <c r="GL331" s="46" t="str">
        <f t="shared" si="638"/>
        <v/>
      </c>
      <c r="GM331" s="46" t="str">
        <f t="shared" si="639"/>
        <v/>
      </c>
      <c r="GN331" s="46" t="str">
        <f t="shared" si="640"/>
        <v/>
      </c>
      <c r="GO331" s="46" t="b">
        <f t="shared" si="641"/>
        <v>0</v>
      </c>
      <c r="GP331" s="46" t="str">
        <f t="shared" si="642"/>
        <v/>
      </c>
      <c r="GQ331" s="46" t="str">
        <f t="shared" si="643"/>
        <v/>
      </c>
      <c r="GR331" s="46" t="b">
        <f t="shared" si="644"/>
        <v>0</v>
      </c>
      <c r="GS331" s="46" t="str">
        <f t="shared" si="645"/>
        <v/>
      </c>
      <c r="GT331" s="46" t="str">
        <f t="shared" si="646"/>
        <v/>
      </c>
      <c r="GU331" s="46" t="b">
        <f t="shared" si="647"/>
        <v>0</v>
      </c>
      <c r="GV331" s="46" t="b">
        <f t="shared" si="648"/>
        <v>0</v>
      </c>
      <c r="GW331" s="46" t="b">
        <f t="shared" si="649"/>
        <v>0</v>
      </c>
      <c r="GX331" s="46" t="b">
        <f t="shared" si="650"/>
        <v>0</v>
      </c>
      <c r="GY331" s="46" t="b">
        <f t="shared" si="651"/>
        <v>0</v>
      </c>
      <c r="GZ331" s="46" t="b">
        <f t="shared" si="652"/>
        <v>0</v>
      </c>
      <c r="HA331" s="46" t="b">
        <f t="shared" si="653"/>
        <v>0</v>
      </c>
      <c r="HB331" s="46" t="b">
        <f t="shared" si="654"/>
        <v>0</v>
      </c>
      <c r="HC331" s="46" t="b">
        <f t="shared" si="655"/>
        <v>0</v>
      </c>
      <c r="HD331" s="46" t="b">
        <f t="shared" si="656"/>
        <v>0</v>
      </c>
      <c r="HE331" s="46" t="b">
        <f t="shared" si="657"/>
        <v>0</v>
      </c>
      <c r="HF331" s="46" t="b">
        <f t="shared" si="658"/>
        <v>0</v>
      </c>
      <c r="HG331" s="46" t="b">
        <f t="shared" si="659"/>
        <v>0</v>
      </c>
      <c r="HH331" s="46" t="b">
        <f t="shared" si="660"/>
        <v>0</v>
      </c>
      <c r="HI331" s="46" t="b">
        <f t="shared" si="661"/>
        <v>0</v>
      </c>
      <c r="HJ331" s="46" t="b">
        <f t="shared" si="662"/>
        <v>0</v>
      </c>
      <c r="HK331" s="46" t="b">
        <f t="shared" si="663"/>
        <v>0</v>
      </c>
      <c r="HL331" s="46" t="b">
        <f t="shared" si="664"/>
        <v>0</v>
      </c>
      <c r="HM331" s="46" t="b">
        <f t="shared" si="665"/>
        <v>0</v>
      </c>
      <c r="HN331" s="46" t="b">
        <f t="shared" si="666"/>
        <v>0</v>
      </c>
      <c r="HO331" s="46" t="b">
        <f t="shared" si="667"/>
        <v>0</v>
      </c>
      <c r="HP331" s="46" t="b">
        <f t="shared" si="668"/>
        <v>0</v>
      </c>
      <c r="HQ331" s="46" t="str">
        <f t="shared" si="669"/>
        <v/>
      </c>
      <c r="HR331" s="46" t="str">
        <f t="shared" si="670"/>
        <v/>
      </c>
      <c r="HS331" s="46" t="str">
        <f t="shared" si="671"/>
        <v/>
      </c>
      <c r="HT331" s="46" t="b">
        <f t="shared" si="672"/>
        <v>0</v>
      </c>
      <c r="HU331" s="46" t="b">
        <f t="shared" si="673"/>
        <v>0</v>
      </c>
      <c r="HV331" s="46" t="b">
        <f t="shared" si="674"/>
        <v>0</v>
      </c>
      <c r="HW331" s="46" t="b">
        <f t="shared" si="675"/>
        <v>0</v>
      </c>
      <c r="HX331" s="46" t="b">
        <f t="shared" si="676"/>
        <v>0</v>
      </c>
      <c r="HY331" s="46" t="b">
        <f t="shared" si="677"/>
        <v>0</v>
      </c>
      <c r="HZ331" s="46" t="b">
        <f t="shared" si="678"/>
        <v>0</v>
      </c>
      <c r="IA331" s="46" t="str">
        <f t="shared" si="679"/>
        <v/>
      </c>
      <c r="IB331" s="46" t="str">
        <f t="shared" si="680"/>
        <v/>
      </c>
      <c r="IC331" s="46" t="str">
        <f t="shared" si="681"/>
        <v/>
      </c>
      <c r="ID331" s="46" t="str">
        <f t="shared" si="682"/>
        <v/>
      </c>
      <c r="IE331" s="46" t="b">
        <f t="shared" si="683"/>
        <v>0</v>
      </c>
      <c r="IF331" s="46" t="str">
        <f t="shared" si="684"/>
        <v/>
      </c>
      <c r="IG331" s="46" t="str">
        <f t="shared" si="685"/>
        <v/>
      </c>
      <c r="IH331" s="46" t="b">
        <f t="shared" si="686"/>
        <v>0</v>
      </c>
      <c r="II331" s="46" t="b">
        <f t="shared" si="687"/>
        <v>0</v>
      </c>
      <c r="IJ331" s="46" t="b">
        <f t="shared" si="688"/>
        <v>0</v>
      </c>
      <c r="IK331" s="46" t="str">
        <f t="shared" si="689"/>
        <v/>
      </c>
      <c r="IL331" s="46" t="str">
        <f t="shared" si="690"/>
        <v/>
      </c>
      <c r="IM331" s="46" t="b">
        <f t="shared" si="691"/>
        <v>0</v>
      </c>
      <c r="IN331" s="46" t="b">
        <f t="shared" si="692"/>
        <v>0</v>
      </c>
      <c r="IO331" s="46" t="b">
        <f t="shared" si="693"/>
        <v>0</v>
      </c>
      <c r="IP331" s="46" t="b">
        <f t="shared" si="694"/>
        <v>0</v>
      </c>
      <c r="IQ331" s="46" t="b">
        <f t="shared" si="695"/>
        <v>0</v>
      </c>
      <c r="IR331" s="46" t="b">
        <f t="shared" si="696"/>
        <v>0</v>
      </c>
      <c r="IS331" s="46" t="b">
        <f t="shared" si="697"/>
        <v>0</v>
      </c>
      <c r="IT331" s="46" t="b">
        <f t="shared" si="698"/>
        <v>0</v>
      </c>
      <c r="IU331" s="46" t="b">
        <f t="shared" si="699"/>
        <v>0</v>
      </c>
      <c r="IV331" s="46" t="b">
        <f t="shared" si="700"/>
        <v>0</v>
      </c>
      <c r="IW331" s="46" t="b">
        <f t="shared" si="701"/>
        <v>0</v>
      </c>
      <c r="IX331" s="46" t="b">
        <f t="shared" si="702"/>
        <v>0</v>
      </c>
      <c r="IY331" s="46" t="b">
        <f t="shared" si="703"/>
        <v>0</v>
      </c>
    </row>
    <row r="332" spans="2:259" x14ac:dyDescent="0.3">
      <c r="B332" s="48">
        <v>320</v>
      </c>
      <c r="C332" s="61" t="str">
        <f t="shared" si="569"/>
        <v/>
      </c>
      <c r="D332" s="53"/>
      <c r="E332" s="52"/>
      <c r="F332" s="112"/>
      <c r="G332" s="52"/>
      <c r="H332" s="53"/>
      <c r="I332" s="52"/>
      <c r="J332" s="52"/>
      <c r="K332" s="53"/>
      <c r="L332" s="55"/>
      <c r="M332" s="108"/>
      <c r="N332" s="56"/>
      <c r="O332" s="52"/>
      <c r="P332" s="52"/>
      <c r="Q332" s="52"/>
      <c r="R332" s="52"/>
      <c r="S332" s="52"/>
      <c r="T332" s="53"/>
      <c r="U332" s="52"/>
      <c r="V332" s="52"/>
      <c r="W332" s="55"/>
      <c r="X332" s="55"/>
      <c r="Y332" s="52"/>
      <c r="Z332" s="55"/>
      <c r="AA332" s="52"/>
      <c r="AB332" s="53"/>
      <c r="AC332" s="53"/>
      <c r="AD332" s="53"/>
      <c r="AE332" s="57"/>
      <c r="AF332" s="113"/>
      <c r="AG332" s="57"/>
      <c r="AH332" s="58"/>
      <c r="AI332" s="58"/>
      <c r="AJ332" s="58"/>
      <c r="AK332" s="114"/>
      <c r="AL332" s="58"/>
      <c r="AM332" s="114"/>
      <c r="AN332" s="58"/>
      <c r="AO332" s="114"/>
      <c r="AP332" s="58"/>
      <c r="AQ332" s="114"/>
      <c r="AR332" s="58"/>
      <c r="AS332" s="114"/>
      <c r="AT332" s="58"/>
      <c r="AU332" s="114"/>
      <c r="AV332" s="58"/>
      <c r="AW332" s="114"/>
      <c r="AX332" s="58"/>
      <c r="AY332" s="114"/>
      <c r="AZ332" s="58"/>
      <c r="BA332" s="114"/>
      <c r="BB332" s="58"/>
      <c r="BC332" s="114"/>
      <c r="BD332" s="58"/>
      <c r="BE332" s="58"/>
      <c r="BF332" s="58"/>
      <c r="BG332" s="59"/>
      <c r="BH332" s="58"/>
      <c r="BI332" s="114"/>
      <c r="BJ332" s="53"/>
      <c r="BK332" s="58"/>
      <c r="BL332" s="114"/>
      <c r="BM332" s="58"/>
      <c r="BN332" s="114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3"/>
      <c r="CL332" s="58"/>
      <c r="CM332" s="58"/>
      <c r="CN332" s="60"/>
      <c r="CO332" s="57"/>
      <c r="CP332" s="58"/>
      <c r="CQ332" s="60"/>
      <c r="CR332" s="57"/>
      <c r="CS332" s="58"/>
      <c r="CT332" s="59"/>
      <c r="CU332" s="58"/>
      <c r="CV332" s="59"/>
      <c r="CW332" s="58"/>
      <c r="CX332" s="59"/>
      <c r="CY332" s="58"/>
      <c r="CZ332" s="58"/>
      <c r="DA332" s="58"/>
      <c r="DB332" s="53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7"/>
      <c r="DO332" s="57"/>
      <c r="DP332" s="57"/>
      <c r="DQ332" s="76" t="str">
        <f t="shared" si="570"/>
        <v/>
      </c>
      <c r="DR332" s="53"/>
      <c r="DS332" s="46" t="b">
        <f t="shared" si="571"/>
        <v>0</v>
      </c>
      <c r="DT332" s="46" t="str">
        <f t="shared" si="572"/>
        <v/>
      </c>
      <c r="DU332" s="46" t="b">
        <f t="shared" si="573"/>
        <v>0</v>
      </c>
      <c r="DV332" s="46" t="b">
        <f t="shared" si="574"/>
        <v>0</v>
      </c>
      <c r="DW332" s="46" t="b">
        <f t="shared" si="575"/>
        <v>0</v>
      </c>
      <c r="DY332" s="46" t="b">
        <f t="shared" si="576"/>
        <v>0</v>
      </c>
      <c r="DZ332" s="46" t="b">
        <f t="shared" si="577"/>
        <v>0</v>
      </c>
      <c r="EB332" s="46" t="b">
        <f t="shared" si="578"/>
        <v>0</v>
      </c>
      <c r="EC332" s="46" t="b">
        <f t="shared" si="579"/>
        <v>0</v>
      </c>
      <c r="ED332" s="46" t="b">
        <f t="shared" si="580"/>
        <v>0</v>
      </c>
      <c r="EE332" s="46" t="b">
        <f t="shared" si="581"/>
        <v>0</v>
      </c>
      <c r="EF332" s="46" t="b">
        <f t="shared" si="582"/>
        <v>0</v>
      </c>
      <c r="EG332" s="46" t="b">
        <f t="shared" si="583"/>
        <v>0</v>
      </c>
      <c r="EH332" s="46" t="b">
        <f t="shared" si="584"/>
        <v>0</v>
      </c>
      <c r="EI332" s="46" t="b">
        <f t="shared" si="585"/>
        <v>0</v>
      </c>
      <c r="EK332" s="46" t="b">
        <f t="shared" si="586"/>
        <v>0</v>
      </c>
      <c r="EL332" s="46" t="b">
        <f t="shared" si="587"/>
        <v>0</v>
      </c>
      <c r="EM332" s="46" t="b">
        <f t="shared" si="588"/>
        <v>0</v>
      </c>
      <c r="EN332" s="46" t="b">
        <f t="shared" si="589"/>
        <v>0</v>
      </c>
      <c r="EO332" s="46" t="b">
        <f t="shared" si="590"/>
        <v>0</v>
      </c>
      <c r="EP332" s="46" t="b">
        <f t="shared" si="591"/>
        <v>0</v>
      </c>
      <c r="EQ332" s="46" t="b">
        <f t="shared" si="592"/>
        <v>0</v>
      </c>
      <c r="ER332" s="46" t="b">
        <f>OR(AA332='Tablas '!$T$4,AA332='Tablas '!$T$7,AA332='Tablas '!$T$8,AA332='Tablas '!$T$11)</f>
        <v>0</v>
      </c>
      <c r="ES332" s="46" t="str">
        <f t="shared" si="593"/>
        <v/>
      </c>
      <c r="ET332" s="46" t="str">
        <f t="shared" si="594"/>
        <v/>
      </c>
      <c r="EU332" s="46" t="str">
        <f t="shared" si="595"/>
        <v/>
      </c>
      <c r="EV332" s="46" t="b">
        <f t="shared" si="596"/>
        <v>0</v>
      </c>
      <c r="EW332" s="46" t="b">
        <f t="shared" si="597"/>
        <v>0</v>
      </c>
      <c r="EX332" s="46" t="b">
        <f t="shared" si="598"/>
        <v>0</v>
      </c>
      <c r="EY332" s="46" t="b">
        <f t="shared" si="599"/>
        <v>0</v>
      </c>
      <c r="EZ332" s="46" t="b">
        <f t="shared" si="600"/>
        <v>0</v>
      </c>
      <c r="FA332" s="46" t="b">
        <f t="shared" si="601"/>
        <v>0</v>
      </c>
      <c r="FB332" s="46" t="b">
        <f t="shared" si="602"/>
        <v>0</v>
      </c>
      <c r="FC332" s="46" t="str">
        <f t="shared" si="603"/>
        <v/>
      </c>
      <c r="FD332" s="46" t="str">
        <f t="shared" si="604"/>
        <v/>
      </c>
      <c r="FE332" s="46" t="b">
        <f t="shared" si="605"/>
        <v>0</v>
      </c>
      <c r="FF332" s="46" t="str">
        <f t="shared" si="606"/>
        <v/>
      </c>
      <c r="FG332" s="46" t="str">
        <f t="shared" si="607"/>
        <v/>
      </c>
      <c r="FH332" s="46" t="b">
        <f t="shared" si="608"/>
        <v>0</v>
      </c>
      <c r="FI332" s="46" t="str">
        <f t="shared" si="609"/>
        <v/>
      </c>
      <c r="FJ332" s="46" t="str">
        <f t="shared" si="610"/>
        <v/>
      </c>
      <c r="FK332" s="46" t="b">
        <f t="shared" si="611"/>
        <v>0</v>
      </c>
      <c r="FL332" s="46" t="str">
        <f t="shared" si="612"/>
        <v/>
      </c>
      <c r="FM332" s="46" t="str">
        <f t="shared" si="613"/>
        <v/>
      </c>
      <c r="FN332" s="46" t="b">
        <f t="shared" si="614"/>
        <v>0</v>
      </c>
      <c r="FO332" s="46" t="str">
        <f t="shared" si="615"/>
        <v/>
      </c>
      <c r="FP332" s="46" t="str">
        <f t="shared" si="616"/>
        <v/>
      </c>
      <c r="FQ332" s="46" t="b">
        <f t="shared" si="617"/>
        <v>0</v>
      </c>
      <c r="FR332" s="46" t="str">
        <f t="shared" si="618"/>
        <v/>
      </c>
      <c r="FS332" s="46" t="str">
        <f t="shared" si="619"/>
        <v/>
      </c>
      <c r="FT332" s="46" t="b">
        <f t="shared" si="620"/>
        <v>0</v>
      </c>
      <c r="FU332" s="46" t="str">
        <f t="shared" si="621"/>
        <v/>
      </c>
      <c r="FV332" s="46" t="str">
        <f t="shared" si="622"/>
        <v/>
      </c>
      <c r="FW332" s="46" t="b">
        <f t="shared" si="623"/>
        <v>0</v>
      </c>
      <c r="FX332" s="46" t="str">
        <f t="shared" si="624"/>
        <v/>
      </c>
      <c r="FY332" s="46" t="str">
        <f t="shared" si="625"/>
        <v/>
      </c>
      <c r="FZ332" s="46" t="b">
        <f t="shared" si="626"/>
        <v>0</v>
      </c>
      <c r="GA332" s="46" t="str">
        <f t="shared" si="627"/>
        <v/>
      </c>
      <c r="GB332" s="46" t="str">
        <f t="shared" si="628"/>
        <v/>
      </c>
      <c r="GC332" s="46" t="b">
        <f t="shared" si="629"/>
        <v>0</v>
      </c>
      <c r="GD332" s="46" t="str">
        <f t="shared" si="630"/>
        <v/>
      </c>
      <c r="GE332" s="46" t="str">
        <f t="shared" si="631"/>
        <v/>
      </c>
      <c r="GF332" s="46" t="b">
        <f t="shared" si="632"/>
        <v>0</v>
      </c>
      <c r="GG332" s="46" t="b">
        <f t="shared" si="633"/>
        <v>0</v>
      </c>
      <c r="GH332" s="46" t="str">
        <f t="shared" si="634"/>
        <v/>
      </c>
      <c r="GI332" s="46" t="str">
        <f t="shared" si="635"/>
        <v/>
      </c>
      <c r="GJ332" s="46" t="str">
        <f t="shared" si="636"/>
        <v/>
      </c>
      <c r="GK332" s="46" t="b">
        <f t="shared" si="637"/>
        <v>0</v>
      </c>
      <c r="GL332" s="46" t="str">
        <f t="shared" si="638"/>
        <v/>
      </c>
      <c r="GM332" s="46" t="str">
        <f t="shared" si="639"/>
        <v/>
      </c>
      <c r="GN332" s="46" t="str">
        <f t="shared" si="640"/>
        <v/>
      </c>
      <c r="GO332" s="46" t="b">
        <f t="shared" si="641"/>
        <v>0</v>
      </c>
      <c r="GP332" s="46" t="str">
        <f t="shared" si="642"/>
        <v/>
      </c>
      <c r="GQ332" s="46" t="str">
        <f t="shared" si="643"/>
        <v/>
      </c>
      <c r="GR332" s="46" t="b">
        <f t="shared" si="644"/>
        <v>0</v>
      </c>
      <c r="GS332" s="46" t="str">
        <f t="shared" si="645"/>
        <v/>
      </c>
      <c r="GT332" s="46" t="str">
        <f t="shared" si="646"/>
        <v/>
      </c>
      <c r="GU332" s="46" t="b">
        <f t="shared" si="647"/>
        <v>0</v>
      </c>
      <c r="GV332" s="46" t="b">
        <f t="shared" si="648"/>
        <v>0</v>
      </c>
      <c r="GW332" s="46" t="b">
        <f t="shared" si="649"/>
        <v>0</v>
      </c>
      <c r="GX332" s="46" t="b">
        <f t="shared" si="650"/>
        <v>0</v>
      </c>
      <c r="GY332" s="46" t="b">
        <f t="shared" si="651"/>
        <v>0</v>
      </c>
      <c r="GZ332" s="46" t="b">
        <f t="shared" si="652"/>
        <v>0</v>
      </c>
      <c r="HA332" s="46" t="b">
        <f t="shared" si="653"/>
        <v>0</v>
      </c>
      <c r="HB332" s="46" t="b">
        <f t="shared" si="654"/>
        <v>0</v>
      </c>
      <c r="HC332" s="46" t="b">
        <f t="shared" si="655"/>
        <v>0</v>
      </c>
      <c r="HD332" s="46" t="b">
        <f t="shared" si="656"/>
        <v>0</v>
      </c>
      <c r="HE332" s="46" t="b">
        <f t="shared" si="657"/>
        <v>0</v>
      </c>
      <c r="HF332" s="46" t="b">
        <f t="shared" si="658"/>
        <v>0</v>
      </c>
      <c r="HG332" s="46" t="b">
        <f t="shared" si="659"/>
        <v>0</v>
      </c>
      <c r="HH332" s="46" t="b">
        <f t="shared" si="660"/>
        <v>0</v>
      </c>
      <c r="HI332" s="46" t="b">
        <f t="shared" si="661"/>
        <v>0</v>
      </c>
      <c r="HJ332" s="46" t="b">
        <f t="shared" si="662"/>
        <v>0</v>
      </c>
      <c r="HK332" s="46" t="b">
        <f t="shared" si="663"/>
        <v>0</v>
      </c>
      <c r="HL332" s="46" t="b">
        <f t="shared" si="664"/>
        <v>0</v>
      </c>
      <c r="HM332" s="46" t="b">
        <f t="shared" si="665"/>
        <v>0</v>
      </c>
      <c r="HN332" s="46" t="b">
        <f t="shared" si="666"/>
        <v>0</v>
      </c>
      <c r="HO332" s="46" t="b">
        <f t="shared" si="667"/>
        <v>0</v>
      </c>
      <c r="HP332" s="46" t="b">
        <f t="shared" si="668"/>
        <v>0</v>
      </c>
      <c r="HQ332" s="46" t="str">
        <f t="shared" si="669"/>
        <v/>
      </c>
      <c r="HR332" s="46" t="str">
        <f t="shared" si="670"/>
        <v/>
      </c>
      <c r="HS332" s="46" t="str">
        <f t="shared" si="671"/>
        <v/>
      </c>
      <c r="HT332" s="46" t="b">
        <f t="shared" si="672"/>
        <v>0</v>
      </c>
      <c r="HU332" s="46" t="b">
        <f t="shared" si="673"/>
        <v>0</v>
      </c>
      <c r="HV332" s="46" t="b">
        <f t="shared" si="674"/>
        <v>0</v>
      </c>
      <c r="HW332" s="46" t="b">
        <f t="shared" si="675"/>
        <v>0</v>
      </c>
      <c r="HX332" s="46" t="b">
        <f t="shared" si="676"/>
        <v>0</v>
      </c>
      <c r="HY332" s="46" t="b">
        <f t="shared" si="677"/>
        <v>0</v>
      </c>
      <c r="HZ332" s="46" t="b">
        <f t="shared" si="678"/>
        <v>0</v>
      </c>
      <c r="IA332" s="46" t="str">
        <f t="shared" si="679"/>
        <v/>
      </c>
      <c r="IB332" s="46" t="str">
        <f t="shared" si="680"/>
        <v/>
      </c>
      <c r="IC332" s="46" t="str">
        <f t="shared" si="681"/>
        <v/>
      </c>
      <c r="ID332" s="46" t="str">
        <f t="shared" si="682"/>
        <v/>
      </c>
      <c r="IE332" s="46" t="b">
        <f t="shared" si="683"/>
        <v>0</v>
      </c>
      <c r="IF332" s="46" t="str">
        <f t="shared" si="684"/>
        <v/>
      </c>
      <c r="IG332" s="46" t="str">
        <f t="shared" si="685"/>
        <v/>
      </c>
      <c r="IH332" s="46" t="b">
        <f t="shared" si="686"/>
        <v>0</v>
      </c>
      <c r="II332" s="46" t="b">
        <f t="shared" si="687"/>
        <v>0</v>
      </c>
      <c r="IJ332" s="46" t="b">
        <f t="shared" si="688"/>
        <v>0</v>
      </c>
      <c r="IK332" s="46" t="str">
        <f t="shared" si="689"/>
        <v/>
      </c>
      <c r="IL332" s="46" t="str">
        <f t="shared" si="690"/>
        <v/>
      </c>
      <c r="IM332" s="46" t="b">
        <f t="shared" si="691"/>
        <v>0</v>
      </c>
      <c r="IN332" s="46" t="b">
        <f t="shared" si="692"/>
        <v>0</v>
      </c>
      <c r="IO332" s="46" t="b">
        <f t="shared" si="693"/>
        <v>0</v>
      </c>
      <c r="IP332" s="46" t="b">
        <f t="shared" si="694"/>
        <v>0</v>
      </c>
      <c r="IQ332" s="46" t="b">
        <f t="shared" si="695"/>
        <v>0</v>
      </c>
      <c r="IR332" s="46" t="b">
        <f t="shared" si="696"/>
        <v>0</v>
      </c>
      <c r="IS332" s="46" t="b">
        <f t="shared" si="697"/>
        <v>0</v>
      </c>
      <c r="IT332" s="46" t="b">
        <f t="shared" si="698"/>
        <v>0</v>
      </c>
      <c r="IU332" s="46" t="b">
        <f t="shared" si="699"/>
        <v>0</v>
      </c>
      <c r="IV332" s="46" t="b">
        <f t="shared" si="700"/>
        <v>0</v>
      </c>
      <c r="IW332" s="46" t="b">
        <f t="shared" si="701"/>
        <v>0</v>
      </c>
      <c r="IX332" s="46" t="b">
        <f t="shared" si="702"/>
        <v>0</v>
      </c>
      <c r="IY332" s="46" t="b">
        <f t="shared" si="703"/>
        <v>0</v>
      </c>
    </row>
    <row r="333" spans="2:259" x14ac:dyDescent="0.3">
      <c r="B333" s="48">
        <v>321</v>
      </c>
      <c r="C333" s="61" t="str">
        <f t="shared" si="569"/>
        <v/>
      </c>
      <c r="D333" s="53"/>
      <c r="E333" s="52"/>
      <c r="F333" s="112"/>
      <c r="G333" s="52"/>
      <c r="H333" s="53"/>
      <c r="I333" s="52"/>
      <c r="J333" s="52"/>
      <c r="K333" s="53"/>
      <c r="L333" s="55"/>
      <c r="M333" s="108"/>
      <c r="N333" s="56"/>
      <c r="O333" s="52"/>
      <c r="P333" s="52"/>
      <c r="Q333" s="52"/>
      <c r="R333" s="52"/>
      <c r="S333" s="52"/>
      <c r="T333" s="53"/>
      <c r="U333" s="52"/>
      <c r="V333" s="52"/>
      <c r="W333" s="55"/>
      <c r="X333" s="55"/>
      <c r="Y333" s="52"/>
      <c r="Z333" s="55"/>
      <c r="AA333" s="52"/>
      <c r="AB333" s="53"/>
      <c r="AC333" s="53"/>
      <c r="AD333" s="53"/>
      <c r="AE333" s="57"/>
      <c r="AF333" s="113"/>
      <c r="AG333" s="57"/>
      <c r="AH333" s="58"/>
      <c r="AI333" s="58"/>
      <c r="AJ333" s="58"/>
      <c r="AK333" s="114"/>
      <c r="AL333" s="58"/>
      <c r="AM333" s="114"/>
      <c r="AN333" s="58"/>
      <c r="AO333" s="114"/>
      <c r="AP333" s="58"/>
      <c r="AQ333" s="114"/>
      <c r="AR333" s="58"/>
      <c r="AS333" s="114"/>
      <c r="AT333" s="58"/>
      <c r="AU333" s="114"/>
      <c r="AV333" s="58"/>
      <c r="AW333" s="114"/>
      <c r="AX333" s="58"/>
      <c r="AY333" s="114"/>
      <c r="AZ333" s="58"/>
      <c r="BA333" s="114"/>
      <c r="BB333" s="58"/>
      <c r="BC333" s="114"/>
      <c r="BD333" s="58"/>
      <c r="BE333" s="58"/>
      <c r="BF333" s="58"/>
      <c r="BG333" s="59"/>
      <c r="BH333" s="58"/>
      <c r="BI333" s="114"/>
      <c r="BJ333" s="53"/>
      <c r="BK333" s="58"/>
      <c r="BL333" s="114"/>
      <c r="BM333" s="58"/>
      <c r="BN333" s="114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3"/>
      <c r="CL333" s="58"/>
      <c r="CM333" s="58"/>
      <c r="CN333" s="60"/>
      <c r="CO333" s="57"/>
      <c r="CP333" s="58"/>
      <c r="CQ333" s="60"/>
      <c r="CR333" s="57"/>
      <c r="CS333" s="58"/>
      <c r="CT333" s="59"/>
      <c r="CU333" s="58"/>
      <c r="CV333" s="59"/>
      <c r="CW333" s="58"/>
      <c r="CX333" s="59"/>
      <c r="CY333" s="58"/>
      <c r="CZ333" s="58"/>
      <c r="DA333" s="58"/>
      <c r="DB333" s="53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7"/>
      <c r="DO333" s="57"/>
      <c r="DP333" s="57"/>
      <c r="DQ333" s="76" t="str">
        <f t="shared" si="570"/>
        <v/>
      </c>
      <c r="DR333" s="53"/>
      <c r="DS333" s="46" t="b">
        <f t="shared" si="571"/>
        <v>0</v>
      </c>
      <c r="DT333" s="46" t="str">
        <f t="shared" si="572"/>
        <v/>
      </c>
      <c r="DU333" s="46" t="b">
        <f t="shared" si="573"/>
        <v>0</v>
      </c>
      <c r="DV333" s="46" t="b">
        <f t="shared" si="574"/>
        <v>0</v>
      </c>
      <c r="DW333" s="46" t="b">
        <f t="shared" si="575"/>
        <v>0</v>
      </c>
      <c r="DY333" s="46" t="b">
        <f t="shared" si="576"/>
        <v>0</v>
      </c>
      <c r="DZ333" s="46" t="b">
        <f t="shared" si="577"/>
        <v>0</v>
      </c>
      <c r="EB333" s="46" t="b">
        <f t="shared" si="578"/>
        <v>0</v>
      </c>
      <c r="EC333" s="46" t="b">
        <f t="shared" si="579"/>
        <v>0</v>
      </c>
      <c r="ED333" s="46" t="b">
        <f t="shared" si="580"/>
        <v>0</v>
      </c>
      <c r="EE333" s="46" t="b">
        <f t="shared" si="581"/>
        <v>0</v>
      </c>
      <c r="EF333" s="46" t="b">
        <f t="shared" si="582"/>
        <v>0</v>
      </c>
      <c r="EG333" s="46" t="b">
        <f t="shared" si="583"/>
        <v>0</v>
      </c>
      <c r="EH333" s="46" t="b">
        <f t="shared" si="584"/>
        <v>0</v>
      </c>
      <c r="EI333" s="46" t="b">
        <f t="shared" si="585"/>
        <v>0</v>
      </c>
      <c r="EK333" s="46" t="b">
        <f t="shared" si="586"/>
        <v>0</v>
      </c>
      <c r="EL333" s="46" t="b">
        <f t="shared" si="587"/>
        <v>0</v>
      </c>
      <c r="EM333" s="46" t="b">
        <f t="shared" si="588"/>
        <v>0</v>
      </c>
      <c r="EN333" s="46" t="b">
        <f t="shared" si="589"/>
        <v>0</v>
      </c>
      <c r="EO333" s="46" t="b">
        <f t="shared" si="590"/>
        <v>0</v>
      </c>
      <c r="EP333" s="46" t="b">
        <f t="shared" si="591"/>
        <v>0</v>
      </c>
      <c r="EQ333" s="46" t="b">
        <f t="shared" si="592"/>
        <v>0</v>
      </c>
      <c r="ER333" s="46" t="b">
        <f>OR(AA333='Tablas '!$T$4,AA333='Tablas '!$T$7,AA333='Tablas '!$T$8,AA333='Tablas '!$T$11)</f>
        <v>0</v>
      </c>
      <c r="ES333" s="46" t="str">
        <f t="shared" si="593"/>
        <v/>
      </c>
      <c r="ET333" s="46" t="str">
        <f t="shared" si="594"/>
        <v/>
      </c>
      <c r="EU333" s="46" t="str">
        <f t="shared" si="595"/>
        <v/>
      </c>
      <c r="EV333" s="46" t="b">
        <f t="shared" si="596"/>
        <v>0</v>
      </c>
      <c r="EW333" s="46" t="b">
        <f t="shared" si="597"/>
        <v>0</v>
      </c>
      <c r="EX333" s="46" t="b">
        <f t="shared" si="598"/>
        <v>0</v>
      </c>
      <c r="EY333" s="46" t="b">
        <f t="shared" si="599"/>
        <v>0</v>
      </c>
      <c r="EZ333" s="46" t="b">
        <f t="shared" si="600"/>
        <v>0</v>
      </c>
      <c r="FA333" s="46" t="b">
        <f t="shared" si="601"/>
        <v>0</v>
      </c>
      <c r="FB333" s="46" t="b">
        <f t="shared" si="602"/>
        <v>0</v>
      </c>
      <c r="FC333" s="46" t="str">
        <f t="shared" si="603"/>
        <v/>
      </c>
      <c r="FD333" s="46" t="str">
        <f t="shared" si="604"/>
        <v/>
      </c>
      <c r="FE333" s="46" t="b">
        <f t="shared" si="605"/>
        <v>0</v>
      </c>
      <c r="FF333" s="46" t="str">
        <f t="shared" si="606"/>
        <v/>
      </c>
      <c r="FG333" s="46" t="str">
        <f t="shared" si="607"/>
        <v/>
      </c>
      <c r="FH333" s="46" t="b">
        <f t="shared" si="608"/>
        <v>0</v>
      </c>
      <c r="FI333" s="46" t="str">
        <f t="shared" si="609"/>
        <v/>
      </c>
      <c r="FJ333" s="46" t="str">
        <f t="shared" si="610"/>
        <v/>
      </c>
      <c r="FK333" s="46" t="b">
        <f t="shared" si="611"/>
        <v>0</v>
      </c>
      <c r="FL333" s="46" t="str">
        <f t="shared" si="612"/>
        <v/>
      </c>
      <c r="FM333" s="46" t="str">
        <f t="shared" si="613"/>
        <v/>
      </c>
      <c r="FN333" s="46" t="b">
        <f t="shared" si="614"/>
        <v>0</v>
      </c>
      <c r="FO333" s="46" t="str">
        <f t="shared" si="615"/>
        <v/>
      </c>
      <c r="FP333" s="46" t="str">
        <f t="shared" si="616"/>
        <v/>
      </c>
      <c r="FQ333" s="46" t="b">
        <f t="shared" si="617"/>
        <v>0</v>
      </c>
      <c r="FR333" s="46" t="str">
        <f t="shared" si="618"/>
        <v/>
      </c>
      <c r="FS333" s="46" t="str">
        <f t="shared" si="619"/>
        <v/>
      </c>
      <c r="FT333" s="46" t="b">
        <f t="shared" si="620"/>
        <v>0</v>
      </c>
      <c r="FU333" s="46" t="str">
        <f t="shared" si="621"/>
        <v/>
      </c>
      <c r="FV333" s="46" t="str">
        <f t="shared" si="622"/>
        <v/>
      </c>
      <c r="FW333" s="46" t="b">
        <f t="shared" si="623"/>
        <v>0</v>
      </c>
      <c r="FX333" s="46" t="str">
        <f t="shared" si="624"/>
        <v/>
      </c>
      <c r="FY333" s="46" t="str">
        <f t="shared" si="625"/>
        <v/>
      </c>
      <c r="FZ333" s="46" t="b">
        <f t="shared" si="626"/>
        <v>0</v>
      </c>
      <c r="GA333" s="46" t="str">
        <f t="shared" si="627"/>
        <v/>
      </c>
      <c r="GB333" s="46" t="str">
        <f t="shared" si="628"/>
        <v/>
      </c>
      <c r="GC333" s="46" t="b">
        <f t="shared" si="629"/>
        <v>0</v>
      </c>
      <c r="GD333" s="46" t="str">
        <f t="shared" si="630"/>
        <v/>
      </c>
      <c r="GE333" s="46" t="str">
        <f t="shared" si="631"/>
        <v/>
      </c>
      <c r="GF333" s="46" t="b">
        <f t="shared" si="632"/>
        <v>0</v>
      </c>
      <c r="GG333" s="46" t="b">
        <f t="shared" si="633"/>
        <v>0</v>
      </c>
      <c r="GH333" s="46" t="str">
        <f t="shared" si="634"/>
        <v/>
      </c>
      <c r="GI333" s="46" t="str">
        <f t="shared" si="635"/>
        <v/>
      </c>
      <c r="GJ333" s="46" t="str">
        <f t="shared" si="636"/>
        <v/>
      </c>
      <c r="GK333" s="46" t="b">
        <f t="shared" si="637"/>
        <v>0</v>
      </c>
      <c r="GL333" s="46" t="str">
        <f t="shared" si="638"/>
        <v/>
      </c>
      <c r="GM333" s="46" t="str">
        <f t="shared" si="639"/>
        <v/>
      </c>
      <c r="GN333" s="46" t="str">
        <f t="shared" si="640"/>
        <v/>
      </c>
      <c r="GO333" s="46" t="b">
        <f t="shared" si="641"/>
        <v>0</v>
      </c>
      <c r="GP333" s="46" t="str">
        <f t="shared" si="642"/>
        <v/>
      </c>
      <c r="GQ333" s="46" t="str">
        <f t="shared" si="643"/>
        <v/>
      </c>
      <c r="GR333" s="46" t="b">
        <f t="shared" si="644"/>
        <v>0</v>
      </c>
      <c r="GS333" s="46" t="str">
        <f t="shared" si="645"/>
        <v/>
      </c>
      <c r="GT333" s="46" t="str">
        <f t="shared" si="646"/>
        <v/>
      </c>
      <c r="GU333" s="46" t="b">
        <f t="shared" si="647"/>
        <v>0</v>
      </c>
      <c r="GV333" s="46" t="b">
        <f t="shared" si="648"/>
        <v>0</v>
      </c>
      <c r="GW333" s="46" t="b">
        <f t="shared" si="649"/>
        <v>0</v>
      </c>
      <c r="GX333" s="46" t="b">
        <f t="shared" si="650"/>
        <v>0</v>
      </c>
      <c r="GY333" s="46" t="b">
        <f t="shared" si="651"/>
        <v>0</v>
      </c>
      <c r="GZ333" s="46" t="b">
        <f t="shared" si="652"/>
        <v>0</v>
      </c>
      <c r="HA333" s="46" t="b">
        <f t="shared" si="653"/>
        <v>0</v>
      </c>
      <c r="HB333" s="46" t="b">
        <f t="shared" si="654"/>
        <v>0</v>
      </c>
      <c r="HC333" s="46" t="b">
        <f t="shared" si="655"/>
        <v>0</v>
      </c>
      <c r="HD333" s="46" t="b">
        <f t="shared" si="656"/>
        <v>0</v>
      </c>
      <c r="HE333" s="46" t="b">
        <f t="shared" si="657"/>
        <v>0</v>
      </c>
      <c r="HF333" s="46" t="b">
        <f t="shared" si="658"/>
        <v>0</v>
      </c>
      <c r="HG333" s="46" t="b">
        <f t="shared" si="659"/>
        <v>0</v>
      </c>
      <c r="HH333" s="46" t="b">
        <f t="shared" si="660"/>
        <v>0</v>
      </c>
      <c r="HI333" s="46" t="b">
        <f t="shared" si="661"/>
        <v>0</v>
      </c>
      <c r="HJ333" s="46" t="b">
        <f t="shared" si="662"/>
        <v>0</v>
      </c>
      <c r="HK333" s="46" t="b">
        <f t="shared" si="663"/>
        <v>0</v>
      </c>
      <c r="HL333" s="46" t="b">
        <f t="shared" si="664"/>
        <v>0</v>
      </c>
      <c r="HM333" s="46" t="b">
        <f t="shared" si="665"/>
        <v>0</v>
      </c>
      <c r="HN333" s="46" t="b">
        <f t="shared" si="666"/>
        <v>0</v>
      </c>
      <c r="HO333" s="46" t="b">
        <f t="shared" si="667"/>
        <v>0</v>
      </c>
      <c r="HP333" s="46" t="b">
        <f t="shared" si="668"/>
        <v>0</v>
      </c>
      <c r="HQ333" s="46" t="str">
        <f t="shared" si="669"/>
        <v/>
      </c>
      <c r="HR333" s="46" t="str">
        <f t="shared" si="670"/>
        <v/>
      </c>
      <c r="HS333" s="46" t="str">
        <f t="shared" si="671"/>
        <v/>
      </c>
      <c r="HT333" s="46" t="b">
        <f t="shared" si="672"/>
        <v>0</v>
      </c>
      <c r="HU333" s="46" t="b">
        <f t="shared" si="673"/>
        <v>0</v>
      </c>
      <c r="HV333" s="46" t="b">
        <f t="shared" si="674"/>
        <v>0</v>
      </c>
      <c r="HW333" s="46" t="b">
        <f t="shared" si="675"/>
        <v>0</v>
      </c>
      <c r="HX333" s="46" t="b">
        <f t="shared" si="676"/>
        <v>0</v>
      </c>
      <c r="HY333" s="46" t="b">
        <f t="shared" si="677"/>
        <v>0</v>
      </c>
      <c r="HZ333" s="46" t="b">
        <f t="shared" si="678"/>
        <v>0</v>
      </c>
      <c r="IA333" s="46" t="str">
        <f t="shared" si="679"/>
        <v/>
      </c>
      <c r="IB333" s="46" t="str">
        <f t="shared" si="680"/>
        <v/>
      </c>
      <c r="IC333" s="46" t="str">
        <f t="shared" si="681"/>
        <v/>
      </c>
      <c r="ID333" s="46" t="str">
        <f t="shared" si="682"/>
        <v/>
      </c>
      <c r="IE333" s="46" t="b">
        <f t="shared" si="683"/>
        <v>0</v>
      </c>
      <c r="IF333" s="46" t="str">
        <f t="shared" si="684"/>
        <v/>
      </c>
      <c r="IG333" s="46" t="str">
        <f t="shared" si="685"/>
        <v/>
      </c>
      <c r="IH333" s="46" t="b">
        <f t="shared" si="686"/>
        <v>0</v>
      </c>
      <c r="II333" s="46" t="b">
        <f t="shared" si="687"/>
        <v>0</v>
      </c>
      <c r="IJ333" s="46" t="b">
        <f t="shared" si="688"/>
        <v>0</v>
      </c>
      <c r="IK333" s="46" t="str">
        <f t="shared" si="689"/>
        <v/>
      </c>
      <c r="IL333" s="46" t="str">
        <f t="shared" si="690"/>
        <v/>
      </c>
      <c r="IM333" s="46" t="b">
        <f t="shared" si="691"/>
        <v>0</v>
      </c>
      <c r="IN333" s="46" t="b">
        <f t="shared" si="692"/>
        <v>0</v>
      </c>
      <c r="IO333" s="46" t="b">
        <f t="shared" si="693"/>
        <v>0</v>
      </c>
      <c r="IP333" s="46" t="b">
        <f t="shared" si="694"/>
        <v>0</v>
      </c>
      <c r="IQ333" s="46" t="b">
        <f t="shared" si="695"/>
        <v>0</v>
      </c>
      <c r="IR333" s="46" t="b">
        <f t="shared" si="696"/>
        <v>0</v>
      </c>
      <c r="IS333" s="46" t="b">
        <f t="shared" si="697"/>
        <v>0</v>
      </c>
      <c r="IT333" s="46" t="b">
        <f t="shared" si="698"/>
        <v>0</v>
      </c>
      <c r="IU333" s="46" t="b">
        <f t="shared" si="699"/>
        <v>0</v>
      </c>
      <c r="IV333" s="46" t="b">
        <f t="shared" si="700"/>
        <v>0</v>
      </c>
      <c r="IW333" s="46" t="b">
        <f t="shared" si="701"/>
        <v>0</v>
      </c>
      <c r="IX333" s="46" t="b">
        <f t="shared" si="702"/>
        <v>0</v>
      </c>
      <c r="IY333" s="46" t="b">
        <f t="shared" si="703"/>
        <v>0</v>
      </c>
    </row>
    <row r="334" spans="2:259" x14ac:dyDescent="0.3">
      <c r="B334" s="48">
        <v>322</v>
      </c>
      <c r="C334" s="61" t="str">
        <f t="shared" ref="C334:C397" si="704">IF(AND(DS334,DP334&lt;&gt;""),
   IF(DQ334="","OK","Error"),
   ""
)</f>
        <v/>
      </c>
      <c r="D334" s="53"/>
      <c r="E334" s="52"/>
      <c r="F334" s="112"/>
      <c r="G334" s="52"/>
      <c r="H334" s="53"/>
      <c r="I334" s="52"/>
      <c r="J334" s="52"/>
      <c r="K334" s="53"/>
      <c r="L334" s="55"/>
      <c r="M334" s="108"/>
      <c r="N334" s="56"/>
      <c r="O334" s="52"/>
      <c r="P334" s="52"/>
      <c r="Q334" s="52"/>
      <c r="R334" s="52"/>
      <c r="S334" s="52"/>
      <c r="T334" s="53"/>
      <c r="U334" s="52"/>
      <c r="V334" s="52"/>
      <c r="W334" s="55"/>
      <c r="X334" s="55"/>
      <c r="Y334" s="52"/>
      <c r="Z334" s="55"/>
      <c r="AA334" s="52"/>
      <c r="AB334" s="53"/>
      <c r="AC334" s="53"/>
      <c r="AD334" s="53"/>
      <c r="AE334" s="57"/>
      <c r="AF334" s="113"/>
      <c r="AG334" s="57"/>
      <c r="AH334" s="58"/>
      <c r="AI334" s="58"/>
      <c r="AJ334" s="58"/>
      <c r="AK334" s="114"/>
      <c r="AL334" s="58"/>
      <c r="AM334" s="114"/>
      <c r="AN334" s="58"/>
      <c r="AO334" s="114"/>
      <c r="AP334" s="58"/>
      <c r="AQ334" s="114"/>
      <c r="AR334" s="58"/>
      <c r="AS334" s="114"/>
      <c r="AT334" s="58"/>
      <c r="AU334" s="114"/>
      <c r="AV334" s="58"/>
      <c r="AW334" s="114"/>
      <c r="AX334" s="58"/>
      <c r="AY334" s="114"/>
      <c r="AZ334" s="58"/>
      <c r="BA334" s="114"/>
      <c r="BB334" s="58"/>
      <c r="BC334" s="114"/>
      <c r="BD334" s="58"/>
      <c r="BE334" s="58"/>
      <c r="BF334" s="58"/>
      <c r="BG334" s="59"/>
      <c r="BH334" s="58"/>
      <c r="BI334" s="114"/>
      <c r="BJ334" s="53"/>
      <c r="BK334" s="58"/>
      <c r="BL334" s="114"/>
      <c r="BM334" s="58"/>
      <c r="BN334" s="114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3"/>
      <c r="CL334" s="58"/>
      <c r="CM334" s="58"/>
      <c r="CN334" s="60"/>
      <c r="CO334" s="57"/>
      <c r="CP334" s="58"/>
      <c r="CQ334" s="60"/>
      <c r="CR334" s="57"/>
      <c r="CS334" s="58"/>
      <c r="CT334" s="59"/>
      <c r="CU334" s="58"/>
      <c r="CV334" s="59"/>
      <c r="CW334" s="58"/>
      <c r="CX334" s="59"/>
      <c r="CY334" s="58"/>
      <c r="CZ334" s="58"/>
      <c r="DA334" s="58"/>
      <c r="DB334" s="53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7"/>
      <c r="DO334" s="57"/>
      <c r="DP334" s="57"/>
      <c r="DQ334" s="76" t="str">
        <f t="shared" ref="DQ334:DQ397" si="705">IF(AND(DS334,DP334&lt;&gt;""),
   CONCATENATE(DT334,DU334,DV334,DW334,DX334,DY334,DZ334,EA334,EB334,EC334,ED334,EE334,EF334,EG334,EH334,EI334,EJ334,EK334,EL334,EM334,EN334,EO334,EP334,EQ334,ES334,ET334,EU334,EV334,EW334,EX334,EY334,EZ334,FA334,FC334,FD334,FF334,FG334,FI334,FJ334,FL334,FM334,FO334,FP334,FR334,FS334,FU334,FV334,FX334,FY334,GA334,GB334,GD334,GE334,GF334,GH334,GI334,GJ334,GL334,GM334,GN334,GP334,GQ334,GS334,GT334,GU334,GV334,GW334,GX334,GY334,GZ334,HA334,HB334,HC334,HD334,HE334,HF334,HG334,HH334,HI334,HJ334,HK334,HL334,HM334,HN334,HO334,HQ334,HR334,HS334,HT334,HU334,HV334,HW334,HX334,HY334,IA334,IB334,IC334,ID334,IF334,IG334,IH334,II334,IK334,IL334,IM334,IN334,IO334,IP334,IQ334,IR334,IS334,IT334,IU334,IV334,IW334,IX334,IY334,IZ334),
   ""
)</f>
        <v/>
      </c>
      <c r="DR334" s="53"/>
      <c r="DS334" s="46" t="b">
        <f t="shared" ref="DS334:DS397" si="706">CONCATENATE(D334,$E334,$F334,$G334,H334,$I334,$J334,K334,$L334,$M334,N334,$O334,$P334,$Q334,$R334,$S334,T334,$U334,$V334,$W334,$X334,$Y334,$Z334,$AA334,AB334,AC334,AD334,$AE334,$AF334,$AG334,AH334,AI334,AJ334,AK334,AL334,AM334,AN334,AO334,AP334,AQ334,AR334,AS334,AT334,AU334,AV334,AW334,AX334,AY334,AZ334,BA334,BB334,BC334,BD334,BE334,BF334,BG334,BH334,BI334,BJ334,BK334,BL334,BM334,BN334,BO334,BP334,BQ334,BR334,BS334,BT334,BU334,BV334,BW334,BX334,BY334,BZ334,CA334,CB334,CC334,CD334,CE334,CF334,CG334,CH334,CI334,CJ334,CK334,CL334,CM334,$CN334,$CO334,CP334,$CQ334,$CR334,CS334,CT334,CU334,CV334,CW334,CX334,CY334,CZ334,DA334,DB334,DC334,DD334,DE334,DF334,DG334,DH334,DI334,DJ334,DK334,DL334,DM334,$DN334,$DO334,$DP334,DR334)&lt;&gt;""</f>
        <v>0</v>
      </c>
      <c r="DT334" s="46" t="str">
        <f t="shared" ref="DT334:DT397" si="707">IF(AND($DS334,$E$4&lt;&gt;""),
   IF(LEFT($E$4,2) = "1.",
      IF(D334&lt;&gt;"","El CUNE sólo se envía en operaciones de novedad o ajuste. ",""),
      IF(D334="","Debes escribir un CUNE válido para realizar operaciones de novedad o ajuste. ","")),
   ""
)</f>
        <v/>
      </c>
      <c r="DU334" s="46" t="b">
        <f t="shared" ref="DU334:DU397" si="708">IF($DS334,
   IF(E334="","Debes seleccionar el tipo de documento del empleado. ",
      IF(_xlfn.IFNA(VLOOKUP(E334,TIPO_DE_DOCUMENTO,1,FALSE),-1)=-1,"El tipo de documento no es válido (por favor seleccionarlo de la lista). ","")
   )
)</f>
        <v>0</v>
      </c>
      <c r="DV334" s="46" t="b">
        <f t="shared" ref="DV334:DV397" si="709">IF($DS334,
   IF(F334="","Debes escribir el número de documento del empleado. ","")
)</f>
        <v>0</v>
      </c>
      <c r="DW334" s="46" t="b">
        <f t="shared" ref="DW334:DW397" si="710">IF($DS334,
   IF(G334="","Debes escribir el primer nombre del empleado. ","")
)</f>
        <v>0</v>
      </c>
      <c r="DY334" s="46" t="b">
        <f t="shared" ref="DY334:DY397" si="711">IF($DS334,
   IF(I334="","Debes escribir el primer apellido del empleado. ","")
)</f>
        <v>0</v>
      </c>
      <c r="DZ334" s="46" t="b">
        <f t="shared" ref="DZ334:DZ397" si="712">IF($DS334,
   IF(J334="","Debes escribir el segundo apellido del empleado. ","")
)</f>
        <v>0</v>
      </c>
      <c r="EB334" s="46" t="b">
        <f t="shared" ref="EB334:EB397" si="713">IF($DS334,
   IF(L334="","Debes escribir la fecha de ingreso del empleado. ",
      IF(ISERR(DATE(YEAR(L334),MONTH(L334),DAY(L334))), "El valor ingresado en fecha de ingreso no tiene un formato válido. ","")
   )
)</f>
        <v>0</v>
      </c>
      <c r="EC334" s="46" t="b">
        <f t="shared" ref="EC334:EC397" si="714">IF($DS334,
   IF(M334="","Debes escribir el tiempo laborado. ",
      IF( IFERROR(INT(M334),1.1) &lt;&gt; IFERROR(_xlfn.NUMBERVALUE(M334),1), "El valor de los días trabajados debe ser un número entero. ", "")
   )
)</f>
        <v>0</v>
      </c>
      <c r="ED334" s="46" t="b">
        <f t="shared" ref="ED334:ED397" si="715">IF($DS334,
   IF( AND(N334&lt;&gt;"", ISERR(DATE(YEAR(N334),MONTH(N334),DAY(N334))) ), "El valor ingresado en fecha de ingreso no tiene un formato válido. ",
      IF( AND(N334&lt;&gt;"", $E$6&lt;&gt;"", DATE(YEAR(N334), MONTH(N334), 1) &lt;&gt; IFERROR(DATE(MID($E$6, 1, 4), MID($E$6, 6, 2),1), "1/1/1900") ), "La fecha de retiro debe estar dentro del período liquidado. ", "")
   )
)</f>
        <v>0</v>
      </c>
      <c r="EE334" s="46" t="b">
        <f t="shared" ref="EE334:EE397" si="716">IF($DS334,
   IF(O334="","Debes seleccionar el tipo de trabajador. ",
      IF(_xlfn.IFNA(VLOOKUP(O334,TIPO_DE_TRABAJADOR,1,FALSE),-1)=-1,"El tipo de trabajador no es válido (por favor seleccionarlo de la lista). ","")
   )
)</f>
        <v>0</v>
      </c>
      <c r="EF334" s="46" t="b">
        <f t="shared" ref="EF334:EF397" si="717">IF($DS334,
   IF(P334="","Debes seleccionar si es un trabajador dependiente pensionado por vejez. ",
      IF(_xlfn.IFNA(VLOOKUP(P334,SUBTIPO_DE_TRABAJADOR,1,FALSE),-1)=-1,"El tipo de trabajador dependiente pensionado por vejez no es válido (por favor seleccionarlo de la lista). ","")
   )
)</f>
        <v>0</v>
      </c>
      <c r="EG334" s="46" t="b">
        <f t="shared" ref="EG334:EG397" si="718">IF($DS334,
   IF(Q334="","Debes seleccionar el tipo de contrato del trabajador. ",
      IF(_xlfn.IFNA(VLOOKUP(Q334,TIPO_DE_CONTRATO,1,FALSE),-1)=-1,"El tipo de contrato del trabajador no es válido (por favor seleccionarlo de la lista). ","")
   )
)</f>
        <v>0</v>
      </c>
      <c r="EH334" s="46" t="b">
        <f t="shared" ref="EH334:EH397" si="719">IF($DS334,
   IF(R334="","Debes seleccionar si es un salario integral. ",
      IF(_xlfn.IFNA(VLOOKUP(R334,SI_NO,1,FALSE),-1)=-1,"Valor no válido para salario integral (por favor seleccionarlo de la lista). ","")
   )
)</f>
        <v>0</v>
      </c>
      <c r="EI334" s="46" t="b">
        <f t="shared" ref="EI334:EI397" si="720">IF($DS334,
   IF(S334="","Debes seleccionar si el trabajador realiza actividades de riesgo. ",
      IF(_xlfn.IFNA(VLOOKUP(S334,SI_NO,1,FALSE),-1)=-1,"Valor no válido para actividad de alto riesgo (por favor seleccionarlo de la lista). ","")
   )
)</f>
        <v>0</v>
      </c>
      <c r="EK334" s="46" t="b">
        <f t="shared" ref="EK334:EK397" si="721">IF($DS334,
   IF(U334="","Debes escribir el código del municipio de residencia del trabajador. ",
      IF(_xlfn.IFNA(VLOOKUP(U334,MUNICIPIO,1,FALSE),-1)=-1,"El municipio de residencia del trabajador es inválido (por favor seleccionarlo de la lista). ","")
   )
)</f>
        <v>0</v>
      </c>
      <c r="EL334" s="46" t="b">
        <f t="shared" ref="EL334:EL397" si="722">IF($DS334,
   IF(V334="","Debes escribir el la dirección de residendia del trabajador. ","")
)</f>
        <v>0</v>
      </c>
      <c r="EM334" s="46" t="b">
        <f t="shared" ref="EM334:EM397" si="723">IF($DS334,
   IF(W334="","Debes escribir la fecha de inicio de la liquidación. ",
      IF(ISERR(DATE(YEAR(W334),MONTH(W334),DAY(W334))),"El valor ingresado en fecha de inicio de liquidación no tiene un formato válido. ",
          IF( AND($E$6&lt;&gt;"", DATE(YEAR(W334), MONTH(W334), 1) &lt;&gt; IFERROR(DATE(MID($E$6, 1, 4), MID($E$6, 6, 2),1), "1/1/1900") ), "La fecha de inicio de la liquidación debe estar dentro del período liquidado. ", "")
      )
   )
)</f>
        <v>0</v>
      </c>
      <c r="EN334" s="46" t="b">
        <f t="shared" ref="EN334:EN397" si="724">IF($DS334,
   IF(X334="","Debes escribir la fecha de fin de la liquidación. ",
      IF(ISERR(DATE(YEAR(X334),MONTH(X334),DAY(X334))),"El valor ingresado en fecha de fin de liquidación no tiene un formato válido. ",
          IF( AND($E$6&lt;&gt;"", DATE(YEAR(X334), MONTH(X334), 1) &lt;&gt; IFERROR(DATE(MID($E$6, 1, 4), MID($E$6, 6, 2),1), "1/1/1900") ), "La fecha de fin de la liquidación debe estar dentro del período liquidado. ", "")
      )
   )
)</f>
        <v>0</v>
      </c>
      <c r="EO334" s="46" t="b">
        <f t="shared" ref="EO334:EO397" si="725">IF($DS334,
   IF(Y334="","Debes escribir la frecuencia de pago del trabajador. ",
      IF(_xlfn.IFNA(VLOOKUP(Y334,PERÍODO_DE_NÓMINA,1,FALSE),-1)=-1,"La frecuencia de pago es inválida (por favor seleccionarlo de la lista). ","")
   )
)</f>
        <v>0</v>
      </c>
      <c r="EP334" s="46" t="b">
        <f t="shared" ref="EP334:EP397" si="726">IF($DS334,
   IF(Z334="","Debes escribir la fecha de pago. ",
      IF(ISERR(DATE(YEAR(Z334),MONTH(Z334),DAY(Z334))), "El valor ingresado en fecha de pago no tiene un formato válido. ","")
   )
)</f>
        <v>0</v>
      </c>
      <c r="EQ334" s="46" t="b">
        <f t="shared" ref="EQ334:EQ397" si="727">IF($DS334,
   IF(AA334="","Debes escribir el medio de pago. ",
      IF(_xlfn.IFNA(VLOOKUP(AA334,MEDIOS_DE_PAGO,1,FALSE),-1)=-1,"El medio de pago es inválido (por favor seleccionarlo de la lista). ","")
   )
)</f>
        <v>0</v>
      </c>
      <c r="ER334" s="46" t="b">
        <f>OR(AA334='Tablas '!$T$4,AA334='Tablas '!$T$7,AA334='Tablas '!$T$8,AA334='Tablas '!$T$11)</f>
        <v>0</v>
      </c>
      <c r="ES334" s="46" t="str">
        <f t="shared" ref="ES334:ES397" si="728">IF(AND($DS334,ER334),
   IF(AB334="","Debes escribir la entidad bancaria. ",""),
   ""
)</f>
        <v/>
      </c>
      <c r="ET334" s="46" t="str">
        <f t="shared" ref="ET334:ET397" si="729">IF(AND($DS334,ER334),
   IF(AC334="","Debes escribir el tipo de cuenta bancaria. ",
      IF(_xlfn.IFNA(VLOOKUP(AC334,TIPO_DE_CUENTA,1,FALSE),-1)=-1,"El tipo de cuenta bancaria es inválida (por favor seleccionarlo de la lista). ","")
   ),
   ""
)</f>
        <v/>
      </c>
      <c r="EU334" s="46" t="str">
        <f t="shared" ref="EU334:EU397" si="730">IF(AND($DS334,ER334),
   IF(AD334="","Debes escribir el número de cuenta bancaria. ",""),
   ""
)</f>
        <v/>
      </c>
      <c r="EV334" s="46" t="b">
        <f t="shared" ref="EV334:EV397" si="731">IF($DS334,
   IF(AE334="","Debes escribir el valor del sueldo básico. ",
      IF( ISERR(_xlfn.NUMBERVALUE(AE334)), "El valor del sueldo básico debe ser un número válido. ", "")
   )
)</f>
        <v>0</v>
      </c>
      <c r="EW334" s="46" t="b">
        <f t="shared" ref="EW334:EW397" si="732">IF($DS334,
   IF(AF334="","Debes escribir el número de días trabajados. ",
      IF( IFERROR(INT(AF334),1.1) &lt;&gt; IFERROR(_xlfn.NUMBERVALUE(AF334),1), "La cantidad de días trabajados debe ser un número entero. ", "")
   )
)</f>
        <v>0</v>
      </c>
      <c r="EX334" s="46" t="b">
        <f t="shared" ref="EX334:EX397" si="733">IF($DS334,
   IF(AG334="","Debes escribir el valor del sueldo trabajado. ",
      IF( ISERR(_xlfn.NUMBERVALUE(AG334)), "El valor del sueldo trabajado debe ser un número válido. ", "")
   )
)</f>
        <v>0</v>
      </c>
      <c r="EY334" s="46" t="b">
        <f t="shared" ref="EY334:EY397" si="734">IF($DS334,
   IF( AND(AH334&lt;&gt;"", ISERR(_xlfn.NUMBERVALUE(AH334))), "El valor del auxilio de transporte debe ser un número válido. ", "")
)</f>
        <v>0</v>
      </c>
      <c r="EZ334" s="46" t="b">
        <f t="shared" ref="EZ334:EZ397" si="735">IF($DS334,
   IF( AND(AI334&lt;&gt;"", ISERR(_xlfn.NUMBERVALUE(AI334))), "El valor de viáticos salariales debe ser un número válido. ", "")
)</f>
        <v>0</v>
      </c>
      <c r="FA334" s="46" t="b">
        <f t="shared" ref="FA334:FA397" si="736">IF($DS334,
   IF( AND(AJ334&lt;&gt;"", ISERR(_xlfn.NUMBERVALUE(AJ334))), "El valor de viáticos NO salariales debe ser un número válido. ", "")
)</f>
        <v>0</v>
      </c>
      <c r="FB334" s="46" t="b">
        <f t="shared" ref="FB334:FB397" si="737">CONCATENATE(AK334,AL334)&lt;&gt;""</f>
        <v>0</v>
      </c>
      <c r="FC334" s="46" t="str">
        <f t="shared" ref="FC334:FC397" si="738">IF(AND($DS334,FB334),
   IF(AK334="","Debes escribir el número de horas extras diurnas. ",
      IF( IFERROR(INT(AK334),1.1) &lt;&gt; IFERROR(_xlfn.NUMBERVALUE(AK334),1), "La cantidad de horas extras diurnas debe ser un número entero. ", "")
   ),
   ""
)</f>
        <v/>
      </c>
      <c r="FD334" s="46" t="str">
        <f t="shared" ref="FD334:FD397" si="739">IF(AND($DS334,FB334),
   IF(AL334="","Debes escribir el valor de las horas extras diurnas. ",
      IF( ISERR(_xlfn.NUMBERVALUE(AL334)), "El valor de las horas extras duirnas debe ser un número válido. ", "")
   ),
   ""
)</f>
        <v/>
      </c>
      <c r="FE334" s="46" t="b">
        <f t="shared" ref="FE334:FE397" si="740">CONCATENATE(AM334,AN334)&lt;&gt;""</f>
        <v>0</v>
      </c>
      <c r="FF334" s="46" t="str">
        <f t="shared" ref="FF334:FF397" si="741">IF(AND($DS334,FE334),
   IF(AM334="","Debes escribir el número de horas extras nocturnas. ",
      IF( IFERROR(INT(AM334),1.1) &lt;&gt; IFERROR(_xlfn.NUMBERVALUE(AM334),1), "La cantidad de horas extras nocturnas debe ser un número entero. ", "")
   ),
   ""
)</f>
        <v/>
      </c>
      <c r="FG334" s="46" t="str">
        <f t="shared" ref="FG334:FG397" si="742">IF(AND($DS334,FE334),
   IF(AN334="","Debes escribir el valor de las horas extras nocturnas. ",
      IF( ISERR(_xlfn.NUMBERVALUE(AN334)), "El valor de las horas extras nocturnas debe ser un número válido. ", "")
   ),
   ""
)</f>
        <v/>
      </c>
      <c r="FH334" s="46" t="b">
        <f t="shared" ref="FH334:FH397" si="743">CONCATENATE(AO334,AP334)&lt;&gt;""</f>
        <v>0</v>
      </c>
      <c r="FI334" s="46" t="str">
        <f t="shared" ref="FI334:FI397" si="744">IF(AND($DS334,FH334),
   IF(AO334="","Debes escribir el número de horas extras diurnas dominicales y festivas. ",
      IF( IFERROR(INT(AO334),1.1) &lt;&gt; IFERROR(_xlfn.NUMBERVALUE(AO334),1), "La cantidad de horas extras diurnas dominicales y festivas debe ser un número entero. ", "")
   ),
   ""
)</f>
        <v/>
      </c>
      <c r="FJ334" s="46" t="str">
        <f t="shared" ref="FJ334:FJ397" si="745">IF(AND($DS334,FH334),
   IF(AP334="","Debes escribir el valor de las horas extras diurnas dominicales y festivas. ",
      IF( ISERR(_xlfn.NUMBERVALUE(AP334)), "El valor de las horas extras diurnas dominicales y festivas debe ser un número válido. ", "")
   ),
   ""
)</f>
        <v/>
      </c>
      <c r="FK334" s="46" t="b">
        <f t="shared" ref="FK334:FK397" si="746">CONCATENATE(AQ334,AR334)&lt;&gt;""</f>
        <v>0</v>
      </c>
      <c r="FL334" s="46" t="str">
        <f t="shared" ref="FL334:FL397" si="747">IF(AND($DS334,FK334),
   IF(AQ334="","Debes escribir el número de horas extras nocturnas dominicales y festivas. ",
      IF( IFERROR(INT(AQ334),1.1) &lt;&gt; IFERROR(_xlfn.NUMBERVALUE(AQ334),1), "La cantidad de horas extras nocturnas dominicales y festivas debe ser un número entero. ", "")
   ),
   ""
)</f>
        <v/>
      </c>
      <c r="FM334" s="46" t="str">
        <f t="shared" ref="FM334:FM397" si="748">IF(AND($DS334,FK334),
   IF(AR334="","Debes escribir el valor de las horas extras nocturnas dominicales y festivas. ",
      IF( ISERR(_xlfn.NUMBERVALUE(AR334)), "El valor de las horas extras nocturnas dominicales y festivas debe ser un número válido. ", "")
   ),
   ""
)</f>
        <v/>
      </c>
      <c r="FN334" s="46" t="b">
        <f t="shared" ref="FN334:FN397" si="749">CONCATENATE(AS334,AT334)&lt;&gt;""</f>
        <v>0</v>
      </c>
      <c r="FO334" s="46" t="str">
        <f t="shared" ref="FO334:FO397" si="750">IF(AND($DS334,FN334),
   IF(AS334="","Debes escribir el número de horas recargo nocturno. ",
      IF( IFERROR(INT(AS334),1.1) &lt;&gt; IFERROR(_xlfn.NUMBERVALUE(AS334),1), "La cantidad de horas recargo nocturno debe ser un número entero. ", "")
   ),
   ""
)</f>
        <v/>
      </c>
      <c r="FP334" s="46" t="str">
        <f t="shared" ref="FP334:FP397" si="751">IF(AND($DS334,FN334),
   IF(AT334="","Debes escribir el valor de las horas recargo nocturno. ",
      IF( ISERR(_xlfn.NUMBERVALUE(AT334)), "El valor de las horas recargo nocturno debe ser un número válido. ", "")
   ),
   ""
)</f>
        <v/>
      </c>
      <c r="FQ334" s="46" t="b">
        <f t="shared" ref="FQ334:FQ397" si="752">CONCATENATE(AU334,AV334)&lt;&gt;""</f>
        <v>0</v>
      </c>
      <c r="FR334" s="46" t="str">
        <f t="shared" ref="FR334:FR397" si="753">IF(AND($DS334,FQ334),
   IF(AU334="","Debes escribir el número de horas recargo diurno dominical y festivo. ",
      IF( IFERROR(INT(AU334),1.1) &lt;&gt; IFERROR(_xlfn.NUMBERVALUE(AU334),1), "La cantidad de horas recargo diurno dominical y festivo debe ser un número entero. ", "")
   ),
   ""
)</f>
        <v/>
      </c>
      <c r="FS334" s="46" t="str">
        <f t="shared" ref="FS334:FS397" si="754">IF(AND($DS334,FQ334),
   IF(AV334="","Debes escribir el valor de las horas recargo diurno dominical y festivo. ",
      IF( ISERR(_xlfn.NUMBERVALUE(AV334)), "El valor de las horas recargo diurno dominical y festivo debe ser un número válido. ", "")
   ),
   ""
)</f>
        <v/>
      </c>
      <c r="FT334" s="46" t="b">
        <f t="shared" ref="FT334:FT397" si="755">CONCATENATE(AW334,AX334)&lt;&gt;""</f>
        <v>0</v>
      </c>
      <c r="FU334" s="46" t="str">
        <f t="shared" ref="FU334:FU397" si="756">IF(AND($DS334,FT334),
   IF(AW334="","Debes escribir el número de horas recargo nocturno dominical y festivo. ",
      IF( IFERROR(INT(AW334),1.1) &lt;&gt; IFERROR(_xlfn.NUMBERVALUE(AW334),1), "La cantidad de horas recargo nocturno dominical y festivo debe ser un número entero. ", "")
   ),
   ""
)</f>
        <v/>
      </c>
      <c r="FV334" s="46" t="str">
        <f t="shared" ref="FV334:FV397" si="757">IF(AND($DS334,FT334),
   IF(AX334="","Debes escribir el valor de las horas recargo nocturno dominical y festivo. ",
      IF( ISERR(_xlfn.NUMBERVALUE(AX334)), "El valor de las horas recargo nocturno dominical y festivo debe ser un número válido. ", "")
   ),
   ""
)</f>
        <v/>
      </c>
      <c r="FW334" s="46" t="b">
        <f t="shared" ref="FW334:FW397" si="758">CONCATENATE(AY334,AZ334)&lt;&gt;""</f>
        <v>0</v>
      </c>
      <c r="FX334" s="46" t="str">
        <f t="shared" ref="FX334:FX397" si="759">IF(AND($DS334,FW334),
   IF(AY334="","Debes escribir el número de días de vacaciones comunes. ",
      IF( IFERROR(INT(AY334),1.1) &lt;&gt; IFERROR(_xlfn.NUMBERVALUE(AY334),1), "La cantidad de días de vacaciones comunes debe ser un número entero. ", "")
   ),
   ""
)</f>
        <v/>
      </c>
      <c r="FY334" s="46" t="str">
        <f t="shared" ref="FY334:FY397" si="760">IF(AND($DS334,FW334),
   IF(AZ334="","Debes escribir el valor de las vacaciones comunes. ",
      IF( ISERR(_xlfn.NUMBERVALUE(AZ334)), "El valor de las vacaciones comunes debe ser un número válido. ", "")
   ),
   ""
)</f>
        <v/>
      </c>
      <c r="FZ334" s="46" t="b">
        <f t="shared" ref="FZ334:FZ397" si="761">CONCATENATE(BA334,BB334)&lt;&gt;""</f>
        <v>0</v>
      </c>
      <c r="GA334" s="46" t="str">
        <f t="shared" ref="GA334:GA397" si="762">IF(AND($DS334,FZ334),
   IF(BA334="","Debes escribir el número de días de vacaciones compensadas. ",
      IF( IFERROR(INT(BA334),1.1) &lt;&gt; IFERROR(_xlfn.NUMBERVALUE(BA334),1), "La cantidad de días de vacaciones compensadas debe ser un número entero. ", "")
   ),
   ""
)</f>
        <v/>
      </c>
      <c r="GB334" s="46" t="str">
        <f t="shared" ref="GB334:GB397" si="763">IF(AND($DS334,FZ334),
   IF(BB334="","Debes escribir el valor de las vacaciones compensadas. ",
      IF( ISERR(_xlfn.NUMBERVALUE(BB334)), "El valor de las vacaciones compensadas debe ser un número válido. ", "")
   ),
   ""
)</f>
        <v/>
      </c>
      <c r="GC334" s="46" t="b">
        <f t="shared" ref="GC334:GC397" si="764">CONCATENATE(BC334,BD334)&lt;&gt;""</f>
        <v>0</v>
      </c>
      <c r="GD334" s="46" t="str">
        <f t="shared" ref="GD334:GD397" si="765">IF(AND($DS334,GC334),
   IF(BC334="","Debes escribir el número de días de prima salarial. ",
      IF( IFERROR(INT(BC334),1.1) &lt;&gt; IFERROR(_xlfn.NUMBERVALUE(BC334),1), "La cantidad de días de prima salarial debe ser un número entero. ", "")
   ),
   ""
)</f>
        <v/>
      </c>
      <c r="GE334" s="46" t="str">
        <f t="shared" ref="GE334:GE397" si="766">IF(AND($DS334,GC334),
   IF(BD334="","Debes escribir el valor de los días de prima salarial. ",
      IF( ISERR(_xlfn.NUMBERVALUE(BD334)), "El valor de los días de prima salarial debe ser un número válido. ", "")
   ),
   ""
)</f>
        <v/>
      </c>
      <c r="GF334" s="46" t="b">
        <f t="shared" ref="GF334:GF397" si="767">IF($DS334,
   IF( AND(BE334&lt;&gt;"", ISERR(_xlfn.NUMBERVALUE(BE334))), "El valor de la prima NO saliarial debe ser un número válido. ", "")
)</f>
        <v>0</v>
      </c>
      <c r="GG334" s="46" t="b">
        <f t="shared" ref="GG334:GG397" si="768">CONCATENATE(BF334,BG334,BH334)&lt;&gt;""</f>
        <v>0</v>
      </c>
      <c r="GH334" s="46" t="str">
        <f t="shared" ref="GH334:GH397" si="769">IF(AND($DS334,GG334),
   IF(BF334="","Debes escribir el valor de las cesantías. ",
      IF( ISERR(_xlfn.NUMBERVALUE(BF334)), "El valor de las cesantías debe ser un número válido. ", "")
   ),
   ""
)</f>
        <v/>
      </c>
      <c r="GI334" s="46" t="str">
        <f t="shared" ref="GI334:GI397" si="770">IF(AND($DS334,GG334),
   IF(BG334="","Debes escribir el % de cesantías. ",
      IF( ISERR(_xlfn.NUMBERVALUE(BG334)), "El % de cesantías debe ser un número válido. ", "")
   ),
   ""
)</f>
        <v/>
      </c>
      <c r="GJ334" s="46" t="str">
        <f t="shared" ref="GJ334:GJ397" si="771">IF(AND($DS334,GG334),
   IF(BH334="","Debes escribir el valor de intereses de cesantías. ",
      IF( ISERR(_xlfn.NUMBERVALUE(BH334)), "El valor de intereses de cesantías debe ser un número válido. ", "")
   ),
   ""
)</f>
        <v/>
      </c>
      <c r="GK334" s="46" t="b">
        <f t="shared" ref="GK334:GK397" si="772">CONCATENATE(BI334,BJ334,BK334)&lt;&gt;""</f>
        <v>0</v>
      </c>
      <c r="GL334" s="46" t="str">
        <f t="shared" ref="GL334:GL397" si="773">IF(AND($DS334,GK334),
   IF(BI334="","Debes escribir el número de días de incapacidad. ",
      IF( IFERROR(INT(BI334),1.1) &lt;&gt; IFERROR(_xlfn.NUMBERVALUE(BI334),1), "La cantidad de días de incapacidad debe ser un número entero. ", "")
   ),
   ""
)</f>
        <v/>
      </c>
      <c r="GM334" s="46" t="str">
        <f t="shared" ref="GM334:GM397" si="774">IF(AND($DS334,GK334),
   IF(BJ334="","Debes escribir el tipo de incapacidad. ",
      IF(_xlfn.IFNA(VLOOKUP(BJ334,TIPO_DE_INCAPACIDAD,1,FALSE),-1)=-1,"El tipo de incapacidad es inválida (por favor seleccionarlo de la lista). ","")
   ),
   ""
)</f>
        <v/>
      </c>
      <c r="GN334" s="46" t="str">
        <f t="shared" ref="GN334:GN397" si="775">IF(AND($DS334,GK334),
   IF(BK334="","Debes escribir el valor de la incapacidad. ",
      IF( ISERR(_xlfn.NUMBERVALUE(BK334)), "El valor de la incapacidad debe ser un número válido. ", "")
   ),
   ""
)</f>
        <v/>
      </c>
      <c r="GO334" s="46" t="b">
        <f t="shared" ref="GO334:GO397" si="776">CONCATENATE(BL334,BM334)&lt;&gt;""</f>
        <v>0</v>
      </c>
      <c r="GP334" s="46" t="str">
        <f t="shared" ref="GP334:GP397" si="777">IF(AND($DS334,GO334),
   IF(BL334="","Debes escribir el número de días de licencia de maternidad o paternidad. ",
      IF( IFERROR(INT(BL334),1.1) &lt;&gt; IFERROR(_xlfn.NUMBERVALUE(BL334),1), "La cantidad de días de licencia de maternidad o paternidad debe ser un número entero. ", "")
   ),
   ""
)</f>
        <v/>
      </c>
      <c r="GQ334" s="46" t="str">
        <f t="shared" ref="GQ334:GQ397" si="778">IF(AND($DS334,GO334),
   IF(BM334="","Debes escribir el valor de la licencia de maternidad o paternidad. ",
      IF( ISERR(_xlfn.NUMBERVALUE(BM334)), "El valor de la licencia de maternidad o paternidad debe ser un número válido. ", "")
   ),
   ""
)</f>
        <v/>
      </c>
      <c r="GR334" s="46" t="b">
        <f t="shared" ref="GR334:GR397" si="779">CONCATENATE(BN334,BO334)&lt;&gt;""</f>
        <v>0</v>
      </c>
      <c r="GS334" s="46" t="str">
        <f t="shared" ref="GS334:GS397" si="780">IF(AND($DS334,GR334),
   IF(BN334="","Debes escribir el número de días de licencia remunerada. ",
      IF( IFERROR(INT(BN334),1.1) &lt;&gt; IFERROR(_xlfn.NUMBERVALUE(BN334),1), "La cantidad de días de licencia remunerada debe ser un número entero. ", "")
   ),
   ""
)</f>
        <v/>
      </c>
      <c r="GT334" s="46" t="str">
        <f t="shared" ref="GT334:GT397" si="781">IF(AND($DS334,GR334),
   IF(BO334="","Debes escribir el valor de la licencia remunerada. ",
      IF( ISERR(_xlfn.NUMBERVALUE(BO334)), "El valor de la licencia remunerada debe ser un número válido. ", "")
   ),
   ""
)</f>
        <v/>
      </c>
      <c r="GU334" s="46" t="b">
        <f t="shared" ref="GU334:GU397" si="782">IF($DS334,
   IF( AND(BP334&lt;&gt;"", ISERR(_xlfn.NUMBERVALUE(BP334))), "El valor de la licencia NO remunerada debe ser un número válido. ", "")
)</f>
        <v>0</v>
      </c>
      <c r="GV334" s="46" t="b">
        <f t="shared" ref="GV334:GV397" si="783">IF($DS334,
   IF( AND(BQ334&lt;&gt;"", ISERR(_xlfn.NUMBERVALUE(BQ334))), "El valor de auxilios salariales debe ser un número válido. ", "")
)</f>
        <v>0</v>
      </c>
      <c r="GW334" s="46" t="b">
        <f t="shared" ref="GW334:GW397" si="784">IF($DS334,
   IF( AND(BR334&lt;&gt;"", ISERR(_xlfn.NUMBERVALUE(BR334))), "El valor de auxilios NO salariales debe ser un número válido. ", "")
)</f>
        <v>0</v>
      </c>
      <c r="GX334" s="46" t="b">
        <f t="shared" ref="GX334:GX397" si="785">IF($DS334,
   IF( AND(BS334&lt;&gt;"", ISERR(_xlfn.NUMBERVALUE(BS334))), "El valor de bonos salariales debe ser un número válido. ", "")
)</f>
        <v>0</v>
      </c>
      <c r="GY334" s="46" t="b">
        <f t="shared" ref="GY334:GY397" si="786">IF($DS334,
   IF( AND(BT334&lt;&gt;"", ISERR(_xlfn.NUMBERVALUE(BT334))), "El valor de bonos NO salariales debe ser un número válido. ", "")
)</f>
        <v>0</v>
      </c>
      <c r="GZ334" s="46" t="b">
        <f t="shared" ref="GZ334:GZ397" si="787">IF($DS334,
   IF( AND(BU334&lt;&gt;"", ISERR(_xlfn.NUMBERVALUE(BU334))), "El valor de bonos salariales de alimentación debe ser un número válido. ", "")
)</f>
        <v>0</v>
      </c>
      <c r="HA334" s="46" t="b">
        <f t="shared" ref="HA334:HA397" si="788">IF($DS334,
   IF( AND(BV334&lt;&gt;"", ISERR(_xlfn.NUMBERVALUE(BV334))), "El valor de bonos NO salariales de alimentación debe ser un número válido. ", "")
)</f>
        <v>0</v>
      </c>
      <c r="HB334" s="46" t="b">
        <f t="shared" ref="HB334:HB397" si="789">IF($DS334,
   IF( AND(BW334&lt;&gt;"", ISERR(_xlfn.NUMBERVALUE(BW334))), "El valor de bonificaciones salariales debe ser un número válido. ", "")
)</f>
        <v>0</v>
      </c>
      <c r="HC334" s="46" t="b">
        <f t="shared" ref="HC334:HC397" si="790">IF($DS334,
   IF( AND(BX334&lt;&gt;"", ISERR(_xlfn.NUMBERVALUE(BX334))), "El valor de bonificaciones NO salariales debe ser un número válido. ", "")
)</f>
        <v>0</v>
      </c>
      <c r="HD334" s="46" t="b">
        <f t="shared" ref="HD334:HD397" si="791">IF($DS334,
   IF( AND(BY334&lt;&gt;"", ISERR(_xlfn.NUMBERVALUE(BY334))), "El valor de compensaciones ordinarias debe ser un número válido. ", "")
)</f>
        <v>0</v>
      </c>
      <c r="HE334" s="46" t="b">
        <f t="shared" ref="HE334:HE397" si="792">IF($DS334,
   IF( AND(BZ334&lt;&gt;"", ISERR(_xlfn.NUMBERVALUE(BZ334))), "El valor de compensaciones extraordinarias debe ser un número válido. ", "")
)</f>
        <v>0</v>
      </c>
      <c r="HF334" s="46" t="b">
        <f t="shared" ref="HF334:HF397" si="793">IF($DS334,
   IF( AND(CA334&lt;&gt;"", ISERR(_xlfn.NUMBERVALUE(CA334))), "El valor de comisiones debe ser un número válido. ", "")
)</f>
        <v>0</v>
      </c>
      <c r="HG334" s="46" t="b">
        <f t="shared" ref="HG334:HG397" si="794">IF($DS334,
   IF( AND(CB334&lt;&gt;"", ISERR(_xlfn.NUMBERVALUE(CB334))), "El valor de ausencia por huega debe ser un número válido. ", "")
)</f>
        <v>0</v>
      </c>
      <c r="HH334" s="46" t="b">
        <f t="shared" ref="HH334:HH397" si="795">IF($DS334,
   IF( AND(CC334&lt;&gt;"", ISERR(_xlfn.NUMBERVALUE(CC334))), "El valor de anticipos debe ser un número válido. ", "")
)</f>
        <v>0</v>
      </c>
      <c r="HI334" s="46" t="b">
        <f t="shared" ref="HI334:HI397" si="796">IF($DS334,
   IF( AND(CD334&lt;&gt;"", ISERR(_xlfn.NUMBERVALUE(CD334))), "El valor de pagos a terceros debe ser un número válido. ", "")
)</f>
        <v>0</v>
      </c>
      <c r="HJ334" s="46" t="b">
        <f t="shared" ref="HJ334:HJ397" si="797">IF($DS334,
   IF( AND(CE334&lt;&gt;"", ISERR(_xlfn.NUMBERVALUE(CE334))), "El valor de dotación debe ser un número válido. ", "")
)</f>
        <v>0</v>
      </c>
      <c r="HK334" s="46" t="b">
        <f t="shared" ref="HK334:HK397" si="798">IF($DS334,
   IF( AND(CF334&lt;&gt;"", ISERR(_xlfn.NUMBERVALUE(CF334))), "El valor de apoyo sostenibilidad debe ser un número válido. ", "")
)</f>
        <v>0</v>
      </c>
      <c r="HL334" s="46" t="b">
        <f t="shared" ref="HL334:HL397" si="799">IF($DS334,
   IF( AND(CG334&lt;&gt;"", ISERR(_xlfn.NUMBERVALUE(CG334))), "El valor de teletrabajo debe ser un número válido. ", "")
)</f>
        <v>0</v>
      </c>
      <c r="HM334" s="46" t="b">
        <f t="shared" ref="HM334:HM397" si="800">IF($DS334,
   IF( AND(CH334&lt;&gt;"", ISERR(_xlfn.NUMBERVALUE(CH334))), "El valor de bonificación de retiro debe ser un número válido. ", "")
)</f>
        <v>0</v>
      </c>
      <c r="HN334" s="46" t="b">
        <f t="shared" ref="HN334:HN397" si="801">IF($DS334,
   IF( AND(CI334&lt;&gt;"", ISERR(_xlfn.NUMBERVALUE(CI334))), "El valor de indemnización de retiro debe ser un número válido. ", "")
)</f>
        <v>0</v>
      </c>
      <c r="HO334" s="46" t="b">
        <f t="shared" ref="HO334:HO397" si="802">IF($DS334,
   IF( AND(CJ334&lt;&gt;"", ISERR(_xlfn.NUMBERVALUE(CJ334))), "El valor de reintegros debe ser un número válido. ", "")
)</f>
        <v>0</v>
      </c>
      <c r="HP334" s="46" t="b">
        <f t="shared" ref="HP334:HP397" si="803">CONCATENATE(CK334,CL334,CM334)&lt;&gt;""</f>
        <v>0</v>
      </c>
      <c r="HQ334" s="46" t="str">
        <f t="shared" ref="HQ334:HQ397" si="804">IF(AND($DS334,HP334),
   IF(CK334="","Debes escribir la descripción de otro concepto no categorizado. ",""),
   ""
)</f>
        <v/>
      </c>
      <c r="HR334" s="46" t="str">
        <f t="shared" ref="HR334:HR397" si="805">IF(AND($DS334,HP334),
   IF(CONCATENATE(CL334,CM334)="","Debes escribir al menos un valor de concepto no categorizado (salarial o no salarial). ",
      IF(ISERR(_xlfn.NUMBERVALUE(CL334)),"El valor salarial concepto no categorizado debe ser un número válido. ","")
   ),
   ""
)</f>
        <v/>
      </c>
      <c r="HS334" s="46" t="str">
        <f t="shared" ref="HS334:HS397" si="806">IF(AND($DS334,HP334),
   IF(CONCATENATE(CL334,CM334)="","Debes escribir al menos un valor de concepto no categorizado (salarial o no salarial). ",
      IF(ISERR(_xlfn.NUMBERVALUE(CM334)),"El valor NO salarial concepto no categorizado debe ser un número válido. ","")
   ),
   ""
)</f>
        <v/>
      </c>
      <c r="HT334" s="46" t="b">
        <f t="shared" ref="HT334:HT397" si="807">IF($DS334,
   IF(CN334="","Debes escribir el porcentaje del aporte a salud. ",
      IF( ISERR(_xlfn.NUMBERVALUE(CN334)), "El valor del porcentaje del aporte a salud debe ser un número válido. ", "")
   )
)</f>
        <v>0</v>
      </c>
      <c r="HU334" s="46" t="b">
        <f t="shared" ref="HU334:HU397" si="808">IF($DS334,
   IF(CO334="","Debes escribir el valor del aporte a salud. ",
      IF( ISERR(_xlfn.NUMBERVALUE(CO334)), "El valor del aporte a salud debe ser un número válido. ", "")
   )
)</f>
        <v>0</v>
      </c>
      <c r="HV334" s="46" t="b">
        <f t="shared" ref="HV334:HV397" si="809">IF($DS334,
   IF( AND(CP334&lt;&gt;"", ISERR(_xlfn.NUMBERVALUE(CP334))), "El valor plan complementario debe ser un número válido. ", "")
)</f>
        <v>0</v>
      </c>
      <c r="HW334" s="46" t="b">
        <f t="shared" ref="HW334:HW397" si="810">IF($DS334,
   IF(CQ334="","Debes escribir el porcentaje del aporte a pensión. ",
      IF( ISERR(_xlfn.NUMBERVALUE(CQ334)), "El valor del porcentaje del aporte a pensión debe ser un número válido. ", "")
   )
)</f>
        <v>0</v>
      </c>
      <c r="HX334" s="46" t="b">
        <f t="shared" ref="HX334:HX397" si="811">IF($DS334,
   IF(CR334="","Debes escribir el valor del aporte a pensión. ",
      IF( ISERR(_xlfn.NUMBERVALUE(CR334)), "El valor del aporte a salud debe ser un número válido. ", "")
   )
)</f>
        <v>0</v>
      </c>
      <c r="HY334" s="46" t="b">
        <f t="shared" ref="HY334:HY397" si="812">IF($DS334,
   IF( AND(CS334&lt;&gt;"", ISERR(_xlfn.NUMBERVALUE(CS334))), "El valor pensión voluntaria debe ser un número válido. ", "")
)</f>
        <v>0</v>
      </c>
      <c r="HZ334" s="46" t="b">
        <f t="shared" ref="HZ334:HZ397" si="813">CONCATENATE(CT334,CU334,CV334,CW334)&lt;&gt;""</f>
        <v>0</v>
      </c>
      <c r="IA334" s="46" t="str">
        <f t="shared" ref="IA334:IA397" si="814">IF(AND($DS334,HZ334),
   IF(CT334="","Debes escribir el % del fondo de seguridad pensional. ",
      IF( ISERR(_xlfn.NUMBERVALUE(CT334)), "El % del fondo de seguridad debe ser un número válido. ", "")
   ),
   ""
)</f>
        <v/>
      </c>
      <c r="IB334" s="46" t="str">
        <f t="shared" ref="IB334:IB397" si="815">IF(AND($DS334,HZ334),
   IF(CU334="","Debes escribir el valor del aporte al fondo de solidaridad pensional. ",
      IF( ISERR(_xlfn.NUMBERVALUE(CU334)), "El valor del aporte al fondo de solidaridad pensional debe ser un número válido. ", "")
   ),
   ""
)</f>
        <v/>
      </c>
      <c r="IC334" s="46" t="str">
        <f t="shared" ref="IC334:IC397" si="816">IF(AND($DS334,HZ334),
   IF(CV334="","Debes escribir el % del fondo de subsistencia. ",
      IF( ISERR(_xlfn.NUMBERVALUE(CV334)), "El % del fondo de subsistencia debe ser un número válido. ", "")
   ),
   ""
)</f>
        <v/>
      </c>
      <c r="ID334" s="46" t="str">
        <f t="shared" ref="ID334:ID397" si="817">IF(AND($DS334,HZ334),
   IF(CW334="","Debes escribir el valor del fondo de subsistencia. ",
      IF( ISERR(_xlfn.NUMBERVALUE(CW334)), "El valor del fondo de subsistencia debe ser un número válido. ", "")
   ),
   ""
)</f>
        <v/>
      </c>
      <c r="IE334" s="46" t="b">
        <f t="shared" ref="IE334:IE397" si="818">CONCATENATE(CX334,CY334)&lt;&gt;""</f>
        <v>0</v>
      </c>
      <c r="IF334" s="46" t="str">
        <f t="shared" ref="IF334:IF397" si="819">IF(AND($DS334,IE334),
   IF(CX334="","Debes escribir el % de sindicato. ",
      IF( ISERR(_xlfn.NUMBERVALUE(CX334)), "El % de sindicato debe ser un número válido. ", "")
   ),
   ""
)</f>
        <v/>
      </c>
      <c r="IG334" s="46" t="str">
        <f t="shared" ref="IG334:IG397" si="820">IF(AND($DS334,IE334),
   IF(CY334="","Debes escribir el valor del sindicato. ",
      IF( ISERR(_xlfn.NUMBERVALUE(CY334)), "El valor del sindicato debe ser un número válido. ", "")
   ),
   ""
)</f>
        <v/>
      </c>
      <c r="IH334" s="46" t="b">
        <f t="shared" ref="IH334:IH397" si="821">IF($DS334,
   IF( AND(CZ334&lt;&gt;"", ISERR(_xlfn.NUMBERVALUE(CZ334))), "El valor de sanción pública debe ser un número válido. ", "")
)</f>
        <v>0</v>
      </c>
      <c r="II334" s="46" t="b">
        <f t="shared" ref="II334:II397" si="822">IF($DS334,
   IF( AND(DA334&lt;&gt;"", ISERR(_xlfn.NUMBERVALUE(DA334))), "El valor de sanción privada debe ser un número válido. ", "")
)</f>
        <v>0</v>
      </c>
      <c r="IJ334" s="46" t="b">
        <f t="shared" ref="IJ334:IJ397" si="823">CONCATENATE(DB334,DC334)&lt;&gt;""</f>
        <v>0</v>
      </c>
      <c r="IK334" s="46" t="str">
        <f t="shared" ref="IK334:IK397" si="824">IF(AND($DS334,IJ334),
   IF(DB334="","Debes escribir la descripción de libranza. ",""),
   ""
)</f>
        <v/>
      </c>
      <c r="IL334" s="46" t="str">
        <f t="shared" ref="IL334:IL397" si="825">IF(AND($DS334,IJ334),
   IF(DC334="","Debes escribir la cuota libranza. ",
      IF(ISERR(_xlfn.NUMBERVALUE(DC334)),"El valor de la cuota libranza debe ser un número válido. ","")
   ),
   ""
)</f>
        <v/>
      </c>
      <c r="IM334" s="46" t="b">
        <f t="shared" ref="IM334:IM397" si="826">IF($DS334,
   IF( AND(DD334&lt;&gt;"", ISERR(_xlfn.NUMBERVALUE(DD334))), "El valor de pagos a terceros debe ser un número válido. ", "")
)</f>
        <v>0</v>
      </c>
      <c r="IN334" s="46" t="b">
        <f t="shared" ref="IN334:IN397" si="827">IF($DS334,
   IF( AND(DE334&lt;&gt;"", ISERR(_xlfn.NUMBERVALUE(DE334))), "El valor de anticipos debe ser un número válido. ", "")
)</f>
        <v>0</v>
      </c>
      <c r="IO334" s="46" t="b">
        <f t="shared" ref="IO334:IO397" si="828">IF($DS334,
   IF( AND(DF334&lt;&gt;"", ISERR(_xlfn.NUMBERVALUE(DF334))), "El valor de AFC debe ser un número válido. ", "")
)</f>
        <v>0</v>
      </c>
      <c r="IP334" s="46" t="b">
        <f t="shared" ref="IP334:IP397" si="829">IF($DS334,
   IF( AND(DG334&lt;&gt;"", ISERR(_xlfn.NUMBERVALUE(DG334))), "El valor de rete-fuente debe ser un número válido. ", "")
)</f>
        <v>0</v>
      </c>
      <c r="IQ334" s="46" t="b">
        <f t="shared" ref="IQ334:IQ397" si="830">IF($DS334,
   IF( AND(DH334&lt;&gt;"", ISERR(_xlfn.NUMBERVALUE(DH334))), "El valor de cooperativa de trabajo debe ser un número válido. ", "")
)</f>
        <v>0</v>
      </c>
      <c r="IR334" s="46" t="b">
        <f t="shared" ref="IR334:IR397" si="831">IF($DS334,
   IF( AND(DI334&lt;&gt;"", ISERR(_xlfn.NUMBERVALUE(DI334))), "El valor de embargo fiscal debe ser un número válido. ", "")
)</f>
        <v>0</v>
      </c>
      <c r="IS334" s="46" t="b">
        <f t="shared" ref="IS334:IS397" si="832">IF($DS334,
   IF( AND(DJ334&lt;&gt;"", ISERR(_xlfn.NUMBERVALUE(DJ334))), "El valor de educación debe ser un número válido. ", "")
)</f>
        <v>0</v>
      </c>
      <c r="IT334" s="46" t="b">
        <f t="shared" ref="IT334:IT397" si="833">IF($DS334,
   IF( AND(DK334&lt;&gt;"", ISERR(_xlfn.NUMBERVALUE(DK334))), "El valor de reintegro debe ser un número válido. ", "")
)</f>
        <v>0</v>
      </c>
      <c r="IU334" s="46" t="b">
        <f t="shared" ref="IU334:IU397" si="834">IF($DS334,
   IF( AND(DL334&lt;&gt;"", ISERR(_xlfn.NUMBERVALUE(DL334))), "El valor de deuda debe ser un número válido. ", "")
)</f>
        <v>0</v>
      </c>
      <c r="IV334" s="46" t="b">
        <f t="shared" ref="IV334:IV397" si="835">IF($DS334,
   IF( AND(DM334&lt;&gt;"", ISERR(_xlfn.NUMBERVALUE(DM334))), "El valor de otras deducciones debe ser un número válido. ", "")
)</f>
        <v>0</v>
      </c>
      <c r="IW334" s="46" t="b">
        <f t="shared" ref="IW334:IW397" si="836">IF($DS334,
   IF(DN334="","Debes escribir el valor de los devengos totales. ",
      IF( ISERR(_xlfn.NUMBERVALUE(DN334)), "El valor de los devengos totales debe ser un número válido. ", "")
   )
)</f>
        <v>0</v>
      </c>
      <c r="IX334" s="46" t="b">
        <f t="shared" ref="IX334:IX397" si="837">IF($DS334,
   IF(DO334="","Debes escribir el valor de las deducciones totales. ",
      IF( ISERR(_xlfn.NUMBERVALUE(DO334)), "El valor de las deducciones totales debe ser un número válido. ", "")
   )
)</f>
        <v>0</v>
      </c>
      <c r="IY334" s="46" t="b">
        <f t="shared" ref="IY334:IY397" si="838">IF($DS334,
   IF(DP334="","Debes escribir el valor del salario total. ",
      IF( ISERR(_xlfn.NUMBERVALUE(DP334)), "El valor del salario total debe ser un número válido. ", "")
   )
)</f>
        <v>0</v>
      </c>
    </row>
    <row r="335" spans="2:259" x14ac:dyDescent="0.3">
      <c r="B335" s="48">
        <v>323</v>
      </c>
      <c r="C335" s="61" t="str">
        <f t="shared" si="704"/>
        <v/>
      </c>
      <c r="D335" s="53"/>
      <c r="E335" s="52"/>
      <c r="F335" s="112"/>
      <c r="G335" s="52"/>
      <c r="H335" s="53"/>
      <c r="I335" s="52"/>
      <c r="J335" s="52"/>
      <c r="K335" s="53"/>
      <c r="L335" s="55"/>
      <c r="M335" s="108"/>
      <c r="N335" s="56"/>
      <c r="O335" s="52"/>
      <c r="P335" s="52"/>
      <c r="Q335" s="52"/>
      <c r="R335" s="52"/>
      <c r="S335" s="52"/>
      <c r="T335" s="53"/>
      <c r="U335" s="52"/>
      <c r="V335" s="52"/>
      <c r="W335" s="55"/>
      <c r="X335" s="55"/>
      <c r="Y335" s="52"/>
      <c r="Z335" s="55"/>
      <c r="AA335" s="52"/>
      <c r="AB335" s="53"/>
      <c r="AC335" s="53"/>
      <c r="AD335" s="53"/>
      <c r="AE335" s="57"/>
      <c r="AF335" s="113"/>
      <c r="AG335" s="57"/>
      <c r="AH335" s="58"/>
      <c r="AI335" s="58"/>
      <c r="AJ335" s="58"/>
      <c r="AK335" s="114"/>
      <c r="AL335" s="58"/>
      <c r="AM335" s="114"/>
      <c r="AN335" s="58"/>
      <c r="AO335" s="114"/>
      <c r="AP335" s="58"/>
      <c r="AQ335" s="114"/>
      <c r="AR335" s="58"/>
      <c r="AS335" s="114"/>
      <c r="AT335" s="58"/>
      <c r="AU335" s="114"/>
      <c r="AV335" s="58"/>
      <c r="AW335" s="114"/>
      <c r="AX335" s="58"/>
      <c r="AY335" s="114"/>
      <c r="AZ335" s="58"/>
      <c r="BA335" s="114"/>
      <c r="BB335" s="58"/>
      <c r="BC335" s="114"/>
      <c r="BD335" s="58"/>
      <c r="BE335" s="58"/>
      <c r="BF335" s="58"/>
      <c r="BG335" s="59"/>
      <c r="BH335" s="58"/>
      <c r="BI335" s="114"/>
      <c r="BJ335" s="53"/>
      <c r="BK335" s="58"/>
      <c r="BL335" s="114"/>
      <c r="BM335" s="58"/>
      <c r="BN335" s="114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3"/>
      <c r="CL335" s="58"/>
      <c r="CM335" s="58"/>
      <c r="CN335" s="60"/>
      <c r="CO335" s="57"/>
      <c r="CP335" s="58"/>
      <c r="CQ335" s="60"/>
      <c r="CR335" s="57"/>
      <c r="CS335" s="58"/>
      <c r="CT335" s="59"/>
      <c r="CU335" s="58"/>
      <c r="CV335" s="59"/>
      <c r="CW335" s="58"/>
      <c r="CX335" s="59"/>
      <c r="CY335" s="58"/>
      <c r="CZ335" s="58"/>
      <c r="DA335" s="58"/>
      <c r="DB335" s="53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7"/>
      <c r="DO335" s="57"/>
      <c r="DP335" s="57"/>
      <c r="DQ335" s="76" t="str">
        <f t="shared" si="705"/>
        <v/>
      </c>
      <c r="DR335" s="53"/>
      <c r="DS335" s="46" t="b">
        <f t="shared" si="706"/>
        <v>0</v>
      </c>
      <c r="DT335" s="46" t="str">
        <f t="shared" si="707"/>
        <v/>
      </c>
      <c r="DU335" s="46" t="b">
        <f t="shared" si="708"/>
        <v>0</v>
      </c>
      <c r="DV335" s="46" t="b">
        <f t="shared" si="709"/>
        <v>0</v>
      </c>
      <c r="DW335" s="46" t="b">
        <f t="shared" si="710"/>
        <v>0</v>
      </c>
      <c r="DY335" s="46" t="b">
        <f t="shared" si="711"/>
        <v>0</v>
      </c>
      <c r="DZ335" s="46" t="b">
        <f t="shared" si="712"/>
        <v>0</v>
      </c>
      <c r="EB335" s="46" t="b">
        <f t="shared" si="713"/>
        <v>0</v>
      </c>
      <c r="EC335" s="46" t="b">
        <f t="shared" si="714"/>
        <v>0</v>
      </c>
      <c r="ED335" s="46" t="b">
        <f t="shared" si="715"/>
        <v>0</v>
      </c>
      <c r="EE335" s="46" t="b">
        <f t="shared" si="716"/>
        <v>0</v>
      </c>
      <c r="EF335" s="46" t="b">
        <f t="shared" si="717"/>
        <v>0</v>
      </c>
      <c r="EG335" s="46" t="b">
        <f t="shared" si="718"/>
        <v>0</v>
      </c>
      <c r="EH335" s="46" t="b">
        <f t="shared" si="719"/>
        <v>0</v>
      </c>
      <c r="EI335" s="46" t="b">
        <f t="shared" si="720"/>
        <v>0</v>
      </c>
      <c r="EK335" s="46" t="b">
        <f t="shared" si="721"/>
        <v>0</v>
      </c>
      <c r="EL335" s="46" t="b">
        <f t="shared" si="722"/>
        <v>0</v>
      </c>
      <c r="EM335" s="46" t="b">
        <f t="shared" si="723"/>
        <v>0</v>
      </c>
      <c r="EN335" s="46" t="b">
        <f t="shared" si="724"/>
        <v>0</v>
      </c>
      <c r="EO335" s="46" t="b">
        <f t="shared" si="725"/>
        <v>0</v>
      </c>
      <c r="EP335" s="46" t="b">
        <f t="shared" si="726"/>
        <v>0</v>
      </c>
      <c r="EQ335" s="46" t="b">
        <f t="shared" si="727"/>
        <v>0</v>
      </c>
      <c r="ER335" s="46" t="b">
        <f>OR(AA335='Tablas '!$T$4,AA335='Tablas '!$T$7,AA335='Tablas '!$T$8,AA335='Tablas '!$T$11)</f>
        <v>0</v>
      </c>
      <c r="ES335" s="46" t="str">
        <f t="shared" si="728"/>
        <v/>
      </c>
      <c r="ET335" s="46" t="str">
        <f t="shared" si="729"/>
        <v/>
      </c>
      <c r="EU335" s="46" t="str">
        <f t="shared" si="730"/>
        <v/>
      </c>
      <c r="EV335" s="46" t="b">
        <f t="shared" si="731"/>
        <v>0</v>
      </c>
      <c r="EW335" s="46" t="b">
        <f t="shared" si="732"/>
        <v>0</v>
      </c>
      <c r="EX335" s="46" t="b">
        <f t="shared" si="733"/>
        <v>0</v>
      </c>
      <c r="EY335" s="46" t="b">
        <f t="shared" si="734"/>
        <v>0</v>
      </c>
      <c r="EZ335" s="46" t="b">
        <f t="shared" si="735"/>
        <v>0</v>
      </c>
      <c r="FA335" s="46" t="b">
        <f t="shared" si="736"/>
        <v>0</v>
      </c>
      <c r="FB335" s="46" t="b">
        <f t="shared" si="737"/>
        <v>0</v>
      </c>
      <c r="FC335" s="46" t="str">
        <f t="shared" si="738"/>
        <v/>
      </c>
      <c r="FD335" s="46" t="str">
        <f t="shared" si="739"/>
        <v/>
      </c>
      <c r="FE335" s="46" t="b">
        <f t="shared" si="740"/>
        <v>0</v>
      </c>
      <c r="FF335" s="46" t="str">
        <f t="shared" si="741"/>
        <v/>
      </c>
      <c r="FG335" s="46" t="str">
        <f t="shared" si="742"/>
        <v/>
      </c>
      <c r="FH335" s="46" t="b">
        <f t="shared" si="743"/>
        <v>0</v>
      </c>
      <c r="FI335" s="46" t="str">
        <f t="shared" si="744"/>
        <v/>
      </c>
      <c r="FJ335" s="46" t="str">
        <f t="shared" si="745"/>
        <v/>
      </c>
      <c r="FK335" s="46" t="b">
        <f t="shared" si="746"/>
        <v>0</v>
      </c>
      <c r="FL335" s="46" t="str">
        <f t="shared" si="747"/>
        <v/>
      </c>
      <c r="FM335" s="46" t="str">
        <f t="shared" si="748"/>
        <v/>
      </c>
      <c r="FN335" s="46" t="b">
        <f t="shared" si="749"/>
        <v>0</v>
      </c>
      <c r="FO335" s="46" t="str">
        <f t="shared" si="750"/>
        <v/>
      </c>
      <c r="FP335" s="46" t="str">
        <f t="shared" si="751"/>
        <v/>
      </c>
      <c r="FQ335" s="46" t="b">
        <f t="shared" si="752"/>
        <v>0</v>
      </c>
      <c r="FR335" s="46" t="str">
        <f t="shared" si="753"/>
        <v/>
      </c>
      <c r="FS335" s="46" t="str">
        <f t="shared" si="754"/>
        <v/>
      </c>
      <c r="FT335" s="46" t="b">
        <f t="shared" si="755"/>
        <v>0</v>
      </c>
      <c r="FU335" s="46" t="str">
        <f t="shared" si="756"/>
        <v/>
      </c>
      <c r="FV335" s="46" t="str">
        <f t="shared" si="757"/>
        <v/>
      </c>
      <c r="FW335" s="46" t="b">
        <f t="shared" si="758"/>
        <v>0</v>
      </c>
      <c r="FX335" s="46" t="str">
        <f t="shared" si="759"/>
        <v/>
      </c>
      <c r="FY335" s="46" t="str">
        <f t="shared" si="760"/>
        <v/>
      </c>
      <c r="FZ335" s="46" t="b">
        <f t="shared" si="761"/>
        <v>0</v>
      </c>
      <c r="GA335" s="46" t="str">
        <f t="shared" si="762"/>
        <v/>
      </c>
      <c r="GB335" s="46" t="str">
        <f t="shared" si="763"/>
        <v/>
      </c>
      <c r="GC335" s="46" t="b">
        <f t="shared" si="764"/>
        <v>0</v>
      </c>
      <c r="GD335" s="46" t="str">
        <f t="shared" si="765"/>
        <v/>
      </c>
      <c r="GE335" s="46" t="str">
        <f t="shared" si="766"/>
        <v/>
      </c>
      <c r="GF335" s="46" t="b">
        <f t="shared" si="767"/>
        <v>0</v>
      </c>
      <c r="GG335" s="46" t="b">
        <f t="shared" si="768"/>
        <v>0</v>
      </c>
      <c r="GH335" s="46" t="str">
        <f t="shared" si="769"/>
        <v/>
      </c>
      <c r="GI335" s="46" t="str">
        <f t="shared" si="770"/>
        <v/>
      </c>
      <c r="GJ335" s="46" t="str">
        <f t="shared" si="771"/>
        <v/>
      </c>
      <c r="GK335" s="46" t="b">
        <f t="shared" si="772"/>
        <v>0</v>
      </c>
      <c r="GL335" s="46" t="str">
        <f t="shared" si="773"/>
        <v/>
      </c>
      <c r="GM335" s="46" t="str">
        <f t="shared" si="774"/>
        <v/>
      </c>
      <c r="GN335" s="46" t="str">
        <f t="shared" si="775"/>
        <v/>
      </c>
      <c r="GO335" s="46" t="b">
        <f t="shared" si="776"/>
        <v>0</v>
      </c>
      <c r="GP335" s="46" t="str">
        <f t="shared" si="777"/>
        <v/>
      </c>
      <c r="GQ335" s="46" t="str">
        <f t="shared" si="778"/>
        <v/>
      </c>
      <c r="GR335" s="46" t="b">
        <f t="shared" si="779"/>
        <v>0</v>
      </c>
      <c r="GS335" s="46" t="str">
        <f t="shared" si="780"/>
        <v/>
      </c>
      <c r="GT335" s="46" t="str">
        <f t="shared" si="781"/>
        <v/>
      </c>
      <c r="GU335" s="46" t="b">
        <f t="shared" si="782"/>
        <v>0</v>
      </c>
      <c r="GV335" s="46" t="b">
        <f t="shared" si="783"/>
        <v>0</v>
      </c>
      <c r="GW335" s="46" t="b">
        <f t="shared" si="784"/>
        <v>0</v>
      </c>
      <c r="GX335" s="46" t="b">
        <f t="shared" si="785"/>
        <v>0</v>
      </c>
      <c r="GY335" s="46" t="b">
        <f t="shared" si="786"/>
        <v>0</v>
      </c>
      <c r="GZ335" s="46" t="b">
        <f t="shared" si="787"/>
        <v>0</v>
      </c>
      <c r="HA335" s="46" t="b">
        <f t="shared" si="788"/>
        <v>0</v>
      </c>
      <c r="HB335" s="46" t="b">
        <f t="shared" si="789"/>
        <v>0</v>
      </c>
      <c r="HC335" s="46" t="b">
        <f t="shared" si="790"/>
        <v>0</v>
      </c>
      <c r="HD335" s="46" t="b">
        <f t="shared" si="791"/>
        <v>0</v>
      </c>
      <c r="HE335" s="46" t="b">
        <f t="shared" si="792"/>
        <v>0</v>
      </c>
      <c r="HF335" s="46" t="b">
        <f t="shared" si="793"/>
        <v>0</v>
      </c>
      <c r="HG335" s="46" t="b">
        <f t="shared" si="794"/>
        <v>0</v>
      </c>
      <c r="HH335" s="46" t="b">
        <f t="shared" si="795"/>
        <v>0</v>
      </c>
      <c r="HI335" s="46" t="b">
        <f t="shared" si="796"/>
        <v>0</v>
      </c>
      <c r="HJ335" s="46" t="b">
        <f t="shared" si="797"/>
        <v>0</v>
      </c>
      <c r="HK335" s="46" t="b">
        <f t="shared" si="798"/>
        <v>0</v>
      </c>
      <c r="HL335" s="46" t="b">
        <f t="shared" si="799"/>
        <v>0</v>
      </c>
      <c r="HM335" s="46" t="b">
        <f t="shared" si="800"/>
        <v>0</v>
      </c>
      <c r="HN335" s="46" t="b">
        <f t="shared" si="801"/>
        <v>0</v>
      </c>
      <c r="HO335" s="46" t="b">
        <f t="shared" si="802"/>
        <v>0</v>
      </c>
      <c r="HP335" s="46" t="b">
        <f t="shared" si="803"/>
        <v>0</v>
      </c>
      <c r="HQ335" s="46" t="str">
        <f t="shared" si="804"/>
        <v/>
      </c>
      <c r="HR335" s="46" t="str">
        <f t="shared" si="805"/>
        <v/>
      </c>
      <c r="HS335" s="46" t="str">
        <f t="shared" si="806"/>
        <v/>
      </c>
      <c r="HT335" s="46" t="b">
        <f t="shared" si="807"/>
        <v>0</v>
      </c>
      <c r="HU335" s="46" t="b">
        <f t="shared" si="808"/>
        <v>0</v>
      </c>
      <c r="HV335" s="46" t="b">
        <f t="shared" si="809"/>
        <v>0</v>
      </c>
      <c r="HW335" s="46" t="b">
        <f t="shared" si="810"/>
        <v>0</v>
      </c>
      <c r="HX335" s="46" t="b">
        <f t="shared" si="811"/>
        <v>0</v>
      </c>
      <c r="HY335" s="46" t="b">
        <f t="shared" si="812"/>
        <v>0</v>
      </c>
      <c r="HZ335" s="46" t="b">
        <f t="shared" si="813"/>
        <v>0</v>
      </c>
      <c r="IA335" s="46" t="str">
        <f t="shared" si="814"/>
        <v/>
      </c>
      <c r="IB335" s="46" t="str">
        <f t="shared" si="815"/>
        <v/>
      </c>
      <c r="IC335" s="46" t="str">
        <f t="shared" si="816"/>
        <v/>
      </c>
      <c r="ID335" s="46" t="str">
        <f t="shared" si="817"/>
        <v/>
      </c>
      <c r="IE335" s="46" t="b">
        <f t="shared" si="818"/>
        <v>0</v>
      </c>
      <c r="IF335" s="46" t="str">
        <f t="shared" si="819"/>
        <v/>
      </c>
      <c r="IG335" s="46" t="str">
        <f t="shared" si="820"/>
        <v/>
      </c>
      <c r="IH335" s="46" t="b">
        <f t="shared" si="821"/>
        <v>0</v>
      </c>
      <c r="II335" s="46" t="b">
        <f t="shared" si="822"/>
        <v>0</v>
      </c>
      <c r="IJ335" s="46" t="b">
        <f t="shared" si="823"/>
        <v>0</v>
      </c>
      <c r="IK335" s="46" t="str">
        <f t="shared" si="824"/>
        <v/>
      </c>
      <c r="IL335" s="46" t="str">
        <f t="shared" si="825"/>
        <v/>
      </c>
      <c r="IM335" s="46" t="b">
        <f t="shared" si="826"/>
        <v>0</v>
      </c>
      <c r="IN335" s="46" t="b">
        <f t="shared" si="827"/>
        <v>0</v>
      </c>
      <c r="IO335" s="46" t="b">
        <f t="shared" si="828"/>
        <v>0</v>
      </c>
      <c r="IP335" s="46" t="b">
        <f t="shared" si="829"/>
        <v>0</v>
      </c>
      <c r="IQ335" s="46" t="b">
        <f t="shared" si="830"/>
        <v>0</v>
      </c>
      <c r="IR335" s="46" t="b">
        <f t="shared" si="831"/>
        <v>0</v>
      </c>
      <c r="IS335" s="46" t="b">
        <f t="shared" si="832"/>
        <v>0</v>
      </c>
      <c r="IT335" s="46" t="b">
        <f t="shared" si="833"/>
        <v>0</v>
      </c>
      <c r="IU335" s="46" t="b">
        <f t="shared" si="834"/>
        <v>0</v>
      </c>
      <c r="IV335" s="46" t="b">
        <f t="shared" si="835"/>
        <v>0</v>
      </c>
      <c r="IW335" s="46" t="b">
        <f t="shared" si="836"/>
        <v>0</v>
      </c>
      <c r="IX335" s="46" t="b">
        <f t="shared" si="837"/>
        <v>0</v>
      </c>
      <c r="IY335" s="46" t="b">
        <f t="shared" si="838"/>
        <v>0</v>
      </c>
    </row>
    <row r="336" spans="2:259" x14ac:dyDescent="0.3">
      <c r="B336" s="48">
        <v>324</v>
      </c>
      <c r="C336" s="61" t="str">
        <f t="shared" si="704"/>
        <v/>
      </c>
      <c r="D336" s="53"/>
      <c r="E336" s="52"/>
      <c r="F336" s="112"/>
      <c r="G336" s="52"/>
      <c r="H336" s="53"/>
      <c r="I336" s="52"/>
      <c r="J336" s="52"/>
      <c r="K336" s="53"/>
      <c r="L336" s="55"/>
      <c r="M336" s="108"/>
      <c r="N336" s="56"/>
      <c r="O336" s="52"/>
      <c r="P336" s="52"/>
      <c r="Q336" s="52"/>
      <c r="R336" s="52"/>
      <c r="S336" s="52"/>
      <c r="T336" s="53"/>
      <c r="U336" s="52"/>
      <c r="V336" s="52"/>
      <c r="W336" s="55"/>
      <c r="X336" s="55"/>
      <c r="Y336" s="52"/>
      <c r="Z336" s="55"/>
      <c r="AA336" s="52"/>
      <c r="AB336" s="53"/>
      <c r="AC336" s="53"/>
      <c r="AD336" s="53"/>
      <c r="AE336" s="57"/>
      <c r="AF336" s="113"/>
      <c r="AG336" s="57"/>
      <c r="AH336" s="58"/>
      <c r="AI336" s="58"/>
      <c r="AJ336" s="58"/>
      <c r="AK336" s="114"/>
      <c r="AL336" s="58"/>
      <c r="AM336" s="114"/>
      <c r="AN336" s="58"/>
      <c r="AO336" s="114"/>
      <c r="AP336" s="58"/>
      <c r="AQ336" s="114"/>
      <c r="AR336" s="58"/>
      <c r="AS336" s="114"/>
      <c r="AT336" s="58"/>
      <c r="AU336" s="114"/>
      <c r="AV336" s="58"/>
      <c r="AW336" s="114"/>
      <c r="AX336" s="58"/>
      <c r="AY336" s="114"/>
      <c r="AZ336" s="58"/>
      <c r="BA336" s="114"/>
      <c r="BB336" s="58"/>
      <c r="BC336" s="114"/>
      <c r="BD336" s="58"/>
      <c r="BE336" s="58"/>
      <c r="BF336" s="58"/>
      <c r="BG336" s="59"/>
      <c r="BH336" s="58"/>
      <c r="BI336" s="114"/>
      <c r="BJ336" s="53"/>
      <c r="BK336" s="58"/>
      <c r="BL336" s="114"/>
      <c r="BM336" s="58"/>
      <c r="BN336" s="114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3"/>
      <c r="CL336" s="58"/>
      <c r="CM336" s="58"/>
      <c r="CN336" s="60"/>
      <c r="CO336" s="57"/>
      <c r="CP336" s="58"/>
      <c r="CQ336" s="60"/>
      <c r="CR336" s="57"/>
      <c r="CS336" s="58"/>
      <c r="CT336" s="59"/>
      <c r="CU336" s="58"/>
      <c r="CV336" s="59"/>
      <c r="CW336" s="58"/>
      <c r="CX336" s="59"/>
      <c r="CY336" s="58"/>
      <c r="CZ336" s="58"/>
      <c r="DA336" s="58"/>
      <c r="DB336" s="53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7"/>
      <c r="DO336" s="57"/>
      <c r="DP336" s="57"/>
      <c r="DQ336" s="76" t="str">
        <f t="shared" si="705"/>
        <v/>
      </c>
      <c r="DR336" s="53"/>
      <c r="DS336" s="46" t="b">
        <f t="shared" si="706"/>
        <v>0</v>
      </c>
      <c r="DT336" s="46" t="str">
        <f t="shared" si="707"/>
        <v/>
      </c>
      <c r="DU336" s="46" t="b">
        <f t="shared" si="708"/>
        <v>0</v>
      </c>
      <c r="DV336" s="46" t="b">
        <f t="shared" si="709"/>
        <v>0</v>
      </c>
      <c r="DW336" s="46" t="b">
        <f t="shared" si="710"/>
        <v>0</v>
      </c>
      <c r="DY336" s="46" t="b">
        <f t="shared" si="711"/>
        <v>0</v>
      </c>
      <c r="DZ336" s="46" t="b">
        <f t="shared" si="712"/>
        <v>0</v>
      </c>
      <c r="EB336" s="46" t="b">
        <f t="shared" si="713"/>
        <v>0</v>
      </c>
      <c r="EC336" s="46" t="b">
        <f t="shared" si="714"/>
        <v>0</v>
      </c>
      <c r="ED336" s="46" t="b">
        <f t="shared" si="715"/>
        <v>0</v>
      </c>
      <c r="EE336" s="46" t="b">
        <f t="shared" si="716"/>
        <v>0</v>
      </c>
      <c r="EF336" s="46" t="b">
        <f t="shared" si="717"/>
        <v>0</v>
      </c>
      <c r="EG336" s="46" t="b">
        <f t="shared" si="718"/>
        <v>0</v>
      </c>
      <c r="EH336" s="46" t="b">
        <f t="shared" si="719"/>
        <v>0</v>
      </c>
      <c r="EI336" s="46" t="b">
        <f t="shared" si="720"/>
        <v>0</v>
      </c>
      <c r="EK336" s="46" t="b">
        <f t="shared" si="721"/>
        <v>0</v>
      </c>
      <c r="EL336" s="46" t="b">
        <f t="shared" si="722"/>
        <v>0</v>
      </c>
      <c r="EM336" s="46" t="b">
        <f t="shared" si="723"/>
        <v>0</v>
      </c>
      <c r="EN336" s="46" t="b">
        <f t="shared" si="724"/>
        <v>0</v>
      </c>
      <c r="EO336" s="46" t="b">
        <f t="shared" si="725"/>
        <v>0</v>
      </c>
      <c r="EP336" s="46" t="b">
        <f t="shared" si="726"/>
        <v>0</v>
      </c>
      <c r="EQ336" s="46" t="b">
        <f t="shared" si="727"/>
        <v>0</v>
      </c>
      <c r="ER336" s="46" t="b">
        <f>OR(AA336='Tablas '!$T$4,AA336='Tablas '!$T$7,AA336='Tablas '!$T$8,AA336='Tablas '!$T$11)</f>
        <v>0</v>
      </c>
      <c r="ES336" s="46" t="str">
        <f t="shared" si="728"/>
        <v/>
      </c>
      <c r="ET336" s="46" t="str">
        <f t="shared" si="729"/>
        <v/>
      </c>
      <c r="EU336" s="46" t="str">
        <f t="shared" si="730"/>
        <v/>
      </c>
      <c r="EV336" s="46" t="b">
        <f t="shared" si="731"/>
        <v>0</v>
      </c>
      <c r="EW336" s="46" t="b">
        <f t="shared" si="732"/>
        <v>0</v>
      </c>
      <c r="EX336" s="46" t="b">
        <f t="shared" si="733"/>
        <v>0</v>
      </c>
      <c r="EY336" s="46" t="b">
        <f t="shared" si="734"/>
        <v>0</v>
      </c>
      <c r="EZ336" s="46" t="b">
        <f t="shared" si="735"/>
        <v>0</v>
      </c>
      <c r="FA336" s="46" t="b">
        <f t="shared" si="736"/>
        <v>0</v>
      </c>
      <c r="FB336" s="46" t="b">
        <f t="shared" si="737"/>
        <v>0</v>
      </c>
      <c r="FC336" s="46" t="str">
        <f t="shared" si="738"/>
        <v/>
      </c>
      <c r="FD336" s="46" t="str">
        <f t="shared" si="739"/>
        <v/>
      </c>
      <c r="FE336" s="46" t="b">
        <f t="shared" si="740"/>
        <v>0</v>
      </c>
      <c r="FF336" s="46" t="str">
        <f t="shared" si="741"/>
        <v/>
      </c>
      <c r="FG336" s="46" t="str">
        <f t="shared" si="742"/>
        <v/>
      </c>
      <c r="FH336" s="46" t="b">
        <f t="shared" si="743"/>
        <v>0</v>
      </c>
      <c r="FI336" s="46" t="str">
        <f t="shared" si="744"/>
        <v/>
      </c>
      <c r="FJ336" s="46" t="str">
        <f t="shared" si="745"/>
        <v/>
      </c>
      <c r="FK336" s="46" t="b">
        <f t="shared" si="746"/>
        <v>0</v>
      </c>
      <c r="FL336" s="46" t="str">
        <f t="shared" si="747"/>
        <v/>
      </c>
      <c r="FM336" s="46" t="str">
        <f t="shared" si="748"/>
        <v/>
      </c>
      <c r="FN336" s="46" t="b">
        <f t="shared" si="749"/>
        <v>0</v>
      </c>
      <c r="FO336" s="46" t="str">
        <f t="shared" si="750"/>
        <v/>
      </c>
      <c r="FP336" s="46" t="str">
        <f t="shared" si="751"/>
        <v/>
      </c>
      <c r="FQ336" s="46" t="b">
        <f t="shared" si="752"/>
        <v>0</v>
      </c>
      <c r="FR336" s="46" t="str">
        <f t="shared" si="753"/>
        <v/>
      </c>
      <c r="FS336" s="46" t="str">
        <f t="shared" si="754"/>
        <v/>
      </c>
      <c r="FT336" s="46" t="b">
        <f t="shared" si="755"/>
        <v>0</v>
      </c>
      <c r="FU336" s="46" t="str">
        <f t="shared" si="756"/>
        <v/>
      </c>
      <c r="FV336" s="46" t="str">
        <f t="shared" si="757"/>
        <v/>
      </c>
      <c r="FW336" s="46" t="b">
        <f t="shared" si="758"/>
        <v>0</v>
      </c>
      <c r="FX336" s="46" t="str">
        <f t="shared" si="759"/>
        <v/>
      </c>
      <c r="FY336" s="46" t="str">
        <f t="shared" si="760"/>
        <v/>
      </c>
      <c r="FZ336" s="46" t="b">
        <f t="shared" si="761"/>
        <v>0</v>
      </c>
      <c r="GA336" s="46" t="str">
        <f t="shared" si="762"/>
        <v/>
      </c>
      <c r="GB336" s="46" t="str">
        <f t="shared" si="763"/>
        <v/>
      </c>
      <c r="GC336" s="46" t="b">
        <f t="shared" si="764"/>
        <v>0</v>
      </c>
      <c r="GD336" s="46" t="str">
        <f t="shared" si="765"/>
        <v/>
      </c>
      <c r="GE336" s="46" t="str">
        <f t="shared" si="766"/>
        <v/>
      </c>
      <c r="GF336" s="46" t="b">
        <f t="shared" si="767"/>
        <v>0</v>
      </c>
      <c r="GG336" s="46" t="b">
        <f t="shared" si="768"/>
        <v>0</v>
      </c>
      <c r="GH336" s="46" t="str">
        <f t="shared" si="769"/>
        <v/>
      </c>
      <c r="GI336" s="46" t="str">
        <f t="shared" si="770"/>
        <v/>
      </c>
      <c r="GJ336" s="46" t="str">
        <f t="shared" si="771"/>
        <v/>
      </c>
      <c r="GK336" s="46" t="b">
        <f t="shared" si="772"/>
        <v>0</v>
      </c>
      <c r="GL336" s="46" t="str">
        <f t="shared" si="773"/>
        <v/>
      </c>
      <c r="GM336" s="46" t="str">
        <f t="shared" si="774"/>
        <v/>
      </c>
      <c r="GN336" s="46" t="str">
        <f t="shared" si="775"/>
        <v/>
      </c>
      <c r="GO336" s="46" t="b">
        <f t="shared" si="776"/>
        <v>0</v>
      </c>
      <c r="GP336" s="46" t="str">
        <f t="shared" si="777"/>
        <v/>
      </c>
      <c r="GQ336" s="46" t="str">
        <f t="shared" si="778"/>
        <v/>
      </c>
      <c r="GR336" s="46" t="b">
        <f t="shared" si="779"/>
        <v>0</v>
      </c>
      <c r="GS336" s="46" t="str">
        <f t="shared" si="780"/>
        <v/>
      </c>
      <c r="GT336" s="46" t="str">
        <f t="shared" si="781"/>
        <v/>
      </c>
      <c r="GU336" s="46" t="b">
        <f t="shared" si="782"/>
        <v>0</v>
      </c>
      <c r="GV336" s="46" t="b">
        <f t="shared" si="783"/>
        <v>0</v>
      </c>
      <c r="GW336" s="46" t="b">
        <f t="shared" si="784"/>
        <v>0</v>
      </c>
      <c r="GX336" s="46" t="b">
        <f t="shared" si="785"/>
        <v>0</v>
      </c>
      <c r="GY336" s="46" t="b">
        <f t="shared" si="786"/>
        <v>0</v>
      </c>
      <c r="GZ336" s="46" t="b">
        <f t="shared" si="787"/>
        <v>0</v>
      </c>
      <c r="HA336" s="46" t="b">
        <f t="shared" si="788"/>
        <v>0</v>
      </c>
      <c r="HB336" s="46" t="b">
        <f t="shared" si="789"/>
        <v>0</v>
      </c>
      <c r="HC336" s="46" t="b">
        <f t="shared" si="790"/>
        <v>0</v>
      </c>
      <c r="HD336" s="46" t="b">
        <f t="shared" si="791"/>
        <v>0</v>
      </c>
      <c r="HE336" s="46" t="b">
        <f t="shared" si="792"/>
        <v>0</v>
      </c>
      <c r="HF336" s="46" t="b">
        <f t="shared" si="793"/>
        <v>0</v>
      </c>
      <c r="HG336" s="46" t="b">
        <f t="shared" si="794"/>
        <v>0</v>
      </c>
      <c r="HH336" s="46" t="b">
        <f t="shared" si="795"/>
        <v>0</v>
      </c>
      <c r="HI336" s="46" t="b">
        <f t="shared" si="796"/>
        <v>0</v>
      </c>
      <c r="HJ336" s="46" t="b">
        <f t="shared" si="797"/>
        <v>0</v>
      </c>
      <c r="HK336" s="46" t="b">
        <f t="shared" si="798"/>
        <v>0</v>
      </c>
      <c r="HL336" s="46" t="b">
        <f t="shared" si="799"/>
        <v>0</v>
      </c>
      <c r="HM336" s="46" t="b">
        <f t="shared" si="800"/>
        <v>0</v>
      </c>
      <c r="HN336" s="46" t="b">
        <f t="shared" si="801"/>
        <v>0</v>
      </c>
      <c r="HO336" s="46" t="b">
        <f t="shared" si="802"/>
        <v>0</v>
      </c>
      <c r="HP336" s="46" t="b">
        <f t="shared" si="803"/>
        <v>0</v>
      </c>
      <c r="HQ336" s="46" t="str">
        <f t="shared" si="804"/>
        <v/>
      </c>
      <c r="HR336" s="46" t="str">
        <f t="shared" si="805"/>
        <v/>
      </c>
      <c r="HS336" s="46" t="str">
        <f t="shared" si="806"/>
        <v/>
      </c>
      <c r="HT336" s="46" t="b">
        <f t="shared" si="807"/>
        <v>0</v>
      </c>
      <c r="HU336" s="46" t="b">
        <f t="shared" si="808"/>
        <v>0</v>
      </c>
      <c r="HV336" s="46" t="b">
        <f t="shared" si="809"/>
        <v>0</v>
      </c>
      <c r="HW336" s="46" t="b">
        <f t="shared" si="810"/>
        <v>0</v>
      </c>
      <c r="HX336" s="46" t="b">
        <f t="shared" si="811"/>
        <v>0</v>
      </c>
      <c r="HY336" s="46" t="b">
        <f t="shared" si="812"/>
        <v>0</v>
      </c>
      <c r="HZ336" s="46" t="b">
        <f t="shared" si="813"/>
        <v>0</v>
      </c>
      <c r="IA336" s="46" t="str">
        <f t="shared" si="814"/>
        <v/>
      </c>
      <c r="IB336" s="46" t="str">
        <f t="shared" si="815"/>
        <v/>
      </c>
      <c r="IC336" s="46" t="str">
        <f t="shared" si="816"/>
        <v/>
      </c>
      <c r="ID336" s="46" t="str">
        <f t="shared" si="817"/>
        <v/>
      </c>
      <c r="IE336" s="46" t="b">
        <f t="shared" si="818"/>
        <v>0</v>
      </c>
      <c r="IF336" s="46" t="str">
        <f t="shared" si="819"/>
        <v/>
      </c>
      <c r="IG336" s="46" t="str">
        <f t="shared" si="820"/>
        <v/>
      </c>
      <c r="IH336" s="46" t="b">
        <f t="shared" si="821"/>
        <v>0</v>
      </c>
      <c r="II336" s="46" t="b">
        <f t="shared" si="822"/>
        <v>0</v>
      </c>
      <c r="IJ336" s="46" t="b">
        <f t="shared" si="823"/>
        <v>0</v>
      </c>
      <c r="IK336" s="46" t="str">
        <f t="shared" si="824"/>
        <v/>
      </c>
      <c r="IL336" s="46" t="str">
        <f t="shared" si="825"/>
        <v/>
      </c>
      <c r="IM336" s="46" t="b">
        <f t="shared" si="826"/>
        <v>0</v>
      </c>
      <c r="IN336" s="46" t="b">
        <f t="shared" si="827"/>
        <v>0</v>
      </c>
      <c r="IO336" s="46" t="b">
        <f t="shared" si="828"/>
        <v>0</v>
      </c>
      <c r="IP336" s="46" t="b">
        <f t="shared" si="829"/>
        <v>0</v>
      </c>
      <c r="IQ336" s="46" t="b">
        <f t="shared" si="830"/>
        <v>0</v>
      </c>
      <c r="IR336" s="46" t="b">
        <f t="shared" si="831"/>
        <v>0</v>
      </c>
      <c r="IS336" s="46" t="b">
        <f t="shared" si="832"/>
        <v>0</v>
      </c>
      <c r="IT336" s="46" t="b">
        <f t="shared" si="833"/>
        <v>0</v>
      </c>
      <c r="IU336" s="46" t="b">
        <f t="shared" si="834"/>
        <v>0</v>
      </c>
      <c r="IV336" s="46" t="b">
        <f t="shared" si="835"/>
        <v>0</v>
      </c>
      <c r="IW336" s="46" t="b">
        <f t="shared" si="836"/>
        <v>0</v>
      </c>
      <c r="IX336" s="46" t="b">
        <f t="shared" si="837"/>
        <v>0</v>
      </c>
      <c r="IY336" s="46" t="b">
        <f t="shared" si="838"/>
        <v>0</v>
      </c>
    </row>
    <row r="337" spans="2:259" x14ac:dyDescent="0.3">
      <c r="B337" s="48">
        <v>325</v>
      </c>
      <c r="C337" s="61" t="str">
        <f t="shared" si="704"/>
        <v/>
      </c>
      <c r="D337" s="53"/>
      <c r="E337" s="52"/>
      <c r="F337" s="112"/>
      <c r="G337" s="52"/>
      <c r="H337" s="53"/>
      <c r="I337" s="52"/>
      <c r="J337" s="52"/>
      <c r="K337" s="53"/>
      <c r="L337" s="55"/>
      <c r="M337" s="108"/>
      <c r="N337" s="56"/>
      <c r="O337" s="52"/>
      <c r="P337" s="52"/>
      <c r="Q337" s="52"/>
      <c r="R337" s="52"/>
      <c r="S337" s="52"/>
      <c r="T337" s="53"/>
      <c r="U337" s="52"/>
      <c r="V337" s="52"/>
      <c r="W337" s="55"/>
      <c r="X337" s="55"/>
      <c r="Y337" s="52"/>
      <c r="Z337" s="55"/>
      <c r="AA337" s="52"/>
      <c r="AB337" s="53"/>
      <c r="AC337" s="53"/>
      <c r="AD337" s="53"/>
      <c r="AE337" s="57"/>
      <c r="AF337" s="113"/>
      <c r="AG337" s="57"/>
      <c r="AH337" s="58"/>
      <c r="AI337" s="58"/>
      <c r="AJ337" s="58"/>
      <c r="AK337" s="114"/>
      <c r="AL337" s="58"/>
      <c r="AM337" s="114"/>
      <c r="AN337" s="58"/>
      <c r="AO337" s="114"/>
      <c r="AP337" s="58"/>
      <c r="AQ337" s="114"/>
      <c r="AR337" s="58"/>
      <c r="AS337" s="114"/>
      <c r="AT337" s="58"/>
      <c r="AU337" s="114"/>
      <c r="AV337" s="58"/>
      <c r="AW337" s="114"/>
      <c r="AX337" s="58"/>
      <c r="AY337" s="114"/>
      <c r="AZ337" s="58"/>
      <c r="BA337" s="114"/>
      <c r="BB337" s="58"/>
      <c r="BC337" s="114"/>
      <c r="BD337" s="58"/>
      <c r="BE337" s="58"/>
      <c r="BF337" s="58"/>
      <c r="BG337" s="59"/>
      <c r="BH337" s="58"/>
      <c r="BI337" s="114"/>
      <c r="BJ337" s="53"/>
      <c r="BK337" s="58"/>
      <c r="BL337" s="114"/>
      <c r="BM337" s="58"/>
      <c r="BN337" s="114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3"/>
      <c r="CL337" s="58"/>
      <c r="CM337" s="58"/>
      <c r="CN337" s="60"/>
      <c r="CO337" s="57"/>
      <c r="CP337" s="58"/>
      <c r="CQ337" s="60"/>
      <c r="CR337" s="57"/>
      <c r="CS337" s="58"/>
      <c r="CT337" s="59"/>
      <c r="CU337" s="58"/>
      <c r="CV337" s="59"/>
      <c r="CW337" s="58"/>
      <c r="CX337" s="59"/>
      <c r="CY337" s="58"/>
      <c r="CZ337" s="58"/>
      <c r="DA337" s="58"/>
      <c r="DB337" s="53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7"/>
      <c r="DO337" s="57"/>
      <c r="DP337" s="57"/>
      <c r="DQ337" s="76" t="str">
        <f t="shared" si="705"/>
        <v/>
      </c>
      <c r="DR337" s="53"/>
      <c r="DS337" s="46" t="b">
        <f t="shared" si="706"/>
        <v>0</v>
      </c>
      <c r="DT337" s="46" t="str">
        <f t="shared" si="707"/>
        <v/>
      </c>
      <c r="DU337" s="46" t="b">
        <f t="shared" si="708"/>
        <v>0</v>
      </c>
      <c r="DV337" s="46" t="b">
        <f t="shared" si="709"/>
        <v>0</v>
      </c>
      <c r="DW337" s="46" t="b">
        <f t="shared" si="710"/>
        <v>0</v>
      </c>
      <c r="DY337" s="46" t="b">
        <f t="shared" si="711"/>
        <v>0</v>
      </c>
      <c r="DZ337" s="46" t="b">
        <f t="shared" si="712"/>
        <v>0</v>
      </c>
      <c r="EB337" s="46" t="b">
        <f t="shared" si="713"/>
        <v>0</v>
      </c>
      <c r="EC337" s="46" t="b">
        <f t="shared" si="714"/>
        <v>0</v>
      </c>
      <c r="ED337" s="46" t="b">
        <f t="shared" si="715"/>
        <v>0</v>
      </c>
      <c r="EE337" s="46" t="b">
        <f t="shared" si="716"/>
        <v>0</v>
      </c>
      <c r="EF337" s="46" t="b">
        <f t="shared" si="717"/>
        <v>0</v>
      </c>
      <c r="EG337" s="46" t="b">
        <f t="shared" si="718"/>
        <v>0</v>
      </c>
      <c r="EH337" s="46" t="b">
        <f t="shared" si="719"/>
        <v>0</v>
      </c>
      <c r="EI337" s="46" t="b">
        <f t="shared" si="720"/>
        <v>0</v>
      </c>
      <c r="EK337" s="46" t="b">
        <f t="shared" si="721"/>
        <v>0</v>
      </c>
      <c r="EL337" s="46" t="b">
        <f t="shared" si="722"/>
        <v>0</v>
      </c>
      <c r="EM337" s="46" t="b">
        <f t="shared" si="723"/>
        <v>0</v>
      </c>
      <c r="EN337" s="46" t="b">
        <f t="shared" si="724"/>
        <v>0</v>
      </c>
      <c r="EO337" s="46" t="b">
        <f t="shared" si="725"/>
        <v>0</v>
      </c>
      <c r="EP337" s="46" t="b">
        <f t="shared" si="726"/>
        <v>0</v>
      </c>
      <c r="EQ337" s="46" t="b">
        <f t="shared" si="727"/>
        <v>0</v>
      </c>
      <c r="ER337" s="46" t="b">
        <f>OR(AA337='Tablas '!$T$4,AA337='Tablas '!$T$7,AA337='Tablas '!$T$8,AA337='Tablas '!$T$11)</f>
        <v>0</v>
      </c>
      <c r="ES337" s="46" t="str">
        <f t="shared" si="728"/>
        <v/>
      </c>
      <c r="ET337" s="46" t="str">
        <f t="shared" si="729"/>
        <v/>
      </c>
      <c r="EU337" s="46" t="str">
        <f t="shared" si="730"/>
        <v/>
      </c>
      <c r="EV337" s="46" t="b">
        <f t="shared" si="731"/>
        <v>0</v>
      </c>
      <c r="EW337" s="46" t="b">
        <f t="shared" si="732"/>
        <v>0</v>
      </c>
      <c r="EX337" s="46" t="b">
        <f t="shared" si="733"/>
        <v>0</v>
      </c>
      <c r="EY337" s="46" t="b">
        <f t="shared" si="734"/>
        <v>0</v>
      </c>
      <c r="EZ337" s="46" t="b">
        <f t="shared" si="735"/>
        <v>0</v>
      </c>
      <c r="FA337" s="46" t="b">
        <f t="shared" si="736"/>
        <v>0</v>
      </c>
      <c r="FB337" s="46" t="b">
        <f t="shared" si="737"/>
        <v>0</v>
      </c>
      <c r="FC337" s="46" t="str">
        <f t="shared" si="738"/>
        <v/>
      </c>
      <c r="FD337" s="46" t="str">
        <f t="shared" si="739"/>
        <v/>
      </c>
      <c r="FE337" s="46" t="b">
        <f t="shared" si="740"/>
        <v>0</v>
      </c>
      <c r="FF337" s="46" t="str">
        <f t="shared" si="741"/>
        <v/>
      </c>
      <c r="FG337" s="46" t="str">
        <f t="shared" si="742"/>
        <v/>
      </c>
      <c r="FH337" s="46" t="b">
        <f t="shared" si="743"/>
        <v>0</v>
      </c>
      <c r="FI337" s="46" t="str">
        <f t="shared" si="744"/>
        <v/>
      </c>
      <c r="FJ337" s="46" t="str">
        <f t="shared" si="745"/>
        <v/>
      </c>
      <c r="FK337" s="46" t="b">
        <f t="shared" si="746"/>
        <v>0</v>
      </c>
      <c r="FL337" s="46" t="str">
        <f t="shared" si="747"/>
        <v/>
      </c>
      <c r="FM337" s="46" t="str">
        <f t="shared" si="748"/>
        <v/>
      </c>
      <c r="FN337" s="46" t="b">
        <f t="shared" si="749"/>
        <v>0</v>
      </c>
      <c r="FO337" s="46" t="str">
        <f t="shared" si="750"/>
        <v/>
      </c>
      <c r="FP337" s="46" t="str">
        <f t="shared" si="751"/>
        <v/>
      </c>
      <c r="FQ337" s="46" t="b">
        <f t="shared" si="752"/>
        <v>0</v>
      </c>
      <c r="FR337" s="46" t="str">
        <f t="shared" si="753"/>
        <v/>
      </c>
      <c r="FS337" s="46" t="str">
        <f t="shared" si="754"/>
        <v/>
      </c>
      <c r="FT337" s="46" t="b">
        <f t="shared" si="755"/>
        <v>0</v>
      </c>
      <c r="FU337" s="46" t="str">
        <f t="shared" si="756"/>
        <v/>
      </c>
      <c r="FV337" s="46" t="str">
        <f t="shared" si="757"/>
        <v/>
      </c>
      <c r="FW337" s="46" t="b">
        <f t="shared" si="758"/>
        <v>0</v>
      </c>
      <c r="FX337" s="46" t="str">
        <f t="shared" si="759"/>
        <v/>
      </c>
      <c r="FY337" s="46" t="str">
        <f t="shared" si="760"/>
        <v/>
      </c>
      <c r="FZ337" s="46" t="b">
        <f t="shared" si="761"/>
        <v>0</v>
      </c>
      <c r="GA337" s="46" t="str">
        <f t="shared" si="762"/>
        <v/>
      </c>
      <c r="GB337" s="46" t="str">
        <f t="shared" si="763"/>
        <v/>
      </c>
      <c r="GC337" s="46" t="b">
        <f t="shared" si="764"/>
        <v>0</v>
      </c>
      <c r="GD337" s="46" t="str">
        <f t="shared" si="765"/>
        <v/>
      </c>
      <c r="GE337" s="46" t="str">
        <f t="shared" si="766"/>
        <v/>
      </c>
      <c r="GF337" s="46" t="b">
        <f t="shared" si="767"/>
        <v>0</v>
      </c>
      <c r="GG337" s="46" t="b">
        <f t="shared" si="768"/>
        <v>0</v>
      </c>
      <c r="GH337" s="46" t="str">
        <f t="shared" si="769"/>
        <v/>
      </c>
      <c r="GI337" s="46" t="str">
        <f t="shared" si="770"/>
        <v/>
      </c>
      <c r="GJ337" s="46" t="str">
        <f t="shared" si="771"/>
        <v/>
      </c>
      <c r="GK337" s="46" t="b">
        <f t="shared" si="772"/>
        <v>0</v>
      </c>
      <c r="GL337" s="46" t="str">
        <f t="shared" si="773"/>
        <v/>
      </c>
      <c r="GM337" s="46" t="str">
        <f t="shared" si="774"/>
        <v/>
      </c>
      <c r="GN337" s="46" t="str">
        <f t="shared" si="775"/>
        <v/>
      </c>
      <c r="GO337" s="46" t="b">
        <f t="shared" si="776"/>
        <v>0</v>
      </c>
      <c r="GP337" s="46" t="str">
        <f t="shared" si="777"/>
        <v/>
      </c>
      <c r="GQ337" s="46" t="str">
        <f t="shared" si="778"/>
        <v/>
      </c>
      <c r="GR337" s="46" t="b">
        <f t="shared" si="779"/>
        <v>0</v>
      </c>
      <c r="GS337" s="46" t="str">
        <f t="shared" si="780"/>
        <v/>
      </c>
      <c r="GT337" s="46" t="str">
        <f t="shared" si="781"/>
        <v/>
      </c>
      <c r="GU337" s="46" t="b">
        <f t="shared" si="782"/>
        <v>0</v>
      </c>
      <c r="GV337" s="46" t="b">
        <f t="shared" si="783"/>
        <v>0</v>
      </c>
      <c r="GW337" s="46" t="b">
        <f t="shared" si="784"/>
        <v>0</v>
      </c>
      <c r="GX337" s="46" t="b">
        <f t="shared" si="785"/>
        <v>0</v>
      </c>
      <c r="GY337" s="46" t="b">
        <f t="shared" si="786"/>
        <v>0</v>
      </c>
      <c r="GZ337" s="46" t="b">
        <f t="shared" si="787"/>
        <v>0</v>
      </c>
      <c r="HA337" s="46" t="b">
        <f t="shared" si="788"/>
        <v>0</v>
      </c>
      <c r="HB337" s="46" t="b">
        <f t="shared" si="789"/>
        <v>0</v>
      </c>
      <c r="HC337" s="46" t="b">
        <f t="shared" si="790"/>
        <v>0</v>
      </c>
      <c r="HD337" s="46" t="b">
        <f t="shared" si="791"/>
        <v>0</v>
      </c>
      <c r="HE337" s="46" t="b">
        <f t="shared" si="792"/>
        <v>0</v>
      </c>
      <c r="HF337" s="46" t="b">
        <f t="shared" si="793"/>
        <v>0</v>
      </c>
      <c r="HG337" s="46" t="b">
        <f t="shared" si="794"/>
        <v>0</v>
      </c>
      <c r="HH337" s="46" t="b">
        <f t="shared" si="795"/>
        <v>0</v>
      </c>
      <c r="HI337" s="46" t="b">
        <f t="shared" si="796"/>
        <v>0</v>
      </c>
      <c r="HJ337" s="46" t="b">
        <f t="shared" si="797"/>
        <v>0</v>
      </c>
      <c r="HK337" s="46" t="b">
        <f t="shared" si="798"/>
        <v>0</v>
      </c>
      <c r="HL337" s="46" t="b">
        <f t="shared" si="799"/>
        <v>0</v>
      </c>
      <c r="HM337" s="46" t="b">
        <f t="shared" si="800"/>
        <v>0</v>
      </c>
      <c r="HN337" s="46" t="b">
        <f t="shared" si="801"/>
        <v>0</v>
      </c>
      <c r="HO337" s="46" t="b">
        <f t="shared" si="802"/>
        <v>0</v>
      </c>
      <c r="HP337" s="46" t="b">
        <f t="shared" si="803"/>
        <v>0</v>
      </c>
      <c r="HQ337" s="46" t="str">
        <f t="shared" si="804"/>
        <v/>
      </c>
      <c r="HR337" s="46" t="str">
        <f t="shared" si="805"/>
        <v/>
      </c>
      <c r="HS337" s="46" t="str">
        <f t="shared" si="806"/>
        <v/>
      </c>
      <c r="HT337" s="46" t="b">
        <f t="shared" si="807"/>
        <v>0</v>
      </c>
      <c r="HU337" s="46" t="b">
        <f t="shared" si="808"/>
        <v>0</v>
      </c>
      <c r="HV337" s="46" t="b">
        <f t="shared" si="809"/>
        <v>0</v>
      </c>
      <c r="HW337" s="46" t="b">
        <f t="shared" si="810"/>
        <v>0</v>
      </c>
      <c r="HX337" s="46" t="b">
        <f t="shared" si="811"/>
        <v>0</v>
      </c>
      <c r="HY337" s="46" t="b">
        <f t="shared" si="812"/>
        <v>0</v>
      </c>
      <c r="HZ337" s="46" t="b">
        <f t="shared" si="813"/>
        <v>0</v>
      </c>
      <c r="IA337" s="46" t="str">
        <f t="shared" si="814"/>
        <v/>
      </c>
      <c r="IB337" s="46" t="str">
        <f t="shared" si="815"/>
        <v/>
      </c>
      <c r="IC337" s="46" t="str">
        <f t="shared" si="816"/>
        <v/>
      </c>
      <c r="ID337" s="46" t="str">
        <f t="shared" si="817"/>
        <v/>
      </c>
      <c r="IE337" s="46" t="b">
        <f t="shared" si="818"/>
        <v>0</v>
      </c>
      <c r="IF337" s="46" t="str">
        <f t="shared" si="819"/>
        <v/>
      </c>
      <c r="IG337" s="46" t="str">
        <f t="shared" si="820"/>
        <v/>
      </c>
      <c r="IH337" s="46" t="b">
        <f t="shared" si="821"/>
        <v>0</v>
      </c>
      <c r="II337" s="46" t="b">
        <f t="shared" si="822"/>
        <v>0</v>
      </c>
      <c r="IJ337" s="46" t="b">
        <f t="shared" si="823"/>
        <v>0</v>
      </c>
      <c r="IK337" s="46" t="str">
        <f t="shared" si="824"/>
        <v/>
      </c>
      <c r="IL337" s="46" t="str">
        <f t="shared" si="825"/>
        <v/>
      </c>
      <c r="IM337" s="46" t="b">
        <f t="shared" si="826"/>
        <v>0</v>
      </c>
      <c r="IN337" s="46" t="b">
        <f t="shared" si="827"/>
        <v>0</v>
      </c>
      <c r="IO337" s="46" t="b">
        <f t="shared" si="828"/>
        <v>0</v>
      </c>
      <c r="IP337" s="46" t="b">
        <f t="shared" si="829"/>
        <v>0</v>
      </c>
      <c r="IQ337" s="46" t="b">
        <f t="shared" si="830"/>
        <v>0</v>
      </c>
      <c r="IR337" s="46" t="b">
        <f t="shared" si="831"/>
        <v>0</v>
      </c>
      <c r="IS337" s="46" t="b">
        <f t="shared" si="832"/>
        <v>0</v>
      </c>
      <c r="IT337" s="46" t="b">
        <f t="shared" si="833"/>
        <v>0</v>
      </c>
      <c r="IU337" s="46" t="b">
        <f t="shared" si="834"/>
        <v>0</v>
      </c>
      <c r="IV337" s="46" t="b">
        <f t="shared" si="835"/>
        <v>0</v>
      </c>
      <c r="IW337" s="46" t="b">
        <f t="shared" si="836"/>
        <v>0</v>
      </c>
      <c r="IX337" s="46" t="b">
        <f t="shared" si="837"/>
        <v>0</v>
      </c>
      <c r="IY337" s="46" t="b">
        <f t="shared" si="838"/>
        <v>0</v>
      </c>
    </row>
    <row r="338" spans="2:259" x14ac:dyDescent="0.3">
      <c r="B338" s="48">
        <v>326</v>
      </c>
      <c r="C338" s="61" t="str">
        <f t="shared" si="704"/>
        <v/>
      </c>
      <c r="D338" s="53"/>
      <c r="E338" s="52"/>
      <c r="F338" s="112"/>
      <c r="G338" s="52"/>
      <c r="H338" s="53"/>
      <c r="I338" s="52"/>
      <c r="J338" s="52"/>
      <c r="K338" s="53"/>
      <c r="L338" s="55"/>
      <c r="M338" s="108"/>
      <c r="N338" s="56"/>
      <c r="O338" s="52"/>
      <c r="P338" s="52"/>
      <c r="Q338" s="52"/>
      <c r="R338" s="52"/>
      <c r="S338" s="52"/>
      <c r="T338" s="53"/>
      <c r="U338" s="52"/>
      <c r="V338" s="52"/>
      <c r="W338" s="55"/>
      <c r="X338" s="55"/>
      <c r="Y338" s="52"/>
      <c r="Z338" s="55"/>
      <c r="AA338" s="52"/>
      <c r="AB338" s="53"/>
      <c r="AC338" s="53"/>
      <c r="AD338" s="53"/>
      <c r="AE338" s="57"/>
      <c r="AF338" s="113"/>
      <c r="AG338" s="57"/>
      <c r="AH338" s="58"/>
      <c r="AI338" s="58"/>
      <c r="AJ338" s="58"/>
      <c r="AK338" s="114"/>
      <c r="AL338" s="58"/>
      <c r="AM338" s="114"/>
      <c r="AN338" s="58"/>
      <c r="AO338" s="114"/>
      <c r="AP338" s="58"/>
      <c r="AQ338" s="114"/>
      <c r="AR338" s="58"/>
      <c r="AS338" s="114"/>
      <c r="AT338" s="58"/>
      <c r="AU338" s="114"/>
      <c r="AV338" s="58"/>
      <c r="AW338" s="114"/>
      <c r="AX338" s="58"/>
      <c r="AY338" s="114"/>
      <c r="AZ338" s="58"/>
      <c r="BA338" s="114"/>
      <c r="BB338" s="58"/>
      <c r="BC338" s="114"/>
      <c r="BD338" s="58"/>
      <c r="BE338" s="58"/>
      <c r="BF338" s="58"/>
      <c r="BG338" s="59"/>
      <c r="BH338" s="58"/>
      <c r="BI338" s="114"/>
      <c r="BJ338" s="53"/>
      <c r="BK338" s="58"/>
      <c r="BL338" s="114"/>
      <c r="BM338" s="58"/>
      <c r="BN338" s="114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3"/>
      <c r="CL338" s="58"/>
      <c r="CM338" s="58"/>
      <c r="CN338" s="60"/>
      <c r="CO338" s="57"/>
      <c r="CP338" s="58"/>
      <c r="CQ338" s="60"/>
      <c r="CR338" s="57"/>
      <c r="CS338" s="58"/>
      <c r="CT338" s="59"/>
      <c r="CU338" s="58"/>
      <c r="CV338" s="59"/>
      <c r="CW338" s="58"/>
      <c r="CX338" s="59"/>
      <c r="CY338" s="58"/>
      <c r="CZ338" s="58"/>
      <c r="DA338" s="58"/>
      <c r="DB338" s="53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7"/>
      <c r="DO338" s="57"/>
      <c r="DP338" s="57"/>
      <c r="DQ338" s="76" t="str">
        <f t="shared" si="705"/>
        <v/>
      </c>
      <c r="DR338" s="53"/>
      <c r="DS338" s="46" t="b">
        <f t="shared" si="706"/>
        <v>0</v>
      </c>
      <c r="DT338" s="46" t="str">
        <f t="shared" si="707"/>
        <v/>
      </c>
      <c r="DU338" s="46" t="b">
        <f t="shared" si="708"/>
        <v>0</v>
      </c>
      <c r="DV338" s="46" t="b">
        <f t="shared" si="709"/>
        <v>0</v>
      </c>
      <c r="DW338" s="46" t="b">
        <f t="shared" si="710"/>
        <v>0</v>
      </c>
      <c r="DY338" s="46" t="b">
        <f t="shared" si="711"/>
        <v>0</v>
      </c>
      <c r="DZ338" s="46" t="b">
        <f t="shared" si="712"/>
        <v>0</v>
      </c>
      <c r="EB338" s="46" t="b">
        <f t="shared" si="713"/>
        <v>0</v>
      </c>
      <c r="EC338" s="46" t="b">
        <f t="shared" si="714"/>
        <v>0</v>
      </c>
      <c r="ED338" s="46" t="b">
        <f t="shared" si="715"/>
        <v>0</v>
      </c>
      <c r="EE338" s="46" t="b">
        <f t="shared" si="716"/>
        <v>0</v>
      </c>
      <c r="EF338" s="46" t="b">
        <f t="shared" si="717"/>
        <v>0</v>
      </c>
      <c r="EG338" s="46" t="b">
        <f t="shared" si="718"/>
        <v>0</v>
      </c>
      <c r="EH338" s="46" t="b">
        <f t="shared" si="719"/>
        <v>0</v>
      </c>
      <c r="EI338" s="46" t="b">
        <f t="shared" si="720"/>
        <v>0</v>
      </c>
      <c r="EK338" s="46" t="b">
        <f t="shared" si="721"/>
        <v>0</v>
      </c>
      <c r="EL338" s="46" t="b">
        <f t="shared" si="722"/>
        <v>0</v>
      </c>
      <c r="EM338" s="46" t="b">
        <f t="shared" si="723"/>
        <v>0</v>
      </c>
      <c r="EN338" s="46" t="b">
        <f t="shared" si="724"/>
        <v>0</v>
      </c>
      <c r="EO338" s="46" t="b">
        <f t="shared" si="725"/>
        <v>0</v>
      </c>
      <c r="EP338" s="46" t="b">
        <f t="shared" si="726"/>
        <v>0</v>
      </c>
      <c r="EQ338" s="46" t="b">
        <f t="shared" si="727"/>
        <v>0</v>
      </c>
      <c r="ER338" s="46" t="b">
        <f>OR(AA338='Tablas '!$T$4,AA338='Tablas '!$T$7,AA338='Tablas '!$T$8,AA338='Tablas '!$T$11)</f>
        <v>0</v>
      </c>
      <c r="ES338" s="46" t="str">
        <f t="shared" si="728"/>
        <v/>
      </c>
      <c r="ET338" s="46" t="str">
        <f t="shared" si="729"/>
        <v/>
      </c>
      <c r="EU338" s="46" t="str">
        <f t="shared" si="730"/>
        <v/>
      </c>
      <c r="EV338" s="46" t="b">
        <f t="shared" si="731"/>
        <v>0</v>
      </c>
      <c r="EW338" s="46" t="b">
        <f t="shared" si="732"/>
        <v>0</v>
      </c>
      <c r="EX338" s="46" t="b">
        <f t="shared" si="733"/>
        <v>0</v>
      </c>
      <c r="EY338" s="46" t="b">
        <f t="shared" si="734"/>
        <v>0</v>
      </c>
      <c r="EZ338" s="46" t="b">
        <f t="shared" si="735"/>
        <v>0</v>
      </c>
      <c r="FA338" s="46" t="b">
        <f t="shared" si="736"/>
        <v>0</v>
      </c>
      <c r="FB338" s="46" t="b">
        <f t="shared" si="737"/>
        <v>0</v>
      </c>
      <c r="FC338" s="46" t="str">
        <f t="shared" si="738"/>
        <v/>
      </c>
      <c r="FD338" s="46" t="str">
        <f t="shared" si="739"/>
        <v/>
      </c>
      <c r="FE338" s="46" t="b">
        <f t="shared" si="740"/>
        <v>0</v>
      </c>
      <c r="FF338" s="46" t="str">
        <f t="shared" si="741"/>
        <v/>
      </c>
      <c r="FG338" s="46" t="str">
        <f t="shared" si="742"/>
        <v/>
      </c>
      <c r="FH338" s="46" t="b">
        <f t="shared" si="743"/>
        <v>0</v>
      </c>
      <c r="FI338" s="46" t="str">
        <f t="shared" si="744"/>
        <v/>
      </c>
      <c r="FJ338" s="46" t="str">
        <f t="shared" si="745"/>
        <v/>
      </c>
      <c r="FK338" s="46" t="b">
        <f t="shared" si="746"/>
        <v>0</v>
      </c>
      <c r="FL338" s="46" t="str">
        <f t="shared" si="747"/>
        <v/>
      </c>
      <c r="FM338" s="46" t="str">
        <f t="shared" si="748"/>
        <v/>
      </c>
      <c r="FN338" s="46" t="b">
        <f t="shared" si="749"/>
        <v>0</v>
      </c>
      <c r="FO338" s="46" t="str">
        <f t="shared" si="750"/>
        <v/>
      </c>
      <c r="FP338" s="46" t="str">
        <f t="shared" si="751"/>
        <v/>
      </c>
      <c r="FQ338" s="46" t="b">
        <f t="shared" si="752"/>
        <v>0</v>
      </c>
      <c r="FR338" s="46" t="str">
        <f t="shared" si="753"/>
        <v/>
      </c>
      <c r="FS338" s="46" t="str">
        <f t="shared" si="754"/>
        <v/>
      </c>
      <c r="FT338" s="46" t="b">
        <f t="shared" si="755"/>
        <v>0</v>
      </c>
      <c r="FU338" s="46" t="str">
        <f t="shared" si="756"/>
        <v/>
      </c>
      <c r="FV338" s="46" t="str">
        <f t="shared" si="757"/>
        <v/>
      </c>
      <c r="FW338" s="46" t="b">
        <f t="shared" si="758"/>
        <v>0</v>
      </c>
      <c r="FX338" s="46" t="str">
        <f t="shared" si="759"/>
        <v/>
      </c>
      <c r="FY338" s="46" t="str">
        <f t="shared" si="760"/>
        <v/>
      </c>
      <c r="FZ338" s="46" t="b">
        <f t="shared" si="761"/>
        <v>0</v>
      </c>
      <c r="GA338" s="46" t="str">
        <f t="shared" si="762"/>
        <v/>
      </c>
      <c r="GB338" s="46" t="str">
        <f t="shared" si="763"/>
        <v/>
      </c>
      <c r="GC338" s="46" t="b">
        <f t="shared" si="764"/>
        <v>0</v>
      </c>
      <c r="GD338" s="46" t="str">
        <f t="shared" si="765"/>
        <v/>
      </c>
      <c r="GE338" s="46" t="str">
        <f t="shared" si="766"/>
        <v/>
      </c>
      <c r="GF338" s="46" t="b">
        <f t="shared" si="767"/>
        <v>0</v>
      </c>
      <c r="GG338" s="46" t="b">
        <f t="shared" si="768"/>
        <v>0</v>
      </c>
      <c r="GH338" s="46" t="str">
        <f t="shared" si="769"/>
        <v/>
      </c>
      <c r="GI338" s="46" t="str">
        <f t="shared" si="770"/>
        <v/>
      </c>
      <c r="GJ338" s="46" t="str">
        <f t="shared" si="771"/>
        <v/>
      </c>
      <c r="GK338" s="46" t="b">
        <f t="shared" si="772"/>
        <v>0</v>
      </c>
      <c r="GL338" s="46" t="str">
        <f t="shared" si="773"/>
        <v/>
      </c>
      <c r="GM338" s="46" t="str">
        <f t="shared" si="774"/>
        <v/>
      </c>
      <c r="GN338" s="46" t="str">
        <f t="shared" si="775"/>
        <v/>
      </c>
      <c r="GO338" s="46" t="b">
        <f t="shared" si="776"/>
        <v>0</v>
      </c>
      <c r="GP338" s="46" t="str">
        <f t="shared" si="777"/>
        <v/>
      </c>
      <c r="GQ338" s="46" t="str">
        <f t="shared" si="778"/>
        <v/>
      </c>
      <c r="GR338" s="46" t="b">
        <f t="shared" si="779"/>
        <v>0</v>
      </c>
      <c r="GS338" s="46" t="str">
        <f t="shared" si="780"/>
        <v/>
      </c>
      <c r="GT338" s="46" t="str">
        <f t="shared" si="781"/>
        <v/>
      </c>
      <c r="GU338" s="46" t="b">
        <f t="shared" si="782"/>
        <v>0</v>
      </c>
      <c r="GV338" s="46" t="b">
        <f t="shared" si="783"/>
        <v>0</v>
      </c>
      <c r="GW338" s="46" t="b">
        <f t="shared" si="784"/>
        <v>0</v>
      </c>
      <c r="GX338" s="46" t="b">
        <f t="shared" si="785"/>
        <v>0</v>
      </c>
      <c r="GY338" s="46" t="b">
        <f t="shared" si="786"/>
        <v>0</v>
      </c>
      <c r="GZ338" s="46" t="b">
        <f t="shared" si="787"/>
        <v>0</v>
      </c>
      <c r="HA338" s="46" t="b">
        <f t="shared" si="788"/>
        <v>0</v>
      </c>
      <c r="HB338" s="46" t="b">
        <f t="shared" si="789"/>
        <v>0</v>
      </c>
      <c r="HC338" s="46" t="b">
        <f t="shared" si="790"/>
        <v>0</v>
      </c>
      <c r="HD338" s="46" t="b">
        <f t="shared" si="791"/>
        <v>0</v>
      </c>
      <c r="HE338" s="46" t="b">
        <f t="shared" si="792"/>
        <v>0</v>
      </c>
      <c r="HF338" s="46" t="b">
        <f t="shared" si="793"/>
        <v>0</v>
      </c>
      <c r="HG338" s="46" t="b">
        <f t="shared" si="794"/>
        <v>0</v>
      </c>
      <c r="HH338" s="46" t="b">
        <f t="shared" si="795"/>
        <v>0</v>
      </c>
      <c r="HI338" s="46" t="b">
        <f t="shared" si="796"/>
        <v>0</v>
      </c>
      <c r="HJ338" s="46" t="b">
        <f t="shared" si="797"/>
        <v>0</v>
      </c>
      <c r="HK338" s="46" t="b">
        <f t="shared" si="798"/>
        <v>0</v>
      </c>
      <c r="HL338" s="46" t="b">
        <f t="shared" si="799"/>
        <v>0</v>
      </c>
      <c r="HM338" s="46" t="b">
        <f t="shared" si="800"/>
        <v>0</v>
      </c>
      <c r="HN338" s="46" t="b">
        <f t="shared" si="801"/>
        <v>0</v>
      </c>
      <c r="HO338" s="46" t="b">
        <f t="shared" si="802"/>
        <v>0</v>
      </c>
      <c r="HP338" s="46" t="b">
        <f t="shared" si="803"/>
        <v>0</v>
      </c>
      <c r="HQ338" s="46" t="str">
        <f t="shared" si="804"/>
        <v/>
      </c>
      <c r="HR338" s="46" t="str">
        <f t="shared" si="805"/>
        <v/>
      </c>
      <c r="HS338" s="46" t="str">
        <f t="shared" si="806"/>
        <v/>
      </c>
      <c r="HT338" s="46" t="b">
        <f t="shared" si="807"/>
        <v>0</v>
      </c>
      <c r="HU338" s="46" t="b">
        <f t="shared" si="808"/>
        <v>0</v>
      </c>
      <c r="HV338" s="46" t="b">
        <f t="shared" si="809"/>
        <v>0</v>
      </c>
      <c r="HW338" s="46" t="b">
        <f t="shared" si="810"/>
        <v>0</v>
      </c>
      <c r="HX338" s="46" t="b">
        <f t="shared" si="811"/>
        <v>0</v>
      </c>
      <c r="HY338" s="46" t="b">
        <f t="shared" si="812"/>
        <v>0</v>
      </c>
      <c r="HZ338" s="46" t="b">
        <f t="shared" si="813"/>
        <v>0</v>
      </c>
      <c r="IA338" s="46" t="str">
        <f t="shared" si="814"/>
        <v/>
      </c>
      <c r="IB338" s="46" t="str">
        <f t="shared" si="815"/>
        <v/>
      </c>
      <c r="IC338" s="46" t="str">
        <f t="shared" si="816"/>
        <v/>
      </c>
      <c r="ID338" s="46" t="str">
        <f t="shared" si="817"/>
        <v/>
      </c>
      <c r="IE338" s="46" t="b">
        <f t="shared" si="818"/>
        <v>0</v>
      </c>
      <c r="IF338" s="46" t="str">
        <f t="shared" si="819"/>
        <v/>
      </c>
      <c r="IG338" s="46" t="str">
        <f t="shared" si="820"/>
        <v/>
      </c>
      <c r="IH338" s="46" t="b">
        <f t="shared" si="821"/>
        <v>0</v>
      </c>
      <c r="II338" s="46" t="b">
        <f t="shared" si="822"/>
        <v>0</v>
      </c>
      <c r="IJ338" s="46" t="b">
        <f t="shared" si="823"/>
        <v>0</v>
      </c>
      <c r="IK338" s="46" t="str">
        <f t="shared" si="824"/>
        <v/>
      </c>
      <c r="IL338" s="46" t="str">
        <f t="shared" si="825"/>
        <v/>
      </c>
      <c r="IM338" s="46" t="b">
        <f t="shared" si="826"/>
        <v>0</v>
      </c>
      <c r="IN338" s="46" t="b">
        <f t="shared" si="827"/>
        <v>0</v>
      </c>
      <c r="IO338" s="46" t="b">
        <f t="shared" si="828"/>
        <v>0</v>
      </c>
      <c r="IP338" s="46" t="b">
        <f t="shared" si="829"/>
        <v>0</v>
      </c>
      <c r="IQ338" s="46" t="b">
        <f t="shared" si="830"/>
        <v>0</v>
      </c>
      <c r="IR338" s="46" t="b">
        <f t="shared" si="831"/>
        <v>0</v>
      </c>
      <c r="IS338" s="46" t="b">
        <f t="shared" si="832"/>
        <v>0</v>
      </c>
      <c r="IT338" s="46" t="b">
        <f t="shared" si="833"/>
        <v>0</v>
      </c>
      <c r="IU338" s="46" t="b">
        <f t="shared" si="834"/>
        <v>0</v>
      </c>
      <c r="IV338" s="46" t="b">
        <f t="shared" si="835"/>
        <v>0</v>
      </c>
      <c r="IW338" s="46" t="b">
        <f t="shared" si="836"/>
        <v>0</v>
      </c>
      <c r="IX338" s="46" t="b">
        <f t="shared" si="837"/>
        <v>0</v>
      </c>
      <c r="IY338" s="46" t="b">
        <f t="shared" si="838"/>
        <v>0</v>
      </c>
    </row>
    <row r="339" spans="2:259" x14ac:dyDescent="0.3">
      <c r="B339" s="48">
        <v>327</v>
      </c>
      <c r="C339" s="61" t="str">
        <f t="shared" si="704"/>
        <v/>
      </c>
      <c r="D339" s="53"/>
      <c r="E339" s="52"/>
      <c r="F339" s="112"/>
      <c r="G339" s="52"/>
      <c r="H339" s="53"/>
      <c r="I339" s="52"/>
      <c r="J339" s="52"/>
      <c r="K339" s="53"/>
      <c r="L339" s="55"/>
      <c r="M339" s="108"/>
      <c r="N339" s="56"/>
      <c r="O339" s="52"/>
      <c r="P339" s="52"/>
      <c r="Q339" s="52"/>
      <c r="R339" s="52"/>
      <c r="S339" s="52"/>
      <c r="T339" s="53"/>
      <c r="U339" s="52"/>
      <c r="V339" s="52"/>
      <c r="W339" s="55"/>
      <c r="X339" s="55"/>
      <c r="Y339" s="52"/>
      <c r="Z339" s="55"/>
      <c r="AA339" s="52"/>
      <c r="AB339" s="53"/>
      <c r="AC339" s="53"/>
      <c r="AD339" s="53"/>
      <c r="AE339" s="57"/>
      <c r="AF339" s="113"/>
      <c r="AG339" s="57"/>
      <c r="AH339" s="58"/>
      <c r="AI339" s="58"/>
      <c r="AJ339" s="58"/>
      <c r="AK339" s="114"/>
      <c r="AL339" s="58"/>
      <c r="AM339" s="114"/>
      <c r="AN339" s="58"/>
      <c r="AO339" s="114"/>
      <c r="AP339" s="58"/>
      <c r="AQ339" s="114"/>
      <c r="AR339" s="58"/>
      <c r="AS339" s="114"/>
      <c r="AT339" s="58"/>
      <c r="AU339" s="114"/>
      <c r="AV339" s="58"/>
      <c r="AW339" s="114"/>
      <c r="AX339" s="58"/>
      <c r="AY339" s="114"/>
      <c r="AZ339" s="58"/>
      <c r="BA339" s="114"/>
      <c r="BB339" s="58"/>
      <c r="BC339" s="114"/>
      <c r="BD339" s="58"/>
      <c r="BE339" s="58"/>
      <c r="BF339" s="58"/>
      <c r="BG339" s="59"/>
      <c r="BH339" s="58"/>
      <c r="BI339" s="114"/>
      <c r="BJ339" s="53"/>
      <c r="BK339" s="58"/>
      <c r="BL339" s="114"/>
      <c r="BM339" s="58"/>
      <c r="BN339" s="114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3"/>
      <c r="CL339" s="58"/>
      <c r="CM339" s="58"/>
      <c r="CN339" s="60"/>
      <c r="CO339" s="57"/>
      <c r="CP339" s="58"/>
      <c r="CQ339" s="60"/>
      <c r="CR339" s="57"/>
      <c r="CS339" s="58"/>
      <c r="CT339" s="59"/>
      <c r="CU339" s="58"/>
      <c r="CV339" s="59"/>
      <c r="CW339" s="58"/>
      <c r="CX339" s="59"/>
      <c r="CY339" s="58"/>
      <c r="CZ339" s="58"/>
      <c r="DA339" s="58"/>
      <c r="DB339" s="53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7"/>
      <c r="DO339" s="57"/>
      <c r="DP339" s="57"/>
      <c r="DQ339" s="76" t="str">
        <f t="shared" si="705"/>
        <v/>
      </c>
      <c r="DR339" s="53"/>
      <c r="DS339" s="46" t="b">
        <f t="shared" si="706"/>
        <v>0</v>
      </c>
      <c r="DT339" s="46" t="str">
        <f t="shared" si="707"/>
        <v/>
      </c>
      <c r="DU339" s="46" t="b">
        <f t="shared" si="708"/>
        <v>0</v>
      </c>
      <c r="DV339" s="46" t="b">
        <f t="shared" si="709"/>
        <v>0</v>
      </c>
      <c r="DW339" s="46" t="b">
        <f t="shared" si="710"/>
        <v>0</v>
      </c>
      <c r="DY339" s="46" t="b">
        <f t="shared" si="711"/>
        <v>0</v>
      </c>
      <c r="DZ339" s="46" t="b">
        <f t="shared" si="712"/>
        <v>0</v>
      </c>
      <c r="EB339" s="46" t="b">
        <f t="shared" si="713"/>
        <v>0</v>
      </c>
      <c r="EC339" s="46" t="b">
        <f t="shared" si="714"/>
        <v>0</v>
      </c>
      <c r="ED339" s="46" t="b">
        <f t="shared" si="715"/>
        <v>0</v>
      </c>
      <c r="EE339" s="46" t="b">
        <f t="shared" si="716"/>
        <v>0</v>
      </c>
      <c r="EF339" s="46" t="b">
        <f t="shared" si="717"/>
        <v>0</v>
      </c>
      <c r="EG339" s="46" t="b">
        <f t="shared" si="718"/>
        <v>0</v>
      </c>
      <c r="EH339" s="46" t="b">
        <f t="shared" si="719"/>
        <v>0</v>
      </c>
      <c r="EI339" s="46" t="b">
        <f t="shared" si="720"/>
        <v>0</v>
      </c>
      <c r="EK339" s="46" t="b">
        <f t="shared" si="721"/>
        <v>0</v>
      </c>
      <c r="EL339" s="46" t="b">
        <f t="shared" si="722"/>
        <v>0</v>
      </c>
      <c r="EM339" s="46" t="b">
        <f t="shared" si="723"/>
        <v>0</v>
      </c>
      <c r="EN339" s="46" t="b">
        <f t="shared" si="724"/>
        <v>0</v>
      </c>
      <c r="EO339" s="46" t="b">
        <f t="shared" si="725"/>
        <v>0</v>
      </c>
      <c r="EP339" s="46" t="b">
        <f t="shared" si="726"/>
        <v>0</v>
      </c>
      <c r="EQ339" s="46" t="b">
        <f t="shared" si="727"/>
        <v>0</v>
      </c>
      <c r="ER339" s="46" t="b">
        <f>OR(AA339='Tablas '!$T$4,AA339='Tablas '!$T$7,AA339='Tablas '!$T$8,AA339='Tablas '!$T$11)</f>
        <v>0</v>
      </c>
      <c r="ES339" s="46" t="str">
        <f t="shared" si="728"/>
        <v/>
      </c>
      <c r="ET339" s="46" t="str">
        <f t="shared" si="729"/>
        <v/>
      </c>
      <c r="EU339" s="46" t="str">
        <f t="shared" si="730"/>
        <v/>
      </c>
      <c r="EV339" s="46" t="b">
        <f t="shared" si="731"/>
        <v>0</v>
      </c>
      <c r="EW339" s="46" t="b">
        <f t="shared" si="732"/>
        <v>0</v>
      </c>
      <c r="EX339" s="46" t="b">
        <f t="shared" si="733"/>
        <v>0</v>
      </c>
      <c r="EY339" s="46" t="b">
        <f t="shared" si="734"/>
        <v>0</v>
      </c>
      <c r="EZ339" s="46" t="b">
        <f t="shared" si="735"/>
        <v>0</v>
      </c>
      <c r="FA339" s="46" t="b">
        <f t="shared" si="736"/>
        <v>0</v>
      </c>
      <c r="FB339" s="46" t="b">
        <f t="shared" si="737"/>
        <v>0</v>
      </c>
      <c r="FC339" s="46" t="str">
        <f t="shared" si="738"/>
        <v/>
      </c>
      <c r="FD339" s="46" t="str">
        <f t="shared" si="739"/>
        <v/>
      </c>
      <c r="FE339" s="46" t="b">
        <f t="shared" si="740"/>
        <v>0</v>
      </c>
      <c r="FF339" s="46" t="str">
        <f t="shared" si="741"/>
        <v/>
      </c>
      <c r="FG339" s="46" t="str">
        <f t="shared" si="742"/>
        <v/>
      </c>
      <c r="FH339" s="46" t="b">
        <f t="shared" si="743"/>
        <v>0</v>
      </c>
      <c r="FI339" s="46" t="str">
        <f t="shared" si="744"/>
        <v/>
      </c>
      <c r="FJ339" s="46" t="str">
        <f t="shared" si="745"/>
        <v/>
      </c>
      <c r="FK339" s="46" t="b">
        <f t="shared" si="746"/>
        <v>0</v>
      </c>
      <c r="FL339" s="46" t="str">
        <f t="shared" si="747"/>
        <v/>
      </c>
      <c r="FM339" s="46" t="str">
        <f t="shared" si="748"/>
        <v/>
      </c>
      <c r="FN339" s="46" t="b">
        <f t="shared" si="749"/>
        <v>0</v>
      </c>
      <c r="FO339" s="46" t="str">
        <f t="shared" si="750"/>
        <v/>
      </c>
      <c r="FP339" s="46" t="str">
        <f t="shared" si="751"/>
        <v/>
      </c>
      <c r="FQ339" s="46" t="b">
        <f t="shared" si="752"/>
        <v>0</v>
      </c>
      <c r="FR339" s="46" t="str">
        <f t="shared" si="753"/>
        <v/>
      </c>
      <c r="FS339" s="46" t="str">
        <f t="shared" si="754"/>
        <v/>
      </c>
      <c r="FT339" s="46" t="b">
        <f t="shared" si="755"/>
        <v>0</v>
      </c>
      <c r="FU339" s="46" t="str">
        <f t="shared" si="756"/>
        <v/>
      </c>
      <c r="FV339" s="46" t="str">
        <f t="shared" si="757"/>
        <v/>
      </c>
      <c r="FW339" s="46" t="b">
        <f t="shared" si="758"/>
        <v>0</v>
      </c>
      <c r="FX339" s="46" t="str">
        <f t="shared" si="759"/>
        <v/>
      </c>
      <c r="FY339" s="46" t="str">
        <f t="shared" si="760"/>
        <v/>
      </c>
      <c r="FZ339" s="46" t="b">
        <f t="shared" si="761"/>
        <v>0</v>
      </c>
      <c r="GA339" s="46" t="str">
        <f t="shared" si="762"/>
        <v/>
      </c>
      <c r="GB339" s="46" t="str">
        <f t="shared" si="763"/>
        <v/>
      </c>
      <c r="GC339" s="46" t="b">
        <f t="shared" si="764"/>
        <v>0</v>
      </c>
      <c r="GD339" s="46" t="str">
        <f t="shared" si="765"/>
        <v/>
      </c>
      <c r="GE339" s="46" t="str">
        <f t="shared" si="766"/>
        <v/>
      </c>
      <c r="GF339" s="46" t="b">
        <f t="shared" si="767"/>
        <v>0</v>
      </c>
      <c r="GG339" s="46" t="b">
        <f t="shared" si="768"/>
        <v>0</v>
      </c>
      <c r="GH339" s="46" t="str">
        <f t="shared" si="769"/>
        <v/>
      </c>
      <c r="GI339" s="46" t="str">
        <f t="shared" si="770"/>
        <v/>
      </c>
      <c r="GJ339" s="46" t="str">
        <f t="shared" si="771"/>
        <v/>
      </c>
      <c r="GK339" s="46" t="b">
        <f t="shared" si="772"/>
        <v>0</v>
      </c>
      <c r="GL339" s="46" t="str">
        <f t="shared" si="773"/>
        <v/>
      </c>
      <c r="GM339" s="46" t="str">
        <f t="shared" si="774"/>
        <v/>
      </c>
      <c r="GN339" s="46" t="str">
        <f t="shared" si="775"/>
        <v/>
      </c>
      <c r="GO339" s="46" t="b">
        <f t="shared" si="776"/>
        <v>0</v>
      </c>
      <c r="GP339" s="46" t="str">
        <f t="shared" si="777"/>
        <v/>
      </c>
      <c r="GQ339" s="46" t="str">
        <f t="shared" si="778"/>
        <v/>
      </c>
      <c r="GR339" s="46" t="b">
        <f t="shared" si="779"/>
        <v>0</v>
      </c>
      <c r="GS339" s="46" t="str">
        <f t="shared" si="780"/>
        <v/>
      </c>
      <c r="GT339" s="46" t="str">
        <f t="shared" si="781"/>
        <v/>
      </c>
      <c r="GU339" s="46" t="b">
        <f t="shared" si="782"/>
        <v>0</v>
      </c>
      <c r="GV339" s="46" t="b">
        <f t="shared" si="783"/>
        <v>0</v>
      </c>
      <c r="GW339" s="46" t="b">
        <f t="shared" si="784"/>
        <v>0</v>
      </c>
      <c r="GX339" s="46" t="b">
        <f t="shared" si="785"/>
        <v>0</v>
      </c>
      <c r="GY339" s="46" t="b">
        <f t="shared" si="786"/>
        <v>0</v>
      </c>
      <c r="GZ339" s="46" t="b">
        <f t="shared" si="787"/>
        <v>0</v>
      </c>
      <c r="HA339" s="46" t="b">
        <f t="shared" si="788"/>
        <v>0</v>
      </c>
      <c r="HB339" s="46" t="b">
        <f t="shared" si="789"/>
        <v>0</v>
      </c>
      <c r="HC339" s="46" t="b">
        <f t="shared" si="790"/>
        <v>0</v>
      </c>
      <c r="HD339" s="46" t="b">
        <f t="shared" si="791"/>
        <v>0</v>
      </c>
      <c r="HE339" s="46" t="b">
        <f t="shared" si="792"/>
        <v>0</v>
      </c>
      <c r="HF339" s="46" t="b">
        <f t="shared" si="793"/>
        <v>0</v>
      </c>
      <c r="HG339" s="46" t="b">
        <f t="shared" si="794"/>
        <v>0</v>
      </c>
      <c r="HH339" s="46" t="b">
        <f t="shared" si="795"/>
        <v>0</v>
      </c>
      <c r="HI339" s="46" t="b">
        <f t="shared" si="796"/>
        <v>0</v>
      </c>
      <c r="HJ339" s="46" t="b">
        <f t="shared" si="797"/>
        <v>0</v>
      </c>
      <c r="HK339" s="46" t="b">
        <f t="shared" si="798"/>
        <v>0</v>
      </c>
      <c r="HL339" s="46" t="b">
        <f t="shared" si="799"/>
        <v>0</v>
      </c>
      <c r="HM339" s="46" t="b">
        <f t="shared" si="800"/>
        <v>0</v>
      </c>
      <c r="HN339" s="46" t="b">
        <f t="shared" si="801"/>
        <v>0</v>
      </c>
      <c r="HO339" s="46" t="b">
        <f t="shared" si="802"/>
        <v>0</v>
      </c>
      <c r="HP339" s="46" t="b">
        <f t="shared" si="803"/>
        <v>0</v>
      </c>
      <c r="HQ339" s="46" t="str">
        <f t="shared" si="804"/>
        <v/>
      </c>
      <c r="HR339" s="46" t="str">
        <f t="shared" si="805"/>
        <v/>
      </c>
      <c r="HS339" s="46" t="str">
        <f t="shared" si="806"/>
        <v/>
      </c>
      <c r="HT339" s="46" t="b">
        <f t="shared" si="807"/>
        <v>0</v>
      </c>
      <c r="HU339" s="46" t="b">
        <f t="shared" si="808"/>
        <v>0</v>
      </c>
      <c r="HV339" s="46" t="b">
        <f t="shared" si="809"/>
        <v>0</v>
      </c>
      <c r="HW339" s="46" t="b">
        <f t="shared" si="810"/>
        <v>0</v>
      </c>
      <c r="HX339" s="46" t="b">
        <f t="shared" si="811"/>
        <v>0</v>
      </c>
      <c r="HY339" s="46" t="b">
        <f t="shared" si="812"/>
        <v>0</v>
      </c>
      <c r="HZ339" s="46" t="b">
        <f t="shared" si="813"/>
        <v>0</v>
      </c>
      <c r="IA339" s="46" t="str">
        <f t="shared" si="814"/>
        <v/>
      </c>
      <c r="IB339" s="46" t="str">
        <f t="shared" si="815"/>
        <v/>
      </c>
      <c r="IC339" s="46" t="str">
        <f t="shared" si="816"/>
        <v/>
      </c>
      <c r="ID339" s="46" t="str">
        <f t="shared" si="817"/>
        <v/>
      </c>
      <c r="IE339" s="46" t="b">
        <f t="shared" si="818"/>
        <v>0</v>
      </c>
      <c r="IF339" s="46" t="str">
        <f t="shared" si="819"/>
        <v/>
      </c>
      <c r="IG339" s="46" t="str">
        <f t="shared" si="820"/>
        <v/>
      </c>
      <c r="IH339" s="46" t="b">
        <f t="shared" si="821"/>
        <v>0</v>
      </c>
      <c r="II339" s="46" t="b">
        <f t="shared" si="822"/>
        <v>0</v>
      </c>
      <c r="IJ339" s="46" t="b">
        <f t="shared" si="823"/>
        <v>0</v>
      </c>
      <c r="IK339" s="46" t="str">
        <f t="shared" si="824"/>
        <v/>
      </c>
      <c r="IL339" s="46" t="str">
        <f t="shared" si="825"/>
        <v/>
      </c>
      <c r="IM339" s="46" t="b">
        <f t="shared" si="826"/>
        <v>0</v>
      </c>
      <c r="IN339" s="46" t="b">
        <f t="shared" si="827"/>
        <v>0</v>
      </c>
      <c r="IO339" s="46" t="b">
        <f t="shared" si="828"/>
        <v>0</v>
      </c>
      <c r="IP339" s="46" t="b">
        <f t="shared" si="829"/>
        <v>0</v>
      </c>
      <c r="IQ339" s="46" t="b">
        <f t="shared" si="830"/>
        <v>0</v>
      </c>
      <c r="IR339" s="46" t="b">
        <f t="shared" si="831"/>
        <v>0</v>
      </c>
      <c r="IS339" s="46" t="b">
        <f t="shared" si="832"/>
        <v>0</v>
      </c>
      <c r="IT339" s="46" t="b">
        <f t="shared" si="833"/>
        <v>0</v>
      </c>
      <c r="IU339" s="46" t="b">
        <f t="shared" si="834"/>
        <v>0</v>
      </c>
      <c r="IV339" s="46" t="b">
        <f t="shared" si="835"/>
        <v>0</v>
      </c>
      <c r="IW339" s="46" t="b">
        <f t="shared" si="836"/>
        <v>0</v>
      </c>
      <c r="IX339" s="46" t="b">
        <f t="shared" si="837"/>
        <v>0</v>
      </c>
      <c r="IY339" s="46" t="b">
        <f t="shared" si="838"/>
        <v>0</v>
      </c>
    </row>
    <row r="340" spans="2:259" x14ac:dyDescent="0.3">
      <c r="B340" s="48">
        <v>328</v>
      </c>
      <c r="C340" s="61" t="str">
        <f t="shared" si="704"/>
        <v/>
      </c>
      <c r="D340" s="53"/>
      <c r="E340" s="52"/>
      <c r="F340" s="112"/>
      <c r="G340" s="52"/>
      <c r="H340" s="53"/>
      <c r="I340" s="52"/>
      <c r="J340" s="52"/>
      <c r="K340" s="53"/>
      <c r="L340" s="55"/>
      <c r="M340" s="108"/>
      <c r="N340" s="56"/>
      <c r="O340" s="52"/>
      <c r="P340" s="52"/>
      <c r="Q340" s="52"/>
      <c r="R340" s="52"/>
      <c r="S340" s="52"/>
      <c r="T340" s="53"/>
      <c r="U340" s="52"/>
      <c r="V340" s="52"/>
      <c r="W340" s="55"/>
      <c r="X340" s="55"/>
      <c r="Y340" s="52"/>
      <c r="Z340" s="55"/>
      <c r="AA340" s="52"/>
      <c r="AB340" s="53"/>
      <c r="AC340" s="53"/>
      <c r="AD340" s="53"/>
      <c r="AE340" s="57"/>
      <c r="AF340" s="113"/>
      <c r="AG340" s="57"/>
      <c r="AH340" s="58"/>
      <c r="AI340" s="58"/>
      <c r="AJ340" s="58"/>
      <c r="AK340" s="114"/>
      <c r="AL340" s="58"/>
      <c r="AM340" s="114"/>
      <c r="AN340" s="58"/>
      <c r="AO340" s="114"/>
      <c r="AP340" s="58"/>
      <c r="AQ340" s="114"/>
      <c r="AR340" s="58"/>
      <c r="AS340" s="114"/>
      <c r="AT340" s="58"/>
      <c r="AU340" s="114"/>
      <c r="AV340" s="58"/>
      <c r="AW340" s="114"/>
      <c r="AX340" s="58"/>
      <c r="AY340" s="114"/>
      <c r="AZ340" s="58"/>
      <c r="BA340" s="114"/>
      <c r="BB340" s="58"/>
      <c r="BC340" s="114"/>
      <c r="BD340" s="58"/>
      <c r="BE340" s="58"/>
      <c r="BF340" s="58"/>
      <c r="BG340" s="59"/>
      <c r="BH340" s="58"/>
      <c r="BI340" s="114"/>
      <c r="BJ340" s="53"/>
      <c r="BK340" s="58"/>
      <c r="BL340" s="114"/>
      <c r="BM340" s="58"/>
      <c r="BN340" s="114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3"/>
      <c r="CL340" s="58"/>
      <c r="CM340" s="58"/>
      <c r="CN340" s="60"/>
      <c r="CO340" s="57"/>
      <c r="CP340" s="58"/>
      <c r="CQ340" s="60"/>
      <c r="CR340" s="57"/>
      <c r="CS340" s="58"/>
      <c r="CT340" s="59"/>
      <c r="CU340" s="58"/>
      <c r="CV340" s="59"/>
      <c r="CW340" s="58"/>
      <c r="CX340" s="59"/>
      <c r="CY340" s="58"/>
      <c r="CZ340" s="58"/>
      <c r="DA340" s="58"/>
      <c r="DB340" s="53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7"/>
      <c r="DO340" s="57"/>
      <c r="DP340" s="57"/>
      <c r="DQ340" s="76" t="str">
        <f t="shared" si="705"/>
        <v/>
      </c>
      <c r="DR340" s="53"/>
      <c r="DS340" s="46" t="b">
        <f t="shared" si="706"/>
        <v>0</v>
      </c>
      <c r="DT340" s="46" t="str">
        <f t="shared" si="707"/>
        <v/>
      </c>
      <c r="DU340" s="46" t="b">
        <f t="shared" si="708"/>
        <v>0</v>
      </c>
      <c r="DV340" s="46" t="b">
        <f t="shared" si="709"/>
        <v>0</v>
      </c>
      <c r="DW340" s="46" t="b">
        <f t="shared" si="710"/>
        <v>0</v>
      </c>
      <c r="DY340" s="46" t="b">
        <f t="shared" si="711"/>
        <v>0</v>
      </c>
      <c r="DZ340" s="46" t="b">
        <f t="shared" si="712"/>
        <v>0</v>
      </c>
      <c r="EB340" s="46" t="b">
        <f t="shared" si="713"/>
        <v>0</v>
      </c>
      <c r="EC340" s="46" t="b">
        <f t="shared" si="714"/>
        <v>0</v>
      </c>
      <c r="ED340" s="46" t="b">
        <f t="shared" si="715"/>
        <v>0</v>
      </c>
      <c r="EE340" s="46" t="b">
        <f t="shared" si="716"/>
        <v>0</v>
      </c>
      <c r="EF340" s="46" t="b">
        <f t="shared" si="717"/>
        <v>0</v>
      </c>
      <c r="EG340" s="46" t="b">
        <f t="shared" si="718"/>
        <v>0</v>
      </c>
      <c r="EH340" s="46" t="b">
        <f t="shared" si="719"/>
        <v>0</v>
      </c>
      <c r="EI340" s="46" t="b">
        <f t="shared" si="720"/>
        <v>0</v>
      </c>
      <c r="EK340" s="46" t="b">
        <f t="shared" si="721"/>
        <v>0</v>
      </c>
      <c r="EL340" s="46" t="b">
        <f t="shared" si="722"/>
        <v>0</v>
      </c>
      <c r="EM340" s="46" t="b">
        <f t="shared" si="723"/>
        <v>0</v>
      </c>
      <c r="EN340" s="46" t="b">
        <f t="shared" si="724"/>
        <v>0</v>
      </c>
      <c r="EO340" s="46" t="b">
        <f t="shared" si="725"/>
        <v>0</v>
      </c>
      <c r="EP340" s="46" t="b">
        <f t="shared" si="726"/>
        <v>0</v>
      </c>
      <c r="EQ340" s="46" t="b">
        <f t="shared" si="727"/>
        <v>0</v>
      </c>
      <c r="ER340" s="46" t="b">
        <f>OR(AA340='Tablas '!$T$4,AA340='Tablas '!$T$7,AA340='Tablas '!$T$8,AA340='Tablas '!$T$11)</f>
        <v>0</v>
      </c>
      <c r="ES340" s="46" t="str">
        <f t="shared" si="728"/>
        <v/>
      </c>
      <c r="ET340" s="46" t="str">
        <f t="shared" si="729"/>
        <v/>
      </c>
      <c r="EU340" s="46" t="str">
        <f t="shared" si="730"/>
        <v/>
      </c>
      <c r="EV340" s="46" t="b">
        <f t="shared" si="731"/>
        <v>0</v>
      </c>
      <c r="EW340" s="46" t="b">
        <f t="shared" si="732"/>
        <v>0</v>
      </c>
      <c r="EX340" s="46" t="b">
        <f t="shared" si="733"/>
        <v>0</v>
      </c>
      <c r="EY340" s="46" t="b">
        <f t="shared" si="734"/>
        <v>0</v>
      </c>
      <c r="EZ340" s="46" t="b">
        <f t="shared" si="735"/>
        <v>0</v>
      </c>
      <c r="FA340" s="46" t="b">
        <f t="shared" si="736"/>
        <v>0</v>
      </c>
      <c r="FB340" s="46" t="b">
        <f t="shared" si="737"/>
        <v>0</v>
      </c>
      <c r="FC340" s="46" t="str">
        <f t="shared" si="738"/>
        <v/>
      </c>
      <c r="FD340" s="46" t="str">
        <f t="shared" si="739"/>
        <v/>
      </c>
      <c r="FE340" s="46" t="b">
        <f t="shared" si="740"/>
        <v>0</v>
      </c>
      <c r="FF340" s="46" t="str">
        <f t="shared" si="741"/>
        <v/>
      </c>
      <c r="FG340" s="46" t="str">
        <f t="shared" si="742"/>
        <v/>
      </c>
      <c r="FH340" s="46" t="b">
        <f t="shared" si="743"/>
        <v>0</v>
      </c>
      <c r="FI340" s="46" t="str">
        <f t="shared" si="744"/>
        <v/>
      </c>
      <c r="FJ340" s="46" t="str">
        <f t="shared" si="745"/>
        <v/>
      </c>
      <c r="FK340" s="46" t="b">
        <f t="shared" si="746"/>
        <v>0</v>
      </c>
      <c r="FL340" s="46" t="str">
        <f t="shared" si="747"/>
        <v/>
      </c>
      <c r="FM340" s="46" t="str">
        <f t="shared" si="748"/>
        <v/>
      </c>
      <c r="FN340" s="46" t="b">
        <f t="shared" si="749"/>
        <v>0</v>
      </c>
      <c r="FO340" s="46" t="str">
        <f t="shared" si="750"/>
        <v/>
      </c>
      <c r="FP340" s="46" t="str">
        <f t="shared" si="751"/>
        <v/>
      </c>
      <c r="FQ340" s="46" t="b">
        <f t="shared" si="752"/>
        <v>0</v>
      </c>
      <c r="FR340" s="46" t="str">
        <f t="shared" si="753"/>
        <v/>
      </c>
      <c r="FS340" s="46" t="str">
        <f t="shared" si="754"/>
        <v/>
      </c>
      <c r="FT340" s="46" t="b">
        <f t="shared" si="755"/>
        <v>0</v>
      </c>
      <c r="FU340" s="46" t="str">
        <f t="shared" si="756"/>
        <v/>
      </c>
      <c r="FV340" s="46" t="str">
        <f t="shared" si="757"/>
        <v/>
      </c>
      <c r="FW340" s="46" t="b">
        <f t="shared" si="758"/>
        <v>0</v>
      </c>
      <c r="FX340" s="46" t="str">
        <f t="shared" si="759"/>
        <v/>
      </c>
      <c r="FY340" s="46" t="str">
        <f t="shared" si="760"/>
        <v/>
      </c>
      <c r="FZ340" s="46" t="b">
        <f t="shared" si="761"/>
        <v>0</v>
      </c>
      <c r="GA340" s="46" t="str">
        <f t="shared" si="762"/>
        <v/>
      </c>
      <c r="GB340" s="46" t="str">
        <f t="shared" si="763"/>
        <v/>
      </c>
      <c r="GC340" s="46" t="b">
        <f t="shared" si="764"/>
        <v>0</v>
      </c>
      <c r="GD340" s="46" t="str">
        <f t="shared" si="765"/>
        <v/>
      </c>
      <c r="GE340" s="46" t="str">
        <f t="shared" si="766"/>
        <v/>
      </c>
      <c r="GF340" s="46" t="b">
        <f t="shared" si="767"/>
        <v>0</v>
      </c>
      <c r="GG340" s="46" t="b">
        <f t="shared" si="768"/>
        <v>0</v>
      </c>
      <c r="GH340" s="46" t="str">
        <f t="shared" si="769"/>
        <v/>
      </c>
      <c r="GI340" s="46" t="str">
        <f t="shared" si="770"/>
        <v/>
      </c>
      <c r="GJ340" s="46" t="str">
        <f t="shared" si="771"/>
        <v/>
      </c>
      <c r="GK340" s="46" t="b">
        <f t="shared" si="772"/>
        <v>0</v>
      </c>
      <c r="GL340" s="46" t="str">
        <f t="shared" si="773"/>
        <v/>
      </c>
      <c r="GM340" s="46" t="str">
        <f t="shared" si="774"/>
        <v/>
      </c>
      <c r="GN340" s="46" t="str">
        <f t="shared" si="775"/>
        <v/>
      </c>
      <c r="GO340" s="46" t="b">
        <f t="shared" si="776"/>
        <v>0</v>
      </c>
      <c r="GP340" s="46" t="str">
        <f t="shared" si="777"/>
        <v/>
      </c>
      <c r="GQ340" s="46" t="str">
        <f t="shared" si="778"/>
        <v/>
      </c>
      <c r="GR340" s="46" t="b">
        <f t="shared" si="779"/>
        <v>0</v>
      </c>
      <c r="GS340" s="46" t="str">
        <f t="shared" si="780"/>
        <v/>
      </c>
      <c r="GT340" s="46" t="str">
        <f t="shared" si="781"/>
        <v/>
      </c>
      <c r="GU340" s="46" t="b">
        <f t="shared" si="782"/>
        <v>0</v>
      </c>
      <c r="GV340" s="46" t="b">
        <f t="shared" si="783"/>
        <v>0</v>
      </c>
      <c r="GW340" s="46" t="b">
        <f t="shared" si="784"/>
        <v>0</v>
      </c>
      <c r="GX340" s="46" t="b">
        <f t="shared" si="785"/>
        <v>0</v>
      </c>
      <c r="GY340" s="46" t="b">
        <f t="shared" si="786"/>
        <v>0</v>
      </c>
      <c r="GZ340" s="46" t="b">
        <f t="shared" si="787"/>
        <v>0</v>
      </c>
      <c r="HA340" s="46" t="b">
        <f t="shared" si="788"/>
        <v>0</v>
      </c>
      <c r="HB340" s="46" t="b">
        <f t="shared" si="789"/>
        <v>0</v>
      </c>
      <c r="HC340" s="46" t="b">
        <f t="shared" si="790"/>
        <v>0</v>
      </c>
      <c r="HD340" s="46" t="b">
        <f t="shared" si="791"/>
        <v>0</v>
      </c>
      <c r="HE340" s="46" t="b">
        <f t="shared" si="792"/>
        <v>0</v>
      </c>
      <c r="HF340" s="46" t="b">
        <f t="shared" si="793"/>
        <v>0</v>
      </c>
      <c r="HG340" s="46" t="b">
        <f t="shared" si="794"/>
        <v>0</v>
      </c>
      <c r="HH340" s="46" t="b">
        <f t="shared" si="795"/>
        <v>0</v>
      </c>
      <c r="HI340" s="46" t="b">
        <f t="shared" si="796"/>
        <v>0</v>
      </c>
      <c r="HJ340" s="46" t="b">
        <f t="shared" si="797"/>
        <v>0</v>
      </c>
      <c r="HK340" s="46" t="b">
        <f t="shared" si="798"/>
        <v>0</v>
      </c>
      <c r="HL340" s="46" t="b">
        <f t="shared" si="799"/>
        <v>0</v>
      </c>
      <c r="HM340" s="46" t="b">
        <f t="shared" si="800"/>
        <v>0</v>
      </c>
      <c r="HN340" s="46" t="b">
        <f t="shared" si="801"/>
        <v>0</v>
      </c>
      <c r="HO340" s="46" t="b">
        <f t="shared" si="802"/>
        <v>0</v>
      </c>
      <c r="HP340" s="46" t="b">
        <f t="shared" si="803"/>
        <v>0</v>
      </c>
      <c r="HQ340" s="46" t="str">
        <f t="shared" si="804"/>
        <v/>
      </c>
      <c r="HR340" s="46" t="str">
        <f t="shared" si="805"/>
        <v/>
      </c>
      <c r="HS340" s="46" t="str">
        <f t="shared" si="806"/>
        <v/>
      </c>
      <c r="HT340" s="46" t="b">
        <f t="shared" si="807"/>
        <v>0</v>
      </c>
      <c r="HU340" s="46" t="b">
        <f t="shared" si="808"/>
        <v>0</v>
      </c>
      <c r="HV340" s="46" t="b">
        <f t="shared" si="809"/>
        <v>0</v>
      </c>
      <c r="HW340" s="46" t="b">
        <f t="shared" si="810"/>
        <v>0</v>
      </c>
      <c r="HX340" s="46" t="b">
        <f t="shared" si="811"/>
        <v>0</v>
      </c>
      <c r="HY340" s="46" t="b">
        <f t="shared" si="812"/>
        <v>0</v>
      </c>
      <c r="HZ340" s="46" t="b">
        <f t="shared" si="813"/>
        <v>0</v>
      </c>
      <c r="IA340" s="46" t="str">
        <f t="shared" si="814"/>
        <v/>
      </c>
      <c r="IB340" s="46" t="str">
        <f t="shared" si="815"/>
        <v/>
      </c>
      <c r="IC340" s="46" t="str">
        <f t="shared" si="816"/>
        <v/>
      </c>
      <c r="ID340" s="46" t="str">
        <f t="shared" si="817"/>
        <v/>
      </c>
      <c r="IE340" s="46" t="b">
        <f t="shared" si="818"/>
        <v>0</v>
      </c>
      <c r="IF340" s="46" t="str">
        <f t="shared" si="819"/>
        <v/>
      </c>
      <c r="IG340" s="46" t="str">
        <f t="shared" si="820"/>
        <v/>
      </c>
      <c r="IH340" s="46" t="b">
        <f t="shared" si="821"/>
        <v>0</v>
      </c>
      <c r="II340" s="46" t="b">
        <f t="shared" si="822"/>
        <v>0</v>
      </c>
      <c r="IJ340" s="46" t="b">
        <f t="shared" si="823"/>
        <v>0</v>
      </c>
      <c r="IK340" s="46" t="str">
        <f t="shared" si="824"/>
        <v/>
      </c>
      <c r="IL340" s="46" t="str">
        <f t="shared" si="825"/>
        <v/>
      </c>
      <c r="IM340" s="46" t="b">
        <f t="shared" si="826"/>
        <v>0</v>
      </c>
      <c r="IN340" s="46" t="b">
        <f t="shared" si="827"/>
        <v>0</v>
      </c>
      <c r="IO340" s="46" t="b">
        <f t="shared" si="828"/>
        <v>0</v>
      </c>
      <c r="IP340" s="46" t="b">
        <f t="shared" si="829"/>
        <v>0</v>
      </c>
      <c r="IQ340" s="46" t="b">
        <f t="shared" si="830"/>
        <v>0</v>
      </c>
      <c r="IR340" s="46" t="b">
        <f t="shared" si="831"/>
        <v>0</v>
      </c>
      <c r="IS340" s="46" t="b">
        <f t="shared" si="832"/>
        <v>0</v>
      </c>
      <c r="IT340" s="46" t="b">
        <f t="shared" si="833"/>
        <v>0</v>
      </c>
      <c r="IU340" s="46" t="b">
        <f t="shared" si="834"/>
        <v>0</v>
      </c>
      <c r="IV340" s="46" t="b">
        <f t="shared" si="835"/>
        <v>0</v>
      </c>
      <c r="IW340" s="46" t="b">
        <f t="shared" si="836"/>
        <v>0</v>
      </c>
      <c r="IX340" s="46" t="b">
        <f t="shared" si="837"/>
        <v>0</v>
      </c>
      <c r="IY340" s="46" t="b">
        <f t="shared" si="838"/>
        <v>0</v>
      </c>
    </row>
    <row r="341" spans="2:259" x14ac:dyDescent="0.3">
      <c r="B341" s="48">
        <v>329</v>
      </c>
      <c r="C341" s="61" t="str">
        <f t="shared" si="704"/>
        <v/>
      </c>
      <c r="D341" s="53"/>
      <c r="E341" s="52"/>
      <c r="F341" s="112"/>
      <c r="G341" s="52"/>
      <c r="H341" s="53"/>
      <c r="I341" s="52"/>
      <c r="J341" s="52"/>
      <c r="K341" s="53"/>
      <c r="L341" s="55"/>
      <c r="M341" s="108"/>
      <c r="N341" s="56"/>
      <c r="O341" s="52"/>
      <c r="P341" s="52"/>
      <c r="Q341" s="52"/>
      <c r="R341" s="52"/>
      <c r="S341" s="52"/>
      <c r="T341" s="53"/>
      <c r="U341" s="52"/>
      <c r="V341" s="52"/>
      <c r="W341" s="55"/>
      <c r="X341" s="55"/>
      <c r="Y341" s="52"/>
      <c r="Z341" s="55"/>
      <c r="AA341" s="52"/>
      <c r="AB341" s="53"/>
      <c r="AC341" s="53"/>
      <c r="AD341" s="53"/>
      <c r="AE341" s="57"/>
      <c r="AF341" s="113"/>
      <c r="AG341" s="57"/>
      <c r="AH341" s="58"/>
      <c r="AI341" s="58"/>
      <c r="AJ341" s="58"/>
      <c r="AK341" s="114"/>
      <c r="AL341" s="58"/>
      <c r="AM341" s="114"/>
      <c r="AN341" s="58"/>
      <c r="AO341" s="114"/>
      <c r="AP341" s="58"/>
      <c r="AQ341" s="114"/>
      <c r="AR341" s="58"/>
      <c r="AS341" s="114"/>
      <c r="AT341" s="58"/>
      <c r="AU341" s="114"/>
      <c r="AV341" s="58"/>
      <c r="AW341" s="114"/>
      <c r="AX341" s="58"/>
      <c r="AY341" s="114"/>
      <c r="AZ341" s="58"/>
      <c r="BA341" s="114"/>
      <c r="BB341" s="58"/>
      <c r="BC341" s="114"/>
      <c r="BD341" s="58"/>
      <c r="BE341" s="58"/>
      <c r="BF341" s="58"/>
      <c r="BG341" s="59"/>
      <c r="BH341" s="58"/>
      <c r="BI341" s="114"/>
      <c r="BJ341" s="53"/>
      <c r="BK341" s="58"/>
      <c r="BL341" s="114"/>
      <c r="BM341" s="58"/>
      <c r="BN341" s="114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3"/>
      <c r="CL341" s="58"/>
      <c r="CM341" s="58"/>
      <c r="CN341" s="60"/>
      <c r="CO341" s="57"/>
      <c r="CP341" s="58"/>
      <c r="CQ341" s="60"/>
      <c r="CR341" s="57"/>
      <c r="CS341" s="58"/>
      <c r="CT341" s="59"/>
      <c r="CU341" s="58"/>
      <c r="CV341" s="59"/>
      <c r="CW341" s="58"/>
      <c r="CX341" s="59"/>
      <c r="CY341" s="58"/>
      <c r="CZ341" s="58"/>
      <c r="DA341" s="58"/>
      <c r="DB341" s="53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7"/>
      <c r="DO341" s="57"/>
      <c r="DP341" s="57"/>
      <c r="DQ341" s="76" t="str">
        <f t="shared" si="705"/>
        <v/>
      </c>
      <c r="DR341" s="53"/>
      <c r="DS341" s="46" t="b">
        <f t="shared" si="706"/>
        <v>0</v>
      </c>
      <c r="DT341" s="46" t="str">
        <f t="shared" si="707"/>
        <v/>
      </c>
      <c r="DU341" s="46" t="b">
        <f t="shared" si="708"/>
        <v>0</v>
      </c>
      <c r="DV341" s="46" t="b">
        <f t="shared" si="709"/>
        <v>0</v>
      </c>
      <c r="DW341" s="46" t="b">
        <f t="shared" si="710"/>
        <v>0</v>
      </c>
      <c r="DY341" s="46" t="b">
        <f t="shared" si="711"/>
        <v>0</v>
      </c>
      <c r="DZ341" s="46" t="b">
        <f t="shared" si="712"/>
        <v>0</v>
      </c>
      <c r="EB341" s="46" t="b">
        <f t="shared" si="713"/>
        <v>0</v>
      </c>
      <c r="EC341" s="46" t="b">
        <f t="shared" si="714"/>
        <v>0</v>
      </c>
      <c r="ED341" s="46" t="b">
        <f t="shared" si="715"/>
        <v>0</v>
      </c>
      <c r="EE341" s="46" t="b">
        <f t="shared" si="716"/>
        <v>0</v>
      </c>
      <c r="EF341" s="46" t="b">
        <f t="shared" si="717"/>
        <v>0</v>
      </c>
      <c r="EG341" s="46" t="b">
        <f t="shared" si="718"/>
        <v>0</v>
      </c>
      <c r="EH341" s="46" t="b">
        <f t="shared" si="719"/>
        <v>0</v>
      </c>
      <c r="EI341" s="46" t="b">
        <f t="shared" si="720"/>
        <v>0</v>
      </c>
      <c r="EK341" s="46" t="b">
        <f t="shared" si="721"/>
        <v>0</v>
      </c>
      <c r="EL341" s="46" t="b">
        <f t="shared" si="722"/>
        <v>0</v>
      </c>
      <c r="EM341" s="46" t="b">
        <f t="shared" si="723"/>
        <v>0</v>
      </c>
      <c r="EN341" s="46" t="b">
        <f t="shared" si="724"/>
        <v>0</v>
      </c>
      <c r="EO341" s="46" t="b">
        <f t="shared" si="725"/>
        <v>0</v>
      </c>
      <c r="EP341" s="46" t="b">
        <f t="shared" si="726"/>
        <v>0</v>
      </c>
      <c r="EQ341" s="46" t="b">
        <f t="shared" si="727"/>
        <v>0</v>
      </c>
      <c r="ER341" s="46" t="b">
        <f>OR(AA341='Tablas '!$T$4,AA341='Tablas '!$T$7,AA341='Tablas '!$T$8,AA341='Tablas '!$T$11)</f>
        <v>0</v>
      </c>
      <c r="ES341" s="46" t="str">
        <f t="shared" si="728"/>
        <v/>
      </c>
      <c r="ET341" s="46" t="str">
        <f t="shared" si="729"/>
        <v/>
      </c>
      <c r="EU341" s="46" t="str">
        <f t="shared" si="730"/>
        <v/>
      </c>
      <c r="EV341" s="46" t="b">
        <f t="shared" si="731"/>
        <v>0</v>
      </c>
      <c r="EW341" s="46" t="b">
        <f t="shared" si="732"/>
        <v>0</v>
      </c>
      <c r="EX341" s="46" t="b">
        <f t="shared" si="733"/>
        <v>0</v>
      </c>
      <c r="EY341" s="46" t="b">
        <f t="shared" si="734"/>
        <v>0</v>
      </c>
      <c r="EZ341" s="46" t="b">
        <f t="shared" si="735"/>
        <v>0</v>
      </c>
      <c r="FA341" s="46" t="b">
        <f t="shared" si="736"/>
        <v>0</v>
      </c>
      <c r="FB341" s="46" t="b">
        <f t="shared" si="737"/>
        <v>0</v>
      </c>
      <c r="FC341" s="46" t="str">
        <f t="shared" si="738"/>
        <v/>
      </c>
      <c r="FD341" s="46" t="str">
        <f t="shared" si="739"/>
        <v/>
      </c>
      <c r="FE341" s="46" t="b">
        <f t="shared" si="740"/>
        <v>0</v>
      </c>
      <c r="FF341" s="46" t="str">
        <f t="shared" si="741"/>
        <v/>
      </c>
      <c r="FG341" s="46" t="str">
        <f t="shared" si="742"/>
        <v/>
      </c>
      <c r="FH341" s="46" t="b">
        <f t="shared" si="743"/>
        <v>0</v>
      </c>
      <c r="FI341" s="46" t="str">
        <f t="shared" si="744"/>
        <v/>
      </c>
      <c r="FJ341" s="46" t="str">
        <f t="shared" si="745"/>
        <v/>
      </c>
      <c r="FK341" s="46" t="b">
        <f t="shared" si="746"/>
        <v>0</v>
      </c>
      <c r="FL341" s="46" t="str">
        <f t="shared" si="747"/>
        <v/>
      </c>
      <c r="FM341" s="46" t="str">
        <f t="shared" si="748"/>
        <v/>
      </c>
      <c r="FN341" s="46" t="b">
        <f t="shared" si="749"/>
        <v>0</v>
      </c>
      <c r="FO341" s="46" t="str">
        <f t="shared" si="750"/>
        <v/>
      </c>
      <c r="FP341" s="46" t="str">
        <f t="shared" si="751"/>
        <v/>
      </c>
      <c r="FQ341" s="46" t="b">
        <f t="shared" si="752"/>
        <v>0</v>
      </c>
      <c r="FR341" s="46" t="str">
        <f t="shared" si="753"/>
        <v/>
      </c>
      <c r="FS341" s="46" t="str">
        <f t="shared" si="754"/>
        <v/>
      </c>
      <c r="FT341" s="46" t="b">
        <f t="shared" si="755"/>
        <v>0</v>
      </c>
      <c r="FU341" s="46" t="str">
        <f t="shared" si="756"/>
        <v/>
      </c>
      <c r="FV341" s="46" t="str">
        <f t="shared" si="757"/>
        <v/>
      </c>
      <c r="FW341" s="46" t="b">
        <f t="shared" si="758"/>
        <v>0</v>
      </c>
      <c r="FX341" s="46" t="str">
        <f t="shared" si="759"/>
        <v/>
      </c>
      <c r="FY341" s="46" t="str">
        <f t="shared" si="760"/>
        <v/>
      </c>
      <c r="FZ341" s="46" t="b">
        <f t="shared" si="761"/>
        <v>0</v>
      </c>
      <c r="GA341" s="46" t="str">
        <f t="shared" si="762"/>
        <v/>
      </c>
      <c r="GB341" s="46" t="str">
        <f t="shared" si="763"/>
        <v/>
      </c>
      <c r="GC341" s="46" t="b">
        <f t="shared" si="764"/>
        <v>0</v>
      </c>
      <c r="GD341" s="46" t="str">
        <f t="shared" si="765"/>
        <v/>
      </c>
      <c r="GE341" s="46" t="str">
        <f t="shared" si="766"/>
        <v/>
      </c>
      <c r="GF341" s="46" t="b">
        <f t="shared" si="767"/>
        <v>0</v>
      </c>
      <c r="GG341" s="46" t="b">
        <f t="shared" si="768"/>
        <v>0</v>
      </c>
      <c r="GH341" s="46" t="str">
        <f t="shared" si="769"/>
        <v/>
      </c>
      <c r="GI341" s="46" t="str">
        <f t="shared" si="770"/>
        <v/>
      </c>
      <c r="GJ341" s="46" t="str">
        <f t="shared" si="771"/>
        <v/>
      </c>
      <c r="GK341" s="46" t="b">
        <f t="shared" si="772"/>
        <v>0</v>
      </c>
      <c r="GL341" s="46" t="str">
        <f t="shared" si="773"/>
        <v/>
      </c>
      <c r="GM341" s="46" t="str">
        <f t="shared" si="774"/>
        <v/>
      </c>
      <c r="GN341" s="46" t="str">
        <f t="shared" si="775"/>
        <v/>
      </c>
      <c r="GO341" s="46" t="b">
        <f t="shared" si="776"/>
        <v>0</v>
      </c>
      <c r="GP341" s="46" t="str">
        <f t="shared" si="777"/>
        <v/>
      </c>
      <c r="GQ341" s="46" t="str">
        <f t="shared" si="778"/>
        <v/>
      </c>
      <c r="GR341" s="46" t="b">
        <f t="shared" si="779"/>
        <v>0</v>
      </c>
      <c r="GS341" s="46" t="str">
        <f t="shared" si="780"/>
        <v/>
      </c>
      <c r="GT341" s="46" t="str">
        <f t="shared" si="781"/>
        <v/>
      </c>
      <c r="GU341" s="46" t="b">
        <f t="shared" si="782"/>
        <v>0</v>
      </c>
      <c r="GV341" s="46" t="b">
        <f t="shared" si="783"/>
        <v>0</v>
      </c>
      <c r="GW341" s="46" t="b">
        <f t="shared" si="784"/>
        <v>0</v>
      </c>
      <c r="GX341" s="46" t="b">
        <f t="shared" si="785"/>
        <v>0</v>
      </c>
      <c r="GY341" s="46" t="b">
        <f t="shared" si="786"/>
        <v>0</v>
      </c>
      <c r="GZ341" s="46" t="b">
        <f t="shared" si="787"/>
        <v>0</v>
      </c>
      <c r="HA341" s="46" t="b">
        <f t="shared" si="788"/>
        <v>0</v>
      </c>
      <c r="HB341" s="46" t="b">
        <f t="shared" si="789"/>
        <v>0</v>
      </c>
      <c r="HC341" s="46" t="b">
        <f t="shared" si="790"/>
        <v>0</v>
      </c>
      <c r="HD341" s="46" t="b">
        <f t="shared" si="791"/>
        <v>0</v>
      </c>
      <c r="HE341" s="46" t="b">
        <f t="shared" si="792"/>
        <v>0</v>
      </c>
      <c r="HF341" s="46" t="b">
        <f t="shared" si="793"/>
        <v>0</v>
      </c>
      <c r="HG341" s="46" t="b">
        <f t="shared" si="794"/>
        <v>0</v>
      </c>
      <c r="HH341" s="46" t="b">
        <f t="shared" si="795"/>
        <v>0</v>
      </c>
      <c r="HI341" s="46" t="b">
        <f t="shared" si="796"/>
        <v>0</v>
      </c>
      <c r="HJ341" s="46" t="b">
        <f t="shared" si="797"/>
        <v>0</v>
      </c>
      <c r="HK341" s="46" t="b">
        <f t="shared" si="798"/>
        <v>0</v>
      </c>
      <c r="HL341" s="46" t="b">
        <f t="shared" si="799"/>
        <v>0</v>
      </c>
      <c r="HM341" s="46" t="b">
        <f t="shared" si="800"/>
        <v>0</v>
      </c>
      <c r="HN341" s="46" t="b">
        <f t="shared" si="801"/>
        <v>0</v>
      </c>
      <c r="HO341" s="46" t="b">
        <f t="shared" si="802"/>
        <v>0</v>
      </c>
      <c r="HP341" s="46" t="b">
        <f t="shared" si="803"/>
        <v>0</v>
      </c>
      <c r="HQ341" s="46" t="str">
        <f t="shared" si="804"/>
        <v/>
      </c>
      <c r="HR341" s="46" t="str">
        <f t="shared" si="805"/>
        <v/>
      </c>
      <c r="HS341" s="46" t="str">
        <f t="shared" si="806"/>
        <v/>
      </c>
      <c r="HT341" s="46" t="b">
        <f t="shared" si="807"/>
        <v>0</v>
      </c>
      <c r="HU341" s="46" t="b">
        <f t="shared" si="808"/>
        <v>0</v>
      </c>
      <c r="HV341" s="46" t="b">
        <f t="shared" si="809"/>
        <v>0</v>
      </c>
      <c r="HW341" s="46" t="b">
        <f t="shared" si="810"/>
        <v>0</v>
      </c>
      <c r="HX341" s="46" t="b">
        <f t="shared" si="811"/>
        <v>0</v>
      </c>
      <c r="HY341" s="46" t="b">
        <f t="shared" si="812"/>
        <v>0</v>
      </c>
      <c r="HZ341" s="46" t="b">
        <f t="shared" si="813"/>
        <v>0</v>
      </c>
      <c r="IA341" s="46" t="str">
        <f t="shared" si="814"/>
        <v/>
      </c>
      <c r="IB341" s="46" t="str">
        <f t="shared" si="815"/>
        <v/>
      </c>
      <c r="IC341" s="46" t="str">
        <f t="shared" si="816"/>
        <v/>
      </c>
      <c r="ID341" s="46" t="str">
        <f t="shared" si="817"/>
        <v/>
      </c>
      <c r="IE341" s="46" t="b">
        <f t="shared" si="818"/>
        <v>0</v>
      </c>
      <c r="IF341" s="46" t="str">
        <f t="shared" si="819"/>
        <v/>
      </c>
      <c r="IG341" s="46" t="str">
        <f t="shared" si="820"/>
        <v/>
      </c>
      <c r="IH341" s="46" t="b">
        <f t="shared" si="821"/>
        <v>0</v>
      </c>
      <c r="II341" s="46" t="b">
        <f t="shared" si="822"/>
        <v>0</v>
      </c>
      <c r="IJ341" s="46" t="b">
        <f t="shared" si="823"/>
        <v>0</v>
      </c>
      <c r="IK341" s="46" t="str">
        <f t="shared" si="824"/>
        <v/>
      </c>
      <c r="IL341" s="46" t="str">
        <f t="shared" si="825"/>
        <v/>
      </c>
      <c r="IM341" s="46" t="b">
        <f t="shared" si="826"/>
        <v>0</v>
      </c>
      <c r="IN341" s="46" t="b">
        <f t="shared" si="827"/>
        <v>0</v>
      </c>
      <c r="IO341" s="46" t="b">
        <f t="shared" si="828"/>
        <v>0</v>
      </c>
      <c r="IP341" s="46" t="b">
        <f t="shared" si="829"/>
        <v>0</v>
      </c>
      <c r="IQ341" s="46" t="b">
        <f t="shared" si="830"/>
        <v>0</v>
      </c>
      <c r="IR341" s="46" t="b">
        <f t="shared" si="831"/>
        <v>0</v>
      </c>
      <c r="IS341" s="46" t="b">
        <f t="shared" si="832"/>
        <v>0</v>
      </c>
      <c r="IT341" s="46" t="b">
        <f t="shared" si="833"/>
        <v>0</v>
      </c>
      <c r="IU341" s="46" t="b">
        <f t="shared" si="834"/>
        <v>0</v>
      </c>
      <c r="IV341" s="46" t="b">
        <f t="shared" si="835"/>
        <v>0</v>
      </c>
      <c r="IW341" s="46" t="b">
        <f t="shared" si="836"/>
        <v>0</v>
      </c>
      <c r="IX341" s="46" t="b">
        <f t="shared" si="837"/>
        <v>0</v>
      </c>
      <c r="IY341" s="46" t="b">
        <f t="shared" si="838"/>
        <v>0</v>
      </c>
    </row>
    <row r="342" spans="2:259" x14ac:dyDescent="0.3">
      <c r="B342" s="48">
        <v>330</v>
      </c>
      <c r="C342" s="61" t="str">
        <f t="shared" si="704"/>
        <v/>
      </c>
      <c r="D342" s="53"/>
      <c r="E342" s="52"/>
      <c r="F342" s="112"/>
      <c r="G342" s="52"/>
      <c r="H342" s="53"/>
      <c r="I342" s="52"/>
      <c r="J342" s="52"/>
      <c r="K342" s="53"/>
      <c r="L342" s="55"/>
      <c r="M342" s="108"/>
      <c r="N342" s="56"/>
      <c r="O342" s="52"/>
      <c r="P342" s="52"/>
      <c r="Q342" s="52"/>
      <c r="R342" s="52"/>
      <c r="S342" s="52"/>
      <c r="T342" s="53"/>
      <c r="U342" s="52"/>
      <c r="V342" s="52"/>
      <c r="W342" s="55"/>
      <c r="X342" s="55"/>
      <c r="Y342" s="52"/>
      <c r="Z342" s="55"/>
      <c r="AA342" s="52"/>
      <c r="AB342" s="53"/>
      <c r="AC342" s="53"/>
      <c r="AD342" s="53"/>
      <c r="AE342" s="57"/>
      <c r="AF342" s="113"/>
      <c r="AG342" s="57"/>
      <c r="AH342" s="58"/>
      <c r="AI342" s="58"/>
      <c r="AJ342" s="58"/>
      <c r="AK342" s="114"/>
      <c r="AL342" s="58"/>
      <c r="AM342" s="114"/>
      <c r="AN342" s="58"/>
      <c r="AO342" s="114"/>
      <c r="AP342" s="58"/>
      <c r="AQ342" s="114"/>
      <c r="AR342" s="58"/>
      <c r="AS342" s="114"/>
      <c r="AT342" s="58"/>
      <c r="AU342" s="114"/>
      <c r="AV342" s="58"/>
      <c r="AW342" s="114"/>
      <c r="AX342" s="58"/>
      <c r="AY342" s="114"/>
      <c r="AZ342" s="58"/>
      <c r="BA342" s="114"/>
      <c r="BB342" s="58"/>
      <c r="BC342" s="114"/>
      <c r="BD342" s="58"/>
      <c r="BE342" s="58"/>
      <c r="BF342" s="58"/>
      <c r="BG342" s="59"/>
      <c r="BH342" s="58"/>
      <c r="BI342" s="114"/>
      <c r="BJ342" s="53"/>
      <c r="BK342" s="58"/>
      <c r="BL342" s="114"/>
      <c r="BM342" s="58"/>
      <c r="BN342" s="114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3"/>
      <c r="CL342" s="58"/>
      <c r="CM342" s="58"/>
      <c r="CN342" s="60"/>
      <c r="CO342" s="57"/>
      <c r="CP342" s="58"/>
      <c r="CQ342" s="60"/>
      <c r="CR342" s="57"/>
      <c r="CS342" s="58"/>
      <c r="CT342" s="59"/>
      <c r="CU342" s="58"/>
      <c r="CV342" s="59"/>
      <c r="CW342" s="58"/>
      <c r="CX342" s="59"/>
      <c r="CY342" s="58"/>
      <c r="CZ342" s="58"/>
      <c r="DA342" s="58"/>
      <c r="DB342" s="53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7"/>
      <c r="DO342" s="57"/>
      <c r="DP342" s="57"/>
      <c r="DQ342" s="76" t="str">
        <f t="shared" si="705"/>
        <v/>
      </c>
      <c r="DR342" s="53"/>
      <c r="DS342" s="46" t="b">
        <f t="shared" si="706"/>
        <v>0</v>
      </c>
      <c r="DT342" s="46" t="str">
        <f t="shared" si="707"/>
        <v/>
      </c>
      <c r="DU342" s="46" t="b">
        <f t="shared" si="708"/>
        <v>0</v>
      </c>
      <c r="DV342" s="46" t="b">
        <f t="shared" si="709"/>
        <v>0</v>
      </c>
      <c r="DW342" s="46" t="b">
        <f t="shared" si="710"/>
        <v>0</v>
      </c>
      <c r="DY342" s="46" t="b">
        <f t="shared" si="711"/>
        <v>0</v>
      </c>
      <c r="DZ342" s="46" t="b">
        <f t="shared" si="712"/>
        <v>0</v>
      </c>
      <c r="EB342" s="46" t="b">
        <f t="shared" si="713"/>
        <v>0</v>
      </c>
      <c r="EC342" s="46" t="b">
        <f t="shared" si="714"/>
        <v>0</v>
      </c>
      <c r="ED342" s="46" t="b">
        <f t="shared" si="715"/>
        <v>0</v>
      </c>
      <c r="EE342" s="46" t="b">
        <f t="shared" si="716"/>
        <v>0</v>
      </c>
      <c r="EF342" s="46" t="b">
        <f t="shared" si="717"/>
        <v>0</v>
      </c>
      <c r="EG342" s="46" t="b">
        <f t="shared" si="718"/>
        <v>0</v>
      </c>
      <c r="EH342" s="46" t="b">
        <f t="shared" si="719"/>
        <v>0</v>
      </c>
      <c r="EI342" s="46" t="b">
        <f t="shared" si="720"/>
        <v>0</v>
      </c>
      <c r="EK342" s="46" t="b">
        <f t="shared" si="721"/>
        <v>0</v>
      </c>
      <c r="EL342" s="46" t="b">
        <f t="shared" si="722"/>
        <v>0</v>
      </c>
      <c r="EM342" s="46" t="b">
        <f t="shared" si="723"/>
        <v>0</v>
      </c>
      <c r="EN342" s="46" t="b">
        <f t="shared" si="724"/>
        <v>0</v>
      </c>
      <c r="EO342" s="46" t="b">
        <f t="shared" si="725"/>
        <v>0</v>
      </c>
      <c r="EP342" s="46" t="b">
        <f t="shared" si="726"/>
        <v>0</v>
      </c>
      <c r="EQ342" s="46" t="b">
        <f t="shared" si="727"/>
        <v>0</v>
      </c>
      <c r="ER342" s="46" t="b">
        <f>OR(AA342='Tablas '!$T$4,AA342='Tablas '!$T$7,AA342='Tablas '!$T$8,AA342='Tablas '!$T$11)</f>
        <v>0</v>
      </c>
      <c r="ES342" s="46" t="str">
        <f t="shared" si="728"/>
        <v/>
      </c>
      <c r="ET342" s="46" t="str">
        <f t="shared" si="729"/>
        <v/>
      </c>
      <c r="EU342" s="46" t="str">
        <f t="shared" si="730"/>
        <v/>
      </c>
      <c r="EV342" s="46" t="b">
        <f t="shared" si="731"/>
        <v>0</v>
      </c>
      <c r="EW342" s="46" t="b">
        <f t="shared" si="732"/>
        <v>0</v>
      </c>
      <c r="EX342" s="46" t="b">
        <f t="shared" si="733"/>
        <v>0</v>
      </c>
      <c r="EY342" s="46" t="b">
        <f t="shared" si="734"/>
        <v>0</v>
      </c>
      <c r="EZ342" s="46" t="b">
        <f t="shared" si="735"/>
        <v>0</v>
      </c>
      <c r="FA342" s="46" t="b">
        <f t="shared" si="736"/>
        <v>0</v>
      </c>
      <c r="FB342" s="46" t="b">
        <f t="shared" si="737"/>
        <v>0</v>
      </c>
      <c r="FC342" s="46" t="str">
        <f t="shared" si="738"/>
        <v/>
      </c>
      <c r="FD342" s="46" t="str">
        <f t="shared" si="739"/>
        <v/>
      </c>
      <c r="FE342" s="46" t="b">
        <f t="shared" si="740"/>
        <v>0</v>
      </c>
      <c r="FF342" s="46" t="str">
        <f t="shared" si="741"/>
        <v/>
      </c>
      <c r="FG342" s="46" t="str">
        <f t="shared" si="742"/>
        <v/>
      </c>
      <c r="FH342" s="46" t="b">
        <f t="shared" si="743"/>
        <v>0</v>
      </c>
      <c r="FI342" s="46" t="str">
        <f t="shared" si="744"/>
        <v/>
      </c>
      <c r="FJ342" s="46" t="str">
        <f t="shared" si="745"/>
        <v/>
      </c>
      <c r="FK342" s="46" t="b">
        <f t="shared" si="746"/>
        <v>0</v>
      </c>
      <c r="FL342" s="46" t="str">
        <f t="shared" si="747"/>
        <v/>
      </c>
      <c r="FM342" s="46" t="str">
        <f t="shared" si="748"/>
        <v/>
      </c>
      <c r="FN342" s="46" t="b">
        <f t="shared" si="749"/>
        <v>0</v>
      </c>
      <c r="FO342" s="46" t="str">
        <f t="shared" si="750"/>
        <v/>
      </c>
      <c r="FP342" s="46" t="str">
        <f t="shared" si="751"/>
        <v/>
      </c>
      <c r="FQ342" s="46" t="b">
        <f t="shared" si="752"/>
        <v>0</v>
      </c>
      <c r="FR342" s="46" t="str">
        <f t="shared" si="753"/>
        <v/>
      </c>
      <c r="FS342" s="46" t="str">
        <f t="shared" si="754"/>
        <v/>
      </c>
      <c r="FT342" s="46" t="b">
        <f t="shared" si="755"/>
        <v>0</v>
      </c>
      <c r="FU342" s="46" t="str">
        <f t="shared" si="756"/>
        <v/>
      </c>
      <c r="FV342" s="46" t="str">
        <f t="shared" si="757"/>
        <v/>
      </c>
      <c r="FW342" s="46" t="b">
        <f t="shared" si="758"/>
        <v>0</v>
      </c>
      <c r="FX342" s="46" t="str">
        <f t="shared" si="759"/>
        <v/>
      </c>
      <c r="FY342" s="46" t="str">
        <f t="shared" si="760"/>
        <v/>
      </c>
      <c r="FZ342" s="46" t="b">
        <f t="shared" si="761"/>
        <v>0</v>
      </c>
      <c r="GA342" s="46" t="str">
        <f t="shared" si="762"/>
        <v/>
      </c>
      <c r="GB342" s="46" t="str">
        <f t="shared" si="763"/>
        <v/>
      </c>
      <c r="GC342" s="46" t="b">
        <f t="shared" si="764"/>
        <v>0</v>
      </c>
      <c r="GD342" s="46" t="str">
        <f t="shared" si="765"/>
        <v/>
      </c>
      <c r="GE342" s="46" t="str">
        <f t="shared" si="766"/>
        <v/>
      </c>
      <c r="GF342" s="46" t="b">
        <f t="shared" si="767"/>
        <v>0</v>
      </c>
      <c r="GG342" s="46" t="b">
        <f t="shared" si="768"/>
        <v>0</v>
      </c>
      <c r="GH342" s="46" t="str">
        <f t="shared" si="769"/>
        <v/>
      </c>
      <c r="GI342" s="46" t="str">
        <f t="shared" si="770"/>
        <v/>
      </c>
      <c r="GJ342" s="46" t="str">
        <f t="shared" si="771"/>
        <v/>
      </c>
      <c r="GK342" s="46" t="b">
        <f t="shared" si="772"/>
        <v>0</v>
      </c>
      <c r="GL342" s="46" t="str">
        <f t="shared" si="773"/>
        <v/>
      </c>
      <c r="GM342" s="46" t="str">
        <f t="shared" si="774"/>
        <v/>
      </c>
      <c r="GN342" s="46" t="str">
        <f t="shared" si="775"/>
        <v/>
      </c>
      <c r="GO342" s="46" t="b">
        <f t="shared" si="776"/>
        <v>0</v>
      </c>
      <c r="GP342" s="46" t="str">
        <f t="shared" si="777"/>
        <v/>
      </c>
      <c r="GQ342" s="46" t="str">
        <f t="shared" si="778"/>
        <v/>
      </c>
      <c r="GR342" s="46" t="b">
        <f t="shared" si="779"/>
        <v>0</v>
      </c>
      <c r="GS342" s="46" t="str">
        <f t="shared" si="780"/>
        <v/>
      </c>
      <c r="GT342" s="46" t="str">
        <f t="shared" si="781"/>
        <v/>
      </c>
      <c r="GU342" s="46" t="b">
        <f t="shared" si="782"/>
        <v>0</v>
      </c>
      <c r="GV342" s="46" t="b">
        <f t="shared" si="783"/>
        <v>0</v>
      </c>
      <c r="GW342" s="46" t="b">
        <f t="shared" si="784"/>
        <v>0</v>
      </c>
      <c r="GX342" s="46" t="b">
        <f t="shared" si="785"/>
        <v>0</v>
      </c>
      <c r="GY342" s="46" t="b">
        <f t="shared" si="786"/>
        <v>0</v>
      </c>
      <c r="GZ342" s="46" t="b">
        <f t="shared" si="787"/>
        <v>0</v>
      </c>
      <c r="HA342" s="46" t="b">
        <f t="shared" si="788"/>
        <v>0</v>
      </c>
      <c r="HB342" s="46" t="b">
        <f t="shared" si="789"/>
        <v>0</v>
      </c>
      <c r="HC342" s="46" t="b">
        <f t="shared" si="790"/>
        <v>0</v>
      </c>
      <c r="HD342" s="46" t="b">
        <f t="shared" si="791"/>
        <v>0</v>
      </c>
      <c r="HE342" s="46" t="b">
        <f t="shared" si="792"/>
        <v>0</v>
      </c>
      <c r="HF342" s="46" t="b">
        <f t="shared" si="793"/>
        <v>0</v>
      </c>
      <c r="HG342" s="46" t="b">
        <f t="shared" si="794"/>
        <v>0</v>
      </c>
      <c r="HH342" s="46" t="b">
        <f t="shared" si="795"/>
        <v>0</v>
      </c>
      <c r="HI342" s="46" t="b">
        <f t="shared" si="796"/>
        <v>0</v>
      </c>
      <c r="HJ342" s="46" t="b">
        <f t="shared" si="797"/>
        <v>0</v>
      </c>
      <c r="HK342" s="46" t="b">
        <f t="shared" si="798"/>
        <v>0</v>
      </c>
      <c r="HL342" s="46" t="b">
        <f t="shared" si="799"/>
        <v>0</v>
      </c>
      <c r="HM342" s="46" t="b">
        <f t="shared" si="800"/>
        <v>0</v>
      </c>
      <c r="HN342" s="46" t="b">
        <f t="shared" si="801"/>
        <v>0</v>
      </c>
      <c r="HO342" s="46" t="b">
        <f t="shared" si="802"/>
        <v>0</v>
      </c>
      <c r="HP342" s="46" t="b">
        <f t="shared" si="803"/>
        <v>0</v>
      </c>
      <c r="HQ342" s="46" t="str">
        <f t="shared" si="804"/>
        <v/>
      </c>
      <c r="HR342" s="46" t="str">
        <f t="shared" si="805"/>
        <v/>
      </c>
      <c r="HS342" s="46" t="str">
        <f t="shared" si="806"/>
        <v/>
      </c>
      <c r="HT342" s="46" t="b">
        <f t="shared" si="807"/>
        <v>0</v>
      </c>
      <c r="HU342" s="46" t="b">
        <f t="shared" si="808"/>
        <v>0</v>
      </c>
      <c r="HV342" s="46" t="b">
        <f t="shared" si="809"/>
        <v>0</v>
      </c>
      <c r="HW342" s="46" t="b">
        <f t="shared" si="810"/>
        <v>0</v>
      </c>
      <c r="HX342" s="46" t="b">
        <f t="shared" si="811"/>
        <v>0</v>
      </c>
      <c r="HY342" s="46" t="b">
        <f t="shared" si="812"/>
        <v>0</v>
      </c>
      <c r="HZ342" s="46" t="b">
        <f t="shared" si="813"/>
        <v>0</v>
      </c>
      <c r="IA342" s="46" t="str">
        <f t="shared" si="814"/>
        <v/>
      </c>
      <c r="IB342" s="46" t="str">
        <f t="shared" si="815"/>
        <v/>
      </c>
      <c r="IC342" s="46" t="str">
        <f t="shared" si="816"/>
        <v/>
      </c>
      <c r="ID342" s="46" t="str">
        <f t="shared" si="817"/>
        <v/>
      </c>
      <c r="IE342" s="46" t="b">
        <f t="shared" si="818"/>
        <v>0</v>
      </c>
      <c r="IF342" s="46" t="str">
        <f t="shared" si="819"/>
        <v/>
      </c>
      <c r="IG342" s="46" t="str">
        <f t="shared" si="820"/>
        <v/>
      </c>
      <c r="IH342" s="46" t="b">
        <f t="shared" si="821"/>
        <v>0</v>
      </c>
      <c r="II342" s="46" t="b">
        <f t="shared" si="822"/>
        <v>0</v>
      </c>
      <c r="IJ342" s="46" t="b">
        <f t="shared" si="823"/>
        <v>0</v>
      </c>
      <c r="IK342" s="46" t="str">
        <f t="shared" si="824"/>
        <v/>
      </c>
      <c r="IL342" s="46" t="str">
        <f t="shared" si="825"/>
        <v/>
      </c>
      <c r="IM342" s="46" t="b">
        <f t="shared" si="826"/>
        <v>0</v>
      </c>
      <c r="IN342" s="46" t="b">
        <f t="shared" si="827"/>
        <v>0</v>
      </c>
      <c r="IO342" s="46" t="b">
        <f t="shared" si="828"/>
        <v>0</v>
      </c>
      <c r="IP342" s="46" t="b">
        <f t="shared" si="829"/>
        <v>0</v>
      </c>
      <c r="IQ342" s="46" t="b">
        <f t="shared" si="830"/>
        <v>0</v>
      </c>
      <c r="IR342" s="46" t="b">
        <f t="shared" si="831"/>
        <v>0</v>
      </c>
      <c r="IS342" s="46" t="b">
        <f t="shared" si="832"/>
        <v>0</v>
      </c>
      <c r="IT342" s="46" t="b">
        <f t="shared" si="833"/>
        <v>0</v>
      </c>
      <c r="IU342" s="46" t="b">
        <f t="shared" si="834"/>
        <v>0</v>
      </c>
      <c r="IV342" s="46" t="b">
        <f t="shared" si="835"/>
        <v>0</v>
      </c>
      <c r="IW342" s="46" t="b">
        <f t="shared" si="836"/>
        <v>0</v>
      </c>
      <c r="IX342" s="46" t="b">
        <f t="shared" si="837"/>
        <v>0</v>
      </c>
      <c r="IY342" s="46" t="b">
        <f t="shared" si="838"/>
        <v>0</v>
      </c>
    </row>
    <row r="343" spans="2:259" x14ac:dyDescent="0.3">
      <c r="B343" s="48">
        <v>331</v>
      </c>
      <c r="C343" s="61" t="str">
        <f t="shared" si="704"/>
        <v/>
      </c>
      <c r="D343" s="53"/>
      <c r="E343" s="52"/>
      <c r="F343" s="112"/>
      <c r="G343" s="52"/>
      <c r="H343" s="53"/>
      <c r="I343" s="52"/>
      <c r="J343" s="52"/>
      <c r="K343" s="53"/>
      <c r="L343" s="55"/>
      <c r="M343" s="108"/>
      <c r="N343" s="56"/>
      <c r="O343" s="52"/>
      <c r="P343" s="52"/>
      <c r="Q343" s="52"/>
      <c r="R343" s="52"/>
      <c r="S343" s="52"/>
      <c r="T343" s="53"/>
      <c r="U343" s="52"/>
      <c r="V343" s="52"/>
      <c r="W343" s="55"/>
      <c r="X343" s="55"/>
      <c r="Y343" s="52"/>
      <c r="Z343" s="55"/>
      <c r="AA343" s="52"/>
      <c r="AB343" s="53"/>
      <c r="AC343" s="53"/>
      <c r="AD343" s="53"/>
      <c r="AE343" s="57"/>
      <c r="AF343" s="113"/>
      <c r="AG343" s="57"/>
      <c r="AH343" s="58"/>
      <c r="AI343" s="58"/>
      <c r="AJ343" s="58"/>
      <c r="AK343" s="114"/>
      <c r="AL343" s="58"/>
      <c r="AM343" s="114"/>
      <c r="AN343" s="58"/>
      <c r="AO343" s="114"/>
      <c r="AP343" s="58"/>
      <c r="AQ343" s="114"/>
      <c r="AR343" s="58"/>
      <c r="AS343" s="114"/>
      <c r="AT343" s="58"/>
      <c r="AU343" s="114"/>
      <c r="AV343" s="58"/>
      <c r="AW343" s="114"/>
      <c r="AX343" s="58"/>
      <c r="AY343" s="114"/>
      <c r="AZ343" s="58"/>
      <c r="BA343" s="114"/>
      <c r="BB343" s="58"/>
      <c r="BC343" s="114"/>
      <c r="BD343" s="58"/>
      <c r="BE343" s="58"/>
      <c r="BF343" s="58"/>
      <c r="BG343" s="59"/>
      <c r="BH343" s="58"/>
      <c r="BI343" s="114"/>
      <c r="BJ343" s="53"/>
      <c r="BK343" s="58"/>
      <c r="BL343" s="114"/>
      <c r="BM343" s="58"/>
      <c r="BN343" s="114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3"/>
      <c r="CL343" s="58"/>
      <c r="CM343" s="58"/>
      <c r="CN343" s="60"/>
      <c r="CO343" s="57"/>
      <c r="CP343" s="58"/>
      <c r="CQ343" s="60"/>
      <c r="CR343" s="57"/>
      <c r="CS343" s="58"/>
      <c r="CT343" s="59"/>
      <c r="CU343" s="58"/>
      <c r="CV343" s="59"/>
      <c r="CW343" s="58"/>
      <c r="CX343" s="59"/>
      <c r="CY343" s="58"/>
      <c r="CZ343" s="58"/>
      <c r="DA343" s="58"/>
      <c r="DB343" s="53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7"/>
      <c r="DO343" s="57"/>
      <c r="DP343" s="57"/>
      <c r="DQ343" s="76" t="str">
        <f t="shared" si="705"/>
        <v/>
      </c>
      <c r="DR343" s="53"/>
      <c r="DS343" s="46" t="b">
        <f t="shared" si="706"/>
        <v>0</v>
      </c>
      <c r="DT343" s="46" t="str">
        <f t="shared" si="707"/>
        <v/>
      </c>
      <c r="DU343" s="46" t="b">
        <f t="shared" si="708"/>
        <v>0</v>
      </c>
      <c r="DV343" s="46" t="b">
        <f t="shared" si="709"/>
        <v>0</v>
      </c>
      <c r="DW343" s="46" t="b">
        <f t="shared" si="710"/>
        <v>0</v>
      </c>
      <c r="DY343" s="46" t="b">
        <f t="shared" si="711"/>
        <v>0</v>
      </c>
      <c r="DZ343" s="46" t="b">
        <f t="shared" si="712"/>
        <v>0</v>
      </c>
      <c r="EB343" s="46" t="b">
        <f t="shared" si="713"/>
        <v>0</v>
      </c>
      <c r="EC343" s="46" t="b">
        <f t="shared" si="714"/>
        <v>0</v>
      </c>
      <c r="ED343" s="46" t="b">
        <f t="shared" si="715"/>
        <v>0</v>
      </c>
      <c r="EE343" s="46" t="b">
        <f t="shared" si="716"/>
        <v>0</v>
      </c>
      <c r="EF343" s="46" t="b">
        <f t="shared" si="717"/>
        <v>0</v>
      </c>
      <c r="EG343" s="46" t="b">
        <f t="shared" si="718"/>
        <v>0</v>
      </c>
      <c r="EH343" s="46" t="b">
        <f t="shared" si="719"/>
        <v>0</v>
      </c>
      <c r="EI343" s="46" t="b">
        <f t="shared" si="720"/>
        <v>0</v>
      </c>
      <c r="EK343" s="46" t="b">
        <f t="shared" si="721"/>
        <v>0</v>
      </c>
      <c r="EL343" s="46" t="b">
        <f t="shared" si="722"/>
        <v>0</v>
      </c>
      <c r="EM343" s="46" t="b">
        <f t="shared" si="723"/>
        <v>0</v>
      </c>
      <c r="EN343" s="46" t="b">
        <f t="shared" si="724"/>
        <v>0</v>
      </c>
      <c r="EO343" s="46" t="b">
        <f t="shared" si="725"/>
        <v>0</v>
      </c>
      <c r="EP343" s="46" t="b">
        <f t="shared" si="726"/>
        <v>0</v>
      </c>
      <c r="EQ343" s="46" t="b">
        <f t="shared" si="727"/>
        <v>0</v>
      </c>
      <c r="ER343" s="46" t="b">
        <f>OR(AA343='Tablas '!$T$4,AA343='Tablas '!$T$7,AA343='Tablas '!$T$8,AA343='Tablas '!$T$11)</f>
        <v>0</v>
      </c>
      <c r="ES343" s="46" t="str">
        <f t="shared" si="728"/>
        <v/>
      </c>
      <c r="ET343" s="46" t="str">
        <f t="shared" si="729"/>
        <v/>
      </c>
      <c r="EU343" s="46" t="str">
        <f t="shared" si="730"/>
        <v/>
      </c>
      <c r="EV343" s="46" t="b">
        <f t="shared" si="731"/>
        <v>0</v>
      </c>
      <c r="EW343" s="46" t="b">
        <f t="shared" si="732"/>
        <v>0</v>
      </c>
      <c r="EX343" s="46" t="b">
        <f t="shared" si="733"/>
        <v>0</v>
      </c>
      <c r="EY343" s="46" t="b">
        <f t="shared" si="734"/>
        <v>0</v>
      </c>
      <c r="EZ343" s="46" t="b">
        <f t="shared" si="735"/>
        <v>0</v>
      </c>
      <c r="FA343" s="46" t="b">
        <f t="shared" si="736"/>
        <v>0</v>
      </c>
      <c r="FB343" s="46" t="b">
        <f t="shared" si="737"/>
        <v>0</v>
      </c>
      <c r="FC343" s="46" t="str">
        <f t="shared" si="738"/>
        <v/>
      </c>
      <c r="FD343" s="46" t="str">
        <f t="shared" si="739"/>
        <v/>
      </c>
      <c r="FE343" s="46" t="b">
        <f t="shared" si="740"/>
        <v>0</v>
      </c>
      <c r="FF343" s="46" t="str">
        <f t="shared" si="741"/>
        <v/>
      </c>
      <c r="FG343" s="46" t="str">
        <f t="shared" si="742"/>
        <v/>
      </c>
      <c r="FH343" s="46" t="b">
        <f t="shared" si="743"/>
        <v>0</v>
      </c>
      <c r="FI343" s="46" t="str">
        <f t="shared" si="744"/>
        <v/>
      </c>
      <c r="FJ343" s="46" t="str">
        <f t="shared" si="745"/>
        <v/>
      </c>
      <c r="FK343" s="46" t="b">
        <f t="shared" si="746"/>
        <v>0</v>
      </c>
      <c r="FL343" s="46" t="str">
        <f t="shared" si="747"/>
        <v/>
      </c>
      <c r="FM343" s="46" t="str">
        <f t="shared" si="748"/>
        <v/>
      </c>
      <c r="FN343" s="46" t="b">
        <f t="shared" si="749"/>
        <v>0</v>
      </c>
      <c r="FO343" s="46" t="str">
        <f t="shared" si="750"/>
        <v/>
      </c>
      <c r="FP343" s="46" t="str">
        <f t="shared" si="751"/>
        <v/>
      </c>
      <c r="FQ343" s="46" t="b">
        <f t="shared" si="752"/>
        <v>0</v>
      </c>
      <c r="FR343" s="46" t="str">
        <f t="shared" si="753"/>
        <v/>
      </c>
      <c r="FS343" s="46" t="str">
        <f t="shared" si="754"/>
        <v/>
      </c>
      <c r="FT343" s="46" t="b">
        <f t="shared" si="755"/>
        <v>0</v>
      </c>
      <c r="FU343" s="46" t="str">
        <f t="shared" si="756"/>
        <v/>
      </c>
      <c r="FV343" s="46" t="str">
        <f t="shared" si="757"/>
        <v/>
      </c>
      <c r="FW343" s="46" t="b">
        <f t="shared" si="758"/>
        <v>0</v>
      </c>
      <c r="FX343" s="46" t="str">
        <f t="shared" si="759"/>
        <v/>
      </c>
      <c r="FY343" s="46" t="str">
        <f t="shared" si="760"/>
        <v/>
      </c>
      <c r="FZ343" s="46" t="b">
        <f t="shared" si="761"/>
        <v>0</v>
      </c>
      <c r="GA343" s="46" t="str">
        <f t="shared" si="762"/>
        <v/>
      </c>
      <c r="GB343" s="46" t="str">
        <f t="shared" si="763"/>
        <v/>
      </c>
      <c r="GC343" s="46" t="b">
        <f t="shared" si="764"/>
        <v>0</v>
      </c>
      <c r="GD343" s="46" t="str">
        <f t="shared" si="765"/>
        <v/>
      </c>
      <c r="GE343" s="46" t="str">
        <f t="shared" si="766"/>
        <v/>
      </c>
      <c r="GF343" s="46" t="b">
        <f t="shared" si="767"/>
        <v>0</v>
      </c>
      <c r="GG343" s="46" t="b">
        <f t="shared" si="768"/>
        <v>0</v>
      </c>
      <c r="GH343" s="46" t="str">
        <f t="shared" si="769"/>
        <v/>
      </c>
      <c r="GI343" s="46" t="str">
        <f t="shared" si="770"/>
        <v/>
      </c>
      <c r="GJ343" s="46" t="str">
        <f t="shared" si="771"/>
        <v/>
      </c>
      <c r="GK343" s="46" t="b">
        <f t="shared" si="772"/>
        <v>0</v>
      </c>
      <c r="GL343" s="46" t="str">
        <f t="shared" si="773"/>
        <v/>
      </c>
      <c r="GM343" s="46" t="str">
        <f t="shared" si="774"/>
        <v/>
      </c>
      <c r="GN343" s="46" t="str">
        <f t="shared" si="775"/>
        <v/>
      </c>
      <c r="GO343" s="46" t="b">
        <f t="shared" si="776"/>
        <v>0</v>
      </c>
      <c r="GP343" s="46" t="str">
        <f t="shared" si="777"/>
        <v/>
      </c>
      <c r="GQ343" s="46" t="str">
        <f t="shared" si="778"/>
        <v/>
      </c>
      <c r="GR343" s="46" t="b">
        <f t="shared" si="779"/>
        <v>0</v>
      </c>
      <c r="GS343" s="46" t="str">
        <f t="shared" si="780"/>
        <v/>
      </c>
      <c r="GT343" s="46" t="str">
        <f t="shared" si="781"/>
        <v/>
      </c>
      <c r="GU343" s="46" t="b">
        <f t="shared" si="782"/>
        <v>0</v>
      </c>
      <c r="GV343" s="46" t="b">
        <f t="shared" si="783"/>
        <v>0</v>
      </c>
      <c r="GW343" s="46" t="b">
        <f t="shared" si="784"/>
        <v>0</v>
      </c>
      <c r="GX343" s="46" t="b">
        <f t="shared" si="785"/>
        <v>0</v>
      </c>
      <c r="GY343" s="46" t="b">
        <f t="shared" si="786"/>
        <v>0</v>
      </c>
      <c r="GZ343" s="46" t="b">
        <f t="shared" si="787"/>
        <v>0</v>
      </c>
      <c r="HA343" s="46" t="b">
        <f t="shared" si="788"/>
        <v>0</v>
      </c>
      <c r="HB343" s="46" t="b">
        <f t="shared" si="789"/>
        <v>0</v>
      </c>
      <c r="HC343" s="46" t="b">
        <f t="shared" si="790"/>
        <v>0</v>
      </c>
      <c r="HD343" s="46" t="b">
        <f t="shared" si="791"/>
        <v>0</v>
      </c>
      <c r="HE343" s="46" t="b">
        <f t="shared" si="792"/>
        <v>0</v>
      </c>
      <c r="HF343" s="46" t="b">
        <f t="shared" si="793"/>
        <v>0</v>
      </c>
      <c r="HG343" s="46" t="b">
        <f t="shared" si="794"/>
        <v>0</v>
      </c>
      <c r="HH343" s="46" t="b">
        <f t="shared" si="795"/>
        <v>0</v>
      </c>
      <c r="HI343" s="46" t="b">
        <f t="shared" si="796"/>
        <v>0</v>
      </c>
      <c r="HJ343" s="46" t="b">
        <f t="shared" si="797"/>
        <v>0</v>
      </c>
      <c r="HK343" s="46" t="b">
        <f t="shared" si="798"/>
        <v>0</v>
      </c>
      <c r="HL343" s="46" t="b">
        <f t="shared" si="799"/>
        <v>0</v>
      </c>
      <c r="HM343" s="46" t="b">
        <f t="shared" si="800"/>
        <v>0</v>
      </c>
      <c r="HN343" s="46" t="b">
        <f t="shared" si="801"/>
        <v>0</v>
      </c>
      <c r="HO343" s="46" t="b">
        <f t="shared" si="802"/>
        <v>0</v>
      </c>
      <c r="HP343" s="46" t="b">
        <f t="shared" si="803"/>
        <v>0</v>
      </c>
      <c r="HQ343" s="46" t="str">
        <f t="shared" si="804"/>
        <v/>
      </c>
      <c r="HR343" s="46" t="str">
        <f t="shared" si="805"/>
        <v/>
      </c>
      <c r="HS343" s="46" t="str">
        <f t="shared" si="806"/>
        <v/>
      </c>
      <c r="HT343" s="46" t="b">
        <f t="shared" si="807"/>
        <v>0</v>
      </c>
      <c r="HU343" s="46" t="b">
        <f t="shared" si="808"/>
        <v>0</v>
      </c>
      <c r="HV343" s="46" t="b">
        <f t="shared" si="809"/>
        <v>0</v>
      </c>
      <c r="HW343" s="46" t="b">
        <f t="shared" si="810"/>
        <v>0</v>
      </c>
      <c r="HX343" s="46" t="b">
        <f t="shared" si="811"/>
        <v>0</v>
      </c>
      <c r="HY343" s="46" t="b">
        <f t="shared" si="812"/>
        <v>0</v>
      </c>
      <c r="HZ343" s="46" t="b">
        <f t="shared" si="813"/>
        <v>0</v>
      </c>
      <c r="IA343" s="46" t="str">
        <f t="shared" si="814"/>
        <v/>
      </c>
      <c r="IB343" s="46" t="str">
        <f t="shared" si="815"/>
        <v/>
      </c>
      <c r="IC343" s="46" t="str">
        <f t="shared" si="816"/>
        <v/>
      </c>
      <c r="ID343" s="46" t="str">
        <f t="shared" si="817"/>
        <v/>
      </c>
      <c r="IE343" s="46" t="b">
        <f t="shared" si="818"/>
        <v>0</v>
      </c>
      <c r="IF343" s="46" t="str">
        <f t="shared" si="819"/>
        <v/>
      </c>
      <c r="IG343" s="46" t="str">
        <f t="shared" si="820"/>
        <v/>
      </c>
      <c r="IH343" s="46" t="b">
        <f t="shared" si="821"/>
        <v>0</v>
      </c>
      <c r="II343" s="46" t="b">
        <f t="shared" si="822"/>
        <v>0</v>
      </c>
      <c r="IJ343" s="46" t="b">
        <f t="shared" si="823"/>
        <v>0</v>
      </c>
      <c r="IK343" s="46" t="str">
        <f t="shared" si="824"/>
        <v/>
      </c>
      <c r="IL343" s="46" t="str">
        <f t="shared" si="825"/>
        <v/>
      </c>
      <c r="IM343" s="46" t="b">
        <f t="shared" si="826"/>
        <v>0</v>
      </c>
      <c r="IN343" s="46" t="b">
        <f t="shared" si="827"/>
        <v>0</v>
      </c>
      <c r="IO343" s="46" t="b">
        <f t="shared" si="828"/>
        <v>0</v>
      </c>
      <c r="IP343" s="46" t="b">
        <f t="shared" si="829"/>
        <v>0</v>
      </c>
      <c r="IQ343" s="46" t="b">
        <f t="shared" si="830"/>
        <v>0</v>
      </c>
      <c r="IR343" s="46" t="b">
        <f t="shared" si="831"/>
        <v>0</v>
      </c>
      <c r="IS343" s="46" t="b">
        <f t="shared" si="832"/>
        <v>0</v>
      </c>
      <c r="IT343" s="46" t="b">
        <f t="shared" si="833"/>
        <v>0</v>
      </c>
      <c r="IU343" s="46" t="b">
        <f t="shared" si="834"/>
        <v>0</v>
      </c>
      <c r="IV343" s="46" t="b">
        <f t="shared" si="835"/>
        <v>0</v>
      </c>
      <c r="IW343" s="46" t="b">
        <f t="shared" si="836"/>
        <v>0</v>
      </c>
      <c r="IX343" s="46" t="b">
        <f t="shared" si="837"/>
        <v>0</v>
      </c>
      <c r="IY343" s="46" t="b">
        <f t="shared" si="838"/>
        <v>0</v>
      </c>
    </row>
    <row r="344" spans="2:259" x14ac:dyDescent="0.3">
      <c r="B344" s="48">
        <v>332</v>
      </c>
      <c r="C344" s="61" t="str">
        <f t="shared" si="704"/>
        <v/>
      </c>
      <c r="D344" s="53"/>
      <c r="E344" s="52"/>
      <c r="F344" s="112"/>
      <c r="G344" s="52"/>
      <c r="H344" s="53"/>
      <c r="I344" s="52"/>
      <c r="J344" s="52"/>
      <c r="K344" s="53"/>
      <c r="L344" s="55"/>
      <c r="M344" s="108"/>
      <c r="N344" s="56"/>
      <c r="O344" s="52"/>
      <c r="P344" s="52"/>
      <c r="Q344" s="52"/>
      <c r="R344" s="52"/>
      <c r="S344" s="52"/>
      <c r="T344" s="53"/>
      <c r="U344" s="52"/>
      <c r="V344" s="52"/>
      <c r="W344" s="55"/>
      <c r="X344" s="55"/>
      <c r="Y344" s="52"/>
      <c r="Z344" s="55"/>
      <c r="AA344" s="52"/>
      <c r="AB344" s="53"/>
      <c r="AC344" s="53"/>
      <c r="AD344" s="53"/>
      <c r="AE344" s="57"/>
      <c r="AF344" s="113"/>
      <c r="AG344" s="57"/>
      <c r="AH344" s="58"/>
      <c r="AI344" s="58"/>
      <c r="AJ344" s="58"/>
      <c r="AK344" s="114"/>
      <c r="AL344" s="58"/>
      <c r="AM344" s="114"/>
      <c r="AN344" s="58"/>
      <c r="AO344" s="114"/>
      <c r="AP344" s="58"/>
      <c r="AQ344" s="114"/>
      <c r="AR344" s="58"/>
      <c r="AS344" s="114"/>
      <c r="AT344" s="58"/>
      <c r="AU344" s="114"/>
      <c r="AV344" s="58"/>
      <c r="AW344" s="114"/>
      <c r="AX344" s="58"/>
      <c r="AY344" s="114"/>
      <c r="AZ344" s="58"/>
      <c r="BA344" s="114"/>
      <c r="BB344" s="58"/>
      <c r="BC344" s="114"/>
      <c r="BD344" s="58"/>
      <c r="BE344" s="58"/>
      <c r="BF344" s="58"/>
      <c r="BG344" s="59"/>
      <c r="BH344" s="58"/>
      <c r="BI344" s="114"/>
      <c r="BJ344" s="53"/>
      <c r="BK344" s="58"/>
      <c r="BL344" s="114"/>
      <c r="BM344" s="58"/>
      <c r="BN344" s="114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3"/>
      <c r="CL344" s="58"/>
      <c r="CM344" s="58"/>
      <c r="CN344" s="60"/>
      <c r="CO344" s="57"/>
      <c r="CP344" s="58"/>
      <c r="CQ344" s="60"/>
      <c r="CR344" s="57"/>
      <c r="CS344" s="58"/>
      <c r="CT344" s="59"/>
      <c r="CU344" s="58"/>
      <c r="CV344" s="59"/>
      <c r="CW344" s="58"/>
      <c r="CX344" s="59"/>
      <c r="CY344" s="58"/>
      <c r="CZ344" s="58"/>
      <c r="DA344" s="58"/>
      <c r="DB344" s="53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7"/>
      <c r="DO344" s="57"/>
      <c r="DP344" s="57"/>
      <c r="DQ344" s="76" t="str">
        <f t="shared" si="705"/>
        <v/>
      </c>
      <c r="DR344" s="53"/>
      <c r="DS344" s="46" t="b">
        <f t="shared" si="706"/>
        <v>0</v>
      </c>
      <c r="DT344" s="46" t="str">
        <f t="shared" si="707"/>
        <v/>
      </c>
      <c r="DU344" s="46" t="b">
        <f t="shared" si="708"/>
        <v>0</v>
      </c>
      <c r="DV344" s="46" t="b">
        <f t="shared" si="709"/>
        <v>0</v>
      </c>
      <c r="DW344" s="46" t="b">
        <f t="shared" si="710"/>
        <v>0</v>
      </c>
      <c r="DY344" s="46" t="b">
        <f t="shared" si="711"/>
        <v>0</v>
      </c>
      <c r="DZ344" s="46" t="b">
        <f t="shared" si="712"/>
        <v>0</v>
      </c>
      <c r="EB344" s="46" t="b">
        <f t="shared" si="713"/>
        <v>0</v>
      </c>
      <c r="EC344" s="46" t="b">
        <f t="shared" si="714"/>
        <v>0</v>
      </c>
      <c r="ED344" s="46" t="b">
        <f t="shared" si="715"/>
        <v>0</v>
      </c>
      <c r="EE344" s="46" t="b">
        <f t="shared" si="716"/>
        <v>0</v>
      </c>
      <c r="EF344" s="46" t="b">
        <f t="shared" si="717"/>
        <v>0</v>
      </c>
      <c r="EG344" s="46" t="b">
        <f t="shared" si="718"/>
        <v>0</v>
      </c>
      <c r="EH344" s="46" t="b">
        <f t="shared" si="719"/>
        <v>0</v>
      </c>
      <c r="EI344" s="46" t="b">
        <f t="shared" si="720"/>
        <v>0</v>
      </c>
      <c r="EK344" s="46" t="b">
        <f t="shared" si="721"/>
        <v>0</v>
      </c>
      <c r="EL344" s="46" t="b">
        <f t="shared" si="722"/>
        <v>0</v>
      </c>
      <c r="EM344" s="46" t="b">
        <f t="shared" si="723"/>
        <v>0</v>
      </c>
      <c r="EN344" s="46" t="b">
        <f t="shared" si="724"/>
        <v>0</v>
      </c>
      <c r="EO344" s="46" t="b">
        <f t="shared" si="725"/>
        <v>0</v>
      </c>
      <c r="EP344" s="46" t="b">
        <f t="shared" si="726"/>
        <v>0</v>
      </c>
      <c r="EQ344" s="46" t="b">
        <f t="shared" si="727"/>
        <v>0</v>
      </c>
      <c r="ER344" s="46" t="b">
        <f>OR(AA344='Tablas '!$T$4,AA344='Tablas '!$T$7,AA344='Tablas '!$T$8,AA344='Tablas '!$T$11)</f>
        <v>0</v>
      </c>
      <c r="ES344" s="46" t="str">
        <f t="shared" si="728"/>
        <v/>
      </c>
      <c r="ET344" s="46" t="str">
        <f t="shared" si="729"/>
        <v/>
      </c>
      <c r="EU344" s="46" t="str">
        <f t="shared" si="730"/>
        <v/>
      </c>
      <c r="EV344" s="46" t="b">
        <f t="shared" si="731"/>
        <v>0</v>
      </c>
      <c r="EW344" s="46" t="b">
        <f t="shared" si="732"/>
        <v>0</v>
      </c>
      <c r="EX344" s="46" t="b">
        <f t="shared" si="733"/>
        <v>0</v>
      </c>
      <c r="EY344" s="46" t="b">
        <f t="shared" si="734"/>
        <v>0</v>
      </c>
      <c r="EZ344" s="46" t="b">
        <f t="shared" si="735"/>
        <v>0</v>
      </c>
      <c r="FA344" s="46" t="b">
        <f t="shared" si="736"/>
        <v>0</v>
      </c>
      <c r="FB344" s="46" t="b">
        <f t="shared" si="737"/>
        <v>0</v>
      </c>
      <c r="FC344" s="46" t="str">
        <f t="shared" si="738"/>
        <v/>
      </c>
      <c r="FD344" s="46" t="str">
        <f t="shared" si="739"/>
        <v/>
      </c>
      <c r="FE344" s="46" t="b">
        <f t="shared" si="740"/>
        <v>0</v>
      </c>
      <c r="FF344" s="46" t="str">
        <f t="shared" si="741"/>
        <v/>
      </c>
      <c r="FG344" s="46" t="str">
        <f t="shared" si="742"/>
        <v/>
      </c>
      <c r="FH344" s="46" t="b">
        <f t="shared" si="743"/>
        <v>0</v>
      </c>
      <c r="FI344" s="46" t="str">
        <f t="shared" si="744"/>
        <v/>
      </c>
      <c r="FJ344" s="46" t="str">
        <f t="shared" si="745"/>
        <v/>
      </c>
      <c r="FK344" s="46" t="b">
        <f t="shared" si="746"/>
        <v>0</v>
      </c>
      <c r="FL344" s="46" t="str">
        <f t="shared" si="747"/>
        <v/>
      </c>
      <c r="FM344" s="46" t="str">
        <f t="shared" si="748"/>
        <v/>
      </c>
      <c r="FN344" s="46" t="b">
        <f t="shared" si="749"/>
        <v>0</v>
      </c>
      <c r="FO344" s="46" t="str">
        <f t="shared" si="750"/>
        <v/>
      </c>
      <c r="FP344" s="46" t="str">
        <f t="shared" si="751"/>
        <v/>
      </c>
      <c r="FQ344" s="46" t="b">
        <f t="shared" si="752"/>
        <v>0</v>
      </c>
      <c r="FR344" s="46" t="str">
        <f t="shared" si="753"/>
        <v/>
      </c>
      <c r="FS344" s="46" t="str">
        <f t="shared" si="754"/>
        <v/>
      </c>
      <c r="FT344" s="46" t="b">
        <f t="shared" si="755"/>
        <v>0</v>
      </c>
      <c r="FU344" s="46" t="str">
        <f t="shared" si="756"/>
        <v/>
      </c>
      <c r="FV344" s="46" t="str">
        <f t="shared" si="757"/>
        <v/>
      </c>
      <c r="FW344" s="46" t="b">
        <f t="shared" si="758"/>
        <v>0</v>
      </c>
      <c r="FX344" s="46" t="str">
        <f t="shared" si="759"/>
        <v/>
      </c>
      <c r="FY344" s="46" t="str">
        <f t="shared" si="760"/>
        <v/>
      </c>
      <c r="FZ344" s="46" t="b">
        <f t="shared" si="761"/>
        <v>0</v>
      </c>
      <c r="GA344" s="46" t="str">
        <f t="shared" si="762"/>
        <v/>
      </c>
      <c r="GB344" s="46" t="str">
        <f t="shared" si="763"/>
        <v/>
      </c>
      <c r="GC344" s="46" t="b">
        <f t="shared" si="764"/>
        <v>0</v>
      </c>
      <c r="GD344" s="46" t="str">
        <f t="shared" si="765"/>
        <v/>
      </c>
      <c r="GE344" s="46" t="str">
        <f t="shared" si="766"/>
        <v/>
      </c>
      <c r="GF344" s="46" t="b">
        <f t="shared" si="767"/>
        <v>0</v>
      </c>
      <c r="GG344" s="46" t="b">
        <f t="shared" si="768"/>
        <v>0</v>
      </c>
      <c r="GH344" s="46" t="str">
        <f t="shared" si="769"/>
        <v/>
      </c>
      <c r="GI344" s="46" t="str">
        <f t="shared" si="770"/>
        <v/>
      </c>
      <c r="GJ344" s="46" t="str">
        <f t="shared" si="771"/>
        <v/>
      </c>
      <c r="GK344" s="46" t="b">
        <f t="shared" si="772"/>
        <v>0</v>
      </c>
      <c r="GL344" s="46" t="str">
        <f t="shared" si="773"/>
        <v/>
      </c>
      <c r="GM344" s="46" t="str">
        <f t="shared" si="774"/>
        <v/>
      </c>
      <c r="GN344" s="46" t="str">
        <f t="shared" si="775"/>
        <v/>
      </c>
      <c r="GO344" s="46" t="b">
        <f t="shared" si="776"/>
        <v>0</v>
      </c>
      <c r="GP344" s="46" t="str">
        <f t="shared" si="777"/>
        <v/>
      </c>
      <c r="GQ344" s="46" t="str">
        <f t="shared" si="778"/>
        <v/>
      </c>
      <c r="GR344" s="46" t="b">
        <f t="shared" si="779"/>
        <v>0</v>
      </c>
      <c r="GS344" s="46" t="str">
        <f t="shared" si="780"/>
        <v/>
      </c>
      <c r="GT344" s="46" t="str">
        <f t="shared" si="781"/>
        <v/>
      </c>
      <c r="GU344" s="46" t="b">
        <f t="shared" si="782"/>
        <v>0</v>
      </c>
      <c r="GV344" s="46" t="b">
        <f t="shared" si="783"/>
        <v>0</v>
      </c>
      <c r="GW344" s="46" t="b">
        <f t="shared" si="784"/>
        <v>0</v>
      </c>
      <c r="GX344" s="46" t="b">
        <f t="shared" si="785"/>
        <v>0</v>
      </c>
      <c r="GY344" s="46" t="b">
        <f t="shared" si="786"/>
        <v>0</v>
      </c>
      <c r="GZ344" s="46" t="b">
        <f t="shared" si="787"/>
        <v>0</v>
      </c>
      <c r="HA344" s="46" t="b">
        <f t="shared" si="788"/>
        <v>0</v>
      </c>
      <c r="HB344" s="46" t="b">
        <f t="shared" si="789"/>
        <v>0</v>
      </c>
      <c r="HC344" s="46" t="b">
        <f t="shared" si="790"/>
        <v>0</v>
      </c>
      <c r="HD344" s="46" t="b">
        <f t="shared" si="791"/>
        <v>0</v>
      </c>
      <c r="HE344" s="46" t="b">
        <f t="shared" si="792"/>
        <v>0</v>
      </c>
      <c r="HF344" s="46" t="b">
        <f t="shared" si="793"/>
        <v>0</v>
      </c>
      <c r="HG344" s="46" t="b">
        <f t="shared" si="794"/>
        <v>0</v>
      </c>
      <c r="HH344" s="46" t="b">
        <f t="shared" si="795"/>
        <v>0</v>
      </c>
      <c r="HI344" s="46" t="b">
        <f t="shared" si="796"/>
        <v>0</v>
      </c>
      <c r="HJ344" s="46" t="b">
        <f t="shared" si="797"/>
        <v>0</v>
      </c>
      <c r="HK344" s="46" t="b">
        <f t="shared" si="798"/>
        <v>0</v>
      </c>
      <c r="HL344" s="46" t="b">
        <f t="shared" si="799"/>
        <v>0</v>
      </c>
      <c r="HM344" s="46" t="b">
        <f t="shared" si="800"/>
        <v>0</v>
      </c>
      <c r="HN344" s="46" t="b">
        <f t="shared" si="801"/>
        <v>0</v>
      </c>
      <c r="HO344" s="46" t="b">
        <f t="shared" si="802"/>
        <v>0</v>
      </c>
      <c r="HP344" s="46" t="b">
        <f t="shared" si="803"/>
        <v>0</v>
      </c>
      <c r="HQ344" s="46" t="str">
        <f t="shared" si="804"/>
        <v/>
      </c>
      <c r="HR344" s="46" t="str">
        <f t="shared" si="805"/>
        <v/>
      </c>
      <c r="HS344" s="46" t="str">
        <f t="shared" si="806"/>
        <v/>
      </c>
      <c r="HT344" s="46" t="b">
        <f t="shared" si="807"/>
        <v>0</v>
      </c>
      <c r="HU344" s="46" t="b">
        <f t="shared" si="808"/>
        <v>0</v>
      </c>
      <c r="HV344" s="46" t="b">
        <f t="shared" si="809"/>
        <v>0</v>
      </c>
      <c r="HW344" s="46" t="b">
        <f t="shared" si="810"/>
        <v>0</v>
      </c>
      <c r="HX344" s="46" t="b">
        <f t="shared" si="811"/>
        <v>0</v>
      </c>
      <c r="HY344" s="46" t="b">
        <f t="shared" si="812"/>
        <v>0</v>
      </c>
      <c r="HZ344" s="46" t="b">
        <f t="shared" si="813"/>
        <v>0</v>
      </c>
      <c r="IA344" s="46" t="str">
        <f t="shared" si="814"/>
        <v/>
      </c>
      <c r="IB344" s="46" t="str">
        <f t="shared" si="815"/>
        <v/>
      </c>
      <c r="IC344" s="46" t="str">
        <f t="shared" si="816"/>
        <v/>
      </c>
      <c r="ID344" s="46" t="str">
        <f t="shared" si="817"/>
        <v/>
      </c>
      <c r="IE344" s="46" t="b">
        <f t="shared" si="818"/>
        <v>0</v>
      </c>
      <c r="IF344" s="46" t="str">
        <f t="shared" si="819"/>
        <v/>
      </c>
      <c r="IG344" s="46" t="str">
        <f t="shared" si="820"/>
        <v/>
      </c>
      <c r="IH344" s="46" t="b">
        <f t="shared" si="821"/>
        <v>0</v>
      </c>
      <c r="II344" s="46" t="b">
        <f t="shared" si="822"/>
        <v>0</v>
      </c>
      <c r="IJ344" s="46" t="b">
        <f t="shared" si="823"/>
        <v>0</v>
      </c>
      <c r="IK344" s="46" t="str">
        <f t="shared" si="824"/>
        <v/>
      </c>
      <c r="IL344" s="46" t="str">
        <f t="shared" si="825"/>
        <v/>
      </c>
      <c r="IM344" s="46" t="b">
        <f t="shared" si="826"/>
        <v>0</v>
      </c>
      <c r="IN344" s="46" t="b">
        <f t="shared" si="827"/>
        <v>0</v>
      </c>
      <c r="IO344" s="46" t="b">
        <f t="shared" si="828"/>
        <v>0</v>
      </c>
      <c r="IP344" s="46" t="b">
        <f t="shared" si="829"/>
        <v>0</v>
      </c>
      <c r="IQ344" s="46" t="b">
        <f t="shared" si="830"/>
        <v>0</v>
      </c>
      <c r="IR344" s="46" t="b">
        <f t="shared" si="831"/>
        <v>0</v>
      </c>
      <c r="IS344" s="46" t="b">
        <f t="shared" si="832"/>
        <v>0</v>
      </c>
      <c r="IT344" s="46" t="b">
        <f t="shared" si="833"/>
        <v>0</v>
      </c>
      <c r="IU344" s="46" t="b">
        <f t="shared" si="834"/>
        <v>0</v>
      </c>
      <c r="IV344" s="46" t="b">
        <f t="shared" si="835"/>
        <v>0</v>
      </c>
      <c r="IW344" s="46" t="b">
        <f t="shared" si="836"/>
        <v>0</v>
      </c>
      <c r="IX344" s="46" t="b">
        <f t="shared" si="837"/>
        <v>0</v>
      </c>
      <c r="IY344" s="46" t="b">
        <f t="shared" si="838"/>
        <v>0</v>
      </c>
    </row>
    <row r="345" spans="2:259" x14ac:dyDescent="0.3">
      <c r="B345" s="48">
        <v>333</v>
      </c>
      <c r="C345" s="61" t="str">
        <f t="shared" si="704"/>
        <v/>
      </c>
      <c r="D345" s="53"/>
      <c r="E345" s="52"/>
      <c r="F345" s="112"/>
      <c r="G345" s="52"/>
      <c r="H345" s="53"/>
      <c r="I345" s="52"/>
      <c r="J345" s="52"/>
      <c r="K345" s="53"/>
      <c r="L345" s="55"/>
      <c r="M345" s="108"/>
      <c r="N345" s="56"/>
      <c r="O345" s="52"/>
      <c r="P345" s="52"/>
      <c r="Q345" s="52"/>
      <c r="R345" s="52"/>
      <c r="S345" s="52"/>
      <c r="T345" s="53"/>
      <c r="U345" s="52"/>
      <c r="V345" s="52"/>
      <c r="W345" s="55"/>
      <c r="X345" s="55"/>
      <c r="Y345" s="52"/>
      <c r="Z345" s="55"/>
      <c r="AA345" s="52"/>
      <c r="AB345" s="53"/>
      <c r="AC345" s="53"/>
      <c r="AD345" s="53"/>
      <c r="AE345" s="57"/>
      <c r="AF345" s="113"/>
      <c r="AG345" s="57"/>
      <c r="AH345" s="58"/>
      <c r="AI345" s="58"/>
      <c r="AJ345" s="58"/>
      <c r="AK345" s="114"/>
      <c r="AL345" s="58"/>
      <c r="AM345" s="114"/>
      <c r="AN345" s="58"/>
      <c r="AO345" s="114"/>
      <c r="AP345" s="58"/>
      <c r="AQ345" s="114"/>
      <c r="AR345" s="58"/>
      <c r="AS345" s="114"/>
      <c r="AT345" s="58"/>
      <c r="AU345" s="114"/>
      <c r="AV345" s="58"/>
      <c r="AW345" s="114"/>
      <c r="AX345" s="58"/>
      <c r="AY345" s="114"/>
      <c r="AZ345" s="58"/>
      <c r="BA345" s="114"/>
      <c r="BB345" s="58"/>
      <c r="BC345" s="114"/>
      <c r="BD345" s="58"/>
      <c r="BE345" s="58"/>
      <c r="BF345" s="58"/>
      <c r="BG345" s="59"/>
      <c r="BH345" s="58"/>
      <c r="BI345" s="114"/>
      <c r="BJ345" s="53"/>
      <c r="BK345" s="58"/>
      <c r="BL345" s="114"/>
      <c r="BM345" s="58"/>
      <c r="BN345" s="114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3"/>
      <c r="CL345" s="58"/>
      <c r="CM345" s="58"/>
      <c r="CN345" s="60"/>
      <c r="CO345" s="57"/>
      <c r="CP345" s="58"/>
      <c r="CQ345" s="60"/>
      <c r="CR345" s="57"/>
      <c r="CS345" s="58"/>
      <c r="CT345" s="59"/>
      <c r="CU345" s="58"/>
      <c r="CV345" s="59"/>
      <c r="CW345" s="58"/>
      <c r="CX345" s="59"/>
      <c r="CY345" s="58"/>
      <c r="CZ345" s="58"/>
      <c r="DA345" s="58"/>
      <c r="DB345" s="53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7"/>
      <c r="DO345" s="57"/>
      <c r="DP345" s="57"/>
      <c r="DQ345" s="76" t="str">
        <f t="shared" si="705"/>
        <v/>
      </c>
      <c r="DR345" s="53"/>
      <c r="DS345" s="46" t="b">
        <f t="shared" si="706"/>
        <v>0</v>
      </c>
      <c r="DT345" s="46" t="str">
        <f t="shared" si="707"/>
        <v/>
      </c>
      <c r="DU345" s="46" t="b">
        <f t="shared" si="708"/>
        <v>0</v>
      </c>
      <c r="DV345" s="46" t="b">
        <f t="shared" si="709"/>
        <v>0</v>
      </c>
      <c r="DW345" s="46" t="b">
        <f t="shared" si="710"/>
        <v>0</v>
      </c>
      <c r="DY345" s="46" t="b">
        <f t="shared" si="711"/>
        <v>0</v>
      </c>
      <c r="DZ345" s="46" t="b">
        <f t="shared" si="712"/>
        <v>0</v>
      </c>
      <c r="EB345" s="46" t="b">
        <f t="shared" si="713"/>
        <v>0</v>
      </c>
      <c r="EC345" s="46" t="b">
        <f t="shared" si="714"/>
        <v>0</v>
      </c>
      <c r="ED345" s="46" t="b">
        <f t="shared" si="715"/>
        <v>0</v>
      </c>
      <c r="EE345" s="46" t="b">
        <f t="shared" si="716"/>
        <v>0</v>
      </c>
      <c r="EF345" s="46" t="b">
        <f t="shared" si="717"/>
        <v>0</v>
      </c>
      <c r="EG345" s="46" t="b">
        <f t="shared" si="718"/>
        <v>0</v>
      </c>
      <c r="EH345" s="46" t="b">
        <f t="shared" si="719"/>
        <v>0</v>
      </c>
      <c r="EI345" s="46" t="b">
        <f t="shared" si="720"/>
        <v>0</v>
      </c>
      <c r="EK345" s="46" t="b">
        <f t="shared" si="721"/>
        <v>0</v>
      </c>
      <c r="EL345" s="46" t="b">
        <f t="shared" si="722"/>
        <v>0</v>
      </c>
      <c r="EM345" s="46" t="b">
        <f t="shared" si="723"/>
        <v>0</v>
      </c>
      <c r="EN345" s="46" t="b">
        <f t="shared" si="724"/>
        <v>0</v>
      </c>
      <c r="EO345" s="46" t="b">
        <f t="shared" si="725"/>
        <v>0</v>
      </c>
      <c r="EP345" s="46" t="b">
        <f t="shared" si="726"/>
        <v>0</v>
      </c>
      <c r="EQ345" s="46" t="b">
        <f t="shared" si="727"/>
        <v>0</v>
      </c>
      <c r="ER345" s="46" t="b">
        <f>OR(AA345='Tablas '!$T$4,AA345='Tablas '!$T$7,AA345='Tablas '!$T$8,AA345='Tablas '!$T$11)</f>
        <v>0</v>
      </c>
      <c r="ES345" s="46" t="str">
        <f t="shared" si="728"/>
        <v/>
      </c>
      <c r="ET345" s="46" t="str">
        <f t="shared" si="729"/>
        <v/>
      </c>
      <c r="EU345" s="46" t="str">
        <f t="shared" si="730"/>
        <v/>
      </c>
      <c r="EV345" s="46" t="b">
        <f t="shared" si="731"/>
        <v>0</v>
      </c>
      <c r="EW345" s="46" t="b">
        <f t="shared" si="732"/>
        <v>0</v>
      </c>
      <c r="EX345" s="46" t="b">
        <f t="shared" si="733"/>
        <v>0</v>
      </c>
      <c r="EY345" s="46" t="b">
        <f t="shared" si="734"/>
        <v>0</v>
      </c>
      <c r="EZ345" s="46" t="b">
        <f t="shared" si="735"/>
        <v>0</v>
      </c>
      <c r="FA345" s="46" t="b">
        <f t="shared" si="736"/>
        <v>0</v>
      </c>
      <c r="FB345" s="46" t="b">
        <f t="shared" si="737"/>
        <v>0</v>
      </c>
      <c r="FC345" s="46" t="str">
        <f t="shared" si="738"/>
        <v/>
      </c>
      <c r="FD345" s="46" t="str">
        <f t="shared" si="739"/>
        <v/>
      </c>
      <c r="FE345" s="46" t="b">
        <f t="shared" si="740"/>
        <v>0</v>
      </c>
      <c r="FF345" s="46" t="str">
        <f t="shared" si="741"/>
        <v/>
      </c>
      <c r="FG345" s="46" t="str">
        <f t="shared" si="742"/>
        <v/>
      </c>
      <c r="FH345" s="46" t="b">
        <f t="shared" si="743"/>
        <v>0</v>
      </c>
      <c r="FI345" s="46" t="str">
        <f t="shared" si="744"/>
        <v/>
      </c>
      <c r="FJ345" s="46" t="str">
        <f t="shared" si="745"/>
        <v/>
      </c>
      <c r="FK345" s="46" t="b">
        <f t="shared" si="746"/>
        <v>0</v>
      </c>
      <c r="FL345" s="46" t="str">
        <f t="shared" si="747"/>
        <v/>
      </c>
      <c r="FM345" s="46" t="str">
        <f t="shared" si="748"/>
        <v/>
      </c>
      <c r="FN345" s="46" t="b">
        <f t="shared" si="749"/>
        <v>0</v>
      </c>
      <c r="FO345" s="46" t="str">
        <f t="shared" si="750"/>
        <v/>
      </c>
      <c r="FP345" s="46" t="str">
        <f t="shared" si="751"/>
        <v/>
      </c>
      <c r="FQ345" s="46" t="b">
        <f t="shared" si="752"/>
        <v>0</v>
      </c>
      <c r="FR345" s="46" t="str">
        <f t="shared" si="753"/>
        <v/>
      </c>
      <c r="FS345" s="46" t="str">
        <f t="shared" si="754"/>
        <v/>
      </c>
      <c r="FT345" s="46" t="b">
        <f t="shared" si="755"/>
        <v>0</v>
      </c>
      <c r="FU345" s="46" t="str">
        <f t="shared" si="756"/>
        <v/>
      </c>
      <c r="FV345" s="46" t="str">
        <f t="shared" si="757"/>
        <v/>
      </c>
      <c r="FW345" s="46" t="b">
        <f t="shared" si="758"/>
        <v>0</v>
      </c>
      <c r="FX345" s="46" t="str">
        <f t="shared" si="759"/>
        <v/>
      </c>
      <c r="FY345" s="46" t="str">
        <f t="shared" si="760"/>
        <v/>
      </c>
      <c r="FZ345" s="46" t="b">
        <f t="shared" si="761"/>
        <v>0</v>
      </c>
      <c r="GA345" s="46" t="str">
        <f t="shared" si="762"/>
        <v/>
      </c>
      <c r="GB345" s="46" t="str">
        <f t="shared" si="763"/>
        <v/>
      </c>
      <c r="GC345" s="46" t="b">
        <f t="shared" si="764"/>
        <v>0</v>
      </c>
      <c r="GD345" s="46" t="str">
        <f t="shared" si="765"/>
        <v/>
      </c>
      <c r="GE345" s="46" t="str">
        <f t="shared" si="766"/>
        <v/>
      </c>
      <c r="GF345" s="46" t="b">
        <f t="shared" si="767"/>
        <v>0</v>
      </c>
      <c r="GG345" s="46" t="b">
        <f t="shared" si="768"/>
        <v>0</v>
      </c>
      <c r="GH345" s="46" t="str">
        <f t="shared" si="769"/>
        <v/>
      </c>
      <c r="GI345" s="46" t="str">
        <f t="shared" si="770"/>
        <v/>
      </c>
      <c r="GJ345" s="46" t="str">
        <f t="shared" si="771"/>
        <v/>
      </c>
      <c r="GK345" s="46" t="b">
        <f t="shared" si="772"/>
        <v>0</v>
      </c>
      <c r="GL345" s="46" t="str">
        <f t="shared" si="773"/>
        <v/>
      </c>
      <c r="GM345" s="46" t="str">
        <f t="shared" si="774"/>
        <v/>
      </c>
      <c r="GN345" s="46" t="str">
        <f t="shared" si="775"/>
        <v/>
      </c>
      <c r="GO345" s="46" t="b">
        <f t="shared" si="776"/>
        <v>0</v>
      </c>
      <c r="GP345" s="46" t="str">
        <f t="shared" si="777"/>
        <v/>
      </c>
      <c r="GQ345" s="46" t="str">
        <f t="shared" si="778"/>
        <v/>
      </c>
      <c r="GR345" s="46" t="b">
        <f t="shared" si="779"/>
        <v>0</v>
      </c>
      <c r="GS345" s="46" t="str">
        <f t="shared" si="780"/>
        <v/>
      </c>
      <c r="GT345" s="46" t="str">
        <f t="shared" si="781"/>
        <v/>
      </c>
      <c r="GU345" s="46" t="b">
        <f t="shared" si="782"/>
        <v>0</v>
      </c>
      <c r="GV345" s="46" t="b">
        <f t="shared" si="783"/>
        <v>0</v>
      </c>
      <c r="GW345" s="46" t="b">
        <f t="shared" si="784"/>
        <v>0</v>
      </c>
      <c r="GX345" s="46" t="b">
        <f t="shared" si="785"/>
        <v>0</v>
      </c>
      <c r="GY345" s="46" t="b">
        <f t="shared" si="786"/>
        <v>0</v>
      </c>
      <c r="GZ345" s="46" t="b">
        <f t="shared" si="787"/>
        <v>0</v>
      </c>
      <c r="HA345" s="46" t="b">
        <f t="shared" si="788"/>
        <v>0</v>
      </c>
      <c r="HB345" s="46" t="b">
        <f t="shared" si="789"/>
        <v>0</v>
      </c>
      <c r="HC345" s="46" t="b">
        <f t="shared" si="790"/>
        <v>0</v>
      </c>
      <c r="HD345" s="46" t="b">
        <f t="shared" si="791"/>
        <v>0</v>
      </c>
      <c r="HE345" s="46" t="b">
        <f t="shared" si="792"/>
        <v>0</v>
      </c>
      <c r="HF345" s="46" t="b">
        <f t="shared" si="793"/>
        <v>0</v>
      </c>
      <c r="HG345" s="46" t="b">
        <f t="shared" si="794"/>
        <v>0</v>
      </c>
      <c r="HH345" s="46" t="b">
        <f t="shared" si="795"/>
        <v>0</v>
      </c>
      <c r="HI345" s="46" t="b">
        <f t="shared" si="796"/>
        <v>0</v>
      </c>
      <c r="HJ345" s="46" t="b">
        <f t="shared" si="797"/>
        <v>0</v>
      </c>
      <c r="HK345" s="46" t="b">
        <f t="shared" si="798"/>
        <v>0</v>
      </c>
      <c r="HL345" s="46" t="b">
        <f t="shared" si="799"/>
        <v>0</v>
      </c>
      <c r="HM345" s="46" t="b">
        <f t="shared" si="800"/>
        <v>0</v>
      </c>
      <c r="HN345" s="46" t="b">
        <f t="shared" si="801"/>
        <v>0</v>
      </c>
      <c r="HO345" s="46" t="b">
        <f t="shared" si="802"/>
        <v>0</v>
      </c>
      <c r="HP345" s="46" t="b">
        <f t="shared" si="803"/>
        <v>0</v>
      </c>
      <c r="HQ345" s="46" t="str">
        <f t="shared" si="804"/>
        <v/>
      </c>
      <c r="HR345" s="46" t="str">
        <f t="shared" si="805"/>
        <v/>
      </c>
      <c r="HS345" s="46" t="str">
        <f t="shared" si="806"/>
        <v/>
      </c>
      <c r="HT345" s="46" t="b">
        <f t="shared" si="807"/>
        <v>0</v>
      </c>
      <c r="HU345" s="46" t="b">
        <f t="shared" si="808"/>
        <v>0</v>
      </c>
      <c r="HV345" s="46" t="b">
        <f t="shared" si="809"/>
        <v>0</v>
      </c>
      <c r="HW345" s="46" t="b">
        <f t="shared" si="810"/>
        <v>0</v>
      </c>
      <c r="HX345" s="46" t="b">
        <f t="shared" si="811"/>
        <v>0</v>
      </c>
      <c r="HY345" s="46" t="b">
        <f t="shared" si="812"/>
        <v>0</v>
      </c>
      <c r="HZ345" s="46" t="b">
        <f t="shared" si="813"/>
        <v>0</v>
      </c>
      <c r="IA345" s="46" t="str">
        <f t="shared" si="814"/>
        <v/>
      </c>
      <c r="IB345" s="46" t="str">
        <f t="shared" si="815"/>
        <v/>
      </c>
      <c r="IC345" s="46" t="str">
        <f t="shared" si="816"/>
        <v/>
      </c>
      <c r="ID345" s="46" t="str">
        <f t="shared" si="817"/>
        <v/>
      </c>
      <c r="IE345" s="46" t="b">
        <f t="shared" si="818"/>
        <v>0</v>
      </c>
      <c r="IF345" s="46" t="str">
        <f t="shared" si="819"/>
        <v/>
      </c>
      <c r="IG345" s="46" t="str">
        <f t="shared" si="820"/>
        <v/>
      </c>
      <c r="IH345" s="46" t="b">
        <f t="shared" si="821"/>
        <v>0</v>
      </c>
      <c r="II345" s="46" t="b">
        <f t="shared" si="822"/>
        <v>0</v>
      </c>
      <c r="IJ345" s="46" t="b">
        <f t="shared" si="823"/>
        <v>0</v>
      </c>
      <c r="IK345" s="46" t="str">
        <f t="shared" si="824"/>
        <v/>
      </c>
      <c r="IL345" s="46" t="str">
        <f t="shared" si="825"/>
        <v/>
      </c>
      <c r="IM345" s="46" t="b">
        <f t="shared" si="826"/>
        <v>0</v>
      </c>
      <c r="IN345" s="46" t="b">
        <f t="shared" si="827"/>
        <v>0</v>
      </c>
      <c r="IO345" s="46" t="b">
        <f t="shared" si="828"/>
        <v>0</v>
      </c>
      <c r="IP345" s="46" t="b">
        <f t="shared" si="829"/>
        <v>0</v>
      </c>
      <c r="IQ345" s="46" t="b">
        <f t="shared" si="830"/>
        <v>0</v>
      </c>
      <c r="IR345" s="46" t="b">
        <f t="shared" si="831"/>
        <v>0</v>
      </c>
      <c r="IS345" s="46" t="b">
        <f t="shared" si="832"/>
        <v>0</v>
      </c>
      <c r="IT345" s="46" t="b">
        <f t="shared" si="833"/>
        <v>0</v>
      </c>
      <c r="IU345" s="46" t="b">
        <f t="shared" si="834"/>
        <v>0</v>
      </c>
      <c r="IV345" s="46" t="b">
        <f t="shared" si="835"/>
        <v>0</v>
      </c>
      <c r="IW345" s="46" t="b">
        <f t="shared" si="836"/>
        <v>0</v>
      </c>
      <c r="IX345" s="46" t="b">
        <f t="shared" si="837"/>
        <v>0</v>
      </c>
      <c r="IY345" s="46" t="b">
        <f t="shared" si="838"/>
        <v>0</v>
      </c>
    </row>
    <row r="346" spans="2:259" x14ac:dyDescent="0.3">
      <c r="B346" s="48">
        <v>334</v>
      </c>
      <c r="C346" s="61" t="str">
        <f t="shared" si="704"/>
        <v/>
      </c>
      <c r="D346" s="53"/>
      <c r="E346" s="52"/>
      <c r="F346" s="112"/>
      <c r="G346" s="52"/>
      <c r="H346" s="53"/>
      <c r="I346" s="52"/>
      <c r="J346" s="52"/>
      <c r="K346" s="53"/>
      <c r="L346" s="55"/>
      <c r="M346" s="108"/>
      <c r="N346" s="56"/>
      <c r="O346" s="52"/>
      <c r="P346" s="52"/>
      <c r="Q346" s="52"/>
      <c r="R346" s="52"/>
      <c r="S346" s="52"/>
      <c r="T346" s="53"/>
      <c r="U346" s="52"/>
      <c r="V346" s="52"/>
      <c r="W346" s="55"/>
      <c r="X346" s="55"/>
      <c r="Y346" s="52"/>
      <c r="Z346" s="55"/>
      <c r="AA346" s="52"/>
      <c r="AB346" s="53"/>
      <c r="AC346" s="53"/>
      <c r="AD346" s="53"/>
      <c r="AE346" s="57"/>
      <c r="AF346" s="113"/>
      <c r="AG346" s="57"/>
      <c r="AH346" s="58"/>
      <c r="AI346" s="58"/>
      <c r="AJ346" s="58"/>
      <c r="AK346" s="114"/>
      <c r="AL346" s="58"/>
      <c r="AM346" s="114"/>
      <c r="AN346" s="58"/>
      <c r="AO346" s="114"/>
      <c r="AP346" s="58"/>
      <c r="AQ346" s="114"/>
      <c r="AR346" s="58"/>
      <c r="AS346" s="114"/>
      <c r="AT346" s="58"/>
      <c r="AU346" s="114"/>
      <c r="AV346" s="58"/>
      <c r="AW346" s="114"/>
      <c r="AX346" s="58"/>
      <c r="AY346" s="114"/>
      <c r="AZ346" s="58"/>
      <c r="BA346" s="114"/>
      <c r="BB346" s="58"/>
      <c r="BC346" s="114"/>
      <c r="BD346" s="58"/>
      <c r="BE346" s="58"/>
      <c r="BF346" s="58"/>
      <c r="BG346" s="59"/>
      <c r="BH346" s="58"/>
      <c r="BI346" s="114"/>
      <c r="BJ346" s="53"/>
      <c r="BK346" s="58"/>
      <c r="BL346" s="114"/>
      <c r="BM346" s="58"/>
      <c r="BN346" s="114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3"/>
      <c r="CL346" s="58"/>
      <c r="CM346" s="58"/>
      <c r="CN346" s="60"/>
      <c r="CO346" s="57"/>
      <c r="CP346" s="58"/>
      <c r="CQ346" s="60"/>
      <c r="CR346" s="57"/>
      <c r="CS346" s="58"/>
      <c r="CT346" s="59"/>
      <c r="CU346" s="58"/>
      <c r="CV346" s="59"/>
      <c r="CW346" s="58"/>
      <c r="CX346" s="59"/>
      <c r="CY346" s="58"/>
      <c r="CZ346" s="58"/>
      <c r="DA346" s="58"/>
      <c r="DB346" s="53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7"/>
      <c r="DO346" s="57"/>
      <c r="DP346" s="57"/>
      <c r="DQ346" s="76" t="str">
        <f t="shared" si="705"/>
        <v/>
      </c>
      <c r="DR346" s="53"/>
      <c r="DS346" s="46" t="b">
        <f t="shared" si="706"/>
        <v>0</v>
      </c>
      <c r="DT346" s="46" t="str">
        <f t="shared" si="707"/>
        <v/>
      </c>
      <c r="DU346" s="46" t="b">
        <f t="shared" si="708"/>
        <v>0</v>
      </c>
      <c r="DV346" s="46" t="b">
        <f t="shared" si="709"/>
        <v>0</v>
      </c>
      <c r="DW346" s="46" t="b">
        <f t="shared" si="710"/>
        <v>0</v>
      </c>
      <c r="DY346" s="46" t="b">
        <f t="shared" si="711"/>
        <v>0</v>
      </c>
      <c r="DZ346" s="46" t="b">
        <f t="shared" si="712"/>
        <v>0</v>
      </c>
      <c r="EB346" s="46" t="b">
        <f t="shared" si="713"/>
        <v>0</v>
      </c>
      <c r="EC346" s="46" t="b">
        <f t="shared" si="714"/>
        <v>0</v>
      </c>
      <c r="ED346" s="46" t="b">
        <f t="shared" si="715"/>
        <v>0</v>
      </c>
      <c r="EE346" s="46" t="b">
        <f t="shared" si="716"/>
        <v>0</v>
      </c>
      <c r="EF346" s="46" t="b">
        <f t="shared" si="717"/>
        <v>0</v>
      </c>
      <c r="EG346" s="46" t="b">
        <f t="shared" si="718"/>
        <v>0</v>
      </c>
      <c r="EH346" s="46" t="b">
        <f t="shared" si="719"/>
        <v>0</v>
      </c>
      <c r="EI346" s="46" t="b">
        <f t="shared" si="720"/>
        <v>0</v>
      </c>
      <c r="EK346" s="46" t="b">
        <f t="shared" si="721"/>
        <v>0</v>
      </c>
      <c r="EL346" s="46" t="b">
        <f t="shared" si="722"/>
        <v>0</v>
      </c>
      <c r="EM346" s="46" t="b">
        <f t="shared" si="723"/>
        <v>0</v>
      </c>
      <c r="EN346" s="46" t="b">
        <f t="shared" si="724"/>
        <v>0</v>
      </c>
      <c r="EO346" s="46" t="b">
        <f t="shared" si="725"/>
        <v>0</v>
      </c>
      <c r="EP346" s="46" t="b">
        <f t="shared" si="726"/>
        <v>0</v>
      </c>
      <c r="EQ346" s="46" t="b">
        <f t="shared" si="727"/>
        <v>0</v>
      </c>
      <c r="ER346" s="46" t="b">
        <f>OR(AA346='Tablas '!$T$4,AA346='Tablas '!$T$7,AA346='Tablas '!$T$8,AA346='Tablas '!$T$11)</f>
        <v>0</v>
      </c>
      <c r="ES346" s="46" t="str">
        <f t="shared" si="728"/>
        <v/>
      </c>
      <c r="ET346" s="46" t="str">
        <f t="shared" si="729"/>
        <v/>
      </c>
      <c r="EU346" s="46" t="str">
        <f t="shared" si="730"/>
        <v/>
      </c>
      <c r="EV346" s="46" t="b">
        <f t="shared" si="731"/>
        <v>0</v>
      </c>
      <c r="EW346" s="46" t="b">
        <f t="shared" si="732"/>
        <v>0</v>
      </c>
      <c r="EX346" s="46" t="b">
        <f t="shared" si="733"/>
        <v>0</v>
      </c>
      <c r="EY346" s="46" t="b">
        <f t="shared" si="734"/>
        <v>0</v>
      </c>
      <c r="EZ346" s="46" t="b">
        <f t="shared" si="735"/>
        <v>0</v>
      </c>
      <c r="FA346" s="46" t="b">
        <f t="shared" si="736"/>
        <v>0</v>
      </c>
      <c r="FB346" s="46" t="b">
        <f t="shared" si="737"/>
        <v>0</v>
      </c>
      <c r="FC346" s="46" t="str">
        <f t="shared" si="738"/>
        <v/>
      </c>
      <c r="FD346" s="46" t="str">
        <f t="shared" si="739"/>
        <v/>
      </c>
      <c r="FE346" s="46" t="b">
        <f t="shared" si="740"/>
        <v>0</v>
      </c>
      <c r="FF346" s="46" t="str">
        <f t="shared" si="741"/>
        <v/>
      </c>
      <c r="FG346" s="46" t="str">
        <f t="shared" si="742"/>
        <v/>
      </c>
      <c r="FH346" s="46" t="b">
        <f t="shared" si="743"/>
        <v>0</v>
      </c>
      <c r="FI346" s="46" t="str">
        <f t="shared" si="744"/>
        <v/>
      </c>
      <c r="FJ346" s="46" t="str">
        <f t="shared" si="745"/>
        <v/>
      </c>
      <c r="FK346" s="46" t="b">
        <f t="shared" si="746"/>
        <v>0</v>
      </c>
      <c r="FL346" s="46" t="str">
        <f t="shared" si="747"/>
        <v/>
      </c>
      <c r="FM346" s="46" t="str">
        <f t="shared" si="748"/>
        <v/>
      </c>
      <c r="FN346" s="46" t="b">
        <f t="shared" si="749"/>
        <v>0</v>
      </c>
      <c r="FO346" s="46" t="str">
        <f t="shared" si="750"/>
        <v/>
      </c>
      <c r="FP346" s="46" t="str">
        <f t="shared" si="751"/>
        <v/>
      </c>
      <c r="FQ346" s="46" t="b">
        <f t="shared" si="752"/>
        <v>0</v>
      </c>
      <c r="FR346" s="46" t="str">
        <f t="shared" si="753"/>
        <v/>
      </c>
      <c r="FS346" s="46" t="str">
        <f t="shared" si="754"/>
        <v/>
      </c>
      <c r="FT346" s="46" t="b">
        <f t="shared" si="755"/>
        <v>0</v>
      </c>
      <c r="FU346" s="46" t="str">
        <f t="shared" si="756"/>
        <v/>
      </c>
      <c r="FV346" s="46" t="str">
        <f t="shared" si="757"/>
        <v/>
      </c>
      <c r="FW346" s="46" t="b">
        <f t="shared" si="758"/>
        <v>0</v>
      </c>
      <c r="FX346" s="46" t="str">
        <f t="shared" si="759"/>
        <v/>
      </c>
      <c r="FY346" s="46" t="str">
        <f t="shared" si="760"/>
        <v/>
      </c>
      <c r="FZ346" s="46" t="b">
        <f t="shared" si="761"/>
        <v>0</v>
      </c>
      <c r="GA346" s="46" t="str">
        <f t="shared" si="762"/>
        <v/>
      </c>
      <c r="GB346" s="46" t="str">
        <f t="shared" si="763"/>
        <v/>
      </c>
      <c r="GC346" s="46" t="b">
        <f t="shared" si="764"/>
        <v>0</v>
      </c>
      <c r="GD346" s="46" t="str">
        <f t="shared" si="765"/>
        <v/>
      </c>
      <c r="GE346" s="46" t="str">
        <f t="shared" si="766"/>
        <v/>
      </c>
      <c r="GF346" s="46" t="b">
        <f t="shared" si="767"/>
        <v>0</v>
      </c>
      <c r="GG346" s="46" t="b">
        <f t="shared" si="768"/>
        <v>0</v>
      </c>
      <c r="GH346" s="46" t="str">
        <f t="shared" si="769"/>
        <v/>
      </c>
      <c r="GI346" s="46" t="str">
        <f t="shared" si="770"/>
        <v/>
      </c>
      <c r="GJ346" s="46" t="str">
        <f t="shared" si="771"/>
        <v/>
      </c>
      <c r="GK346" s="46" t="b">
        <f t="shared" si="772"/>
        <v>0</v>
      </c>
      <c r="GL346" s="46" t="str">
        <f t="shared" si="773"/>
        <v/>
      </c>
      <c r="GM346" s="46" t="str">
        <f t="shared" si="774"/>
        <v/>
      </c>
      <c r="GN346" s="46" t="str">
        <f t="shared" si="775"/>
        <v/>
      </c>
      <c r="GO346" s="46" t="b">
        <f t="shared" si="776"/>
        <v>0</v>
      </c>
      <c r="GP346" s="46" t="str">
        <f t="shared" si="777"/>
        <v/>
      </c>
      <c r="GQ346" s="46" t="str">
        <f t="shared" si="778"/>
        <v/>
      </c>
      <c r="GR346" s="46" t="b">
        <f t="shared" si="779"/>
        <v>0</v>
      </c>
      <c r="GS346" s="46" t="str">
        <f t="shared" si="780"/>
        <v/>
      </c>
      <c r="GT346" s="46" t="str">
        <f t="shared" si="781"/>
        <v/>
      </c>
      <c r="GU346" s="46" t="b">
        <f t="shared" si="782"/>
        <v>0</v>
      </c>
      <c r="GV346" s="46" t="b">
        <f t="shared" si="783"/>
        <v>0</v>
      </c>
      <c r="GW346" s="46" t="b">
        <f t="shared" si="784"/>
        <v>0</v>
      </c>
      <c r="GX346" s="46" t="b">
        <f t="shared" si="785"/>
        <v>0</v>
      </c>
      <c r="GY346" s="46" t="b">
        <f t="shared" si="786"/>
        <v>0</v>
      </c>
      <c r="GZ346" s="46" t="b">
        <f t="shared" si="787"/>
        <v>0</v>
      </c>
      <c r="HA346" s="46" t="b">
        <f t="shared" si="788"/>
        <v>0</v>
      </c>
      <c r="HB346" s="46" t="b">
        <f t="shared" si="789"/>
        <v>0</v>
      </c>
      <c r="HC346" s="46" t="b">
        <f t="shared" si="790"/>
        <v>0</v>
      </c>
      <c r="HD346" s="46" t="b">
        <f t="shared" si="791"/>
        <v>0</v>
      </c>
      <c r="HE346" s="46" t="b">
        <f t="shared" si="792"/>
        <v>0</v>
      </c>
      <c r="HF346" s="46" t="b">
        <f t="shared" si="793"/>
        <v>0</v>
      </c>
      <c r="HG346" s="46" t="b">
        <f t="shared" si="794"/>
        <v>0</v>
      </c>
      <c r="HH346" s="46" t="b">
        <f t="shared" si="795"/>
        <v>0</v>
      </c>
      <c r="HI346" s="46" t="b">
        <f t="shared" si="796"/>
        <v>0</v>
      </c>
      <c r="HJ346" s="46" t="b">
        <f t="shared" si="797"/>
        <v>0</v>
      </c>
      <c r="HK346" s="46" t="b">
        <f t="shared" si="798"/>
        <v>0</v>
      </c>
      <c r="HL346" s="46" t="b">
        <f t="shared" si="799"/>
        <v>0</v>
      </c>
      <c r="HM346" s="46" t="b">
        <f t="shared" si="800"/>
        <v>0</v>
      </c>
      <c r="HN346" s="46" t="b">
        <f t="shared" si="801"/>
        <v>0</v>
      </c>
      <c r="HO346" s="46" t="b">
        <f t="shared" si="802"/>
        <v>0</v>
      </c>
      <c r="HP346" s="46" t="b">
        <f t="shared" si="803"/>
        <v>0</v>
      </c>
      <c r="HQ346" s="46" t="str">
        <f t="shared" si="804"/>
        <v/>
      </c>
      <c r="HR346" s="46" t="str">
        <f t="shared" si="805"/>
        <v/>
      </c>
      <c r="HS346" s="46" t="str">
        <f t="shared" si="806"/>
        <v/>
      </c>
      <c r="HT346" s="46" t="b">
        <f t="shared" si="807"/>
        <v>0</v>
      </c>
      <c r="HU346" s="46" t="b">
        <f t="shared" si="808"/>
        <v>0</v>
      </c>
      <c r="HV346" s="46" t="b">
        <f t="shared" si="809"/>
        <v>0</v>
      </c>
      <c r="HW346" s="46" t="b">
        <f t="shared" si="810"/>
        <v>0</v>
      </c>
      <c r="HX346" s="46" t="b">
        <f t="shared" si="811"/>
        <v>0</v>
      </c>
      <c r="HY346" s="46" t="b">
        <f t="shared" si="812"/>
        <v>0</v>
      </c>
      <c r="HZ346" s="46" t="b">
        <f t="shared" si="813"/>
        <v>0</v>
      </c>
      <c r="IA346" s="46" t="str">
        <f t="shared" si="814"/>
        <v/>
      </c>
      <c r="IB346" s="46" t="str">
        <f t="shared" si="815"/>
        <v/>
      </c>
      <c r="IC346" s="46" t="str">
        <f t="shared" si="816"/>
        <v/>
      </c>
      <c r="ID346" s="46" t="str">
        <f t="shared" si="817"/>
        <v/>
      </c>
      <c r="IE346" s="46" t="b">
        <f t="shared" si="818"/>
        <v>0</v>
      </c>
      <c r="IF346" s="46" t="str">
        <f t="shared" si="819"/>
        <v/>
      </c>
      <c r="IG346" s="46" t="str">
        <f t="shared" si="820"/>
        <v/>
      </c>
      <c r="IH346" s="46" t="b">
        <f t="shared" si="821"/>
        <v>0</v>
      </c>
      <c r="II346" s="46" t="b">
        <f t="shared" si="822"/>
        <v>0</v>
      </c>
      <c r="IJ346" s="46" t="b">
        <f t="shared" si="823"/>
        <v>0</v>
      </c>
      <c r="IK346" s="46" t="str">
        <f t="shared" si="824"/>
        <v/>
      </c>
      <c r="IL346" s="46" t="str">
        <f t="shared" si="825"/>
        <v/>
      </c>
      <c r="IM346" s="46" t="b">
        <f t="shared" si="826"/>
        <v>0</v>
      </c>
      <c r="IN346" s="46" t="b">
        <f t="shared" si="827"/>
        <v>0</v>
      </c>
      <c r="IO346" s="46" t="b">
        <f t="shared" si="828"/>
        <v>0</v>
      </c>
      <c r="IP346" s="46" t="b">
        <f t="shared" si="829"/>
        <v>0</v>
      </c>
      <c r="IQ346" s="46" t="b">
        <f t="shared" si="830"/>
        <v>0</v>
      </c>
      <c r="IR346" s="46" t="b">
        <f t="shared" si="831"/>
        <v>0</v>
      </c>
      <c r="IS346" s="46" t="b">
        <f t="shared" si="832"/>
        <v>0</v>
      </c>
      <c r="IT346" s="46" t="b">
        <f t="shared" si="833"/>
        <v>0</v>
      </c>
      <c r="IU346" s="46" t="b">
        <f t="shared" si="834"/>
        <v>0</v>
      </c>
      <c r="IV346" s="46" t="b">
        <f t="shared" si="835"/>
        <v>0</v>
      </c>
      <c r="IW346" s="46" t="b">
        <f t="shared" si="836"/>
        <v>0</v>
      </c>
      <c r="IX346" s="46" t="b">
        <f t="shared" si="837"/>
        <v>0</v>
      </c>
      <c r="IY346" s="46" t="b">
        <f t="shared" si="838"/>
        <v>0</v>
      </c>
    </row>
    <row r="347" spans="2:259" x14ac:dyDescent="0.3">
      <c r="B347" s="48">
        <v>335</v>
      </c>
      <c r="C347" s="61" t="str">
        <f t="shared" si="704"/>
        <v/>
      </c>
      <c r="D347" s="53"/>
      <c r="E347" s="52"/>
      <c r="F347" s="112"/>
      <c r="G347" s="52"/>
      <c r="H347" s="53"/>
      <c r="I347" s="52"/>
      <c r="J347" s="52"/>
      <c r="K347" s="53"/>
      <c r="L347" s="55"/>
      <c r="M347" s="108"/>
      <c r="N347" s="56"/>
      <c r="O347" s="52"/>
      <c r="P347" s="52"/>
      <c r="Q347" s="52"/>
      <c r="R347" s="52"/>
      <c r="S347" s="52"/>
      <c r="T347" s="53"/>
      <c r="U347" s="52"/>
      <c r="V347" s="52"/>
      <c r="W347" s="55"/>
      <c r="X347" s="55"/>
      <c r="Y347" s="52"/>
      <c r="Z347" s="55"/>
      <c r="AA347" s="52"/>
      <c r="AB347" s="53"/>
      <c r="AC347" s="53"/>
      <c r="AD347" s="53"/>
      <c r="AE347" s="57"/>
      <c r="AF347" s="113"/>
      <c r="AG347" s="57"/>
      <c r="AH347" s="58"/>
      <c r="AI347" s="58"/>
      <c r="AJ347" s="58"/>
      <c r="AK347" s="114"/>
      <c r="AL347" s="58"/>
      <c r="AM347" s="114"/>
      <c r="AN347" s="58"/>
      <c r="AO347" s="114"/>
      <c r="AP347" s="58"/>
      <c r="AQ347" s="114"/>
      <c r="AR347" s="58"/>
      <c r="AS347" s="114"/>
      <c r="AT347" s="58"/>
      <c r="AU347" s="114"/>
      <c r="AV347" s="58"/>
      <c r="AW347" s="114"/>
      <c r="AX347" s="58"/>
      <c r="AY347" s="114"/>
      <c r="AZ347" s="58"/>
      <c r="BA347" s="114"/>
      <c r="BB347" s="58"/>
      <c r="BC347" s="114"/>
      <c r="BD347" s="58"/>
      <c r="BE347" s="58"/>
      <c r="BF347" s="58"/>
      <c r="BG347" s="59"/>
      <c r="BH347" s="58"/>
      <c r="BI347" s="114"/>
      <c r="BJ347" s="53"/>
      <c r="BK347" s="58"/>
      <c r="BL347" s="114"/>
      <c r="BM347" s="58"/>
      <c r="BN347" s="114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3"/>
      <c r="CL347" s="58"/>
      <c r="CM347" s="58"/>
      <c r="CN347" s="60"/>
      <c r="CO347" s="57"/>
      <c r="CP347" s="58"/>
      <c r="CQ347" s="60"/>
      <c r="CR347" s="57"/>
      <c r="CS347" s="58"/>
      <c r="CT347" s="59"/>
      <c r="CU347" s="58"/>
      <c r="CV347" s="59"/>
      <c r="CW347" s="58"/>
      <c r="CX347" s="59"/>
      <c r="CY347" s="58"/>
      <c r="CZ347" s="58"/>
      <c r="DA347" s="58"/>
      <c r="DB347" s="53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7"/>
      <c r="DO347" s="57"/>
      <c r="DP347" s="57"/>
      <c r="DQ347" s="76" t="str">
        <f t="shared" si="705"/>
        <v/>
      </c>
      <c r="DR347" s="53"/>
      <c r="DS347" s="46" t="b">
        <f t="shared" si="706"/>
        <v>0</v>
      </c>
      <c r="DT347" s="46" t="str">
        <f t="shared" si="707"/>
        <v/>
      </c>
      <c r="DU347" s="46" t="b">
        <f t="shared" si="708"/>
        <v>0</v>
      </c>
      <c r="DV347" s="46" t="b">
        <f t="shared" si="709"/>
        <v>0</v>
      </c>
      <c r="DW347" s="46" t="b">
        <f t="shared" si="710"/>
        <v>0</v>
      </c>
      <c r="DY347" s="46" t="b">
        <f t="shared" si="711"/>
        <v>0</v>
      </c>
      <c r="DZ347" s="46" t="b">
        <f t="shared" si="712"/>
        <v>0</v>
      </c>
      <c r="EB347" s="46" t="b">
        <f t="shared" si="713"/>
        <v>0</v>
      </c>
      <c r="EC347" s="46" t="b">
        <f t="shared" si="714"/>
        <v>0</v>
      </c>
      <c r="ED347" s="46" t="b">
        <f t="shared" si="715"/>
        <v>0</v>
      </c>
      <c r="EE347" s="46" t="b">
        <f t="shared" si="716"/>
        <v>0</v>
      </c>
      <c r="EF347" s="46" t="b">
        <f t="shared" si="717"/>
        <v>0</v>
      </c>
      <c r="EG347" s="46" t="b">
        <f t="shared" si="718"/>
        <v>0</v>
      </c>
      <c r="EH347" s="46" t="b">
        <f t="shared" si="719"/>
        <v>0</v>
      </c>
      <c r="EI347" s="46" t="b">
        <f t="shared" si="720"/>
        <v>0</v>
      </c>
      <c r="EK347" s="46" t="b">
        <f t="shared" si="721"/>
        <v>0</v>
      </c>
      <c r="EL347" s="46" t="b">
        <f t="shared" si="722"/>
        <v>0</v>
      </c>
      <c r="EM347" s="46" t="b">
        <f t="shared" si="723"/>
        <v>0</v>
      </c>
      <c r="EN347" s="46" t="b">
        <f t="shared" si="724"/>
        <v>0</v>
      </c>
      <c r="EO347" s="46" t="b">
        <f t="shared" si="725"/>
        <v>0</v>
      </c>
      <c r="EP347" s="46" t="b">
        <f t="shared" si="726"/>
        <v>0</v>
      </c>
      <c r="EQ347" s="46" t="b">
        <f t="shared" si="727"/>
        <v>0</v>
      </c>
      <c r="ER347" s="46" t="b">
        <f>OR(AA347='Tablas '!$T$4,AA347='Tablas '!$T$7,AA347='Tablas '!$T$8,AA347='Tablas '!$T$11)</f>
        <v>0</v>
      </c>
      <c r="ES347" s="46" t="str">
        <f t="shared" si="728"/>
        <v/>
      </c>
      <c r="ET347" s="46" t="str">
        <f t="shared" si="729"/>
        <v/>
      </c>
      <c r="EU347" s="46" t="str">
        <f t="shared" si="730"/>
        <v/>
      </c>
      <c r="EV347" s="46" t="b">
        <f t="shared" si="731"/>
        <v>0</v>
      </c>
      <c r="EW347" s="46" t="b">
        <f t="shared" si="732"/>
        <v>0</v>
      </c>
      <c r="EX347" s="46" t="b">
        <f t="shared" si="733"/>
        <v>0</v>
      </c>
      <c r="EY347" s="46" t="b">
        <f t="shared" si="734"/>
        <v>0</v>
      </c>
      <c r="EZ347" s="46" t="b">
        <f t="shared" si="735"/>
        <v>0</v>
      </c>
      <c r="FA347" s="46" t="b">
        <f t="shared" si="736"/>
        <v>0</v>
      </c>
      <c r="FB347" s="46" t="b">
        <f t="shared" si="737"/>
        <v>0</v>
      </c>
      <c r="FC347" s="46" t="str">
        <f t="shared" si="738"/>
        <v/>
      </c>
      <c r="FD347" s="46" t="str">
        <f t="shared" si="739"/>
        <v/>
      </c>
      <c r="FE347" s="46" t="b">
        <f t="shared" si="740"/>
        <v>0</v>
      </c>
      <c r="FF347" s="46" t="str">
        <f t="shared" si="741"/>
        <v/>
      </c>
      <c r="FG347" s="46" t="str">
        <f t="shared" si="742"/>
        <v/>
      </c>
      <c r="FH347" s="46" t="b">
        <f t="shared" si="743"/>
        <v>0</v>
      </c>
      <c r="FI347" s="46" t="str">
        <f t="shared" si="744"/>
        <v/>
      </c>
      <c r="FJ347" s="46" t="str">
        <f t="shared" si="745"/>
        <v/>
      </c>
      <c r="FK347" s="46" t="b">
        <f t="shared" si="746"/>
        <v>0</v>
      </c>
      <c r="FL347" s="46" t="str">
        <f t="shared" si="747"/>
        <v/>
      </c>
      <c r="FM347" s="46" t="str">
        <f t="shared" si="748"/>
        <v/>
      </c>
      <c r="FN347" s="46" t="b">
        <f t="shared" si="749"/>
        <v>0</v>
      </c>
      <c r="FO347" s="46" t="str">
        <f t="shared" si="750"/>
        <v/>
      </c>
      <c r="FP347" s="46" t="str">
        <f t="shared" si="751"/>
        <v/>
      </c>
      <c r="FQ347" s="46" t="b">
        <f t="shared" si="752"/>
        <v>0</v>
      </c>
      <c r="FR347" s="46" t="str">
        <f t="shared" si="753"/>
        <v/>
      </c>
      <c r="FS347" s="46" t="str">
        <f t="shared" si="754"/>
        <v/>
      </c>
      <c r="FT347" s="46" t="b">
        <f t="shared" si="755"/>
        <v>0</v>
      </c>
      <c r="FU347" s="46" t="str">
        <f t="shared" si="756"/>
        <v/>
      </c>
      <c r="FV347" s="46" t="str">
        <f t="shared" si="757"/>
        <v/>
      </c>
      <c r="FW347" s="46" t="b">
        <f t="shared" si="758"/>
        <v>0</v>
      </c>
      <c r="FX347" s="46" t="str">
        <f t="shared" si="759"/>
        <v/>
      </c>
      <c r="FY347" s="46" t="str">
        <f t="shared" si="760"/>
        <v/>
      </c>
      <c r="FZ347" s="46" t="b">
        <f t="shared" si="761"/>
        <v>0</v>
      </c>
      <c r="GA347" s="46" t="str">
        <f t="shared" si="762"/>
        <v/>
      </c>
      <c r="GB347" s="46" t="str">
        <f t="shared" si="763"/>
        <v/>
      </c>
      <c r="GC347" s="46" t="b">
        <f t="shared" si="764"/>
        <v>0</v>
      </c>
      <c r="GD347" s="46" t="str">
        <f t="shared" si="765"/>
        <v/>
      </c>
      <c r="GE347" s="46" t="str">
        <f t="shared" si="766"/>
        <v/>
      </c>
      <c r="GF347" s="46" t="b">
        <f t="shared" si="767"/>
        <v>0</v>
      </c>
      <c r="GG347" s="46" t="b">
        <f t="shared" si="768"/>
        <v>0</v>
      </c>
      <c r="GH347" s="46" t="str">
        <f t="shared" si="769"/>
        <v/>
      </c>
      <c r="GI347" s="46" t="str">
        <f t="shared" si="770"/>
        <v/>
      </c>
      <c r="GJ347" s="46" t="str">
        <f t="shared" si="771"/>
        <v/>
      </c>
      <c r="GK347" s="46" t="b">
        <f t="shared" si="772"/>
        <v>0</v>
      </c>
      <c r="GL347" s="46" t="str">
        <f t="shared" si="773"/>
        <v/>
      </c>
      <c r="GM347" s="46" t="str">
        <f t="shared" si="774"/>
        <v/>
      </c>
      <c r="GN347" s="46" t="str">
        <f t="shared" si="775"/>
        <v/>
      </c>
      <c r="GO347" s="46" t="b">
        <f t="shared" si="776"/>
        <v>0</v>
      </c>
      <c r="GP347" s="46" t="str">
        <f t="shared" si="777"/>
        <v/>
      </c>
      <c r="GQ347" s="46" t="str">
        <f t="shared" si="778"/>
        <v/>
      </c>
      <c r="GR347" s="46" t="b">
        <f t="shared" si="779"/>
        <v>0</v>
      </c>
      <c r="GS347" s="46" t="str">
        <f t="shared" si="780"/>
        <v/>
      </c>
      <c r="GT347" s="46" t="str">
        <f t="shared" si="781"/>
        <v/>
      </c>
      <c r="GU347" s="46" t="b">
        <f t="shared" si="782"/>
        <v>0</v>
      </c>
      <c r="GV347" s="46" t="b">
        <f t="shared" si="783"/>
        <v>0</v>
      </c>
      <c r="GW347" s="46" t="b">
        <f t="shared" si="784"/>
        <v>0</v>
      </c>
      <c r="GX347" s="46" t="b">
        <f t="shared" si="785"/>
        <v>0</v>
      </c>
      <c r="GY347" s="46" t="b">
        <f t="shared" si="786"/>
        <v>0</v>
      </c>
      <c r="GZ347" s="46" t="b">
        <f t="shared" si="787"/>
        <v>0</v>
      </c>
      <c r="HA347" s="46" t="b">
        <f t="shared" si="788"/>
        <v>0</v>
      </c>
      <c r="HB347" s="46" t="b">
        <f t="shared" si="789"/>
        <v>0</v>
      </c>
      <c r="HC347" s="46" t="b">
        <f t="shared" si="790"/>
        <v>0</v>
      </c>
      <c r="HD347" s="46" t="b">
        <f t="shared" si="791"/>
        <v>0</v>
      </c>
      <c r="HE347" s="46" t="b">
        <f t="shared" si="792"/>
        <v>0</v>
      </c>
      <c r="HF347" s="46" t="b">
        <f t="shared" si="793"/>
        <v>0</v>
      </c>
      <c r="HG347" s="46" t="b">
        <f t="shared" si="794"/>
        <v>0</v>
      </c>
      <c r="HH347" s="46" t="b">
        <f t="shared" si="795"/>
        <v>0</v>
      </c>
      <c r="HI347" s="46" t="b">
        <f t="shared" si="796"/>
        <v>0</v>
      </c>
      <c r="HJ347" s="46" t="b">
        <f t="shared" si="797"/>
        <v>0</v>
      </c>
      <c r="HK347" s="46" t="b">
        <f t="shared" si="798"/>
        <v>0</v>
      </c>
      <c r="HL347" s="46" t="b">
        <f t="shared" si="799"/>
        <v>0</v>
      </c>
      <c r="HM347" s="46" t="b">
        <f t="shared" si="800"/>
        <v>0</v>
      </c>
      <c r="HN347" s="46" t="b">
        <f t="shared" si="801"/>
        <v>0</v>
      </c>
      <c r="HO347" s="46" t="b">
        <f t="shared" si="802"/>
        <v>0</v>
      </c>
      <c r="HP347" s="46" t="b">
        <f t="shared" si="803"/>
        <v>0</v>
      </c>
      <c r="HQ347" s="46" t="str">
        <f t="shared" si="804"/>
        <v/>
      </c>
      <c r="HR347" s="46" t="str">
        <f t="shared" si="805"/>
        <v/>
      </c>
      <c r="HS347" s="46" t="str">
        <f t="shared" si="806"/>
        <v/>
      </c>
      <c r="HT347" s="46" t="b">
        <f t="shared" si="807"/>
        <v>0</v>
      </c>
      <c r="HU347" s="46" t="b">
        <f t="shared" si="808"/>
        <v>0</v>
      </c>
      <c r="HV347" s="46" t="b">
        <f t="shared" si="809"/>
        <v>0</v>
      </c>
      <c r="HW347" s="46" t="b">
        <f t="shared" si="810"/>
        <v>0</v>
      </c>
      <c r="HX347" s="46" t="b">
        <f t="shared" si="811"/>
        <v>0</v>
      </c>
      <c r="HY347" s="46" t="b">
        <f t="shared" si="812"/>
        <v>0</v>
      </c>
      <c r="HZ347" s="46" t="b">
        <f t="shared" si="813"/>
        <v>0</v>
      </c>
      <c r="IA347" s="46" t="str">
        <f t="shared" si="814"/>
        <v/>
      </c>
      <c r="IB347" s="46" t="str">
        <f t="shared" si="815"/>
        <v/>
      </c>
      <c r="IC347" s="46" t="str">
        <f t="shared" si="816"/>
        <v/>
      </c>
      <c r="ID347" s="46" t="str">
        <f t="shared" si="817"/>
        <v/>
      </c>
      <c r="IE347" s="46" t="b">
        <f t="shared" si="818"/>
        <v>0</v>
      </c>
      <c r="IF347" s="46" t="str">
        <f t="shared" si="819"/>
        <v/>
      </c>
      <c r="IG347" s="46" t="str">
        <f t="shared" si="820"/>
        <v/>
      </c>
      <c r="IH347" s="46" t="b">
        <f t="shared" si="821"/>
        <v>0</v>
      </c>
      <c r="II347" s="46" t="b">
        <f t="shared" si="822"/>
        <v>0</v>
      </c>
      <c r="IJ347" s="46" t="b">
        <f t="shared" si="823"/>
        <v>0</v>
      </c>
      <c r="IK347" s="46" t="str">
        <f t="shared" si="824"/>
        <v/>
      </c>
      <c r="IL347" s="46" t="str">
        <f t="shared" si="825"/>
        <v/>
      </c>
      <c r="IM347" s="46" t="b">
        <f t="shared" si="826"/>
        <v>0</v>
      </c>
      <c r="IN347" s="46" t="b">
        <f t="shared" si="827"/>
        <v>0</v>
      </c>
      <c r="IO347" s="46" t="b">
        <f t="shared" si="828"/>
        <v>0</v>
      </c>
      <c r="IP347" s="46" t="b">
        <f t="shared" si="829"/>
        <v>0</v>
      </c>
      <c r="IQ347" s="46" t="b">
        <f t="shared" si="830"/>
        <v>0</v>
      </c>
      <c r="IR347" s="46" t="b">
        <f t="shared" si="831"/>
        <v>0</v>
      </c>
      <c r="IS347" s="46" t="b">
        <f t="shared" si="832"/>
        <v>0</v>
      </c>
      <c r="IT347" s="46" t="b">
        <f t="shared" si="833"/>
        <v>0</v>
      </c>
      <c r="IU347" s="46" t="b">
        <f t="shared" si="834"/>
        <v>0</v>
      </c>
      <c r="IV347" s="46" t="b">
        <f t="shared" si="835"/>
        <v>0</v>
      </c>
      <c r="IW347" s="46" t="b">
        <f t="shared" si="836"/>
        <v>0</v>
      </c>
      <c r="IX347" s="46" t="b">
        <f t="shared" si="837"/>
        <v>0</v>
      </c>
      <c r="IY347" s="46" t="b">
        <f t="shared" si="838"/>
        <v>0</v>
      </c>
    </row>
    <row r="348" spans="2:259" x14ac:dyDescent="0.3">
      <c r="B348" s="48">
        <v>336</v>
      </c>
      <c r="C348" s="61" t="str">
        <f t="shared" si="704"/>
        <v/>
      </c>
      <c r="D348" s="53"/>
      <c r="E348" s="52"/>
      <c r="F348" s="112"/>
      <c r="G348" s="52"/>
      <c r="H348" s="53"/>
      <c r="I348" s="52"/>
      <c r="J348" s="52"/>
      <c r="K348" s="53"/>
      <c r="L348" s="55"/>
      <c r="M348" s="108"/>
      <c r="N348" s="56"/>
      <c r="O348" s="52"/>
      <c r="P348" s="52"/>
      <c r="Q348" s="52"/>
      <c r="R348" s="52"/>
      <c r="S348" s="52"/>
      <c r="T348" s="53"/>
      <c r="U348" s="52"/>
      <c r="V348" s="52"/>
      <c r="W348" s="55"/>
      <c r="X348" s="55"/>
      <c r="Y348" s="52"/>
      <c r="Z348" s="55"/>
      <c r="AA348" s="52"/>
      <c r="AB348" s="53"/>
      <c r="AC348" s="53"/>
      <c r="AD348" s="53"/>
      <c r="AE348" s="57"/>
      <c r="AF348" s="113"/>
      <c r="AG348" s="57"/>
      <c r="AH348" s="58"/>
      <c r="AI348" s="58"/>
      <c r="AJ348" s="58"/>
      <c r="AK348" s="114"/>
      <c r="AL348" s="58"/>
      <c r="AM348" s="114"/>
      <c r="AN348" s="58"/>
      <c r="AO348" s="114"/>
      <c r="AP348" s="58"/>
      <c r="AQ348" s="114"/>
      <c r="AR348" s="58"/>
      <c r="AS348" s="114"/>
      <c r="AT348" s="58"/>
      <c r="AU348" s="114"/>
      <c r="AV348" s="58"/>
      <c r="AW348" s="114"/>
      <c r="AX348" s="58"/>
      <c r="AY348" s="114"/>
      <c r="AZ348" s="58"/>
      <c r="BA348" s="114"/>
      <c r="BB348" s="58"/>
      <c r="BC348" s="114"/>
      <c r="BD348" s="58"/>
      <c r="BE348" s="58"/>
      <c r="BF348" s="58"/>
      <c r="BG348" s="59"/>
      <c r="BH348" s="58"/>
      <c r="BI348" s="114"/>
      <c r="BJ348" s="53"/>
      <c r="BK348" s="58"/>
      <c r="BL348" s="114"/>
      <c r="BM348" s="58"/>
      <c r="BN348" s="114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3"/>
      <c r="CL348" s="58"/>
      <c r="CM348" s="58"/>
      <c r="CN348" s="60"/>
      <c r="CO348" s="57"/>
      <c r="CP348" s="58"/>
      <c r="CQ348" s="60"/>
      <c r="CR348" s="57"/>
      <c r="CS348" s="58"/>
      <c r="CT348" s="59"/>
      <c r="CU348" s="58"/>
      <c r="CV348" s="59"/>
      <c r="CW348" s="58"/>
      <c r="CX348" s="59"/>
      <c r="CY348" s="58"/>
      <c r="CZ348" s="58"/>
      <c r="DA348" s="58"/>
      <c r="DB348" s="53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7"/>
      <c r="DO348" s="57"/>
      <c r="DP348" s="57"/>
      <c r="DQ348" s="76" t="str">
        <f t="shared" si="705"/>
        <v/>
      </c>
      <c r="DR348" s="53"/>
      <c r="DS348" s="46" t="b">
        <f t="shared" si="706"/>
        <v>0</v>
      </c>
      <c r="DT348" s="46" t="str">
        <f t="shared" si="707"/>
        <v/>
      </c>
      <c r="DU348" s="46" t="b">
        <f t="shared" si="708"/>
        <v>0</v>
      </c>
      <c r="DV348" s="46" t="b">
        <f t="shared" si="709"/>
        <v>0</v>
      </c>
      <c r="DW348" s="46" t="b">
        <f t="shared" si="710"/>
        <v>0</v>
      </c>
      <c r="DY348" s="46" t="b">
        <f t="shared" si="711"/>
        <v>0</v>
      </c>
      <c r="DZ348" s="46" t="b">
        <f t="shared" si="712"/>
        <v>0</v>
      </c>
      <c r="EB348" s="46" t="b">
        <f t="shared" si="713"/>
        <v>0</v>
      </c>
      <c r="EC348" s="46" t="b">
        <f t="shared" si="714"/>
        <v>0</v>
      </c>
      <c r="ED348" s="46" t="b">
        <f t="shared" si="715"/>
        <v>0</v>
      </c>
      <c r="EE348" s="46" t="b">
        <f t="shared" si="716"/>
        <v>0</v>
      </c>
      <c r="EF348" s="46" t="b">
        <f t="shared" si="717"/>
        <v>0</v>
      </c>
      <c r="EG348" s="46" t="b">
        <f t="shared" si="718"/>
        <v>0</v>
      </c>
      <c r="EH348" s="46" t="b">
        <f t="shared" si="719"/>
        <v>0</v>
      </c>
      <c r="EI348" s="46" t="b">
        <f t="shared" si="720"/>
        <v>0</v>
      </c>
      <c r="EK348" s="46" t="b">
        <f t="shared" si="721"/>
        <v>0</v>
      </c>
      <c r="EL348" s="46" t="b">
        <f t="shared" si="722"/>
        <v>0</v>
      </c>
      <c r="EM348" s="46" t="b">
        <f t="shared" si="723"/>
        <v>0</v>
      </c>
      <c r="EN348" s="46" t="b">
        <f t="shared" si="724"/>
        <v>0</v>
      </c>
      <c r="EO348" s="46" t="b">
        <f t="shared" si="725"/>
        <v>0</v>
      </c>
      <c r="EP348" s="46" t="b">
        <f t="shared" si="726"/>
        <v>0</v>
      </c>
      <c r="EQ348" s="46" t="b">
        <f t="shared" si="727"/>
        <v>0</v>
      </c>
      <c r="ER348" s="46" t="b">
        <f>OR(AA348='Tablas '!$T$4,AA348='Tablas '!$T$7,AA348='Tablas '!$T$8,AA348='Tablas '!$T$11)</f>
        <v>0</v>
      </c>
      <c r="ES348" s="46" t="str">
        <f t="shared" si="728"/>
        <v/>
      </c>
      <c r="ET348" s="46" t="str">
        <f t="shared" si="729"/>
        <v/>
      </c>
      <c r="EU348" s="46" t="str">
        <f t="shared" si="730"/>
        <v/>
      </c>
      <c r="EV348" s="46" t="b">
        <f t="shared" si="731"/>
        <v>0</v>
      </c>
      <c r="EW348" s="46" t="b">
        <f t="shared" si="732"/>
        <v>0</v>
      </c>
      <c r="EX348" s="46" t="b">
        <f t="shared" si="733"/>
        <v>0</v>
      </c>
      <c r="EY348" s="46" t="b">
        <f t="shared" si="734"/>
        <v>0</v>
      </c>
      <c r="EZ348" s="46" t="b">
        <f t="shared" si="735"/>
        <v>0</v>
      </c>
      <c r="FA348" s="46" t="b">
        <f t="shared" si="736"/>
        <v>0</v>
      </c>
      <c r="FB348" s="46" t="b">
        <f t="shared" si="737"/>
        <v>0</v>
      </c>
      <c r="FC348" s="46" t="str">
        <f t="shared" si="738"/>
        <v/>
      </c>
      <c r="FD348" s="46" t="str">
        <f t="shared" si="739"/>
        <v/>
      </c>
      <c r="FE348" s="46" t="b">
        <f t="shared" si="740"/>
        <v>0</v>
      </c>
      <c r="FF348" s="46" t="str">
        <f t="shared" si="741"/>
        <v/>
      </c>
      <c r="FG348" s="46" t="str">
        <f t="shared" si="742"/>
        <v/>
      </c>
      <c r="FH348" s="46" t="b">
        <f t="shared" si="743"/>
        <v>0</v>
      </c>
      <c r="FI348" s="46" t="str">
        <f t="shared" si="744"/>
        <v/>
      </c>
      <c r="FJ348" s="46" t="str">
        <f t="shared" si="745"/>
        <v/>
      </c>
      <c r="FK348" s="46" t="b">
        <f t="shared" si="746"/>
        <v>0</v>
      </c>
      <c r="FL348" s="46" t="str">
        <f t="shared" si="747"/>
        <v/>
      </c>
      <c r="FM348" s="46" t="str">
        <f t="shared" si="748"/>
        <v/>
      </c>
      <c r="FN348" s="46" t="b">
        <f t="shared" si="749"/>
        <v>0</v>
      </c>
      <c r="FO348" s="46" t="str">
        <f t="shared" si="750"/>
        <v/>
      </c>
      <c r="FP348" s="46" t="str">
        <f t="shared" si="751"/>
        <v/>
      </c>
      <c r="FQ348" s="46" t="b">
        <f t="shared" si="752"/>
        <v>0</v>
      </c>
      <c r="FR348" s="46" t="str">
        <f t="shared" si="753"/>
        <v/>
      </c>
      <c r="FS348" s="46" t="str">
        <f t="shared" si="754"/>
        <v/>
      </c>
      <c r="FT348" s="46" t="b">
        <f t="shared" si="755"/>
        <v>0</v>
      </c>
      <c r="FU348" s="46" t="str">
        <f t="shared" si="756"/>
        <v/>
      </c>
      <c r="FV348" s="46" t="str">
        <f t="shared" si="757"/>
        <v/>
      </c>
      <c r="FW348" s="46" t="b">
        <f t="shared" si="758"/>
        <v>0</v>
      </c>
      <c r="FX348" s="46" t="str">
        <f t="shared" si="759"/>
        <v/>
      </c>
      <c r="FY348" s="46" t="str">
        <f t="shared" si="760"/>
        <v/>
      </c>
      <c r="FZ348" s="46" t="b">
        <f t="shared" si="761"/>
        <v>0</v>
      </c>
      <c r="GA348" s="46" t="str">
        <f t="shared" si="762"/>
        <v/>
      </c>
      <c r="GB348" s="46" t="str">
        <f t="shared" si="763"/>
        <v/>
      </c>
      <c r="GC348" s="46" t="b">
        <f t="shared" si="764"/>
        <v>0</v>
      </c>
      <c r="GD348" s="46" t="str">
        <f t="shared" si="765"/>
        <v/>
      </c>
      <c r="GE348" s="46" t="str">
        <f t="shared" si="766"/>
        <v/>
      </c>
      <c r="GF348" s="46" t="b">
        <f t="shared" si="767"/>
        <v>0</v>
      </c>
      <c r="GG348" s="46" t="b">
        <f t="shared" si="768"/>
        <v>0</v>
      </c>
      <c r="GH348" s="46" t="str">
        <f t="shared" si="769"/>
        <v/>
      </c>
      <c r="GI348" s="46" t="str">
        <f t="shared" si="770"/>
        <v/>
      </c>
      <c r="GJ348" s="46" t="str">
        <f t="shared" si="771"/>
        <v/>
      </c>
      <c r="GK348" s="46" t="b">
        <f t="shared" si="772"/>
        <v>0</v>
      </c>
      <c r="GL348" s="46" t="str">
        <f t="shared" si="773"/>
        <v/>
      </c>
      <c r="GM348" s="46" t="str">
        <f t="shared" si="774"/>
        <v/>
      </c>
      <c r="GN348" s="46" t="str">
        <f t="shared" si="775"/>
        <v/>
      </c>
      <c r="GO348" s="46" t="b">
        <f t="shared" si="776"/>
        <v>0</v>
      </c>
      <c r="GP348" s="46" t="str">
        <f t="shared" si="777"/>
        <v/>
      </c>
      <c r="GQ348" s="46" t="str">
        <f t="shared" si="778"/>
        <v/>
      </c>
      <c r="GR348" s="46" t="b">
        <f t="shared" si="779"/>
        <v>0</v>
      </c>
      <c r="GS348" s="46" t="str">
        <f t="shared" si="780"/>
        <v/>
      </c>
      <c r="GT348" s="46" t="str">
        <f t="shared" si="781"/>
        <v/>
      </c>
      <c r="GU348" s="46" t="b">
        <f t="shared" si="782"/>
        <v>0</v>
      </c>
      <c r="GV348" s="46" t="b">
        <f t="shared" si="783"/>
        <v>0</v>
      </c>
      <c r="GW348" s="46" t="b">
        <f t="shared" si="784"/>
        <v>0</v>
      </c>
      <c r="GX348" s="46" t="b">
        <f t="shared" si="785"/>
        <v>0</v>
      </c>
      <c r="GY348" s="46" t="b">
        <f t="shared" si="786"/>
        <v>0</v>
      </c>
      <c r="GZ348" s="46" t="b">
        <f t="shared" si="787"/>
        <v>0</v>
      </c>
      <c r="HA348" s="46" t="b">
        <f t="shared" si="788"/>
        <v>0</v>
      </c>
      <c r="HB348" s="46" t="b">
        <f t="shared" si="789"/>
        <v>0</v>
      </c>
      <c r="HC348" s="46" t="b">
        <f t="shared" si="790"/>
        <v>0</v>
      </c>
      <c r="HD348" s="46" t="b">
        <f t="shared" si="791"/>
        <v>0</v>
      </c>
      <c r="HE348" s="46" t="b">
        <f t="shared" si="792"/>
        <v>0</v>
      </c>
      <c r="HF348" s="46" t="b">
        <f t="shared" si="793"/>
        <v>0</v>
      </c>
      <c r="HG348" s="46" t="b">
        <f t="shared" si="794"/>
        <v>0</v>
      </c>
      <c r="HH348" s="46" t="b">
        <f t="shared" si="795"/>
        <v>0</v>
      </c>
      <c r="HI348" s="46" t="b">
        <f t="shared" si="796"/>
        <v>0</v>
      </c>
      <c r="HJ348" s="46" t="b">
        <f t="shared" si="797"/>
        <v>0</v>
      </c>
      <c r="HK348" s="46" t="b">
        <f t="shared" si="798"/>
        <v>0</v>
      </c>
      <c r="HL348" s="46" t="b">
        <f t="shared" si="799"/>
        <v>0</v>
      </c>
      <c r="HM348" s="46" t="b">
        <f t="shared" si="800"/>
        <v>0</v>
      </c>
      <c r="HN348" s="46" t="b">
        <f t="shared" si="801"/>
        <v>0</v>
      </c>
      <c r="HO348" s="46" t="b">
        <f t="shared" si="802"/>
        <v>0</v>
      </c>
      <c r="HP348" s="46" t="b">
        <f t="shared" si="803"/>
        <v>0</v>
      </c>
      <c r="HQ348" s="46" t="str">
        <f t="shared" si="804"/>
        <v/>
      </c>
      <c r="HR348" s="46" t="str">
        <f t="shared" si="805"/>
        <v/>
      </c>
      <c r="HS348" s="46" t="str">
        <f t="shared" si="806"/>
        <v/>
      </c>
      <c r="HT348" s="46" t="b">
        <f t="shared" si="807"/>
        <v>0</v>
      </c>
      <c r="HU348" s="46" t="b">
        <f t="shared" si="808"/>
        <v>0</v>
      </c>
      <c r="HV348" s="46" t="b">
        <f t="shared" si="809"/>
        <v>0</v>
      </c>
      <c r="HW348" s="46" t="b">
        <f t="shared" si="810"/>
        <v>0</v>
      </c>
      <c r="HX348" s="46" t="b">
        <f t="shared" si="811"/>
        <v>0</v>
      </c>
      <c r="HY348" s="46" t="b">
        <f t="shared" si="812"/>
        <v>0</v>
      </c>
      <c r="HZ348" s="46" t="b">
        <f t="shared" si="813"/>
        <v>0</v>
      </c>
      <c r="IA348" s="46" t="str">
        <f t="shared" si="814"/>
        <v/>
      </c>
      <c r="IB348" s="46" t="str">
        <f t="shared" si="815"/>
        <v/>
      </c>
      <c r="IC348" s="46" t="str">
        <f t="shared" si="816"/>
        <v/>
      </c>
      <c r="ID348" s="46" t="str">
        <f t="shared" si="817"/>
        <v/>
      </c>
      <c r="IE348" s="46" t="b">
        <f t="shared" si="818"/>
        <v>0</v>
      </c>
      <c r="IF348" s="46" t="str">
        <f t="shared" si="819"/>
        <v/>
      </c>
      <c r="IG348" s="46" t="str">
        <f t="shared" si="820"/>
        <v/>
      </c>
      <c r="IH348" s="46" t="b">
        <f t="shared" si="821"/>
        <v>0</v>
      </c>
      <c r="II348" s="46" t="b">
        <f t="shared" si="822"/>
        <v>0</v>
      </c>
      <c r="IJ348" s="46" t="b">
        <f t="shared" si="823"/>
        <v>0</v>
      </c>
      <c r="IK348" s="46" t="str">
        <f t="shared" si="824"/>
        <v/>
      </c>
      <c r="IL348" s="46" t="str">
        <f t="shared" si="825"/>
        <v/>
      </c>
      <c r="IM348" s="46" t="b">
        <f t="shared" si="826"/>
        <v>0</v>
      </c>
      <c r="IN348" s="46" t="b">
        <f t="shared" si="827"/>
        <v>0</v>
      </c>
      <c r="IO348" s="46" t="b">
        <f t="shared" si="828"/>
        <v>0</v>
      </c>
      <c r="IP348" s="46" t="b">
        <f t="shared" si="829"/>
        <v>0</v>
      </c>
      <c r="IQ348" s="46" t="b">
        <f t="shared" si="830"/>
        <v>0</v>
      </c>
      <c r="IR348" s="46" t="b">
        <f t="shared" si="831"/>
        <v>0</v>
      </c>
      <c r="IS348" s="46" t="b">
        <f t="shared" si="832"/>
        <v>0</v>
      </c>
      <c r="IT348" s="46" t="b">
        <f t="shared" si="833"/>
        <v>0</v>
      </c>
      <c r="IU348" s="46" t="b">
        <f t="shared" si="834"/>
        <v>0</v>
      </c>
      <c r="IV348" s="46" t="b">
        <f t="shared" si="835"/>
        <v>0</v>
      </c>
      <c r="IW348" s="46" t="b">
        <f t="shared" si="836"/>
        <v>0</v>
      </c>
      <c r="IX348" s="46" t="b">
        <f t="shared" si="837"/>
        <v>0</v>
      </c>
      <c r="IY348" s="46" t="b">
        <f t="shared" si="838"/>
        <v>0</v>
      </c>
    </row>
    <row r="349" spans="2:259" x14ac:dyDescent="0.3">
      <c r="B349" s="48">
        <v>337</v>
      </c>
      <c r="C349" s="61" t="str">
        <f t="shared" si="704"/>
        <v/>
      </c>
      <c r="D349" s="53"/>
      <c r="E349" s="52"/>
      <c r="F349" s="112"/>
      <c r="G349" s="52"/>
      <c r="H349" s="53"/>
      <c r="I349" s="52"/>
      <c r="J349" s="52"/>
      <c r="K349" s="53"/>
      <c r="L349" s="55"/>
      <c r="M349" s="108"/>
      <c r="N349" s="56"/>
      <c r="O349" s="52"/>
      <c r="P349" s="52"/>
      <c r="Q349" s="52"/>
      <c r="R349" s="52"/>
      <c r="S349" s="52"/>
      <c r="T349" s="53"/>
      <c r="U349" s="52"/>
      <c r="V349" s="52"/>
      <c r="W349" s="55"/>
      <c r="X349" s="55"/>
      <c r="Y349" s="52"/>
      <c r="Z349" s="55"/>
      <c r="AA349" s="52"/>
      <c r="AB349" s="53"/>
      <c r="AC349" s="53"/>
      <c r="AD349" s="53"/>
      <c r="AE349" s="57"/>
      <c r="AF349" s="113"/>
      <c r="AG349" s="57"/>
      <c r="AH349" s="58"/>
      <c r="AI349" s="58"/>
      <c r="AJ349" s="58"/>
      <c r="AK349" s="114"/>
      <c r="AL349" s="58"/>
      <c r="AM349" s="114"/>
      <c r="AN349" s="58"/>
      <c r="AO349" s="114"/>
      <c r="AP349" s="58"/>
      <c r="AQ349" s="114"/>
      <c r="AR349" s="58"/>
      <c r="AS349" s="114"/>
      <c r="AT349" s="58"/>
      <c r="AU349" s="114"/>
      <c r="AV349" s="58"/>
      <c r="AW349" s="114"/>
      <c r="AX349" s="58"/>
      <c r="AY349" s="114"/>
      <c r="AZ349" s="58"/>
      <c r="BA349" s="114"/>
      <c r="BB349" s="58"/>
      <c r="BC349" s="114"/>
      <c r="BD349" s="58"/>
      <c r="BE349" s="58"/>
      <c r="BF349" s="58"/>
      <c r="BG349" s="59"/>
      <c r="BH349" s="58"/>
      <c r="BI349" s="114"/>
      <c r="BJ349" s="53"/>
      <c r="BK349" s="58"/>
      <c r="BL349" s="114"/>
      <c r="BM349" s="58"/>
      <c r="BN349" s="114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3"/>
      <c r="CL349" s="58"/>
      <c r="CM349" s="58"/>
      <c r="CN349" s="60"/>
      <c r="CO349" s="57"/>
      <c r="CP349" s="58"/>
      <c r="CQ349" s="60"/>
      <c r="CR349" s="57"/>
      <c r="CS349" s="58"/>
      <c r="CT349" s="59"/>
      <c r="CU349" s="58"/>
      <c r="CV349" s="59"/>
      <c r="CW349" s="58"/>
      <c r="CX349" s="59"/>
      <c r="CY349" s="58"/>
      <c r="CZ349" s="58"/>
      <c r="DA349" s="58"/>
      <c r="DB349" s="53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7"/>
      <c r="DO349" s="57"/>
      <c r="DP349" s="57"/>
      <c r="DQ349" s="76" t="str">
        <f t="shared" si="705"/>
        <v/>
      </c>
      <c r="DR349" s="53"/>
      <c r="DS349" s="46" t="b">
        <f t="shared" si="706"/>
        <v>0</v>
      </c>
      <c r="DT349" s="46" t="str">
        <f t="shared" si="707"/>
        <v/>
      </c>
      <c r="DU349" s="46" t="b">
        <f t="shared" si="708"/>
        <v>0</v>
      </c>
      <c r="DV349" s="46" t="b">
        <f t="shared" si="709"/>
        <v>0</v>
      </c>
      <c r="DW349" s="46" t="b">
        <f t="shared" si="710"/>
        <v>0</v>
      </c>
      <c r="DY349" s="46" t="b">
        <f t="shared" si="711"/>
        <v>0</v>
      </c>
      <c r="DZ349" s="46" t="b">
        <f t="shared" si="712"/>
        <v>0</v>
      </c>
      <c r="EB349" s="46" t="b">
        <f t="shared" si="713"/>
        <v>0</v>
      </c>
      <c r="EC349" s="46" t="b">
        <f t="shared" si="714"/>
        <v>0</v>
      </c>
      <c r="ED349" s="46" t="b">
        <f t="shared" si="715"/>
        <v>0</v>
      </c>
      <c r="EE349" s="46" t="b">
        <f t="shared" si="716"/>
        <v>0</v>
      </c>
      <c r="EF349" s="46" t="b">
        <f t="shared" si="717"/>
        <v>0</v>
      </c>
      <c r="EG349" s="46" t="b">
        <f t="shared" si="718"/>
        <v>0</v>
      </c>
      <c r="EH349" s="46" t="b">
        <f t="shared" si="719"/>
        <v>0</v>
      </c>
      <c r="EI349" s="46" t="b">
        <f t="shared" si="720"/>
        <v>0</v>
      </c>
      <c r="EK349" s="46" t="b">
        <f t="shared" si="721"/>
        <v>0</v>
      </c>
      <c r="EL349" s="46" t="b">
        <f t="shared" si="722"/>
        <v>0</v>
      </c>
      <c r="EM349" s="46" t="b">
        <f t="shared" si="723"/>
        <v>0</v>
      </c>
      <c r="EN349" s="46" t="b">
        <f t="shared" si="724"/>
        <v>0</v>
      </c>
      <c r="EO349" s="46" t="b">
        <f t="shared" si="725"/>
        <v>0</v>
      </c>
      <c r="EP349" s="46" t="b">
        <f t="shared" si="726"/>
        <v>0</v>
      </c>
      <c r="EQ349" s="46" t="b">
        <f t="shared" si="727"/>
        <v>0</v>
      </c>
      <c r="ER349" s="46" t="b">
        <f>OR(AA349='Tablas '!$T$4,AA349='Tablas '!$T$7,AA349='Tablas '!$T$8,AA349='Tablas '!$T$11)</f>
        <v>0</v>
      </c>
      <c r="ES349" s="46" t="str">
        <f t="shared" si="728"/>
        <v/>
      </c>
      <c r="ET349" s="46" t="str">
        <f t="shared" si="729"/>
        <v/>
      </c>
      <c r="EU349" s="46" t="str">
        <f t="shared" si="730"/>
        <v/>
      </c>
      <c r="EV349" s="46" t="b">
        <f t="shared" si="731"/>
        <v>0</v>
      </c>
      <c r="EW349" s="46" t="b">
        <f t="shared" si="732"/>
        <v>0</v>
      </c>
      <c r="EX349" s="46" t="b">
        <f t="shared" si="733"/>
        <v>0</v>
      </c>
      <c r="EY349" s="46" t="b">
        <f t="shared" si="734"/>
        <v>0</v>
      </c>
      <c r="EZ349" s="46" t="b">
        <f t="shared" si="735"/>
        <v>0</v>
      </c>
      <c r="FA349" s="46" t="b">
        <f t="shared" si="736"/>
        <v>0</v>
      </c>
      <c r="FB349" s="46" t="b">
        <f t="shared" si="737"/>
        <v>0</v>
      </c>
      <c r="FC349" s="46" t="str">
        <f t="shared" si="738"/>
        <v/>
      </c>
      <c r="FD349" s="46" t="str">
        <f t="shared" si="739"/>
        <v/>
      </c>
      <c r="FE349" s="46" t="b">
        <f t="shared" si="740"/>
        <v>0</v>
      </c>
      <c r="FF349" s="46" t="str">
        <f t="shared" si="741"/>
        <v/>
      </c>
      <c r="FG349" s="46" t="str">
        <f t="shared" si="742"/>
        <v/>
      </c>
      <c r="FH349" s="46" t="b">
        <f t="shared" si="743"/>
        <v>0</v>
      </c>
      <c r="FI349" s="46" t="str">
        <f t="shared" si="744"/>
        <v/>
      </c>
      <c r="FJ349" s="46" t="str">
        <f t="shared" si="745"/>
        <v/>
      </c>
      <c r="FK349" s="46" t="b">
        <f t="shared" si="746"/>
        <v>0</v>
      </c>
      <c r="FL349" s="46" t="str">
        <f t="shared" si="747"/>
        <v/>
      </c>
      <c r="FM349" s="46" t="str">
        <f t="shared" si="748"/>
        <v/>
      </c>
      <c r="FN349" s="46" t="b">
        <f t="shared" si="749"/>
        <v>0</v>
      </c>
      <c r="FO349" s="46" t="str">
        <f t="shared" si="750"/>
        <v/>
      </c>
      <c r="FP349" s="46" t="str">
        <f t="shared" si="751"/>
        <v/>
      </c>
      <c r="FQ349" s="46" t="b">
        <f t="shared" si="752"/>
        <v>0</v>
      </c>
      <c r="FR349" s="46" t="str">
        <f t="shared" si="753"/>
        <v/>
      </c>
      <c r="FS349" s="46" t="str">
        <f t="shared" si="754"/>
        <v/>
      </c>
      <c r="FT349" s="46" t="b">
        <f t="shared" si="755"/>
        <v>0</v>
      </c>
      <c r="FU349" s="46" t="str">
        <f t="shared" si="756"/>
        <v/>
      </c>
      <c r="FV349" s="46" t="str">
        <f t="shared" si="757"/>
        <v/>
      </c>
      <c r="FW349" s="46" t="b">
        <f t="shared" si="758"/>
        <v>0</v>
      </c>
      <c r="FX349" s="46" t="str">
        <f t="shared" si="759"/>
        <v/>
      </c>
      <c r="FY349" s="46" t="str">
        <f t="shared" si="760"/>
        <v/>
      </c>
      <c r="FZ349" s="46" t="b">
        <f t="shared" si="761"/>
        <v>0</v>
      </c>
      <c r="GA349" s="46" t="str">
        <f t="shared" si="762"/>
        <v/>
      </c>
      <c r="GB349" s="46" t="str">
        <f t="shared" si="763"/>
        <v/>
      </c>
      <c r="GC349" s="46" t="b">
        <f t="shared" si="764"/>
        <v>0</v>
      </c>
      <c r="GD349" s="46" t="str">
        <f t="shared" si="765"/>
        <v/>
      </c>
      <c r="GE349" s="46" t="str">
        <f t="shared" si="766"/>
        <v/>
      </c>
      <c r="GF349" s="46" t="b">
        <f t="shared" si="767"/>
        <v>0</v>
      </c>
      <c r="GG349" s="46" t="b">
        <f t="shared" si="768"/>
        <v>0</v>
      </c>
      <c r="GH349" s="46" t="str">
        <f t="shared" si="769"/>
        <v/>
      </c>
      <c r="GI349" s="46" t="str">
        <f t="shared" si="770"/>
        <v/>
      </c>
      <c r="GJ349" s="46" t="str">
        <f t="shared" si="771"/>
        <v/>
      </c>
      <c r="GK349" s="46" t="b">
        <f t="shared" si="772"/>
        <v>0</v>
      </c>
      <c r="GL349" s="46" t="str">
        <f t="shared" si="773"/>
        <v/>
      </c>
      <c r="GM349" s="46" t="str">
        <f t="shared" si="774"/>
        <v/>
      </c>
      <c r="GN349" s="46" t="str">
        <f t="shared" si="775"/>
        <v/>
      </c>
      <c r="GO349" s="46" t="b">
        <f t="shared" si="776"/>
        <v>0</v>
      </c>
      <c r="GP349" s="46" t="str">
        <f t="shared" si="777"/>
        <v/>
      </c>
      <c r="GQ349" s="46" t="str">
        <f t="shared" si="778"/>
        <v/>
      </c>
      <c r="GR349" s="46" t="b">
        <f t="shared" si="779"/>
        <v>0</v>
      </c>
      <c r="GS349" s="46" t="str">
        <f t="shared" si="780"/>
        <v/>
      </c>
      <c r="GT349" s="46" t="str">
        <f t="shared" si="781"/>
        <v/>
      </c>
      <c r="GU349" s="46" t="b">
        <f t="shared" si="782"/>
        <v>0</v>
      </c>
      <c r="GV349" s="46" t="b">
        <f t="shared" si="783"/>
        <v>0</v>
      </c>
      <c r="GW349" s="46" t="b">
        <f t="shared" si="784"/>
        <v>0</v>
      </c>
      <c r="GX349" s="46" t="b">
        <f t="shared" si="785"/>
        <v>0</v>
      </c>
      <c r="GY349" s="46" t="b">
        <f t="shared" si="786"/>
        <v>0</v>
      </c>
      <c r="GZ349" s="46" t="b">
        <f t="shared" si="787"/>
        <v>0</v>
      </c>
      <c r="HA349" s="46" t="b">
        <f t="shared" si="788"/>
        <v>0</v>
      </c>
      <c r="HB349" s="46" t="b">
        <f t="shared" si="789"/>
        <v>0</v>
      </c>
      <c r="HC349" s="46" t="b">
        <f t="shared" si="790"/>
        <v>0</v>
      </c>
      <c r="HD349" s="46" t="b">
        <f t="shared" si="791"/>
        <v>0</v>
      </c>
      <c r="HE349" s="46" t="b">
        <f t="shared" si="792"/>
        <v>0</v>
      </c>
      <c r="HF349" s="46" t="b">
        <f t="shared" si="793"/>
        <v>0</v>
      </c>
      <c r="HG349" s="46" t="b">
        <f t="shared" si="794"/>
        <v>0</v>
      </c>
      <c r="HH349" s="46" t="b">
        <f t="shared" si="795"/>
        <v>0</v>
      </c>
      <c r="HI349" s="46" t="b">
        <f t="shared" si="796"/>
        <v>0</v>
      </c>
      <c r="HJ349" s="46" t="b">
        <f t="shared" si="797"/>
        <v>0</v>
      </c>
      <c r="HK349" s="46" t="b">
        <f t="shared" si="798"/>
        <v>0</v>
      </c>
      <c r="HL349" s="46" t="b">
        <f t="shared" si="799"/>
        <v>0</v>
      </c>
      <c r="HM349" s="46" t="b">
        <f t="shared" si="800"/>
        <v>0</v>
      </c>
      <c r="HN349" s="46" t="b">
        <f t="shared" si="801"/>
        <v>0</v>
      </c>
      <c r="HO349" s="46" t="b">
        <f t="shared" si="802"/>
        <v>0</v>
      </c>
      <c r="HP349" s="46" t="b">
        <f t="shared" si="803"/>
        <v>0</v>
      </c>
      <c r="HQ349" s="46" t="str">
        <f t="shared" si="804"/>
        <v/>
      </c>
      <c r="HR349" s="46" t="str">
        <f t="shared" si="805"/>
        <v/>
      </c>
      <c r="HS349" s="46" t="str">
        <f t="shared" si="806"/>
        <v/>
      </c>
      <c r="HT349" s="46" t="b">
        <f t="shared" si="807"/>
        <v>0</v>
      </c>
      <c r="HU349" s="46" t="b">
        <f t="shared" si="808"/>
        <v>0</v>
      </c>
      <c r="HV349" s="46" t="b">
        <f t="shared" si="809"/>
        <v>0</v>
      </c>
      <c r="HW349" s="46" t="b">
        <f t="shared" si="810"/>
        <v>0</v>
      </c>
      <c r="HX349" s="46" t="b">
        <f t="shared" si="811"/>
        <v>0</v>
      </c>
      <c r="HY349" s="46" t="b">
        <f t="shared" si="812"/>
        <v>0</v>
      </c>
      <c r="HZ349" s="46" t="b">
        <f t="shared" si="813"/>
        <v>0</v>
      </c>
      <c r="IA349" s="46" t="str">
        <f t="shared" si="814"/>
        <v/>
      </c>
      <c r="IB349" s="46" t="str">
        <f t="shared" si="815"/>
        <v/>
      </c>
      <c r="IC349" s="46" t="str">
        <f t="shared" si="816"/>
        <v/>
      </c>
      <c r="ID349" s="46" t="str">
        <f t="shared" si="817"/>
        <v/>
      </c>
      <c r="IE349" s="46" t="b">
        <f t="shared" si="818"/>
        <v>0</v>
      </c>
      <c r="IF349" s="46" t="str">
        <f t="shared" si="819"/>
        <v/>
      </c>
      <c r="IG349" s="46" t="str">
        <f t="shared" si="820"/>
        <v/>
      </c>
      <c r="IH349" s="46" t="b">
        <f t="shared" si="821"/>
        <v>0</v>
      </c>
      <c r="II349" s="46" t="b">
        <f t="shared" si="822"/>
        <v>0</v>
      </c>
      <c r="IJ349" s="46" t="b">
        <f t="shared" si="823"/>
        <v>0</v>
      </c>
      <c r="IK349" s="46" t="str">
        <f t="shared" si="824"/>
        <v/>
      </c>
      <c r="IL349" s="46" t="str">
        <f t="shared" si="825"/>
        <v/>
      </c>
      <c r="IM349" s="46" t="b">
        <f t="shared" si="826"/>
        <v>0</v>
      </c>
      <c r="IN349" s="46" t="b">
        <f t="shared" si="827"/>
        <v>0</v>
      </c>
      <c r="IO349" s="46" t="b">
        <f t="shared" si="828"/>
        <v>0</v>
      </c>
      <c r="IP349" s="46" t="b">
        <f t="shared" si="829"/>
        <v>0</v>
      </c>
      <c r="IQ349" s="46" t="b">
        <f t="shared" si="830"/>
        <v>0</v>
      </c>
      <c r="IR349" s="46" t="b">
        <f t="shared" si="831"/>
        <v>0</v>
      </c>
      <c r="IS349" s="46" t="b">
        <f t="shared" si="832"/>
        <v>0</v>
      </c>
      <c r="IT349" s="46" t="b">
        <f t="shared" si="833"/>
        <v>0</v>
      </c>
      <c r="IU349" s="46" t="b">
        <f t="shared" si="834"/>
        <v>0</v>
      </c>
      <c r="IV349" s="46" t="b">
        <f t="shared" si="835"/>
        <v>0</v>
      </c>
      <c r="IW349" s="46" t="b">
        <f t="shared" si="836"/>
        <v>0</v>
      </c>
      <c r="IX349" s="46" t="b">
        <f t="shared" si="837"/>
        <v>0</v>
      </c>
      <c r="IY349" s="46" t="b">
        <f t="shared" si="838"/>
        <v>0</v>
      </c>
    </row>
    <row r="350" spans="2:259" x14ac:dyDescent="0.3">
      <c r="B350" s="48">
        <v>338</v>
      </c>
      <c r="C350" s="61" t="str">
        <f t="shared" si="704"/>
        <v/>
      </c>
      <c r="D350" s="53"/>
      <c r="E350" s="52"/>
      <c r="F350" s="112"/>
      <c r="G350" s="52"/>
      <c r="H350" s="53"/>
      <c r="I350" s="52"/>
      <c r="J350" s="52"/>
      <c r="K350" s="53"/>
      <c r="L350" s="55"/>
      <c r="M350" s="108"/>
      <c r="N350" s="56"/>
      <c r="O350" s="52"/>
      <c r="P350" s="52"/>
      <c r="Q350" s="52"/>
      <c r="R350" s="52"/>
      <c r="S350" s="52"/>
      <c r="T350" s="53"/>
      <c r="U350" s="52"/>
      <c r="V350" s="52"/>
      <c r="W350" s="55"/>
      <c r="X350" s="55"/>
      <c r="Y350" s="52"/>
      <c r="Z350" s="55"/>
      <c r="AA350" s="52"/>
      <c r="AB350" s="53"/>
      <c r="AC350" s="53"/>
      <c r="AD350" s="53"/>
      <c r="AE350" s="57"/>
      <c r="AF350" s="113"/>
      <c r="AG350" s="57"/>
      <c r="AH350" s="58"/>
      <c r="AI350" s="58"/>
      <c r="AJ350" s="58"/>
      <c r="AK350" s="114"/>
      <c r="AL350" s="58"/>
      <c r="AM350" s="114"/>
      <c r="AN350" s="58"/>
      <c r="AO350" s="114"/>
      <c r="AP350" s="58"/>
      <c r="AQ350" s="114"/>
      <c r="AR350" s="58"/>
      <c r="AS350" s="114"/>
      <c r="AT350" s="58"/>
      <c r="AU350" s="114"/>
      <c r="AV350" s="58"/>
      <c r="AW350" s="114"/>
      <c r="AX350" s="58"/>
      <c r="AY350" s="114"/>
      <c r="AZ350" s="58"/>
      <c r="BA350" s="114"/>
      <c r="BB350" s="58"/>
      <c r="BC350" s="114"/>
      <c r="BD350" s="58"/>
      <c r="BE350" s="58"/>
      <c r="BF350" s="58"/>
      <c r="BG350" s="59"/>
      <c r="BH350" s="58"/>
      <c r="BI350" s="114"/>
      <c r="BJ350" s="53"/>
      <c r="BK350" s="58"/>
      <c r="BL350" s="114"/>
      <c r="BM350" s="58"/>
      <c r="BN350" s="114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3"/>
      <c r="CL350" s="58"/>
      <c r="CM350" s="58"/>
      <c r="CN350" s="60"/>
      <c r="CO350" s="57"/>
      <c r="CP350" s="58"/>
      <c r="CQ350" s="60"/>
      <c r="CR350" s="57"/>
      <c r="CS350" s="58"/>
      <c r="CT350" s="59"/>
      <c r="CU350" s="58"/>
      <c r="CV350" s="59"/>
      <c r="CW350" s="58"/>
      <c r="CX350" s="59"/>
      <c r="CY350" s="58"/>
      <c r="CZ350" s="58"/>
      <c r="DA350" s="58"/>
      <c r="DB350" s="53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7"/>
      <c r="DO350" s="57"/>
      <c r="DP350" s="57"/>
      <c r="DQ350" s="76" t="str">
        <f t="shared" si="705"/>
        <v/>
      </c>
      <c r="DR350" s="53"/>
      <c r="DS350" s="46" t="b">
        <f t="shared" si="706"/>
        <v>0</v>
      </c>
      <c r="DT350" s="46" t="str">
        <f t="shared" si="707"/>
        <v/>
      </c>
      <c r="DU350" s="46" t="b">
        <f t="shared" si="708"/>
        <v>0</v>
      </c>
      <c r="DV350" s="46" t="b">
        <f t="shared" si="709"/>
        <v>0</v>
      </c>
      <c r="DW350" s="46" t="b">
        <f t="shared" si="710"/>
        <v>0</v>
      </c>
      <c r="DY350" s="46" t="b">
        <f t="shared" si="711"/>
        <v>0</v>
      </c>
      <c r="DZ350" s="46" t="b">
        <f t="shared" si="712"/>
        <v>0</v>
      </c>
      <c r="EB350" s="46" t="b">
        <f t="shared" si="713"/>
        <v>0</v>
      </c>
      <c r="EC350" s="46" t="b">
        <f t="shared" si="714"/>
        <v>0</v>
      </c>
      <c r="ED350" s="46" t="b">
        <f t="shared" si="715"/>
        <v>0</v>
      </c>
      <c r="EE350" s="46" t="b">
        <f t="shared" si="716"/>
        <v>0</v>
      </c>
      <c r="EF350" s="46" t="b">
        <f t="shared" si="717"/>
        <v>0</v>
      </c>
      <c r="EG350" s="46" t="b">
        <f t="shared" si="718"/>
        <v>0</v>
      </c>
      <c r="EH350" s="46" t="b">
        <f t="shared" si="719"/>
        <v>0</v>
      </c>
      <c r="EI350" s="46" t="b">
        <f t="shared" si="720"/>
        <v>0</v>
      </c>
      <c r="EK350" s="46" t="b">
        <f t="shared" si="721"/>
        <v>0</v>
      </c>
      <c r="EL350" s="46" t="b">
        <f t="shared" si="722"/>
        <v>0</v>
      </c>
      <c r="EM350" s="46" t="b">
        <f t="shared" si="723"/>
        <v>0</v>
      </c>
      <c r="EN350" s="46" t="b">
        <f t="shared" si="724"/>
        <v>0</v>
      </c>
      <c r="EO350" s="46" t="b">
        <f t="shared" si="725"/>
        <v>0</v>
      </c>
      <c r="EP350" s="46" t="b">
        <f t="shared" si="726"/>
        <v>0</v>
      </c>
      <c r="EQ350" s="46" t="b">
        <f t="shared" si="727"/>
        <v>0</v>
      </c>
      <c r="ER350" s="46" t="b">
        <f>OR(AA350='Tablas '!$T$4,AA350='Tablas '!$T$7,AA350='Tablas '!$T$8,AA350='Tablas '!$T$11)</f>
        <v>0</v>
      </c>
      <c r="ES350" s="46" t="str">
        <f t="shared" si="728"/>
        <v/>
      </c>
      <c r="ET350" s="46" t="str">
        <f t="shared" si="729"/>
        <v/>
      </c>
      <c r="EU350" s="46" t="str">
        <f t="shared" si="730"/>
        <v/>
      </c>
      <c r="EV350" s="46" t="b">
        <f t="shared" si="731"/>
        <v>0</v>
      </c>
      <c r="EW350" s="46" t="b">
        <f t="shared" si="732"/>
        <v>0</v>
      </c>
      <c r="EX350" s="46" t="b">
        <f t="shared" si="733"/>
        <v>0</v>
      </c>
      <c r="EY350" s="46" t="b">
        <f t="shared" si="734"/>
        <v>0</v>
      </c>
      <c r="EZ350" s="46" t="b">
        <f t="shared" si="735"/>
        <v>0</v>
      </c>
      <c r="FA350" s="46" t="b">
        <f t="shared" si="736"/>
        <v>0</v>
      </c>
      <c r="FB350" s="46" t="b">
        <f t="shared" si="737"/>
        <v>0</v>
      </c>
      <c r="FC350" s="46" t="str">
        <f t="shared" si="738"/>
        <v/>
      </c>
      <c r="FD350" s="46" t="str">
        <f t="shared" si="739"/>
        <v/>
      </c>
      <c r="FE350" s="46" t="b">
        <f t="shared" si="740"/>
        <v>0</v>
      </c>
      <c r="FF350" s="46" t="str">
        <f t="shared" si="741"/>
        <v/>
      </c>
      <c r="FG350" s="46" t="str">
        <f t="shared" si="742"/>
        <v/>
      </c>
      <c r="FH350" s="46" t="b">
        <f t="shared" si="743"/>
        <v>0</v>
      </c>
      <c r="FI350" s="46" t="str">
        <f t="shared" si="744"/>
        <v/>
      </c>
      <c r="FJ350" s="46" t="str">
        <f t="shared" si="745"/>
        <v/>
      </c>
      <c r="FK350" s="46" t="b">
        <f t="shared" si="746"/>
        <v>0</v>
      </c>
      <c r="FL350" s="46" t="str">
        <f t="shared" si="747"/>
        <v/>
      </c>
      <c r="FM350" s="46" t="str">
        <f t="shared" si="748"/>
        <v/>
      </c>
      <c r="FN350" s="46" t="b">
        <f t="shared" si="749"/>
        <v>0</v>
      </c>
      <c r="FO350" s="46" t="str">
        <f t="shared" si="750"/>
        <v/>
      </c>
      <c r="FP350" s="46" t="str">
        <f t="shared" si="751"/>
        <v/>
      </c>
      <c r="FQ350" s="46" t="b">
        <f t="shared" si="752"/>
        <v>0</v>
      </c>
      <c r="FR350" s="46" t="str">
        <f t="shared" si="753"/>
        <v/>
      </c>
      <c r="FS350" s="46" t="str">
        <f t="shared" si="754"/>
        <v/>
      </c>
      <c r="FT350" s="46" t="b">
        <f t="shared" si="755"/>
        <v>0</v>
      </c>
      <c r="FU350" s="46" t="str">
        <f t="shared" si="756"/>
        <v/>
      </c>
      <c r="FV350" s="46" t="str">
        <f t="shared" si="757"/>
        <v/>
      </c>
      <c r="FW350" s="46" t="b">
        <f t="shared" si="758"/>
        <v>0</v>
      </c>
      <c r="FX350" s="46" t="str">
        <f t="shared" si="759"/>
        <v/>
      </c>
      <c r="FY350" s="46" t="str">
        <f t="shared" si="760"/>
        <v/>
      </c>
      <c r="FZ350" s="46" t="b">
        <f t="shared" si="761"/>
        <v>0</v>
      </c>
      <c r="GA350" s="46" t="str">
        <f t="shared" si="762"/>
        <v/>
      </c>
      <c r="GB350" s="46" t="str">
        <f t="shared" si="763"/>
        <v/>
      </c>
      <c r="GC350" s="46" t="b">
        <f t="shared" si="764"/>
        <v>0</v>
      </c>
      <c r="GD350" s="46" t="str">
        <f t="shared" si="765"/>
        <v/>
      </c>
      <c r="GE350" s="46" t="str">
        <f t="shared" si="766"/>
        <v/>
      </c>
      <c r="GF350" s="46" t="b">
        <f t="shared" si="767"/>
        <v>0</v>
      </c>
      <c r="GG350" s="46" t="b">
        <f t="shared" si="768"/>
        <v>0</v>
      </c>
      <c r="GH350" s="46" t="str">
        <f t="shared" si="769"/>
        <v/>
      </c>
      <c r="GI350" s="46" t="str">
        <f t="shared" si="770"/>
        <v/>
      </c>
      <c r="GJ350" s="46" t="str">
        <f t="shared" si="771"/>
        <v/>
      </c>
      <c r="GK350" s="46" t="b">
        <f t="shared" si="772"/>
        <v>0</v>
      </c>
      <c r="GL350" s="46" t="str">
        <f t="shared" si="773"/>
        <v/>
      </c>
      <c r="GM350" s="46" t="str">
        <f t="shared" si="774"/>
        <v/>
      </c>
      <c r="GN350" s="46" t="str">
        <f t="shared" si="775"/>
        <v/>
      </c>
      <c r="GO350" s="46" t="b">
        <f t="shared" si="776"/>
        <v>0</v>
      </c>
      <c r="GP350" s="46" t="str">
        <f t="shared" si="777"/>
        <v/>
      </c>
      <c r="GQ350" s="46" t="str">
        <f t="shared" si="778"/>
        <v/>
      </c>
      <c r="GR350" s="46" t="b">
        <f t="shared" si="779"/>
        <v>0</v>
      </c>
      <c r="GS350" s="46" t="str">
        <f t="shared" si="780"/>
        <v/>
      </c>
      <c r="GT350" s="46" t="str">
        <f t="shared" si="781"/>
        <v/>
      </c>
      <c r="GU350" s="46" t="b">
        <f t="shared" si="782"/>
        <v>0</v>
      </c>
      <c r="GV350" s="46" t="b">
        <f t="shared" si="783"/>
        <v>0</v>
      </c>
      <c r="GW350" s="46" t="b">
        <f t="shared" si="784"/>
        <v>0</v>
      </c>
      <c r="GX350" s="46" t="b">
        <f t="shared" si="785"/>
        <v>0</v>
      </c>
      <c r="GY350" s="46" t="b">
        <f t="shared" si="786"/>
        <v>0</v>
      </c>
      <c r="GZ350" s="46" t="b">
        <f t="shared" si="787"/>
        <v>0</v>
      </c>
      <c r="HA350" s="46" t="b">
        <f t="shared" si="788"/>
        <v>0</v>
      </c>
      <c r="HB350" s="46" t="b">
        <f t="shared" si="789"/>
        <v>0</v>
      </c>
      <c r="HC350" s="46" t="b">
        <f t="shared" si="790"/>
        <v>0</v>
      </c>
      <c r="HD350" s="46" t="b">
        <f t="shared" si="791"/>
        <v>0</v>
      </c>
      <c r="HE350" s="46" t="b">
        <f t="shared" si="792"/>
        <v>0</v>
      </c>
      <c r="HF350" s="46" t="b">
        <f t="shared" si="793"/>
        <v>0</v>
      </c>
      <c r="HG350" s="46" t="b">
        <f t="shared" si="794"/>
        <v>0</v>
      </c>
      <c r="HH350" s="46" t="b">
        <f t="shared" si="795"/>
        <v>0</v>
      </c>
      <c r="HI350" s="46" t="b">
        <f t="shared" si="796"/>
        <v>0</v>
      </c>
      <c r="HJ350" s="46" t="b">
        <f t="shared" si="797"/>
        <v>0</v>
      </c>
      <c r="HK350" s="46" t="b">
        <f t="shared" si="798"/>
        <v>0</v>
      </c>
      <c r="HL350" s="46" t="b">
        <f t="shared" si="799"/>
        <v>0</v>
      </c>
      <c r="HM350" s="46" t="b">
        <f t="shared" si="800"/>
        <v>0</v>
      </c>
      <c r="HN350" s="46" t="b">
        <f t="shared" si="801"/>
        <v>0</v>
      </c>
      <c r="HO350" s="46" t="b">
        <f t="shared" si="802"/>
        <v>0</v>
      </c>
      <c r="HP350" s="46" t="b">
        <f t="shared" si="803"/>
        <v>0</v>
      </c>
      <c r="HQ350" s="46" t="str">
        <f t="shared" si="804"/>
        <v/>
      </c>
      <c r="HR350" s="46" t="str">
        <f t="shared" si="805"/>
        <v/>
      </c>
      <c r="HS350" s="46" t="str">
        <f t="shared" si="806"/>
        <v/>
      </c>
      <c r="HT350" s="46" t="b">
        <f t="shared" si="807"/>
        <v>0</v>
      </c>
      <c r="HU350" s="46" t="b">
        <f t="shared" si="808"/>
        <v>0</v>
      </c>
      <c r="HV350" s="46" t="b">
        <f t="shared" si="809"/>
        <v>0</v>
      </c>
      <c r="HW350" s="46" t="b">
        <f t="shared" si="810"/>
        <v>0</v>
      </c>
      <c r="HX350" s="46" t="b">
        <f t="shared" si="811"/>
        <v>0</v>
      </c>
      <c r="HY350" s="46" t="b">
        <f t="shared" si="812"/>
        <v>0</v>
      </c>
      <c r="HZ350" s="46" t="b">
        <f t="shared" si="813"/>
        <v>0</v>
      </c>
      <c r="IA350" s="46" t="str">
        <f t="shared" si="814"/>
        <v/>
      </c>
      <c r="IB350" s="46" t="str">
        <f t="shared" si="815"/>
        <v/>
      </c>
      <c r="IC350" s="46" t="str">
        <f t="shared" si="816"/>
        <v/>
      </c>
      <c r="ID350" s="46" t="str">
        <f t="shared" si="817"/>
        <v/>
      </c>
      <c r="IE350" s="46" t="b">
        <f t="shared" si="818"/>
        <v>0</v>
      </c>
      <c r="IF350" s="46" t="str">
        <f t="shared" si="819"/>
        <v/>
      </c>
      <c r="IG350" s="46" t="str">
        <f t="shared" si="820"/>
        <v/>
      </c>
      <c r="IH350" s="46" t="b">
        <f t="shared" si="821"/>
        <v>0</v>
      </c>
      <c r="II350" s="46" t="b">
        <f t="shared" si="822"/>
        <v>0</v>
      </c>
      <c r="IJ350" s="46" t="b">
        <f t="shared" si="823"/>
        <v>0</v>
      </c>
      <c r="IK350" s="46" t="str">
        <f t="shared" si="824"/>
        <v/>
      </c>
      <c r="IL350" s="46" t="str">
        <f t="shared" si="825"/>
        <v/>
      </c>
      <c r="IM350" s="46" t="b">
        <f t="shared" si="826"/>
        <v>0</v>
      </c>
      <c r="IN350" s="46" t="b">
        <f t="shared" si="827"/>
        <v>0</v>
      </c>
      <c r="IO350" s="46" t="b">
        <f t="shared" si="828"/>
        <v>0</v>
      </c>
      <c r="IP350" s="46" t="b">
        <f t="shared" si="829"/>
        <v>0</v>
      </c>
      <c r="IQ350" s="46" t="b">
        <f t="shared" si="830"/>
        <v>0</v>
      </c>
      <c r="IR350" s="46" t="b">
        <f t="shared" si="831"/>
        <v>0</v>
      </c>
      <c r="IS350" s="46" t="b">
        <f t="shared" si="832"/>
        <v>0</v>
      </c>
      <c r="IT350" s="46" t="b">
        <f t="shared" si="833"/>
        <v>0</v>
      </c>
      <c r="IU350" s="46" t="b">
        <f t="shared" si="834"/>
        <v>0</v>
      </c>
      <c r="IV350" s="46" t="b">
        <f t="shared" si="835"/>
        <v>0</v>
      </c>
      <c r="IW350" s="46" t="b">
        <f t="shared" si="836"/>
        <v>0</v>
      </c>
      <c r="IX350" s="46" t="b">
        <f t="shared" si="837"/>
        <v>0</v>
      </c>
      <c r="IY350" s="46" t="b">
        <f t="shared" si="838"/>
        <v>0</v>
      </c>
    </row>
    <row r="351" spans="2:259" x14ac:dyDescent="0.3">
      <c r="B351" s="48">
        <v>339</v>
      </c>
      <c r="C351" s="61" t="str">
        <f t="shared" si="704"/>
        <v/>
      </c>
      <c r="D351" s="53"/>
      <c r="E351" s="52"/>
      <c r="F351" s="112"/>
      <c r="G351" s="52"/>
      <c r="H351" s="53"/>
      <c r="I351" s="52"/>
      <c r="J351" s="52"/>
      <c r="K351" s="53"/>
      <c r="L351" s="55"/>
      <c r="M351" s="108"/>
      <c r="N351" s="56"/>
      <c r="O351" s="52"/>
      <c r="P351" s="52"/>
      <c r="Q351" s="52"/>
      <c r="R351" s="52"/>
      <c r="S351" s="52"/>
      <c r="T351" s="53"/>
      <c r="U351" s="52"/>
      <c r="V351" s="52"/>
      <c r="W351" s="55"/>
      <c r="X351" s="55"/>
      <c r="Y351" s="52"/>
      <c r="Z351" s="55"/>
      <c r="AA351" s="52"/>
      <c r="AB351" s="53"/>
      <c r="AC351" s="53"/>
      <c r="AD351" s="53"/>
      <c r="AE351" s="57"/>
      <c r="AF351" s="113"/>
      <c r="AG351" s="57"/>
      <c r="AH351" s="58"/>
      <c r="AI351" s="58"/>
      <c r="AJ351" s="58"/>
      <c r="AK351" s="114"/>
      <c r="AL351" s="58"/>
      <c r="AM351" s="114"/>
      <c r="AN351" s="58"/>
      <c r="AO351" s="114"/>
      <c r="AP351" s="58"/>
      <c r="AQ351" s="114"/>
      <c r="AR351" s="58"/>
      <c r="AS351" s="114"/>
      <c r="AT351" s="58"/>
      <c r="AU351" s="114"/>
      <c r="AV351" s="58"/>
      <c r="AW351" s="114"/>
      <c r="AX351" s="58"/>
      <c r="AY351" s="114"/>
      <c r="AZ351" s="58"/>
      <c r="BA351" s="114"/>
      <c r="BB351" s="58"/>
      <c r="BC351" s="114"/>
      <c r="BD351" s="58"/>
      <c r="BE351" s="58"/>
      <c r="BF351" s="58"/>
      <c r="BG351" s="59"/>
      <c r="BH351" s="58"/>
      <c r="BI351" s="114"/>
      <c r="BJ351" s="53"/>
      <c r="BK351" s="58"/>
      <c r="BL351" s="114"/>
      <c r="BM351" s="58"/>
      <c r="BN351" s="114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3"/>
      <c r="CL351" s="58"/>
      <c r="CM351" s="58"/>
      <c r="CN351" s="60"/>
      <c r="CO351" s="57"/>
      <c r="CP351" s="58"/>
      <c r="CQ351" s="60"/>
      <c r="CR351" s="57"/>
      <c r="CS351" s="58"/>
      <c r="CT351" s="59"/>
      <c r="CU351" s="58"/>
      <c r="CV351" s="59"/>
      <c r="CW351" s="58"/>
      <c r="CX351" s="59"/>
      <c r="CY351" s="58"/>
      <c r="CZ351" s="58"/>
      <c r="DA351" s="58"/>
      <c r="DB351" s="53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7"/>
      <c r="DO351" s="57"/>
      <c r="DP351" s="57"/>
      <c r="DQ351" s="76" t="str">
        <f t="shared" si="705"/>
        <v/>
      </c>
      <c r="DR351" s="53"/>
      <c r="DS351" s="46" t="b">
        <f t="shared" si="706"/>
        <v>0</v>
      </c>
      <c r="DT351" s="46" t="str">
        <f t="shared" si="707"/>
        <v/>
      </c>
      <c r="DU351" s="46" t="b">
        <f t="shared" si="708"/>
        <v>0</v>
      </c>
      <c r="DV351" s="46" t="b">
        <f t="shared" si="709"/>
        <v>0</v>
      </c>
      <c r="DW351" s="46" t="b">
        <f t="shared" si="710"/>
        <v>0</v>
      </c>
      <c r="DY351" s="46" t="b">
        <f t="shared" si="711"/>
        <v>0</v>
      </c>
      <c r="DZ351" s="46" t="b">
        <f t="shared" si="712"/>
        <v>0</v>
      </c>
      <c r="EB351" s="46" t="b">
        <f t="shared" si="713"/>
        <v>0</v>
      </c>
      <c r="EC351" s="46" t="b">
        <f t="shared" si="714"/>
        <v>0</v>
      </c>
      <c r="ED351" s="46" t="b">
        <f t="shared" si="715"/>
        <v>0</v>
      </c>
      <c r="EE351" s="46" t="b">
        <f t="shared" si="716"/>
        <v>0</v>
      </c>
      <c r="EF351" s="46" t="b">
        <f t="shared" si="717"/>
        <v>0</v>
      </c>
      <c r="EG351" s="46" t="b">
        <f t="shared" si="718"/>
        <v>0</v>
      </c>
      <c r="EH351" s="46" t="b">
        <f t="shared" si="719"/>
        <v>0</v>
      </c>
      <c r="EI351" s="46" t="b">
        <f t="shared" si="720"/>
        <v>0</v>
      </c>
      <c r="EK351" s="46" t="b">
        <f t="shared" si="721"/>
        <v>0</v>
      </c>
      <c r="EL351" s="46" t="b">
        <f t="shared" si="722"/>
        <v>0</v>
      </c>
      <c r="EM351" s="46" t="b">
        <f t="shared" si="723"/>
        <v>0</v>
      </c>
      <c r="EN351" s="46" t="b">
        <f t="shared" si="724"/>
        <v>0</v>
      </c>
      <c r="EO351" s="46" t="b">
        <f t="shared" si="725"/>
        <v>0</v>
      </c>
      <c r="EP351" s="46" t="b">
        <f t="shared" si="726"/>
        <v>0</v>
      </c>
      <c r="EQ351" s="46" t="b">
        <f t="shared" si="727"/>
        <v>0</v>
      </c>
      <c r="ER351" s="46" t="b">
        <f>OR(AA351='Tablas '!$T$4,AA351='Tablas '!$T$7,AA351='Tablas '!$T$8,AA351='Tablas '!$T$11)</f>
        <v>0</v>
      </c>
      <c r="ES351" s="46" t="str">
        <f t="shared" si="728"/>
        <v/>
      </c>
      <c r="ET351" s="46" t="str">
        <f t="shared" si="729"/>
        <v/>
      </c>
      <c r="EU351" s="46" t="str">
        <f t="shared" si="730"/>
        <v/>
      </c>
      <c r="EV351" s="46" t="b">
        <f t="shared" si="731"/>
        <v>0</v>
      </c>
      <c r="EW351" s="46" t="b">
        <f t="shared" si="732"/>
        <v>0</v>
      </c>
      <c r="EX351" s="46" t="b">
        <f t="shared" si="733"/>
        <v>0</v>
      </c>
      <c r="EY351" s="46" t="b">
        <f t="shared" si="734"/>
        <v>0</v>
      </c>
      <c r="EZ351" s="46" t="b">
        <f t="shared" si="735"/>
        <v>0</v>
      </c>
      <c r="FA351" s="46" t="b">
        <f t="shared" si="736"/>
        <v>0</v>
      </c>
      <c r="FB351" s="46" t="b">
        <f t="shared" si="737"/>
        <v>0</v>
      </c>
      <c r="FC351" s="46" t="str">
        <f t="shared" si="738"/>
        <v/>
      </c>
      <c r="FD351" s="46" t="str">
        <f t="shared" si="739"/>
        <v/>
      </c>
      <c r="FE351" s="46" t="b">
        <f t="shared" si="740"/>
        <v>0</v>
      </c>
      <c r="FF351" s="46" t="str">
        <f t="shared" si="741"/>
        <v/>
      </c>
      <c r="FG351" s="46" t="str">
        <f t="shared" si="742"/>
        <v/>
      </c>
      <c r="FH351" s="46" t="b">
        <f t="shared" si="743"/>
        <v>0</v>
      </c>
      <c r="FI351" s="46" t="str">
        <f t="shared" si="744"/>
        <v/>
      </c>
      <c r="FJ351" s="46" t="str">
        <f t="shared" si="745"/>
        <v/>
      </c>
      <c r="FK351" s="46" t="b">
        <f t="shared" si="746"/>
        <v>0</v>
      </c>
      <c r="FL351" s="46" t="str">
        <f t="shared" si="747"/>
        <v/>
      </c>
      <c r="FM351" s="46" t="str">
        <f t="shared" si="748"/>
        <v/>
      </c>
      <c r="FN351" s="46" t="b">
        <f t="shared" si="749"/>
        <v>0</v>
      </c>
      <c r="FO351" s="46" t="str">
        <f t="shared" si="750"/>
        <v/>
      </c>
      <c r="FP351" s="46" t="str">
        <f t="shared" si="751"/>
        <v/>
      </c>
      <c r="FQ351" s="46" t="b">
        <f t="shared" si="752"/>
        <v>0</v>
      </c>
      <c r="FR351" s="46" t="str">
        <f t="shared" si="753"/>
        <v/>
      </c>
      <c r="FS351" s="46" t="str">
        <f t="shared" si="754"/>
        <v/>
      </c>
      <c r="FT351" s="46" t="b">
        <f t="shared" si="755"/>
        <v>0</v>
      </c>
      <c r="FU351" s="46" t="str">
        <f t="shared" si="756"/>
        <v/>
      </c>
      <c r="FV351" s="46" t="str">
        <f t="shared" si="757"/>
        <v/>
      </c>
      <c r="FW351" s="46" t="b">
        <f t="shared" si="758"/>
        <v>0</v>
      </c>
      <c r="FX351" s="46" t="str">
        <f t="shared" si="759"/>
        <v/>
      </c>
      <c r="FY351" s="46" t="str">
        <f t="shared" si="760"/>
        <v/>
      </c>
      <c r="FZ351" s="46" t="b">
        <f t="shared" si="761"/>
        <v>0</v>
      </c>
      <c r="GA351" s="46" t="str">
        <f t="shared" si="762"/>
        <v/>
      </c>
      <c r="GB351" s="46" t="str">
        <f t="shared" si="763"/>
        <v/>
      </c>
      <c r="GC351" s="46" t="b">
        <f t="shared" si="764"/>
        <v>0</v>
      </c>
      <c r="GD351" s="46" t="str">
        <f t="shared" si="765"/>
        <v/>
      </c>
      <c r="GE351" s="46" t="str">
        <f t="shared" si="766"/>
        <v/>
      </c>
      <c r="GF351" s="46" t="b">
        <f t="shared" si="767"/>
        <v>0</v>
      </c>
      <c r="GG351" s="46" t="b">
        <f t="shared" si="768"/>
        <v>0</v>
      </c>
      <c r="GH351" s="46" t="str">
        <f t="shared" si="769"/>
        <v/>
      </c>
      <c r="GI351" s="46" t="str">
        <f t="shared" si="770"/>
        <v/>
      </c>
      <c r="GJ351" s="46" t="str">
        <f t="shared" si="771"/>
        <v/>
      </c>
      <c r="GK351" s="46" t="b">
        <f t="shared" si="772"/>
        <v>0</v>
      </c>
      <c r="GL351" s="46" t="str">
        <f t="shared" si="773"/>
        <v/>
      </c>
      <c r="GM351" s="46" t="str">
        <f t="shared" si="774"/>
        <v/>
      </c>
      <c r="GN351" s="46" t="str">
        <f t="shared" si="775"/>
        <v/>
      </c>
      <c r="GO351" s="46" t="b">
        <f t="shared" si="776"/>
        <v>0</v>
      </c>
      <c r="GP351" s="46" t="str">
        <f t="shared" si="777"/>
        <v/>
      </c>
      <c r="GQ351" s="46" t="str">
        <f t="shared" si="778"/>
        <v/>
      </c>
      <c r="GR351" s="46" t="b">
        <f t="shared" si="779"/>
        <v>0</v>
      </c>
      <c r="GS351" s="46" t="str">
        <f t="shared" si="780"/>
        <v/>
      </c>
      <c r="GT351" s="46" t="str">
        <f t="shared" si="781"/>
        <v/>
      </c>
      <c r="GU351" s="46" t="b">
        <f t="shared" si="782"/>
        <v>0</v>
      </c>
      <c r="GV351" s="46" t="b">
        <f t="shared" si="783"/>
        <v>0</v>
      </c>
      <c r="GW351" s="46" t="b">
        <f t="shared" si="784"/>
        <v>0</v>
      </c>
      <c r="GX351" s="46" t="b">
        <f t="shared" si="785"/>
        <v>0</v>
      </c>
      <c r="GY351" s="46" t="b">
        <f t="shared" si="786"/>
        <v>0</v>
      </c>
      <c r="GZ351" s="46" t="b">
        <f t="shared" si="787"/>
        <v>0</v>
      </c>
      <c r="HA351" s="46" t="b">
        <f t="shared" si="788"/>
        <v>0</v>
      </c>
      <c r="HB351" s="46" t="b">
        <f t="shared" si="789"/>
        <v>0</v>
      </c>
      <c r="HC351" s="46" t="b">
        <f t="shared" si="790"/>
        <v>0</v>
      </c>
      <c r="HD351" s="46" t="b">
        <f t="shared" si="791"/>
        <v>0</v>
      </c>
      <c r="HE351" s="46" t="b">
        <f t="shared" si="792"/>
        <v>0</v>
      </c>
      <c r="HF351" s="46" t="b">
        <f t="shared" si="793"/>
        <v>0</v>
      </c>
      <c r="HG351" s="46" t="b">
        <f t="shared" si="794"/>
        <v>0</v>
      </c>
      <c r="HH351" s="46" t="b">
        <f t="shared" si="795"/>
        <v>0</v>
      </c>
      <c r="HI351" s="46" t="b">
        <f t="shared" si="796"/>
        <v>0</v>
      </c>
      <c r="HJ351" s="46" t="b">
        <f t="shared" si="797"/>
        <v>0</v>
      </c>
      <c r="HK351" s="46" t="b">
        <f t="shared" si="798"/>
        <v>0</v>
      </c>
      <c r="HL351" s="46" t="b">
        <f t="shared" si="799"/>
        <v>0</v>
      </c>
      <c r="HM351" s="46" t="b">
        <f t="shared" si="800"/>
        <v>0</v>
      </c>
      <c r="HN351" s="46" t="b">
        <f t="shared" si="801"/>
        <v>0</v>
      </c>
      <c r="HO351" s="46" t="b">
        <f t="shared" si="802"/>
        <v>0</v>
      </c>
      <c r="HP351" s="46" t="b">
        <f t="shared" si="803"/>
        <v>0</v>
      </c>
      <c r="HQ351" s="46" t="str">
        <f t="shared" si="804"/>
        <v/>
      </c>
      <c r="HR351" s="46" t="str">
        <f t="shared" si="805"/>
        <v/>
      </c>
      <c r="HS351" s="46" t="str">
        <f t="shared" si="806"/>
        <v/>
      </c>
      <c r="HT351" s="46" t="b">
        <f t="shared" si="807"/>
        <v>0</v>
      </c>
      <c r="HU351" s="46" t="b">
        <f t="shared" si="808"/>
        <v>0</v>
      </c>
      <c r="HV351" s="46" t="b">
        <f t="shared" si="809"/>
        <v>0</v>
      </c>
      <c r="HW351" s="46" t="b">
        <f t="shared" si="810"/>
        <v>0</v>
      </c>
      <c r="HX351" s="46" t="b">
        <f t="shared" si="811"/>
        <v>0</v>
      </c>
      <c r="HY351" s="46" t="b">
        <f t="shared" si="812"/>
        <v>0</v>
      </c>
      <c r="HZ351" s="46" t="b">
        <f t="shared" si="813"/>
        <v>0</v>
      </c>
      <c r="IA351" s="46" t="str">
        <f t="shared" si="814"/>
        <v/>
      </c>
      <c r="IB351" s="46" t="str">
        <f t="shared" si="815"/>
        <v/>
      </c>
      <c r="IC351" s="46" t="str">
        <f t="shared" si="816"/>
        <v/>
      </c>
      <c r="ID351" s="46" t="str">
        <f t="shared" si="817"/>
        <v/>
      </c>
      <c r="IE351" s="46" t="b">
        <f t="shared" si="818"/>
        <v>0</v>
      </c>
      <c r="IF351" s="46" t="str">
        <f t="shared" si="819"/>
        <v/>
      </c>
      <c r="IG351" s="46" t="str">
        <f t="shared" si="820"/>
        <v/>
      </c>
      <c r="IH351" s="46" t="b">
        <f t="shared" si="821"/>
        <v>0</v>
      </c>
      <c r="II351" s="46" t="b">
        <f t="shared" si="822"/>
        <v>0</v>
      </c>
      <c r="IJ351" s="46" t="b">
        <f t="shared" si="823"/>
        <v>0</v>
      </c>
      <c r="IK351" s="46" t="str">
        <f t="shared" si="824"/>
        <v/>
      </c>
      <c r="IL351" s="46" t="str">
        <f t="shared" si="825"/>
        <v/>
      </c>
      <c r="IM351" s="46" t="b">
        <f t="shared" si="826"/>
        <v>0</v>
      </c>
      <c r="IN351" s="46" t="b">
        <f t="shared" si="827"/>
        <v>0</v>
      </c>
      <c r="IO351" s="46" t="b">
        <f t="shared" si="828"/>
        <v>0</v>
      </c>
      <c r="IP351" s="46" t="b">
        <f t="shared" si="829"/>
        <v>0</v>
      </c>
      <c r="IQ351" s="46" t="b">
        <f t="shared" si="830"/>
        <v>0</v>
      </c>
      <c r="IR351" s="46" t="b">
        <f t="shared" si="831"/>
        <v>0</v>
      </c>
      <c r="IS351" s="46" t="b">
        <f t="shared" si="832"/>
        <v>0</v>
      </c>
      <c r="IT351" s="46" t="b">
        <f t="shared" si="833"/>
        <v>0</v>
      </c>
      <c r="IU351" s="46" t="b">
        <f t="shared" si="834"/>
        <v>0</v>
      </c>
      <c r="IV351" s="46" t="b">
        <f t="shared" si="835"/>
        <v>0</v>
      </c>
      <c r="IW351" s="46" t="b">
        <f t="shared" si="836"/>
        <v>0</v>
      </c>
      <c r="IX351" s="46" t="b">
        <f t="shared" si="837"/>
        <v>0</v>
      </c>
      <c r="IY351" s="46" t="b">
        <f t="shared" si="838"/>
        <v>0</v>
      </c>
    </row>
    <row r="352" spans="2:259" x14ac:dyDescent="0.3">
      <c r="B352" s="48">
        <v>340</v>
      </c>
      <c r="C352" s="61" t="str">
        <f t="shared" si="704"/>
        <v/>
      </c>
      <c r="D352" s="53"/>
      <c r="E352" s="52"/>
      <c r="F352" s="112"/>
      <c r="G352" s="52"/>
      <c r="H352" s="53"/>
      <c r="I352" s="52"/>
      <c r="J352" s="52"/>
      <c r="K352" s="53"/>
      <c r="L352" s="55"/>
      <c r="M352" s="108"/>
      <c r="N352" s="56"/>
      <c r="O352" s="52"/>
      <c r="P352" s="52"/>
      <c r="Q352" s="52"/>
      <c r="R352" s="52"/>
      <c r="S352" s="52"/>
      <c r="T352" s="53"/>
      <c r="U352" s="52"/>
      <c r="V352" s="52"/>
      <c r="W352" s="55"/>
      <c r="X352" s="55"/>
      <c r="Y352" s="52"/>
      <c r="Z352" s="55"/>
      <c r="AA352" s="52"/>
      <c r="AB352" s="53"/>
      <c r="AC352" s="53"/>
      <c r="AD352" s="53"/>
      <c r="AE352" s="57"/>
      <c r="AF352" s="113"/>
      <c r="AG352" s="57"/>
      <c r="AH352" s="58"/>
      <c r="AI352" s="58"/>
      <c r="AJ352" s="58"/>
      <c r="AK352" s="114"/>
      <c r="AL352" s="58"/>
      <c r="AM352" s="114"/>
      <c r="AN352" s="58"/>
      <c r="AO352" s="114"/>
      <c r="AP352" s="58"/>
      <c r="AQ352" s="114"/>
      <c r="AR352" s="58"/>
      <c r="AS352" s="114"/>
      <c r="AT352" s="58"/>
      <c r="AU352" s="114"/>
      <c r="AV352" s="58"/>
      <c r="AW352" s="114"/>
      <c r="AX352" s="58"/>
      <c r="AY352" s="114"/>
      <c r="AZ352" s="58"/>
      <c r="BA352" s="114"/>
      <c r="BB352" s="58"/>
      <c r="BC352" s="114"/>
      <c r="BD352" s="58"/>
      <c r="BE352" s="58"/>
      <c r="BF352" s="58"/>
      <c r="BG352" s="59"/>
      <c r="BH352" s="58"/>
      <c r="BI352" s="114"/>
      <c r="BJ352" s="53"/>
      <c r="BK352" s="58"/>
      <c r="BL352" s="114"/>
      <c r="BM352" s="58"/>
      <c r="BN352" s="114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3"/>
      <c r="CL352" s="58"/>
      <c r="CM352" s="58"/>
      <c r="CN352" s="60"/>
      <c r="CO352" s="57"/>
      <c r="CP352" s="58"/>
      <c r="CQ352" s="60"/>
      <c r="CR352" s="57"/>
      <c r="CS352" s="58"/>
      <c r="CT352" s="59"/>
      <c r="CU352" s="58"/>
      <c r="CV352" s="59"/>
      <c r="CW352" s="58"/>
      <c r="CX352" s="59"/>
      <c r="CY352" s="58"/>
      <c r="CZ352" s="58"/>
      <c r="DA352" s="58"/>
      <c r="DB352" s="53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7"/>
      <c r="DO352" s="57"/>
      <c r="DP352" s="57"/>
      <c r="DQ352" s="76" t="str">
        <f t="shared" si="705"/>
        <v/>
      </c>
      <c r="DR352" s="53"/>
      <c r="DS352" s="46" t="b">
        <f t="shared" si="706"/>
        <v>0</v>
      </c>
      <c r="DT352" s="46" t="str">
        <f t="shared" si="707"/>
        <v/>
      </c>
      <c r="DU352" s="46" t="b">
        <f t="shared" si="708"/>
        <v>0</v>
      </c>
      <c r="DV352" s="46" t="b">
        <f t="shared" si="709"/>
        <v>0</v>
      </c>
      <c r="DW352" s="46" t="b">
        <f t="shared" si="710"/>
        <v>0</v>
      </c>
      <c r="DY352" s="46" t="b">
        <f t="shared" si="711"/>
        <v>0</v>
      </c>
      <c r="DZ352" s="46" t="b">
        <f t="shared" si="712"/>
        <v>0</v>
      </c>
      <c r="EB352" s="46" t="b">
        <f t="shared" si="713"/>
        <v>0</v>
      </c>
      <c r="EC352" s="46" t="b">
        <f t="shared" si="714"/>
        <v>0</v>
      </c>
      <c r="ED352" s="46" t="b">
        <f t="shared" si="715"/>
        <v>0</v>
      </c>
      <c r="EE352" s="46" t="b">
        <f t="shared" si="716"/>
        <v>0</v>
      </c>
      <c r="EF352" s="46" t="b">
        <f t="shared" si="717"/>
        <v>0</v>
      </c>
      <c r="EG352" s="46" t="b">
        <f t="shared" si="718"/>
        <v>0</v>
      </c>
      <c r="EH352" s="46" t="b">
        <f t="shared" si="719"/>
        <v>0</v>
      </c>
      <c r="EI352" s="46" t="b">
        <f t="shared" si="720"/>
        <v>0</v>
      </c>
      <c r="EK352" s="46" t="b">
        <f t="shared" si="721"/>
        <v>0</v>
      </c>
      <c r="EL352" s="46" t="b">
        <f t="shared" si="722"/>
        <v>0</v>
      </c>
      <c r="EM352" s="46" t="b">
        <f t="shared" si="723"/>
        <v>0</v>
      </c>
      <c r="EN352" s="46" t="b">
        <f t="shared" si="724"/>
        <v>0</v>
      </c>
      <c r="EO352" s="46" t="b">
        <f t="shared" si="725"/>
        <v>0</v>
      </c>
      <c r="EP352" s="46" t="b">
        <f t="shared" si="726"/>
        <v>0</v>
      </c>
      <c r="EQ352" s="46" t="b">
        <f t="shared" si="727"/>
        <v>0</v>
      </c>
      <c r="ER352" s="46" t="b">
        <f>OR(AA352='Tablas '!$T$4,AA352='Tablas '!$T$7,AA352='Tablas '!$T$8,AA352='Tablas '!$T$11)</f>
        <v>0</v>
      </c>
      <c r="ES352" s="46" t="str">
        <f t="shared" si="728"/>
        <v/>
      </c>
      <c r="ET352" s="46" t="str">
        <f t="shared" si="729"/>
        <v/>
      </c>
      <c r="EU352" s="46" t="str">
        <f t="shared" si="730"/>
        <v/>
      </c>
      <c r="EV352" s="46" t="b">
        <f t="shared" si="731"/>
        <v>0</v>
      </c>
      <c r="EW352" s="46" t="b">
        <f t="shared" si="732"/>
        <v>0</v>
      </c>
      <c r="EX352" s="46" t="b">
        <f t="shared" si="733"/>
        <v>0</v>
      </c>
      <c r="EY352" s="46" t="b">
        <f t="shared" si="734"/>
        <v>0</v>
      </c>
      <c r="EZ352" s="46" t="b">
        <f t="shared" si="735"/>
        <v>0</v>
      </c>
      <c r="FA352" s="46" t="b">
        <f t="shared" si="736"/>
        <v>0</v>
      </c>
      <c r="FB352" s="46" t="b">
        <f t="shared" si="737"/>
        <v>0</v>
      </c>
      <c r="FC352" s="46" t="str">
        <f t="shared" si="738"/>
        <v/>
      </c>
      <c r="FD352" s="46" t="str">
        <f t="shared" si="739"/>
        <v/>
      </c>
      <c r="FE352" s="46" t="b">
        <f t="shared" si="740"/>
        <v>0</v>
      </c>
      <c r="FF352" s="46" t="str">
        <f t="shared" si="741"/>
        <v/>
      </c>
      <c r="FG352" s="46" t="str">
        <f t="shared" si="742"/>
        <v/>
      </c>
      <c r="FH352" s="46" t="b">
        <f t="shared" si="743"/>
        <v>0</v>
      </c>
      <c r="FI352" s="46" t="str">
        <f t="shared" si="744"/>
        <v/>
      </c>
      <c r="FJ352" s="46" t="str">
        <f t="shared" si="745"/>
        <v/>
      </c>
      <c r="FK352" s="46" t="b">
        <f t="shared" si="746"/>
        <v>0</v>
      </c>
      <c r="FL352" s="46" t="str">
        <f t="shared" si="747"/>
        <v/>
      </c>
      <c r="FM352" s="46" t="str">
        <f t="shared" si="748"/>
        <v/>
      </c>
      <c r="FN352" s="46" t="b">
        <f t="shared" si="749"/>
        <v>0</v>
      </c>
      <c r="FO352" s="46" t="str">
        <f t="shared" si="750"/>
        <v/>
      </c>
      <c r="FP352" s="46" t="str">
        <f t="shared" si="751"/>
        <v/>
      </c>
      <c r="FQ352" s="46" t="b">
        <f t="shared" si="752"/>
        <v>0</v>
      </c>
      <c r="FR352" s="46" t="str">
        <f t="shared" si="753"/>
        <v/>
      </c>
      <c r="FS352" s="46" t="str">
        <f t="shared" si="754"/>
        <v/>
      </c>
      <c r="FT352" s="46" t="b">
        <f t="shared" si="755"/>
        <v>0</v>
      </c>
      <c r="FU352" s="46" t="str">
        <f t="shared" si="756"/>
        <v/>
      </c>
      <c r="FV352" s="46" t="str">
        <f t="shared" si="757"/>
        <v/>
      </c>
      <c r="FW352" s="46" t="b">
        <f t="shared" si="758"/>
        <v>0</v>
      </c>
      <c r="FX352" s="46" t="str">
        <f t="shared" si="759"/>
        <v/>
      </c>
      <c r="FY352" s="46" t="str">
        <f t="shared" si="760"/>
        <v/>
      </c>
      <c r="FZ352" s="46" t="b">
        <f t="shared" si="761"/>
        <v>0</v>
      </c>
      <c r="GA352" s="46" t="str">
        <f t="shared" si="762"/>
        <v/>
      </c>
      <c r="GB352" s="46" t="str">
        <f t="shared" si="763"/>
        <v/>
      </c>
      <c r="GC352" s="46" t="b">
        <f t="shared" si="764"/>
        <v>0</v>
      </c>
      <c r="GD352" s="46" t="str">
        <f t="shared" si="765"/>
        <v/>
      </c>
      <c r="GE352" s="46" t="str">
        <f t="shared" si="766"/>
        <v/>
      </c>
      <c r="GF352" s="46" t="b">
        <f t="shared" si="767"/>
        <v>0</v>
      </c>
      <c r="GG352" s="46" t="b">
        <f t="shared" si="768"/>
        <v>0</v>
      </c>
      <c r="GH352" s="46" t="str">
        <f t="shared" si="769"/>
        <v/>
      </c>
      <c r="GI352" s="46" t="str">
        <f t="shared" si="770"/>
        <v/>
      </c>
      <c r="GJ352" s="46" t="str">
        <f t="shared" si="771"/>
        <v/>
      </c>
      <c r="GK352" s="46" t="b">
        <f t="shared" si="772"/>
        <v>0</v>
      </c>
      <c r="GL352" s="46" t="str">
        <f t="shared" si="773"/>
        <v/>
      </c>
      <c r="GM352" s="46" t="str">
        <f t="shared" si="774"/>
        <v/>
      </c>
      <c r="GN352" s="46" t="str">
        <f t="shared" si="775"/>
        <v/>
      </c>
      <c r="GO352" s="46" t="b">
        <f t="shared" si="776"/>
        <v>0</v>
      </c>
      <c r="GP352" s="46" t="str">
        <f t="shared" si="777"/>
        <v/>
      </c>
      <c r="GQ352" s="46" t="str">
        <f t="shared" si="778"/>
        <v/>
      </c>
      <c r="GR352" s="46" t="b">
        <f t="shared" si="779"/>
        <v>0</v>
      </c>
      <c r="GS352" s="46" t="str">
        <f t="shared" si="780"/>
        <v/>
      </c>
      <c r="GT352" s="46" t="str">
        <f t="shared" si="781"/>
        <v/>
      </c>
      <c r="GU352" s="46" t="b">
        <f t="shared" si="782"/>
        <v>0</v>
      </c>
      <c r="GV352" s="46" t="b">
        <f t="shared" si="783"/>
        <v>0</v>
      </c>
      <c r="GW352" s="46" t="b">
        <f t="shared" si="784"/>
        <v>0</v>
      </c>
      <c r="GX352" s="46" t="b">
        <f t="shared" si="785"/>
        <v>0</v>
      </c>
      <c r="GY352" s="46" t="b">
        <f t="shared" si="786"/>
        <v>0</v>
      </c>
      <c r="GZ352" s="46" t="b">
        <f t="shared" si="787"/>
        <v>0</v>
      </c>
      <c r="HA352" s="46" t="b">
        <f t="shared" si="788"/>
        <v>0</v>
      </c>
      <c r="HB352" s="46" t="b">
        <f t="shared" si="789"/>
        <v>0</v>
      </c>
      <c r="HC352" s="46" t="b">
        <f t="shared" si="790"/>
        <v>0</v>
      </c>
      <c r="HD352" s="46" t="b">
        <f t="shared" si="791"/>
        <v>0</v>
      </c>
      <c r="HE352" s="46" t="b">
        <f t="shared" si="792"/>
        <v>0</v>
      </c>
      <c r="HF352" s="46" t="b">
        <f t="shared" si="793"/>
        <v>0</v>
      </c>
      <c r="HG352" s="46" t="b">
        <f t="shared" si="794"/>
        <v>0</v>
      </c>
      <c r="HH352" s="46" t="b">
        <f t="shared" si="795"/>
        <v>0</v>
      </c>
      <c r="HI352" s="46" t="b">
        <f t="shared" si="796"/>
        <v>0</v>
      </c>
      <c r="HJ352" s="46" t="b">
        <f t="shared" si="797"/>
        <v>0</v>
      </c>
      <c r="HK352" s="46" t="b">
        <f t="shared" si="798"/>
        <v>0</v>
      </c>
      <c r="HL352" s="46" t="b">
        <f t="shared" si="799"/>
        <v>0</v>
      </c>
      <c r="HM352" s="46" t="b">
        <f t="shared" si="800"/>
        <v>0</v>
      </c>
      <c r="HN352" s="46" t="b">
        <f t="shared" si="801"/>
        <v>0</v>
      </c>
      <c r="HO352" s="46" t="b">
        <f t="shared" si="802"/>
        <v>0</v>
      </c>
      <c r="HP352" s="46" t="b">
        <f t="shared" si="803"/>
        <v>0</v>
      </c>
      <c r="HQ352" s="46" t="str">
        <f t="shared" si="804"/>
        <v/>
      </c>
      <c r="HR352" s="46" t="str">
        <f t="shared" si="805"/>
        <v/>
      </c>
      <c r="HS352" s="46" t="str">
        <f t="shared" si="806"/>
        <v/>
      </c>
      <c r="HT352" s="46" t="b">
        <f t="shared" si="807"/>
        <v>0</v>
      </c>
      <c r="HU352" s="46" t="b">
        <f t="shared" si="808"/>
        <v>0</v>
      </c>
      <c r="HV352" s="46" t="b">
        <f t="shared" si="809"/>
        <v>0</v>
      </c>
      <c r="HW352" s="46" t="b">
        <f t="shared" si="810"/>
        <v>0</v>
      </c>
      <c r="HX352" s="46" t="b">
        <f t="shared" si="811"/>
        <v>0</v>
      </c>
      <c r="HY352" s="46" t="b">
        <f t="shared" si="812"/>
        <v>0</v>
      </c>
      <c r="HZ352" s="46" t="b">
        <f t="shared" si="813"/>
        <v>0</v>
      </c>
      <c r="IA352" s="46" t="str">
        <f t="shared" si="814"/>
        <v/>
      </c>
      <c r="IB352" s="46" t="str">
        <f t="shared" si="815"/>
        <v/>
      </c>
      <c r="IC352" s="46" t="str">
        <f t="shared" si="816"/>
        <v/>
      </c>
      <c r="ID352" s="46" t="str">
        <f t="shared" si="817"/>
        <v/>
      </c>
      <c r="IE352" s="46" t="b">
        <f t="shared" si="818"/>
        <v>0</v>
      </c>
      <c r="IF352" s="46" t="str">
        <f t="shared" si="819"/>
        <v/>
      </c>
      <c r="IG352" s="46" t="str">
        <f t="shared" si="820"/>
        <v/>
      </c>
      <c r="IH352" s="46" t="b">
        <f t="shared" si="821"/>
        <v>0</v>
      </c>
      <c r="II352" s="46" t="b">
        <f t="shared" si="822"/>
        <v>0</v>
      </c>
      <c r="IJ352" s="46" t="b">
        <f t="shared" si="823"/>
        <v>0</v>
      </c>
      <c r="IK352" s="46" t="str">
        <f t="shared" si="824"/>
        <v/>
      </c>
      <c r="IL352" s="46" t="str">
        <f t="shared" si="825"/>
        <v/>
      </c>
      <c r="IM352" s="46" t="b">
        <f t="shared" si="826"/>
        <v>0</v>
      </c>
      <c r="IN352" s="46" t="b">
        <f t="shared" si="827"/>
        <v>0</v>
      </c>
      <c r="IO352" s="46" t="b">
        <f t="shared" si="828"/>
        <v>0</v>
      </c>
      <c r="IP352" s="46" t="b">
        <f t="shared" si="829"/>
        <v>0</v>
      </c>
      <c r="IQ352" s="46" t="b">
        <f t="shared" si="830"/>
        <v>0</v>
      </c>
      <c r="IR352" s="46" t="b">
        <f t="shared" si="831"/>
        <v>0</v>
      </c>
      <c r="IS352" s="46" t="b">
        <f t="shared" si="832"/>
        <v>0</v>
      </c>
      <c r="IT352" s="46" t="b">
        <f t="shared" si="833"/>
        <v>0</v>
      </c>
      <c r="IU352" s="46" t="b">
        <f t="shared" si="834"/>
        <v>0</v>
      </c>
      <c r="IV352" s="46" t="b">
        <f t="shared" si="835"/>
        <v>0</v>
      </c>
      <c r="IW352" s="46" t="b">
        <f t="shared" si="836"/>
        <v>0</v>
      </c>
      <c r="IX352" s="46" t="b">
        <f t="shared" si="837"/>
        <v>0</v>
      </c>
      <c r="IY352" s="46" t="b">
        <f t="shared" si="838"/>
        <v>0</v>
      </c>
    </row>
    <row r="353" spans="2:259" x14ac:dyDescent="0.3">
      <c r="B353" s="48">
        <v>341</v>
      </c>
      <c r="C353" s="61" t="str">
        <f t="shared" si="704"/>
        <v/>
      </c>
      <c r="D353" s="53"/>
      <c r="E353" s="52"/>
      <c r="F353" s="112"/>
      <c r="G353" s="52"/>
      <c r="H353" s="53"/>
      <c r="I353" s="52"/>
      <c r="J353" s="52"/>
      <c r="K353" s="53"/>
      <c r="L353" s="55"/>
      <c r="M353" s="108"/>
      <c r="N353" s="56"/>
      <c r="O353" s="52"/>
      <c r="P353" s="52"/>
      <c r="Q353" s="52"/>
      <c r="R353" s="52"/>
      <c r="S353" s="52"/>
      <c r="T353" s="53"/>
      <c r="U353" s="52"/>
      <c r="V353" s="52"/>
      <c r="W353" s="55"/>
      <c r="X353" s="55"/>
      <c r="Y353" s="52"/>
      <c r="Z353" s="55"/>
      <c r="AA353" s="52"/>
      <c r="AB353" s="53"/>
      <c r="AC353" s="53"/>
      <c r="AD353" s="53"/>
      <c r="AE353" s="57"/>
      <c r="AF353" s="113"/>
      <c r="AG353" s="57"/>
      <c r="AH353" s="58"/>
      <c r="AI353" s="58"/>
      <c r="AJ353" s="58"/>
      <c r="AK353" s="114"/>
      <c r="AL353" s="58"/>
      <c r="AM353" s="114"/>
      <c r="AN353" s="58"/>
      <c r="AO353" s="114"/>
      <c r="AP353" s="58"/>
      <c r="AQ353" s="114"/>
      <c r="AR353" s="58"/>
      <c r="AS353" s="114"/>
      <c r="AT353" s="58"/>
      <c r="AU353" s="114"/>
      <c r="AV353" s="58"/>
      <c r="AW353" s="114"/>
      <c r="AX353" s="58"/>
      <c r="AY353" s="114"/>
      <c r="AZ353" s="58"/>
      <c r="BA353" s="114"/>
      <c r="BB353" s="58"/>
      <c r="BC353" s="114"/>
      <c r="BD353" s="58"/>
      <c r="BE353" s="58"/>
      <c r="BF353" s="58"/>
      <c r="BG353" s="59"/>
      <c r="BH353" s="58"/>
      <c r="BI353" s="114"/>
      <c r="BJ353" s="53"/>
      <c r="BK353" s="58"/>
      <c r="BL353" s="114"/>
      <c r="BM353" s="58"/>
      <c r="BN353" s="114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3"/>
      <c r="CL353" s="58"/>
      <c r="CM353" s="58"/>
      <c r="CN353" s="60"/>
      <c r="CO353" s="57"/>
      <c r="CP353" s="58"/>
      <c r="CQ353" s="60"/>
      <c r="CR353" s="57"/>
      <c r="CS353" s="58"/>
      <c r="CT353" s="59"/>
      <c r="CU353" s="58"/>
      <c r="CV353" s="59"/>
      <c r="CW353" s="58"/>
      <c r="CX353" s="59"/>
      <c r="CY353" s="58"/>
      <c r="CZ353" s="58"/>
      <c r="DA353" s="58"/>
      <c r="DB353" s="53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7"/>
      <c r="DO353" s="57"/>
      <c r="DP353" s="57"/>
      <c r="DQ353" s="76" t="str">
        <f t="shared" si="705"/>
        <v/>
      </c>
      <c r="DR353" s="53"/>
      <c r="DS353" s="46" t="b">
        <f t="shared" si="706"/>
        <v>0</v>
      </c>
      <c r="DT353" s="46" t="str">
        <f t="shared" si="707"/>
        <v/>
      </c>
      <c r="DU353" s="46" t="b">
        <f t="shared" si="708"/>
        <v>0</v>
      </c>
      <c r="DV353" s="46" t="b">
        <f t="shared" si="709"/>
        <v>0</v>
      </c>
      <c r="DW353" s="46" t="b">
        <f t="shared" si="710"/>
        <v>0</v>
      </c>
      <c r="DY353" s="46" t="b">
        <f t="shared" si="711"/>
        <v>0</v>
      </c>
      <c r="DZ353" s="46" t="b">
        <f t="shared" si="712"/>
        <v>0</v>
      </c>
      <c r="EB353" s="46" t="b">
        <f t="shared" si="713"/>
        <v>0</v>
      </c>
      <c r="EC353" s="46" t="b">
        <f t="shared" si="714"/>
        <v>0</v>
      </c>
      <c r="ED353" s="46" t="b">
        <f t="shared" si="715"/>
        <v>0</v>
      </c>
      <c r="EE353" s="46" t="b">
        <f t="shared" si="716"/>
        <v>0</v>
      </c>
      <c r="EF353" s="46" t="b">
        <f t="shared" si="717"/>
        <v>0</v>
      </c>
      <c r="EG353" s="46" t="b">
        <f t="shared" si="718"/>
        <v>0</v>
      </c>
      <c r="EH353" s="46" t="b">
        <f t="shared" si="719"/>
        <v>0</v>
      </c>
      <c r="EI353" s="46" t="b">
        <f t="shared" si="720"/>
        <v>0</v>
      </c>
      <c r="EK353" s="46" t="b">
        <f t="shared" si="721"/>
        <v>0</v>
      </c>
      <c r="EL353" s="46" t="b">
        <f t="shared" si="722"/>
        <v>0</v>
      </c>
      <c r="EM353" s="46" t="b">
        <f t="shared" si="723"/>
        <v>0</v>
      </c>
      <c r="EN353" s="46" t="b">
        <f t="shared" si="724"/>
        <v>0</v>
      </c>
      <c r="EO353" s="46" t="b">
        <f t="shared" si="725"/>
        <v>0</v>
      </c>
      <c r="EP353" s="46" t="b">
        <f t="shared" si="726"/>
        <v>0</v>
      </c>
      <c r="EQ353" s="46" t="b">
        <f t="shared" si="727"/>
        <v>0</v>
      </c>
      <c r="ER353" s="46" t="b">
        <f>OR(AA353='Tablas '!$T$4,AA353='Tablas '!$T$7,AA353='Tablas '!$T$8,AA353='Tablas '!$T$11)</f>
        <v>0</v>
      </c>
      <c r="ES353" s="46" t="str">
        <f t="shared" si="728"/>
        <v/>
      </c>
      <c r="ET353" s="46" t="str">
        <f t="shared" si="729"/>
        <v/>
      </c>
      <c r="EU353" s="46" t="str">
        <f t="shared" si="730"/>
        <v/>
      </c>
      <c r="EV353" s="46" t="b">
        <f t="shared" si="731"/>
        <v>0</v>
      </c>
      <c r="EW353" s="46" t="b">
        <f t="shared" si="732"/>
        <v>0</v>
      </c>
      <c r="EX353" s="46" t="b">
        <f t="shared" si="733"/>
        <v>0</v>
      </c>
      <c r="EY353" s="46" t="b">
        <f t="shared" si="734"/>
        <v>0</v>
      </c>
      <c r="EZ353" s="46" t="b">
        <f t="shared" si="735"/>
        <v>0</v>
      </c>
      <c r="FA353" s="46" t="b">
        <f t="shared" si="736"/>
        <v>0</v>
      </c>
      <c r="FB353" s="46" t="b">
        <f t="shared" si="737"/>
        <v>0</v>
      </c>
      <c r="FC353" s="46" t="str">
        <f t="shared" si="738"/>
        <v/>
      </c>
      <c r="FD353" s="46" t="str">
        <f t="shared" si="739"/>
        <v/>
      </c>
      <c r="FE353" s="46" t="b">
        <f t="shared" si="740"/>
        <v>0</v>
      </c>
      <c r="FF353" s="46" t="str">
        <f t="shared" si="741"/>
        <v/>
      </c>
      <c r="FG353" s="46" t="str">
        <f t="shared" si="742"/>
        <v/>
      </c>
      <c r="FH353" s="46" t="b">
        <f t="shared" si="743"/>
        <v>0</v>
      </c>
      <c r="FI353" s="46" t="str">
        <f t="shared" si="744"/>
        <v/>
      </c>
      <c r="FJ353" s="46" t="str">
        <f t="shared" si="745"/>
        <v/>
      </c>
      <c r="FK353" s="46" t="b">
        <f t="shared" si="746"/>
        <v>0</v>
      </c>
      <c r="FL353" s="46" t="str">
        <f t="shared" si="747"/>
        <v/>
      </c>
      <c r="FM353" s="46" t="str">
        <f t="shared" si="748"/>
        <v/>
      </c>
      <c r="FN353" s="46" t="b">
        <f t="shared" si="749"/>
        <v>0</v>
      </c>
      <c r="FO353" s="46" t="str">
        <f t="shared" si="750"/>
        <v/>
      </c>
      <c r="FP353" s="46" t="str">
        <f t="shared" si="751"/>
        <v/>
      </c>
      <c r="FQ353" s="46" t="b">
        <f t="shared" si="752"/>
        <v>0</v>
      </c>
      <c r="FR353" s="46" t="str">
        <f t="shared" si="753"/>
        <v/>
      </c>
      <c r="FS353" s="46" t="str">
        <f t="shared" si="754"/>
        <v/>
      </c>
      <c r="FT353" s="46" t="b">
        <f t="shared" si="755"/>
        <v>0</v>
      </c>
      <c r="FU353" s="46" t="str">
        <f t="shared" si="756"/>
        <v/>
      </c>
      <c r="FV353" s="46" t="str">
        <f t="shared" si="757"/>
        <v/>
      </c>
      <c r="FW353" s="46" t="b">
        <f t="shared" si="758"/>
        <v>0</v>
      </c>
      <c r="FX353" s="46" t="str">
        <f t="shared" si="759"/>
        <v/>
      </c>
      <c r="FY353" s="46" t="str">
        <f t="shared" si="760"/>
        <v/>
      </c>
      <c r="FZ353" s="46" t="b">
        <f t="shared" si="761"/>
        <v>0</v>
      </c>
      <c r="GA353" s="46" t="str">
        <f t="shared" si="762"/>
        <v/>
      </c>
      <c r="GB353" s="46" t="str">
        <f t="shared" si="763"/>
        <v/>
      </c>
      <c r="GC353" s="46" t="b">
        <f t="shared" si="764"/>
        <v>0</v>
      </c>
      <c r="GD353" s="46" t="str">
        <f t="shared" si="765"/>
        <v/>
      </c>
      <c r="GE353" s="46" t="str">
        <f t="shared" si="766"/>
        <v/>
      </c>
      <c r="GF353" s="46" t="b">
        <f t="shared" si="767"/>
        <v>0</v>
      </c>
      <c r="GG353" s="46" t="b">
        <f t="shared" si="768"/>
        <v>0</v>
      </c>
      <c r="GH353" s="46" t="str">
        <f t="shared" si="769"/>
        <v/>
      </c>
      <c r="GI353" s="46" t="str">
        <f t="shared" si="770"/>
        <v/>
      </c>
      <c r="GJ353" s="46" t="str">
        <f t="shared" si="771"/>
        <v/>
      </c>
      <c r="GK353" s="46" t="b">
        <f t="shared" si="772"/>
        <v>0</v>
      </c>
      <c r="GL353" s="46" t="str">
        <f t="shared" si="773"/>
        <v/>
      </c>
      <c r="GM353" s="46" t="str">
        <f t="shared" si="774"/>
        <v/>
      </c>
      <c r="GN353" s="46" t="str">
        <f t="shared" si="775"/>
        <v/>
      </c>
      <c r="GO353" s="46" t="b">
        <f t="shared" si="776"/>
        <v>0</v>
      </c>
      <c r="GP353" s="46" t="str">
        <f t="shared" si="777"/>
        <v/>
      </c>
      <c r="GQ353" s="46" t="str">
        <f t="shared" si="778"/>
        <v/>
      </c>
      <c r="GR353" s="46" t="b">
        <f t="shared" si="779"/>
        <v>0</v>
      </c>
      <c r="GS353" s="46" t="str">
        <f t="shared" si="780"/>
        <v/>
      </c>
      <c r="GT353" s="46" t="str">
        <f t="shared" si="781"/>
        <v/>
      </c>
      <c r="GU353" s="46" t="b">
        <f t="shared" si="782"/>
        <v>0</v>
      </c>
      <c r="GV353" s="46" t="b">
        <f t="shared" si="783"/>
        <v>0</v>
      </c>
      <c r="GW353" s="46" t="b">
        <f t="shared" si="784"/>
        <v>0</v>
      </c>
      <c r="GX353" s="46" t="b">
        <f t="shared" si="785"/>
        <v>0</v>
      </c>
      <c r="GY353" s="46" t="b">
        <f t="shared" si="786"/>
        <v>0</v>
      </c>
      <c r="GZ353" s="46" t="b">
        <f t="shared" si="787"/>
        <v>0</v>
      </c>
      <c r="HA353" s="46" t="b">
        <f t="shared" si="788"/>
        <v>0</v>
      </c>
      <c r="HB353" s="46" t="b">
        <f t="shared" si="789"/>
        <v>0</v>
      </c>
      <c r="HC353" s="46" t="b">
        <f t="shared" si="790"/>
        <v>0</v>
      </c>
      <c r="HD353" s="46" t="b">
        <f t="shared" si="791"/>
        <v>0</v>
      </c>
      <c r="HE353" s="46" t="b">
        <f t="shared" si="792"/>
        <v>0</v>
      </c>
      <c r="HF353" s="46" t="b">
        <f t="shared" si="793"/>
        <v>0</v>
      </c>
      <c r="HG353" s="46" t="b">
        <f t="shared" si="794"/>
        <v>0</v>
      </c>
      <c r="HH353" s="46" t="b">
        <f t="shared" si="795"/>
        <v>0</v>
      </c>
      <c r="HI353" s="46" t="b">
        <f t="shared" si="796"/>
        <v>0</v>
      </c>
      <c r="HJ353" s="46" t="b">
        <f t="shared" si="797"/>
        <v>0</v>
      </c>
      <c r="HK353" s="46" t="b">
        <f t="shared" si="798"/>
        <v>0</v>
      </c>
      <c r="HL353" s="46" t="b">
        <f t="shared" si="799"/>
        <v>0</v>
      </c>
      <c r="HM353" s="46" t="b">
        <f t="shared" si="800"/>
        <v>0</v>
      </c>
      <c r="HN353" s="46" t="b">
        <f t="shared" si="801"/>
        <v>0</v>
      </c>
      <c r="HO353" s="46" t="b">
        <f t="shared" si="802"/>
        <v>0</v>
      </c>
      <c r="HP353" s="46" t="b">
        <f t="shared" si="803"/>
        <v>0</v>
      </c>
      <c r="HQ353" s="46" t="str">
        <f t="shared" si="804"/>
        <v/>
      </c>
      <c r="HR353" s="46" t="str">
        <f t="shared" si="805"/>
        <v/>
      </c>
      <c r="HS353" s="46" t="str">
        <f t="shared" si="806"/>
        <v/>
      </c>
      <c r="HT353" s="46" t="b">
        <f t="shared" si="807"/>
        <v>0</v>
      </c>
      <c r="HU353" s="46" t="b">
        <f t="shared" si="808"/>
        <v>0</v>
      </c>
      <c r="HV353" s="46" t="b">
        <f t="shared" si="809"/>
        <v>0</v>
      </c>
      <c r="HW353" s="46" t="b">
        <f t="shared" si="810"/>
        <v>0</v>
      </c>
      <c r="HX353" s="46" t="b">
        <f t="shared" si="811"/>
        <v>0</v>
      </c>
      <c r="HY353" s="46" t="b">
        <f t="shared" si="812"/>
        <v>0</v>
      </c>
      <c r="HZ353" s="46" t="b">
        <f t="shared" si="813"/>
        <v>0</v>
      </c>
      <c r="IA353" s="46" t="str">
        <f t="shared" si="814"/>
        <v/>
      </c>
      <c r="IB353" s="46" t="str">
        <f t="shared" si="815"/>
        <v/>
      </c>
      <c r="IC353" s="46" t="str">
        <f t="shared" si="816"/>
        <v/>
      </c>
      <c r="ID353" s="46" t="str">
        <f t="shared" si="817"/>
        <v/>
      </c>
      <c r="IE353" s="46" t="b">
        <f t="shared" si="818"/>
        <v>0</v>
      </c>
      <c r="IF353" s="46" t="str">
        <f t="shared" si="819"/>
        <v/>
      </c>
      <c r="IG353" s="46" t="str">
        <f t="shared" si="820"/>
        <v/>
      </c>
      <c r="IH353" s="46" t="b">
        <f t="shared" si="821"/>
        <v>0</v>
      </c>
      <c r="II353" s="46" t="b">
        <f t="shared" si="822"/>
        <v>0</v>
      </c>
      <c r="IJ353" s="46" t="b">
        <f t="shared" si="823"/>
        <v>0</v>
      </c>
      <c r="IK353" s="46" t="str">
        <f t="shared" si="824"/>
        <v/>
      </c>
      <c r="IL353" s="46" t="str">
        <f t="shared" si="825"/>
        <v/>
      </c>
      <c r="IM353" s="46" t="b">
        <f t="shared" si="826"/>
        <v>0</v>
      </c>
      <c r="IN353" s="46" t="b">
        <f t="shared" si="827"/>
        <v>0</v>
      </c>
      <c r="IO353" s="46" t="b">
        <f t="shared" si="828"/>
        <v>0</v>
      </c>
      <c r="IP353" s="46" t="b">
        <f t="shared" si="829"/>
        <v>0</v>
      </c>
      <c r="IQ353" s="46" t="b">
        <f t="shared" si="830"/>
        <v>0</v>
      </c>
      <c r="IR353" s="46" t="b">
        <f t="shared" si="831"/>
        <v>0</v>
      </c>
      <c r="IS353" s="46" t="b">
        <f t="shared" si="832"/>
        <v>0</v>
      </c>
      <c r="IT353" s="46" t="b">
        <f t="shared" si="833"/>
        <v>0</v>
      </c>
      <c r="IU353" s="46" t="b">
        <f t="shared" si="834"/>
        <v>0</v>
      </c>
      <c r="IV353" s="46" t="b">
        <f t="shared" si="835"/>
        <v>0</v>
      </c>
      <c r="IW353" s="46" t="b">
        <f t="shared" si="836"/>
        <v>0</v>
      </c>
      <c r="IX353" s="46" t="b">
        <f t="shared" si="837"/>
        <v>0</v>
      </c>
      <c r="IY353" s="46" t="b">
        <f t="shared" si="838"/>
        <v>0</v>
      </c>
    </row>
    <row r="354" spans="2:259" x14ac:dyDescent="0.3">
      <c r="B354" s="48">
        <v>342</v>
      </c>
      <c r="C354" s="61" t="str">
        <f t="shared" si="704"/>
        <v/>
      </c>
      <c r="D354" s="53"/>
      <c r="E354" s="52"/>
      <c r="F354" s="112"/>
      <c r="G354" s="52"/>
      <c r="H354" s="53"/>
      <c r="I354" s="52"/>
      <c r="J354" s="52"/>
      <c r="K354" s="53"/>
      <c r="L354" s="55"/>
      <c r="M354" s="108"/>
      <c r="N354" s="56"/>
      <c r="O354" s="52"/>
      <c r="P354" s="52"/>
      <c r="Q354" s="52"/>
      <c r="R354" s="52"/>
      <c r="S354" s="52"/>
      <c r="T354" s="53"/>
      <c r="U354" s="52"/>
      <c r="V354" s="52"/>
      <c r="W354" s="55"/>
      <c r="X354" s="55"/>
      <c r="Y354" s="52"/>
      <c r="Z354" s="55"/>
      <c r="AA354" s="52"/>
      <c r="AB354" s="53"/>
      <c r="AC354" s="53"/>
      <c r="AD354" s="53"/>
      <c r="AE354" s="57"/>
      <c r="AF354" s="113"/>
      <c r="AG354" s="57"/>
      <c r="AH354" s="58"/>
      <c r="AI354" s="58"/>
      <c r="AJ354" s="58"/>
      <c r="AK354" s="114"/>
      <c r="AL354" s="58"/>
      <c r="AM354" s="114"/>
      <c r="AN354" s="58"/>
      <c r="AO354" s="114"/>
      <c r="AP354" s="58"/>
      <c r="AQ354" s="114"/>
      <c r="AR354" s="58"/>
      <c r="AS354" s="114"/>
      <c r="AT354" s="58"/>
      <c r="AU354" s="114"/>
      <c r="AV354" s="58"/>
      <c r="AW354" s="114"/>
      <c r="AX354" s="58"/>
      <c r="AY354" s="114"/>
      <c r="AZ354" s="58"/>
      <c r="BA354" s="114"/>
      <c r="BB354" s="58"/>
      <c r="BC354" s="114"/>
      <c r="BD354" s="58"/>
      <c r="BE354" s="58"/>
      <c r="BF354" s="58"/>
      <c r="BG354" s="59"/>
      <c r="BH354" s="58"/>
      <c r="BI354" s="114"/>
      <c r="BJ354" s="53"/>
      <c r="BK354" s="58"/>
      <c r="BL354" s="114"/>
      <c r="BM354" s="58"/>
      <c r="BN354" s="114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3"/>
      <c r="CL354" s="58"/>
      <c r="CM354" s="58"/>
      <c r="CN354" s="60"/>
      <c r="CO354" s="57"/>
      <c r="CP354" s="58"/>
      <c r="CQ354" s="60"/>
      <c r="CR354" s="57"/>
      <c r="CS354" s="58"/>
      <c r="CT354" s="59"/>
      <c r="CU354" s="58"/>
      <c r="CV354" s="59"/>
      <c r="CW354" s="58"/>
      <c r="CX354" s="59"/>
      <c r="CY354" s="58"/>
      <c r="CZ354" s="58"/>
      <c r="DA354" s="58"/>
      <c r="DB354" s="53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7"/>
      <c r="DO354" s="57"/>
      <c r="DP354" s="57"/>
      <c r="DQ354" s="76" t="str">
        <f t="shared" si="705"/>
        <v/>
      </c>
      <c r="DR354" s="53"/>
      <c r="DS354" s="46" t="b">
        <f t="shared" si="706"/>
        <v>0</v>
      </c>
      <c r="DT354" s="46" t="str">
        <f t="shared" si="707"/>
        <v/>
      </c>
      <c r="DU354" s="46" t="b">
        <f t="shared" si="708"/>
        <v>0</v>
      </c>
      <c r="DV354" s="46" t="b">
        <f t="shared" si="709"/>
        <v>0</v>
      </c>
      <c r="DW354" s="46" t="b">
        <f t="shared" si="710"/>
        <v>0</v>
      </c>
      <c r="DY354" s="46" t="b">
        <f t="shared" si="711"/>
        <v>0</v>
      </c>
      <c r="DZ354" s="46" t="b">
        <f t="shared" si="712"/>
        <v>0</v>
      </c>
      <c r="EB354" s="46" t="b">
        <f t="shared" si="713"/>
        <v>0</v>
      </c>
      <c r="EC354" s="46" t="b">
        <f t="shared" si="714"/>
        <v>0</v>
      </c>
      <c r="ED354" s="46" t="b">
        <f t="shared" si="715"/>
        <v>0</v>
      </c>
      <c r="EE354" s="46" t="b">
        <f t="shared" si="716"/>
        <v>0</v>
      </c>
      <c r="EF354" s="46" t="b">
        <f t="shared" si="717"/>
        <v>0</v>
      </c>
      <c r="EG354" s="46" t="b">
        <f t="shared" si="718"/>
        <v>0</v>
      </c>
      <c r="EH354" s="46" t="b">
        <f t="shared" si="719"/>
        <v>0</v>
      </c>
      <c r="EI354" s="46" t="b">
        <f t="shared" si="720"/>
        <v>0</v>
      </c>
      <c r="EK354" s="46" t="b">
        <f t="shared" si="721"/>
        <v>0</v>
      </c>
      <c r="EL354" s="46" t="b">
        <f t="shared" si="722"/>
        <v>0</v>
      </c>
      <c r="EM354" s="46" t="b">
        <f t="shared" si="723"/>
        <v>0</v>
      </c>
      <c r="EN354" s="46" t="b">
        <f t="shared" si="724"/>
        <v>0</v>
      </c>
      <c r="EO354" s="46" t="b">
        <f t="shared" si="725"/>
        <v>0</v>
      </c>
      <c r="EP354" s="46" t="b">
        <f t="shared" si="726"/>
        <v>0</v>
      </c>
      <c r="EQ354" s="46" t="b">
        <f t="shared" si="727"/>
        <v>0</v>
      </c>
      <c r="ER354" s="46" t="b">
        <f>OR(AA354='Tablas '!$T$4,AA354='Tablas '!$T$7,AA354='Tablas '!$T$8,AA354='Tablas '!$T$11)</f>
        <v>0</v>
      </c>
      <c r="ES354" s="46" t="str">
        <f t="shared" si="728"/>
        <v/>
      </c>
      <c r="ET354" s="46" t="str">
        <f t="shared" si="729"/>
        <v/>
      </c>
      <c r="EU354" s="46" t="str">
        <f t="shared" si="730"/>
        <v/>
      </c>
      <c r="EV354" s="46" t="b">
        <f t="shared" si="731"/>
        <v>0</v>
      </c>
      <c r="EW354" s="46" t="b">
        <f t="shared" si="732"/>
        <v>0</v>
      </c>
      <c r="EX354" s="46" t="b">
        <f t="shared" si="733"/>
        <v>0</v>
      </c>
      <c r="EY354" s="46" t="b">
        <f t="shared" si="734"/>
        <v>0</v>
      </c>
      <c r="EZ354" s="46" t="b">
        <f t="shared" si="735"/>
        <v>0</v>
      </c>
      <c r="FA354" s="46" t="b">
        <f t="shared" si="736"/>
        <v>0</v>
      </c>
      <c r="FB354" s="46" t="b">
        <f t="shared" si="737"/>
        <v>0</v>
      </c>
      <c r="FC354" s="46" t="str">
        <f t="shared" si="738"/>
        <v/>
      </c>
      <c r="FD354" s="46" t="str">
        <f t="shared" si="739"/>
        <v/>
      </c>
      <c r="FE354" s="46" t="b">
        <f t="shared" si="740"/>
        <v>0</v>
      </c>
      <c r="FF354" s="46" t="str">
        <f t="shared" si="741"/>
        <v/>
      </c>
      <c r="FG354" s="46" t="str">
        <f t="shared" si="742"/>
        <v/>
      </c>
      <c r="FH354" s="46" t="b">
        <f t="shared" si="743"/>
        <v>0</v>
      </c>
      <c r="FI354" s="46" t="str">
        <f t="shared" si="744"/>
        <v/>
      </c>
      <c r="FJ354" s="46" t="str">
        <f t="shared" si="745"/>
        <v/>
      </c>
      <c r="FK354" s="46" t="b">
        <f t="shared" si="746"/>
        <v>0</v>
      </c>
      <c r="FL354" s="46" t="str">
        <f t="shared" si="747"/>
        <v/>
      </c>
      <c r="FM354" s="46" t="str">
        <f t="shared" si="748"/>
        <v/>
      </c>
      <c r="FN354" s="46" t="b">
        <f t="shared" si="749"/>
        <v>0</v>
      </c>
      <c r="FO354" s="46" t="str">
        <f t="shared" si="750"/>
        <v/>
      </c>
      <c r="FP354" s="46" t="str">
        <f t="shared" si="751"/>
        <v/>
      </c>
      <c r="FQ354" s="46" t="b">
        <f t="shared" si="752"/>
        <v>0</v>
      </c>
      <c r="FR354" s="46" t="str">
        <f t="shared" si="753"/>
        <v/>
      </c>
      <c r="FS354" s="46" t="str">
        <f t="shared" si="754"/>
        <v/>
      </c>
      <c r="FT354" s="46" t="b">
        <f t="shared" si="755"/>
        <v>0</v>
      </c>
      <c r="FU354" s="46" t="str">
        <f t="shared" si="756"/>
        <v/>
      </c>
      <c r="FV354" s="46" t="str">
        <f t="shared" si="757"/>
        <v/>
      </c>
      <c r="FW354" s="46" t="b">
        <f t="shared" si="758"/>
        <v>0</v>
      </c>
      <c r="FX354" s="46" t="str">
        <f t="shared" si="759"/>
        <v/>
      </c>
      <c r="FY354" s="46" t="str">
        <f t="shared" si="760"/>
        <v/>
      </c>
      <c r="FZ354" s="46" t="b">
        <f t="shared" si="761"/>
        <v>0</v>
      </c>
      <c r="GA354" s="46" t="str">
        <f t="shared" si="762"/>
        <v/>
      </c>
      <c r="GB354" s="46" t="str">
        <f t="shared" si="763"/>
        <v/>
      </c>
      <c r="GC354" s="46" t="b">
        <f t="shared" si="764"/>
        <v>0</v>
      </c>
      <c r="GD354" s="46" t="str">
        <f t="shared" si="765"/>
        <v/>
      </c>
      <c r="GE354" s="46" t="str">
        <f t="shared" si="766"/>
        <v/>
      </c>
      <c r="GF354" s="46" t="b">
        <f t="shared" si="767"/>
        <v>0</v>
      </c>
      <c r="GG354" s="46" t="b">
        <f t="shared" si="768"/>
        <v>0</v>
      </c>
      <c r="GH354" s="46" t="str">
        <f t="shared" si="769"/>
        <v/>
      </c>
      <c r="GI354" s="46" t="str">
        <f t="shared" si="770"/>
        <v/>
      </c>
      <c r="GJ354" s="46" t="str">
        <f t="shared" si="771"/>
        <v/>
      </c>
      <c r="GK354" s="46" t="b">
        <f t="shared" si="772"/>
        <v>0</v>
      </c>
      <c r="GL354" s="46" t="str">
        <f t="shared" si="773"/>
        <v/>
      </c>
      <c r="GM354" s="46" t="str">
        <f t="shared" si="774"/>
        <v/>
      </c>
      <c r="GN354" s="46" t="str">
        <f t="shared" si="775"/>
        <v/>
      </c>
      <c r="GO354" s="46" t="b">
        <f t="shared" si="776"/>
        <v>0</v>
      </c>
      <c r="GP354" s="46" t="str">
        <f t="shared" si="777"/>
        <v/>
      </c>
      <c r="GQ354" s="46" t="str">
        <f t="shared" si="778"/>
        <v/>
      </c>
      <c r="GR354" s="46" t="b">
        <f t="shared" si="779"/>
        <v>0</v>
      </c>
      <c r="GS354" s="46" t="str">
        <f t="shared" si="780"/>
        <v/>
      </c>
      <c r="GT354" s="46" t="str">
        <f t="shared" si="781"/>
        <v/>
      </c>
      <c r="GU354" s="46" t="b">
        <f t="shared" si="782"/>
        <v>0</v>
      </c>
      <c r="GV354" s="46" t="b">
        <f t="shared" si="783"/>
        <v>0</v>
      </c>
      <c r="GW354" s="46" t="b">
        <f t="shared" si="784"/>
        <v>0</v>
      </c>
      <c r="GX354" s="46" t="b">
        <f t="shared" si="785"/>
        <v>0</v>
      </c>
      <c r="GY354" s="46" t="b">
        <f t="shared" si="786"/>
        <v>0</v>
      </c>
      <c r="GZ354" s="46" t="b">
        <f t="shared" si="787"/>
        <v>0</v>
      </c>
      <c r="HA354" s="46" t="b">
        <f t="shared" si="788"/>
        <v>0</v>
      </c>
      <c r="HB354" s="46" t="b">
        <f t="shared" si="789"/>
        <v>0</v>
      </c>
      <c r="HC354" s="46" t="b">
        <f t="shared" si="790"/>
        <v>0</v>
      </c>
      <c r="HD354" s="46" t="b">
        <f t="shared" si="791"/>
        <v>0</v>
      </c>
      <c r="HE354" s="46" t="b">
        <f t="shared" si="792"/>
        <v>0</v>
      </c>
      <c r="HF354" s="46" t="b">
        <f t="shared" si="793"/>
        <v>0</v>
      </c>
      <c r="HG354" s="46" t="b">
        <f t="shared" si="794"/>
        <v>0</v>
      </c>
      <c r="HH354" s="46" t="b">
        <f t="shared" si="795"/>
        <v>0</v>
      </c>
      <c r="HI354" s="46" t="b">
        <f t="shared" si="796"/>
        <v>0</v>
      </c>
      <c r="HJ354" s="46" t="b">
        <f t="shared" si="797"/>
        <v>0</v>
      </c>
      <c r="HK354" s="46" t="b">
        <f t="shared" si="798"/>
        <v>0</v>
      </c>
      <c r="HL354" s="46" t="b">
        <f t="shared" si="799"/>
        <v>0</v>
      </c>
      <c r="HM354" s="46" t="b">
        <f t="shared" si="800"/>
        <v>0</v>
      </c>
      <c r="HN354" s="46" t="b">
        <f t="shared" si="801"/>
        <v>0</v>
      </c>
      <c r="HO354" s="46" t="b">
        <f t="shared" si="802"/>
        <v>0</v>
      </c>
      <c r="HP354" s="46" t="b">
        <f t="shared" si="803"/>
        <v>0</v>
      </c>
      <c r="HQ354" s="46" t="str">
        <f t="shared" si="804"/>
        <v/>
      </c>
      <c r="HR354" s="46" t="str">
        <f t="shared" si="805"/>
        <v/>
      </c>
      <c r="HS354" s="46" t="str">
        <f t="shared" si="806"/>
        <v/>
      </c>
      <c r="HT354" s="46" t="b">
        <f t="shared" si="807"/>
        <v>0</v>
      </c>
      <c r="HU354" s="46" t="b">
        <f t="shared" si="808"/>
        <v>0</v>
      </c>
      <c r="HV354" s="46" t="b">
        <f t="shared" si="809"/>
        <v>0</v>
      </c>
      <c r="HW354" s="46" t="b">
        <f t="shared" si="810"/>
        <v>0</v>
      </c>
      <c r="HX354" s="46" t="b">
        <f t="shared" si="811"/>
        <v>0</v>
      </c>
      <c r="HY354" s="46" t="b">
        <f t="shared" si="812"/>
        <v>0</v>
      </c>
      <c r="HZ354" s="46" t="b">
        <f t="shared" si="813"/>
        <v>0</v>
      </c>
      <c r="IA354" s="46" t="str">
        <f t="shared" si="814"/>
        <v/>
      </c>
      <c r="IB354" s="46" t="str">
        <f t="shared" si="815"/>
        <v/>
      </c>
      <c r="IC354" s="46" t="str">
        <f t="shared" si="816"/>
        <v/>
      </c>
      <c r="ID354" s="46" t="str">
        <f t="shared" si="817"/>
        <v/>
      </c>
      <c r="IE354" s="46" t="b">
        <f t="shared" si="818"/>
        <v>0</v>
      </c>
      <c r="IF354" s="46" t="str">
        <f t="shared" si="819"/>
        <v/>
      </c>
      <c r="IG354" s="46" t="str">
        <f t="shared" si="820"/>
        <v/>
      </c>
      <c r="IH354" s="46" t="b">
        <f t="shared" si="821"/>
        <v>0</v>
      </c>
      <c r="II354" s="46" t="b">
        <f t="shared" si="822"/>
        <v>0</v>
      </c>
      <c r="IJ354" s="46" t="b">
        <f t="shared" si="823"/>
        <v>0</v>
      </c>
      <c r="IK354" s="46" t="str">
        <f t="shared" si="824"/>
        <v/>
      </c>
      <c r="IL354" s="46" t="str">
        <f t="shared" si="825"/>
        <v/>
      </c>
      <c r="IM354" s="46" t="b">
        <f t="shared" si="826"/>
        <v>0</v>
      </c>
      <c r="IN354" s="46" t="b">
        <f t="shared" si="827"/>
        <v>0</v>
      </c>
      <c r="IO354" s="46" t="b">
        <f t="shared" si="828"/>
        <v>0</v>
      </c>
      <c r="IP354" s="46" t="b">
        <f t="shared" si="829"/>
        <v>0</v>
      </c>
      <c r="IQ354" s="46" t="b">
        <f t="shared" si="830"/>
        <v>0</v>
      </c>
      <c r="IR354" s="46" t="b">
        <f t="shared" si="831"/>
        <v>0</v>
      </c>
      <c r="IS354" s="46" t="b">
        <f t="shared" si="832"/>
        <v>0</v>
      </c>
      <c r="IT354" s="46" t="b">
        <f t="shared" si="833"/>
        <v>0</v>
      </c>
      <c r="IU354" s="46" t="b">
        <f t="shared" si="834"/>
        <v>0</v>
      </c>
      <c r="IV354" s="46" t="b">
        <f t="shared" si="835"/>
        <v>0</v>
      </c>
      <c r="IW354" s="46" t="b">
        <f t="shared" si="836"/>
        <v>0</v>
      </c>
      <c r="IX354" s="46" t="b">
        <f t="shared" si="837"/>
        <v>0</v>
      </c>
      <c r="IY354" s="46" t="b">
        <f t="shared" si="838"/>
        <v>0</v>
      </c>
    </row>
    <row r="355" spans="2:259" x14ac:dyDescent="0.3">
      <c r="B355" s="48">
        <v>343</v>
      </c>
      <c r="C355" s="61" t="str">
        <f t="shared" si="704"/>
        <v/>
      </c>
      <c r="D355" s="53"/>
      <c r="E355" s="52"/>
      <c r="F355" s="112"/>
      <c r="G355" s="52"/>
      <c r="H355" s="53"/>
      <c r="I355" s="52"/>
      <c r="J355" s="52"/>
      <c r="K355" s="53"/>
      <c r="L355" s="55"/>
      <c r="M355" s="108"/>
      <c r="N355" s="56"/>
      <c r="O355" s="52"/>
      <c r="P355" s="52"/>
      <c r="Q355" s="52"/>
      <c r="R355" s="52"/>
      <c r="S355" s="52"/>
      <c r="T355" s="53"/>
      <c r="U355" s="52"/>
      <c r="V355" s="52"/>
      <c r="W355" s="55"/>
      <c r="X355" s="55"/>
      <c r="Y355" s="52"/>
      <c r="Z355" s="55"/>
      <c r="AA355" s="52"/>
      <c r="AB355" s="53"/>
      <c r="AC355" s="53"/>
      <c r="AD355" s="53"/>
      <c r="AE355" s="57"/>
      <c r="AF355" s="113"/>
      <c r="AG355" s="57"/>
      <c r="AH355" s="58"/>
      <c r="AI355" s="58"/>
      <c r="AJ355" s="58"/>
      <c r="AK355" s="114"/>
      <c r="AL355" s="58"/>
      <c r="AM355" s="114"/>
      <c r="AN355" s="58"/>
      <c r="AO355" s="114"/>
      <c r="AP355" s="58"/>
      <c r="AQ355" s="114"/>
      <c r="AR355" s="58"/>
      <c r="AS355" s="114"/>
      <c r="AT355" s="58"/>
      <c r="AU355" s="114"/>
      <c r="AV355" s="58"/>
      <c r="AW355" s="114"/>
      <c r="AX355" s="58"/>
      <c r="AY355" s="114"/>
      <c r="AZ355" s="58"/>
      <c r="BA355" s="114"/>
      <c r="BB355" s="58"/>
      <c r="BC355" s="114"/>
      <c r="BD355" s="58"/>
      <c r="BE355" s="58"/>
      <c r="BF355" s="58"/>
      <c r="BG355" s="59"/>
      <c r="BH355" s="58"/>
      <c r="BI355" s="114"/>
      <c r="BJ355" s="53"/>
      <c r="BK355" s="58"/>
      <c r="BL355" s="114"/>
      <c r="BM355" s="58"/>
      <c r="BN355" s="114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3"/>
      <c r="CL355" s="58"/>
      <c r="CM355" s="58"/>
      <c r="CN355" s="60"/>
      <c r="CO355" s="57"/>
      <c r="CP355" s="58"/>
      <c r="CQ355" s="60"/>
      <c r="CR355" s="57"/>
      <c r="CS355" s="58"/>
      <c r="CT355" s="59"/>
      <c r="CU355" s="58"/>
      <c r="CV355" s="59"/>
      <c r="CW355" s="58"/>
      <c r="CX355" s="59"/>
      <c r="CY355" s="58"/>
      <c r="CZ355" s="58"/>
      <c r="DA355" s="58"/>
      <c r="DB355" s="53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7"/>
      <c r="DO355" s="57"/>
      <c r="DP355" s="57"/>
      <c r="DQ355" s="76" t="str">
        <f t="shared" si="705"/>
        <v/>
      </c>
      <c r="DR355" s="53"/>
      <c r="DS355" s="46" t="b">
        <f t="shared" si="706"/>
        <v>0</v>
      </c>
      <c r="DT355" s="46" t="str">
        <f t="shared" si="707"/>
        <v/>
      </c>
      <c r="DU355" s="46" t="b">
        <f t="shared" si="708"/>
        <v>0</v>
      </c>
      <c r="DV355" s="46" t="b">
        <f t="shared" si="709"/>
        <v>0</v>
      </c>
      <c r="DW355" s="46" t="b">
        <f t="shared" si="710"/>
        <v>0</v>
      </c>
      <c r="DY355" s="46" t="b">
        <f t="shared" si="711"/>
        <v>0</v>
      </c>
      <c r="DZ355" s="46" t="b">
        <f t="shared" si="712"/>
        <v>0</v>
      </c>
      <c r="EB355" s="46" t="b">
        <f t="shared" si="713"/>
        <v>0</v>
      </c>
      <c r="EC355" s="46" t="b">
        <f t="shared" si="714"/>
        <v>0</v>
      </c>
      <c r="ED355" s="46" t="b">
        <f t="shared" si="715"/>
        <v>0</v>
      </c>
      <c r="EE355" s="46" t="b">
        <f t="shared" si="716"/>
        <v>0</v>
      </c>
      <c r="EF355" s="46" t="b">
        <f t="shared" si="717"/>
        <v>0</v>
      </c>
      <c r="EG355" s="46" t="b">
        <f t="shared" si="718"/>
        <v>0</v>
      </c>
      <c r="EH355" s="46" t="b">
        <f t="shared" si="719"/>
        <v>0</v>
      </c>
      <c r="EI355" s="46" t="b">
        <f t="shared" si="720"/>
        <v>0</v>
      </c>
      <c r="EK355" s="46" t="b">
        <f t="shared" si="721"/>
        <v>0</v>
      </c>
      <c r="EL355" s="46" t="b">
        <f t="shared" si="722"/>
        <v>0</v>
      </c>
      <c r="EM355" s="46" t="b">
        <f t="shared" si="723"/>
        <v>0</v>
      </c>
      <c r="EN355" s="46" t="b">
        <f t="shared" si="724"/>
        <v>0</v>
      </c>
      <c r="EO355" s="46" t="b">
        <f t="shared" si="725"/>
        <v>0</v>
      </c>
      <c r="EP355" s="46" t="b">
        <f t="shared" si="726"/>
        <v>0</v>
      </c>
      <c r="EQ355" s="46" t="b">
        <f t="shared" si="727"/>
        <v>0</v>
      </c>
      <c r="ER355" s="46" t="b">
        <f>OR(AA355='Tablas '!$T$4,AA355='Tablas '!$T$7,AA355='Tablas '!$T$8,AA355='Tablas '!$T$11)</f>
        <v>0</v>
      </c>
      <c r="ES355" s="46" t="str">
        <f t="shared" si="728"/>
        <v/>
      </c>
      <c r="ET355" s="46" t="str">
        <f t="shared" si="729"/>
        <v/>
      </c>
      <c r="EU355" s="46" t="str">
        <f t="shared" si="730"/>
        <v/>
      </c>
      <c r="EV355" s="46" t="b">
        <f t="shared" si="731"/>
        <v>0</v>
      </c>
      <c r="EW355" s="46" t="b">
        <f t="shared" si="732"/>
        <v>0</v>
      </c>
      <c r="EX355" s="46" t="b">
        <f t="shared" si="733"/>
        <v>0</v>
      </c>
      <c r="EY355" s="46" t="b">
        <f t="shared" si="734"/>
        <v>0</v>
      </c>
      <c r="EZ355" s="46" t="b">
        <f t="shared" si="735"/>
        <v>0</v>
      </c>
      <c r="FA355" s="46" t="b">
        <f t="shared" si="736"/>
        <v>0</v>
      </c>
      <c r="FB355" s="46" t="b">
        <f t="shared" si="737"/>
        <v>0</v>
      </c>
      <c r="FC355" s="46" t="str">
        <f t="shared" si="738"/>
        <v/>
      </c>
      <c r="FD355" s="46" t="str">
        <f t="shared" si="739"/>
        <v/>
      </c>
      <c r="FE355" s="46" t="b">
        <f t="shared" si="740"/>
        <v>0</v>
      </c>
      <c r="FF355" s="46" t="str">
        <f t="shared" si="741"/>
        <v/>
      </c>
      <c r="FG355" s="46" t="str">
        <f t="shared" si="742"/>
        <v/>
      </c>
      <c r="FH355" s="46" t="b">
        <f t="shared" si="743"/>
        <v>0</v>
      </c>
      <c r="FI355" s="46" t="str">
        <f t="shared" si="744"/>
        <v/>
      </c>
      <c r="FJ355" s="46" t="str">
        <f t="shared" si="745"/>
        <v/>
      </c>
      <c r="FK355" s="46" t="b">
        <f t="shared" si="746"/>
        <v>0</v>
      </c>
      <c r="FL355" s="46" t="str">
        <f t="shared" si="747"/>
        <v/>
      </c>
      <c r="FM355" s="46" t="str">
        <f t="shared" si="748"/>
        <v/>
      </c>
      <c r="FN355" s="46" t="b">
        <f t="shared" si="749"/>
        <v>0</v>
      </c>
      <c r="FO355" s="46" t="str">
        <f t="shared" si="750"/>
        <v/>
      </c>
      <c r="FP355" s="46" t="str">
        <f t="shared" si="751"/>
        <v/>
      </c>
      <c r="FQ355" s="46" t="b">
        <f t="shared" si="752"/>
        <v>0</v>
      </c>
      <c r="FR355" s="46" t="str">
        <f t="shared" si="753"/>
        <v/>
      </c>
      <c r="FS355" s="46" t="str">
        <f t="shared" si="754"/>
        <v/>
      </c>
      <c r="FT355" s="46" t="b">
        <f t="shared" si="755"/>
        <v>0</v>
      </c>
      <c r="FU355" s="46" t="str">
        <f t="shared" si="756"/>
        <v/>
      </c>
      <c r="FV355" s="46" t="str">
        <f t="shared" si="757"/>
        <v/>
      </c>
      <c r="FW355" s="46" t="b">
        <f t="shared" si="758"/>
        <v>0</v>
      </c>
      <c r="FX355" s="46" t="str">
        <f t="shared" si="759"/>
        <v/>
      </c>
      <c r="FY355" s="46" t="str">
        <f t="shared" si="760"/>
        <v/>
      </c>
      <c r="FZ355" s="46" t="b">
        <f t="shared" si="761"/>
        <v>0</v>
      </c>
      <c r="GA355" s="46" t="str">
        <f t="shared" si="762"/>
        <v/>
      </c>
      <c r="GB355" s="46" t="str">
        <f t="shared" si="763"/>
        <v/>
      </c>
      <c r="GC355" s="46" t="b">
        <f t="shared" si="764"/>
        <v>0</v>
      </c>
      <c r="GD355" s="46" t="str">
        <f t="shared" si="765"/>
        <v/>
      </c>
      <c r="GE355" s="46" t="str">
        <f t="shared" si="766"/>
        <v/>
      </c>
      <c r="GF355" s="46" t="b">
        <f t="shared" si="767"/>
        <v>0</v>
      </c>
      <c r="GG355" s="46" t="b">
        <f t="shared" si="768"/>
        <v>0</v>
      </c>
      <c r="GH355" s="46" t="str">
        <f t="shared" si="769"/>
        <v/>
      </c>
      <c r="GI355" s="46" t="str">
        <f t="shared" si="770"/>
        <v/>
      </c>
      <c r="GJ355" s="46" t="str">
        <f t="shared" si="771"/>
        <v/>
      </c>
      <c r="GK355" s="46" t="b">
        <f t="shared" si="772"/>
        <v>0</v>
      </c>
      <c r="GL355" s="46" t="str">
        <f t="shared" si="773"/>
        <v/>
      </c>
      <c r="GM355" s="46" t="str">
        <f t="shared" si="774"/>
        <v/>
      </c>
      <c r="GN355" s="46" t="str">
        <f t="shared" si="775"/>
        <v/>
      </c>
      <c r="GO355" s="46" t="b">
        <f t="shared" si="776"/>
        <v>0</v>
      </c>
      <c r="GP355" s="46" t="str">
        <f t="shared" si="777"/>
        <v/>
      </c>
      <c r="GQ355" s="46" t="str">
        <f t="shared" si="778"/>
        <v/>
      </c>
      <c r="GR355" s="46" t="b">
        <f t="shared" si="779"/>
        <v>0</v>
      </c>
      <c r="GS355" s="46" t="str">
        <f t="shared" si="780"/>
        <v/>
      </c>
      <c r="GT355" s="46" t="str">
        <f t="shared" si="781"/>
        <v/>
      </c>
      <c r="GU355" s="46" t="b">
        <f t="shared" si="782"/>
        <v>0</v>
      </c>
      <c r="GV355" s="46" t="b">
        <f t="shared" si="783"/>
        <v>0</v>
      </c>
      <c r="GW355" s="46" t="b">
        <f t="shared" si="784"/>
        <v>0</v>
      </c>
      <c r="GX355" s="46" t="b">
        <f t="shared" si="785"/>
        <v>0</v>
      </c>
      <c r="GY355" s="46" t="b">
        <f t="shared" si="786"/>
        <v>0</v>
      </c>
      <c r="GZ355" s="46" t="b">
        <f t="shared" si="787"/>
        <v>0</v>
      </c>
      <c r="HA355" s="46" t="b">
        <f t="shared" si="788"/>
        <v>0</v>
      </c>
      <c r="HB355" s="46" t="b">
        <f t="shared" si="789"/>
        <v>0</v>
      </c>
      <c r="HC355" s="46" t="b">
        <f t="shared" si="790"/>
        <v>0</v>
      </c>
      <c r="HD355" s="46" t="b">
        <f t="shared" si="791"/>
        <v>0</v>
      </c>
      <c r="HE355" s="46" t="b">
        <f t="shared" si="792"/>
        <v>0</v>
      </c>
      <c r="HF355" s="46" t="b">
        <f t="shared" si="793"/>
        <v>0</v>
      </c>
      <c r="HG355" s="46" t="b">
        <f t="shared" si="794"/>
        <v>0</v>
      </c>
      <c r="HH355" s="46" t="b">
        <f t="shared" si="795"/>
        <v>0</v>
      </c>
      <c r="HI355" s="46" t="b">
        <f t="shared" si="796"/>
        <v>0</v>
      </c>
      <c r="HJ355" s="46" t="b">
        <f t="shared" si="797"/>
        <v>0</v>
      </c>
      <c r="HK355" s="46" t="b">
        <f t="shared" si="798"/>
        <v>0</v>
      </c>
      <c r="HL355" s="46" t="b">
        <f t="shared" si="799"/>
        <v>0</v>
      </c>
      <c r="HM355" s="46" t="b">
        <f t="shared" si="800"/>
        <v>0</v>
      </c>
      <c r="HN355" s="46" t="b">
        <f t="shared" si="801"/>
        <v>0</v>
      </c>
      <c r="HO355" s="46" t="b">
        <f t="shared" si="802"/>
        <v>0</v>
      </c>
      <c r="HP355" s="46" t="b">
        <f t="shared" si="803"/>
        <v>0</v>
      </c>
      <c r="HQ355" s="46" t="str">
        <f t="shared" si="804"/>
        <v/>
      </c>
      <c r="HR355" s="46" t="str">
        <f t="shared" si="805"/>
        <v/>
      </c>
      <c r="HS355" s="46" t="str">
        <f t="shared" si="806"/>
        <v/>
      </c>
      <c r="HT355" s="46" t="b">
        <f t="shared" si="807"/>
        <v>0</v>
      </c>
      <c r="HU355" s="46" t="b">
        <f t="shared" si="808"/>
        <v>0</v>
      </c>
      <c r="HV355" s="46" t="b">
        <f t="shared" si="809"/>
        <v>0</v>
      </c>
      <c r="HW355" s="46" t="b">
        <f t="shared" si="810"/>
        <v>0</v>
      </c>
      <c r="HX355" s="46" t="b">
        <f t="shared" si="811"/>
        <v>0</v>
      </c>
      <c r="HY355" s="46" t="b">
        <f t="shared" si="812"/>
        <v>0</v>
      </c>
      <c r="HZ355" s="46" t="b">
        <f t="shared" si="813"/>
        <v>0</v>
      </c>
      <c r="IA355" s="46" t="str">
        <f t="shared" si="814"/>
        <v/>
      </c>
      <c r="IB355" s="46" t="str">
        <f t="shared" si="815"/>
        <v/>
      </c>
      <c r="IC355" s="46" t="str">
        <f t="shared" si="816"/>
        <v/>
      </c>
      <c r="ID355" s="46" t="str">
        <f t="shared" si="817"/>
        <v/>
      </c>
      <c r="IE355" s="46" t="b">
        <f t="shared" si="818"/>
        <v>0</v>
      </c>
      <c r="IF355" s="46" t="str">
        <f t="shared" si="819"/>
        <v/>
      </c>
      <c r="IG355" s="46" t="str">
        <f t="shared" si="820"/>
        <v/>
      </c>
      <c r="IH355" s="46" t="b">
        <f t="shared" si="821"/>
        <v>0</v>
      </c>
      <c r="II355" s="46" t="b">
        <f t="shared" si="822"/>
        <v>0</v>
      </c>
      <c r="IJ355" s="46" t="b">
        <f t="shared" si="823"/>
        <v>0</v>
      </c>
      <c r="IK355" s="46" t="str">
        <f t="shared" si="824"/>
        <v/>
      </c>
      <c r="IL355" s="46" t="str">
        <f t="shared" si="825"/>
        <v/>
      </c>
      <c r="IM355" s="46" t="b">
        <f t="shared" si="826"/>
        <v>0</v>
      </c>
      <c r="IN355" s="46" t="b">
        <f t="shared" si="827"/>
        <v>0</v>
      </c>
      <c r="IO355" s="46" t="b">
        <f t="shared" si="828"/>
        <v>0</v>
      </c>
      <c r="IP355" s="46" t="b">
        <f t="shared" si="829"/>
        <v>0</v>
      </c>
      <c r="IQ355" s="46" t="b">
        <f t="shared" si="830"/>
        <v>0</v>
      </c>
      <c r="IR355" s="46" t="b">
        <f t="shared" si="831"/>
        <v>0</v>
      </c>
      <c r="IS355" s="46" t="b">
        <f t="shared" si="832"/>
        <v>0</v>
      </c>
      <c r="IT355" s="46" t="b">
        <f t="shared" si="833"/>
        <v>0</v>
      </c>
      <c r="IU355" s="46" t="b">
        <f t="shared" si="834"/>
        <v>0</v>
      </c>
      <c r="IV355" s="46" t="b">
        <f t="shared" si="835"/>
        <v>0</v>
      </c>
      <c r="IW355" s="46" t="b">
        <f t="shared" si="836"/>
        <v>0</v>
      </c>
      <c r="IX355" s="46" t="b">
        <f t="shared" si="837"/>
        <v>0</v>
      </c>
      <c r="IY355" s="46" t="b">
        <f t="shared" si="838"/>
        <v>0</v>
      </c>
    </row>
    <row r="356" spans="2:259" x14ac:dyDescent="0.3">
      <c r="B356" s="48">
        <v>344</v>
      </c>
      <c r="C356" s="61" t="str">
        <f t="shared" si="704"/>
        <v/>
      </c>
      <c r="D356" s="53"/>
      <c r="E356" s="52"/>
      <c r="F356" s="112"/>
      <c r="G356" s="52"/>
      <c r="H356" s="53"/>
      <c r="I356" s="52"/>
      <c r="J356" s="52"/>
      <c r="K356" s="53"/>
      <c r="L356" s="55"/>
      <c r="M356" s="108"/>
      <c r="N356" s="56"/>
      <c r="O356" s="52"/>
      <c r="P356" s="52"/>
      <c r="Q356" s="52"/>
      <c r="R356" s="52"/>
      <c r="S356" s="52"/>
      <c r="T356" s="53"/>
      <c r="U356" s="52"/>
      <c r="V356" s="52"/>
      <c r="W356" s="55"/>
      <c r="X356" s="55"/>
      <c r="Y356" s="52"/>
      <c r="Z356" s="55"/>
      <c r="AA356" s="52"/>
      <c r="AB356" s="53"/>
      <c r="AC356" s="53"/>
      <c r="AD356" s="53"/>
      <c r="AE356" s="57"/>
      <c r="AF356" s="113"/>
      <c r="AG356" s="57"/>
      <c r="AH356" s="58"/>
      <c r="AI356" s="58"/>
      <c r="AJ356" s="58"/>
      <c r="AK356" s="114"/>
      <c r="AL356" s="58"/>
      <c r="AM356" s="114"/>
      <c r="AN356" s="58"/>
      <c r="AO356" s="114"/>
      <c r="AP356" s="58"/>
      <c r="AQ356" s="114"/>
      <c r="AR356" s="58"/>
      <c r="AS356" s="114"/>
      <c r="AT356" s="58"/>
      <c r="AU356" s="114"/>
      <c r="AV356" s="58"/>
      <c r="AW356" s="114"/>
      <c r="AX356" s="58"/>
      <c r="AY356" s="114"/>
      <c r="AZ356" s="58"/>
      <c r="BA356" s="114"/>
      <c r="BB356" s="58"/>
      <c r="BC356" s="114"/>
      <c r="BD356" s="58"/>
      <c r="BE356" s="58"/>
      <c r="BF356" s="58"/>
      <c r="BG356" s="59"/>
      <c r="BH356" s="58"/>
      <c r="BI356" s="114"/>
      <c r="BJ356" s="53"/>
      <c r="BK356" s="58"/>
      <c r="BL356" s="114"/>
      <c r="BM356" s="58"/>
      <c r="BN356" s="114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3"/>
      <c r="CL356" s="58"/>
      <c r="CM356" s="58"/>
      <c r="CN356" s="60"/>
      <c r="CO356" s="57"/>
      <c r="CP356" s="58"/>
      <c r="CQ356" s="60"/>
      <c r="CR356" s="57"/>
      <c r="CS356" s="58"/>
      <c r="CT356" s="59"/>
      <c r="CU356" s="58"/>
      <c r="CV356" s="59"/>
      <c r="CW356" s="58"/>
      <c r="CX356" s="59"/>
      <c r="CY356" s="58"/>
      <c r="CZ356" s="58"/>
      <c r="DA356" s="58"/>
      <c r="DB356" s="53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7"/>
      <c r="DO356" s="57"/>
      <c r="DP356" s="57"/>
      <c r="DQ356" s="76" t="str">
        <f t="shared" si="705"/>
        <v/>
      </c>
      <c r="DR356" s="53"/>
      <c r="DS356" s="46" t="b">
        <f t="shared" si="706"/>
        <v>0</v>
      </c>
      <c r="DT356" s="46" t="str">
        <f t="shared" si="707"/>
        <v/>
      </c>
      <c r="DU356" s="46" t="b">
        <f t="shared" si="708"/>
        <v>0</v>
      </c>
      <c r="DV356" s="46" t="b">
        <f t="shared" si="709"/>
        <v>0</v>
      </c>
      <c r="DW356" s="46" t="b">
        <f t="shared" si="710"/>
        <v>0</v>
      </c>
      <c r="DY356" s="46" t="b">
        <f t="shared" si="711"/>
        <v>0</v>
      </c>
      <c r="DZ356" s="46" t="b">
        <f t="shared" si="712"/>
        <v>0</v>
      </c>
      <c r="EB356" s="46" t="b">
        <f t="shared" si="713"/>
        <v>0</v>
      </c>
      <c r="EC356" s="46" t="b">
        <f t="shared" si="714"/>
        <v>0</v>
      </c>
      <c r="ED356" s="46" t="b">
        <f t="shared" si="715"/>
        <v>0</v>
      </c>
      <c r="EE356" s="46" t="b">
        <f t="shared" si="716"/>
        <v>0</v>
      </c>
      <c r="EF356" s="46" t="b">
        <f t="shared" si="717"/>
        <v>0</v>
      </c>
      <c r="EG356" s="46" t="b">
        <f t="shared" si="718"/>
        <v>0</v>
      </c>
      <c r="EH356" s="46" t="b">
        <f t="shared" si="719"/>
        <v>0</v>
      </c>
      <c r="EI356" s="46" t="b">
        <f t="shared" si="720"/>
        <v>0</v>
      </c>
      <c r="EK356" s="46" t="b">
        <f t="shared" si="721"/>
        <v>0</v>
      </c>
      <c r="EL356" s="46" t="b">
        <f t="shared" si="722"/>
        <v>0</v>
      </c>
      <c r="EM356" s="46" t="b">
        <f t="shared" si="723"/>
        <v>0</v>
      </c>
      <c r="EN356" s="46" t="b">
        <f t="shared" si="724"/>
        <v>0</v>
      </c>
      <c r="EO356" s="46" t="b">
        <f t="shared" si="725"/>
        <v>0</v>
      </c>
      <c r="EP356" s="46" t="b">
        <f t="shared" si="726"/>
        <v>0</v>
      </c>
      <c r="EQ356" s="46" t="b">
        <f t="shared" si="727"/>
        <v>0</v>
      </c>
      <c r="ER356" s="46" t="b">
        <f>OR(AA356='Tablas '!$T$4,AA356='Tablas '!$T$7,AA356='Tablas '!$T$8,AA356='Tablas '!$T$11)</f>
        <v>0</v>
      </c>
      <c r="ES356" s="46" t="str">
        <f t="shared" si="728"/>
        <v/>
      </c>
      <c r="ET356" s="46" t="str">
        <f t="shared" si="729"/>
        <v/>
      </c>
      <c r="EU356" s="46" t="str">
        <f t="shared" si="730"/>
        <v/>
      </c>
      <c r="EV356" s="46" t="b">
        <f t="shared" si="731"/>
        <v>0</v>
      </c>
      <c r="EW356" s="46" t="b">
        <f t="shared" si="732"/>
        <v>0</v>
      </c>
      <c r="EX356" s="46" t="b">
        <f t="shared" si="733"/>
        <v>0</v>
      </c>
      <c r="EY356" s="46" t="b">
        <f t="shared" si="734"/>
        <v>0</v>
      </c>
      <c r="EZ356" s="46" t="b">
        <f t="shared" si="735"/>
        <v>0</v>
      </c>
      <c r="FA356" s="46" t="b">
        <f t="shared" si="736"/>
        <v>0</v>
      </c>
      <c r="FB356" s="46" t="b">
        <f t="shared" si="737"/>
        <v>0</v>
      </c>
      <c r="FC356" s="46" t="str">
        <f t="shared" si="738"/>
        <v/>
      </c>
      <c r="FD356" s="46" t="str">
        <f t="shared" si="739"/>
        <v/>
      </c>
      <c r="FE356" s="46" t="b">
        <f t="shared" si="740"/>
        <v>0</v>
      </c>
      <c r="FF356" s="46" t="str">
        <f t="shared" si="741"/>
        <v/>
      </c>
      <c r="FG356" s="46" t="str">
        <f t="shared" si="742"/>
        <v/>
      </c>
      <c r="FH356" s="46" t="b">
        <f t="shared" si="743"/>
        <v>0</v>
      </c>
      <c r="FI356" s="46" t="str">
        <f t="shared" si="744"/>
        <v/>
      </c>
      <c r="FJ356" s="46" t="str">
        <f t="shared" si="745"/>
        <v/>
      </c>
      <c r="FK356" s="46" t="b">
        <f t="shared" si="746"/>
        <v>0</v>
      </c>
      <c r="FL356" s="46" t="str">
        <f t="shared" si="747"/>
        <v/>
      </c>
      <c r="FM356" s="46" t="str">
        <f t="shared" si="748"/>
        <v/>
      </c>
      <c r="FN356" s="46" t="b">
        <f t="shared" si="749"/>
        <v>0</v>
      </c>
      <c r="FO356" s="46" t="str">
        <f t="shared" si="750"/>
        <v/>
      </c>
      <c r="FP356" s="46" t="str">
        <f t="shared" si="751"/>
        <v/>
      </c>
      <c r="FQ356" s="46" t="b">
        <f t="shared" si="752"/>
        <v>0</v>
      </c>
      <c r="FR356" s="46" t="str">
        <f t="shared" si="753"/>
        <v/>
      </c>
      <c r="FS356" s="46" t="str">
        <f t="shared" si="754"/>
        <v/>
      </c>
      <c r="FT356" s="46" t="b">
        <f t="shared" si="755"/>
        <v>0</v>
      </c>
      <c r="FU356" s="46" t="str">
        <f t="shared" si="756"/>
        <v/>
      </c>
      <c r="FV356" s="46" t="str">
        <f t="shared" si="757"/>
        <v/>
      </c>
      <c r="FW356" s="46" t="b">
        <f t="shared" si="758"/>
        <v>0</v>
      </c>
      <c r="FX356" s="46" t="str">
        <f t="shared" si="759"/>
        <v/>
      </c>
      <c r="FY356" s="46" t="str">
        <f t="shared" si="760"/>
        <v/>
      </c>
      <c r="FZ356" s="46" t="b">
        <f t="shared" si="761"/>
        <v>0</v>
      </c>
      <c r="GA356" s="46" t="str">
        <f t="shared" si="762"/>
        <v/>
      </c>
      <c r="GB356" s="46" t="str">
        <f t="shared" si="763"/>
        <v/>
      </c>
      <c r="GC356" s="46" t="b">
        <f t="shared" si="764"/>
        <v>0</v>
      </c>
      <c r="GD356" s="46" t="str">
        <f t="shared" si="765"/>
        <v/>
      </c>
      <c r="GE356" s="46" t="str">
        <f t="shared" si="766"/>
        <v/>
      </c>
      <c r="GF356" s="46" t="b">
        <f t="shared" si="767"/>
        <v>0</v>
      </c>
      <c r="GG356" s="46" t="b">
        <f t="shared" si="768"/>
        <v>0</v>
      </c>
      <c r="GH356" s="46" t="str">
        <f t="shared" si="769"/>
        <v/>
      </c>
      <c r="GI356" s="46" t="str">
        <f t="shared" si="770"/>
        <v/>
      </c>
      <c r="GJ356" s="46" t="str">
        <f t="shared" si="771"/>
        <v/>
      </c>
      <c r="GK356" s="46" t="b">
        <f t="shared" si="772"/>
        <v>0</v>
      </c>
      <c r="GL356" s="46" t="str">
        <f t="shared" si="773"/>
        <v/>
      </c>
      <c r="GM356" s="46" t="str">
        <f t="shared" si="774"/>
        <v/>
      </c>
      <c r="GN356" s="46" t="str">
        <f t="shared" si="775"/>
        <v/>
      </c>
      <c r="GO356" s="46" t="b">
        <f t="shared" si="776"/>
        <v>0</v>
      </c>
      <c r="GP356" s="46" t="str">
        <f t="shared" si="777"/>
        <v/>
      </c>
      <c r="GQ356" s="46" t="str">
        <f t="shared" si="778"/>
        <v/>
      </c>
      <c r="GR356" s="46" t="b">
        <f t="shared" si="779"/>
        <v>0</v>
      </c>
      <c r="GS356" s="46" t="str">
        <f t="shared" si="780"/>
        <v/>
      </c>
      <c r="GT356" s="46" t="str">
        <f t="shared" si="781"/>
        <v/>
      </c>
      <c r="GU356" s="46" t="b">
        <f t="shared" si="782"/>
        <v>0</v>
      </c>
      <c r="GV356" s="46" t="b">
        <f t="shared" si="783"/>
        <v>0</v>
      </c>
      <c r="GW356" s="46" t="b">
        <f t="shared" si="784"/>
        <v>0</v>
      </c>
      <c r="GX356" s="46" t="b">
        <f t="shared" si="785"/>
        <v>0</v>
      </c>
      <c r="GY356" s="46" t="b">
        <f t="shared" si="786"/>
        <v>0</v>
      </c>
      <c r="GZ356" s="46" t="b">
        <f t="shared" si="787"/>
        <v>0</v>
      </c>
      <c r="HA356" s="46" t="b">
        <f t="shared" si="788"/>
        <v>0</v>
      </c>
      <c r="HB356" s="46" t="b">
        <f t="shared" si="789"/>
        <v>0</v>
      </c>
      <c r="HC356" s="46" t="b">
        <f t="shared" si="790"/>
        <v>0</v>
      </c>
      <c r="HD356" s="46" t="b">
        <f t="shared" si="791"/>
        <v>0</v>
      </c>
      <c r="HE356" s="46" t="b">
        <f t="shared" si="792"/>
        <v>0</v>
      </c>
      <c r="HF356" s="46" t="b">
        <f t="shared" si="793"/>
        <v>0</v>
      </c>
      <c r="HG356" s="46" t="b">
        <f t="shared" si="794"/>
        <v>0</v>
      </c>
      <c r="HH356" s="46" t="b">
        <f t="shared" si="795"/>
        <v>0</v>
      </c>
      <c r="HI356" s="46" t="b">
        <f t="shared" si="796"/>
        <v>0</v>
      </c>
      <c r="HJ356" s="46" t="b">
        <f t="shared" si="797"/>
        <v>0</v>
      </c>
      <c r="HK356" s="46" t="b">
        <f t="shared" si="798"/>
        <v>0</v>
      </c>
      <c r="HL356" s="46" t="b">
        <f t="shared" si="799"/>
        <v>0</v>
      </c>
      <c r="HM356" s="46" t="b">
        <f t="shared" si="800"/>
        <v>0</v>
      </c>
      <c r="HN356" s="46" t="b">
        <f t="shared" si="801"/>
        <v>0</v>
      </c>
      <c r="HO356" s="46" t="b">
        <f t="shared" si="802"/>
        <v>0</v>
      </c>
      <c r="HP356" s="46" t="b">
        <f t="shared" si="803"/>
        <v>0</v>
      </c>
      <c r="HQ356" s="46" t="str">
        <f t="shared" si="804"/>
        <v/>
      </c>
      <c r="HR356" s="46" t="str">
        <f t="shared" si="805"/>
        <v/>
      </c>
      <c r="HS356" s="46" t="str">
        <f t="shared" si="806"/>
        <v/>
      </c>
      <c r="HT356" s="46" t="b">
        <f t="shared" si="807"/>
        <v>0</v>
      </c>
      <c r="HU356" s="46" t="b">
        <f t="shared" si="808"/>
        <v>0</v>
      </c>
      <c r="HV356" s="46" t="b">
        <f t="shared" si="809"/>
        <v>0</v>
      </c>
      <c r="HW356" s="46" t="b">
        <f t="shared" si="810"/>
        <v>0</v>
      </c>
      <c r="HX356" s="46" t="b">
        <f t="shared" si="811"/>
        <v>0</v>
      </c>
      <c r="HY356" s="46" t="b">
        <f t="shared" si="812"/>
        <v>0</v>
      </c>
      <c r="HZ356" s="46" t="b">
        <f t="shared" si="813"/>
        <v>0</v>
      </c>
      <c r="IA356" s="46" t="str">
        <f t="shared" si="814"/>
        <v/>
      </c>
      <c r="IB356" s="46" t="str">
        <f t="shared" si="815"/>
        <v/>
      </c>
      <c r="IC356" s="46" t="str">
        <f t="shared" si="816"/>
        <v/>
      </c>
      <c r="ID356" s="46" t="str">
        <f t="shared" si="817"/>
        <v/>
      </c>
      <c r="IE356" s="46" t="b">
        <f t="shared" si="818"/>
        <v>0</v>
      </c>
      <c r="IF356" s="46" t="str">
        <f t="shared" si="819"/>
        <v/>
      </c>
      <c r="IG356" s="46" t="str">
        <f t="shared" si="820"/>
        <v/>
      </c>
      <c r="IH356" s="46" t="b">
        <f t="shared" si="821"/>
        <v>0</v>
      </c>
      <c r="II356" s="46" t="b">
        <f t="shared" si="822"/>
        <v>0</v>
      </c>
      <c r="IJ356" s="46" t="b">
        <f t="shared" si="823"/>
        <v>0</v>
      </c>
      <c r="IK356" s="46" t="str">
        <f t="shared" si="824"/>
        <v/>
      </c>
      <c r="IL356" s="46" t="str">
        <f t="shared" si="825"/>
        <v/>
      </c>
      <c r="IM356" s="46" t="b">
        <f t="shared" si="826"/>
        <v>0</v>
      </c>
      <c r="IN356" s="46" t="b">
        <f t="shared" si="827"/>
        <v>0</v>
      </c>
      <c r="IO356" s="46" t="b">
        <f t="shared" si="828"/>
        <v>0</v>
      </c>
      <c r="IP356" s="46" t="b">
        <f t="shared" si="829"/>
        <v>0</v>
      </c>
      <c r="IQ356" s="46" t="b">
        <f t="shared" si="830"/>
        <v>0</v>
      </c>
      <c r="IR356" s="46" t="b">
        <f t="shared" si="831"/>
        <v>0</v>
      </c>
      <c r="IS356" s="46" t="b">
        <f t="shared" si="832"/>
        <v>0</v>
      </c>
      <c r="IT356" s="46" t="b">
        <f t="shared" si="833"/>
        <v>0</v>
      </c>
      <c r="IU356" s="46" t="b">
        <f t="shared" si="834"/>
        <v>0</v>
      </c>
      <c r="IV356" s="46" t="b">
        <f t="shared" si="835"/>
        <v>0</v>
      </c>
      <c r="IW356" s="46" t="b">
        <f t="shared" si="836"/>
        <v>0</v>
      </c>
      <c r="IX356" s="46" t="b">
        <f t="shared" si="837"/>
        <v>0</v>
      </c>
      <c r="IY356" s="46" t="b">
        <f t="shared" si="838"/>
        <v>0</v>
      </c>
    </row>
    <row r="357" spans="2:259" x14ac:dyDescent="0.3">
      <c r="B357" s="48">
        <v>345</v>
      </c>
      <c r="C357" s="61" t="str">
        <f t="shared" si="704"/>
        <v/>
      </c>
      <c r="D357" s="53"/>
      <c r="E357" s="52"/>
      <c r="F357" s="112"/>
      <c r="G357" s="52"/>
      <c r="H357" s="53"/>
      <c r="I357" s="52"/>
      <c r="J357" s="52"/>
      <c r="K357" s="53"/>
      <c r="L357" s="55"/>
      <c r="M357" s="108"/>
      <c r="N357" s="56"/>
      <c r="O357" s="52"/>
      <c r="P357" s="52"/>
      <c r="Q357" s="52"/>
      <c r="R357" s="52"/>
      <c r="S357" s="52"/>
      <c r="T357" s="53"/>
      <c r="U357" s="52"/>
      <c r="V357" s="52"/>
      <c r="W357" s="55"/>
      <c r="X357" s="55"/>
      <c r="Y357" s="52"/>
      <c r="Z357" s="55"/>
      <c r="AA357" s="52"/>
      <c r="AB357" s="53"/>
      <c r="AC357" s="53"/>
      <c r="AD357" s="53"/>
      <c r="AE357" s="57"/>
      <c r="AF357" s="113"/>
      <c r="AG357" s="57"/>
      <c r="AH357" s="58"/>
      <c r="AI357" s="58"/>
      <c r="AJ357" s="58"/>
      <c r="AK357" s="114"/>
      <c r="AL357" s="58"/>
      <c r="AM357" s="114"/>
      <c r="AN357" s="58"/>
      <c r="AO357" s="114"/>
      <c r="AP357" s="58"/>
      <c r="AQ357" s="114"/>
      <c r="AR357" s="58"/>
      <c r="AS357" s="114"/>
      <c r="AT357" s="58"/>
      <c r="AU357" s="114"/>
      <c r="AV357" s="58"/>
      <c r="AW357" s="114"/>
      <c r="AX357" s="58"/>
      <c r="AY357" s="114"/>
      <c r="AZ357" s="58"/>
      <c r="BA357" s="114"/>
      <c r="BB357" s="58"/>
      <c r="BC357" s="114"/>
      <c r="BD357" s="58"/>
      <c r="BE357" s="58"/>
      <c r="BF357" s="58"/>
      <c r="BG357" s="59"/>
      <c r="BH357" s="58"/>
      <c r="BI357" s="114"/>
      <c r="BJ357" s="53"/>
      <c r="BK357" s="58"/>
      <c r="BL357" s="114"/>
      <c r="BM357" s="58"/>
      <c r="BN357" s="114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3"/>
      <c r="CL357" s="58"/>
      <c r="CM357" s="58"/>
      <c r="CN357" s="60"/>
      <c r="CO357" s="57"/>
      <c r="CP357" s="58"/>
      <c r="CQ357" s="60"/>
      <c r="CR357" s="57"/>
      <c r="CS357" s="58"/>
      <c r="CT357" s="59"/>
      <c r="CU357" s="58"/>
      <c r="CV357" s="59"/>
      <c r="CW357" s="58"/>
      <c r="CX357" s="59"/>
      <c r="CY357" s="58"/>
      <c r="CZ357" s="58"/>
      <c r="DA357" s="58"/>
      <c r="DB357" s="53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7"/>
      <c r="DO357" s="57"/>
      <c r="DP357" s="57"/>
      <c r="DQ357" s="76" t="str">
        <f t="shared" si="705"/>
        <v/>
      </c>
      <c r="DR357" s="53"/>
      <c r="DS357" s="46" t="b">
        <f t="shared" si="706"/>
        <v>0</v>
      </c>
      <c r="DT357" s="46" t="str">
        <f t="shared" si="707"/>
        <v/>
      </c>
      <c r="DU357" s="46" t="b">
        <f t="shared" si="708"/>
        <v>0</v>
      </c>
      <c r="DV357" s="46" t="b">
        <f t="shared" si="709"/>
        <v>0</v>
      </c>
      <c r="DW357" s="46" t="b">
        <f t="shared" si="710"/>
        <v>0</v>
      </c>
      <c r="DY357" s="46" t="b">
        <f t="shared" si="711"/>
        <v>0</v>
      </c>
      <c r="DZ357" s="46" t="b">
        <f t="shared" si="712"/>
        <v>0</v>
      </c>
      <c r="EB357" s="46" t="b">
        <f t="shared" si="713"/>
        <v>0</v>
      </c>
      <c r="EC357" s="46" t="b">
        <f t="shared" si="714"/>
        <v>0</v>
      </c>
      <c r="ED357" s="46" t="b">
        <f t="shared" si="715"/>
        <v>0</v>
      </c>
      <c r="EE357" s="46" t="b">
        <f t="shared" si="716"/>
        <v>0</v>
      </c>
      <c r="EF357" s="46" t="b">
        <f t="shared" si="717"/>
        <v>0</v>
      </c>
      <c r="EG357" s="46" t="b">
        <f t="shared" si="718"/>
        <v>0</v>
      </c>
      <c r="EH357" s="46" t="b">
        <f t="shared" si="719"/>
        <v>0</v>
      </c>
      <c r="EI357" s="46" t="b">
        <f t="shared" si="720"/>
        <v>0</v>
      </c>
      <c r="EK357" s="46" t="b">
        <f t="shared" si="721"/>
        <v>0</v>
      </c>
      <c r="EL357" s="46" t="b">
        <f t="shared" si="722"/>
        <v>0</v>
      </c>
      <c r="EM357" s="46" t="b">
        <f t="shared" si="723"/>
        <v>0</v>
      </c>
      <c r="EN357" s="46" t="b">
        <f t="shared" si="724"/>
        <v>0</v>
      </c>
      <c r="EO357" s="46" t="b">
        <f t="shared" si="725"/>
        <v>0</v>
      </c>
      <c r="EP357" s="46" t="b">
        <f t="shared" si="726"/>
        <v>0</v>
      </c>
      <c r="EQ357" s="46" t="b">
        <f t="shared" si="727"/>
        <v>0</v>
      </c>
      <c r="ER357" s="46" t="b">
        <f>OR(AA357='Tablas '!$T$4,AA357='Tablas '!$T$7,AA357='Tablas '!$T$8,AA357='Tablas '!$T$11)</f>
        <v>0</v>
      </c>
      <c r="ES357" s="46" t="str">
        <f t="shared" si="728"/>
        <v/>
      </c>
      <c r="ET357" s="46" t="str">
        <f t="shared" si="729"/>
        <v/>
      </c>
      <c r="EU357" s="46" t="str">
        <f t="shared" si="730"/>
        <v/>
      </c>
      <c r="EV357" s="46" t="b">
        <f t="shared" si="731"/>
        <v>0</v>
      </c>
      <c r="EW357" s="46" t="b">
        <f t="shared" si="732"/>
        <v>0</v>
      </c>
      <c r="EX357" s="46" t="b">
        <f t="shared" si="733"/>
        <v>0</v>
      </c>
      <c r="EY357" s="46" t="b">
        <f t="shared" si="734"/>
        <v>0</v>
      </c>
      <c r="EZ357" s="46" t="b">
        <f t="shared" si="735"/>
        <v>0</v>
      </c>
      <c r="FA357" s="46" t="b">
        <f t="shared" si="736"/>
        <v>0</v>
      </c>
      <c r="FB357" s="46" t="b">
        <f t="shared" si="737"/>
        <v>0</v>
      </c>
      <c r="FC357" s="46" t="str">
        <f t="shared" si="738"/>
        <v/>
      </c>
      <c r="FD357" s="46" t="str">
        <f t="shared" si="739"/>
        <v/>
      </c>
      <c r="FE357" s="46" t="b">
        <f t="shared" si="740"/>
        <v>0</v>
      </c>
      <c r="FF357" s="46" t="str">
        <f t="shared" si="741"/>
        <v/>
      </c>
      <c r="FG357" s="46" t="str">
        <f t="shared" si="742"/>
        <v/>
      </c>
      <c r="FH357" s="46" t="b">
        <f t="shared" si="743"/>
        <v>0</v>
      </c>
      <c r="FI357" s="46" t="str">
        <f t="shared" si="744"/>
        <v/>
      </c>
      <c r="FJ357" s="46" t="str">
        <f t="shared" si="745"/>
        <v/>
      </c>
      <c r="FK357" s="46" t="b">
        <f t="shared" si="746"/>
        <v>0</v>
      </c>
      <c r="FL357" s="46" t="str">
        <f t="shared" si="747"/>
        <v/>
      </c>
      <c r="FM357" s="46" t="str">
        <f t="shared" si="748"/>
        <v/>
      </c>
      <c r="FN357" s="46" t="b">
        <f t="shared" si="749"/>
        <v>0</v>
      </c>
      <c r="FO357" s="46" t="str">
        <f t="shared" si="750"/>
        <v/>
      </c>
      <c r="FP357" s="46" t="str">
        <f t="shared" si="751"/>
        <v/>
      </c>
      <c r="FQ357" s="46" t="b">
        <f t="shared" si="752"/>
        <v>0</v>
      </c>
      <c r="FR357" s="46" t="str">
        <f t="shared" si="753"/>
        <v/>
      </c>
      <c r="FS357" s="46" t="str">
        <f t="shared" si="754"/>
        <v/>
      </c>
      <c r="FT357" s="46" t="b">
        <f t="shared" si="755"/>
        <v>0</v>
      </c>
      <c r="FU357" s="46" t="str">
        <f t="shared" si="756"/>
        <v/>
      </c>
      <c r="FV357" s="46" t="str">
        <f t="shared" si="757"/>
        <v/>
      </c>
      <c r="FW357" s="46" t="b">
        <f t="shared" si="758"/>
        <v>0</v>
      </c>
      <c r="FX357" s="46" t="str">
        <f t="shared" si="759"/>
        <v/>
      </c>
      <c r="FY357" s="46" t="str">
        <f t="shared" si="760"/>
        <v/>
      </c>
      <c r="FZ357" s="46" t="b">
        <f t="shared" si="761"/>
        <v>0</v>
      </c>
      <c r="GA357" s="46" t="str">
        <f t="shared" si="762"/>
        <v/>
      </c>
      <c r="GB357" s="46" t="str">
        <f t="shared" si="763"/>
        <v/>
      </c>
      <c r="GC357" s="46" t="b">
        <f t="shared" si="764"/>
        <v>0</v>
      </c>
      <c r="GD357" s="46" t="str">
        <f t="shared" si="765"/>
        <v/>
      </c>
      <c r="GE357" s="46" t="str">
        <f t="shared" si="766"/>
        <v/>
      </c>
      <c r="GF357" s="46" t="b">
        <f t="shared" si="767"/>
        <v>0</v>
      </c>
      <c r="GG357" s="46" t="b">
        <f t="shared" si="768"/>
        <v>0</v>
      </c>
      <c r="GH357" s="46" t="str">
        <f t="shared" si="769"/>
        <v/>
      </c>
      <c r="GI357" s="46" t="str">
        <f t="shared" si="770"/>
        <v/>
      </c>
      <c r="GJ357" s="46" t="str">
        <f t="shared" si="771"/>
        <v/>
      </c>
      <c r="GK357" s="46" t="b">
        <f t="shared" si="772"/>
        <v>0</v>
      </c>
      <c r="GL357" s="46" t="str">
        <f t="shared" si="773"/>
        <v/>
      </c>
      <c r="GM357" s="46" t="str">
        <f t="shared" si="774"/>
        <v/>
      </c>
      <c r="GN357" s="46" t="str">
        <f t="shared" si="775"/>
        <v/>
      </c>
      <c r="GO357" s="46" t="b">
        <f t="shared" si="776"/>
        <v>0</v>
      </c>
      <c r="GP357" s="46" t="str">
        <f t="shared" si="777"/>
        <v/>
      </c>
      <c r="GQ357" s="46" t="str">
        <f t="shared" si="778"/>
        <v/>
      </c>
      <c r="GR357" s="46" t="b">
        <f t="shared" si="779"/>
        <v>0</v>
      </c>
      <c r="GS357" s="46" t="str">
        <f t="shared" si="780"/>
        <v/>
      </c>
      <c r="GT357" s="46" t="str">
        <f t="shared" si="781"/>
        <v/>
      </c>
      <c r="GU357" s="46" t="b">
        <f t="shared" si="782"/>
        <v>0</v>
      </c>
      <c r="GV357" s="46" t="b">
        <f t="shared" si="783"/>
        <v>0</v>
      </c>
      <c r="GW357" s="46" t="b">
        <f t="shared" si="784"/>
        <v>0</v>
      </c>
      <c r="GX357" s="46" t="b">
        <f t="shared" si="785"/>
        <v>0</v>
      </c>
      <c r="GY357" s="46" t="b">
        <f t="shared" si="786"/>
        <v>0</v>
      </c>
      <c r="GZ357" s="46" t="b">
        <f t="shared" si="787"/>
        <v>0</v>
      </c>
      <c r="HA357" s="46" t="b">
        <f t="shared" si="788"/>
        <v>0</v>
      </c>
      <c r="HB357" s="46" t="b">
        <f t="shared" si="789"/>
        <v>0</v>
      </c>
      <c r="HC357" s="46" t="b">
        <f t="shared" si="790"/>
        <v>0</v>
      </c>
      <c r="HD357" s="46" t="b">
        <f t="shared" si="791"/>
        <v>0</v>
      </c>
      <c r="HE357" s="46" t="b">
        <f t="shared" si="792"/>
        <v>0</v>
      </c>
      <c r="HF357" s="46" t="b">
        <f t="shared" si="793"/>
        <v>0</v>
      </c>
      <c r="HG357" s="46" t="b">
        <f t="shared" si="794"/>
        <v>0</v>
      </c>
      <c r="HH357" s="46" t="b">
        <f t="shared" si="795"/>
        <v>0</v>
      </c>
      <c r="HI357" s="46" t="b">
        <f t="shared" si="796"/>
        <v>0</v>
      </c>
      <c r="HJ357" s="46" t="b">
        <f t="shared" si="797"/>
        <v>0</v>
      </c>
      <c r="HK357" s="46" t="b">
        <f t="shared" si="798"/>
        <v>0</v>
      </c>
      <c r="HL357" s="46" t="b">
        <f t="shared" si="799"/>
        <v>0</v>
      </c>
      <c r="HM357" s="46" t="b">
        <f t="shared" si="800"/>
        <v>0</v>
      </c>
      <c r="HN357" s="46" t="b">
        <f t="shared" si="801"/>
        <v>0</v>
      </c>
      <c r="HO357" s="46" t="b">
        <f t="shared" si="802"/>
        <v>0</v>
      </c>
      <c r="HP357" s="46" t="b">
        <f t="shared" si="803"/>
        <v>0</v>
      </c>
      <c r="HQ357" s="46" t="str">
        <f t="shared" si="804"/>
        <v/>
      </c>
      <c r="HR357" s="46" t="str">
        <f t="shared" si="805"/>
        <v/>
      </c>
      <c r="HS357" s="46" t="str">
        <f t="shared" si="806"/>
        <v/>
      </c>
      <c r="HT357" s="46" t="b">
        <f t="shared" si="807"/>
        <v>0</v>
      </c>
      <c r="HU357" s="46" t="b">
        <f t="shared" si="808"/>
        <v>0</v>
      </c>
      <c r="HV357" s="46" t="b">
        <f t="shared" si="809"/>
        <v>0</v>
      </c>
      <c r="HW357" s="46" t="b">
        <f t="shared" si="810"/>
        <v>0</v>
      </c>
      <c r="HX357" s="46" t="b">
        <f t="shared" si="811"/>
        <v>0</v>
      </c>
      <c r="HY357" s="46" t="b">
        <f t="shared" si="812"/>
        <v>0</v>
      </c>
      <c r="HZ357" s="46" t="b">
        <f t="shared" si="813"/>
        <v>0</v>
      </c>
      <c r="IA357" s="46" t="str">
        <f t="shared" si="814"/>
        <v/>
      </c>
      <c r="IB357" s="46" t="str">
        <f t="shared" si="815"/>
        <v/>
      </c>
      <c r="IC357" s="46" t="str">
        <f t="shared" si="816"/>
        <v/>
      </c>
      <c r="ID357" s="46" t="str">
        <f t="shared" si="817"/>
        <v/>
      </c>
      <c r="IE357" s="46" t="b">
        <f t="shared" si="818"/>
        <v>0</v>
      </c>
      <c r="IF357" s="46" t="str">
        <f t="shared" si="819"/>
        <v/>
      </c>
      <c r="IG357" s="46" t="str">
        <f t="shared" si="820"/>
        <v/>
      </c>
      <c r="IH357" s="46" t="b">
        <f t="shared" si="821"/>
        <v>0</v>
      </c>
      <c r="II357" s="46" t="b">
        <f t="shared" si="822"/>
        <v>0</v>
      </c>
      <c r="IJ357" s="46" t="b">
        <f t="shared" si="823"/>
        <v>0</v>
      </c>
      <c r="IK357" s="46" t="str">
        <f t="shared" si="824"/>
        <v/>
      </c>
      <c r="IL357" s="46" t="str">
        <f t="shared" si="825"/>
        <v/>
      </c>
      <c r="IM357" s="46" t="b">
        <f t="shared" si="826"/>
        <v>0</v>
      </c>
      <c r="IN357" s="46" t="b">
        <f t="shared" si="827"/>
        <v>0</v>
      </c>
      <c r="IO357" s="46" t="b">
        <f t="shared" si="828"/>
        <v>0</v>
      </c>
      <c r="IP357" s="46" t="b">
        <f t="shared" si="829"/>
        <v>0</v>
      </c>
      <c r="IQ357" s="46" t="b">
        <f t="shared" si="830"/>
        <v>0</v>
      </c>
      <c r="IR357" s="46" t="b">
        <f t="shared" si="831"/>
        <v>0</v>
      </c>
      <c r="IS357" s="46" t="b">
        <f t="shared" si="832"/>
        <v>0</v>
      </c>
      <c r="IT357" s="46" t="b">
        <f t="shared" si="833"/>
        <v>0</v>
      </c>
      <c r="IU357" s="46" t="b">
        <f t="shared" si="834"/>
        <v>0</v>
      </c>
      <c r="IV357" s="46" t="b">
        <f t="shared" si="835"/>
        <v>0</v>
      </c>
      <c r="IW357" s="46" t="b">
        <f t="shared" si="836"/>
        <v>0</v>
      </c>
      <c r="IX357" s="46" t="b">
        <f t="shared" si="837"/>
        <v>0</v>
      </c>
      <c r="IY357" s="46" t="b">
        <f t="shared" si="838"/>
        <v>0</v>
      </c>
    </row>
    <row r="358" spans="2:259" x14ac:dyDescent="0.3">
      <c r="B358" s="48">
        <v>346</v>
      </c>
      <c r="C358" s="61" t="str">
        <f t="shared" si="704"/>
        <v/>
      </c>
      <c r="D358" s="53"/>
      <c r="E358" s="52"/>
      <c r="F358" s="112"/>
      <c r="G358" s="52"/>
      <c r="H358" s="53"/>
      <c r="I358" s="52"/>
      <c r="J358" s="52"/>
      <c r="K358" s="53"/>
      <c r="L358" s="55"/>
      <c r="M358" s="108"/>
      <c r="N358" s="56"/>
      <c r="O358" s="52"/>
      <c r="P358" s="52"/>
      <c r="Q358" s="52"/>
      <c r="R358" s="52"/>
      <c r="S358" s="52"/>
      <c r="T358" s="53"/>
      <c r="U358" s="52"/>
      <c r="V358" s="52"/>
      <c r="W358" s="55"/>
      <c r="X358" s="55"/>
      <c r="Y358" s="52"/>
      <c r="Z358" s="55"/>
      <c r="AA358" s="52"/>
      <c r="AB358" s="53"/>
      <c r="AC358" s="53"/>
      <c r="AD358" s="53"/>
      <c r="AE358" s="57"/>
      <c r="AF358" s="113"/>
      <c r="AG358" s="57"/>
      <c r="AH358" s="58"/>
      <c r="AI358" s="58"/>
      <c r="AJ358" s="58"/>
      <c r="AK358" s="114"/>
      <c r="AL358" s="58"/>
      <c r="AM358" s="114"/>
      <c r="AN358" s="58"/>
      <c r="AO358" s="114"/>
      <c r="AP358" s="58"/>
      <c r="AQ358" s="114"/>
      <c r="AR358" s="58"/>
      <c r="AS358" s="114"/>
      <c r="AT358" s="58"/>
      <c r="AU358" s="114"/>
      <c r="AV358" s="58"/>
      <c r="AW358" s="114"/>
      <c r="AX358" s="58"/>
      <c r="AY358" s="114"/>
      <c r="AZ358" s="58"/>
      <c r="BA358" s="114"/>
      <c r="BB358" s="58"/>
      <c r="BC358" s="114"/>
      <c r="BD358" s="58"/>
      <c r="BE358" s="58"/>
      <c r="BF358" s="58"/>
      <c r="BG358" s="59"/>
      <c r="BH358" s="58"/>
      <c r="BI358" s="114"/>
      <c r="BJ358" s="53"/>
      <c r="BK358" s="58"/>
      <c r="BL358" s="114"/>
      <c r="BM358" s="58"/>
      <c r="BN358" s="114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3"/>
      <c r="CL358" s="58"/>
      <c r="CM358" s="58"/>
      <c r="CN358" s="60"/>
      <c r="CO358" s="57"/>
      <c r="CP358" s="58"/>
      <c r="CQ358" s="60"/>
      <c r="CR358" s="57"/>
      <c r="CS358" s="58"/>
      <c r="CT358" s="59"/>
      <c r="CU358" s="58"/>
      <c r="CV358" s="59"/>
      <c r="CW358" s="58"/>
      <c r="CX358" s="59"/>
      <c r="CY358" s="58"/>
      <c r="CZ358" s="58"/>
      <c r="DA358" s="58"/>
      <c r="DB358" s="53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7"/>
      <c r="DO358" s="57"/>
      <c r="DP358" s="57"/>
      <c r="DQ358" s="76" t="str">
        <f t="shared" si="705"/>
        <v/>
      </c>
      <c r="DR358" s="53"/>
      <c r="DS358" s="46" t="b">
        <f t="shared" si="706"/>
        <v>0</v>
      </c>
      <c r="DT358" s="46" t="str">
        <f t="shared" si="707"/>
        <v/>
      </c>
      <c r="DU358" s="46" t="b">
        <f t="shared" si="708"/>
        <v>0</v>
      </c>
      <c r="DV358" s="46" t="b">
        <f t="shared" si="709"/>
        <v>0</v>
      </c>
      <c r="DW358" s="46" t="b">
        <f t="shared" si="710"/>
        <v>0</v>
      </c>
      <c r="DY358" s="46" t="b">
        <f t="shared" si="711"/>
        <v>0</v>
      </c>
      <c r="DZ358" s="46" t="b">
        <f t="shared" si="712"/>
        <v>0</v>
      </c>
      <c r="EB358" s="46" t="b">
        <f t="shared" si="713"/>
        <v>0</v>
      </c>
      <c r="EC358" s="46" t="b">
        <f t="shared" si="714"/>
        <v>0</v>
      </c>
      <c r="ED358" s="46" t="b">
        <f t="shared" si="715"/>
        <v>0</v>
      </c>
      <c r="EE358" s="46" t="b">
        <f t="shared" si="716"/>
        <v>0</v>
      </c>
      <c r="EF358" s="46" t="b">
        <f t="shared" si="717"/>
        <v>0</v>
      </c>
      <c r="EG358" s="46" t="b">
        <f t="shared" si="718"/>
        <v>0</v>
      </c>
      <c r="EH358" s="46" t="b">
        <f t="shared" si="719"/>
        <v>0</v>
      </c>
      <c r="EI358" s="46" t="b">
        <f t="shared" si="720"/>
        <v>0</v>
      </c>
      <c r="EK358" s="46" t="b">
        <f t="shared" si="721"/>
        <v>0</v>
      </c>
      <c r="EL358" s="46" t="b">
        <f t="shared" si="722"/>
        <v>0</v>
      </c>
      <c r="EM358" s="46" t="b">
        <f t="shared" si="723"/>
        <v>0</v>
      </c>
      <c r="EN358" s="46" t="b">
        <f t="shared" si="724"/>
        <v>0</v>
      </c>
      <c r="EO358" s="46" t="b">
        <f t="shared" si="725"/>
        <v>0</v>
      </c>
      <c r="EP358" s="46" t="b">
        <f t="shared" si="726"/>
        <v>0</v>
      </c>
      <c r="EQ358" s="46" t="b">
        <f t="shared" si="727"/>
        <v>0</v>
      </c>
      <c r="ER358" s="46" t="b">
        <f>OR(AA358='Tablas '!$T$4,AA358='Tablas '!$T$7,AA358='Tablas '!$T$8,AA358='Tablas '!$T$11)</f>
        <v>0</v>
      </c>
      <c r="ES358" s="46" t="str">
        <f t="shared" si="728"/>
        <v/>
      </c>
      <c r="ET358" s="46" t="str">
        <f t="shared" si="729"/>
        <v/>
      </c>
      <c r="EU358" s="46" t="str">
        <f t="shared" si="730"/>
        <v/>
      </c>
      <c r="EV358" s="46" t="b">
        <f t="shared" si="731"/>
        <v>0</v>
      </c>
      <c r="EW358" s="46" t="b">
        <f t="shared" si="732"/>
        <v>0</v>
      </c>
      <c r="EX358" s="46" t="b">
        <f t="shared" si="733"/>
        <v>0</v>
      </c>
      <c r="EY358" s="46" t="b">
        <f t="shared" si="734"/>
        <v>0</v>
      </c>
      <c r="EZ358" s="46" t="b">
        <f t="shared" si="735"/>
        <v>0</v>
      </c>
      <c r="FA358" s="46" t="b">
        <f t="shared" si="736"/>
        <v>0</v>
      </c>
      <c r="FB358" s="46" t="b">
        <f t="shared" si="737"/>
        <v>0</v>
      </c>
      <c r="FC358" s="46" t="str">
        <f t="shared" si="738"/>
        <v/>
      </c>
      <c r="FD358" s="46" t="str">
        <f t="shared" si="739"/>
        <v/>
      </c>
      <c r="FE358" s="46" t="b">
        <f t="shared" si="740"/>
        <v>0</v>
      </c>
      <c r="FF358" s="46" t="str">
        <f t="shared" si="741"/>
        <v/>
      </c>
      <c r="FG358" s="46" t="str">
        <f t="shared" si="742"/>
        <v/>
      </c>
      <c r="FH358" s="46" t="b">
        <f t="shared" si="743"/>
        <v>0</v>
      </c>
      <c r="FI358" s="46" t="str">
        <f t="shared" si="744"/>
        <v/>
      </c>
      <c r="FJ358" s="46" t="str">
        <f t="shared" si="745"/>
        <v/>
      </c>
      <c r="FK358" s="46" t="b">
        <f t="shared" si="746"/>
        <v>0</v>
      </c>
      <c r="FL358" s="46" t="str">
        <f t="shared" si="747"/>
        <v/>
      </c>
      <c r="FM358" s="46" t="str">
        <f t="shared" si="748"/>
        <v/>
      </c>
      <c r="FN358" s="46" t="b">
        <f t="shared" si="749"/>
        <v>0</v>
      </c>
      <c r="FO358" s="46" t="str">
        <f t="shared" si="750"/>
        <v/>
      </c>
      <c r="FP358" s="46" t="str">
        <f t="shared" si="751"/>
        <v/>
      </c>
      <c r="FQ358" s="46" t="b">
        <f t="shared" si="752"/>
        <v>0</v>
      </c>
      <c r="FR358" s="46" t="str">
        <f t="shared" si="753"/>
        <v/>
      </c>
      <c r="FS358" s="46" t="str">
        <f t="shared" si="754"/>
        <v/>
      </c>
      <c r="FT358" s="46" t="b">
        <f t="shared" si="755"/>
        <v>0</v>
      </c>
      <c r="FU358" s="46" t="str">
        <f t="shared" si="756"/>
        <v/>
      </c>
      <c r="FV358" s="46" t="str">
        <f t="shared" si="757"/>
        <v/>
      </c>
      <c r="FW358" s="46" t="b">
        <f t="shared" si="758"/>
        <v>0</v>
      </c>
      <c r="FX358" s="46" t="str">
        <f t="shared" si="759"/>
        <v/>
      </c>
      <c r="FY358" s="46" t="str">
        <f t="shared" si="760"/>
        <v/>
      </c>
      <c r="FZ358" s="46" t="b">
        <f t="shared" si="761"/>
        <v>0</v>
      </c>
      <c r="GA358" s="46" t="str">
        <f t="shared" si="762"/>
        <v/>
      </c>
      <c r="GB358" s="46" t="str">
        <f t="shared" si="763"/>
        <v/>
      </c>
      <c r="GC358" s="46" t="b">
        <f t="shared" si="764"/>
        <v>0</v>
      </c>
      <c r="GD358" s="46" t="str">
        <f t="shared" si="765"/>
        <v/>
      </c>
      <c r="GE358" s="46" t="str">
        <f t="shared" si="766"/>
        <v/>
      </c>
      <c r="GF358" s="46" t="b">
        <f t="shared" si="767"/>
        <v>0</v>
      </c>
      <c r="GG358" s="46" t="b">
        <f t="shared" si="768"/>
        <v>0</v>
      </c>
      <c r="GH358" s="46" t="str">
        <f t="shared" si="769"/>
        <v/>
      </c>
      <c r="GI358" s="46" t="str">
        <f t="shared" si="770"/>
        <v/>
      </c>
      <c r="GJ358" s="46" t="str">
        <f t="shared" si="771"/>
        <v/>
      </c>
      <c r="GK358" s="46" t="b">
        <f t="shared" si="772"/>
        <v>0</v>
      </c>
      <c r="GL358" s="46" t="str">
        <f t="shared" si="773"/>
        <v/>
      </c>
      <c r="GM358" s="46" t="str">
        <f t="shared" si="774"/>
        <v/>
      </c>
      <c r="GN358" s="46" t="str">
        <f t="shared" si="775"/>
        <v/>
      </c>
      <c r="GO358" s="46" t="b">
        <f t="shared" si="776"/>
        <v>0</v>
      </c>
      <c r="GP358" s="46" t="str">
        <f t="shared" si="777"/>
        <v/>
      </c>
      <c r="GQ358" s="46" t="str">
        <f t="shared" si="778"/>
        <v/>
      </c>
      <c r="GR358" s="46" t="b">
        <f t="shared" si="779"/>
        <v>0</v>
      </c>
      <c r="GS358" s="46" t="str">
        <f t="shared" si="780"/>
        <v/>
      </c>
      <c r="GT358" s="46" t="str">
        <f t="shared" si="781"/>
        <v/>
      </c>
      <c r="GU358" s="46" t="b">
        <f t="shared" si="782"/>
        <v>0</v>
      </c>
      <c r="GV358" s="46" t="b">
        <f t="shared" si="783"/>
        <v>0</v>
      </c>
      <c r="GW358" s="46" t="b">
        <f t="shared" si="784"/>
        <v>0</v>
      </c>
      <c r="GX358" s="46" t="b">
        <f t="shared" si="785"/>
        <v>0</v>
      </c>
      <c r="GY358" s="46" t="b">
        <f t="shared" si="786"/>
        <v>0</v>
      </c>
      <c r="GZ358" s="46" t="b">
        <f t="shared" si="787"/>
        <v>0</v>
      </c>
      <c r="HA358" s="46" t="b">
        <f t="shared" si="788"/>
        <v>0</v>
      </c>
      <c r="HB358" s="46" t="b">
        <f t="shared" si="789"/>
        <v>0</v>
      </c>
      <c r="HC358" s="46" t="b">
        <f t="shared" si="790"/>
        <v>0</v>
      </c>
      <c r="HD358" s="46" t="b">
        <f t="shared" si="791"/>
        <v>0</v>
      </c>
      <c r="HE358" s="46" t="b">
        <f t="shared" si="792"/>
        <v>0</v>
      </c>
      <c r="HF358" s="46" t="b">
        <f t="shared" si="793"/>
        <v>0</v>
      </c>
      <c r="HG358" s="46" t="b">
        <f t="shared" si="794"/>
        <v>0</v>
      </c>
      <c r="HH358" s="46" t="b">
        <f t="shared" si="795"/>
        <v>0</v>
      </c>
      <c r="HI358" s="46" t="b">
        <f t="shared" si="796"/>
        <v>0</v>
      </c>
      <c r="HJ358" s="46" t="b">
        <f t="shared" si="797"/>
        <v>0</v>
      </c>
      <c r="HK358" s="46" t="b">
        <f t="shared" si="798"/>
        <v>0</v>
      </c>
      <c r="HL358" s="46" t="b">
        <f t="shared" si="799"/>
        <v>0</v>
      </c>
      <c r="HM358" s="46" t="b">
        <f t="shared" si="800"/>
        <v>0</v>
      </c>
      <c r="HN358" s="46" t="b">
        <f t="shared" si="801"/>
        <v>0</v>
      </c>
      <c r="HO358" s="46" t="b">
        <f t="shared" si="802"/>
        <v>0</v>
      </c>
      <c r="HP358" s="46" t="b">
        <f t="shared" si="803"/>
        <v>0</v>
      </c>
      <c r="HQ358" s="46" t="str">
        <f t="shared" si="804"/>
        <v/>
      </c>
      <c r="HR358" s="46" t="str">
        <f t="shared" si="805"/>
        <v/>
      </c>
      <c r="HS358" s="46" t="str">
        <f t="shared" si="806"/>
        <v/>
      </c>
      <c r="HT358" s="46" t="b">
        <f t="shared" si="807"/>
        <v>0</v>
      </c>
      <c r="HU358" s="46" t="b">
        <f t="shared" si="808"/>
        <v>0</v>
      </c>
      <c r="HV358" s="46" t="b">
        <f t="shared" si="809"/>
        <v>0</v>
      </c>
      <c r="HW358" s="46" t="b">
        <f t="shared" si="810"/>
        <v>0</v>
      </c>
      <c r="HX358" s="46" t="b">
        <f t="shared" si="811"/>
        <v>0</v>
      </c>
      <c r="HY358" s="46" t="b">
        <f t="shared" si="812"/>
        <v>0</v>
      </c>
      <c r="HZ358" s="46" t="b">
        <f t="shared" si="813"/>
        <v>0</v>
      </c>
      <c r="IA358" s="46" t="str">
        <f t="shared" si="814"/>
        <v/>
      </c>
      <c r="IB358" s="46" t="str">
        <f t="shared" si="815"/>
        <v/>
      </c>
      <c r="IC358" s="46" t="str">
        <f t="shared" si="816"/>
        <v/>
      </c>
      <c r="ID358" s="46" t="str">
        <f t="shared" si="817"/>
        <v/>
      </c>
      <c r="IE358" s="46" t="b">
        <f t="shared" si="818"/>
        <v>0</v>
      </c>
      <c r="IF358" s="46" t="str">
        <f t="shared" si="819"/>
        <v/>
      </c>
      <c r="IG358" s="46" t="str">
        <f t="shared" si="820"/>
        <v/>
      </c>
      <c r="IH358" s="46" t="b">
        <f t="shared" si="821"/>
        <v>0</v>
      </c>
      <c r="II358" s="46" t="b">
        <f t="shared" si="822"/>
        <v>0</v>
      </c>
      <c r="IJ358" s="46" t="b">
        <f t="shared" si="823"/>
        <v>0</v>
      </c>
      <c r="IK358" s="46" t="str">
        <f t="shared" si="824"/>
        <v/>
      </c>
      <c r="IL358" s="46" t="str">
        <f t="shared" si="825"/>
        <v/>
      </c>
      <c r="IM358" s="46" t="b">
        <f t="shared" si="826"/>
        <v>0</v>
      </c>
      <c r="IN358" s="46" t="b">
        <f t="shared" si="827"/>
        <v>0</v>
      </c>
      <c r="IO358" s="46" t="b">
        <f t="shared" si="828"/>
        <v>0</v>
      </c>
      <c r="IP358" s="46" t="b">
        <f t="shared" si="829"/>
        <v>0</v>
      </c>
      <c r="IQ358" s="46" t="b">
        <f t="shared" si="830"/>
        <v>0</v>
      </c>
      <c r="IR358" s="46" t="b">
        <f t="shared" si="831"/>
        <v>0</v>
      </c>
      <c r="IS358" s="46" t="b">
        <f t="shared" si="832"/>
        <v>0</v>
      </c>
      <c r="IT358" s="46" t="b">
        <f t="shared" si="833"/>
        <v>0</v>
      </c>
      <c r="IU358" s="46" t="b">
        <f t="shared" si="834"/>
        <v>0</v>
      </c>
      <c r="IV358" s="46" t="b">
        <f t="shared" si="835"/>
        <v>0</v>
      </c>
      <c r="IW358" s="46" t="b">
        <f t="shared" si="836"/>
        <v>0</v>
      </c>
      <c r="IX358" s="46" t="b">
        <f t="shared" si="837"/>
        <v>0</v>
      </c>
      <c r="IY358" s="46" t="b">
        <f t="shared" si="838"/>
        <v>0</v>
      </c>
    </row>
    <row r="359" spans="2:259" x14ac:dyDescent="0.3">
      <c r="B359" s="48">
        <v>347</v>
      </c>
      <c r="C359" s="61" t="str">
        <f t="shared" si="704"/>
        <v/>
      </c>
      <c r="D359" s="53"/>
      <c r="E359" s="52"/>
      <c r="F359" s="112"/>
      <c r="G359" s="52"/>
      <c r="H359" s="53"/>
      <c r="I359" s="52"/>
      <c r="J359" s="52"/>
      <c r="K359" s="53"/>
      <c r="L359" s="55"/>
      <c r="M359" s="108"/>
      <c r="N359" s="56"/>
      <c r="O359" s="52"/>
      <c r="P359" s="52"/>
      <c r="Q359" s="52"/>
      <c r="R359" s="52"/>
      <c r="S359" s="52"/>
      <c r="T359" s="53"/>
      <c r="U359" s="52"/>
      <c r="V359" s="52"/>
      <c r="W359" s="55"/>
      <c r="X359" s="55"/>
      <c r="Y359" s="52"/>
      <c r="Z359" s="55"/>
      <c r="AA359" s="52"/>
      <c r="AB359" s="53"/>
      <c r="AC359" s="53"/>
      <c r="AD359" s="53"/>
      <c r="AE359" s="57"/>
      <c r="AF359" s="113"/>
      <c r="AG359" s="57"/>
      <c r="AH359" s="58"/>
      <c r="AI359" s="58"/>
      <c r="AJ359" s="58"/>
      <c r="AK359" s="114"/>
      <c r="AL359" s="58"/>
      <c r="AM359" s="114"/>
      <c r="AN359" s="58"/>
      <c r="AO359" s="114"/>
      <c r="AP359" s="58"/>
      <c r="AQ359" s="114"/>
      <c r="AR359" s="58"/>
      <c r="AS359" s="114"/>
      <c r="AT359" s="58"/>
      <c r="AU359" s="114"/>
      <c r="AV359" s="58"/>
      <c r="AW359" s="114"/>
      <c r="AX359" s="58"/>
      <c r="AY359" s="114"/>
      <c r="AZ359" s="58"/>
      <c r="BA359" s="114"/>
      <c r="BB359" s="58"/>
      <c r="BC359" s="114"/>
      <c r="BD359" s="58"/>
      <c r="BE359" s="58"/>
      <c r="BF359" s="58"/>
      <c r="BG359" s="59"/>
      <c r="BH359" s="58"/>
      <c r="BI359" s="114"/>
      <c r="BJ359" s="53"/>
      <c r="BK359" s="58"/>
      <c r="BL359" s="114"/>
      <c r="BM359" s="58"/>
      <c r="BN359" s="114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3"/>
      <c r="CL359" s="58"/>
      <c r="CM359" s="58"/>
      <c r="CN359" s="60"/>
      <c r="CO359" s="57"/>
      <c r="CP359" s="58"/>
      <c r="CQ359" s="60"/>
      <c r="CR359" s="57"/>
      <c r="CS359" s="58"/>
      <c r="CT359" s="59"/>
      <c r="CU359" s="58"/>
      <c r="CV359" s="59"/>
      <c r="CW359" s="58"/>
      <c r="CX359" s="59"/>
      <c r="CY359" s="58"/>
      <c r="CZ359" s="58"/>
      <c r="DA359" s="58"/>
      <c r="DB359" s="53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7"/>
      <c r="DO359" s="57"/>
      <c r="DP359" s="57"/>
      <c r="DQ359" s="76" t="str">
        <f t="shared" si="705"/>
        <v/>
      </c>
      <c r="DR359" s="53"/>
      <c r="DS359" s="46" t="b">
        <f t="shared" si="706"/>
        <v>0</v>
      </c>
      <c r="DT359" s="46" t="str">
        <f t="shared" si="707"/>
        <v/>
      </c>
      <c r="DU359" s="46" t="b">
        <f t="shared" si="708"/>
        <v>0</v>
      </c>
      <c r="DV359" s="46" t="b">
        <f t="shared" si="709"/>
        <v>0</v>
      </c>
      <c r="DW359" s="46" t="b">
        <f t="shared" si="710"/>
        <v>0</v>
      </c>
      <c r="DY359" s="46" t="b">
        <f t="shared" si="711"/>
        <v>0</v>
      </c>
      <c r="DZ359" s="46" t="b">
        <f t="shared" si="712"/>
        <v>0</v>
      </c>
      <c r="EB359" s="46" t="b">
        <f t="shared" si="713"/>
        <v>0</v>
      </c>
      <c r="EC359" s="46" t="b">
        <f t="shared" si="714"/>
        <v>0</v>
      </c>
      <c r="ED359" s="46" t="b">
        <f t="shared" si="715"/>
        <v>0</v>
      </c>
      <c r="EE359" s="46" t="b">
        <f t="shared" si="716"/>
        <v>0</v>
      </c>
      <c r="EF359" s="46" t="b">
        <f t="shared" si="717"/>
        <v>0</v>
      </c>
      <c r="EG359" s="46" t="b">
        <f t="shared" si="718"/>
        <v>0</v>
      </c>
      <c r="EH359" s="46" t="b">
        <f t="shared" si="719"/>
        <v>0</v>
      </c>
      <c r="EI359" s="46" t="b">
        <f t="shared" si="720"/>
        <v>0</v>
      </c>
      <c r="EK359" s="46" t="b">
        <f t="shared" si="721"/>
        <v>0</v>
      </c>
      <c r="EL359" s="46" t="b">
        <f t="shared" si="722"/>
        <v>0</v>
      </c>
      <c r="EM359" s="46" t="b">
        <f t="shared" si="723"/>
        <v>0</v>
      </c>
      <c r="EN359" s="46" t="b">
        <f t="shared" si="724"/>
        <v>0</v>
      </c>
      <c r="EO359" s="46" t="b">
        <f t="shared" si="725"/>
        <v>0</v>
      </c>
      <c r="EP359" s="46" t="b">
        <f t="shared" si="726"/>
        <v>0</v>
      </c>
      <c r="EQ359" s="46" t="b">
        <f t="shared" si="727"/>
        <v>0</v>
      </c>
      <c r="ER359" s="46" t="b">
        <f>OR(AA359='Tablas '!$T$4,AA359='Tablas '!$T$7,AA359='Tablas '!$T$8,AA359='Tablas '!$T$11)</f>
        <v>0</v>
      </c>
      <c r="ES359" s="46" t="str">
        <f t="shared" si="728"/>
        <v/>
      </c>
      <c r="ET359" s="46" t="str">
        <f t="shared" si="729"/>
        <v/>
      </c>
      <c r="EU359" s="46" t="str">
        <f t="shared" si="730"/>
        <v/>
      </c>
      <c r="EV359" s="46" t="b">
        <f t="shared" si="731"/>
        <v>0</v>
      </c>
      <c r="EW359" s="46" t="b">
        <f t="shared" si="732"/>
        <v>0</v>
      </c>
      <c r="EX359" s="46" t="b">
        <f t="shared" si="733"/>
        <v>0</v>
      </c>
      <c r="EY359" s="46" t="b">
        <f t="shared" si="734"/>
        <v>0</v>
      </c>
      <c r="EZ359" s="46" t="b">
        <f t="shared" si="735"/>
        <v>0</v>
      </c>
      <c r="FA359" s="46" t="b">
        <f t="shared" si="736"/>
        <v>0</v>
      </c>
      <c r="FB359" s="46" t="b">
        <f t="shared" si="737"/>
        <v>0</v>
      </c>
      <c r="FC359" s="46" t="str">
        <f t="shared" si="738"/>
        <v/>
      </c>
      <c r="FD359" s="46" t="str">
        <f t="shared" si="739"/>
        <v/>
      </c>
      <c r="FE359" s="46" t="b">
        <f t="shared" si="740"/>
        <v>0</v>
      </c>
      <c r="FF359" s="46" t="str">
        <f t="shared" si="741"/>
        <v/>
      </c>
      <c r="FG359" s="46" t="str">
        <f t="shared" si="742"/>
        <v/>
      </c>
      <c r="FH359" s="46" t="b">
        <f t="shared" si="743"/>
        <v>0</v>
      </c>
      <c r="FI359" s="46" t="str">
        <f t="shared" si="744"/>
        <v/>
      </c>
      <c r="FJ359" s="46" t="str">
        <f t="shared" si="745"/>
        <v/>
      </c>
      <c r="FK359" s="46" t="b">
        <f t="shared" si="746"/>
        <v>0</v>
      </c>
      <c r="FL359" s="46" t="str">
        <f t="shared" si="747"/>
        <v/>
      </c>
      <c r="FM359" s="46" t="str">
        <f t="shared" si="748"/>
        <v/>
      </c>
      <c r="FN359" s="46" t="b">
        <f t="shared" si="749"/>
        <v>0</v>
      </c>
      <c r="FO359" s="46" t="str">
        <f t="shared" si="750"/>
        <v/>
      </c>
      <c r="FP359" s="46" t="str">
        <f t="shared" si="751"/>
        <v/>
      </c>
      <c r="FQ359" s="46" t="b">
        <f t="shared" si="752"/>
        <v>0</v>
      </c>
      <c r="FR359" s="46" t="str">
        <f t="shared" si="753"/>
        <v/>
      </c>
      <c r="FS359" s="46" t="str">
        <f t="shared" si="754"/>
        <v/>
      </c>
      <c r="FT359" s="46" t="b">
        <f t="shared" si="755"/>
        <v>0</v>
      </c>
      <c r="FU359" s="46" t="str">
        <f t="shared" si="756"/>
        <v/>
      </c>
      <c r="FV359" s="46" t="str">
        <f t="shared" si="757"/>
        <v/>
      </c>
      <c r="FW359" s="46" t="b">
        <f t="shared" si="758"/>
        <v>0</v>
      </c>
      <c r="FX359" s="46" t="str">
        <f t="shared" si="759"/>
        <v/>
      </c>
      <c r="FY359" s="46" t="str">
        <f t="shared" si="760"/>
        <v/>
      </c>
      <c r="FZ359" s="46" t="b">
        <f t="shared" si="761"/>
        <v>0</v>
      </c>
      <c r="GA359" s="46" t="str">
        <f t="shared" si="762"/>
        <v/>
      </c>
      <c r="GB359" s="46" t="str">
        <f t="shared" si="763"/>
        <v/>
      </c>
      <c r="GC359" s="46" t="b">
        <f t="shared" si="764"/>
        <v>0</v>
      </c>
      <c r="GD359" s="46" t="str">
        <f t="shared" si="765"/>
        <v/>
      </c>
      <c r="GE359" s="46" t="str">
        <f t="shared" si="766"/>
        <v/>
      </c>
      <c r="GF359" s="46" t="b">
        <f t="shared" si="767"/>
        <v>0</v>
      </c>
      <c r="GG359" s="46" t="b">
        <f t="shared" si="768"/>
        <v>0</v>
      </c>
      <c r="GH359" s="46" t="str">
        <f t="shared" si="769"/>
        <v/>
      </c>
      <c r="GI359" s="46" t="str">
        <f t="shared" si="770"/>
        <v/>
      </c>
      <c r="GJ359" s="46" t="str">
        <f t="shared" si="771"/>
        <v/>
      </c>
      <c r="GK359" s="46" t="b">
        <f t="shared" si="772"/>
        <v>0</v>
      </c>
      <c r="GL359" s="46" t="str">
        <f t="shared" si="773"/>
        <v/>
      </c>
      <c r="GM359" s="46" t="str">
        <f t="shared" si="774"/>
        <v/>
      </c>
      <c r="GN359" s="46" t="str">
        <f t="shared" si="775"/>
        <v/>
      </c>
      <c r="GO359" s="46" t="b">
        <f t="shared" si="776"/>
        <v>0</v>
      </c>
      <c r="GP359" s="46" t="str">
        <f t="shared" si="777"/>
        <v/>
      </c>
      <c r="GQ359" s="46" t="str">
        <f t="shared" si="778"/>
        <v/>
      </c>
      <c r="GR359" s="46" t="b">
        <f t="shared" si="779"/>
        <v>0</v>
      </c>
      <c r="GS359" s="46" t="str">
        <f t="shared" si="780"/>
        <v/>
      </c>
      <c r="GT359" s="46" t="str">
        <f t="shared" si="781"/>
        <v/>
      </c>
      <c r="GU359" s="46" t="b">
        <f t="shared" si="782"/>
        <v>0</v>
      </c>
      <c r="GV359" s="46" t="b">
        <f t="shared" si="783"/>
        <v>0</v>
      </c>
      <c r="GW359" s="46" t="b">
        <f t="shared" si="784"/>
        <v>0</v>
      </c>
      <c r="GX359" s="46" t="b">
        <f t="shared" si="785"/>
        <v>0</v>
      </c>
      <c r="GY359" s="46" t="b">
        <f t="shared" si="786"/>
        <v>0</v>
      </c>
      <c r="GZ359" s="46" t="b">
        <f t="shared" si="787"/>
        <v>0</v>
      </c>
      <c r="HA359" s="46" t="b">
        <f t="shared" si="788"/>
        <v>0</v>
      </c>
      <c r="HB359" s="46" t="b">
        <f t="shared" si="789"/>
        <v>0</v>
      </c>
      <c r="HC359" s="46" t="b">
        <f t="shared" si="790"/>
        <v>0</v>
      </c>
      <c r="HD359" s="46" t="b">
        <f t="shared" si="791"/>
        <v>0</v>
      </c>
      <c r="HE359" s="46" t="b">
        <f t="shared" si="792"/>
        <v>0</v>
      </c>
      <c r="HF359" s="46" t="b">
        <f t="shared" si="793"/>
        <v>0</v>
      </c>
      <c r="HG359" s="46" t="b">
        <f t="shared" si="794"/>
        <v>0</v>
      </c>
      <c r="HH359" s="46" t="b">
        <f t="shared" si="795"/>
        <v>0</v>
      </c>
      <c r="HI359" s="46" t="b">
        <f t="shared" si="796"/>
        <v>0</v>
      </c>
      <c r="HJ359" s="46" t="b">
        <f t="shared" si="797"/>
        <v>0</v>
      </c>
      <c r="HK359" s="46" t="b">
        <f t="shared" si="798"/>
        <v>0</v>
      </c>
      <c r="HL359" s="46" t="b">
        <f t="shared" si="799"/>
        <v>0</v>
      </c>
      <c r="HM359" s="46" t="b">
        <f t="shared" si="800"/>
        <v>0</v>
      </c>
      <c r="HN359" s="46" t="b">
        <f t="shared" si="801"/>
        <v>0</v>
      </c>
      <c r="HO359" s="46" t="b">
        <f t="shared" si="802"/>
        <v>0</v>
      </c>
      <c r="HP359" s="46" t="b">
        <f t="shared" si="803"/>
        <v>0</v>
      </c>
      <c r="HQ359" s="46" t="str">
        <f t="shared" si="804"/>
        <v/>
      </c>
      <c r="HR359" s="46" t="str">
        <f t="shared" si="805"/>
        <v/>
      </c>
      <c r="HS359" s="46" t="str">
        <f t="shared" si="806"/>
        <v/>
      </c>
      <c r="HT359" s="46" t="b">
        <f t="shared" si="807"/>
        <v>0</v>
      </c>
      <c r="HU359" s="46" t="b">
        <f t="shared" si="808"/>
        <v>0</v>
      </c>
      <c r="HV359" s="46" t="b">
        <f t="shared" si="809"/>
        <v>0</v>
      </c>
      <c r="HW359" s="46" t="b">
        <f t="shared" si="810"/>
        <v>0</v>
      </c>
      <c r="HX359" s="46" t="b">
        <f t="shared" si="811"/>
        <v>0</v>
      </c>
      <c r="HY359" s="46" t="b">
        <f t="shared" si="812"/>
        <v>0</v>
      </c>
      <c r="HZ359" s="46" t="b">
        <f t="shared" si="813"/>
        <v>0</v>
      </c>
      <c r="IA359" s="46" t="str">
        <f t="shared" si="814"/>
        <v/>
      </c>
      <c r="IB359" s="46" t="str">
        <f t="shared" si="815"/>
        <v/>
      </c>
      <c r="IC359" s="46" t="str">
        <f t="shared" si="816"/>
        <v/>
      </c>
      <c r="ID359" s="46" t="str">
        <f t="shared" si="817"/>
        <v/>
      </c>
      <c r="IE359" s="46" t="b">
        <f t="shared" si="818"/>
        <v>0</v>
      </c>
      <c r="IF359" s="46" t="str">
        <f t="shared" si="819"/>
        <v/>
      </c>
      <c r="IG359" s="46" t="str">
        <f t="shared" si="820"/>
        <v/>
      </c>
      <c r="IH359" s="46" t="b">
        <f t="shared" si="821"/>
        <v>0</v>
      </c>
      <c r="II359" s="46" t="b">
        <f t="shared" si="822"/>
        <v>0</v>
      </c>
      <c r="IJ359" s="46" t="b">
        <f t="shared" si="823"/>
        <v>0</v>
      </c>
      <c r="IK359" s="46" t="str">
        <f t="shared" si="824"/>
        <v/>
      </c>
      <c r="IL359" s="46" t="str">
        <f t="shared" si="825"/>
        <v/>
      </c>
      <c r="IM359" s="46" t="b">
        <f t="shared" si="826"/>
        <v>0</v>
      </c>
      <c r="IN359" s="46" t="b">
        <f t="shared" si="827"/>
        <v>0</v>
      </c>
      <c r="IO359" s="46" t="b">
        <f t="shared" si="828"/>
        <v>0</v>
      </c>
      <c r="IP359" s="46" t="b">
        <f t="shared" si="829"/>
        <v>0</v>
      </c>
      <c r="IQ359" s="46" t="b">
        <f t="shared" si="830"/>
        <v>0</v>
      </c>
      <c r="IR359" s="46" t="b">
        <f t="shared" si="831"/>
        <v>0</v>
      </c>
      <c r="IS359" s="46" t="b">
        <f t="shared" si="832"/>
        <v>0</v>
      </c>
      <c r="IT359" s="46" t="b">
        <f t="shared" si="833"/>
        <v>0</v>
      </c>
      <c r="IU359" s="46" t="b">
        <f t="shared" si="834"/>
        <v>0</v>
      </c>
      <c r="IV359" s="46" t="b">
        <f t="shared" si="835"/>
        <v>0</v>
      </c>
      <c r="IW359" s="46" t="b">
        <f t="shared" si="836"/>
        <v>0</v>
      </c>
      <c r="IX359" s="46" t="b">
        <f t="shared" si="837"/>
        <v>0</v>
      </c>
      <c r="IY359" s="46" t="b">
        <f t="shared" si="838"/>
        <v>0</v>
      </c>
    </row>
    <row r="360" spans="2:259" x14ac:dyDescent="0.3">
      <c r="B360" s="48">
        <v>348</v>
      </c>
      <c r="C360" s="61" t="str">
        <f t="shared" si="704"/>
        <v/>
      </c>
      <c r="D360" s="53"/>
      <c r="E360" s="52"/>
      <c r="F360" s="112"/>
      <c r="G360" s="52"/>
      <c r="H360" s="53"/>
      <c r="I360" s="52"/>
      <c r="J360" s="52"/>
      <c r="K360" s="53"/>
      <c r="L360" s="55"/>
      <c r="M360" s="108"/>
      <c r="N360" s="56"/>
      <c r="O360" s="52"/>
      <c r="P360" s="52"/>
      <c r="Q360" s="52"/>
      <c r="R360" s="52"/>
      <c r="S360" s="52"/>
      <c r="T360" s="53"/>
      <c r="U360" s="52"/>
      <c r="V360" s="52"/>
      <c r="W360" s="55"/>
      <c r="X360" s="55"/>
      <c r="Y360" s="52"/>
      <c r="Z360" s="55"/>
      <c r="AA360" s="52"/>
      <c r="AB360" s="53"/>
      <c r="AC360" s="53"/>
      <c r="AD360" s="53"/>
      <c r="AE360" s="57"/>
      <c r="AF360" s="113"/>
      <c r="AG360" s="57"/>
      <c r="AH360" s="58"/>
      <c r="AI360" s="58"/>
      <c r="AJ360" s="58"/>
      <c r="AK360" s="114"/>
      <c r="AL360" s="58"/>
      <c r="AM360" s="114"/>
      <c r="AN360" s="58"/>
      <c r="AO360" s="114"/>
      <c r="AP360" s="58"/>
      <c r="AQ360" s="114"/>
      <c r="AR360" s="58"/>
      <c r="AS360" s="114"/>
      <c r="AT360" s="58"/>
      <c r="AU360" s="114"/>
      <c r="AV360" s="58"/>
      <c r="AW360" s="114"/>
      <c r="AX360" s="58"/>
      <c r="AY360" s="114"/>
      <c r="AZ360" s="58"/>
      <c r="BA360" s="114"/>
      <c r="BB360" s="58"/>
      <c r="BC360" s="114"/>
      <c r="BD360" s="58"/>
      <c r="BE360" s="58"/>
      <c r="BF360" s="58"/>
      <c r="BG360" s="59"/>
      <c r="BH360" s="58"/>
      <c r="BI360" s="114"/>
      <c r="BJ360" s="53"/>
      <c r="BK360" s="58"/>
      <c r="BL360" s="114"/>
      <c r="BM360" s="58"/>
      <c r="BN360" s="114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3"/>
      <c r="CL360" s="58"/>
      <c r="CM360" s="58"/>
      <c r="CN360" s="60"/>
      <c r="CO360" s="57"/>
      <c r="CP360" s="58"/>
      <c r="CQ360" s="60"/>
      <c r="CR360" s="57"/>
      <c r="CS360" s="58"/>
      <c r="CT360" s="59"/>
      <c r="CU360" s="58"/>
      <c r="CV360" s="59"/>
      <c r="CW360" s="58"/>
      <c r="CX360" s="59"/>
      <c r="CY360" s="58"/>
      <c r="CZ360" s="58"/>
      <c r="DA360" s="58"/>
      <c r="DB360" s="53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7"/>
      <c r="DO360" s="57"/>
      <c r="DP360" s="57"/>
      <c r="DQ360" s="76" t="str">
        <f t="shared" si="705"/>
        <v/>
      </c>
      <c r="DR360" s="53"/>
      <c r="DS360" s="46" t="b">
        <f t="shared" si="706"/>
        <v>0</v>
      </c>
      <c r="DT360" s="46" t="str">
        <f t="shared" si="707"/>
        <v/>
      </c>
      <c r="DU360" s="46" t="b">
        <f t="shared" si="708"/>
        <v>0</v>
      </c>
      <c r="DV360" s="46" t="b">
        <f t="shared" si="709"/>
        <v>0</v>
      </c>
      <c r="DW360" s="46" t="b">
        <f t="shared" si="710"/>
        <v>0</v>
      </c>
      <c r="DY360" s="46" t="b">
        <f t="shared" si="711"/>
        <v>0</v>
      </c>
      <c r="DZ360" s="46" t="b">
        <f t="shared" si="712"/>
        <v>0</v>
      </c>
      <c r="EB360" s="46" t="b">
        <f t="shared" si="713"/>
        <v>0</v>
      </c>
      <c r="EC360" s="46" t="b">
        <f t="shared" si="714"/>
        <v>0</v>
      </c>
      <c r="ED360" s="46" t="b">
        <f t="shared" si="715"/>
        <v>0</v>
      </c>
      <c r="EE360" s="46" t="b">
        <f t="shared" si="716"/>
        <v>0</v>
      </c>
      <c r="EF360" s="46" t="b">
        <f t="shared" si="717"/>
        <v>0</v>
      </c>
      <c r="EG360" s="46" t="b">
        <f t="shared" si="718"/>
        <v>0</v>
      </c>
      <c r="EH360" s="46" t="b">
        <f t="shared" si="719"/>
        <v>0</v>
      </c>
      <c r="EI360" s="46" t="b">
        <f t="shared" si="720"/>
        <v>0</v>
      </c>
      <c r="EK360" s="46" t="b">
        <f t="shared" si="721"/>
        <v>0</v>
      </c>
      <c r="EL360" s="46" t="b">
        <f t="shared" si="722"/>
        <v>0</v>
      </c>
      <c r="EM360" s="46" t="b">
        <f t="shared" si="723"/>
        <v>0</v>
      </c>
      <c r="EN360" s="46" t="b">
        <f t="shared" si="724"/>
        <v>0</v>
      </c>
      <c r="EO360" s="46" t="b">
        <f t="shared" si="725"/>
        <v>0</v>
      </c>
      <c r="EP360" s="46" t="b">
        <f t="shared" si="726"/>
        <v>0</v>
      </c>
      <c r="EQ360" s="46" t="b">
        <f t="shared" si="727"/>
        <v>0</v>
      </c>
      <c r="ER360" s="46" t="b">
        <f>OR(AA360='Tablas '!$T$4,AA360='Tablas '!$T$7,AA360='Tablas '!$T$8,AA360='Tablas '!$T$11)</f>
        <v>0</v>
      </c>
      <c r="ES360" s="46" t="str">
        <f t="shared" si="728"/>
        <v/>
      </c>
      <c r="ET360" s="46" t="str">
        <f t="shared" si="729"/>
        <v/>
      </c>
      <c r="EU360" s="46" t="str">
        <f t="shared" si="730"/>
        <v/>
      </c>
      <c r="EV360" s="46" t="b">
        <f t="shared" si="731"/>
        <v>0</v>
      </c>
      <c r="EW360" s="46" t="b">
        <f t="shared" si="732"/>
        <v>0</v>
      </c>
      <c r="EX360" s="46" t="b">
        <f t="shared" si="733"/>
        <v>0</v>
      </c>
      <c r="EY360" s="46" t="b">
        <f t="shared" si="734"/>
        <v>0</v>
      </c>
      <c r="EZ360" s="46" t="b">
        <f t="shared" si="735"/>
        <v>0</v>
      </c>
      <c r="FA360" s="46" t="b">
        <f t="shared" si="736"/>
        <v>0</v>
      </c>
      <c r="FB360" s="46" t="b">
        <f t="shared" si="737"/>
        <v>0</v>
      </c>
      <c r="FC360" s="46" t="str">
        <f t="shared" si="738"/>
        <v/>
      </c>
      <c r="FD360" s="46" t="str">
        <f t="shared" si="739"/>
        <v/>
      </c>
      <c r="FE360" s="46" t="b">
        <f t="shared" si="740"/>
        <v>0</v>
      </c>
      <c r="FF360" s="46" t="str">
        <f t="shared" si="741"/>
        <v/>
      </c>
      <c r="FG360" s="46" t="str">
        <f t="shared" si="742"/>
        <v/>
      </c>
      <c r="FH360" s="46" t="b">
        <f t="shared" si="743"/>
        <v>0</v>
      </c>
      <c r="FI360" s="46" t="str">
        <f t="shared" si="744"/>
        <v/>
      </c>
      <c r="FJ360" s="46" t="str">
        <f t="shared" si="745"/>
        <v/>
      </c>
      <c r="FK360" s="46" t="b">
        <f t="shared" si="746"/>
        <v>0</v>
      </c>
      <c r="FL360" s="46" t="str">
        <f t="shared" si="747"/>
        <v/>
      </c>
      <c r="FM360" s="46" t="str">
        <f t="shared" si="748"/>
        <v/>
      </c>
      <c r="FN360" s="46" t="b">
        <f t="shared" si="749"/>
        <v>0</v>
      </c>
      <c r="FO360" s="46" t="str">
        <f t="shared" si="750"/>
        <v/>
      </c>
      <c r="FP360" s="46" t="str">
        <f t="shared" si="751"/>
        <v/>
      </c>
      <c r="FQ360" s="46" t="b">
        <f t="shared" si="752"/>
        <v>0</v>
      </c>
      <c r="FR360" s="46" t="str">
        <f t="shared" si="753"/>
        <v/>
      </c>
      <c r="FS360" s="46" t="str">
        <f t="shared" si="754"/>
        <v/>
      </c>
      <c r="FT360" s="46" t="b">
        <f t="shared" si="755"/>
        <v>0</v>
      </c>
      <c r="FU360" s="46" t="str">
        <f t="shared" si="756"/>
        <v/>
      </c>
      <c r="FV360" s="46" t="str">
        <f t="shared" si="757"/>
        <v/>
      </c>
      <c r="FW360" s="46" t="b">
        <f t="shared" si="758"/>
        <v>0</v>
      </c>
      <c r="FX360" s="46" t="str">
        <f t="shared" si="759"/>
        <v/>
      </c>
      <c r="FY360" s="46" t="str">
        <f t="shared" si="760"/>
        <v/>
      </c>
      <c r="FZ360" s="46" t="b">
        <f t="shared" si="761"/>
        <v>0</v>
      </c>
      <c r="GA360" s="46" t="str">
        <f t="shared" si="762"/>
        <v/>
      </c>
      <c r="GB360" s="46" t="str">
        <f t="shared" si="763"/>
        <v/>
      </c>
      <c r="GC360" s="46" t="b">
        <f t="shared" si="764"/>
        <v>0</v>
      </c>
      <c r="GD360" s="46" t="str">
        <f t="shared" si="765"/>
        <v/>
      </c>
      <c r="GE360" s="46" t="str">
        <f t="shared" si="766"/>
        <v/>
      </c>
      <c r="GF360" s="46" t="b">
        <f t="shared" si="767"/>
        <v>0</v>
      </c>
      <c r="GG360" s="46" t="b">
        <f t="shared" si="768"/>
        <v>0</v>
      </c>
      <c r="GH360" s="46" t="str">
        <f t="shared" si="769"/>
        <v/>
      </c>
      <c r="GI360" s="46" t="str">
        <f t="shared" si="770"/>
        <v/>
      </c>
      <c r="GJ360" s="46" t="str">
        <f t="shared" si="771"/>
        <v/>
      </c>
      <c r="GK360" s="46" t="b">
        <f t="shared" si="772"/>
        <v>0</v>
      </c>
      <c r="GL360" s="46" t="str">
        <f t="shared" si="773"/>
        <v/>
      </c>
      <c r="GM360" s="46" t="str">
        <f t="shared" si="774"/>
        <v/>
      </c>
      <c r="GN360" s="46" t="str">
        <f t="shared" si="775"/>
        <v/>
      </c>
      <c r="GO360" s="46" t="b">
        <f t="shared" si="776"/>
        <v>0</v>
      </c>
      <c r="GP360" s="46" t="str">
        <f t="shared" si="777"/>
        <v/>
      </c>
      <c r="GQ360" s="46" t="str">
        <f t="shared" si="778"/>
        <v/>
      </c>
      <c r="GR360" s="46" t="b">
        <f t="shared" si="779"/>
        <v>0</v>
      </c>
      <c r="GS360" s="46" t="str">
        <f t="shared" si="780"/>
        <v/>
      </c>
      <c r="GT360" s="46" t="str">
        <f t="shared" si="781"/>
        <v/>
      </c>
      <c r="GU360" s="46" t="b">
        <f t="shared" si="782"/>
        <v>0</v>
      </c>
      <c r="GV360" s="46" t="b">
        <f t="shared" si="783"/>
        <v>0</v>
      </c>
      <c r="GW360" s="46" t="b">
        <f t="shared" si="784"/>
        <v>0</v>
      </c>
      <c r="GX360" s="46" t="b">
        <f t="shared" si="785"/>
        <v>0</v>
      </c>
      <c r="GY360" s="46" t="b">
        <f t="shared" si="786"/>
        <v>0</v>
      </c>
      <c r="GZ360" s="46" t="b">
        <f t="shared" si="787"/>
        <v>0</v>
      </c>
      <c r="HA360" s="46" t="b">
        <f t="shared" si="788"/>
        <v>0</v>
      </c>
      <c r="HB360" s="46" t="b">
        <f t="shared" si="789"/>
        <v>0</v>
      </c>
      <c r="HC360" s="46" t="b">
        <f t="shared" si="790"/>
        <v>0</v>
      </c>
      <c r="HD360" s="46" t="b">
        <f t="shared" si="791"/>
        <v>0</v>
      </c>
      <c r="HE360" s="46" t="b">
        <f t="shared" si="792"/>
        <v>0</v>
      </c>
      <c r="HF360" s="46" t="b">
        <f t="shared" si="793"/>
        <v>0</v>
      </c>
      <c r="HG360" s="46" t="b">
        <f t="shared" si="794"/>
        <v>0</v>
      </c>
      <c r="HH360" s="46" t="b">
        <f t="shared" si="795"/>
        <v>0</v>
      </c>
      <c r="HI360" s="46" t="b">
        <f t="shared" si="796"/>
        <v>0</v>
      </c>
      <c r="HJ360" s="46" t="b">
        <f t="shared" si="797"/>
        <v>0</v>
      </c>
      <c r="HK360" s="46" t="b">
        <f t="shared" si="798"/>
        <v>0</v>
      </c>
      <c r="HL360" s="46" t="b">
        <f t="shared" si="799"/>
        <v>0</v>
      </c>
      <c r="HM360" s="46" t="b">
        <f t="shared" si="800"/>
        <v>0</v>
      </c>
      <c r="HN360" s="46" t="b">
        <f t="shared" si="801"/>
        <v>0</v>
      </c>
      <c r="HO360" s="46" t="b">
        <f t="shared" si="802"/>
        <v>0</v>
      </c>
      <c r="HP360" s="46" t="b">
        <f t="shared" si="803"/>
        <v>0</v>
      </c>
      <c r="HQ360" s="46" t="str">
        <f t="shared" si="804"/>
        <v/>
      </c>
      <c r="HR360" s="46" t="str">
        <f t="shared" si="805"/>
        <v/>
      </c>
      <c r="HS360" s="46" t="str">
        <f t="shared" si="806"/>
        <v/>
      </c>
      <c r="HT360" s="46" t="b">
        <f t="shared" si="807"/>
        <v>0</v>
      </c>
      <c r="HU360" s="46" t="b">
        <f t="shared" si="808"/>
        <v>0</v>
      </c>
      <c r="HV360" s="46" t="b">
        <f t="shared" si="809"/>
        <v>0</v>
      </c>
      <c r="HW360" s="46" t="b">
        <f t="shared" si="810"/>
        <v>0</v>
      </c>
      <c r="HX360" s="46" t="b">
        <f t="shared" si="811"/>
        <v>0</v>
      </c>
      <c r="HY360" s="46" t="b">
        <f t="shared" si="812"/>
        <v>0</v>
      </c>
      <c r="HZ360" s="46" t="b">
        <f t="shared" si="813"/>
        <v>0</v>
      </c>
      <c r="IA360" s="46" t="str">
        <f t="shared" si="814"/>
        <v/>
      </c>
      <c r="IB360" s="46" t="str">
        <f t="shared" si="815"/>
        <v/>
      </c>
      <c r="IC360" s="46" t="str">
        <f t="shared" si="816"/>
        <v/>
      </c>
      <c r="ID360" s="46" t="str">
        <f t="shared" si="817"/>
        <v/>
      </c>
      <c r="IE360" s="46" t="b">
        <f t="shared" si="818"/>
        <v>0</v>
      </c>
      <c r="IF360" s="46" t="str">
        <f t="shared" si="819"/>
        <v/>
      </c>
      <c r="IG360" s="46" t="str">
        <f t="shared" si="820"/>
        <v/>
      </c>
      <c r="IH360" s="46" t="b">
        <f t="shared" si="821"/>
        <v>0</v>
      </c>
      <c r="II360" s="46" t="b">
        <f t="shared" si="822"/>
        <v>0</v>
      </c>
      <c r="IJ360" s="46" t="b">
        <f t="shared" si="823"/>
        <v>0</v>
      </c>
      <c r="IK360" s="46" t="str">
        <f t="shared" si="824"/>
        <v/>
      </c>
      <c r="IL360" s="46" t="str">
        <f t="shared" si="825"/>
        <v/>
      </c>
      <c r="IM360" s="46" t="b">
        <f t="shared" si="826"/>
        <v>0</v>
      </c>
      <c r="IN360" s="46" t="b">
        <f t="shared" si="827"/>
        <v>0</v>
      </c>
      <c r="IO360" s="46" t="b">
        <f t="shared" si="828"/>
        <v>0</v>
      </c>
      <c r="IP360" s="46" t="b">
        <f t="shared" si="829"/>
        <v>0</v>
      </c>
      <c r="IQ360" s="46" t="b">
        <f t="shared" si="830"/>
        <v>0</v>
      </c>
      <c r="IR360" s="46" t="b">
        <f t="shared" si="831"/>
        <v>0</v>
      </c>
      <c r="IS360" s="46" t="b">
        <f t="shared" si="832"/>
        <v>0</v>
      </c>
      <c r="IT360" s="46" t="b">
        <f t="shared" si="833"/>
        <v>0</v>
      </c>
      <c r="IU360" s="46" t="b">
        <f t="shared" si="834"/>
        <v>0</v>
      </c>
      <c r="IV360" s="46" t="b">
        <f t="shared" si="835"/>
        <v>0</v>
      </c>
      <c r="IW360" s="46" t="b">
        <f t="shared" si="836"/>
        <v>0</v>
      </c>
      <c r="IX360" s="46" t="b">
        <f t="shared" si="837"/>
        <v>0</v>
      </c>
      <c r="IY360" s="46" t="b">
        <f t="shared" si="838"/>
        <v>0</v>
      </c>
    </row>
    <row r="361" spans="2:259" x14ac:dyDescent="0.3">
      <c r="B361" s="48">
        <v>349</v>
      </c>
      <c r="C361" s="61" t="str">
        <f t="shared" si="704"/>
        <v/>
      </c>
      <c r="D361" s="53"/>
      <c r="E361" s="52"/>
      <c r="F361" s="112"/>
      <c r="G361" s="52"/>
      <c r="H361" s="53"/>
      <c r="I361" s="52"/>
      <c r="J361" s="52"/>
      <c r="K361" s="53"/>
      <c r="L361" s="55"/>
      <c r="M361" s="108"/>
      <c r="N361" s="56"/>
      <c r="O361" s="52"/>
      <c r="P361" s="52"/>
      <c r="Q361" s="52"/>
      <c r="R361" s="52"/>
      <c r="S361" s="52"/>
      <c r="T361" s="53"/>
      <c r="U361" s="52"/>
      <c r="V361" s="52"/>
      <c r="W361" s="55"/>
      <c r="X361" s="55"/>
      <c r="Y361" s="52"/>
      <c r="Z361" s="55"/>
      <c r="AA361" s="52"/>
      <c r="AB361" s="53"/>
      <c r="AC361" s="53"/>
      <c r="AD361" s="53"/>
      <c r="AE361" s="57"/>
      <c r="AF361" s="113"/>
      <c r="AG361" s="57"/>
      <c r="AH361" s="58"/>
      <c r="AI361" s="58"/>
      <c r="AJ361" s="58"/>
      <c r="AK361" s="114"/>
      <c r="AL361" s="58"/>
      <c r="AM361" s="114"/>
      <c r="AN361" s="58"/>
      <c r="AO361" s="114"/>
      <c r="AP361" s="58"/>
      <c r="AQ361" s="114"/>
      <c r="AR361" s="58"/>
      <c r="AS361" s="114"/>
      <c r="AT361" s="58"/>
      <c r="AU361" s="114"/>
      <c r="AV361" s="58"/>
      <c r="AW361" s="114"/>
      <c r="AX361" s="58"/>
      <c r="AY361" s="114"/>
      <c r="AZ361" s="58"/>
      <c r="BA361" s="114"/>
      <c r="BB361" s="58"/>
      <c r="BC361" s="114"/>
      <c r="BD361" s="58"/>
      <c r="BE361" s="58"/>
      <c r="BF361" s="58"/>
      <c r="BG361" s="59"/>
      <c r="BH361" s="58"/>
      <c r="BI361" s="114"/>
      <c r="BJ361" s="53"/>
      <c r="BK361" s="58"/>
      <c r="BL361" s="114"/>
      <c r="BM361" s="58"/>
      <c r="BN361" s="114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3"/>
      <c r="CL361" s="58"/>
      <c r="CM361" s="58"/>
      <c r="CN361" s="60"/>
      <c r="CO361" s="57"/>
      <c r="CP361" s="58"/>
      <c r="CQ361" s="60"/>
      <c r="CR361" s="57"/>
      <c r="CS361" s="58"/>
      <c r="CT361" s="59"/>
      <c r="CU361" s="58"/>
      <c r="CV361" s="59"/>
      <c r="CW361" s="58"/>
      <c r="CX361" s="59"/>
      <c r="CY361" s="58"/>
      <c r="CZ361" s="58"/>
      <c r="DA361" s="58"/>
      <c r="DB361" s="53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7"/>
      <c r="DO361" s="57"/>
      <c r="DP361" s="57"/>
      <c r="DQ361" s="76" t="str">
        <f t="shared" si="705"/>
        <v/>
      </c>
      <c r="DR361" s="53"/>
      <c r="DS361" s="46" t="b">
        <f t="shared" si="706"/>
        <v>0</v>
      </c>
      <c r="DT361" s="46" t="str">
        <f t="shared" si="707"/>
        <v/>
      </c>
      <c r="DU361" s="46" t="b">
        <f t="shared" si="708"/>
        <v>0</v>
      </c>
      <c r="DV361" s="46" t="b">
        <f t="shared" si="709"/>
        <v>0</v>
      </c>
      <c r="DW361" s="46" t="b">
        <f t="shared" si="710"/>
        <v>0</v>
      </c>
      <c r="DY361" s="46" t="b">
        <f t="shared" si="711"/>
        <v>0</v>
      </c>
      <c r="DZ361" s="46" t="b">
        <f t="shared" si="712"/>
        <v>0</v>
      </c>
      <c r="EB361" s="46" t="b">
        <f t="shared" si="713"/>
        <v>0</v>
      </c>
      <c r="EC361" s="46" t="b">
        <f t="shared" si="714"/>
        <v>0</v>
      </c>
      <c r="ED361" s="46" t="b">
        <f t="shared" si="715"/>
        <v>0</v>
      </c>
      <c r="EE361" s="46" t="b">
        <f t="shared" si="716"/>
        <v>0</v>
      </c>
      <c r="EF361" s="46" t="b">
        <f t="shared" si="717"/>
        <v>0</v>
      </c>
      <c r="EG361" s="46" t="b">
        <f t="shared" si="718"/>
        <v>0</v>
      </c>
      <c r="EH361" s="46" t="b">
        <f t="shared" si="719"/>
        <v>0</v>
      </c>
      <c r="EI361" s="46" t="b">
        <f t="shared" si="720"/>
        <v>0</v>
      </c>
      <c r="EK361" s="46" t="b">
        <f t="shared" si="721"/>
        <v>0</v>
      </c>
      <c r="EL361" s="46" t="b">
        <f t="shared" si="722"/>
        <v>0</v>
      </c>
      <c r="EM361" s="46" t="b">
        <f t="shared" si="723"/>
        <v>0</v>
      </c>
      <c r="EN361" s="46" t="b">
        <f t="shared" si="724"/>
        <v>0</v>
      </c>
      <c r="EO361" s="46" t="b">
        <f t="shared" si="725"/>
        <v>0</v>
      </c>
      <c r="EP361" s="46" t="b">
        <f t="shared" si="726"/>
        <v>0</v>
      </c>
      <c r="EQ361" s="46" t="b">
        <f t="shared" si="727"/>
        <v>0</v>
      </c>
      <c r="ER361" s="46" t="b">
        <f>OR(AA361='Tablas '!$T$4,AA361='Tablas '!$T$7,AA361='Tablas '!$T$8,AA361='Tablas '!$T$11)</f>
        <v>0</v>
      </c>
      <c r="ES361" s="46" t="str">
        <f t="shared" si="728"/>
        <v/>
      </c>
      <c r="ET361" s="46" t="str">
        <f t="shared" si="729"/>
        <v/>
      </c>
      <c r="EU361" s="46" t="str">
        <f t="shared" si="730"/>
        <v/>
      </c>
      <c r="EV361" s="46" t="b">
        <f t="shared" si="731"/>
        <v>0</v>
      </c>
      <c r="EW361" s="46" t="b">
        <f t="shared" si="732"/>
        <v>0</v>
      </c>
      <c r="EX361" s="46" t="b">
        <f t="shared" si="733"/>
        <v>0</v>
      </c>
      <c r="EY361" s="46" t="b">
        <f t="shared" si="734"/>
        <v>0</v>
      </c>
      <c r="EZ361" s="46" t="b">
        <f t="shared" si="735"/>
        <v>0</v>
      </c>
      <c r="FA361" s="46" t="b">
        <f t="shared" si="736"/>
        <v>0</v>
      </c>
      <c r="FB361" s="46" t="b">
        <f t="shared" si="737"/>
        <v>0</v>
      </c>
      <c r="FC361" s="46" t="str">
        <f t="shared" si="738"/>
        <v/>
      </c>
      <c r="FD361" s="46" t="str">
        <f t="shared" si="739"/>
        <v/>
      </c>
      <c r="FE361" s="46" t="b">
        <f t="shared" si="740"/>
        <v>0</v>
      </c>
      <c r="FF361" s="46" t="str">
        <f t="shared" si="741"/>
        <v/>
      </c>
      <c r="FG361" s="46" t="str">
        <f t="shared" si="742"/>
        <v/>
      </c>
      <c r="FH361" s="46" t="b">
        <f t="shared" si="743"/>
        <v>0</v>
      </c>
      <c r="FI361" s="46" t="str">
        <f t="shared" si="744"/>
        <v/>
      </c>
      <c r="FJ361" s="46" t="str">
        <f t="shared" si="745"/>
        <v/>
      </c>
      <c r="FK361" s="46" t="b">
        <f t="shared" si="746"/>
        <v>0</v>
      </c>
      <c r="FL361" s="46" t="str">
        <f t="shared" si="747"/>
        <v/>
      </c>
      <c r="FM361" s="46" t="str">
        <f t="shared" si="748"/>
        <v/>
      </c>
      <c r="FN361" s="46" t="b">
        <f t="shared" si="749"/>
        <v>0</v>
      </c>
      <c r="FO361" s="46" t="str">
        <f t="shared" si="750"/>
        <v/>
      </c>
      <c r="FP361" s="46" t="str">
        <f t="shared" si="751"/>
        <v/>
      </c>
      <c r="FQ361" s="46" t="b">
        <f t="shared" si="752"/>
        <v>0</v>
      </c>
      <c r="FR361" s="46" t="str">
        <f t="shared" si="753"/>
        <v/>
      </c>
      <c r="FS361" s="46" t="str">
        <f t="shared" si="754"/>
        <v/>
      </c>
      <c r="FT361" s="46" t="b">
        <f t="shared" si="755"/>
        <v>0</v>
      </c>
      <c r="FU361" s="46" t="str">
        <f t="shared" si="756"/>
        <v/>
      </c>
      <c r="FV361" s="46" t="str">
        <f t="shared" si="757"/>
        <v/>
      </c>
      <c r="FW361" s="46" t="b">
        <f t="shared" si="758"/>
        <v>0</v>
      </c>
      <c r="FX361" s="46" t="str">
        <f t="shared" si="759"/>
        <v/>
      </c>
      <c r="FY361" s="46" t="str">
        <f t="shared" si="760"/>
        <v/>
      </c>
      <c r="FZ361" s="46" t="b">
        <f t="shared" si="761"/>
        <v>0</v>
      </c>
      <c r="GA361" s="46" t="str">
        <f t="shared" si="762"/>
        <v/>
      </c>
      <c r="GB361" s="46" t="str">
        <f t="shared" si="763"/>
        <v/>
      </c>
      <c r="GC361" s="46" t="b">
        <f t="shared" si="764"/>
        <v>0</v>
      </c>
      <c r="GD361" s="46" t="str">
        <f t="shared" si="765"/>
        <v/>
      </c>
      <c r="GE361" s="46" t="str">
        <f t="shared" si="766"/>
        <v/>
      </c>
      <c r="GF361" s="46" t="b">
        <f t="shared" si="767"/>
        <v>0</v>
      </c>
      <c r="GG361" s="46" t="b">
        <f t="shared" si="768"/>
        <v>0</v>
      </c>
      <c r="GH361" s="46" t="str">
        <f t="shared" si="769"/>
        <v/>
      </c>
      <c r="GI361" s="46" t="str">
        <f t="shared" si="770"/>
        <v/>
      </c>
      <c r="GJ361" s="46" t="str">
        <f t="shared" si="771"/>
        <v/>
      </c>
      <c r="GK361" s="46" t="b">
        <f t="shared" si="772"/>
        <v>0</v>
      </c>
      <c r="GL361" s="46" t="str">
        <f t="shared" si="773"/>
        <v/>
      </c>
      <c r="GM361" s="46" t="str">
        <f t="shared" si="774"/>
        <v/>
      </c>
      <c r="GN361" s="46" t="str">
        <f t="shared" si="775"/>
        <v/>
      </c>
      <c r="GO361" s="46" t="b">
        <f t="shared" si="776"/>
        <v>0</v>
      </c>
      <c r="GP361" s="46" t="str">
        <f t="shared" si="777"/>
        <v/>
      </c>
      <c r="GQ361" s="46" t="str">
        <f t="shared" si="778"/>
        <v/>
      </c>
      <c r="GR361" s="46" t="b">
        <f t="shared" si="779"/>
        <v>0</v>
      </c>
      <c r="GS361" s="46" t="str">
        <f t="shared" si="780"/>
        <v/>
      </c>
      <c r="GT361" s="46" t="str">
        <f t="shared" si="781"/>
        <v/>
      </c>
      <c r="GU361" s="46" t="b">
        <f t="shared" si="782"/>
        <v>0</v>
      </c>
      <c r="GV361" s="46" t="b">
        <f t="shared" si="783"/>
        <v>0</v>
      </c>
      <c r="GW361" s="46" t="b">
        <f t="shared" si="784"/>
        <v>0</v>
      </c>
      <c r="GX361" s="46" t="b">
        <f t="shared" si="785"/>
        <v>0</v>
      </c>
      <c r="GY361" s="46" t="b">
        <f t="shared" si="786"/>
        <v>0</v>
      </c>
      <c r="GZ361" s="46" t="b">
        <f t="shared" si="787"/>
        <v>0</v>
      </c>
      <c r="HA361" s="46" t="b">
        <f t="shared" si="788"/>
        <v>0</v>
      </c>
      <c r="HB361" s="46" t="b">
        <f t="shared" si="789"/>
        <v>0</v>
      </c>
      <c r="HC361" s="46" t="b">
        <f t="shared" si="790"/>
        <v>0</v>
      </c>
      <c r="HD361" s="46" t="b">
        <f t="shared" si="791"/>
        <v>0</v>
      </c>
      <c r="HE361" s="46" t="b">
        <f t="shared" si="792"/>
        <v>0</v>
      </c>
      <c r="HF361" s="46" t="b">
        <f t="shared" si="793"/>
        <v>0</v>
      </c>
      <c r="HG361" s="46" t="b">
        <f t="shared" si="794"/>
        <v>0</v>
      </c>
      <c r="HH361" s="46" t="b">
        <f t="shared" si="795"/>
        <v>0</v>
      </c>
      <c r="HI361" s="46" t="b">
        <f t="shared" si="796"/>
        <v>0</v>
      </c>
      <c r="HJ361" s="46" t="b">
        <f t="shared" si="797"/>
        <v>0</v>
      </c>
      <c r="HK361" s="46" t="b">
        <f t="shared" si="798"/>
        <v>0</v>
      </c>
      <c r="HL361" s="46" t="b">
        <f t="shared" si="799"/>
        <v>0</v>
      </c>
      <c r="HM361" s="46" t="b">
        <f t="shared" si="800"/>
        <v>0</v>
      </c>
      <c r="HN361" s="46" t="b">
        <f t="shared" si="801"/>
        <v>0</v>
      </c>
      <c r="HO361" s="46" t="b">
        <f t="shared" si="802"/>
        <v>0</v>
      </c>
      <c r="HP361" s="46" t="b">
        <f t="shared" si="803"/>
        <v>0</v>
      </c>
      <c r="HQ361" s="46" t="str">
        <f t="shared" si="804"/>
        <v/>
      </c>
      <c r="HR361" s="46" t="str">
        <f t="shared" si="805"/>
        <v/>
      </c>
      <c r="HS361" s="46" t="str">
        <f t="shared" si="806"/>
        <v/>
      </c>
      <c r="HT361" s="46" t="b">
        <f t="shared" si="807"/>
        <v>0</v>
      </c>
      <c r="HU361" s="46" t="b">
        <f t="shared" si="808"/>
        <v>0</v>
      </c>
      <c r="HV361" s="46" t="b">
        <f t="shared" si="809"/>
        <v>0</v>
      </c>
      <c r="HW361" s="46" t="b">
        <f t="shared" si="810"/>
        <v>0</v>
      </c>
      <c r="HX361" s="46" t="b">
        <f t="shared" si="811"/>
        <v>0</v>
      </c>
      <c r="HY361" s="46" t="b">
        <f t="shared" si="812"/>
        <v>0</v>
      </c>
      <c r="HZ361" s="46" t="b">
        <f t="shared" si="813"/>
        <v>0</v>
      </c>
      <c r="IA361" s="46" t="str">
        <f t="shared" si="814"/>
        <v/>
      </c>
      <c r="IB361" s="46" t="str">
        <f t="shared" si="815"/>
        <v/>
      </c>
      <c r="IC361" s="46" t="str">
        <f t="shared" si="816"/>
        <v/>
      </c>
      <c r="ID361" s="46" t="str">
        <f t="shared" si="817"/>
        <v/>
      </c>
      <c r="IE361" s="46" t="b">
        <f t="shared" si="818"/>
        <v>0</v>
      </c>
      <c r="IF361" s="46" t="str">
        <f t="shared" si="819"/>
        <v/>
      </c>
      <c r="IG361" s="46" t="str">
        <f t="shared" si="820"/>
        <v/>
      </c>
      <c r="IH361" s="46" t="b">
        <f t="shared" si="821"/>
        <v>0</v>
      </c>
      <c r="II361" s="46" t="b">
        <f t="shared" si="822"/>
        <v>0</v>
      </c>
      <c r="IJ361" s="46" t="b">
        <f t="shared" si="823"/>
        <v>0</v>
      </c>
      <c r="IK361" s="46" t="str">
        <f t="shared" si="824"/>
        <v/>
      </c>
      <c r="IL361" s="46" t="str">
        <f t="shared" si="825"/>
        <v/>
      </c>
      <c r="IM361" s="46" t="b">
        <f t="shared" si="826"/>
        <v>0</v>
      </c>
      <c r="IN361" s="46" t="b">
        <f t="shared" si="827"/>
        <v>0</v>
      </c>
      <c r="IO361" s="46" t="b">
        <f t="shared" si="828"/>
        <v>0</v>
      </c>
      <c r="IP361" s="46" t="b">
        <f t="shared" si="829"/>
        <v>0</v>
      </c>
      <c r="IQ361" s="46" t="b">
        <f t="shared" si="830"/>
        <v>0</v>
      </c>
      <c r="IR361" s="46" t="b">
        <f t="shared" si="831"/>
        <v>0</v>
      </c>
      <c r="IS361" s="46" t="b">
        <f t="shared" si="832"/>
        <v>0</v>
      </c>
      <c r="IT361" s="46" t="b">
        <f t="shared" si="833"/>
        <v>0</v>
      </c>
      <c r="IU361" s="46" t="b">
        <f t="shared" si="834"/>
        <v>0</v>
      </c>
      <c r="IV361" s="46" t="b">
        <f t="shared" si="835"/>
        <v>0</v>
      </c>
      <c r="IW361" s="46" t="b">
        <f t="shared" si="836"/>
        <v>0</v>
      </c>
      <c r="IX361" s="46" t="b">
        <f t="shared" si="837"/>
        <v>0</v>
      </c>
      <c r="IY361" s="46" t="b">
        <f t="shared" si="838"/>
        <v>0</v>
      </c>
    </row>
    <row r="362" spans="2:259" x14ac:dyDescent="0.3">
      <c r="B362" s="48">
        <v>350</v>
      </c>
      <c r="C362" s="61" t="str">
        <f t="shared" si="704"/>
        <v/>
      </c>
      <c r="D362" s="53"/>
      <c r="E362" s="52"/>
      <c r="F362" s="112"/>
      <c r="G362" s="52"/>
      <c r="H362" s="53"/>
      <c r="I362" s="52"/>
      <c r="J362" s="52"/>
      <c r="K362" s="53"/>
      <c r="L362" s="55"/>
      <c r="M362" s="108"/>
      <c r="N362" s="56"/>
      <c r="O362" s="52"/>
      <c r="P362" s="52"/>
      <c r="Q362" s="52"/>
      <c r="R362" s="52"/>
      <c r="S362" s="52"/>
      <c r="T362" s="53"/>
      <c r="U362" s="52"/>
      <c r="V362" s="52"/>
      <c r="W362" s="55"/>
      <c r="X362" s="55"/>
      <c r="Y362" s="52"/>
      <c r="Z362" s="55"/>
      <c r="AA362" s="52"/>
      <c r="AB362" s="53"/>
      <c r="AC362" s="53"/>
      <c r="AD362" s="53"/>
      <c r="AE362" s="57"/>
      <c r="AF362" s="113"/>
      <c r="AG362" s="57"/>
      <c r="AH362" s="58"/>
      <c r="AI362" s="58"/>
      <c r="AJ362" s="58"/>
      <c r="AK362" s="114"/>
      <c r="AL362" s="58"/>
      <c r="AM362" s="114"/>
      <c r="AN362" s="58"/>
      <c r="AO362" s="114"/>
      <c r="AP362" s="58"/>
      <c r="AQ362" s="114"/>
      <c r="AR362" s="58"/>
      <c r="AS362" s="114"/>
      <c r="AT362" s="58"/>
      <c r="AU362" s="114"/>
      <c r="AV362" s="58"/>
      <c r="AW362" s="114"/>
      <c r="AX362" s="58"/>
      <c r="AY362" s="114"/>
      <c r="AZ362" s="58"/>
      <c r="BA362" s="114"/>
      <c r="BB362" s="58"/>
      <c r="BC362" s="114"/>
      <c r="BD362" s="58"/>
      <c r="BE362" s="58"/>
      <c r="BF362" s="58"/>
      <c r="BG362" s="59"/>
      <c r="BH362" s="58"/>
      <c r="BI362" s="114"/>
      <c r="BJ362" s="53"/>
      <c r="BK362" s="58"/>
      <c r="BL362" s="114"/>
      <c r="BM362" s="58"/>
      <c r="BN362" s="114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3"/>
      <c r="CL362" s="58"/>
      <c r="CM362" s="58"/>
      <c r="CN362" s="60"/>
      <c r="CO362" s="57"/>
      <c r="CP362" s="58"/>
      <c r="CQ362" s="60"/>
      <c r="CR362" s="57"/>
      <c r="CS362" s="58"/>
      <c r="CT362" s="59"/>
      <c r="CU362" s="58"/>
      <c r="CV362" s="59"/>
      <c r="CW362" s="58"/>
      <c r="CX362" s="59"/>
      <c r="CY362" s="58"/>
      <c r="CZ362" s="58"/>
      <c r="DA362" s="58"/>
      <c r="DB362" s="53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7"/>
      <c r="DO362" s="57"/>
      <c r="DP362" s="57"/>
      <c r="DQ362" s="76" t="str">
        <f t="shared" si="705"/>
        <v/>
      </c>
      <c r="DR362" s="53"/>
      <c r="DS362" s="46" t="b">
        <f t="shared" si="706"/>
        <v>0</v>
      </c>
      <c r="DT362" s="46" t="str">
        <f t="shared" si="707"/>
        <v/>
      </c>
      <c r="DU362" s="46" t="b">
        <f t="shared" si="708"/>
        <v>0</v>
      </c>
      <c r="DV362" s="46" t="b">
        <f t="shared" si="709"/>
        <v>0</v>
      </c>
      <c r="DW362" s="46" t="b">
        <f t="shared" si="710"/>
        <v>0</v>
      </c>
      <c r="DY362" s="46" t="b">
        <f t="shared" si="711"/>
        <v>0</v>
      </c>
      <c r="DZ362" s="46" t="b">
        <f t="shared" si="712"/>
        <v>0</v>
      </c>
      <c r="EB362" s="46" t="b">
        <f t="shared" si="713"/>
        <v>0</v>
      </c>
      <c r="EC362" s="46" t="b">
        <f t="shared" si="714"/>
        <v>0</v>
      </c>
      <c r="ED362" s="46" t="b">
        <f t="shared" si="715"/>
        <v>0</v>
      </c>
      <c r="EE362" s="46" t="b">
        <f t="shared" si="716"/>
        <v>0</v>
      </c>
      <c r="EF362" s="46" t="b">
        <f t="shared" si="717"/>
        <v>0</v>
      </c>
      <c r="EG362" s="46" t="b">
        <f t="shared" si="718"/>
        <v>0</v>
      </c>
      <c r="EH362" s="46" t="b">
        <f t="shared" si="719"/>
        <v>0</v>
      </c>
      <c r="EI362" s="46" t="b">
        <f t="shared" si="720"/>
        <v>0</v>
      </c>
      <c r="EK362" s="46" t="b">
        <f t="shared" si="721"/>
        <v>0</v>
      </c>
      <c r="EL362" s="46" t="b">
        <f t="shared" si="722"/>
        <v>0</v>
      </c>
      <c r="EM362" s="46" t="b">
        <f t="shared" si="723"/>
        <v>0</v>
      </c>
      <c r="EN362" s="46" t="b">
        <f t="shared" si="724"/>
        <v>0</v>
      </c>
      <c r="EO362" s="46" t="b">
        <f t="shared" si="725"/>
        <v>0</v>
      </c>
      <c r="EP362" s="46" t="b">
        <f t="shared" si="726"/>
        <v>0</v>
      </c>
      <c r="EQ362" s="46" t="b">
        <f t="shared" si="727"/>
        <v>0</v>
      </c>
      <c r="ER362" s="46" t="b">
        <f>OR(AA362='Tablas '!$T$4,AA362='Tablas '!$T$7,AA362='Tablas '!$T$8,AA362='Tablas '!$T$11)</f>
        <v>0</v>
      </c>
      <c r="ES362" s="46" t="str">
        <f t="shared" si="728"/>
        <v/>
      </c>
      <c r="ET362" s="46" t="str">
        <f t="shared" si="729"/>
        <v/>
      </c>
      <c r="EU362" s="46" t="str">
        <f t="shared" si="730"/>
        <v/>
      </c>
      <c r="EV362" s="46" t="b">
        <f t="shared" si="731"/>
        <v>0</v>
      </c>
      <c r="EW362" s="46" t="b">
        <f t="shared" si="732"/>
        <v>0</v>
      </c>
      <c r="EX362" s="46" t="b">
        <f t="shared" si="733"/>
        <v>0</v>
      </c>
      <c r="EY362" s="46" t="b">
        <f t="shared" si="734"/>
        <v>0</v>
      </c>
      <c r="EZ362" s="46" t="b">
        <f t="shared" si="735"/>
        <v>0</v>
      </c>
      <c r="FA362" s="46" t="b">
        <f t="shared" si="736"/>
        <v>0</v>
      </c>
      <c r="FB362" s="46" t="b">
        <f t="shared" si="737"/>
        <v>0</v>
      </c>
      <c r="FC362" s="46" t="str">
        <f t="shared" si="738"/>
        <v/>
      </c>
      <c r="FD362" s="46" t="str">
        <f t="shared" si="739"/>
        <v/>
      </c>
      <c r="FE362" s="46" t="b">
        <f t="shared" si="740"/>
        <v>0</v>
      </c>
      <c r="FF362" s="46" t="str">
        <f t="shared" si="741"/>
        <v/>
      </c>
      <c r="FG362" s="46" t="str">
        <f t="shared" si="742"/>
        <v/>
      </c>
      <c r="FH362" s="46" t="b">
        <f t="shared" si="743"/>
        <v>0</v>
      </c>
      <c r="FI362" s="46" t="str">
        <f t="shared" si="744"/>
        <v/>
      </c>
      <c r="FJ362" s="46" t="str">
        <f t="shared" si="745"/>
        <v/>
      </c>
      <c r="FK362" s="46" t="b">
        <f t="shared" si="746"/>
        <v>0</v>
      </c>
      <c r="FL362" s="46" t="str">
        <f t="shared" si="747"/>
        <v/>
      </c>
      <c r="FM362" s="46" t="str">
        <f t="shared" si="748"/>
        <v/>
      </c>
      <c r="FN362" s="46" t="b">
        <f t="shared" si="749"/>
        <v>0</v>
      </c>
      <c r="FO362" s="46" t="str">
        <f t="shared" si="750"/>
        <v/>
      </c>
      <c r="FP362" s="46" t="str">
        <f t="shared" si="751"/>
        <v/>
      </c>
      <c r="FQ362" s="46" t="b">
        <f t="shared" si="752"/>
        <v>0</v>
      </c>
      <c r="FR362" s="46" t="str">
        <f t="shared" si="753"/>
        <v/>
      </c>
      <c r="FS362" s="46" t="str">
        <f t="shared" si="754"/>
        <v/>
      </c>
      <c r="FT362" s="46" t="b">
        <f t="shared" si="755"/>
        <v>0</v>
      </c>
      <c r="FU362" s="46" t="str">
        <f t="shared" si="756"/>
        <v/>
      </c>
      <c r="FV362" s="46" t="str">
        <f t="shared" si="757"/>
        <v/>
      </c>
      <c r="FW362" s="46" t="b">
        <f t="shared" si="758"/>
        <v>0</v>
      </c>
      <c r="FX362" s="46" t="str">
        <f t="shared" si="759"/>
        <v/>
      </c>
      <c r="FY362" s="46" t="str">
        <f t="shared" si="760"/>
        <v/>
      </c>
      <c r="FZ362" s="46" t="b">
        <f t="shared" si="761"/>
        <v>0</v>
      </c>
      <c r="GA362" s="46" t="str">
        <f t="shared" si="762"/>
        <v/>
      </c>
      <c r="GB362" s="46" t="str">
        <f t="shared" si="763"/>
        <v/>
      </c>
      <c r="GC362" s="46" t="b">
        <f t="shared" si="764"/>
        <v>0</v>
      </c>
      <c r="GD362" s="46" t="str">
        <f t="shared" si="765"/>
        <v/>
      </c>
      <c r="GE362" s="46" t="str">
        <f t="shared" si="766"/>
        <v/>
      </c>
      <c r="GF362" s="46" t="b">
        <f t="shared" si="767"/>
        <v>0</v>
      </c>
      <c r="GG362" s="46" t="b">
        <f t="shared" si="768"/>
        <v>0</v>
      </c>
      <c r="GH362" s="46" t="str">
        <f t="shared" si="769"/>
        <v/>
      </c>
      <c r="GI362" s="46" t="str">
        <f t="shared" si="770"/>
        <v/>
      </c>
      <c r="GJ362" s="46" t="str">
        <f t="shared" si="771"/>
        <v/>
      </c>
      <c r="GK362" s="46" t="b">
        <f t="shared" si="772"/>
        <v>0</v>
      </c>
      <c r="GL362" s="46" t="str">
        <f t="shared" si="773"/>
        <v/>
      </c>
      <c r="GM362" s="46" t="str">
        <f t="shared" si="774"/>
        <v/>
      </c>
      <c r="GN362" s="46" t="str">
        <f t="shared" si="775"/>
        <v/>
      </c>
      <c r="GO362" s="46" t="b">
        <f t="shared" si="776"/>
        <v>0</v>
      </c>
      <c r="GP362" s="46" t="str">
        <f t="shared" si="777"/>
        <v/>
      </c>
      <c r="GQ362" s="46" t="str">
        <f t="shared" si="778"/>
        <v/>
      </c>
      <c r="GR362" s="46" t="b">
        <f t="shared" si="779"/>
        <v>0</v>
      </c>
      <c r="GS362" s="46" t="str">
        <f t="shared" si="780"/>
        <v/>
      </c>
      <c r="GT362" s="46" t="str">
        <f t="shared" si="781"/>
        <v/>
      </c>
      <c r="GU362" s="46" t="b">
        <f t="shared" si="782"/>
        <v>0</v>
      </c>
      <c r="GV362" s="46" t="b">
        <f t="shared" si="783"/>
        <v>0</v>
      </c>
      <c r="GW362" s="46" t="b">
        <f t="shared" si="784"/>
        <v>0</v>
      </c>
      <c r="GX362" s="46" t="b">
        <f t="shared" si="785"/>
        <v>0</v>
      </c>
      <c r="GY362" s="46" t="b">
        <f t="shared" si="786"/>
        <v>0</v>
      </c>
      <c r="GZ362" s="46" t="b">
        <f t="shared" si="787"/>
        <v>0</v>
      </c>
      <c r="HA362" s="46" t="b">
        <f t="shared" si="788"/>
        <v>0</v>
      </c>
      <c r="HB362" s="46" t="b">
        <f t="shared" si="789"/>
        <v>0</v>
      </c>
      <c r="HC362" s="46" t="b">
        <f t="shared" si="790"/>
        <v>0</v>
      </c>
      <c r="HD362" s="46" t="b">
        <f t="shared" si="791"/>
        <v>0</v>
      </c>
      <c r="HE362" s="46" t="b">
        <f t="shared" si="792"/>
        <v>0</v>
      </c>
      <c r="HF362" s="46" t="b">
        <f t="shared" si="793"/>
        <v>0</v>
      </c>
      <c r="HG362" s="46" t="b">
        <f t="shared" si="794"/>
        <v>0</v>
      </c>
      <c r="HH362" s="46" t="b">
        <f t="shared" si="795"/>
        <v>0</v>
      </c>
      <c r="HI362" s="46" t="b">
        <f t="shared" si="796"/>
        <v>0</v>
      </c>
      <c r="HJ362" s="46" t="b">
        <f t="shared" si="797"/>
        <v>0</v>
      </c>
      <c r="HK362" s="46" t="b">
        <f t="shared" si="798"/>
        <v>0</v>
      </c>
      <c r="HL362" s="46" t="b">
        <f t="shared" si="799"/>
        <v>0</v>
      </c>
      <c r="HM362" s="46" t="b">
        <f t="shared" si="800"/>
        <v>0</v>
      </c>
      <c r="HN362" s="46" t="b">
        <f t="shared" si="801"/>
        <v>0</v>
      </c>
      <c r="HO362" s="46" t="b">
        <f t="shared" si="802"/>
        <v>0</v>
      </c>
      <c r="HP362" s="46" t="b">
        <f t="shared" si="803"/>
        <v>0</v>
      </c>
      <c r="HQ362" s="46" t="str">
        <f t="shared" si="804"/>
        <v/>
      </c>
      <c r="HR362" s="46" t="str">
        <f t="shared" si="805"/>
        <v/>
      </c>
      <c r="HS362" s="46" t="str">
        <f t="shared" si="806"/>
        <v/>
      </c>
      <c r="HT362" s="46" t="b">
        <f t="shared" si="807"/>
        <v>0</v>
      </c>
      <c r="HU362" s="46" t="b">
        <f t="shared" si="808"/>
        <v>0</v>
      </c>
      <c r="HV362" s="46" t="b">
        <f t="shared" si="809"/>
        <v>0</v>
      </c>
      <c r="HW362" s="46" t="b">
        <f t="shared" si="810"/>
        <v>0</v>
      </c>
      <c r="HX362" s="46" t="b">
        <f t="shared" si="811"/>
        <v>0</v>
      </c>
      <c r="HY362" s="46" t="b">
        <f t="shared" si="812"/>
        <v>0</v>
      </c>
      <c r="HZ362" s="46" t="b">
        <f t="shared" si="813"/>
        <v>0</v>
      </c>
      <c r="IA362" s="46" t="str">
        <f t="shared" si="814"/>
        <v/>
      </c>
      <c r="IB362" s="46" t="str">
        <f t="shared" si="815"/>
        <v/>
      </c>
      <c r="IC362" s="46" t="str">
        <f t="shared" si="816"/>
        <v/>
      </c>
      <c r="ID362" s="46" t="str">
        <f t="shared" si="817"/>
        <v/>
      </c>
      <c r="IE362" s="46" t="b">
        <f t="shared" si="818"/>
        <v>0</v>
      </c>
      <c r="IF362" s="46" t="str">
        <f t="shared" si="819"/>
        <v/>
      </c>
      <c r="IG362" s="46" t="str">
        <f t="shared" si="820"/>
        <v/>
      </c>
      <c r="IH362" s="46" t="b">
        <f t="shared" si="821"/>
        <v>0</v>
      </c>
      <c r="II362" s="46" t="b">
        <f t="shared" si="822"/>
        <v>0</v>
      </c>
      <c r="IJ362" s="46" t="b">
        <f t="shared" si="823"/>
        <v>0</v>
      </c>
      <c r="IK362" s="46" t="str">
        <f t="shared" si="824"/>
        <v/>
      </c>
      <c r="IL362" s="46" t="str">
        <f t="shared" si="825"/>
        <v/>
      </c>
      <c r="IM362" s="46" t="b">
        <f t="shared" si="826"/>
        <v>0</v>
      </c>
      <c r="IN362" s="46" t="b">
        <f t="shared" si="827"/>
        <v>0</v>
      </c>
      <c r="IO362" s="46" t="b">
        <f t="shared" si="828"/>
        <v>0</v>
      </c>
      <c r="IP362" s="46" t="b">
        <f t="shared" si="829"/>
        <v>0</v>
      </c>
      <c r="IQ362" s="46" t="b">
        <f t="shared" si="830"/>
        <v>0</v>
      </c>
      <c r="IR362" s="46" t="b">
        <f t="shared" si="831"/>
        <v>0</v>
      </c>
      <c r="IS362" s="46" t="b">
        <f t="shared" si="832"/>
        <v>0</v>
      </c>
      <c r="IT362" s="46" t="b">
        <f t="shared" si="833"/>
        <v>0</v>
      </c>
      <c r="IU362" s="46" t="b">
        <f t="shared" si="834"/>
        <v>0</v>
      </c>
      <c r="IV362" s="46" t="b">
        <f t="shared" si="835"/>
        <v>0</v>
      </c>
      <c r="IW362" s="46" t="b">
        <f t="shared" si="836"/>
        <v>0</v>
      </c>
      <c r="IX362" s="46" t="b">
        <f t="shared" si="837"/>
        <v>0</v>
      </c>
      <c r="IY362" s="46" t="b">
        <f t="shared" si="838"/>
        <v>0</v>
      </c>
    </row>
    <row r="363" spans="2:259" x14ac:dyDescent="0.3">
      <c r="B363" s="48">
        <v>351</v>
      </c>
      <c r="C363" s="61" t="str">
        <f t="shared" si="704"/>
        <v/>
      </c>
      <c r="D363" s="53"/>
      <c r="E363" s="52"/>
      <c r="F363" s="112"/>
      <c r="G363" s="52"/>
      <c r="H363" s="53"/>
      <c r="I363" s="52"/>
      <c r="J363" s="52"/>
      <c r="K363" s="53"/>
      <c r="L363" s="55"/>
      <c r="M363" s="108"/>
      <c r="N363" s="56"/>
      <c r="O363" s="52"/>
      <c r="P363" s="52"/>
      <c r="Q363" s="52"/>
      <c r="R363" s="52"/>
      <c r="S363" s="52"/>
      <c r="T363" s="53"/>
      <c r="U363" s="52"/>
      <c r="V363" s="52"/>
      <c r="W363" s="55"/>
      <c r="X363" s="55"/>
      <c r="Y363" s="52"/>
      <c r="Z363" s="55"/>
      <c r="AA363" s="52"/>
      <c r="AB363" s="53"/>
      <c r="AC363" s="53"/>
      <c r="AD363" s="53"/>
      <c r="AE363" s="57"/>
      <c r="AF363" s="113"/>
      <c r="AG363" s="57"/>
      <c r="AH363" s="58"/>
      <c r="AI363" s="58"/>
      <c r="AJ363" s="58"/>
      <c r="AK363" s="114"/>
      <c r="AL363" s="58"/>
      <c r="AM363" s="114"/>
      <c r="AN363" s="58"/>
      <c r="AO363" s="114"/>
      <c r="AP363" s="58"/>
      <c r="AQ363" s="114"/>
      <c r="AR363" s="58"/>
      <c r="AS363" s="114"/>
      <c r="AT363" s="58"/>
      <c r="AU363" s="114"/>
      <c r="AV363" s="58"/>
      <c r="AW363" s="114"/>
      <c r="AX363" s="58"/>
      <c r="AY363" s="114"/>
      <c r="AZ363" s="58"/>
      <c r="BA363" s="114"/>
      <c r="BB363" s="58"/>
      <c r="BC363" s="114"/>
      <c r="BD363" s="58"/>
      <c r="BE363" s="58"/>
      <c r="BF363" s="58"/>
      <c r="BG363" s="59"/>
      <c r="BH363" s="58"/>
      <c r="BI363" s="114"/>
      <c r="BJ363" s="53"/>
      <c r="BK363" s="58"/>
      <c r="BL363" s="114"/>
      <c r="BM363" s="58"/>
      <c r="BN363" s="114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3"/>
      <c r="CL363" s="58"/>
      <c r="CM363" s="58"/>
      <c r="CN363" s="60"/>
      <c r="CO363" s="57"/>
      <c r="CP363" s="58"/>
      <c r="CQ363" s="60"/>
      <c r="CR363" s="57"/>
      <c r="CS363" s="58"/>
      <c r="CT363" s="59"/>
      <c r="CU363" s="58"/>
      <c r="CV363" s="59"/>
      <c r="CW363" s="58"/>
      <c r="CX363" s="59"/>
      <c r="CY363" s="58"/>
      <c r="CZ363" s="58"/>
      <c r="DA363" s="58"/>
      <c r="DB363" s="53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7"/>
      <c r="DO363" s="57"/>
      <c r="DP363" s="57"/>
      <c r="DQ363" s="76" t="str">
        <f t="shared" si="705"/>
        <v/>
      </c>
      <c r="DR363" s="53"/>
      <c r="DS363" s="46" t="b">
        <f t="shared" si="706"/>
        <v>0</v>
      </c>
      <c r="DT363" s="46" t="str">
        <f t="shared" si="707"/>
        <v/>
      </c>
      <c r="DU363" s="46" t="b">
        <f t="shared" si="708"/>
        <v>0</v>
      </c>
      <c r="DV363" s="46" t="b">
        <f t="shared" si="709"/>
        <v>0</v>
      </c>
      <c r="DW363" s="46" t="b">
        <f t="shared" si="710"/>
        <v>0</v>
      </c>
      <c r="DY363" s="46" t="b">
        <f t="shared" si="711"/>
        <v>0</v>
      </c>
      <c r="DZ363" s="46" t="b">
        <f t="shared" si="712"/>
        <v>0</v>
      </c>
      <c r="EB363" s="46" t="b">
        <f t="shared" si="713"/>
        <v>0</v>
      </c>
      <c r="EC363" s="46" t="b">
        <f t="shared" si="714"/>
        <v>0</v>
      </c>
      <c r="ED363" s="46" t="b">
        <f t="shared" si="715"/>
        <v>0</v>
      </c>
      <c r="EE363" s="46" t="b">
        <f t="shared" si="716"/>
        <v>0</v>
      </c>
      <c r="EF363" s="46" t="b">
        <f t="shared" si="717"/>
        <v>0</v>
      </c>
      <c r="EG363" s="46" t="b">
        <f t="shared" si="718"/>
        <v>0</v>
      </c>
      <c r="EH363" s="46" t="b">
        <f t="shared" si="719"/>
        <v>0</v>
      </c>
      <c r="EI363" s="46" t="b">
        <f t="shared" si="720"/>
        <v>0</v>
      </c>
      <c r="EK363" s="46" t="b">
        <f t="shared" si="721"/>
        <v>0</v>
      </c>
      <c r="EL363" s="46" t="b">
        <f t="shared" si="722"/>
        <v>0</v>
      </c>
      <c r="EM363" s="46" t="b">
        <f t="shared" si="723"/>
        <v>0</v>
      </c>
      <c r="EN363" s="46" t="b">
        <f t="shared" si="724"/>
        <v>0</v>
      </c>
      <c r="EO363" s="46" t="b">
        <f t="shared" si="725"/>
        <v>0</v>
      </c>
      <c r="EP363" s="46" t="b">
        <f t="shared" si="726"/>
        <v>0</v>
      </c>
      <c r="EQ363" s="46" t="b">
        <f t="shared" si="727"/>
        <v>0</v>
      </c>
      <c r="ER363" s="46" t="b">
        <f>OR(AA363='Tablas '!$T$4,AA363='Tablas '!$T$7,AA363='Tablas '!$T$8,AA363='Tablas '!$T$11)</f>
        <v>0</v>
      </c>
      <c r="ES363" s="46" t="str">
        <f t="shared" si="728"/>
        <v/>
      </c>
      <c r="ET363" s="46" t="str">
        <f t="shared" si="729"/>
        <v/>
      </c>
      <c r="EU363" s="46" t="str">
        <f t="shared" si="730"/>
        <v/>
      </c>
      <c r="EV363" s="46" t="b">
        <f t="shared" si="731"/>
        <v>0</v>
      </c>
      <c r="EW363" s="46" t="b">
        <f t="shared" si="732"/>
        <v>0</v>
      </c>
      <c r="EX363" s="46" t="b">
        <f t="shared" si="733"/>
        <v>0</v>
      </c>
      <c r="EY363" s="46" t="b">
        <f t="shared" si="734"/>
        <v>0</v>
      </c>
      <c r="EZ363" s="46" t="b">
        <f t="shared" si="735"/>
        <v>0</v>
      </c>
      <c r="FA363" s="46" t="b">
        <f t="shared" si="736"/>
        <v>0</v>
      </c>
      <c r="FB363" s="46" t="b">
        <f t="shared" si="737"/>
        <v>0</v>
      </c>
      <c r="FC363" s="46" t="str">
        <f t="shared" si="738"/>
        <v/>
      </c>
      <c r="FD363" s="46" t="str">
        <f t="shared" si="739"/>
        <v/>
      </c>
      <c r="FE363" s="46" t="b">
        <f t="shared" si="740"/>
        <v>0</v>
      </c>
      <c r="FF363" s="46" t="str">
        <f t="shared" si="741"/>
        <v/>
      </c>
      <c r="FG363" s="46" t="str">
        <f t="shared" si="742"/>
        <v/>
      </c>
      <c r="FH363" s="46" t="b">
        <f t="shared" si="743"/>
        <v>0</v>
      </c>
      <c r="FI363" s="46" t="str">
        <f t="shared" si="744"/>
        <v/>
      </c>
      <c r="FJ363" s="46" t="str">
        <f t="shared" si="745"/>
        <v/>
      </c>
      <c r="FK363" s="46" t="b">
        <f t="shared" si="746"/>
        <v>0</v>
      </c>
      <c r="FL363" s="46" t="str">
        <f t="shared" si="747"/>
        <v/>
      </c>
      <c r="FM363" s="46" t="str">
        <f t="shared" si="748"/>
        <v/>
      </c>
      <c r="FN363" s="46" t="b">
        <f t="shared" si="749"/>
        <v>0</v>
      </c>
      <c r="FO363" s="46" t="str">
        <f t="shared" si="750"/>
        <v/>
      </c>
      <c r="FP363" s="46" t="str">
        <f t="shared" si="751"/>
        <v/>
      </c>
      <c r="FQ363" s="46" t="b">
        <f t="shared" si="752"/>
        <v>0</v>
      </c>
      <c r="FR363" s="46" t="str">
        <f t="shared" si="753"/>
        <v/>
      </c>
      <c r="FS363" s="46" t="str">
        <f t="shared" si="754"/>
        <v/>
      </c>
      <c r="FT363" s="46" t="b">
        <f t="shared" si="755"/>
        <v>0</v>
      </c>
      <c r="FU363" s="46" t="str">
        <f t="shared" si="756"/>
        <v/>
      </c>
      <c r="FV363" s="46" t="str">
        <f t="shared" si="757"/>
        <v/>
      </c>
      <c r="FW363" s="46" t="b">
        <f t="shared" si="758"/>
        <v>0</v>
      </c>
      <c r="FX363" s="46" t="str">
        <f t="shared" si="759"/>
        <v/>
      </c>
      <c r="FY363" s="46" t="str">
        <f t="shared" si="760"/>
        <v/>
      </c>
      <c r="FZ363" s="46" t="b">
        <f t="shared" si="761"/>
        <v>0</v>
      </c>
      <c r="GA363" s="46" t="str">
        <f t="shared" si="762"/>
        <v/>
      </c>
      <c r="GB363" s="46" t="str">
        <f t="shared" si="763"/>
        <v/>
      </c>
      <c r="GC363" s="46" t="b">
        <f t="shared" si="764"/>
        <v>0</v>
      </c>
      <c r="GD363" s="46" t="str">
        <f t="shared" si="765"/>
        <v/>
      </c>
      <c r="GE363" s="46" t="str">
        <f t="shared" si="766"/>
        <v/>
      </c>
      <c r="GF363" s="46" t="b">
        <f t="shared" si="767"/>
        <v>0</v>
      </c>
      <c r="GG363" s="46" t="b">
        <f t="shared" si="768"/>
        <v>0</v>
      </c>
      <c r="GH363" s="46" t="str">
        <f t="shared" si="769"/>
        <v/>
      </c>
      <c r="GI363" s="46" t="str">
        <f t="shared" si="770"/>
        <v/>
      </c>
      <c r="GJ363" s="46" t="str">
        <f t="shared" si="771"/>
        <v/>
      </c>
      <c r="GK363" s="46" t="b">
        <f t="shared" si="772"/>
        <v>0</v>
      </c>
      <c r="GL363" s="46" t="str">
        <f t="shared" si="773"/>
        <v/>
      </c>
      <c r="GM363" s="46" t="str">
        <f t="shared" si="774"/>
        <v/>
      </c>
      <c r="GN363" s="46" t="str">
        <f t="shared" si="775"/>
        <v/>
      </c>
      <c r="GO363" s="46" t="b">
        <f t="shared" si="776"/>
        <v>0</v>
      </c>
      <c r="GP363" s="46" t="str">
        <f t="shared" si="777"/>
        <v/>
      </c>
      <c r="GQ363" s="46" t="str">
        <f t="shared" si="778"/>
        <v/>
      </c>
      <c r="GR363" s="46" t="b">
        <f t="shared" si="779"/>
        <v>0</v>
      </c>
      <c r="GS363" s="46" t="str">
        <f t="shared" si="780"/>
        <v/>
      </c>
      <c r="GT363" s="46" t="str">
        <f t="shared" si="781"/>
        <v/>
      </c>
      <c r="GU363" s="46" t="b">
        <f t="shared" si="782"/>
        <v>0</v>
      </c>
      <c r="GV363" s="46" t="b">
        <f t="shared" si="783"/>
        <v>0</v>
      </c>
      <c r="GW363" s="46" t="b">
        <f t="shared" si="784"/>
        <v>0</v>
      </c>
      <c r="GX363" s="46" t="b">
        <f t="shared" si="785"/>
        <v>0</v>
      </c>
      <c r="GY363" s="46" t="b">
        <f t="shared" si="786"/>
        <v>0</v>
      </c>
      <c r="GZ363" s="46" t="b">
        <f t="shared" si="787"/>
        <v>0</v>
      </c>
      <c r="HA363" s="46" t="b">
        <f t="shared" si="788"/>
        <v>0</v>
      </c>
      <c r="HB363" s="46" t="b">
        <f t="shared" si="789"/>
        <v>0</v>
      </c>
      <c r="HC363" s="46" t="b">
        <f t="shared" si="790"/>
        <v>0</v>
      </c>
      <c r="HD363" s="46" t="b">
        <f t="shared" si="791"/>
        <v>0</v>
      </c>
      <c r="HE363" s="46" t="b">
        <f t="shared" si="792"/>
        <v>0</v>
      </c>
      <c r="HF363" s="46" t="b">
        <f t="shared" si="793"/>
        <v>0</v>
      </c>
      <c r="HG363" s="46" t="b">
        <f t="shared" si="794"/>
        <v>0</v>
      </c>
      <c r="HH363" s="46" t="b">
        <f t="shared" si="795"/>
        <v>0</v>
      </c>
      <c r="HI363" s="46" t="b">
        <f t="shared" si="796"/>
        <v>0</v>
      </c>
      <c r="HJ363" s="46" t="b">
        <f t="shared" si="797"/>
        <v>0</v>
      </c>
      <c r="HK363" s="46" t="b">
        <f t="shared" si="798"/>
        <v>0</v>
      </c>
      <c r="HL363" s="46" t="b">
        <f t="shared" si="799"/>
        <v>0</v>
      </c>
      <c r="HM363" s="46" t="b">
        <f t="shared" si="800"/>
        <v>0</v>
      </c>
      <c r="HN363" s="46" t="b">
        <f t="shared" si="801"/>
        <v>0</v>
      </c>
      <c r="HO363" s="46" t="b">
        <f t="shared" si="802"/>
        <v>0</v>
      </c>
      <c r="HP363" s="46" t="b">
        <f t="shared" si="803"/>
        <v>0</v>
      </c>
      <c r="HQ363" s="46" t="str">
        <f t="shared" si="804"/>
        <v/>
      </c>
      <c r="HR363" s="46" t="str">
        <f t="shared" si="805"/>
        <v/>
      </c>
      <c r="HS363" s="46" t="str">
        <f t="shared" si="806"/>
        <v/>
      </c>
      <c r="HT363" s="46" t="b">
        <f t="shared" si="807"/>
        <v>0</v>
      </c>
      <c r="HU363" s="46" t="b">
        <f t="shared" si="808"/>
        <v>0</v>
      </c>
      <c r="HV363" s="46" t="b">
        <f t="shared" si="809"/>
        <v>0</v>
      </c>
      <c r="HW363" s="46" t="b">
        <f t="shared" si="810"/>
        <v>0</v>
      </c>
      <c r="HX363" s="46" t="b">
        <f t="shared" si="811"/>
        <v>0</v>
      </c>
      <c r="HY363" s="46" t="b">
        <f t="shared" si="812"/>
        <v>0</v>
      </c>
      <c r="HZ363" s="46" t="b">
        <f t="shared" si="813"/>
        <v>0</v>
      </c>
      <c r="IA363" s="46" t="str">
        <f t="shared" si="814"/>
        <v/>
      </c>
      <c r="IB363" s="46" t="str">
        <f t="shared" si="815"/>
        <v/>
      </c>
      <c r="IC363" s="46" t="str">
        <f t="shared" si="816"/>
        <v/>
      </c>
      <c r="ID363" s="46" t="str">
        <f t="shared" si="817"/>
        <v/>
      </c>
      <c r="IE363" s="46" t="b">
        <f t="shared" si="818"/>
        <v>0</v>
      </c>
      <c r="IF363" s="46" t="str">
        <f t="shared" si="819"/>
        <v/>
      </c>
      <c r="IG363" s="46" t="str">
        <f t="shared" si="820"/>
        <v/>
      </c>
      <c r="IH363" s="46" t="b">
        <f t="shared" si="821"/>
        <v>0</v>
      </c>
      <c r="II363" s="46" t="b">
        <f t="shared" si="822"/>
        <v>0</v>
      </c>
      <c r="IJ363" s="46" t="b">
        <f t="shared" si="823"/>
        <v>0</v>
      </c>
      <c r="IK363" s="46" t="str">
        <f t="shared" si="824"/>
        <v/>
      </c>
      <c r="IL363" s="46" t="str">
        <f t="shared" si="825"/>
        <v/>
      </c>
      <c r="IM363" s="46" t="b">
        <f t="shared" si="826"/>
        <v>0</v>
      </c>
      <c r="IN363" s="46" t="b">
        <f t="shared" si="827"/>
        <v>0</v>
      </c>
      <c r="IO363" s="46" t="b">
        <f t="shared" si="828"/>
        <v>0</v>
      </c>
      <c r="IP363" s="46" t="b">
        <f t="shared" si="829"/>
        <v>0</v>
      </c>
      <c r="IQ363" s="46" t="b">
        <f t="shared" si="830"/>
        <v>0</v>
      </c>
      <c r="IR363" s="46" t="b">
        <f t="shared" si="831"/>
        <v>0</v>
      </c>
      <c r="IS363" s="46" t="b">
        <f t="shared" si="832"/>
        <v>0</v>
      </c>
      <c r="IT363" s="46" t="b">
        <f t="shared" si="833"/>
        <v>0</v>
      </c>
      <c r="IU363" s="46" t="b">
        <f t="shared" si="834"/>
        <v>0</v>
      </c>
      <c r="IV363" s="46" t="b">
        <f t="shared" si="835"/>
        <v>0</v>
      </c>
      <c r="IW363" s="46" t="b">
        <f t="shared" si="836"/>
        <v>0</v>
      </c>
      <c r="IX363" s="46" t="b">
        <f t="shared" si="837"/>
        <v>0</v>
      </c>
      <c r="IY363" s="46" t="b">
        <f t="shared" si="838"/>
        <v>0</v>
      </c>
    </row>
    <row r="364" spans="2:259" x14ac:dyDescent="0.3">
      <c r="B364" s="48">
        <v>352</v>
      </c>
      <c r="C364" s="61" t="str">
        <f t="shared" si="704"/>
        <v/>
      </c>
      <c r="D364" s="53"/>
      <c r="E364" s="52"/>
      <c r="F364" s="112"/>
      <c r="G364" s="52"/>
      <c r="H364" s="53"/>
      <c r="I364" s="52"/>
      <c r="J364" s="52"/>
      <c r="K364" s="53"/>
      <c r="L364" s="55"/>
      <c r="M364" s="108"/>
      <c r="N364" s="56"/>
      <c r="O364" s="52"/>
      <c r="P364" s="52"/>
      <c r="Q364" s="52"/>
      <c r="R364" s="52"/>
      <c r="S364" s="52"/>
      <c r="T364" s="53"/>
      <c r="U364" s="52"/>
      <c r="V364" s="52"/>
      <c r="W364" s="55"/>
      <c r="X364" s="55"/>
      <c r="Y364" s="52"/>
      <c r="Z364" s="55"/>
      <c r="AA364" s="52"/>
      <c r="AB364" s="53"/>
      <c r="AC364" s="53"/>
      <c r="AD364" s="53"/>
      <c r="AE364" s="57"/>
      <c r="AF364" s="113"/>
      <c r="AG364" s="57"/>
      <c r="AH364" s="58"/>
      <c r="AI364" s="58"/>
      <c r="AJ364" s="58"/>
      <c r="AK364" s="114"/>
      <c r="AL364" s="58"/>
      <c r="AM364" s="114"/>
      <c r="AN364" s="58"/>
      <c r="AO364" s="114"/>
      <c r="AP364" s="58"/>
      <c r="AQ364" s="114"/>
      <c r="AR364" s="58"/>
      <c r="AS364" s="114"/>
      <c r="AT364" s="58"/>
      <c r="AU364" s="114"/>
      <c r="AV364" s="58"/>
      <c r="AW364" s="114"/>
      <c r="AX364" s="58"/>
      <c r="AY364" s="114"/>
      <c r="AZ364" s="58"/>
      <c r="BA364" s="114"/>
      <c r="BB364" s="58"/>
      <c r="BC364" s="114"/>
      <c r="BD364" s="58"/>
      <c r="BE364" s="58"/>
      <c r="BF364" s="58"/>
      <c r="BG364" s="59"/>
      <c r="BH364" s="58"/>
      <c r="BI364" s="114"/>
      <c r="BJ364" s="53"/>
      <c r="BK364" s="58"/>
      <c r="BL364" s="114"/>
      <c r="BM364" s="58"/>
      <c r="BN364" s="114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3"/>
      <c r="CL364" s="58"/>
      <c r="CM364" s="58"/>
      <c r="CN364" s="60"/>
      <c r="CO364" s="57"/>
      <c r="CP364" s="58"/>
      <c r="CQ364" s="60"/>
      <c r="CR364" s="57"/>
      <c r="CS364" s="58"/>
      <c r="CT364" s="59"/>
      <c r="CU364" s="58"/>
      <c r="CV364" s="59"/>
      <c r="CW364" s="58"/>
      <c r="CX364" s="59"/>
      <c r="CY364" s="58"/>
      <c r="CZ364" s="58"/>
      <c r="DA364" s="58"/>
      <c r="DB364" s="53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7"/>
      <c r="DO364" s="57"/>
      <c r="DP364" s="57"/>
      <c r="DQ364" s="76" t="str">
        <f t="shared" si="705"/>
        <v/>
      </c>
      <c r="DR364" s="53"/>
      <c r="DS364" s="46" t="b">
        <f t="shared" si="706"/>
        <v>0</v>
      </c>
      <c r="DT364" s="46" t="str">
        <f t="shared" si="707"/>
        <v/>
      </c>
      <c r="DU364" s="46" t="b">
        <f t="shared" si="708"/>
        <v>0</v>
      </c>
      <c r="DV364" s="46" t="b">
        <f t="shared" si="709"/>
        <v>0</v>
      </c>
      <c r="DW364" s="46" t="b">
        <f t="shared" si="710"/>
        <v>0</v>
      </c>
      <c r="DY364" s="46" t="b">
        <f t="shared" si="711"/>
        <v>0</v>
      </c>
      <c r="DZ364" s="46" t="b">
        <f t="shared" si="712"/>
        <v>0</v>
      </c>
      <c r="EB364" s="46" t="b">
        <f t="shared" si="713"/>
        <v>0</v>
      </c>
      <c r="EC364" s="46" t="b">
        <f t="shared" si="714"/>
        <v>0</v>
      </c>
      <c r="ED364" s="46" t="b">
        <f t="shared" si="715"/>
        <v>0</v>
      </c>
      <c r="EE364" s="46" t="b">
        <f t="shared" si="716"/>
        <v>0</v>
      </c>
      <c r="EF364" s="46" t="b">
        <f t="shared" si="717"/>
        <v>0</v>
      </c>
      <c r="EG364" s="46" t="b">
        <f t="shared" si="718"/>
        <v>0</v>
      </c>
      <c r="EH364" s="46" t="b">
        <f t="shared" si="719"/>
        <v>0</v>
      </c>
      <c r="EI364" s="46" t="b">
        <f t="shared" si="720"/>
        <v>0</v>
      </c>
      <c r="EK364" s="46" t="b">
        <f t="shared" si="721"/>
        <v>0</v>
      </c>
      <c r="EL364" s="46" t="b">
        <f t="shared" si="722"/>
        <v>0</v>
      </c>
      <c r="EM364" s="46" t="b">
        <f t="shared" si="723"/>
        <v>0</v>
      </c>
      <c r="EN364" s="46" t="b">
        <f t="shared" si="724"/>
        <v>0</v>
      </c>
      <c r="EO364" s="46" t="b">
        <f t="shared" si="725"/>
        <v>0</v>
      </c>
      <c r="EP364" s="46" t="b">
        <f t="shared" si="726"/>
        <v>0</v>
      </c>
      <c r="EQ364" s="46" t="b">
        <f t="shared" si="727"/>
        <v>0</v>
      </c>
      <c r="ER364" s="46" t="b">
        <f>OR(AA364='Tablas '!$T$4,AA364='Tablas '!$T$7,AA364='Tablas '!$T$8,AA364='Tablas '!$T$11)</f>
        <v>0</v>
      </c>
      <c r="ES364" s="46" t="str">
        <f t="shared" si="728"/>
        <v/>
      </c>
      <c r="ET364" s="46" t="str">
        <f t="shared" si="729"/>
        <v/>
      </c>
      <c r="EU364" s="46" t="str">
        <f t="shared" si="730"/>
        <v/>
      </c>
      <c r="EV364" s="46" t="b">
        <f t="shared" si="731"/>
        <v>0</v>
      </c>
      <c r="EW364" s="46" t="b">
        <f t="shared" si="732"/>
        <v>0</v>
      </c>
      <c r="EX364" s="46" t="b">
        <f t="shared" si="733"/>
        <v>0</v>
      </c>
      <c r="EY364" s="46" t="b">
        <f t="shared" si="734"/>
        <v>0</v>
      </c>
      <c r="EZ364" s="46" t="b">
        <f t="shared" si="735"/>
        <v>0</v>
      </c>
      <c r="FA364" s="46" t="b">
        <f t="shared" si="736"/>
        <v>0</v>
      </c>
      <c r="FB364" s="46" t="b">
        <f t="shared" si="737"/>
        <v>0</v>
      </c>
      <c r="FC364" s="46" t="str">
        <f t="shared" si="738"/>
        <v/>
      </c>
      <c r="FD364" s="46" t="str">
        <f t="shared" si="739"/>
        <v/>
      </c>
      <c r="FE364" s="46" t="b">
        <f t="shared" si="740"/>
        <v>0</v>
      </c>
      <c r="FF364" s="46" t="str">
        <f t="shared" si="741"/>
        <v/>
      </c>
      <c r="FG364" s="46" t="str">
        <f t="shared" si="742"/>
        <v/>
      </c>
      <c r="FH364" s="46" t="b">
        <f t="shared" si="743"/>
        <v>0</v>
      </c>
      <c r="FI364" s="46" t="str">
        <f t="shared" si="744"/>
        <v/>
      </c>
      <c r="FJ364" s="46" t="str">
        <f t="shared" si="745"/>
        <v/>
      </c>
      <c r="FK364" s="46" t="b">
        <f t="shared" si="746"/>
        <v>0</v>
      </c>
      <c r="FL364" s="46" t="str">
        <f t="shared" si="747"/>
        <v/>
      </c>
      <c r="FM364" s="46" t="str">
        <f t="shared" si="748"/>
        <v/>
      </c>
      <c r="FN364" s="46" t="b">
        <f t="shared" si="749"/>
        <v>0</v>
      </c>
      <c r="FO364" s="46" t="str">
        <f t="shared" si="750"/>
        <v/>
      </c>
      <c r="FP364" s="46" t="str">
        <f t="shared" si="751"/>
        <v/>
      </c>
      <c r="FQ364" s="46" t="b">
        <f t="shared" si="752"/>
        <v>0</v>
      </c>
      <c r="FR364" s="46" t="str">
        <f t="shared" si="753"/>
        <v/>
      </c>
      <c r="FS364" s="46" t="str">
        <f t="shared" si="754"/>
        <v/>
      </c>
      <c r="FT364" s="46" t="b">
        <f t="shared" si="755"/>
        <v>0</v>
      </c>
      <c r="FU364" s="46" t="str">
        <f t="shared" si="756"/>
        <v/>
      </c>
      <c r="FV364" s="46" t="str">
        <f t="shared" si="757"/>
        <v/>
      </c>
      <c r="FW364" s="46" t="b">
        <f t="shared" si="758"/>
        <v>0</v>
      </c>
      <c r="FX364" s="46" t="str">
        <f t="shared" si="759"/>
        <v/>
      </c>
      <c r="FY364" s="46" t="str">
        <f t="shared" si="760"/>
        <v/>
      </c>
      <c r="FZ364" s="46" t="b">
        <f t="shared" si="761"/>
        <v>0</v>
      </c>
      <c r="GA364" s="46" t="str">
        <f t="shared" si="762"/>
        <v/>
      </c>
      <c r="GB364" s="46" t="str">
        <f t="shared" si="763"/>
        <v/>
      </c>
      <c r="GC364" s="46" t="b">
        <f t="shared" si="764"/>
        <v>0</v>
      </c>
      <c r="GD364" s="46" t="str">
        <f t="shared" si="765"/>
        <v/>
      </c>
      <c r="GE364" s="46" t="str">
        <f t="shared" si="766"/>
        <v/>
      </c>
      <c r="GF364" s="46" t="b">
        <f t="shared" si="767"/>
        <v>0</v>
      </c>
      <c r="GG364" s="46" t="b">
        <f t="shared" si="768"/>
        <v>0</v>
      </c>
      <c r="GH364" s="46" t="str">
        <f t="shared" si="769"/>
        <v/>
      </c>
      <c r="GI364" s="46" t="str">
        <f t="shared" si="770"/>
        <v/>
      </c>
      <c r="GJ364" s="46" t="str">
        <f t="shared" si="771"/>
        <v/>
      </c>
      <c r="GK364" s="46" t="b">
        <f t="shared" si="772"/>
        <v>0</v>
      </c>
      <c r="GL364" s="46" t="str">
        <f t="shared" si="773"/>
        <v/>
      </c>
      <c r="GM364" s="46" t="str">
        <f t="shared" si="774"/>
        <v/>
      </c>
      <c r="GN364" s="46" t="str">
        <f t="shared" si="775"/>
        <v/>
      </c>
      <c r="GO364" s="46" t="b">
        <f t="shared" si="776"/>
        <v>0</v>
      </c>
      <c r="GP364" s="46" t="str">
        <f t="shared" si="777"/>
        <v/>
      </c>
      <c r="GQ364" s="46" t="str">
        <f t="shared" si="778"/>
        <v/>
      </c>
      <c r="GR364" s="46" t="b">
        <f t="shared" si="779"/>
        <v>0</v>
      </c>
      <c r="GS364" s="46" t="str">
        <f t="shared" si="780"/>
        <v/>
      </c>
      <c r="GT364" s="46" t="str">
        <f t="shared" si="781"/>
        <v/>
      </c>
      <c r="GU364" s="46" t="b">
        <f t="shared" si="782"/>
        <v>0</v>
      </c>
      <c r="GV364" s="46" t="b">
        <f t="shared" si="783"/>
        <v>0</v>
      </c>
      <c r="GW364" s="46" t="b">
        <f t="shared" si="784"/>
        <v>0</v>
      </c>
      <c r="GX364" s="46" t="b">
        <f t="shared" si="785"/>
        <v>0</v>
      </c>
      <c r="GY364" s="46" t="b">
        <f t="shared" si="786"/>
        <v>0</v>
      </c>
      <c r="GZ364" s="46" t="b">
        <f t="shared" si="787"/>
        <v>0</v>
      </c>
      <c r="HA364" s="46" t="b">
        <f t="shared" si="788"/>
        <v>0</v>
      </c>
      <c r="HB364" s="46" t="b">
        <f t="shared" si="789"/>
        <v>0</v>
      </c>
      <c r="HC364" s="46" t="b">
        <f t="shared" si="790"/>
        <v>0</v>
      </c>
      <c r="HD364" s="46" t="b">
        <f t="shared" si="791"/>
        <v>0</v>
      </c>
      <c r="HE364" s="46" t="b">
        <f t="shared" si="792"/>
        <v>0</v>
      </c>
      <c r="HF364" s="46" t="b">
        <f t="shared" si="793"/>
        <v>0</v>
      </c>
      <c r="HG364" s="46" t="b">
        <f t="shared" si="794"/>
        <v>0</v>
      </c>
      <c r="HH364" s="46" t="b">
        <f t="shared" si="795"/>
        <v>0</v>
      </c>
      <c r="HI364" s="46" t="b">
        <f t="shared" si="796"/>
        <v>0</v>
      </c>
      <c r="HJ364" s="46" t="b">
        <f t="shared" si="797"/>
        <v>0</v>
      </c>
      <c r="HK364" s="46" t="b">
        <f t="shared" si="798"/>
        <v>0</v>
      </c>
      <c r="HL364" s="46" t="b">
        <f t="shared" si="799"/>
        <v>0</v>
      </c>
      <c r="HM364" s="46" t="b">
        <f t="shared" si="800"/>
        <v>0</v>
      </c>
      <c r="HN364" s="46" t="b">
        <f t="shared" si="801"/>
        <v>0</v>
      </c>
      <c r="HO364" s="46" t="b">
        <f t="shared" si="802"/>
        <v>0</v>
      </c>
      <c r="HP364" s="46" t="b">
        <f t="shared" si="803"/>
        <v>0</v>
      </c>
      <c r="HQ364" s="46" t="str">
        <f t="shared" si="804"/>
        <v/>
      </c>
      <c r="HR364" s="46" t="str">
        <f t="shared" si="805"/>
        <v/>
      </c>
      <c r="HS364" s="46" t="str">
        <f t="shared" si="806"/>
        <v/>
      </c>
      <c r="HT364" s="46" t="b">
        <f t="shared" si="807"/>
        <v>0</v>
      </c>
      <c r="HU364" s="46" t="b">
        <f t="shared" si="808"/>
        <v>0</v>
      </c>
      <c r="HV364" s="46" t="b">
        <f t="shared" si="809"/>
        <v>0</v>
      </c>
      <c r="HW364" s="46" t="b">
        <f t="shared" si="810"/>
        <v>0</v>
      </c>
      <c r="HX364" s="46" t="b">
        <f t="shared" si="811"/>
        <v>0</v>
      </c>
      <c r="HY364" s="46" t="b">
        <f t="shared" si="812"/>
        <v>0</v>
      </c>
      <c r="HZ364" s="46" t="b">
        <f t="shared" si="813"/>
        <v>0</v>
      </c>
      <c r="IA364" s="46" t="str">
        <f t="shared" si="814"/>
        <v/>
      </c>
      <c r="IB364" s="46" t="str">
        <f t="shared" si="815"/>
        <v/>
      </c>
      <c r="IC364" s="46" t="str">
        <f t="shared" si="816"/>
        <v/>
      </c>
      <c r="ID364" s="46" t="str">
        <f t="shared" si="817"/>
        <v/>
      </c>
      <c r="IE364" s="46" t="b">
        <f t="shared" si="818"/>
        <v>0</v>
      </c>
      <c r="IF364" s="46" t="str">
        <f t="shared" si="819"/>
        <v/>
      </c>
      <c r="IG364" s="46" t="str">
        <f t="shared" si="820"/>
        <v/>
      </c>
      <c r="IH364" s="46" t="b">
        <f t="shared" si="821"/>
        <v>0</v>
      </c>
      <c r="II364" s="46" t="b">
        <f t="shared" si="822"/>
        <v>0</v>
      </c>
      <c r="IJ364" s="46" t="b">
        <f t="shared" si="823"/>
        <v>0</v>
      </c>
      <c r="IK364" s="46" t="str">
        <f t="shared" si="824"/>
        <v/>
      </c>
      <c r="IL364" s="46" t="str">
        <f t="shared" si="825"/>
        <v/>
      </c>
      <c r="IM364" s="46" t="b">
        <f t="shared" si="826"/>
        <v>0</v>
      </c>
      <c r="IN364" s="46" t="b">
        <f t="shared" si="827"/>
        <v>0</v>
      </c>
      <c r="IO364" s="46" t="b">
        <f t="shared" si="828"/>
        <v>0</v>
      </c>
      <c r="IP364" s="46" t="b">
        <f t="shared" si="829"/>
        <v>0</v>
      </c>
      <c r="IQ364" s="46" t="b">
        <f t="shared" si="830"/>
        <v>0</v>
      </c>
      <c r="IR364" s="46" t="b">
        <f t="shared" si="831"/>
        <v>0</v>
      </c>
      <c r="IS364" s="46" t="b">
        <f t="shared" si="832"/>
        <v>0</v>
      </c>
      <c r="IT364" s="46" t="b">
        <f t="shared" si="833"/>
        <v>0</v>
      </c>
      <c r="IU364" s="46" t="b">
        <f t="shared" si="834"/>
        <v>0</v>
      </c>
      <c r="IV364" s="46" t="b">
        <f t="shared" si="835"/>
        <v>0</v>
      </c>
      <c r="IW364" s="46" t="b">
        <f t="shared" si="836"/>
        <v>0</v>
      </c>
      <c r="IX364" s="46" t="b">
        <f t="shared" si="837"/>
        <v>0</v>
      </c>
      <c r="IY364" s="46" t="b">
        <f t="shared" si="838"/>
        <v>0</v>
      </c>
    </row>
    <row r="365" spans="2:259" x14ac:dyDescent="0.3">
      <c r="B365" s="48">
        <v>353</v>
      </c>
      <c r="C365" s="61" t="str">
        <f t="shared" si="704"/>
        <v/>
      </c>
      <c r="D365" s="53"/>
      <c r="E365" s="52"/>
      <c r="F365" s="112"/>
      <c r="G365" s="52"/>
      <c r="H365" s="53"/>
      <c r="I365" s="52"/>
      <c r="J365" s="52"/>
      <c r="K365" s="53"/>
      <c r="L365" s="55"/>
      <c r="M365" s="108"/>
      <c r="N365" s="56"/>
      <c r="O365" s="52"/>
      <c r="P365" s="52"/>
      <c r="Q365" s="52"/>
      <c r="R365" s="52"/>
      <c r="S365" s="52"/>
      <c r="T365" s="53"/>
      <c r="U365" s="52"/>
      <c r="V365" s="52"/>
      <c r="W365" s="55"/>
      <c r="X365" s="55"/>
      <c r="Y365" s="52"/>
      <c r="Z365" s="55"/>
      <c r="AA365" s="52"/>
      <c r="AB365" s="53"/>
      <c r="AC365" s="53"/>
      <c r="AD365" s="53"/>
      <c r="AE365" s="57"/>
      <c r="AF365" s="113"/>
      <c r="AG365" s="57"/>
      <c r="AH365" s="58"/>
      <c r="AI365" s="58"/>
      <c r="AJ365" s="58"/>
      <c r="AK365" s="114"/>
      <c r="AL365" s="58"/>
      <c r="AM365" s="114"/>
      <c r="AN365" s="58"/>
      <c r="AO365" s="114"/>
      <c r="AP365" s="58"/>
      <c r="AQ365" s="114"/>
      <c r="AR365" s="58"/>
      <c r="AS365" s="114"/>
      <c r="AT365" s="58"/>
      <c r="AU365" s="114"/>
      <c r="AV365" s="58"/>
      <c r="AW365" s="114"/>
      <c r="AX365" s="58"/>
      <c r="AY365" s="114"/>
      <c r="AZ365" s="58"/>
      <c r="BA365" s="114"/>
      <c r="BB365" s="58"/>
      <c r="BC365" s="114"/>
      <c r="BD365" s="58"/>
      <c r="BE365" s="58"/>
      <c r="BF365" s="58"/>
      <c r="BG365" s="59"/>
      <c r="BH365" s="58"/>
      <c r="BI365" s="114"/>
      <c r="BJ365" s="53"/>
      <c r="BK365" s="58"/>
      <c r="BL365" s="114"/>
      <c r="BM365" s="58"/>
      <c r="BN365" s="114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3"/>
      <c r="CL365" s="58"/>
      <c r="CM365" s="58"/>
      <c r="CN365" s="60"/>
      <c r="CO365" s="57"/>
      <c r="CP365" s="58"/>
      <c r="CQ365" s="60"/>
      <c r="CR365" s="57"/>
      <c r="CS365" s="58"/>
      <c r="CT365" s="59"/>
      <c r="CU365" s="58"/>
      <c r="CV365" s="59"/>
      <c r="CW365" s="58"/>
      <c r="CX365" s="59"/>
      <c r="CY365" s="58"/>
      <c r="CZ365" s="58"/>
      <c r="DA365" s="58"/>
      <c r="DB365" s="53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7"/>
      <c r="DO365" s="57"/>
      <c r="DP365" s="57"/>
      <c r="DQ365" s="76" t="str">
        <f t="shared" si="705"/>
        <v/>
      </c>
      <c r="DR365" s="53"/>
      <c r="DS365" s="46" t="b">
        <f t="shared" si="706"/>
        <v>0</v>
      </c>
      <c r="DT365" s="46" t="str">
        <f t="shared" si="707"/>
        <v/>
      </c>
      <c r="DU365" s="46" t="b">
        <f t="shared" si="708"/>
        <v>0</v>
      </c>
      <c r="DV365" s="46" t="b">
        <f t="shared" si="709"/>
        <v>0</v>
      </c>
      <c r="DW365" s="46" t="b">
        <f t="shared" si="710"/>
        <v>0</v>
      </c>
      <c r="DY365" s="46" t="b">
        <f t="shared" si="711"/>
        <v>0</v>
      </c>
      <c r="DZ365" s="46" t="b">
        <f t="shared" si="712"/>
        <v>0</v>
      </c>
      <c r="EB365" s="46" t="b">
        <f t="shared" si="713"/>
        <v>0</v>
      </c>
      <c r="EC365" s="46" t="b">
        <f t="shared" si="714"/>
        <v>0</v>
      </c>
      <c r="ED365" s="46" t="b">
        <f t="shared" si="715"/>
        <v>0</v>
      </c>
      <c r="EE365" s="46" t="b">
        <f t="shared" si="716"/>
        <v>0</v>
      </c>
      <c r="EF365" s="46" t="b">
        <f t="shared" si="717"/>
        <v>0</v>
      </c>
      <c r="EG365" s="46" t="b">
        <f t="shared" si="718"/>
        <v>0</v>
      </c>
      <c r="EH365" s="46" t="b">
        <f t="shared" si="719"/>
        <v>0</v>
      </c>
      <c r="EI365" s="46" t="b">
        <f t="shared" si="720"/>
        <v>0</v>
      </c>
      <c r="EK365" s="46" t="b">
        <f t="shared" si="721"/>
        <v>0</v>
      </c>
      <c r="EL365" s="46" t="b">
        <f t="shared" si="722"/>
        <v>0</v>
      </c>
      <c r="EM365" s="46" t="b">
        <f t="shared" si="723"/>
        <v>0</v>
      </c>
      <c r="EN365" s="46" t="b">
        <f t="shared" si="724"/>
        <v>0</v>
      </c>
      <c r="EO365" s="46" t="b">
        <f t="shared" si="725"/>
        <v>0</v>
      </c>
      <c r="EP365" s="46" t="b">
        <f t="shared" si="726"/>
        <v>0</v>
      </c>
      <c r="EQ365" s="46" t="b">
        <f t="shared" si="727"/>
        <v>0</v>
      </c>
      <c r="ER365" s="46" t="b">
        <f>OR(AA365='Tablas '!$T$4,AA365='Tablas '!$T$7,AA365='Tablas '!$T$8,AA365='Tablas '!$T$11)</f>
        <v>0</v>
      </c>
      <c r="ES365" s="46" t="str">
        <f t="shared" si="728"/>
        <v/>
      </c>
      <c r="ET365" s="46" t="str">
        <f t="shared" si="729"/>
        <v/>
      </c>
      <c r="EU365" s="46" t="str">
        <f t="shared" si="730"/>
        <v/>
      </c>
      <c r="EV365" s="46" t="b">
        <f t="shared" si="731"/>
        <v>0</v>
      </c>
      <c r="EW365" s="46" t="b">
        <f t="shared" si="732"/>
        <v>0</v>
      </c>
      <c r="EX365" s="46" t="b">
        <f t="shared" si="733"/>
        <v>0</v>
      </c>
      <c r="EY365" s="46" t="b">
        <f t="shared" si="734"/>
        <v>0</v>
      </c>
      <c r="EZ365" s="46" t="b">
        <f t="shared" si="735"/>
        <v>0</v>
      </c>
      <c r="FA365" s="46" t="b">
        <f t="shared" si="736"/>
        <v>0</v>
      </c>
      <c r="FB365" s="46" t="b">
        <f t="shared" si="737"/>
        <v>0</v>
      </c>
      <c r="FC365" s="46" t="str">
        <f t="shared" si="738"/>
        <v/>
      </c>
      <c r="FD365" s="46" t="str">
        <f t="shared" si="739"/>
        <v/>
      </c>
      <c r="FE365" s="46" t="b">
        <f t="shared" si="740"/>
        <v>0</v>
      </c>
      <c r="FF365" s="46" t="str">
        <f t="shared" si="741"/>
        <v/>
      </c>
      <c r="FG365" s="46" t="str">
        <f t="shared" si="742"/>
        <v/>
      </c>
      <c r="FH365" s="46" t="b">
        <f t="shared" si="743"/>
        <v>0</v>
      </c>
      <c r="FI365" s="46" t="str">
        <f t="shared" si="744"/>
        <v/>
      </c>
      <c r="FJ365" s="46" t="str">
        <f t="shared" si="745"/>
        <v/>
      </c>
      <c r="FK365" s="46" t="b">
        <f t="shared" si="746"/>
        <v>0</v>
      </c>
      <c r="FL365" s="46" t="str">
        <f t="shared" si="747"/>
        <v/>
      </c>
      <c r="FM365" s="46" t="str">
        <f t="shared" si="748"/>
        <v/>
      </c>
      <c r="FN365" s="46" t="b">
        <f t="shared" si="749"/>
        <v>0</v>
      </c>
      <c r="FO365" s="46" t="str">
        <f t="shared" si="750"/>
        <v/>
      </c>
      <c r="FP365" s="46" t="str">
        <f t="shared" si="751"/>
        <v/>
      </c>
      <c r="FQ365" s="46" t="b">
        <f t="shared" si="752"/>
        <v>0</v>
      </c>
      <c r="FR365" s="46" t="str">
        <f t="shared" si="753"/>
        <v/>
      </c>
      <c r="FS365" s="46" t="str">
        <f t="shared" si="754"/>
        <v/>
      </c>
      <c r="FT365" s="46" t="b">
        <f t="shared" si="755"/>
        <v>0</v>
      </c>
      <c r="FU365" s="46" t="str">
        <f t="shared" si="756"/>
        <v/>
      </c>
      <c r="FV365" s="46" t="str">
        <f t="shared" si="757"/>
        <v/>
      </c>
      <c r="FW365" s="46" t="b">
        <f t="shared" si="758"/>
        <v>0</v>
      </c>
      <c r="FX365" s="46" t="str">
        <f t="shared" si="759"/>
        <v/>
      </c>
      <c r="FY365" s="46" t="str">
        <f t="shared" si="760"/>
        <v/>
      </c>
      <c r="FZ365" s="46" t="b">
        <f t="shared" si="761"/>
        <v>0</v>
      </c>
      <c r="GA365" s="46" t="str">
        <f t="shared" si="762"/>
        <v/>
      </c>
      <c r="GB365" s="46" t="str">
        <f t="shared" si="763"/>
        <v/>
      </c>
      <c r="GC365" s="46" t="b">
        <f t="shared" si="764"/>
        <v>0</v>
      </c>
      <c r="GD365" s="46" t="str">
        <f t="shared" si="765"/>
        <v/>
      </c>
      <c r="GE365" s="46" t="str">
        <f t="shared" si="766"/>
        <v/>
      </c>
      <c r="GF365" s="46" t="b">
        <f t="shared" si="767"/>
        <v>0</v>
      </c>
      <c r="GG365" s="46" t="b">
        <f t="shared" si="768"/>
        <v>0</v>
      </c>
      <c r="GH365" s="46" t="str">
        <f t="shared" si="769"/>
        <v/>
      </c>
      <c r="GI365" s="46" t="str">
        <f t="shared" si="770"/>
        <v/>
      </c>
      <c r="GJ365" s="46" t="str">
        <f t="shared" si="771"/>
        <v/>
      </c>
      <c r="GK365" s="46" t="b">
        <f t="shared" si="772"/>
        <v>0</v>
      </c>
      <c r="GL365" s="46" t="str">
        <f t="shared" si="773"/>
        <v/>
      </c>
      <c r="GM365" s="46" t="str">
        <f t="shared" si="774"/>
        <v/>
      </c>
      <c r="GN365" s="46" t="str">
        <f t="shared" si="775"/>
        <v/>
      </c>
      <c r="GO365" s="46" t="b">
        <f t="shared" si="776"/>
        <v>0</v>
      </c>
      <c r="GP365" s="46" t="str">
        <f t="shared" si="777"/>
        <v/>
      </c>
      <c r="GQ365" s="46" t="str">
        <f t="shared" si="778"/>
        <v/>
      </c>
      <c r="GR365" s="46" t="b">
        <f t="shared" si="779"/>
        <v>0</v>
      </c>
      <c r="GS365" s="46" t="str">
        <f t="shared" si="780"/>
        <v/>
      </c>
      <c r="GT365" s="46" t="str">
        <f t="shared" si="781"/>
        <v/>
      </c>
      <c r="GU365" s="46" t="b">
        <f t="shared" si="782"/>
        <v>0</v>
      </c>
      <c r="GV365" s="46" t="b">
        <f t="shared" si="783"/>
        <v>0</v>
      </c>
      <c r="GW365" s="46" t="b">
        <f t="shared" si="784"/>
        <v>0</v>
      </c>
      <c r="GX365" s="46" t="b">
        <f t="shared" si="785"/>
        <v>0</v>
      </c>
      <c r="GY365" s="46" t="b">
        <f t="shared" si="786"/>
        <v>0</v>
      </c>
      <c r="GZ365" s="46" t="b">
        <f t="shared" si="787"/>
        <v>0</v>
      </c>
      <c r="HA365" s="46" t="b">
        <f t="shared" si="788"/>
        <v>0</v>
      </c>
      <c r="HB365" s="46" t="b">
        <f t="shared" si="789"/>
        <v>0</v>
      </c>
      <c r="HC365" s="46" t="b">
        <f t="shared" si="790"/>
        <v>0</v>
      </c>
      <c r="HD365" s="46" t="b">
        <f t="shared" si="791"/>
        <v>0</v>
      </c>
      <c r="HE365" s="46" t="b">
        <f t="shared" si="792"/>
        <v>0</v>
      </c>
      <c r="HF365" s="46" t="b">
        <f t="shared" si="793"/>
        <v>0</v>
      </c>
      <c r="HG365" s="46" t="b">
        <f t="shared" si="794"/>
        <v>0</v>
      </c>
      <c r="HH365" s="46" t="b">
        <f t="shared" si="795"/>
        <v>0</v>
      </c>
      <c r="HI365" s="46" t="b">
        <f t="shared" si="796"/>
        <v>0</v>
      </c>
      <c r="HJ365" s="46" t="b">
        <f t="shared" si="797"/>
        <v>0</v>
      </c>
      <c r="HK365" s="46" t="b">
        <f t="shared" si="798"/>
        <v>0</v>
      </c>
      <c r="HL365" s="46" t="b">
        <f t="shared" si="799"/>
        <v>0</v>
      </c>
      <c r="HM365" s="46" t="b">
        <f t="shared" si="800"/>
        <v>0</v>
      </c>
      <c r="HN365" s="46" t="b">
        <f t="shared" si="801"/>
        <v>0</v>
      </c>
      <c r="HO365" s="46" t="b">
        <f t="shared" si="802"/>
        <v>0</v>
      </c>
      <c r="HP365" s="46" t="b">
        <f t="shared" si="803"/>
        <v>0</v>
      </c>
      <c r="HQ365" s="46" t="str">
        <f t="shared" si="804"/>
        <v/>
      </c>
      <c r="HR365" s="46" t="str">
        <f t="shared" si="805"/>
        <v/>
      </c>
      <c r="HS365" s="46" t="str">
        <f t="shared" si="806"/>
        <v/>
      </c>
      <c r="HT365" s="46" t="b">
        <f t="shared" si="807"/>
        <v>0</v>
      </c>
      <c r="HU365" s="46" t="b">
        <f t="shared" si="808"/>
        <v>0</v>
      </c>
      <c r="HV365" s="46" t="b">
        <f t="shared" si="809"/>
        <v>0</v>
      </c>
      <c r="HW365" s="46" t="b">
        <f t="shared" si="810"/>
        <v>0</v>
      </c>
      <c r="HX365" s="46" t="b">
        <f t="shared" si="811"/>
        <v>0</v>
      </c>
      <c r="HY365" s="46" t="b">
        <f t="shared" si="812"/>
        <v>0</v>
      </c>
      <c r="HZ365" s="46" t="b">
        <f t="shared" si="813"/>
        <v>0</v>
      </c>
      <c r="IA365" s="46" t="str">
        <f t="shared" si="814"/>
        <v/>
      </c>
      <c r="IB365" s="46" t="str">
        <f t="shared" si="815"/>
        <v/>
      </c>
      <c r="IC365" s="46" t="str">
        <f t="shared" si="816"/>
        <v/>
      </c>
      <c r="ID365" s="46" t="str">
        <f t="shared" si="817"/>
        <v/>
      </c>
      <c r="IE365" s="46" t="b">
        <f t="shared" si="818"/>
        <v>0</v>
      </c>
      <c r="IF365" s="46" t="str">
        <f t="shared" si="819"/>
        <v/>
      </c>
      <c r="IG365" s="46" t="str">
        <f t="shared" si="820"/>
        <v/>
      </c>
      <c r="IH365" s="46" t="b">
        <f t="shared" si="821"/>
        <v>0</v>
      </c>
      <c r="II365" s="46" t="b">
        <f t="shared" si="822"/>
        <v>0</v>
      </c>
      <c r="IJ365" s="46" t="b">
        <f t="shared" si="823"/>
        <v>0</v>
      </c>
      <c r="IK365" s="46" t="str">
        <f t="shared" si="824"/>
        <v/>
      </c>
      <c r="IL365" s="46" t="str">
        <f t="shared" si="825"/>
        <v/>
      </c>
      <c r="IM365" s="46" t="b">
        <f t="shared" si="826"/>
        <v>0</v>
      </c>
      <c r="IN365" s="46" t="b">
        <f t="shared" si="827"/>
        <v>0</v>
      </c>
      <c r="IO365" s="46" t="b">
        <f t="shared" si="828"/>
        <v>0</v>
      </c>
      <c r="IP365" s="46" t="b">
        <f t="shared" si="829"/>
        <v>0</v>
      </c>
      <c r="IQ365" s="46" t="b">
        <f t="shared" si="830"/>
        <v>0</v>
      </c>
      <c r="IR365" s="46" t="b">
        <f t="shared" si="831"/>
        <v>0</v>
      </c>
      <c r="IS365" s="46" t="b">
        <f t="shared" si="832"/>
        <v>0</v>
      </c>
      <c r="IT365" s="46" t="b">
        <f t="shared" si="833"/>
        <v>0</v>
      </c>
      <c r="IU365" s="46" t="b">
        <f t="shared" si="834"/>
        <v>0</v>
      </c>
      <c r="IV365" s="46" t="b">
        <f t="shared" si="835"/>
        <v>0</v>
      </c>
      <c r="IW365" s="46" t="b">
        <f t="shared" si="836"/>
        <v>0</v>
      </c>
      <c r="IX365" s="46" t="b">
        <f t="shared" si="837"/>
        <v>0</v>
      </c>
      <c r="IY365" s="46" t="b">
        <f t="shared" si="838"/>
        <v>0</v>
      </c>
    </row>
    <row r="366" spans="2:259" x14ac:dyDescent="0.3">
      <c r="B366" s="48">
        <v>354</v>
      </c>
      <c r="C366" s="61" t="str">
        <f t="shared" si="704"/>
        <v/>
      </c>
      <c r="D366" s="53"/>
      <c r="E366" s="52"/>
      <c r="F366" s="112"/>
      <c r="G366" s="52"/>
      <c r="H366" s="53"/>
      <c r="I366" s="52"/>
      <c r="J366" s="52"/>
      <c r="K366" s="53"/>
      <c r="L366" s="55"/>
      <c r="M366" s="108"/>
      <c r="N366" s="56"/>
      <c r="O366" s="52"/>
      <c r="P366" s="52"/>
      <c r="Q366" s="52"/>
      <c r="R366" s="52"/>
      <c r="S366" s="52"/>
      <c r="T366" s="53"/>
      <c r="U366" s="52"/>
      <c r="V366" s="52"/>
      <c r="W366" s="55"/>
      <c r="X366" s="55"/>
      <c r="Y366" s="52"/>
      <c r="Z366" s="55"/>
      <c r="AA366" s="52"/>
      <c r="AB366" s="53"/>
      <c r="AC366" s="53"/>
      <c r="AD366" s="53"/>
      <c r="AE366" s="57"/>
      <c r="AF366" s="113"/>
      <c r="AG366" s="57"/>
      <c r="AH366" s="58"/>
      <c r="AI366" s="58"/>
      <c r="AJ366" s="58"/>
      <c r="AK366" s="114"/>
      <c r="AL366" s="58"/>
      <c r="AM366" s="114"/>
      <c r="AN366" s="58"/>
      <c r="AO366" s="114"/>
      <c r="AP366" s="58"/>
      <c r="AQ366" s="114"/>
      <c r="AR366" s="58"/>
      <c r="AS366" s="114"/>
      <c r="AT366" s="58"/>
      <c r="AU366" s="114"/>
      <c r="AV366" s="58"/>
      <c r="AW366" s="114"/>
      <c r="AX366" s="58"/>
      <c r="AY366" s="114"/>
      <c r="AZ366" s="58"/>
      <c r="BA366" s="114"/>
      <c r="BB366" s="58"/>
      <c r="BC366" s="114"/>
      <c r="BD366" s="58"/>
      <c r="BE366" s="58"/>
      <c r="BF366" s="58"/>
      <c r="BG366" s="59"/>
      <c r="BH366" s="58"/>
      <c r="BI366" s="114"/>
      <c r="BJ366" s="53"/>
      <c r="BK366" s="58"/>
      <c r="BL366" s="114"/>
      <c r="BM366" s="58"/>
      <c r="BN366" s="114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3"/>
      <c r="CL366" s="58"/>
      <c r="CM366" s="58"/>
      <c r="CN366" s="60"/>
      <c r="CO366" s="57"/>
      <c r="CP366" s="58"/>
      <c r="CQ366" s="60"/>
      <c r="CR366" s="57"/>
      <c r="CS366" s="58"/>
      <c r="CT366" s="59"/>
      <c r="CU366" s="58"/>
      <c r="CV366" s="59"/>
      <c r="CW366" s="58"/>
      <c r="CX366" s="59"/>
      <c r="CY366" s="58"/>
      <c r="CZ366" s="58"/>
      <c r="DA366" s="58"/>
      <c r="DB366" s="53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7"/>
      <c r="DO366" s="57"/>
      <c r="DP366" s="57"/>
      <c r="DQ366" s="76" t="str">
        <f t="shared" si="705"/>
        <v/>
      </c>
      <c r="DR366" s="53"/>
      <c r="DS366" s="46" t="b">
        <f t="shared" si="706"/>
        <v>0</v>
      </c>
      <c r="DT366" s="46" t="str">
        <f t="shared" si="707"/>
        <v/>
      </c>
      <c r="DU366" s="46" t="b">
        <f t="shared" si="708"/>
        <v>0</v>
      </c>
      <c r="DV366" s="46" t="b">
        <f t="shared" si="709"/>
        <v>0</v>
      </c>
      <c r="DW366" s="46" t="b">
        <f t="shared" si="710"/>
        <v>0</v>
      </c>
      <c r="DY366" s="46" t="b">
        <f t="shared" si="711"/>
        <v>0</v>
      </c>
      <c r="DZ366" s="46" t="b">
        <f t="shared" si="712"/>
        <v>0</v>
      </c>
      <c r="EB366" s="46" t="b">
        <f t="shared" si="713"/>
        <v>0</v>
      </c>
      <c r="EC366" s="46" t="b">
        <f t="shared" si="714"/>
        <v>0</v>
      </c>
      <c r="ED366" s="46" t="b">
        <f t="shared" si="715"/>
        <v>0</v>
      </c>
      <c r="EE366" s="46" t="b">
        <f t="shared" si="716"/>
        <v>0</v>
      </c>
      <c r="EF366" s="46" t="b">
        <f t="shared" si="717"/>
        <v>0</v>
      </c>
      <c r="EG366" s="46" t="b">
        <f t="shared" si="718"/>
        <v>0</v>
      </c>
      <c r="EH366" s="46" t="b">
        <f t="shared" si="719"/>
        <v>0</v>
      </c>
      <c r="EI366" s="46" t="b">
        <f t="shared" si="720"/>
        <v>0</v>
      </c>
      <c r="EK366" s="46" t="b">
        <f t="shared" si="721"/>
        <v>0</v>
      </c>
      <c r="EL366" s="46" t="b">
        <f t="shared" si="722"/>
        <v>0</v>
      </c>
      <c r="EM366" s="46" t="b">
        <f t="shared" si="723"/>
        <v>0</v>
      </c>
      <c r="EN366" s="46" t="b">
        <f t="shared" si="724"/>
        <v>0</v>
      </c>
      <c r="EO366" s="46" t="b">
        <f t="shared" si="725"/>
        <v>0</v>
      </c>
      <c r="EP366" s="46" t="b">
        <f t="shared" si="726"/>
        <v>0</v>
      </c>
      <c r="EQ366" s="46" t="b">
        <f t="shared" si="727"/>
        <v>0</v>
      </c>
      <c r="ER366" s="46" t="b">
        <f>OR(AA366='Tablas '!$T$4,AA366='Tablas '!$T$7,AA366='Tablas '!$T$8,AA366='Tablas '!$T$11)</f>
        <v>0</v>
      </c>
      <c r="ES366" s="46" t="str">
        <f t="shared" si="728"/>
        <v/>
      </c>
      <c r="ET366" s="46" t="str">
        <f t="shared" si="729"/>
        <v/>
      </c>
      <c r="EU366" s="46" t="str">
        <f t="shared" si="730"/>
        <v/>
      </c>
      <c r="EV366" s="46" t="b">
        <f t="shared" si="731"/>
        <v>0</v>
      </c>
      <c r="EW366" s="46" t="b">
        <f t="shared" si="732"/>
        <v>0</v>
      </c>
      <c r="EX366" s="46" t="b">
        <f t="shared" si="733"/>
        <v>0</v>
      </c>
      <c r="EY366" s="46" t="b">
        <f t="shared" si="734"/>
        <v>0</v>
      </c>
      <c r="EZ366" s="46" t="b">
        <f t="shared" si="735"/>
        <v>0</v>
      </c>
      <c r="FA366" s="46" t="b">
        <f t="shared" si="736"/>
        <v>0</v>
      </c>
      <c r="FB366" s="46" t="b">
        <f t="shared" si="737"/>
        <v>0</v>
      </c>
      <c r="FC366" s="46" t="str">
        <f t="shared" si="738"/>
        <v/>
      </c>
      <c r="FD366" s="46" t="str">
        <f t="shared" si="739"/>
        <v/>
      </c>
      <c r="FE366" s="46" t="b">
        <f t="shared" si="740"/>
        <v>0</v>
      </c>
      <c r="FF366" s="46" t="str">
        <f t="shared" si="741"/>
        <v/>
      </c>
      <c r="FG366" s="46" t="str">
        <f t="shared" si="742"/>
        <v/>
      </c>
      <c r="FH366" s="46" t="b">
        <f t="shared" si="743"/>
        <v>0</v>
      </c>
      <c r="FI366" s="46" t="str">
        <f t="shared" si="744"/>
        <v/>
      </c>
      <c r="FJ366" s="46" t="str">
        <f t="shared" si="745"/>
        <v/>
      </c>
      <c r="FK366" s="46" t="b">
        <f t="shared" si="746"/>
        <v>0</v>
      </c>
      <c r="FL366" s="46" t="str">
        <f t="shared" si="747"/>
        <v/>
      </c>
      <c r="FM366" s="46" t="str">
        <f t="shared" si="748"/>
        <v/>
      </c>
      <c r="FN366" s="46" t="b">
        <f t="shared" si="749"/>
        <v>0</v>
      </c>
      <c r="FO366" s="46" t="str">
        <f t="shared" si="750"/>
        <v/>
      </c>
      <c r="FP366" s="46" t="str">
        <f t="shared" si="751"/>
        <v/>
      </c>
      <c r="FQ366" s="46" t="b">
        <f t="shared" si="752"/>
        <v>0</v>
      </c>
      <c r="FR366" s="46" t="str">
        <f t="shared" si="753"/>
        <v/>
      </c>
      <c r="FS366" s="46" t="str">
        <f t="shared" si="754"/>
        <v/>
      </c>
      <c r="FT366" s="46" t="b">
        <f t="shared" si="755"/>
        <v>0</v>
      </c>
      <c r="FU366" s="46" t="str">
        <f t="shared" si="756"/>
        <v/>
      </c>
      <c r="FV366" s="46" t="str">
        <f t="shared" si="757"/>
        <v/>
      </c>
      <c r="FW366" s="46" t="b">
        <f t="shared" si="758"/>
        <v>0</v>
      </c>
      <c r="FX366" s="46" t="str">
        <f t="shared" si="759"/>
        <v/>
      </c>
      <c r="FY366" s="46" t="str">
        <f t="shared" si="760"/>
        <v/>
      </c>
      <c r="FZ366" s="46" t="b">
        <f t="shared" si="761"/>
        <v>0</v>
      </c>
      <c r="GA366" s="46" t="str">
        <f t="shared" si="762"/>
        <v/>
      </c>
      <c r="GB366" s="46" t="str">
        <f t="shared" si="763"/>
        <v/>
      </c>
      <c r="GC366" s="46" t="b">
        <f t="shared" si="764"/>
        <v>0</v>
      </c>
      <c r="GD366" s="46" t="str">
        <f t="shared" si="765"/>
        <v/>
      </c>
      <c r="GE366" s="46" t="str">
        <f t="shared" si="766"/>
        <v/>
      </c>
      <c r="GF366" s="46" t="b">
        <f t="shared" si="767"/>
        <v>0</v>
      </c>
      <c r="GG366" s="46" t="b">
        <f t="shared" si="768"/>
        <v>0</v>
      </c>
      <c r="GH366" s="46" t="str">
        <f t="shared" si="769"/>
        <v/>
      </c>
      <c r="GI366" s="46" t="str">
        <f t="shared" si="770"/>
        <v/>
      </c>
      <c r="GJ366" s="46" t="str">
        <f t="shared" si="771"/>
        <v/>
      </c>
      <c r="GK366" s="46" t="b">
        <f t="shared" si="772"/>
        <v>0</v>
      </c>
      <c r="GL366" s="46" t="str">
        <f t="shared" si="773"/>
        <v/>
      </c>
      <c r="GM366" s="46" t="str">
        <f t="shared" si="774"/>
        <v/>
      </c>
      <c r="GN366" s="46" t="str">
        <f t="shared" si="775"/>
        <v/>
      </c>
      <c r="GO366" s="46" t="b">
        <f t="shared" si="776"/>
        <v>0</v>
      </c>
      <c r="GP366" s="46" t="str">
        <f t="shared" si="777"/>
        <v/>
      </c>
      <c r="GQ366" s="46" t="str">
        <f t="shared" si="778"/>
        <v/>
      </c>
      <c r="GR366" s="46" t="b">
        <f t="shared" si="779"/>
        <v>0</v>
      </c>
      <c r="GS366" s="46" t="str">
        <f t="shared" si="780"/>
        <v/>
      </c>
      <c r="GT366" s="46" t="str">
        <f t="shared" si="781"/>
        <v/>
      </c>
      <c r="GU366" s="46" t="b">
        <f t="shared" si="782"/>
        <v>0</v>
      </c>
      <c r="GV366" s="46" t="b">
        <f t="shared" si="783"/>
        <v>0</v>
      </c>
      <c r="GW366" s="46" t="b">
        <f t="shared" si="784"/>
        <v>0</v>
      </c>
      <c r="GX366" s="46" t="b">
        <f t="shared" si="785"/>
        <v>0</v>
      </c>
      <c r="GY366" s="46" t="b">
        <f t="shared" si="786"/>
        <v>0</v>
      </c>
      <c r="GZ366" s="46" t="b">
        <f t="shared" si="787"/>
        <v>0</v>
      </c>
      <c r="HA366" s="46" t="b">
        <f t="shared" si="788"/>
        <v>0</v>
      </c>
      <c r="HB366" s="46" t="b">
        <f t="shared" si="789"/>
        <v>0</v>
      </c>
      <c r="HC366" s="46" t="b">
        <f t="shared" si="790"/>
        <v>0</v>
      </c>
      <c r="HD366" s="46" t="b">
        <f t="shared" si="791"/>
        <v>0</v>
      </c>
      <c r="HE366" s="46" t="b">
        <f t="shared" si="792"/>
        <v>0</v>
      </c>
      <c r="HF366" s="46" t="b">
        <f t="shared" si="793"/>
        <v>0</v>
      </c>
      <c r="HG366" s="46" t="b">
        <f t="shared" si="794"/>
        <v>0</v>
      </c>
      <c r="HH366" s="46" t="b">
        <f t="shared" si="795"/>
        <v>0</v>
      </c>
      <c r="HI366" s="46" t="b">
        <f t="shared" si="796"/>
        <v>0</v>
      </c>
      <c r="HJ366" s="46" t="b">
        <f t="shared" si="797"/>
        <v>0</v>
      </c>
      <c r="HK366" s="46" t="b">
        <f t="shared" si="798"/>
        <v>0</v>
      </c>
      <c r="HL366" s="46" t="b">
        <f t="shared" si="799"/>
        <v>0</v>
      </c>
      <c r="HM366" s="46" t="b">
        <f t="shared" si="800"/>
        <v>0</v>
      </c>
      <c r="HN366" s="46" t="b">
        <f t="shared" si="801"/>
        <v>0</v>
      </c>
      <c r="HO366" s="46" t="b">
        <f t="shared" si="802"/>
        <v>0</v>
      </c>
      <c r="HP366" s="46" t="b">
        <f t="shared" si="803"/>
        <v>0</v>
      </c>
      <c r="HQ366" s="46" t="str">
        <f t="shared" si="804"/>
        <v/>
      </c>
      <c r="HR366" s="46" t="str">
        <f t="shared" si="805"/>
        <v/>
      </c>
      <c r="HS366" s="46" t="str">
        <f t="shared" si="806"/>
        <v/>
      </c>
      <c r="HT366" s="46" t="b">
        <f t="shared" si="807"/>
        <v>0</v>
      </c>
      <c r="HU366" s="46" t="b">
        <f t="shared" si="808"/>
        <v>0</v>
      </c>
      <c r="HV366" s="46" t="b">
        <f t="shared" si="809"/>
        <v>0</v>
      </c>
      <c r="HW366" s="46" t="b">
        <f t="shared" si="810"/>
        <v>0</v>
      </c>
      <c r="HX366" s="46" t="b">
        <f t="shared" si="811"/>
        <v>0</v>
      </c>
      <c r="HY366" s="46" t="b">
        <f t="shared" si="812"/>
        <v>0</v>
      </c>
      <c r="HZ366" s="46" t="b">
        <f t="shared" si="813"/>
        <v>0</v>
      </c>
      <c r="IA366" s="46" t="str">
        <f t="shared" si="814"/>
        <v/>
      </c>
      <c r="IB366" s="46" t="str">
        <f t="shared" si="815"/>
        <v/>
      </c>
      <c r="IC366" s="46" t="str">
        <f t="shared" si="816"/>
        <v/>
      </c>
      <c r="ID366" s="46" t="str">
        <f t="shared" si="817"/>
        <v/>
      </c>
      <c r="IE366" s="46" t="b">
        <f t="shared" si="818"/>
        <v>0</v>
      </c>
      <c r="IF366" s="46" t="str">
        <f t="shared" si="819"/>
        <v/>
      </c>
      <c r="IG366" s="46" t="str">
        <f t="shared" si="820"/>
        <v/>
      </c>
      <c r="IH366" s="46" t="b">
        <f t="shared" si="821"/>
        <v>0</v>
      </c>
      <c r="II366" s="46" t="b">
        <f t="shared" si="822"/>
        <v>0</v>
      </c>
      <c r="IJ366" s="46" t="b">
        <f t="shared" si="823"/>
        <v>0</v>
      </c>
      <c r="IK366" s="46" t="str">
        <f t="shared" si="824"/>
        <v/>
      </c>
      <c r="IL366" s="46" t="str">
        <f t="shared" si="825"/>
        <v/>
      </c>
      <c r="IM366" s="46" t="b">
        <f t="shared" si="826"/>
        <v>0</v>
      </c>
      <c r="IN366" s="46" t="b">
        <f t="shared" si="827"/>
        <v>0</v>
      </c>
      <c r="IO366" s="46" t="b">
        <f t="shared" si="828"/>
        <v>0</v>
      </c>
      <c r="IP366" s="46" t="b">
        <f t="shared" si="829"/>
        <v>0</v>
      </c>
      <c r="IQ366" s="46" t="b">
        <f t="shared" si="830"/>
        <v>0</v>
      </c>
      <c r="IR366" s="46" t="b">
        <f t="shared" si="831"/>
        <v>0</v>
      </c>
      <c r="IS366" s="46" t="b">
        <f t="shared" si="832"/>
        <v>0</v>
      </c>
      <c r="IT366" s="46" t="b">
        <f t="shared" si="833"/>
        <v>0</v>
      </c>
      <c r="IU366" s="46" t="b">
        <f t="shared" si="834"/>
        <v>0</v>
      </c>
      <c r="IV366" s="46" t="b">
        <f t="shared" si="835"/>
        <v>0</v>
      </c>
      <c r="IW366" s="46" t="b">
        <f t="shared" si="836"/>
        <v>0</v>
      </c>
      <c r="IX366" s="46" t="b">
        <f t="shared" si="837"/>
        <v>0</v>
      </c>
      <c r="IY366" s="46" t="b">
        <f t="shared" si="838"/>
        <v>0</v>
      </c>
    </row>
    <row r="367" spans="2:259" x14ac:dyDescent="0.3">
      <c r="B367" s="48">
        <v>355</v>
      </c>
      <c r="C367" s="61" t="str">
        <f t="shared" si="704"/>
        <v/>
      </c>
      <c r="D367" s="53"/>
      <c r="E367" s="52"/>
      <c r="F367" s="112"/>
      <c r="G367" s="52"/>
      <c r="H367" s="53"/>
      <c r="I367" s="52"/>
      <c r="J367" s="52"/>
      <c r="K367" s="53"/>
      <c r="L367" s="55"/>
      <c r="M367" s="108"/>
      <c r="N367" s="56"/>
      <c r="O367" s="52"/>
      <c r="P367" s="52"/>
      <c r="Q367" s="52"/>
      <c r="R367" s="52"/>
      <c r="S367" s="52"/>
      <c r="T367" s="53"/>
      <c r="U367" s="52"/>
      <c r="V367" s="52"/>
      <c r="W367" s="55"/>
      <c r="X367" s="55"/>
      <c r="Y367" s="52"/>
      <c r="Z367" s="55"/>
      <c r="AA367" s="52"/>
      <c r="AB367" s="53"/>
      <c r="AC367" s="53"/>
      <c r="AD367" s="53"/>
      <c r="AE367" s="57"/>
      <c r="AF367" s="113"/>
      <c r="AG367" s="57"/>
      <c r="AH367" s="58"/>
      <c r="AI367" s="58"/>
      <c r="AJ367" s="58"/>
      <c r="AK367" s="114"/>
      <c r="AL367" s="58"/>
      <c r="AM367" s="114"/>
      <c r="AN367" s="58"/>
      <c r="AO367" s="114"/>
      <c r="AP367" s="58"/>
      <c r="AQ367" s="114"/>
      <c r="AR367" s="58"/>
      <c r="AS367" s="114"/>
      <c r="AT367" s="58"/>
      <c r="AU367" s="114"/>
      <c r="AV367" s="58"/>
      <c r="AW367" s="114"/>
      <c r="AX367" s="58"/>
      <c r="AY367" s="114"/>
      <c r="AZ367" s="58"/>
      <c r="BA367" s="114"/>
      <c r="BB367" s="58"/>
      <c r="BC367" s="114"/>
      <c r="BD367" s="58"/>
      <c r="BE367" s="58"/>
      <c r="BF367" s="58"/>
      <c r="BG367" s="59"/>
      <c r="BH367" s="58"/>
      <c r="BI367" s="114"/>
      <c r="BJ367" s="53"/>
      <c r="BK367" s="58"/>
      <c r="BL367" s="114"/>
      <c r="BM367" s="58"/>
      <c r="BN367" s="114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3"/>
      <c r="CL367" s="58"/>
      <c r="CM367" s="58"/>
      <c r="CN367" s="60"/>
      <c r="CO367" s="57"/>
      <c r="CP367" s="58"/>
      <c r="CQ367" s="60"/>
      <c r="CR367" s="57"/>
      <c r="CS367" s="58"/>
      <c r="CT367" s="59"/>
      <c r="CU367" s="58"/>
      <c r="CV367" s="59"/>
      <c r="CW367" s="58"/>
      <c r="CX367" s="59"/>
      <c r="CY367" s="58"/>
      <c r="CZ367" s="58"/>
      <c r="DA367" s="58"/>
      <c r="DB367" s="53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7"/>
      <c r="DO367" s="57"/>
      <c r="DP367" s="57"/>
      <c r="DQ367" s="76" t="str">
        <f t="shared" si="705"/>
        <v/>
      </c>
      <c r="DR367" s="53"/>
      <c r="DS367" s="46" t="b">
        <f t="shared" si="706"/>
        <v>0</v>
      </c>
      <c r="DT367" s="46" t="str">
        <f t="shared" si="707"/>
        <v/>
      </c>
      <c r="DU367" s="46" t="b">
        <f t="shared" si="708"/>
        <v>0</v>
      </c>
      <c r="DV367" s="46" t="b">
        <f t="shared" si="709"/>
        <v>0</v>
      </c>
      <c r="DW367" s="46" t="b">
        <f t="shared" si="710"/>
        <v>0</v>
      </c>
      <c r="DY367" s="46" t="b">
        <f t="shared" si="711"/>
        <v>0</v>
      </c>
      <c r="DZ367" s="46" t="b">
        <f t="shared" si="712"/>
        <v>0</v>
      </c>
      <c r="EB367" s="46" t="b">
        <f t="shared" si="713"/>
        <v>0</v>
      </c>
      <c r="EC367" s="46" t="b">
        <f t="shared" si="714"/>
        <v>0</v>
      </c>
      <c r="ED367" s="46" t="b">
        <f t="shared" si="715"/>
        <v>0</v>
      </c>
      <c r="EE367" s="46" t="b">
        <f t="shared" si="716"/>
        <v>0</v>
      </c>
      <c r="EF367" s="46" t="b">
        <f t="shared" si="717"/>
        <v>0</v>
      </c>
      <c r="EG367" s="46" t="b">
        <f t="shared" si="718"/>
        <v>0</v>
      </c>
      <c r="EH367" s="46" t="b">
        <f t="shared" si="719"/>
        <v>0</v>
      </c>
      <c r="EI367" s="46" t="b">
        <f t="shared" si="720"/>
        <v>0</v>
      </c>
      <c r="EK367" s="46" t="b">
        <f t="shared" si="721"/>
        <v>0</v>
      </c>
      <c r="EL367" s="46" t="b">
        <f t="shared" si="722"/>
        <v>0</v>
      </c>
      <c r="EM367" s="46" t="b">
        <f t="shared" si="723"/>
        <v>0</v>
      </c>
      <c r="EN367" s="46" t="b">
        <f t="shared" si="724"/>
        <v>0</v>
      </c>
      <c r="EO367" s="46" t="b">
        <f t="shared" si="725"/>
        <v>0</v>
      </c>
      <c r="EP367" s="46" t="b">
        <f t="shared" si="726"/>
        <v>0</v>
      </c>
      <c r="EQ367" s="46" t="b">
        <f t="shared" si="727"/>
        <v>0</v>
      </c>
      <c r="ER367" s="46" t="b">
        <f>OR(AA367='Tablas '!$T$4,AA367='Tablas '!$T$7,AA367='Tablas '!$T$8,AA367='Tablas '!$T$11)</f>
        <v>0</v>
      </c>
      <c r="ES367" s="46" t="str">
        <f t="shared" si="728"/>
        <v/>
      </c>
      <c r="ET367" s="46" t="str">
        <f t="shared" si="729"/>
        <v/>
      </c>
      <c r="EU367" s="46" t="str">
        <f t="shared" si="730"/>
        <v/>
      </c>
      <c r="EV367" s="46" t="b">
        <f t="shared" si="731"/>
        <v>0</v>
      </c>
      <c r="EW367" s="46" t="b">
        <f t="shared" si="732"/>
        <v>0</v>
      </c>
      <c r="EX367" s="46" t="b">
        <f t="shared" si="733"/>
        <v>0</v>
      </c>
      <c r="EY367" s="46" t="b">
        <f t="shared" si="734"/>
        <v>0</v>
      </c>
      <c r="EZ367" s="46" t="b">
        <f t="shared" si="735"/>
        <v>0</v>
      </c>
      <c r="FA367" s="46" t="b">
        <f t="shared" si="736"/>
        <v>0</v>
      </c>
      <c r="FB367" s="46" t="b">
        <f t="shared" si="737"/>
        <v>0</v>
      </c>
      <c r="FC367" s="46" t="str">
        <f t="shared" si="738"/>
        <v/>
      </c>
      <c r="FD367" s="46" t="str">
        <f t="shared" si="739"/>
        <v/>
      </c>
      <c r="FE367" s="46" t="b">
        <f t="shared" si="740"/>
        <v>0</v>
      </c>
      <c r="FF367" s="46" t="str">
        <f t="shared" si="741"/>
        <v/>
      </c>
      <c r="FG367" s="46" t="str">
        <f t="shared" si="742"/>
        <v/>
      </c>
      <c r="FH367" s="46" t="b">
        <f t="shared" si="743"/>
        <v>0</v>
      </c>
      <c r="FI367" s="46" t="str">
        <f t="shared" si="744"/>
        <v/>
      </c>
      <c r="FJ367" s="46" t="str">
        <f t="shared" si="745"/>
        <v/>
      </c>
      <c r="FK367" s="46" t="b">
        <f t="shared" si="746"/>
        <v>0</v>
      </c>
      <c r="FL367" s="46" t="str">
        <f t="shared" si="747"/>
        <v/>
      </c>
      <c r="FM367" s="46" t="str">
        <f t="shared" si="748"/>
        <v/>
      </c>
      <c r="FN367" s="46" t="b">
        <f t="shared" si="749"/>
        <v>0</v>
      </c>
      <c r="FO367" s="46" t="str">
        <f t="shared" si="750"/>
        <v/>
      </c>
      <c r="FP367" s="46" t="str">
        <f t="shared" si="751"/>
        <v/>
      </c>
      <c r="FQ367" s="46" t="b">
        <f t="shared" si="752"/>
        <v>0</v>
      </c>
      <c r="FR367" s="46" t="str">
        <f t="shared" si="753"/>
        <v/>
      </c>
      <c r="FS367" s="46" t="str">
        <f t="shared" si="754"/>
        <v/>
      </c>
      <c r="FT367" s="46" t="b">
        <f t="shared" si="755"/>
        <v>0</v>
      </c>
      <c r="FU367" s="46" t="str">
        <f t="shared" si="756"/>
        <v/>
      </c>
      <c r="FV367" s="46" t="str">
        <f t="shared" si="757"/>
        <v/>
      </c>
      <c r="FW367" s="46" t="b">
        <f t="shared" si="758"/>
        <v>0</v>
      </c>
      <c r="FX367" s="46" t="str">
        <f t="shared" si="759"/>
        <v/>
      </c>
      <c r="FY367" s="46" t="str">
        <f t="shared" si="760"/>
        <v/>
      </c>
      <c r="FZ367" s="46" t="b">
        <f t="shared" si="761"/>
        <v>0</v>
      </c>
      <c r="GA367" s="46" t="str">
        <f t="shared" si="762"/>
        <v/>
      </c>
      <c r="GB367" s="46" t="str">
        <f t="shared" si="763"/>
        <v/>
      </c>
      <c r="GC367" s="46" t="b">
        <f t="shared" si="764"/>
        <v>0</v>
      </c>
      <c r="GD367" s="46" t="str">
        <f t="shared" si="765"/>
        <v/>
      </c>
      <c r="GE367" s="46" t="str">
        <f t="shared" si="766"/>
        <v/>
      </c>
      <c r="GF367" s="46" t="b">
        <f t="shared" si="767"/>
        <v>0</v>
      </c>
      <c r="GG367" s="46" t="b">
        <f t="shared" si="768"/>
        <v>0</v>
      </c>
      <c r="GH367" s="46" t="str">
        <f t="shared" si="769"/>
        <v/>
      </c>
      <c r="GI367" s="46" t="str">
        <f t="shared" si="770"/>
        <v/>
      </c>
      <c r="GJ367" s="46" t="str">
        <f t="shared" si="771"/>
        <v/>
      </c>
      <c r="GK367" s="46" t="b">
        <f t="shared" si="772"/>
        <v>0</v>
      </c>
      <c r="GL367" s="46" t="str">
        <f t="shared" si="773"/>
        <v/>
      </c>
      <c r="GM367" s="46" t="str">
        <f t="shared" si="774"/>
        <v/>
      </c>
      <c r="GN367" s="46" t="str">
        <f t="shared" si="775"/>
        <v/>
      </c>
      <c r="GO367" s="46" t="b">
        <f t="shared" si="776"/>
        <v>0</v>
      </c>
      <c r="GP367" s="46" t="str">
        <f t="shared" si="777"/>
        <v/>
      </c>
      <c r="GQ367" s="46" t="str">
        <f t="shared" si="778"/>
        <v/>
      </c>
      <c r="GR367" s="46" t="b">
        <f t="shared" si="779"/>
        <v>0</v>
      </c>
      <c r="GS367" s="46" t="str">
        <f t="shared" si="780"/>
        <v/>
      </c>
      <c r="GT367" s="46" t="str">
        <f t="shared" si="781"/>
        <v/>
      </c>
      <c r="GU367" s="46" t="b">
        <f t="shared" si="782"/>
        <v>0</v>
      </c>
      <c r="GV367" s="46" t="b">
        <f t="shared" si="783"/>
        <v>0</v>
      </c>
      <c r="GW367" s="46" t="b">
        <f t="shared" si="784"/>
        <v>0</v>
      </c>
      <c r="GX367" s="46" t="b">
        <f t="shared" si="785"/>
        <v>0</v>
      </c>
      <c r="GY367" s="46" t="b">
        <f t="shared" si="786"/>
        <v>0</v>
      </c>
      <c r="GZ367" s="46" t="b">
        <f t="shared" si="787"/>
        <v>0</v>
      </c>
      <c r="HA367" s="46" t="b">
        <f t="shared" si="788"/>
        <v>0</v>
      </c>
      <c r="HB367" s="46" t="b">
        <f t="shared" si="789"/>
        <v>0</v>
      </c>
      <c r="HC367" s="46" t="b">
        <f t="shared" si="790"/>
        <v>0</v>
      </c>
      <c r="HD367" s="46" t="b">
        <f t="shared" si="791"/>
        <v>0</v>
      </c>
      <c r="HE367" s="46" t="b">
        <f t="shared" si="792"/>
        <v>0</v>
      </c>
      <c r="HF367" s="46" t="b">
        <f t="shared" si="793"/>
        <v>0</v>
      </c>
      <c r="HG367" s="46" t="b">
        <f t="shared" si="794"/>
        <v>0</v>
      </c>
      <c r="HH367" s="46" t="b">
        <f t="shared" si="795"/>
        <v>0</v>
      </c>
      <c r="HI367" s="46" t="b">
        <f t="shared" si="796"/>
        <v>0</v>
      </c>
      <c r="HJ367" s="46" t="b">
        <f t="shared" si="797"/>
        <v>0</v>
      </c>
      <c r="HK367" s="46" t="b">
        <f t="shared" si="798"/>
        <v>0</v>
      </c>
      <c r="HL367" s="46" t="b">
        <f t="shared" si="799"/>
        <v>0</v>
      </c>
      <c r="HM367" s="46" t="b">
        <f t="shared" si="800"/>
        <v>0</v>
      </c>
      <c r="HN367" s="46" t="b">
        <f t="shared" si="801"/>
        <v>0</v>
      </c>
      <c r="HO367" s="46" t="b">
        <f t="shared" si="802"/>
        <v>0</v>
      </c>
      <c r="HP367" s="46" t="b">
        <f t="shared" si="803"/>
        <v>0</v>
      </c>
      <c r="HQ367" s="46" t="str">
        <f t="shared" si="804"/>
        <v/>
      </c>
      <c r="HR367" s="46" t="str">
        <f t="shared" si="805"/>
        <v/>
      </c>
      <c r="HS367" s="46" t="str">
        <f t="shared" si="806"/>
        <v/>
      </c>
      <c r="HT367" s="46" t="b">
        <f t="shared" si="807"/>
        <v>0</v>
      </c>
      <c r="HU367" s="46" t="b">
        <f t="shared" si="808"/>
        <v>0</v>
      </c>
      <c r="HV367" s="46" t="b">
        <f t="shared" si="809"/>
        <v>0</v>
      </c>
      <c r="HW367" s="46" t="b">
        <f t="shared" si="810"/>
        <v>0</v>
      </c>
      <c r="HX367" s="46" t="b">
        <f t="shared" si="811"/>
        <v>0</v>
      </c>
      <c r="HY367" s="46" t="b">
        <f t="shared" si="812"/>
        <v>0</v>
      </c>
      <c r="HZ367" s="46" t="b">
        <f t="shared" si="813"/>
        <v>0</v>
      </c>
      <c r="IA367" s="46" t="str">
        <f t="shared" si="814"/>
        <v/>
      </c>
      <c r="IB367" s="46" t="str">
        <f t="shared" si="815"/>
        <v/>
      </c>
      <c r="IC367" s="46" t="str">
        <f t="shared" si="816"/>
        <v/>
      </c>
      <c r="ID367" s="46" t="str">
        <f t="shared" si="817"/>
        <v/>
      </c>
      <c r="IE367" s="46" t="b">
        <f t="shared" si="818"/>
        <v>0</v>
      </c>
      <c r="IF367" s="46" t="str">
        <f t="shared" si="819"/>
        <v/>
      </c>
      <c r="IG367" s="46" t="str">
        <f t="shared" si="820"/>
        <v/>
      </c>
      <c r="IH367" s="46" t="b">
        <f t="shared" si="821"/>
        <v>0</v>
      </c>
      <c r="II367" s="46" t="b">
        <f t="shared" si="822"/>
        <v>0</v>
      </c>
      <c r="IJ367" s="46" t="b">
        <f t="shared" si="823"/>
        <v>0</v>
      </c>
      <c r="IK367" s="46" t="str">
        <f t="shared" si="824"/>
        <v/>
      </c>
      <c r="IL367" s="46" t="str">
        <f t="shared" si="825"/>
        <v/>
      </c>
      <c r="IM367" s="46" t="b">
        <f t="shared" si="826"/>
        <v>0</v>
      </c>
      <c r="IN367" s="46" t="b">
        <f t="shared" si="827"/>
        <v>0</v>
      </c>
      <c r="IO367" s="46" t="b">
        <f t="shared" si="828"/>
        <v>0</v>
      </c>
      <c r="IP367" s="46" t="b">
        <f t="shared" si="829"/>
        <v>0</v>
      </c>
      <c r="IQ367" s="46" t="b">
        <f t="shared" si="830"/>
        <v>0</v>
      </c>
      <c r="IR367" s="46" t="b">
        <f t="shared" si="831"/>
        <v>0</v>
      </c>
      <c r="IS367" s="46" t="b">
        <f t="shared" si="832"/>
        <v>0</v>
      </c>
      <c r="IT367" s="46" t="b">
        <f t="shared" si="833"/>
        <v>0</v>
      </c>
      <c r="IU367" s="46" t="b">
        <f t="shared" si="834"/>
        <v>0</v>
      </c>
      <c r="IV367" s="46" t="b">
        <f t="shared" si="835"/>
        <v>0</v>
      </c>
      <c r="IW367" s="46" t="b">
        <f t="shared" si="836"/>
        <v>0</v>
      </c>
      <c r="IX367" s="46" t="b">
        <f t="shared" si="837"/>
        <v>0</v>
      </c>
      <c r="IY367" s="46" t="b">
        <f t="shared" si="838"/>
        <v>0</v>
      </c>
    </row>
    <row r="368" spans="2:259" x14ac:dyDescent="0.3">
      <c r="B368" s="48">
        <v>356</v>
      </c>
      <c r="C368" s="61" t="str">
        <f t="shared" si="704"/>
        <v/>
      </c>
      <c r="D368" s="53"/>
      <c r="E368" s="52"/>
      <c r="F368" s="112"/>
      <c r="G368" s="52"/>
      <c r="H368" s="53"/>
      <c r="I368" s="52"/>
      <c r="J368" s="52"/>
      <c r="K368" s="53"/>
      <c r="L368" s="55"/>
      <c r="M368" s="108"/>
      <c r="N368" s="56"/>
      <c r="O368" s="52"/>
      <c r="P368" s="52"/>
      <c r="Q368" s="52"/>
      <c r="R368" s="52"/>
      <c r="S368" s="52"/>
      <c r="T368" s="53"/>
      <c r="U368" s="52"/>
      <c r="V368" s="52"/>
      <c r="W368" s="55"/>
      <c r="X368" s="55"/>
      <c r="Y368" s="52"/>
      <c r="Z368" s="55"/>
      <c r="AA368" s="52"/>
      <c r="AB368" s="53"/>
      <c r="AC368" s="53"/>
      <c r="AD368" s="53"/>
      <c r="AE368" s="57"/>
      <c r="AF368" s="113"/>
      <c r="AG368" s="57"/>
      <c r="AH368" s="58"/>
      <c r="AI368" s="58"/>
      <c r="AJ368" s="58"/>
      <c r="AK368" s="114"/>
      <c r="AL368" s="58"/>
      <c r="AM368" s="114"/>
      <c r="AN368" s="58"/>
      <c r="AO368" s="114"/>
      <c r="AP368" s="58"/>
      <c r="AQ368" s="114"/>
      <c r="AR368" s="58"/>
      <c r="AS368" s="114"/>
      <c r="AT368" s="58"/>
      <c r="AU368" s="114"/>
      <c r="AV368" s="58"/>
      <c r="AW368" s="114"/>
      <c r="AX368" s="58"/>
      <c r="AY368" s="114"/>
      <c r="AZ368" s="58"/>
      <c r="BA368" s="114"/>
      <c r="BB368" s="58"/>
      <c r="BC368" s="114"/>
      <c r="BD368" s="58"/>
      <c r="BE368" s="58"/>
      <c r="BF368" s="58"/>
      <c r="BG368" s="59"/>
      <c r="BH368" s="58"/>
      <c r="BI368" s="114"/>
      <c r="BJ368" s="53"/>
      <c r="BK368" s="58"/>
      <c r="BL368" s="114"/>
      <c r="BM368" s="58"/>
      <c r="BN368" s="114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3"/>
      <c r="CL368" s="58"/>
      <c r="CM368" s="58"/>
      <c r="CN368" s="60"/>
      <c r="CO368" s="57"/>
      <c r="CP368" s="58"/>
      <c r="CQ368" s="60"/>
      <c r="CR368" s="57"/>
      <c r="CS368" s="58"/>
      <c r="CT368" s="59"/>
      <c r="CU368" s="58"/>
      <c r="CV368" s="59"/>
      <c r="CW368" s="58"/>
      <c r="CX368" s="59"/>
      <c r="CY368" s="58"/>
      <c r="CZ368" s="58"/>
      <c r="DA368" s="58"/>
      <c r="DB368" s="53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7"/>
      <c r="DO368" s="57"/>
      <c r="DP368" s="57"/>
      <c r="DQ368" s="76" t="str">
        <f t="shared" si="705"/>
        <v/>
      </c>
      <c r="DR368" s="53"/>
      <c r="DS368" s="46" t="b">
        <f t="shared" si="706"/>
        <v>0</v>
      </c>
      <c r="DT368" s="46" t="str">
        <f t="shared" si="707"/>
        <v/>
      </c>
      <c r="DU368" s="46" t="b">
        <f t="shared" si="708"/>
        <v>0</v>
      </c>
      <c r="DV368" s="46" t="b">
        <f t="shared" si="709"/>
        <v>0</v>
      </c>
      <c r="DW368" s="46" t="b">
        <f t="shared" si="710"/>
        <v>0</v>
      </c>
      <c r="DY368" s="46" t="b">
        <f t="shared" si="711"/>
        <v>0</v>
      </c>
      <c r="DZ368" s="46" t="b">
        <f t="shared" si="712"/>
        <v>0</v>
      </c>
      <c r="EB368" s="46" t="b">
        <f t="shared" si="713"/>
        <v>0</v>
      </c>
      <c r="EC368" s="46" t="b">
        <f t="shared" si="714"/>
        <v>0</v>
      </c>
      <c r="ED368" s="46" t="b">
        <f t="shared" si="715"/>
        <v>0</v>
      </c>
      <c r="EE368" s="46" t="b">
        <f t="shared" si="716"/>
        <v>0</v>
      </c>
      <c r="EF368" s="46" t="b">
        <f t="shared" si="717"/>
        <v>0</v>
      </c>
      <c r="EG368" s="46" t="b">
        <f t="shared" si="718"/>
        <v>0</v>
      </c>
      <c r="EH368" s="46" t="b">
        <f t="shared" si="719"/>
        <v>0</v>
      </c>
      <c r="EI368" s="46" t="b">
        <f t="shared" si="720"/>
        <v>0</v>
      </c>
      <c r="EK368" s="46" t="b">
        <f t="shared" si="721"/>
        <v>0</v>
      </c>
      <c r="EL368" s="46" t="b">
        <f t="shared" si="722"/>
        <v>0</v>
      </c>
      <c r="EM368" s="46" t="b">
        <f t="shared" si="723"/>
        <v>0</v>
      </c>
      <c r="EN368" s="46" t="b">
        <f t="shared" si="724"/>
        <v>0</v>
      </c>
      <c r="EO368" s="46" t="b">
        <f t="shared" si="725"/>
        <v>0</v>
      </c>
      <c r="EP368" s="46" t="b">
        <f t="shared" si="726"/>
        <v>0</v>
      </c>
      <c r="EQ368" s="46" t="b">
        <f t="shared" si="727"/>
        <v>0</v>
      </c>
      <c r="ER368" s="46" t="b">
        <f>OR(AA368='Tablas '!$T$4,AA368='Tablas '!$T$7,AA368='Tablas '!$T$8,AA368='Tablas '!$T$11)</f>
        <v>0</v>
      </c>
      <c r="ES368" s="46" t="str">
        <f t="shared" si="728"/>
        <v/>
      </c>
      <c r="ET368" s="46" t="str">
        <f t="shared" si="729"/>
        <v/>
      </c>
      <c r="EU368" s="46" t="str">
        <f t="shared" si="730"/>
        <v/>
      </c>
      <c r="EV368" s="46" t="b">
        <f t="shared" si="731"/>
        <v>0</v>
      </c>
      <c r="EW368" s="46" t="b">
        <f t="shared" si="732"/>
        <v>0</v>
      </c>
      <c r="EX368" s="46" t="b">
        <f t="shared" si="733"/>
        <v>0</v>
      </c>
      <c r="EY368" s="46" t="b">
        <f t="shared" si="734"/>
        <v>0</v>
      </c>
      <c r="EZ368" s="46" t="b">
        <f t="shared" si="735"/>
        <v>0</v>
      </c>
      <c r="FA368" s="46" t="b">
        <f t="shared" si="736"/>
        <v>0</v>
      </c>
      <c r="FB368" s="46" t="b">
        <f t="shared" si="737"/>
        <v>0</v>
      </c>
      <c r="FC368" s="46" t="str">
        <f t="shared" si="738"/>
        <v/>
      </c>
      <c r="FD368" s="46" t="str">
        <f t="shared" si="739"/>
        <v/>
      </c>
      <c r="FE368" s="46" t="b">
        <f t="shared" si="740"/>
        <v>0</v>
      </c>
      <c r="FF368" s="46" t="str">
        <f t="shared" si="741"/>
        <v/>
      </c>
      <c r="FG368" s="46" t="str">
        <f t="shared" si="742"/>
        <v/>
      </c>
      <c r="FH368" s="46" t="b">
        <f t="shared" si="743"/>
        <v>0</v>
      </c>
      <c r="FI368" s="46" t="str">
        <f t="shared" si="744"/>
        <v/>
      </c>
      <c r="FJ368" s="46" t="str">
        <f t="shared" si="745"/>
        <v/>
      </c>
      <c r="FK368" s="46" t="b">
        <f t="shared" si="746"/>
        <v>0</v>
      </c>
      <c r="FL368" s="46" t="str">
        <f t="shared" si="747"/>
        <v/>
      </c>
      <c r="FM368" s="46" t="str">
        <f t="shared" si="748"/>
        <v/>
      </c>
      <c r="FN368" s="46" t="b">
        <f t="shared" si="749"/>
        <v>0</v>
      </c>
      <c r="FO368" s="46" t="str">
        <f t="shared" si="750"/>
        <v/>
      </c>
      <c r="FP368" s="46" t="str">
        <f t="shared" si="751"/>
        <v/>
      </c>
      <c r="FQ368" s="46" t="b">
        <f t="shared" si="752"/>
        <v>0</v>
      </c>
      <c r="FR368" s="46" t="str">
        <f t="shared" si="753"/>
        <v/>
      </c>
      <c r="FS368" s="46" t="str">
        <f t="shared" si="754"/>
        <v/>
      </c>
      <c r="FT368" s="46" t="b">
        <f t="shared" si="755"/>
        <v>0</v>
      </c>
      <c r="FU368" s="46" t="str">
        <f t="shared" si="756"/>
        <v/>
      </c>
      <c r="FV368" s="46" t="str">
        <f t="shared" si="757"/>
        <v/>
      </c>
      <c r="FW368" s="46" t="b">
        <f t="shared" si="758"/>
        <v>0</v>
      </c>
      <c r="FX368" s="46" t="str">
        <f t="shared" si="759"/>
        <v/>
      </c>
      <c r="FY368" s="46" t="str">
        <f t="shared" si="760"/>
        <v/>
      </c>
      <c r="FZ368" s="46" t="b">
        <f t="shared" si="761"/>
        <v>0</v>
      </c>
      <c r="GA368" s="46" t="str">
        <f t="shared" si="762"/>
        <v/>
      </c>
      <c r="GB368" s="46" t="str">
        <f t="shared" si="763"/>
        <v/>
      </c>
      <c r="GC368" s="46" t="b">
        <f t="shared" si="764"/>
        <v>0</v>
      </c>
      <c r="GD368" s="46" t="str">
        <f t="shared" si="765"/>
        <v/>
      </c>
      <c r="GE368" s="46" t="str">
        <f t="shared" si="766"/>
        <v/>
      </c>
      <c r="GF368" s="46" t="b">
        <f t="shared" si="767"/>
        <v>0</v>
      </c>
      <c r="GG368" s="46" t="b">
        <f t="shared" si="768"/>
        <v>0</v>
      </c>
      <c r="GH368" s="46" t="str">
        <f t="shared" si="769"/>
        <v/>
      </c>
      <c r="GI368" s="46" t="str">
        <f t="shared" si="770"/>
        <v/>
      </c>
      <c r="GJ368" s="46" t="str">
        <f t="shared" si="771"/>
        <v/>
      </c>
      <c r="GK368" s="46" t="b">
        <f t="shared" si="772"/>
        <v>0</v>
      </c>
      <c r="GL368" s="46" t="str">
        <f t="shared" si="773"/>
        <v/>
      </c>
      <c r="GM368" s="46" t="str">
        <f t="shared" si="774"/>
        <v/>
      </c>
      <c r="GN368" s="46" t="str">
        <f t="shared" si="775"/>
        <v/>
      </c>
      <c r="GO368" s="46" t="b">
        <f t="shared" si="776"/>
        <v>0</v>
      </c>
      <c r="GP368" s="46" t="str">
        <f t="shared" si="777"/>
        <v/>
      </c>
      <c r="GQ368" s="46" t="str">
        <f t="shared" si="778"/>
        <v/>
      </c>
      <c r="GR368" s="46" t="b">
        <f t="shared" si="779"/>
        <v>0</v>
      </c>
      <c r="GS368" s="46" t="str">
        <f t="shared" si="780"/>
        <v/>
      </c>
      <c r="GT368" s="46" t="str">
        <f t="shared" si="781"/>
        <v/>
      </c>
      <c r="GU368" s="46" t="b">
        <f t="shared" si="782"/>
        <v>0</v>
      </c>
      <c r="GV368" s="46" t="b">
        <f t="shared" si="783"/>
        <v>0</v>
      </c>
      <c r="GW368" s="46" t="b">
        <f t="shared" si="784"/>
        <v>0</v>
      </c>
      <c r="GX368" s="46" t="b">
        <f t="shared" si="785"/>
        <v>0</v>
      </c>
      <c r="GY368" s="46" t="b">
        <f t="shared" si="786"/>
        <v>0</v>
      </c>
      <c r="GZ368" s="46" t="b">
        <f t="shared" si="787"/>
        <v>0</v>
      </c>
      <c r="HA368" s="46" t="b">
        <f t="shared" si="788"/>
        <v>0</v>
      </c>
      <c r="HB368" s="46" t="b">
        <f t="shared" si="789"/>
        <v>0</v>
      </c>
      <c r="HC368" s="46" t="b">
        <f t="shared" si="790"/>
        <v>0</v>
      </c>
      <c r="HD368" s="46" t="b">
        <f t="shared" si="791"/>
        <v>0</v>
      </c>
      <c r="HE368" s="46" t="b">
        <f t="shared" si="792"/>
        <v>0</v>
      </c>
      <c r="HF368" s="46" t="b">
        <f t="shared" si="793"/>
        <v>0</v>
      </c>
      <c r="HG368" s="46" t="b">
        <f t="shared" si="794"/>
        <v>0</v>
      </c>
      <c r="HH368" s="46" t="b">
        <f t="shared" si="795"/>
        <v>0</v>
      </c>
      <c r="HI368" s="46" t="b">
        <f t="shared" si="796"/>
        <v>0</v>
      </c>
      <c r="HJ368" s="46" t="b">
        <f t="shared" si="797"/>
        <v>0</v>
      </c>
      <c r="HK368" s="46" t="b">
        <f t="shared" si="798"/>
        <v>0</v>
      </c>
      <c r="HL368" s="46" t="b">
        <f t="shared" si="799"/>
        <v>0</v>
      </c>
      <c r="HM368" s="46" t="b">
        <f t="shared" si="800"/>
        <v>0</v>
      </c>
      <c r="HN368" s="46" t="b">
        <f t="shared" si="801"/>
        <v>0</v>
      </c>
      <c r="HO368" s="46" t="b">
        <f t="shared" si="802"/>
        <v>0</v>
      </c>
      <c r="HP368" s="46" t="b">
        <f t="shared" si="803"/>
        <v>0</v>
      </c>
      <c r="HQ368" s="46" t="str">
        <f t="shared" si="804"/>
        <v/>
      </c>
      <c r="HR368" s="46" t="str">
        <f t="shared" si="805"/>
        <v/>
      </c>
      <c r="HS368" s="46" t="str">
        <f t="shared" si="806"/>
        <v/>
      </c>
      <c r="HT368" s="46" t="b">
        <f t="shared" si="807"/>
        <v>0</v>
      </c>
      <c r="HU368" s="46" t="b">
        <f t="shared" si="808"/>
        <v>0</v>
      </c>
      <c r="HV368" s="46" t="b">
        <f t="shared" si="809"/>
        <v>0</v>
      </c>
      <c r="HW368" s="46" t="b">
        <f t="shared" si="810"/>
        <v>0</v>
      </c>
      <c r="HX368" s="46" t="b">
        <f t="shared" si="811"/>
        <v>0</v>
      </c>
      <c r="HY368" s="46" t="b">
        <f t="shared" si="812"/>
        <v>0</v>
      </c>
      <c r="HZ368" s="46" t="b">
        <f t="shared" si="813"/>
        <v>0</v>
      </c>
      <c r="IA368" s="46" t="str">
        <f t="shared" si="814"/>
        <v/>
      </c>
      <c r="IB368" s="46" t="str">
        <f t="shared" si="815"/>
        <v/>
      </c>
      <c r="IC368" s="46" t="str">
        <f t="shared" si="816"/>
        <v/>
      </c>
      <c r="ID368" s="46" t="str">
        <f t="shared" si="817"/>
        <v/>
      </c>
      <c r="IE368" s="46" t="b">
        <f t="shared" si="818"/>
        <v>0</v>
      </c>
      <c r="IF368" s="46" t="str">
        <f t="shared" si="819"/>
        <v/>
      </c>
      <c r="IG368" s="46" t="str">
        <f t="shared" si="820"/>
        <v/>
      </c>
      <c r="IH368" s="46" t="b">
        <f t="shared" si="821"/>
        <v>0</v>
      </c>
      <c r="II368" s="46" t="b">
        <f t="shared" si="822"/>
        <v>0</v>
      </c>
      <c r="IJ368" s="46" t="b">
        <f t="shared" si="823"/>
        <v>0</v>
      </c>
      <c r="IK368" s="46" t="str">
        <f t="shared" si="824"/>
        <v/>
      </c>
      <c r="IL368" s="46" t="str">
        <f t="shared" si="825"/>
        <v/>
      </c>
      <c r="IM368" s="46" t="b">
        <f t="shared" si="826"/>
        <v>0</v>
      </c>
      <c r="IN368" s="46" t="b">
        <f t="shared" si="827"/>
        <v>0</v>
      </c>
      <c r="IO368" s="46" t="b">
        <f t="shared" si="828"/>
        <v>0</v>
      </c>
      <c r="IP368" s="46" t="b">
        <f t="shared" si="829"/>
        <v>0</v>
      </c>
      <c r="IQ368" s="46" t="b">
        <f t="shared" si="830"/>
        <v>0</v>
      </c>
      <c r="IR368" s="46" t="b">
        <f t="shared" si="831"/>
        <v>0</v>
      </c>
      <c r="IS368" s="46" t="b">
        <f t="shared" si="832"/>
        <v>0</v>
      </c>
      <c r="IT368" s="46" t="b">
        <f t="shared" si="833"/>
        <v>0</v>
      </c>
      <c r="IU368" s="46" t="b">
        <f t="shared" si="834"/>
        <v>0</v>
      </c>
      <c r="IV368" s="46" t="b">
        <f t="shared" si="835"/>
        <v>0</v>
      </c>
      <c r="IW368" s="46" t="b">
        <f t="shared" si="836"/>
        <v>0</v>
      </c>
      <c r="IX368" s="46" t="b">
        <f t="shared" si="837"/>
        <v>0</v>
      </c>
      <c r="IY368" s="46" t="b">
        <f t="shared" si="838"/>
        <v>0</v>
      </c>
    </row>
    <row r="369" spans="2:259" x14ac:dyDescent="0.3">
      <c r="B369" s="48">
        <v>357</v>
      </c>
      <c r="C369" s="61" t="str">
        <f t="shared" si="704"/>
        <v/>
      </c>
      <c r="D369" s="53"/>
      <c r="E369" s="52"/>
      <c r="F369" s="112"/>
      <c r="G369" s="52"/>
      <c r="H369" s="53"/>
      <c r="I369" s="52"/>
      <c r="J369" s="52"/>
      <c r="K369" s="53"/>
      <c r="L369" s="55"/>
      <c r="M369" s="108"/>
      <c r="N369" s="56"/>
      <c r="O369" s="52"/>
      <c r="P369" s="52"/>
      <c r="Q369" s="52"/>
      <c r="R369" s="52"/>
      <c r="S369" s="52"/>
      <c r="T369" s="53"/>
      <c r="U369" s="52"/>
      <c r="V369" s="52"/>
      <c r="W369" s="55"/>
      <c r="X369" s="55"/>
      <c r="Y369" s="52"/>
      <c r="Z369" s="55"/>
      <c r="AA369" s="52"/>
      <c r="AB369" s="53"/>
      <c r="AC369" s="53"/>
      <c r="AD369" s="53"/>
      <c r="AE369" s="57"/>
      <c r="AF369" s="113"/>
      <c r="AG369" s="57"/>
      <c r="AH369" s="58"/>
      <c r="AI369" s="58"/>
      <c r="AJ369" s="58"/>
      <c r="AK369" s="114"/>
      <c r="AL369" s="58"/>
      <c r="AM369" s="114"/>
      <c r="AN369" s="58"/>
      <c r="AO369" s="114"/>
      <c r="AP369" s="58"/>
      <c r="AQ369" s="114"/>
      <c r="AR369" s="58"/>
      <c r="AS369" s="114"/>
      <c r="AT369" s="58"/>
      <c r="AU369" s="114"/>
      <c r="AV369" s="58"/>
      <c r="AW369" s="114"/>
      <c r="AX369" s="58"/>
      <c r="AY369" s="114"/>
      <c r="AZ369" s="58"/>
      <c r="BA369" s="114"/>
      <c r="BB369" s="58"/>
      <c r="BC369" s="114"/>
      <c r="BD369" s="58"/>
      <c r="BE369" s="58"/>
      <c r="BF369" s="58"/>
      <c r="BG369" s="59"/>
      <c r="BH369" s="58"/>
      <c r="BI369" s="114"/>
      <c r="BJ369" s="53"/>
      <c r="BK369" s="58"/>
      <c r="BL369" s="114"/>
      <c r="BM369" s="58"/>
      <c r="BN369" s="114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3"/>
      <c r="CL369" s="58"/>
      <c r="CM369" s="58"/>
      <c r="CN369" s="60"/>
      <c r="CO369" s="57"/>
      <c r="CP369" s="58"/>
      <c r="CQ369" s="60"/>
      <c r="CR369" s="57"/>
      <c r="CS369" s="58"/>
      <c r="CT369" s="59"/>
      <c r="CU369" s="58"/>
      <c r="CV369" s="59"/>
      <c r="CW369" s="58"/>
      <c r="CX369" s="59"/>
      <c r="CY369" s="58"/>
      <c r="CZ369" s="58"/>
      <c r="DA369" s="58"/>
      <c r="DB369" s="53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7"/>
      <c r="DO369" s="57"/>
      <c r="DP369" s="57"/>
      <c r="DQ369" s="76" t="str">
        <f t="shared" si="705"/>
        <v/>
      </c>
      <c r="DR369" s="53"/>
      <c r="DS369" s="46" t="b">
        <f t="shared" si="706"/>
        <v>0</v>
      </c>
      <c r="DT369" s="46" t="str">
        <f t="shared" si="707"/>
        <v/>
      </c>
      <c r="DU369" s="46" t="b">
        <f t="shared" si="708"/>
        <v>0</v>
      </c>
      <c r="DV369" s="46" t="b">
        <f t="shared" si="709"/>
        <v>0</v>
      </c>
      <c r="DW369" s="46" t="b">
        <f t="shared" si="710"/>
        <v>0</v>
      </c>
      <c r="DY369" s="46" t="b">
        <f t="shared" si="711"/>
        <v>0</v>
      </c>
      <c r="DZ369" s="46" t="b">
        <f t="shared" si="712"/>
        <v>0</v>
      </c>
      <c r="EB369" s="46" t="b">
        <f t="shared" si="713"/>
        <v>0</v>
      </c>
      <c r="EC369" s="46" t="b">
        <f t="shared" si="714"/>
        <v>0</v>
      </c>
      <c r="ED369" s="46" t="b">
        <f t="shared" si="715"/>
        <v>0</v>
      </c>
      <c r="EE369" s="46" t="b">
        <f t="shared" si="716"/>
        <v>0</v>
      </c>
      <c r="EF369" s="46" t="b">
        <f t="shared" si="717"/>
        <v>0</v>
      </c>
      <c r="EG369" s="46" t="b">
        <f t="shared" si="718"/>
        <v>0</v>
      </c>
      <c r="EH369" s="46" t="b">
        <f t="shared" si="719"/>
        <v>0</v>
      </c>
      <c r="EI369" s="46" t="b">
        <f t="shared" si="720"/>
        <v>0</v>
      </c>
      <c r="EK369" s="46" t="b">
        <f t="shared" si="721"/>
        <v>0</v>
      </c>
      <c r="EL369" s="46" t="b">
        <f t="shared" si="722"/>
        <v>0</v>
      </c>
      <c r="EM369" s="46" t="b">
        <f t="shared" si="723"/>
        <v>0</v>
      </c>
      <c r="EN369" s="46" t="b">
        <f t="shared" si="724"/>
        <v>0</v>
      </c>
      <c r="EO369" s="46" t="b">
        <f t="shared" si="725"/>
        <v>0</v>
      </c>
      <c r="EP369" s="46" t="b">
        <f t="shared" si="726"/>
        <v>0</v>
      </c>
      <c r="EQ369" s="46" t="b">
        <f t="shared" si="727"/>
        <v>0</v>
      </c>
      <c r="ER369" s="46" t="b">
        <f>OR(AA369='Tablas '!$T$4,AA369='Tablas '!$T$7,AA369='Tablas '!$T$8,AA369='Tablas '!$T$11)</f>
        <v>0</v>
      </c>
      <c r="ES369" s="46" t="str">
        <f t="shared" si="728"/>
        <v/>
      </c>
      <c r="ET369" s="46" t="str">
        <f t="shared" si="729"/>
        <v/>
      </c>
      <c r="EU369" s="46" t="str">
        <f t="shared" si="730"/>
        <v/>
      </c>
      <c r="EV369" s="46" t="b">
        <f t="shared" si="731"/>
        <v>0</v>
      </c>
      <c r="EW369" s="46" t="b">
        <f t="shared" si="732"/>
        <v>0</v>
      </c>
      <c r="EX369" s="46" t="b">
        <f t="shared" si="733"/>
        <v>0</v>
      </c>
      <c r="EY369" s="46" t="b">
        <f t="shared" si="734"/>
        <v>0</v>
      </c>
      <c r="EZ369" s="46" t="b">
        <f t="shared" si="735"/>
        <v>0</v>
      </c>
      <c r="FA369" s="46" t="b">
        <f t="shared" si="736"/>
        <v>0</v>
      </c>
      <c r="FB369" s="46" t="b">
        <f t="shared" si="737"/>
        <v>0</v>
      </c>
      <c r="FC369" s="46" t="str">
        <f t="shared" si="738"/>
        <v/>
      </c>
      <c r="FD369" s="46" t="str">
        <f t="shared" si="739"/>
        <v/>
      </c>
      <c r="FE369" s="46" t="b">
        <f t="shared" si="740"/>
        <v>0</v>
      </c>
      <c r="FF369" s="46" t="str">
        <f t="shared" si="741"/>
        <v/>
      </c>
      <c r="FG369" s="46" t="str">
        <f t="shared" si="742"/>
        <v/>
      </c>
      <c r="FH369" s="46" t="b">
        <f t="shared" si="743"/>
        <v>0</v>
      </c>
      <c r="FI369" s="46" t="str">
        <f t="shared" si="744"/>
        <v/>
      </c>
      <c r="FJ369" s="46" t="str">
        <f t="shared" si="745"/>
        <v/>
      </c>
      <c r="FK369" s="46" t="b">
        <f t="shared" si="746"/>
        <v>0</v>
      </c>
      <c r="FL369" s="46" t="str">
        <f t="shared" si="747"/>
        <v/>
      </c>
      <c r="FM369" s="46" t="str">
        <f t="shared" si="748"/>
        <v/>
      </c>
      <c r="FN369" s="46" t="b">
        <f t="shared" si="749"/>
        <v>0</v>
      </c>
      <c r="FO369" s="46" t="str">
        <f t="shared" si="750"/>
        <v/>
      </c>
      <c r="FP369" s="46" t="str">
        <f t="shared" si="751"/>
        <v/>
      </c>
      <c r="FQ369" s="46" t="b">
        <f t="shared" si="752"/>
        <v>0</v>
      </c>
      <c r="FR369" s="46" t="str">
        <f t="shared" si="753"/>
        <v/>
      </c>
      <c r="FS369" s="46" t="str">
        <f t="shared" si="754"/>
        <v/>
      </c>
      <c r="FT369" s="46" t="b">
        <f t="shared" si="755"/>
        <v>0</v>
      </c>
      <c r="FU369" s="46" t="str">
        <f t="shared" si="756"/>
        <v/>
      </c>
      <c r="FV369" s="46" t="str">
        <f t="shared" si="757"/>
        <v/>
      </c>
      <c r="FW369" s="46" t="b">
        <f t="shared" si="758"/>
        <v>0</v>
      </c>
      <c r="FX369" s="46" t="str">
        <f t="shared" si="759"/>
        <v/>
      </c>
      <c r="FY369" s="46" t="str">
        <f t="shared" si="760"/>
        <v/>
      </c>
      <c r="FZ369" s="46" t="b">
        <f t="shared" si="761"/>
        <v>0</v>
      </c>
      <c r="GA369" s="46" t="str">
        <f t="shared" si="762"/>
        <v/>
      </c>
      <c r="GB369" s="46" t="str">
        <f t="shared" si="763"/>
        <v/>
      </c>
      <c r="GC369" s="46" t="b">
        <f t="shared" si="764"/>
        <v>0</v>
      </c>
      <c r="GD369" s="46" t="str">
        <f t="shared" si="765"/>
        <v/>
      </c>
      <c r="GE369" s="46" t="str">
        <f t="shared" si="766"/>
        <v/>
      </c>
      <c r="GF369" s="46" t="b">
        <f t="shared" si="767"/>
        <v>0</v>
      </c>
      <c r="GG369" s="46" t="b">
        <f t="shared" si="768"/>
        <v>0</v>
      </c>
      <c r="GH369" s="46" t="str">
        <f t="shared" si="769"/>
        <v/>
      </c>
      <c r="GI369" s="46" t="str">
        <f t="shared" si="770"/>
        <v/>
      </c>
      <c r="GJ369" s="46" t="str">
        <f t="shared" si="771"/>
        <v/>
      </c>
      <c r="GK369" s="46" t="b">
        <f t="shared" si="772"/>
        <v>0</v>
      </c>
      <c r="GL369" s="46" t="str">
        <f t="shared" si="773"/>
        <v/>
      </c>
      <c r="GM369" s="46" t="str">
        <f t="shared" si="774"/>
        <v/>
      </c>
      <c r="GN369" s="46" t="str">
        <f t="shared" si="775"/>
        <v/>
      </c>
      <c r="GO369" s="46" t="b">
        <f t="shared" si="776"/>
        <v>0</v>
      </c>
      <c r="GP369" s="46" t="str">
        <f t="shared" si="777"/>
        <v/>
      </c>
      <c r="GQ369" s="46" t="str">
        <f t="shared" si="778"/>
        <v/>
      </c>
      <c r="GR369" s="46" t="b">
        <f t="shared" si="779"/>
        <v>0</v>
      </c>
      <c r="GS369" s="46" t="str">
        <f t="shared" si="780"/>
        <v/>
      </c>
      <c r="GT369" s="46" t="str">
        <f t="shared" si="781"/>
        <v/>
      </c>
      <c r="GU369" s="46" t="b">
        <f t="shared" si="782"/>
        <v>0</v>
      </c>
      <c r="GV369" s="46" t="b">
        <f t="shared" si="783"/>
        <v>0</v>
      </c>
      <c r="GW369" s="46" t="b">
        <f t="shared" si="784"/>
        <v>0</v>
      </c>
      <c r="GX369" s="46" t="b">
        <f t="shared" si="785"/>
        <v>0</v>
      </c>
      <c r="GY369" s="46" t="b">
        <f t="shared" si="786"/>
        <v>0</v>
      </c>
      <c r="GZ369" s="46" t="b">
        <f t="shared" si="787"/>
        <v>0</v>
      </c>
      <c r="HA369" s="46" t="b">
        <f t="shared" si="788"/>
        <v>0</v>
      </c>
      <c r="HB369" s="46" t="b">
        <f t="shared" si="789"/>
        <v>0</v>
      </c>
      <c r="HC369" s="46" t="b">
        <f t="shared" si="790"/>
        <v>0</v>
      </c>
      <c r="HD369" s="46" t="b">
        <f t="shared" si="791"/>
        <v>0</v>
      </c>
      <c r="HE369" s="46" t="b">
        <f t="shared" si="792"/>
        <v>0</v>
      </c>
      <c r="HF369" s="46" t="b">
        <f t="shared" si="793"/>
        <v>0</v>
      </c>
      <c r="HG369" s="46" t="b">
        <f t="shared" si="794"/>
        <v>0</v>
      </c>
      <c r="HH369" s="46" t="b">
        <f t="shared" si="795"/>
        <v>0</v>
      </c>
      <c r="HI369" s="46" t="b">
        <f t="shared" si="796"/>
        <v>0</v>
      </c>
      <c r="HJ369" s="46" t="b">
        <f t="shared" si="797"/>
        <v>0</v>
      </c>
      <c r="HK369" s="46" t="b">
        <f t="shared" si="798"/>
        <v>0</v>
      </c>
      <c r="HL369" s="46" t="b">
        <f t="shared" si="799"/>
        <v>0</v>
      </c>
      <c r="HM369" s="46" t="b">
        <f t="shared" si="800"/>
        <v>0</v>
      </c>
      <c r="HN369" s="46" t="b">
        <f t="shared" si="801"/>
        <v>0</v>
      </c>
      <c r="HO369" s="46" t="b">
        <f t="shared" si="802"/>
        <v>0</v>
      </c>
      <c r="HP369" s="46" t="b">
        <f t="shared" si="803"/>
        <v>0</v>
      </c>
      <c r="HQ369" s="46" t="str">
        <f t="shared" si="804"/>
        <v/>
      </c>
      <c r="HR369" s="46" t="str">
        <f t="shared" si="805"/>
        <v/>
      </c>
      <c r="HS369" s="46" t="str">
        <f t="shared" si="806"/>
        <v/>
      </c>
      <c r="HT369" s="46" t="b">
        <f t="shared" si="807"/>
        <v>0</v>
      </c>
      <c r="HU369" s="46" t="b">
        <f t="shared" si="808"/>
        <v>0</v>
      </c>
      <c r="HV369" s="46" t="b">
        <f t="shared" si="809"/>
        <v>0</v>
      </c>
      <c r="HW369" s="46" t="b">
        <f t="shared" si="810"/>
        <v>0</v>
      </c>
      <c r="HX369" s="46" t="b">
        <f t="shared" si="811"/>
        <v>0</v>
      </c>
      <c r="HY369" s="46" t="b">
        <f t="shared" si="812"/>
        <v>0</v>
      </c>
      <c r="HZ369" s="46" t="b">
        <f t="shared" si="813"/>
        <v>0</v>
      </c>
      <c r="IA369" s="46" t="str">
        <f t="shared" si="814"/>
        <v/>
      </c>
      <c r="IB369" s="46" t="str">
        <f t="shared" si="815"/>
        <v/>
      </c>
      <c r="IC369" s="46" t="str">
        <f t="shared" si="816"/>
        <v/>
      </c>
      <c r="ID369" s="46" t="str">
        <f t="shared" si="817"/>
        <v/>
      </c>
      <c r="IE369" s="46" t="b">
        <f t="shared" si="818"/>
        <v>0</v>
      </c>
      <c r="IF369" s="46" t="str">
        <f t="shared" si="819"/>
        <v/>
      </c>
      <c r="IG369" s="46" t="str">
        <f t="shared" si="820"/>
        <v/>
      </c>
      <c r="IH369" s="46" t="b">
        <f t="shared" si="821"/>
        <v>0</v>
      </c>
      <c r="II369" s="46" t="b">
        <f t="shared" si="822"/>
        <v>0</v>
      </c>
      <c r="IJ369" s="46" t="b">
        <f t="shared" si="823"/>
        <v>0</v>
      </c>
      <c r="IK369" s="46" t="str">
        <f t="shared" si="824"/>
        <v/>
      </c>
      <c r="IL369" s="46" t="str">
        <f t="shared" si="825"/>
        <v/>
      </c>
      <c r="IM369" s="46" t="b">
        <f t="shared" si="826"/>
        <v>0</v>
      </c>
      <c r="IN369" s="46" t="b">
        <f t="shared" si="827"/>
        <v>0</v>
      </c>
      <c r="IO369" s="46" t="b">
        <f t="shared" si="828"/>
        <v>0</v>
      </c>
      <c r="IP369" s="46" t="b">
        <f t="shared" si="829"/>
        <v>0</v>
      </c>
      <c r="IQ369" s="46" t="b">
        <f t="shared" si="830"/>
        <v>0</v>
      </c>
      <c r="IR369" s="46" t="b">
        <f t="shared" si="831"/>
        <v>0</v>
      </c>
      <c r="IS369" s="46" t="b">
        <f t="shared" si="832"/>
        <v>0</v>
      </c>
      <c r="IT369" s="46" t="b">
        <f t="shared" si="833"/>
        <v>0</v>
      </c>
      <c r="IU369" s="46" t="b">
        <f t="shared" si="834"/>
        <v>0</v>
      </c>
      <c r="IV369" s="46" t="b">
        <f t="shared" si="835"/>
        <v>0</v>
      </c>
      <c r="IW369" s="46" t="b">
        <f t="shared" si="836"/>
        <v>0</v>
      </c>
      <c r="IX369" s="46" t="b">
        <f t="shared" si="837"/>
        <v>0</v>
      </c>
      <c r="IY369" s="46" t="b">
        <f t="shared" si="838"/>
        <v>0</v>
      </c>
    </row>
    <row r="370" spans="2:259" x14ac:dyDescent="0.3">
      <c r="B370" s="48">
        <v>358</v>
      </c>
      <c r="C370" s="61" t="str">
        <f t="shared" si="704"/>
        <v/>
      </c>
      <c r="D370" s="53"/>
      <c r="E370" s="52"/>
      <c r="F370" s="112"/>
      <c r="G370" s="52"/>
      <c r="H370" s="53"/>
      <c r="I370" s="52"/>
      <c r="J370" s="52"/>
      <c r="K370" s="53"/>
      <c r="L370" s="55"/>
      <c r="M370" s="108"/>
      <c r="N370" s="56"/>
      <c r="O370" s="52"/>
      <c r="P370" s="52"/>
      <c r="Q370" s="52"/>
      <c r="R370" s="52"/>
      <c r="S370" s="52"/>
      <c r="T370" s="53"/>
      <c r="U370" s="52"/>
      <c r="V370" s="52"/>
      <c r="W370" s="55"/>
      <c r="X370" s="55"/>
      <c r="Y370" s="52"/>
      <c r="Z370" s="55"/>
      <c r="AA370" s="52"/>
      <c r="AB370" s="53"/>
      <c r="AC370" s="53"/>
      <c r="AD370" s="53"/>
      <c r="AE370" s="57"/>
      <c r="AF370" s="113"/>
      <c r="AG370" s="57"/>
      <c r="AH370" s="58"/>
      <c r="AI370" s="58"/>
      <c r="AJ370" s="58"/>
      <c r="AK370" s="114"/>
      <c r="AL370" s="58"/>
      <c r="AM370" s="114"/>
      <c r="AN370" s="58"/>
      <c r="AO370" s="114"/>
      <c r="AP370" s="58"/>
      <c r="AQ370" s="114"/>
      <c r="AR370" s="58"/>
      <c r="AS370" s="114"/>
      <c r="AT370" s="58"/>
      <c r="AU370" s="114"/>
      <c r="AV370" s="58"/>
      <c r="AW370" s="114"/>
      <c r="AX370" s="58"/>
      <c r="AY370" s="114"/>
      <c r="AZ370" s="58"/>
      <c r="BA370" s="114"/>
      <c r="BB370" s="58"/>
      <c r="BC370" s="114"/>
      <c r="BD370" s="58"/>
      <c r="BE370" s="58"/>
      <c r="BF370" s="58"/>
      <c r="BG370" s="59"/>
      <c r="BH370" s="58"/>
      <c r="BI370" s="114"/>
      <c r="BJ370" s="53"/>
      <c r="BK370" s="58"/>
      <c r="BL370" s="114"/>
      <c r="BM370" s="58"/>
      <c r="BN370" s="114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3"/>
      <c r="CL370" s="58"/>
      <c r="CM370" s="58"/>
      <c r="CN370" s="60"/>
      <c r="CO370" s="57"/>
      <c r="CP370" s="58"/>
      <c r="CQ370" s="60"/>
      <c r="CR370" s="57"/>
      <c r="CS370" s="58"/>
      <c r="CT370" s="59"/>
      <c r="CU370" s="58"/>
      <c r="CV370" s="59"/>
      <c r="CW370" s="58"/>
      <c r="CX370" s="59"/>
      <c r="CY370" s="58"/>
      <c r="CZ370" s="58"/>
      <c r="DA370" s="58"/>
      <c r="DB370" s="53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7"/>
      <c r="DO370" s="57"/>
      <c r="DP370" s="57"/>
      <c r="DQ370" s="76" t="str">
        <f t="shared" si="705"/>
        <v/>
      </c>
      <c r="DR370" s="53"/>
      <c r="DS370" s="46" t="b">
        <f t="shared" si="706"/>
        <v>0</v>
      </c>
      <c r="DT370" s="46" t="str">
        <f t="shared" si="707"/>
        <v/>
      </c>
      <c r="DU370" s="46" t="b">
        <f t="shared" si="708"/>
        <v>0</v>
      </c>
      <c r="DV370" s="46" t="b">
        <f t="shared" si="709"/>
        <v>0</v>
      </c>
      <c r="DW370" s="46" t="b">
        <f t="shared" si="710"/>
        <v>0</v>
      </c>
      <c r="DY370" s="46" t="b">
        <f t="shared" si="711"/>
        <v>0</v>
      </c>
      <c r="DZ370" s="46" t="b">
        <f t="shared" si="712"/>
        <v>0</v>
      </c>
      <c r="EB370" s="46" t="b">
        <f t="shared" si="713"/>
        <v>0</v>
      </c>
      <c r="EC370" s="46" t="b">
        <f t="shared" si="714"/>
        <v>0</v>
      </c>
      <c r="ED370" s="46" t="b">
        <f t="shared" si="715"/>
        <v>0</v>
      </c>
      <c r="EE370" s="46" t="b">
        <f t="shared" si="716"/>
        <v>0</v>
      </c>
      <c r="EF370" s="46" t="b">
        <f t="shared" si="717"/>
        <v>0</v>
      </c>
      <c r="EG370" s="46" t="b">
        <f t="shared" si="718"/>
        <v>0</v>
      </c>
      <c r="EH370" s="46" t="b">
        <f t="shared" si="719"/>
        <v>0</v>
      </c>
      <c r="EI370" s="46" t="b">
        <f t="shared" si="720"/>
        <v>0</v>
      </c>
      <c r="EK370" s="46" t="b">
        <f t="shared" si="721"/>
        <v>0</v>
      </c>
      <c r="EL370" s="46" t="b">
        <f t="shared" si="722"/>
        <v>0</v>
      </c>
      <c r="EM370" s="46" t="b">
        <f t="shared" si="723"/>
        <v>0</v>
      </c>
      <c r="EN370" s="46" t="b">
        <f t="shared" si="724"/>
        <v>0</v>
      </c>
      <c r="EO370" s="46" t="b">
        <f t="shared" si="725"/>
        <v>0</v>
      </c>
      <c r="EP370" s="46" t="b">
        <f t="shared" si="726"/>
        <v>0</v>
      </c>
      <c r="EQ370" s="46" t="b">
        <f t="shared" si="727"/>
        <v>0</v>
      </c>
      <c r="ER370" s="46" t="b">
        <f>OR(AA370='Tablas '!$T$4,AA370='Tablas '!$T$7,AA370='Tablas '!$T$8,AA370='Tablas '!$T$11)</f>
        <v>0</v>
      </c>
      <c r="ES370" s="46" t="str">
        <f t="shared" si="728"/>
        <v/>
      </c>
      <c r="ET370" s="46" t="str">
        <f t="shared" si="729"/>
        <v/>
      </c>
      <c r="EU370" s="46" t="str">
        <f t="shared" si="730"/>
        <v/>
      </c>
      <c r="EV370" s="46" t="b">
        <f t="shared" si="731"/>
        <v>0</v>
      </c>
      <c r="EW370" s="46" t="b">
        <f t="shared" si="732"/>
        <v>0</v>
      </c>
      <c r="EX370" s="46" t="b">
        <f t="shared" si="733"/>
        <v>0</v>
      </c>
      <c r="EY370" s="46" t="b">
        <f t="shared" si="734"/>
        <v>0</v>
      </c>
      <c r="EZ370" s="46" t="b">
        <f t="shared" si="735"/>
        <v>0</v>
      </c>
      <c r="FA370" s="46" t="b">
        <f t="shared" si="736"/>
        <v>0</v>
      </c>
      <c r="FB370" s="46" t="b">
        <f t="shared" si="737"/>
        <v>0</v>
      </c>
      <c r="FC370" s="46" t="str">
        <f t="shared" si="738"/>
        <v/>
      </c>
      <c r="FD370" s="46" t="str">
        <f t="shared" si="739"/>
        <v/>
      </c>
      <c r="FE370" s="46" t="b">
        <f t="shared" si="740"/>
        <v>0</v>
      </c>
      <c r="FF370" s="46" t="str">
        <f t="shared" si="741"/>
        <v/>
      </c>
      <c r="FG370" s="46" t="str">
        <f t="shared" si="742"/>
        <v/>
      </c>
      <c r="FH370" s="46" t="b">
        <f t="shared" si="743"/>
        <v>0</v>
      </c>
      <c r="FI370" s="46" t="str">
        <f t="shared" si="744"/>
        <v/>
      </c>
      <c r="FJ370" s="46" t="str">
        <f t="shared" si="745"/>
        <v/>
      </c>
      <c r="FK370" s="46" t="b">
        <f t="shared" si="746"/>
        <v>0</v>
      </c>
      <c r="FL370" s="46" t="str">
        <f t="shared" si="747"/>
        <v/>
      </c>
      <c r="FM370" s="46" t="str">
        <f t="shared" si="748"/>
        <v/>
      </c>
      <c r="FN370" s="46" t="b">
        <f t="shared" si="749"/>
        <v>0</v>
      </c>
      <c r="FO370" s="46" t="str">
        <f t="shared" si="750"/>
        <v/>
      </c>
      <c r="FP370" s="46" t="str">
        <f t="shared" si="751"/>
        <v/>
      </c>
      <c r="FQ370" s="46" t="b">
        <f t="shared" si="752"/>
        <v>0</v>
      </c>
      <c r="FR370" s="46" t="str">
        <f t="shared" si="753"/>
        <v/>
      </c>
      <c r="FS370" s="46" t="str">
        <f t="shared" si="754"/>
        <v/>
      </c>
      <c r="FT370" s="46" t="b">
        <f t="shared" si="755"/>
        <v>0</v>
      </c>
      <c r="FU370" s="46" t="str">
        <f t="shared" si="756"/>
        <v/>
      </c>
      <c r="FV370" s="46" t="str">
        <f t="shared" si="757"/>
        <v/>
      </c>
      <c r="FW370" s="46" t="b">
        <f t="shared" si="758"/>
        <v>0</v>
      </c>
      <c r="FX370" s="46" t="str">
        <f t="shared" si="759"/>
        <v/>
      </c>
      <c r="FY370" s="46" t="str">
        <f t="shared" si="760"/>
        <v/>
      </c>
      <c r="FZ370" s="46" t="b">
        <f t="shared" si="761"/>
        <v>0</v>
      </c>
      <c r="GA370" s="46" t="str">
        <f t="shared" si="762"/>
        <v/>
      </c>
      <c r="GB370" s="46" t="str">
        <f t="shared" si="763"/>
        <v/>
      </c>
      <c r="GC370" s="46" t="b">
        <f t="shared" si="764"/>
        <v>0</v>
      </c>
      <c r="GD370" s="46" t="str">
        <f t="shared" si="765"/>
        <v/>
      </c>
      <c r="GE370" s="46" t="str">
        <f t="shared" si="766"/>
        <v/>
      </c>
      <c r="GF370" s="46" t="b">
        <f t="shared" si="767"/>
        <v>0</v>
      </c>
      <c r="GG370" s="46" t="b">
        <f t="shared" si="768"/>
        <v>0</v>
      </c>
      <c r="GH370" s="46" t="str">
        <f t="shared" si="769"/>
        <v/>
      </c>
      <c r="GI370" s="46" t="str">
        <f t="shared" si="770"/>
        <v/>
      </c>
      <c r="GJ370" s="46" t="str">
        <f t="shared" si="771"/>
        <v/>
      </c>
      <c r="GK370" s="46" t="b">
        <f t="shared" si="772"/>
        <v>0</v>
      </c>
      <c r="GL370" s="46" t="str">
        <f t="shared" si="773"/>
        <v/>
      </c>
      <c r="GM370" s="46" t="str">
        <f t="shared" si="774"/>
        <v/>
      </c>
      <c r="GN370" s="46" t="str">
        <f t="shared" si="775"/>
        <v/>
      </c>
      <c r="GO370" s="46" t="b">
        <f t="shared" si="776"/>
        <v>0</v>
      </c>
      <c r="GP370" s="46" t="str">
        <f t="shared" si="777"/>
        <v/>
      </c>
      <c r="GQ370" s="46" t="str">
        <f t="shared" si="778"/>
        <v/>
      </c>
      <c r="GR370" s="46" t="b">
        <f t="shared" si="779"/>
        <v>0</v>
      </c>
      <c r="GS370" s="46" t="str">
        <f t="shared" si="780"/>
        <v/>
      </c>
      <c r="GT370" s="46" t="str">
        <f t="shared" si="781"/>
        <v/>
      </c>
      <c r="GU370" s="46" t="b">
        <f t="shared" si="782"/>
        <v>0</v>
      </c>
      <c r="GV370" s="46" t="b">
        <f t="shared" si="783"/>
        <v>0</v>
      </c>
      <c r="GW370" s="46" t="b">
        <f t="shared" si="784"/>
        <v>0</v>
      </c>
      <c r="GX370" s="46" t="b">
        <f t="shared" si="785"/>
        <v>0</v>
      </c>
      <c r="GY370" s="46" t="b">
        <f t="shared" si="786"/>
        <v>0</v>
      </c>
      <c r="GZ370" s="46" t="b">
        <f t="shared" si="787"/>
        <v>0</v>
      </c>
      <c r="HA370" s="46" t="b">
        <f t="shared" si="788"/>
        <v>0</v>
      </c>
      <c r="HB370" s="46" t="b">
        <f t="shared" si="789"/>
        <v>0</v>
      </c>
      <c r="HC370" s="46" t="b">
        <f t="shared" si="790"/>
        <v>0</v>
      </c>
      <c r="HD370" s="46" t="b">
        <f t="shared" si="791"/>
        <v>0</v>
      </c>
      <c r="HE370" s="46" t="b">
        <f t="shared" si="792"/>
        <v>0</v>
      </c>
      <c r="HF370" s="46" t="b">
        <f t="shared" si="793"/>
        <v>0</v>
      </c>
      <c r="HG370" s="46" t="b">
        <f t="shared" si="794"/>
        <v>0</v>
      </c>
      <c r="HH370" s="46" t="b">
        <f t="shared" si="795"/>
        <v>0</v>
      </c>
      <c r="HI370" s="46" t="b">
        <f t="shared" si="796"/>
        <v>0</v>
      </c>
      <c r="HJ370" s="46" t="b">
        <f t="shared" si="797"/>
        <v>0</v>
      </c>
      <c r="HK370" s="46" t="b">
        <f t="shared" si="798"/>
        <v>0</v>
      </c>
      <c r="HL370" s="46" t="b">
        <f t="shared" si="799"/>
        <v>0</v>
      </c>
      <c r="HM370" s="46" t="b">
        <f t="shared" si="800"/>
        <v>0</v>
      </c>
      <c r="HN370" s="46" t="b">
        <f t="shared" si="801"/>
        <v>0</v>
      </c>
      <c r="HO370" s="46" t="b">
        <f t="shared" si="802"/>
        <v>0</v>
      </c>
      <c r="HP370" s="46" t="b">
        <f t="shared" si="803"/>
        <v>0</v>
      </c>
      <c r="HQ370" s="46" t="str">
        <f t="shared" si="804"/>
        <v/>
      </c>
      <c r="HR370" s="46" t="str">
        <f t="shared" si="805"/>
        <v/>
      </c>
      <c r="HS370" s="46" t="str">
        <f t="shared" si="806"/>
        <v/>
      </c>
      <c r="HT370" s="46" t="b">
        <f t="shared" si="807"/>
        <v>0</v>
      </c>
      <c r="HU370" s="46" t="b">
        <f t="shared" si="808"/>
        <v>0</v>
      </c>
      <c r="HV370" s="46" t="b">
        <f t="shared" si="809"/>
        <v>0</v>
      </c>
      <c r="HW370" s="46" t="b">
        <f t="shared" si="810"/>
        <v>0</v>
      </c>
      <c r="HX370" s="46" t="b">
        <f t="shared" si="811"/>
        <v>0</v>
      </c>
      <c r="HY370" s="46" t="b">
        <f t="shared" si="812"/>
        <v>0</v>
      </c>
      <c r="HZ370" s="46" t="b">
        <f t="shared" si="813"/>
        <v>0</v>
      </c>
      <c r="IA370" s="46" t="str">
        <f t="shared" si="814"/>
        <v/>
      </c>
      <c r="IB370" s="46" t="str">
        <f t="shared" si="815"/>
        <v/>
      </c>
      <c r="IC370" s="46" t="str">
        <f t="shared" si="816"/>
        <v/>
      </c>
      <c r="ID370" s="46" t="str">
        <f t="shared" si="817"/>
        <v/>
      </c>
      <c r="IE370" s="46" t="b">
        <f t="shared" si="818"/>
        <v>0</v>
      </c>
      <c r="IF370" s="46" t="str">
        <f t="shared" si="819"/>
        <v/>
      </c>
      <c r="IG370" s="46" t="str">
        <f t="shared" si="820"/>
        <v/>
      </c>
      <c r="IH370" s="46" t="b">
        <f t="shared" si="821"/>
        <v>0</v>
      </c>
      <c r="II370" s="46" t="b">
        <f t="shared" si="822"/>
        <v>0</v>
      </c>
      <c r="IJ370" s="46" t="b">
        <f t="shared" si="823"/>
        <v>0</v>
      </c>
      <c r="IK370" s="46" t="str">
        <f t="shared" si="824"/>
        <v/>
      </c>
      <c r="IL370" s="46" t="str">
        <f t="shared" si="825"/>
        <v/>
      </c>
      <c r="IM370" s="46" t="b">
        <f t="shared" si="826"/>
        <v>0</v>
      </c>
      <c r="IN370" s="46" t="b">
        <f t="shared" si="827"/>
        <v>0</v>
      </c>
      <c r="IO370" s="46" t="b">
        <f t="shared" si="828"/>
        <v>0</v>
      </c>
      <c r="IP370" s="46" t="b">
        <f t="shared" si="829"/>
        <v>0</v>
      </c>
      <c r="IQ370" s="46" t="b">
        <f t="shared" si="830"/>
        <v>0</v>
      </c>
      <c r="IR370" s="46" t="b">
        <f t="shared" si="831"/>
        <v>0</v>
      </c>
      <c r="IS370" s="46" t="b">
        <f t="shared" si="832"/>
        <v>0</v>
      </c>
      <c r="IT370" s="46" t="b">
        <f t="shared" si="833"/>
        <v>0</v>
      </c>
      <c r="IU370" s="46" t="b">
        <f t="shared" si="834"/>
        <v>0</v>
      </c>
      <c r="IV370" s="46" t="b">
        <f t="shared" si="835"/>
        <v>0</v>
      </c>
      <c r="IW370" s="46" t="b">
        <f t="shared" si="836"/>
        <v>0</v>
      </c>
      <c r="IX370" s="46" t="b">
        <f t="shared" si="837"/>
        <v>0</v>
      </c>
      <c r="IY370" s="46" t="b">
        <f t="shared" si="838"/>
        <v>0</v>
      </c>
    </row>
    <row r="371" spans="2:259" x14ac:dyDescent="0.3">
      <c r="B371" s="48">
        <v>359</v>
      </c>
      <c r="C371" s="61" t="str">
        <f t="shared" si="704"/>
        <v/>
      </c>
      <c r="D371" s="53"/>
      <c r="E371" s="52"/>
      <c r="F371" s="112"/>
      <c r="G371" s="52"/>
      <c r="H371" s="53"/>
      <c r="I371" s="52"/>
      <c r="J371" s="52"/>
      <c r="K371" s="53"/>
      <c r="L371" s="55"/>
      <c r="M371" s="108"/>
      <c r="N371" s="56"/>
      <c r="O371" s="52"/>
      <c r="P371" s="52"/>
      <c r="Q371" s="52"/>
      <c r="R371" s="52"/>
      <c r="S371" s="52"/>
      <c r="T371" s="53"/>
      <c r="U371" s="52"/>
      <c r="V371" s="52"/>
      <c r="W371" s="55"/>
      <c r="X371" s="55"/>
      <c r="Y371" s="52"/>
      <c r="Z371" s="55"/>
      <c r="AA371" s="52"/>
      <c r="AB371" s="53"/>
      <c r="AC371" s="53"/>
      <c r="AD371" s="53"/>
      <c r="AE371" s="57"/>
      <c r="AF371" s="113"/>
      <c r="AG371" s="57"/>
      <c r="AH371" s="58"/>
      <c r="AI371" s="58"/>
      <c r="AJ371" s="58"/>
      <c r="AK371" s="114"/>
      <c r="AL371" s="58"/>
      <c r="AM371" s="114"/>
      <c r="AN371" s="58"/>
      <c r="AO371" s="114"/>
      <c r="AP371" s="58"/>
      <c r="AQ371" s="114"/>
      <c r="AR371" s="58"/>
      <c r="AS371" s="114"/>
      <c r="AT371" s="58"/>
      <c r="AU371" s="114"/>
      <c r="AV371" s="58"/>
      <c r="AW371" s="114"/>
      <c r="AX371" s="58"/>
      <c r="AY371" s="114"/>
      <c r="AZ371" s="58"/>
      <c r="BA371" s="114"/>
      <c r="BB371" s="58"/>
      <c r="BC371" s="114"/>
      <c r="BD371" s="58"/>
      <c r="BE371" s="58"/>
      <c r="BF371" s="58"/>
      <c r="BG371" s="59"/>
      <c r="BH371" s="58"/>
      <c r="BI371" s="114"/>
      <c r="BJ371" s="53"/>
      <c r="BK371" s="58"/>
      <c r="BL371" s="114"/>
      <c r="BM371" s="58"/>
      <c r="BN371" s="114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3"/>
      <c r="CL371" s="58"/>
      <c r="CM371" s="58"/>
      <c r="CN371" s="60"/>
      <c r="CO371" s="57"/>
      <c r="CP371" s="58"/>
      <c r="CQ371" s="60"/>
      <c r="CR371" s="57"/>
      <c r="CS371" s="58"/>
      <c r="CT371" s="59"/>
      <c r="CU371" s="58"/>
      <c r="CV371" s="59"/>
      <c r="CW371" s="58"/>
      <c r="CX371" s="59"/>
      <c r="CY371" s="58"/>
      <c r="CZ371" s="58"/>
      <c r="DA371" s="58"/>
      <c r="DB371" s="53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7"/>
      <c r="DO371" s="57"/>
      <c r="DP371" s="57"/>
      <c r="DQ371" s="76" t="str">
        <f t="shared" si="705"/>
        <v/>
      </c>
      <c r="DR371" s="53"/>
      <c r="DS371" s="46" t="b">
        <f t="shared" si="706"/>
        <v>0</v>
      </c>
      <c r="DT371" s="46" t="str">
        <f t="shared" si="707"/>
        <v/>
      </c>
      <c r="DU371" s="46" t="b">
        <f t="shared" si="708"/>
        <v>0</v>
      </c>
      <c r="DV371" s="46" t="b">
        <f t="shared" si="709"/>
        <v>0</v>
      </c>
      <c r="DW371" s="46" t="b">
        <f t="shared" si="710"/>
        <v>0</v>
      </c>
      <c r="DY371" s="46" t="b">
        <f t="shared" si="711"/>
        <v>0</v>
      </c>
      <c r="DZ371" s="46" t="b">
        <f t="shared" si="712"/>
        <v>0</v>
      </c>
      <c r="EB371" s="46" t="b">
        <f t="shared" si="713"/>
        <v>0</v>
      </c>
      <c r="EC371" s="46" t="b">
        <f t="shared" si="714"/>
        <v>0</v>
      </c>
      <c r="ED371" s="46" t="b">
        <f t="shared" si="715"/>
        <v>0</v>
      </c>
      <c r="EE371" s="46" t="b">
        <f t="shared" si="716"/>
        <v>0</v>
      </c>
      <c r="EF371" s="46" t="b">
        <f t="shared" si="717"/>
        <v>0</v>
      </c>
      <c r="EG371" s="46" t="b">
        <f t="shared" si="718"/>
        <v>0</v>
      </c>
      <c r="EH371" s="46" t="b">
        <f t="shared" si="719"/>
        <v>0</v>
      </c>
      <c r="EI371" s="46" t="b">
        <f t="shared" si="720"/>
        <v>0</v>
      </c>
      <c r="EK371" s="46" t="b">
        <f t="shared" si="721"/>
        <v>0</v>
      </c>
      <c r="EL371" s="46" t="b">
        <f t="shared" si="722"/>
        <v>0</v>
      </c>
      <c r="EM371" s="46" t="b">
        <f t="shared" si="723"/>
        <v>0</v>
      </c>
      <c r="EN371" s="46" t="b">
        <f t="shared" si="724"/>
        <v>0</v>
      </c>
      <c r="EO371" s="46" t="b">
        <f t="shared" si="725"/>
        <v>0</v>
      </c>
      <c r="EP371" s="46" t="b">
        <f t="shared" si="726"/>
        <v>0</v>
      </c>
      <c r="EQ371" s="46" t="b">
        <f t="shared" si="727"/>
        <v>0</v>
      </c>
      <c r="ER371" s="46" t="b">
        <f>OR(AA371='Tablas '!$T$4,AA371='Tablas '!$T$7,AA371='Tablas '!$T$8,AA371='Tablas '!$T$11)</f>
        <v>0</v>
      </c>
      <c r="ES371" s="46" t="str">
        <f t="shared" si="728"/>
        <v/>
      </c>
      <c r="ET371" s="46" t="str">
        <f t="shared" si="729"/>
        <v/>
      </c>
      <c r="EU371" s="46" t="str">
        <f t="shared" si="730"/>
        <v/>
      </c>
      <c r="EV371" s="46" t="b">
        <f t="shared" si="731"/>
        <v>0</v>
      </c>
      <c r="EW371" s="46" t="b">
        <f t="shared" si="732"/>
        <v>0</v>
      </c>
      <c r="EX371" s="46" t="b">
        <f t="shared" si="733"/>
        <v>0</v>
      </c>
      <c r="EY371" s="46" t="b">
        <f t="shared" si="734"/>
        <v>0</v>
      </c>
      <c r="EZ371" s="46" t="b">
        <f t="shared" si="735"/>
        <v>0</v>
      </c>
      <c r="FA371" s="46" t="b">
        <f t="shared" si="736"/>
        <v>0</v>
      </c>
      <c r="FB371" s="46" t="b">
        <f t="shared" si="737"/>
        <v>0</v>
      </c>
      <c r="FC371" s="46" t="str">
        <f t="shared" si="738"/>
        <v/>
      </c>
      <c r="FD371" s="46" t="str">
        <f t="shared" si="739"/>
        <v/>
      </c>
      <c r="FE371" s="46" t="b">
        <f t="shared" si="740"/>
        <v>0</v>
      </c>
      <c r="FF371" s="46" t="str">
        <f t="shared" si="741"/>
        <v/>
      </c>
      <c r="FG371" s="46" t="str">
        <f t="shared" si="742"/>
        <v/>
      </c>
      <c r="FH371" s="46" t="b">
        <f t="shared" si="743"/>
        <v>0</v>
      </c>
      <c r="FI371" s="46" t="str">
        <f t="shared" si="744"/>
        <v/>
      </c>
      <c r="FJ371" s="46" t="str">
        <f t="shared" si="745"/>
        <v/>
      </c>
      <c r="FK371" s="46" t="b">
        <f t="shared" si="746"/>
        <v>0</v>
      </c>
      <c r="FL371" s="46" t="str">
        <f t="shared" si="747"/>
        <v/>
      </c>
      <c r="FM371" s="46" t="str">
        <f t="shared" si="748"/>
        <v/>
      </c>
      <c r="FN371" s="46" t="b">
        <f t="shared" si="749"/>
        <v>0</v>
      </c>
      <c r="FO371" s="46" t="str">
        <f t="shared" si="750"/>
        <v/>
      </c>
      <c r="FP371" s="46" t="str">
        <f t="shared" si="751"/>
        <v/>
      </c>
      <c r="FQ371" s="46" t="b">
        <f t="shared" si="752"/>
        <v>0</v>
      </c>
      <c r="FR371" s="46" t="str">
        <f t="shared" si="753"/>
        <v/>
      </c>
      <c r="FS371" s="46" t="str">
        <f t="shared" si="754"/>
        <v/>
      </c>
      <c r="FT371" s="46" t="b">
        <f t="shared" si="755"/>
        <v>0</v>
      </c>
      <c r="FU371" s="46" t="str">
        <f t="shared" si="756"/>
        <v/>
      </c>
      <c r="FV371" s="46" t="str">
        <f t="shared" si="757"/>
        <v/>
      </c>
      <c r="FW371" s="46" t="b">
        <f t="shared" si="758"/>
        <v>0</v>
      </c>
      <c r="FX371" s="46" t="str">
        <f t="shared" si="759"/>
        <v/>
      </c>
      <c r="FY371" s="46" t="str">
        <f t="shared" si="760"/>
        <v/>
      </c>
      <c r="FZ371" s="46" t="b">
        <f t="shared" si="761"/>
        <v>0</v>
      </c>
      <c r="GA371" s="46" t="str">
        <f t="shared" si="762"/>
        <v/>
      </c>
      <c r="GB371" s="46" t="str">
        <f t="shared" si="763"/>
        <v/>
      </c>
      <c r="GC371" s="46" t="b">
        <f t="shared" si="764"/>
        <v>0</v>
      </c>
      <c r="GD371" s="46" t="str">
        <f t="shared" si="765"/>
        <v/>
      </c>
      <c r="GE371" s="46" t="str">
        <f t="shared" si="766"/>
        <v/>
      </c>
      <c r="GF371" s="46" t="b">
        <f t="shared" si="767"/>
        <v>0</v>
      </c>
      <c r="GG371" s="46" t="b">
        <f t="shared" si="768"/>
        <v>0</v>
      </c>
      <c r="GH371" s="46" t="str">
        <f t="shared" si="769"/>
        <v/>
      </c>
      <c r="GI371" s="46" t="str">
        <f t="shared" si="770"/>
        <v/>
      </c>
      <c r="GJ371" s="46" t="str">
        <f t="shared" si="771"/>
        <v/>
      </c>
      <c r="GK371" s="46" t="b">
        <f t="shared" si="772"/>
        <v>0</v>
      </c>
      <c r="GL371" s="46" t="str">
        <f t="shared" si="773"/>
        <v/>
      </c>
      <c r="GM371" s="46" t="str">
        <f t="shared" si="774"/>
        <v/>
      </c>
      <c r="GN371" s="46" t="str">
        <f t="shared" si="775"/>
        <v/>
      </c>
      <c r="GO371" s="46" t="b">
        <f t="shared" si="776"/>
        <v>0</v>
      </c>
      <c r="GP371" s="46" t="str">
        <f t="shared" si="777"/>
        <v/>
      </c>
      <c r="GQ371" s="46" t="str">
        <f t="shared" si="778"/>
        <v/>
      </c>
      <c r="GR371" s="46" t="b">
        <f t="shared" si="779"/>
        <v>0</v>
      </c>
      <c r="GS371" s="46" t="str">
        <f t="shared" si="780"/>
        <v/>
      </c>
      <c r="GT371" s="46" t="str">
        <f t="shared" si="781"/>
        <v/>
      </c>
      <c r="GU371" s="46" t="b">
        <f t="shared" si="782"/>
        <v>0</v>
      </c>
      <c r="GV371" s="46" t="b">
        <f t="shared" si="783"/>
        <v>0</v>
      </c>
      <c r="GW371" s="46" t="b">
        <f t="shared" si="784"/>
        <v>0</v>
      </c>
      <c r="GX371" s="46" t="b">
        <f t="shared" si="785"/>
        <v>0</v>
      </c>
      <c r="GY371" s="46" t="b">
        <f t="shared" si="786"/>
        <v>0</v>
      </c>
      <c r="GZ371" s="46" t="b">
        <f t="shared" si="787"/>
        <v>0</v>
      </c>
      <c r="HA371" s="46" t="b">
        <f t="shared" si="788"/>
        <v>0</v>
      </c>
      <c r="HB371" s="46" t="b">
        <f t="shared" si="789"/>
        <v>0</v>
      </c>
      <c r="HC371" s="46" t="b">
        <f t="shared" si="790"/>
        <v>0</v>
      </c>
      <c r="HD371" s="46" t="b">
        <f t="shared" si="791"/>
        <v>0</v>
      </c>
      <c r="HE371" s="46" t="b">
        <f t="shared" si="792"/>
        <v>0</v>
      </c>
      <c r="HF371" s="46" t="b">
        <f t="shared" si="793"/>
        <v>0</v>
      </c>
      <c r="HG371" s="46" t="b">
        <f t="shared" si="794"/>
        <v>0</v>
      </c>
      <c r="HH371" s="46" t="b">
        <f t="shared" si="795"/>
        <v>0</v>
      </c>
      <c r="HI371" s="46" t="b">
        <f t="shared" si="796"/>
        <v>0</v>
      </c>
      <c r="HJ371" s="46" t="b">
        <f t="shared" si="797"/>
        <v>0</v>
      </c>
      <c r="HK371" s="46" t="b">
        <f t="shared" si="798"/>
        <v>0</v>
      </c>
      <c r="HL371" s="46" t="b">
        <f t="shared" si="799"/>
        <v>0</v>
      </c>
      <c r="HM371" s="46" t="b">
        <f t="shared" si="800"/>
        <v>0</v>
      </c>
      <c r="HN371" s="46" t="b">
        <f t="shared" si="801"/>
        <v>0</v>
      </c>
      <c r="HO371" s="46" t="b">
        <f t="shared" si="802"/>
        <v>0</v>
      </c>
      <c r="HP371" s="46" t="b">
        <f t="shared" si="803"/>
        <v>0</v>
      </c>
      <c r="HQ371" s="46" t="str">
        <f t="shared" si="804"/>
        <v/>
      </c>
      <c r="HR371" s="46" t="str">
        <f t="shared" si="805"/>
        <v/>
      </c>
      <c r="HS371" s="46" t="str">
        <f t="shared" si="806"/>
        <v/>
      </c>
      <c r="HT371" s="46" t="b">
        <f t="shared" si="807"/>
        <v>0</v>
      </c>
      <c r="HU371" s="46" t="b">
        <f t="shared" si="808"/>
        <v>0</v>
      </c>
      <c r="HV371" s="46" t="b">
        <f t="shared" si="809"/>
        <v>0</v>
      </c>
      <c r="HW371" s="46" t="b">
        <f t="shared" si="810"/>
        <v>0</v>
      </c>
      <c r="HX371" s="46" t="b">
        <f t="shared" si="811"/>
        <v>0</v>
      </c>
      <c r="HY371" s="46" t="b">
        <f t="shared" si="812"/>
        <v>0</v>
      </c>
      <c r="HZ371" s="46" t="b">
        <f t="shared" si="813"/>
        <v>0</v>
      </c>
      <c r="IA371" s="46" t="str">
        <f t="shared" si="814"/>
        <v/>
      </c>
      <c r="IB371" s="46" t="str">
        <f t="shared" si="815"/>
        <v/>
      </c>
      <c r="IC371" s="46" t="str">
        <f t="shared" si="816"/>
        <v/>
      </c>
      <c r="ID371" s="46" t="str">
        <f t="shared" si="817"/>
        <v/>
      </c>
      <c r="IE371" s="46" t="b">
        <f t="shared" si="818"/>
        <v>0</v>
      </c>
      <c r="IF371" s="46" t="str">
        <f t="shared" si="819"/>
        <v/>
      </c>
      <c r="IG371" s="46" t="str">
        <f t="shared" si="820"/>
        <v/>
      </c>
      <c r="IH371" s="46" t="b">
        <f t="shared" si="821"/>
        <v>0</v>
      </c>
      <c r="II371" s="46" t="b">
        <f t="shared" si="822"/>
        <v>0</v>
      </c>
      <c r="IJ371" s="46" t="b">
        <f t="shared" si="823"/>
        <v>0</v>
      </c>
      <c r="IK371" s="46" t="str">
        <f t="shared" si="824"/>
        <v/>
      </c>
      <c r="IL371" s="46" t="str">
        <f t="shared" si="825"/>
        <v/>
      </c>
      <c r="IM371" s="46" t="b">
        <f t="shared" si="826"/>
        <v>0</v>
      </c>
      <c r="IN371" s="46" t="b">
        <f t="shared" si="827"/>
        <v>0</v>
      </c>
      <c r="IO371" s="46" t="b">
        <f t="shared" si="828"/>
        <v>0</v>
      </c>
      <c r="IP371" s="46" t="b">
        <f t="shared" si="829"/>
        <v>0</v>
      </c>
      <c r="IQ371" s="46" t="b">
        <f t="shared" si="830"/>
        <v>0</v>
      </c>
      <c r="IR371" s="46" t="b">
        <f t="shared" si="831"/>
        <v>0</v>
      </c>
      <c r="IS371" s="46" t="b">
        <f t="shared" si="832"/>
        <v>0</v>
      </c>
      <c r="IT371" s="46" t="b">
        <f t="shared" si="833"/>
        <v>0</v>
      </c>
      <c r="IU371" s="46" t="b">
        <f t="shared" si="834"/>
        <v>0</v>
      </c>
      <c r="IV371" s="46" t="b">
        <f t="shared" si="835"/>
        <v>0</v>
      </c>
      <c r="IW371" s="46" t="b">
        <f t="shared" si="836"/>
        <v>0</v>
      </c>
      <c r="IX371" s="46" t="b">
        <f t="shared" si="837"/>
        <v>0</v>
      </c>
      <c r="IY371" s="46" t="b">
        <f t="shared" si="838"/>
        <v>0</v>
      </c>
    </row>
    <row r="372" spans="2:259" x14ac:dyDescent="0.3">
      <c r="B372" s="48">
        <v>360</v>
      </c>
      <c r="C372" s="61" t="str">
        <f t="shared" si="704"/>
        <v/>
      </c>
      <c r="D372" s="53"/>
      <c r="E372" s="52"/>
      <c r="F372" s="112"/>
      <c r="G372" s="52"/>
      <c r="H372" s="53"/>
      <c r="I372" s="52"/>
      <c r="J372" s="52"/>
      <c r="K372" s="53"/>
      <c r="L372" s="55"/>
      <c r="M372" s="108"/>
      <c r="N372" s="56"/>
      <c r="O372" s="52"/>
      <c r="P372" s="52"/>
      <c r="Q372" s="52"/>
      <c r="R372" s="52"/>
      <c r="S372" s="52"/>
      <c r="T372" s="53"/>
      <c r="U372" s="52"/>
      <c r="V372" s="52"/>
      <c r="W372" s="55"/>
      <c r="X372" s="55"/>
      <c r="Y372" s="52"/>
      <c r="Z372" s="55"/>
      <c r="AA372" s="52"/>
      <c r="AB372" s="53"/>
      <c r="AC372" s="53"/>
      <c r="AD372" s="53"/>
      <c r="AE372" s="57"/>
      <c r="AF372" s="113"/>
      <c r="AG372" s="57"/>
      <c r="AH372" s="58"/>
      <c r="AI372" s="58"/>
      <c r="AJ372" s="58"/>
      <c r="AK372" s="114"/>
      <c r="AL372" s="58"/>
      <c r="AM372" s="114"/>
      <c r="AN372" s="58"/>
      <c r="AO372" s="114"/>
      <c r="AP372" s="58"/>
      <c r="AQ372" s="114"/>
      <c r="AR372" s="58"/>
      <c r="AS372" s="114"/>
      <c r="AT372" s="58"/>
      <c r="AU372" s="114"/>
      <c r="AV372" s="58"/>
      <c r="AW372" s="114"/>
      <c r="AX372" s="58"/>
      <c r="AY372" s="114"/>
      <c r="AZ372" s="58"/>
      <c r="BA372" s="114"/>
      <c r="BB372" s="58"/>
      <c r="BC372" s="114"/>
      <c r="BD372" s="58"/>
      <c r="BE372" s="58"/>
      <c r="BF372" s="58"/>
      <c r="BG372" s="59"/>
      <c r="BH372" s="58"/>
      <c r="BI372" s="114"/>
      <c r="BJ372" s="53"/>
      <c r="BK372" s="58"/>
      <c r="BL372" s="114"/>
      <c r="BM372" s="58"/>
      <c r="BN372" s="114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3"/>
      <c r="CL372" s="58"/>
      <c r="CM372" s="58"/>
      <c r="CN372" s="60"/>
      <c r="CO372" s="57"/>
      <c r="CP372" s="58"/>
      <c r="CQ372" s="60"/>
      <c r="CR372" s="57"/>
      <c r="CS372" s="58"/>
      <c r="CT372" s="59"/>
      <c r="CU372" s="58"/>
      <c r="CV372" s="59"/>
      <c r="CW372" s="58"/>
      <c r="CX372" s="59"/>
      <c r="CY372" s="58"/>
      <c r="CZ372" s="58"/>
      <c r="DA372" s="58"/>
      <c r="DB372" s="53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7"/>
      <c r="DO372" s="57"/>
      <c r="DP372" s="57"/>
      <c r="DQ372" s="76" t="str">
        <f t="shared" si="705"/>
        <v/>
      </c>
      <c r="DR372" s="53"/>
      <c r="DS372" s="46" t="b">
        <f t="shared" si="706"/>
        <v>0</v>
      </c>
      <c r="DT372" s="46" t="str">
        <f t="shared" si="707"/>
        <v/>
      </c>
      <c r="DU372" s="46" t="b">
        <f t="shared" si="708"/>
        <v>0</v>
      </c>
      <c r="DV372" s="46" t="b">
        <f t="shared" si="709"/>
        <v>0</v>
      </c>
      <c r="DW372" s="46" t="b">
        <f t="shared" si="710"/>
        <v>0</v>
      </c>
      <c r="DY372" s="46" t="b">
        <f t="shared" si="711"/>
        <v>0</v>
      </c>
      <c r="DZ372" s="46" t="b">
        <f t="shared" si="712"/>
        <v>0</v>
      </c>
      <c r="EB372" s="46" t="b">
        <f t="shared" si="713"/>
        <v>0</v>
      </c>
      <c r="EC372" s="46" t="b">
        <f t="shared" si="714"/>
        <v>0</v>
      </c>
      <c r="ED372" s="46" t="b">
        <f t="shared" si="715"/>
        <v>0</v>
      </c>
      <c r="EE372" s="46" t="b">
        <f t="shared" si="716"/>
        <v>0</v>
      </c>
      <c r="EF372" s="46" t="b">
        <f t="shared" si="717"/>
        <v>0</v>
      </c>
      <c r="EG372" s="46" t="b">
        <f t="shared" si="718"/>
        <v>0</v>
      </c>
      <c r="EH372" s="46" t="b">
        <f t="shared" si="719"/>
        <v>0</v>
      </c>
      <c r="EI372" s="46" t="b">
        <f t="shared" si="720"/>
        <v>0</v>
      </c>
      <c r="EK372" s="46" t="b">
        <f t="shared" si="721"/>
        <v>0</v>
      </c>
      <c r="EL372" s="46" t="b">
        <f t="shared" si="722"/>
        <v>0</v>
      </c>
      <c r="EM372" s="46" t="b">
        <f t="shared" si="723"/>
        <v>0</v>
      </c>
      <c r="EN372" s="46" t="b">
        <f t="shared" si="724"/>
        <v>0</v>
      </c>
      <c r="EO372" s="46" t="b">
        <f t="shared" si="725"/>
        <v>0</v>
      </c>
      <c r="EP372" s="46" t="b">
        <f t="shared" si="726"/>
        <v>0</v>
      </c>
      <c r="EQ372" s="46" t="b">
        <f t="shared" si="727"/>
        <v>0</v>
      </c>
      <c r="ER372" s="46" t="b">
        <f>OR(AA372='Tablas '!$T$4,AA372='Tablas '!$T$7,AA372='Tablas '!$T$8,AA372='Tablas '!$T$11)</f>
        <v>0</v>
      </c>
      <c r="ES372" s="46" t="str">
        <f t="shared" si="728"/>
        <v/>
      </c>
      <c r="ET372" s="46" t="str">
        <f t="shared" si="729"/>
        <v/>
      </c>
      <c r="EU372" s="46" t="str">
        <f t="shared" si="730"/>
        <v/>
      </c>
      <c r="EV372" s="46" t="b">
        <f t="shared" si="731"/>
        <v>0</v>
      </c>
      <c r="EW372" s="46" t="b">
        <f t="shared" si="732"/>
        <v>0</v>
      </c>
      <c r="EX372" s="46" t="b">
        <f t="shared" si="733"/>
        <v>0</v>
      </c>
      <c r="EY372" s="46" t="b">
        <f t="shared" si="734"/>
        <v>0</v>
      </c>
      <c r="EZ372" s="46" t="b">
        <f t="shared" si="735"/>
        <v>0</v>
      </c>
      <c r="FA372" s="46" t="b">
        <f t="shared" si="736"/>
        <v>0</v>
      </c>
      <c r="FB372" s="46" t="b">
        <f t="shared" si="737"/>
        <v>0</v>
      </c>
      <c r="FC372" s="46" t="str">
        <f t="shared" si="738"/>
        <v/>
      </c>
      <c r="FD372" s="46" t="str">
        <f t="shared" si="739"/>
        <v/>
      </c>
      <c r="FE372" s="46" t="b">
        <f t="shared" si="740"/>
        <v>0</v>
      </c>
      <c r="FF372" s="46" t="str">
        <f t="shared" si="741"/>
        <v/>
      </c>
      <c r="FG372" s="46" t="str">
        <f t="shared" si="742"/>
        <v/>
      </c>
      <c r="FH372" s="46" t="b">
        <f t="shared" si="743"/>
        <v>0</v>
      </c>
      <c r="FI372" s="46" t="str">
        <f t="shared" si="744"/>
        <v/>
      </c>
      <c r="FJ372" s="46" t="str">
        <f t="shared" si="745"/>
        <v/>
      </c>
      <c r="FK372" s="46" t="b">
        <f t="shared" si="746"/>
        <v>0</v>
      </c>
      <c r="FL372" s="46" t="str">
        <f t="shared" si="747"/>
        <v/>
      </c>
      <c r="FM372" s="46" t="str">
        <f t="shared" si="748"/>
        <v/>
      </c>
      <c r="FN372" s="46" t="b">
        <f t="shared" si="749"/>
        <v>0</v>
      </c>
      <c r="FO372" s="46" t="str">
        <f t="shared" si="750"/>
        <v/>
      </c>
      <c r="FP372" s="46" t="str">
        <f t="shared" si="751"/>
        <v/>
      </c>
      <c r="FQ372" s="46" t="b">
        <f t="shared" si="752"/>
        <v>0</v>
      </c>
      <c r="FR372" s="46" t="str">
        <f t="shared" si="753"/>
        <v/>
      </c>
      <c r="FS372" s="46" t="str">
        <f t="shared" si="754"/>
        <v/>
      </c>
      <c r="FT372" s="46" t="b">
        <f t="shared" si="755"/>
        <v>0</v>
      </c>
      <c r="FU372" s="46" t="str">
        <f t="shared" si="756"/>
        <v/>
      </c>
      <c r="FV372" s="46" t="str">
        <f t="shared" si="757"/>
        <v/>
      </c>
      <c r="FW372" s="46" t="b">
        <f t="shared" si="758"/>
        <v>0</v>
      </c>
      <c r="FX372" s="46" t="str">
        <f t="shared" si="759"/>
        <v/>
      </c>
      <c r="FY372" s="46" t="str">
        <f t="shared" si="760"/>
        <v/>
      </c>
      <c r="FZ372" s="46" t="b">
        <f t="shared" si="761"/>
        <v>0</v>
      </c>
      <c r="GA372" s="46" t="str">
        <f t="shared" si="762"/>
        <v/>
      </c>
      <c r="GB372" s="46" t="str">
        <f t="shared" si="763"/>
        <v/>
      </c>
      <c r="GC372" s="46" t="b">
        <f t="shared" si="764"/>
        <v>0</v>
      </c>
      <c r="GD372" s="46" t="str">
        <f t="shared" si="765"/>
        <v/>
      </c>
      <c r="GE372" s="46" t="str">
        <f t="shared" si="766"/>
        <v/>
      </c>
      <c r="GF372" s="46" t="b">
        <f t="shared" si="767"/>
        <v>0</v>
      </c>
      <c r="GG372" s="46" t="b">
        <f t="shared" si="768"/>
        <v>0</v>
      </c>
      <c r="GH372" s="46" t="str">
        <f t="shared" si="769"/>
        <v/>
      </c>
      <c r="GI372" s="46" t="str">
        <f t="shared" si="770"/>
        <v/>
      </c>
      <c r="GJ372" s="46" t="str">
        <f t="shared" si="771"/>
        <v/>
      </c>
      <c r="GK372" s="46" t="b">
        <f t="shared" si="772"/>
        <v>0</v>
      </c>
      <c r="GL372" s="46" t="str">
        <f t="shared" si="773"/>
        <v/>
      </c>
      <c r="GM372" s="46" t="str">
        <f t="shared" si="774"/>
        <v/>
      </c>
      <c r="GN372" s="46" t="str">
        <f t="shared" si="775"/>
        <v/>
      </c>
      <c r="GO372" s="46" t="b">
        <f t="shared" si="776"/>
        <v>0</v>
      </c>
      <c r="GP372" s="46" t="str">
        <f t="shared" si="777"/>
        <v/>
      </c>
      <c r="GQ372" s="46" t="str">
        <f t="shared" si="778"/>
        <v/>
      </c>
      <c r="GR372" s="46" t="b">
        <f t="shared" si="779"/>
        <v>0</v>
      </c>
      <c r="GS372" s="46" t="str">
        <f t="shared" si="780"/>
        <v/>
      </c>
      <c r="GT372" s="46" t="str">
        <f t="shared" si="781"/>
        <v/>
      </c>
      <c r="GU372" s="46" t="b">
        <f t="shared" si="782"/>
        <v>0</v>
      </c>
      <c r="GV372" s="46" t="b">
        <f t="shared" si="783"/>
        <v>0</v>
      </c>
      <c r="GW372" s="46" t="b">
        <f t="shared" si="784"/>
        <v>0</v>
      </c>
      <c r="GX372" s="46" t="b">
        <f t="shared" si="785"/>
        <v>0</v>
      </c>
      <c r="GY372" s="46" t="b">
        <f t="shared" si="786"/>
        <v>0</v>
      </c>
      <c r="GZ372" s="46" t="b">
        <f t="shared" si="787"/>
        <v>0</v>
      </c>
      <c r="HA372" s="46" t="b">
        <f t="shared" si="788"/>
        <v>0</v>
      </c>
      <c r="HB372" s="46" t="b">
        <f t="shared" si="789"/>
        <v>0</v>
      </c>
      <c r="HC372" s="46" t="b">
        <f t="shared" si="790"/>
        <v>0</v>
      </c>
      <c r="HD372" s="46" t="b">
        <f t="shared" si="791"/>
        <v>0</v>
      </c>
      <c r="HE372" s="46" t="b">
        <f t="shared" si="792"/>
        <v>0</v>
      </c>
      <c r="HF372" s="46" t="b">
        <f t="shared" si="793"/>
        <v>0</v>
      </c>
      <c r="HG372" s="46" t="b">
        <f t="shared" si="794"/>
        <v>0</v>
      </c>
      <c r="HH372" s="46" t="b">
        <f t="shared" si="795"/>
        <v>0</v>
      </c>
      <c r="HI372" s="46" t="b">
        <f t="shared" si="796"/>
        <v>0</v>
      </c>
      <c r="HJ372" s="46" t="b">
        <f t="shared" si="797"/>
        <v>0</v>
      </c>
      <c r="HK372" s="46" t="b">
        <f t="shared" si="798"/>
        <v>0</v>
      </c>
      <c r="HL372" s="46" t="b">
        <f t="shared" si="799"/>
        <v>0</v>
      </c>
      <c r="HM372" s="46" t="b">
        <f t="shared" si="800"/>
        <v>0</v>
      </c>
      <c r="HN372" s="46" t="b">
        <f t="shared" si="801"/>
        <v>0</v>
      </c>
      <c r="HO372" s="46" t="b">
        <f t="shared" si="802"/>
        <v>0</v>
      </c>
      <c r="HP372" s="46" t="b">
        <f t="shared" si="803"/>
        <v>0</v>
      </c>
      <c r="HQ372" s="46" t="str">
        <f t="shared" si="804"/>
        <v/>
      </c>
      <c r="HR372" s="46" t="str">
        <f t="shared" si="805"/>
        <v/>
      </c>
      <c r="HS372" s="46" t="str">
        <f t="shared" si="806"/>
        <v/>
      </c>
      <c r="HT372" s="46" t="b">
        <f t="shared" si="807"/>
        <v>0</v>
      </c>
      <c r="HU372" s="46" t="b">
        <f t="shared" si="808"/>
        <v>0</v>
      </c>
      <c r="HV372" s="46" t="b">
        <f t="shared" si="809"/>
        <v>0</v>
      </c>
      <c r="HW372" s="46" t="b">
        <f t="shared" si="810"/>
        <v>0</v>
      </c>
      <c r="HX372" s="46" t="b">
        <f t="shared" si="811"/>
        <v>0</v>
      </c>
      <c r="HY372" s="46" t="b">
        <f t="shared" si="812"/>
        <v>0</v>
      </c>
      <c r="HZ372" s="46" t="b">
        <f t="shared" si="813"/>
        <v>0</v>
      </c>
      <c r="IA372" s="46" t="str">
        <f t="shared" si="814"/>
        <v/>
      </c>
      <c r="IB372" s="46" t="str">
        <f t="shared" si="815"/>
        <v/>
      </c>
      <c r="IC372" s="46" t="str">
        <f t="shared" si="816"/>
        <v/>
      </c>
      <c r="ID372" s="46" t="str">
        <f t="shared" si="817"/>
        <v/>
      </c>
      <c r="IE372" s="46" t="b">
        <f t="shared" si="818"/>
        <v>0</v>
      </c>
      <c r="IF372" s="46" t="str">
        <f t="shared" si="819"/>
        <v/>
      </c>
      <c r="IG372" s="46" t="str">
        <f t="shared" si="820"/>
        <v/>
      </c>
      <c r="IH372" s="46" t="b">
        <f t="shared" si="821"/>
        <v>0</v>
      </c>
      <c r="II372" s="46" t="b">
        <f t="shared" si="822"/>
        <v>0</v>
      </c>
      <c r="IJ372" s="46" t="b">
        <f t="shared" si="823"/>
        <v>0</v>
      </c>
      <c r="IK372" s="46" t="str">
        <f t="shared" si="824"/>
        <v/>
      </c>
      <c r="IL372" s="46" t="str">
        <f t="shared" si="825"/>
        <v/>
      </c>
      <c r="IM372" s="46" t="b">
        <f t="shared" si="826"/>
        <v>0</v>
      </c>
      <c r="IN372" s="46" t="b">
        <f t="shared" si="827"/>
        <v>0</v>
      </c>
      <c r="IO372" s="46" t="b">
        <f t="shared" si="828"/>
        <v>0</v>
      </c>
      <c r="IP372" s="46" t="b">
        <f t="shared" si="829"/>
        <v>0</v>
      </c>
      <c r="IQ372" s="46" t="b">
        <f t="shared" si="830"/>
        <v>0</v>
      </c>
      <c r="IR372" s="46" t="b">
        <f t="shared" si="831"/>
        <v>0</v>
      </c>
      <c r="IS372" s="46" t="b">
        <f t="shared" si="832"/>
        <v>0</v>
      </c>
      <c r="IT372" s="46" t="b">
        <f t="shared" si="833"/>
        <v>0</v>
      </c>
      <c r="IU372" s="46" t="b">
        <f t="shared" si="834"/>
        <v>0</v>
      </c>
      <c r="IV372" s="46" t="b">
        <f t="shared" si="835"/>
        <v>0</v>
      </c>
      <c r="IW372" s="46" t="b">
        <f t="shared" si="836"/>
        <v>0</v>
      </c>
      <c r="IX372" s="46" t="b">
        <f t="shared" si="837"/>
        <v>0</v>
      </c>
      <c r="IY372" s="46" t="b">
        <f t="shared" si="838"/>
        <v>0</v>
      </c>
    </row>
    <row r="373" spans="2:259" x14ac:dyDescent="0.3">
      <c r="B373" s="48">
        <v>361</v>
      </c>
      <c r="C373" s="61" t="str">
        <f t="shared" si="704"/>
        <v/>
      </c>
      <c r="D373" s="53"/>
      <c r="E373" s="52"/>
      <c r="F373" s="112"/>
      <c r="G373" s="52"/>
      <c r="H373" s="53"/>
      <c r="I373" s="52"/>
      <c r="J373" s="52"/>
      <c r="K373" s="53"/>
      <c r="L373" s="55"/>
      <c r="M373" s="108"/>
      <c r="N373" s="56"/>
      <c r="O373" s="52"/>
      <c r="P373" s="52"/>
      <c r="Q373" s="52"/>
      <c r="R373" s="52"/>
      <c r="S373" s="52"/>
      <c r="T373" s="53"/>
      <c r="U373" s="52"/>
      <c r="V373" s="52"/>
      <c r="W373" s="55"/>
      <c r="X373" s="55"/>
      <c r="Y373" s="52"/>
      <c r="Z373" s="55"/>
      <c r="AA373" s="52"/>
      <c r="AB373" s="53"/>
      <c r="AC373" s="53"/>
      <c r="AD373" s="53"/>
      <c r="AE373" s="57"/>
      <c r="AF373" s="113"/>
      <c r="AG373" s="57"/>
      <c r="AH373" s="58"/>
      <c r="AI373" s="58"/>
      <c r="AJ373" s="58"/>
      <c r="AK373" s="114"/>
      <c r="AL373" s="58"/>
      <c r="AM373" s="114"/>
      <c r="AN373" s="58"/>
      <c r="AO373" s="114"/>
      <c r="AP373" s="58"/>
      <c r="AQ373" s="114"/>
      <c r="AR373" s="58"/>
      <c r="AS373" s="114"/>
      <c r="AT373" s="58"/>
      <c r="AU373" s="114"/>
      <c r="AV373" s="58"/>
      <c r="AW373" s="114"/>
      <c r="AX373" s="58"/>
      <c r="AY373" s="114"/>
      <c r="AZ373" s="58"/>
      <c r="BA373" s="114"/>
      <c r="BB373" s="58"/>
      <c r="BC373" s="114"/>
      <c r="BD373" s="58"/>
      <c r="BE373" s="58"/>
      <c r="BF373" s="58"/>
      <c r="BG373" s="59"/>
      <c r="BH373" s="58"/>
      <c r="BI373" s="114"/>
      <c r="BJ373" s="53"/>
      <c r="BK373" s="58"/>
      <c r="BL373" s="114"/>
      <c r="BM373" s="58"/>
      <c r="BN373" s="114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3"/>
      <c r="CL373" s="58"/>
      <c r="CM373" s="58"/>
      <c r="CN373" s="60"/>
      <c r="CO373" s="57"/>
      <c r="CP373" s="58"/>
      <c r="CQ373" s="60"/>
      <c r="CR373" s="57"/>
      <c r="CS373" s="58"/>
      <c r="CT373" s="59"/>
      <c r="CU373" s="58"/>
      <c r="CV373" s="59"/>
      <c r="CW373" s="58"/>
      <c r="CX373" s="59"/>
      <c r="CY373" s="58"/>
      <c r="CZ373" s="58"/>
      <c r="DA373" s="58"/>
      <c r="DB373" s="53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7"/>
      <c r="DO373" s="57"/>
      <c r="DP373" s="57"/>
      <c r="DQ373" s="76" t="str">
        <f t="shared" si="705"/>
        <v/>
      </c>
      <c r="DR373" s="53"/>
      <c r="DS373" s="46" t="b">
        <f t="shared" si="706"/>
        <v>0</v>
      </c>
      <c r="DT373" s="46" t="str">
        <f t="shared" si="707"/>
        <v/>
      </c>
      <c r="DU373" s="46" t="b">
        <f t="shared" si="708"/>
        <v>0</v>
      </c>
      <c r="DV373" s="46" t="b">
        <f t="shared" si="709"/>
        <v>0</v>
      </c>
      <c r="DW373" s="46" t="b">
        <f t="shared" si="710"/>
        <v>0</v>
      </c>
      <c r="DY373" s="46" t="b">
        <f t="shared" si="711"/>
        <v>0</v>
      </c>
      <c r="DZ373" s="46" t="b">
        <f t="shared" si="712"/>
        <v>0</v>
      </c>
      <c r="EB373" s="46" t="b">
        <f t="shared" si="713"/>
        <v>0</v>
      </c>
      <c r="EC373" s="46" t="b">
        <f t="shared" si="714"/>
        <v>0</v>
      </c>
      <c r="ED373" s="46" t="b">
        <f t="shared" si="715"/>
        <v>0</v>
      </c>
      <c r="EE373" s="46" t="b">
        <f t="shared" si="716"/>
        <v>0</v>
      </c>
      <c r="EF373" s="46" t="b">
        <f t="shared" si="717"/>
        <v>0</v>
      </c>
      <c r="EG373" s="46" t="b">
        <f t="shared" si="718"/>
        <v>0</v>
      </c>
      <c r="EH373" s="46" t="b">
        <f t="shared" si="719"/>
        <v>0</v>
      </c>
      <c r="EI373" s="46" t="b">
        <f t="shared" si="720"/>
        <v>0</v>
      </c>
      <c r="EK373" s="46" t="b">
        <f t="shared" si="721"/>
        <v>0</v>
      </c>
      <c r="EL373" s="46" t="b">
        <f t="shared" si="722"/>
        <v>0</v>
      </c>
      <c r="EM373" s="46" t="b">
        <f t="shared" si="723"/>
        <v>0</v>
      </c>
      <c r="EN373" s="46" t="b">
        <f t="shared" si="724"/>
        <v>0</v>
      </c>
      <c r="EO373" s="46" t="b">
        <f t="shared" si="725"/>
        <v>0</v>
      </c>
      <c r="EP373" s="46" t="b">
        <f t="shared" si="726"/>
        <v>0</v>
      </c>
      <c r="EQ373" s="46" t="b">
        <f t="shared" si="727"/>
        <v>0</v>
      </c>
      <c r="ER373" s="46" t="b">
        <f>OR(AA373='Tablas '!$T$4,AA373='Tablas '!$T$7,AA373='Tablas '!$T$8,AA373='Tablas '!$T$11)</f>
        <v>0</v>
      </c>
      <c r="ES373" s="46" t="str">
        <f t="shared" si="728"/>
        <v/>
      </c>
      <c r="ET373" s="46" t="str">
        <f t="shared" si="729"/>
        <v/>
      </c>
      <c r="EU373" s="46" t="str">
        <f t="shared" si="730"/>
        <v/>
      </c>
      <c r="EV373" s="46" t="b">
        <f t="shared" si="731"/>
        <v>0</v>
      </c>
      <c r="EW373" s="46" t="b">
        <f t="shared" si="732"/>
        <v>0</v>
      </c>
      <c r="EX373" s="46" t="b">
        <f t="shared" si="733"/>
        <v>0</v>
      </c>
      <c r="EY373" s="46" t="b">
        <f t="shared" si="734"/>
        <v>0</v>
      </c>
      <c r="EZ373" s="46" t="b">
        <f t="shared" si="735"/>
        <v>0</v>
      </c>
      <c r="FA373" s="46" t="b">
        <f t="shared" si="736"/>
        <v>0</v>
      </c>
      <c r="FB373" s="46" t="b">
        <f t="shared" si="737"/>
        <v>0</v>
      </c>
      <c r="FC373" s="46" t="str">
        <f t="shared" si="738"/>
        <v/>
      </c>
      <c r="FD373" s="46" t="str">
        <f t="shared" si="739"/>
        <v/>
      </c>
      <c r="FE373" s="46" t="b">
        <f t="shared" si="740"/>
        <v>0</v>
      </c>
      <c r="FF373" s="46" t="str">
        <f t="shared" si="741"/>
        <v/>
      </c>
      <c r="FG373" s="46" t="str">
        <f t="shared" si="742"/>
        <v/>
      </c>
      <c r="FH373" s="46" t="b">
        <f t="shared" si="743"/>
        <v>0</v>
      </c>
      <c r="FI373" s="46" t="str">
        <f t="shared" si="744"/>
        <v/>
      </c>
      <c r="FJ373" s="46" t="str">
        <f t="shared" si="745"/>
        <v/>
      </c>
      <c r="FK373" s="46" t="b">
        <f t="shared" si="746"/>
        <v>0</v>
      </c>
      <c r="FL373" s="46" t="str">
        <f t="shared" si="747"/>
        <v/>
      </c>
      <c r="FM373" s="46" t="str">
        <f t="shared" si="748"/>
        <v/>
      </c>
      <c r="FN373" s="46" t="b">
        <f t="shared" si="749"/>
        <v>0</v>
      </c>
      <c r="FO373" s="46" t="str">
        <f t="shared" si="750"/>
        <v/>
      </c>
      <c r="FP373" s="46" t="str">
        <f t="shared" si="751"/>
        <v/>
      </c>
      <c r="FQ373" s="46" t="b">
        <f t="shared" si="752"/>
        <v>0</v>
      </c>
      <c r="FR373" s="46" t="str">
        <f t="shared" si="753"/>
        <v/>
      </c>
      <c r="FS373" s="46" t="str">
        <f t="shared" si="754"/>
        <v/>
      </c>
      <c r="FT373" s="46" t="b">
        <f t="shared" si="755"/>
        <v>0</v>
      </c>
      <c r="FU373" s="46" t="str">
        <f t="shared" si="756"/>
        <v/>
      </c>
      <c r="FV373" s="46" t="str">
        <f t="shared" si="757"/>
        <v/>
      </c>
      <c r="FW373" s="46" t="b">
        <f t="shared" si="758"/>
        <v>0</v>
      </c>
      <c r="FX373" s="46" t="str">
        <f t="shared" si="759"/>
        <v/>
      </c>
      <c r="FY373" s="46" t="str">
        <f t="shared" si="760"/>
        <v/>
      </c>
      <c r="FZ373" s="46" t="b">
        <f t="shared" si="761"/>
        <v>0</v>
      </c>
      <c r="GA373" s="46" t="str">
        <f t="shared" si="762"/>
        <v/>
      </c>
      <c r="GB373" s="46" t="str">
        <f t="shared" si="763"/>
        <v/>
      </c>
      <c r="GC373" s="46" t="b">
        <f t="shared" si="764"/>
        <v>0</v>
      </c>
      <c r="GD373" s="46" t="str">
        <f t="shared" si="765"/>
        <v/>
      </c>
      <c r="GE373" s="46" t="str">
        <f t="shared" si="766"/>
        <v/>
      </c>
      <c r="GF373" s="46" t="b">
        <f t="shared" si="767"/>
        <v>0</v>
      </c>
      <c r="GG373" s="46" t="b">
        <f t="shared" si="768"/>
        <v>0</v>
      </c>
      <c r="GH373" s="46" t="str">
        <f t="shared" si="769"/>
        <v/>
      </c>
      <c r="GI373" s="46" t="str">
        <f t="shared" si="770"/>
        <v/>
      </c>
      <c r="GJ373" s="46" t="str">
        <f t="shared" si="771"/>
        <v/>
      </c>
      <c r="GK373" s="46" t="b">
        <f t="shared" si="772"/>
        <v>0</v>
      </c>
      <c r="GL373" s="46" t="str">
        <f t="shared" si="773"/>
        <v/>
      </c>
      <c r="GM373" s="46" t="str">
        <f t="shared" si="774"/>
        <v/>
      </c>
      <c r="GN373" s="46" t="str">
        <f t="shared" si="775"/>
        <v/>
      </c>
      <c r="GO373" s="46" t="b">
        <f t="shared" si="776"/>
        <v>0</v>
      </c>
      <c r="GP373" s="46" t="str">
        <f t="shared" si="777"/>
        <v/>
      </c>
      <c r="GQ373" s="46" t="str">
        <f t="shared" si="778"/>
        <v/>
      </c>
      <c r="GR373" s="46" t="b">
        <f t="shared" si="779"/>
        <v>0</v>
      </c>
      <c r="GS373" s="46" t="str">
        <f t="shared" si="780"/>
        <v/>
      </c>
      <c r="GT373" s="46" t="str">
        <f t="shared" si="781"/>
        <v/>
      </c>
      <c r="GU373" s="46" t="b">
        <f t="shared" si="782"/>
        <v>0</v>
      </c>
      <c r="GV373" s="46" t="b">
        <f t="shared" si="783"/>
        <v>0</v>
      </c>
      <c r="GW373" s="46" t="b">
        <f t="shared" si="784"/>
        <v>0</v>
      </c>
      <c r="GX373" s="46" t="b">
        <f t="shared" si="785"/>
        <v>0</v>
      </c>
      <c r="GY373" s="46" t="b">
        <f t="shared" si="786"/>
        <v>0</v>
      </c>
      <c r="GZ373" s="46" t="b">
        <f t="shared" si="787"/>
        <v>0</v>
      </c>
      <c r="HA373" s="46" t="b">
        <f t="shared" si="788"/>
        <v>0</v>
      </c>
      <c r="HB373" s="46" t="b">
        <f t="shared" si="789"/>
        <v>0</v>
      </c>
      <c r="HC373" s="46" t="b">
        <f t="shared" si="790"/>
        <v>0</v>
      </c>
      <c r="HD373" s="46" t="b">
        <f t="shared" si="791"/>
        <v>0</v>
      </c>
      <c r="HE373" s="46" t="b">
        <f t="shared" si="792"/>
        <v>0</v>
      </c>
      <c r="HF373" s="46" t="b">
        <f t="shared" si="793"/>
        <v>0</v>
      </c>
      <c r="HG373" s="46" t="b">
        <f t="shared" si="794"/>
        <v>0</v>
      </c>
      <c r="HH373" s="46" t="b">
        <f t="shared" si="795"/>
        <v>0</v>
      </c>
      <c r="HI373" s="46" t="b">
        <f t="shared" si="796"/>
        <v>0</v>
      </c>
      <c r="HJ373" s="46" t="b">
        <f t="shared" si="797"/>
        <v>0</v>
      </c>
      <c r="HK373" s="46" t="b">
        <f t="shared" si="798"/>
        <v>0</v>
      </c>
      <c r="HL373" s="46" t="b">
        <f t="shared" si="799"/>
        <v>0</v>
      </c>
      <c r="HM373" s="46" t="b">
        <f t="shared" si="800"/>
        <v>0</v>
      </c>
      <c r="HN373" s="46" t="b">
        <f t="shared" si="801"/>
        <v>0</v>
      </c>
      <c r="HO373" s="46" t="b">
        <f t="shared" si="802"/>
        <v>0</v>
      </c>
      <c r="HP373" s="46" t="b">
        <f t="shared" si="803"/>
        <v>0</v>
      </c>
      <c r="HQ373" s="46" t="str">
        <f t="shared" si="804"/>
        <v/>
      </c>
      <c r="HR373" s="46" t="str">
        <f t="shared" si="805"/>
        <v/>
      </c>
      <c r="HS373" s="46" t="str">
        <f t="shared" si="806"/>
        <v/>
      </c>
      <c r="HT373" s="46" t="b">
        <f t="shared" si="807"/>
        <v>0</v>
      </c>
      <c r="HU373" s="46" t="b">
        <f t="shared" si="808"/>
        <v>0</v>
      </c>
      <c r="HV373" s="46" t="b">
        <f t="shared" si="809"/>
        <v>0</v>
      </c>
      <c r="HW373" s="46" t="b">
        <f t="shared" si="810"/>
        <v>0</v>
      </c>
      <c r="HX373" s="46" t="b">
        <f t="shared" si="811"/>
        <v>0</v>
      </c>
      <c r="HY373" s="46" t="b">
        <f t="shared" si="812"/>
        <v>0</v>
      </c>
      <c r="HZ373" s="46" t="b">
        <f t="shared" si="813"/>
        <v>0</v>
      </c>
      <c r="IA373" s="46" t="str">
        <f t="shared" si="814"/>
        <v/>
      </c>
      <c r="IB373" s="46" t="str">
        <f t="shared" si="815"/>
        <v/>
      </c>
      <c r="IC373" s="46" t="str">
        <f t="shared" si="816"/>
        <v/>
      </c>
      <c r="ID373" s="46" t="str">
        <f t="shared" si="817"/>
        <v/>
      </c>
      <c r="IE373" s="46" t="b">
        <f t="shared" si="818"/>
        <v>0</v>
      </c>
      <c r="IF373" s="46" t="str">
        <f t="shared" si="819"/>
        <v/>
      </c>
      <c r="IG373" s="46" t="str">
        <f t="shared" si="820"/>
        <v/>
      </c>
      <c r="IH373" s="46" t="b">
        <f t="shared" si="821"/>
        <v>0</v>
      </c>
      <c r="II373" s="46" t="b">
        <f t="shared" si="822"/>
        <v>0</v>
      </c>
      <c r="IJ373" s="46" t="b">
        <f t="shared" si="823"/>
        <v>0</v>
      </c>
      <c r="IK373" s="46" t="str">
        <f t="shared" si="824"/>
        <v/>
      </c>
      <c r="IL373" s="46" t="str">
        <f t="shared" si="825"/>
        <v/>
      </c>
      <c r="IM373" s="46" t="b">
        <f t="shared" si="826"/>
        <v>0</v>
      </c>
      <c r="IN373" s="46" t="b">
        <f t="shared" si="827"/>
        <v>0</v>
      </c>
      <c r="IO373" s="46" t="b">
        <f t="shared" si="828"/>
        <v>0</v>
      </c>
      <c r="IP373" s="46" t="b">
        <f t="shared" si="829"/>
        <v>0</v>
      </c>
      <c r="IQ373" s="46" t="b">
        <f t="shared" si="830"/>
        <v>0</v>
      </c>
      <c r="IR373" s="46" t="b">
        <f t="shared" si="831"/>
        <v>0</v>
      </c>
      <c r="IS373" s="46" t="b">
        <f t="shared" si="832"/>
        <v>0</v>
      </c>
      <c r="IT373" s="46" t="b">
        <f t="shared" si="833"/>
        <v>0</v>
      </c>
      <c r="IU373" s="46" t="b">
        <f t="shared" si="834"/>
        <v>0</v>
      </c>
      <c r="IV373" s="46" t="b">
        <f t="shared" si="835"/>
        <v>0</v>
      </c>
      <c r="IW373" s="46" t="b">
        <f t="shared" si="836"/>
        <v>0</v>
      </c>
      <c r="IX373" s="46" t="b">
        <f t="shared" si="837"/>
        <v>0</v>
      </c>
      <c r="IY373" s="46" t="b">
        <f t="shared" si="838"/>
        <v>0</v>
      </c>
    </row>
    <row r="374" spans="2:259" x14ac:dyDescent="0.3">
      <c r="B374" s="48">
        <v>362</v>
      </c>
      <c r="C374" s="61" t="str">
        <f t="shared" si="704"/>
        <v/>
      </c>
      <c r="D374" s="53"/>
      <c r="E374" s="52"/>
      <c r="F374" s="112"/>
      <c r="G374" s="52"/>
      <c r="H374" s="53"/>
      <c r="I374" s="52"/>
      <c r="J374" s="52"/>
      <c r="K374" s="53"/>
      <c r="L374" s="55"/>
      <c r="M374" s="108"/>
      <c r="N374" s="56"/>
      <c r="O374" s="52"/>
      <c r="P374" s="52"/>
      <c r="Q374" s="52"/>
      <c r="R374" s="52"/>
      <c r="S374" s="52"/>
      <c r="T374" s="53"/>
      <c r="U374" s="52"/>
      <c r="V374" s="52"/>
      <c r="W374" s="55"/>
      <c r="X374" s="55"/>
      <c r="Y374" s="52"/>
      <c r="Z374" s="55"/>
      <c r="AA374" s="52"/>
      <c r="AB374" s="53"/>
      <c r="AC374" s="53"/>
      <c r="AD374" s="53"/>
      <c r="AE374" s="57"/>
      <c r="AF374" s="113"/>
      <c r="AG374" s="57"/>
      <c r="AH374" s="58"/>
      <c r="AI374" s="58"/>
      <c r="AJ374" s="58"/>
      <c r="AK374" s="114"/>
      <c r="AL374" s="58"/>
      <c r="AM374" s="114"/>
      <c r="AN374" s="58"/>
      <c r="AO374" s="114"/>
      <c r="AP374" s="58"/>
      <c r="AQ374" s="114"/>
      <c r="AR374" s="58"/>
      <c r="AS374" s="114"/>
      <c r="AT374" s="58"/>
      <c r="AU374" s="114"/>
      <c r="AV374" s="58"/>
      <c r="AW374" s="114"/>
      <c r="AX374" s="58"/>
      <c r="AY374" s="114"/>
      <c r="AZ374" s="58"/>
      <c r="BA374" s="114"/>
      <c r="BB374" s="58"/>
      <c r="BC374" s="114"/>
      <c r="BD374" s="58"/>
      <c r="BE374" s="58"/>
      <c r="BF374" s="58"/>
      <c r="BG374" s="59"/>
      <c r="BH374" s="58"/>
      <c r="BI374" s="114"/>
      <c r="BJ374" s="53"/>
      <c r="BK374" s="58"/>
      <c r="BL374" s="114"/>
      <c r="BM374" s="58"/>
      <c r="BN374" s="114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3"/>
      <c r="CL374" s="58"/>
      <c r="CM374" s="58"/>
      <c r="CN374" s="60"/>
      <c r="CO374" s="57"/>
      <c r="CP374" s="58"/>
      <c r="CQ374" s="60"/>
      <c r="CR374" s="57"/>
      <c r="CS374" s="58"/>
      <c r="CT374" s="59"/>
      <c r="CU374" s="58"/>
      <c r="CV374" s="59"/>
      <c r="CW374" s="58"/>
      <c r="CX374" s="59"/>
      <c r="CY374" s="58"/>
      <c r="CZ374" s="58"/>
      <c r="DA374" s="58"/>
      <c r="DB374" s="53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7"/>
      <c r="DO374" s="57"/>
      <c r="DP374" s="57"/>
      <c r="DQ374" s="76" t="str">
        <f t="shared" si="705"/>
        <v/>
      </c>
      <c r="DR374" s="53"/>
      <c r="DS374" s="46" t="b">
        <f t="shared" si="706"/>
        <v>0</v>
      </c>
      <c r="DT374" s="46" t="str">
        <f t="shared" si="707"/>
        <v/>
      </c>
      <c r="DU374" s="46" t="b">
        <f t="shared" si="708"/>
        <v>0</v>
      </c>
      <c r="DV374" s="46" t="b">
        <f t="shared" si="709"/>
        <v>0</v>
      </c>
      <c r="DW374" s="46" t="b">
        <f t="shared" si="710"/>
        <v>0</v>
      </c>
      <c r="DY374" s="46" t="b">
        <f t="shared" si="711"/>
        <v>0</v>
      </c>
      <c r="DZ374" s="46" t="b">
        <f t="shared" si="712"/>
        <v>0</v>
      </c>
      <c r="EB374" s="46" t="b">
        <f t="shared" si="713"/>
        <v>0</v>
      </c>
      <c r="EC374" s="46" t="b">
        <f t="shared" si="714"/>
        <v>0</v>
      </c>
      <c r="ED374" s="46" t="b">
        <f t="shared" si="715"/>
        <v>0</v>
      </c>
      <c r="EE374" s="46" t="b">
        <f t="shared" si="716"/>
        <v>0</v>
      </c>
      <c r="EF374" s="46" t="b">
        <f t="shared" si="717"/>
        <v>0</v>
      </c>
      <c r="EG374" s="46" t="b">
        <f t="shared" si="718"/>
        <v>0</v>
      </c>
      <c r="EH374" s="46" t="b">
        <f t="shared" si="719"/>
        <v>0</v>
      </c>
      <c r="EI374" s="46" t="b">
        <f t="shared" si="720"/>
        <v>0</v>
      </c>
      <c r="EK374" s="46" t="b">
        <f t="shared" si="721"/>
        <v>0</v>
      </c>
      <c r="EL374" s="46" t="b">
        <f t="shared" si="722"/>
        <v>0</v>
      </c>
      <c r="EM374" s="46" t="b">
        <f t="shared" si="723"/>
        <v>0</v>
      </c>
      <c r="EN374" s="46" t="b">
        <f t="shared" si="724"/>
        <v>0</v>
      </c>
      <c r="EO374" s="46" t="b">
        <f t="shared" si="725"/>
        <v>0</v>
      </c>
      <c r="EP374" s="46" t="b">
        <f t="shared" si="726"/>
        <v>0</v>
      </c>
      <c r="EQ374" s="46" t="b">
        <f t="shared" si="727"/>
        <v>0</v>
      </c>
      <c r="ER374" s="46" t="b">
        <f>OR(AA374='Tablas '!$T$4,AA374='Tablas '!$T$7,AA374='Tablas '!$T$8,AA374='Tablas '!$T$11)</f>
        <v>0</v>
      </c>
      <c r="ES374" s="46" t="str">
        <f t="shared" si="728"/>
        <v/>
      </c>
      <c r="ET374" s="46" t="str">
        <f t="shared" si="729"/>
        <v/>
      </c>
      <c r="EU374" s="46" t="str">
        <f t="shared" si="730"/>
        <v/>
      </c>
      <c r="EV374" s="46" t="b">
        <f t="shared" si="731"/>
        <v>0</v>
      </c>
      <c r="EW374" s="46" t="b">
        <f t="shared" si="732"/>
        <v>0</v>
      </c>
      <c r="EX374" s="46" t="b">
        <f t="shared" si="733"/>
        <v>0</v>
      </c>
      <c r="EY374" s="46" t="b">
        <f t="shared" si="734"/>
        <v>0</v>
      </c>
      <c r="EZ374" s="46" t="b">
        <f t="shared" si="735"/>
        <v>0</v>
      </c>
      <c r="FA374" s="46" t="b">
        <f t="shared" si="736"/>
        <v>0</v>
      </c>
      <c r="FB374" s="46" t="b">
        <f t="shared" si="737"/>
        <v>0</v>
      </c>
      <c r="FC374" s="46" t="str">
        <f t="shared" si="738"/>
        <v/>
      </c>
      <c r="FD374" s="46" t="str">
        <f t="shared" si="739"/>
        <v/>
      </c>
      <c r="FE374" s="46" t="b">
        <f t="shared" si="740"/>
        <v>0</v>
      </c>
      <c r="FF374" s="46" t="str">
        <f t="shared" si="741"/>
        <v/>
      </c>
      <c r="FG374" s="46" t="str">
        <f t="shared" si="742"/>
        <v/>
      </c>
      <c r="FH374" s="46" t="b">
        <f t="shared" si="743"/>
        <v>0</v>
      </c>
      <c r="FI374" s="46" t="str">
        <f t="shared" si="744"/>
        <v/>
      </c>
      <c r="FJ374" s="46" t="str">
        <f t="shared" si="745"/>
        <v/>
      </c>
      <c r="FK374" s="46" t="b">
        <f t="shared" si="746"/>
        <v>0</v>
      </c>
      <c r="FL374" s="46" t="str">
        <f t="shared" si="747"/>
        <v/>
      </c>
      <c r="FM374" s="46" t="str">
        <f t="shared" si="748"/>
        <v/>
      </c>
      <c r="FN374" s="46" t="b">
        <f t="shared" si="749"/>
        <v>0</v>
      </c>
      <c r="FO374" s="46" t="str">
        <f t="shared" si="750"/>
        <v/>
      </c>
      <c r="FP374" s="46" t="str">
        <f t="shared" si="751"/>
        <v/>
      </c>
      <c r="FQ374" s="46" t="b">
        <f t="shared" si="752"/>
        <v>0</v>
      </c>
      <c r="FR374" s="46" t="str">
        <f t="shared" si="753"/>
        <v/>
      </c>
      <c r="FS374" s="46" t="str">
        <f t="shared" si="754"/>
        <v/>
      </c>
      <c r="FT374" s="46" t="b">
        <f t="shared" si="755"/>
        <v>0</v>
      </c>
      <c r="FU374" s="46" t="str">
        <f t="shared" si="756"/>
        <v/>
      </c>
      <c r="FV374" s="46" t="str">
        <f t="shared" si="757"/>
        <v/>
      </c>
      <c r="FW374" s="46" t="b">
        <f t="shared" si="758"/>
        <v>0</v>
      </c>
      <c r="FX374" s="46" t="str">
        <f t="shared" si="759"/>
        <v/>
      </c>
      <c r="FY374" s="46" t="str">
        <f t="shared" si="760"/>
        <v/>
      </c>
      <c r="FZ374" s="46" t="b">
        <f t="shared" si="761"/>
        <v>0</v>
      </c>
      <c r="GA374" s="46" t="str">
        <f t="shared" si="762"/>
        <v/>
      </c>
      <c r="GB374" s="46" t="str">
        <f t="shared" si="763"/>
        <v/>
      </c>
      <c r="GC374" s="46" t="b">
        <f t="shared" si="764"/>
        <v>0</v>
      </c>
      <c r="GD374" s="46" t="str">
        <f t="shared" si="765"/>
        <v/>
      </c>
      <c r="GE374" s="46" t="str">
        <f t="shared" si="766"/>
        <v/>
      </c>
      <c r="GF374" s="46" t="b">
        <f t="shared" si="767"/>
        <v>0</v>
      </c>
      <c r="GG374" s="46" t="b">
        <f t="shared" si="768"/>
        <v>0</v>
      </c>
      <c r="GH374" s="46" t="str">
        <f t="shared" si="769"/>
        <v/>
      </c>
      <c r="GI374" s="46" t="str">
        <f t="shared" si="770"/>
        <v/>
      </c>
      <c r="GJ374" s="46" t="str">
        <f t="shared" si="771"/>
        <v/>
      </c>
      <c r="GK374" s="46" t="b">
        <f t="shared" si="772"/>
        <v>0</v>
      </c>
      <c r="GL374" s="46" t="str">
        <f t="shared" si="773"/>
        <v/>
      </c>
      <c r="GM374" s="46" t="str">
        <f t="shared" si="774"/>
        <v/>
      </c>
      <c r="GN374" s="46" t="str">
        <f t="shared" si="775"/>
        <v/>
      </c>
      <c r="GO374" s="46" t="b">
        <f t="shared" si="776"/>
        <v>0</v>
      </c>
      <c r="GP374" s="46" t="str">
        <f t="shared" si="777"/>
        <v/>
      </c>
      <c r="GQ374" s="46" t="str">
        <f t="shared" si="778"/>
        <v/>
      </c>
      <c r="GR374" s="46" t="b">
        <f t="shared" si="779"/>
        <v>0</v>
      </c>
      <c r="GS374" s="46" t="str">
        <f t="shared" si="780"/>
        <v/>
      </c>
      <c r="GT374" s="46" t="str">
        <f t="shared" si="781"/>
        <v/>
      </c>
      <c r="GU374" s="46" t="b">
        <f t="shared" si="782"/>
        <v>0</v>
      </c>
      <c r="GV374" s="46" t="b">
        <f t="shared" si="783"/>
        <v>0</v>
      </c>
      <c r="GW374" s="46" t="b">
        <f t="shared" si="784"/>
        <v>0</v>
      </c>
      <c r="GX374" s="46" t="b">
        <f t="shared" si="785"/>
        <v>0</v>
      </c>
      <c r="GY374" s="46" t="b">
        <f t="shared" si="786"/>
        <v>0</v>
      </c>
      <c r="GZ374" s="46" t="b">
        <f t="shared" si="787"/>
        <v>0</v>
      </c>
      <c r="HA374" s="46" t="b">
        <f t="shared" si="788"/>
        <v>0</v>
      </c>
      <c r="HB374" s="46" t="b">
        <f t="shared" si="789"/>
        <v>0</v>
      </c>
      <c r="HC374" s="46" t="b">
        <f t="shared" si="790"/>
        <v>0</v>
      </c>
      <c r="HD374" s="46" t="b">
        <f t="shared" si="791"/>
        <v>0</v>
      </c>
      <c r="HE374" s="46" t="b">
        <f t="shared" si="792"/>
        <v>0</v>
      </c>
      <c r="HF374" s="46" t="b">
        <f t="shared" si="793"/>
        <v>0</v>
      </c>
      <c r="HG374" s="46" t="b">
        <f t="shared" si="794"/>
        <v>0</v>
      </c>
      <c r="HH374" s="46" t="b">
        <f t="shared" si="795"/>
        <v>0</v>
      </c>
      <c r="HI374" s="46" t="b">
        <f t="shared" si="796"/>
        <v>0</v>
      </c>
      <c r="HJ374" s="46" t="b">
        <f t="shared" si="797"/>
        <v>0</v>
      </c>
      <c r="HK374" s="46" t="b">
        <f t="shared" si="798"/>
        <v>0</v>
      </c>
      <c r="HL374" s="46" t="b">
        <f t="shared" si="799"/>
        <v>0</v>
      </c>
      <c r="HM374" s="46" t="b">
        <f t="shared" si="800"/>
        <v>0</v>
      </c>
      <c r="HN374" s="46" t="b">
        <f t="shared" si="801"/>
        <v>0</v>
      </c>
      <c r="HO374" s="46" t="b">
        <f t="shared" si="802"/>
        <v>0</v>
      </c>
      <c r="HP374" s="46" t="b">
        <f t="shared" si="803"/>
        <v>0</v>
      </c>
      <c r="HQ374" s="46" t="str">
        <f t="shared" si="804"/>
        <v/>
      </c>
      <c r="HR374" s="46" t="str">
        <f t="shared" si="805"/>
        <v/>
      </c>
      <c r="HS374" s="46" t="str">
        <f t="shared" si="806"/>
        <v/>
      </c>
      <c r="HT374" s="46" t="b">
        <f t="shared" si="807"/>
        <v>0</v>
      </c>
      <c r="HU374" s="46" t="b">
        <f t="shared" si="808"/>
        <v>0</v>
      </c>
      <c r="HV374" s="46" t="b">
        <f t="shared" si="809"/>
        <v>0</v>
      </c>
      <c r="HW374" s="46" t="b">
        <f t="shared" si="810"/>
        <v>0</v>
      </c>
      <c r="HX374" s="46" t="b">
        <f t="shared" si="811"/>
        <v>0</v>
      </c>
      <c r="HY374" s="46" t="b">
        <f t="shared" si="812"/>
        <v>0</v>
      </c>
      <c r="HZ374" s="46" t="b">
        <f t="shared" si="813"/>
        <v>0</v>
      </c>
      <c r="IA374" s="46" t="str">
        <f t="shared" si="814"/>
        <v/>
      </c>
      <c r="IB374" s="46" t="str">
        <f t="shared" si="815"/>
        <v/>
      </c>
      <c r="IC374" s="46" t="str">
        <f t="shared" si="816"/>
        <v/>
      </c>
      <c r="ID374" s="46" t="str">
        <f t="shared" si="817"/>
        <v/>
      </c>
      <c r="IE374" s="46" t="b">
        <f t="shared" si="818"/>
        <v>0</v>
      </c>
      <c r="IF374" s="46" t="str">
        <f t="shared" si="819"/>
        <v/>
      </c>
      <c r="IG374" s="46" t="str">
        <f t="shared" si="820"/>
        <v/>
      </c>
      <c r="IH374" s="46" t="b">
        <f t="shared" si="821"/>
        <v>0</v>
      </c>
      <c r="II374" s="46" t="b">
        <f t="shared" si="822"/>
        <v>0</v>
      </c>
      <c r="IJ374" s="46" t="b">
        <f t="shared" si="823"/>
        <v>0</v>
      </c>
      <c r="IK374" s="46" t="str">
        <f t="shared" si="824"/>
        <v/>
      </c>
      <c r="IL374" s="46" t="str">
        <f t="shared" si="825"/>
        <v/>
      </c>
      <c r="IM374" s="46" t="b">
        <f t="shared" si="826"/>
        <v>0</v>
      </c>
      <c r="IN374" s="46" t="b">
        <f t="shared" si="827"/>
        <v>0</v>
      </c>
      <c r="IO374" s="46" t="b">
        <f t="shared" si="828"/>
        <v>0</v>
      </c>
      <c r="IP374" s="46" t="b">
        <f t="shared" si="829"/>
        <v>0</v>
      </c>
      <c r="IQ374" s="46" t="b">
        <f t="shared" si="830"/>
        <v>0</v>
      </c>
      <c r="IR374" s="46" t="b">
        <f t="shared" si="831"/>
        <v>0</v>
      </c>
      <c r="IS374" s="46" t="b">
        <f t="shared" si="832"/>
        <v>0</v>
      </c>
      <c r="IT374" s="46" t="b">
        <f t="shared" si="833"/>
        <v>0</v>
      </c>
      <c r="IU374" s="46" t="b">
        <f t="shared" si="834"/>
        <v>0</v>
      </c>
      <c r="IV374" s="46" t="b">
        <f t="shared" si="835"/>
        <v>0</v>
      </c>
      <c r="IW374" s="46" t="b">
        <f t="shared" si="836"/>
        <v>0</v>
      </c>
      <c r="IX374" s="46" t="b">
        <f t="shared" si="837"/>
        <v>0</v>
      </c>
      <c r="IY374" s="46" t="b">
        <f t="shared" si="838"/>
        <v>0</v>
      </c>
    </row>
    <row r="375" spans="2:259" x14ac:dyDescent="0.3">
      <c r="B375" s="48">
        <v>363</v>
      </c>
      <c r="C375" s="61" t="str">
        <f t="shared" si="704"/>
        <v/>
      </c>
      <c r="D375" s="53"/>
      <c r="E375" s="52"/>
      <c r="F375" s="112"/>
      <c r="G375" s="52"/>
      <c r="H375" s="53"/>
      <c r="I375" s="52"/>
      <c r="J375" s="52"/>
      <c r="K375" s="53"/>
      <c r="L375" s="55"/>
      <c r="M375" s="108"/>
      <c r="N375" s="56"/>
      <c r="O375" s="52"/>
      <c r="P375" s="52"/>
      <c r="Q375" s="52"/>
      <c r="R375" s="52"/>
      <c r="S375" s="52"/>
      <c r="T375" s="53"/>
      <c r="U375" s="52"/>
      <c r="V375" s="52"/>
      <c r="W375" s="55"/>
      <c r="X375" s="55"/>
      <c r="Y375" s="52"/>
      <c r="Z375" s="55"/>
      <c r="AA375" s="52"/>
      <c r="AB375" s="53"/>
      <c r="AC375" s="53"/>
      <c r="AD375" s="53"/>
      <c r="AE375" s="57"/>
      <c r="AF375" s="113"/>
      <c r="AG375" s="57"/>
      <c r="AH375" s="58"/>
      <c r="AI375" s="58"/>
      <c r="AJ375" s="58"/>
      <c r="AK375" s="114"/>
      <c r="AL375" s="58"/>
      <c r="AM375" s="114"/>
      <c r="AN375" s="58"/>
      <c r="AO375" s="114"/>
      <c r="AP375" s="58"/>
      <c r="AQ375" s="114"/>
      <c r="AR375" s="58"/>
      <c r="AS375" s="114"/>
      <c r="AT375" s="58"/>
      <c r="AU375" s="114"/>
      <c r="AV375" s="58"/>
      <c r="AW375" s="114"/>
      <c r="AX375" s="58"/>
      <c r="AY375" s="114"/>
      <c r="AZ375" s="58"/>
      <c r="BA375" s="114"/>
      <c r="BB375" s="58"/>
      <c r="BC375" s="114"/>
      <c r="BD375" s="58"/>
      <c r="BE375" s="58"/>
      <c r="BF375" s="58"/>
      <c r="BG375" s="59"/>
      <c r="BH375" s="58"/>
      <c r="BI375" s="114"/>
      <c r="BJ375" s="53"/>
      <c r="BK375" s="58"/>
      <c r="BL375" s="114"/>
      <c r="BM375" s="58"/>
      <c r="BN375" s="114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3"/>
      <c r="CL375" s="58"/>
      <c r="CM375" s="58"/>
      <c r="CN375" s="60"/>
      <c r="CO375" s="57"/>
      <c r="CP375" s="58"/>
      <c r="CQ375" s="60"/>
      <c r="CR375" s="57"/>
      <c r="CS375" s="58"/>
      <c r="CT375" s="59"/>
      <c r="CU375" s="58"/>
      <c r="CV375" s="59"/>
      <c r="CW375" s="58"/>
      <c r="CX375" s="59"/>
      <c r="CY375" s="58"/>
      <c r="CZ375" s="58"/>
      <c r="DA375" s="58"/>
      <c r="DB375" s="53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7"/>
      <c r="DO375" s="57"/>
      <c r="DP375" s="57"/>
      <c r="DQ375" s="76" t="str">
        <f t="shared" si="705"/>
        <v/>
      </c>
      <c r="DR375" s="53"/>
      <c r="DS375" s="46" t="b">
        <f t="shared" si="706"/>
        <v>0</v>
      </c>
      <c r="DT375" s="46" t="str">
        <f t="shared" si="707"/>
        <v/>
      </c>
      <c r="DU375" s="46" t="b">
        <f t="shared" si="708"/>
        <v>0</v>
      </c>
      <c r="DV375" s="46" t="b">
        <f t="shared" si="709"/>
        <v>0</v>
      </c>
      <c r="DW375" s="46" t="b">
        <f t="shared" si="710"/>
        <v>0</v>
      </c>
      <c r="DY375" s="46" t="b">
        <f t="shared" si="711"/>
        <v>0</v>
      </c>
      <c r="DZ375" s="46" t="b">
        <f t="shared" si="712"/>
        <v>0</v>
      </c>
      <c r="EB375" s="46" t="b">
        <f t="shared" si="713"/>
        <v>0</v>
      </c>
      <c r="EC375" s="46" t="b">
        <f t="shared" si="714"/>
        <v>0</v>
      </c>
      <c r="ED375" s="46" t="b">
        <f t="shared" si="715"/>
        <v>0</v>
      </c>
      <c r="EE375" s="46" t="b">
        <f t="shared" si="716"/>
        <v>0</v>
      </c>
      <c r="EF375" s="46" t="b">
        <f t="shared" si="717"/>
        <v>0</v>
      </c>
      <c r="EG375" s="46" t="b">
        <f t="shared" si="718"/>
        <v>0</v>
      </c>
      <c r="EH375" s="46" t="b">
        <f t="shared" si="719"/>
        <v>0</v>
      </c>
      <c r="EI375" s="46" t="b">
        <f t="shared" si="720"/>
        <v>0</v>
      </c>
      <c r="EK375" s="46" t="b">
        <f t="shared" si="721"/>
        <v>0</v>
      </c>
      <c r="EL375" s="46" t="b">
        <f t="shared" si="722"/>
        <v>0</v>
      </c>
      <c r="EM375" s="46" t="b">
        <f t="shared" si="723"/>
        <v>0</v>
      </c>
      <c r="EN375" s="46" t="b">
        <f t="shared" si="724"/>
        <v>0</v>
      </c>
      <c r="EO375" s="46" t="b">
        <f t="shared" si="725"/>
        <v>0</v>
      </c>
      <c r="EP375" s="46" t="b">
        <f t="shared" si="726"/>
        <v>0</v>
      </c>
      <c r="EQ375" s="46" t="b">
        <f t="shared" si="727"/>
        <v>0</v>
      </c>
      <c r="ER375" s="46" t="b">
        <f>OR(AA375='Tablas '!$T$4,AA375='Tablas '!$T$7,AA375='Tablas '!$T$8,AA375='Tablas '!$T$11)</f>
        <v>0</v>
      </c>
      <c r="ES375" s="46" t="str">
        <f t="shared" si="728"/>
        <v/>
      </c>
      <c r="ET375" s="46" t="str">
        <f t="shared" si="729"/>
        <v/>
      </c>
      <c r="EU375" s="46" t="str">
        <f t="shared" si="730"/>
        <v/>
      </c>
      <c r="EV375" s="46" t="b">
        <f t="shared" si="731"/>
        <v>0</v>
      </c>
      <c r="EW375" s="46" t="b">
        <f t="shared" si="732"/>
        <v>0</v>
      </c>
      <c r="EX375" s="46" t="b">
        <f t="shared" si="733"/>
        <v>0</v>
      </c>
      <c r="EY375" s="46" t="b">
        <f t="shared" si="734"/>
        <v>0</v>
      </c>
      <c r="EZ375" s="46" t="b">
        <f t="shared" si="735"/>
        <v>0</v>
      </c>
      <c r="FA375" s="46" t="b">
        <f t="shared" si="736"/>
        <v>0</v>
      </c>
      <c r="FB375" s="46" t="b">
        <f t="shared" si="737"/>
        <v>0</v>
      </c>
      <c r="FC375" s="46" t="str">
        <f t="shared" si="738"/>
        <v/>
      </c>
      <c r="FD375" s="46" t="str">
        <f t="shared" si="739"/>
        <v/>
      </c>
      <c r="FE375" s="46" t="b">
        <f t="shared" si="740"/>
        <v>0</v>
      </c>
      <c r="FF375" s="46" t="str">
        <f t="shared" si="741"/>
        <v/>
      </c>
      <c r="FG375" s="46" t="str">
        <f t="shared" si="742"/>
        <v/>
      </c>
      <c r="FH375" s="46" t="b">
        <f t="shared" si="743"/>
        <v>0</v>
      </c>
      <c r="FI375" s="46" t="str">
        <f t="shared" si="744"/>
        <v/>
      </c>
      <c r="FJ375" s="46" t="str">
        <f t="shared" si="745"/>
        <v/>
      </c>
      <c r="FK375" s="46" t="b">
        <f t="shared" si="746"/>
        <v>0</v>
      </c>
      <c r="FL375" s="46" t="str">
        <f t="shared" si="747"/>
        <v/>
      </c>
      <c r="FM375" s="46" t="str">
        <f t="shared" si="748"/>
        <v/>
      </c>
      <c r="FN375" s="46" t="b">
        <f t="shared" si="749"/>
        <v>0</v>
      </c>
      <c r="FO375" s="46" t="str">
        <f t="shared" si="750"/>
        <v/>
      </c>
      <c r="FP375" s="46" t="str">
        <f t="shared" si="751"/>
        <v/>
      </c>
      <c r="FQ375" s="46" t="b">
        <f t="shared" si="752"/>
        <v>0</v>
      </c>
      <c r="FR375" s="46" t="str">
        <f t="shared" si="753"/>
        <v/>
      </c>
      <c r="FS375" s="46" t="str">
        <f t="shared" si="754"/>
        <v/>
      </c>
      <c r="FT375" s="46" t="b">
        <f t="shared" si="755"/>
        <v>0</v>
      </c>
      <c r="FU375" s="46" t="str">
        <f t="shared" si="756"/>
        <v/>
      </c>
      <c r="FV375" s="46" t="str">
        <f t="shared" si="757"/>
        <v/>
      </c>
      <c r="FW375" s="46" t="b">
        <f t="shared" si="758"/>
        <v>0</v>
      </c>
      <c r="FX375" s="46" t="str">
        <f t="shared" si="759"/>
        <v/>
      </c>
      <c r="FY375" s="46" t="str">
        <f t="shared" si="760"/>
        <v/>
      </c>
      <c r="FZ375" s="46" t="b">
        <f t="shared" si="761"/>
        <v>0</v>
      </c>
      <c r="GA375" s="46" t="str">
        <f t="shared" si="762"/>
        <v/>
      </c>
      <c r="GB375" s="46" t="str">
        <f t="shared" si="763"/>
        <v/>
      </c>
      <c r="GC375" s="46" t="b">
        <f t="shared" si="764"/>
        <v>0</v>
      </c>
      <c r="GD375" s="46" t="str">
        <f t="shared" si="765"/>
        <v/>
      </c>
      <c r="GE375" s="46" t="str">
        <f t="shared" si="766"/>
        <v/>
      </c>
      <c r="GF375" s="46" t="b">
        <f t="shared" si="767"/>
        <v>0</v>
      </c>
      <c r="GG375" s="46" t="b">
        <f t="shared" si="768"/>
        <v>0</v>
      </c>
      <c r="GH375" s="46" t="str">
        <f t="shared" si="769"/>
        <v/>
      </c>
      <c r="GI375" s="46" t="str">
        <f t="shared" si="770"/>
        <v/>
      </c>
      <c r="GJ375" s="46" t="str">
        <f t="shared" si="771"/>
        <v/>
      </c>
      <c r="GK375" s="46" t="b">
        <f t="shared" si="772"/>
        <v>0</v>
      </c>
      <c r="GL375" s="46" t="str">
        <f t="shared" si="773"/>
        <v/>
      </c>
      <c r="GM375" s="46" t="str">
        <f t="shared" si="774"/>
        <v/>
      </c>
      <c r="GN375" s="46" t="str">
        <f t="shared" si="775"/>
        <v/>
      </c>
      <c r="GO375" s="46" t="b">
        <f t="shared" si="776"/>
        <v>0</v>
      </c>
      <c r="GP375" s="46" t="str">
        <f t="shared" si="777"/>
        <v/>
      </c>
      <c r="GQ375" s="46" t="str">
        <f t="shared" si="778"/>
        <v/>
      </c>
      <c r="GR375" s="46" t="b">
        <f t="shared" si="779"/>
        <v>0</v>
      </c>
      <c r="GS375" s="46" t="str">
        <f t="shared" si="780"/>
        <v/>
      </c>
      <c r="GT375" s="46" t="str">
        <f t="shared" si="781"/>
        <v/>
      </c>
      <c r="GU375" s="46" t="b">
        <f t="shared" si="782"/>
        <v>0</v>
      </c>
      <c r="GV375" s="46" t="b">
        <f t="shared" si="783"/>
        <v>0</v>
      </c>
      <c r="GW375" s="46" t="b">
        <f t="shared" si="784"/>
        <v>0</v>
      </c>
      <c r="GX375" s="46" t="b">
        <f t="shared" si="785"/>
        <v>0</v>
      </c>
      <c r="GY375" s="46" t="b">
        <f t="shared" si="786"/>
        <v>0</v>
      </c>
      <c r="GZ375" s="46" t="b">
        <f t="shared" si="787"/>
        <v>0</v>
      </c>
      <c r="HA375" s="46" t="b">
        <f t="shared" si="788"/>
        <v>0</v>
      </c>
      <c r="HB375" s="46" t="b">
        <f t="shared" si="789"/>
        <v>0</v>
      </c>
      <c r="HC375" s="46" t="b">
        <f t="shared" si="790"/>
        <v>0</v>
      </c>
      <c r="HD375" s="46" t="b">
        <f t="shared" si="791"/>
        <v>0</v>
      </c>
      <c r="HE375" s="46" t="b">
        <f t="shared" si="792"/>
        <v>0</v>
      </c>
      <c r="HF375" s="46" t="b">
        <f t="shared" si="793"/>
        <v>0</v>
      </c>
      <c r="HG375" s="46" t="b">
        <f t="shared" si="794"/>
        <v>0</v>
      </c>
      <c r="HH375" s="46" t="b">
        <f t="shared" si="795"/>
        <v>0</v>
      </c>
      <c r="HI375" s="46" t="b">
        <f t="shared" si="796"/>
        <v>0</v>
      </c>
      <c r="HJ375" s="46" t="b">
        <f t="shared" si="797"/>
        <v>0</v>
      </c>
      <c r="HK375" s="46" t="b">
        <f t="shared" si="798"/>
        <v>0</v>
      </c>
      <c r="HL375" s="46" t="b">
        <f t="shared" si="799"/>
        <v>0</v>
      </c>
      <c r="HM375" s="46" t="b">
        <f t="shared" si="800"/>
        <v>0</v>
      </c>
      <c r="HN375" s="46" t="b">
        <f t="shared" si="801"/>
        <v>0</v>
      </c>
      <c r="HO375" s="46" t="b">
        <f t="shared" si="802"/>
        <v>0</v>
      </c>
      <c r="HP375" s="46" t="b">
        <f t="shared" si="803"/>
        <v>0</v>
      </c>
      <c r="HQ375" s="46" t="str">
        <f t="shared" si="804"/>
        <v/>
      </c>
      <c r="HR375" s="46" t="str">
        <f t="shared" si="805"/>
        <v/>
      </c>
      <c r="HS375" s="46" t="str">
        <f t="shared" si="806"/>
        <v/>
      </c>
      <c r="HT375" s="46" t="b">
        <f t="shared" si="807"/>
        <v>0</v>
      </c>
      <c r="HU375" s="46" t="b">
        <f t="shared" si="808"/>
        <v>0</v>
      </c>
      <c r="HV375" s="46" t="b">
        <f t="shared" si="809"/>
        <v>0</v>
      </c>
      <c r="HW375" s="46" t="b">
        <f t="shared" si="810"/>
        <v>0</v>
      </c>
      <c r="HX375" s="46" t="b">
        <f t="shared" si="811"/>
        <v>0</v>
      </c>
      <c r="HY375" s="46" t="b">
        <f t="shared" si="812"/>
        <v>0</v>
      </c>
      <c r="HZ375" s="46" t="b">
        <f t="shared" si="813"/>
        <v>0</v>
      </c>
      <c r="IA375" s="46" t="str">
        <f t="shared" si="814"/>
        <v/>
      </c>
      <c r="IB375" s="46" t="str">
        <f t="shared" si="815"/>
        <v/>
      </c>
      <c r="IC375" s="46" t="str">
        <f t="shared" si="816"/>
        <v/>
      </c>
      <c r="ID375" s="46" t="str">
        <f t="shared" si="817"/>
        <v/>
      </c>
      <c r="IE375" s="46" t="b">
        <f t="shared" si="818"/>
        <v>0</v>
      </c>
      <c r="IF375" s="46" t="str">
        <f t="shared" si="819"/>
        <v/>
      </c>
      <c r="IG375" s="46" t="str">
        <f t="shared" si="820"/>
        <v/>
      </c>
      <c r="IH375" s="46" t="b">
        <f t="shared" si="821"/>
        <v>0</v>
      </c>
      <c r="II375" s="46" t="b">
        <f t="shared" si="822"/>
        <v>0</v>
      </c>
      <c r="IJ375" s="46" t="b">
        <f t="shared" si="823"/>
        <v>0</v>
      </c>
      <c r="IK375" s="46" t="str">
        <f t="shared" si="824"/>
        <v/>
      </c>
      <c r="IL375" s="46" t="str">
        <f t="shared" si="825"/>
        <v/>
      </c>
      <c r="IM375" s="46" t="b">
        <f t="shared" si="826"/>
        <v>0</v>
      </c>
      <c r="IN375" s="46" t="b">
        <f t="shared" si="827"/>
        <v>0</v>
      </c>
      <c r="IO375" s="46" t="b">
        <f t="shared" si="828"/>
        <v>0</v>
      </c>
      <c r="IP375" s="46" t="b">
        <f t="shared" si="829"/>
        <v>0</v>
      </c>
      <c r="IQ375" s="46" t="b">
        <f t="shared" si="830"/>
        <v>0</v>
      </c>
      <c r="IR375" s="46" t="b">
        <f t="shared" si="831"/>
        <v>0</v>
      </c>
      <c r="IS375" s="46" t="b">
        <f t="shared" si="832"/>
        <v>0</v>
      </c>
      <c r="IT375" s="46" t="b">
        <f t="shared" si="833"/>
        <v>0</v>
      </c>
      <c r="IU375" s="46" t="b">
        <f t="shared" si="834"/>
        <v>0</v>
      </c>
      <c r="IV375" s="46" t="b">
        <f t="shared" si="835"/>
        <v>0</v>
      </c>
      <c r="IW375" s="46" t="b">
        <f t="shared" si="836"/>
        <v>0</v>
      </c>
      <c r="IX375" s="46" t="b">
        <f t="shared" si="837"/>
        <v>0</v>
      </c>
      <c r="IY375" s="46" t="b">
        <f t="shared" si="838"/>
        <v>0</v>
      </c>
    </row>
    <row r="376" spans="2:259" x14ac:dyDescent="0.3">
      <c r="B376" s="48">
        <v>364</v>
      </c>
      <c r="C376" s="61" t="str">
        <f t="shared" si="704"/>
        <v/>
      </c>
      <c r="D376" s="53"/>
      <c r="E376" s="52"/>
      <c r="F376" s="112"/>
      <c r="G376" s="52"/>
      <c r="H376" s="53"/>
      <c r="I376" s="52"/>
      <c r="J376" s="52"/>
      <c r="K376" s="53"/>
      <c r="L376" s="55"/>
      <c r="M376" s="108"/>
      <c r="N376" s="56"/>
      <c r="O376" s="52"/>
      <c r="P376" s="52"/>
      <c r="Q376" s="52"/>
      <c r="R376" s="52"/>
      <c r="S376" s="52"/>
      <c r="T376" s="53"/>
      <c r="U376" s="52"/>
      <c r="V376" s="52"/>
      <c r="W376" s="55"/>
      <c r="X376" s="55"/>
      <c r="Y376" s="52"/>
      <c r="Z376" s="55"/>
      <c r="AA376" s="52"/>
      <c r="AB376" s="53"/>
      <c r="AC376" s="53"/>
      <c r="AD376" s="53"/>
      <c r="AE376" s="57"/>
      <c r="AF376" s="113"/>
      <c r="AG376" s="57"/>
      <c r="AH376" s="58"/>
      <c r="AI376" s="58"/>
      <c r="AJ376" s="58"/>
      <c r="AK376" s="114"/>
      <c r="AL376" s="58"/>
      <c r="AM376" s="114"/>
      <c r="AN376" s="58"/>
      <c r="AO376" s="114"/>
      <c r="AP376" s="58"/>
      <c r="AQ376" s="114"/>
      <c r="AR376" s="58"/>
      <c r="AS376" s="114"/>
      <c r="AT376" s="58"/>
      <c r="AU376" s="114"/>
      <c r="AV376" s="58"/>
      <c r="AW376" s="114"/>
      <c r="AX376" s="58"/>
      <c r="AY376" s="114"/>
      <c r="AZ376" s="58"/>
      <c r="BA376" s="114"/>
      <c r="BB376" s="58"/>
      <c r="BC376" s="114"/>
      <c r="BD376" s="58"/>
      <c r="BE376" s="58"/>
      <c r="BF376" s="58"/>
      <c r="BG376" s="59"/>
      <c r="BH376" s="58"/>
      <c r="BI376" s="114"/>
      <c r="BJ376" s="53"/>
      <c r="BK376" s="58"/>
      <c r="BL376" s="114"/>
      <c r="BM376" s="58"/>
      <c r="BN376" s="114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3"/>
      <c r="CL376" s="58"/>
      <c r="CM376" s="58"/>
      <c r="CN376" s="60"/>
      <c r="CO376" s="57"/>
      <c r="CP376" s="58"/>
      <c r="CQ376" s="60"/>
      <c r="CR376" s="57"/>
      <c r="CS376" s="58"/>
      <c r="CT376" s="59"/>
      <c r="CU376" s="58"/>
      <c r="CV376" s="59"/>
      <c r="CW376" s="58"/>
      <c r="CX376" s="59"/>
      <c r="CY376" s="58"/>
      <c r="CZ376" s="58"/>
      <c r="DA376" s="58"/>
      <c r="DB376" s="53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7"/>
      <c r="DO376" s="57"/>
      <c r="DP376" s="57"/>
      <c r="DQ376" s="76" t="str">
        <f t="shared" si="705"/>
        <v/>
      </c>
      <c r="DR376" s="53"/>
      <c r="DS376" s="46" t="b">
        <f t="shared" si="706"/>
        <v>0</v>
      </c>
      <c r="DT376" s="46" t="str">
        <f t="shared" si="707"/>
        <v/>
      </c>
      <c r="DU376" s="46" t="b">
        <f t="shared" si="708"/>
        <v>0</v>
      </c>
      <c r="DV376" s="46" t="b">
        <f t="shared" si="709"/>
        <v>0</v>
      </c>
      <c r="DW376" s="46" t="b">
        <f t="shared" si="710"/>
        <v>0</v>
      </c>
      <c r="DY376" s="46" t="b">
        <f t="shared" si="711"/>
        <v>0</v>
      </c>
      <c r="DZ376" s="46" t="b">
        <f t="shared" si="712"/>
        <v>0</v>
      </c>
      <c r="EB376" s="46" t="b">
        <f t="shared" si="713"/>
        <v>0</v>
      </c>
      <c r="EC376" s="46" t="b">
        <f t="shared" si="714"/>
        <v>0</v>
      </c>
      <c r="ED376" s="46" t="b">
        <f t="shared" si="715"/>
        <v>0</v>
      </c>
      <c r="EE376" s="46" t="b">
        <f t="shared" si="716"/>
        <v>0</v>
      </c>
      <c r="EF376" s="46" t="b">
        <f t="shared" si="717"/>
        <v>0</v>
      </c>
      <c r="EG376" s="46" t="b">
        <f t="shared" si="718"/>
        <v>0</v>
      </c>
      <c r="EH376" s="46" t="b">
        <f t="shared" si="719"/>
        <v>0</v>
      </c>
      <c r="EI376" s="46" t="b">
        <f t="shared" si="720"/>
        <v>0</v>
      </c>
      <c r="EK376" s="46" t="b">
        <f t="shared" si="721"/>
        <v>0</v>
      </c>
      <c r="EL376" s="46" t="b">
        <f t="shared" si="722"/>
        <v>0</v>
      </c>
      <c r="EM376" s="46" t="b">
        <f t="shared" si="723"/>
        <v>0</v>
      </c>
      <c r="EN376" s="46" t="b">
        <f t="shared" si="724"/>
        <v>0</v>
      </c>
      <c r="EO376" s="46" t="b">
        <f t="shared" si="725"/>
        <v>0</v>
      </c>
      <c r="EP376" s="46" t="b">
        <f t="shared" si="726"/>
        <v>0</v>
      </c>
      <c r="EQ376" s="46" t="b">
        <f t="shared" si="727"/>
        <v>0</v>
      </c>
      <c r="ER376" s="46" t="b">
        <f>OR(AA376='Tablas '!$T$4,AA376='Tablas '!$T$7,AA376='Tablas '!$T$8,AA376='Tablas '!$T$11)</f>
        <v>0</v>
      </c>
      <c r="ES376" s="46" t="str">
        <f t="shared" si="728"/>
        <v/>
      </c>
      <c r="ET376" s="46" t="str">
        <f t="shared" si="729"/>
        <v/>
      </c>
      <c r="EU376" s="46" t="str">
        <f t="shared" si="730"/>
        <v/>
      </c>
      <c r="EV376" s="46" t="b">
        <f t="shared" si="731"/>
        <v>0</v>
      </c>
      <c r="EW376" s="46" t="b">
        <f t="shared" si="732"/>
        <v>0</v>
      </c>
      <c r="EX376" s="46" t="b">
        <f t="shared" si="733"/>
        <v>0</v>
      </c>
      <c r="EY376" s="46" t="b">
        <f t="shared" si="734"/>
        <v>0</v>
      </c>
      <c r="EZ376" s="46" t="b">
        <f t="shared" si="735"/>
        <v>0</v>
      </c>
      <c r="FA376" s="46" t="b">
        <f t="shared" si="736"/>
        <v>0</v>
      </c>
      <c r="FB376" s="46" t="b">
        <f t="shared" si="737"/>
        <v>0</v>
      </c>
      <c r="FC376" s="46" t="str">
        <f t="shared" si="738"/>
        <v/>
      </c>
      <c r="FD376" s="46" t="str">
        <f t="shared" si="739"/>
        <v/>
      </c>
      <c r="FE376" s="46" t="b">
        <f t="shared" si="740"/>
        <v>0</v>
      </c>
      <c r="FF376" s="46" t="str">
        <f t="shared" si="741"/>
        <v/>
      </c>
      <c r="FG376" s="46" t="str">
        <f t="shared" si="742"/>
        <v/>
      </c>
      <c r="FH376" s="46" t="b">
        <f t="shared" si="743"/>
        <v>0</v>
      </c>
      <c r="FI376" s="46" t="str">
        <f t="shared" si="744"/>
        <v/>
      </c>
      <c r="FJ376" s="46" t="str">
        <f t="shared" si="745"/>
        <v/>
      </c>
      <c r="FK376" s="46" t="b">
        <f t="shared" si="746"/>
        <v>0</v>
      </c>
      <c r="FL376" s="46" t="str">
        <f t="shared" si="747"/>
        <v/>
      </c>
      <c r="FM376" s="46" t="str">
        <f t="shared" si="748"/>
        <v/>
      </c>
      <c r="FN376" s="46" t="b">
        <f t="shared" si="749"/>
        <v>0</v>
      </c>
      <c r="FO376" s="46" t="str">
        <f t="shared" si="750"/>
        <v/>
      </c>
      <c r="FP376" s="46" t="str">
        <f t="shared" si="751"/>
        <v/>
      </c>
      <c r="FQ376" s="46" t="b">
        <f t="shared" si="752"/>
        <v>0</v>
      </c>
      <c r="FR376" s="46" t="str">
        <f t="shared" si="753"/>
        <v/>
      </c>
      <c r="FS376" s="46" t="str">
        <f t="shared" si="754"/>
        <v/>
      </c>
      <c r="FT376" s="46" t="b">
        <f t="shared" si="755"/>
        <v>0</v>
      </c>
      <c r="FU376" s="46" t="str">
        <f t="shared" si="756"/>
        <v/>
      </c>
      <c r="FV376" s="46" t="str">
        <f t="shared" si="757"/>
        <v/>
      </c>
      <c r="FW376" s="46" t="b">
        <f t="shared" si="758"/>
        <v>0</v>
      </c>
      <c r="FX376" s="46" t="str">
        <f t="shared" si="759"/>
        <v/>
      </c>
      <c r="FY376" s="46" t="str">
        <f t="shared" si="760"/>
        <v/>
      </c>
      <c r="FZ376" s="46" t="b">
        <f t="shared" si="761"/>
        <v>0</v>
      </c>
      <c r="GA376" s="46" t="str">
        <f t="shared" si="762"/>
        <v/>
      </c>
      <c r="GB376" s="46" t="str">
        <f t="shared" si="763"/>
        <v/>
      </c>
      <c r="GC376" s="46" t="b">
        <f t="shared" si="764"/>
        <v>0</v>
      </c>
      <c r="GD376" s="46" t="str">
        <f t="shared" si="765"/>
        <v/>
      </c>
      <c r="GE376" s="46" t="str">
        <f t="shared" si="766"/>
        <v/>
      </c>
      <c r="GF376" s="46" t="b">
        <f t="shared" si="767"/>
        <v>0</v>
      </c>
      <c r="GG376" s="46" t="b">
        <f t="shared" si="768"/>
        <v>0</v>
      </c>
      <c r="GH376" s="46" t="str">
        <f t="shared" si="769"/>
        <v/>
      </c>
      <c r="GI376" s="46" t="str">
        <f t="shared" si="770"/>
        <v/>
      </c>
      <c r="GJ376" s="46" t="str">
        <f t="shared" si="771"/>
        <v/>
      </c>
      <c r="GK376" s="46" t="b">
        <f t="shared" si="772"/>
        <v>0</v>
      </c>
      <c r="GL376" s="46" t="str">
        <f t="shared" si="773"/>
        <v/>
      </c>
      <c r="GM376" s="46" t="str">
        <f t="shared" si="774"/>
        <v/>
      </c>
      <c r="GN376" s="46" t="str">
        <f t="shared" si="775"/>
        <v/>
      </c>
      <c r="GO376" s="46" t="b">
        <f t="shared" si="776"/>
        <v>0</v>
      </c>
      <c r="GP376" s="46" t="str">
        <f t="shared" si="777"/>
        <v/>
      </c>
      <c r="GQ376" s="46" t="str">
        <f t="shared" si="778"/>
        <v/>
      </c>
      <c r="GR376" s="46" t="b">
        <f t="shared" si="779"/>
        <v>0</v>
      </c>
      <c r="GS376" s="46" t="str">
        <f t="shared" si="780"/>
        <v/>
      </c>
      <c r="GT376" s="46" t="str">
        <f t="shared" si="781"/>
        <v/>
      </c>
      <c r="GU376" s="46" t="b">
        <f t="shared" si="782"/>
        <v>0</v>
      </c>
      <c r="GV376" s="46" t="b">
        <f t="shared" si="783"/>
        <v>0</v>
      </c>
      <c r="GW376" s="46" t="b">
        <f t="shared" si="784"/>
        <v>0</v>
      </c>
      <c r="GX376" s="46" t="b">
        <f t="shared" si="785"/>
        <v>0</v>
      </c>
      <c r="GY376" s="46" t="b">
        <f t="shared" si="786"/>
        <v>0</v>
      </c>
      <c r="GZ376" s="46" t="b">
        <f t="shared" si="787"/>
        <v>0</v>
      </c>
      <c r="HA376" s="46" t="b">
        <f t="shared" si="788"/>
        <v>0</v>
      </c>
      <c r="HB376" s="46" t="b">
        <f t="shared" si="789"/>
        <v>0</v>
      </c>
      <c r="HC376" s="46" t="b">
        <f t="shared" si="790"/>
        <v>0</v>
      </c>
      <c r="HD376" s="46" t="b">
        <f t="shared" si="791"/>
        <v>0</v>
      </c>
      <c r="HE376" s="46" t="b">
        <f t="shared" si="792"/>
        <v>0</v>
      </c>
      <c r="HF376" s="46" t="b">
        <f t="shared" si="793"/>
        <v>0</v>
      </c>
      <c r="HG376" s="46" t="b">
        <f t="shared" si="794"/>
        <v>0</v>
      </c>
      <c r="HH376" s="46" t="b">
        <f t="shared" si="795"/>
        <v>0</v>
      </c>
      <c r="HI376" s="46" t="b">
        <f t="shared" si="796"/>
        <v>0</v>
      </c>
      <c r="HJ376" s="46" t="b">
        <f t="shared" si="797"/>
        <v>0</v>
      </c>
      <c r="HK376" s="46" t="b">
        <f t="shared" si="798"/>
        <v>0</v>
      </c>
      <c r="HL376" s="46" t="b">
        <f t="shared" si="799"/>
        <v>0</v>
      </c>
      <c r="HM376" s="46" t="b">
        <f t="shared" si="800"/>
        <v>0</v>
      </c>
      <c r="HN376" s="46" t="b">
        <f t="shared" si="801"/>
        <v>0</v>
      </c>
      <c r="HO376" s="46" t="b">
        <f t="shared" si="802"/>
        <v>0</v>
      </c>
      <c r="HP376" s="46" t="b">
        <f t="shared" si="803"/>
        <v>0</v>
      </c>
      <c r="HQ376" s="46" t="str">
        <f t="shared" si="804"/>
        <v/>
      </c>
      <c r="HR376" s="46" t="str">
        <f t="shared" si="805"/>
        <v/>
      </c>
      <c r="HS376" s="46" t="str">
        <f t="shared" si="806"/>
        <v/>
      </c>
      <c r="HT376" s="46" t="b">
        <f t="shared" si="807"/>
        <v>0</v>
      </c>
      <c r="HU376" s="46" t="b">
        <f t="shared" si="808"/>
        <v>0</v>
      </c>
      <c r="HV376" s="46" t="b">
        <f t="shared" si="809"/>
        <v>0</v>
      </c>
      <c r="HW376" s="46" t="b">
        <f t="shared" si="810"/>
        <v>0</v>
      </c>
      <c r="HX376" s="46" t="b">
        <f t="shared" si="811"/>
        <v>0</v>
      </c>
      <c r="HY376" s="46" t="b">
        <f t="shared" si="812"/>
        <v>0</v>
      </c>
      <c r="HZ376" s="46" t="b">
        <f t="shared" si="813"/>
        <v>0</v>
      </c>
      <c r="IA376" s="46" t="str">
        <f t="shared" si="814"/>
        <v/>
      </c>
      <c r="IB376" s="46" t="str">
        <f t="shared" si="815"/>
        <v/>
      </c>
      <c r="IC376" s="46" t="str">
        <f t="shared" si="816"/>
        <v/>
      </c>
      <c r="ID376" s="46" t="str">
        <f t="shared" si="817"/>
        <v/>
      </c>
      <c r="IE376" s="46" t="b">
        <f t="shared" si="818"/>
        <v>0</v>
      </c>
      <c r="IF376" s="46" t="str">
        <f t="shared" si="819"/>
        <v/>
      </c>
      <c r="IG376" s="46" t="str">
        <f t="shared" si="820"/>
        <v/>
      </c>
      <c r="IH376" s="46" t="b">
        <f t="shared" si="821"/>
        <v>0</v>
      </c>
      <c r="II376" s="46" t="b">
        <f t="shared" si="822"/>
        <v>0</v>
      </c>
      <c r="IJ376" s="46" t="b">
        <f t="shared" si="823"/>
        <v>0</v>
      </c>
      <c r="IK376" s="46" t="str">
        <f t="shared" si="824"/>
        <v/>
      </c>
      <c r="IL376" s="46" t="str">
        <f t="shared" si="825"/>
        <v/>
      </c>
      <c r="IM376" s="46" t="b">
        <f t="shared" si="826"/>
        <v>0</v>
      </c>
      <c r="IN376" s="46" t="b">
        <f t="shared" si="827"/>
        <v>0</v>
      </c>
      <c r="IO376" s="46" t="b">
        <f t="shared" si="828"/>
        <v>0</v>
      </c>
      <c r="IP376" s="46" t="b">
        <f t="shared" si="829"/>
        <v>0</v>
      </c>
      <c r="IQ376" s="46" t="b">
        <f t="shared" si="830"/>
        <v>0</v>
      </c>
      <c r="IR376" s="46" t="b">
        <f t="shared" si="831"/>
        <v>0</v>
      </c>
      <c r="IS376" s="46" t="b">
        <f t="shared" si="832"/>
        <v>0</v>
      </c>
      <c r="IT376" s="46" t="b">
        <f t="shared" si="833"/>
        <v>0</v>
      </c>
      <c r="IU376" s="46" t="b">
        <f t="shared" si="834"/>
        <v>0</v>
      </c>
      <c r="IV376" s="46" t="b">
        <f t="shared" si="835"/>
        <v>0</v>
      </c>
      <c r="IW376" s="46" t="b">
        <f t="shared" si="836"/>
        <v>0</v>
      </c>
      <c r="IX376" s="46" t="b">
        <f t="shared" si="837"/>
        <v>0</v>
      </c>
      <c r="IY376" s="46" t="b">
        <f t="shared" si="838"/>
        <v>0</v>
      </c>
    </row>
    <row r="377" spans="2:259" x14ac:dyDescent="0.3">
      <c r="B377" s="48">
        <v>365</v>
      </c>
      <c r="C377" s="61" t="str">
        <f t="shared" si="704"/>
        <v/>
      </c>
      <c r="D377" s="53"/>
      <c r="E377" s="52"/>
      <c r="F377" s="112"/>
      <c r="G377" s="52"/>
      <c r="H377" s="53"/>
      <c r="I377" s="52"/>
      <c r="J377" s="52"/>
      <c r="K377" s="53"/>
      <c r="L377" s="55"/>
      <c r="M377" s="108"/>
      <c r="N377" s="56"/>
      <c r="O377" s="52"/>
      <c r="P377" s="52"/>
      <c r="Q377" s="52"/>
      <c r="R377" s="52"/>
      <c r="S377" s="52"/>
      <c r="T377" s="53"/>
      <c r="U377" s="52"/>
      <c r="V377" s="52"/>
      <c r="W377" s="55"/>
      <c r="X377" s="55"/>
      <c r="Y377" s="52"/>
      <c r="Z377" s="55"/>
      <c r="AA377" s="52"/>
      <c r="AB377" s="53"/>
      <c r="AC377" s="53"/>
      <c r="AD377" s="53"/>
      <c r="AE377" s="57"/>
      <c r="AF377" s="113"/>
      <c r="AG377" s="57"/>
      <c r="AH377" s="58"/>
      <c r="AI377" s="58"/>
      <c r="AJ377" s="58"/>
      <c r="AK377" s="114"/>
      <c r="AL377" s="58"/>
      <c r="AM377" s="114"/>
      <c r="AN377" s="58"/>
      <c r="AO377" s="114"/>
      <c r="AP377" s="58"/>
      <c r="AQ377" s="114"/>
      <c r="AR377" s="58"/>
      <c r="AS377" s="114"/>
      <c r="AT377" s="58"/>
      <c r="AU377" s="114"/>
      <c r="AV377" s="58"/>
      <c r="AW377" s="114"/>
      <c r="AX377" s="58"/>
      <c r="AY377" s="114"/>
      <c r="AZ377" s="58"/>
      <c r="BA377" s="114"/>
      <c r="BB377" s="58"/>
      <c r="BC377" s="114"/>
      <c r="BD377" s="58"/>
      <c r="BE377" s="58"/>
      <c r="BF377" s="58"/>
      <c r="BG377" s="59"/>
      <c r="BH377" s="58"/>
      <c r="BI377" s="114"/>
      <c r="BJ377" s="53"/>
      <c r="BK377" s="58"/>
      <c r="BL377" s="114"/>
      <c r="BM377" s="58"/>
      <c r="BN377" s="114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3"/>
      <c r="CL377" s="58"/>
      <c r="CM377" s="58"/>
      <c r="CN377" s="60"/>
      <c r="CO377" s="57"/>
      <c r="CP377" s="58"/>
      <c r="CQ377" s="60"/>
      <c r="CR377" s="57"/>
      <c r="CS377" s="58"/>
      <c r="CT377" s="59"/>
      <c r="CU377" s="58"/>
      <c r="CV377" s="59"/>
      <c r="CW377" s="58"/>
      <c r="CX377" s="59"/>
      <c r="CY377" s="58"/>
      <c r="CZ377" s="58"/>
      <c r="DA377" s="58"/>
      <c r="DB377" s="53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7"/>
      <c r="DO377" s="57"/>
      <c r="DP377" s="57"/>
      <c r="DQ377" s="76" t="str">
        <f t="shared" si="705"/>
        <v/>
      </c>
      <c r="DR377" s="53"/>
      <c r="DS377" s="46" t="b">
        <f t="shared" si="706"/>
        <v>0</v>
      </c>
      <c r="DT377" s="46" t="str">
        <f t="shared" si="707"/>
        <v/>
      </c>
      <c r="DU377" s="46" t="b">
        <f t="shared" si="708"/>
        <v>0</v>
      </c>
      <c r="DV377" s="46" t="b">
        <f t="shared" si="709"/>
        <v>0</v>
      </c>
      <c r="DW377" s="46" t="b">
        <f t="shared" si="710"/>
        <v>0</v>
      </c>
      <c r="DY377" s="46" t="b">
        <f t="shared" si="711"/>
        <v>0</v>
      </c>
      <c r="DZ377" s="46" t="b">
        <f t="shared" si="712"/>
        <v>0</v>
      </c>
      <c r="EB377" s="46" t="b">
        <f t="shared" si="713"/>
        <v>0</v>
      </c>
      <c r="EC377" s="46" t="b">
        <f t="shared" si="714"/>
        <v>0</v>
      </c>
      <c r="ED377" s="46" t="b">
        <f t="shared" si="715"/>
        <v>0</v>
      </c>
      <c r="EE377" s="46" t="b">
        <f t="shared" si="716"/>
        <v>0</v>
      </c>
      <c r="EF377" s="46" t="b">
        <f t="shared" si="717"/>
        <v>0</v>
      </c>
      <c r="EG377" s="46" t="b">
        <f t="shared" si="718"/>
        <v>0</v>
      </c>
      <c r="EH377" s="46" t="b">
        <f t="shared" si="719"/>
        <v>0</v>
      </c>
      <c r="EI377" s="46" t="b">
        <f t="shared" si="720"/>
        <v>0</v>
      </c>
      <c r="EK377" s="46" t="b">
        <f t="shared" si="721"/>
        <v>0</v>
      </c>
      <c r="EL377" s="46" t="b">
        <f t="shared" si="722"/>
        <v>0</v>
      </c>
      <c r="EM377" s="46" t="b">
        <f t="shared" si="723"/>
        <v>0</v>
      </c>
      <c r="EN377" s="46" t="b">
        <f t="shared" si="724"/>
        <v>0</v>
      </c>
      <c r="EO377" s="46" t="b">
        <f t="shared" si="725"/>
        <v>0</v>
      </c>
      <c r="EP377" s="46" t="b">
        <f t="shared" si="726"/>
        <v>0</v>
      </c>
      <c r="EQ377" s="46" t="b">
        <f t="shared" si="727"/>
        <v>0</v>
      </c>
      <c r="ER377" s="46" t="b">
        <f>OR(AA377='Tablas '!$T$4,AA377='Tablas '!$T$7,AA377='Tablas '!$T$8,AA377='Tablas '!$T$11)</f>
        <v>0</v>
      </c>
      <c r="ES377" s="46" t="str">
        <f t="shared" si="728"/>
        <v/>
      </c>
      <c r="ET377" s="46" t="str">
        <f t="shared" si="729"/>
        <v/>
      </c>
      <c r="EU377" s="46" t="str">
        <f t="shared" si="730"/>
        <v/>
      </c>
      <c r="EV377" s="46" t="b">
        <f t="shared" si="731"/>
        <v>0</v>
      </c>
      <c r="EW377" s="46" t="b">
        <f t="shared" si="732"/>
        <v>0</v>
      </c>
      <c r="EX377" s="46" t="b">
        <f t="shared" si="733"/>
        <v>0</v>
      </c>
      <c r="EY377" s="46" t="b">
        <f t="shared" si="734"/>
        <v>0</v>
      </c>
      <c r="EZ377" s="46" t="b">
        <f t="shared" si="735"/>
        <v>0</v>
      </c>
      <c r="FA377" s="46" t="b">
        <f t="shared" si="736"/>
        <v>0</v>
      </c>
      <c r="FB377" s="46" t="b">
        <f t="shared" si="737"/>
        <v>0</v>
      </c>
      <c r="FC377" s="46" t="str">
        <f t="shared" si="738"/>
        <v/>
      </c>
      <c r="FD377" s="46" t="str">
        <f t="shared" si="739"/>
        <v/>
      </c>
      <c r="FE377" s="46" t="b">
        <f t="shared" si="740"/>
        <v>0</v>
      </c>
      <c r="FF377" s="46" t="str">
        <f t="shared" si="741"/>
        <v/>
      </c>
      <c r="FG377" s="46" t="str">
        <f t="shared" si="742"/>
        <v/>
      </c>
      <c r="FH377" s="46" t="b">
        <f t="shared" si="743"/>
        <v>0</v>
      </c>
      <c r="FI377" s="46" t="str">
        <f t="shared" si="744"/>
        <v/>
      </c>
      <c r="FJ377" s="46" t="str">
        <f t="shared" si="745"/>
        <v/>
      </c>
      <c r="FK377" s="46" t="b">
        <f t="shared" si="746"/>
        <v>0</v>
      </c>
      <c r="FL377" s="46" t="str">
        <f t="shared" si="747"/>
        <v/>
      </c>
      <c r="FM377" s="46" t="str">
        <f t="shared" si="748"/>
        <v/>
      </c>
      <c r="FN377" s="46" t="b">
        <f t="shared" si="749"/>
        <v>0</v>
      </c>
      <c r="FO377" s="46" t="str">
        <f t="shared" si="750"/>
        <v/>
      </c>
      <c r="FP377" s="46" t="str">
        <f t="shared" si="751"/>
        <v/>
      </c>
      <c r="FQ377" s="46" t="b">
        <f t="shared" si="752"/>
        <v>0</v>
      </c>
      <c r="FR377" s="46" t="str">
        <f t="shared" si="753"/>
        <v/>
      </c>
      <c r="FS377" s="46" t="str">
        <f t="shared" si="754"/>
        <v/>
      </c>
      <c r="FT377" s="46" t="b">
        <f t="shared" si="755"/>
        <v>0</v>
      </c>
      <c r="FU377" s="46" t="str">
        <f t="shared" si="756"/>
        <v/>
      </c>
      <c r="FV377" s="46" t="str">
        <f t="shared" si="757"/>
        <v/>
      </c>
      <c r="FW377" s="46" t="b">
        <f t="shared" si="758"/>
        <v>0</v>
      </c>
      <c r="FX377" s="46" t="str">
        <f t="shared" si="759"/>
        <v/>
      </c>
      <c r="FY377" s="46" t="str">
        <f t="shared" si="760"/>
        <v/>
      </c>
      <c r="FZ377" s="46" t="b">
        <f t="shared" si="761"/>
        <v>0</v>
      </c>
      <c r="GA377" s="46" t="str">
        <f t="shared" si="762"/>
        <v/>
      </c>
      <c r="GB377" s="46" t="str">
        <f t="shared" si="763"/>
        <v/>
      </c>
      <c r="GC377" s="46" t="b">
        <f t="shared" si="764"/>
        <v>0</v>
      </c>
      <c r="GD377" s="46" t="str">
        <f t="shared" si="765"/>
        <v/>
      </c>
      <c r="GE377" s="46" t="str">
        <f t="shared" si="766"/>
        <v/>
      </c>
      <c r="GF377" s="46" t="b">
        <f t="shared" si="767"/>
        <v>0</v>
      </c>
      <c r="GG377" s="46" t="b">
        <f t="shared" si="768"/>
        <v>0</v>
      </c>
      <c r="GH377" s="46" t="str">
        <f t="shared" si="769"/>
        <v/>
      </c>
      <c r="GI377" s="46" t="str">
        <f t="shared" si="770"/>
        <v/>
      </c>
      <c r="GJ377" s="46" t="str">
        <f t="shared" si="771"/>
        <v/>
      </c>
      <c r="GK377" s="46" t="b">
        <f t="shared" si="772"/>
        <v>0</v>
      </c>
      <c r="GL377" s="46" t="str">
        <f t="shared" si="773"/>
        <v/>
      </c>
      <c r="GM377" s="46" t="str">
        <f t="shared" si="774"/>
        <v/>
      </c>
      <c r="GN377" s="46" t="str">
        <f t="shared" si="775"/>
        <v/>
      </c>
      <c r="GO377" s="46" t="b">
        <f t="shared" si="776"/>
        <v>0</v>
      </c>
      <c r="GP377" s="46" t="str">
        <f t="shared" si="777"/>
        <v/>
      </c>
      <c r="GQ377" s="46" t="str">
        <f t="shared" si="778"/>
        <v/>
      </c>
      <c r="GR377" s="46" t="b">
        <f t="shared" si="779"/>
        <v>0</v>
      </c>
      <c r="GS377" s="46" t="str">
        <f t="shared" si="780"/>
        <v/>
      </c>
      <c r="GT377" s="46" t="str">
        <f t="shared" si="781"/>
        <v/>
      </c>
      <c r="GU377" s="46" t="b">
        <f t="shared" si="782"/>
        <v>0</v>
      </c>
      <c r="GV377" s="46" t="b">
        <f t="shared" si="783"/>
        <v>0</v>
      </c>
      <c r="GW377" s="46" t="b">
        <f t="shared" si="784"/>
        <v>0</v>
      </c>
      <c r="GX377" s="46" t="b">
        <f t="shared" si="785"/>
        <v>0</v>
      </c>
      <c r="GY377" s="46" t="b">
        <f t="shared" si="786"/>
        <v>0</v>
      </c>
      <c r="GZ377" s="46" t="b">
        <f t="shared" si="787"/>
        <v>0</v>
      </c>
      <c r="HA377" s="46" t="b">
        <f t="shared" si="788"/>
        <v>0</v>
      </c>
      <c r="HB377" s="46" t="b">
        <f t="shared" si="789"/>
        <v>0</v>
      </c>
      <c r="HC377" s="46" t="b">
        <f t="shared" si="790"/>
        <v>0</v>
      </c>
      <c r="HD377" s="46" t="b">
        <f t="shared" si="791"/>
        <v>0</v>
      </c>
      <c r="HE377" s="46" t="b">
        <f t="shared" si="792"/>
        <v>0</v>
      </c>
      <c r="HF377" s="46" t="b">
        <f t="shared" si="793"/>
        <v>0</v>
      </c>
      <c r="HG377" s="46" t="b">
        <f t="shared" si="794"/>
        <v>0</v>
      </c>
      <c r="HH377" s="46" t="b">
        <f t="shared" si="795"/>
        <v>0</v>
      </c>
      <c r="HI377" s="46" t="b">
        <f t="shared" si="796"/>
        <v>0</v>
      </c>
      <c r="HJ377" s="46" t="b">
        <f t="shared" si="797"/>
        <v>0</v>
      </c>
      <c r="HK377" s="46" t="b">
        <f t="shared" si="798"/>
        <v>0</v>
      </c>
      <c r="HL377" s="46" t="b">
        <f t="shared" si="799"/>
        <v>0</v>
      </c>
      <c r="HM377" s="46" t="b">
        <f t="shared" si="800"/>
        <v>0</v>
      </c>
      <c r="HN377" s="46" t="b">
        <f t="shared" si="801"/>
        <v>0</v>
      </c>
      <c r="HO377" s="46" t="b">
        <f t="shared" si="802"/>
        <v>0</v>
      </c>
      <c r="HP377" s="46" t="b">
        <f t="shared" si="803"/>
        <v>0</v>
      </c>
      <c r="HQ377" s="46" t="str">
        <f t="shared" si="804"/>
        <v/>
      </c>
      <c r="HR377" s="46" t="str">
        <f t="shared" si="805"/>
        <v/>
      </c>
      <c r="HS377" s="46" t="str">
        <f t="shared" si="806"/>
        <v/>
      </c>
      <c r="HT377" s="46" t="b">
        <f t="shared" si="807"/>
        <v>0</v>
      </c>
      <c r="HU377" s="46" t="b">
        <f t="shared" si="808"/>
        <v>0</v>
      </c>
      <c r="HV377" s="46" t="b">
        <f t="shared" si="809"/>
        <v>0</v>
      </c>
      <c r="HW377" s="46" t="b">
        <f t="shared" si="810"/>
        <v>0</v>
      </c>
      <c r="HX377" s="46" t="b">
        <f t="shared" si="811"/>
        <v>0</v>
      </c>
      <c r="HY377" s="46" t="b">
        <f t="shared" si="812"/>
        <v>0</v>
      </c>
      <c r="HZ377" s="46" t="b">
        <f t="shared" si="813"/>
        <v>0</v>
      </c>
      <c r="IA377" s="46" t="str">
        <f t="shared" si="814"/>
        <v/>
      </c>
      <c r="IB377" s="46" t="str">
        <f t="shared" si="815"/>
        <v/>
      </c>
      <c r="IC377" s="46" t="str">
        <f t="shared" si="816"/>
        <v/>
      </c>
      <c r="ID377" s="46" t="str">
        <f t="shared" si="817"/>
        <v/>
      </c>
      <c r="IE377" s="46" t="b">
        <f t="shared" si="818"/>
        <v>0</v>
      </c>
      <c r="IF377" s="46" t="str">
        <f t="shared" si="819"/>
        <v/>
      </c>
      <c r="IG377" s="46" t="str">
        <f t="shared" si="820"/>
        <v/>
      </c>
      <c r="IH377" s="46" t="b">
        <f t="shared" si="821"/>
        <v>0</v>
      </c>
      <c r="II377" s="46" t="b">
        <f t="shared" si="822"/>
        <v>0</v>
      </c>
      <c r="IJ377" s="46" t="b">
        <f t="shared" si="823"/>
        <v>0</v>
      </c>
      <c r="IK377" s="46" t="str">
        <f t="shared" si="824"/>
        <v/>
      </c>
      <c r="IL377" s="46" t="str">
        <f t="shared" si="825"/>
        <v/>
      </c>
      <c r="IM377" s="46" t="b">
        <f t="shared" si="826"/>
        <v>0</v>
      </c>
      <c r="IN377" s="46" t="b">
        <f t="shared" si="827"/>
        <v>0</v>
      </c>
      <c r="IO377" s="46" t="b">
        <f t="shared" si="828"/>
        <v>0</v>
      </c>
      <c r="IP377" s="46" t="b">
        <f t="shared" si="829"/>
        <v>0</v>
      </c>
      <c r="IQ377" s="46" t="b">
        <f t="shared" si="830"/>
        <v>0</v>
      </c>
      <c r="IR377" s="46" t="b">
        <f t="shared" si="831"/>
        <v>0</v>
      </c>
      <c r="IS377" s="46" t="b">
        <f t="shared" si="832"/>
        <v>0</v>
      </c>
      <c r="IT377" s="46" t="b">
        <f t="shared" si="833"/>
        <v>0</v>
      </c>
      <c r="IU377" s="46" t="b">
        <f t="shared" si="834"/>
        <v>0</v>
      </c>
      <c r="IV377" s="46" t="b">
        <f t="shared" si="835"/>
        <v>0</v>
      </c>
      <c r="IW377" s="46" t="b">
        <f t="shared" si="836"/>
        <v>0</v>
      </c>
      <c r="IX377" s="46" t="b">
        <f t="shared" si="837"/>
        <v>0</v>
      </c>
      <c r="IY377" s="46" t="b">
        <f t="shared" si="838"/>
        <v>0</v>
      </c>
    </row>
    <row r="378" spans="2:259" x14ac:dyDescent="0.3">
      <c r="B378" s="48">
        <v>366</v>
      </c>
      <c r="C378" s="61" t="str">
        <f t="shared" si="704"/>
        <v/>
      </c>
      <c r="D378" s="53"/>
      <c r="E378" s="52"/>
      <c r="F378" s="112"/>
      <c r="G378" s="52"/>
      <c r="H378" s="53"/>
      <c r="I378" s="52"/>
      <c r="J378" s="52"/>
      <c r="K378" s="53"/>
      <c r="L378" s="55"/>
      <c r="M378" s="108"/>
      <c r="N378" s="56"/>
      <c r="O378" s="52"/>
      <c r="P378" s="52"/>
      <c r="Q378" s="52"/>
      <c r="R378" s="52"/>
      <c r="S378" s="52"/>
      <c r="T378" s="53"/>
      <c r="U378" s="52"/>
      <c r="V378" s="52"/>
      <c r="W378" s="55"/>
      <c r="X378" s="55"/>
      <c r="Y378" s="52"/>
      <c r="Z378" s="55"/>
      <c r="AA378" s="52"/>
      <c r="AB378" s="53"/>
      <c r="AC378" s="53"/>
      <c r="AD378" s="53"/>
      <c r="AE378" s="57"/>
      <c r="AF378" s="113"/>
      <c r="AG378" s="57"/>
      <c r="AH378" s="58"/>
      <c r="AI378" s="58"/>
      <c r="AJ378" s="58"/>
      <c r="AK378" s="114"/>
      <c r="AL378" s="58"/>
      <c r="AM378" s="114"/>
      <c r="AN378" s="58"/>
      <c r="AO378" s="114"/>
      <c r="AP378" s="58"/>
      <c r="AQ378" s="114"/>
      <c r="AR378" s="58"/>
      <c r="AS378" s="114"/>
      <c r="AT378" s="58"/>
      <c r="AU378" s="114"/>
      <c r="AV378" s="58"/>
      <c r="AW378" s="114"/>
      <c r="AX378" s="58"/>
      <c r="AY378" s="114"/>
      <c r="AZ378" s="58"/>
      <c r="BA378" s="114"/>
      <c r="BB378" s="58"/>
      <c r="BC378" s="114"/>
      <c r="BD378" s="58"/>
      <c r="BE378" s="58"/>
      <c r="BF378" s="58"/>
      <c r="BG378" s="59"/>
      <c r="BH378" s="58"/>
      <c r="BI378" s="114"/>
      <c r="BJ378" s="53"/>
      <c r="BK378" s="58"/>
      <c r="BL378" s="114"/>
      <c r="BM378" s="58"/>
      <c r="BN378" s="114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3"/>
      <c r="CL378" s="58"/>
      <c r="CM378" s="58"/>
      <c r="CN378" s="60"/>
      <c r="CO378" s="57"/>
      <c r="CP378" s="58"/>
      <c r="CQ378" s="60"/>
      <c r="CR378" s="57"/>
      <c r="CS378" s="58"/>
      <c r="CT378" s="59"/>
      <c r="CU378" s="58"/>
      <c r="CV378" s="59"/>
      <c r="CW378" s="58"/>
      <c r="CX378" s="59"/>
      <c r="CY378" s="58"/>
      <c r="CZ378" s="58"/>
      <c r="DA378" s="58"/>
      <c r="DB378" s="53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7"/>
      <c r="DO378" s="57"/>
      <c r="DP378" s="57"/>
      <c r="DQ378" s="76" t="str">
        <f t="shared" si="705"/>
        <v/>
      </c>
      <c r="DR378" s="53"/>
      <c r="DS378" s="46" t="b">
        <f t="shared" si="706"/>
        <v>0</v>
      </c>
      <c r="DT378" s="46" t="str">
        <f t="shared" si="707"/>
        <v/>
      </c>
      <c r="DU378" s="46" t="b">
        <f t="shared" si="708"/>
        <v>0</v>
      </c>
      <c r="DV378" s="46" t="b">
        <f t="shared" si="709"/>
        <v>0</v>
      </c>
      <c r="DW378" s="46" t="b">
        <f t="shared" si="710"/>
        <v>0</v>
      </c>
      <c r="DY378" s="46" t="b">
        <f t="shared" si="711"/>
        <v>0</v>
      </c>
      <c r="DZ378" s="46" t="b">
        <f t="shared" si="712"/>
        <v>0</v>
      </c>
      <c r="EB378" s="46" t="b">
        <f t="shared" si="713"/>
        <v>0</v>
      </c>
      <c r="EC378" s="46" t="b">
        <f t="shared" si="714"/>
        <v>0</v>
      </c>
      <c r="ED378" s="46" t="b">
        <f t="shared" si="715"/>
        <v>0</v>
      </c>
      <c r="EE378" s="46" t="b">
        <f t="shared" si="716"/>
        <v>0</v>
      </c>
      <c r="EF378" s="46" t="b">
        <f t="shared" si="717"/>
        <v>0</v>
      </c>
      <c r="EG378" s="46" t="b">
        <f t="shared" si="718"/>
        <v>0</v>
      </c>
      <c r="EH378" s="46" t="b">
        <f t="shared" si="719"/>
        <v>0</v>
      </c>
      <c r="EI378" s="46" t="b">
        <f t="shared" si="720"/>
        <v>0</v>
      </c>
      <c r="EK378" s="46" t="b">
        <f t="shared" si="721"/>
        <v>0</v>
      </c>
      <c r="EL378" s="46" t="b">
        <f t="shared" si="722"/>
        <v>0</v>
      </c>
      <c r="EM378" s="46" t="b">
        <f t="shared" si="723"/>
        <v>0</v>
      </c>
      <c r="EN378" s="46" t="b">
        <f t="shared" si="724"/>
        <v>0</v>
      </c>
      <c r="EO378" s="46" t="b">
        <f t="shared" si="725"/>
        <v>0</v>
      </c>
      <c r="EP378" s="46" t="b">
        <f t="shared" si="726"/>
        <v>0</v>
      </c>
      <c r="EQ378" s="46" t="b">
        <f t="shared" si="727"/>
        <v>0</v>
      </c>
      <c r="ER378" s="46" t="b">
        <f>OR(AA378='Tablas '!$T$4,AA378='Tablas '!$T$7,AA378='Tablas '!$T$8,AA378='Tablas '!$T$11)</f>
        <v>0</v>
      </c>
      <c r="ES378" s="46" t="str">
        <f t="shared" si="728"/>
        <v/>
      </c>
      <c r="ET378" s="46" t="str">
        <f t="shared" si="729"/>
        <v/>
      </c>
      <c r="EU378" s="46" t="str">
        <f t="shared" si="730"/>
        <v/>
      </c>
      <c r="EV378" s="46" t="b">
        <f t="shared" si="731"/>
        <v>0</v>
      </c>
      <c r="EW378" s="46" t="b">
        <f t="shared" si="732"/>
        <v>0</v>
      </c>
      <c r="EX378" s="46" t="b">
        <f t="shared" si="733"/>
        <v>0</v>
      </c>
      <c r="EY378" s="46" t="b">
        <f t="shared" si="734"/>
        <v>0</v>
      </c>
      <c r="EZ378" s="46" t="b">
        <f t="shared" si="735"/>
        <v>0</v>
      </c>
      <c r="FA378" s="46" t="b">
        <f t="shared" si="736"/>
        <v>0</v>
      </c>
      <c r="FB378" s="46" t="b">
        <f t="shared" si="737"/>
        <v>0</v>
      </c>
      <c r="FC378" s="46" t="str">
        <f t="shared" si="738"/>
        <v/>
      </c>
      <c r="FD378" s="46" t="str">
        <f t="shared" si="739"/>
        <v/>
      </c>
      <c r="FE378" s="46" t="b">
        <f t="shared" si="740"/>
        <v>0</v>
      </c>
      <c r="FF378" s="46" t="str">
        <f t="shared" si="741"/>
        <v/>
      </c>
      <c r="FG378" s="46" t="str">
        <f t="shared" si="742"/>
        <v/>
      </c>
      <c r="FH378" s="46" t="b">
        <f t="shared" si="743"/>
        <v>0</v>
      </c>
      <c r="FI378" s="46" t="str">
        <f t="shared" si="744"/>
        <v/>
      </c>
      <c r="FJ378" s="46" t="str">
        <f t="shared" si="745"/>
        <v/>
      </c>
      <c r="FK378" s="46" t="b">
        <f t="shared" si="746"/>
        <v>0</v>
      </c>
      <c r="FL378" s="46" t="str">
        <f t="shared" si="747"/>
        <v/>
      </c>
      <c r="FM378" s="46" t="str">
        <f t="shared" si="748"/>
        <v/>
      </c>
      <c r="FN378" s="46" t="b">
        <f t="shared" si="749"/>
        <v>0</v>
      </c>
      <c r="FO378" s="46" t="str">
        <f t="shared" si="750"/>
        <v/>
      </c>
      <c r="FP378" s="46" t="str">
        <f t="shared" si="751"/>
        <v/>
      </c>
      <c r="FQ378" s="46" t="b">
        <f t="shared" si="752"/>
        <v>0</v>
      </c>
      <c r="FR378" s="46" t="str">
        <f t="shared" si="753"/>
        <v/>
      </c>
      <c r="FS378" s="46" t="str">
        <f t="shared" si="754"/>
        <v/>
      </c>
      <c r="FT378" s="46" t="b">
        <f t="shared" si="755"/>
        <v>0</v>
      </c>
      <c r="FU378" s="46" t="str">
        <f t="shared" si="756"/>
        <v/>
      </c>
      <c r="FV378" s="46" t="str">
        <f t="shared" si="757"/>
        <v/>
      </c>
      <c r="FW378" s="46" t="b">
        <f t="shared" si="758"/>
        <v>0</v>
      </c>
      <c r="FX378" s="46" t="str">
        <f t="shared" si="759"/>
        <v/>
      </c>
      <c r="FY378" s="46" t="str">
        <f t="shared" si="760"/>
        <v/>
      </c>
      <c r="FZ378" s="46" t="b">
        <f t="shared" si="761"/>
        <v>0</v>
      </c>
      <c r="GA378" s="46" t="str">
        <f t="shared" si="762"/>
        <v/>
      </c>
      <c r="GB378" s="46" t="str">
        <f t="shared" si="763"/>
        <v/>
      </c>
      <c r="GC378" s="46" t="b">
        <f t="shared" si="764"/>
        <v>0</v>
      </c>
      <c r="GD378" s="46" t="str">
        <f t="shared" si="765"/>
        <v/>
      </c>
      <c r="GE378" s="46" t="str">
        <f t="shared" si="766"/>
        <v/>
      </c>
      <c r="GF378" s="46" t="b">
        <f t="shared" si="767"/>
        <v>0</v>
      </c>
      <c r="GG378" s="46" t="b">
        <f t="shared" si="768"/>
        <v>0</v>
      </c>
      <c r="GH378" s="46" t="str">
        <f t="shared" si="769"/>
        <v/>
      </c>
      <c r="GI378" s="46" t="str">
        <f t="shared" si="770"/>
        <v/>
      </c>
      <c r="GJ378" s="46" t="str">
        <f t="shared" si="771"/>
        <v/>
      </c>
      <c r="GK378" s="46" t="b">
        <f t="shared" si="772"/>
        <v>0</v>
      </c>
      <c r="GL378" s="46" t="str">
        <f t="shared" si="773"/>
        <v/>
      </c>
      <c r="GM378" s="46" t="str">
        <f t="shared" si="774"/>
        <v/>
      </c>
      <c r="GN378" s="46" t="str">
        <f t="shared" si="775"/>
        <v/>
      </c>
      <c r="GO378" s="46" t="b">
        <f t="shared" si="776"/>
        <v>0</v>
      </c>
      <c r="GP378" s="46" t="str">
        <f t="shared" si="777"/>
        <v/>
      </c>
      <c r="GQ378" s="46" t="str">
        <f t="shared" si="778"/>
        <v/>
      </c>
      <c r="GR378" s="46" t="b">
        <f t="shared" si="779"/>
        <v>0</v>
      </c>
      <c r="GS378" s="46" t="str">
        <f t="shared" si="780"/>
        <v/>
      </c>
      <c r="GT378" s="46" t="str">
        <f t="shared" si="781"/>
        <v/>
      </c>
      <c r="GU378" s="46" t="b">
        <f t="shared" si="782"/>
        <v>0</v>
      </c>
      <c r="GV378" s="46" t="b">
        <f t="shared" si="783"/>
        <v>0</v>
      </c>
      <c r="GW378" s="46" t="b">
        <f t="shared" si="784"/>
        <v>0</v>
      </c>
      <c r="GX378" s="46" t="b">
        <f t="shared" si="785"/>
        <v>0</v>
      </c>
      <c r="GY378" s="46" t="b">
        <f t="shared" si="786"/>
        <v>0</v>
      </c>
      <c r="GZ378" s="46" t="b">
        <f t="shared" si="787"/>
        <v>0</v>
      </c>
      <c r="HA378" s="46" t="b">
        <f t="shared" si="788"/>
        <v>0</v>
      </c>
      <c r="HB378" s="46" t="b">
        <f t="shared" si="789"/>
        <v>0</v>
      </c>
      <c r="HC378" s="46" t="b">
        <f t="shared" si="790"/>
        <v>0</v>
      </c>
      <c r="HD378" s="46" t="b">
        <f t="shared" si="791"/>
        <v>0</v>
      </c>
      <c r="HE378" s="46" t="b">
        <f t="shared" si="792"/>
        <v>0</v>
      </c>
      <c r="HF378" s="46" t="b">
        <f t="shared" si="793"/>
        <v>0</v>
      </c>
      <c r="HG378" s="46" t="b">
        <f t="shared" si="794"/>
        <v>0</v>
      </c>
      <c r="HH378" s="46" t="b">
        <f t="shared" si="795"/>
        <v>0</v>
      </c>
      <c r="HI378" s="46" t="b">
        <f t="shared" si="796"/>
        <v>0</v>
      </c>
      <c r="HJ378" s="46" t="b">
        <f t="shared" si="797"/>
        <v>0</v>
      </c>
      <c r="HK378" s="46" t="b">
        <f t="shared" si="798"/>
        <v>0</v>
      </c>
      <c r="HL378" s="46" t="b">
        <f t="shared" si="799"/>
        <v>0</v>
      </c>
      <c r="HM378" s="46" t="b">
        <f t="shared" si="800"/>
        <v>0</v>
      </c>
      <c r="HN378" s="46" t="b">
        <f t="shared" si="801"/>
        <v>0</v>
      </c>
      <c r="HO378" s="46" t="b">
        <f t="shared" si="802"/>
        <v>0</v>
      </c>
      <c r="HP378" s="46" t="b">
        <f t="shared" si="803"/>
        <v>0</v>
      </c>
      <c r="HQ378" s="46" t="str">
        <f t="shared" si="804"/>
        <v/>
      </c>
      <c r="HR378" s="46" t="str">
        <f t="shared" si="805"/>
        <v/>
      </c>
      <c r="HS378" s="46" t="str">
        <f t="shared" si="806"/>
        <v/>
      </c>
      <c r="HT378" s="46" t="b">
        <f t="shared" si="807"/>
        <v>0</v>
      </c>
      <c r="HU378" s="46" t="b">
        <f t="shared" si="808"/>
        <v>0</v>
      </c>
      <c r="HV378" s="46" t="b">
        <f t="shared" si="809"/>
        <v>0</v>
      </c>
      <c r="HW378" s="46" t="b">
        <f t="shared" si="810"/>
        <v>0</v>
      </c>
      <c r="HX378" s="46" t="b">
        <f t="shared" si="811"/>
        <v>0</v>
      </c>
      <c r="HY378" s="46" t="b">
        <f t="shared" si="812"/>
        <v>0</v>
      </c>
      <c r="HZ378" s="46" t="b">
        <f t="shared" si="813"/>
        <v>0</v>
      </c>
      <c r="IA378" s="46" t="str">
        <f t="shared" si="814"/>
        <v/>
      </c>
      <c r="IB378" s="46" t="str">
        <f t="shared" si="815"/>
        <v/>
      </c>
      <c r="IC378" s="46" t="str">
        <f t="shared" si="816"/>
        <v/>
      </c>
      <c r="ID378" s="46" t="str">
        <f t="shared" si="817"/>
        <v/>
      </c>
      <c r="IE378" s="46" t="b">
        <f t="shared" si="818"/>
        <v>0</v>
      </c>
      <c r="IF378" s="46" t="str">
        <f t="shared" si="819"/>
        <v/>
      </c>
      <c r="IG378" s="46" t="str">
        <f t="shared" si="820"/>
        <v/>
      </c>
      <c r="IH378" s="46" t="b">
        <f t="shared" si="821"/>
        <v>0</v>
      </c>
      <c r="II378" s="46" t="b">
        <f t="shared" si="822"/>
        <v>0</v>
      </c>
      <c r="IJ378" s="46" t="b">
        <f t="shared" si="823"/>
        <v>0</v>
      </c>
      <c r="IK378" s="46" t="str">
        <f t="shared" si="824"/>
        <v/>
      </c>
      <c r="IL378" s="46" t="str">
        <f t="shared" si="825"/>
        <v/>
      </c>
      <c r="IM378" s="46" t="b">
        <f t="shared" si="826"/>
        <v>0</v>
      </c>
      <c r="IN378" s="46" t="b">
        <f t="shared" si="827"/>
        <v>0</v>
      </c>
      <c r="IO378" s="46" t="b">
        <f t="shared" si="828"/>
        <v>0</v>
      </c>
      <c r="IP378" s="46" t="b">
        <f t="shared" si="829"/>
        <v>0</v>
      </c>
      <c r="IQ378" s="46" t="b">
        <f t="shared" si="830"/>
        <v>0</v>
      </c>
      <c r="IR378" s="46" t="b">
        <f t="shared" si="831"/>
        <v>0</v>
      </c>
      <c r="IS378" s="46" t="b">
        <f t="shared" si="832"/>
        <v>0</v>
      </c>
      <c r="IT378" s="46" t="b">
        <f t="shared" si="833"/>
        <v>0</v>
      </c>
      <c r="IU378" s="46" t="b">
        <f t="shared" si="834"/>
        <v>0</v>
      </c>
      <c r="IV378" s="46" t="b">
        <f t="shared" si="835"/>
        <v>0</v>
      </c>
      <c r="IW378" s="46" t="b">
        <f t="shared" si="836"/>
        <v>0</v>
      </c>
      <c r="IX378" s="46" t="b">
        <f t="shared" si="837"/>
        <v>0</v>
      </c>
      <c r="IY378" s="46" t="b">
        <f t="shared" si="838"/>
        <v>0</v>
      </c>
    </row>
    <row r="379" spans="2:259" x14ac:dyDescent="0.3">
      <c r="B379" s="48">
        <v>367</v>
      </c>
      <c r="C379" s="61" t="str">
        <f t="shared" si="704"/>
        <v/>
      </c>
      <c r="D379" s="53"/>
      <c r="E379" s="52"/>
      <c r="F379" s="112"/>
      <c r="G379" s="52"/>
      <c r="H379" s="53"/>
      <c r="I379" s="52"/>
      <c r="J379" s="52"/>
      <c r="K379" s="53"/>
      <c r="L379" s="55"/>
      <c r="M379" s="108"/>
      <c r="N379" s="56"/>
      <c r="O379" s="52"/>
      <c r="P379" s="52"/>
      <c r="Q379" s="52"/>
      <c r="R379" s="52"/>
      <c r="S379" s="52"/>
      <c r="T379" s="53"/>
      <c r="U379" s="52"/>
      <c r="V379" s="52"/>
      <c r="W379" s="55"/>
      <c r="X379" s="55"/>
      <c r="Y379" s="52"/>
      <c r="Z379" s="55"/>
      <c r="AA379" s="52"/>
      <c r="AB379" s="53"/>
      <c r="AC379" s="53"/>
      <c r="AD379" s="53"/>
      <c r="AE379" s="57"/>
      <c r="AF379" s="113"/>
      <c r="AG379" s="57"/>
      <c r="AH379" s="58"/>
      <c r="AI379" s="58"/>
      <c r="AJ379" s="58"/>
      <c r="AK379" s="114"/>
      <c r="AL379" s="58"/>
      <c r="AM379" s="114"/>
      <c r="AN379" s="58"/>
      <c r="AO379" s="114"/>
      <c r="AP379" s="58"/>
      <c r="AQ379" s="114"/>
      <c r="AR379" s="58"/>
      <c r="AS379" s="114"/>
      <c r="AT379" s="58"/>
      <c r="AU379" s="114"/>
      <c r="AV379" s="58"/>
      <c r="AW379" s="114"/>
      <c r="AX379" s="58"/>
      <c r="AY379" s="114"/>
      <c r="AZ379" s="58"/>
      <c r="BA379" s="114"/>
      <c r="BB379" s="58"/>
      <c r="BC379" s="114"/>
      <c r="BD379" s="58"/>
      <c r="BE379" s="58"/>
      <c r="BF379" s="58"/>
      <c r="BG379" s="59"/>
      <c r="BH379" s="58"/>
      <c r="BI379" s="114"/>
      <c r="BJ379" s="53"/>
      <c r="BK379" s="58"/>
      <c r="BL379" s="114"/>
      <c r="BM379" s="58"/>
      <c r="BN379" s="114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3"/>
      <c r="CL379" s="58"/>
      <c r="CM379" s="58"/>
      <c r="CN379" s="60"/>
      <c r="CO379" s="57"/>
      <c r="CP379" s="58"/>
      <c r="CQ379" s="60"/>
      <c r="CR379" s="57"/>
      <c r="CS379" s="58"/>
      <c r="CT379" s="59"/>
      <c r="CU379" s="58"/>
      <c r="CV379" s="59"/>
      <c r="CW379" s="58"/>
      <c r="CX379" s="59"/>
      <c r="CY379" s="58"/>
      <c r="CZ379" s="58"/>
      <c r="DA379" s="58"/>
      <c r="DB379" s="53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7"/>
      <c r="DO379" s="57"/>
      <c r="DP379" s="57"/>
      <c r="DQ379" s="76" t="str">
        <f t="shared" si="705"/>
        <v/>
      </c>
      <c r="DR379" s="53"/>
      <c r="DS379" s="46" t="b">
        <f t="shared" si="706"/>
        <v>0</v>
      </c>
      <c r="DT379" s="46" t="str">
        <f t="shared" si="707"/>
        <v/>
      </c>
      <c r="DU379" s="46" t="b">
        <f t="shared" si="708"/>
        <v>0</v>
      </c>
      <c r="DV379" s="46" t="b">
        <f t="shared" si="709"/>
        <v>0</v>
      </c>
      <c r="DW379" s="46" t="b">
        <f t="shared" si="710"/>
        <v>0</v>
      </c>
      <c r="DY379" s="46" t="b">
        <f t="shared" si="711"/>
        <v>0</v>
      </c>
      <c r="DZ379" s="46" t="b">
        <f t="shared" si="712"/>
        <v>0</v>
      </c>
      <c r="EB379" s="46" t="b">
        <f t="shared" si="713"/>
        <v>0</v>
      </c>
      <c r="EC379" s="46" t="b">
        <f t="shared" si="714"/>
        <v>0</v>
      </c>
      <c r="ED379" s="46" t="b">
        <f t="shared" si="715"/>
        <v>0</v>
      </c>
      <c r="EE379" s="46" t="b">
        <f t="shared" si="716"/>
        <v>0</v>
      </c>
      <c r="EF379" s="46" t="b">
        <f t="shared" si="717"/>
        <v>0</v>
      </c>
      <c r="EG379" s="46" t="b">
        <f t="shared" si="718"/>
        <v>0</v>
      </c>
      <c r="EH379" s="46" t="b">
        <f t="shared" si="719"/>
        <v>0</v>
      </c>
      <c r="EI379" s="46" t="b">
        <f t="shared" si="720"/>
        <v>0</v>
      </c>
      <c r="EK379" s="46" t="b">
        <f t="shared" si="721"/>
        <v>0</v>
      </c>
      <c r="EL379" s="46" t="b">
        <f t="shared" si="722"/>
        <v>0</v>
      </c>
      <c r="EM379" s="46" t="b">
        <f t="shared" si="723"/>
        <v>0</v>
      </c>
      <c r="EN379" s="46" t="b">
        <f t="shared" si="724"/>
        <v>0</v>
      </c>
      <c r="EO379" s="46" t="b">
        <f t="shared" si="725"/>
        <v>0</v>
      </c>
      <c r="EP379" s="46" t="b">
        <f t="shared" si="726"/>
        <v>0</v>
      </c>
      <c r="EQ379" s="46" t="b">
        <f t="shared" si="727"/>
        <v>0</v>
      </c>
      <c r="ER379" s="46" t="b">
        <f>OR(AA379='Tablas '!$T$4,AA379='Tablas '!$T$7,AA379='Tablas '!$T$8,AA379='Tablas '!$T$11)</f>
        <v>0</v>
      </c>
      <c r="ES379" s="46" t="str">
        <f t="shared" si="728"/>
        <v/>
      </c>
      <c r="ET379" s="46" t="str">
        <f t="shared" si="729"/>
        <v/>
      </c>
      <c r="EU379" s="46" t="str">
        <f t="shared" si="730"/>
        <v/>
      </c>
      <c r="EV379" s="46" t="b">
        <f t="shared" si="731"/>
        <v>0</v>
      </c>
      <c r="EW379" s="46" t="b">
        <f t="shared" si="732"/>
        <v>0</v>
      </c>
      <c r="EX379" s="46" t="b">
        <f t="shared" si="733"/>
        <v>0</v>
      </c>
      <c r="EY379" s="46" t="b">
        <f t="shared" si="734"/>
        <v>0</v>
      </c>
      <c r="EZ379" s="46" t="b">
        <f t="shared" si="735"/>
        <v>0</v>
      </c>
      <c r="FA379" s="46" t="b">
        <f t="shared" si="736"/>
        <v>0</v>
      </c>
      <c r="FB379" s="46" t="b">
        <f t="shared" si="737"/>
        <v>0</v>
      </c>
      <c r="FC379" s="46" t="str">
        <f t="shared" si="738"/>
        <v/>
      </c>
      <c r="FD379" s="46" t="str">
        <f t="shared" si="739"/>
        <v/>
      </c>
      <c r="FE379" s="46" t="b">
        <f t="shared" si="740"/>
        <v>0</v>
      </c>
      <c r="FF379" s="46" t="str">
        <f t="shared" si="741"/>
        <v/>
      </c>
      <c r="FG379" s="46" t="str">
        <f t="shared" si="742"/>
        <v/>
      </c>
      <c r="FH379" s="46" t="b">
        <f t="shared" si="743"/>
        <v>0</v>
      </c>
      <c r="FI379" s="46" t="str">
        <f t="shared" si="744"/>
        <v/>
      </c>
      <c r="FJ379" s="46" t="str">
        <f t="shared" si="745"/>
        <v/>
      </c>
      <c r="FK379" s="46" t="b">
        <f t="shared" si="746"/>
        <v>0</v>
      </c>
      <c r="FL379" s="46" t="str">
        <f t="shared" si="747"/>
        <v/>
      </c>
      <c r="FM379" s="46" t="str">
        <f t="shared" si="748"/>
        <v/>
      </c>
      <c r="FN379" s="46" t="b">
        <f t="shared" si="749"/>
        <v>0</v>
      </c>
      <c r="FO379" s="46" t="str">
        <f t="shared" si="750"/>
        <v/>
      </c>
      <c r="FP379" s="46" t="str">
        <f t="shared" si="751"/>
        <v/>
      </c>
      <c r="FQ379" s="46" t="b">
        <f t="shared" si="752"/>
        <v>0</v>
      </c>
      <c r="FR379" s="46" t="str">
        <f t="shared" si="753"/>
        <v/>
      </c>
      <c r="FS379" s="46" t="str">
        <f t="shared" si="754"/>
        <v/>
      </c>
      <c r="FT379" s="46" t="b">
        <f t="shared" si="755"/>
        <v>0</v>
      </c>
      <c r="FU379" s="46" t="str">
        <f t="shared" si="756"/>
        <v/>
      </c>
      <c r="FV379" s="46" t="str">
        <f t="shared" si="757"/>
        <v/>
      </c>
      <c r="FW379" s="46" t="b">
        <f t="shared" si="758"/>
        <v>0</v>
      </c>
      <c r="FX379" s="46" t="str">
        <f t="shared" si="759"/>
        <v/>
      </c>
      <c r="FY379" s="46" t="str">
        <f t="shared" si="760"/>
        <v/>
      </c>
      <c r="FZ379" s="46" t="b">
        <f t="shared" si="761"/>
        <v>0</v>
      </c>
      <c r="GA379" s="46" t="str">
        <f t="shared" si="762"/>
        <v/>
      </c>
      <c r="GB379" s="46" t="str">
        <f t="shared" si="763"/>
        <v/>
      </c>
      <c r="GC379" s="46" t="b">
        <f t="shared" si="764"/>
        <v>0</v>
      </c>
      <c r="GD379" s="46" t="str">
        <f t="shared" si="765"/>
        <v/>
      </c>
      <c r="GE379" s="46" t="str">
        <f t="shared" si="766"/>
        <v/>
      </c>
      <c r="GF379" s="46" t="b">
        <f t="shared" si="767"/>
        <v>0</v>
      </c>
      <c r="GG379" s="46" t="b">
        <f t="shared" si="768"/>
        <v>0</v>
      </c>
      <c r="GH379" s="46" t="str">
        <f t="shared" si="769"/>
        <v/>
      </c>
      <c r="GI379" s="46" t="str">
        <f t="shared" si="770"/>
        <v/>
      </c>
      <c r="GJ379" s="46" t="str">
        <f t="shared" si="771"/>
        <v/>
      </c>
      <c r="GK379" s="46" t="b">
        <f t="shared" si="772"/>
        <v>0</v>
      </c>
      <c r="GL379" s="46" t="str">
        <f t="shared" si="773"/>
        <v/>
      </c>
      <c r="GM379" s="46" t="str">
        <f t="shared" si="774"/>
        <v/>
      </c>
      <c r="GN379" s="46" t="str">
        <f t="shared" si="775"/>
        <v/>
      </c>
      <c r="GO379" s="46" t="b">
        <f t="shared" si="776"/>
        <v>0</v>
      </c>
      <c r="GP379" s="46" t="str">
        <f t="shared" si="777"/>
        <v/>
      </c>
      <c r="GQ379" s="46" t="str">
        <f t="shared" si="778"/>
        <v/>
      </c>
      <c r="GR379" s="46" t="b">
        <f t="shared" si="779"/>
        <v>0</v>
      </c>
      <c r="GS379" s="46" t="str">
        <f t="shared" si="780"/>
        <v/>
      </c>
      <c r="GT379" s="46" t="str">
        <f t="shared" si="781"/>
        <v/>
      </c>
      <c r="GU379" s="46" t="b">
        <f t="shared" si="782"/>
        <v>0</v>
      </c>
      <c r="GV379" s="46" t="b">
        <f t="shared" si="783"/>
        <v>0</v>
      </c>
      <c r="GW379" s="46" t="b">
        <f t="shared" si="784"/>
        <v>0</v>
      </c>
      <c r="GX379" s="46" t="b">
        <f t="shared" si="785"/>
        <v>0</v>
      </c>
      <c r="GY379" s="46" t="b">
        <f t="shared" si="786"/>
        <v>0</v>
      </c>
      <c r="GZ379" s="46" t="b">
        <f t="shared" si="787"/>
        <v>0</v>
      </c>
      <c r="HA379" s="46" t="b">
        <f t="shared" si="788"/>
        <v>0</v>
      </c>
      <c r="HB379" s="46" t="b">
        <f t="shared" si="789"/>
        <v>0</v>
      </c>
      <c r="HC379" s="46" t="b">
        <f t="shared" si="790"/>
        <v>0</v>
      </c>
      <c r="HD379" s="46" t="b">
        <f t="shared" si="791"/>
        <v>0</v>
      </c>
      <c r="HE379" s="46" t="b">
        <f t="shared" si="792"/>
        <v>0</v>
      </c>
      <c r="HF379" s="46" t="b">
        <f t="shared" si="793"/>
        <v>0</v>
      </c>
      <c r="HG379" s="46" t="b">
        <f t="shared" si="794"/>
        <v>0</v>
      </c>
      <c r="HH379" s="46" t="b">
        <f t="shared" si="795"/>
        <v>0</v>
      </c>
      <c r="HI379" s="46" t="b">
        <f t="shared" si="796"/>
        <v>0</v>
      </c>
      <c r="HJ379" s="46" t="b">
        <f t="shared" si="797"/>
        <v>0</v>
      </c>
      <c r="HK379" s="46" t="b">
        <f t="shared" si="798"/>
        <v>0</v>
      </c>
      <c r="HL379" s="46" t="b">
        <f t="shared" si="799"/>
        <v>0</v>
      </c>
      <c r="HM379" s="46" t="b">
        <f t="shared" si="800"/>
        <v>0</v>
      </c>
      <c r="HN379" s="46" t="b">
        <f t="shared" si="801"/>
        <v>0</v>
      </c>
      <c r="HO379" s="46" t="b">
        <f t="shared" si="802"/>
        <v>0</v>
      </c>
      <c r="HP379" s="46" t="b">
        <f t="shared" si="803"/>
        <v>0</v>
      </c>
      <c r="HQ379" s="46" t="str">
        <f t="shared" si="804"/>
        <v/>
      </c>
      <c r="HR379" s="46" t="str">
        <f t="shared" si="805"/>
        <v/>
      </c>
      <c r="HS379" s="46" t="str">
        <f t="shared" si="806"/>
        <v/>
      </c>
      <c r="HT379" s="46" t="b">
        <f t="shared" si="807"/>
        <v>0</v>
      </c>
      <c r="HU379" s="46" t="b">
        <f t="shared" si="808"/>
        <v>0</v>
      </c>
      <c r="HV379" s="46" t="b">
        <f t="shared" si="809"/>
        <v>0</v>
      </c>
      <c r="HW379" s="46" t="b">
        <f t="shared" si="810"/>
        <v>0</v>
      </c>
      <c r="HX379" s="46" t="b">
        <f t="shared" si="811"/>
        <v>0</v>
      </c>
      <c r="HY379" s="46" t="b">
        <f t="shared" si="812"/>
        <v>0</v>
      </c>
      <c r="HZ379" s="46" t="b">
        <f t="shared" si="813"/>
        <v>0</v>
      </c>
      <c r="IA379" s="46" t="str">
        <f t="shared" si="814"/>
        <v/>
      </c>
      <c r="IB379" s="46" t="str">
        <f t="shared" si="815"/>
        <v/>
      </c>
      <c r="IC379" s="46" t="str">
        <f t="shared" si="816"/>
        <v/>
      </c>
      <c r="ID379" s="46" t="str">
        <f t="shared" si="817"/>
        <v/>
      </c>
      <c r="IE379" s="46" t="b">
        <f t="shared" si="818"/>
        <v>0</v>
      </c>
      <c r="IF379" s="46" t="str">
        <f t="shared" si="819"/>
        <v/>
      </c>
      <c r="IG379" s="46" t="str">
        <f t="shared" si="820"/>
        <v/>
      </c>
      <c r="IH379" s="46" t="b">
        <f t="shared" si="821"/>
        <v>0</v>
      </c>
      <c r="II379" s="46" t="b">
        <f t="shared" si="822"/>
        <v>0</v>
      </c>
      <c r="IJ379" s="46" t="b">
        <f t="shared" si="823"/>
        <v>0</v>
      </c>
      <c r="IK379" s="46" t="str">
        <f t="shared" si="824"/>
        <v/>
      </c>
      <c r="IL379" s="46" t="str">
        <f t="shared" si="825"/>
        <v/>
      </c>
      <c r="IM379" s="46" t="b">
        <f t="shared" si="826"/>
        <v>0</v>
      </c>
      <c r="IN379" s="46" t="b">
        <f t="shared" si="827"/>
        <v>0</v>
      </c>
      <c r="IO379" s="46" t="b">
        <f t="shared" si="828"/>
        <v>0</v>
      </c>
      <c r="IP379" s="46" t="b">
        <f t="shared" si="829"/>
        <v>0</v>
      </c>
      <c r="IQ379" s="46" t="b">
        <f t="shared" si="830"/>
        <v>0</v>
      </c>
      <c r="IR379" s="46" t="b">
        <f t="shared" si="831"/>
        <v>0</v>
      </c>
      <c r="IS379" s="46" t="b">
        <f t="shared" si="832"/>
        <v>0</v>
      </c>
      <c r="IT379" s="46" t="b">
        <f t="shared" si="833"/>
        <v>0</v>
      </c>
      <c r="IU379" s="46" t="b">
        <f t="shared" si="834"/>
        <v>0</v>
      </c>
      <c r="IV379" s="46" t="b">
        <f t="shared" si="835"/>
        <v>0</v>
      </c>
      <c r="IW379" s="46" t="b">
        <f t="shared" si="836"/>
        <v>0</v>
      </c>
      <c r="IX379" s="46" t="b">
        <f t="shared" si="837"/>
        <v>0</v>
      </c>
      <c r="IY379" s="46" t="b">
        <f t="shared" si="838"/>
        <v>0</v>
      </c>
    </row>
    <row r="380" spans="2:259" x14ac:dyDescent="0.3">
      <c r="B380" s="48">
        <v>368</v>
      </c>
      <c r="C380" s="61" t="str">
        <f t="shared" si="704"/>
        <v/>
      </c>
      <c r="D380" s="53"/>
      <c r="E380" s="52"/>
      <c r="F380" s="112"/>
      <c r="G380" s="52"/>
      <c r="H380" s="53"/>
      <c r="I380" s="52"/>
      <c r="J380" s="52"/>
      <c r="K380" s="53"/>
      <c r="L380" s="55"/>
      <c r="M380" s="108"/>
      <c r="N380" s="56"/>
      <c r="O380" s="52"/>
      <c r="P380" s="52"/>
      <c r="Q380" s="52"/>
      <c r="R380" s="52"/>
      <c r="S380" s="52"/>
      <c r="T380" s="53"/>
      <c r="U380" s="52"/>
      <c r="V380" s="52"/>
      <c r="W380" s="55"/>
      <c r="X380" s="55"/>
      <c r="Y380" s="52"/>
      <c r="Z380" s="55"/>
      <c r="AA380" s="52"/>
      <c r="AB380" s="53"/>
      <c r="AC380" s="53"/>
      <c r="AD380" s="53"/>
      <c r="AE380" s="57"/>
      <c r="AF380" s="113"/>
      <c r="AG380" s="57"/>
      <c r="AH380" s="58"/>
      <c r="AI380" s="58"/>
      <c r="AJ380" s="58"/>
      <c r="AK380" s="114"/>
      <c r="AL380" s="58"/>
      <c r="AM380" s="114"/>
      <c r="AN380" s="58"/>
      <c r="AO380" s="114"/>
      <c r="AP380" s="58"/>
      <c r="AQ380" s="114"/>
      <c r="AR380" s="58"/>
      <c r="AS380" s="114"/>
      <c r="AT380" s="58"/>
      <c r="AU380" s="114"/>
      <c r="AV380" s="58"/>
      <c r="AW380" s="114"/>
      <c r="AX380" s="58"/>
      <c r="AY380" s="114"/>
      <c r="AZ380" s="58"/>
      <c r="BA380" s="114"/>
      <c r="BB380" s="58"/>
      <c r="BC380" s="114"/>
      <c r="BD380" s="58"/>
      <c r="BE380" s="58"/>
      <c r="BF380" s="58"/>
      <c r="BG380" s="59"/>
      <c r="BH380" s="58"/>
      <c r="BI380" s="114"/>
      <c r="BJ380" s="53"/>
      <c r="BK380" s="58"/>
      <c r="BL380" s="114"/>
      <c r="BM380" s="58"/>
      <c r="BN380" s="114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3"/>
      <c r="CL380" s="58"/>
      <c r="CM380" s="58"/>
      <c r="CN380" s="60"/>
      <c r="CO380" s="57"/>
      <c r="CP380" s="58"/>
      <c r="CQ380" s="60"/>
      <c r="CR380" s="57"/>
      <c r="CS380" s="58"/>
      <c r="CT380" s="59"/>
      <c r="CU380" s="58"/>
      <c r="CV380" s="59"/>
      <c r="CW380" s="58"/>
      <c r="CX380" s="59"/>
      <c r="CY380" s="58"/>
      <c r="CZ380" s="58"/>
      <c r="DA380" s="58"/>
      <c r="DB380" s="53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7"/>
      <c r="DO380" s="57"/>
      <c r="DP380" s="57"/>
      <c r="DQ380" s="76" t="str">
        <f t="shared" si="705"/>
        <v/>
      </c>
      <c r="DR380" s="53"/>
      <c r="DS380" s="46" t="b">
        <f t="shared" si="706"/>
        <v>0</v>
      </c>
      <c r="DT380" s="46" t="str">
        <f t="shared" si="707"/>
        <v/>
      </c>
      <c r="DU380" s="46" t="b">
        <f t="shared" si="708"/>
        <v>0</v>
      </c>
      <c r="DV380" s="46" t="b">
        <f t="shared" si="709"/>
        <v>0</v>
      </c>
      <c r="DW380" s="46" t="b">
        <f t="shared" si="710"/>
        <v>0</v>
      </c>
      <c r="DY380" s="46" t="b">
        <f t="shared" si="711"/>
        <v>0</v>
      </c>
      <c r="DZ380" s="46" t="b">
        <f t="shared" si="712"/>
        <v>0</v>
      </c>
      <c r="EB380" s="46" t="b">
        <f t="shared" si="713"/>
        <v>0</v>
      </c>
      <c r="EC380" s="46" t="b">
        <f t="shared" si="714"/>
        <v>0</v>
      </c>
      <c r="ED380" s="46" t="b">
        <f t="shared" si="715"/>
        <v>0</v>
      </c>
      <c r="EE380" s="46" t="b">
        <f t="shared" si="716"/>
        <v>0</v>
      </c>
      <c r="EF380" s="46" t="b">
        <f t="shared" si="717"/>
        <v>0</v>
      </c>
      <c r="EG380" s="46" t="b">
        <f t="shared" si="718"/>
        <v>0</v>
      </c>
      <c r="EH380" s="46" t="b">
        <f t="shared" si="719"/>
        <v>0</v>
      </c>
      <c r="EI380" s="46" t="b">
        <f t="shared" si="720"/>
        <v>0</v>
      </c>
      <c r="EK380" s="46" t="b">
        <f t="shared" si="721"/>
        <v>0</v>
      </c>
      <c r="EL380" s="46" t="b">
        <f t="shared" si="722"/>
        <v>0</v>
      </c>
      <c r="EM380" s="46" t="b">
        <f t="shared" si="723"/>
        <v>0</v>
      </c>
      <c r="EN380" s="46" t="b">
        <f t="shared" si="724"/>
        <v>0</v>
      </c>
      <c r="EO380" s="46" t="b">
        <f t="shared" si="725"/>
        <v>0</v>
      </c>
      <c r="EP380" s="46" t="b">
        <f t="shared" si="726"/>
        <v>0</v>
      </c>
      <c r="EQ380" s="46" t="b">
        <f t="shared" si="727"/>
        <v>0</v>
      </c>
      <c r="ER380" s="46" t="b">
        <f>OR(AA380='Tablas '!$T$4,AA380='Tablas '!$T$7,AA380='Tablas '!$T$8,AA380='Tablas '!$T$11)</f>
        <v>0</v>
      </c>
      <c r="ES380" s="46" t="str">
        <f t="shared" si="728"/>
        <v/>
      </c>
      <c r="ET380" s="46" t="str">
        <f t="shared" si="729"/>
        <v/>
      </c>
      <c r="EU380" s="46" t="str">
        <f t="shared" si="730"/>
        <v/>
      </c>
      <c r="EV380" s="46" t="b">
        <f t="shared" si="731"/>
        <v>0</v>
      </c>
      <c r="EW380" s="46" t="b">
        <f t="shared" si="732"/>
        <v>0</v>
      </c>
      <c r="EX380" s="46" t="b">
        <f t="shared" si="733"/>
        <v>0</v>
      </c>
      <c r="EY380" s="46" t="b">
        <f t="shared" si="734"/>
        <v>0</v>
      </c>
      <c r="EZ380" s="46" t="b">
        <f t="shared" si="735"/>
        <v>0</v>
      </c>
      <c r="FA380" s="46" t="b">
        <f t="shared" si="736"/>
        <v>0</v>
      </c>
      <c r="FB380" s="46" t="b">
        <f t="shared" si="737"/>
        <v>0</v>
      </c>
      <c r="FC380" s="46" t="str">
        <f t="shared" si="738"/>
        <v/>
      </c>
      <c r="FD380" s="46" t="str">
        <f t="shared" si="739"/>
        <v/>
      </c>
      <c r="FE380" s="46" t="b">
        <f t="shared" si="740"/>
        <v>0</v>
      </c>
      <c r="FF380" s="46" t="str">
        <f t="shared" si="741"/>
        <v/>
      </c>
      <c r="FG380" s="46" t="str">
        <f t="shared" si="742"/>
        <v/>
      </c>
      <c r="FH380" s="46" t="b">
        <f t="shared" si="743"/>
        <v>0</v>
      </c>
      <c r="FI380" s="46" t="str">
        <f t="shared" si="744"/>
        <v/>
      </c>
      <c r="FJ380" s="46" t="str">
        <f t="shared" si="745"/>
        <v/>
      </c>
      <c r="FK380" s="46" t="b">
        <f t="shared" si="746"/>
        <v>0</v>
      </c>
      <c r="FL380" s="46" t="str">
        <f t="shared" si="747"/>
        <v/>
      </c>
      <c r="FM380" s="46" t="str">
        <f t="shared" si="748"/>
        <v/>
      </c>
      <c r="FN380" s="46" t="b">
        <f t="shared" si="749"/>
        <v>0</v>
      </c>
      <c r="FO380" s="46" t="str">
        <f t="shared" si="750"/>
        <v/>
      </c>
      <c r="FP380" s="46" t="str">
        <f t="shared" si="751"/>
        <v/>
      </c>
      <c r="FQ380" s="46" t="b">
        <f t="shared" si="752"/>
        <v>0</v>
      </c>
      <c r="FR380" s="46" t="str">
        <f t="shared" si="753"/>
        <v/>
      </c>
      <c r="FS380" s="46" t="str">
        <f t="shared" si="754"/>
        <v/>
      </c>
      <c r="FT380" s="46" t="b">
        <f t="shared" si="755"/>
        <v>0</v>
      </c>
      <c r="FU380" s="46" t="str">
        <f t="shared" si="756"/>
        <v/>
      </c>
      <c r="FV380" s="46" t="str">
        <f t="shared" si="757"/>
        <v/>
      </c>
      <c r="FW380" s="46" t="b">
        <f t="shared" si="758"/>
        <v>0</v>
      </c>
      <c r="FX380" s="46" t="str">
        <f t="shared" si="759"/>
        <v/>
      </c>
      <c r="FY380" s="46" t="str">
        <f t="shared" si="760"/>
        <v/>
      </c>
      <c r="FZ380" s="46" t="b">
        <f t="shared" si="761"/>
        <v>0</v>
      </c>
      <c r="GA380" s="46" t="str">
        <f t="shared" si="762"/>
        <v/>
      </c>
      <c r="GB380" s="46" t="str">
        <f t="shared" si="763"/>
        <v/>
      </c>
      <c r="GC380" s="46" t="b">
        <f t="shared" si="764"/>
        <v>0</v>
      </c>
      <c r="GD380" s="46" t="str">
        <f t="shared" si="765"/>
        <v/>
      </c>
      <c r="GE380" s="46" t="str">
        <f t="shared" si="766"/>
        <v/>
      </c>
      <c r="GF380" s="46" t="b">
        <f t="shared" si="767"/>
        <v>0</v>
      </c>
      <c r="GG380" s="46" t="b">
        <f t="shared" si="768"/>
        <v>0</v>
      </c>
      <c r="GH380" s="46" t="str">
        <f t="shared" si="769"/>
        <v/>
      </c>
      <c r="GI380" s="46" t="str">
        <f t="shared" si="770"/>
        <v/>
      </c>
      <c r="GJ380" s="46" t="str">
        <f t="shared" si="771"/>
        <v/>
      </c>
      <c r="GK380" s="46" t="b">
        <f t="shared" si="772"/>
        <v>0</v>
      </c>
      <c r="GL380" s="46" t="str">
        <f t="shared" si="773"/>
        <v/>
      </c>
      <c r="GM380" s="46" t="str">
        <f t="shared" si="774"/>
        <v/>
      </c>
      <c r="GN380" s="46" t="str">
        <f t="shared" si="775"/>
        <v/>
      </c>
      <c r="GO380" s="46" t="b">
        <f t="shared" si="776"/>
        <v>0</v>
      </c>
      <c r="GP380" s="46" t="str">
        <f t="shared" si="777"/>
        <v/>
      </c>
      <c r="GQ380" s="46" t="str">
        <f t="shared" si="778"/>
        <v/>
      </c>
      <c r="GR380" s="46" t="b">
        <f t="shared" si="779"/>
        <v>0</v>
      </c>
      <c r="GS380" s="46" t="str">
        <f t="shared" si="780"/>
        <v/>
      </c>
      <c r="GT380" s="46" t="str">
        <f t="shared" si="781"/>
        <v/>
      </c>
      <c r="GU380" s="46" t="b">
        <f t="shared" si="782"/>
        <v>0</v>
      </c>
      <c r="GV380" s="46" t="b">
        <f t="shared" si="783"/>
        <v>0</v>
      </c>
      <c r="GW380" s="46" t="b">
        <f t="shared" si="784"/>
        <v>0</v>
      </c>
      <c r="GX380" s="46" t="b">
        <f t="shared" si="785"/>
        <v>0</v>
      </c>
      <c r="GY380" s="46" t="b">
        <f t="shared" si="786"/>
        <v>0</v>
      </c>
      <c r="GZ380" s="46" t="b">
        <f t="shared" si="787"/>
        <v>0</v>
      </c>
      <c r="HA380" s="46" t="b">
        <f t="shared" si="788"/>
        <v>0</v>
      </c>
      <c r="HB380" s="46" t="b">
        <f t="shared" si="789"/>
        <v>0</v>
      </c>
      <c r="HC380" s="46" t="b">
        <f t="shared" si="790"/>
        <v>0</v>
      </c>
      <c r="HD380" s="46" t="b">
        <f t="shared" si="791"/>
        <v>0</v>
      </c>
      <c r="HE380" s="46" t="b">
        <f t="shared" si="792"/>
        <v>0</v>
      </c>
      <c r="HF380" s="46" t="b">
        <f t="shared" si="793"/>
        <v>0</v>
      </c>
      <c r="HG380" s="46" t="b">
        <f t="shared" si="794"/>
        <v>0</v>
      </c>
      <c r="HH380" s="46" t="b">
        <f t="shared" si="795"/>
        <v>0</v>
      </c>
      <c r="HI380" s="46" t="b">
        <f t="shared" si="796"/>
        <v>0</v>
      </c>
      <c r="HJ380" s="46" t="b">
        <f t="shared" si="797"/>
        <v>0</v>
      </c>
      <c r="HK380" s="46" t="b">
        <f t="shared" si="798"/>
        <v>0</v>
      </c>
      <c r="HL380" s="46" t="b">
        <f t="shared" si="799"/>
        <v>0</v>
      </c>
      <c r="HM380" s="46" t="b">
        <f t="shared" si="800"/>
        <v>0</v>
      </c>
      <c r="HN380" s="46" t="b">
        <f t="shared" si="801"/>
        <v>0</v>
      </c>
      <c r="HO380" s="46" t="b">
        <f t="shared" si="802"/>
        <v>0</v>
      </c>
      <c r="HP380" s="46" t="b">
        <f t="shared" si="803"/>
        <v>0</v>
      </c>
      <c r="HQ380" s="46" t="str">
        <f t="shared" si="804"/>
        <v/>
      </c>
      <c r="HR380" s="46" t="str">
        <f t="shared" si="805"/>
        <v/>
      </c>
      <c r="HS380" s="46" t="str">
        <f t="shared" si="806"/>
        <v/>
      </c>
      <c r="HT380" s="46" t="b">
        <f t="shared" si="807"/>
        <v>0</v>
      </c>
      <c r="HU380" s="46" t="b">
        <f t="shared" si="808"/>
        <v>0</v>
      </c>
      <c r="HV380" s="46" t="b">
        <f t="shared" si="809"/>
        <v>0</v>
      </c>
      <c r="HW380" s="46" t="b">
        <f t="shared" si="810"/>
        <v>0</v>
      </c>
      <c r="HX380" s="46" t="b">
        <f t="shared" si="811"/>
        <v>0</v>
      </c>
      <c r="HY380" s="46" t="b">
        <f t="shared" si="812"/>
        <v>0</v>
      </c>
      <c r="HZ380" s="46" t="b">
        <f t="shared" si="813"/>
        <v>0</v>
      </c>
      <c r="IA380" s="46" t="str">
        <f t="shared" si="814"/>
        <v/>
      </c>
      <c r="IB380" s="46" t="str">
        <f t="shared" si="815"/>
        <v/>
      </c>
      <c r="IC380" s="46" t="str">
        <f t="shared" si="816"/>
        <v/>
      </c>
      <c r="ID380" s="46" t="str">
        <f t="shared" si="817"/>
        <v/>
      </c>
      <c r="IE380" s="46" t="b">
        <f t="shared" si="818"/>
        <v>0</v>
      </c>
      <c r="IF380" s="46" t="str">
        <f t="shared" si="819"/>
        <v/>
      </c>
      <c r="IG380" s="46" t="str">
        <f t="shared" si="820"/>
        <v/>
      </c>
      <c r="IH380" s="46" t="b">
        <f t="shared" si="821"/>
        <v>0</v>
      </c>
      <c r="II380" s="46" t="b">
        <f t="shared" si="822"/>
        <v>0</v>
      </c>
      <c r="IJ380" s="46" t="b">
        <f t="shared" si="823"/>
        <v>0</v>
      </c>
      <c r="IK380" s="46" t="str">
        <f t="shared" si="824"/>
        <v/>
      </c>
      <c r="IL380" s="46" t="str">
        <f t="shared" si="825"/>
        <v/>
      </c>
      <c r="IM380" s="46" t="b">
        <f t="shared" si="826"/>
        <v>0</v>
      </c>
      <c r="IN380" s="46" t="b">
        <f t="shared" si="827"/>
        <v>0</v>
      </c>
      <c r="IO380" s="46" t="b">
        <f t="shared" si="828"/>
        <v>0</v>
      </c>
      <c r="IP380" s="46" t="b">
        <f t="shared" si="829"/>
        <v>0</v>
      </c>
      <c r="IQ380" s="46" t="b">
        <f t="shared" si="830"/>
        <v>0</v>
      </c>
      <c r="IR380" s="46" t="b">
        <f t="shared" si="831"/>
        <v>0</v>
      </c>
      <c r="IS380" s="46" t="b">
        <f t="shared" si="832"/>
        <v>0</v>
      </c>
      <c r="IT380" s="46" t="b">
        <f t="shared" si="833"/>
        <v>0</v>
      </c>
      <c r="IU380" s="46" t="b">
        <f t="shared" si="834"/>
        <v>0</v>
      </c>
      <c r="IV380" s="46" t="b">
        <f t="shared" si="835"/>
        <v>0</v>
      </c>
      <c r="IW380" s="46" t="b">
        <f t="shared" si="836"/>
        <v>0</v>
      </c>
      <c r="IX380" s="46" t="b">
        <f t="shared" si="837"/>
        <v>0</v>
      </c>
      <c r="IY380" s="46" t="b">
        <f t="shared" si="838"/>
        <v>0</v>
      </c>
    </row>
    <row r="381" spans="2:259" x14ac:dyDescent="0.3">
      <c r="B381" s="48">
        <v>369</v>
      </c>
      <c r="C381" s="61" t="str">
        <f t="shared" si="704"/>
        <v/>
      </c>
      <c r="D381" s="53"/>
      <c r="E381" s="52"/>
      <c r="F381" s="112"/>
      <c r="G381" s="52"/>
      <c r="H381" s="53"/>
      <c r="I381" s="52"/>
      <c r="J381" s="52"/>
      <c r="K381" s="53"/>
      <c r="L381" s="55"/>
      <c r="M381" s="108"/>
      <c r="N381" s="56"/>
      <c r="O381" s="52"/>
      <c r="P381" s="52"/>
      <c r="Q381" s="52"/>
      <c r="R381" s="52"/>
      <c r="S381" s="52"/>
      <c r="T381" s="53"/>
      <c r="U381" s="52"/>
      <c r="V381" s="52"/>
      <c r="W381" s="55"/>
      <c r="X381" s="55"/>
      <c r="Y381" s="52"/>
      <c r="Z381" s="55"/>
      <c r="AA381" s="52"/>
      <c r="AB381" s="53"/>
      <c r="AC381" s="53"/>
      <c r="AD381" s="53"/>
      <c r="AE381" s="57"/>
      <c r="AF381" s="113"/>
      <c r="AG381" s="57"/>
      <c r="AH381" s="58"/>
      <c r="AI381" s="58"/>
      <c r="AJ381" s="58"/>
      <c r="AK381" s="114"/>
      <c r="AL381" s="58"/>
      <c r="AM381" s="114"/>
      <c r="AN381" s="58"/>
      <c r="AO381" s="114"/>
      <c r="AP381" s="58"/>
      <c r="AQ381" s="114"/>
      <c r="AR381" s="58"/>
      <c r="AS381" s="114"/>
      <c r="AT381" s="58"/>
      <c r="AU381" s="114"/>
      <c r="AV381" s="58"/>
      <c r="AW381" s="114"/>
      <c r="AX381" s="58"/>
      <c r="AY381" s="114"/>
      <c r="AZ381" s="58"/>
      <c r="BA381" s="114"/>
      <c r="BB381" s="58"/>
      <c r="BC381" s="114"/>
      <c r="BD381" s="58"/>
      <c r="BE381" s="58"/>
      <c r="BF381" s="58"/>
      <c r="BG381" s="59"/>
      <c r="BH381" s="58"/>
      <c r="BI381" s="114"/>
      <c r="BJ381" s="53"/>
      <c r="BK381" s="58"/>
      <c r="BL381" s="114"/>
      <c r="BM381" s="58"/>
      <c r="BN381" s="114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3"/>
      <c r="CL381" s="58"/>
      <c r="CM381" s="58"/>
      <c r="CN381" s="60"/>
      <c r="CO381" s="57"/>
      <c r="CP381" s="58"/>
      <c r="CQ381" s="60"/>
      <c r="CR381" s="57"/>
      <c r="CS381" s="58"/>
      <c r="CT381" s="59"/>
      <c r="CU381" s="58"/>
      <c r="CV381" s="59"/>
      <c r="CW381" s="58"/>
      <c r="CX381" s="59"/>
      <c r="CY381" s="58"/>
      <c r="CZ381" s="58"/>
      <c r="DA381" s="58"/>
      <c r="DB381" s="53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7"/>
      <c r="DO381" s="57"/>
      <c r="DP381" s="57"/>
      <c r="DQ381" s="76" t="str">
        <f t="shared" si="705"/>
        <v/>
      </c>
      <c r="DR381" s="53"/>
      <c r="DS381" s="46" t="b">
        <f t="shared" si="706"/>
        <v>0</v>
      </c>
      <c r="DT381" s="46" t="str">
        <f t="shared" si="707"/>
        <v/>
      </c>
      <c r="DU381" s="46" t="b">
        <f t="shared" si="708"/>
        <v>0</v>
      </c>
      <c r="DV381" s="46" t="b">
        <f t="shared" si="709"/>
        <v>0</v>
      </c>
      <c r="DW381" s="46" t="b">
        <f t="shared" si="710"/>
        <v>0</v>
      </c>
      <c r="DY381" s="46" t="b">
        <f t="shared" si="711"/>
        <v>0</v>
      </c>
      <c r="DZ381" s="46" t="b">
        <f t="shared" si="712"/>
        <v>0</v>
      </c>
      <c r="EB381" s="46" t="b">
        <f t="shared" si="713"/>
        <v>0</v>
      </c>
      <c r="EC381" s="46" t="b">
        <f t="shared" si="714"/>
        <v>0</v>
      </c>
      <c r="ED381" s="46" t="b">
        <f t="shared" si="715"/>
        <v>0</v>
      </c>
      <c r="EE381" s="46" t="b">
        <f t="shared" si="716"/>
        <v>0</v>
      </c>
      <c r="EF381" s="46" t="b">
        <f t="shared" si="717"/>
        <v>0</v>
      </c>
      <c r="EG381" s="46" t="b">
        <f t="shared" si="718"/>
        <v>0</v>
      </c>
      <c r="EH381" s="46" t="b">
        <f t="shared" si="719"/>
        <v>0</v>
      </c>
      <c r="EI381" s="46" t="b">
        <f t="shared" si="720"/>
        <v>0</v>
      </c>
      <c r="EK381" s="46" t="b">
        <f t="shared" si="721"/>
        <v>0</v>
      </c>
      <c r="EL381" s="46" t="b">
        <f t="shared" si="722"/>
        <v>0</v>
      </c>
      <c r="EM381" s="46" t="b">
        <f t="shared" si="723"/>
        <v>0</v>
      </c>
      <c r="EN381" s="46" t="b">
        <f t="shared" si="724"/>
        <v>0</v>
      </c>
      <c r="EO381" s="46" t="b">
        <f t="shared" si="725"/>
        <v>0</v>
      </c>
      <c r="EP381" s="46" t="b">
        <f t="shared" si="726"/>
        <v>0</v>
      </c>
      <c r="EQ381" s="46" t="b">
        <f t="shared" si="727"/>
        <v>0</v>
      </c>
      <c r="ER381" s="46" t="b">
        <f>OR(AA381='Tablas '!$T$4,AA381='Tablas '!$T$7,AA381='Tablas '!$T$8,AA381='Tablas '!$T$11)</f>
        <v>0</v>
      </c>
      <c r="ES381" s="46" t="str">
        <f t="shared" si="728"/>
        <v/>
      </c>
      <c r="ET381" s="46" t="str">
        <f t="shared" si="729"/>
        <v/>
      </c>
      <c r="EU381" s="46" t="str">
        <f t="shared" si="730"/>
        <v/>
      </c>
      <c r="EV381" s="46" t="b">
        <f t="shared" si="731"/>
        <v>0</v>
      </c>
      <c r="EW381" s="46" t="b">
        <f t="shared" si="732"/>
        <v>0</v>
      </c>
      <c r="EX381" s="46" t="b">
        <f t="shared" si="733"/>
        <v>0</v>
      </c>
      <c r="EY381" s="46" t="b">
        <f t="shared" si="734"/>
        <v>0</v>
      </c>
      <c r="EZ381" s="46" t="b">
        <f t="shared" si="735"/>
        <v>0</v>
      </c>
      <c r="FA381" s="46" t="b">
        <f t="shared" si="736"/>
        <v>0</v>
      </c>
      <c r="FB381" s="46" t="b">
        <f t="shared" si="737"/>
        <v>0</v>
      </c>
      <c r="FC381" s="46" t="str">
        <f t="shared" si="738"/>
        <v/>
      </c>
      <c r="FD381" s="46" t="str">
        <f t="shared" si="739"/>
        <v/>
      </c>
      <c r="FE381" s="46" t="b">
        <f t="shared" si="740"/>
        <v>0</v>
      </c>
      <c r="FF381" s="46" t="str">
        <f t="shared" si="741"/>
        <v/>
      </c>
      <c r="FG381" s="46" t="str">
        <f t="shared" si="742"/>
        <v/>
      </c>
      <c r="FH381" s="46" t="b">
        <f t="shared" si="743"/>
        <v>0</v>
      </c>
      <c r="FI381" s="46" t="str">
        <f t="shared" si="744"/>
        <v/>
      </c>
      <c r="FJ381" s="46" t="str">
        <f t="shared" si="745"/>
        <v/>
      </c>
      <c r="FK381" s="46" t="b">
        <f t="shared" si="746"/>
        <v>0</v>
      </c>
      <c r="FL381" s="46" t="str">
        <f t="shared" si="747"/>
        <v/>
      </c>
      <c r="FM381" s="46" t="str">
        <f t="shared" si="748"/>
        <v/>
      </c>
      <c r="FN381" s="46" t="b">
        <f t="shared" si="749"/>
        <v>0</v>
      </c>
      <c r="FO381" s="46" t="str">
        <f t="shared" si="750"/>
        <v/>
      </c>
      <c r="FP381" s="46" t="str">
        <f t="shared" si="751"/>
        <v/>
      </c>
      <c r="FQ381" s="46" t="b">
        <f t="shared" si="752"/>
        <v>0</v>
      </c>
      <c r="FR381" s="46" t="str">
        <f t="shared" si="753"/>
        <v/>
      </c>
      <c r="FS381" s="46" t="str">
        <f t="shared" si="754"/>
        <v/>
      </c>
      <c r="FT381" s="46" t="b">
        <f t="shared" si="755"/>
        <v>0</v>
      </c>
      <c r="FU381" s="46" t="str">
        <f t="shared" si="756"/>
        <v/>
      </c>
      <c r="FV381" s="46" t="str">
        <f t="shared" si="757"/>
        <v/>
      </c>
      <c r="FW381" s="46" t="b">
        <f t="shared" si="758"/>
        <v>0</v>
      </c>
      <c r="FX381" s="46" t="str">
        <f t="shared" si="759"/>
        <v/>
      </c>
      <c r="FY381" s="46" t="str">
        <f t="shared" si="760"/>
        <v/>
      </c>
      <c r="FZ381" s="46" t="b">
        <f t="shared" si="761"/>
        <v>0</v>
      </c>
      <c r="GA381" s="46" t="str">
        <f t="shared" si="762"/>
        <v/>
      </c>
      <c r="GB381" s="46" t="str">
        <f t="shared" si="763"/>
        <v/>
      </c>
      <c r="GC381" s="46" t="b">
        <f t="shared" si="764"/>
        <v>0</v>
      </c>
      <c r="GD381" s="46" t="str">
        <f t="shared" si="765"/>
        <v/>
      </c>
      <c r="GE381" s="46" t="str">
        <f t="shared" si="766"/>
        <v/>
      </c>
      <c r="GF381" s="46" t="b">
        <f t="shared" si="767"/>
        <v>0</v>
      </c>
      <c r="GG381" s="46" t="b">
        <f t="shared" si="768"/>
        <v>0</v>
      </c>
      <c r="GH381" s="46" t="str">
        <f t="shared" si="769"/>
        <v/>
      </c>
      <c r="GI381" s="46" t="str">
        <f t="shared" si="770"/>
        <v/>
      </c>
      <c r="GJ381" s="46" t="str">
        <f t="shared" si="771"/>
        <v/>
      </c>
      <c r="GK381" s="46" t="b">
        <f t="shared" si="772"/>
        <v>0</v>
      </c>
      <c r="GL381" s="46" t="str">
        <f t="shared" si="773"/>
        <v/>
      </c>
      <c r="GM381" s="46" t="str">
        <f t="shared" si="774"/>
        <v/>
      </c>
      <c r="GN381" s="46" t="str">
        <f t="shared" si="775"/>
        <v/>
      </c>
      <c r="GO381" s="46" t="b">
        <f t="shared" si="776"/>
        <v>0</v>
      </c>
      <c r="GP381" s="46" t="str">
        <f t="shared" si="777"/>
        <v/>
      </c>
      <c r="GQ381" s="46" t="str">
        <f t="shared" si="778"/>
        <v/>
      </c>
      <c r="GR381" s="46" t="b">
        <f t="shared" si="779"/>
        <v>0</v>
      </c>
      <c r="GS381" s="46" t="str">
        <f t="shared" si="780"/>
        <v/>
      </c>
      <c r="GT381" s="46" t="str">
        <f t="shared" si="781"/>
        <v/>
      </c>
      <c r="GU381" s="46" t="b">
        <f t="shared" si="782"/>
        <v>0</v>
      </c>
      <c r="GV381" s="46" t="b">
        <f t="shared" si="783"/>
        <v>0</v>
      </c>
      <c r="GW381" s="46" t="b">
        <f t="shared" si="784"/>
        <v>0</v>
      </c>
      <c r="GX381" s="46" t="b">
        <f t="shared" si="785"/>
        <v>0</v>
      </c>
      <c r="GY381" s="46" t="b">
        <f t="shared" si="786"/>
        <v>0</v>
      </c>
      <c r="GZ381" s="46" t="b">
        <f t="shared" si="787"/>
        <v>0</v>
      </c>
      <c r="HA381" s="46" t="b">
        <f t="shared" si="788"/>
        <v>0</v>
      </c>
      <c r="HB381" s="46" t="b">
        <f t="shared" si="789"/>
        <v>0</v>
      </c>
      <c r="HC381" s="46" t="b">
        <f t="shared" si="790"/>
        <v>0</v>
      </c>
      <c r="HD381" s="46" t="b">
        <f t="shared" si="791"/>
        <v>0</v>
      </c>
      <c r="HE381" s="46" t="b">
        <f t="shared" si="792"/>
        <v>0</v>
      </c>
      <c r="HF381" s="46" t="b">
        <f t="shared" si="793"/>
        <v>0</v>
      </c>
      <c r="HG381" s="46" t="b">
        <f t="shared" si="794"/>
        <v>0</v>
      </c>
      <c r="HH381" s="46" t="b">
        <f t="shared" si="795"/>
        <v>0</v>
      </c>
      <c r="HI381" s="46" t="b">
        <f t="shared" si="796"/>
        <v>0</v>
      </c>
      <c r="HJ381" s="46" t="b">
        <f t="shared" si="797"/>
        <v>0</v>
      </c>
      <c r="HK381" s="46" t="b">
        <f t="shared" si="798"/>
        <v>0</v>
      </c>
      <c r="HL381" s="46" t="b">
        <f t="shared" si="799"/>
        <v>0</v>
      </c>
      <c r="HM381" s="46" t="b">
        <f t="shared" si="800"/>
        <v>0</v>
      </c>
      <c r="HN381" s="46" t="b">
        <f t="shared" si="801"/>
        <v>0</v>
      </c>
      <c r="HO381" s="46" t="b">
        <f t="shared" si="802"/>
        <v>0</v>
      </c>
      <c r="HP381" s="46" t="b">
        <f t="shared" si="803"/>
        <v>0</v>
      </c>
      <c r="HQ381" s="46" t="str">
        <f t="shared" si="804"/>
        <v/>
      </c>
      <c r="HR381" s="46" t="str">
        <f t="shared" si="805"/>
        <v/>
      </c>
      <c r="HS381" s="46" t="str">
        <f t="shared" si="806"/>
        <v/>
      </c>
      <c r="HT381" s="46" t="b">
        <f t="shared" si="807"/>
        <v>0</v>
      </c>
      <c r="HU381" s="46" t="b">
        <f t="shared" si="808"/>
        <v>0</v>
      </c>
      <c r="HV381" s="46" t="b">
        <f t="shared" si="809"/>
        <v>0</v>
      </c>
      <c r="HW381" s="46" t="b">
        <f t="shared" si="810"/>
        <v>0</v>
      </c>
      <c r="HX381" s="46" t="b">
        <f t="shared" si="811"/>
        <v>0</v>
      </c>
      <c r="HY381" s="46" t="b">
        <f t="shared" si="812"/>
        <v>0</v>
      </c>
      <c r="HZ381" s="46" t="b">
        <f t="shared" si="813"/>
        <v>0</v>
      </c>
      <c r="IA381" s="46" t="str">
        <f t="shared" si="814"/>
        <v/>
      </c>
      <c r="IB381" s="46" t="str">
        <f t="shared" si="815"/>
        <v/>
      </c>
      <c r="IC381" s="46" t="str">
        <f t="shared" si="816"/>
        <v/>
      </c>
      <c r="ID381" s="46" t="str">
        <f t="shared" si="817"/>
        <v/>
      </c>
      <c r="IE381" s="46" t="b">
        <f t="shared" si="818"/>
        <v>0</v>
      </c>
      <c r="IF381" s="46" t="str">
        <f t="shared" si="819"/>
        <v/>
      </c>
      <c r="IG381" s="46" t="str">
        <f t="shared" si="820"/>
        <v/>
      </c>
      <c r="IH381" s="46" t="b">
        <f t="shared" si="821"/>
        <v>0</v>
      </c>
      <c r="II381" s="46" t="b">
        <f t="shared" si="822"/>
        <v>0</v>
      </c>
      <c r="IJ381" s="46" t="b">
        <f t="shared" si="823"/>
        <v>0</v>
      </c>
      <c r="IK381" s="46" t="str">
        <f t="shared" si="824"/>
        <v/>
      </c>
      <c r="IL381" s="46" t="str">
        <f t="shared" si="825"/>
        <v/>
      </c>
      <c r="IM381" s="46" t="b">
        <f t="shared" si="826"/>
        <v>0</v>
      </c>
      <c r="IN381" s="46" t="b">
        <f t="shared" si="827"/>
        <v>0</v>
      </c>
      <c r="IO381" s="46" t="b">
        <f t="shared" si="828"/>
        <v>0</v>
      </c>
      <c r="IP381" s="46" t="b">
        <f t="shared" si="829"/>
        <v>0</v>
      </c>
      <c r="IQ381" s="46" t="b">
        <f t="shared" si="830"/>
        <v>0</v>
      </c>
      <c r="IR381" s="46" t="b">
        <f t="shared" si="831"/>
        <v>0</v>
      </c>
      <c r="IS381" s="46" t="b">
        <f t="shared" si="832"/>
        <v>0</v>
      </c>
      <c r="IT381" s="46" t="b">
        <f t="shared" si="833"/>
        <v>0</v>
      </c>
      <c r="IU381" s="46" t="b">
        <f t="shared" si="834"/>
        <v>0</v>
      </c>
      <c r="IV381" s="46" t="b">
        <f t="shared" si="835"/>
        <v>0</v>
      </c>
      <c r="IW381" s="46" t="b">
        <f t="shared" si="836"/>
        <v>0</v>
      </c>
      <c r="IX381" s="46" t="b">
        <f t="shared" si="837"/>
        <v>0</v>
      </c>
      <c r="IY381" s="46" t="b">
        <f t="shared" si="838"/>
        <v>0</v>
      </c>
    </row>
    <row r="382" spans="2:259" x14ac:dyDescent="0.3">
      <c r="B382" s="48">
        <v>370</v>
      </c>
      <c r="C382" s="61" t="str">
        <f t="shared" si="704"/>
        <v/>
      </c>
      <c r="D382" s="53"/>
      <c r="E382" s="52"/>
      <c r="F382" s="112"/>
      <c r="G382" s="52"/>
      <c r="H382" s="53"/>
      <c r="I382" s="52"/>
      <c r="J382" s="52"/>
      <c r="K382" s="53"/>
      <c r="L382" s="55"/>
      <c r="M382" s="108"/>
      <c r="N382" s="56"/>
      <c r="O382" s="52"/>
      <c r="P382" s="52"/>
      <c r="Q382" s="52"/>
      <c r="R382" s="52"/>
      <c r="S382" s="52"/>
      <c r="T382" s="53"/>
      <c r="U382" s="52"/>
      <c r="V382" s="52"/>
      <c r="W382" s="55"/>
      <c r="X382" s="55"/>
      <c r="Y382" s="52"/>
      <c r="Z382" s="55"/>
      <c r="AA382" s="52"/>
      <c r="AB382" s="53"/>
      <c r="AC382" s="53"/>
      <c r="AD382" s="53"/>
      <c r="AE382" s="57"/>
      <c r="AF382" s="113"/>
      <c r="AG382" s="57"/>
      <c r="AH382" s="58"/>
      <c r="AI382" s="58"/>
      <c r="AJ382" s="58"/>
      <c r="AK382" s="114"/>
      <c r="AL382" s="58"/>
      <c r="AM382" s="114"/>
      <c r="AN382" s="58"/>
      <c r="AO382" s="114"/>
      <c r="AP382" s="58"/>
      <c r="AQ382" s="114"/>
      <c r="AR382" s="58"/>
      <c r="AS382" s="114"/>
      <c r="AT382" s="58"/>
      <c r="AU382" s="114"/>
      <c r="AV382" s="58"/>
      <c r="AW382" s="114"/>
      <c r="AX382" s="58"/>
      <c r="AY382" s="114"/>
      <c r="AZ382" s="58"/>
      <c r="BA382" s="114"/>
      <c r="BB382" s="58"/>
      <c r="BC382" s="114"/>
      <c r="BD382" s="58"/>
      <c r="BE382" s="58"/>
      <c r="BF382" s="58"/>
      <c r="BG382" s="59"/>
      <c r="BH382" s="58"/>
      <c r="BI382" s="114"/>
      <c r="BJ382" s="53"/>
      <c r="BK382" s="58"/>
      <c r="BL382" s="114"/>
      <c r="BM382" s="58"/>
      <c r="BN382" s="114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3"/>
      <c r="CL382" s="58"/>
      <c r="CM382" s="58"/>
      <c r="CN382" s="60"/>
      <c r="CO382" s="57"/>
      <c r="CP382" s="58"/>
      <c r="CQ382" s="60"/>
      <c r="CR382" s="57"/>
      <c r="CS382" s="58"/>
      <c r="CT382" s="59"/>
      <c r="CU382" s="58"/>
      <c r="CV382" s="59"/>
      <c r="CW382" s="58"/>
      <c r="CX382" s="59"/>
      <c r="CY382" s="58"/>
      <c r="CZ382" s="58"/>
      <c r="DA382" s="58"/>
      <c r="DB382" s="53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7"/>
      <c r="DO382" s="57"/>
      <c r="DP382" s="57"/>
      <c r="DQ382" s="76" t="str">
        <f t="shared" si="705"/>
        <v/>
      </c>
      <c r="DR382" s="53"/>
      <c r="DS382" s="46" t="b">
        <f t="shared" si="706"/>
        <v>0</v>
      </c>
      <c r="DT382" s="46" t="str">
        <f t="shared" si="707"/>
        <v/>
      </c>
      <c r="DU382" s="46" t="b">
        <f t="shared" si="708"/>
        <v>0</v>
      </c>
      <c r="DV382" s="46" t="b">
        <f t="shared" si="709"/>
        <v>0</v>
      </c>
      <c r="DW382" s="46" t="b">
        <f t="shared" si="710"/>
        <v>0</v>
      </c>
      <c r="DY382" s="46" t="b">
        <f t="shared" si="711"/>
        <v>0</v>
      </c>
      <c r="DZ382" s="46" t="b">
        <f t="shared" si="712"/>
        <v>0</v>
      </c>
      <c r="EB382" s="46" t="b">
        <f t="shared" si="713"/>
        <v>0</v>
      </c>
      <c r="EC382" s="46" t="b">
        <f t="shared" si="714"/>
        <v>0</v>
      </c>
      <c r="ED382" s="46" t="b">
        <f t="shared" si="715"/>
        <v>0</v>
      </c>
      <c r="EE382" s="46" t="b">
        <f t="shared" si="716"/>
        <v>0</v>
      </c>
      <c r="EF382" s="46" t="b">
        <f t="shared" si="717"/>
        <v>0</v>
      </c>
      <c r="EG382" s="46" t="b">
        <f t="shared" si="718"/>
        <v>0</v>
      </c>
      <c r="EH382" s="46" t="b">
        <f t="shared" si="719"/>
        <v>0</v>
      </c>
      <c r="EI382" s="46" t="b">
        <f t="shared" si="720"/>
        <v>0</v>
      </c>
      <c r="EK382" s="46" t="b">
        <f t="shared" si="721"/>
        <v>0</v>
      </c>
      <c r="EL382" s="46" t="b">
        <f t="shared" si="722"/>
        <v>0</v>
      </c>
      <c r="EM382" s="46" t="b">
        <f t="shared" si="723"/>
        <v>0</v>
      </c>
      <c r="EN382" s="46" t="b">
        <f t="shared" si="724"/>
        <v>0</v>
      </c>
      <c r="EO382" s="46" t="b">
        <f t="shared" si="725"/>
        <v>0</v>
      </c>
      <c r="EP382" s="46" t="b">
        <f t="shared" si="726"/>
        <v>0</v>
      </c>
      <c r="EQ382" s="46" t="b">
        <f t="shared" si="727"/>
        <v>0</v>
      </c>
      <c r="ER382" s="46" t="b">
        <f>OR(AA382='Tablas '!$T$4,AA382='Tablas '!$T$7,AA382='Tablas '!$T$8,AA382='Tablas '!$T$11)</f>
        <v>0</v>
      </c>
      <c r="ES382" s="46" t="str">
        <f t="shared" si="728"/>
        <v/>
      </c>
      <c r="ET382" s="46" t="str">
        <f t="shared" si="729"/>
        <v/>
      </c>
      <c r="EU382" s="46" t="str">
        <f t="shared" si="730"/>
        <v/>
      </c>
      <c r="EV382" s="46" t="b">
        <f t="shared" si="731"/>
        <v>0</v>
      </c>
      <c r="EW382" s="46" t="b">
        <f t="shared" si="732"/>
        <v>0</v>
      </c>
      <c r="EX382" s="46" t="b">
        <f t="shared" si="733"/>
        <v>0</v>
      </c>
      <c r="EY382" s="46" t="b">
        <f t="shared" si="734"/>
        <v>0</v>
      </c>
      <c r="EZ382" s="46" t="b">
        <f t="shared" si="735"/>
        <v>0</v>
      </c>
      <c r="FA382" s="46" t="b">
        <f t="shared" si="736"/>
        <v>0</v>
      </c>
      <c r="FB382" s="46" t="b">
        <f t="shared" si="737"/>
        <v>0</v>
      </c>
      <c r="FC382" s="46" t="str">
        <f t="shared" si="738"/>
        <v/>
      </c>
      <c r="FD382" s="46" t="str">
        <f t="shared" si="739"/>
        <v/>
      </c>
      <c r="FE382" s="46" t="b">
        <f t="shared" si="740"/>
        <v>0</v>
      </c>
      <c r="FF382" s="46" t="str">
        <f t="shared" si="741"/>
        <v/>
      </c>
      <c r="FG382" s="46" t="str">
        <f t="shared" si="742"/>
        <v/>
      </c>
      <c r="FH382" s="46" t="b">
        <f t="shared" si="743"/>
        <v>0</v>
      </c>
      <c r="FI382" s="46" t="str">
        <f t="shared" si="744"/>
        <v/>
      </c>
      <c r="FJ382" s="46" t="str">
        <f t="shared" si="745"/>
        <v/>
      </c>
      <c r="FK382" s="46" t="b">
        <f t="shared" si="746"/>
        <v>0</v>
      </c>
      <c r="FL382" s="46" t="str">
        <f t="shared" si="747"/>
        <v/>
      </c>
      <c r="FM382" s="46" t="str">
        <f t="shared" si="748"/>
        <v/>
      </c>
      <c r="FN382" s="46" t="b">
        <f t="shared" si="749"/>
        <v>0</v>
      </c>
      <c r="FO382" s="46" t="str">
        <f t="shared" si="750"/>
        <v/>
      </c>
      <c r="FP382" s="46" t="str">
        <f t="shared" si="751"/>
        <v/>
      </c>
      <c r="FQ382" s="46" t="b">
        <f t="shared" si="752"/>
        <v>0</v>
      </c>
      <c r="FR382" s="46" t="str">
        <f t="shared" si="753"/>
        <v/>
      </c>
      <c r="FS382" s="46" t="str">
        <f t="shared" si="754"/>
        <v/>
      </c>
      <c r="FT382" s="46" t="b">
        <f t="shared" si="755"/>
        <v>0</v>
      </c>
      <c r="FU382" s="46" t="str">
        <f t="shared" si="756"/>
        <v/>
      </c>
      <c r="FV382" s="46" t="str">
        <f t="shared" si="757"/>
        <v/>
      </c>
      <c r="FW382" s="46" t="b">
        <f t="shared" si="758"/>
        <v>0</v>
      </c>
      <c r="FX382" s="46" t="str">
        <f t="shared" si="759"/>
        <v/>
      </c>
      <c r="FY382" s="46" t="str">
        <f t="shared" si="760"/>
        <v/>
      </c>
      <c r="FZ382" s="46" t="b">
        <f t="shared" si="761"/>
        <v>0</v>
      </c>
      <c r="GA382" s="46" t="str">
        <f t="shared" si="762"/>
        <v/>
      </c>
      <c r="GB382" s="46" t="str">
        <f t="shared" si="763"/>
        <v/>
      </c>
      <c r="GC382" s="46" t="b">
        <f t="shared" si="764"/>
        <v>0</v>
      </c>
      <c r="GD382" s="46" t="str">
        <f t="shared" si="765"/>
        <v/>
      </c>
      <c r="GE382" s="46" t="str">
        <f t="shared" si="766"/>
        <v/>
      </c>
      <c r="GF382" s="46" t="b">
        <f t="shared" si="767"/>
        <v>0</v>
      </c>
      <c r="GG382" s="46" t="b">
        <f t="shared" si="768"/>
        <v>0</v>
      </c>
      <c r="GH382" s="46" t="str">
        <f t="shared" si="769"/>
        <v/>
      </c>
      <c r="GI382" s="46" t="str">
        <f t="shared" si="770"/>
        <v/>
      </c>
      <c r="GJ382" s="46" t="str">
        <f t="shared" si="771"/>
        <v/>
      </c>
      <c r="GK382" s="46" t="b">
        <f t="shared" si="772"/>
        <v>0</v>
      </c>
      <c r="GL382" s="46" t="str">
        <f t="shared" si="773"/>
        <v/>
      </c>
      <c r="GM382" s="46" t="str">
        <f t="shared" si="774"/>
        <v/>
      </c>
      <c r="GN382" s="46" t="str">
        <f t="shared" si="775"/>
        <v/>
      </c>
      <c r="GO382" s="46" t="b">
        <f t="shared" si="776"/>
        <v>0</v>
      </c>
      <c r="GP382" s="46" t="str">
        <f t="shared" si="777"/>
        <v/>
      </c>
      <c r="GQ382" s="46" t="str">
        <f t="shared" si="778"/>
        <v/>
      </c>
      <c r="GR382" s="46" t="b">
        <f t="shared" si="779"/>
        <v>0</v>
      </c>
      <c r="GS382" s="46" t="str">
        <f t="shared" si="780"/>
        <v/>
      </c>
      <c r="GT382" s="46" t="str">
        <f t="shared" si="781"/>
        <v/>
      </c>
      <c r="GU382" s="46" t="b">
        <f t="shared" si="782"/>
        <v>0</v>
      </c>
      <c r="GV382" s="46" t="b">
        <f t="shared" si="783"/>
        <v>0</v>
      </c>
      <c r="GW382" s="46" t="b">
        <f t="shared" si="784"/>
        <v>0</v>
      </c>
      <c r="GX382" s="46" t="b">
        <f t="shared" si="785"/>
        <v>0</v>
      </c>
      <c r="GY382" s="46" t="b">
        <f t="shared" si="786"/>
        <v>0</v>
      </c>
      <c r="GZ382" s="46" t="b">
        <f t="shared" si="787"/>
        <v>0</v>
      </c>
      <c r="HA382" s="46" t="b">
        <f t="shared" si="788"/>
        <v>0</v>
      </c>
      <c r="HB382" s="46" t="b">
        <f t="shared" si="789"/>
        <v>0</v>
      </c>
      <c r="HC382" s="46" t="b">
        <f t="shared" si="790"/>
        <v>0</v>
      </c>
      <c r="HD382" s="46" t="b">
        <f t="shared" si="791"/>
        <v>0</v>
      </c>
      <c r="HE382" s="46" t="b">
        <f t="shared" si="792"/>
        <v>0</v>
      </c>
      <c r="HF382" s="46" t="b">
        <f t="shared" si="793"/>
        <v>0</v>
      </c>
      <c r="HG382" s="46" t="b">
        <f t="shared" si="794"/>
        <v>0</v>
      </c>
      <c r="HH382" s="46" t="b">
        <f t="shared" si="795"/>
        <v>0</v>
      </c>
      <c r="HI382" s="46" t="b">
        <f t="shared" si="796"/>
        <v>0</v>
      </c>
      <c r="HJ382" s="46" t="b">
        <f t="shared" si="797"/>
        <v>0</v>
      </c>
      <c r="HK382" s="46" t="b">
        <f t="shared" si="798"/>
        <v>0</v>
      </c>
      <c r="HL382" s="46" t="b">
        <f t="shared" si="799"/>
        <v>0</v>
      </c>
      <c r="HM382" s="46" t="b">
        <f t="shared" si="800"/>
        <v>0</v>
      </c>
      <c r="HN382" s="46" t="b">
        <f t="shared" si="801"/>
        <v>0</v>
      </c>
      <c r="HO382" s="46" t="b">
        <f t="shared" si="802"/>
        <v>0</v>
      </c>
      <c r="HP382" s="46" t="b">
        <f t="shared" si="803"/>
        <v>0</v>
      </c>
      <c r="HQ382" s="46" t="str">
        <f t="shared" si="804"/>
        <v/>
      </c>
      <c r="HR382" s="46" t="str">
        <f t="shared" si="805"/>
        <v/>
      </c>
      <c r="HS382" s="46" t="str">
        <f t="shared" si="806"/>
        <v/>
      </c>
      <c r="HT382" s="46" t="b">
        <f t="shared" si="807"/>
        <v>0</v>
      </c>
      <c r="HU382" s="46" t="b">
        <f t="shared" si="808"/>
        <v>0</v>
      </c>
      <c r="HV382" s="46" t="b">
        <f t="shared" si="809"/>
        <v>0</v>
      </c>
      <c r="HW382" s="46" t="b">
        <f t="shared" si="810"/>
        <v>0</v>
      </c>
      <c r="HX382" s="46" t="b">
        <f t="shared" si="811"/>
        <v>0</v>
      </c>
      <c r="HY382" s="46" t="b">
        <f t="shared" si="812"/>
        <v>0</v>
      </c>
      <c r="HZ382" s="46" t="b">
        <f t="shared" si="813"/>
        <v>0</v>
      </c>
      <c r="IA382" s="46" t="str">
        <f t="shared" si="814"/>
        <v/>
      </c>
      <c r="IB382" s="46" t="str">
        <f t="shared" si="815"/>
        <v/>
      </c>
      <c r="IC382" s="46" t="str">
        <f t="shared" si="816"/>
        <v/>
      </c>
      <c r="ID382" s="46" t="str">
        <f t="shared" si="817"/>
        <v/>
      </c>
      <c r="IE382" s="46" t="b">
        <f t="shared" si="818"/>
        <v>0</v>
      </c>
      <c r="IF382" s="46" t="str">
        <f t="shared" si="819"/>
        <v/>
      </c>
      <c r="IG382" s="46" t="str">
        <f t="shared" si="820"/>
        <v/>
      </c>
      <c r="IH382" s="46" t="b">
        <f t="shared" si="821"/>
        <v>0</v>
      </c>
      <c r="II382" s="46" t="b">
        <f t="shared" si="822"/>
        <v>0</v>
      </c>
      <c r="IJ382" s="46" t="b">
        <f t="shared" si="823"/>
        <v>0</v>
      </c>
      <c r="IK382" s="46" t="str">
        <f t="shared" si="824"/>
        <v/>
      </c>
      <c r="IL382" s="46" t="str">
        <f t="shared" si="825"/>
        <v/>
      </c>
      <c r="IM382" s="46" t="b">
        <f t="shared" si="826"/>
        <v>0</v>
      </c>
      <c r="IN382" s="46" t="b">
        <f t="shared" si="827"/>
        <v>0</v>
      </c>
      <c r="IO382" s="46" t="b">
        <f t="shared" si="828"/>
        <v>0</v>
      </c>
      <c r="IP382" s="46" t="b">
        <f t="shared" si="829"/>
        <v>0</v>
      </c>
      <c r="IQ382" s="46" t="b">
        <f t="shared" si="830"/>
        <v>0</v>
      </c>
      <c r="IR382" s="46" t="b">
        <f t="shared" si="831"/>
        <v>0</v>
      </c>
      <c r="IS382" s="46" t="b">
        <f t="shared" si="832"/>
        <v>0</v>
      </c>
      <c r="IT382" s="46" t="b">
        <f t="shared" si="833"/>
        <v>0</v>
      </c>
      <c r="IU382" s="46" t="b">
        <f t="shared" si="834"/>
        <v>0</v>
      </c>
      <c r="IV382" s="46" t="b">
        <f t="shared" si="835"/>
        <v>0</v>
      </c>
      <c r="IW382" s="46" t="b">
        <f t="shared" si="836"/>
        <v>0</v>
      </c>
      <c r="IX382" s="46" t="b">
        <f t="shared" si="837"/>
        <v>0</v>
      </c>
      <c r="IY382" s="46" t="b">
        <f t="shared" si="838"/>
        <v>0</v>
      </c>
    </row>
    <row r="383" spans="2:259" x14ac:dyDescent="0.3">
      <c r="B383" s="48">
        <v>371</v>
      </c>
      <c r="C383" s="61" t="str">
        <f t="shared" si="704"/>
        <v/>
      </c>
      <c r="D383" s="53"/>
      <c r="E383" s="52"/>
      <c r="F383" s="112"/>
      <c r="G383" s="52"/>
      <c r="H383" s="53"/>
      <c r="I383" s="52"/>
      <c r="J383" s="52"/>
      <c r="K383" s="53"/>
      <c r="L383" s="55"/>
      <c r="M383" s="108"/>
      <c r="N383" s="56"/>
      <c r="O383" s="52"/>
      <c r="P383" s="52"/>
      <c r="Q383" s="52"/>
      <c r="R383" s="52"/>
      <c r="S383" s="52"/>
      <c r="T383" s="53"/>
      <c r="U383" s="52"/>
      <c r="V383" s="52"/>
      <c r="W383" s="55"/>
      <c r="X383" s="55"/>
      <c r="Y383" s="52"/>
      <c r="Z383" s="55"/>
      <c r="AA383" s="52"/>
      <c r="AB383" s="53"/>
      <c r="AC383" s="53"/>
      <c r="AD383" s="53"/>
      <c r="AE383" s="57"/>
      <c r="AF383" s="113"/>
      <c r="AG383" s="57"/>
      <c r="AH383" s="58"/>
      <c r="AI383" s="58"/>
      <c r="AJ383" s="58"/>
      <c r="AK383" s="114"/>
      <c r="AL383" s="58"/>
      <c r="AM383" s="114"/>
      <c r="AN383" s="58"/>
      <c r="AO383" s="114"/>
      <c r="AP383" s="58"/>
      <c r="AQ383" s="114"/>
      <c r="AR383" s="58"/>
      <c r="AS383" s="114"/>
      <c r="AT383" s="58"/>
      <c r="AU383" s="114"/>
      <c r="AV383" s="58"/>
      <c r="AW383" s="114"/>
      <c r="AX383" s="58"/>
      <c r="AY383" s="114"/>
      <c r="AZ383" s="58"/>
      <c r="BA383" s="114"/>
      <c r="BB383" s="58"/>
      <c r="BC383" s="114"/>
      <c r="BD383" s="58"/>
      <c r="BE383" s="58"/>
      <c r="BF383" s="58"/>
      <c r="BG383" s="59"/>
      <c r="BH383" s="58"/>
      <c r="BI383" s="114"/>
      <c r="BJ383" s="53"/>
      <c r="BK383" s="58"/>
      <c r="BL383" s="114"/>
      <c r="BM383" s="58"/>
      <c r="BN383" s="114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3"/>
      <c r="CL383" s="58"/>
      <c r="CM383" s="58"/>
      <c r="CN383" s="60"/>
      <c r="CO383" s="57"/>
      <c r="CP383" s="58"/>
      <c r="CQ383" s="60"/>
      <c r="CR383" s="57"/>
      <c r="CS383" s="58"/>
      <c r="CT383" s="59"/>
      <c r="CU383" s="58"/>
      <c r="CV383" s="59"/>
      <c r="CW383" s="58"/>
      <c r="CX383" s="59"/>
      <c r="CY383" s="58"/>
      <c r="CZ383" s="58"/>
      <c r="DA383" s="58"/>
      <c r="DB383" s="53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7"/>
      <c r="DO383" s="57"/>
      <c r="DP383" s="57"/>
      <c r="DQ383" s="76" t="str">
        <f t="shared" si="705"/>
        <v/>
      </c>
      <c r="DR383" s="53"/>
      <c r="DS383" s="46" t="b">
        <f t="shared" si="706"/>
        <v>0</v>
      </c>
      <c r="DT383" s="46" t="str">
        <f t="shared" si="707"/>
        <v/>
      </c>
      <c r="DU383" s="46" t="b">
        <f t="shared" si="708"/>
        <v>0</v>
      </c>
      <c r="DV383" s="46" t="b">
        <f t="shared" si="709"/>
        <v>0</v>
      </c>
      <c r="DW383" s="46" t="b">
        <f t="shared" si="710"/>
        <v>0</v>
      </c>
      <c r="DY383" s="46" t="b">
        <f t="shared" si="711"/>
        <v>0</v>
      </c>
      <c r="DZ383" s="46" t="b">
        <f t="shared" si="712"/>
        <v>0</v>
      </c>
      <c r="EB383" s="46" t="b">
        <f t="shared" si="713"/>
        <v>0</v>
      </c>
      <c r="EC383" s="46" t="b">
        <f t="shared" si="714"/>
        <v>0</v>
      </c>
      <c r="ED383" s="46" t="b">
        <f t="shared" si="715"/>
        <v>0</v>
      </c>
      <c r="EE383" s="46" t="b">
        <f t="shared" si="716"/>
        <v>0</v>
      </c>
      <c r="EF383" s="46" t="b">
        <f t="shared" si="717"/>
        <v>0</v>
      </c>
      <c r="EG383" s="46" t="b">
        <f t="shared" si="718"/>
        <v>0</v>
      </c>
      <c r="EH383" s="46" t="b">
        <f t="shared" si="719"/>
        <v>0</v>
      </c>
      <c r="EI383" s="46" t="b">
        <f t="shared" si="720"/>
        <v>0</v>
      </c>
      <c r="EK383" s="46" t="b">
        <f t="shared" si="721"/>
        <v>0</v>
      </c>
      <c r="EL383" s="46" t="b">
        <f t="shared" si="722"/>
        <v>0</v>
      </c>
      <c r="EM383" s="46" t="b">
        <f t="shared" si="723"/>
        <v>0</v>
      </c>
      <c r="EN383" s="46" t="b">
        <f t="shared" si="724"/>
        <v>0</v>
      </c>
      <c r="EO383" s="46" t="b">
        <f t="shared" si="725"/>
        <v>0</v>
      </c>
      <c r="EP383" s="46" t="b">
        <f t="shared" si="726"/>
        <v>0</v>
      </c>
      <c r="EQ383" s="46" t="b">
        <f t="shared" si="727"/>
        <v>0</v>
      </c>
      <c r="ER383" s="46" t="b">
        <f>OR(AA383='Tablas '!$T$4,AA383='Tablas '!$T$7,AA383='Tablas '!$T$8,AA383='Tablas '!$T$11)</f>
        <v>0</v>
      </c>
      <c r="ES383" s="46" t="str">
        <f t="shared" si="728"/>
        <v/>
      </c>
      <c r="ET383" s="46" t="str">
        <f t="shared" si="729"/>
        <v/>
      </c>
      <c r="EU383" s="46" t="str">
        <f t="shared" si="730"/>
        <v/>
      </c>
      <c r="EV383" s="46" t="b">
        <f t="shared" si="731"/>
        <v>0</v>
      </c>
      <c r="EW383" s="46" t="b">
        <f t="shared" si="732"/>
        <v>0</v>
      </c>
      <c r="EX383" s="46" t="b">
        <f t="shared" si="733"/>
        <v>0</v>
      </c>
      <c r="EY383" s="46" t="b">
        <f t="shared" si="734"/>
        <v>0</v>
      </c>
      <c r="EZ383" s="46" t="b">
        <f t="shared" si="735"/>
        <v>0</v>
      </c>
      <c r="FA383" s="46" t="b">
        <f t="shared" si="736"/>
        <v>0</v>
      </c>
      <c r="FB383" s="46" t="b">
        <f t="shared" si="737"/>
        <v>0</v>
      </c>
      <c r="FC383" s="46" t="str">
        <f t="shared" si="738"/>
        <v/>
      </c>
      <c r="FD383" s="46" t="str">
        <f t="shared" si="739"/>
        <v/>
      </c>
      <c r="FE383" s="46" t="b">
        <f t="shared" si="740"/>
        <v>0</v>
      </c>
      <c r="FF383" s="46" t="str">
        <f t="shared" si="741"/>
        <v/>
      </c>
      <c r="FG383" s="46" t="str">
        <f t="shared" si="742"/>
        <v/>
      </c>
      <c r="FH383" s="46" t="b">
        <f t="shared" si="743"/>
        <v>0</v>
      </c>
      <c r="FI383" s="46" t="str">
        <f t="shared" si="744"/>
        <v/>
      </c>
      <c r="FJ383" s="46" t="str">
        <f t="shared" si="745"/>
        <v/>
      </c>
      <c r="FK383" s="46" t="b">
        <f t="shared" si="746"/>
        <v>0</v>
      </c>
      <c r="FL383" s="46" t="str">
        <f t="shared" si="747"/>
        <v/>
      </c>
      <c r="FM383" s="46" t="str">
        <f t="shared" si="748"/>
        <v/>
      </c>
      <c r="FN383" s="46" t="b">
        <f t="shared" si="749"/>
        <v>0</v>
      </c>
      <c r="FO383" s="46" t="str">
        <f t="shared" si="750"/>
        <v/>
      </c>
      <c r="FP383" s="46" t="str">
        <f t="shared" si="751"/>
        <v/>
      </c>
      <c r="FQ383" s="46" t="b">
        <f t="shared" si="752"/>
        <v>0</v>
      </c>
      <c r="FR383" s="46" t="str">
        <f t="shared" si="753"/>
        <v/>
      </c>
      <c r="FS383" s="46" t="str">
        <f t="shared" si="754"/>
        <v/>
      </c>
      <c r="FT383" s="46" t="b">
        <f t="shared" si="755"/>
        <v>0</v>
      </c>
      <c r="FU383" s="46" t="str">
        <f t="shared" si="756"/>
        <v/>
      </c>
      <c r="FV383" s="46" t="str">
        <f t="shared" si="757"/>
        <v/>
      </c>
      <c r="FW383" s="46" t="b">
        <f t="shared" si="758"/>
        <v>0</v>
      </c>
      <c r="FX383" s="46" t="str">
        <f t="shared" si="759"/>
        <v/>
      </c>
      <c r="FY383" s="46" t="str">
        <f t="shared" si="760"/>
        <v/>
      </c>
      <c r="FZ383" s="46" t="b">
        <f t="shared" si="761"/>
        <v>0</v>
      </c>
      <c r="GA383" s="46" t="str">
        <f t="shared" si="762"/>
        <v/>
      </c>
      <c r="GB383" s="46" t="str">
        <f t="shared" si="763"/>
        <v/>
      </c>
      <c r="GC383" s="46" t="b">
        <f t="shared" si="764"/>
        <v>0</v>
      </c>
      <c r="GD383" s="46" t="str">
        <f t="shared" si="765"/>
        <v/>
      </c>
      <c r="GE383" s="46" t="str">
        <f t="shared" si="766"/>
        <v/>
      </c>
      <c r="GF383" s="46" t="b">
        <f t="shared" si="767"/>
        <v>0</v>
      </c>
      <c r="GG383" s="46" t="b">
        <f t="shared" si="768"/>
        <v>0</v>
      </c>
      <c r="GH383" s="46" t="str">
        <f t="shared" si="769"/>
        <v/>
      </c>
      <c r="GI383" s="46" t="str">
        <f t="shared" si="770"/>
        <v/>
      </c>
      <c r="GJ383" s="46" t="str">
        <f t="shared" si="771"/>
        <v/>
      </c>
      <c r="GK383" s="46" t="b">
        <f t="shared" si="772"/>
        <v>0</v>
      </c>
      <c r="GL383" s="46" t="str">
        <f t="shared" si="773"/>
        <v/>
      </c>
      <c r="GM383" s="46" t="str">
        <f t="shared" si="774"/>
        <v/>
      </c>
      <c r="GN383" s="46" t="str">
        <f t="shared" si="775"/>
        <v/>
      </c>
      <c r="GO383" s="46" t="b">
        <f t="shared" si="776"/>
        <v>0</v>
      </c>
      <c r="GP383" s="46" t="str">
        <f t="shared" si="777"/>
        <v/>
      </c>
      <c r="GQ383" s="46" t="str">
        <f t="shared" si="778"/>
        <v/>
      </c>
      <c r="GR383" s="46" t="b">
        <f t="shared" si="779"/>
        <v>0</v>
      </c>
      <c r="GS383" s="46" t="str">
        <f t="shared" si="780"/>
        <v/>
      </c>
      <c r="GT383" s="46" t="str">
        <f t="shared" si="781"/>
        <v/>
      </c>
      <c r="GU383" s="46" t="b">
        <f t="shared" si="782"/>
        <v>0</v>
      </c>
      <c r="GV383" s="46" t="b">
        <f t="shared" si="783"/>
        <v>0</v>
      </c>
      <c r="GW383" s="46" t="b">
        <f t="shared" si="784"/>
        <v>0</v>
      </c>
      <c r="GX383" s="46" t="b">
        <f t="shared" si="785"/>
        <v>0</v>
      </c>
      <c r="GY383" s="46" t="b">
        <f t="shared" si="786"/>
        <v>0</v>
      </c>
      <c r="GZ383" s="46" t="b">
        <f t="shared" si="787"/>
        <v>0</v>
      </c>
      <c r="HA383" s="46" t="b">
        <f t="shared" si="788"/>
        <v>0</v>
      </c>
      <c r="HB383" s="46" t="b">
        <f t="shared" si="789"/>
        <v>0</v>
      </c>
      <c r="HC383" s="46" t="b">
        <f t="shared" si="790"/>
        <v>0</v>
      </c>
      <c r="HD383" s="46" t="b">
        <f t="shared" si="791"/>
        <v>0</v>
      </c>
      <c r="HE383" s="46" t="b">
        <f t="shared" si="792"/>
        <v>0</v>
      </c>
      <c r="HF383" s="46" t="b">
        <f t="shared" si="793"/>
        <v>0</v>
      </c>
      <c r="HG383" s="46" t="b">
        <f t="shared" si="794"/>
        <v>0</v>
      </c>
      <c r="HH383" s="46" t="b">
        <f t="shared" si="795"/>
        <v>0</v>
      </c>
      <c r="HI383" s="46" t="b">
        <f t="shared" si="796"/>
        <v>0</v>
      </c>
      <c r="HJ383" s="46" t="b">
        <f t="shared" si="797"/>
        <v>0</v>
      </c>
      <c r="HK383" s="46" t="b">
        <f t="shared" si="798"/>
        <v>0</v>
      </c>
      <c r="HL383" s="46" t="b">
        <f t="shared" si="799"/>
        <v>0</v>
      </c>
      <c r="HM383" s="46" t="b">
        <f t="shared" si="800"/>
        <v>0</v>
      </c>
      <c r="HN383" s="46" t="b">
        <f t="shared" si="801"/>
        <v>0</v>
      </c>
      <c r="HO383" s="46" t="b">
        <f t="shared" si="802"/>
        <v>0</v>
      </c>
      <c r="HP383" s="46" t="b">
        <f t="shared" si="803"/>
        <v>0</v>
      </c>
      <c r="HQ383" s="46" t="str">
        <f t="shared" si="804"/>
        <v/>
      </c>
      <c r="HR383" s="46" t="str">
        <f t="shared" si="805"/>
        <v/>
      </c>
      <c r="HS383" s="46" t="str">
        <f t="shared" si="806"/>
        <v/>
      </c>
      <c r="HT383" s="46" t="b">
        <f t="shared" si="807"/>
        <v>0</v>
      </c>
      <c r="HU383" s="46" t="b">
        <f t="shared" si="808"/>
        <v>0</v>
      </c>
      <c r="HV383" s="46" t="b">
        <f t="shared" si="809"/>
        <v>0</v>
      </c>
      <c r="HW383" s="46" t="b">
        <f t="shared" si="810"/>
        <v>0</v>
      </c>
      <c r="HX383" s="46" t="b">
        <f t="shared" si="811"/>
        <v>0</v>
      </c>
      <c r="HY383" s="46" t="b">
        <f t="shared" si="812"/>
        <v>0</v>
      </c>
      <c r="HZ383" s="46" t="b">
        <f t="shared" si="813"/>
        <v>0</v>
      </c>
      <c r="IA383" s="46" t="str">
        <f t="shared" si="814"/>
        <v/>
      </c>
      <c r="IB383" s="46" t="str">
        <f t="shared" si="815"/>
        <v/>
      </c>
      <c r="IC383" s="46" t="str">
        <f t="shared" si="816"/>
        <v/>
      </c>
      <c r="ID383" s="46" t="str">
        <f t="shared" si="817"/>
        <v/>
      </c>
      <c r="IE383" s="46" t="b">
        <f t="shared" si="818"/>
        <v>0</v>
      </c>
      <c r="IF383" s="46" t="str">
        <f t="shared" si="819"/>
        <v/>
      </c>
      <c r="IG383" s="46" t="str">
        <f t="shared" si="820"/>
        <v/>
      </c>
      <c r="IH383" s="46" t="b">
        <f t="shared" si="821"/>
        <v>0</v>
      </c>
      <c r="II383" s="46" t="b">
        <f t="shared" si="822"/>
        <v>0</v>
      </c>
      <c r="IJ383" s="46" t="b">
        <f t="shared" si="823"/>
        <v>0</v>
      </c>
      <c r="IK383" s="46" t="str">
        <f t="shared" si="824"/>
        <v/>
      </c>
      <c r="IL383" s="46" t="str">
        <f t="shared" si="825"/>
        <v/>
      </c>
      <c r="IM383" s="46" t="b">
        <f t="shared" si="826"/>
        <v>0</v>
      </c>
      <c r="IN383" s="46" t="b">
        <f t="shared" si="827"/>
        <v>0</v>
      </c>
      <c r="IO383" s="46" t="b">
        <f t="shared" si="828"/>
        <v>0</v>
      </c>
      <c r="IP383" s="46" t="b">
        <f t="shared" si="829"/>
        <v>0</v>
      </c>
      <c r="IQ383" s="46" t="b">
        <f t="shared" si="830"/>
        <v>0</v>
      </c>
      <c r="IR383" s="46" t="b">
        <f t="shared" si="831"/>
        <v>0</v>
      </c>
      <c r="IS383" s="46" t="b">
        <f t="shared" si="832"/>
        <v>0</v>
      </c>
      <c r="IT383" s="46" t="b">
        <f t="shared" si="833"/>
        <v>0</v>
      </c>
      <c r="IU383" s="46" t="b">
        <f t="shared" si="834"/>
        <v>0</v>
      </c>
      <c r="IV383" s="46" t="b">
        <f t="shared" si="835"/>
        <v>0</v>
      </c>
      <c r="IW383" s="46" t="b">
        <f t="shared" si="836"/>
        <v>0</v>
      </c>
      <c r="IX383" s="46" t="b">
        <f t="shared" si="837"/>
        <v>0</v>
      </c>
      <c r="IY383" s="46" t="b">
        <f t="shared" si="838"/>
        <v>0</v>
      </c>
    </row>
    <row r="384" spans="2:259" x14ac:dyDescent="0.3">
      <c r="B384" s="48">
        <v>372</v>
      </c>
      <c r="C384" s="61" t="str">
        <f t="shared" si="704"/>
        <v/>
      </c>
      <c r="D384" s="53"/>
      <c r="E384" s="52"/>
      <c r="F384" s="112"/>
      <c r="G384" s="52"/>
      <c r="H384" s="53"/>
      <c r="I384" s="52"/>
      <c r="J384" s="52"/>
      <c r="K384" s="53"/>
      <c r="L384" s="55"/>
      <c r="M384" s="108"/>
      <c r="N384" s="56"/>
      <c r="O384" s="52"/>
      <c r="P384" s="52"/>
      <c r="Q384" s="52"/>
      <c r="R384" s="52"/>
      <c r="S384" s="52"/>
      <c r="T384" s="53"/>
      <c r="U384" s="52"/>
      <c r="V384" s="52"/>
      <c r="W384" s="55"/>
      <c r="X384" s="55"/>
      <c r="Y384" s="52"/>
      <c r="Z384" s="55"/>
      <c r="AA384" s="52"/>
      <c r="AB384" s="53"/>
      <c r="AC384" s="53"/>
      <c r="AD384" s="53"/>
      <c r="AE384" s="57"/>
      <c r="AF384" s="113"/>
      <c r="AG384" s="57"/>
      <c r="AH384" s="58"/>
      <c r="AI384" s="58"/>
      <c r="AJ384" s="58"/>
      <c r="AK384" s="114"/>
      <c r="AL384" s="58"/>
      <c r="AM384" s="114"/>
      <c r="AN384" s="58"/>
      <c r="AO384" s="114"/>
      <c r="AP384" s="58"/>
      <c r="AQ384" s="114"/>
      <c r="AR384" s="58"/>
      <c r="AS384" s="114"/>
      <c r="AT384" s="58"/>
      <c r="AU384" s="114"/>
      <c r="AV384" s="58"/>
      <c r="AW384" s="114"/>
      <c r="AX384" s="58"/>
      <c r="AY384" s="114"/>
      <c r="AZ384" s="58"/>
      <c r="BA384" s="114"/>
      <c r="BB384" s="58"/>
      <c r="BC384" s="114"/>
      <c r="BD384" s="58"/>
      <c r="BE384" s="58"/>
      <c r="BF384" s="58"/>
      <c r="BG384" s="59"/>
      <c r="BH384" s="58"/>
      <c r="BI384" s="114"/>
      <c r="BJ384" s="53"/>
      <c r="BK384" s="58"/>
      <c r="BL384" s="114"/>
      <c r="BM384" s="58"/>
      <c r="BN384" s="114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3"/>
      <c r="CL384" s="58"/>
      <c r="CM384" s="58"/>
      <c r="CN384" s="60"/>
      <c r="CO384" s="57"/>
      <c r="CP384" s="58"/>
      <c r="CQ384" s="60"/>
      <c r="CR384" s="57"/>
      <c r="CS384" s="58"/>
      <c r="CT384" s="59"/>
      <c r="CU384" s="58"/>
      <c r="CV384" s="59"/>
      <c r="CW384" s="58"/>
      <c r="CX384" s="59"/>
      <c r="CY384" s="58"/>
      <c r="CZ384" s="58"/>
      <c r="DA384" s="58"/>
      <c r="DB384" s="53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7"/>
      <c r="DO384" s="57"/>
      <c r="DP384" s="57"/>
      <c r="DQ384" s="76" t="str">
        <f t="shared" si="705"/>
        <v/>
      </c>
      <c r="DR384" s="53"/>
      <c r="DS384" s="46" t="b">
        <f t="shared" si="706"/>
        <v>0</v>
      </c>
      <c r="DT384" s="46" t="str">
        <f t="shared" si="707"/>
        <v/>
      </c>
      <c r="DU384" s="46" t="b">
        <f t="shared" si="708"/>
        <v>0</v>
      </c>
      <c r="DV384" s="46" t="b">
        <f t="shared" si="709"/>
        <v>0</v>
      </c>
      <c r="DW384" s="46" t="b">
        <f t="shared" si="710"/>
        <v>0</v>
      </c>
      <c r="DY384" s="46" t="b">
        <f t="shared" si="711"/>
        <v>0</v>
      </c>
      <c r="DZ384" s="46" t="b">
        <f t="shared" si="712"/>
        <v>0</v>
      </c>
      <c r="EB384" s="46" t="b">
        <f t="shared" si="713"/>
        <v>0</v>
      </c>
      <c r="EC384" s="46" t="b">
        <f t="shared" si="714"/>
        <v>0</v>
      </c>
      <c r="ED384" s="46" t="b">
        <f t="shared" si="715"/>
        <v>0</v>
      </c>
      <c r="EE384" s="46" t="b">
        <f t="shared" si="716"/>
        <v>0</v>
      </c>
      <c r="EF384" s="46" t="b">
        <f t="shared" si="717"/>
        <v>0</v>
      </c>
      <c r="EG384" s="46" t="b">
        <f t="shared" si="718"/>
        <v>0</v>
      </c>
      <c r="EH384" s="46" t="b">
        <f t="shared" si="719"/>
        <v>0</v>
      </c>
      <c r="EI384" s="46" t="b">
        <f t="shared" si="720"/>
        <v>0</v>
      </c>
      <c r="EK384" s="46" t="b">
        <f t="shared" si="721"/>
        <v>0</v>
      </c>
      <c r="EL384" s="46" t="b">
        <f t="shared" si="722"/>
        <v>0</v>
      </c>
      <c r="EM384" s="46" t="b">
        <f t="shared" si="723"/>
        <v>0</v>
      </c>
      <c r="EN384" s="46" t="b">
        <f t="shared" si="724"/>
        <v>0</v>
      </c>
      <c r="EO384" s="46" t="b">
        <f t="shared" si="725"/>
        <v>0</v>
      </c>
      <c r="EP384" s="46" t="b">
        <f t="shared" si="726"/>
        <v>0</v>
      </c>
      <c r="EQ384" s="46" t="b">
        <f t="shared" si="727"/>
        <v>0</v>
      </c>
      <c r="ER384" s="46" t="b">
        <f>OR(AA384='Tablas '!$T$4,AA384='Tablas '!$T$7,AA384='Tablas '!$T$8,AA384='Tablas '!$T$11)</f>
        <v>0</v>
      </c>
      <c r="ES384" s="46" t="str">
        <f t="shared" si="728"/>
        <v/>
      </c>
      <c r="ET384" s="46" t="str">
        <f t="shared" si="729"/>
        <v/>
      </c>
      <c r="EU384" s="46" t="str">
        <f t="shared" si="730"/>
        <v/>
      </c>
      <c r="EV384" s="46" t="b">
        <f t="shared" si="731"/>
        <v>0</v>
      </c>
      <c r="EW384" s="46" t="b">
        <f t="shared" si="732"/>
        <v>0</v>
      </c>
      <c r="EX384" s="46" t="b">
        <f t="shared" si="733"/>
        <v>0</v>
      </c>
      <c r="EY384" s="46" t="b">
        <f t="shared" si="734"/>
        <v>0</v>
      </c>
      <c r="EZ384" s="46" t="b">
        <f t="shared" si="735"/>
        <v>0</v>
      </c>
      <c r="FA384" s="46" t="b">
        <f t="shared" si="736"/>
        <v>0</v>
      </c>
      <c r="FB384" s="46" t="b">
        <f t="shared" si="737"/>
        <v>0</v>
      </c>
      <c r="FC384" s="46" t="str">
        <f t="shared" si="738"/>
        <v/>
      </c>
      <c r="FD384" s="46" t="str">
        <f t="shared" si="739"/>
        <v/>
      </c>
      <c r="FE384" s="46" t="b">
        <f t="shared" si="740"/>
        <v>0</v>
      </c>
      <c r="FF384" s="46" t="str">
        <f t="shared" si="741"/>
        <v/>
      </c>
      <c r="FG384" s="46" t="str">
        <f t="shared" si="742"/>
        <v/>
      </c>
      <c r="FH384" s="46" t="b">
        <f t="shared" si="743"/>
        <v>0</v>
      </c>
      <c r="FI384" s="46" t="str">
        <f t="shared" si="744"/>
        <v/>
      </c>
      <c r="FJ384" s="46" t="str">
        <f t="shared" si="745"/>
        <v/>
      </c>
      <c r="FK384" s="46" t="b">
        <f t="shared" si="746"/>
        <v>0</v>
      </c>
      <c r="FL384" s="46" t="str">
        <f t="shared" si="747"/>
        <v/>
      </c>
      <c r="FM384" s="46" t="str">
        <f t="shared" si="748"/>
        <v/>
      </c>
      <c r="FN384" s="46" t="b">
        <f t="shared" si="749"/>
        <v>0</v>
      </c>
      <c r="FO384" s="46" t="str">
        <f t="shared" si="750"/>
        <v/>
      </c>
      <c r="FP384" s="46" t="str">
        <f t="shared" si="751"/>
        <v/>
      </c>
      <c r="FQ384" s="46" t="b">
        <f t="shared" si="752"/>
        <v>0</v>
      </c>
      <c r="FR384" s="46" t="str">
        <f t="shared" si="753"/>
        <v/>
      </c>
      <c r="FS384" s="46" t="str">
        <f t="shared" si="754"/>
        <v/>
      </c>
      <c r="FT384" s="46" t="b">
        <f t="shared" si="755"/>
        <v>0</v>
      </c>
      <c r="FU384" s="46" t="str">
        <f t="shared" si="756"/>
        <v/>
      </c>
      <c r="FV384" s="46" t="str">
        <f t="shared" si="757"/>
        <v/>
      </c>
      <c r="FW384" s="46" t="b">
        <f t="shared" si="758"/>
        <v>0</v>
      </c>
      <c r="FX384" s="46" t="str">
        <f t="shared" si="759"/>
        <v/>
      </c>
      <c r="FY384" s="46" t="str">
        <f t="shared" si="760"/>
        <v/>
      </c>
      <c r="FZ384" s="46" t="b">
        <f t="shared" si="761"/>
        <v>0</v>
      </c>
      <c r="GA384" s="46" t="str">
        <f t="shared" si="762"/>
        <v/>
      </c>
      <c r="GB384" s="46" t="str">
        <f t="shared" si="763"/>
        <v/>
      </c>
      <c r="GC384" s="46" t="b">
        <f t="shared" si="764"/>
        <v>0</v>
      </c>
      <c r="GD384" s="46" t="str">
        <f t="shared" si="765"/>
        <v/>
      </c>
      <c r="GE384" s="46" t="str">
        <f t="shared" si="766"/>
        <v/>
      </c>
      <c r="GF384" s="46" t="b">
        <f t="shared" si="767"/>
        <v>0</v>
      </c>
      <c r="GG384" s="46" t="b">
        <f t="shared" si="768"/>
        <v>0</v>
      </c>
      <c r="GH384" s="46" t="str">
        <f t="shared" si="769"/>
        <v/>
      </c>
      <c r="GI384" s="46" t="str">
        <f t="shared" si="770"/>
        <v/>
      </c>
      <c r="GJ384" s="46" t="str">
        <f t="shared" si="771"/>
        <v/>
      </c>
      <c r="GK384" s="46" t="b">
        <f t="shared" si="772"/>
        <v>0</v>
      </c>
      <c r="GL384" s="46" t="str">
        <f t="shared" si="773"/>
        <v/>
      </c>
      <c r="GM384" s="46" t="str">
        <f t="shared" si="774"/>
        <v/>
      </c>
      <c r="GN384" s="46" t="str">
        <f t="shared" si="775"/>
        <v/>
      </c>
      <c r="GO384" s="46" t="b">
        <f t="shared" si="776"/>
        <v>0</v>
      </c>
      <c r="GP384" s="46" t="str">
        <f t="shared" si="777"/>
        <v/>
      </c>
      <c r="GQ384" s="46" t="str">
        <f t="shared" si="778"/>
        <v/>
      </c>
      <c r="GR384" s="46" t="b">
        <f t="shared" si="779"/>
        <v>0</v>
      </c>
      <c r="GS384" s="46" t="str">
        <f t="shared" si="780"/>
        <v/>
      </c>
      <c r="GT384" s="46" t="str">
        <f t="shared" si="781"/>
        <v/>
      </c>
      <c r="GU384" s="46" t="b">
        <f t="shared" si="782"/>
        <v>0</v>
      </c>
      <c r="GV384" s="46" t="b">
        <f t="shared" si="783"/>
        <v>0</v>
      </c>
      <c r="GW384" s="46" t="b">
        <f t="shared" si="784"/>
        <v>0</v>
      </c>
      <c r="GX384" s="46" t="b">
        <f t="shared" si="785"/>
        <v>0</v>
      </c>
      <c r="GY384" s="46" t="b">
        <f t="shared" si="786"/>
        <v>0</v>
      </c>
      <c r="GZ384" s="46" t="b">
        <f t="shared" si="787"/>
        <v>0</v>
      </c>
      <c r="HA384" s="46" t="b">
        <f t="shared" si="788"/>
        <v>0</v>
      </c>
      <c r="HB384" s="46" t="b">
        <f t="shared" si="789"/>
        <v>0</v>
      </c>
      <c r="HC384" s="46" t="b">
        <f t="shared" si="790"/>
        <v>0</v>
      </c>
      <c r="HD384" s="46" t="b">
        <f t="shared" si="791"/>
        <v>0</v>
      </c>
      <c r="HE384" s="46" t="b">
        <f t="shared" si="792"/>
        <v>0</v>
      </c>
      <c r="HF384" s="46" t="b">
        <f t="shared" si="793"/>
        <v>0</v>
      </c>
      <c r="HG384" s="46" t="b">
        <f t="shared" si="794"/>
        <v>0</v>
      </c>
      <c r="HH384" s="46" t="b">
        <f t="shared" si="795"/>
        <v>0</v>
      </c>
      <c r="HI384" s="46" t="b">
        <f t="shared" si="796"/>
        <v>0</v>
      </c>
      <c r="HJ384" s="46" t="b">
        <f t="shared" si="797"/>
        <v>0</v>
      </c>
      <c r="HK384" s="46" t="b">
        <f t="shared" si="798"/>
        <v>0</v>
      </c>
      <c r="HL384" s="46" t="b">
        <f t="shared" si="799"/>
        <v>0</v>
      </c>
      <c r="HM384" s="46" t="b">
        <f t="shared" si="800"/>
        <v>0</v>
      </c>
      <c r="HN384" s="46" t="b">
        <f t="shared" si="801"/>
        <v>0</v>
      </c>
      <c r="HO384" s="46" t="b">
        <f t="shared" si="802"/>
        <v>0</v>
      </c>
      <c r="HP384" s="46" t="b">
        <f t="shared" si="803"/>
        <v>0</v>
      </c>
      <c r="HQ384" s="46" t="str">
        <f t="shared" si="804"/>
        <v/>
      </c>
      <c r="HR384" s="46" t="str">
        <f t="shared" si="805"/>
        <v/>
      </c>
      <c r="HS384" s="46" t="str">
        <f t="shared" si="806"/>
        <v/>
      </c>
      <c r="HT384" s="46" t="b">
        <f t="shared" si="807"/>
        <v>0</v>
      </c>
      <c r="HU384" s="46" t="b">
        <f t="shared" si="808"/>
        <v>0</v>
      </c>
      <c r="HV384" s="46" t="b">
        <f t="shared" si="809"/>
        <v>0</v>
      </c>
      <c r="HW384" s="46" t="b">
        <f t="shared" si="810"/>
        <v>0</v>
      </c>
      <c r="HX384" s="46" t="b">
        <f t="shared" si="811"/>
        <v>0</v>
      </c>
      <c r="HY384" s="46" t="b">
        <f t="shared" si="812"/>
        <v>0</v>
      </c>
      <c r="HZ384" s="46" t="b">
        <f t="shared" si="813"/>
        <v>0</v>
      </c>
      <c r="IA384" s="46" t="str">
        <f t="shared" si="814"/>
        <v/>
      </c>
      <c r="IB384" s="46" t="str">
        <f t="shared" si="815"/>
        <v/>
      </c>
      <c r="IC384" s="46" t="str">
        <f t="shared" si="816"/>
        <v/>
      </c>
      <c r="ID384" s="46" t="str">
        <f t="shared" si="817"/>
        <v/>
      </c>
      <c r="IE384" s="46" t="b">
        <f t="shared" si="818"/>
        <v>0</v>
      </c>
      <c r="IF384" s="46" t="str">
        <f t="shared" si="819"/>
        <v/>
      </c>
      <c r="IG384" s="46" t="str">
        <f t="shared" si="820"/>
        <v/>
      </c>
      <c r="IH384" s="46" t="b">
        <f t="shared" si="821"/>
        <v>0</v>
      </c>
      <c r="II384" s="46" t="b">
        <f t="shared" si="822"/>
        <v>0</v>
      </c>
      <c r="IJ384" s="46" t="b">
        <f t="shared" si="823"/>
        <v>0</v>
      </c>
      <c r="IK384" s="46" t="str">
        <f t="shared" si="824"/>
        <v/>
      </c>
      <c r="IL384" s="46" t="str">
        <f t="shared" si="825"/>
        <v/>
      </c>
      <c r="IM384" s="46" t="b">
        <f t="shared" si="826"/>
        <v>0</v>
      </c>
      <c r="IN384" s="46" t="b">
        <f t="shared" si="827"/>
        <v>0</v>
      </c>
      <c r="IO384" s="46" t="b">
        <f t="shared" si="828"/>
        <v>0</v>
      </c>
      <c r="IP384" s="46" t="b">
        <f t="shared" si="829"/>
        <v>0</v>
      </c>
      <c r="IQ384" s="46" t="b">
        <f t="shared" si="830"/>
        <v>0</v>
      </c>
      <c r="IR384" s="46" t="b">
        <f t="shared" si="831"/>
        <v>0</v>
      </c>
      <c r="IS384" s="46" t="b">
        <f t="shared" si="832"/>
        <v>0</v>
      </c>
      <c r="IT384" s="46" t="b">
        <f t="shared" si="833"/>
        <v>0</v>
      </c>
      <c r="IU384" s="46" t="b">
        <f t="shared" si="834"/>
        <v>0</v>
      </c>
      <c r="IV384" s="46" t="b">
        <f t="shared" si="835"/>
        <v>0</v>
      </c>
      <c r="IW384" s="46" t="b">
        <f t="shared" si="836"/>
        <v>0</v>
      </c>
      <c r="IX384" s="46" t="b">
        <f t="shared" si="837"/>
        <v>0</v>
      </c>
      <c r="IY384" s="46" t="b">
        <f t="shared" si="838"/>
        <v>0</v>
      </c>
    </row>
    <row r="385" spans="2:259" x14ac:dyDescent="0.3">
      <c r="B385" s="48">
        <v>373</v>
      </c>
      <c r="C385" s="61" t="str">
        <f t="shared" si="704"/>
        <v/>
      </c>
      <c r="D385" s="53"/>
      <c r="E385" s="52"/>
      <c r="F385" s="112"/>
      <c r="G385" s="52"/>
      <c r="H385" s="53"/>
      <c r="I385" s="52"/>
      <c r="J385" s="52"/>
      <c r="K385" s="53"/>
      <c r="L385" s="55"/>
      <c r="M385" s="108"/>
      <c r="N385" s="56"/>
      <c r="O385" s="52"/>
      <c r="P385" s="52"/>
      <c r="Q385" s="52"/>
      <c r="R385" s="52"/>
      <c r="S385" s="52"/>
      <c r="T385" s="53"/>
      <c r="U385" s="52"/>
      <c r="V385" s="52"/>
      <c r="W385" s="55"/>
      <c r="X385" s="55"/>
      <c r="Y385" s="52"/>
      <c r="Z385" s="55"/>
      <c r="AA385" s="52"/>
      <c r="AB385" s="53"/>
      <c r="AC385" s="53"/>
      <c r="AD385" s="53"/>
      <c r="AE385" s="57"/>
      <c r="AF385" s="113"/>
      <c r="AG385" s="57"/>
      <c r="AH385" s="58"/>
      <c r="AI385" s="58"/>
      <c r="AJ385" s="58"/>
      <c r="AK385" s="114"/>
      <c r="AL385" s="58"/>
      <c r="AM385" s="114"/>
      <c r="AN385" s="58"/>
      <c r="AO385" s="114"/>
      <c r="AP385" s="58"/>
      <c r="AQ385" s="114"/>
      <c r="AR385" s="58"/>
      <c r="AS385" s="114"/>
      <c r="AT385" s="58"/>
      <c r="AU385" s="114"/>
      <c r="AV385" s="58"/>
      <c r="AW385" s="114"/>
      <c r="AX385" s="58"/>
      <c r="AY385" s="114"/>
      <c r="AZ385" s="58"/>
      <c r="BA385" s="114"/>
      <c r="BB385" s="58"/>
      <c r="BC385" s="114"/>
      <c r="BD385" s="58"/>
      <c r="BE385" s="58"/>
      <c r="BF385" s="58"/>
      <c r="BG385" s="59"/>
      <c r="BH385" s="58"/>
      <c r="BI385" s="114"/>
      <c r="BJ385" s="53"/>
      <c r="BK385" s="58"/>
      <c r="BL385" s="114"/>
      <c r="BM385" s="58"/>
      <c r="BN385" s="114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3"/>
      <c r="CL385" s="58"/>
      <c r="CM385" s="58"/>
      <c r="CN385" s="60"/>
      <c r="CO385" s="57"/>
      <c r="CP385" s="58"/>
      <c r="CQ385" s="60"/>
      <c r="CR385" s="57"/>
      <c r="CS385" s="58"/>
      <c r="CT385" s="59"/>
      <c r="CU385" s="58"/>
      <c r="CV385" s="59"/>
      <c r="CW385" s="58"/>
      <c r="CX385" s="59"/>
      <c r="CY385" s="58"/>
      <c r="CZ385" s="58"/>
      <c r="DA385" s="58"/>
      <c r="DB385" s="53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7"/>
      <c r="DO385" s="57"/>
      <c r="DP385" s="57"/>
      <c r="DQ385" s="76" t="str">
        <f t="shared" si="705"/>
        <v/>
      </c>
      <c r="DR385" s="53"/>
      <c r="DS385" s="46" t="b">
        <f t="shared" si="706"/>
        <v>0</v>
      </c>
      <c r="DT385" s="46" t="str">
        <f t="shared" si="707"/>
        <v/>
      </c>
      <c r="DU385" s="46" t="b">
        <f t="shared" si="708"/>
        <v>0</v>
      </c>
      <c r="DV385" s="46" t="b">
        <f t="shared" si="709"/>
        <v>0</v>
      </c>
      <c r="DW385" s="46" t="b">
        <f t="shared" si="710"/>
        <v>0</v>
      </c>
      <c r="DY385" s="46" t="b">
        <f t="shared" si="711"/>
        <v>0</v>
      </c>
      <c r="DZ385" s="46" t="b">
        <f t="shared" si="712"/>
        <v>0</v>
      </c>
      <c r="EB385" s="46" t="b">
        <f t="shared" si="713"/>
        <v>0</v>
      </c>
      <c r="EC385" s="46" t="b">
        <f t="shared" si="714"/>
        <v>0</v>
      </c>
      <c r="ED385" s="46" t="b">
        <f t="shared" si="715"/>
        <v>0</v>
      </c>
      <c r="EE385" s="46" t="b">
        <f t="shared" si="716"/>
        <v>0</v>
      </c>
      <c r="EF385" s="46" t="b">
        <f t="shared" si="717"/>
        <v>0</v>
      </c>
      <c r="EG385" s="46" t="b">
        <f t="shared" si="718"/>
        <v>0</v>
      </c>
      <c r="EH385" s="46" t="b">
        <f t="shared" si="719"/>
        <v>0</v>
      </c>
      <c r="EI385" s="46" t="b">
        <f t="shared" si="720"/>
        <v>0</v>
      </c>
      <c r="EK385" s="46" t="b">
        <f t="shared" si="721"/>
        <v>0</v>
      </c>
      <c r="EL385" s="46" t="b">
        <f t="shared" si="722"/>
        <v>0</v>
      </c>
      <c r="EM385" s="46" t="b">
        <f t="shared" si="723"/>
        <v>0</v>
      </c>
      <c r="EN385" s="46" t="b">
        <f t="shared" si="724"/>
        <v>0</v>
      </c>
      <c r="EO385" s="46" t="b">
        <f t="shared" si="725"/>
        <v>0</v>
      </c>
      <c r="EP385" s="46" t="b">
        <f t="shared" si="726"/>
        <v>0</v>
      </c>
      <c r="EQ385" s="46" t="b">
        <f t="shared" si="727"/>
        <v>0</v>
      </c>
      <c r="ER385" s="46" t="b">
        <f>OR(AA385='Tablas '!$T$4,AA385='Tablas '!$T$7,AA385='Tablas '!$T$8,AA385='Tablas '!$T$11)</f>
        <v>0</v>
      </c>
      <c r="ES385" s="46" t="str">
        <f t="shared" si="728"/>
        <v/>
      </c>
      <c r="ET385" s="46" t="str">
        <f t="shared" si="729"/>
        <v/>
      </c>
      <c r="EU385" s="46" t="str">
        <f t="shared" si="730"/>
        <v/>
      </c>
      <c r="EV385" s="46" t="b">
        <f t="shared" si="731"/>
        <v>0</v>
      </c>
      <c r="EW385" s="46" t="b">
        <f t="shared" si="732"/>
        <v>0</v>
      </c>
      <c r="EX385" s="46" t="b">
        <f t="shared" si="733"/>
        <v>0</v>
      </c>
      <c r="EY385" s="46" t="b">
        <f t="shared" si="734"/>
        <v>0</v>
      </c>
      <c r="EZ385" s="46" t="b">
        <f t="shared" si="735"/>
        <v>0</v>
      </c>
      <c r="FA385" s="46" t="b">
        <f t="shared" si="736"/>
        <v>0</v>
      </c>
      <c r="FB385" s="46" t="b">
        <f t="shared" si="737"/>
        <v>0</v>
      </c>
      <c r="FC385" s="46" t="str">
        <f t="shared" si="738"/>
        <v/>
      </c>
      <c r="FD385" s="46" t="str">
        <f t="shared" si="739"/>
        <v/>
      </c>
      <c r="FE385" s="46" t="b">
        <f t="shared" si="740"/>
        <v>0</v>
      </c>
      <c r="FF385" s="46" t="str">
        <f t="shared" si="741"/>
        <v/>
      </c>
      <c r="FG385" s="46" t="str">
        <f t="shared" si="742"/>
        <v/>
      </c>
      <c r="FH385" s="46" t="b">
        <f t="shared" si="743"/>
        <v>0</v>
      </c>
      <c r="FI385" s="46" t="str">
        <f t="shared" si="744"/>
        <v/>
      </c>
      <c r="FJ385" s="46" t="str">
        <f t="shared" si="745"/>
        <v/>
      </c>
      <c r="FK385" s="46" t="b">
        <f t="shared" si="746"/>
        <v>0</v>
      </c>
      <c r="FL385" s="46" t="str">
        <f t="shared" si="747"/>
        <v/>
      </c>
      <c r="FM385" s="46" t="str">
        <f t="shared" si="748"/>
        <v/>
      </c>
      <c r="FN385" s="46" t="b">
        <f t="shared" si="749"/>
        <v>0</v>
      </c>
      <c r="FO385" s="46" t="str">
        <f t="shared" si="750"/>
        <v/>
      </c>
      <c r="FP385" s="46" t="str">
        <f t="shared" si="751"/>
        <v/>
      </c>
      <c r="FQ385" s="46" t="b">
        <f t="shared" si="752"/>
        <v>0</v>
      </c>
      <c r="FR385" s="46" t="str">
        <f t="shared" si="753"/>
        <v/>
      </c>
      <c r="FS385" s="46" t="str">
        <f t="shared" si="754"/>
        <v/>
      </c>
      <c r="FT385" s="46" t="b">
        <f t="shared" si="755"/>
        <v>0</v>
      </c>
      <c r="FU385" s="46" t="str">
        <f t="shared" si="756"/>
        <v/>
      </c>
      <c r="FV385" s="46" t="str">
        <f t="shared" si="757"/>
        <v/>
      </c>
      <c r="FW385" s="46" t="b">
        <f t="shared" si="758"/>
        <v>0</v>
      </c>
      <c r="FX385" s="46" t="str">
        <f t="shared" si="759"/>
        <v/>
      </c>
      <c r="FY385" s="46" t="str">
        <f t="shared" si="760"/>
        <v/>
      </c>
      <c r="FZ385" s="46" t="b">
        <f t="shared" si="761"/>
        <v>0</v>
      </c>
      <c r="GA385" s="46" t="str">
        <f t="shared" si="762"/>
        <v/>
      </c>
      <c r="GB385" s="46" t="str">
        <f t="shared" si="763"/>
        <v/>
      </c>
      <c r="GC385" s="46" t="b">
        <f t="shared" si="764"/>
        <v>0</v>
      </c>
      <c r="GD385" s="46" t="str">
        <f t="shared" si="765"/>
        <v/>
      </c>
      <c r="GE385" s="46" t="str">
        <f t="shared" si="766"/>
        <v/>
      </c>
      <c r="GF385" s="46" t="b">
        <f t="shared" si="767"/>
        <v>0</v>
      </c>
      <c r="GG385" s="46" t="b">
        <f t="shared" si="768"/>
        <v>0</v>
      </c>
      <c r="GH385" s="46" t="str">
        <f t="shared" si="769"/>
        <v/>
      </c>
      <c r="GI385" s="46" t="str">
        <f t="shared" si="770"/>
        <v/>
      </c>
      <c r="GJ385" s="46" t="str">
        <f t="shared" si="771"/>
        <v/>
      </c>
      <c r="GK385" s="46" t="b">
        <f t="shared" si="772"/>
        <v>0</v>
      </c>
      <c r="GL385" s="46" t="str">
        <f t="shared" si="773"/>
        <v/>
      </c>
      <c r="GM385" s="46" t="str">
        <f t="shared" si="774"/>
        <v/>
      </c>
      <c r="GN385" s="46" t="str">
        <f t="shared" si="775"/>
        <v/>
      </c>
      <c r="GO385" s="46" t="b">
        <f t="shared" si="776"/>
        <v>0</v>
      </c>
      <c r="GP385" s="46" t="str">
        <f t="shared" si="777"/>
        <v/>
      </c>
      <c r="GQ385" s="46" t="str">
        <f t="shared" si="778"/>
        <v/>
      </c>
      <c r="GR385" s="46" t="b">
        <f t="shared" si="779"/>
        <v>0</v>
      </c>
      <c r="GS385" s="46" t="str">
        <f t="shared" si="780"/>
        <v/>
      </c>
      <c r="GT385" s="46" t="str">
        <f t="shared" si="781"/>
        <v/>
      </c>
      <c r="GU385" s="46" t="b">
        <f t="shared" si="782"/>
        <v>0</v>
      </c>
      <c r="GV385" s="46" t="b">
        <f t="shared" si="783"/>
        <v>0</v>
      </c>
      <c r="GW385" s="46" t="b">
        <f t="shared" si="784"/>
        <v>0</v>
      </c>
      <c r="GX385" s="46" t="b">
        <f t="shared" si="785"/>
        <v>0</v>
      </c>
      <c r="GY385" s="46" t="b">
        <f t="shared" si="786"/>
        <v>0</v>
      </c>
      <c r="GZ385" s="46" t="b">
        <f t="shared" si="787"/>
        <v>0</v>
      </c>
      <c r="HA385" s="46" t="b">
        <f t="shared" si="788"/>
        <v>0</v>
      </c>
      <c r="HB385" s="46" t="b">
        <f t="shared" si="789"/>
        <v>0</v>
      </c>
      <c r="HC385" s="46" t="b">
        <f t="shared" si="790"/>
        <v>0</v>
      </c>
      <c r="HD385" s="46" t="b">
        <f t="shared" si="791"/>
        <v>0</v>
      </c>
      <c r="HE385" s="46" t="b">
        <f t="shared" si="792"/>
        <v>0</v>
      </c>
      <c r="HF385" s="46" t="b">
        <f t="shared" si="793"/>
        <v>0</v>
      </c>
      <c r="HG385" s="46" t="b">
        <f t="shared" si="794"/>
        <v>0</v>
      </c>
      <c r="HH385" s="46" t="b">
        <f t="shared" si="795"/>
        <v>0</v>
      </c>
      <c r="HI385" s="46" t="b">
        <f t="shared" si="796"/>
        <v>0</v>
      </c>
      <c r="HJ385" s="46" t="b">
        <f t="shared" si="797"/>
        <v>0</v>
      </c>
      <c r="HK385" s="46" t="b">
        <f t="shared" si="798"/>
        <v>0</v>
      </c>
      <c r="HL385" s="46" t="b">
        <f t="shared" si="799"/>
        <v>0</v>
      </c>
      <c r="HM385" s="46" t="b">
        <f t="shared" si="800"/>
        <v>0</v>
      </c>
      <c r="HN385" s="46" t="b">
        <f t="shared" si="801"/>
        <v>0</v>
      </c>
      <c r="HO385" s="46" t="b">
        <f t="shared" si="802"/>
        <v>0</v>
      </c>
      <c r="HP385" s="46" t="b">
        <f t="shared" si="803"/>
        <v>0</v>
      </c>
      <c r="HQ385" s="46" t="str">
        <f t="shared" si="804"/>
        <v/>
      </c>
      <c r="HR385" s="46" t="str">
        <f t="shared" si="805"/>
        <v/>
      </c>
      <c r="HS385" s="46" t="str">
        <f t="shared" si="806"/>
        <v/>
      </c>
      <c r="HT385" s="46" t="b">
        <f t="shared" si="807"/>
        <v>0</v>
      </c>
      <c r="HU385" s="46" t="b">
        <f t="shared" si="808"/>
        <v>0</v>
      </c>
      <c r="HV385" s="46" t="b">
        <f t="shared" si="809"/>
        <v>0</v>
      </c>
      <c r="HW385" s="46" t="b">
        <f t="shared" si="810"/>
        <v>0</v>
      </c>
      <c r="HX385" s="46" t="b">
        <f t="shared" si="811"/>
        <v>0</v>
      </c>
      <c r="HY385" s="46" t="b">
        <f t="shared" si="812"/>
        <v>0</v>
      </c>
      <c r="HZ385" s="46" t="b">
        <f t="shared" si="813"/>
        <v>0</v>
      </c>
      <c r="IA385" s="46" t="str">
        <f t="shared" si="814"/>
        <v/>
      </c>
      <c r="IB385" s="46" t="str">
        <f t="shared" si="815"/>
        <v/>
      </c>
      <c r="IC385" s="46" t="str">
        <f t="shared" si="816"/>
        <v/>
      </c>
      <c r="ID385" s="46" t="str">
        <f t="shared" si="817"/>
        <v/>
      </c>
      <c r="IE385" s="46" t="b">
        <f t="shared" si="818"/>
        <v>0</v>
      </c>
      <c r="IF385" s="46" t="str">
        <f t="shared" si="819"/>
        <v/>
      </c>
      <c r="IG385" s="46" t="str">
        <f t="shared" si="820"/>
        <v/>
      </c>
      <c r="IH385" s="46" t="b">
        <f t="shared" si="821"/>
        <v>0</v>
      </c>
      <c r="II385" s="46" t="b">
        <f t="shared" si="822"/>
        <v>0</v>
      </c>
      <c r="IJ385" s="46" t="b">
        <f t="shared" si="823"/>
        <v>0</v>
      </c>
      <c r="IK385" s="46" t="str">
        <f t="shared" si="824"/>
        <v/>
      </c>
      <c r="IL385" s="46" t="str">
        <f t="shared" si="825"/>
        <v/>
      </c>
      <c r="IM385" s="46" t="b">
        <f t="shared" si="826"/>
        <v>0</v>
      </c>
      <c r="IN385" s="46" t="b">
        <f t="shared" si="827"/>
        <v>0</v>
      </c>
      <c r="IO385" s="46" t="b">
        <f t="shared" si="828"/>
        <v>0</v>
      </c>
      <c r="IP385" s="46" t="b">
        <f t="shared" si="829"/>
        <v>0</v>
      </c>
      <c r="IQ385" s="46" t="b">
        <f t="shared" si="830"/>
        <v>0</v>
      </c>
      <c r="IR385" s="46" t="b">
        <f t="shared" si="831"/>
        <v>0</v>
      </c>
      <c r="IS385" s="46" t="b">
        <f t="shared" si="832"/>
        <v>0</v>
      </c>
      <c r="IT385" s="46" t="b">
        <f t="shared" si="833"/>
        <v>0</v>
      </c>
      <c r="IU385" s="46" t="b">
        <f t="shared" si="834"/>
        <v>0</v>
      </c>
      <c r="IV385" s="46" t="b">
        <f t="shared" si="835"/>
        <v>0</v>
      </c>
      <c r="IW385" s="46" t="b">
        <f t="shared" si="836"/>
        <v>0</v>
      </c>
      <c r="IX385" s="46" t="b">
        <f t="shared" si="837"/>
        <v>0</v>
      </c>
      <c r="IY385" s="46" t="b">
        <f t="shared" si="838"/>
        <v>0</v>
      </c>
    </row>
    <row r="386" spans="2:259" x14ac:dyDescent="0.3">
      <c r="B386" s="48">
        <v>374</v>
      </c>
      <c r="C386" s="61" t="str">
        <f t="shared" si="704"/>
        <v/>
      </c>
      <c r="D386" s="53"/>
      <c r="E386" s="52"/>
      <c r="F386" s="112"/>
      <c r="G386" s="52"/>
      <c r="H386" s="53"/>
      <c r="I386" s="52"/>
      <c r="J386" s="52"/>
      <c r="K386" s="53"/>
      <c r="L386" s="55"/>
      <c r="M386" s="108"/>
      <c r="N386" s="56"/>
      <c r="O386" s="52"/>
      <c r="P386" s="52"/>
      <c r="Q386" s="52"/>
      <c r="R386" s="52"/>
      <c r="S386" s="52"/>
      <c r="T386" s="53"/>
      <c r="U386" s="52"/>
      <c r="V386" s="52"/>
      <c r="W386" s="55"/>
      <c r="X386" s="55"/>
      <c r="Y386" s="52"/>
      <c r="Z386" s="55"/>
      <c r="AA386" s="52"/>
      <c r="AB386" s="53"/>
      <c r="AC386" s="53"/>
      <c r="AD386" s="53"/>
      <c r="AE386" s="57"/>
      <c r="AF386" s="113"/>
      <c r="AG386" s="57"/>
      <c r="AH386" s="58"/>
      <c r="AI386" s="58"/>
      <c r="AJ386" s="58"/>
      <c r="AK386" s="114"/>
      <c r="AL386" s="58"/>
      <c r="AM386" s="114"/>
      <c r="AN386" s="58"/>
      <c r="AO386" s="114"/>
      <c r="AP386" s="58"/>
      <c r="AQ386" s="114"/>
      <c r="AR386" s="58"/>
      <c r="AS386" s="114"/>
      <c r="AT386" s="58"/>
      <c r="AU386" s="114"/>
      <c r="AV386" s="58"/>
      <c r="AW386" s="114"/>
      <c r="AX386" s="58"/>
      <c r="AY386" s="114"/>
      <c r="AZ386" s="58"/>
      <c r="BA386" s="114"/>
      <c r="BB386" s="58"/>
      <c r="BC386" s="114"/>
      <c r="BD386" s="58"/>
      <c r="BE386" s="58"/>
      <c r="BF386" s="58"/>
      <c r="BG386" s="59"/>
      <c r="BH386" s="58"/>
      <c r="BI386" s="114"/>
      <c r="BJ386" s="53"/>
      <c r="BK386" s="58"/>
      <c r="BL386" s="114"/>
      <c r="BM386" s="58"/>
      <c r="BN386" s="114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3"/>
      <c r="CL386" s="58"/>
      <c r="CM386" s="58"/>
      <c r="CN386" s="60"/>
      <c r="CO386" s="57"/>
      <c r="CP386" s="58"/>
      <c r="CQ386" s="60"/>
      <c r="CR386" s="57"/>
      <c r="CS386" s="58"/>
      <c r="CT386" s="59"/>
      <c r="CU386" s="58"/>
      <c r="CV386" s="59"/>
      <c r="CW386" s="58"/>
      <c r="CX386" s="59"/>
      <c r="CY386" s="58"/>
      <c r="CZ386" s="58"/>
      <c r="DA386" s="58"/>
      <c r="DB386" s="53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7"/>
      <c r="DO386" s="57"/>
      <c r="DP386" s="57"/>
      <c r="DQ386" s="76" t="str">
        <f t="shared" si="705"/>
        <v/>
      </c>
      <c r="DR386" s="53"/>
      <c r="DS386" s="46" t="b">
        <f t="shared" si="706"/>
        <v>0</v>
      </c>
      <c r="DT386" s="46" t="str">
        <f t="shared" si="707"/>
        <v/>
      </c>
      <c r="DU386" s="46" t="b">
        <f t="shared" si="708"/>
        <v>0</v>
      </c>
      <c r="DV386" s="46" t="b">
        <f t="shared" si="709"/>
        <v>0</v>
      </c>
      <c r="DW386" s="46" t="b">
        <f t="shared" si="710"/>
        <v>0</v>
      </c>
      <c r="DY386" s="46" t="b">
        <f t="shared" si="711"/>
        <v>0</v>
      </c>
      <c r="DZ386" s="46" t="b">
        <f t="shared" si="712"/>
        <v>0</v>
      </c>
      <c r="EB386" s="46" t="b">
        <f t="shared" si="713"/>
        <v>0</v>
      </c>
      <c r="EC386" s="46" t="b">
        <f t="shared" si="714"/>
        <v>0</v>
      </c>
      <c r="ED386" s="46" t="b">
        <f t="shared" si="715"/>
        <v>0</v>
      </c>
      <c r="EE386" s="46" t="b">
        <f t="shared" si="716"/>
        <v>0</v>
      </c>
      <c r="EF386" s="46" t="b">
        <f t="shared" si="717"/>
        <v>0</v>
      </c>
      <c r="EG386" s="46" t="b">
        <f t="shared" si="718"/>
        <v>0</v>
      </c>
      <c r="EH386" s="46" t="b">
        <f t="shared" si="719"/>
        <v>0</v>
      </c>
      <c r="EI386" s="46" t="b">
        <f t="shared" si="720"/>
        <v>0</v>
      </c>
      <c r="EK386" s="46" t="b">
        <f t="shared" si="721"/>
        <v>0</v>
      </c>
      <c r="EL386" s="46" t="b">
        <f t="shared" si="722"/>
        <v>0</v>
      </c>
      <c r="EM386" s="46" t="b">
        <f t="shared" si="723"/>
        <v>0</v>
      </c>
      <c r="EN386" s="46" t="b">
        <f t="shared" si="724"/>
        <v>0</v>
      </c>
      <c r="EO386" s="46" t="b">
        <f t="shared" si="725"/>
        <v>0</v>
      </c>
      <c r="EP386" s="46" t="b">
        <f t="shared" si="726"/>
        <v>0</v>
      </c>
      <c r="EQ386" s="46" t="b">
        <f t="shared" si="727"/>
        <v>0</v>
      </c>
      <c r="ER386" s="46" t="b">
        <f>OR(AA386='Tablas '!$T$4,AA386='Tablas '!$T$7,AA386='Tablas '!$T$8,AA386='Tablas '!$T$11)</f>
        <v>0</v>
      </c>
      <c r="ES386" s="46" t="str">
        <f t="shared" si="728"/>
        <v/>
      </c>
      <c r="ET386" s="46" t="str">
        <f t="shared" si="729"/>
        <v/>
      </c>
      <c r="EU386" s="46" t="str">
        <f t="shared" si="730"/>
        <v/>
      </c>
      <c r="EV386" s="46" t="b">
        <f t="shared" si="731"/>
        <v>0</v>
      </c>
      <c r="EW386" s="46" t="b">
        <f t="shared" si="732"/>
        <v>0</v>
      </c>
      <c r="EX386" s="46" t="b">
        <f t="shared" si="733"/>
        <v>0</v>
      </c>
      <c r="EY386" s="46" t="b">
        <f t="shared" si="734"/>
        <v>0</v>
      </c>
      <c r="EZ386" s="46" t="b">
        <f t="shared" si="735"/>
        <v>0</v>
      </c>
      <c r="FA386" s="46" t="b">
        <f t="shared" si="736"/>
        <v>0</v>
      </c>
      <c r="FB386" s="46" t="b">
        <f t="shared" si="737"/>
        <v>0</v>
      </c>
      <c r="FC386" s="46" t="str">
        <f t="shared" si="738"/>
        <v/>
      </c>
      <c r="FD386" s="46" t="str">
        <f t="shared" si="739"/>
        <v/>
      </c>
      <c r="FE386" s="46" t="b">
        <f t="shared" si="740"/>
        <v>0</v>
      </c>
      <c r="FF386" s="46" t="str">
        <f t="shared" si="741"/>
        <v/>
      </c>
      <c r="FG386" s="46" t="str">
        <f t="shared" si="742"/>
        <v/>
      </c>
      <c r="FH386" s="46" t="b">
        <f t="shared" si="743"/>
        <v>0</v>
      </c>
      <c r="FI386" s="46" t="str">
        <f t="shared" si="744"/>
        <v/>
      </c>
      <c r="FJ386" s="46" t="str">
        <f t="shared" si="745"/>
        <v/>
      </c>
      <c r="FK386" s="46" t="b">
        <f t="shared" si="746"/>
        <v>0</v>
      </c>
      <c r="FL386" s="46" t="str">
        <f t="shared" si="747"/>
        <v/>
      </c>
      <c r="FM386" s="46" t="str">
        <f t="shared" si="748"/>
        <v/>
      </c>
      <c r="FN386" s="46" t="b">
        <f t="shared" si="749"/>
        <v>0</v>
      </c>
      <c r="FO386" s="46" t="str">
        <f t="shared" si="750"/>
        <v/>
      </c>
      <c r="FP386" s="46" t="str">
        <f t="shared" si="751"/>
        <v/>
      </c>
      <c r="FQ386" s="46" t="b">
        <f t="shared" si="752"/>
        <v>0</v>
      </c>
      <c r="FR386" s="46" t="str">
        <f t="shared" si="753"/>
        <v/>
      </c>
      <c r="FS386" s="46" t="str">
        <f t="shared" si="754"/>
        <v/>
      </c>
      <c r="FT386" s="46" t="b">
        <f t="shared" si="755"/>
        <v>0</v>
      </c>
      <c r="FU386" s="46" t="str">
        <f t="shared" si="756"/>
        <v/>
      </c>
      <c r="FV386" s="46" t="str">
        <f t="shared" si="757"/>
        <v/>
      </c>
      <c r="FW386" s="46" t="b">
        <f t="shared" si="758"/>
        <v>0</v>
      </c>
      <c r="FX386" s="46" t="str">
        <f t="shared" si="759"/>
        <v/>
      </c>
      <c r="FY386" s="46" t="str">
        <f t="shared" si="760"/>
        <v/>
      </c>
      <c r="FZ386" s="46" t="b">
        <f t="shared" si="761"/>
        <v>0</v>
      </c>
      <c r="GA386" s="46" t="str">
        <f t="shared" si="762"/>
        <v/>
      </c>
      <c r="GB386" s="46" t="str">
        <f t="shared" si="763"/>
        <v/>
      </c>
      <c r="GC386" s="46" t="b">
        <f t="shared" si="764"/>
        <v>0</v>
      </c>
      <c r="GD386" s="46" t="str">
        <f t="shared" si="765"/>
        <v/>
      </c>
      <c r="GE386" s="46" t="str">
        <f t="shared" si="766"/>
        <v/>
      </c>
      <c r="GF386" s="46" t="b">
        <f t="shared" si="767"/>
        <v>0</v>
      </c>
      <c r="GG386" s="46" t="b">
        <f t="shared" si="768"/>
        <v>0</v>
      </c>
      <c r="GH386" s="46" t="str">
        <f t="shared" si="769"/>
        <v/>
      </c>
      <c r="GI386" s="46" t="str">
        <f t="shared" si="770"/>
        <v/>
      </c>
      <c r="GJ386" s="46" t="str">
        <f t="shared" si="771"/>
        <v/>
      </c>
      <c r="GK386" s="46" t="b">
        <f t="shared" si="772"/>
        <v>0</v>
      </c>
      <c r="GL386" s="46" t="str">
        <f t="shared" si="773"/>
        <v/>
      </c>
      <c r="GM386" s="46" t="str">
        <f t="shared" si="774"/>
        <v/>
      </c>
      <c r="GN386" s="46" t="str">
        <f t="shared" si="775"/>
        <v/>
      </c>
      <c r="GO386" s="46" t="b">
        <f t="shared" si="776"/>
        <v>0</v>
      </c>
      <c r="GP386" s="46" t="str">
        <f t="shared" si="777"/>
        <v/>
      </c>
      <c r="GQ386" s="46" t="str">
        <f t="shared" si="778"/>
        <v/>
      </c>
      <c r="GR386" s="46" t="b">
        <f t="shared" si="779"/>
        <v>0</v>
      </c>
      <c r="GS386" s="46" t="str">
        <f t="shared" si="780"/>
        <v/>
      </c>
      <c r="GT386" s="46" t="str">
        <f t="shared" si="781"/>
        <v/>
      </c>
      <c r="GU386" s="46" t="b">
        <f t="shared" si="782"/>
        <v>0</v>
      </c>
      <c r="GV386" s="46" t="b">
        <f t="shared" si="783"/>
        <v>0</v>
      </c>
      <c r="GW386" s="46" t="b">
        <f t="shared" si="784"/>
        <v>0</v>
      </c>
      <c r="GX386" s="46" t="b">
        <f t="shared" si="785"/>
        <v>0</v>
      </c>
      <c r="GY386" s="46" t="b">
        <f t="shared" si="786"/>
        <v>0</v>
      </c>
      <c r="GZ386" s="46" t="b">
        <f t="shared" si="787"/>
        <v>0</v>
      </c>
      <c r="HA386" s="46" t="b">
        <f t="shared" si="788"/>
        <v>0</v>
      </c>
      <c r="HB386" s="46" t="b">
        <f t="shared" si="789"/>
        <v>0</v>
      </c>
      <c r="HC386" s="46" t="b">
        <f t="shared" si="790"/>
        <v>0</v>
      </c>
      <c r="HD386" s="46" t="b">
        <f t="shared" si="791"/>
        <v>0</v>
      </c>
      <c r="HE386" s="46" t="b">
        <f t="shared" si="792"/>
        <v>0</v>
      </c>
      <c r="HF386" s="46" t="b">
        <f t="shared" si="793"/>
        <v>0</v>
      </c>
      <c r="HG386" s="46" t="b">
        <f t="shared" si="794"/>
        <v>0</v>
      </c>
      <c r="HH386" s="46" t="b">
        <f t="shared" si="795"/>
        <v>0</v>
      </c>
      <c r="HI386" s="46" t="b">
        <f t="shared" si="796"/>
        <v>0</v>
      </c>
      <c r="HJ386" s="46" t="b">
        <f t="shared" si="797"/>
        <v>0</v>
      </c>
      <c r="HK386" s="46" t="b">
        <f t="shared" si="798"/>
        <v>0</v>
      </c>
      <c r="HL386" s="46" t="b">
        <f t="shared" si="799"/>
        <v>0</v>
      </c>
      <c r="HM386" s="46" t="b">
        <f t="shared" si="800"/>
        <v>0</v>
      </c>
      <c r="HN386" s="46" t="b">
        <f t="shared" si="801"/>
        <v>0</v>
      </c>
      <c r="HO386" s="46" t="b">
        <f t="shared" si="802"/>
        <v>0</v>
      </c>
      <c r="HP386" s="46" t="b">
        <f t="shared" si="803"/>
        <v>0</v>
      </c>
      <c r="HQ386" s="46" t="str">
        <f t="shared" si="804"/>
        <v/>
      </c>
      <c r="HR386" s="46" t="str">
        <f t="shared" si="805"/>
        <v/>
      </c>
      <c r="HS386" s="46" t="str">
        <f t="shared" si="806"/>
        <v/>
      </c>
      <c r="HT386" s="46" t="b">
        <f t="shared" si="807"/>
        <v>0</v>
      </c>
      <c r="HU386" s="46" t="b">
        <f t="shared" si="808"/>
        <v>0</v>
      </c>
      <c r="HV386" s="46" t="b">
        <f t="shared" si="809"/>
        <v>0</v>
      </c>
      <c r="HW386" s="46" t="b">
        <f t="shared" si="810"/>
        <v>0</v>
      </c>
      <c r="HX386" s="46" t="b">
        <f t="shared" si="811"/>
        <v>0</v>
      </c>
      <c r="HY386" s="46" t="b">
        <f t="shared" si="812"/>
        <v>0</v>
      </c>
      <c r="HZ386" s="46" t="b">
        <f t="shared" si="813"/>
        <v>0</v>
      </c>
      <c r="IA386" s="46" t="str">
        <f t="shared" si="814"/>
        <v/>
      </c>
      <c r="IB386" s="46" t="str">
        <f t="shared" si="815"/>
        <v/>
      </c>
      <c r="IC386" s="46" t="str">
        <f t="shared" si="816"/>
        <v/>
      </c>
      <c r="ID386" s="46" t="str">
        <f t="shared" si="817"/>
        <v/>
      </c>
      <c r="IE386" s="46" t="b">
        <f t="shared" si="818"/>
        <v>0</v>
      </c>
      <c r="IF386" s="46" t="str">
        <f t="shared" si="819"/>
        <v/>
      </c>
      <c r="IG386" s="46" t="str">
        <f t="shared" si="820"/>
        <v/>
      </c>
      <c r="IH386" s="46" t="b">
        <f t="shared" si="821"/>
        <v>0</v>
      </c>
      <c r="II386" s="46" t="b">
        <f t="shared" si="822"/>
        <v>0</v>
      </c>
      <c r="IJ386" s="46" t="b">
        <f t="shared" si="823"/>
        <v>0</v>
      </c>
      <c r="IK386" s="46" t="str">
        <f t="shared" si="824"/>
        <v/>
      </c>
      <c r="IL386" s="46" t="str">
        <f t="shared" si="825"/>
        <v/>
      </c>
      <c r="IM386" s="46" t="b">
        <f t="shared" si="826"/>
        <v>0</v>
      </c>
      <c r="IN386" s="46" t="b">
        <f t="shared" si="827"/>
        <v>0</v>
      </c>
      <c r="IO386" s="46" t="b">
        <f t="shared" si="828"/>
        <v>0</v>
      </c>
      <c r="IP386" s="46" t="b">
        <f t="shared" si="829"/>
        <v>0</v>
      </c>
      <c r="IQ386" s="46" t="b">
        <f t="shared" si="830"/>
        <v>0</v>
      </c>
      <c r="IR386" s="46" t="b">
        <f t="shared" si="831"/>
        <v>0</v>
      </c>
      <c r="IS386" s="46" t="b">
        <f t="shared" si="832"/>
        <v>0</v>
      </c>
      <c r="IT386" s="46" t="b">
        <f t="shared" si="833"/>
        <v>0</v>
      </c>
      <c r="IU386" s="46" t="b">
        <f t="shared" si="834"/>
        <v>0</v>
      </c>
      <c r="IV386" s="46" t="b">
        <f t="shared" si="835"/>
        <v>0</v>
      </c>
      <c r="IW386" s="46" t="b">
        <f t="shared" si="836"/>
        <v>0</v>
      </c>
      <c r="IX386" s="46" t="b">
        <f t="shared" si="837"/>
        <v>0</v>
      </c>
      <c r="IY386" s="46" t="b">
        <f t="shared" si="838"/>
        <v>0</v>
      </c>
    </row>
    <row r="387" spans="2:259" x14ac:dyDescent="0.3">
      <c r="B387" s="48">
        <v>375</v>
      </c>
      <c r="C387" s="61" t="str">
        <f t="shared" si="704"/>
        <v/>
      </c>
      <c r="D387" s="53"/>
      <c r="E387" s="52"/>
      <c r="F387" s="112"/>
      <c r="G387" s="52"/>
      <c r="H387" s="53"/>
      <c r="I387" s="52"/>
      <c r="J387" s="52"/>
      <c r="K387" s="53"/>
      <c r="L387" s="55"/>
      <c r="M387" s="108"/>
      <c r="N387" s="56"/>
      <c r="O387" s="52"/>
      <c r="P387" s="52"/>
      <c r="Q387" s="52"/>
      <c r="R387" s="52"/>
      <c r="S387" s="52"/>
      <c r="T387" s="53"/>
      <c r="U387" s="52"/>
      <c r="V387" s="52"/>
      <c r="W387" s="55"/>
      <c r="X387" s="55"/>
      <c r="Y387" s="52"/>
      <c r="Z387" s="55"/>
      <c r="AA387" s="52"/>
      <c r="AB387" s="53"/>
      <c r="AC387" s="53"/>
      <c r="AD387" s="53"/>
      <c r="AE387" s="57"/>
      <c r="AF387" s="113"/>
      <c r="AG387" s="57"/>
      <c r="AH387" s="58"/>
      <c r="AI387" s="58"/>
      <c r="AJ387" s="58"/>
      <c r="AK387" s="114"/>
      <c r="AL387" s="58"/>
      <c r="AM387" s="114"/>
      <c r="AN387" s="58"/>
      <c r="AO387" s="114"/>
      <c r="AP387" s="58"/>
      <c r="AQ387" s="114"/>
      <c r="AR387" s="58"/>
      <c r="AS387" s="114"/>
      <c r="AT387" s="58"/>
      <c r="AU387" s="114"/>
      <c r="AV387" s="58"/>
      <c r="AW387" s="114"/>
      <c r="AX387" s="58"/>
      <c r="AY387" s="114"/>
      <c r="AZ387" s="58"/>
      <c r="BA387" s="114"/>
      <c r="BB387" s="58"/>
      <c r="BC387" s="114"/>
      <c r="BD387" s="58"/>
      <c r="BE387" s="58"/>
      <c r="BF387" s="58"/>
      <c r="BG387" s="59"/>
      <c r="BH387" s="58"/>
      <c r="BI387" s="114"/>
      <c r="BJ387" s="53"/>
      <c r="BK387" s="58"/>
      <c r="BL387" s="114"/>
      <c r="BM387" s="58"/>
      <c r="BN387" s="114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3"/>
      <c r="CL387" s="58"/>
      <c r="CM387" s="58"/>
      <c r="CN387" s="60"/>
      <c r="CO387" s="57"/>
      <c r="CP387" s="58"/>
      <c r="CQ387" s="60"/>
      <c r="CR387" s="57"/>
      <c r="CS387" s="58"/>
      <c r="CT387" s="59"/>
      <c r="CU387" s="58"/>
      <c r="CV387" s="59"/>
      <c r="CW387" s="58"/>
      <c r="CX387" s="59"/>
      <c r="CY387" s="58"/>
      <c r="CZ387" s="58"/>
      <c r="DA387" s="58"/>
      <c r="DB387" s="53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7"/>
      <c r="DO387" s="57"/>
      <c r="DP387" s="57"/>
      <c r="DQ387" s="76" t="str">
        <f t="shared" si="705"/>
        <v/>
      </c>
      <c r="DR387" s="53"/>
      <c r="DS387" s="46" t="b">
        <f t="shared" si="706"/>
        <v>0</v>
      </c>
      <c r="DT387" s="46" t="str">
        <f t="shared" si="707"/>
        <v/>
      </c>
      <c r="DU387" s="46" t="b">
        <f t="shared" si="708"/>
        <v>0</v>
      </c>
      <c r="DV387" s="46" t="b">
        <f t="shared" si="709"/>
        <v>0</v>
      </c>
      <c r="DW387" s="46" t="b">
        <f t="shared" si="710"/>
        <v>0</v>
      </c>
      <c r="DY387" s="46" t="b">
        <f t="shared" si="711"/>
        <v>0</v>
      </c>
      <c r="DZ387" s="46" t="b">
        <f t="shared" si="712"/>
        <v>0</v>
      </c>
      <c r="EB387" s="46" t="b">
        <f t="shared" si="713"/>
        <v>0</v>
      </c>
      <c r="EC387" s="46" t="b">
        <f t="shared" si="714"/>
        <v>0</v>
      </c>
      <c r="ED387" s="46" t="b">
        <f t="shared" si="715"/>
        <v>0</v>
      </c>
      <c r="EE387" s="46" t="b">
        <f t="shared" si="716"/>
        <v>0</v>
      </c>
      <c r="EF387" s="46" t="b">
        <f t="shared" si="717"/>
        <v>0</v>
      </c>
      <c r="EG387" s="46" t="b">
        <f t="shared" si="718"/>
        <v>0</v>
      </c>
      <c r="EH387" s="46" t="b">
        <f t="shared" si="719"/>
        <v>0</v>
      </c>
      <c r="EI387" s="46" t="b">
        <f t="shared" si="720"/>
        <v>0</v>
      </c>
      <c r="EK387" s="46" t="b">
        <f t="shared" si="721"/>
        <v>0</v>
      </c>
      <c r="EL387" s="46" t="b">
        <f t="shared" si="722"/>
        <v>0</v>
      </c>
      <c r="EM387" s="46" t="b">
        <f t="shared" si="723"/>
        <v>0</v>
      </c>
      <c r="EN387" s="46" t="b">
        <f t="shared" si="724"/>
        <v>0</v>
      </c>
      <c r="EO387" s="46" t="b">
        <f t="shared" si="725"/>
        <v>0</v>
      </c>
      <c r="EP387" s="46" t="b">
        <f t="shared" si="726"/>
        <v>0</v>
      </c>
      <c r="EQ387" s="46" t="b">
        <f t="shared" si="727"/>
        <v>0</v>
      </c>
      <c r="ER387" s="46" t="b">
        <f>OR(AA387='Tablas '!$T$4,AA387='Tablas '!$T$7,AA387='Tablas '!$T$8,AA387='Tablas '!$T$11)</f>
        <v>0</v>
      </c>
      <c r="ES387" s="46" t="str">
        <f t="shared" si="728"/>
        <v/>
      </c>
      <c r="ET387" s="46" t="str">
        <f t="shared" si="729"/>
        <v/>
      </c>
      <c r="EU387" s="46" t="str">
        <f t="shared" si="730"/>
        <v/>
      </c>
      <c r="EV387" s="46" t="b">
        <f t="shared" si="731"/>
        <v>0</v>
      </c>
      <c r="EW387" s="46" t="b">
        <f t="shared" si="732"/>
        <v>0</v>
      </c>
      <c r="EX387" s="46" t="b">
        <f t="shared" si="733"/>
        <v>0</v>
      </c>
      <c r="EY387" s="46" t="b">
        <f t="shared" si="734"/>
        <v>0</v>
      </c>
      <c r="EZ387" s="46" t="b">
        <f t="shared" si="735"/>
        <v>0</v>
      </c>
      <c r="FA387" s="46" t="b">
        <f t="shared" si="736"/>
        <v>0</v>
      </c>
      <c r="FB387" s="46" t="b">
        <f t="shared" si="737"/>
        <v>0</v>
      </c>
      <c r="FC387" s="46" t="str">
        <f t="shared" si="738"/>
        <v/>
      </c>
      <c r="FD387" s="46" t="str">
        <f t="shared" si="739"/>
        <v/>
      </c>
      <c r="FE387" s="46" t="b">
        <f t="shared" si="740"/>
        <v>0</v>
      </c>
      <c r="FF387" s="46" t="str">
        <f t="shared" si="741"/>
        <v/>
      </c>
      <c r="FG387" s="46" t="str">
        <f t="shared" si="742"/>
        <v/>
      </c>
      <c r="FH387" s="46" t="b">
        <f t="shared" si="743"/>
        <v>0</v>
      </c>
      <c r="FI387" s="46" t="str">
        <f t="shared" si="744"/>
        <v/>
      </c>
      <c r="FJ387" s="46" t="str">
        <f t="shared" si="745"/>
        <v/>
      </c>
      <c r="FK387" s="46" t="b">
        <f t="shared" si="746"/>
        <v>0</v>
      </c>
      <c r="FL387" s="46" t="str">
        <f t="shared" si="747"/>
        <v/>
      </c>
      <c r="FM387" s="46" t="str">
        <f t="shared" si="748"/>
        <v/>
      </c>
      <c r="FN387" s="46" t="b">
        <f t="shared" si="749"/>
        <v>0</v>
      </c>
      <c r="FO387" s="46" t="str">
        <f t="shared" si="750"/>
        <v/>
      </c>
      <c r="FP387" s="46" t="str">
        <f t="shared" si="751"/>
        <v/>
      </c>
      <c r="FQ387" s="46" t="b">
        <f t="shared" si="752"/>
        <v>0</v>
      </c>
      <c r="FR387" s="46" t="str">
        <f t="shared" si="753"/>
        <v/>
      </c>
      <c r="FS387" s="46" t="str">
        <f t="shared" si="754"/>
        <v/>
      </c>
      <c r="FT387" s="46" t="b">
        <f t="shared" si="755"/>
        <v>0</v>
      </c>
      <c r="FU387" s="46" t="str">
        <f t="shared" si="756"/>
        <v/>
      </c>
      <c r="FV387" s="46" t="str">
        <f t="shared" si="757"/>
        <v/>
      </c>
      <c r="FW387" s="46" t="b">
        <f t="shared" si="758"/>
        <v>0</v>
      </c>
      <c r="FX387" s="46" t="str">
        <f t="shared" si="759"/>
        <v/>
      </c>
      <c r="FY387" s="46" t="str">
        <f t="shared" si="760"/>
        <v/>
      </c>
      <c r="FZ387" s="46" t="b">
        <f t="shared" si="761"/>
        <v>0</v>
      </c>
      <c r="GA387" s="46" t="str">
        <f t="shared" si="762"/>
        <v/>
      </c>
      <c r="GB387" s="46" t="str">
        <f t="shared" si="763"/>
        <v/>
      </c>
      <c r="GC387" s="46" t="b">
        <f t="shared" si="764"/>
        <v>0</v>
      </c>
      <c r="GD387" s="46" t="str">
        <f t="shared" si="765"/>
        <v/>
      </c>
      <c r="GE387" s="46" t="str">
        <f t="shared" si="766"/>
        <v/>
      </c>
      <c r="GF387" s="46" t="b">
        <f t="shared" si="767"/>
        <v>0</v>
      </c>
      <c r="GG387" s="46" t="b">
        <f t="shared" si="768"/>
        <v>0</v>
      </c>
      <c r="GH387" s="46" t="str">
        <f t="shared" si="769"/>
        <v/>
      </c>
      <c r="GI387" s="46" t="str">
        <f t="shared" si="770"/>
        <v/>
      </c>
      <c r="GJ387" s="46" t="str">
        <f t="shared" si="771"/>
        <v/>
      </c>
      <c r="GK387" s="46" t="b">
        <f t="shared" si="772"/>
        <v>0</v>
      </c>
      <c r="GL387" s="46" t="str">
        <f t="shared" si="773"/>
        <v/>
      </c>
      <c r="GM387" s="46" t="str">
        <f t="shared" si="774"/>
        <v/>
      </c>
      <c r="GN387" s="46" t="str">
        <f t="shared" si="775"/>
        <v/>
      </c>
      <c r="GO387" s="46" t="b">
        <f t="shared" si="776"/>
        <v>0</v>
      </c>
      <c r="GP387" s="46" t="str">
        <f t="shared" si="777"/>
        <v/>
      </c>
      <c r="GQ387" s="46" t="str">
        <f t="shared" si="778"/>
        <v/>
      </c>
      <c r="GR387" s="46" t="b">
        <f t="shared" si="779"/>
        <v>0</v>
      </c>
      <c r="GS387" s="46" t="str">
        <f t="shared" si="780"/>
        <v/>
      </c>
      <c r="GT387" s="46" t="str">
        <f t="shared" si="781"/>
        <v/>
      </c>
      <c r="GU387" s="46" t="b">
        <f t="shared" si="782"/>
        <v>0</v>
      </c>
      <c r="GV387" s="46" t="b">
        <f t="shared" si="783"/>
        <v>0</v>
      </c>
      <c r="GW387" s="46" t="b">
        <f t="shared" si="784"/>
        <v>0</v>
      </c>
      <c r="GX387" s="46" t="b">
        <f t="shared" si="785"/>
        <v>0</v>
      </c>
      <c r="GY387" s="46" t="b">
        <f t="shared" si="786"/>
        <v>0</v>
      </c>
      <c r="GZ387" s="46" t="b">
        <f t="shared" si="787"/>
        <v>0</v>
      </c>
      <c r="HA387" s="46" t="b">
        <f t="shared" si="788"/>
        <v>0</v>
      </c>
      <c r="HB387" s="46" t="b">
        <f t="shared" si="789"/>
        <v>0</v>
      </c>
      <c r="HC387" s="46" t="b">
        <f t="shared" si="790"/>
        <v>0</v>
      </c>
      <c r="HD387" s="46" t="b">
        <f t="shared" si="791"/>
        <v>0</v>
      </c>
      <c r="HE387" s="46" t="b">
        <f t="shared" si="792"/>
        <v>0</v>
      </c>
      <c r="HF387" s="46" t="b">
        <f t="shared" si="793"/>
        <v>0</v>
      </c>
      <c r="HG387" s="46" t="b">
        <f t="shared" si="794"/>
        <v>0</v>
      </c>
      <c r="HH387" s="46" t="b">
        <f t="shared" si="795"/>
        <v>0</v>
      </c>
      <c r="HI387" s="46" t="b">
        <f t="shared" si="796"/>
        <v>0</v>
      </c>
      <c r="HJ387" s="46" t="b">
        <f t="shared" si="797"/>
        <v>0</v>
      </c>
      <c r="HK387" s="46" t="b">
        <f t="shared" si="798"/>
        <v>0</v>
      </c>
      <c r="HL387" s="46" t="b">
        <f t="shared" si="799"/>
        <v>0</v>
      </c>
      <c r="HM387" s="46" t="b">
        <f t="shared" si="800"/>
        <v>0</v>
      </c>
      <c r="HN387" s="46" t="b">
        <f t="shared" si="801"/>
        <v>0</v>
      </c>
      <c r="HO387" s="46" t="b">
        <f t="shared" si="802"/>
        <v>0</v>
      </c>
      <c r="HP387" s="46" t="b">
        <f t="shared" si="803"/>
        <v>0</v>
      </c>
      <c r="HQ387" s="46" t="str">
        <f t="shared" si="804"/>
        <v/>
      </c>
      <c r="HR387" s="46" t="str">
        <f t="shared" si="805"/>
        <v/>
      </c>
      <c r="HS387" s="46" t="str">
        <f t="shared" si="806"/>
        <v/>
      </c>
      <c r="HT387" s="46" t="b">
        <f t="shared" si="807"/>
        <v>0</v>
      </c>
      <c r="HU387" s="46" t="b">
        <f t="shared" si="808"/>
        <v>0</v>
      </c>
      <c r="HV387" s="46" t="b">
        <f t="shared" si="809"/>
        <v>0</v>
      </c>
      <c r="HW387" s="46" t="b">
        <f t="shared" si="810"/>
        <v>0</v>
      </c>
      <c r="HX387" s="46" t="b">
        <f t="shared" si="811"/>
        <v>0</v>
      </c>
      <c r="HY387" s="46" t="b">
        <f t="shared" si="812"/>
        <v>0</v>
      </c>
      <c r="HZ387" s="46" t="b">
        <f t="shared" si="813"/>
        <v>0</v>
      </c>
      <c r="IA387" s="46" t="str">
        <f t="shared" si="814"/>
        <v/>
      </c>
      <c r="IB387" s="46" t="str">
        <f t="shared" si="815"/>
        <v/>
      </c>
      <c r="IC387" s="46" t="str">
        <f t="shared" si="816"/>
        <v/>
      </c>
      <c r="ID387" s="46" t="str">
        <f t="shared" si="817"/>
        <v/>
      </c>
      <c r="IE387" s="46" t="b">
        <f t="shared" si="818"/>
        <v>0</v>
      </c>
      <c r="IF387" s="46" t="str">
        <f t="shared" si="819"/>
        <v/>
      </c>
      <c r="IG387" s="46" t="str">
        <f t="shared" si="820"/>
        <v/>
      </c>
      <c r="IH387" s="46" t="b">
        <f t="shared" si="821"/>
        <v>0</v>
      </c>
      <c r="II387" s="46" t="b">
        <f t="shared" si="822"/>
        <v>0</v>
      </c>
      <c r="IJ387" s="46" t="b">
        <f t="shared" si="823"/>
        <v>0</v>
      </c>
      <c r="IK387" s="46" t="str">
        <f t="shared" si="824"/>
        <v/>
      </c>
      <c r="IL387" s="46" t="str">
        <f t="shared" si="825"/>
        <v/>
      </c>
      <c r="IM387" s="46" t="b">
        <f t="shared" si="826"/>
        <v>0</v>
      </c>
      <c r="IN387" s="46" t="b">
        <f t="shared" si="827"/>
        <v>0</v>
      </c>
      <c r="IO387" s="46" t="b">
        <f t="shared" si="828"/>
        <v>0</v>
      </c>
      <c r="IP387" s="46" t="b">
        <f t="shared" si="829"/>
        <v>0</v>
      </c>
      <c r="IQ387" s="46" t="b">
        <f t="shared" si="830"/>
        <v>0</v>
      </c>
      <c r="IR387" s="46" t="b">
        <f t="shared" si="831"/>
        <v>0</v>
      </c>
      <c r="IS387" s="46" t="b">
        <f t="shared" si="832"/>
        <v>0</v>
      </c>
      <c r="IT387" s="46" t="b">
        <f t="shared" si="833"/>
        <v>0</v>
      </c>
      <c r="IU387" s="46" t="b">
        <f t="shared" si="834"/>
        <v>0</v>
      </c>
      <c r="IV387" s="46" t="b">
        <f t="shared" si="835"/>
        <v>0</v>
      </c>
      <c r="IW387" s="46" t="b">
        <f t="shared" si="836"/>
        <v>0</v>
      </c>
      <c r="IX387" s="46" t="b">
        <f t="shared" si="837"/>
        <v>0</v>
      </c>
      <c r="IY387" s="46" t="b">
        <f t="shared" si="838"/>
        <v>0</v>
      </c>
    </row>
    <row r="388" spans="2:259" x14ac:dyDescent="0.3">
      <c r="B388" s="48">
        <v>376</v>
      </c>
      <c r="C388" s="61" t="str">
        <f t="shared" si="704"/>
        <v/>
      </c>
      <c r="D388" s="53"/>
      <c r="E388" s="52"/>
      <c r="F388" s="112"/>
      <c r="G388" s="52"/>
      <c r="H388" s="53"/>
      <c r="I388" s="52"/>
      <c r="J388" s="52"/>
      <c r="K388" s="53"/>
      <c r="L388" s="55"/>
      <c r="M388" s="108"/>
      <c r="N388" s="56"/>
      <c r="O388" s="52"/>
      <c r="P388" s="52"/>
      <c r="Q388" s="52"/>
      <c r="R388" s="52"/>
      <c r="S388" s="52"/>
      <c r="T388" s="53"/>
      <c r="U388" s="52"/>
      <c r="V388" s="52"/>
      <c r="W388" s="55"/>
      <c r="X388" s="55"/>
      <c r="Y388" s="52"/>
      <c r="Z388" s="55"/>
      <c r="AA388" s="52"/>
      <c r="AB388" s="53"/>
      <c r="AC388" s="53"/>
      <c r="AD388" s="53"/>
      <c r="AE388" s="57"/>
      <c r="AF388" s="113"/>
      <c r="AG388" s="57"/>
      <c r="AH388" s="58"/>
      <c r="AI388" s="58"/>
      <c r="AJ388" s="58"/>
      <c r="AK388" s="114"/>
      <c r="AL388" s="58"/>
      <c r="AM388" s="114"/>
      <c r="AN388" s="58"/>
      <c r="AO388" s="114"/>
      <c r="AP388" s="58"/>
      <c r="AQ388" s="114"/>
      <c r="AR388" s="58"/>
      <c r="AS388" s="114"/>
      <c r="AT388" s="58"/>
      <c r="AU388" s="114"/>
      <c r="AV388" s="58"/>
      <c r="AW388" s="114"/>
      <c r="AX388" s="58"/>
      <c r="AY388" s="114"/>
      <c r="AZ388" s="58"/>
      <c r="BA388" s="114"/>
      <c r="BB388" s="58"/>
      <c r="BC388" s="114"/>
      <c r="BD388" s="58"/>
      <c r="BE388" s="58"/>
      <c r="BF388" s="58"/>
      <c r="BG388" s="59"/>
      <c r="BH388" s="58"/>
      <c r="BI388" s="114"/>
      <c r="BJ388" s="53"/>
      <c r="BK388" s="58"/>
      <c r="BL388" s="114"/>
      <c r="BM388" s="58"/>
      <c r="BN388" s="114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3"/>
      <c r="CL388" s="58"/>
      <c r="CM388" s="58"/>
      <c r="CN388" s="60"/>
      <c r="CO388" s="57"/>
      <c r="CP388" s="58"/>
      <c r="CQ388" s="60"/>
      <c r="CR388" s="57"/>
      <c r="CS388" s="58"/>
      <c r="CT388" s="59"/>
      <c r="CU388" s="58"/>
      <c r="CV388" s="59"/>
      <c r="CW388" s="58"/>
      <c r="CX388" s="59"/>
      <c r="CY388" s="58"/>
      <c r="CZ388" s="58"/>
      <c r="DA388" s="58"/>
      <c r="DB388" s="53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7"/>
      <c r="DO388" s="57"/>
      <c r="DP388" s="57"/>
      <c r="DQ388" s="76" t="str">
        <f t="shared" si="705"/>
        <v/>
      </c>
      <c r="DR388" s="53"/>
      <c r="DS388" s="46" t="b">
        <f t="shared" si="706"/>
        <v>0</v>
      </c>
      <c r="DT388" s="46" t="str">
        <f t="shared" si="707"/>
        <v/>
      </c>
      <c r="DU388" s="46" t="b">
        <f t="shared" si="708"/>
        <v>0</v>
      </c>
      <c r="DV388" s="46" t="b">
        <f t="shared" si="709"/>
        <v>0</v>
      </c>
      <c r="DW388" s="46" t="b">
        <f t="shared" si="710"/>
        <v>0</v>
      </c>
      <c r="DY388" s="46" t="b">
        <f t="shared" si="711"/>
        <v>0</v>
      </c>
      <c r="DZ388" s="46" t="b">
        <f t="shared" si="712"/>
        <v>0</v>
      </c>
      <c r="EB388" s="46" t="b">
        <f t="shared" si="713"/>
        <v>0</v>
      </c>
      <c r="EC388" s="46" t="b">
        <f t="shared" si="714"/>
        <v>0</v>
      </c>
      <c r="ED388" s="46" t="b">
        <f t="shared" si="715"/>
        <v>0</v>
      </c>
      <c r="EE388" s="46" t="b">
        <f t="shared" si="716"/>
        <v>0</v>
      </c>
      <c r="EF388" s="46" t="b">
        <f t="shared" si="717"/>
        <v>0</v>
      </c>
      <c r="EG388" s="46" t="b">
        <f t="shared" si="718"/>
        <v>0</v>
      </c>
      <c r="EH388" s="46" t="b">
        <f t="shared" si="719"/>
        <v>0</v>
      </c>
      <c r="EI388" s="46" t="b">
        <f t="shared" si="720"/>
        <v>0</v>
      </c>
      <c r="EK388" s="46" t="b">
        <f t="shared" si="721"/>
        <v>0</v>
      </c>
      <c r="EL388" s="46" t="b">
        <f t="shared" si="722"/>
        <v>0</v>
      </c>
      <c r="EM388" s="46" t="b">
        <f t="shared" si="723"/>
        <v>0</v>
      </c>
      <c r="EN388" s="46" t="b">
        <f t="shared" si="724"/>
        <v>0</v>
      </c>
      <c r="EO388" s="46" t="b">
        <f t="shared" si="725"/>
        <v>0</v>
      </c>
      <c r="EP388" s="46" t="b">
        <f t="shared" si="726"/>
        <v>0</v>
      </c>
      <c r="EQ388" s="46" t="b">
        <f t="shared" si="727"/>
        <v>0</v>
      </c>
      <c r="ER388" s="46" t="b">
        <f>OR(AA388='Tablas '!$T$4,AA388='Tablas '!$T$7,AA388='Tablas '!$T$8,AA388='Tablas '!$T$11)</f>
        <v>0</v>
      </c>
      <c r="ES388" s="46" t="str">
        <f t="shared" si="728"/>
        <v/>
      </c>
      <c r="ET388" s="46" t="str">
        <f t="shared" si="729"/>
        <v/>
      </c>
      <c r="EU388" s="46" t="str">
        <f t="shared" si="730"/>
        <v/>
      </c>
      <c r="EV388" s="46" t="b">
        <f t="shared" si="731"/>
        <v>0</v>
      </c>
      <c r="EW388" s="46" t="b">
        <f t="shared" si="732"/>
        <v>0</v>
      </c>
      <c r="EX388" s="46" t="b">
        <f t="shared" si="733"/>
        <v>0</v>
      </c>
      <c r="EY388" s="46" t="b">
        <f t="shared" si="734"/>
        <v>0</v>
      </c>
      <c r="EZ388" s="46" t="b">
        <f t="shared" si="735"/>
        <v>0</v>
      </c>
      <c r="FA388" s="46" t="b">
        <f t="shared" si="736"/>
        <v>0</v>
      </c>
      <c r="FB388" s="46" t="b">
        <f t="shared" si="737"/>
        <v>0</v>
      </c>
      <c r="FC388" s="46" t="str">
        <f t="shared" si="738"/>
        <v/>
      </c>
      <c r="FD388" s="46" t="str">
        <f t="shared" si="739"/>
        <v/>
      </c>
      <c r="FE388" s="46" t="b">
        <f t="shared" si="740"/>
        <v>0</v>
      </c>
      <c r="FF388" s="46" t="str">
        <f t="shared" si="741"/>
        <v/>
      </c>
      <c r="FG388" s="46" t="str">
        <f t="shared" si="742"/>
        <v/>
      </c>
      <c r="FH388" s="46" t="b">
        <f t="shared" si="743"/>
        <v>0</v>
      </c>
      <c r="FI388" s="46" t="str">
        <f t="shared" si="744"/>
        <v/>
      </c>
      <c r="FJ388" s="46" t="str">
        <f t="shared" si="745"/>
        <v/>
      </c>
      <c r="FK388" s="46" t="b">
        <f t="shared" si="746"/>
        <v>0</v>
      </c>
      <c r="FL388" s="46" t="str">
        <f t="shared" si="747"/>
        <v/>
      </c>
      <c r="FM388" s="46" t="str">
        <f t="shared" si="748"/>
        <v/>
      </c>
      <c r="FN388" s="46" t="b">
        <f t="shared" si="749"/>
        <v>0</v>
      </c>
      <c r="FO388" s="46" t="str">
        <f t="shared" si="750"/>
        <v/>
      </c>
      <c r="FP388" s="46" t="str">
        <f t="shared" si="751"/>
        <v/>
      </c>
      <c r="FQ388" s="46" t="b">
        <f t="shared" si="752"/>
        <v>0</v>
      </c>
      <c r="FR388" s="46" t="str">
        <f t="shared" si="753"/>
        <v/>
      </c>
      <c r="FS388" s="46" t="str">
        <f t="shared" si="754"/>
        <v/>
      </c>
      <c r="FT388" s="46" t="b">
        <f t="shared" si="755"/>
        <v>0</v>
      </c>
      <c r="FU388" s="46" t="str">
        <f t="shared" si="756"/>
        <v/>
      </c>
      <c r="FV388" s="46" t="str">
        <f t="shared" si="757"/>
        <v/>
      </c>
      <c r="FW388" s="46" t="b">
        <f t="shared" si="758"/>
        <v>0</v>
      </c>
      <c r="FX388" s="46" t="str">
        <f t="shared" si="759"/>
        <v/>
      </c>
      <c r="FY388" s="46" t="str">
        <f t="shared" si="760"/>
        <v/>
      </c>
      <c r="FZ388" s="46" t="b">
        <f t="shared" si="761"/>
        <v>0</v>
      </c>
      <c r="GA388" s="46" t="str">
        <f t="shared" si="762"/>
        <v/>
      </c>
      <c r="GB388" s="46" t="str">
        <f t="shared" si="763"/>
        <v/>
      </c>
      <c r="GC388" s="46" t="b">
        <f t="shared" si="764"/>
        <v>0</v>
      </c>
      <c r="GD388" s="46" t="str">
        <f t="shared" si="765"/>
        <v/>
      </c>
      <c r="GE388" s="46" t="str">
        <f t="shared" si="766"/>
        <v/>
      </c>
      <c r="GF388" s="46" t="b">
        <f t="shared" si="767"/>
        <v>0</v>
      </c>
      <c r="GG388" s="46" t="b">
        <f t="shared" si="768"/>
        <v>0</v>
      </c>
      <c r="GH388" s="46" t="str">
        <f t="shared" si="769"/>
        <v/>
      </c>
      <c r="GI388" s="46" t="str">
        <f t="shared" si="770"/>
        <v/>
      </c>
      <c r="GJ388" s="46" t="str">
        <f t="shared" si="771"/>
        <v/>
      </c>
      <c r="GK388" s="46" t="b">
        <f t="shared" si="772"/>
        <v>0</v>
      </c>
      <c r="GL388" s="46" t="str">
        <f t="shared" si="773"/>
        <v/>
      </c>
      <c r="GM388" s="46" t="str">
        <f t="shared" si="774"/>
        <v/>
      </c>
      <c r="GN388" s="46" t="str">
        <f t="shared" si="775"/>
        <v/>
      </c>
      <c r="GO388" s="46" t="b">
        <f t="shared" si="776"/>
        <v>0</v>
      </c>
      <c r="GP388" s="46" t="str">
        <f t="shared" si="777"/>
        <v/>
      </c>
      <c r="GQ388" s="46" t="str">
        <f t="shared" si="778"/>
        <v/>
      </c>
      <c r="GR388" s="46" t="b">
        <f t="shared" si="779"/>
        <v>0</v>
      </c>
      <c r="GS388" s="46" t="str">
        <f t="shared" si="780"/>
        <v/>
      </c>
      <c r="GT388" s="46" t="str">
        <f t="shared" si="781"/>
        <v/>
      </c>
      <c r="GU388" s="46" t="b">
        <f t="shared" si="782"/>
        <v>0</v>
      </c>
      <c r="GV388" s="46" t="b">
        <f t="shared" si="783"/>
        <v>0</v>
      </c>
      <c r="GW388" s="46" t="b">
        <f t="shared" si="784"/>
        <v>0</v>
      </c>
      <c r="GX388" s="46" t="b">
        <f t="shared" si="785"/>
        <v>0</v>
      </c>
      <c r="GY388" s="46" t="b">
        <f t="shared" si="786"/>
        <v>0</v>
      </c>
      <c r="GZ388" s="46" t="b">
        <f t="shared" si="787"/>
        <v>0</v>
      </c>
      <c r="HA388" s="46" t="b">
        <f t="shared" si="788"/>
        <v>0</v>
      </c>
      <c r="HB388" s="46" t="b">
        <f t="shared" si="789"/>
        <v>0</v>
      </c>
      <c r="HC388" s="46" t="b">
        <f t="shared" si="790"/>
        <v>0</v>
      </c>
      <c r="HD388" s="46" t="b">
        <f t="shared" si="791"/>
        <v>0</v>
      </c>
      <c r="HE388" s="46" t="b">
        <f t="shared" si="792"/>
        <v>0</v>
      </c>
      <c r="HF388" s="46" t="b">
        <f t="shared" si="793"/>
        <v>0</v>
      </c>
      <c r="HG388" s="46" t="b">
        <f t="shared" si="794"/>
        <v>0</v>
      </c>
      <c r="HH388" s="46" t="b">
        <f t="shared" si="795"/>
        <v>0</v>
      </c>
      <c r="HI388" s="46" t="b">
        <f t="shared" si="796"/>
        <v>0</v>
      </c>
      <c r="HJ388" s="46" t="b">
        <f t="shared" si="797"/>
        <v>0</v>
      </c>
      <c r="HK388" s="46" t="b">
        <f t="shared" si="798"/>
        <v>0</v>
      </c>
      <c r="HL388" s="46" t="b">
        <f t="shared" si="799"/>
        <v>0</v>
      </c>
      <c r="HM388" s="46" t="b">
        <f t="shared" si="800"/>
        <v>0</v>
      </c>
      <c r="HN388" s="46" t="b">
        <f t="shared" si="801"/>
        <v>0</v>
      </c>
      <c r="HO388" s="46" t="b">
        <f t="shared" si="802"/>
        <v>0</v>
      </c>
      <c r="HP388" s="46" t="b">
        <f t="shared" si="803"/>
        <v>0</v>
      </c>
      <c r="HQ388" s="46" t="str">
        <f t="shared" si="804"/>
        <v/>
      </c>
      <c r="HR388" s="46" t="str">
        <f t="shared" si="805"/>
        <v/>
      </c>
      <c r="HS388" s="46" t="str">
        <f t="shared" si="806"/>
        <v/>
      </c>
      <c r="HT388" s="46" t="b">
        <f t="shared" si="807"/>
        <v>0</v>
      </c>
      <c r="HU388" s="46" t="b">
        <f t="shared" si="808"/>
        <v>0</v>
      </c>
      <c r="HV388" s="46" t="b">
        <f t="shared" si="809"/>
        <v>0</v>
      </c>
      <c r="HW388" s="46" t="b">
        <f t="shared" si="810"/>
        <v>0</v>
      </c>
      <c r="HX388" s="46" t="b">
        <f t="shared" si="811"/>
        <v>0</v>
      </c>
      <c r="HY388" s="46" t="b">
        <f t="shared" si="812"/>
        <v>0</v>
      </c>
      <c r="HZ388" s="46" t="b">
        <f t="shared" si="813"/>
        <v>0</v>
      </c>
      <c r="IA388" s="46" t="str">
        <f t="shared" si="814"/>
        <v/>
      </c>
      <c r="IB388" s="46" t="str">
        <f t="shared" si="815"/>
        <v/>
      </c>
      <c r="IC388" s="46" t="str">
        <f t="shared" si="816"/>
        <v/>
      </c>
      <c r="ID388" s="46" t="str">
        <f t="shared" si="817"/>
        <v/>
      </c>
      <c r="IE388" s="46" t="b">
        <f t="shared" si="818"/>
        <v>0</v>
      </c>
      <c r="IF388" s="46" t="str">
        <f t="shared" si="819"/>
        <v/>
      </c>
      <c r="IG388" s="46" t="str">
        <f t="shared" si="820"/>
        <v/>
      </c>
      <c r="IH388" s="46" t="b">
        <f t="shared" si="821"/>
        <v>0</v>
      </c>
      <c r="II388" s="46" t="b">
        <f t="shared" si="822"/>
        <v>0</v>
      </c>
      <c r="IJ388" s="46" t="b">
        <f t="shared" si="823"/>
        <v>0</v>
      </c>
      <c r="IK388" s="46" t="str">
        <f t="shared" si="824"/>
        <v/>
      </c>
      <c r="IL388" s="46" t="str">
        <f t="shared" si="825"/>
        <v/>
      </c>
      <c r="IM388" s="46" t="b">
        <f t="shared" si="826"/>
        <v>0</v>
      </c>
      <c r="IN388" s="46" t="b">
        <f t="shared" si="827"/>
        <v>0</v>
      </c>
      <c r="IO388" s="46" t="b">
        <f t="shared" si="828"/>
        <v>0</v>
      </c>
      <c r="IP388" s="46" t="b">
        <f t="shared" si="829"/>
        <v>0</v>
      </c>
      <c r="IQ388" s="46" t="b">
        <f t="shared" si="830"/>
        <v>0</v>
      </c>
      <c r="IR388" s="46" t="b">
        <f t="shared" si="831"/>
        <v>0</v>
      </c>
      <c r="IS388" s="46" t="b">
        <f t="shared" si="832"/>
        <v>0</v>
      </c>
      <c r="IT388" s="46" t="b">
        <f t="shared" si="833"/>
        <v>0</v>
      </c>
      <c r="IU388" s="46" t="b">
        <f t="shared" si="834"/>
        <v>0</v>
      </c>
      <c r="IV388" s="46" t="b">
        <f t="shared" si="835"/>
        <v>0</v>
      </c>
      <c r="IW388" s="46" t="b">
        <f t="shared" si="836"/>
        <v>0</v>
      </c>
      <c r="IX388" s="46" t="b">
        <f t="shared" si="837"/>
        <v>0</v>
      </c>
      <c r="IY388" s="46" t="b">
        <f t="shared" si="838"/>
        <v>0</v>
      </c>
    </row>
    <row r="389" spans="2:259" x14ac:dyDescent="0.3">
      <c r="B389" s="48">
        <v>377</v>
      </c>
      <c r="C389" s="61" t="str">
        <f t="shared" si="704"/>
        <v/>
      </c>
      <c r="D389" s="53"/>
      <c r="E389" s="52"/>
      <c r="F389" s="112"/>
      <c r="G389" s="52"/>
      <c r="H389" s="53"/>
      <c r="I389" s="52"/>
      <c r="J389" s="52"/>
      <c r="K389" s="53"/>
      <c r="L389" s="55"/>
      <c r="M389" s="108"/>
      <c r="N389" s="56"/>
      <c r="O389" s="52"/>
      <c r="P389" s="52"/>
      <c r="Q389" s="52"/>
      <c r="R389" s="52"/>
      <c r="S389" s="52"/>
      <c r="T389" s="53"/>
      <c r="U389" s="52"/>
      <c r="V389" s="52"/>
      <c r="W389" s="55"/>
      <c r="X389" s="55"/>
      <c r="Y389" s="52"/>
      <c r="Z389" s="55"/>
      <c r="AA389" s="52"/>
      <c r="AB389" s="53"/>
      <c r="AC389" s="53"/>
      <c r="AD389" s="53"/>
      <c r="AE389" s="57"/>
      <c r="AF389" s="113"/>
      <c r="AG389" s="57"/>
      <c r="AH389" s="58"/>
      <c r="AI389" s="58"/>
      <c r="AJ389" s="58"/>
      <c r="AK389" s="114"/>
      <c r="AL389" s="58"/>
      <c r="AM389" s="114"/>
      <c r="AN389" s="58"/>
      <c r="AO389" s="114"/>
      <c r="AP389" s="58"/>
      <c r="AQ389" s="114"/>
      <c r="AR389" s="58"/>
      <c r="AS389" s="114"/>
      <c r="AT389" s="58"/>
      <c r="AU389" s="114"/>
      <c r="AV389" s="58"/>
      <c r="AW389" s="114"/>
      <c r="AX389" s="58"/>
      <c r="AY389" s="114"/>
      <c r="AZ389" s="58"/>
      <c r="BA389" s="114"/>
      <c r="BB389" s="58"/>
      <c r="BC389" s="114"/>
      <c r="BD389" s="58"/>
      <c r="BE389" s="58"/>
      <c r="BF389" s="58"/>
      <c r="BG389" s="59"/>
      <c r="BH389" s="58"/>
      <c r="BI389" s="114"/>
      <c r="BJ389" s="53"/>
      <c r="BK389" s="58"/>
      <c r="BL389" s="114"/>
      <c r="BM389" s="58"/>
      <c r="BN389" s="114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3"/>
      <c r="CL389" s="58"/>
      <c r="CM389" s="58"/>
      <c r="CN389" s="60"/>
      <c r="CO389" s="57"/>
      <c r="CP389" s="58"/>
      <c r="CQ389" s="60"/>
      <c r="CR389" s="57"/>
      <c r="CS389" s="58"/>
      <c r="CT389" s="59"/>
      <c r="CU389" s="58"/>
      <c r="CV389" s="59"/>
      <c r="CW389" s="58"/>
      <c r="CX389" s="59"/>
      <c r="CY389" s="58"/>
      <c r="CZ389" s="58"/>
      <c r="DA389" s="58"/>
      <c r="DB389" s="53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7"/>
      <c r="DO389" s="57"/>
      <c r="DP389" s="57"/>
      <c r="DQ389" s="76" t="str">
        <f t="shared" si="705"/>
        <v/>
      </c>
      <c r="DR389" s="53"/>
      <c r="DS389" s="46" t="b">
        <f t="shared" si="706"/>
        <v>0</v>
      </c>
      <c r="DT389" s="46" t="str">
        <f t="shared" si="707"/>
        <v/>
      </c>
      <c r="DU389" s="46" t="b">
        <f t="shared" si="708"/>
        <v>0</v>
      </c>
      <c r="DV389" s="46" t="b">
        <f t="shared" si="709"/>
        <v>0</v>
      </c>
      <c r="DW389" s="46" t="b">
        <f t="shared" si="710"/>
        <v>0</v>
      </c>
      <c r="DY389" s="46" t="b">
        <f t="shared" si="711"/>
        <v>0</v>
      </c>
      <c r="DZ389" s="46" t="b">
        <f t="shared" si="712"/>
        <v>0</v>
      </c>
      <c r="EB389" s="46" t="b">
        <f t="shared" si="713"/>
        <v>0</v>
      </c>
      <c r="EC389" s="46" t="b">
        <f t="shared" si="714"/>
        <v>0</v>
      </c>
      <c r="ED389" s="46" t="b">
        <f t="shared" si="715"/>
        <v>0</v>
      </c>
      <c r="EE389" s="46" t="b">
        <f t="shared" si="716"/>
        <v>0</v>
      </c>
      <c r="EF389" s="46" t="b">
        <f t="shared" si="717"/>
        <v>0</v>
      </c>
      <c r="EG389" s="46" t="b">
        <f t="shared" si="718"/>
        <v>0</v>
      </c>
      <c r="EH389" s="46" t="b">
        <f t="shared" si="719"/>
        <v>0</v>
      </c>
      <c r="EI389" s="46" t="b">
        <f t="shared" si="720"/>
        <v>0</v>
      </c>
      <c r="EK389" s="46" t="b">
        <f t="shared" si="721"/>
        <v>0</v>
      </c>
      <c r="EL389" s="46" t="b">
        <f t="shared" si="722"/>
        <v>0</v>
      </c>
      <c r="EM389" s="46" t="b">
        <f t="shared" si="723"/>
        <v>0</v>
      </c>
      <c r="EN389" s="46" t="b">
        <f t="shared" si="724"/>
        <v>0</v>
      </c>
      <c r="EO389" s="46" t="b">
        <f t="shared" si="725"/>
        <v>0</v>
      </c>
      <c r="EP389" s="46" t="b">
        <f t="shared" si="726"/>
        <v>0</v>
      </c>
      <c r="EQ389" s="46" t="b">
        <f t="shared" si="727"/>
        <v>0</v>
      </c>
      <c r="ER389" s="46" t="b">
        <f>OR(AA389='Tablas '!$T$4,AA389='Tablas '!$T$7,AA389='Tablas '!$T$8,AA389='Tablas '!$T$11)</f>
        <v>0</v>
      </c>
      <c r="ES389" s="46" t="str">
        <f t="shared" si="728"/>
        <v/>
      </c>
      <c r="ET389" s="46" t="str">
        <f t="shared" si="729"/>
        <v/>
      </c>
      <c r="EU389" s="46" t="str">
        <f t="shared" si="730"/>
        <v/>
      </c>
      <c r="EV389" s="46" t="b">
        <f t="shared" si="731"/>
        <v>0</v>
      </c>
      <c r="EW389" s="46" t="b">
        <f t="shared" si="732"/>
        <v>0</v>
      </c>
      <c r="EX389" s="46" t="b">
        <f t="shared" si="733"/>
        <v>0</v>
      </c>
      <c r="EY389" s="46" t="b">
        <f t="shared" si="734"/>
        <v>0</v>
      </c>
      <c r="EZ389" s="46" t="b">
        <f t="shared" si="735"/>
        <v>0</v>
      </c>
      <c r="FA389" s="46" t="b">
        <f t="shared" si="736"/>
        <v>0</v>
      </c>
      <c r="FB389" s="46" t="b">
        <f t="shared" si="737"/>
        <v>0</v>
      </c>
      <c r="FC389" s="46" t="str">
        <f t="shared" si="738"/>
        <v/>
      </c>
      <c r="FD389" s="46" t="str">
        <f t="shared" si="739"/>
        <v/>
      </c>
      <c r="FE389" s="46" t="b">
        <f t="shared" si="740"/>
        <v>0</v>
      </c>
      <c r="FF389" s="46" t="str">
        <f t="shared" si="741"/>
        <v/>
      </c>
      <c r="FG389" s="46" t="str">
        <f t="shared" si="742"/>
        <v/>
      </c>
      <c r="FH389" s="46" t="b">
        <f t="shared" si="743"/>
        <v>0</v>
      </c>
      <c r="FI389" s="46" t="str">
        <f t="shared" si="744"/>
        <v/>
      </c>
      <c r="FJ389" s="46" t="str">
        <f t="shared" si="745"/>
        <v/>
      </c>
      <c r="FK389" s="46" t="b">
        <f t="shared" si="746"/>
        <v>0</v>
      </c>
      <c r="FL389" s="46" t="str">
        <f t="shared" si="747"/>
        <v/>
      </c>
      <c r="FM389" s="46" t="str">
        <f t="shared" si="748"/>
        <v/>
      </c>
      <c r="FN389" s="46" t="b">
        <f t="shared" si="749"/>
        <v>0</v>
      </c>
      <c r="FO389" s="46" t="str">
        <f t="shared" si="750"/>
        <v/>
      </c>
      <c r="FP389" s="46" t="str">
        <f t="shared" si="751"/>
        <v/>
      </c>
      <c r="FQ389" s="46" t="b">
        <f t="shared" si="752"/>
        <v>0</v>
      </c>
      <c r="FR389" s="46" t="str">
        <f t="shared" si="753"/>
        <v/>
      </c>
      <c r="FS389" s="46" t="str">
        <f t="shared" si="754"/>
        <v/>
      </c>
      <c r="FT389" s="46" t="b">
        <f t="shared" si="755"/>
        <v>0</v>
      </c>
      <c r="FU389" s="46" t="str">
        <f t="shared" si="756"/>
        <v/>
      </c>
      <c r="FV389" s="46" t="str">
        <f t="shared" si="757"/>
        <v/>
      </c>
      <c r="FW389" s="46" t="b">
        <f t="shared" si="758"/>
        <v>0</v>
      </c>
      <c r="FX389" s="46" t="str">
        <f t="shared" si="759"/>
        <v/>
      </c>
      <c r="FY389" s="46" t="str">
        <f t="shared" si="760"/>
        <v/>
      </c>
      <c r="FZ389" s="46" t="b">
        <f t="shared" si="761"/>
        <v>0</v>
      </c>
      <c r="GA389" s="46" t="str">
        <f t="shared" si="762"/>
        <v/>
      </c>
      <c r="GB389" s="46" t="str">
        <f t="shared" si="763"/>
        <v/>
      </c>
      <c r="GC389" s="46" t="b">
        <f t="shared" si="764"/>
        <v>0</v>
      </c>
      <c r="GD389" s="46" t="str">
        <f t="shared" si="765"/>
        <v/>
      </c>
      <c r="GE389" s="46" t="str">
        <f t="shared" si="766"/>
        <v/>
      </c>
      <c r="GF389" s="46" t="b">
        <f t="shared" si="767"/>
        <v>0</v>
      </c>
      <c r="GG389" s="46" t="b">
        <f t="shared" si="768"/>
        <v>0</v>
      </c>
      <c r="GH389" s="46" t="str">
        <f t="shared" si="769"/>
        <v/>
      </c>
      <c r="GI389" s="46" t="str">
        <f t="shared" si="770"/>
        <v/>
      </c>
      <c r="GJ389" s="46" t="str">
        <f t="shared" si="771"/>
        <v/>
      </c>
      <c r="GK389" s="46" t="b">
        <f t="shared" si="772"/>
        <v>0</v>
      </c>
      <c r="GL389" s="46" t="str">
        <f t="shared" si="773"/>
        <v/>
      </c>
      <c r="GM389" s="46" t="str">
        <f t="shared" si="774"/>
        <v/>
      </c>
      <c r="GN389" s="46" t="str">
        <f t="shared" si="775"/>
        <v/>
      </c>
      <c r="GO389" s="46" t="b">
        <f t="shared" si="776"/>
        <v>0</v>
      </c>
      <c r="GP389" s="46" t="str">
        <f t="shared" si="777"/>
        <v/>
      </c>
      <c r="GQ389" s="46" t="str">
        <f t="shared" si="778"/>
        <v/>
      </c>
      <c r="GR389" s="46" t="b">
        <f t="shared" si="779"/>
        <v>0</v>
      </c>
      <c r="GS389" s="46" t="str">
        <f t="shared" si="780"/>
        <v/>
      </c>
      <c r="GT389" s="46" t="str">
        <f t="shared" si="781"/>
        <v/>
      </c>
      <c r="GU389" s="46" t="b">
        <f t="shared" si="782"/>
        <v>0</v>
      </c>
      <c r="GV389" s="46" t="b">
        <f t="shared" si="783"/>
        <v>0</v>
      </c>
      <c r="GW389" s="46" t="b">
        <f t="shared" si="784"/>
        <v>0</v>
      </c>
      <c r="GX389" s="46" t="b">
        <f t="shared" si="785"/>
        <v>0</v>
      </c>
      <c r="GY389" s="46" t="b">
        <f t="shared" si="786"/>
        <v>0</v>
      </c>
      <c r="GZ389" s="46" t="b">
        <f t="shared" si="787"/>
        <v>0</v>
      </c>
      <c r="HA389" s="46" t="b">
        <f t="shared" si="788"/>
        <v>0</v>
      </c>
      <c r="HB389" s="46" t="b">
        <f t="shared" si="789"/>
        <v>0</v>
      </c>
      <c r="HC389" s="46" t="b">
        <f t="shared" si="790"/>
        <v>0</v>
      </c>
      <c r="HD389" s="46" t="b">
        <f t="shared" si="791"/>
        <v>0</v>
      </c>
      <c r="HE389" s="46" t="b">
        <f t="shared" si="792"/>
        <v>0</v>
      </c>
      <c r="HF389" s="46" t="b">
        <f t="shared" si="793"/>
        <v>0</v>
      </c>
      <c r="HG389" s="46" t="b">
        <f t="shared" si="794"/>
        <v>0</v>
      </c>
      <c r="HH389" s="46" t="b">
        <f t="shared" si="795"/>
        <v>0</v>
      </c>
      <c r="HI389" s="46" t="b">
        <f t="shared" si="796"/>
        <v>0</v>
      </c>
      <c r="HJ389" s="46" t="b">
        <f t="shared" si="797"/>
        <v>0</v>
      </c>
      <c r="HK389" s="46" t="b">
        <f t="shared" si="798"/>
        <v>0</v>
      </c>
      <c r="HL389" s="46" t="b">
        <f t="shared" si="799"/>
        <v>0</v>
      </c>
      <c r="HM389" s="46" t="b">
        <f t="shared" si="800"/>
        <v>0</v>
      </c>
      <c r="HN389" s="46" t="b">
        <f t="shared" si="801"/>
        <v>0</v>
      </c>
      <c r="HO389" s="46" t="b">
        <f t="shared" si="802"/>
        <v>0</v>
      </c>
      <c r="HP389" s="46" t="b">
        <f t="shared" si="803"/>
        <v>0</v>
      </c>
      <c r="HQ389" s="46" t="str">
        <f t="shared" si="804"/>
        <v/>
      </c>
      <c r="HR389" s="46" t="str">
        <f t="shared" si="805"/>
        <v/>
      </c>
      <c r="HS389" s="46" t="str">
        <f t="shared" si="806"/>
        <v/>
      </c>
      <c r="HT389" s="46" t="b">
        <f t="shared" si="807"/>
        <v>0</v>
      </c>
      <c r="HU389" s="46" t="b">
        <f t="shared" si="808"/>
        <v>0</v>
      </c>
      <c r="HV389" s="46" t="b">
        <f t="shared" si="809"/>
        <v>0</v>
      </c>
      <c r="HW389" s="46" t="b">
        <f t="shared" si="810"/>
        <v>0</v>
      </c>
      <c r="HX389" s="46" t="b">
        <f t="shared" si="811"/>
        <v>0</v>
      </c>
      <c r="HY389" s="46" t="b">
        <f t="shared" si="812"/>
        <v>0</v>
      </c>
      <c r="HZ389" s="46" t="b">
        <f t="shared" si="813"/>
        <v>0</v>
      </c>
      <c r="IA389" s="46" t="str">
        <f t="shared" si="814"/>
        <v/>
      </c>
      <c r="IB389" s="46" t="str">
        <f t="shared" si="815"/>
        <v/>
      </c>
      <c r="IC389" s="46" t="str">
        <f t="shared" si="816"/>
        <v/>
      </c>
      <c r="ID389" s="46" t="str">
        <f t="shared" si="817"/>
        <v/>
      </c>
      <c r="IE389" s="46" t="b">
        <f t="shared" si="818"/>
        <v>0</v>
      </c>
      <c r="IF389" s="46" t="str">
        <f t="shared" si="819"/>
        <v/>
      </c>
      <c r="IG389" s="46" t="str">
        <f t="shared" si="820"/>
        <v/>
      </c>
      <c r="IH389" s="46" t="b">
        <f t="shared" si="821"/>
        <v>0</v>
      </c>
      <c r="II389" s="46" t="b">
        <f t="shared" si="822"/>
        <v>0</v>
      </c>
      <c r="IJ389" s="46" t="b">
        <f t="shared" si="823"/>
        <v>0</v>
      </c>
      <c r="IK389" s="46" t="str">
        <f t="shared" si="824"/>
        <v/>
      </c>
      <c r="IL389" s="46" t="str">
        <f t="shared" si="825"/>
        <v/>
      </c>
      <c r="IM389" s="46" t="b">
        <f t="shared" si="826"/>
        <v>0</v>
      </c>
      <c r="IN389" s="46" t="b">
        <f t="shared" si="827"/>
        <v>0</v>
      </c>
      <c r="IO389" s="46" t="b">
        <f t="shared" si="828"/>
        <v>0</v>
      </c>
      <c r="IP389" s="46" t="b">
        <f t="shared" si="829"/>
        <v>0</v>
      </c>
      <c r="IQ389" s="46" t="b">
        <f t="shared" si="830"/>
        <v>0</v>
      </c>
      <c r="IR389" s="46" t="b">
        <f t="shared" si="831"/>
        <v>0</v>
      </c>
      <c r="IS389" s="46" t="b">
        <f t="shared" si="832"/>
        <v>0</v>
      </c>
      <c r="IT389" s="46" t="b">
        <f t="shared" si="833"/>
        <v>0</v>
      </c>
      <c r="IU389" s="46" t="b">
        <f t="shared" si="834"/>
        <v>0</v>
      </c>
      <c r="IV389" s="46" t="b">
        <f t="shared" si="835"/>
        <v>0</v>
      </c>
      <c r="IW389" s="46" t="b">
        <f t="shared" si="836"/>
        <v>0</v>
      </c>
      <c r="IX389" s="46" t="b">
        <f t="shared" si="837"/>
        <v>0</v>
      </c>
      <c r="IY389" s="46" t="b">
        <f t="shared" si="838"/>
        <v>0</v>
      </c>
    </row>
    <row r="390" spans="2:259" x14ac:dyDescent="0.3">
      <c r="B390" s="48">
        <v>378</v>
      </c>
      <c r="C390" s="61" t="str">
        <f t="shared" si="704"/>
        <v/>
      </c>
      <c r="D390" s="53"/>
      <c r="E390" s="52"/>
      <c r="F390" s="112"/>
      <c r="G390" s="52"/>
      <c r="H390" s="53"/>
      <c r="I390" s="52"/>
      <c r="J390" s="52"/>
      <c r="K390" s="53"/>
      <c r="L390" s="55"/>
      <c r="M390" s="108"/>
      <c r="N390" s="56"/>
      <c r="O390" s="52"/>
      <c r="P390" s="52"/>
      <c r="Q390" s="52"/>
      <c r="R390" s="52"/>
      <c r="S390" s="52"/>
      <c r="T390" s="53"/>
      <c r="U390" s="52"/>
      <c r="V390" s="52"/>
      <c r="W390" s="55"/>
      <c r="X390" s="55"/>
      <c r="Y390" s="52"/>
      <c r="Z390" s="55"/>
      <c r="AA390" s="52"/>
      <c r="AB390" s="53"/>
      <c r="AC390" s="53"/>
      <c r="AD390" s="53"/>
      <c r="AE390" s="57"/>
      <c r="AF390" s="113"/>
      <c r="AG390" s="57"/>
      <c r="AH390" s="58"/>
      <c r="AI390" s="58"/>
      <c r="AJ390" s="58"/>
      <c r="AK390" s="114"/>
      <c r="AL390" s="58"/>
      <c r="AM390" s="114"/>
      <c r="AN390" s="58"/>
      <c r="AO390" s="114"/>
      <c r="AP390" s="58"/>
      <c r="AQ390" s="114"/>
      <c r="AR390" s="58"/>
      <c r="AS390" s="114"/>
      <c r="AT390" s="58"/>
      <c r="AU390" s="114"/>
      <c r="AV390" s="58"/>
      <c r="AW390" s="114"/>
      <c r="AX390" s="58"/>
      <c r="AY390" s="114"/>
      <c r="AZ390" s="58"/>
      <c r="BA390" s="114"/>
      <c r="BB390" s="58"/>
      <c r="BC390" s="114"/>
      <c r="BD390" s="58"/>
      <c r="BE390" s="58"/>
      <c r="BF390" s="58"/>
      <c r="BG390" s="59"/>
      <c r="BH390" s="58"/>
      <c r="BI390" s="114"/>
      <c r="BJ390" s="53"/>
      <c r="BK390" s="58"/>
      <c r="BL390" s="114"/>
      <c r="BM390" s="58"/>
      <c r="BN390" s="114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3"/>
      <c r="CL390" s="58"/>
      <c r="CM390" s="58"/>
      <c r="CN390" s="60"/>
      <c r="CO390" s="57"/>
      <c r="CP390" s="58"/>
      <c r="CQ390" s="60"/>
      <c r="CR390" s="57"/>
      <c r="CS390" s="58"/>
      <c r="CT390" s="59"/>
      <c r="CU390" s="58"/>
      <c r="CV390" s="59"/>
      <c r="CW390" s="58"/>
      <c r="CX390" s="59"/>
      <c r="CY390" s="58"/>
      <c r="CZ390" s="58"/>
      <c r="DA390" s="58"/>
      <c r="DB390" s="53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7"/>
      <c r="DO390" s="57"/>
      <c r="DP390" s="57"/>
      <c r="DQ390" s="76" t="str">
        <f t="shared" si="705"/>
        <v/>
      </c>
      <c r="DR390" s="53"/>
      <c r="DS390" s="46" t="b">
        <f t="shared" si="706"/>
        <v>0</v>
      </c>
      <c r="DT390" s="46" t="str">
        <f t="shared" si="707"/>
        <v/>
      </c>
      <c r="DU390" s="46" t="b">
        <f t="shared" si="708"/>
        <v>0</v>
      </c>
      <c r="DV390" s="46" t="b">
        <f t="shared" si="709"/>
        <v>0</v>
      </c>
      <c r="DW390" s="46" t="b">
        <f t="shared" si="710"/>
        <v>0</v>
      </c>
      <c r="DY390" s="46" t="b">
        <f t="shared" si="711"/>
        <v>0</v>
      </c>
      <c r="DZ390" s="46" t="b">
        <f t="shared" si="712"/>
        <v>0</v>
      </c>
      <c r="EB390" s="46" t="b">
        <f t="shared" si="713"/>
        <v>0</v>
      </c>
      <c r="EC390" s="46" t="b">
        <f t="shared" si="714"/>
        <v>0</v>
      </c>
      <c r="ED390" s="46" t="b">
        <f t="shared" si="715"/>
        <v>0</v>
      </c>
      <c r="EE390" s="46" t="b">
        <f t="shared" si="716"/>
        <v>0</v>
      </c>
      <c r="EF390" s="46" t="b">
        <f t="shared" si="717"/>
        <v>0</v>
      </c>
      <c r="EG390" s="46" t="b">
        <f t="shared" si="718"/>
        <v>0</v>
      </c>
      <c r="EH390" s="46" t="b">
        <f t="shared" si="719"/>
        <v>0</v>
      </c>
      <c r="EI390" s="46" t="b">
        <f t="shared" si="720"/>
        <v>0</v>
      </c>
      <c r="EK390" s="46" t="b">
        <f t="shared" si="721"/>
        <v>0</v>
      </c>
      <c r="EL390" s="46" t="b">
        <f t="shared" si="722"/>
        <v>0</v>
      </c>
      <c r="EM390" s="46" t="b">
        <f t="shared" si="723"/>
        <v>0</v>
      </c>
      <c r="EN390" s="46" t="b">
        <f t="shared" si="724"/>
        <v>0</v>
      </c>
      <c r="EO390" s="46" t="b">
        <f t="shared" si="725"/>
        <v>0</v>
      </c>
      <c r="EP390" s="46" t="b">
        <f t="shared" si="726"/>
        <v>0</v>
      </c>
      <c r="EQ390" s="46" t="b">
        <f t="shared" si="727"/>
        <v>0</v>
      </c>
      <c r="ER390" s="46" t="b">
        <f>OR(AA390='Tablas '!$T$4,AA390='Tablas '!$T$7,AA390='Tablas '!$T$8,AA390='Tablas '!$T$11)</f>
        <v>0</v>
      </c>
      <c r="ES390" s="46" t="str">
        <f t="shared" si="728"/>
        <v/>
      </c>
      <c r="ET390" s="46" t="str">
        <f t="shared" si="729"/>
        <v/>
      </c>
      <c r="EU390" s="46" t="str">
        <f t="shared" si="730"/>
        <v/>
      </c>
      <c r="EV390" s="46" t="b">
        <f t="shared" si="731"/>
        <v>0</v>
      </c>
      <c r="EW390" s="46" t="b">
        <f t="shared" si="732"/>
        <v>0</v>
      </c>
      <c r="EX390" s="46" t="b">
        <f t="shared" si="733"/>
        <v>0</v>
      </c>
      <c r="EY390" s="46" t="b">
        <f t="shared" si="734"/>
        <v>0</v>
      </c>
      <c r="EZ390" s="46" t="b">
        <f t="shared" si="735"/>
        <v>0</v>
      </c>
      <c r="FA390" s="46" t="b">
        <f t="shared" si="736"/>
        <v>0</v>
      </c>
      <c r="FB390" s="46" t="b">
        <f t="shared" si="737"/>
        <v>0</v>
      </c>
      <c r="FC390" s="46" t="str">
        <f t="shared" si="738"/>
        <v/>
      </c>
      <c r="FD390" s="46" t="str">
        <f t="shared" si="739"/>
        <v/>
      </c>
      <c r="FE390" s="46" t="b">
        <f t="shared" si="740"/>
        <v>0</v>
      </c>
      <c r="FF390" s="46" t="str">
        <f t="shared" si="741"/>
        <v/>
      </c>
      <c r="FG390" s="46" t="str">
        <f t="shared" si="742"/>
        <v/>
      </c>
      <c r="FH390" s="46" t="b">
        <f t="shared" si="743"/>
        <v>0</v>
      </c>
      <c r="FI390" s="46" t="str">
        <f t="shared" si="744"/>
        <v/>
      </c>
      <c r="FJ390" s="46" t="str">
        <f t="shared" si="745"/>
        <v/>
      </c>
      <c r="FK390" s="46" t="b">
        <f t="shared" si="746"/>
        <v>0</v>
      </c>
      <c r="FL390" s="46" t="str">
        <f t="shared" si="747"/>
        <v/>
      </c>
      <c r="FM390" s="46" t="str">
        <f t="shared" si="748"/>
        <v/>
      </c>
      <c r="FN390" s="46" t="b">
        <f t="shared" si="749"/>
        <v>0</v>
      </c>
      <c r="FO390" s="46" t="str">
        <f t="shared" si="750"/>
        <v/>
      </c>
      <c r="FP390" s="46" t="str">
        <f t="shared" si="751"/>
        <v/>
      </c>
      <c r="FQ390" s="46" t="b">
        <f t="shared" si="752"/>
        <v>0</v>
      </c>
      <c r="FR390" s="46" t="str">
        <f t="shared" si="753"/>
        <v/>
      </c>
      <c r="FS390" s="46" t="str">
        <f t="shared" si="754"/>
        <v/>
      </c>
      <c r="FT390" s="46" t="b">
        <f t="shared" si="755"/>
        <v>0</v>
      </c>
      <c r="FU390" s="46" t="str">
        <f t="shared" si="756"/>
        <v/>
      </c>
      <c r="FV390" s="46" t="str">
        <f t="shared" si="757"/>
        <v/>
      </c>
      <c r="FW390" s="46" t="b">
        <f t="shared" si="758"/>
        <v>0</v>
      </c>
      <c r="FX390" s="46" t="str">
        <f t="shared" si="759"/>
        <v/>
      </c>
      <c r="FY390" s="46" t="str">
        <f t="shared" si="760"/>
        <v/>
      </c>
      <c r="FZ390" s="46" t="b">
        <f t="shared" si="761"/>
        <v>0</v>
      </c>
      <c r="GA390" s="46" t="str">
        <f t="shared" si="762"/>
        <v/>
      </c>
      <c r="GB390" s="46" t="str">
        <f t="shared" si="763"/>
        <v/>
      </c>
      <c r="GC390" s="46" t="b">
        <f t="shared" si="764"/>
        <v>0</v>
      </c>
      <c r="GD390" s="46" t="str">
        <f t="shared" si="765"/>
        <v/>
      </c>
      <c r="GE390" s="46" t="str">
        <f t="shared" si="766"/>
        <v/>
      </c>
      <c r="GF390" s="46" t="b">
        <f t="shared" si="767"/>
        <v>0</v>
      </c>
      <c r="GG390" s="46" t="b">
        <f t="shared" si="768"/>
        <v>0</v>
      </c>
      <c r="GH390" s="46" t="str">
        <f t="shared" si="769"/>
        <v/>
      </c>
      <c r="GI390" s="46" t="str">
        <f t="shared" si="770"/>
        <v/>
      </c>
      <c r="GJ390" s="46" t="str">
        <f t="shared" si="771"/>
        <v/>
      </c>
      <c r="GK390" s="46" t="b">
        <f t="shared" si="772"/>
        <v>0</v>
      </c>
      <c r="GL390" s="46" t="str">
        <f t="shared" si="773"/>
        <v/>
      </c>
      <c r="GM390" s="46" t="str">
        <f t="shared" si="774"/>
        <v/>
      </c>
      <c r="GN390" s="46" t="str">
        <f t="shared" si="775"/>
        <v/>
      </c>
      <c r="GO390" s="46" t="b">
        <f t="shared" si="776"/>
        <v>0</v>
      </c>
      <c r="GP390" s="46" t="str">
        <f t="shared" si="777"/>
        <v/>
      </c>
      <c r="GQ390" s="46" t="str">
        <f t="shared" si="778"/>
        <v/>
      </c>
      <c r="GR390" s="46" t="b">
        <f t="shared" si="779"/>
        <v>0</v>
      </c>
      <c r="GS390" s="46" t="str">
        <f t="shared" si="780"/>
        <v/>
      </c>
      <c r="GT390" s="46" t="str">
        <f t="shared" si="781"/>
        <v/>
      </c>
      <c r="GU390" s="46" t="b">
        <f t="shared" si="782"/>
        <v>0</v>
      </c>
      <c r="GV390" s="46" t="b">
        <f t="shared" si="783"/>
        <v>0</v>
      </c>
      <c r="GW390" s="46" t="b">
        <f t="shared" si="784"/>
        <v>0</v>
      </c>
      <c r="GX390" s="46" t="b">
        <f t="shared" si="785"/>
        <v>0</v>
      </c>
      <c r="GY390" s="46" t="b">
        <f t="shared" si="786"/>
        <v>0</v>
      </c>
      <c r="GZ390" s="46" t="b">
        <f t="shared" si="787"/>
        <v>0</v>
      </c>
      <c r="HA390" s="46" t="b">
        <f t="shared" si="788"/>
        <v>0</v>
      </c>
      <c r="HB390" s="46" t="b">
        <f t="shared" si="789"/>
        <v>0</v>
      </c>
      <c r="HC390" s="46" t="b">
        <f t="shared" si="790"/>
        <v>0</v>
      </c>
      <c r="HD390" s="46" t="b">
        <f t="shared" si="791"/>
        <v>0</v>
      </c>
      <c r="HE390" s="46" t="b">
        <f t="shared" si="792"/>
        <v>0</v>
      </c>
      <c r="HF390" s="46" t="b">
        <f t="shared" si="793"/>
        <v>0</v>
      </c>
      <c r="HG390" s="46" t="b">
        <f t="shared" si="794"/>
        <v>0</v>
      </c>
      <c r="HH390" s="46" t="b">
        <f t="shared" si="795"/>
        <v>0</v>
      </c>
      <c r="HI390" s="46" t="b">
        <f t="shared" si="796"/>
        <v>0</v>
      </c>
      <c r="HJ390" s="46" t="b">
        <f t="shared" si="797"/>
        <v>0</v>
      </c>
      <c r="HK390" s="46" t="b">
        <f t="shared" si="798"/>
        <v>0</v>
      </c>
      <c r="HL390" s="46" t="b">
        <f t="shared" si="799"/>
        <v>0</v>
      </c>
      <c r="HM390" s="46" t="b">
        <f t="shared" si="800"/>
        <v>0</v>
      </c>
      <c r="HN390" s="46" t="b">
        <f t="shared" si="801"/>
        <v>0</v>
      </c>
      <c r="HO390" s="46" t="b">
        <f t="shared" si="802"/>
        <v>0</v>
      </c>
      <c r="HP390" s="46" t="b">
        <f t="shared" si="803"/>
        <v>0</v>
      </c>
      <c r="HQ390" s="46" t="str">
        <f t="shared" si="804"/>
        <v/>
      </c>
      <c r="HR390" s="46" t="str">
        <f t="shared" si="805"/>
        <v/>
      </c>
      <c r="HS390" s="46" t="str">
        <f t="shared" si="806"/>
        <v/>
      </c>
      <c r="HT390" s="46" t="b">
        <f t="shared" si="807"/>
        <v>0</v>
      </c>
      <c r="HU390" s="46" t="b">
        <f t="shared" si="808"/>
        <v>0</v>
      </c>
      <c r="HV390" s="46" t="b">
        <f t="shared" si="809"/>
        <v>0</v>
      </c>
      <c r="HW390" s="46" t="b">
        <f t="shared" si="810"/>
        <v>0</v>
      </c>
      <c r="HX390" s="46" t="b">
        <f t="shared" si="811"/>
        <v>0</v>
      </c>
      <c r="HY390" s="46" t="b">
        <f t="shared" si="812"/>
        <v>0</v>
      </c>
      <c r="HZ390" s="46" t="b">
        <f t="shared" si="813"/>
        <v>0</v>
      </c>
      <c r="IA390" s="46" t="str">
        <f t="shared" si="814"/>
        <v/>
      </c>
      <c r="IB390" s="46" t="str">
        <f t="shared" si="815"/>
        <v/>
      </c>
      <c r="IC390" s="46" t="str">
        <f t="shared" si="816"/>
        <v/>
      </c>
      <c r="ID390" s="46" t="str">
        <f t="shared" si="817"/>
        <v/>
      </c>
      <c r="IE390" s="46" t="b">
        <f t="shared" si="818"/>
        <v>0</v>
      </c>
      <c r="IF390" s="46" t="str">
        <f t="shared" si="819"/>
        <v/>
      </c>
      <c r="IG390" s="46" t="str">
        <f t="shared" si="820"/>
        <v/>
      </c>
      <c r="IH390" s="46" t="b">
        <f t="shared" si="821"/>
        <v>0</v>
      </c>
      <c r="II390" s="46" t="b">
        <f t="shared" si="822"/>
        <v>0</v>
      </c>
      <c r="IJ390" s="46" t="b">
        <f t="shared" si="823"/>
        <v>0</v>
      </c>
      <c r="IK390" s="46" t="str">
        <f t="shared" si="824"/>
        <v/>
      </c>
      <c r="IL390" s="46" t="str">
        <f t="shared" si="825"/>
        <v/>
      </c>
      <c r="IM390" s="46" t="b">
        <f t="shared" si="826"/>
        <v>0</v>
      </c>
      <c r="IN390" s="46" t="b">
        <f t="shared" si="827"/>
        <v>0</v>
      </c>
      <c r="IO390" s="46" t="b">
        <f t="shared" si="828"/>
        <v>0</v>
      </c>
      <c r="IP390" s="46" t="b">
        <f t="shared" si="829"/>
        <v>0</v>
      </c>
      <c r="IQ390" s="46" t="b">
        <f t="shared" si="830"/>
        <v>0</v>
      </c>
      <c r="IR390" s="46" t="b">
        <f t="shared" si="831"/>
        <v>0</v>
      </c>
      <c r="IS390" s="46" t="b">
        <f t="shared" si="832"/>
        <v>0</v>
      </c>
      <c r="IT390" s="46" t="b">
        <f t="shared" si="833"/>
        <v>0</v>
      </c>
      <c r="IU390" s="46" t="b">
        <f t="shared" si="834"/>
        <v>0</v>
      </c>
      <c r="IV390" s="46" t="b">
        <f t="shared" si="835"/>
        <v>0</v>
      </c>
      <c r="IW390" s="46" t="b">
        <f t="shared" si="836"/>
        <v>0</v>
      </c>
      <c r="IX390" s="46" t="b">
        <f t="shared" si="837"/>
        <v>0</v>
      </c>
      <c r="IY390" s="46" t="b">
        <f t="shared" si="838"/>
        <v>0</v>
      </c>
    </row>
    <row r="391" spans="2:259" x14ac:dyDescent="0.3">
      <c r="B391" s="48">
        <v>379</v>
      </c>
      <c r="C391" s="61" t="str">
        <f t="shared" si="704"/>
        <v/>
      </c>
      <c r="D391" s="53"/>
      <c r="E391" s="52"/>
      <c r="F391" s="112"/>
      <c r="G391" s="52"/>
      <c r="H391" s="53"/>
      <c r="I391" s="52"/>
      <c r="J391" s="52"/>
      <c r="K391" s="53"/>
      <c r="L391" s="55"/>
      <c r="M391" s="108"/>
      <c r="N391" s="56"/>
      <c r="O391" s="52"/>
      <c r="P391" s="52"/>
      <c r="Q391" s="52"/>
      <c r="R391" s="52"/>
      <c r="S391" s="52"/>
      <c r="T391" s="53"/>
      <c r="U391" s="52"/>
      <c r="V391" s="52"/>
      <c r="W391" s="55"/>
      <c r="X391" s="55"/>
      <c r="Y391" s="52"/>
      <c r="Z391" s="55"/>
      <c r="AA391" s="52"/>
      <c r="AB391" s="53"/>
      <c r="AC391" s="53"/>
      <c r="AD391" s="53"/>
      <c r="AE391" s="57"/>
      <c r="AF391" s="113"/>
      <c r="AG391" s="57"/>
      <c r="AH391" s="58"/>
      <c r="AI391" s="58"/>
      <c r="AJ391" s="58"/>
      <c r="AK391" s="114"/>
      <c r="AL391" s="58"/>
      <c r="AM391" s="114"/>
      <c r="AN391" s="58"/>
      <c r="AO391" s="114"/>
      <c r="AP391" s="58"/>
      <c r="AQ391" s="114"/>
      <c r="AR391" s="58"/>
      <c r="AS391" s="114"/>
      <c r="AT391" s="58"/>
      <c r="AU391" s="114"/>
      <c r="AV391" s="58"/>
      <c r="AW391" s="114"/>
      <c r="AX391" s="58"/>
      <c r="AY391" s="114"/>
      <c r="AZ391" s="58"/>
      <c r="BA391" s="114"/>
      <c r="BB391" s="58"/>
      <c r="BC391" s="114"/>
      <c r="BD391" s="58"/>
      <c r="BE391" s="58"/>
      <c r="BF391" s="58"/>
      <c r="BG391" s="59"/>
      <c r="BH391" s="58"/>
      <c r="BI391" s="114"/>
      <c r="BJ391" s="53"/>
      <c r="BK391" s="58"/>
      <c r="BL391" s="114"/>
      <c r="BM391" s="58"/>
      <c r="BN391" s="114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3"/>
      <c r="CL391" s="58"/>
      <c r="CM391" s="58"/>
      <c r="CN391" s="60"/>
      <c r="CO391" s="57"/>
      <c r="CP391" s="58"/>
      <c r="CQ391" s="60"/>
      <c r="CR391" s="57"/>
      <c r="CS391" s="58"/>
      <c r="CT391" s="59"/>
      <c r="CU391" s="58"/>
      <c r="CV391" s="59"/>
      <c r="CW391" s="58"/>
      <c r="CX391" s="59"/>
      <c r="CY391" s="58"/>
      <c r="CZ391" s="58"/>
      <c r="DA391" s="58"/>
      <c r="DB391" s="53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7"/>
      <c r="DO391" s="57"/>
      <c r="DP391" s="57"/>
      <c r="DQ391" s="76" t="str">
        <f t="shared" si="705"/>
        <v/>
      </c>
      <c r="DR391" s="53"/>
      <c r="DS391" s="46" t="b">
        <f t="shared" si="706"/>
        <v>0</v>
      </c>
      <c r="DT391" s="46" t="str">
        <f t="shared" si="707"/>
        <v/>
      </c>
      <c r="DU391" s="46" t="b">
        <f t="shared" si="708"/>
        <v>0</v>
      </c>
      <c r="DV391" s="46" t="b">
        <f t="shared" si="709"/>
        <v>0</v>
      </c>
      <c r="DW391" s="46" t="b">
        <f t="shared" si="710"/>
        <v>0</v>
      </c>
      <c r="DY391" s="46" t="b">
        <f t="shared" si="711"/>
        <v>0</v>
      </c>
      <c r="DZ391" s="46" t="b">
        <f t="shared" si="712"/>
        <v>0</v>
      </c>
      <c r="EB391" s="46" t="b">
        <f t="shared" si="713"/>
        <v>0</v>
      </c>
      <c r="EC391" s="46" t="b">
        <f t="shared" si="714"/>
        <v>0</v>
      </c>
      <c r="ED391" s="46" t="b">
        <f t="shared" si="715"/>
        <v>0</v>
      </c>
      <c r="EE391" s="46" t="b">
        <f t="shared" si="716"/>
        <v>0</v>
      </c>
      <c r="EF391" s="46" t="b">
        <f t="shared" si="717"/>
        <v>0</v>
      </c>
      <c r="EG391" s="46" t="b">
        <f t="shared" si="718"/>
        <v>0</v>
      </c>
      <c r="EH391" s="46" t="b">
        <f t="shared" si="719"/>
        <v>0</v>
      </c>
      <c r="EI391" s="46" t="b">
        <f t="shared" si="720"/>
        <v>0</v>
      </c>
      <c r="EK391" s="46" t="b">
        <f t="shared" si="721"/>
        <v>0</v>
      </c>
      <c r="EL391" s="46" t="b">
        <f t="shared" si="722"/>
        <v>0</v>
      </c>
      <c r="EM391" s="46" t="b">
        <f t="shared" si="723"/>
        <v>0</v>
      </c>
      <c r="EN391" s="46" t="b">
        <f t="shared" si="724"/>
        <v>0</v>
      </c>
      <c r="EO391" s="46" t="b">
        <f t="shared" si="725"/>
        <v>0</v>
      </c>
      <c r="EP391" s="46" t="b">
        <f t="shared" si="726"/>
        <v>0</v>
      </c>
      <c r="EQ391" s="46" t="b">
        <f t="shared" si="727"/>
        <v>0</v>
      </c>
      <c r="ER391" s="46" t="b">
        <f>OR(AA391='Tablas '!$T$4,AA391='Tablas '!$T$7,AA391='Tablas '!$T$8,AA391='Tablas '!$T$11)</f>
        <v>0</v>
      </c>
      <c r="ES391" s="46" t="str">
        <f t="shared" si="728"/>
        <v/>
      </c>
      <c r="ET391" s="46" t="str">
        <f t="shared" si="729"/>
        <v/>
      </c>
      <c r="EU391" s="46" t="str">
        <f t="shared" si="730"/>
        <v/>
      </c>
      <c r="EV391" s="46" t="b">
        <f t="shared" si="731"/>
        <v>0</v>
      </c>
      <c r="EW391" s="46" t="b">
        <f t="shared" si="732"/>
        <v>0</v>
      </c>
      <c r="EX391" s="46" t="b">
        <f t="shared" si="733"/>
        <v>0</v>
      </c>
      <c r="EY391" s="46" t="b">
        <f t="shared" si="734"/>
        <v>0</v>
      </c>
      <c r="EZ391" s="46" t="b">
        <f t="shared" si="735"/>
        <v>0</v>
      </c>
      <c r="FA391" s="46" t="b">
        <f t="shared" si="736"/>
        <v>0</v>
      </c>
      <c r="FB391" s="46" t="b">
        <f t="shared" si="737"/>
        <v>0</v>
      </c>
      <c r="FC391" s="46" t="str">
        <f t="shared" si="738"/>
        <v/>
      </c>
      <c r="FD391" s="46" t="str">
        <f t="shared" si="739"/>
        <v/>
      </c>
      <c r="FE391" s="46" t="b">
        <f t="shared" si="740"/>
        <v>0</v>
      </c>
      <c r="FF391" s="46" t="str">
        <f t="shared" si="741"/>
        <v/>
      </c>
      <c r="FG391" s="46" t="str">
        <f t="shared" si="742"/>
        <v/>
      </c>
      <c r="FH391" s="46" t="b">
        <f t="shared" si="743"/>
        <v>0</v>
      </c>
      <c r="FI391" s="46" t="str">
        <f t="shared" si="744"/>
        <v/>
      </c>
      <c r="FJ391" s="46" t="str">
        <f t="shared" si="745"/>
        <v/>
      </c>
      <c r="FK391" s="46" t="b">
        <f t="shared" si="746"/>
        <v>0</v>
      </c>
      <c r="FL391" s="46" t="str">
        <f t="shared" si="747"/>
        <v/>
      </c>
      <c r="FM391" s="46" t="str">
        <f t="shared" si="748"/>
        <v/>
      </c>
      <c r="FN391" s="46" t="b">
        <f t="shared" si="749"/>
        <v>0</v>
      </c>
      <c r="FO391" s="46" t="str">
        <f t="shared" si="750"/>
        <v/>
      </c>
      <c r="FP391" s="46" t="str">
        <f t="shared" si="751"/>
        <v/>
      </c>
      <c r="FQ391" s="46" t="b">
        <f t="shared" si="752"/>
        <v>0</v>
      </c>
      <c r="FR391" s="46" t="str">
        <f t="shared" si="753"/>
        <v/>
      </c>
      <c r="FS391" s="46" t="str">
        <f t="shared" si="754"/>
        <v/>
      </c>
      <c r="FT391" s="46" t="b">
        <f t="shared" si="755"/>
        <v>0</v>
      </c>
      <c r="FU391" s="46" t="str">
        <f t="shared" si="756"/>
        <v/>
      </c>
      <c r="FV391" s="46" t="str">
        <f t="shared" si="757"/>
        <v/>
      </c>
      <c r="FW391" s="46" t="b">
        <f t="shared" si="758"/>
        <v>0</v>
      </c>
      <c r="FX391" s="46" t="str">
        <f t="shared" si="759"/>
        <v/>
      </c>
      <c r="FY391" s="46" t="str">
        <f t="shared" si="760"/>
        <v/>
      </c>
      <c r="FZ391" s="46" t="b">
        <f t="shared" si="761"/>
        <v>0</v>
      </c>
      <c r="GA391" s="46" t="str">
        <f t="shared" si="762"/>
        <v/>
      </c>
      <c r="GB391" s="46" t="str">
        <f t="shared" si="763"/>
        <v/>
      </c>
      <c r="GC391" s="46" t="b">
        <f t="shared" si="764"/>
        <v>0</v>
      </c>
      <c r="GD391" s="46" t="str">
        <f t="shared" si="765"/>
        <v/>
      </c>
      <c r="GE391" s="46" t="str">
        <f t="shared" si="766"/>
        <v/>
      </c>
      <c r="GF391" s="46" t="b">
        <f t="shared" si="767"/>
        <v>0</v>
      </c>
      <c r="GG391" s="46" t="b">
        <f t="shared" si="768"/>
        <v>0</v>
      </c>
      <c r="GH391" s="46" t="str">
        <f t="shared" si="769"/>
        <v/>
      </c>
      <c r="GI391" s="46" t="str">
        <f t="shared" si="770"/>
        <v/>
      </c>
      <c r="GJ391" s="46" t="str">
        <f t="shared" si="771"/>
        <v/>
      </c>
      <c r="GK391" s="46" t="b">
        <f t="shared" si="772"/>
        <v>0</v>
      </c>
      <c r="GL391" s="46" t="str">
        <f t="shared" si="773"/>
        <v/>
      </c>
      <c r="GM391" s="46" t="str">
        <f t="shared" si="774"/>
        <v/>
      </c>
      <c r="GN391" s="46" t="str">
        <f t="shared" si="775"/>
        <v/>
      </c>
      <c r="GO391" s="46" t="b">
        <f t="shared" si="776"/>
        <v>0</v>
      </c>
      <c r="GP391" s="46" t="str">
        <f t="shared" si="777"/>
        <v/>
      </c>
      <c r="GQ391" s="46" t="str">
        <f t="shared" si="778"/>
        <v/>
      </c>
      <c r="GR391" s="46" t="b">
        <f t="shared" si="779"/>
        <v>0</v>
      </c>
      <c r="GS391" s="46" t="str">
        <f t="shared" si="780"/>
        <v/>
      </c>
      <c r="GT391" s="46" t="str">
        <f t="shared" si="781"/>
        <v/>
      </c>
      <c r="GU391" s="46" t="b">
        <f t="shared" si="782"/>
        <v>0</v>
      </c>
      <c r="GV391" s="46" t="b">
        <f t="shared" si="783"/>
        <v>0</v>
      </c>
      <c r="GW391" s="46" t="b">
        <f t="shared" si="784"/>
        <v>0</v>
      </c>
      <c r="GX391" s="46" t="b">
        <f t="shared" si="785"/>
        <v>0</v>
      </c>
      <c r="GY391" s="46" t="b">
        <f t="shared" si="786"/>
        <v>0</v>
      </c>
      <c r="GZ391" s="46" t="b">
        <f t="shared" si="787"/>
        <v>0</v>
      </c>
      <c r="HA391" s="46" t="b">
        <f t="shared" si="788"/>
        <v>0</v>
      </c>
      <c r="HB391" s="46" t="b">
        <f t="shared" si="789"/>
        <v>0</v>
      </c>
      <c r="HC391" s="46" t="b">
        <f t="shared" si="790"/>
        <v>0</v>
      </c>
      <c r="HD391" s="46" t="b">
        <f t="shared" si="791"/>
        <v>0</v>
      </c>
      <c r="HE391" s="46" t="b">
        <f t="shared" si="792"/>
        <v>0</v>
      </c>
      <c r="HF391" s="46" t="b">
        <f t="shared" si="793"/>
        <v>0</v>
      </c>
      <c r="HG391" s="46" t="b">
        <f t="shared" si="794"/>
        <v>0</v>
      </c>
      <c r="HH391" s="46" t="b">
        <f t="shared" si="795"/>
        <v>0</v>
      </c>
      <c r="HI391" s="46" t="b">
        <f t="shared" si="796"/>
        <v>0</v>
      </c>
      <c r="HJ391" s="46" t="b">
        <f t="shared" si="797"/>
        <v>0</v>
      </c>
      <c r="HK391" s="46" t="b">
        <f t="shared" si="798"/>
        <v>0</v>
      </c>
      <c r="HL391" s="46" t="b">
        <f t="shared" si="799"/>
        <v>0</v>
      </c>
      <c r="HM391" s="46" t="b">
        <f t="shared" si="800"/>
        <v>0</v>
      </c>
      <c r="HN391" s="46" t="b">
        <f t="shared" si="801"/>
        <v>0</v>
      </c>
      <c r="HO391" s="46" t="b">
        <f t="shared" si="802"/>
        <v>0</v>
      </c>
      <c r="HP391" s="46" t="b">
        <f t="shared" si="803"/>
        <v>0</v>
      </c>
      <c r="HQ391" s="46" t="str">
        <f t="shared" si="804"/>
        <v/>
      </c>
      <c r="HR391" s="46" t="str">
        <f t="shared" si="805"/>
        <v/>
      </c>
      <c r="HS391" s="46" t="str">
        <f t="shared" si="806"/>
        <v/>
      </c>
      <c r="HT391" s="46" t="b">
        <f t="shared" si="807"/>
        <v>0</v>
      </c>
      <c r="HU391" s="46" t="b">
        <f t="shared" si="808"/>
        <v>0</v>
      </c>
      <c r="HV391" s="46" t="b">
        <f t="shared" si="809"/>
        <v>0</v>
      </c>
      <c r="HW391" s="46" t="b">
        <f t="shared" si="810"/>
        <v>0</v>
      </c>
      <c r="HX391" s="46" t="b">
        <f t="shared" si="811"/>
        <v>0</v>
      </c>
      <c r="HY391" s="46" t="b">
        <f t="shared" si="812"/>
        <v>0</v>
      </c>
      <c r="HZ391" s="46" t="b">
        <f t="shared" si="813"/>
        <v>0</v>
      </c>
      <c r="IA391" s="46" t="str">
        <f t="shared" si="814"/>
        <v/>
      </c>
      <c r="IB391" s="46" t="str">
        <f t="shared" si="815"/>
        <v/>
      </c>
      <c r="IC391" s="46" t="str">
        <f t="shared" si="816"/>
        <v/>
      </c>
      <c r="ID391" s="46" t="str">
        <f t="shared" si="817"/>
        <v/>
      </c>
      <c r="IE391" s="46" t="b">
        <f t="shared" si="818"/>
        <v>0</v>
      </c>
      <c r="IF391" s="46" t="str">
        <f t="shared" si="819"/>
        <v/>
      </c>
      <c r="IG391" s="46" t="str">
        <f t="shared" si="820"/>
        <v/>
      </c>
      <c r="IH391" s="46" t="b">
        <f t="shared" si="821"/>
        <v>0</v>
      </c>
      <c r="II391" s="46" t="b">
        <f t="shared" si="822"/>
        <v>0</v>
      </c>
      <c r="IJ391" s="46" t="b">
        <f t="shared" si="823"/>
        <v>0</v>
      </c>
      <c r="IK391" s="46" t="str">
        <f t="shared" si="824"/>
        <v/>
      </c>
      <c r="IL391" s="46" t="str">
        <f t="shared" si="825"/>
        <v/>
      </c>
      <c r="IM391" s="46" t="b">
        <f t="shared" si="826"/>
        <v>0</v>
      </c>
      <c r="IN391" s="46" t="b">
        <f t="shared" si="827"/>
        <v>0</v>
      </c>
      <c r="IO391" s="46" t="b">
        <f t="shared" si="828"/>
        <v>0</v>
      </c>
      <c r="IP391" s="46" t="b">
        <f t="shared" si="829"/>
        <v>0</v>
      </c>
      <c r="IQ391" s="46" t="b">
        <f t="shared" si="830"/>
        <v>0</v>
      </c>
      <c r="IR391" s="46" t="b">
        <f t="shared" si="831"/>
        <v>0</v>
      </c>
      <c r="IS391" s="46" t="b">
        <f t="shared" si="832"/>
        <v>0</v>
      </c>
      <c r="IT391" s="46" t="b">
        <f t="shared" si="833"/>
        <v>0</v>
      </c>
      <c r="IU391" s="46" t="b">
        <f t="shared" si="834"/>
        <v>0</v>
      </c>
      <c r="IV391" s="46" t="b">
        <f t="shared" si="835"/>
        <v>0</v>
      </c>
      <c r="IW391" s="46" t="b">
        <f t="shared" si="836"/>
        <v>0</v>
      </c>
      <c r="IX391" s="46" t="b">
        <f t="shared" si="837"/>
        <v>0</v>
      </c>
      <c r="IY391" s="46" t="b">
        <f t="shared" si="838"/>
        <v>0</v>
      </c>
    </row>
    <row r="392" spans="2:259" x14ac:dyDescent="0.3">
      <c r="B392" s="48">
        <v>380</v>
      </c>
      <c r="C392" s="61" t="str">
        <f t="shared" si="704"/>
        <v/>
      </c>
      <c r="D392" s="53"/>
      <c r="E392" s="52"/>
      <c r="F392" s="112"/>
      <c r="G392" s="52"/>
      <c r="H392" s="53"/>
      <c r="I392" s="52"/>
      <c r="J392" s="52"/>
      <c r="K392" s="53"/>
      <c r="L392" s="55"/>
      <c r="M392" s="108"/>
      <c r="N392" s="56"/>
      <c r="O392" s="52"/>
      <c r="P392" s="52"/>
      <c r="Q392" s="52"/>
      <c r="R392" s="52"/>
      <c r="S392" s="52"/>
      <c r="T392" s="53"/>
      <c r="U392" s="52"/>
      <c r="V392" s="52"/>
      <c r="W392" s="55"/>
      <c r="X392" s="55"/>
      <c r="Y392" s="52"/>
      <c r="Z392" s="55"/>
      <c r="AA392" s="52"/>
      <c r="AB392" s="53"/>
      <c r="AC392" s="53"/>
      <c r="AD392" s="53"/>
      <c r="AE392" s="57"/>
      <c r="AF392" s="113"/>
      <c r="AG392" s="57"/>
      <c r="AH392" s="58"/>
      <c r="AI392" s="58"/>
      <c r="AJ392" s="58"/>
      <c r="AK392" s="114"/>
      <c r="AL392" s="58"/>
      <c r="AM392" s="114"/>
      <c r="AN392" s="58"/>
      <c r="AO392" s="114"/>
      <c r="AP392" s="58"/>
      <c r="AQ392" s="114"/>
      <c r="AR392" s="58"/>
      <c r="AS392" s="114"/>
      <c r="AT392" s="58"/>
      <c r="AU392" s="114"/>
      <c r="AV392" s="58"/>
      <c r="AW392" s="114"/>
      <c r="AX392" s="58"/>
      <c r="AY392" s="114"/>
      <c r="AZ392" s="58"/>
      <c r="BA392" s="114"/>
      <c r="BB392" s="58"/>
      <c r="BC392" s="114"/>
      <c r="BD392" s="58"/>
      <c r="BE392" s="58"/>
      <c r="BF392" s="58"/>
      <c r="BG392" s="59"/>
      <c r="BH392" s="58"/>
      <c r="BI392" s="114"/>
      <c r="BJ392" s="53"/>
      <c r="BK392" s="58"/>
      <c r="BL392" s="114"/>
      <c r="BM392" s="58"/>
      <c r="BN392" s="114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3"/>
      <c r="CL392" s="58"/>
      <c r="CM392" s="58"/>
      <c r="CN392" s="60"/>
      <c r="CO392" s="57"/>
      <c r="CP392" s="58"/>
      <c r="CQ392" s="60"/>
      <c r="CR392" s="57"/>
      <c r="CS392" s="58"/>
      <c r="CT392" s="59"/>
      <c r="CU392" s="58"/>
      <c r="CV392" s="59"/>
      <c r="CW392" s="58"/>
      <c r="CX392" s="59"/>
      <c r="CY392" s="58"/>
      <c r="CZ392" s="58"/>
      <c r="DA392" s="58"/>
      <c r="DB392" s="53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7"/>
      <c r="DO392" s="57"/>
      <c r="DP392" s="57"/>
      <c r="DQ392" s="76" t="str">
        <f t="shared" si="705"/>
        <v/>
      </c>
      <c r="DR392" s="53"/>
      <c r="DS392" s="46" t="b">
        <f t="shared" si="706"/>
        <v>0</v>
      </c>
      <c r="DT392" s="46" t="str">
        <f t="shared" si="707"/>
        <v/>
      </c>
      <c r="DU392" s="46" t="b">
        <f t="shared" si="708"/>
        <v>0</v>
      </c>
      <c r="DV392" s="46" t="b">
        <f t="shared" si="709"/>
        <v>0</v>
      </c>
      <c r="DW392" s="46" t="b">
        <f t="shared" si="710"/>
        <v>0</v>
      </c>
      <c r="DY392" s="46" t="b">
        <f t="shared" si="711"/>
        <v>0</v>
      </c>
      <c r="DZ392" s="46" t="b">
        <f t="shared" si="712"/>
        <v>0</v>
      </c>
      <c r="EB392" s="46" t="b">
        <f t="shared" si="713"/>
        <v>0</v>
      </c>
      <c r="EC392" s="46" t="b">
        <f t="shared" si="714"/>
        <v>0</v>
      </c>
      <c r="ED392" s="46" t="b">
        <f t="shared" si="715"/>
        <v>0</v>
      </c>
      <c r="EE392" s="46" t="b">
        <f t="shared" si="716"/>
        <v>0</v>
      </c>
      <c r="EF392" s="46" t="b">
        <f t="shared" si="717"/>
        <v>0</v>
      </c>
      <c r="EG392" s="46" t="b">
        <f t="shared" si="718"/>
        <v>0</v>
      </c>
      <c r="EH392" s="46" t="b">
        <f t="shared" si="719"/>
        <v>0</v>
      </c>
      <c r="EI392" s="46" t="b">
        <f t="shared" si="720"/>
        <v>0</v>
      </c>
      <c r="EK392" s="46" t="b">
        <f t="shared" si="721"/>
        <v>0</v>
      </c>
      <c r="EL392" s="46" t="b">
        <f t="shared" si="722"/>
        <v>0</v>
      </c>
      <c r="EM392" s="46" t="b">
        <f t="shared" si="723"/>
        <v>0</v>
      </c>
      <c r="EN392" s="46" t="b">
        <f t="shared" si="724"/>
        <v>0</v>
      </c>
      <c r="EO392" s="46" t="b">
        <f t="shared" si="725"/>
        <v>0</v>
      </c>
      <c r="EP392" s="46" t="b">
        <f t="shared" si="726"/>
        <v>0</v>
      </c>
      <c r="EQ392" s="46" t="b">
        <f t="shared" si="727"/>
        <v>0</v>
      </c>
      <c r="ER392" s="46" t="b">
        <f>OR(AA392='Tablas '!$T$4,AA392='Tablas '!$T$7,AA392='Tablas '!$T$8,AA392='Tablas '!$T$11)</f>
        <v>0</v>
      </c>
      <c r="ES392" s="46" t="str">
        <f t="shared" si="728"/>
        <v/>
      </c>
      <c r="ET392" s="46" t="str">
        <f t="shared" si="729"/>
        <v/>
      </c>
      <c r="EU392" s="46" t="str">
        <f t="shared" si="730"/>
        <v/>
      </c>
      <c r="EV392" s="46" t="b">
        <f t="shared" si="731"/>
        <v>0</v>
      </c>
      <c r="EW392" s="46" t="b">
        <f t="shared" si="732"/>
        <v>0</v>
      </c>
      <c r="EX392" s="46" t="b">
        <f t="shared" si="733"/>
        <v>0</v>
      </c>
      <c r="EY392" s="46" t="b">
        <f t="shared" si="734"/>
        <v>0</v>
      </c>
      <c r="EZ392" s="46" t="b">
        <f t="shared" si="735"/>
        <v>0</v>
      </c>
      <c r="FA392" s="46" t="b">
        <f t="shared" si="736"/>
        <v>0</v>
      </c>
      <c r="FB392" s="46" t="b">
        <f t="shared" si="737"/>
        <v>0</v>
      </c>
      <c r="FC392" s="46" t="str">
        <f t="shared" si="738"/>
        <v/>
      </c>
      <c r="FD392" s="46" t="str">
        <f t="shared" si="739"/>
        <v/>
      </c>
      <c r="FE392" s="46" t="b">
        <f t="shared" si="740"/>
        <v>0</v>
      </c>
      <c r="FF392" s="46" t="str">
        <f t="shared" si="741"/>
        <v/>
      </c>
      <c r="FG392" s="46" t="str">
        <f t="shared" si="742"/>
        <v/>
      </c>
      <c r="FH392" s="46" t="b">
        <f t="shared" si="743"/>
        <v>0</v>
      </c>
      <c r="FI392" s="46" t="str">
        <f t="shared" si="744"/>
        <v/>
      </c>
      <c r="FJ392" s="46" t="str">
        <f t="shared" si="745"/>
        <v/>
      </c>
      <c r="FK392" s="46" t="b">
        <f t="shared" si="746"/>
        <v>0</v>
      </c>
      <c r="FL392" s="46" t="str">
        <f t="shared" si="747"/>
        <v/>
      </c>
      <c r="FM392" s="46" t="str">
        <f t="shared" si="748"/>
        <v/>
      </c>
      <c r="FN392" s="46" t="b">
        <f t="shared" si="749"/>
        <v>0</v>
      </c>
      <c r="FO392" s="46" t="str">
        <f t="shared" si="750"/>
        <v/>
      </c>
      <c r="FP392" s="46" t="str">
        <f t="shared" si="751"/>
        <v/>
      </c>
      <c r="FQ392" s="46" t="b">
        <f t="shared" si="752"/>
        <v>0</v>
      </c>
      <c r="FR392" s="46" t="str">
        <f t="shared" si="753"/>
        <v/>
      </c>
      <c r="FS392" s="46" t="str">
        <f t="shared" si="754"/>
        <v/>
      </c>
      <c r="FT392" s="46" t="b">
        <f t="shared" si="755"/>
        <v>0</v>
      </c>
      <c r="FU392" s="46" t="str">
        <f t="shared" si="756"/>
        <v/>
      </c>
      <c r="FV392" s="46" t="str">
        <f t="shared" si="757"/>
        <v/>
      </c>
      <c r="FW392" s="46" t="b">
        <f t="shared" si="758"/>
        <v>0</v>
      </c>
      <c r="FX392" s="46" t="str">
        <f t="shared" si="759"/>
        <v/>
      </c>
      <c r="FY392" s="46" t="str">
        <f t="shared" si="760"/>
        <v/>
      </c>
      <c r="FZ392" s="46" t="b">
        <f t="shared" si="761"/>
        <v>0</v>
      </c>
      <c r="GA392" s="46" t="str">
        <f t="shared" si="762"/>
        <v/>
      </c>
      <c r="GB392" s="46" t="str">
        <f t="shared" si="763"/>
        <v/>
      </c>
      <c r="GC392" s="46" t="b">
        <f t="shared" si="764"/>
        <v>0</v>
      </c>
      <c r="GD392" s="46" t="str">
        <f t="shared" si="765"/>
        <v/>
      </c>
      <c r="GE392" s="46" t="str">
        <f t="shared" si="766"/>
        <v/>
      </c>
      <c r="GF392" s="46" t="b">
        <f t="shared" si="767"/>
        <v>0</v>
      </c>
      <c r="GG392" s="46" t="b">
        <f t="shared" si="768"/>
        <v>0</v>
      </c>
      <c r="GH392" s="46" t="str">
        <f t="shared" si="769"/>
        <v/>
      </c>
      <c r="GI392" s="46" t="str">
        <f t="shared" si="770"/>
        <v/>
      </c>
      <c r="GJ392" s="46" t="str">
        <f t="shared" si="771"/>
        <v/>
      </c>
      <c r="GK392" s="46" t="b">
        <f t="shared" si="772"/>
        <v>0</v>
      </c>
      <c r="GL392" s="46" t="str">
        <f t="shared" si="773"/>
        <v/>
      </c>
      <c r="GM392" s="46" t="str">
        <f t="shared" si="774"/>
        <v/>
      </c>
      <c r="GN392" s="46" t="str">
        <f t="shared" si="775"/>
        <v/>
      </c>
      <c r="GO392" s="46" t="b">
        <f t="shared" si="776"/>
        <v>0</v>
      </c>
      <c r="GP392" s="46" t="str">
        <f t="shared" si="777"/>
        <v/>
      </c>
      <c r="GQ392" s="46" t="str">
        <f t="shared" si="778"/>
        <v/>
      </c>
      <c r="GR392" s="46" t="b">
        <f t="shared" si="779"/>
        <v>0</v>
      </c>
      <c r="GS392" s="46" t="str">
        <f t="shared" si="780"/>
        <v/>
      </c>
      <c r="GT392" s="46" t="str">
        <f t="shared" si="781"/>
        <v/>
      </c>
      <c r="GU392" s="46" t="b">
        <f t="shared" si="782"/>
        <v>0</v>
      </c>
      <c r="GV392" s="46" t="b">
        <f t="shared" si="783"/>
        <v>0</v>
      </c>
      <c r="GW392" s="46" t="b">
        <f t="shared" si="784"/>
        <v>0</v>
      </c>
      <c r="GX392" s="46" t="b">
        <f t="shared" si="785"/>
        <v>0</v>
      </c>
      <c r="GY392" s="46" t="b">
        <f t="shared" si="786"/>
        <v>0</v>
      </c>
      <c r="GZ392" s="46" t="b">
        <f t="shared" si="787"/>
        <v>0</v>
      </c>
      <c r="HA392" s="46" t="b">
        <f t="shared" si="788"/>
        <v>0</v>
      </c>
      <c r="HB392" s="46" t="b">
        <f t="shared" si="789"/>
        <v>0</v>
      </c>
      <c r="HC392" s="46" t="b">
        <f t="shared" si="790"/>
        <v>0</v>
      </c>
      <c r="HD392" s="46" t="b">
        <f t="shared" si="791"/>
        <v>0</v>
      </c>
      <c r="HE392" s="46" t="b">
        <f t="shared" si="792"/>
        <v>0</v>
      </c>
      <c r="HF392" s="46" t="b">
        <f t="shared" si="793"/>
        <v>0</v>
      </c>
      <c r="HG392" s="46" t="b">
        <f t="shared" si="794"/>
        <v>0</v>
      </c>
      <c r="HH392" s="46" t="b">
        <f t="shared" si="795"/>
        <v>0</v>
      </c>
      <c r="HI392" s="46" t="b">
        <f t="shared" si="796"/>
        <v>0</v>
      </c>
      <c r="HJ392" s="46" t="b">
        <f t="shared" si="797"/>
        <v>0</v>
      </c>
      <c r="HK392" s="46" t="b">
        <f t="shared" si="798"/>
        <v>0</v>
      </c>
      <c r="HL392" s="46" t="b">
        <f t="shared" si="799"/>
        <v>0</v>
      </c>
      <c r="HM392" s="46" t="b">
        <f t="shared" si="800"/>
        <v>0</v>
      </c>
      <c r="HN392" s="46" t="b">
        <f t="shared" si="801"/>
        <v>0</v>
      </c>
      <c r="HO392" s="46" t="b">
        <f t="shared" si="802"/>
        <v>0</v>
      </c>
      <c r="HP392" s="46" t="b">
        <f t="shared" si="803"/>
        <v>0</v>
      </c>
      <c r="HQ392" s="46" t="str">
        <f t="shared" si="804"/>
        <v/>
      </c>
      <c r="HR392" s="46" t="str">
        <f t="shared" si="805"/>
        <v/>
      </c>
      <c r="HS392" s="46" t="str">
        <f t="shared" si="806"/>
        <v/>
      </c>
      <c r="HT392" s="46" t="b">
        <f t="shared" si="807"/>
        <v>0</v>
      </c>
      <c r="HU392" s="46" t="b">
        <f t="shared" si="808"/>
        <v>0</v>
      </c>
      <c r="HV392" s="46" t="b">
        <f t="shared" si="809"/>
        <v>0</v>
      </c>
      <c r="HW392" s="46" t="b">
        <f t="shared" si="810"/>
        <v>0</v>
      </c>
      <c r="HX392" s="46" t="b">
        <f t="shared" si="811"/>
        <v>0</v>
      </c>
      <c r="HY392" s="46" t="b">
        <f t="shared" si="812"/>
        <v>0</v>
      </c>
      <c r="HZ392" s="46" t="b">
        <f t="shared" si="813"/>
        <v>0</v>
      </c>
      <c r="IA392" s="46" t="str">
        <f t="shared" si="814"/>
        <v/>
      </c>
      <c r="IB392" s="46" t="str">
        <f t="shared" si="815"/>
        <v/>
      </c>
      <c r="IC392" s="46" t="str">
        <f t="shared" si="816"/>
        <v/>
      </c>
      <c r="ID392" s="46" t="str">
        <f t="shared" si="817"/>
        <v/>
      </c>
      <c r="IE392" s="46" t="b">
        <f t="shared" si="818"/>
        <v>0</v>
      </c>
      <c r="IF392" s="46" t="str">
        <f t="shared" si="819"/>
        <v/>
      </c>
      <c r="IG392" s="46" t="str">
        <f t="shared" si="820"/>
        <v/>
      </c>
      <c r="IH392" s="46" t="b">
        <f t="shared" si="821"/>
        <v>0</v>
      </c>
      <c r="II392" s="46" t="b">
        <f t="shared" si="822"/>
        <v>0</v>
      </c>
      <c r="IJ392" s="46" t="b">
        <f t="shared" si="823"/>
        <v>0</v>
      </c>
      <c r="IK392" s="46" t="str">
        <f t="shared" si="824"/>
        <v/>
      </c>
      <c r="IL392" s="46" t="str">
        <f t="shared" si="825"/>
        <v/>
      </c>
      <c r="IM392" s="46" t="b">
        <f t="shared" si="826"/>
        <v>0</v>
      </c>
      <c r="IN392" s="46" t="b">
        <f t="shared" si="827"/>
        <v>0</v>
      </c>
      <c r="IO392" s="46" t="b">
        <f t="shared" si="828"/>
        <v>0</v>
      </c>
      <c r="IP392" s="46" t="b">
        <f t="shared" si="829"/>
        <v>0</v>
      </c>
      <c r="IQ392" s="46" t="b">
        <f t="shared" si="830"/>
        <v>0</v>
      </c>
      <c r="IR392" s="46" t="b">
        <f t="shared" si="831"/>
        <v>0</v>
      </c>
      <c r="IS392" s="46" t="b">
        <f t="shared" si="832"/>
        <v>0</v>
      </c>
      <c r="IT392" s="46" t="b">
        <f t="shared" si="833"/>
        <v>0</v>
      </c>
      <c r="IU392" s="46" t="b">
        <f t="shared" si="834"/>
        <v>0</v>
      </c>
      <c r="IV392" s="46" t="b">
        <f t="shared" si="835"/>
        <v>0</v>
      </c>
      <c r="IW392" s="46" t="b">
        <f t="shared" si="836"/>
        <v>0</v>
      </c>
      <c r="IX392" s="46" t="b">
        <f t="shared" si="837"/>
        <v>0</v>
      </c>
      <c r="IY392" s="46" t="b">
        <f t="shared" si="838"/>
        <v>0</v>
      </c>
    </row>
    <row r="393" spans="2:259" x14ac:dyDescent="0.3">
      <c r="B393" s="48">
        <v>381</v>
      </c>
      <c r="C393" s="61" t="str">
        <f t="shared" si="704"/>
        <v/>
      </c>
      <c r="D393" s="53"/>
      <c r="E393" s="52"/>
      <c r="F393" s="112"/>
      <c r="G393" s="52"/>
      <c r="H393" s="53"/>
      <c r="I393" s="52"/>
      <c r="J393" s="52"/>
      <c r="K393" s="53"/>
      <c r="L393" s="55"/>
      <c r="M393" s="108"/>
      <c r="N393" s="56"/>
      <c r="O393" s="52"/>
      <c r="P393" s="52"/>
      <c r="Q393" s="52"/>
      <c r="R393" s="52"/>
      <c r="S393" s="52"/>
      <c r="T393" s="53"/>
      <c r="U393" s="52"/>
      <c r="V393" s="52"/>
      <c r="W393" s="55"/>
      <c r="X393" s="55"/>
      <c r="Y393" s="52"/>
      <c r="Z393" s="55"/>
      <c r="AA393" s="52"/>
      <c r="AB393" s="53"/>
      <c r="AC393" s="53"/>
      <c r="AD393" s="53"/>
      <c r="AE393" s="57"/>
      <c r="AF393" s="113"/>
      <c r="AG393" s="57"/>
      <c r="AH393" s="58"/>
      <c r="AI393" s="58"/>
      <c r="AJ393" s="58"/>
      <c r="AK393" s="114"/>
      <c r="AL393" s="58"/>
      <c r="AM393" s="114"/>
      <c r="AN393" s="58"/>
      <c r="AO393" s="114"/>
      <c r="AP393" s="58"/>
      <c r="AQ393" s="114"/>
      <c r="AR393" s="58"/>
      <c r="AS393" s="114"/>
      <c r="AT393" s="58"/>
      <c r="AU393" s="114"/>
      <c r="AV393" s="58"/>
      <c r="AW393" s="114"/>
      <c r="AX393" s="58"/>
      <c r="AY393" s="114"/>
      <c r="AZ393" s="58"/>
      <c r="BA393" s="114"/>
      <c r="BB393" s="58"/>
      <c r="BC393" s="114"/>
      <c r="BD393" s="58"/>
      <c r="BE393" s="58"/>
      <c r="BF393" s="58"/>
      <c r="BG393" s="59"/>
      <c r="BH393" s="58"/>
      <c r="BI393" s="114"/>
      <c r="BJ393" s="53"/>
      <c r="BK393" s="58"/>
      <c r="BL393" s="114"/>
      <c r="BM393" s="58"/>
      <c r="BN393" s="114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3"/>
      <c r="CL393" s="58"/>
      <c r="CM393" s="58"/>
      <c r="CN393" s="60"/>
      <c r="CO393" s="57"/>
      <c r="CP393" s="58"/>
      <c r="CQ393" s="60"/>
      <c r="CR393" s="57"/>
      <c r="CS393" s="58"/>
      <c r="CT393" s="59"/>
      <c r="CU393" s="58"/>
      <c r="CV393" s="59"/>
      <c r="CW393" s="58"/>
      <c r="CX393" s="59"/>
      <c r="CY393" s="58"/>
      <c r="CZ393" s="58"/>
      <c r="DA393" s="58"/>
      <c r="DB393" s="53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7"/>
      <c r="DO393" s="57"/>
      <c r="DP393" s="57"/>
      <c r="DQ393" s="76" t="str">
        <f t="shared" si="705"/>
        <v/>
      </c>
      <c r="DR393" s="53"/>
      <c r="DS393" s="46" t="b">
        <f t="shared" si="706"/>
        <v>0</v>
      </c>
      <c r="DT393" s="46" t="str">
        <f t="shared" si="707"/>
        <v/>
      </c>
      <c r="DU393" s="46" t="b">
        <f t="shared" si="708"/>
        <v>0</v>
      </c>
      <c r="DV393" s="46" t="b">
        <f t="shared" si="709"/>
        <v>0</v>
      </c>
      <c r="DW393" s="46" t="b">
        <f t="shared" si="710"/>
        <v>0</v>
      </c>
      <c r="DY393" s="46" t="b">
        <f t="shared" si="711"/>
        <v>0</v>
      </c>
      <c r="DZ393" s="46" t="b">
        <f t="shared" si="712"/>
        <v>0</v>
      </c>
      <c r="EB393" s="46" t="b">
        <f t="shared" si="713"/>
        <v>0</v>
      </c>
      <c r="EC393" s="46" t="b">
        <f t="shared" si="714"/>
        <v>0</v>
      </c>
      <c r="ED393" s="46" t="b">
        <f t="shared" si="715"/>
        <v>0</v>
      </c>
      <c r="EE393" s="46" t="b">
        <f t="shared" si="716"/>
        <v>0</v>
      </c>
      <c r="EF393" s="46" t="b">
        <f t="shared" si="717"/>
        <v>0</v>
      </c>
      <c r="EG393" s="46" t="b">
        <f t="shared" si="718"/>
        <v>0</v>
      </c>
      <c r="EH393" s="46" t="b">
        <f t="shared" si="719"/>
        <v>0</v>
      </c>
      <c r="EI393" s="46" t="b">
        <f t="shared" si="720"/>
        <v>0</v>
      </c>
      <c r="EK393" s="46" t="b">
        <f t="shared" si="721"/>
        <v>0</v>
      </c>
      <c r="EL393" s="46" t="b">
        <f t="shared" si="722"/>
        <v>0</v>
      </c>
      <c r="EM393" s="46" t="b">
        <f t="shared" si="723"/>
        <v>0</v>
      </c>
      <c r="EN393" s="46" t="b">
        <f t="shared" si="724"/>
        <v>0</v>
      </c>
      <c r="EO393" s="46" t="b">
        <f t="shared" si="725"/>
        <v>0</v>
      </c>
      <c r="EP393" s="46" t="b">
        <f t="shared" si="726"/>
        <v>0</v>
      </c>
      <c r="EQ393" s="46" t="b">
        <f t="shared" si="727"/>
        <v>0</v>
      </c>
      <c r="ER393" s="46" t="b">
        <f>OR(AA393='Tablas '!$T$4,AA393='Tablas '!$T$7,AA393='Tablas '!$T$8,AA393='Tablas '!$T$11)</f>
        <v>0</v>
      </c>
      <c r="ES393" s="46" t="str">
        <f t="shared" si="728"/>
        <v/>
      </c>
      <c r="ET393" s="46" t="str">
        <f t="shared" si="729"/>
        <v/>
      </c>
      <c r="EU393" s="46" t="str">
        <f t="shared" si="730"/>
        <v/>
      </c>
      <c r="EV393" s="46" t="b">
        <f t="shared" si="731"/>
        <v>0</v>
      </c>
      <c r="EW393" s="46" t="b">
        <f t="shared" si="732"/>
        <v>0</v>
      </c>
      <c r="EX393" s="46" t="b">
        <f t="shared" si="733"/>
        <v>0</v>
      </c>
      <c r="EY393" s="46" t="b">
        <f t="shared" si="734"/>
        <v>0</v>
      </c>
      <c r="EZ393" s="46" t="b">
        <f t="shared" si="735"/>
        <v>0</v>
      </c>
      <c r="FA393" s="46" t="b">
        <f t="shared" si="736"/>
        <v>0</v>
      </c>
      <c r="FB393" s="46" t="b">
        <f t="shared" si="737"/>
        <v>0</v>
      </c>
      <c r="FC393" s="46" t="str">
        <f t="shared" si="738"/>
        <v/>
      </c>
      <c r="FD393" s="46" t="str">
        <f t="shared" si="739"/>
        <v/>
      </c>
      <c r="FE393" s="46" t="b">
        <f t="shared" si="740"/>
        <v>0</v>
      </c>
      <c r="FF393" s="46" t="str">
        <f t="shared" si="741"/>
        <v/>
      </c>
      <c r="FG393" s="46" t="str">
        <f t="shared" si="742"/>
        <v/>
      </c>
      <c r="FH393" s="46" t="b">
        <f t="shared" si="743"/>
        <v>0</v>
      </c>
      <c r="FI393" s="46" t="str">
        <f t="shared" si="744"/>
        <v/>
      </c>
      <c r="FJ393" s="46" t="str">
        <f t="shared" si="745"/>
        <v/>
      </c>
      <c r="FK393" s="46" t="b">
        <f t="shared" si="746"/>
        <v>0</v>
      </c>
      <c r="FL393" s="46" t="str">
        <f t="shared" si="747"/>
        <v/>
      </c>
      <c r="FM393" s="46" t="str">
        <f t="shared" si="748"/>
        <v/>
      </c>
      <c r="FN393" s="46" t="b">
        <f t="shared" si="749"/>
        <v>0</v>
      </c>
      <c r="FO393" s="46" t="str">
        <f t="shared" si="750"/>
        <v/>
      </c>
      <c r="FP393" s="46" t="str">
        <f t="shared" si="751"/>
        <v/>
      </c>
      <c r="FQ393" s="46" t="b">
        <f t="shared" si="752"/>
        <v>0</v>
      </c>
      <c r="FR393" s="46" t="str">
        <f t="shared" si="753"/>
        <v/>
      </c>
      <c r="FS393" s="46" t="str">
        <f t="shared" si="754"/>
        <v/>
      </c>
      <c r="FT393" s="46" t="b">
        <f t="shared" si="755"/>
        <v>0</v>
      </c>
      <c r="FU393" s="46" t="str">
        <f t="shared" si="756"/>
        <v/>
      </c>
      <c r="FV393" s="46" t="str">
        <f t="shared" si="757"/>
        <v/>
      </c>
      <c r="FW393" s="46" t="b">
        <f t="shared" si="758"/>
        <v>0</v>
      </c>
      <c r="FX393" s="46" t="str">
        <f t="shared" si="759"/>
        <v/>
      </c>
      <c r="FY393" s="46" t="str">
        <f t="shared" si="760"/>
        <v/>
      </c>
      <c r="FZ393" s="46" t="b">
        <f t="shared" si="761"/>
        <v>0</v>
      </c>
      <c r="GA393" s="46" t="str">
        <f t="shared" si="762"/>
        <v/>
      </c>
      <c r="GB393" s="46" t="str">
        <f t="shared" si="763"/>
        <v/>
      </c>
      <c r="GC393" s="46" t="b">
        <f t="shared" si="764"/>
        <v>0</v>
      </c>
      <c r="GD393" s="46" t="str">
        <f t="shared" si="765"/>
        <v/>
      </c>
      <c r="GE393" s="46" t="str">
        <f t="shared" si="766"/>
        <v/>
      </c>
      <c r="GF393" s="46" t="b">
        <f t="shared" si="767"/>
        <v>0</v>
      </c>
      <c r="GG393" s="46" t="b">
        <f t="shared" si="768"/>
        <v>0</v>
      </c>
      <c r="GH393" s="46" t="str">
        <f t="shared" si="769"/>
        <v/>
      </c>
      <c r="GI393" s="46" t="str">
        <f t="shared" si="770"/>
        <v/>
      </c>
      <c r="GJ393" s="46" t="str">
        <f t="shared" si="771"/>
        <v/>
      </c>
      <c r="GK393" s="46" t="b">
        <f t="shared" si="772"/>
        <v>0</v>
      </c>
      <c r="GL393" s="46" t="str">
        <f t="shared" si="773"/>
        <v/>
      </c>
      <c r="GM393" s="46" t="str">
        <f t="shared" si="774"/>
        <v/>
      </c>
      <c r="GN393" s="46" t="str">
        <f t="shared" si="775"/>
        <v/>
      </c>
      <c r="GO393" s="46" t="b">
        <f t="shared" si="776"/>
        <v>0</v>
      </c>
      <c r="GP393" s="46" t="str">
        <f t="shared" si="777"/>
        <v/>
      </c>
      <c r="GQ393" s="46" t="str">
        <f t="shared" si="778"/>
        <v/>
      </c>
      <c r="GR393" s="46" t="b">
        <f t="shared" si="779"/>
        <v>0</v>
      </c>
      <c r="GS393" s="46" t="str">
        <f t="shared" si="780"/>
        <v/>
      </c>
      <c r="GT393" s="46" t="str">
        <f t="shared" si="781"/>
        <v/>
      </c>
      <c r="GU393" s="46" t="b">
        <f t="shared" si="782"/>
        <v>0</v>
      </c>
      <c r="GV393" s="46" t="b">
        <f t="shared" si="783"/>
        <v>0</v>
      </c>
      <c r="GW393" s="46" t="b">
        <f t="shared" si="784"/>
        <v>0</v>
      </c>
      <c r="GX393" s="46" t="b">
        <f t="shared" si="785"/>
        <v>0</v>
      </c>
      <c r="GY393" s="46" t="b">
        <f t="shared" si="786"/>
        <v>0</v>
      </c>
      <c r="GZ393" s="46" t="b">
        <f t="shared" si="787"/>
        <v>0</v>
      </c>
      <c r="HA393" s="46" t="b">
        <f t="shared" si="788"/>
        <v>0</v>
      </c>
      <c r="HB393" s="46" t="b">
        <f t="shared" si="789"/>
        <v>0</v>
      </c>
      <c r="HC393" s="46" t="b">
        <f t="shared" si="790"/>
        <v>0</v>
      </c>
      <c r="HD393" s="46" t="b">
        <f t="shared" si="791"/>
        <v>0</v>
      </c>
      <c r="HE393" s="46" t="b">
        <f t="shared" si="792"/>
        <v>0</v>
      </c>
      <c r="HF393" s="46" t="b">
        <f t="shared" si="793"/>
        <v>0</v>
      </c>
      <c r="HG393" s="46" t="b">
        <f t="shared" si="794"/>
        <v>0</v>
      </c>
      <c r="HH393" s="46" t="b">
        <f t="shared" si="795"/>
        <v>0</v>
      </c>
      <c r="HI393" s="46" t="b">
        <f t="shared" si="796"/>
        <v>0</v>
      </c>
      <c r="HJ393" s="46" t="b">
        <f t="shared" si="797"/>
        <v>0</v>
      </c>
      <c r="HK393" s="46" t="b">
        <f t="shared" si="798"/>
        <v>0</v>
      </c>
      <c r="HL393" s="46" t="b">
        <f t="shared" si="799"/>
        <v>0</v>
      </c>
      <c r="HM393" s="46" t="b">
        <f t="shared" si="800"/>
        <v>0</v>
      </c>
      <c r="HN393" s="46" t="b">
        <f t="shared" si="801"/>
        <v>0</v>
      </c>
      <c r="HO393" s="46" t="b">
        <f t="shared" si="802"/>
        <v>0</v>
      </c>
      <c r="HP393" s="46" t="b">
        <f t="shared" si="803"/>
        <v>0</v>
      </c>
      <c r="HQ393" s="46" t="str">
        <f t="shared" si="804"/>
        <v/>
      </c>
      <c r="HR393" s="46" t="str">
        <f t="shared" si="805"/>
        <v/>
      </c>
      <c r="HS393" s="46" t="str">
        <f t="shared" si="806"/>
        <v/>
      </c>
      <c r="HT393" s="46" t="b">
        <f t="shared" si="807"/>
        <v>0</v>
      </c>
      <c r="HU393" s="46" t="b">
        <f t="shared" si="808"/>
        <v>0</v>
      </c>
      <c r="HV393" s="46" t="b">
        <f t="shared" si="809"/>
        <v>0</v>
      </c>
      <c r="HW393" s="46" t="b">
        <f t="shared" si="810"/>
        <v>0</v>
      </c>
      <c r="HX393" s="46" t="b">
        <f t="shared" si="811"/>
        <v>0</v>
      </c>
      <c r="HY393" s="46" t="b">
        <f t="shared" si="812"/>
        <v>0</v>
      </c>
      <c r="HZ393" s="46" t="b">
        <f t="shared" si="813"/>
        <v>0</v>
      </c>
      <c r="IA393" s="46" t="str">
        <f t="shared" si="814"/>
        <v/>
      </c>
      <c r="IB393" s="46" t="str">
        <f t="shared" si="815"/>
        <v/>
      </c>
      <c r="IC393" s="46" t="str">
        <f t="shared" si="816"/>
        <v/>
      </c>
      <c r="ID393" s="46" t="str">
        <f t="shared" si="817"/>
        <v/>
      </c>
      <c r="IE393" s="46" t="b">
        <f t="shared" si="818"/>
        <v>0</v>
      </c>
      <c r="IF393" s="46" t="str">
        <f t="shared" si="819"/>
        <v/>
      </c>
      <c r="IG393" s="46" t="str">
        <f t="shared" si="820"/>
        <v/>
      </c>
      <c r="IH393" s="46" t="b">
        <f t="shared" si="821"/>
        <v>0</v>
      </c>
      <c r="II393" s="46" t="b">
        <f t="shared" si="822"/>
        <v>0</v>
      </c>
      <c r="IJ393" s="46" t="b">
        <f t="shared" si="823"/>
        <v>0</v>
      </c>
      <c r="IK393" s="46" t="str">
        <f t="shared" si="824"/>
        <v/>
      </c>
      <c r="IL393" s="46" t="str">
        <f t="shared" si="825"/>
        <v/>
      </c>
      <c r="IM393" s="46" t="b">
        <f t="shared" si="826"/>
        <v>0</v>
      </c>
      <c r="IN393" s="46" t="b">
        <f t="shared" si="827"/>
        <v>0</v>
      </c>
      <c r="IO393" s="46" t="b">
        <f t="shared" si="828"/>
        <v>0</v>
      </c>
      <c r="IP393" s="46" t="b">
        <f t="shared" si="829"/>
        <v>0</v>
      </c>
      <c r="IQ393" s="46" t="b">
        <f t="shared" si="830"/>
        <v>0</v>
      </c>
      <c r="IR393" s="46" t="b">
        <f t="shared" si="831"/>
        <v>0</v>
      </c>
      <c r="IS393" s="46" t="b">
        <f t="shared" si="832"/>
        <v>0</v>
      </c>
      <c r="IT393" s="46" t="b">
        <f t="shared" si="833"/>
        <v>0</v>
      </c>
      <c r="IU393" s="46" t="b">
        <f t="shared" si="834"/>
        <v>0</v>
      </c>
      <c r="IV393" s="46" t="b">
        <f t="shared" si="835"/>
        <v>0</v>
      </c>
      <c r="IW393" s="46" t="b">
        <f t="shared" si="836"/>
        <v>0</v>
      </c>
      <c r="IX393" s="46" t="b">
        <f t="shared" si="837"/>
        <v>0</v>
      </c>
      <c r="IY393" s="46" t="b">
        <f t="shared" si="838"/>
        <v>0</v>
      </c>
    </row>
    <row r="394" spans="2:259" x14ac:dyDescent="0.3">
      <c r="B394" s="48">
        <v>382</v>
      </c>
      <c r="C394" s="61" t="str">
        <f t="shared" si="704"/>
        <v/>
      </c>
      <c r="D394" s="53"/>
      <c r="E394" s="52"/>
      <c r="F394" s="112"/>
      <c r="G394" s="52"/>
      <c r="H394" s="53"/>
      <c r="I394" s="52"/>
      <c r="J394" s="52"/>
      <c r="K394" s="53"/>
      <c r="L394" s="55"/>
      <c r="M394" s="108"/>
      <c r="N394" s="56"/>
      <c r="O394" s="52"/>
      <c r="P394" s="52"/>
      <c r="Q394" s="52"/>
      <c r="R394" s="52"/>
      <c r="S394" s="52"/>
      <c r="T394" s="53"/>
      <c r="U394" s="52"/>
      <c r="V394" s="52"/>
      <c r="W394" s="55"/>
      <c r="X394" s="55"/>
      <c r="Y394" s="52"/>
      <c r="Z394" s="55"/>
      <c r="AA394" s="52"/>
      <c r="AB394" s="53"/>
      <c r="AC394" s="53"/>
      <c r="AD394" s="53"/>
      <c r="AE394" s="57"/>
      <c r="AF394" s="113"/>
      <c r="AG394" s="57"/>
      <c r="AH394" s="58"/>
      <c r="AI394" s="58"/>
      <c r="AJ394" s="58"/>
      <c r="AK394" s="114"/>
      <c r="AL394" s="58"/>
      <c r="AM394" s="114"/>
      <c r="AN394" s="58"/>
      <c r="AO394" s="114"/>
      <c r="AP394" s="58"/>
      <c r="AQ394" s="114"/>
      <c r="AR394" s="58"/>
      <c r="AS394" s="114"/>
      <c r="AT394" s="58"/>
      <c r="AU394" s="114"/>
      <c r="AV394" s="58"/>
      <c r="AW394" s="114"/>
      <c r="AX394" s="58"/>
      <c r="AY394" s="114"/>
      <c r="AZ394" s="58"/>
      <c r="BA394" s="114"/>
      <c r="BB394" s="58"/>
      <c r="BC394" s="114"/>
      <c r="BD394" s="58"/>
      <c r="BE394" s="58"/>
      <c r="BF394" s="58"/>
      <c r="BG394" s="59"/>
      <c r="BH394" s="58"/>
      <c r="BI394" s="114"/>
      <c r="BJ394" s="53"/>
      <c r="BK394" s="58"/>
      <c r="BL394" s="114"/>
      <c r="BM394" s="58"/>
      <c r="BN394" s="114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3"/>
      <c r="CL394" s="58"/>
      <c r="CM394" s="58"/>
      <c r="CN394" s="60"/>
      <c r="CO394" s="57"/>
      <c r="CP394" s="58"/>
      <c r="CQ394" s="60"/>
      <c r="CR394" s="57"/>
      <c r="CS394" s="58"/>
      <c r="CT394" s="59"/>
      <c r="CU394" s="58"/>
      <c r="CV394" s="59"/>
      <c r="CW394" s="58"/>
      <c r="CX394" s="59"/>
      <c r="CY394" s="58"/>
      <c r="CZ394" s="58"/>
      <c r="DA394" s="58"/>
      <c r="DB394" s="53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7"/>
      <c r="DO394" s="57"/>
      <c r="DP394" s="57"/>
      <c r="DQ394" s="76" t="str">
        <f t="shared" si="705"/>
        <v/>
      </c>
      <c r="DR394" s="53"/>
      <c r="DS394" s="46" t="b">
        <f t="shared" si="706"/>
        <v>0</v>
      </c>
      <c r="DT394" s="46" t="str">
        <f t="shared" si="707"/>
        <v/>
      </c>
      <c r="DU394" s="46" t="b">
        <f t="shared" si="708"/>
        <v>0</v>
      </c>
      <c r="DV394" s="46" t="b">
        <f t="shared" si="709"/>
        <v>0</v>
      </c>
      <c r="DW394" s="46" t="b">
        <f t="shared" si="710"/>
        <v>0</v>
      </c>
      <c r="DY394" s="46" t="b">
        <f t="shared" si="711"/>
        <v>0</v>
      </c>
      <c r="DZ394" s="46" t="b">
        <f t="shared" si="712"/>
        <v>0</v>
      </c>
      <c r="EB394" s="46" t="b">
        <f t="shared" si="713"/>
        <v>0</v>
      </c>
      <c r="EC394" s="46" t="b">
        <f t="shared" si="714"/>
        <v>0</v>
      </c>
      <c r="ED394" s="46" t="b">
        <f t="shared" si="715"/>
        <v>0</v>
      </c>
      <c r="EE394" s="46" t="b">
        <f t="shared" si="716"/>
        <v>0</v>
      </c>
      <c r="EF394" s="46" t="b">
        <f t="shared" si="717"/>
        <v>0</v>
      </c>
      <c r="EG394" s="46" t="b">
        <f t="shared" si="718"/>
        <v>0</v>
      </c>
      <c r="EH394" s="46" t="b">
        <f t="shared" si="719"/>
        <v>0</v>
      </c>
      <c r="EI394" s="46" t="b">
        <f t="shared" si="720"/>
        <v>0</v>
      </c>
      <c r="EK394" s="46" t="b">
        <f t="shared" si="721"/>
        <v>0</v>
      </c>
      <c r="EL394" s="46" t="b">
        <f t="shared" si="722"/>
        <v>0</v>
      </c>
      <c r="EM394" s="46" t="b">
        <f t="shared" si="723"/>
        <v>0</v>
      </c>
      <c r="EN394" s="46" t="b">
        <f t="shared" si="724"/>
        <v>0</v>
      </c>
      <c r="EO394" s="46" t="b">
        <f t="shared" si="725"/>
        <v>0</v>
      </c>
      <c r="EP394" s="46" t="b">
        <f t="shared" si="726"/>
        <v>0</v>
      </c>
      <c r="EQ394" s="46" t="b">
        <f t="shared" si="727"/>
        <v>0</v>
      </c>
      <c r="ER394" s="46" t="b">
        <f>OR(AA394='Tablas '!$T$4,AA394='Tablas '!$T$7,AA394='Tablas '!$T$8,AA394='Tablas '!$T$11)</f>
        <v>0</v>
      </c>
      <c r="ES394" s="46" t="str">
        <f t="shared" si="728"/>
        <v/>
      </c>
      <c r="ET394" s="46" t="str">
        <f t="shared" si="729"/>
        <v/>
      </c>
      <c r="EU394" s="46" t="str">
        <f t="shared" si="730"/>
        <v/>
      </c>
      <c r="EV394" s="46" t="b">
        <f t="shared" si="731"/>
        <v>0</v>
      </c>
      <c r="EW394" s="46" t="b">
        <f t="shared" si="732"/>
        <v>0</v>
      </c>
      <c r="EX394" s="46" t="b">
        <f t="shared" si="733"/>
        <v>0</v>
      </c>
      <c r="EY394" s="46" t="b">
        <f t="shared" si="734"/>
        <v>0</v>
      </c>
      <c r="EZ394" s="46" t="b">
        <f t="shared" si="735"/>
        <v>0</v>
      </c>
      <c r="FA394" s="46" t="b">
        <f t="shared" si="736"/>
        <v>0</v>
      </c>
      <c r="FB394" s="46" t="b">
        <f t="shared" si="737"/>
        <v>0</v>
      </c>
      <c r="FC394" s="46" t="str">
        <f t="shared" si="738"/>
        <v/>
      </c>
      <c r="FD394" s="46" t="str">
        <f t="shared" si="739"/>
        <v/>
      </c>
      <c r="FE394" s="46" t="b">
        <f t="shared" si="740"/>
        <v>0</v>
      </c>
      <c r="FF394" s="46" t="str">
        <f t="shared" si="741"/>
        <v/>
      </c>
      <c r="FG394" s="46" t="str">
        <f t="shared" si="742"/>
        <v/>
      </c>
      <c r="FH394" s="46" t="b">
        <f t="shared" si="743"/>
        <v>0</v>
      </c>
      <c r="FI394" s="46" t="str">
        <f t="shared" si="744"/>
        <v/>
      </c>
      <c r="FJ394" s="46" t="str">
        <f t="shared" si="745"/>
        <v/>
      </c>
      <c r="FK394" s="46" t="b">
        <f t="shared" si="746"/>
        <v>0</v>
      </c>
      <c r="FL394" s="46" t="str">
        <f t="shared" si="747"/>
        <v/>
      </c>
      <c r="FM394" s="46" t="str">
        <f t="shared" si="748"/>
        <v/>
      </c>
      <c r="FN394" s="46" t="b">
        <f t="shared" si="749"/>
        <v>0</v>
      </c>
      <c r="FO394" s="46" t="str">
        <f t="shared" si="750"/>
        <v/>
      </c>
      <c r="FP394" s="46" t="str">
        <f t="shared" si="751"/>
        <v/>
      </c>
      <c r="FQ394" s="46" t="b">
        <f t="shared" si="752"/>
        <v>0</v>
      </c>
      <c r="FR394" s="46" t="str">
        <f t="shared" si="753"/>
        <v/>
      </c>
      <c r="FS394" s="46" t="str">
        <f t="shared" si="754"/>
        <v/>
      </c>
      <c r="FT394" s="46" t="b">
        <f t="shared" si="755"/>
        <v>0</v>
      </c>
      <c r="FU394" s="46" t="str">
        <f t="shared" si="756"/>
        <v/>
      </c>
      <c r="FV394" s="46" t="str">
        <f t="shared" si="757"/>
        <v/>
      </c>
      <c r="FW394" s="46" t="b">
        <f t="shared" si="758"/>
        <v>0</v>
      </c>
      <c r="FX394" s="46" t="str">
        <f t="shared" si="759"/>
        <v/>
      </c>
      <c r="FY394" s="46" t="str">
        <f t="shared" si="760"/>
        <v/>
      </c>
      <c r="FZ394" s="46" t="b">
        <f t="shared" si="761"/>
        <v>0</v>
      </c>
      <c r="GA394" s="46" t="str">
        <f t="shared" si="762"/>
        <v/>
      </c>
      <c r="GB394" s="46" t="str">
        <f t="shared" si="763"/>
        <v/>
      </c>
      <c r="GC394" s="46" t="b">
        <f t="shared" si="764"/>
        <v>0</v>
      </c>
      <c r="GD394" s="46" t="str">
        <f t="shared" si="765"/>
        <v/>
      </c>
      <c r="GE394" s="46" t="str">
        <f t="shared" si="766"/>
        <v/>
      </c>
      <c r="GF394" s="46" t="b">
        <f t="shared" si="767"/>
        <v>0</v>
      </c>
      <c r="GG394" s="46" t="b">
        <f t="shared" si="768"/>
        <v>0</v>
      </c>
      <c r="GH394" s="46" t="str">
        <f t="shared" si="769"/>
        <v/>
      </c>
      <c r="GI394" s="46" t="str">
        <f t="shared" si="770"/>
        <v/>
      </c>
      <c r="GJ394" s="46" t="str">
        <f t="shared" si="771"/>
        <v/>
      </c>
      <c r="GK394" s="46" t="b">
        <f t="shared" si="772"/>
        <v>0</v>
      </c>
      <c r="GL394" s="46" t="str">
        <f t="shared" si="773"/>
        <v/>
      </c>
      <c r="GM394" s="46" t="str">
        <f t="shared" si="774"/>
        <v/>
      </c>
      <c r="GN394" s="46" t="str">
        <f t="shared" si="775"/>
        <v/>
      </c>
      <c r="GO394" s="46" t="b">
        <f t="shared" si="776"/>
        <v>0</v>
      </c>
      <c r="GP394" s="46" t="str">
        <f t="shared" si="777"/>
        <v/>
      </c>
      <c r="GQ394" s="46" t="str">
        <f t="shared" si="778"/>
        <v/>
      </c>
      <c r="GR394" s="46" t="b">
        <f t="shared" si="779"/>
        <v>0</v>
      </c>
      <c r="GS394" s="46" t="str">
        <f t="shared" si="780"/>
        <v/>
      </c>
      <c r="GT394" s="46" t="str">
        <f t="shared" si="781"/>
        <v/>
      </c>
      <c r="GU394" s="46" t="b">
        <f t="shared" si="782"/>
        <v>0</v>
      </c>
      <c r="GV394" s="46" t="b">
        <f t="shared" si="783"/>
        <v>0</v>
      </c>
      <c r="GW394" s="46" t="b">
        <f t="shared" si="784"/>
        <v>0</v>
      </c>
      <c r="GX394" s="46" t="b">
        <f t="shared" si="785"/>
        <v>0</v>
      </c>
      <c r="GY394" s="46" t="b">
        <f t="shared" si="786"/>
        <v>0</v>
      </c>
      <c r="GZ394" s="46" t="b">
        <f t="shared" si="787"/>
        <v>0</v>
      </c>
      <c r="HA394" s="46" t="b">
        <f t="shared" si="788"/>
        <v>0</v>
      </c>
      <c r="HB394" s="46" t="b">
        <f t="shared" si="789"/>
        <v>0</v>
      </c>
      <c r="HC394" s="46" t="b">
        <f t="shared" si="790"/>
        <v>0</v>
      </c>
      <c r="HD394" s="46" t="b">
        <f t="shared" si="791"/>
        <v>0</v>
      </c>
      <c r="HE394" s="46" t="b">
        <f t="shared" si="792"/>
        <v>0</v>
      </c>
      <c r="HF394" s="46" t="b">
        <f t="shared" si="793"/>
        <v>0</v>
      </c>
      <c r="HG394" s="46" t="b">
        <f t="shared" si="794"/>
        <v>0</v>
      </c>
      <c r="HH394" s="46" t="b">
        <f t="shared" si="795"/>
        <v>0</v>
      </c>
      <c r="HI394" s="46" t="b">
        <f t="shared" si="796"/>
        <v>0</v>
      </c>
      <c r="HJ394" s="46" t="b">
        <f t="shared" si="797"/>
        <v>0</v>
      </c>
      <c r="HK394" s="46" t="b">
        <f t="shared" si="798"/>
        <v>0</v>
      </c>
      <c r="HL394" s="46" t="b">
        <f t="shared" si="799"/>
        <v>0</v>
      </c>
      <c r="HM394" s="46" t="b">
        <f t="shared" si="800"/>
        <v>0</v>
      </c>
      <c r="HN394" s="46" t="b">
        <f t="shared" si="801"/>
        <v>0</v>
      </c>
      <c r="HO394" s="46" t="b">
        <f t="shared" si="802"/>
        <v>0</v>
      </c>
      <c r="HP394" s="46" t="b">
        <f t="shared" si="803"/>
        <v>0</v>
      </c>
      <c r="HQ394" s="46" t="str">
        <f t="shared" si="804"/>
        <v/>
      </c>
      <c r="HR394" s="46" t="str">
        <f t="shared" si="805"/>
        <v/>
      </c>
      <c r="HS394" s="46" t="str">
        <f t="shared" si="806"/>
        <v/>
      </c>
      <c r="HT394" s="46" t="b">
        <f t="shared" si="807"/>
        <v>0</v>
      </c>
      <c r="HU394" s="46" t="b">
        <f t="shared" si="808"/>
        <v>0</v>
      </c>
      <c r="HV394" s="46" t="b">
        <f t="shared" si="809"/>
        <v>0</v>
      </c>
      <c r="HW394" s="46" t="b">
        <f t="shared" si="810"/>
        <v>0</v>
      </c>
      <c r="HX394" s="46" t="b">
        <f t="shared" si="811"/>
        <v>0</v>
      </c>
      <c r="HY394" s="46" t="b">
        <f t="shared" si="812"/>
        <v>0</v>
      </c>
      <c r="HZ394" s="46" t="b">
        <f t="shared" si="813"/>
        <v>0</v>
      </c>
      <c r="IA394" s="46" t="str">
        <f t="shared" si="814"/>
        <v/>
      </c>
      <c r="IB394" s="46" t="str">
        <f t="shared" si="815"/>
        <v/>
      </c>
      <c r="IC394" s="46" t="str">
        <f t="shared" si="816"/>
        <v/>
      </c>
      <c r="ID394" s="46" t="str">
        <f t="shared" si="817"/>
        <v/>
      </c>
      <c r="IE394" s="46" t="b">
        <f t="shared" si="818"/>
        <v>0</v>
      </c>
      <c r="IF394" s="46" t="str">
        <f t="shared" si="819"/>
        <v/>
      </c>
      <c r="IG394" s="46" t="str">
        <f t="shared" si="820"/>
        <v/>
      </c>
      <c r="IH394" s="46" t="b">
        <f t="shared" si="821"/>
        <v>0</v>
      </c>
      <c r="II394" s="46" t="b">
        <f t="shared" si="822"/>
        <v>0</v>
      </c>
      <c r="IJ394" s="46" t="b">
        <f t="shared" si="823"/>
        <v>0</v>
      </c>
      <c r="IK394" s="46" t="str">
        <f t="shared" si="824"/>
        <v/>
      </c>
      <c r="IL394" s="46" t="str">
        <f t="shared" si="825"/>
        <v/>
      </c>
      <c r="IM394" s="46" t="b">
        <f t="shared" si="826"/>
        <v>0</v>
      </c>
      <c r="IN394" s="46" t="b">
        <f t="shared" si="827"/>
        <v>0</v>
      </c>
      <c r="IO394" s="46" t="b">
        <f t="shared" si="828"/>
        <v>0</v>
      </c>
      <c r="IP394" s="46" t="b">
        <f t="shared" si="829"/>
        <v>0</v>
      </c>
      <c r="IQ394" s="46" t="b">
        <f t="shared" si="830"/>
        <v>0</v>
      </c>
      <c r="IR394" s="46" t="b">
        <f t="shared" si="831"/>
        <v>0</v>
      </c>
      <c r="IS394" s="46" t="b">
        <f t="shared" si="832"/>
        <v>0</v>
      </c>
      <c r="IT394" s="46" t="b">
        <f t="shared" si="833"/>
        <v>0</v>
      </c>
      <c r="IU394" s="46" t="b">
        <f t="shared" si="834"/>
        <v>0</v>
      </c>
      <c r="IV394" s="46" t="b">
        <f t="shared" si="835"/>
        <v>0</v>
      </c>
      <c r="IW394" s="46" t="b">
        <f t="shared" si="836"/>
        <v>0</v>
      </c>
      <c r="IX394" s="46" t="b">
        <f t="shared" si="837"/>
        <v>0</v>
      </c>
      <c r="IY394" s="46" t="b">
        <f t="shared" si="838"/>
        <v>0</v>
      </c>
    </row>
    <row r="395" spans="2:259" x14ac:dyDescent="0.3">
      <c r="B395" s="48">
        <v>383</v>
      </c>
      <c r="C395" s="61" t="str">
        <f t="shared" si="704"/>
        <v/>
      </c>
      <c r="D395" s="53"/>
      <c r="E395" s="52"/>
      <c r="F395" s="112"/>
      <c r="G395" s="52"/>
      <c r="H395" s="53"/>
      <c r="I395" s="52"/>
      <c r="J395" s="52"/>
      <c r="K395" s="53"/>
      <c r="L395" s="55"/>
      <c r="M395" s="108"/>
      <c r="N395" s="56"/>
      <c r="O395" s="52"/>
      <c r="P395" s="52"/>
      <c r="Q395" s="52"/>
      <c r="R395" s="52"/>
      <c r="S395" s="52"/>
      <c r="T395" s="53"/>
      <c r="U395" s="52"/>
      <c r="V395" s="52"/>
      <c r="W395" s="55"/>
      <c r="X395" s="55"/>
      <c r="Y395" s="52"/>
      <c r="Z395" s="55"/>
      <c r="AA395" s="52"/>
      <c r="AB395" s="53"/>
      <c r="AC395" s="53"/>
      <c r="AD395" s="53"/>
      <c r="AE395" s="57"/>
      <c r="AF395" s="113"/>
      <c r="AG395" s="57"/>
      <c r="AH395" s="58"/>
      <c r="AI395" s="58"/>
      <c r="AJ395" s="58"/>
      <c r="AK395" s="114"/>
      <c r="AL395" s="58"/>
      <c r="AM395" s="114"/>
      <c r="AN395" s="58"/>
      <c r="AO395" s="114"/>
      <c r="AP395" s="58"/>
      <c r="AQ395" s="114"/>
      <c r="AR395" s="58"/>
      <c r="AS395" s="114"/>
      <c r="AT395" s="58"/>
      <c r="AU395" s="114"/>
      <c r="AV395" s="58"/>
      <c r="AW395" s="114"/>
      <c r="AX395" s="58"/>
      <c r="AY395" s="114"/>
      <c r="AZ395" s="58"/>
      <c r="BA395" s="114"/>
      <c r="BB395" s="58"/>
      <c r="BC395" s="114"/>
      <c r="BD395" s="58"/>
      <c r="BE395" s="58"/>
      <c r="BF395" s="58"/>
      <c r="BG395" s="59"/>
      <c r="BH395" s="58"/>
      <c r="BI395" s="114"/>
      <c r="BJ395" s="53"/>
      <c r="BK395" s="58"/>
      <c r="BL395" s="114"/>
      <c r="BM395" s="58"/>
      <c r="BN395" s="114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3"/>
      <c r="CL395" s="58"/>
      <c r="CM395" s="58"/>
      <c r="CN395" s="60"/>
      <c r="CO395" s="57"/>
      <c r="CP395" s="58"/>
      <c r="CQ395" s="60"/>
      <c r="CR395" s="57"/>
      <c r="CS395" s="58"/>
      <c r="CT395" s="59"/>
      <c r="CU395" s="58"/>
      <c r="CV395" s="59"/>
      <c r="CW395" s="58"/>
      <c r="CX395" s="59"/>
      <c r="CY395" s="58"/>
      <c r="CZ395" s="58"/>
      <c r="DA395" s="58"/>
      <c r="DB395" s="53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7"/>
      <c r="DO395" s="57"/>
      <c r="DP395" s="57"/>
      <c r="DQ395" s="76" t="str">
        <f t="shared" si="705"/>
        <v/>
      </c>
      <c r="DR395" s="53"/>
      <c r="DS395" s="46" t="b">
        <f t="shared" si="706"/>
        <v>0</v>
      </c>
      <c r="DT395" s="46" t="str">
        <f t="shared" si="707"/>
        <v/>
      </c>
      <c r="DU395" s="46" t="b">
        <f t="shared" si="708"/>
        <v>0</v>
      </c>
      <c r="DV395" s="46" t="b">
        <f t="shared" si="709"/>
        <v>0</v>
      </c>
      <c r="DW395" s="46" t="b">
        <f t="shared" si="710"/>
        <v>0</v>
      </c>
      <c r="DY395" s="46" t="b">
        <f t="shared" si="711"/>
        <v>0</v>
      </c>
      <c r="DZ395" s="46" t="b">
        <f t="shared" si="712"/>
        <v>0</v>
      </c>
      <c r="EB395" s="46" t="b">
        <f t="shared" si="713"/>
        <v>0</v>
      </c>
      <c r="EC395" s="46" t="b">
        <f t="shared" si="714"/>
        <v>0</v>
      </c>
      <c r="ED395" s="46" t="b">
        <f t="shared" si="715"/>
        <v>0</v>
      </c>
      <c r="EE395" s="46" t="b">
        <f t="shared" si="716"/>
        <v>0</v>
      </c>
      <c r="EF395" s="46" t="b">
        <f t="shared" si="717"/>
        <v>0</v>
      </c>
      <c r="EG395" s="46" t="b">
        <f t="shared" si="718"/>
        <v>0</v>
      </c>
      <c r="EH395" s="46" t="b">
        <f t="shared" si="719"/>
        <v>0</v>
      </c>
      <c r="EI395" s="46" t="b">
        <f t="shared" si="720"/>
        <v>0</v>
      </c>
      <c r="EK395" s="46" t="b">
        <f t="shared" si="721"/>
        <v>0</v>
      </c>
      <c r="EL395" s="46" t="b">
        <f t="shared" si="722"/>
        <v>0</v>
      </c>
      <c r="EM395" s="46" t="b">
        <f t="shared" si="723"/>
        <v>0</v>
      </c>
      <c r="EN395" s="46" t="b">
        <f t="shared" si="724"/>
        <v>0</v>
      </c>
      <c r="EO395" s="46" t="b">
        <f t="shared" si="725"/>
        <v>0</v>
      </c>
      <c r="EP395" s="46" t="b">
        <f t="shared" si="726"/>
        <v>0</v>
      </c>
      <c r="EQ395" s="46" t="b">
        <f t="shared" si="727"/>
        <v>0</v>
      </c>
      <c r="ER395" s="46" t="b">
        <f>OR(AA395='Tablas '!$T$4,AA395='Tablas '!$T$7,AA395='Tablas '!$T$8,AA395='Tablas '!$T$11)</f>
        <v>0</v>
      </c>
      <c r="ES395" s="46" t="str">
        <f t="shared" si="728"/>
        <v/>
      </c>
      <c r="ET395" s="46" t="str">
        <f t="shared" si="729"/>
        <v/>
      </c>
      <c r="EU395" s="46" t="str">
        <f t="shared" si="730"/>
        <v/>
      </c>
      <c r="EV395" s="46" t="b">
        <f t="shared" si="731"/>
        <v>0</v>
      </c>
      <c r="EW395" s="46" t="b">
        <f t="shared" si="732"/>
        <v>0</v>
      </c>
      <c r="EX395" s="46" t="b">
        <f t="shared" si="733"/>
        <v>0</v>
      </c>
      <c r="EY395" s="46" t="b">
        <f t="shared" si="734"/>
        <v>0</v>
      </c>
      <c r="EZ395" s="46" t="b">
        <f t="shared" si="735"/>
        <v>0</v>
      </c>
      <c r="FA395" s="46" t="b">
        <f t="shared" si="736"/>
        <v>0</v>
      </c>
      <c r="FB395" s="46" t="b">
        <f t="shared" si="737"/>
        <v>0</v>
      </c>
      <c r="FC395" s="46" t="str">
        <f t="shared" si="738"/>
        <v/>
      </c>
      <c r="FD395" s="46" t="str">
        <f t="shared" si="739"/>
        <v/>
      </c>
      <c r="FE395" s="46" t="b">
        <f t="shared" si="740"/>
        <v>0</v>
      </c>
      <c r="FF395" s="46" t="str">
        <f t="shared" si="741"/>
        <v/>
      </c>
      <c r="FG395" s="46" t="str">
        <f t="shared" si="742"/>
        <v/>
      </c>
      <c r="FH395" s="46" t="b">
        <f t="shared" si="743"/>
        <v>0</v>
      </c>
      <c r="FI395" s="46" t="str">
        <f t="shared" si="744"/>
        <v/>
      </c>
      <c r="FJ395" s="46" t="str">
        <f t="shared" si="745"/>
        <v/>
      </c>
      <c r="FK395" s="46" t="b">
        <f t="shared" si="746"/>
        <v>0</v>
      </c>
      <c r="FL395" s="46" t="str">
        <f t="shared" si="747"/>
        <v/>
      </c>
      <c r="FM395" s="46" t="str">
        <f t="shared" si="748"/>
        <v/>
      </c>
      <c r="FN395" s="46" t="b">
        <f t="shared" si="749"/>
        <v>0</v>
      </c>
      <c r="FO395" s="46" t="str">
        <f t="shared" si="750"/>
        <v/>
      </c>
      <c r="FP395" s="46" t="str">
        <f t="shared" si="751"/>
        <v/>
      </c>
      <c r="FQ395" s="46" t="b">
        <f t="shared" si="752"/>
        <v>0</v>
      </c>
      <c r="FR395" s="46" t="str">
        <f t="shared" si="753"/>
        <v/>
      </c>
      <c r="FS395" s="46" t="str">
        <f t="shared" si="754"/>
        <v/>
      </c>
      <c r="FT395" s="46" t="b">
        <f t="shared" si="755"/>
        <v>0</v>
      </c>
      <c r="FU395" s="46" t="str">
        <f t="shared" si="756"/>
        <v/>
      </c>
      <c r="FV395" s="46" t="str">
        <f t="shared" si="757"/>
        <v/>
      </c>
      <c r="FW395" s="46" t="b">
        <f t="shared" si="758"/>
        <v>0</v>
      </c>
      <c r="FX395" s="46" t="str">
        <f t="shared" si="759"/>
        <v/>
      </c>
      <c r="FY395" s="46" t="str">
        <f t="shared" si="760"/>
        <v/>
      </c>
      <c r="FZ395" s="46" t="b">
        <f t="shared" si="761"/>
        <v>0</v>
      </c>
      <c r="GA395" s="46" t="str">
        <f t="shared" si="762"/>
        <v/>
      </c>
      <c r="GB395" s="46" t="str">
        <f t="shared" si="763"/>
        <v/>
      </c>
      <c r="GC395" s="46" t="b">
        <f t="shared" si="764"/>
        <v>0</v>
      </c>
      <c r="GD395" s="46" t="str">
        <f t="shared" si="765"/>
        <v/>
      </c>
      <c r="GE395" s="46" t="str">
        <f t="shared" si="766"/>
        <v/>
      </c>
      <c r="GF395" s="46" t="b">
        <f t="shared" si="767"/>
        <v>0</v>
      </c>
      <c r="GG395" s="46" t="b">
        <f t="shared" si="768"/>
        <v>0</v>
      </c>
      <c r="GH395" s="46" t="str">
        <f t="shared" si="769"/>
        <v/>
      </c>
      <c r="GI395" s="46" t="str">
        <f t="shared" si="770"/>
        <v/>
      </c>
      <c r="GJ395" s="46" t="str">
        <f t="shared" si="771"/>
        <v/>
      </c>
      <c r="GK395" s="46" t="b">
        <f t="shared" si="772"/>
        <v>0</v>
      </c>
      <c r="GL395" s="46" t="str">
        <f t="shared" si="773"/>
        <v/>
      </c>
      <c r="GM395" s="46" t="str">
        <f t="shared" si="774"/>
        <v/>
      </c>
      <c r="GN395" s="46" t="str">
        <f t="shared" si="775"/>
        <v/>
      </c>
      <c r="GO395" s="46" t="b">
        <f t="shared" si="776"/>
        <v>0</v>
      </c>
      <c r="GP395" s="46" t="str">
        <f t="shared" si="777"/>
        <v/>
      </c>
      <c r="GQ395" s="46" t="str">
        <f t="shared" si="778"/>
        <v/>
      </c>
      <c r="GR395" s="46" t="b">
        <f t="shared" si="779"/>
        <v>0</v>
      </c>
      <c r="GS395" s="46" t="str">
        <f t="shared" si="780"/>
        <v/>
      </c>
      <c r="GT395" s="46" t="str">
        <f t="shared" si="781"/>
        <v/>
      </c>
      <c r="GU395" s="46" t="b">
        <f t="shared" si="782"/>
        <v>0</v>
      </c>
      <c r="GV395" s="46" t="b">
        <f t="shared" si="783"/>
        <v>0</v>
      </c>
      <c r="GW395" s="46" t="b">
        <f t="shared" si="784"/>
        <v>0</v>
      </c>
      <c r="GX395" s="46" t="b">
        <f t="shared" si="785"/>
        <v>0</v>
      </c>
      <c r="GY395" s="46" t="b">
        <f t="shared" si="786"/>
        <v>0</v>
      </c>
      <c r="GZ395" s="46" t="b">
        <f t="shared" si="787"/>
        <v>0</v>
      </c>
      <c r="HA395" s="46" t="b">
        <f t="shared" si="788"/>
        <v>0</v>
      </c>
      <c r="HB395" s="46" t="b">
        <f t="shared" si="789"/>
        <v>0</v>
      </c>
      <c r="HC395" s="46" t="b">
        <f t="shared" si="790"/>
        <v>0</v>
      </c>
      <c r="HD395" s="46" t="b">
        <f t="shared" si="791"/>
        <v>0</v>
      </c>
      <c r="HE395" s="46" t="b">
        <f t="shared" si="792"/>
        <v>0</v>
      </c>
      <c r="HF395" s="46" t="b">
        <f t="shared" si="793"/>
        <v>0</v>
      </c>
      <c r="HG395" s="46" t="b">
        <f t="shared" si="794"/>
        <v>0</v>
      </c>
      <c r="HH395" s="46" t="b">
        <f t="shared" si="795"/>
        <v>0</v>
      </c>
      <c r="HI395" s="46" t="b">
        <f t="shared" si="796"/>
        <v>0</v>
      </c>
      <c r="HJ395" s="46" t="b">
        <f t="shared" si="797"/>
        <v>0</v>
      </c>
      <c r="HK395" s="46" t="b">
        <f t="shared" si="798"/>
        <v>0</v>
      </c>
      <c r="HL395" s="46" t="b">
        <f t="shared" si="799"/>
        <v>0</v>
      </c>
      <c r="HM395" s="46" t="b">
        <f t="shared" si="800"/>
        <v>0</v>
      </c>
      <c r="HN395" s="46" t="b">
        <f t="shared" si="801"/>
        <v>0</v>
      </c>
      <c r="HO395" s="46" t="b">
        <f t="shared" si="802"/>
        <v>0</v>
      </c>
      <c r="HP395" s="46" t="b">
        <f t="shared" si="803"/>
        <v>0</v>
      </c>
      <c r="HQ395" s="46" t="str">
        <f t="shared" si="804"/>
        <v/>
      </c>
      <c r="HR395" s="46" t="str">
        <f t="shared" si="805"/>
        <v/>
      </c>
      <c r="HS395" s="46" t="str">
        <f t="shared" si="806"/>
        <v/>
      </c>
      <c r="HT395" s="46" t="b">
        <f t="shared" si="807"/>
        <v>0</v>
      </c>
      <c r="HU395" s="46" t="b">
        <f t="shared" si="808"/>
        <v>0</v>
      </c>
      <c r="HV395" s="46" t="b">
        <f t="shared" si="809"/>
        <v>0</v>
      </c>
      <c r="HW395" s="46" t="b">
        <f t="shared" si="810"/>
        <v>0</v>
      </c>
      <c r="HX395" s="46" t="b">
        <f t="shared" si="811"/>
        <v>0</v>
      </c>
      <c r="HY395" s="46" t="b">
        <f t="shared" si="812"/>
        <v>0</v>
      </c>
      <c r="HZ395" s="46" t="b">
        <f t="shared" si="813"/>
        <v>0</v>
      </c>
      <c r="IA395" s="46" t="str">
        <f t="shared" si="814"/>
        <v/>
      </c>
      <c r="IB395" s="46" t="str">
        <f t="shared" si="815"/>
        <v/>
      </c>
      <c r="IC395" s="46" t="str">
        <f t="shared" si="816"/>
        <v/>
      </c>
      <c r="ID395" s="46" t="str">
        <f t="shared" si="817"/>
        <v/>
      </c>
      <c r="IE395" s="46" t="b">
        <f t="shared" si="818"/>
        <v>0</v>
      </c>
      <c r="IF395" s="46" t="str">
        <f t="shared" si="819"/>
        <v/>
      </c>
      <c r="IG395" s="46" t="str">
        <f t="shared" si="820"/>
        <v/>
      </c>
      <c r="IH395" s="46" t="b">
        <f t="shared" si="821"/>
        <v>0</v>
      </c>
      <c r="II395" s="46" t="b">
        <f t="shared" si="822"/>
        <v>0</v>
      </c>
      <c r="IJ395" s="46" t="b">
        <f t="shared" si="823"/>
        <v>0</v>
      </c>
      <c r="IK395" s="46" t="str">
        <f t="shared" si="824"/>
        <v/>
      </c>
      <c r="IL395" s="46" t="str">
        <f t="shared" si="825"/>
        <v/>
      </c>
      <c r="IM395" s="46" t="b">
        <f t="shared" si="826"/>
        <v>0</v>
      </c>
      <c r="IN395" s="46" t="b">
        <f t="shared" si="827"/>
        <v>0</v>
      </c>
      <c r="IO395" s="46" t="b">
        <f t="shared" si="828"/>
        <v>0</v>
      </c>
      <c r="IP395" s="46" t="b">
        <f t="shared" si="829"/>
        <v>0</v>
      </c>
      <c r="IQ395" s="46" t="b">
        <f t="shared" si="830"/>
        <v>0</v>
      </c>
      <c r="IR395" s="46" t="b">
        <f t="shared" si="831"/>
        <v>0</v>
      </c>
      <c r="IS395" s="46" t="b">
        <f t="shared" si="832"/>
        <v>0</v>
      </c>
      <c r="IT395" s="46" t="b">
        <f t="shared" si="833"/>
        <v>0</v>
      </c>
      <c r="IU395" s="46" t="b">
        <f t="shared" si="834"/>
        <v>0</v>
      </c>
      <c r="IV395" s="46" t="b">
        <f t="shared" si="835"/>
        <v>0</v>
      </c>
      <c r="IW395" s="46" t="b">
        <f t="shared" si="836"/>
        <v>0</v>
      </c>
      <c r="IX395" s="46" t="b">
        <f t="shared" si="837"/>
        <v>0</v>
      </c>
      <c r="IY395" s="46" t="b">
        <f t="shared" si="838"/>
        <v>0</v>
      </c>
    </row>
    <row r="396" spans="2:259" x14ac:dyDescent="0.3">
      <c r="B396" s="48">
        <v>384</v>
      </c>
      <c r="C396" s="61" t="str">
        <f t="shared" si="704"/>
        <v/>
      </c>
      <c r="D396" s="53"/>
      <c r="E396" s="52"/>
      <c r="F396" s="112"/>
      <c r="G396" s="52"/>
      <c r="H396" s="53"/>
      <c r="I396" s="52"/>
      <c r="J396" s="52"/>
      <c r="K396" s="53"/>
      <c r="L396" s="55"/>
      <c r="M396" s="108"/>
      <c r="N396" s="56"/>
      <c r="O396" s="52"/>
      <c r="P396" s="52"/>
      <c r="Q396" s="52"/>
      <c r="R396" s="52"/>
      <c r="S396" s="52"/>
      <c r="T396" s="53"/>
      <c r="U396" s="52"/>
      <c r="V396" s="52"/>
      <c r="W396" s="55"/>
      <c r="X396" s="55"/>
      <c r="Y396" s="52"/>
      <c r="Z396" s="55"/>
      <c r="AA396" s="52"/>
      <c r="AB396" s="53"/>
      <c r="AC396" s="53"/>
      <c r="AD396" s="53"/>
      <c r="AE396" s="57"/>
      <c r="AF396" s="113"/>
      <c r="AG396" s="57"/>
      <c r="AH396" s="58"/>
      <c r="AI396" s="58"/>
      <c r="AJ396" s="58"/>
      <c r="AK396" s="114"/>
      <c r="AL396" s="58"/>
      <c r="AM396" s="114"/>
      <c r="AN396" s="58"/>
      <c r="AO396" s="114"/>
      <c r="AP396" s="58"/>
      <c r="AQ396" s="114"/>
      <c r="AR396" s="58"/>
      <c r="AS396" s="114"/>
      <c r="AT396" s="58"/>
      <c r="AU396" s="114"/>
      <c r="AV396" s="58"/>
      <c r="AW396" s="114"/>
      <c r="AX396" s="58"/>
      <c r="AY396" s="114"/>
      <c r="AZ396" s="58"/>
      <c r="BA396" s="114"/>
      <c r="BB396" s="58"/>
      <c r="BC396" s="114"/>
      <c r="BD396" s="58"/>
      <c r="BE396" s="58"/>
      <c r="BF396" s="58"/>
      <c r="BG396" s="59"/>
      <c r="BH396" s="58"/>
      <c r="BI396" s="114"/>
      <c r="BJ396" s="53"/>
      <c r="BK396" s="58"/>
      <c r="BL396" s="114"/>
      <c r="BM396" s="58"/>
      <c r="BN396" s="114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3"/>
      <c r="CL396" s="58"/>
      <c r="CM396" s="58"/>
      <c r="CN396" s="60"/>
      <c r="CO396" s="57"/>
      <c r="CP396" s="58"/>
      <c r="CQ396" s="60"/>
      <c r="CR396" s="57"/>
      <c r="CS396" s="58"/>
      <c r="CT396" s="59"/>
      <c r="CU396" s="58"/>
      <c r="CV396" s="59"/>
      <c r="CW396" s="58"/>
      <c r="CX396" s="59"/>
      <c r="CY396" s="58"/>
      <c r="CZ396" s="58"/>
      <c r="DA396" s="58"/>
      <c r="DB396" s="53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7"/>
      <c r="DO396" s="57"/>
      <c r="DP396" s="57"/>
      <c r="DQ396" s="76" t="str">
        <f t="shared" si="705"/>
        <v/>
      </c>
      <c r="DR396" s="53"/>
      <c r="DS396" s="46" t="b">
        <f t="shared" si="706"/>
        <v>0</v>
      </c>
      <c r="DT396" s="46" t="str">
        <f t="shared" si="707"/>
        <v/>
      </c>
      <c r="DU396" s="46" t="b">
        <f t="shared" si="708"/>
        <v>0</v>
      </c>
      <c r="DV396" s="46" t="b">
        <f t="shared" si="709"/>
        <v>0</v>
      </c>
      <c r="DW396" s="46" t="b">
        <f t="shared" si="710"/>
        <v>0</v>
      </c>
      <c r="DY396" s="46" t="b">
        <f t="shared" si="711"/>
        <v>0</v>
      </c>
      <c r="DZ396" s="46" t="b">
        <f t="shared" si="712"/>
        <v>0</v>
      </c>
      <c r="EB396" s="46" t="b">
        <f t="shared" si="713"/>
        <v>0</v>
      </c>
      <c r="EC396" s="46" t="b">
        <f t="shared" si="714"/>
        <v>0</v>
      </c>
      <c r="ED396" s="46" t="b">
        <f t="shared" si="715"/>
        <v>0</v>
      </c>
      <c r="EE396" s="46" t="b">
        <f t="shared" si="716"/>
        <v>0</v>
      </c>
      <c r="EF396" s="46" t="b">
        <f t="shared" si="717"/>
        <v>0</v>
      </c>
      <c r="EG396" s="46" t="b">
        <f t="shared" si="718"/>
        <v>0</v>
      </c>
      <c r="EH396" s="46" t="b">
        <f t="shared" si="719"/>
        <v>0</v>
      </c>
      <c r="EI396" s="46" t="b">
        <f t="shared" si="720"/>
        <v>0</v>
      </c>
      <c r="EK396" s="46" t="b">
        <f t="shared" si="721"/>
        <v>0</v>
      </c>
      <c r="EL396" s="46" t="b">
        <f t="shared" si="722"/>
        <v>0</v>
      </c>
      <c r="EM396" s="46" t="b">
        <f t="shared" si="723"/>
        <v>0</v>
      </c>
      <c r="EN396" s="46" t="b">
        <f t="shared" si="724"/>
        <v>0</v>
      </c>
      <c r="EO396" s="46" t="b">
        <f t="shared" si="725"/>
        <v>0</v>
      </c>
      <c r="EP396" s="46" t="b">
        <f t="shared" si="726"/>
        <v>0</v>
      </c>
      <c r="EQ396" s="46" t="b">
        <f t="shared" si="727"/>
        <v>0</v>
      </c>
      <c r="ER396" s="46" t="b">
        <f>OR(AA396='Tablas '!$T$4,AA396='Tablas '!$T$7,AA396='Tablas '!$T$8,AA396='Tablas '!$T$11)</f>
        <v>0</v>
      </c>
      <c r="ES396" s="46" t="str">
        <f t="shared" si="728"/>
        <v/>
      </c>
      <c r="ET396" s="46" t="str">
        <f t="shared" si="729"/>
        <v/>
      </c>
      <c r="EU396" s="46" t="str">
        <f t="shared" si="730"/>
        <v/>
      </c>
      <c r="EV396" s="46" t="b">
        <f t="shared" si="731"/>
        <v>0</v>
      </c>
      <c r="EW396" s="46" t="b">
        <f t="shared" si="732"/>
        <v>0</v>
      </c>
      <c r="EX396" s="46" t="b">
        <f t="shared" si="733"/>
        <v>0</v>
      </c>
      <c r="EY396" s="46" t="b">
        <f t="shared" si="734"/>
        <v>0</v>
      </c>
      <c r="EZ396" s="46" t="b">
        <f t="shared" si="735"/>
        <v>0</v>
      </c>
      <c r="FA396" s="46" t="b">
        <f t="shared" si="736"/>
        <v>0</v>
      </c>
      <c r="FB396" s="46" t="b">
        <f t="shared" si="737"/>
        <v>0</v>
      </c>
      <c r="FC396" s="46" t="str">
        <f t="shared" si="738"/>
        <v/>
      </c>
      <c r="FD396" s="46" t="str">
        <f t="shared" si="739"/>
        <v/>
      </c>
      <c r="FE396" s="46" t="b">
        <f t="shared" si="740"/>
        <v>0</v>
      </c>
      <c r="FF396" s="46" t="str">
        <f t="shared" si="741"/>
        <v/>
      </c>
      <c r="FG396" s="46" t="str">
        <f t="shared" si="742"/>
        <v/>
      </c>
      <c r="FH396" s="46" t="b">
        <f t="shared" si="743"/>
        <v>0</v>
      </c>
      <c r="FI396" s="46" t="str">
        <f t="shared" si="744"/>
        <v/>
      </c>
      <c r="FJ396" s="46" t="str">
        <f t="shared" si="745"/>
        <v/>
      </c>
      <c r="FK396" s="46" t="b">
        <f t="shared" si="746"/>
        <v>0</v>
      </c>
      <c r="FL396" s="46" t="str">
        <f t="shared" si="747"/>
        <v/>
      </c>
      <c r="FM396" s="46" t="str">
        <f t="shared" si="748"/>
        <v/>
      </c>
      <c r="FN396" s="46" t="b">
        <f t="shared" si="749"/>
        <v>0</v>
      </c>
      <c r="FO396" s="46" t="str">
        <f t="shared" si="750"/>
        <v/>
      </c>
      <c r="FP396" s="46" t="str">
        <f t="shared" si="751"/>
        <v/>
      </c>
      <c r="FQ396" s="46" t="b">
        <f t="shared" si="752"/>
        <v>0</v>
      </c>
      <c r="FR396" s="46" t="str">
        <f t="shared" si="753"/>
        <v/>
      </c>
      <c r="FS396" s="46" t="str">
        <f t="shared" si="754"/>
        <v/>
      </c>
      <c r="FT396" s="46" t="b">
        <f t="shared" si="755"/>
        <v>0</v>
      </c>
      <c r="FU396" s="46" t="str">
        <f t="shared" si="756"/>
        <v/>
      </c>
      <c r="FV396" s="46" t="str">
        <f t="shared" si="757"/>
        <v/>
      </c>
      <c r="FW396" s="46" t="b">
        <f t="shared" si="758"/>
        <v>0</v>
      </c>
      <c r="FX396" s="46" t="str">
        <f t="shared" si="759"/>
        <v/>
      </c>
      <c r="FY396" s="46" t="str">
        <f t="shared" si="760"/>
        <v/>
      </c>
      <c r="FZ396" s="46" t="b">
        <f t="shared" si="761"/>
        <v>0</v>
      </c>
      <c r="GA396" s="46" t="str">
        <f t="shared" si="762"/>
        <v/>
      </c>
      <c r="GB396" s="46" t="str">
        <f t="shared" si="763"/>
        <v/>
      </c>
      <c r="GC396" s="46" t="b">
        <f t="shared" si="764"/>
        <v>0</v>
      </c>
      <c r="GD396" s="46" t="str">
        <f t="shared" si="765"/>
        <v/>
      </c>
      <c r="GE396" s="46" t="str">
        <f t="shared" si="766"/>
        <v/>
      </c>
      <c r="GF396" s="46" t="b">
        <f t="shared" si="767"/>
        <v>0</v>
      </c>
      <c r="GG396" s="46" t="b">
        <f t="shared" si="768"/>
        <v>0</v>
      </c>
      <c r="GH396" s="46" t="str">
        <f t="shared" si="769"/>
        <v/>
      </c>
      <c r="GI396" s="46" t="str">
        <f t="shared" si="770"/>
        <v/>
      </c>
      <c r="GJ396" s="46" t="str">
        <f t="shared" si="771"/>
        <v/>
      </c>
      <c r="GK396" s="46" t="b">
        <f t="shared" si="772"/>
        <v>0</v>
      </c>
      <c r="GL396" s="46" t="str">
        <f t="shared" si="773"/>
        <v/>
      </c>
      <c r="GM396" s="46" t="str">
        <f t="shared" si="774"/>
        <v/>
      </c>
      <c r="GN396" s="46" t="str">
        <f t="shared" si="775"/>
        <v/>
      </c>
      <c r="GO396" s="46" t="b">
        <f t="shared" si="776"/>
        <v>0</v>
      </c>
      <c r="GP396" s="46" t="str">
        <f t="shared" si="777"/>
        <v/>
      </c>
      <c r="GQ396" s="46" t="str">
        <f t="shared" si="778"/>
        <v/>
      </c>
      <c r="GR396" s="46" t="b">
        <f t="shared" si="779"/>
        <v>0</v>
      </c>
      <c r="GS396" s="46" t="str">
        <f t="shared" si="780"/>
        <v/>
      </c>
      <c r="GT396" s="46" t="str">
        <f t="shared" si="781"/>
        <v/>
      </c>
      <c r="GU396" s="46" t="b">
        <f t="shared" si="782"/>
        <v>0</v>
      </c>
      <c r="GV396" s="46" t="b">
        <f t="shared" si="783"/>
        <v>0</v>
      </c>
      <c r="GW396" s="46" t="b">
        <f t="shared" si="784"/>
        <v>0</v>
      </c>
      <c r="GX396" s="46" t="b">
        <f t="shared" si="785"/>
        <v>0</v>
      </c>
      <c r="GY396" s="46" t="b">
        <f t="shared" si="786"/>
        <v>0</v>
      </c>
      <c r="GZ396" s="46" t="b">
        <f t="shared" si="787"/>
        <v>0</v>
      </c>
      <c r="HA396" s="46" t="b">
        <f t="shared" si="788"/>
        <v>0</v>
      </c>
      <c r="HB396" s="46" t="b">
        <f t="shared" si="789"/>
        <v>0</v>
      </c>
      <c r="HC396" s="46" t="b">
        <f t="shared" si="790"/>
        <v>0</v>
      </c>
      <c r="HD396" s="46" t="b">
        <f t="shared" si="791"/>
        <v>0</v>
      </c>
      <c r="HE396" s="46" t="b">
        <f t="shared" si="792"/>
        <v>0</v>
      </c>
      <c r="HF396" s="46" t="b">
        <f t="shared" si="793"/>
        <v>0</v>
      </c>
      <c r="HG396" s="46" t="b">
        <f t="shared" si="794"/>
        <v>0</v>
      </c>
      <c r="HH396" s="46" t="b">
        <f t="shared" si="795"/>
        <v>0</v>
      </c>
      <c r="HI396" s="46" t="b">
        <f t="shared" si="796"/>
        <v>0</v>
      </c>
      <c r="HJ396" s="46" t="b">
        <f t="shared" si="797"/>
        <v>0</v>
      </c>
      <c r="HK396" s="46" t="b">
        <f t="shared" si="798"/>
        <v>0</v>
      </c>
      <c r="HL396" s="46" t="b">
        <f t="shared" si="799"/>
        <v>0</v>
      </c>
      <c r="HM396" s="46" t="b">
        <f t="shared" si="800"/>
        <v>0</v>
      </c>
      <c r="HN396" s="46" t="b">
        <f t="shared" si="801"/>
        <v>0</v>
      </c>
      <c r="HO396" s="46" t="b">
        <f t="shared" si="802"/>
        <v>0</v>
      </c>
      <c r="HP396" s="46" t="b">
        <f t="shared" si="803"/>
        <v>0</v>
      </c>
      <c r="HQ396" s="46" t="str">
        <f t="shared" si="804"/>
        <v/>
      </c>
      <c r="HR396" s="46" t="str">
        <f t="shared" si="805"/>
        <v/>
      </c>
      <c r="HS396" s="46" t="str">
        <f t="shared" si="806"/>
        <v/>
      </c>
      <c r="HT396" s="46" t="b">
        <f t="shared" si="807"/>
        <v>0</v>
      </c>
      <c r="HU396" s="46" t="b">
        <f t="shared" si="808"/>
        <v>0</v>
      </c>
      <c r="HV396" s="46" t="b">
        <f t="shared" si="809"/>
        <v>0</v>
      </c>
      <c r="HW396" s="46" t="b">
        <f t="shared" si="810"/>
        <v>0</v>
      </c>
      <c r="HX396" s="46" t="b">
        <f t="shared" si="811"/>
        <v>0</v>
      </c>
      <c r="HY396" s="46" t="b">
        <f t="shared" si="812"/>
        <v>0</v>
      </c>
      <c r="HZ396" s="46" t="b">
        <f t="shared" si="813"/>
        <v>0</v>
      </c>
      <c r="IA396" s="46" t="str">
        <f t="shared" si="814"/>
        <v/>
      </c>
      <c r="IB396" s="46" t="str">
        <f t="shared" si="815"/>
        <v/>
      </c>
      <c r="IC396" s="46" t="str">
        <f t="shared" si="816"/>
        <v/>
      </c>
      <c r="ID396" s="46" t="str">
        <f t="shared" si="817"/>
        <v/>
      </c>
      <c r="IE396" s="46" t="b">
        <f t="shared" si="818"/>
        <v>0</v>
      </c>
      <c r="IF396" s="46" t="str">
        <f t="shared" si="819"/>
        <v/>
      </c>
      <c r="IG396" s="46" t="str">
        <f t="shared" si="820"/>
        <v/>
      </c>
      <c r="IH396" s="46" t="b">
        <f t="shared" si="821"/>
        <v>0</v>
      </c>
      <c r="II396" s="46" t="b">
        <f t="shared" si="822"/>
        <v>0</v>
      </c>
      <c r="IJ396" s="46" t="b">
        <f t="shared" si="823"/>
        <v>0</v>
      </c>
      <c r="IK396" s="46" t="str">
        <f t="shared" si="824"/>
        <v/>
      </c>
      <c r="IL396" s="46" t="str">
        <f t="shared" si="825"/>
        <v/>
      </c>
      <c r="IM396" s="46" t="b">
        <f t="shared" si="826"/>
        <v>0</v>
      </c>
      <c r="IN396" s="46" t="b">
        <f t="shared" si="827"/>
        <v>0</v>
      </c>
      <c r="IO396" s="46" t="b">
        <f t="shared" si="828"/>
        <v>0</v>
      </c>
      <c r="IP396" s="46" t="b">
        <f t="shared" si="829"/>
        <v>0</v>
      </c>
      <c r="IQ396" s="46" t="b">
        <f t="shared" si="830"/>
        <v>0</v>
      </c>
      <c r="IR396" s="46" t="b">
        <f t="shared" si="831"/>
        <v>0</v>
      </c>
      <c r="IS396" s="46" t="b">
        <f t="shared" si="832"/>
        <v>0</v>
      </c>
      <c r="IT396" s="46" t="b">
        <f t="shared" si="833"/>
        <v>0</v>
      </c>
      <c r="IU396" s="46" t="b">
        <f t="shared" si="834"/>
        <v>0</v>
      </c>
      <c r="IV396" s="46" t="b">
        <f t="shared" si="835"/>
        <v>0</v>
      </c>
      <c r="IW396" s="46" t="b">
        <f t="shared" si="836"/>
        <v>0</v>
      </c>
      <c r="IX396" s="46" t="b">
        <f t="shared" si="837"/>
        <v>0</v>
      </c>
      <c r="IY396" s="46" t="b">
        <f t="shared" si="838"/>
        <v>0</v>
      </c>
    </row>
    <row r="397" spans="2:259" x14ac:dyDescent="0.3">
      <c r="B397" s="48">
        <v>385</v>
      </c>
      <c r="C397" s="61" t="str">
        <f t="shared" si="704"/>
        <v/>
      </c>
      <c r="D397" s="53"/>
      <c r="E397" s="52"/>
      <c r="F397" s="112"/>
      <c r="G397" s="52"/>
      <c r="H397" s="53"/>
      <c r="I397" s="52"/>
      <c r="J397" s="52"/>
      <c r="K397" s="53"/>
      <c r="L397" s="55"/>
      <c r="M397" s="108"/>
      <c r="N397" s="56"/>
      <c r="O397" s="52"/>
      <c r="P397" s="52"/>
      <c r="Q397" s="52"/>
      <c r="R397" s="52"/>
      <c r="S397" s="52"/>
      <c r="T397" s="53"/>
      <c r="U397" s="52"/>
      <c r="V397" s="52"/>
      <c r="W397" s="55"/>
      <c r="X397" s="55"/>
      <c r="Y397" s="52"/>
      <c r="Z397" s="55"/>
      <c r="AA397" s="52"/>
      <c r="AB397" s="53"/>
      <c r="AC397" s="53"/>
      <c r="AD397" s="53"/>
      <c r="AE397" s="57"/>
      <c r="AF397" s="113"/>
      <c r="AG397" s="57"/>
      <c r="AH397" s="58"/>
      <c r="AI397" s="58"/>
      <c r="AJ397" s="58"/>
      <c r="AK397" s="114"/>
      <c r="AL397" s="58"/>
      <c r="AM397" s="114"/>
      <c r="AN397" s="58"/>
      <c r="AO397" s="114"/>
      <c r="AP397" s="58"/>
      <c r="AQ397" s="114"/>
      <c r="AR397" s="58"/>
      <c r="AS397" s="114"/>
      <c r="AT397" s="58"/>
      <c r="AU397" s="114"/>
      <c r="AV397" s="58"/>
      <c r="AW397" s="114"/>
      <c r="AX397" s="58"/>
      <c r="AY397" s="114"/>
      <c r="AZ397" s="58"/>
      <c r="BA397" s="114"/>
      <c r="BB397" s="58"/>
      <c r="BC397" s="114"/>
      <c r="BD397" s="58"/>
      <c r="BE397" s="58"/>
      <c r="BF397" s="58"/>
      <c r="BG397" s="59"/>
      <c r="BH397" s="58"/>
      <c r="BI397" s="114"/>
      <c r="BJ397" s="53"/>
      <c r="BK397" s="58"/>
      <c r="BL397" s="114"/>
      <c r="BM397" s="58"/>
      <c r="BN397" s="114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3"/>
      <c r="CL397" s="58"/>
      <c r="CM397" s="58"/>
      <c r="CN397" s="60"/>
      <c r="CO397" s="57"/>
      <c r="CP397" s="58"/>
      <c r="CQ397" s="60"/>
      <c r="CR397" s="57"/>
      <c r="CS397" s="58"/>
      <c r="CT397" s="59"/>
      <c r="CU397" s="58"/>
      <c r="CV397" s="59"/>
      <c r="CW397" s="58"/>
      <c r="CX397" s="59"/>
      <c r="CY397" s="58"/>
      <c r="CZ397" s="58"/>
      <c r="DA397" s="58"/>
      <c r="DB397" s="53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7"/>
      <c r="DO397" s="57"/>
      <c r="DP397" s="57"/>
      <c r="DQ397" s="76" t="str">
        <f t="shared" si="705"/>
        <v/>
      </c>
      <c r="DR397" s="53"/>
      <c r="DS397" s="46" t="b">
        <f t="shared" si="706"/>
        <v>0</v>
      </c>
      <c r="DT397" s="46" t="str">
        <f t="shared" si="707"/>
        <v/>
      </c>
      <c r="DU397" s="46" t="b">
        <f t="shared" si="708"/>
        <v>0</v>
      </c>
      <c r="DV397" s="46" t="b">
        <f t="shared" si="709"/>
        <v>0</v>
      </c>
      <c r="DW397" s="46" t="b">
        <f t="shared" si="710"/>
        <v>0</v>
      </c>
      <c r="DY397" s="46" t="b">
        <f t="shared" si="711"/>
        <v>0</v>
      </c>
      <c r="DZ397" s="46" t="b">
        <f t="shared" si="712"/>
        <v>0</v>
      </c>
      <c r="EB397" s="46" t="b">
        <f t="shared" si="713"/>
        <v>0</v>
      </c>
      <c r="EC397" s="46" t="b">
        <f t="shared" si="714"/>
        <v>0</v>
      </c>
      <c r="ED397" s="46" t="b">
        <f t="shared" si="715"/>
        <v>0</v>
      </c>
      <c r="EE397" s="46" t="b">
        <f t="shared" si="716"/>
        <v>0</v>
      </c>
      <c r="EF397" s="46" t="b">
        <f t="shared" si="717"/>
        <v>0</v>
      </c>
      <c r="EG397" s="46" t="b">
        <f t="shared" si="718"/>
        <v>0</v>
      </c>
      <c r="EH397" s="46" t="b">
        <f t="shared" si="719"/>
        <v>0</v>
      </c>
      <c r="EI397" s="46" t="b">
        <f t="shared" si="720"/>
        <v>0</v>
      </c>
      <c r="EK397" s="46" t="b">
        <f t="shared" si="721"/>
        <v>0</v>
      </c>
      <c r="EL397" s="46" t="b">
        <f t="shared" si="722"/>
        <v>0</v>
      </c>
      <c r="EM397" s="46" t="b">
        <f t="shared" si="723"/>
        <v>0</v>
      </c>
      <c r="EN397" s="46" t="b">
        <f t="shared" si="724"/>
        <v>0</v>
      </c>
      <c r="EO397" s="46" t="b">
        <f t="shared" si="725"/>
        <v>0</v>
      </c>
      <c r="EP397" s="46" t="b">
        <f t="shared" si="726"/>
        <v>0</v>
      </c>
      <c r="EQ397" s="46" t="b">
        <f t="shared" si="727"/>
        <v>0</v>
      </c>
      <c r="ER397" s="46" t="b">
        <f>OR(AA397='Tablas '!$T$4,AA397='Tablas '!$T$7,AA397='Tablas '!$T$8,AA397='Tablas '!$T$11)</f>
        <v>0</v>
      </c>
      <c r="ES397" s="46" t="str">
        <f t="shared" si="728"/>
        <v/>
      </c>
      <c r="ET397" s="46" t="str">
        <f t="shared" si="729"/>
        <v/>
      </c>
      <c r="EU397" s="46" t="str">
        <f t="shared" si="730"/>
        <v/>
      </c>
      <c r="EV397" s="46" t="b">
        <f t="shared" si="731"/>
        <v>0</v>
      </c>
      <c r="EW397" s="46" t="b">
        <f t="shared" si="732"/>
        <v>0</v>
      </c>
      <c r="EX397" s="46" t="b">
        <f t="shared" si="733"/>
        <v>0</v>
      </c>
      <c r="EY397" s="46" t="b">
        <f t="shared" si="734"/>
        <v>0</v>
      </c>
      <c r="EZ397" s="46" t="b">
        <f t="shared" si="735"/>
        <v>0</v>
      </c>
      <c r="FA397" s="46" t="b">
        <f t="shared" si="736"/>
        <v>0</v>
      </c>
      <c r="FB397" s="46" t="b">
        <f t="shared" si="737"/>
        <v>0</v>
      </c>
      <c r="FC397" s="46" t="str">
        <f t="shared" si="738"/>
        <v/>
      </c>
      <c r="FD397" s="46" t="str">
        <f t="shared" si="739"/>
        <v/>
      </c>
      <c r="FE397" s="46" t="b">
        <f t="shared" si="740"/>
        <v>0</v>
      </c>
      <c r="FF397" s="46" t="str">
        <f t="shared" si="741"/>
        <v/>
      </c>
      <c r="FG397" s="46" t="str">
        <f t="shared" si="742"/>
        <v/>
      </c>
      <c r="FH397" s="46" t="b">
        <f t="shared" si="743"/>
        <v>0</v>
      </c>
      <c r="FI397" s="46" t="str">
        <f t="shared" si="744"/>
        <v/>
      </c>
      <c r="FJ397" s="46" t="str">
        <f t="shared" si="745"/>
        <v/>
      </c>
      <c r="FK397" s="46" t="b">
        <f t="shared" si="746"/>
        <v>0</v>
      </c>
      <c r="FL397" s="46" t="str">
        <f t="shared" si="747"/>
        <v/>
      </c>
      <c r="FM397" s="46" t="str">
        <f t="shared" si="748"/>
        <v/>
      </c>
      <c r="FN397" s="46" t="b">
        <f t="shared" si="749"/>
        <v>0</v>
      </c>
      <c r="FO397" s="46" t="str">
        <f t="shared" si="750"/>
        <v/>
      </c>
      <c r="FP397" s="46" t="str">
        <f t="shared" si="751"/>
        <v/>
      </c>
      <c r="FQ397" s="46" t="b">
        <f t="shared" si="752"/>
        <v>0</v>
      </c>
      <c r="FR397" s="46" t="str">
        <f t="shared" si="753"/>
        <v/>
      </c>
      <c r="FS397" s="46" t="str">
        <f t="shared" si="754"/>
        <v/>
      </c>
      <c r="FT397" s="46" t="b">
        <f t="shared" si="755"/>
        <v>0</v>
      </c>
      <c r="FU397" s="46" t="str">
        <f t="shared" si="756"/>
        <v/>
      </c>
      <c r="FV397" s="46" t="str">
        <f t="shared" si="757"/>
        <v/>
      </c>
      <c r="FW397" s="46" t="b">
        <f t="shared" si="758"/>
        <v>0</v>
      </c>
      <c r="FX397" s="46" t="str">
        <f t="shared" si="759"/>
        <v/>
      </c>
      <c r="FY397" s="46" t="str">
        <f t="shared" si="760"/>
        <v/>
      </c>
      <c r="FZ397" s="46" t="b">
        <f t="shared" si="761"/>
        <v>0</v>
      </c>
      <c r="GA397" s="46" t="str">
        <f t="shared" si="762"/>
        <v/>
      </c>
      <c r="GB397" s="46" t="str">
        <f t="shared" si="763"/>
        <v/>
      </c>
      <c r="GC397" s="46" t="b">
        <f t="shared" si="764"/>
        <v>0</v>
      </c>
      <c r="GD397" s="46" t="str">
        <f t="shared" si="765"/>
        <v/>
      </c>
      <c r="GE397" s="46" t="str">
        <f t="shared" si="766"/>
        <v/>
      </c>
      <c r="GF397" s="46" t="b">
        <f t="shared" si="767"/>
        <v>0</v>
      </c>
      <c r="GG397" s="46" t="b">
        <f t="shared" si="768"/>
        <v>0</v>
      </c>
      <c r="GH397" s="46" t="str">
        <f t="shared" si="769"/>
        <v/>
      </c>
      <c r="GI397" s="46" t="str">
        <f t="shared" si="770"/>
        <v/>
      </c>
      <c r="GJ397" s="46" t="str">
        <f t="shared" si="771"/>
        <v/>
      </c>
      <c r="GK397" s="46" t="b">
        <f t="shared" si="772"/>
        <v>0</v>
      </c>
      <c r="GL397" s="46" t="str">
        <f t="shared" si="773"/>
        <v/>
      </c>
      <c r="GM397" s="46" t="str">
        <f t="shared" si="774"/>
        <v/>
      </c>
      <c r="GN397" s="46" t="str">
        <f t="shared" si="775"/>
        <v/>
      </c>
      <c r="GO397" s="46" t="b">
        <f t="shared" si="776"/>
        <v>0</v>
      </c>
      <c r="GP397" s="46" t="str">
        <f t="shared" si="777"/>
        <v/>
      </c>
      <c r="GQ397" s="46" t="str">
        <f t="shared" si="778"/>
        <v/>
      </c>
      <c r="GR397" s="46" t="b">
        <f t="shared" si="779"/>
        <v>0</v>
      </c>
      <c r="GS397" s="46" t="str">
        <f t="shared" si="780"/>
        <v/>
      </c>
      <c r="GT397" s="46" t="str">
        <f t="shared" si="781"/>
        <v/>
      </c>
      <c r="GU397" s="46" t="b">
        <f t="shared" si="782"/>
        <v>0</v>
      </c>
      <c r="GV397" s="46" t="b">
        <f t="shared" si="783"/>
        <v>0</v>
      </c>
      <c r="GW397" s="46" t="b">
        <f t="shared" si="784"/>
        <v>0</v>
      </c>
      <c r="GX397" s="46" t="b">
        <f t="shared" si="785"/>
        <v>0</v>
      </c>
      <c r="GY397" s="46" t="b">
        <f t="shared" si="786"/>
        <v>0</v>
      </c>
      <c r="GZ397" s="46" t="b">
        <f t="shared" si="787"/>
        <v>0</v>
      </c>
      <c r="HA397" s="46" t="b">
        <f t="shared" si="788"/>
        <v>0</v>
      </c>
      <c r="HB397" s="46" t="b">
        <f t="shared" si="789"/>
        <v>0</v>
      </c>
      <c r="HC397" s="46" t="b">
        <f t="shared" si="790"/>
        <v>0</v>
      </c>
      <c r="HD397" s="46" t="b">
        <f t="shared" si="791"/>
        <v>0</v>
      </c>
      <c r="HE397" s="46" t="b">
        <f t="shared" si="792"/>
        <v>0</v>
      </c>
      <c r="HF397" s="46" t="b">
        <f t="shared" si="793"/>
        <v>0</v>
      </c>
      <c r="HG397" s="46" t="b">
        <f t="shared" si="794"/>
        <v>0</v>
      </c>
      <c r="HH397" s="46" t="b">
        <f t="shared" si="795"/>
        <v>0</v>
      </c>
      <c r="HI397" s="46" t="b">
        <f t="shared" si="796"/>
        <v>0</v>
      </c>
      <c r="HJ397" s="46" t="b">
        <f t="shared" si="797"/>
        <v>0</v>
      </c>
      <c r="HK397" s="46" t="b">
        <f t="shared" si="798"/>
        <v>0</v>
      </c>
      <c r="HL397" s="46" t="b">
        <f t="shared" si="799"/>
        <v>0</v>
      </c>
      <c r="HM397" s="46" t="b">
        <f t="shared" si="800"/>
        <v>0</v>
      </c>
      <c r="HN397" s="46" t="b">
        <f t="shared" si="801"/>
        <v>0</v>
      </c>
      <c r="HO397" s="46" t="b">
        <f t="shared" si="802"/>
        <v>0</v>
      </c>
      <c r="HP397" s="46" t="b">
        <f t="shared" si="803"/>
        <v>0</v>
      </c>
      <c r="HQ397" s="46" t="str">
        <f t="shared" si="804"/>
        <v/>
      </c>
      <c r="HR397" s="46" t="str">
        <f t="shared" si="805"/>
        <v/>
      </c>
      <c r="HS397" s="46" t="str">
        <f t="shared" si="806"/>
        <v/>
      </c>
      <c r="HT397" s="46" t="b">
        <f t="shared" si="807"/>
        <v>0</v>
      </c>
      <c r="HU397" s="46" t="b">
        <f t="shared" si="808"/>
        <v>0</v>
      </c>
      <c r="HV397" s="46" t="b">
        <f t="shared" si="809"/>
        <v>0</v>
      </c>
      <c r="HW397" s="46" t="b">
        <f t="shared" si="810"/>
        <v>0</v>
      </c>
      <c r="HX397" s="46" t="b">
        <f t="shared" si="811"/>
        <v>0</v>
      </c>
      <c r="HY397" s="46" t="b">
        <f t="shared" si="812"/>
        <v>0</v>
      </c>
      <c r="HZ397" s="46" t="b">
        <f t="shared" si="813"/>
        <v>0</v>
      </c>
      <c r="IA397" s="46" t="str">
        <f t="shared" si="814"/>
        <v/>
      </c>
      <c r="IB397" s="46" t="str">
        <f t="shared" si="815"/>
        <v/>
      </c>
      <c r="IC397" s="46" t="str">
        <f t="shared" si="816"/>
        <v/>
      </c>
      <c r="ID397" s="46" t="str">
        <f t="shared" si="817"/>
        <v/>
      </c>
      <c r="IE397" s="46" t="b">
        <f t="shared" si="818"/>
        <v>0</v>
      </c>
      <c r="IF397" s="46" t="str">
        <f t="shared" si="819"/>
        <v/>
      </c>
      <c r="IG397" s="46" t="str">
        <f t="shared" si="820"/>
        <v/>
      </c>
      <c r="IH397" s="46" t="b">
        <f t="shared" si="821"/>
        <v>0</v>
      </c>
      <c r="II397" s="46" t="b">
        <f t="shared" si="822"/>
        <v>0</v>
      </c>
      <c r="IJ397" s="46" t="b">
        <f t="shared" si="823"/>
        <v>0</v>
      </c>
      <c r="IK397" s="46" t="str">
        <f t="shared" si="824"/>
        <v/>
      </c>
      <c r="IL397" s="46" t="str">
        <f t="shared" si="825"/>
        <v/>
      </c>
      <c r="IM397" s="46" t="b">
        <f t="shared" si="826"/>
        <v>0</v>
      </c>
      <c r="IN397" s="46" t="b">
        <f t="shared" si="827"/>
        <v>0</v>
      </c>
      <c r="IO397" s="46" t="b">
        <f t="shared" si="828"/>
        <v>0</v>
      </c>
      <c r="IP397" s="46" t="b">
        <f t="shared" si="829"/>
        <v>0</v>
      </c>
      <c r="IQ397" s="46" t="b">
        <f t="shared" si="830"/>
        <v>0</v>
      </c>
      <c r="IR397" s="46" t="b">
        <f t="shared" si="831"/>
        <v>0</v>
      </c>
      <c r="IS397" s="46" t="b">
        <f t="shared" si="832"/>
        <v>0</v>
      </c>
      <c r="IT397" s="46" t="b">
        <f t="shared" si="833"/>
        <v>0</v>
      </c>
      <c r="IU397" s="46" t="b">
        <f t="shared" si="834"/>
        <v>0</v>
      </c>
      <c r="IV397" s="46" t="b">
        <f t="shared" si="835"/>
        <v>0</v>
      </c>
      <c r="IW397" s="46" t="b">
        <f t="shared" si="836"/>
        <v>0</v>
      </c>
      <c r="IX397" s="46" t="b">
        <f t="shared" si="837"/>
        <v>0</v>
      </c>
      <c r="IY397" s="46" t="b">
        <f t="shared" si="838"/>
        <v>0</v>
      </c>
    </row>
    <row r="398" spans="2:259" x14ac:dyDescent="0.3">
      <c r="B398" s="48">
        <v>386</v>
      </c>
      <c r="C398" s="61" t="str">
        <f t="shared" ref="C398:C461" si="839">IF(AND(DS398,DP398&lt;&gt;""),
   IF(DQ398="","OK","Error"),
   ""
)</f>
        <v/>
      </c>
      <c r="D398" s="53"/>
      <c r="E398" s="52"/>
      <c r="F398" s="112"/>
      <c r="G398" s="52"/>
      <c r="H398" s="53"/>
      <c r="I398" s="52"/>
      <c r="J398" s="52"/>
      <c r="K398" s="53"/>
      <c r="L398" s="55"/>
      <c r="M398" s="108"/>
      <c r="N398" s="56"/>
      <c r="O398" s="52"/>
      <c r="P398" s="52"/>
      <c r="Q398" s="52"/>
      <c r="R398" s="52"/>
      <c r="S398" s="52"/>
      <c r="T398" s="53"/>
      <c r="U398" s="52"/>
      <c r="V398" s="52"/>
      <c r="W398" s="55"/>
      <c r="X398" s="55"/>
      <c r="Y398" s="52"/>
      <c r="Z398" s="55"/>
      <c r="AA398" s="52"/>
      <c r="AB398" s="53"/>
      <c r="AC398" s="53"/>
      <c r="AD398" s="53"/>
      <c r="AE398" s="57"/>
      <c r="AF398" s="113"/>
      <c r="AG398" s="57"/>
      <c r="AH398" s="58"/>
      <c r="AI398" s="58"/>
      <c r="AJ398" s="58"/>
      <c r="AK398" s="114"/>
      <c r="AL398" s="58"/>
      <c r="AM398" s="114"/>
      <c r="AN398" s="58"/>
      <c r="AO398" s="114"/>
      <c r="AP398" s="58"/>
      <c r="AQ398" s="114"/>
      <c r="AR398" s="58"/>
      <c r="AS398" s="114"/>
      <c r="AT398" s="58"/>
      <c r="AU398" s="114"/>
      <c r="AV398" s="58"/>
      <c r="AW398" s="114"/>
      <c r="AX398" s="58"/>
      <c r="AY398" s="114"/>
      <c r="AZ398" s="58"/>
      <c r="BA398" s="114"/>
      <c r="BB398" s="58"/>
      <c r="BC398" s="114"/>
      <c r="BD398" s="58"/>
      <c r="BE398" s="58"/>
      <c r="BF398" s="58"/>
      <c r="BG398" s="59"/>
      <c r="BH398" s="58"/>
      <c r="BI398" s="114"/>
      <c r="BJ398" s="53"/>
      <c r="BK398" s="58"/>
      <c r="BL398" s="114"/>
      <c r="BM398" s="58"/>
      <c r="BN398" s="114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3"/>
      <c r="CL398" s="58"/>
      <c r="CM398" s="58"/>
      <c r="CN398" s="60"/>
      <c r="CO398" s="57"/>
      <c r="CP398" s="58"/>
      <c r="CQ398" s="60"/>
      <c r="CR398" s="57"/>
      <c r="CS398" s="58"/>
      <c r="CT398" s="59"/>
      <c r="CU398" s="58"/>
      <c r="CV398" s="59"/>
      <c r="CW398" s="58"/>
      <c r="CX398" s="59"/>
      <c r="CY398" s="58"/>
      <c r="CZ398" s="58"/>
      <c r="DA398" s="58"/>
      <c r="DB398" s="53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7"/>
      <c r="DO398" s="57"/>
      <c r="DP398" s="57"/>
      <c r="DQ398" s="76" t="str">
        <f t="shared" ref="DQ398:DQ461" si="840">IF(AND(DS398,DP398&lt;&gt;""),
   CONCATENATE(DT398,DU398,DV398,DW398,DX398,DY398,DZ398,EA398,EB398,EC398,ED398,EE398,EF398,EG398,EH398,EI398,EJ398,EK398,EL398,EM398,EN398,EO398,EP398,EQ398,ES398,ET398,EU398,EV398,EW398,EX398,EY398,EZ398,FA398,FC398,FD398,FF398,FG398,FI398,FJ398,FL398,FM398,FO398,FP398,FR398,FS398,FU398,FV398,FX398,FY398,GA398,GB398,GD398,GE398,GF398,GH398,GI398,GJ398,GL398,GM398,GN398,GP398,GQ398,GS398,GT398,GU398,GV398,GW398,GX398,GY398,GZ398,HA398,HB398,HC398,HD398,HE398,HF398,HG398,HH398,HI398,HJ398,HK398,HL398,HM398,HN398,HO398,HQ398,HR398,HS398,HT398,HU398,HV398,HW398,HX398,HY398,IA398,IB398,IC398,ID398,IF398,IG398,IH398,II398,IK398,IL398,IM398,IN398,IO398,IP398,IQ398,IR398,IS398,IT398,IU398,IV398,IW398,IX398,IY398,IZ398),
   ""
)</f>
        <v/>
      </c>
      <c r="DR398" s="53"/>
      <c r="DS398" s="46" t="b">
        <f t="shared" ref="DS398:DS461" si="841">CONCATENATE(D398,$E398,$F398,$G398,H398,$I398,$J398,K398,$L398,$M398,N398,$O398,$P398,$Q398,$R398,$S398,T398,$U398,$V398,$W398,$X398,$Y398,$Z398,$AA398,AB398,AC398,AD398,$AE398,$AF398,$AG398,AH398,AI398,AJ398,AK398,AL398,AM398,AN398,AO398,AP398,AQ398,AR398,AS398,AT398,AU398,AV398,AW398,AX398,AY398,AZ398,BA398,BB398,BC398,BD398,BE398,BF398,BG398,BH398,BI398,BJ398,BK398,BL398,BM398,BN398,BO398,BP398,BQ398,BR398,BS398,BT398,BU398,BV398,BW398,BX398,BY398,BZ398,CA398,CB398,CC398,CD398,CE398,CF398,CG398,CH398,CI398,CJ398,CK398,CL398,CM398,$CN398,$CO398,CP398,$CQ398,$CR398,CS398,CT398,CU398,CV398,CW398,CX398,CY398,CZ398,DA398,DB398,DC398,DD398,DE398,DF398,DG398,DH398,DI398,DJ398,DK398,DL398,DM398,$DN398,$DO398,$DP398,DR398)&lt;&gt;""</f>
        <v>0</v>
      </c>
      <c r="DT398" s="46" t="str">
        <f t="shared" ref="DT398:DT461" si="842">IF(AND($DS398,$E$4&lt;&gt;""),
   IF(LEFT($E$4,2) = "1.",
      IF(D398&lt;&gt;"","El CUNE sólo se envía en operaciones de novedad o ajuste. ",""),
      IF(D398="","Debes escribir un CUNE válido para realizar operaciones de novedad o ajuste. ","")),
   ""
)</f>
        <v/>
      </c>
      <c r="DU398" s="46" t="b">
        <f t="shared" ref="DU398:DU461" si="843">IF($DS398,
   IF(E398="","Debes seleccionar el tipo de documento del empleado. ",
      IF(_xlfn.IFNA(VLOOKUP(E398,TIPO_DE_DOCUMENTO,1,FALSE),-1)=-1,"El tipo de documento no es válido (por favor seleccionarlo de la lista). ","")
   )
)</f>
        <v>0</v>
      </c>
      <c r="DV398" s="46" t="b">
        <f t="shared" ref="DV398:DV461" si="844">IF($DS398,
   IF(F398="","Debes escribir el número de documento del empleado. ","")
)</f>
        <v>0</v>
      </c>
      <c r="DW398" s="46" t="b">
        <f t="shared" ref="DW398:DW461" si="845">IF($DS398,
   IF(G398="","Debes escribir el primer nombre del empleado. ","")
)</f>
        <v>0</v>
      </c>
      <c r="DY398" s="46" t="b">
        <f t="shared" ref="DY398:DY461" si="846">IF($DS398,
   IF(I398="","Debes escribir el primer apellido del empleado. ","")
)</f>
        <v>0</v>
      </c>
      <c r="DZ398" s="46" t="b">
        <f t="shared" ref="DZ398:DZ461" si="847">IF($DS398,
   IF(J398="","Debes escribir el segundo apellido del empleado. ","")
)</f>
        <v>0</v>
      </c>
      <c r="EB398" s="46" t="b">
        <f t="shared" ref="EB398:EB461" si="848">IF($DS398,
   IF(L398="","Debes escribir la fecha de ingreso del empleado. ",
      IF(ISERR(DATE(YEAR(L398),MONTH(L398),DAY(L398))), "El valor ingresado en fecha de ingreso no tiene un formato válido. ","")
   )
)</f>
        <v>0</v>
      </c>
      <c r="EC398" s="46" t="b">
        <f t="shared" ref="EC398:EC461" si="849">IF($DS398,
   IF(M398="","Debes escribir el tiempo laborado. ",
      IF( IFERROR(INT(M398),1.1) &lt;&gt; IFERROR(_xlfn.NUMBERVALUE(M398),1), "El valor de los días trabajados debe ser un número entero. ", "")
   )
)</f>
        <v>0</v>
      </c>
      <c r="ED398" s="46" t="b">
        <f t="shared" ref="ED398:ED461" si="850">IF($DS398,
   IF( AND(N398&lt;&gt;"", ISERR(DATE(YEAR(N398),MONTH(N398),DAY(N398))) ), "El valor ingresado en fecha de ingreso no tiene un formato válido. ",
      IF( AND(N398&lt;&gt;"", $E$6&lt;&gt;"", DATE(YEAR(N398), MONTH(N398), 1) &lt;&gt; IFERROR(DATE(MID($E$6, 1, 4), MID($E$6, 6, 2),1), "1/1/1900") ), "La fecha de retiro debe estar dentro del período liquidado. ", "")
   )
)</f>
        <v>0</v>
      </c>
      <c r="EE398" s="46" t="b">
        <f t="shared" ref="EE398:EE461" si="851">IF($DS398,
   IF(O398="","Debes seleccionar el tipo de trabajador. ",
      IF(_xlfn.IFNA(VLOOKUP(O398,TIPO_DE_TRABAJADOR,1,FALSE),-1)=-1,"El tipo de trabajador no es válido (por favor seleccionarlo de la lista). ","")
   )
)</f>
        <v>0</v>
      </c>
      <c r="EF398" s="46" t="b">
        <f t="shared" ref="EF398:EF461" si="852">IF($DS398,
   IF(P398="","Debes seleccionar si es un trabajador dependiente pensionado por vejez. ",
      IF(_xlfn.IFNA(VLOOKUP(P398,SUBTIPO_DE_TRABAJADOR,1,FALSE),-1)=-1,"El tipo de trabajador dependiente pensionado por vejez no es válido (por favor seleccionarlo de la lista). ","")
   )
)</f>
        <v>0</v>
      </c>
      <c r="EG398" s="46" t="b">
        <f t="shared" ref="EG398:EG461" si="853">IF($DS398,
   IF(Q398="","Debes seleccionar el tipo de contrato del trabajador. ",
      IF(_xlfn.IFNA(VLOOKUP(Q398,TIPO_DE_CONTRATO,1,FALSE),-1)=-1,"El tipo de contrato del trabajador no es válido (por favor seleccionarlo de la lista). ","")
   )
)</f>
        <v>0</v>
      </c>
      <c r="EH398" s="46" t="b">
        <f t="shared" ref="EH398:EH461" si="854">IF($DS398,
   IF(R398="","Debes seleccionar si es un salario integral. ",
      IF(_xlfn.IFNA(VLOOKUP(R398,SI_NO,1,FALSE),-1)=-1,"Valor no válido para salario integral (por favor seleccionarlo de la lista). ","")
   )
)</f>
        <v>0</v>
      </c>
      <c r="EI398" s="46" t="b">
        <f t="shared" ref="EI398:EI461" si="855">IF($DS398,
   IF(S398="","Debes seleccionar si el trabajador realiza actividades de riesgo. ",
      IF(_xlfn.IFNA(VLOOKUP(S398,SI_NO,1,FALSE),-1)=-1,"Valor no válido para actividad de alto riesgo (por favor seleccionarlo de la lista). ","")
   )
)</f>
        <v>0</v>
      </c>
      <c r="EK398" s="46" t="b">
        <f t="shared" ref="EK398:EK461" si="856">IF($DS398,
   IF(U398="","Debes escribir el código del municipio de residencia del trabajador. ",
      IF(_xlfn.IFNA(VLOOKUP(U398,MUNICIPIO,1,FALSE),-1)=-1,"El municipio de residencia del trabajador es inválido (por favor seleccionarlo de la lista). ","")
   )
)</f>
        <v>0</v>
      </c>
      <c r="EL398" s="46" t="b">
        <f t="shared" ref="EL398:EL461" si="857">IF($DS398,
   IF(V398="","Debes escribir el la dirección de residendia del trabajador. ","")
)</f>
        <v>0</v>
      </c>
      <c r="EM398" s="46" t="b">
        <f t="shared" ref="EM398:EM461" si="858">IF($DS398,
   IF(W398="","Debes escribir la fecha de inicio de la liquidación. ",
      IF(ISERR(DATE(YEAR(W398),MONTH(W398),DAY(W398))),"El valor ingresado en fecha de inicio de liquidación no tiene un formato válido. ",
          IF( AND($E$6&lt;&gt;"", DATE(YEAR(W398), MONTH(W398), 1) &lt;&gt; IFERROR(DATE(MID($E$6, 1, 4), MID($E$6, 6, 2),1), "1/1/1900") ), "La fecha de inicio de la liquidación debe estar dentro del período liquidado. ", "")
      )
   )
)</f>
        <v>0</v>
      </c>
      <c r="EN398" s="46" t="b">
        <f t="shared" ref="EN398:EN461" si="859">IF($DS398,
   IF(X398="","Debes escribir la fecha de fin de la liquidación. ",
      IF(ISERR(DATE(YEAR(X398),MONTH(X398),DAY(X398))),"El valor ingresado en fecha de fin de liquidación no tiene un formato válido. ",
          IF( AND($E$6&lt;&gt;"", DATE(YEAR(X398), MONTH(X398), 1) &lt;&gt; IFERROR(DATE(MID($E$6, 1, 4), MID($E$6, 6, 2),1), "1/1/1900") ), "La fecha de fin de la liquidación debe estar dentro del período liquidado. ", "")
      )
   )
)</f>
        <v>0</v>
      </c>
      <c r="EO398" s="46" t="b">
        <f t="shared" ref="EO398:EO461" si="860">IF($DS398,
   IF(Y398="","Debes escribir la frecuencia de pago del trabajador. ",
      IF(_xlfn.IFNA(VLOOKUP(Y398,PERÍODO_DE_NÓMINA,1,FALSE),-1)=-1,"La frecuencia de pago es inválida (por favor seleccionarlo de la lista). ","")
   )
)</f>
        <v>0</v>
      </c>
      <c r="EP398" s="46" t="b">
        <f t="shared" ref="EP398:EP461" si="861">IF($DS398,
   IF(Z398="","Debes escribir la fecha de pago. ",
      IF(ISERR(DATE(YEAR(Z398),MONTH(Z398),DAY(Z398))), "El valor ingresado en fecha de pago no tiene un formato válido. ","")
   )
)</f>
        <v>0</v>
      </c>
      <c r="EQ398" s="46" t="b">
        <f t="shared" ref="EQ398:EQ461" si="862">IF($DS398,
   IF(AA398="","Debes escribir el medio de pago. ",
      IF(_xlfn.IFNA(VLOOKUP(AA398,MEDIOS_DE_PAGO,1,FALSE),-1)=-1,"El medio de pago es inválido (por favor seleccionarlo de la lista). ","")
   )
)</f>
        <v>0</v>
      </c>
      <c r="ER398" s="46" t="b">
        <f>OR(AA398='Tablas '!$T$4,AA398='Tablas '!$T$7,AA398='Tablas '!$T$8,AA398='Tablas '!$T$11)</f>
        <v>0</v>
      </c>
      <c r="ES398" s="46" t="str">
        <f t="shared" ref="ES398:ES461" si="863">IF(AND($DS398,ER398),
   IF(AB398="","Debes escribir la entidad bancaria. ",""),
   ""
)</f>
        <v/>
      </c>
      <c r="ET398" s="46" t="str">
        <f t="shared" ref="ET398:ET461" si="864">IF(AND($DS398,ER398),
   IF(AC398="","Debes escribir el tipo de cuenta bancaria. ",
      IF(_xlfn.IFNA(VLOOKUP(AC398,TIPO_DE_CUENTA,1,FALSE),-1)=-1,"El tipo de cuenta bancaria es inválida (por favor seleccionarlo de la lista). ","")
   ),
   ""
)</f>
        <v/>
      </c>
      <c r="EU398" s="46" t="str">
        <f t="shared" ref="EU398:EU461" si="865">IF(AND($DS398,ER398),
   IF(AD398="","Debes escribir el número de cuenta bancaria. ",""),
   ""
)</f>
        <v/>
      </c>
      <c r="EV398" s="46" t="b">
        <f t="shared" ref="EV398:EV461" si="866">IF($DS398,
   IF(AE398="","Debes escribir el valor del sueldo básico. ",
      IF( ISERR(_xlfn.NUMBERVALUE(AE398)), "El valor del sueldo básico debe ser un número válido. ", "")
   )
)</f>
        <v>0</v>
      </c>
      <c r="EW398" s="46" t="b">
        <f t="shared" ref="EW398:EW461" si="867">IF($DS398,
   IF(AF398="","Debes escribir el número de días trabajados. ",
      IF( IFERROR(INT(AF398),1.1) &lt;&gt; IFERROR(_xlfn.NUMBERVALUE(AF398),1), "La cantidad de días trabajados debe ser un número entero. ", "")
   )
)</f>
        <v>0</v>
      </c>
      <c r="EX398" s="46" t="b">
        <f t="shared" ref="EX398:EX461" si="868">IF($DS398,
   IF(AG398="","Debes escribir el valor del sueldo trabajado. ",
      IF( ISERR(_xlfn.NUMBERVALUE(AG398)), "El valor del sueldo trabajado debe ser un número válido. ", "")
   )
)</f>
        <v>0</v>
      </c>
      <c r="EY398" s="46" t="b">
        <f t="shared" ref="EY398:EY461" si="869">IF($DS398,
   IF( AND(AH398&lt;&gt;"", ISERR(_xlfn.NUMBERVALUE(AH398))), "El valor del auxilio de transporte debe ser un número válido. ", "")
)</f>
        <v>0</v>
      </c>
      <c r="EZ398" s="46" t="b">
        <f t="shared" ref="EZ398:EZ461" si="870">IF($DS398,
   IF( AND(AI398&lt;&gt;"", ISERR(_xlfn.NUMBERVALUE(AI398))), "El valor de viáticos salariales debe ser un número válido. ", "")
)</f>
        <v>0</v>
      </c>
      <c r="FA398" s="46" t="b">
        <f t="shared" ref="FA398:FA461" si="871">IF($DS398,
   IF( AND(AJ398&lt;&gt;"", ISERR(_xlfn.NUMBERVALUE(AJ398))), "El valor de viáticos NO salariales debe ser un número válido. ", "")
)</f>
        <v>0</v>
      </c>
      <c r="FB398" s="46" t="b">
        <f t="shared" ref="FB398:FB461" si="872">CONCATENATE(AK398,AL398)&lt;&gt;""</f>
        <v>0</v>
      </c>
      <c r="FC398" s="46" t="str">
        <f t="shared" ref="FC398:FC461" si="873">IF(AND($DS398,FB398),
   IF(AK398="","Debes escribir el número de horas extras diurnas. ",
      IF( IFERROR(INT(AK398),1.1) &lt;&gt; IFERROR(_xlfn.NUMBERVALUE(AK398),1), "La cantidad de horas extras diurnas debe ser un número entero. ", "")
   ),
   ""
)</f>
        <v/>
      </c>
      <c r="FD398" s="46" t="str">
        <f t="shared" ref="FD398:FD461" si="874">IF(AND($DS398,FB398),
   IF(AL398="","Debes escribir el valor de las horas extras diurnas. ",
      IF( ISERR(_xlfn.NUMBERVALUE(AL398)), "El valor de las horas extras duirnas debe ser un número válido. ", "")
   ),
   ""
)</f>
        <v/>
      </c>
      <c r="FE398" s="46" t="b">
        <f t="shared" ref="FE398:FE461" si="875">CONCATENATE(AM398,AN398)&lt;&gt;""</f>
        <v>0</v>
      </c>
      <c r="FF398" s="46" t="str">
        <f t="shared" ref="FF398:FF461" si="876">IF(AND($DS398,FE398),
   IF(AM398="","Debes escribir el número de horas extras nocturnas. ",
      IF( IFERROR(INT(AM398),1.1) &lt;&gt; IFERROR(_xlfn.NUMBERVALUE(AM398),1), "La cantidad de horas extras nocturnas debe ser un número entero. ", "")
   ),
   ""
)</f>
        <v/>
      </c>
      <c r="FG398" s="46" t="str">
        <f t="shared" ref="FG398:FG461" si="877">IF(AND($DS398,FE398),
   IF(AN398="","Debes escribir el valor de las horas extras nocturnas. ",
      IF( ISERR(_xlfn.NUMBERVALUE(AN398)), "El valor de las horas extras nocturnas debe ser un número válido. ", "")
   ),
   ""
)</f>
        <v/>
      </c>
      <c r="FH398" s="46" t="b">
        <f t="shared" ref="FH398:FH461" si="878">CONCATENATE(AO398,AP398)&lt;&gt;""</f>
        <v>0</v>
      </c>
      <c r="FI398" s="46" t="str">
        <f t="shared" ref="FI398:FI461" si="879">IF(AND($DS398,FH398),
   IF(AO398="","Debes escribir el número de horas extras diurnas dominicales y festivas. ",
      IF( IFERROR(INT(AO398),1.1) &lt;&gt; IFERROR(_xlfn.NUMBERVALUE(AO398),1), "La cantidad de horas extras diurnas dominicales y festivas debe ser un número entero. ", "")
   ),
   ""
)</f>
        <v/>
      </c>
      <c r="FJ398" s="46" t="str">
        <f t="shared" ref="FJ398:FJ461" si="880">IF(AND($DS398,FH398),
   IF(AP398="","Debes escribir el valor de las horas extras diurnas dominicales y festivas. ",
      IF( ISERR(_xlfn.NUMBERVALUE(AP398)), "El valor de las horas extras diurnas dominicales y festivas debe ser un número válido. ", "")
   ),
   ""
)</f>
        <v/>
      </c>
      <c r="FK398" s="46" t="b">
        <f t="shared" ref="FK398:FK461" si="881">CONCATENATE(AQ398,AR398)&lt;&gt;""</f>
        <v>0</v>
      </c>
      <c r="FL398" s="46" t="str">
        <f t="shared" ref="FL398:FL461" si="882">IF(AND($DS398,FK398),
   IF(AQ398="","Debes escribir el número de horas extras nocturnas dominicales y festivas. ",
      IF( IFERROR(INT(AQ398),1.1) &lt;&gt; IFERROR(_xlfn.NUMBERVALUE(AQ398),1), "La cantidad de horas extras nocturnas dominicales y festivas debe ser un número entero. ", "")
   ),
   ""
)</f>
        <v/>
      </c>
      <c r="FM398" s="46" t="str">
        <f t="shared" ref="FM398:FM461" si="883">IF(AND($DS398,FK398),
   IF(AR398="","Debes escribir el valor de las horas extras nocturnas dominicales y festivas. ",
      IF( ISERR(_xlfn.NUMBERVALUE(AR398)), "El valor de las horas extras nocturnas dominicales y festivas debe ser un número válido. ", "")
   ),
   ""
)</f>
        <v/>
      </c>
      <c r="FN398" s="46" t="b">
        <f t="shared" ref="FN398:FN461" si="884">CONCATENATE(AS398,AT398)&lt;&gt;""</f>
        <v>0</v>
      </c>
      <c r="FO398" s="46" t="str">
        <f t="shared" ref="FO398:FO461" si="885">IF(AND($DS398,FN398),
   IF(AS398="","Debes escribir el número de horas recargo nocturno. ",
      IF( IFERROR(INT(AS398),1.1) &lt;&gt; IFERROR(_xlfn.NUMBERVALUE(AS398),1), "La cantidad de horas recargo nocturno debe ser un número entero. ", "")
   ),
   ""
)</f>
        <v/>
      </c>
      <c r="FP398" s="46" t="str">
        <f t="shared" ref="FP398:FP461" si="886">IF(AND($DS398,FN398),
   IF(AT398="","Debes escribir el valor de las horas recargo nocturno. ",
      IF( ISERR(_xlfn.NUMBERVALUE(AT398)), "El valor de las horas recargo nocturno debe ser un número válido. ", "")
   ),
   ""
)</f>
        <v/>
      </c>
      <c r="FQ398" s="46" t="b">
        <f t="shared" ref="FQ398:FQ461" si="887">CONCATENATE(AU398,AV398)&lt;&gt;""</f>
        <v>0</v>
      </c>
      <c r="FR398" s="46" t="str">
        <f t="shared" ref="FR398:FR461" si="888">IF(AND($DS398,FQ398),
   IF(AU398="","Debes escribir el número de horas recargo diurno dominical y festivo. ",
      IF( IFERROR(INT(AU398),1.1) &lt;&gt; IFERROR(_xlfn.NUMBERVALUE(AU398),1), "La cantidad de horas recargo diurno dominical y festivo debe ser un número entero. ", "")
   ),
   ""
)</f>
        <v/>
      </c>
      <c r="FS398" s="46" t="str">
        <f t="shared" ref="FS398:FS461" si="889">IF(AND($DS398,FQ398),
   IF(AV398="","Debes escribir el valor de las horas recargo diurno dominical y festivo. ",
      IF( ISERR(_xlfn.NUMBERVALUE(AV398)), "El valor de las horas recargo diurno dominical y festivo debe ser un número válido. ", "")
   ),
   ""
)</f>
        <v/>
      </c>
      <c r="FT398" s="46" t="b">
        <f t="shared" ref="FT398:FT461" si="890">CONCATENATE(AW398,AX398)&lt;&gt;""</f>
        <v>0</v>
      </c>
      <c r="FU398" s="46" t="str">
        <f t="shared" ref="FU398:FU461" si="891">IF(AND($DS398,FT398),
   IF(AW398="","Debes escribir el número de horas recargo nocturno dominical y festivo. ",
      IF( IFERROR(INT(AW398),1.1) &lt;&gt; IFERROR(_xlfn.NUMBERVALUE(AW398),1), "La cantidad de horas recargo nocturno dominical y festivo debe ser un número entero. ", "")
   ),
   ""
)</f>
        <v/>
      </c>
      <c r="FV398" s="46" t="str">
        <f t="shared" ref="FV398:FV461" si="892">IF(AND($DS398,FT398),
   IF(AX398="","Debes escribir el valor de las horas recargo nocturno dominical y festivo. ",
      IF( ISERR(_xlfn.NUMBERVALUE(AX398)), "El valor de las horas recargo nocturno dominical y festivo debe ser un número válido. ", "")
   ),
   ""
)</f>
        <v/>
      </c>
      <c r="FW398" s="46" t="b">
        <f t="shared" ref="FW398:FW461" si="893">CONCATENATE(AY398,AZ398)&lt;&gt;""</f>
        <v>0</v>
      </c>
      <c r="FX398" s="46" t="str">
        <f t="shared" ref="FX398:FX461" si="894">IF(AND($DS398,FW398),
   IF(AY398="","Debes escribir el número de días de vacaciones comunes. ",
      IF( IFERROR(INT(AY398),1.1) &lt;&gt; IFERROR(_xlfn.NUMBERVALUE(AY398),1), "La cantidad de días de vacaciones comunes debe ser un número entero. ", "")
   ),
   ""
)</f>
        <v/>
      </c>
      <c r="FY398" s="46" t="str">
        <f t="shared" ref="FY398:FY461" si="895">IF(AND($DS398,FW398),
   IF(AZ398="","Debes escribir el valor de las vacaciones comunes. ",
      IF( ISERR(_xlfn.NUMBERVALUE(AZ398)), "El valor de las vacaciones comunes debe ser un número válido. ", "")
   ),
   ""
)</f>
        <v/>
      </c>
      <c r="FZ398" s="46" t="b">
        <f t="shared" ref="FZ398:FZ461" si="896">CONCATENATE(BA398,BB398)&lt;&gt;""</f>
        <v>0</v>
      </c>
      <c r="GA398" s="46" t="str">
        <f t="shared" ref="GA398:GA461" si="897">IF(AND($DS398,FZ398),
   IF(BA398="","Debes escribir el número de días de vacaciones compensadas. ",
      IF( IFERROR(INT(BA398),1.1) &lt;&gt; IFERROR(_xlfn.NUMBERVALUE(BA398),1), "La cantidad de días de vacaciones compensadas debe ser un número entero. ", "")
   ),
   ""
)</f>
        <v/>
      </c>
      <c r="GB398" s="46" t="str">
        <f t="shared" ref="GB398:GB461" si="898">IF(AND($DS398,FZ398),
   IF(BB398="","Debes escribir el valor de las vacaciones compensadas. ",
      IF( ISERR(_xlfn.NUMBERVALUE(BB398)), "El valor de las vacaciones compensadas debe ser un número válido. ", "")
   ),
   ""
)</f>
        <v/>
      </c>
      <c r="GC398" s="46" t="b">
        <f t="shared" ref="GC398:GC461" si="899">CONCATENATE(BC398,BD398)&lt;&gt;""</f>
        <v>0</v>
      </c>
      <c r="GD398" s="46" t="str">
        <f t="shared" ref="GD398:GD461" si="900">IF(AND($DS398,GC398),
   IF(BC398="","Debes escribir el número de días de prima salarial. ",
      IF( IFERROR(INT(BC398),1.1) &lt;&gt; IFERROR(_xlfn.NUMBERVALUE(BC398),1), "La cantidad de días de prima salarial debe ser un número entero. ", "")
   ),
   ""
)</f>
        <v/>
      </c>
      <c r="GE398" s="46" t="str">
        <f t="shared" ref="GE398:GE461" si="901">IF(AND($DS398,GC398),
   IF(BD398="","Debes escribir el valor de los días de prima salarial. ",
      IF( ISERR(_xlfn.NUMBERVALUE(BD398)), "El valor de los días de prima salarial debe ser un número válido. ", "")
   ),
   ""
)</f>
        <v/>
      </c>
      <c r="GF398" s="46" t="b">
        <f t="shared" ref="GF398:GF461" si="902">IF($DS398,
   IF( AND(BE398&lt;&gt;"", ISERR(_xlfn.NUMBERVALUE(BE398))), "El valor de la prima NO saliarial debe ser un número válido. ", "")
)</f>
        <v>0</v>
      </c>
      <c r="GG398" s="46" t="b">
        <f t="shared" ref="GG398:GG461" si="903">CONCATENATE(BF398,BG398,BH398)&lt;&gt;""</f>
        <v>0</v>
      </c>
      <c r="GH398" s="46" t="str">
        <f t="shared" ref="GH398:GH461" si="904">IF(AND($DS398,GG398),
   IF(BF398="","Debes escribir el valor de las cesantías. ",
      IF( ISERR(_xlfn.NUMBERVALUE(BF398)), "El valor de las cesantías debe ser un número válido. ", "")
   ),
   ""
)</f>
        <v/>
      </c>
      <c r="GI398" s="46" t="str">
        <f t="shared" ref="GI398:GI461" si="905">IF(AND($DS398,GG398),
   IF(BG398="","Debes escribir el % de cesantías. ",
      IF( ISERR(_xlfn.NUMBERVALUE(BG398)), "El % de cesantías debe ser un número válido. ", "")
   ),
   ""
)</f>
        <v/>
      </c>
      <c r="GJ398" s="46" t="str">
        <f t="shared" ref="GJ398:GJ461" si="906">IF(AND($DS398,GG398),
   IF(BH398="","Debes escribir el valor de intereses de cesantías. ",
      IF( ISERR(_xlfn.NUMBERVALUE(BH398)), "El valor de intereses de cesantías debe ser un número válido. ", "")
   ),
   ""
)</f>
        <v/>
      </c>
      <c r="GK398" s="46" t="b">
        <f t="shared" ref="GK398:GK461" si="907">CONCATENATE(BI398,BJ398,BK398)&lt;&gt;""</f>
        <v>0</v>
      </c>
      <c r="GL398" s="46" t="str">
        <f t="shared" ref="GL398:GL461" si="908">IF(AND($DS398,GK398),
   IF(BI398="","Debes escribir el número de días de incapacidad. ",
      IF( IFERROR(INT(BI398),1.1) &lt;&gt; IFERROR(_xlfn.NUMBERVALUE(BI398),1), "La cantidad de días de incapacidad debe ser un número entero. ", "")
   ),
   ""
)</f>
        <v/>
      </c>
      <c r="GM398" s="46" t="str">
        <f t="shared" ref="GM398:GM461" si="909">IF(AND($DS398,GK398),
   IF(BJ398="","Debes escribir el tipo de incapacidad. ",
      IF(_xlfn.IFNA(VLOOKUP(BJ398,TIPO_DE_INCAPACIDAD,1,FALSE),-1)=-1,"El tipo de incapacidad es inválida (por favor seleccionarlo de la lista). ","")
   ),
   ""
)</f>
        <v/>
      </c>
      <c r="GN398" s="46" t="str">
        <f t="shared" ref="GN398:GN461" si="910">IF(AND($DS398,GK398),
   IF(BK398="","Debes escribir el valor de la incapacidad. ",
      IF( ISERR(_xlfn.NUMBERVALUE(BK398)), "El valor de la incapacidad debe ser un número válido. ", "")
   ),
   ""
)</f>
        <v/>
      </c>
      <c r="GO398" s="46" t="b">
        <f t="shared" ref="GO398:GO461" si="911">CONCATENATE(BL398,BM398)&lt;&gt;""</f>
        <v>0</v>
      </c>
      <c r="GP398" s="46" t="str">
        <f t="shared" ref="GP398:GP461" si="912">IF(AND($DS398,GO398),
   IF(BL398="","Debes escribir el número de días de licencia de maternidad o paternidad. ",
      IF( IFERROR(INT(BL398),1.1) &lt;&gt; IFERROR(_xlfn.NUMBERVALUE(BL398),1), "La cantidad de días de licencia de maternidad o paternidad debe ser un número entero. ", "")
   ),
   ""
)</f>
        <v/>
      </c>
      <c r="GQ398" s="46" t="str">
        <f t="shared" ref="GQ398:GQ461" si="913">IF(AND($DS398,GO398),
   IF(BM398="","Debes escribir el valor de la licencia de maternidad o paternidad. ",
      IF( ISERR(_xlfn.NUMBERVALUE(BM398)), "El valor de la licencia de maternidad o paternidad debe ser un número válido. ", "")
   ),
   ""
)</f>
        <v/>
      </c>
      <c r="GR398" s="46" t="b">
        <f t="shared" ref="GR398:GR461" si="914">CONCATENATE(BN398,BO398)&lt;&gt;""</f>
        <v>0</v>
      </c>
      <c r="GS398" s="46" t="str">
        <f t="shared" ref="GS398:GS461" si="915">IF(AND($DS398,GR398),
   IF(BN398="","Debes escribir el número de días de licencia remunerada. ",
      IF( IFERROR(INT(BN398),1.1) &lt;&gt; IFERROR(_xlfn.NUMBERVALUE(BN398),1), "La cantidad de días de licencia remunerada debe ser un número entero. ", "")
   ),
   ""
)</f>
        <v/>
      </c>
      <c r="GT398" s="46" t="str">
        <f t="shared" ref="GT398:GT461" si="916">IF(AND($DS398,GR398),
   IF(BO398="","Debes escribir el valor de la licencia remunerada. ",
      IF( ISERR(_xlfn.NUMBERVALUE(BO398)), "El valor de la licencia remunerada debe ser un número válido. ", "")
   ),
   ""
)</f>
        <v/>
      </c>
      <c r="GU398" s="46" t="b">
        <f t="shared" ref="GU398:GU461" si="917">IF($DS398,
   IF( AND(BP398&lt;&gt;"", ISERR(_xlfn.NUMBERVALUE(BP398))), "El valor de la licencia NO remunerada debe ser un número válido. ", "")
)</f>
        <v>0</v>
      </c>
      <c r="GV398" s="46" t="b">
        <f t="shared" ref="GV398:GV461" si="918">IF($DS398,
   IF( AND(BQ398&lt;&gt;"", ISERR(_xlfn.NUMBERVALUE(BQ398))), "El valor de auxilios salariales debe ser un número válido. ", "")
)</f>
        <v>0</v>
      </c>
      <c r="GW398" s="46" t="b">
        <f t="shared" ref="GW398:GW461" si="919">IF($DS398,
   IF( AND(BR398&lt;&gt;"", ISERR(_xlfn.NUMBERVALUE(BR398))), "El valor de auxilios NO salariales debe ser un número válido. ", "")
)</f>
        <v>0</v>
      </c>
      <c r="GX398" s="46" t="b">
        <f t="shared" ref="GX398:GX461" si="920">IF($DS398,
   IF( AND(BS398&lt;&gt;"", ISERR(_xlfn.NUMBERVALUE(BS398))), "El valor de bonos salariales debe ser un número válido. ", "")
)</f>
        <v>0</v>
      </c>
      <c r="GY398" s="46" t="b">
        <f t="shared" ref="GY398:GY461" si="921">IF($DS398,
   IF( AND(BT398&lt;&gt;"", ISERR(_xlfn.NUMBERVALUE(BT398))), "El valor de bonos NO salariales debe ser un número válido. ", "")
)</f>
        <v>0</v>
      </c>
      <c r="GZ398" s="46" t="b">
        <f t="shared" ref="GZ398:GZ461" si="922">IF($DS398,
   IF( AND(BU398&lt;&gt;"", ISERR(_xlfn.NUMBERVALUE(BU398))), "El valor de bonos salariales de alimentación debe ser un número válido. ", "")
)</f>
        <v>0</v>
      </c>
      <c r="HA398" s="46" t="b">
        <f t="shared" ref="HA398:HA461" si="923">IF($DS398,
   IF( AND(BV398&lt;&gt;"", ISERR(_xlfn.NUMBERVALUE(BV398))), "El valor de bonos NO salariales de alimentación debe ser un número válido. ", "")
)</f>
        <v>0</v>
      </c>
      <c r="HB398" s="46" t="b">
        <f t="shared" ref="HB398:HB461" si="924">IF($DS398,
   IF( AND(BW398&lt;&gt;"", ISERR(_xlfn.NUMBERVALUE(BW398))), "El valor de bonificaciones salariales debe ser un número válido. ", "")
)</f>
        <v>0</v>
      </c>
      <c r="HC398" s="46" t="b">
        <f t="shared" ref="HC398:HC461" si="925">IF($DS398,
   IF( AND(BX398&lt;&gt;"", ISERR(_xlfn.NUMBERVALUE(BX398))), "El valor de bonificaciones NO salariales debe ser un número válido. ", "")
)</f>
        <v>0</v>
      </c>
      <c r="HD398" s="46" t="b">
        <f t="shared" ref="HD398:HD461" si="926">IF($DS398,
   IF( AND(BY398&lt;&gt;"", ISERR(_xlfn.NUMBERVALUE(BY398))), "El valor de compensaciones ordinarias debe ser un número válido. ", "")
)</f>
        <v>0</v>
      </c>
      <c r="HE398" s="46" t="b">
        <f t="shared" ref="HE398:HE461" si="927">IF($DS398,
   IF( AND(BZ398&lt;&gt;"", ISERR(_xlfn.NUMBERVALUE(BZ398))), "El valor de compensaciones extraordinarias debe ser un número válido. ", "")
)</f>
        <v>0</v>
      </c>
      <c r="HF398" s="46" t="b">
        <f t="shared" ref="HF398:HF461" si="928">IF($DS398,
   IF( AND(CA398&lt;&gt;"", ISERR(_xlfn.NUMBERVALUE(CA398))), "El valor de comisiones debe ser un número válido. ", "")
)</f>
        <v>0</v>
      </c>
      <c r="HG398" s="46" t="b">
        <f t="shared" ref="HG398:HG461" si="929">IF($DS398,
   IF( AND(CB398&lt;&gt;"", ISERR(_xlfn.NUMBERVALUE(CB398))), "El valor de ausencia por huega debe ser un número válido. ", "")
)</f>
        <v>0</v>
      </c>
      <c r="HH398" s="46" t="b">
        <f t="shared" ref="HH398:HH461" si="930">IF($DS398,
   IF( AND(CC398&lt;&gt;"", ISERR(_xlfn.NUMBERVALUE(CC398))), "El valor de anticipos debe ser un número válido. ", "")
)</f>
        <v>0</v>
      </c>
      <c r="HI398" s="46" t="b">
        <f t="shared" ref="HI398:HI461" si="931">IF($DS398,
   IF( AND(CD398&lt;&gt;"", ISERR(_xlfn.NUMBERVALUE(CD398))), "El valor de pagos a terceros debe ser un número válido. ", "")
)</f>
        <v>0</v>
      </c>
      <c r="HJ398" s="46" t="b">
        <f t="shared" ref="HJ398:HJ461" si="932">IF($DS398,
   IF( AND(CE398&lt;&gt;"", ISERR(_xlfn.NUMBERVALUE(CE398))), "El valor de dotación debe ser un número válido. ", "")
)</f>
        <v>0</v>
      </c>
      <c r="HK398" s="46" t="b">
        <f t="shared" ref="HK398:HK461" si="933">IF($DS398,
   IF( AND(CF398&lt;&gt;"", ISERR(_xlfn.NUMBERVALUE(CF398))), "El valor de apoyo sostenibilidad debe ser un número válido. ", "")
)</f>
        <v>0</v>
      </c>
      <c r="HL398" s="46" t="b">
        <f t="shared" ref="HL398:HL461" si="934">IF($DS398,
   IF( AND(CG398&lt;&gt;"", ISERR(_xlfn.NUMBERVALUE(CG398))), "El valor de teletrabajo debe ser un número válido. ", "")
)</f>
        <v>0</v>
      </c>
      <c r="HM398" s="46" t="b">
        <f t="shared" ref="HM398:HM461" si="935">IF($DS398,
   IF( AND(CH398&lt;&gt;"", ISERR(_xlfn.NUMBERVALUE(CH398))), "El valor de bonificación de retiro debe ser un número válido. ", "")
)</f>
        <v>0</v>
      </c>
      <c r="HN398" s="46" t="b">
        <f t="shared" ref="HN398:HN461" si="936">IF($DS398,
   IF( AND(CI398&lt;&gt;"", ISERR(_xlfn.NUMBERVALUE(CI398))), "El valor de indemnización de retiro debe ser un número válido. ", "")
)</f>
        <v>0</v>
      </c>
      <c r="HO398" s="46" t="b">
        <f t="shared" ref="HO398:HO461" si="937">IF($DS398,
   IF( AND(CJ398&lt;&gt;"", ISERR(_xlfn.NUMBERVALUE(CJ398))), "El valor de reintegros debe ser un número válido. ", "")
)</f>
        <v>0</v>
      </c>
      <c r="HP398" s="46" t="b">
        <f t="shared" ref="HP398:HP461" si="938">CONCATENATE(CK398,CL398,CM398)&lt;&gt;""</f>
        <v>0</v>
      </c>
      <c r="HQ398" s="46" t="str">
        <f t="shared" ref="HQ398:HQ461" si="939">IF(AND($DS398,HP398),
   IF(CK398="","Debes escribir la descripción de otro concepto no categorizado. ",""),
   ""
)</f>
        <v/>
      </c>
      <c r="HR398" s="46" t="str">
        <f t="shared" ref="HR398:HR461" si="940">IF(AND($DS398,HP398),
   IF(CONCATENATE(CL398,CM398)="","Debes escribir al menos un valor de concepto no categorizado (salarial o no salarial). ",
      IF(ISERR(_xlfn.NUMBERVALUE(CL398)),"El valor salarial concepto no categorizado debe ser un número válido. ","")
   ),
   ""
)</f>
        <v/>
      </c>
      <c r="HS398" s="46" t="str">
        <f t="shared" ref="HS398:HS461" si="941">IF(AND($DS398,HP398),
   IF(CONCATENATE(CL398,CM398)="","Debes escribir al menos un valor de concepto no categorizado (salarial o no salarial). ",
      IF(ISERR(_xlfn.NUMBERVALUE(CM398)),"El valor NO salarial concepto no categorizado debe ser un número válido. ","")
   ),
   ""
)</f>
        <v/>
      </c>
      <c r="HT398" s="46" t="b">
        <f t="shared" ref="HT398:HT461" si="942">IF($DS398,
   IF(CN398="","Debes escribir el porcentaje del aporte a salud. ",
      IF( ISERR(_xlfn.NUMBERVALUE(CN398)), "El valor del porcentaje del aporte a salud debe ser un número válido. ", "")
   )
)</f>
        <v>0</v>
      </c>
      <c r="HU398" s="46" t="b">
        <f t="shared" ref="HU398:HU461" si="943">IF($DS398,
   IF(CO398="","Debes escribir el valor del aporte a salud. ",
      IF( ISERR(_xlfn.NUMBERVALUE(CO398)), "El valor del aporte a salud debe ser un número válido. ", "")
   )
)</f>
        <v>0</v>
      </c>
      <c r="HV398" s="46" t="b">
        <f t="shared" ref="HV398:HV461" si="944">IF($DS398,
   IF( AND(CP398&lt;&gt;"", ISERR(_xlfn.NUMBERVALUE(CP398))), "El valor plan complementario debe ser un número válido. ", "")
)</f>
        <v>0</v>
      </c>
      <c r="HW398" s="46" t="b">
        <f t="shared" ref="HW398:HW461" si="945">IF($DS398,
   IF(CQ398="","Debes escribir el porcentaje del aporte a pensión. ",
      IF( ISERR(_xlfn.NUMBERVALUE(CQ398)), "El valor del porcentaje del aporte a pensión debe ser un número válido. ", "")
   )
)</f>
        <v>0</v>
      </c>
      <c r="HX398" s="46" t="b">
        <f t="shared" ref="HX398:HX461" si="946">IF($DS398,
   IF(CR398="","Debes escribir el valor del aporte a pensión. ",
      IF( ISERR(_xlfn.NUMBERVALUE(CR398)), "El valor del aporte a salud debe ser un número válido. ", "")
   )
)</f>
        <v>0</v>
      </c>
      <c r="HY398" s="46" t="b">
        <f t="shared" ref="HY398:HY461" si="947">IF($DS398,
   IF( AND(CS398&lt;&gt;"", ISERR(_xlfn.NUMBERVALUE(CS398))), "El valor pensión voluntaria debe ser un número válido. ", "")
)</f>
        <v>0</v>
      </c>
      <c r="HZ398" s="46" t="b">
        <f t="shared" ref="HZ398:HZ461" si="948">CONCATENATE(CT398,CU398,CV398,CW398)&lt;&gt;""</f>
        <v>0</v>
      </c>
      <c r="IA398" s="46" t="str">
        <f t="shared" ref="IA398:IA461" si="949">IF(AND($DS398,HZ398),
   IF(CT398="","Debes escribir el % del fondo de seguridad pensional. ",
      IF( ISERR(_xlfn.NUMBERVALUE(CT398)), "El % del fondo de seguridad debe ser un número válido. ", "")
   ),
   ""
)</f>
        <v/>
      </c>
      <c r="IB398" s="46" t="str">
        <f t="shared" ref="IB398:IB461" si="950">IF(AND($DS398,HZ398),
   IF(CU398="","Debes escribir el valor del aporte al fondo de solidaridad pensional. ",
      IF( ISERR(_xlfn.NUMBERVALUE(CU398)), "El valor del aporte al fondo de solidaridad pensional debe ser un número válido. ", "")
   ),
   ""
)</f>
        <v/>
      </c>
      <c r="IC398" s="46" t="str">
        <f t="shared" ref="IC398:IC461" si="951">IF(AND($DS398,HZ398),
   IF(CV398="","Debes escribir el % del fondo de subsistencia. ",
      IF( ISERR(_xlfn.NUMBERVALUE(CV398)), "El % del fondo de subsistencia debe ser un número válido. ", "")
   ),
   ""
)</f>
        <v/>
      </c>
      <c r="ID398" s="46" t="str">
        <f t="shared" ref="ID398:ID461" si="952">IF(AND($DS398,HZ398),
   IF(CW398="","Debes escribir el valor del fondo de subsistencia. ",
      IF( ISERR(_xlfn.NUMBERVALUE(CW398)), "El valor del fondo de subsistencia debe ser un número válido. ", "")
   ),
   ""
)</f>
        <v/>
      </c>
      <c r="IE398" s="46" t="b">
        <f t="shared" ref="IE398:IE461" si="953">CONCATENATE(CX398,CY398)&lt;&gt;""</f>
        <v>0</v>
      </c>
      <c r="IF398" s="46" t="str">
        <f t="shared" ref="IF398:IF461" si="954">IF(AND($DS398,IE398),
   IF(CX398="","Debes escribir el % de sindicato. ",
      IF( ISERR(_xlfn.NUMBERVALUE(CX398)), "El % de sindicato debe ser un número válido. ", "")
   ),
   ""
)</f>
        <v/>
      </c>
      <c r="IG398" s="46" t="str">
        <f t="shared" ref="IG398:IG461" si="955">IF(AND($DS398,IE398),
   IF(CY398="","Debes escribir el valor del sindicato. ",
      IF( ISERR(_xlfn.NUMBERVALUE(CY398)), "El valor del sindicato debe ser un número válido. ", "")
   ),
   ""
)</f>
        <v/>
      </c>
      <c r="IH398" s="46" t="b">
        <f t="shared" ref="IH398:IH461" si="956">IF($DS398,
   IF( AND(CZ398&lt;&gt;"", ISERR(_xlfn.NUMBERVALUE(CZ398))), "El valor de sanción pública debe ser un número válido. ", "")
)</f>
        <v>0</v>
      </c>
      <c r="II398" s="46" t="b">
        <f t="shared" ref="II398:II461" si="957">IF($DS398,
   IF( AND(DA398&lt;&gt;"", ISERR(_xlfn.NUMBERVALUE(DA398))), "El valor de sanción privada debe ser un número válido. ", "")
)</f>
        <v>0</v>
      </c>
      <c r="IJ398" s="46" t="b">
        <f t="shared" ref="IJ398:IJ461" si="958">CONCATENATE(DB398,DC398)&lt;&gt;""</f>
        <v>0</v>
      </c>
      <c r="IK398" s="46" t="str">
        <f t="shared" ref="IK398:IK461" si="959">IF(AND($DS398,IJ398),
   IF(DB398="","Debes escribir la descripción de libranza. ",""),
   ""
)</f>
        <v/>
      </c>
      <c r="IL398" s="46" t="str">
        <f t="shared" ref="IL398:IL461" si="960">IF(AND($DS398,IJ398),
   IF(DC398="","Debes escribir la cuota libranza. ",
      IF(ISERR(_xlfn.NUMBERVALUE(DC398)),"El valor de la cuota libranza debe ser un número válido. ","")
   ),
   ""
)</f>
        <v/>
      </c>
      <c r="IM398" s="46" t="b">
        <f t="shared" ref="IM398:IM461" si="961">IF($DS398,
   IF( AND(DD398&lt;&gt;"", ISERR(_xlfn.NUMBERVALUE(DD398))), "El valor de pagos a terceros debe ser un número válido. ", "")
)</f>
        <v>0</v>
      </c>
      <c r="IN398" s="46" t="b">
        <f t="shared" ref="IN398:IN461" si="962">IF($DS398,
   IF( AND(DE398&lt;&gt;"", ISERR(_xlfn.NUMBERVALUE(DE398))), "El valor de anticipos debe ser un número válido. ", "")
)</f>
        <v>0</v>
      </c>
      <c r="IO398" s="46" t="b">
        <f t="shared" ref="IO398:IO461" si="963">IF($DS398,
   IF( AND(DF398&lt;&gt;"", ISERR(_xlfn.NUMBERVALUE(DF398))), "El valor de AFC debe ser un número válido. ", "")
)</f>
        <v>0</v>
      </c>
      <c r="IP398" s="46" t="b">
        <f t="shared" ref="IP398:IP461" si="964">IF($DS398,
   IF( AND(DG398&lt;&gt;"", ISERR(_xlfn.NUMBERVALUE(DG398))), "El valor de rete-fuente debe ser un número válido. ", "")
)</f>
        <v>0</v>
      </c>
      <c r="IQ398" s="46" t="b">
        <f t="shared" ref="IQ398:IQ461" si="965">IF($DS398,
   IF( AND(DH398&lt;&gt;"", ISERR(_xlfn.NUMBERVALUE(DH398))), "El valor de cooperativa de trabajo debe ser un número válido. ", "")
)</f>
        <v>0</v>
      </c>
      <c r="IR398" s="46" t="b">
        <f t="shared" ref="IR398:IR461" si="966">IF($DS398,
   IF( AND(DI398&lt;&gt;"", ISERR(_xlfn.NUMBERVALUE(DI398))), "El valor de embargo fiscal debe ser un número válido. ", "")
)</f>
        <v>0</v>
      </c>
      <c r="IS398" s="46" t="b">
        <f t="shared" ref="IS398:IS461" si="967">IF($DS398,
   IF( AND(DJ398&lt;&gt;"", ISERR(_xlfn.NUMBERVALUE(DJ398))), "El valor de educación debe ser un número válido. ", "")
)</f>
        <v>0</v>
      </c>
      <c r="IT398" s="46" t="b">
        <f t="shared" ref="IT398:IT461" si="968">IF($DS398,
   IF( AND(DK398&lt;&gt;"", ISERR(_xlfn.NUMBERVALUE(DK398))), "El valor de reintegro debe ser un número válido. ", "")
)</f>
        <v>0</v>
      </c>
      <c r="IU398" s="46" t="b">
        <f t="shared" ref="IU398:IU461" si="969">IF($DS398,
   IF( AND(DL398&lt;&gt;"", ISERR(_xlfn.NUMBERVALUE(DL398))), "El valor de deuda debe ser un número válido. ", "")
)</f>
        <v>0</v>
      </c>
      <c r="IV398" s="46" t="b">
        <f t="shared" ref="IV398:IV461" si="970">IF($DS398,
   IF( AND(DM398&lt;&gt;"", ISERR(_xlfn.NUMBERVALUE(DM398))), "El valor de otras deducciones debe ser un número válido. ", "")
)</f>
        <v>0</v>
      </c>
      <c r="IW398" s="46" t="b">
        <f t="shared" ref="IW398:IW461" si="971">IF($DS398,
   IF(DN398="","Debes escribir el valor de los devengos totales. ",
      IF( ISERR(_xlfn.NUMBERVALUE(DN398)), "El valor de los devengos totales debe ser un número válido. ", "")
   )
)</f>
        <v>0</v>
      </c>
      <c r="IX398" s="46" t="b">
        <f t="shared" ref="IX398:IX461" si="972">IF($DS398,
   IF(DO398="","Debes escribir el valor de las deducciones totales. ",
      IF( ISERR(_xlfn.NUMBERVALUE(DO398)), "El valor de las deducciones totales debe ser un número válido. ", "")
   )
)</f>
        <v>0</v>
      </c>
      <c r="IY398" s="46" t="b">
        <f t="shared" ref="IY398:IY461" si="973">IF($DS398,
   IF(DP398="","Debes escribir el valor del salario total. ",
      IF( ISERR(_xlfn.NUMBERVALUE(DP398)), "El valor del salario total debe ser un número válido. ", "")
   )
)</f>
        <v>0</v>
      </c>
    </row>
    <row r="399" spans="2:259" x14ac:dyDescent="0.3">
      <c r="B399" s="48">
        <v>387</v>
      </c>
      <c r="C399" s="61" t="str">
        <f t="shared" si="839"/>
        <v/>
      </c>
      <c r="D399" s="53"/>
      <c r="E399" s="52"/>
      <c r="F399" s="112"/>
      <c r="G399" s="52"/>
      <c r="H399" s="53"/>
      <c r="I399" s="52"/>
      <c r="J399" s="52"/>
      <c r="K399" s="53"/>
      <c r="L399" s="55"/>
      <c r="M399" s="108"/>
      <c r="N399" s="56"/>
      <c r="O399" s="52"/>
      <c r="P399" s="52"/>
      <c r="Q399" s="52"/>
      <c r="R399" s="52"/>
      <c r="S399" s="52"/>
      <c r="T399" s="53"/>
      <c r="U399" s="52"/>
      <c r="V399" s="52"/>
      <c r="W399" s="55"/>
      <c r="X399" s="55"/>
      <c r="Y399" s="52"/>
      <c r="Z399" s="55"/>
      <c r="AA399" s="52"/>
      <c r="AB399" s="53"/>
      <c r="AC399" s="53"/>
      <c r="AD399" s="53"/>
      <c r="AE399" s="57"/>
      <c r="AF399" s="113"/>
      <c r="AG399" s="57"/>
      <c r="AH399" s="58"/>
      <c r="AI399" s="58"/>
      <c r="AJ399" s="58"/>
      <c r="AK399" s="114"/>
      <c r="AL399" s="58"/>
      <c r="AM399" s="114"/>
      <c r="AN399" s="58"/>
      <c r="AO399" s="114"/>
      <c r="AP399" s="58"/>
      <c r="AQ399" s="114"/>
      <c r="AR399" s="58"/>
      <c r="AS399" s="114"/>
      <c r="AT399" s="58"/>
      <c r="AU399" s="114"/>
      <c r="AV399" s="58"/>
      <c r="AW399" s="114"/>
      <c r="AX399" s="58"/>
      <c r="AY399" s="114"/>
      <c r="AZ399" s="58"/>
      <c r="BA399" s="114"/>
      <c r="BB399" s="58"/>
      <c r="BC399" s="114"/>
      <c r="BD399" s="58"/>
      <c r="BE399" s="58"/>
      <c r="BF399" s="58"/>
      <c r="BG399" s="59"/>
      <c r="BH399" s="58"/>
      <c r="BI399" s="114"/>
      <c r="BJ399" s="53"/>
      <c r="BK399" s="58"/>
      <c r="BL399" s="114"/>
      <c r="BM399" s="58"/>
      <c r="BN399" s="114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3"/>
      <c r="CL399" s="58"/>
      <c r="CM399" s="58"/>
      <c r="CN399" s="60"/>
      <c r="CO399" s="57"/>
      <c r="CP399" s="58"/>
      <c r="CQ399" s="60"/>
      <c r="CR399" s="57"/>
      <c r="CS399" s="58"/>
      <c r="CT399" s="59"/>
      <c r="CU399" s="58"/>
      <c r="CV399" s="59"/>
      <c r="CW399" s="58"/>
      <c r="CX399" s="59"/>
      <c r="CY399" s="58"/>
      <c r="CZ399" s="58"/>
      <c r="DA399" s="58"/>
      <c r="DB399" s="53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7"/>
      <c r="DO399" s="57"/>
      <c r="DP399" s="57"/>
      <c r="DQ399" s="76" t="str">
        <f t="shared" si="840"/>
        <v/>
      </c>
      <c r="DR399" s="53"/>
      <c r="DS399" s="46" t="b">
        <f t="shared" si="841"/>
        <v>0</v>
      </c>
      <c r="DT399" s="46" t="str">
        <f t="shared" si="842"/>
        <v/>
      </c>
      <c r="DU399" s="46" t="b">
        <f t="shared" si="843"/>
        <v>0</v>
      </c>
      <c r="DV399" s="46" t="b">
        <f t="shared" si="844"/>
        <v>0</v>
      </c>
      <c r="DW399" s="46" t="b">
        <f t="shared" si="845"/>
        <v>0</v>
      </c>
      <c r="DY399" s="46" t="b">
        <f t="shared" si="846"/>
        <v>0</v>
      </c>
      <c r="DZ399" s="46" t="b">
        <f t="shared" si="847"/>
        <v>0</v>
      </c>
      <c r="EB399" s="46" t="b">
        <f t="shared" si="848"/>
        <v>0</v>
      </c>
      <c r="EC399" s="46" t="b">
        <f t="shared" si="849"/>
        <v>0</v>
      </c>
      <c r="ED399" s="46" t="b">
        <f t="shared" si="850"/>
        <v>0</v>
      </c>
      <c r="EE399" s="46" t="b">
        <f t="shared" si="851"/>
        <v>0</v>
      </c>
      <c r="EF399" s="46" t="b">
        <f t="shared" si="852"/>
        <v>0</v>
      </c>
      <c r="EG399" s="46" t="b">
        <f t="shared" si="853"/>
        <v>0</v>
      </c>
      <c r="EH399" s="46" t="b">
        <f t="shared" si="854"/>
        <v>0</v>
      </c>
      <c r="EI399" s="46" t="b">
        <f t="shared" si="855"/>
        <v>0</v>
      </c>
      <c r="EK399" s="46" t="b">
        <f t="shared" si="856"/>
        <v>0</v>
      </c>
      <c r="EL399" s="46" t="b">
        <f t="shared" si="857"/>
        <v>0</v>
      </c>
      <c r="EM399" s="46" t="b">
        <f t="shared" si="858"/>
        <v>0</v>
      </c>
      <c r="EN399" s="46" t="b">
        <f t="shared" si="859"/>
        <v>0</v>
      </c>
      <c r="EO399" s="46" t="b">
        <f t="shared" si="860"/>
        <v>0</v>
      </c>
      <c r="EP399" s="46" t="b">
        <f t="shared" si="861"/>
        <v>0</v>
      </c>
      <c r="EQ399" s="46" t="b">
        <f t="shared" si="862"/>
        <v>0</v>
      </c>
      <c r="ER399" s="46" t="b">
        <f>OR(AA399='Tablas '!$T$4,AA399='Tablas '!$T$7,AA399='Tablas '!$T$8,AA399='Tablas '!$T$11)</f>
        <v>0</v>
      </c>
      <c r="ES399" s="46" t="str">
        <f t="shared" si="863"/>
        <v/>
      </c>
      <c r="ET399" s="46" t="str">
        <f t="shared" si="864"/>
        <v/>
      </c>
      <c r="EU399" s="46" t="str">
        <f t="shared" si="865"/>
        <v/>
      </c>
      <c r="EV399" s="46" t="b">
        <f t="shared" si="866"/>
        <v>0</v>
      </c>
      <c r="EW399" s="46" t="b">
        <f t="shared" si="867"/>
        <v>0</v>
      </c>
      <c r="EX399" s="46" t="b">
        <f t="shared" si="868"/>
        <v>0</v>
      </c>
      <c r="EY399" s="46" t="b">
        <f t="shared" si="869"/>
        <v>0</v>
      </c>
      <c r="EZ399" s="46" t="b">
        <f t="shared" si="870"/>
        <v>0</v>
      </c>
      <c r="FA399" s="46" t="b">
        <f t="shared" si="871"/>
        <v>0</v>
      </c>
      <c r="FB399" s="46" t="b">
        <f t="shared" si="872"/>
        <v>0</v>
      </c>
      <c r="FC399" s="46" t="str">
        <f t="shared" si="873"/>
        <v/>
      </c>
      <c r="FD399" s="46" t="str">
        <f t="shared" si="874"/>
        <v/>
      </c>
      <c r="FE399" s="46" t="b">
        <f t="shared" si="875"/>
        <v>0</v>
      </c>
      <c r="FF399" s="46" t="str">
        <f t="shared" si="876"/>
        <v/>
      </c>
      <c r="FG399" s="46" t="str">
        <f t="shared" si="877"/>
        <v/>
      </c>
      <c r="FH399" s="46" t="b">
        <f t="shared" si="878"/>
        <v>0</v>
      </c>
      <c r="FI399" s="46" t="str">
        <f t="shared" si="879"/>
        <v/>
      </c>
      <c r="FJ399" s="46" t="str">
        <f t="shared" si="880"/>
        <v/>
      </c>
      <c r="FK399" s="46" t="b">
        <f t="shared" si="881"/>
        <v>0</v>
      </c>
      <c r="FL399" s="46" t="str">
        <f t="shared" si="882"/>
        <v/>
      </c>
      <c r="FM399" s="46" t="str">
        <f t="shared" si="883"/>
        <v/>
      </c>
      <c r="FN399" s="46" t="b">
        <f t="shared" si="884"/>
        <v>0</v>
      </c>
      <c r="FO399" s="46" t="str">
        <f t="shared" si="885"/>
        <v/>
      </c>
      <c r="FP399" s="46" t="str">
        <f t="shared" si="886"/>
        <v/>
      </c>
      <c r="FQ399" s="46" t="b">
        <f t="shared" si="887"/>
        <v>0</v>
      </c>
      <c r="FR399" s="46" t="str">
        <f t="shared" si="888"/>
        <v/>
      </c>
      <c r="FS399" s="46" t="str">
        <f t="shared" si="889"/>
        <v/>
      </c>
      <c r="FT399" s="46" t="b">
        <f t="shared" si="890"/>
        <v>0</v>
      </c>
      <c r="FU399" s="46" t="str">
        <f t="shared" si="891"/>
        <v/>
      </c>
      <c r="FV399" s="46" t="str">
        <f t="shared" si="892"/>
        <v/>
      </c>
      <c r="FW399" s="46" t="b">
        <f t="shared" si="893"/>
        <v>0</v>
      </c>
      <c r="FX399" s="46" t="str">
        <f t="shared" si="894"/>
        <v/>
      </c>
      <c r="FY399" s="46" t="str">
        <f t="shared" si="895"/>
        <v/>
      </c>
      <c r="FZ399" s="46" t="b">
        <f t="shared" si="896"/>
        <v>0</v>
      </c>
      <c r="GA399" s="46" t="str">
        <f t="shared" si="897"/>
        <v/>
      </c>
      <c r="GB399" s="46" t="str">
        <f t="shared" si="898"/>
        <v/>
      </c>
      <c r="GC399" s="46" t="b">
        <f t="shared" si="899"/>
        <v>0</v>
      </c>
      <c r="GD399" s="46" t="str">
        <f t="shared" si="900"/>
        <v/>
      </c>
      <c r="GE399" s="46" t="str">
        <f t="shared" si="901"/>
        <v/>
      </c>
      <c r="GF399" s="46" t="b">
        <f t="shared" si="902"/>
        <v>0</v>
      </c>
      <c r="GG399" s="46" t="b">
        <f t="shared" si="903"/>
        <v>0</v>
      </c>
      <c r="GH399" s="46" t="str">
        <f t="shared" si="904"/>
        <v/>
      </c>
      <c r="GI399" s="46" t="str">
        <f t="shared" si="905"/>
        <v/>
      </c>
      <c r="GJ399" s="46" t="str">
        <f t="shared" si="906"/>
        <v/>
      </c>
      <c r="GK399" s="46" t="b">
        <f t="shared" si="907"/>
        <v>0</v>
      </c>
      <c r="GL399" s="46" t="str">
        <f t="shared" si="908"/>
        <v/>
      </c>
      <c r="GM399" s="46" t="str">
        <f t="shared" si="909"/>
        <v/>
      </c>
      <c r="GN399" s="46" t="str">
        <f t="shared" si="910"/>
        <v/>
      </c>
      <c r="GO399" s="46" t="b">
        <f t="shared" si="911"/>
        <v>0</v>
      </c>
      <c r="GP399" s="46" t="str">
        <f t="shared" si="912"/>
        <v/>
      </c>
      <c r="GQ399" s="46" t="str">
        <f t="shared" si="913"/>
        <v/>
      </c>
      <c r="GR399" s="46" t="b">
        <f t="shared" si="914"/>
        <v>0</v>
      </c>
      <c r="GS399" s="46" t="str">
        <f t="shared" si="915"/>
        <v/>
      </c>
      <c r="GT399" s="46" t="str">
        <f t="shared" si="916"/>
        <v/>
      </c>
      <c r="GU399" s="46" t="b">
        <f t="shared" si="917"/>
        <v>0</v>
      </c>
      <c r="GV399" s="46" t="b">
        <f t="shared" si="918"/>
        <v>0</v>
      </c>
      <c r="GW399" s="46" t="b">
        <f t="shared" si="919"/>
        <v>0</v>
      </c>
      <c r="GX399" s="46" t="b">
        <f t="shared" si="920"/>
        <v>0</v>
      </c>
      <c r="GY399" s="46" t="b">
        <f t="shared" si="921"/>
        <v>0</v>
      </c>
      <c r="GZ399" s="46" t="b">
        <f t="shared" si="922"/>
        <v>0</v>
      </c>
      <c r="HA399" s="46" t="b">
        <f t="shared" si="923"/>
        <v>0</v>
      </c>
      <c r="HB399" s="46" t="b">
        <f t="shared" si="924"/>
        <v>0</v>
      </c>
      <c r="HC399" s="46" t="b">
        <f t="shared" si="925"/>
        <v>0</v>
      </c>
      <c r="HD399" s="46" t="b">
        <f t="shared" si="926"/>
        <v>0</v>
      </c>
      <c r="HE399" s="46" t="b">
        <f t="shared" si="927"/>
        <v>0</v>
      </c>
      <c r="HF399" s="46" t="b">
        <f t="shared" si="928"/>
        <v>0</v>
      </c>
      <c r="HG399" s="46" t="b">
        <f t="shared" si="929"/>
        <v>0</v>
      </c>
      <c r="HH399" s="46" t="b">
        <f t="shared" si="930"/>
        <v>0</v>
      </c>
      <c r="HI399" s="46" t="b">
        <f t="shared" si="931"/>
        <v>0</v>
      </c>
      <c r="HJ399" s="46" t="b">
        <f t="shared" si="932"/>
        <v>0</v>
      </c>
      <c r="HK399" s="46" t="b">
        <f t="shared" si="933"/>
        <v>0</v>
      </c>
      <c r="HL399" s="46" t="b">
        <f t="shared" si="934"/>
        <v>0</v>
      </c>
      <c r="HM399" s="46" t="b">
        <f t="shared" si="935"/>
        <v>0</v>
      </c>
      <c r="HN399" s="46" t="b">
        <f t="shared" si="936"/>
        <v>0</v>
      </c>
      <c r="HO399" s="46" t="b">
        <f t="shared" si="937"/>
        <v>0</v>
      </c>
      <c r="HP399" s="46" t="b">
        <f t="shared" si="938"/>
        <v>0</v>
      </c>
      <c r="HQ399" s="46" t="str">
        <f t="shared" si="939"/>
        <v/>
      </c>
      <c r="HR399" s="46" t="str">
        <f t="shared" si="940"/>
        <v/>
      </c>
      <c r="HS399" s="46" t="str">
        <f t="shared" si="941"/>
        <v/>
      </c>
      <c r="HT399" s="46" t="b">
        <f t="shared" si="942"/>
        <v>0</v>
      </c>
      <c r="HU399" s="46" t="b">
        <f t="shared" si="943"/>
        <v>0</v>
      </c>
      <c r="HV399" s="46" t="b">
        <f t="shared" si="944"/>
        <v>0</v>
      </c>
      <c r="HW399" s="46" t="b">
        <f t="shared" si="945"/>
        <v>0</v>
      </c>
      <c r="HX399" s="46" t="b">
        <f t="shared" si="946"/>
        <v>0</v>
      </c>
      <c r="HY399" s="46" t="b">
        <f t="shared" si="947"/>
        <v>0</v>
      </c>
      <c r="HZ399" s="46" t="b">
        <f t="shared" si="948"/>
        <v>0</v>
      </c>
      <c r="IA399" s="46" t="str">
        <f t="shared" si="949"/>
        <v/>
      </c>
      <c r="IB399" s="46" t="str">
        <f t="shared" si="950"/>
        <v/>
      </c>
      <c r="IC399" s="46" t="str">
        <f t="shared" si="951"/>
        <v/>
      </c>
      <c r="ID399" s="46" t="str">
        <f t="shared" si="952"/>
        <v/>
      </c>
      <c r="IE399" s="46" t="b">
        <f t="shared" si="953"/>
        <v>0</v>
      </c>
      <c r="IF399" s="46" t="str">
        <f t="shared" si="954"/>
        <v/>
      </c>
      <c r="IG399" s="46" t="str">
        <f t="shared" si="955"/>
        <v/>
      </c>
      <c r="IH399" s="46" t="b">
        <f t="shared" si="956"/>
        <v>0</v>
      </c>
      <c r="II399" s="46" t="b">
        <f t="shared" si="957"/>
        <v>0</v>
      </c>
      <c r="IJ399" s="46" t="b">
        <f t="shared" si="958"/>
        <v>0</v>
      </c>
      <c r="IK399" s="46" t="str">
        <f t="shared" si="959"/>
        <v/>
      </c>
      <c r="IL399" s="46" t="str">
        <f t="shared" si="960"/>
        <v/>
      </c>
      <c r="IM399" s="46" t="b">
        <f t="shared" si="961"/>
        <v>0</v>
      </c>
      <c r="IN399" s="46" t="b">
        <f t="shared" si="962"/>
        <v>0</v>
      </c>
      <c r="IO399" s="46" t="b">
        <f t="shared" si="963"/>
        <v>0</v>
      </c>
      <c r="IP399" s="46" t="b">
        <f t="shared" si="964"/>
        <v>0</v>
      </c>
      <c r="IQ399" s="46" t="b">
        <f t="shared" si="965"/>
        <v>0</v>
      </c>
      <c r="IR399" s="46" t="b">
        <f t="shared" si="966"/>
        <v>0</v>
      </c>
      <c r="IS399" s="46" t="b">
        <f t="shared" si="967"/>
        <v>0</v>
      </c>
      <c r="IT399" s="46" t="b">
        <f t="shared" si="968"/>
        <v>0</v>
      </c>
      <c r="IU399" s="46" t="b">
        <f t="shared" si="969"/>
        <v>0</v>
      </c>
      <c r="IV399" s="46" t="b">
        <f t="shared" si="970"/>
        <v>0</v>
      </c>
      <c r="IW399" s="46" t="b">
        <f t="shared" si="971"/>
        <v>0</v>
      </c>
      <c r="IX399" s="46" t="b">
        <f t="shared" si="972"/>
        <v>0</v>
      </c>
      <c r="IY399" s="46" t="b">
        <f t="shared" si="973"/>
        <v>0</v>
      </c>
    </row>
    <row r="400" spans="2:259" x14ac:dyDescent="0.3">
      <c r="B400" s="48">
        <v>388</v>
      </c>
      <c r="C400" s="61" t="str">
        <f t="shared" si="839"/>
        <v/>
      </c>
      <c r="D400" s="53"/>
      <c r="E400" s="52"/>
      <c r="F400" s="112"/>
      <c r="G400" s="52"/>
      <c r="H400" s="53"/>
      <c r="I400" s="52"/>
      <c r="J400" s="52"/>
      <c r="K400" s="53"/>
      <c r="L400" s="55"/>
      <c r="M400" s="108"/>
      <c r="N400" s="56"/>
      <c r="O400" s="52"/>
      <c r="P400" s="52"/>
      <c r="Q400" s="52"/>
      <c r="R400" s="52"/>
      <c r="S400" s="52"/>
      <c r="T400" s="53"/>
      <c r="U400" s="52"/>
      <c r="V400" s="52"/>
      <c r="W400" s="55"/>
      <c r="X400" s="55"/>
      <c r="Y400" s="52"/>
      <c r="Z400" s="55"/>
      <c r="AA400" s="52"/>
      <c r="AB400" s="53"/>
      <c r="AC400" s="53"/>
      <c r="AD400" s="53"/>
      <c r="AE400" s="57"/>
      <c r="AF400" s="113"/>
      <c r="AG400" s="57"/>
      <c r="AH400" s="58"/>
      <c r="AI400" s="58"/>
      <c r="AJ400" s="58"/>
      <c r="AK400" s="114"/>
      <c r="AL400" s="58"/>
      <c r="AM400" s="114"/>
      <c r="AN400" s="58"/>
      <c r="AO400" s="114"/>
      <c r="AP400" s="58"/>
      <c r="AQ400" s="114"/>
      <c r="AR400" s="58"/>
      <c r="AS400" s="114"/>
      <c r="AT400" s="58"/>
      <c r="AU400" s="114"/>
      <c r="AV400" s="58"/>
      <c r="AW400" s="114"/>
      <c r="AX400" s="58"/>
      <c r="AY400" s="114"/>
      <c r="AZ400" s="58"/>
      <c r="BA400" s="114"/>
      <c r="BB400" s="58"/>
      <c r="BC400" s="114"/>
      <c r="BD400" s="58"/>
      <c r="BE400" s="58"/>
      <c r="BF400" s="58"/>
      <c r="BG400" s="59"/>
      <c r="BH400" s="58"/>
      <c r="BI400" s="114"/>
      <c r="BJ400" s="53"/>
      <c r="BK400" s="58"/>
      <c r="BL400" s="114"/>
      <c r="BM400" s="58"/>
      <c r="BN400" s="114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3"/>
      <c r="CL400" s="58"/>
      <c r="CM400" s="58"/>
      <c r="CN400" s="60"/>
      <c r="CO400" s="57"/>
      <c r="CP400" s="58"/>
      <c r="CQ400" s="60"/>
      <c r="CR400" s="57"/>
      <c r="CS400" s="58"/>
      <c r="CT400" s="59"/>
      <c r="CU400" s="58"/>
      <c r="CV400" s="59"/>
      <c r="CW400" s="58"/>
      <c r="CX400" s="59"/>
      <c r="CY400" s="58"/>
      <c r="CZ400" s="58"/>
      <c r="DA400" s="58"/>
      <c r="DB400" s="53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7"/>
      <c r="DO400" s="57"/>
      <c r="DP400" s="57"/>
      <c r="DQ400" s="76" t="str">
        <f t="shared" si="840"/>
        <v/>
      </c>
      <c r="DR400" s="53"/>
      <c r="DS400" s="46" t="b">
        <f t="shared" si="841"/>
        <v>0</v>
      </c>
      <c r="DT400" s="46" t="str">
        <f t="shared" si="842"/>
        <v/>
      </c>
      <c r="DU400" s="46" t="b">
        <f t="shared" si="843"/>
        <v>0</v>
      </c>
      <c r="DV400" s="46" t="b">
        <f t="shared" si="844"/>
        <v>0</v>
      </c>
      <c r="DW400" s="46" t="b">
        <f t="shared" si="845"/>
        <v>0</v>
      </c>
      <c r="DY400" s="46" t="b">
        <f t="shared" si="846"/>
        <v>0</v>
      </c>
      <c r="DZ400" s="46" t="b">
        <f t="shared" si="847"/>
        <v>0</v>
      </c>
      <c r="EB400" s="46" t="b">
        <f t="shared" si="848"/>
        <v>0</v>
      </c>
      <c r="EC400" s="46" t="b">
        <f t="shared" si="849"/>
        <v>0</v>
      </c>
      <c r="ED400" s="46" t="b">
        <f t="shared" si="850"/>
        <v>0</v>
      </c>
      <c r="EE400" s="46" t="b">
        <f t="shared" si="851"/>
        <v>0</v>
      </c>
      <c r="EF400" s="46" t="b">
        <f t="shared" si="852"/>
        <v>0</v>
      </c>
      <c r="EG400" s="46" t="b">
        <f t="shared" si="853"/>
        <v>0</v>
      </c>
      <c r="EH400" s="46" t="b">
        <f t="shared" si="854"/>
        <v>0</v>
      </c>
      <c r="EI400" s="46" t="b">
        <f t="shared" si="855"/>
        <v>0</v>
      </c>
      <c r="EK400" s="46" t="b">
        <f t="shared" si="856"/>
        <v>0</v>
      </c>
      <c r="EL400" s="46" t="b">
        <f t="shared" si="857"/>
        <v>0</v>
      </c>
      <c r="EM400" s="46" t="b">
        <f t="shared" si="858"/>
        <v>0</v>
      </c>
      <c r="EN400" s="46" t="b">
        <f t="shared" si="859"/>
        <v>0</v>
      </c>
      <c r="EO400" s="46" t="b">
        <f t="shared" si="860"/>
        <v>0</v>
      </c>
      <c r="EP400" s="46" t="b">
        <f t="shared" si="861"/>
        <v>0</v>
      </c>
      <c r="EQ400" s="46" t="b">
        <f t="shared" si="862"/>
        <v>0</v>
      </c>
      <c r="ER400" s="46" t="b">
        <f>OR(AA400='Tablas '!$T$4,AA400='Tablas '!$T$7,AA400='Tablas '!$T$8,AA400='Tablas '!$T$11)</f>
        <v>0</v>
      </c>
      <c r="ES400" s="46" t="str">
        <f t="shared" si="863"/>
        <v/>
      </c>
      <c r="ET400" s="46" t="str">
        <f t="shared" si="864"/>
        <v/>
      </c>
      <c r="EU400" s="46" t="str">
        <f t="shared" si="865"/>
        <v/>
      </c>
      <c r="EV400" s="46" t="b">
        <f t="shared" si="866"/>
        <v>0</v>
      </c>
      <c r="EW400" s="46" t="b">
        <f t="shared" si="867"/>
        <v>0</v>
      </c>
      <c r="EX400" s="46" t="b">
        <f t="shared" si="868"/>
        <v>0</v>
      </c>
      <c r="EY400" s="46" t="b">
        <f t="shared" si="869"/>
        <v>0</v>
      </c>
      <c r="EZ400" s="46" t="b">
        <f t="shared" si="870"/>
        <v>0</v>
      </c>
      <c r="FA400" s="46" t="b">
        <f t="shared" si="871"/>
        <v>0</v>
      </c>
      <c r="FB400" s="46" t="b">
        <f t="shared" si="872"/>
        <v>0</v>
      </c>
      <c r="FC400" s="46" t="str">
        <f t="shared" si="873"/>
        <v/>
      </c>
      <c r="FD400" s="46" t="str">
        <f t="shared" si="874"/>
        <v/>
      </c>
      <c r="FE400" s="46" t="b">
        <f t="shared" si="875"/>
        <v>0</v>
      </c>
      <c r="FF400" s="46" t="str">
        <f t="shared" si="876"/>
        <v/>
      </c>
      <c r="FG400" s="46" t="str">
        <f t="shared" si="877"/>
        <v/>
      </c>
      <c r="FH400" s="46" t="b">
        <f t="shared" si="878"/>
        <v>0</v>
      </c>
      <c r="FI400" s="46" t="str">
        <f t="shared" si="879"/>
        <v/>
      </c>
      <c r="FJ400" s="46" t="str">
        <f t="shared" si="880"/>
        <v/>
      </c>
      <c r="FK400" s="46" t="b">
        <f t="shared" si="881"/>
        <v>0</v>
      </c>
      <c r="FL400" s="46" t="str">
        <f t="shared" si="882"/>
        <v/>
      </c>
      <c r="FM400" s="46" t="str">
        <f t="shared" si="883"/>
        <v/>
      </c>
      <c r="FN400" s="46" t="b">
        <f t="shared" si="884"/>
        <v>0</v>
      </c>
      <c r="FO400" s="46" t="str">
        <f t="shared" si="885"/>
        <v/>
      </c>
      <c r="FP400" s="46" t="str">
        <f t="shared" si="886"/>
        <v/>
      </c>
      <c r="FQ400" s="46" t="b">
        <f t="shared" si="887"/>
        <v>0</v>
      </c>
      <c r="FR400" s="46" t="str">
        <f t="shared" si="888"/>
        <v/>
      </c>
      <c r="FS400" s="46" t="str">
        <f t="shared" si="889"/>
        <v/>
      </c>
      <c r="FT400" s="46" t="b">
        <f t="shared" si="890"/>
        <v>0</v>
      </c>
      <c r="FU400" s="46" t="str">
        <f t="shared" si="891"/>
        <v/>
      </c>
      <c r="FV400" s="46" t="str">
        <f t="shared" si="892"/>
        <v/>
      </c>
      <c r="FW400" s="46" t="b">
        <f t="shared" si="893"/>
        <v>0</v>
      </c>
      <c r="FX400" s="46" t="str">
        <f t="shared" si="894"/>
        <v/>
      </c>
      <c r="FY400" s="46" t="str">
        <f t="shared" si="895"/>
        <v/>
      </c>
      <c r="FZ400" s="46" t="b">
        <f t="shared" si="896"/>
        <v>0</v>
      </c>
      <c r="GA400" s="46" t="str">
        <f t="shared" si="897"/>
        <v/>
      </c>
      <c r="GB400" s="46" t="str">
        <f t="shared" si="898"/>
        <v/>
      </c>
      <c r="GC400" s="46" t="b">
        <f t="shared" si="899"/>
        <v>0</v>
      </c>
      <c r="GD400" s="46" t="str">
        <f t="shared" si="900"/>
        <v/>
      </c>
      <c r="GE400" s="46" t="str">
        <f t="shared" si="901"/>
        <v/>
      </c>
      <c r="GF400" s="46" t="b">
        <f t="shared" si="902"/>
        <v>0</v>
      </c>
      <c r="GG400" s="46" t="b">
        <f t="shared" si="903"/>
        <v>0</v>
      </c>
      <c r="GH400" s="46" t="str">
        <f t="shared" si="904"/>
        <v/>
      </c>
      <c r="GI400" s="46" t="str">
        <f t="shared" si="905"/>
        <v/>
      </c>
      <c r="GJ400" s="46" t="str">
        <f t="shared" si="906"/>
        <v/>
      </c>
      <c r="GK400" s="46" t="b">
        <f t="shared" si="907"/>
        <v>0</v>
      </c>
      <c r="GL400" s="46" t="str">
        <f t="shared" si="908"/>
        <v/>
      </c>
      <c r="GM400" s="46" t="str">
        <f t="shared" si="909"/>
        <v/>
      </c>
      <c r="GN400" s="46" t="str">
        <f t="shared" si="910"/>
        <v/>
      </c>
      <c r="GO400" s="46" t="b">
        <f t="shared" si="911"/>
        <v>0</v>
      </c>
      <c r="GP400" s="46" t="str">
        <f t="shared" si="912"/>
        <v/>
      </c>
      <c r="GQ400" s="46" t="str">
        <f t="shared" si="913"/>
        <v/>
      </c>
      <c r="GR400" s="46" t="b">
        <f t="shared" si="914"/>
        <v>0</v>
      </c>
      <c r="GS400" s="46" t="str">
        <f t="shared" si="915"/>
        <v/>
      </c>
      <c r="GT400" s="46" t="str">
        <f t="shared" si="916"/>
        <v/>
      </c>
      <c r="GU400" s="46" t="b">
        <f t="shared" si="917"/>
        <v>0</v>
      </c>
      <c r="GV400" s="46" t="b">
        <f t="shared" si="918"/>
        <v>0</v>
      </c>
      <c r="GW400" s="46" t="b">
        <f t="shared" si="919"/>
        <v>0</v>
      </c>
      <c r="GX400" s="46" t="b">
        <f t="shared" si="920"/>
        <v>0</v>
      </c>
      <c r="GY400" s="46" t="b">
        <f t="shared" si="921"/>
        <v>0</v>
      </c>
      <c r="GZ400" s="46" t="b">
        <f t="shared" si="922"/>
        <v>0</v>
      </c>
      <c r="HA400" s="46" t="b">
        <f t="shared" si="923"/>
        <v>0</v>
      </c>
      <c r="HB400" s="46" t="b">
        <f t="shared" si="924"/>
        <v>0</v>
      </c>
      <c r="HC400" s="46" t="b">
        <f t="shared" si="925"/>
        <v>0</v>
      </c>
      <c r="HD400" s="46" t="b">
        <f t="shared" si="926"/>
        <v>0</v>
      </c>
      <c r="HE400" s="46" t="b">
        <f t="shared" si="927"/>
        <v>0</v>
      </c>
      <c r="HF400" s="46" t="b">
        <f t="shared" si="928"/>
        <v>0</v>
      </c>
      <c r="HG400" s="46" t="b">
        <f t="shared" si="929"/>
        <v>0</v>
      </c>
      <c r="HH400" s="46" t="b">
        <f t="shared" si="930"/>
        <v>0</v>
      </c>
      <c r="HI400" s="46" t="b">
        <f t="shared" si="931"/>
        <v>0</v>
      </c>
      <c r="HJ400" s="46" t="b">
        <f t="shared" si="932"/>
        <v>0</v>
      </c>
      <c r="HK400" s="46" t="b">
        <f t="shared" si="933"/>
        <v>0</v>
      </c>
      <c r="HL400" s="46" t="b">
        <f t="shared" si="934"/>
        <v>0</v>
      </c>
      <c r="HM400" s="46" t="b">
        <f t="shared" si="935"/>
        <v>0</v>
      </c>
      <c r="HN400" s="46" t="b">
        <f t="shared" si="936"/>
        <v>0</v>
      </c>
      <c r="HO400" s="46" t="b">
        <f t="shared" si="937"/>
        <v>0</v>
      </c>
      <c r="HP400" s="46" t="b">
        <f t="shared" si="938"/>
        <v>0</v>
      </c>
      <c r="HQ400" s="46" t="str">
        <f t="shared" si="939"/>
        <v/>
      </c>
      <c r="HR400" s="46" t="str">
        <f t="shared" si="940"/>
        <v/>
      </c>
      <c r="HS400" s="46" t="str">
        <f t="shared" si="941"/>
        <v/>
      </c>
      <c r="HT400" s="46" t="b">
        <f t="shared" si="942"/>
        <v>0</v>
      </c>
      <c r="HU400" s="46" t="b">
        <f t="shared" si="943"/>
        <v>0</v>
      </c>
      <c r="HV400" s="46" t="b">
        <f t="shared" si="944"/>
        <v>0</v>
      </c>
      <c r="HW400" s="46" t="b">
        <f t="shared" si="945"/>
        <v>0</v>
      </c>
      <c r="HX400" s="46" t="b">
        <f t="shared" si="946"/>
        <v>0</v>
      </c>
      <c r="HY400" s="46" t="b">
        <f t="shared" si="947"/>
        <v>0</v>
      </c>
      <c r="HZ400" s="46" t="b">
        <f t="shared" si="948"/>
        <v>0</v>
      </c>
      <c r="IA400" s="46" t="str">
        <f t="shared" si="949"/>
        <v/>
      </c>
      <c r="IB400" s="46" t="str">
        <f t="shared" si="950"/>
        <v/>
      </c>
      <c r="IC400" s="46" t="str">
        <f t="shared" si="951"/>
        <v/>
      </c>
      <c r="ID400" s="46" t="str">
        <f t="shared" si="952"/>
        <v/>
      </c>
      <c r="IE400" s="46" t="b">
        <f t="shared" si="953"/>
        <v>0</v>
      </c>
      <c r="IF400" s="46" t="str">
        <f t="shared" si="954"/>
        <v/>
      </c>
      <c r="IG400" s="46" t="str">
        <f t="shared" si="955"/>
        <v/>
      </c>
      <c r="IH400" s="46" t="b">
        <f t="shared" si="956"/>
        <v>0</v>
      </c>
      <c r="II400" s="46" t="b">
        <f t="shared" si="957"/>
        <v>0</v>
      </c>
      <c r="IJ400" s="46" t="b">
        <f t="shared" si="958"/>
        <v>0</v>
      </c>
      <c r="IK400" s="46" t="str">
        <f t="shared" si="959"/>
        <v/>
      </c>
      <c r="IL400" s="46" t="str">
        <f t="shared" si="960"/>
        <v/>
      </c>
      <c r="IM400" s="46" t="b">
        <f t="shared" si="961"/>
        <v>0</v>
      </c>
      <c r="IN400" s="46" t="b">
        <f t="shared" si="962"/>
        <v>0</v>
      </c>
      <c r="IO400" s="46" t="b">
        <f t="shared" si="963"/>
        <v>0</v>
      </c>
      <c r="IP400" s="46" t="b">
        <f t="shared" si="964"/>
        <v>0</v>
      </c>
      <c r="IQ400" s="46" t="b">
        <f t="shared" si="965"/>
        <v>0</v>
      </c>
      <c r="IR400" s="46" t="b">
        <f t="shared" si="966"/>
        <v>0</v>
      </c>
      <c r="IS400" s="46" t="b">
        <f t="shared" si="967"/>
        <v>0</v>
      </c>
      <c r="IT400" s="46" t="b">
        <f t="shared" si="968"/>
        <v>0</v>
      </c>
      <c r="IU400" s="46" t="b">
        <f t="shared" si="969"/>
        <v>0</v>
      </c>
      <c r="IV400" s="46" t="b">
        <f t="shared" si="970"/>
        <v>0</v>
      </c>
      <c r="IW400" s="46" t="b">
        <f t="shared" si="971"/>
        <v>0</v>
      </c>
      <c r="IX400" s="46" t="b">
        <f t="shared" si="972"/>
        <v>0</v>
      </c>
      <c r="IY400" s="46" t="b">
        <f t="shared" si="973"/>
        <v>0</v>
      </c>
    </row>
    <row r="401" spans="2:259" x14ac:dyDescent="0.3">
      <c r="B401" s="48">
        <v>389</v>
      </c>
      <c r="C401" s="61" t="str">
        <f t="shared" si="839"/>
        <v/>
      </c>
      <c r="D401" s="53"/>
      <c r="E401" s="52"/>
      <c r="F401" s="112"/>
      <c r="G401" s="52"/>
      <c r="H401" s="53"/>
      <c r="I401" s="52"/>
      <c r="J401" s="52"/>
      <c r="K401" s="53"/>
      <c r="L401" s="55"/>
      <c r="M401" s="108"/>
      <c r="N401" s="56"/>
      <c r="O401" s="52"/>
      <c r="P401" s="52"/>
      <c r="Q401" s="52"/>
      <c r="R401" s="52"/>
      <c r="S401" s="52"/>
      <c r="T401" s="53"/>
      <c r="U401" s="52"/>
      <c r="V401" s="52"/>
      <c r="W401" s="55"/>
      <c r="X401" s="55"/>
      <c r="Y401" s="52"/>
      <c r="Z401" s="55"/>
      <c r="AA401" s="52"/>
      <c r="AB401" s="53"/>
      <c r="AC401" s="53"/>
      <c r="AD401" s="53"/>
      <c r="AE401" s="57"/>
      <c r="AF401" s="113"/>
      <c r="AG401" s="57"/>
      <c r="AH401" s="58"/>
      <c r="AI401" s="58"/>
      <c r="AJ401" s="58"/>
      <c r="AK401" s="114"/>
      <c r="AL401" s="58"/>
      <c r="AM401" s="114"/>
      <c r="AN401" s="58"/>
      <c r="AO401" s="114"/>
      <c r="AP401" s="58"/>
      <c r="AQ401" s="114"/>
      <c r="AR401" s="58"/>
      <c r="AS401" s="114"/>
      <c r="AT401" s="58"/>
      <c r="AU401" s="114"/>
      <c r="AV401" s="58"/>
      <c r="AW401" s="114"/>
      <c r="AX401" s="58"/>
      <c r="AY401" s="114"/>
      <c r="AZ401" s="58"/>
      <c r="BA401" s="114"/>
      <c r="BB401" s="58"/>
      <c r="BC401" s="114"/>
      <c r="BD401" s="58"/>
      <c r="BE401" s="58"/>
      <c r="BF401" s="58"/>
      <c r="BG401" s="59"/>
      <c r="BH401" s="58"/>
      <c r="BI401" s="114"/>
      <c r="BJ401" s="53"/>
      <c r="BK401" s="58"/>
      <c r="BL401" s="114"/>
      <c r="BM401" s="58"/>
      <c r="BN401" s="114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3"/>
      <c r="CL401" s="58"/>
      <c r="CM401" s="58"/>
      <c r="CN401" s="60"/>
      <c r="CO401" s="57"/>
      <c r="CP401" s="58"/>
      <c r="CQ401" s="60"/>
      <c r="CR401" s="57"/>
      <c r="CS401" s="58"/>
      <c r="CT401" s="59"/>
      <c r="CU401" s="58"/>
      <c r="CV401" s="59"/>
      <c r="CW401" s="58"/>
      <c r="CX401" s="59"/>
      <c r="CY401" s="58"/>
      <c r="CZ401" s="58"/>
      <c r="DA401" s="58"/>
      <c r="DB401" s="53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7"/>
      <c r="DO401" s="57"/>
      <c r="DP401" s="57"/>
      <c r="DQ401" s="76" t="str">
        <f t="shared" si="840"/>
        <v/>
      </c>
      <c r="DR401" s="53"/>
      <c r="DS401" s="46" t="b">
        <f t="shared" si="841"/>
        <v>0</v>
      </c>
      <c r="DT401" s="46" t="str">
        <f t="shared" si="842"/>
        <v/>
      </c>
      <c r="DU401" s="46" t="b">
        <f t="shared" si="843"/>
        <v>0</v>
      </c>
      <c r="DV401" s="46" t="b">
        <f t="shared" si="844"/>
        <v>0</v>
      </c>
      <c r="DW401" s="46" t="b">
        <f t="shared" si="845"/>
        <v>0</v>
      </c>
      <c r="DY401" s="46" t="b">
        <f t="shared" si="846"/>
        <v>0</v>
      </c>
      <c r="DZ401" s="46" t="b">
        <f t="shared" si="847"/>
        <v>0</v>
      </c>
      <c r="EB401" s="46" t="b">
        <f t="shared" si="848"/>
        <v>0</v>
      </c>
      <c r="EC401" s="46" t="b">
        <f t="shared" si="849"/>
        <v>0</v>
      </c>
      <c r="ED401" s="46" t="b">
        <f t="shared" si="850"/>
        <v>0</v>
      </c>
      <c r="EE401" s="46" t="b">
        <f t="shared" si="851"/>
        <v>0</v>
      </c>
      <c r="EF401" s="46" t="b">
        <f t="shared" si="852"/>
        <v>0</v>
      </c>
      <c r="EG401" s="46" t="b">
        <f t="shared" si="853"/>
        <v>0</v>
      </c>
      <c r="EH401" s="46" t="b">
        <f t="shared" si="854"/>
        <v>0</v>
      </c>
      <c r="EI401" s="46" t="b">
        <f t="shared" si="855"/>
        <v>0</v>
      </c>
      <c r="EK401" s="46" t="b">
        <f t="shared" si="856"/>
        <v>0</v>
      </c>
      <c r="EL401" s="46" t="b">
        <f t="shared" si="857"/>
        <v>0</v>
      </c>
      <c r="EM401" s="46" t="b">
        <f t="shared" si="858"/>
        <v>0</v>
      </c>
      <c r="EN401" s="46" t="b">
        <f t="shared" si="859"/>
        <v>0</v>
      </c>
      <c r="EO401" s="46" t="b">
        <f t="shared" si="860"/>
        <v>0</v>
      </c>
      <c r="EP401" s="46" t="b">
        <f t="shared" si="861"/>
        <v>0</v>
      </c>
      <c r="EQ401" s="46" t="b">
        <f t="shared" si="862"/>
        <v>0</v>
      </c>
      <c r="ER401" s="46" t="b">
        <f>OR(AA401='Tablas '!$T$4,AA401='Tablas '!$T$7,AA401='Tablas '!$T$8,AA401='Tablas '!$T$11)</f>
        <v>0</v>
      </c>
      <c r="ES401" s="46" t="str">
        <f t="shared" si="863"/>
        <v/>
      </c>
      <c r="ET401" s="46" t="str">
        <f t="shared" si="864"/>
        <v/>
      </c>
      <c r="EU401" s="46" t="str">
        <f t="shared" si="865"/>
        <v/>
      </c>
      <c r="EV401" s="46" t="b">
        <f t="shared" si="866"/>
        <v>0</v>
      </c>
      <c r="EW401" s="46" t="b">
        <f t="shared" si="867"/>
        <v>0</v>
      </c>
      <c r="EX401" s="46" t="b">
        <f t="shared" si="868"/>
        <v>0</v>
      </c>
      <c r="EY401" s="46" t="b">
        <f t="shared" si="869"/>
        <v>0</v>
      </c>
      <c r="EZ401" s="46" t="b">
        <f t="shared" si="870"/>
        <v>0</v>
      </c>
      <c r="FA401" s="46" t="b">
        <f t="shared" si="871"/>
        <v>0</v>
      </c>
      <c r="FB401" s="46" t="b">
        <f t="shared" si="872"/>
        <v>0</v>
      </c>
      <c r="FC401" s="46" t="str">
        <f t="shared" si="873"/>
        <v/>
      </c>
      <c r="FD401" s="46" t="str">
        <f t="shared" si="874"/>
        <v/>
      </c>
      <c r="FE401" s="46" t="b">
        <f t="shared" si="875"/>
        <v>0</v>
      </c>
      <c r="FF401" s="46" t="str">
        <f t="shared" si="876"/>
        <v/>
      </c>
      <c r="FG401" s="46" t="str">
        <f t="shared" si="877"/>
        <v/>
      </c>
      <c r="FH401" s="46" t="b">
        <f t="shared" si="878"/>
        <v>0</v>
      </c>
      <c r="FI401" s="46" t="str">
        <f t="shared" si="879"/>
        <v/>
      </c>
      <c r="FJ401" s="46" t="str">
        <f t="shared" si="880"/>
        <v/>
      </c>
      <c r="FK401" s="46" t="b">
        <f t="shared" si="881"/>
        <v>0</v>
      </c>
      <c r="FL401" s="46" t="str">
        <f t="shared" si="882"/>
        <v/>
      </c>
      <c r="FM401" s="46" t="str">
        <f t="shared" si="883"/>
        <v/>
      </c>
      <c r="FN401" s="46" t="b">
        <f t="shared" si="884"/>
        <v>0</v>
      </c>
      <c r="FO401" s="46" t="str">
        <f t="shared" si="885"/>
        <v/>
      </c>
      <c r="FP401" s="46" t="str">
        <f t="shared" si="886"/>
        <v/>
      </c>
      <c r="FQ401" s="46" t="b">
        <f t="shared" si="887"/>
        <v>0</v>
      </c>
      <c r="FR401" s="46" t="str">
        <f t="shared" si="888"/>
        <v/>
      </c>
      <c r="FS401" s="46" t="str">
        <f t="shared" si="889"/>
        <v/>
      </c>
      <c r="FT401" s="46" t="b">
        <f t="shared" si="890"/>
        <v>0</v>
      </c>
      <c r="FU401" s="46" t="str">
        <f t="shared" si="891"/>
        <v/>
      </c>
      <c r="FV401" s="46" t="str">
        <f t="shared" si="892"/>
        <v/>
      </c>
      <c r="FW401" s="46" t="b">
        <f t="shared" si="893"/>
        <v>0</v>
      </c>
      <c r="FX401" s="46" t="str">
        <f t="shared" si="894"/>
        <v/>
      </c>
      <c r="FY401" s="46" t="str">
        <f t="shared" si="895"/>
        <v/>
      </c>
      <c r="FZ401" s="46" t="b">
        <f t="shared" si="896"/>
        <v>0</v>
      </c>
      <c r="GA401" s="46" t="str">
        <f t="shared" si="897"/>
        <v/>
      </c>
      <c r="GB401" s="46" t="str">
        <f t="shared" si="898"/>
        <v/>
      </c>
      <c r="GC401" s="46" t="b">
        <f t="shared" si="899"/>
        <v>0</v>
      </c>
      <c r="GD401" s="46" t="str">
        <f t="shared" si="900"/>
        <v/>
      </c>
      <c r="GE401" s="46" t="str">
        <f t="shared" si="901"/>
        <v/>
      </c>
      <c r="GF401" s="46" t="b">
        <f t="shared" si="902"/>
        <v>0</v>
      </c>
      <c r="GG401" s="46" t="b">
        <f t="shared" si="903"/>
        <v>0</v>
      </c>
      <c r="GH401" s="46" t="str">
        <f t="shared" si="904"/>
        <v/>
      </c>
      <c r="GI401" s="46" t="str">
        <f t="shared" si="905"/>
        <v/>
      </c>
      <c r="GJ401" s="46" t="str">
        <f t="shared" si="906"/>
        <v/>
      </c>
      <c r="GK401" s="46" t="b">
        <f t="shared" si="907"/>
        <v>0</v>
      </c>
      <c r="GL401" s="46" t="str">
        <f t="shared" si="908"/>
        <v/>
      </c>
      <c r="GM401" s="46" t="str">
        <f t="shared" si="909"/>
        <v/>
      </c>
      <c r="GN401" s="46" t="str">
        <f t="shared" si="910"/>
        <v/>
      </c>
      <c r="GO401" s="46" t="b">
        <f t="shared" si="911"/>
        <v>0</v>
      </c>
      <c r="GP401" s="46" t="str">
        <f t="shared" si="912"/>
        <v/>
      </c>
      <c r="GQ401" s="46" t="str">
        <f t="shared" si="913"/>
        <v/>
      </c>
      <c r="GR401" s="46" t="b">
        <f t="shared" si="914"/>
        <v>0</v>
      </c>
      <c r="GS401" s="46" t="str">
        <f t="shared" si="915"/>
        <v/>
      </c>
      <c r="GT401" s="46" t="str">
        <f t="shared" si="916"/>
        <v/>
      </c>
      <c r="GU401" s="46" t="b">
        <f t="shared" si="917"/>
        <v>0</v>
      </c>
      <c r="GV401" s="46" t="b">
        <f t="shared" si="918"/>
        <v>0</v>
      </c>
      <c r="GW401" s="46" t="b">
        <f t="shared" si="919"/>
        <v>0</v>
      </c>
      <c r="GX401" s="46" t="b">
        <f t="shared" si="920"/>
        <v>0</v>
      </c>
      <c r="GY401" s="46" t="b">
        <f t="shared" si="921"/>
        <v>0</v>
      </c>
      <c r="GZ401" s="46" t="b">
        <f t="shared" si="922"/>
        <v>0</v>
      </c>
      <c r="HA401" s="46" t="b">
        <f t="shared" si="923"/>
        <v>0</v>
      </c>
      <c r="HB401" s="46" t="b">
        <f t="shared" si="924"/>
        <v>0</v>
      </c>
      <c r="HC401" s="46" t="b">
        <f t="shared" si="925"/>
        <v>0</v>
      </c>
      <c r="HD401" s="46" t="b">
        <f t="shared" si="926"/>
        <v>0</v>
      </c>
      <c r="HE401" s="46" t="b">
        <f t="shared" si="927"/>
        <v>0</v>
      </c>
      <c r="HF401" s="46" t="b">
        <f t="shared" si="928"/>
        <v>0</v>
      </c>
      <c r="HG401" s="46" t="b">
        <f t="shared" si="929"/>
        <v>0</v>
      </c>
      <c r="HH401" s="46" t="b">
        <f t="shared" si="930"/>
        <v>0</v>
      </c>
      <c r="HI401" s="46" t="b">
        <f t="shared" si="931"/>
        <v>0</v>
      </c>
      <c r="HJ401" s="46" t="b">
        <f t="shared" si="932"/>
        <v>0</v>
      </c>
      <c r="HK401" s="46" t="b">
        <f t="shared" si="933"/>
        <v>0</v>
      </c>
      <c r="HL401" s="46" t="b">
        <f t="shared" si="934"/>
        <v>0</v>
      </c>
      <c r="HM401" s="46" t="b">
        <f t="shared" si="935"/>
        <v>0</v>
      </c>
      <c r="HN401" s="46" t="b">
        <f t="shared" si="936"/>
        <v>0</v>
      </c>
      <c r="HO401" s="46" t="b">
        <f t="shared" si="937"/>
        <v>0</v>
      </c>
      <c r="HP401" s="46" t="b">
        <f t="shared" si="938"/>
        <v>0</v>
      </c>
      <c r="HQ401" s="46" t="str">
        <f t="shared" si="939"/>
        <v/>
      </c>
      <c r="HR401" s="46" t="str">
        <f t="shared" si="940"/>
        <v/>
      </c>
      <c r="HS401" s="46" t="str">
        <f t="shared" si="941"/>
        <v/>
      </c>
      <c r="HT401" s="46" t="b">
        <f t="shared" si="942"/>
        <v>0</v>
      </c>
      <c r="HU401" s="46" t="b">
        <f t="shared" si="943"/>
        <v>0</v>
      </c>
      <c r="HV401" s="46" t="b">
        <f t="shared" si="944"/>
        <v>0</v>
      </c>
      <c r="HW401" s="46" t="b">
        <f t="shared" si="945"/>
        <v>0</v>
      </c>
      <c r="HX401" s="46" t="b">
        <f t="shared" si="946"/>
        <v>0</v>
      </c>
      <c r="HY401" s="46" t="b">
        <f t="shared" si="947"/>
        <v>0</v>
      </c>
      <c r="HZ401" s="46" t="b">
        <f t="shared" si="948"/>
        <v>0</v>
      </c>
      <c r="IA401" s="46" t="str">
        <f t="shared" si="949"/>
        <v/>
      </c>
      <c r="IB401" s="46" t="str">
        <f t="shared" si="950"/>
        <v/>
      </c>
      <c r="IC401" s="46" t="str">
        <f t="shared" si="951"/>
        <v/>
      </c>
      <c r="ID401" s="46" t="str">
        <f t="shared" si="952"/>
        <v/>
      </c>
      <c r="IE401" s="46" t="b">
        <f t="shared" si="953"/>
        <v>0</v>
      </c>
      <c r="IF401" s="46" t="str">
        <f t="shared" si="954"/>
        <v/>
      </c>
      <c r="IG401" s="46" t="str">
        <f t="shared" si="955"/>
        <v/>
      </c>
      <c r="IH401" s="46" t="b">
        <f t="shared" si="956"/>
        <v>0</v>
      </c>
      <c r="II401" s="46" t="b">
        <f t="shared" si="957"/>
        <v>0</v>
      </c>
      <c r="IJ401" s="46" t="b">
        <f t="shared" si="958"/>
        <v>0</v>
      </c>
      <c r="IK401" s="46" t="str">
        <f t="shared" si="959"/>
        <v/>
      </c>
      <c r="IL401" s="46" t="str">
        <f t="shared" si="960"/>
        <v/>
      </c>
      <c r="IM401" s="46" t="b">
        <f t="shared" si="961"/>
        <v>0</v>
      </c>
      <c r="IN401" s="46" t="b">
        <f t="shared" si="962"/>
        <v>0</v>
      </c>
      <c r="IO401" s="46" t="b">
        <f t="shared" si="963"/>
        <v>0</v>
      </c>
      <c r="IP401" s="46" t="b">
        <f t="shared" si="964"/>
        <v>0</v>
      </c>
      <c r="IQ401" s="46" t="b">
        <f t="shared" si="965"/>
        <v>0</v>
      </c>
      <c r="IR401" s="46" t="b">
        <f t="shared" si="966"/>
        <v>0</v>
      </c>
      <c r="IS401" s="46" t="b">
        <f t="shared" si="967"/>
        <v>0</v>
      </c>
      <c r="IT401" s="46" t="b">
        <f t="shared" si="968"/>
        <v>0</v>
      </c>
      <c r="IU401" s="46" t="b">
        <f t="shared" si="969"/>
        <v>0</v>
      </c>
      <c r="IV401" s="46" t="b">
        <f t="shared" si="970"/>
        <v>0</v>
      </c>
      <c r="IW401" s="46" t="b">
        <f t="shared" si="971"/>
        <v>0</v>
      </c>
      <c r="IX401" s="46" t="b">
        <f t="shared" si="972"/>
        <v>0</v>
      </c>
      <c r="IY401" s="46" t="b">
        <f t="shared" si="973"/>
        <v>0</v>
      </c>
    </row>
    <row r="402" spans="2:259" x14ac:dyDescent="0.3">
      <c r="B402" s="48">
        <v>390</v>
      </c>
      <c r="C402" s="61" t="str">
        <f t="shared" si="839"/>
        <v/>
      </c>
      <c r="D402" s="53"/>
      <c r="E402" s="52"/>
      <c r="F402" s="112"/>
      <c r="G402" s="52"/>
      <c r="H402" s="53"/>
      <c r="I402" s="52"/>
      <c r="J402" s="52"/>
      <c r="K402" s="53"/>
      <c r="L402" s="55"/>
      <c r="M402" s="108"/>
      <c r="N402" s="56"/>
      <c r="O402" s="52"/>
      <c r="P402" s="52"/>
      <c r="Q402" s="52"/>
      <c r="R402" s="52"/>
      <c r="S402" s="52"/>
      <c r="T402" s="53"/>
      <c r="U402" s="52"/>
      <c r="V402" s="52"/>
      <c r="W402" s="55"/>
      <c r="X402" s="55"/>
      <c r="Y402" s="52"/>
      <c r="Z402" s="55"/>
      <c r="AA402" s="52"/>
      <c r="AB402" s="53"/>
      <c r="AC402" s="53"/>
      <c r="AD402" s="53"/>
      <c r="AE402" s="57"/>
      <c r="AF402" s="113"/>
      <c r="AG402" s="57"/>
      <c r="AH402" s="58"/>
      <c r="AI402" s="58"/>
      <c r="AJ402" s="58"/>
      <c r="AK402" s="114"/>
      <c r="AL402" s="58"/>
      <c r="AM402" s="114"/>
      <c r="AN402" s="58"/>
      <c r="AO402" s="114"/>
      <c r="AP402" s="58"/>
      <c r="AQ402" s="114"/>
      <c r="AR402" s="58"/>
      <c r="AS402" s="114"/>
      <c r="AT402" s="58"/>
      <c r="AU402" s="114"/>
      <c r="AV402" s="58"/>
      <c r="AW402" s="114"/>
      <c r="AX402" s="58"/>
      <c r="AY402" s="114"/>
      <c r="AZ402" s="58"/>
      <c r="BA402" s="114"/>
      <c r="BB402" s="58"/>
      <c r="BC402" s="114"/>
      <c r="BD402" s="58"/>
      <c r="BE402" s="58"/>
      <c r="BF402" s="58"/>
      <c r="BG402" s="59"/>
      <c r="BH402" s="58"/>
      <c r="BI402" s="114"/>
      <c r="BJ402" s="53"/>
      <c r="BK402" s="58"/>
      <c r="BL402" s="114"/>
      <c r="BM402" s="58"/>
      <c r="BN402" s="114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3"/>
      <c r="CL402" s="58"/>
      <c r="CM402" s="58"/>
      <c r="CN402" s="60"/>
      <c r="CO402" s="57"/>
      <c r="CP402" s="58"/>
      <c r="CQ402" s="60"/>
      <c r="CR402" s="57"/>
      <c r="CS402" s="58"/>
      <c r="CT402" s="59"/>
      <c r="CU402" s="58"/>
      <c r="CV402" s="59"/>
      <c r="CW402" s="58"/>
      <c r="CX402" s="59"/>
      <c r="CY402" s="58"/>
      <c r="CZ402" s="58"/>
      <c r="DA402" s="58"/>
      <c r="DB402" s="53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7"/>
      <c r="DO402" s="57"/>
      <c r="DP402" s="57"/>
      <c r="DQ402" s="76" t="str">
        <f t="shared" si="840"/>
        <v/>
      </c>
      <c r="DR402" s="53"/>
      <c r="DS402" s="46" t="b">
        <f t="shared" si="841"/>
        <v>0</v>
      </c>
      <c r="DT402" s="46" t="str">
        <f t="shared" si="842"/>
        <v/>
      </c>
      <c r="DU402" s="46" t="b">
        <f t="shared" si="843"/>
        <v>0</v>
      </c>
      <c r="DV402" s="46" t="b">
        <f t="shared" si="844"/>
        <v>0</v>
      </c>
      <c r="DW402" s="46" t="b">
        <f t="shared" si="845"/>
        <v>0</v>
      </c>
      <c r="DY402" s="46" t="b">
        <f t="shared" si="846"/>
        <v>0</v>
      </c>
      <c r="DZ402" s="46" t="b">
        <f t="shared" si="847"/>
        <v>0</v>
      </c>
      <c r="EB402" s="46" t="b">
        <f t="shared" si="848"/>
        <v>0</v>
      </c>
      <c r="EC402" s="46" t="b">
        <f t="shared" si="849"/>
        <v>0</v>
      </c>
      <c r="ED402" s="46" t="b">
        <f t="shared" si="850"/>
        <v>0</v>
      </c>
      <c r="EE402" s="46" t="b">
        <f t="shared" si="851"/>
        <v>0</v>
      </c>
      <c r="EF402" s="46" t="b">
        <f t="shared" si="852"/>
        <v>0</v>
      </c>
      <c r="EG402" s="46" t="b">
        <f t="shared" si="853"/>
        <v>0</v>
      </c>
      <c r="EH402" s="46" t="b">
        <f t="shared" si="854"/>
        <v>0</v>
      </c>
      <c r="EI402" s="46" t="b">
        <f t="shared" si="855"/>
        <v>0</v>
      </c>
      <c r="EK402" s="46" t="b">
        <f t="shared" si="856"/>
        <v>0</v>
      </c>
      <c r="EL402" s="46" t="b">
        <f t="shared" si="857"/>
        <v>0</v>
      </c>
      <c r="EM402" s="46" t="b">
        <f t="shared" si="858"/>
        <v>0</v>
      </c>
      <c r="EN402" s="46" t="b">
        <f t="shared" si="859"/>
        <v>0</v>
      </c>
      <c r="EO402" s="46" t="b">
        <f t="shared" si="860"/>
        <v>0</v>
      </c>
      <c r="EP402" s="46" t="b">
        <f t="shared" si="861"/>
        <v>0</v>
      </c>
      <c r="EQ402" s="46" t="b">
        <f t="shared" si="862"/>
        <v>0</v>
      </c>
      <c r="ER402" s="46" t="b">
        <f>OR(AA402='Tablas '!$T$4,AA402='Tablas '!$T$7,AA402='Tablas '!$T$8,AA402='Tablas '!$T$11)</f>
        <v>0</v>
      </c>
      <c r="ES402" s="46" t="str">
        <f t="shared" si="863"/>
        <v/>
      </c>
      <c r="ET402" s="46" t="str">
        <f t="shared" si="864"/>
        <v/>
      </c>
      <c r="EU402" s="46" t="str">
        <f t="shared" si="865"/>
        <v/>
      </c>
      <c r="EV402" s="46" t="b">
        <f t="shared" si="866"/>
        <v>0</v>
      </c>
      <c r="EW402" s="46" t="b">
        <f t="shared" si="867"/>
        <v>0</v>
      </c>
      <c r="EX402" s="46" t="b">
        <f t="shared" si="868"/>
        <v>0</v>
      </c>
      <c r="EY402" s="46" t="b">
        <f t="shared" si="869"/>
        <v>0</v>
      </c>
      <c r="EZ402" s="46" t="b">
        <f t="shared" si="870"/>
        <v>0</v>
      </c>
      <c r="FA402" s="46" t="b">
        <f t="shared" si="871"/>
        <v>0</v>
      </c>
      <c r="FB402" s="46" t="b">
        <f t="shared" si="872"/>
        <v>0</v>
      </c>
      <c r="FC402" s="46" t="str">
        <f t="shared" si="873"/>
        <v/>
      </c>
      <c r="FD402" s="46" t="str">
        <f t="shared" si="874"/>
        <v/>
      </c>
      <c r="FE402" s="46" t="b">
        <f t="shared" si="875"/>
        <v>0</v>
      </c>
      <c r="FF402" s="46" t="str">
        <f t="shared" si="876"/>
        <v/>
      </c>
      <c r="FG402" s="46" t="str">
        <f t="shared" si="877"/>
        <v/>
      </c>
      <c r="FH402" s="46" t="b">
        <f t="shared" si="878"/>
        <v>0</v>
      </c>
      <c r="FI402" s="46" t="str">
        <f t="shared" si="879"/>
        <v/>
      </c>
      <c r="FJ402" s="46" t="str">
        <f t="shared" si="880"/>
        <v/>
      </c>
      <c r="FK402" s="46" t="b">
        <f t="shared" si="881"/>
        <v>0</v>
      </c>
      <c r="FL402" s="46" t="str">
        <f t="shared" si="882"/>
        <v/>
      </c>
      <c r="FM402" s="46" t="str">
        <f t="shared" si="883"/>
        <v/>
      </c>
      <c r="FN402" s="46" t="b">
        <f t="shared" si="884"/>
        <v>0</v>
      </c>
      <c r="FO402" s="46" t="str">
        <f t="shared" si="885"/>
        <v/>
      </c>
      <c r="FP402" s="46" t="str">
        <f t="shared" si="886"/>
        <v/>
      </c>
      <c r="FQ402" s="46" t="b">
        <f t="shared" si="887"/>
        <v>0</v>
      </c>
      <c r="FR402" s="46" t="str">
        <f t="shared" si="888"/>
        <v/>
      </c>
      <c r="FS402" s="46" t="str">
        <f t="shared" si="889"/>
        <v/>
      </c>
      <c r="FT402" s="46" t="b">
        <f t="shared" si="890"/>
        <v>0</v>
      </c>
      <c r="FU402" s="46" t="str">
        <f t="shared" si="891"/>
        <v/>
      </c>
      <c r="FV402" s="46" t="str">
        <f t="shared" si="892"/>
        <v/>
      </c>
      <c r="FW402" s="46" t="b">
        <f t="shared" si="893"/>
        <v>0</v>
      </c>
      <c r="FX402" s="46" t="str">
        <f t="shared" si="894"/>
        <v/>
      </c>
      <c r="FY402" s="46" t="str">
        <f t="shared" si="895"/>
        <v/>
      </c>
      <c r="FZ402" s="46" t="b">
        <f t="shared" si="896"/>
        <v>0</v>
      </c>
      <c r="GA402" s="46" t="str">
        <f t="shared" si="897"/>
        <v/>
      </c>
      <c r="GB402" s="46" t="str">
        <f t="shared" si="898"/>
        <v/>
      </c>
      <c r="GC402" s="46" t="b">
        <f t="shared" si="899"/>
        <v>0</v>
      </c>
      <c r="GD402" s="46" t="str">
        <f t="shared" si="900"/>
        <v/>
      </c>
      <c r="GE402" s="46" t="str">
        <f t="shared" si="901"/>
        <v/>
      </c>
      <c r="GF402" s="46" t="b">
        <f t="shared" si="902"/>
        <v>0</v>
      </c>
      <c r="GG402" s="46" t="b">
        <f t="shared" si="903"/>
        <v>0</v>
      </c>
      <c r="GH402" s="46" t="str">
        <f t="shared" si="904"/>
        <v/>
      </c>
      <c r="GI402" s="46" t="str">
        <f t="shared" si="905"/>
        <v/>
      </c>
      <c r="GJ402" s="46" t="str">
        <f t="shared" si="906"/>
        <v/>
      </c>
      <c r="GK402" s="46" t="b">
        <f t="shared" si="907"/>
        <v>0</v>
      </c>
      <c r="GL402" s="46" t="str">
        <f t="shared" si="908"/>
        <v/>
      </c>
      <c r="GM402" s="46" t="str">
        <f t="shared" si="909"/>
        <v/>
      </c>
      <c r="GN402" s="46" t="str">
        <f t="shared" si="910"/>
        <v/>
      </c>
      <c r="GO402" s="46" t="b">
        <f t="shared" si="911"/>
        <v>0</v>
      </c>
      <c r="GP402" s="46" t="str">
        <f t="shared" si="912"/>
        <v/>
      </c>
      <c r="GQ402" s="46" t="str">
        <f t="shared" si="913"/>
        <v/>
      </c>
      <c r="GR402" s="46" t="b">
        <f t="shared" si="914"/>
        <v>0</v>
      </c>
      <c r="GS402" s="46" t="str">
        <f t="shared" si="915"/>
        <v/>
      </c>
      <c r="GT402" s="46" t="str">
        <f t="shared" si="916"/>
        <v/>
      </c>
      <c r="GU402" s="46" t="b">
        <f t="shared" si="917"/>
        <v>0</v>
      </c>
      <c r="GV402" s="46" t="b">
        <f t="shared" si="918"/>
        <v>0</v>
      </c>
      <c r="GW402" s="46" t="b">
        <f t="shared" si="919"/>
        <v>0</v>
      </c>
      <c r="GX402" s="46" t="b">
        <f t="shared" si="920"/>
        <v>0</v>
      </c>
      <c r="GY402" s="46" t="b">
        <f t="shared" si="921"/>
        <v>0</v>
      </c>
      <c r="GZ402" s="46" t="b">
        <f t="shared" si="922"/>
        <v>0</v>
      </c>
      <c r="HA402" s="46" t="b">
        <f t="shared" si="923"/>
        <v>0</v>
      </c>
      <c r="HB402" s="46" t="b">
        <f t="shared" si="924"/>
        <v>0</v>
      </c>
      <c r="HC402" s="46" t="b">
        <f t="shared" si="925"/>
        <v>0</v>
      </c>
      <c r="HD402" s="46" t="b">
        <f t="shared" si="926"/>
        <v>0</v>
      </c>
      <c r="HE402" s="46" t="b">
        <f t="shared" si="927"/>
        <v>0</v>
      </c>
      <c r="HF402" s="46" t="b">
        <f t="shared" si="928"/>
        <v>0</v>
      </c>
      <c r="HG402" s="46" t="b">
        <f t="shared" si="929"/>
        <v>0</v>
      </c>
      <c r="HH402" s="46" t="b">
        <f t="shared" si="930"/>
        <v>0</v>
      </c>
      <c r="HI402" s="46" t="b">
        <f t="shared" si="931"/>
        <v>0</v>
      </c>
      <c r="HJ402" s="46" t="b">
        <f t="shared" si="932"/>
        <v>0</v>
      </c>
      <c r="HK402" s="46" t="b">
        <f t="shared" si="933"/>
        <v>0</v>
      </c>
      <c r="HL402" s="46" t="b">
        <f t="shared" si="934"/>
        <v>0</v>
      </c>
      <c r="HM402" s="46" t="b">
        <f t="shared" si="935"/>
        <v>0</v>
      </c>
      <c r="HN402" s="46" t="b">
        <f t="shared" si="936"/>
        <v>0</v>
      </c>
      <c r="HO402" s="46" t="b">
        <f t="shared" si="937"/>
        <v>0</v>
      </c>
      <c r="HP402" s="46" t="b">
        <f t="shared" si="938"/>
        <v>0</v>
      </c>
      <c r="HQ402" s="46" t="str">
        <f t="shared" si="939"/>
        <v/>
      </c>
      <c r="HR402" s="46" t="str">
        <f t="shared" si="940"/>
        <v/>
      </c>
      <c r="HS402" s="46" t="str">
        <f t="shared" si="941"/>
        <v/>
      </c>
      <c r="HT402" s="46" t="b">
        <f t="shared" si="942"/>
        <v>0</v>
      </c>
      <c r="HU402" s="46" t="b">
        <f t="shared" si="943"/>
        <v>0</v>
      </c>
      <c r="HV402" s="46" t="b">
        <f t="shared" si="944"/>
        <v>0</v>
      </c>
      <c r="HW402" s="46" t="b">
        <f t="shared" si="945"/>
        <v>0</v>
      </c>
      <c r="HX402" s="46" t="b">
        <f t="shared" si="946"/>
        <v>0</v>
      </c>
      <c r="HY402" s="46" t="b">
        <f t="shared" si="947"/>
        <v>0</v>
      </c>
      <c r="HZ402" s="46" t="b">
        <f t="shared" si="948"/>
        <v>0</v>
      </c>
      <c r="IA402" s="46" t="str">
        <f t="shared" si="949"/>
        <v/>
      </c>
      <c r="IB402" s="46" t="str">
        <f t="shared" si="950"/>
        <v/>
      </c>
      <c r="IC402" s="46" t="str">
        <f t="shared" si="951"/>
        <v/>
      </c>
      <c r="ID402" s="46" t="str">
        <f t="shared" si="952"/>
        <v/>
      </c>
      <c r="IE402" s="46" t="b">
        <f t="shared" si="953"/>
        <v>0</v>
      </c>
      <c r="IF402" s="46" t="str">
        <f t="shared" si="954"/>
        <v/>
      </c>
      <c r="IG402" s="46" t="str">
        <f t="shared" si="955"/>
        <v/>
      </c>
      <c r="IH402" s="46" t="b">
        <f t="shared" si="956"/>
        <v>0</v>
      </c>
      <c r="II402" s="46" t="b">
        <f t="shared" si="957"/>
        <v>0</v>
      </c>
      <c r="IJ402" s="46" t="b">
        <f t="shared" si="958"/>
        <v>0</v>
      </c>
      <c r="IK402" s="46" t="str">
        <f t="shared" si="959"/>
        <v/>
      </c>
      <c r="IL402" s="46" t="str">
        <f t="shared" si="960"/>
        <v/>
      </c>
      <c r="IM402" s="46" t="b">
        <f t="shared" si="961"/>
        <v>0</v>
      </c>
      <c r="IN402" s="46" t="b">
        <f t="shared" si="962"/>
        <v>0</v>
      </c>
      <c r="IO402" s="46" t="b">
        <f t="shared" si="963"/>
        <v>0</v>
      </c>
      <c r="IP402" s="46" t="b">
        <f t="shared" si="964"/>
        <v>0</v>
      </c>
      <c r="IQ402" s="46" t="b">
        <f t="shared" si="965"/>
        <v>0</v>
      </c>
      <c r="IR402" s="46" t="b">
        <f t="shared" si="966"/>
        <v>0</v>
      </c>
      <c r="IS402" s="46" t="b">
        <f t="shared" si="967"/>
        <v>0</v>
      </c>
      <c r="IT402" s="46" t="b">
        <f t="shared" si="968"/>
        <v>0</v>
      </c>
      <c r="IU402" s="46" t="b">
        <f t="shared" si="969"/>
        <v>0</v>
      </c>
      <c r="IV402" s="46" t="b">
        <f t="shared" si="970"/>
        <v>0</v>
      </c>
      <c r="IW402" s="46" t="b">
        <f t="shared" si="971"/>
        <v>0</v>
      </c>
      <c r="IX402" s="46" t="b">
        <f t="shared" si="972"/>
        <v>0</v>
      </c>
      <c r="IY402" s="46" t="b">
        <f t="shared" si="973"/>
        <v>0</v>
      </c>
    </row>
    <row r="403" spans="2:259" x14ac:dyDescent="0.3">
      <c r="B403" s="48">
        <v>391</v>
      </c>
      <c r="C403" s="61" t="str">
        <f t="shared" si="839"/>
        <v/>
      </c>
      <c r="D403" s="53"/>
      <c r="E403" s="52"/>
      <c r="F403" s="112"/>
      <c r="G403" s="52"/>
      <c r="H403" s="53"/>
      <c r="I403" s="52"/>
      <c r="J403" s="52"/>
      <c r="K403" s="53"/>
      <c r="L403" s="55"/>
      <c r="M403" s="108"/>
      <c r="N403" s="56"/>
      <c r="O403" s="52"/>
      <c r="P403" s="52"/>
      <c r="Q403" s="52"/>
      <c r="R403" s="52"/>
      <c r="S403" s="52"/>
      <c r="T403" s="53"/>
      <c r="U403" s="52"/>
      <c r="V403" s="52"/>
      <c r="W403" s="55"/>
      <c r="X403" s="55"/>
      <c r="Y403" s="52"/>
      <c r="Z403" s="55"/>
      <c r="AA403" s="52"/>
      <c r="AB403" s="53"/>
      <c r="AC403" s="53"/>
      <c r="AD403" s="53"/>
      <c r="AE403" s="57"/>
      <c r="AF403" s="113"/>
      <c r="AG403" s="57"/>
      <c r="AH403" s="58"/>
      <c r="AI403" s="58"/>
      <c r="AJ403" s="58"/>
      <c r="AK403" s="114"/>
      <c r="AL403" s="58"/>
      <c r="AM403" s="114"/>
      <c r="AN403" s="58"/>
      <c r="AO403" s="114"/>
      <c r="AP403" s="58"/>
      <c r="AQ403" s="114"/>
      <c r="AR403" s="58"/>
      <c r="AS403" s="114"/>
      <c r="AT403" s="58"/>
      <c r="AU403" s="114"/>
      <c r="AV403" s="58"/>
      <c r="AW403" s="114"/>
      <c r="AX403" s="58"/>
      <c r="AY403" s="114"/>
      <c r="AZ403" s="58"/>
      <c r="BA403" s="114"/>
      <c r="BB403" s="58"/>
      <c r="BC403" s="114"/>
      <c r="BD403" s="58"/>
      <c r="BE403" s="58"/>
      <c r="BF403" s="58"/>
      <c r="BG403" s="59"/>
      <c r="BH403" s="58"/>
      <c r="BI403" s="114"/>
      <c r="BJ403" s="53"/>
      <c r="BK403" s="58"/>
      <c r="BL403" s="114"/>
      <c r="BM403" s="58"/>
      <c r="BN403" s="114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3"/>
      <c r="CL403" s="58"/>
      <c r="CM403" s="58"/>
      <c r="CN403" s="60"/>
      <c r="CO403" s="57"/>
      <c r="CP403" s="58"/>
      <c r="CQ403" s="60"/>
      <c r="CR403" s="57"/>
      <c r="CS403" s="58"/>
      <c r="CT403" s="59"/>
      <c r="CU403" s="58"/>
      <c r="CV403" s="59"/>
      <c r="CW403" s="58"/>
      <c r="CX403" s="59"/>
      <c r="CY403" s="58"/>
      <c r="CZ403" s="58"/>
      <c r="DA403" s="58"/>
      <c r="DB403" s="53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7"/>
      <c r="DO403" s="57"/>
      <c r="DP403" s="57"/>
      <c r="DQ403" s="76" t="str">
        <f t="shared" si="840"/>
        <v/>
      </c>
      <c r="DR403" s="53"/>
      <c r="DS403" s="46" t="b">
        <f t="shared" si="841"/>
        <v>0</v>
      </c>
      <c r="DT403" s="46" t="str">
        <f t="shared" si="842"/>
        <v/>
      </c>
      <c r="DU403" s="46" t="b">
        <f t="shared" si="843"/>
        <v>0</v>
      </c>
      <c r="DV403" s="46" t="b">
        <f t="shared" si="844"/>
        <v>0</v>
      </c>
      <c r="DW403" s="46" t="b">
        <f t="shared" si="845"/>
        <v>0</v>
      </c>
      <c r="DY403" s="46" t="b">
        <f t="shared" si="846"/>
        <v>0</v>
      </c>
      <c r="DZ403" s="46" t="b">
        <f t="shared" si="847"/>
        <v>0</v>
      </c>
      <c r="EB403" s="46" t="b">
        <f t="shared" si="848"/>
        <v>0</v>
      </c>
      <c r="EC403" s="46" t="b">
        <f t="shared" si="849"/>
        <v>0</v>
      </c>
      <c r="ED403" s="46" t="b">
        <f t="shared" si="850"/>
        <v>0</v>
      </c>
      <c r="EE403" s="46" t="b">
        <f t="shared" si="851"/>
        <v>0</v>
      </c>
      <c r="EF403" s="46" t="b">
        <f t="shared" si="852"/>
        <v>0</v>
      </c>
      <c r="EG403" s="46" t="b">
        <f t="shared" si="853"/>
        <v>0</v>
      </c>
      <c r="EH403" s="46" t="b">
        <f t="shared" si="854"/>
        <v>0</v>
      </c>
      <c r="EI403" s="46" t="b">
        <f t="shared" si="855"/>
        <v>0</v>
      </c>
      <c r="EK403" s="46" t="b">
        <f t="shared" si="856"/>
        <v>0</v>
      </c>
      <c r="EL403" s="46" t="b">
        <f t="shared" si="857"/>
        <v>0</v>
      </c>
      <c r="EM403" s="46" t="b">
        <f t="shared" si="858"/>
        <v>0</v>
      </c>
      <c r="EN403" s="46" t="b">
        <f t="shared" si="859"/>
        <v>0</v>
      </c>
      <c r="EO403" s="46" t="b">
        <f t="shared" si="860"/>
        <v>0</v>
      </c>
      <c r="EP403" s="46" t="b">
        <f t="shared" si="861"/>
        <v>0</v>
      </c>
      <c r="EQ403" s="46" t="b">
        <f t="shared" si="862"/>
        <v>0</v>
      </c>
      <c r="ER403" s="46" t="b">
        <f>OR(AA403='Tablas '!$T$4,AA403='Tablas '!$T$7,AA403='Tablas '!$T$8,AA403='Tablas '!$T$11)</f>
        <v>0</v>
      </c>
      <c r="ES403" s="46" t="str">
        <f t="shared" si="863"/>
        <v/>
      </c>
      <c r="ET403" s="46" t="str">
        <f t="shared" si="864"/>
        <v/>
      </c>
      <c r="EU403" s="46" t="str">
        <f t="shared" si="865"/>
        <v/>
      </c>
      <c r="EV403" s="46" t="b">
        <f t="shared" si="866"/>
        <v>0</v>
      </c>
      <c r="EW403" s="46" t="b">
        <f t="shared" si="867"/>
        <v>0</v>
      </c>
      <c r="EX403" s="46" t="b">
        <f t="shared" si="868"/>
        <v>0</v>
      </c>
      <c r="EY403" s="46" t="b">
        <f t="shared" si="869"/>
        <v>0</v>
      </c>
      <c r="EZ403" s="46" t="b">
        <f t="shared" si="870"/>
        <v>0</v>
      </c>
      <c r="FA403" s="46" t="b">
        <f t="shared" si="871"/>
        <v>0</v>
      </c>
      <c r="FB403" s="46" t="b">
        <f t="shared" si="872"/>
        <v>0</v>
      </c>
      <c r="FC403" s="46" t="str">
        <f t="shared" si="873"/>
        <v/>
      </c>
      <c r="FD403" s="46" t="str">
        <f t="shared" si="874"/>
        <v/>
      </c>
      <c r="FE403" s="46" t="b">
        <f t="shared" si="875"/>
        <v>0</v>
      </c>
      <c r="FF403" s="46" t="str">
        <f t="shared" si="876"/>
        <v/>
      </c>
      <c r="FG403" s="46" t="str">
        <f t="shared" si="877"/>
        <v/>
      </c>
      <c r="FH403" s="46" t="b">
        <f t="shared" si="878"/>
        <v>0</v>
      </c>
      <c r="FI403" s="46" t="str">
        <f t="shared" si="879"/>
        <v/>
      </c>
      <c r="FJ403" s="46" t="str">
        <f t="shared" si="880"/>
        <v/>
      </c>
      <c r="FK403" s="46" t="b">
        <f t="shared" si="881"/>
        <v>0</v>
      </c>
      <c r="FL403" s="46" t="str">
        <f t="shared" si="882"/>
        <v/>
      </c>
      <c r="FM403" s="46" t="str">
        <f t="shared" si="883"/>
        <v/>
      </c>
      <c r="FN403" s="46" t="b">
        <f t="shared" si="884"/>
        <v>0</v>
      </c>
      <c r="FO403" s="46" t="str">
        <f t="shared" si="885"/>
        <v/>
      </c>
      <c r="FP403" s="46" t="str">
        <f t="shared" si="886"/>
        <v/>
      </c>
      <c r="FQ403" s="46" t="b">
        <f t="shared" si="887"/>
        <v>0</v>
      </c>
      <c r="FR403" s="46" t="str">
        <f t="shared" si="888"/>
        <v/>
      </c>
      <c r="FS403" s="46" t="str">
        <f t="shared" si="889"/>
        <v/>
      </c>
      <c r="FT403" s="46" t="b">
        <f t="shared" si="890"/>
        <v>0</v>
      </c>
      <c r="FU403" s="46" t="str">
        <f t="shared" si="891"/>
        <v/>
      </c>
      <c r="FV403" s="46" t="str">
        <f t="shared" si="892"/>
        <v/>
      </c>
      <c r="FW403" s="46" t="b">
        <f t="shared" si="893"/>
        <v>0</v>
      </c>
      <c r="FX403" s="46" t="str">
        <f t="shared" si="894"/>
        <v/>
      </c>
      <c r="FY403" s="46" t="str">
        <f t="shared" si="895"/>
        <v/>
      </c>
      <c r="FZ403" s="46" t="b">
        <f t="shared" si="896"/>
        <v>0</v>
      </c>
      <c r="GA403" s="46" t="str">
        <f t="shared" si="897"/>
        <v/>
      </c>
      <c r="GB403" s="46" t="str">
        <f t="shared" si="898"/>
        <v/>
      </c>
      <c r="GC403" s="46" t="b">
        <f t="shared" si="899"/>
        <v>0</v>
      </c>
      <c r="GD403" s="46" t="str">
        <f t="shared" si="900"/>
        <v/>
      </c>
      <c r="GE403" s="46" t="str">
        <f t="shared" si="901"/>
        <v/>
      </c>
      <c r="GF403" s="46" t="b">
        <f t="shared" si="902"/>
        <v>0</v>
      </c>
      <c r="GG403" s="46" t="b">
        <f t="shared" si="903"/>
        <v>0</v>
      </c>
      <c r="GH403" s="46" t="str">
        <f t="shared" si="904"/>
        <v/>
      </c>
      <c r="GI403" s="46" t="str">
        <f t="shared" si="905"/>
        <v/>
      </c>
      <c r="GJ403" s="46" t="str">
        <f t="shared" si="906"/>
        <v/>
      </c>
      <c r="GK403" s="46" t="b">
        <f t="shared" si="907"/>
        <v>0</v>
      </c>
      <c r="GL403" s="46" t="str">
        <f t="shared" si="908"/>
        <v/>
      </c>
      <c r="GM403" s="46" t="str">
        <f t="shared" si="909"/>
        <v/>
      </c>
      <c r="GN403" s="46" t="str">
        <f t="shared" si="910"/>
        <v/>
      </c>
      <c r="GO403" s="46" t="b">
        <f t="shared" si="911"/>
        <v>0</v>
      </c>
      <c r="GP403" s="46" t="str">
        <f t="shared" si="912"/>
        <v/>
      </c>
      <c r="GQ403" s="46" t="str">
        <f t="shared" si="913"/>
        <v/>
      </c>
      <c r="GR403" s="46" t="b">
        <f t="shared" si="914"/>
        <v>0</v>
      </c>
      <c r="GS403" s="46" t="str">
        <f t="shared" si="915"/>
        <v/>
      </c>
      <c r="GT403" s="46" t="str">
        <f t="shared" si="916"/>
        <v/>
      </c>
      <c r="GU403" s="46" t="b">
        <f t="shared" si="917"/>
        <v>0</v>
      </c>
      <c r="GV403" s="46" t="b">
        <f t="shared" si="918"/>
        <v>0</v>
      </c>
      <c r="GW403" s="46" t="b">
        <f t="shared" si="919"/>
        <v>0</v>
      </c>
      <c r="GX403" s="46" t="b">
        <f t="shared" si="920"/>
        <v>0</v>
      </c>
      <c r="GY403" s="46" t="b">
        <f t="shared" si="921"/>
        <v>0</v>
      </c>
      <c r="GZ403" s="46" t="b">
        <f t="shared" si="922"/>
        <v>0</v>
      </c>
      <c r="HA403" s="46" t="b">
        <f t="shared" si="923"/>
        <v>0</v>
      </c>
      <c r="HB403" s="46" t="b">
        <f t="shared" si="924"/>
        <v>0</v>
      </c>
      <c r="HC403" s="46" t="b">
        <f t="shared" si="925"/>
        <v>0</v>
      </c>
      <c r="HD403" s="46" t="b">
        <f t="shared" si="926"/>
        <v>0</v>
      </c>
      <c r="HE403" s="46" t="b">
        <f t="shared" si="927"/>
        <v>0</v>
      </c>
      <c r="HF403" s="46" t="b">
        <f t="shared" si="928"/>
        <v>0</v>
      </c>
      <c r="HG403" s="46" t="b">
        <f t="shared" si="929"/>
        <v>0</v>
      </c>
      <c r="HH403" s="46" t="b">
        <f t="shared" si="930"/>
        <v>0</v>
      </c>
      <c r="HI403" s="46" t="b">
        <f t="shared" si="931"/>
        <v>0</v>
      </c>
      <c r="HJ403" s="46" t="b">
        <f t="shared" si="932"/>
        <v>0</v>
      </c>
      <c r="HK403" s="46" t="b">
        <f t="shared" si="933"/>
        <v>0</v>
      </c>
      <c r="HL403" s="46" t="b">
        <f t="shared" si="934"/>
        <v>0</v>
      </c>
      <c r="HM403" s="46" t="b">
        <f t="shared" si="935"/>
        <v>0</v>
      </c>
      <c r="HN403" s="46" t="b">
        <f t="shared" si="936"/>
        <v>0</v>
      </c>
      <c r="HO403" s="46" t="b">
        <f t="shared" si="937"/>
        <v>0</v>
      </c>
      <c r="HP403" s="46" t="b">
        <f t="shared" si="938"/>
        <v>0</v>
      </c>
      <c r="HQ403" s="46" t="str">
        <f t="shared" si="939"/>
        <v/>
      </c>
      <c r="HR403" s="46" t="str">
        <f t="shared" si="940"/>
        <v/>
      </c>
      <c r="HS403" s="46" t="str">
        <f t="shared" si="941"/>
        <v/>
      </c>
      <c r="HT403" s="46" t="b">
        <f t="shared" si="942"/>
        <v>0</v>
      </c>
      <c r="HU403" s="46" t="b">
        <f t="shared" si="943"/>
        <v>0</v>
      </c>
      <c r="HV403" s="46" t="b">
        <f t="shared" si="944"/>
        <v>0</v>
      </c>
      <c r="HW403" s="46" t="b">
        <f t="shared" si="945"/>
        <v>0</v>
      </c>
      <c r="HX403" s="46" t="b">
        <f t="shared" si="946"/>
        <v>0</v>
      </c>
      <c r="HY403" s="46" t="b">
        <f t="shared" si="947"/>
        <v>0</v>
      </c>
      <c r="HZ403" s="46" t="b">
        <f t="shared" si="948"/>
        <v>0</v>
      </c>
      <c r="IA403" s="46" t="str">
        <f t="shared" si="949"/>
        <v/>
      </c>
      <c r="IB403" s="46" t="str">
        <f t="shared" si="950"/>
        <v/>
      </c>
      <c r="IC403" s="46" t="str">
        <f t="shared" si="951"/>
        <v/>
      </c>
      <c r="ID403" s="46" t="str">
        <f t="shared" si="952"/>
        <v/>
      </c>
      <c r="IE403" s="46" t="b">
        <f t="shared" si="953"/>
        <v>0</v>
      </c>
      <c r="IF403" s="46" t="str">
        <f t="shared" si="954"/>
        <v/>
      </c>
      <c r="IG403" s="46" t="str">
        <f t="shared" si="955"/>
        <v/>
      </c>
      <c r="IH403" s="46" t="b">
        <f t="shared" si="956"/>
        <v>0</v>
      </c>
      <c r="II403" s="46" t="b">
        <f t="shared" si="957"/>
        <v>0</v>
      </c>
      <c r="IJ403" s="46" t="b">
        <f t="shared" si="958"/>
        <v>0</v>
      </c>
      <c r="IK403" s="46" t="str">
        <f t="shared" si="959"/>
        <v/>
      </c>
      <c r="IL403" s="46" t="str">
        <f t="shared" si="960"/>
        <v/>
      </c>
      <c r="IM403" s="46" t="b">
        <f t="shared" si="961"/>
        <v>0</v>
      </c>
      <c r="IN403" s="46" t="b">
        <f t="shared" si="962"/>
        <v>0</v>
      </c>
      <c r="IO403" s="46" t="b">
        <f t="shared" si="963"/>
        <v>0</v>
      </c>
      <c r="IP403" s="46" t="b">
        <f t="shared" si="964"/>
        <v>0</v>
      </c>
      <c r="IQ403" s="46" t="b">
        <f t="shared" si="965"/>
        <v>0</v>
      </c>
      <c r="IR403" s="46" t="b">
        <f t="shared" si="966"/>
        <v>0</v>
      </c>
      <c r="IS403" s="46" t="b">
        <f t="shared" si="967"/>
        <v>0</v>
      </c>
      <c r="IT403" s="46" t="b">
        <f t="shared" si="968"/>
        <v>0</v>
      </c>
      <c r="IU403" s="46" t="b">
        <f t="shared" si="969"/>
        <v>0</v>
      </c>
      <c r="IV403" s="46" t="b">
        <f t="shared" si="970"/>
        <v>0</v>
      </c>
      <c r="IW403" s="46" t="b">
        <f t="shared" si="971"/>
        <v>0</v>
      </c>
      <c r="IX403" s="46" t="b">
        <f t="shared" si="972"/>
        <v>0</v>
      </c>
      <c r="IY403" s="46" t="b">
        <f t="shared" si="973"/>
        <v>0</v>
      </c>
    </row>
    <row r="404" spans="2:259" x14ac:dyDescent="0.3">
      <c r="B404" s="48">
        <v>392</v>
      </c>
      <c r="C404" s="61" t="str">
        <f t="shared" si="839"/>
        <v/>
      </c>
      <c r="D404" s="53"/>
      <c r="E404" s="52"/>
      <c r="F404" s="112"/>
      <c r="G404" s="52"/>
      <c r="H404" s="53"/>
      <c r="I404" s="52"/>
      <c r="J404" s="52"/>
      <c r="K404" s="53"/>
      <c r="L404" s="55"/>
      <c r="M404" s="108"/>
      <c r="N404" s="56"/>
      <c r="O404" s="52"/>
      <c r="P404" s="52"/>
      <c r="Q404" s="52"/>
      <c r="R404" s="52"/>
      <c r="S404" s="52"/>
      <c r="T404" s="53"/>
      <c r="U404" s="52"/>
      <c r="V404" s="52"/>
      <c r="W404" s="55"/>
      <c r="X404" s="55"/>
      <c r="Y404" s="52"/>
      <c r="Z404" s="55"/>
      <c r="AA404" s="52"/>
      <c r="AB404" s="53"/>
      <c r="AC404" s="53"/>
      <c r="AD404" s="53"/>
      <c r="AE404" s="57"/>
      <c r="AF404" s="113"/>
      <c r="AG404" s="57"/>
      <c r="AH404" s="58"/>
      <c r="AI404" s="58"/>
      <c r="AJ404" s="58"/>
      <c r="AK404" s="114"/>
      <c r="AL404" s="58"/>
      <c r="AM404" s="114"/>
      <c r="AN404" s="58"/>
      <c r="AO404" s="114"/>
      <c r="AP404" s="58"/>
      <c r="AQ404" s="114"/>
      <c r="AR404" s="58"/>
      <c r="AS404" s="114"/>
      <c r="AT404" s="58"/>
      <c r="AU404" s="114"/>
      <c r="AV404" s="58"/>
      <c r="AW404" s="114"/>
      <c r="AX404" s="58"/>
      <c r="AY404" s="114"/>
      <c r="AZ404" s="58"/>
      <c r="BA404" s="114"/>
      <c r="BB404" s="58"/>
      <c r="BC404" s="114"/>
      <c r="BD404" s="58"/>
      <c r="BE404" s="58"/>
      <c r="BF404" s="58"/>
      <c r="BG404" s="59"/>
      <c r="BH404" s="58"/>
      <c r="BI404" s="114"/>
      <c r="BJ404" s="53"/>
      <c r="BK404" s="58"/>
      <c r="BL404" s="114"/>
      <c r="BM404" s="58"/>
      <c r="BN404" s="114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3"/>
      <c r="CL404" s="58"/>
      <c r="CM404" s="58"/>
      <c r="CN404" s="60"/>
      <c r="CO404" s="57"/>
      <c r="CP404" s="58"/>
      <c r="CQ404" s="60"/>
      <c r="CR404" s="57"/>
      <c r="CS404" s="58"/>
      <c r="CT404" s="59"/>
      <c r="CU404" s="58"/>
      <c r="CV404" s="59"/>
      <c r="CW404" s="58"/>
      <c r="CX404" s="59"/>
      <c r="CY404" s="58"/>
      <c r="CZ404" s="58"/>
      <c r="DA404" s="58"/>
      <c r="DB404" s="53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7"/>
      <c r="DO404" s="57"/>
      <c r="DP404" s="57"/>
      <c r="DQ404" s="76" t="str">
        <f t="shared" si="840"/>
        <v/>
      </c>
      <c r="DR404" s="53"/>
      <c r="DS404" s="46" t="b">
        <f t="shared" si="841"/>
        <v>0</v>
      </c>
      <c r="DT404" s="46" t="str">
        <f t="shared" si="842"/>
        <v/>
      </c>
      <c r="DU404" s="46" t="b">
        <f t="shared" si="843"/>
        <v>0</v>
      </c>
      <c r="DV404" s="46" t="b">
        <f t="shared" si="844"/>
        <v>0</v>
      </c>
      <c r="DW404" s="46" t="b">
        <f t="shared" si="845"/>
        <v>0</v>
      </c>
      <c r="DY404" s="46" t="b">
        <f t="shared" si="846"/>
        <v>0</v>
      </c>
      <c r="DZ404" s="46" t="b">
        <f t="shared" si="847"/>
        <v>0</v>
      </c>
      <c r="EB404" s="46" t="b">
        <f t="shared" si="848"/>
        <v>0</v>
      </c>
      <c r="EC404" s="46" t="b">
        <f t="shared" si="849"/>
        <v>0</v>
      </c>
      <c r="ED404" s="46" t="b">
        <f t="shared" si="850"/>
        <v>0</v>
      </c>
      <c r="EE404" s="46" t="b">
        <f t="shared" si="851"/>
        <v>0</v>
      </c>
      <c r="EF404" s="46" t="b">
        <f t="shared" si="852"/>
        <v>0</v>
      </c>
      <c r="EG404" s="46" t="b">
        <f t="shared" si="853"/>
        <v>0</v>
      </c>
      <c r="EH404" s="46" t="b">
        <f t="shared" si="854"/>
        <v>0</v>
      </c>
      <c r="EI404" s="46" t="b">
        <f t="shared" si="855"/>
        <v>0</v>
      </c>
      <c r="EK404" s="46" t="b">
        <f t="shared" si="856"/>
        <v>0</v>
      </c>
      <c r="EL404" s="46" t="b">
        <f t="shared" si="857"/>
        <v>0</v>
      </c>
      <c r="EM404" s="46" t="b">
        <f t="shared" si="858"/>
        <v>0</v>
      </c>
      <c r="EN404" s="46" t="b">
        <f t="shared" si="859"/>
        <v>0</v>
      </c>
      <c r="EO404" s="46" t="b">
        <f t="shared" si="860"/>
        <v>0</v>
      </c>
      <c r="EP404" s="46" t="b">
        <f t="shared" si="861"/>
        <v>0</v>
      </c>
      <c r="EQ404" s="46" t="b">
        <f t="shared" si="862"/>
        <v>0</v>
      </c>
      <c r="ER404" s="46" t="b">
        <f>OR(AA404='Tablas '!$T$4,AA404='Tablas '!$T$7,AA404='Tablas '!$T$8,AA404='Tablas '!$T$11)</f>
        <v>0</v>
      </c>
      <c r="ES404" s="46" t="str">
        <f t="shared" si="863"/>
        <v/>
      </c>
      <c r="ET404" s="46" t="str">
        <f t="shared" si="864"/>
        <v/>
      </c>
      <c r="EU404" s="46" t="str">
        <f t="shared" si="865"/>
        <v/>
      </c>
      <c r="EV404" s="46" t="b">
        <f t="shared" si="866"/>
        <v>0</v>
      </c>
      <c r="EW404" s="46" t="b">
        <f t="shared" si="867"/>
        <v>0</v>
      </c>
      <c r="EX404" s="46" t="b">
        <f t="shared" si="868"/>
        <v>0</v>
      </c>
      <c r="EY404" s="46" t="b">
        <f t="shared" si="869"/>
        <v>0</v>
      </c>
      <c r="EZ404" s="46" t="b">
        <f t="shared" si="870"/>
        <v>0</v>
      </c>
      <c r="FA404" s="46" t="b">
        <f t="shared" si="871"/>
        <v>0</v>
      </c>
      <c r="FB404" s="46" t="b">
        <f t="shared" si="872"/>
        <v>0</v>
      </c>
      <c r="FC404" s="46" t="str">
        <f t="shared" si="873"/>
        <v/>
      </c>
      <c r="FD404" s="46" t="str">
        <f t="shared" si="874"/>
        <v/>
      </c>
      <c r="FE404" s="46" t="b">
        <f t="shared" si="875"/>
        <v>0</v>
      </c>
      <c r="FF404" s="46" t="str">
        <f t="shared" si="876"/>
        <v/>
      </c>
      <c r="FG404" s="46" t="str">
        <f t="shared" si="877"/>
        <v/>
      </c>
      <c r="FH404" s="46" t="b">
        <f t="shared" si="878"/>
        <v>0</v>
      </c>
      <c r="FI404" s="46" t="str">
        <f t="shared" si="879"/>
        <v/>
      </c>
      <c r="FJ404" s="46" t="str">
        <f t="shared" si="880"/>
        <v/>
      </c>
      <c r="FK404" s="46" t="b">
        <f t="shared" si="881"/>
        <v>0</v>
      </c>
      <c r="FL404" s="46" t="str">
        <f t="shared" si="882"/>
        <v/>
      </c>
      <c r="FM404" s="46" t="str">
        <f t="shared" si="883"/>
        <v/>
      </c>
      <c r="FN404" s="46" t="b">
        <f t="shared" si="884"/>
        <v>0</v>
      </c>
      <c r="FO404" s="46" t="str">
        <f t="shared" si="885"/>
        <v/>
      </c>
      <c r="FP404" s="46" t="str">
        <f t="shared" si="886"/>
        <v/>
      </c>
      <c r="FQ404" s="46" t="b">
        <f t="shared" si="887"/>
        <v>0</v>
      </c>
      <c r="FR404" s="46" t="str">
        <f t="shared" si="888"/>
        <v/>
      </c>
      <c r="FS404" s="46" t="str">
        <f t="shared" si="889"/>
        <v/>
      </c>
      <c r="FT404" s="46" t="b">
        <f t="shared" si="890"/>
        <v>0</v>
      </c>
      <c r="FU404" s="46" t="str">
        <f t="shared" si="891"/>
        <v/>
      </c>
      <c r="FV404" s="46" t="str">
        <f t="shared" si="892"/>
        <v/>
      </c>
      <c r="FW404" s="46" t="b">
        <f t="shared" si="893"/>
        <v>0</v>
      </c>
      <c r="FX404" s="46" t="str">
        <f t="shared" si="894"/>
        <v/>
      </c>
      <c r="FY404" s="46" t="str">
        <f t="shared" si="895"/>
        <v/>
      </c>
      <c r="FZ404" s="46" t="b">
        <f t="shared" si="896"/>
        <v>0</v>
      </c>
      <c r="GA404" s="46" t="str">
        <f t="shared" si="897"/>
        <v/>
      </c>
      <c r="GB404" s="46" t="str">
        <f t="shared" si="898"/>
        <v/>
      </c>
      <c r="GC404" s="46" t="b">
        <f t="shared" si="899"/>
        <v>0</v>
      </c>
      <c r="GD404" s="46" t="str">
        <f t="shared" si="900"/>
        <v/>
      </c>
      <c r="GE404" s="46" t="str">
        <f t="shared" si="901"/>
        <v/>
      </c>
      <c r="GF404" s="46" t="b">
        <f t="shared" si="902"/>
        <v>0</v>
      </c>
      <c r="GG404" s="46" t="b">
        <f t="shared" si="903"/>
        <v>0</v>
      </c>
      <c r="GH404" s="46" t="str">
        <f t="shared" si="904"/>
        <v/>
      </c>
      <c r="GI404" s="46" t="str">
        <f t="shared" si="905"/>
        <v/>
      </c>
      <c r="GJ404" s="46" t="str">
        <f t="shared" si="906"/>
        <v/>
      </c>
      <c r="GK404" s="46" t="b">
        <f t="shared" si="907"/>
        <v>0</v>
      </c>
      <c r="GL404" s="46" t="str">
        <f t="shared" si="908"/>
        <v/>
      </c>
      <c r="GM404" s="46" t="str">
        <f t="shared" si="909"/>
        <v/>
      </c>
      <c r="GN404" s="46" t="str">
        <f t="shared" si="910"/>
        <v/>
      </c>
      <c r="GO404" s="46" t="b">
        <f t="shared" si="911"/>
        <v>0</v>
      </c>
      <c r="GP404" s="46" t="str">
        <f t="shared" si="912"/>
        <v/>
      </c>
      <c r="GQ404" s="46" t="str">
        <f t="shared" si="913"/>
        <v/>
      </c>
      <c r="GR404" s="46" t="b">
        <f t="shared" si="914"/>
        <v>0</v>
      </c>
      <c r="GS404" s="46" t="str">
        <f t="shared" si="915"/>
        <v/>
      </c>
      <c r="GT404" s="46" t="str">
        <f t="shared" si="916"/>
        <v/>
      </c>
      <c r="GU404" s="46" t="b">
        <f t="shared" si="917"/>
        <v>0</v>
      </c>
      <c r="GV404" s="46" t="b">
        <f t="shared" si="918"/>
        <v>0</v>
      </c>
      <c r="GW404" s="46" t="b">
        <f t="shared" si="919"/>
        <v>0</v>
      </c>
      <c r="GX404" s="46" t="b">
        <f t="shared" si="920"/>
        <v>0</v>
      </c>
      <c r="GY404" s="46" t="b">
        <f t="shared" si="921"/>
        <v>0</v>
      </c>
      <c r="GZ404" s="46" t="b">
        <f t="shared" si="922"/>
        <v>0</v>
      </c>
      <c r="HA404" s="46" t="b">
        <f t="shared" si="923"/>
        <v>0</v>
      </c>
      <c r="HB404" s="46" t="b">
        <f t="shared" si="924"/>
        <v>0</v>
      </c>
      <c r="HC404" s="46" t="b">
        <f t="shared" si="925"/>
        <v>0</v>
      </c>
      <c r="HD404" s="46" t="b">
        <f t="shared" si="926"/>
        <v>0</v>
      </c>
      <c r="HE404" s="46" t="b">
        <f t="shared" si="927"/>
        <v>0</v>
      </c>
      <c r="HF404" s="46" t="b">
        <f t="shared" si="928"/>
        <v>0</v>
      </c>
      <c r="HG404" s="46" t="b">
        <f t="shared" si="929"/>
        <v>0</v>
      </c>
      <c r="HH404" s="46" t="b">
        <f t="shared" si="930"/>
        <v>0</v>
      </c>
      <c r="HI404" s="46" t="b">
        <f t="shared" si="931"/>
        <v>0</v>
      </c>
      <c r="HJ404" s="46" t="b">
        <f t="shared" si="932"/>
        <v>0</v>
      </c>
      <c r="HK404" s="46" t="b">
        <f t="shared" si="933"/>
        <v>0</v>
      </c>
      <c r="HL404" s="46" t="b">
        <f t="shared" si="934"/>
        <v>0</v>
      </c>
      <c r="HM404" s="46" t="b">
        <f t="shared" si="935"/>
        <v>0</v>
      </c>
      <c r="HN404" s="46" t="b">
        <f t="shared" si="936"/>
        <v>0</v>
      </c>
      <c r="HO404" s="46" t="b">
        <f t="shared" si="937"/>
        <v>0</v>
      </c>
      <c r="HP404" s="46" t="b">
        <f t="shared" si="938"/>
        <v>0</v>
      </c>
      <c r="HQ404" s="46" t="str">
        <f t="shared" si="939"/>
        <v/>
      </c>
      <c r="HR404" s="46" t="str">
        <f t="shared" si="940"/>
        <v/>
      </c>
      <c r="HS404" s="46" t="str">
        <f t="shared" si="941"/>
        <v/>
      </c>
      <c r="HT404" s="46" t="b">
        <f t="shared" si="942"/>
        <v>0</v>
      </c>
      <c r="HU404" s="46" t="b">
        <f t="shared" si="943"/>
        <v>0</v>
      </c>
      <c r="HV404" s="46" t="b">
        <f t="shared" si="944"/>
        <v>0</v>
      </c>
      <c r="HW404" s="46" t="b">
        <f t="shared" si="945"/>
        <v>0</v>
      </c>
      <c r="HX404" s="46" t="b">
        <f t="shared" si="946"/>
        <v>0</v>
      </c>
      <c r="HY404" s="46" t="b">
        <f t="shared" si="947"/>
        <v>0</v>
      </c>
      <c r="HZ404" s="46" t="b">
        <f t="shared" si="948"/>
        <v>0</v>
      </c>
      <c r="IA404" s="46" t="str">
        <f t="shared" si="949"/>
        <v/>
      </c>
      <c r="IB404" s="46" t="str">
        <f t="shared" si="950"/>
        <v/>
      </c>
      <c r="IC404" s="46" t="str">
        <f t="shared" si="951"/>
        <v/>
      </c>
      <c r="ID404" s="46" t="str">
        <f t="shared" si="952"/>
        <v/>
      </c>
      <c r="IE404" s="46" t="b">
        <f t="shared" si="953"/>
        <v>0</v>
      </c>
      <c r="IF404" s="46" t="str">
        <f t="shared" si="954"/>
        <v/>
      </c>
      <c r="IG404" s="46" t="str">
        <f t="shared" si="955"/>
        <v/>
      </c>
      <c r="IH404" s="46" t="b">
        <f t="shared" si="956"/>
        <v>0</v>
      </c>
      <c r="II404" s="46" t="b">
        <f t="shared" si="957"/>
        <v>0</v>
      </c>
      <c r="IJ404" s="46" t="b">
        <f t="shared" si="958"/>
        <v>0</v>
      </c>
      <c r="IK404" s="46" t="str">
        <f t="shared" si="959"/>
        <v/>
      </c>
      <c r="IL404" s="46" t="str">
        <f t="shared" si="960"/>
        <v/>
      </c>
      <c r="IM404" s="46" t="b">
        <f t="shared" si="961"/>
        <v>0</v>
      </c>
      <c r="IN404" s="46" t="b">
        <f t="shared" si="962"/>
        <v>0</v>
      </c>
      <c r="IO404" s="46" t="b">
        <f t="shared" si="963"/>
        <v>0</v>
      </c>
      <c r="IP404" s="46" t="b">
        <f t="shared" si="964"/>
        <v>0</v>
      </c>
      <c r="IQ404" s="46" t="b">
        <f t="shared" si="965"/>
        <v>0</v>
      </c>
      <c r="IR404" s="46" t="b">
        <f t="shared" si="966"/>
        <v>0</v>
      </c>
      <c r="IS404" s="46" t="b">
        <f t="shared" si="967"/>
        <v>0</v>
      </c>
      <c r="IT404" s="46" t="b">
        <f t="shared" si="968"/>
        <v>0</v>
      </c>
      <c r="IU404" s="46" t="b">
        <f t="shared" si="969"/>
        <v>0</v>
      </c>
      <c r="IV404" s="46" t="b">
        <f t="shared" si="970"/>
        <v>0</v>
      </c>
      <c r="IW404" s="46" t="b">
        <f t="shared" si="971"/>
        <v>0</v>
      </c>
      <c r="IX404" s="46" t="b">
        <f t="shared" si="972"/>
        <v>0</v>
      </c>
      <c r="IY404" s="46" t="b">
        <f t="shared" si="973"/>
        <v>0</v>
      </c>
    </row>
    <row r="405" spans="2:259" x14ac:dyDescent="0.3">
      <c r="B405" s="48">
        <v>393</v>
      </c>
      <c r="C405" s="61" t="str">
        <f t="shared" si="839"/>
        <v/>
      </c>
      <c r="D405" s="53"/>
      <c r="E405" s="52"/>
      <c r="F405" s="112"/>
      <c r="G405" s="52"/>
      <c r="H405" s="53"/>
      <c r="I405" s="52"/>
      <c r="J405" s="52"/>
      <c r="K405" s="53"/>
      <c r="L405" s="55"/>
      <c r="M405" s="108"/>
      <c r="N405" s="56"/>
      <c r="O405" s="52"/>
      <c r="P405" s="52"/>
      <c r="Q405" s="52"/>
      <c r="R405" s="52"/>
      <c r="S405" s="52"/>
      <c r="T405" s="53"/>
      <c r="U405" s="52"/>
      <c r="V405" s="52"/>
      <c r="W405" s="55"/>
      <c r="X405" s="55"/>
      <c r="Y405" s="52"/>
      <c r="Z405" s="55"/>
      <c r="AA405" s="52"/>
      <c r="AB405" s="53"/>
      <c r="AC405" s="53"/>
      <c r="AD405" s="53"/>
      <c r="AE405" s="57"/>
      <c r="AF405" s="113"/>
      <c r="AG405" s="57"/>
      <c r="AH405" s="58"/>
      <c r="AI405" s="58"/>
      <c r="AJ405" s="58"/>
      <c r="AK405" s="114"/>
      <c r="AL405" s="58"/>
      <c r="AM405" s="114"/>
      <c r="AN405" s="58"/>
      <c r="AO405" s="114"/>
      <c r="AP405" s="58"/>
      <c r="AQ405" s="114"/>
      <c r="AR405" s="58"/>
      <c r="AS405" s="114"/>
      <c r="AT405" s="58"/>
      <c r="AU405" s="114"/>
      <c r="AV405" s="58"/>
      <c r="AW405" s="114"/>
      <c r="AX405" s="58"/>
      <c r="AY405" s="114"/>
      <c r="AZ405" s="58"/>
      <c r="BA405" s="114"/>
      <c r="BB405" s="58"/>
      <c r="BC405" s="114"/>
      <c r="BD405" s="58"/>
      <c r="BE405" s="58"/>
      <c r="BF405" s="58"/>
      <c r="BG405" s="59"/>
      <c r="BH405" s="58"/>
      <c r="BI405" s="114"/>
      <c r="BJ405" s="53"/>
      <c r="BK405" s="58"/>
      <c r="BL405" s="114"/>
      <c r="BM405" s="58"/>
      <c r="BN405" s="114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3"/>
      <c r="CL405" s="58"/>
      <c r="CM405" s="58"/>
      <c r="CN405" s="60"/>
      <c r="CO405" s="57"/>
      <c r="CP405" s="58"/>
      <c r="CQ405" s="60"/>
      <c r="CR405" s="57"/>
      <c r="CS405" s="58"/>
      <c r="CT405" s="59"/>
      <c r="CU405" s="58"/>
      <c r="CV405" s="59"/>
      <c r="CW405" s="58"/>
      <c r="CX405" s="59"/>
      <c r="CY405" s="58"/>
      <c r="CZ405" s="58"/>
      <c r="DA405" s="58"/>
      <c r="DB405" s="53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7"/>
      <c r="DO405" s="57"/>
      <c r="DP405" s="57"/>
      <c r="DQ405" s="76" t="str">
        <f t="shared" si="840"/>
        <v/>
      </c>
      <c r="DR405" s="53"/>
      <c r="DS405" s="46" t="b">
        <f t="shared" si="841"/>
        <v>0</v>
      </c>
      <c r="DT405" s="46" t="str">
        <f t="shared" si="842"/>
        <v/>
      </c>
      <c r="DU405" s="46" t="b">
        <f t="shared" si="843"/>
        <v>0</v>
      </c>
      <c r="DV405" s="46" t="b">
        <f t="shared" si="844"/>
        <v>0</v>
      </c>
      <c r="DW405" s="46" t="b">
        <f t="shared" si="845"/>
        <v>0</v>
      </c>
      <c r="DY405" s="46" t="b">
        <f t="shared" si="846"/>
        <v>0</v>
      </c>
      <c r="DZ405" s="46" t="b">
        <f t="shared" si="847"/>
        <v>0</v>
      </c>
      <c r="EB405" s="46" t="b">
        <f t="shared" si="848"/>
        <v>0</v>
      </c>
      <c r="EC405" s="46" t="b">
        <f t="shared" si="849"/>
        <v>0</v>
      </c>
      <c r="ED405" s="46" t="b">
        <f t="shared" si="850"/>
        <v>0</v>
      </c>
      <c r="EE405" s="46" t="b">
        <f t="shared" si="851"/>
        <v>0</v>
      </c>
      <c r="EF405" s="46" t="b">
        <f t="shared" si="852"/>
        <v>0</v>
      </c>
      <c r="EG405" s="46" t="b">
        <f t="shared" si="853"/>
        <v>0</v>
      </c>
      <c r="EH405" s="46" t="b">
        <f t="shared" si="854"/>
        <v>0</v>
      </c>
      <c r="EI405" s="46" t="b">
        <f t="shared" si="855"/>
        <v>0</v>
      </c>
      <c r="EK405" s="46" t="b">
        <f t="shared" si="856"/>
        <v>0</v>
      </c>
      <c r="EL405" s="46" t="b">
        <f t="shared" si="857"/>
        <v>0</v>
      </c>
      <c r="EM405" s="46" t="b">
        <f t="shared" si="858"/>
        <v>0</v>
      </c>
      <c r="EN405" s="46" t="b">
        <f t="shared" si="859"/>
        <v>0</v>
      </c>
      <c r="EO405" s="46" t="b">
        <f t="shared" si="860"/>
        <v>0</v>
      </c>
      <c r="EP405" s="46" t="b">
        <f t="shared" si="861"/>
        <v>0</v>
      </c>
      <c r="EQ405" s="46" t="b">
        <f t="shared" si="862"/>
        <v>0</v>
      </c>
      <c r="ER405" s="46" t="b">
        <f>OR(AA405='Tablas '!$T$4,AA405='Tablas '!$T$7,AA405='Tablas '!$T$8,AA405='Tablas '!$T$11)</f>
        <v>0</v>
      </c>
      <c r="ES405" s="46" t="str">
        <f t="shared" si="863"/>
        <v/>
      </c>
      <c r="ET405" s="46" t="str">
        <f t="shared" si="864"/>
        <v/>
      </c>
      <c r="EU405" s="46" t="str">
        <f t="shared" si="865"/>
        <v/>
      </c>
      <c r="EV405" s="46" t="b">
        <f t="shared" si="866"/>
        <v>0</v>
      </c>
      <c r="EW405" s="46" t="b">
        <f t="shared" si="867"/>
        <v>0</v>
      </c>
      <c r="EX405" s="46" t="b">
        <f t="shared" si="868"/>
        <v>0</v>
      </c>
      <c r="EY405" s="46" t="b">
        <f t="shared" si="869"/>
        <v>0</v>
      </c>
      <c r="EZ405" s="46" t="b">
        <f t="shared" si="870"/>
        <v>0</v>
      </c>
      <c r="FA405" s="46" t="b">
        <f t="shared" si="871"/>
        <v>0</v>
      </c>
      <c r="FB405" s="46" t="b">
        <f t="shared" si="872"/>
        <v>0</v>
      </c>
      <c r="FC405" s="46" t="str">
        <f t="shared" si="873"/>
        <v/>
      </c>
      <c r="FD405" s="46" t="str">
        <f t="shared" si="874"/>
        <v/>
      </c>
      <c r="FE405" s="46" t="b">
        <f t="shared" si="875"/>
        <v>0</v>
      </c>
      <c r="FF405" s="46" t="str">
        <f t="shared" si="876"/>
        <v/>
      </c>
      <c r="FG405" s="46" t="str">
        <f t="shared" si="877"/>
        <v/>
      </c>
      <c r="FH405" s="46" t="b">
        <f t="shared" si="878"/>
        <v>0</v>
      </c>
      <c r="FI405" s="46" t="str">
        <f t="shared" si="879"/>
        <v/>
      </c>
      <c r="FJ405" s="46" t="str">
        <f t="shared" si="880"/>
        <v/>
      </c>
      <c r="FK405" s="46" t="b">
        <f t="shared" si="881"/>
        <v>0</v>
      </c>
      <c r="FL405" s="46" t="str">
        <f t="shared" si="882"/>
        <v/>
      </c>
      <c r="FM405" s="46" t="str">
        <f t="shared" si="883"/>
        <v/>
      </c>
      <c r="FN405" s="46" t="b">
        <f t="shared" si="884"/>
        <v>0</v>
      </c>
      <c r="FO405" s="46" t="str">
        <f t="shared" si="885"/>
        <v/>
      </c>
      <c r="FP405" s="46" t="str">
        <f t="shared" si="886"/>
        <v/>
      </c>
      <c r="FQ405" s="46" t="b">
        <f t="shared" si="887"/>
        <v>0</v>
      </c>
      <c r="FR405" s="46" t="str">
        <f t="shared" si="888"/>
        <v/>
      </c>
      <c r="FS405" s="46" t="str">
        <f t="shared" si="889"/>
        <v/>
      </c>
      <c r="FT405" s="46" t="b">
        <f t="shared" si="890"/>
        <v>0</v>
      </c>
      <c r="FU405" s="46" t="str">
        <f t="shared" si="891"/>
        <v/>
      </c>
      <c r="FV405" s="46" t="str">
        <f t="shared" si="892"/>
        <v/>
      </c>
      <c r="FW405" s="46" t="b">
        <f t="shared" si="893"/>
        <v>0</v>
      </c>
      <c r="FX405" s="46" t="str">
        <f t="shared" si="894"/>
        <v/>
      </c>
      <c r="FY405" s="46" t="str">
        <f t="shared" si="895"/>
        <v/>
      </c>
      <c r="FZ405" s="46" t="b">
        <f t="shared" si="896"/>
        <v>0</v>
      </c>
      <c r="GA405" s="46" t="str">
        <f t="shared" si="897"/>
        <v/>
      </c>
      <c r="GB405" s="46" t="str">
        <f t="shared" si="898"/>
        <v/>
      </c>
      <c r="GC405" s="46" t="b">
        <f t="shared" si="899"/>
        <v>0</v>
      </c>
      <c r="GD405" s="46" t="str">
        <f t="shared" si="900"/>
        <v/>
      </c>
      <c r="GE405" s="46" t="str">
        <f t="shared" si="901"/>
        <v/>
      </c>
      <c r="GF405" s="46" t="b">
        <f t="shared" si="902"/>
        <v>0</v>
      </c>
      <c r="GG405" s="46" t="b">
        <f t="shared" si="903"/>
        <v>0</v>
      </c>
      <c r="GH405" s="46" t="str">
        <f t="shared" si="904"/>
        <v/>
      </c>
      <c r="GI405" s="46" t="str">
        <f t="shared" si="905"/>
        <v/>
      </c>
      <c r="GJ405" s="46" t="str">
        <f t="shared" si="906"/>
        <v/>
      </c>
      <c r="GK405" s="46" t="b">
        <f t="shared" si="907"/>
        <v>0</v>
      </c>
      <c r="GL405" s="46" t="str">
        <f t="shared" si="908"/>
        <v/>
      </c>
      <c r="GM405" s="46" t="str">
        <f t="shared" si="909"/>
        <v/>
      </c>
      <c r="GN405" s="46" t="str">
        <f t="shared" si="910"/>
        <v/>
      </c>
      <c r="GO405" s="46" t="b">
        <f t="shared" si="911"/>
        <v>0</v>
      </c>
      <c r="GP405" s="46" t="str">
        <f t="shared" si="912"/>
        <v/>
      </c>
      <c r="GQ405" s="46" t="str">
        <f t="shared" si="913"/>
        <v/>
      </c>
      <c r="GR405" s="46" t="b">
        <f t="shared" si="914"/>
        <v>0</v>
      </c>
      <c r="GS405" s="46" t="str">
        <f t="shared" si="915"/>
        <v/>
      </c>
      <c r="GT405" s="46" t="str">
        <f t="shared" si="916"/>
        <v/>
      </c>
      <c r="GU405" s="46" t="b">
        <f t="shared" si="917"/>
        <v>0</v>
      </c>
      <c r="GV405" s="46" t="b">
        <f t="shared" si="918"/>
        <v>0</v>
      </c>
      <c r="GW405" s="46" t="b">
        <f t="shared" si="919"/>
        <v>0</v>
      </c>
      <c r="GX405" s="46" t="b">
        <f t="shared" si="920"/>
        <v>0</v>
      </c>
      <c r="GY405" s="46" t="b">
        <f t="shared" si="921"/>
        <v>0</v>
      </c>
      <c r="GZ405" s="46" t="b">
        <f t="shared" si="922"/>
        <v>0</v>
      </c>
      <c r="HA405" s="46" t="b">
        <f t="shared" si="923"/>
        <v>0</v>
      </c>
      <c r="HB405" s="46" t="b">
        <f t="shared" si="924"/>
        <v>0</v>
      </c>
      <c r="HC405" s="46" t="b">
        <f t="shared" si="925"/>
        <v>0</v>
      </c>
      <c r="HD405" s="46" t="b">
        <f t="shared" si="926"/>
        <v>0</v>
      </c>
      <c r="HE405" s="46" t="b">
        <f t="shared" si="927"/>
        <v>0</v>
      </c>
      <c r="HF405" s="46" t="b">
        <f t="shared" si="928"/>
        <v>0</v>
      </c>
      <c r="HG405" s="46" t="b">
        <f t="shared" si="929"/>
        <v>0</v>
      </c>
      <c r="HH405" s="46" t="b">
        <f t="shared" si="930"/>
        <v>0</v>
      </c>
      <c r="HI405" s="46" t="b">
        <f t="shared" si="931"/>
        <v>0</v>
      </c>
      <c r="HJ405" s="46" t="b">
        <f t="shared" si="932"/>
        <v>0</v>
      </c>
      <c r="HK405" s="46" t="b">
        <f t="shared" si="933"/>
        <v>0</v>
      </c>
      <c r="HL405" s="46" t="b">
        <f t="shared" si="934"/>
        <v>0</v>
      </c>
      <c r="HM405" s="46" t="b">
        <f t="shared" si="935"/>
        <v>0</v>
      </c>
      <c r="HN405" s="46" t="b">
        <f t="shared" si="936"/>
        <v>0</v>
      </c>
      <c r="HO405" s="46" t="b">
        <f t="shared" si="937"/>
        <v>0</v>
      </c>
      <c r="HP405" s="46" t="b">
        <f t="shared" si="938"/>
        <v>0</v>
      </c>
      <c r="HQ405" s="46" t="str">
        <f t="shared" si="939"/>
        <v/>
      </c>
      <c r="HR405" s="46" t="str">
        <f t="shared" si="940"/>
        <v/>
      </c>
      <c r="HS405" s="46" t="str">
        <f t="shared" si="941"/>
        <v/>
      </c>
      <c r="HT405" s="46" t="b">
        <f t="shared" si="942"/>
        <v>0</v>
      </c>
      <c r="HU405" s="46" t="b">
        <f t="shared" si="943"/>
        <v>0</v>
      </c>
      <c r="HV405" s="46" t="b">
        <f t="shared" si="944"/>
        <v>0</v>
      </c>
      <c r="HW405" s="46" t="b">
        <f t="shared" si="945"/>
        <v>0</v>
      </c>
      <c r="HX405" s="46" t="b">
        <f t="shared" si="946"/>
        <v>0</v>
      </c>
      <c r="HY405" s="46" t="b">
        <f t="shared" si="947"/>
        <v>0</v>
      </c>
      <c r="HZ405" s="46" t="b">
        <f t="shared" si="948"/>
        <v>0</v>
      </c>
      <c r="IA405" s="46" t="str">
        <f t="shared" si="949"/>
        <v/>
      </c>
      <c r="IB405" s="46" t="str">
        <f t="shared" si="950"/>
        <v/>
      </c>
      <c r="IC405" s="46" t="str">
        <f t="shared" si="951"/>
        <v/>
      </c>
      <c r="ID405" s="46" t="str">
        <f t="shared" si="952"/>
        <v/>
      </c>
      <c r="IE405" s="46" t="b">
        <f t="shared" si="953"/>
        <v>0</v>
      </c>
      <c r="IF405" s="46" t="str">
        <f t="shared" si="954"/>
        <v/>
      </c>
      <c r="IG405" s="46" t="str">
        <f t="shared" si="955"/>
        <v/>
      </c>
      <c r="IH405" s="46" t="b">
        <f t="shared" si="956"/>
        <v>0</v>
      </c>
      <c r="II405" s="46" t="b">
        <f t="shared" si="957"/>
        <v>0</v>
      </c>
      <c r="IJ405" s="46" t="b">
        <f t="shared" si="958"/>
        <v>0</v>
      </c>
      <c r="IK405" s="46" t="str">
        <f t="shared" si="959"/>
        <v/>
      </c>
      <c r="IL405" s="46" t="str">
        <f t="shared" si="960"/>
        <v/>
      </c>
      <c r="IM405" s="46" t="b">
        <f t="shared" si="961"/>
        <v>0</v>
      </c>
      <c r="IN405" s="46" t="b">
        <f t="shared" si="962"/>
        <v>0</v>
      </c>
      <c r="IO405" s="46" t="b">
        <f t="shared" si="963"/>
        <v>0</v>
      </c>
      <c r="IP405" s="46" t="b">
        <f t="shared" si="964"/>
        <v>0</v>
      </c>
      <c r="IQ405" s="46" t="b">
        <f t="shared" si="965"/>
        <v>0</v>
      </c>
      <c r="IR405" s="46" t="b">
        <f t="shared" si="966"/>
        <v>0</v>
      </c>
      <c r="IS405" s="46" t="b">
        <f t="shared" si="967"/>
        <v>0</v>
      </c>
      <c r="IT405" s="46" t="b">
        <f t="shared" si="968"/>
        <v>0</v>
      </c>
      <c r="IU405" s="46" t="b">
        <f t="shared" si="969"/>
        <v>0</v>
      </c>
      <c r="IV405" s="46" t="b">
        <f t="shared" si="970"/>
        <v>0</v>
      </c>
      <c r="IW405" s="46" t="b">
        <f t="shared" si="971"/>
        <v>0</v>
      </c>
      <c r="IX405" s="46" t="b">
        <f t="shared" si="972"/>
        <v>0</v>
      </c>
      <c r="IY405" s="46" t="b">
        <f t="shared" si="973"/>
        <v>0</v>
      </c>
    </row>
    <row r="406" spans="2:259" x14ac:dyDescent="0.3">
      <c r="B406" s="48">
        <v>394</v>
      </c>
      <c r="C406" s="61" t="str">
        <f t="shared" si="839"/>
        <v/>
      </c>
      <c r="D406" s="53"/>
      <c r="E406" s="52"/>
      <c r="F406" s="112"/>
      <c r="G406" s="52"/>
      <c r="H406" s="53"/>
      <c r="I406" s="52"/>
      <c r="J406" s="52"/>
      <c r="K406" s="53"/>
      <c r="L406" s="55"/>
      <c r="M406" s="108"/>
      <c r="N406" s="56"/>
      <c r="O406" s="52"/>
      <c r="P406" s="52"/>
      <c r="Q406" s="52"/>
      <c r="R406" s="52"/>
      <c r="S406" s="52"/>
      <c r="T406" s="53"/>
      <c r="U406" s="52"/>
      <c r="V406" s="52"/>
      <c r="W406" s="55"/>
      <c r="X406" s="55"/>
      <c r="Y406" s="52"/>
      <c r="Z406" s="55"/>
      <c r="AA406" s="52"/>
      <c r="AB406" s="53"/>
      <c r="AC406" s="53"/>
      <c r="AD406" s="53"/>
      <c r="AE406" s="57"/>
      <c r="AF406" s="113"/>
      <c r="AG406" s="57"/>
      <c r="AH406" s="58"/>
      <c r="AI406" s="58"/>
      <c r="AJ406" s="58"/>
      <c r="AK406" s="114"/>
      <c r="AL406" s="58"/>
      <c r="AM406" s="114"/>
      <c r="AN406" s="58"/>
      <c r="AO406" s="114"/>
      <c r="AP406" s="58"/>
      <c r="AQ406" s="114"/>
      <c r="AR406" s="58"/>
      <c r="AS406" s="114"/>
      <c r="AT406" s="58"/>
      <c r="AU406" s="114"/>
      <c r="AV406" s="58"/>
      <c r="AW406" s="114"/>
      <c r="AX406" s="58"/>
      <c r="AY406" s="114"/>
      <c r="AZ406" s="58"/>
      <c r="BA406" s="114"/>
      <c r="BB406" s="58"/>
      <c r="BC406" s="114"/>
      <c r="BD406" s="58"/>
      <c r="BE406" s="58"/>
      <c r="BF406" s="58"/>
      <c r="BG406" s="59"/>
      <c r="BH406" s="58"/>
      <c r="BI406" s="114"/>
      <c r="BJ406" s="53"/>
      <c r="BK406" s="58"/>
      <c r="BL406" s="114"/>
      <c r="BM406" s="58"/>
      <c r="BN406" s="114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3"/>
      <c r="CL406" s="58"/>
      <c r="CM406" s="58"/>
      <c r="CN406" s="60"/>
      <c r="CO406" s="57"/>
      <c r="CP406" s="58"/>
      <c r="CQ406" s="60"/>
      <c r="CR406" s="57"/>
      <c r="CS406" s="58"/>
      <c r="CT406" s="59"/>
      <c r="CU406" s="58"/>
      <c r="CV406" s="59"/>
      <c r="CW406" s="58"/>
      <c r="CX406" s="59"/>
      <c r="CY406" s="58"/>
      <c r="CZ406" s="58"/>
      <c r="DA406" s="58"/>
      <c r="DB406" s="53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7"/>
      <c r="DO406" s="57"/>
      <c r="DP406" s="57"/>
      <c r="DQ406" s="76" t="str">
        <f t="shared" si="840"/>
        <v/>
      </c>
      <c r="DR406" s="53"/>
      <c r="DS406" s="46" t="b">
        <f t="shared" si="841"/>
        <v>0</v>
      </c>
      <c r="DT406" s="46" t="str">
        <f t="shared" si="842"/>
        <v/>
      </c>
      <c r="DU406" s="46" t="b">
        <f t="shared" si="843"/>
        <v>0</v>
      </c>
      <c r="DV406" s="46" t="b">
        <f t="shared" si="844"/>
        <v>0</v>
      </c>
      <c r="DW406" s="46" t="b">
        <f t="shared" si="845"/>
        <v>0</v>
      </c>
      <c r="DY406" s="46" t="b">
        <f t="shared" si="846"/>
        <v>0</v>
      </c>
      <c r="DZ406" s="46" t="b">
        <f t="shared" si="847"/>
        <v>0</v>
      </c>
      <c r="EB406" s="46" t="b">
        <f t="shared" si="848"/>
        <v>0</v>
      </c>
      <c r="EC406" s="46" t="b">
        <f t="shared" si="849"/>
        <v>0</v>
      </c>
      <c r="ED406" s="46" t="b">
        <f t="shared" si="850"/>
        <v>0</v>
      </c>
      <c r="EE406" s="46" t="b">
        <f t="shared" si="851"/>
        <v>0</v>
      </c>
      <c r="EF406" s="46" t="b">
        <f t="shared" si="852"/>
        <v>0</v>
      </c>
      <c r="EG406" s="46" t="b">
        <f t="shared" si="853"/>
        <v>0</v>
      </c>
      <c r="EH406" s="46" t="b">
        <f t="shared" si="854"/>
        <v>0</v>
      </c>
      <c r="EI406" s="46" t="b">
        <f t="shared" si="855"/>
        <v>0</v>
      </c>
      <c r="EK406" s="46" t="b">
        <f t="shared" si="856"/>
        <v>0</v>
      </c>
      <c r="EL406" s="46" t="b">
        <f t="shared" si="857"/>
        <v>0</v>
      </c>
      <c r="EM406" s="46" t="b">
        <f t="shared" si="858"/>
        <v>0</v>
      </c>
      <c r="EN406" s="46" t="b">
        <f t="shared" si="859"/>
        <v>0</v>
      </c>
      <c r="EO406" s="46" t="b">
        <f t="shared" si="860"/>
        <v>0</v>
      </c>
      <c r="EP406" s="46" t="b">
        <f t="shared" si="861"/>
        <v>0</v>
      </c>
      <c r="EQ406" s="46" t="b">
        <f t="shared" si="862"/>
        <v>0</v>
      </c>
      <c r="ER406" s="46" t="b">
        <f>OR(AA406='Tablas '!$T$4,AA406='Tablas '!$T$7,AA406='Tablas '!$T$8,AA406='Tablas '!$T$11)</f>
        <v>0</v>
      </c>
      <c r="ES406" s="46" t="str">
        <f t="shared" si="863"/>
        <v/>
      </c>
      <c r="ET406" s="46" t="str">
        <f t="shared" si="864"/>
        <v/>
      </c>
      <c r="EU406" s="46" t="str">
        <f t="shared" si="865"/>
        <v/>
      </c>
      <c r="EV406" s="46" t="b">
        <f t="shared" si="866"/>
        <v>0</v>
      </c>
      <c r="EW406" s="46" t="b">
        <f t="shared" si="867"/>
        <v>0</v>
      </c>
      <c r="EX406" s="46" t="b">
        <f t="shared" si="868"/>
        <v>0</v>
      </c>
      <c r="EY406" s="46" t="b">
        <f t="shared" si="869"/>
        <v>0</v>
      </c>
      <c r="EZ406" s="46" t="b">
        <f t="shared" si="870"/>
        <v>0</v>
      </c>
      <c r="FA406" s="46" t="b">
        <f t="shared" si="871"/>
        <v>0</v>
      </c>
      <c r="FB406" s="46" t="b">
        <f t="shared" si="872"/>
        <v>0</v>
      </c>
      <c r="FC406" s="46" t="str">
        <f t="shared" si="873"/>
        <v/>
      </c>
      <c r="FD406" s="46" t="str">
        <f t="shared" si="874"/>
        <v/>
      </c>
      <c r="FE406" s="46" t="b">
        <f t="shared" si="875"/>
        <v>0</v>
      </c>
      <c r="FF406" s="46" t="str">
        <f t="shared" si="876"/>
        <v/>
      </c>
      <c r="FG406" s="46" t="str">
        <f t="shared" si="877"/>
        <v/>
      </c>
      <c r="FH406" s="46" t="b">
        <f t="shared" si="878"/>
        <v>0</v>
      </c>
      <c r="FI406" s="46" t="str">
        <f t="shared" si="879"/>
        <v/>
      </c>
      <c r="FJ406" s="46" t="str">
        <f t="shared" si="880"/>
        <v/>
      </c>
      <c r="FK406" s="46" t="b">
        <f t="shared" si="881"/>
        <v>0</v>
      </c>
      <c r="FL406" s="46" t="str">
        <f t="shared" si="882"/>
        <v/>
      </c>
      <c r="FM406" s="46" t="str">
        <f t="shared" si="883"/>
        <v/>
      </c>
      <c r="FN406" s="46" t="b">
        <f t="shared" si="884"/>
        <v>0</v>
      </c>
      <c r="FO406" s="46" t="str">
        <f t="shared" si="885"/>
        <v/>
      </c>
      <c r="FP406" s="46" t="str">
        <f t="shared" si="886"/>
        <v/>
      </c>
      <c r="FQ406" s="46" t="b">
        <f t="shared" si="887"/>
        <v>0</v>
      </c>
      <c r="FR406" s="46" t="str">
        <f t="shared" si="888"/>
        <v/>
      </c>
      <c r="FS406" s="46" t="str">
        <f t="shared" si="889"/>
        <v/>
      </c>
      <c r="FT406" s="46" t="b">
        <f t="shared" si="890"/>
        <v>0</v>
      </c>
      <c r="FU406" s="46" t="str">
        <f t="shared" si="891"/>
        <v/>
      </c>
      <c r="FV406" s="46" t="str">
        <f t="shared" si="892"/>
        <v/>
      </c>
      <c r="FW406" s="46" t="b">
        <f t="shared" si="893"/>
        <v>0</v>
      </c>
      <c r="FX406" s="46" t="str">
        <f t="shared" si="894"/>
        <v/>
      </c>
      <c r="FY406" s="46" t="str">
        <f t="shared" si="895"/>
        <v/>
      </c>
      <c r="FZ406" s="46" t="b">
        <f t="shared" si="896"/>
        <v>0</v>
      </c>
      <c r="GA406" s="46" t="str">
        <f t="shared" si="897"/>
        <v/>
      </c>
      <c r="GB406" s="46" t="str">
        <f t="shared" si="898"/>
        <v/>
      </c>
      <c r="GC406" s="46" t="b">
        <f t="shared" si="899"/>
        <v>0</v>
      </c>
      <c r="GD406" s="46" t="str">
        <f t="shared" si="900"/>
        <v/>
      </c>
      <c r="GE406" s="46" t="str">
        <f t="shared" si="901"/>
        <v/>
      </c>
      <c r="GF406" s="46" t="b">
        <f t="shared" si="902"/>
        <v>0</v>
      </c>
      <c r="GG406" s="46" t="b">
        <f t="shared" si="903"/>
        <v>0</v>
      </c>
      <c r="GH406" s="46" t="str">
        <f t="shared" si="904"/>
        <v/>
      </c>
      <c r="GI406" s="46" t="str">
        <f t="shared" si="905"/>
        <v/>
      </c>
      <c r="GJ406" s="46" t="str">
        <f t="shared" si="906"/>
        <v/>
      </c>
      <c r="GK406" s="46" t="b">
        <f t="shared" si="907"/>
        <v>0</v>
      </c>
      <c r="GL406" s="46" t="str">
        <f t="shared" si="908"/>
        <v/>
      </c>
      <c r="GM406" s="46" t="str">
        <f t="shared" si="909"/>
        <v/>
      </c>
      <c r="GN406" s="46" t="str">
        <f t="shared" si="910"/>
        <v/>
      </c>
      <c r="GO406" s="46" t="b">
        <f t="shared" si="911"/>
        <v>0</v>
      </c>
      <c r="GP406" s="46" t="str">
        <f t="shared" si="912"/>
        <v/>
      </c>
      <c r="GQ406" s="46" t="str">
        <f t="shared" si="913"/>
        <v/>
      </c>
      <c r="GR406" s="46" t="b">
        <f t="shared" si="914"/>
        <v>0</v>
      </c>
      <c r="GS406" s="46" t="str">
        <f t="shared" si="915"/>
        <v/>
      </c>
      <c r="GT406" s="46" t="str">
        <f t="shared" si="916"/>
        <v/>
      </c>
      <c r="GU406" s="46" t="b">
        <f t="shared" si="917"/>
        <v>0</v>
      </c>
      <c r="GV406" s="46" t="b">
        <f t="shared" si="918"/>
        <v>0</v>
      </c>
      <c r="GW406" s="46" t="b">
        <f t="shared" si="919"/>
        <v>0</v>
      </c>
      <c r="GX406" s="46" t="b">
        <f t="shared" si="920"/>
        <v>0</v>
      </c>
      <c r="GY406" s="46" t="b">
        <f t="shared" si="921"/>
        <v>0</v>
      </c>
      <c r="GZ406" s="46" t="b">
        <f t="shared" si="922"/>
        <v>0</v>
      </c>
      <c r="HA406" s="46" t="b">
        <f t="shared" si="923"/>
        <v>0</v>
      </c>
      <c r="HB406" s="46" t="b">
        <f t="shared" si="924"/>
        <v>0</v>
      </c>
      <c r="HC406" s="46" t="b">
        <f t="shared" si="925"/>
        <v>0</v>
      </c>
      <c r="HD406" s="46" t="b">
        <f t="shared" si="926"/>
        <v>0</v>
      </c>
      <c r="HE406" s="46" t="b">
        <f t="shared" si="927"/>
        <v>0</v>
      </c>
      <c r="HF406" s="46" t="b">
        <f t="shared" si="928"/>
        <v>0</v>
      </c>
      <c r="HG406" s="46" t="b">
        <f t="shared" si="929"/>
        <v>0</v>
      </c>
      <c r="HH406" s="46" t="b">
        <f t="shared" si="930"/>
        <v>0</v>
      </c>
      <c r="HI406" s="46" t="b">
        <f t="shared" si="931"/>
        <v>0</v>
      </c>
      <c r="HJ406" s="46" t="b">
        <f t="shared" si="932"/>
        <v>0</v>
      </c>
      <c r="HK406" s="46" t="b">
        <f t="shared" si="933"/>
        <v>0</v>
      </c>
      <c r="HL406" s="46" t="b">
        <f t="shared" si="934"/>
        <v>0</v>
      </c>
      <c r="HM406" s="46" t="b">
        <f t="shared" si="935"/>
        <v>0</v>
      </c>
      <c r="HN406" s="46" t="b">
        <f t="shared" si="936"/>
        <v>0</v>
      </c>
      <c r="HO406" s="46" t="b">
        <f t="shared" si="937"/>
        <v>0</v>
      </c>
      <c r="HP406" s="46" t="b">
        <f t="shared" si="938"/>
        <v>0</v>
      </c>
      <c r="HQ406" s="46" t="str">
        <f t="shared" si="939"/>
        <v/>
      </c>
      <c r="HR406" s="46" t="str">
        <f t="shared" si="940"/>
        <v/>
      </c>
      <c r="HS406" s="46" t="str">
        <f t="shared" si="941"/>
        <v/>
      </c>
      <c r="HT406" s="46" t="b">
        <f t="shared" si="942"/>
        <v>0</v>
      </c>
      <c r="HU406" s="46" t="b">
        <f t="shared" si="943"/>
        <v>0</v>
      </c>
      <c r="HV406" s="46" t="b">
        <f t="shared" si="944"/>
        <v>0</v>
      </c>
      <c r="HW406" s="46" t="b">
        <f t="shared" si="945"/>
        <v>0</v>
      </c>
      <c r="HX406" s="46" t="b">
        <f t="shared" si="946"/>
        <v>0</v>
      </c>
      <c r="HY406" s="46" t="b">
        <f t="shared" si="947"/>
        <v>0</v>
      </c>
      <c r="HZ406" s="46" t="b">
        <f t="shared" si="948"/>
        <v>0</v>
      </c>
      <c r="IA406" s="46" t="str">
        <f t="shared" si="949"/>
        <v/>
      </c>
      <c r="IB406" s="46" t="str">
        <f t="shared" si="950"/>
        <v/>
      </c>
      <c r="IC406" s="46" t="str">
        <f t="shared" si="951"/>
        <v/>
      </c>
      <c r="ID406" s="46" t="str">
        <f t="shared" si="952"/>
        <v/>
      </c>
      <c r="IE406" s="46" t="b">
        <f t="shared" si="953"/>
        <v>0</v>
      </c>
      <c r="IF406" s="46" t="str">
        <f t="shared" si="954"/>
        <v/>
      </c>
      <c r="IG406" s="46" t="str">
        <f t="shared" si="955"/>
        <v/>
      </c>
      <c r="IH406" s="46" t="b">
        <f t="shared" si="956"/>
        <v>0</v>
      </c>
      <c r="II406" s="46" t="b">
        <f t="shared" si="957"/>
        <v>0</v>
      </c>
      <c r="IJ406" s="46" t="b">
        <f t="shared" si="958"/>
        <v>0</v>
      </c>
      <c r="IK406" s="46" t="str">
        <f t="shared" si="959"/>
        <v/>
      </c>
      <c r="IL406" s="46" t="str">
        <f t="shared" si="960"/>
        <v/>
      </c>
      <c r="IM406" s="46" t="b">
        <f t="shared" si="961"/>
        <v>0</v>
      </c>
      <c r="IN406" s="46" t="b">
        <f t="shared" si="962"/>
        <v>0</v>
      </c>
      <c r="IO406" s="46" t="b">
        <f t="shared" si="963"/>
        <v>0</v>
      </c>
      <c r="IP406" s="46" t="b">
        <f t="shared" si="964"/>
        <v>0</v>
      </c>
      <c r="IQ406" s="46" t="b">
        <f t="shared" si="965"/>
        <v>0</v>
      </c>
      <c r="IR406" s="46" t="b">
        <f t="shared" si="966"/>
        <v>0</v>
      </c>
      <c r="IS406" s="46" t="b">
        <f t="shared" si="967"/>
        <v>0</v>
      </c>
      <c r="IT406" s="46" t="b">
        <f t="shared" si="968"/>
        <v>0</v>
      </c>
      <c r="IU406" s="46" t="b">
        <f t="shared" si="969"/>
        <v>0</v>
      </c>
      <c r="IV406" s="46" t="b">
        <f t="shared" si="970"/>
        <v>0</v>
      </c>
      <c r="IW406" s="46" t="b">
        <f t="shared" si="971"/>
        <v>0</v>
      </c>
      <c r="IX406" s="46" t="b">
        <f t="shared" si="972"/>
        <v>0</v>
      </c>
      <c r="IY406" s="46" t="b">
        <f t="shared" si="973"/>
        <v>0</v>
      </c>
    </row>
    <row r="407" spans="2:259" x14ac:dyDescent="0.3">
      <c r="B407" s="48">
        <v>395</v>
      </c>
      <c r="C407" s="61" t="str">
        <f t="shared" si="839"/>
        <v/>
      </c>
      <c r="D407" s="53"/>
      <c r="E407" s="52"/>
      <c r="F407" s="112"/>
      <c r="G407" s="52"/>
      <c r="H407" s="53"/>
      <c r="I407" s="52"/>
      <c r="J407" s="52"/>
      <c r="K407" s="53"/>
      <c r="L407" s="55"/>
      <c r="M407" s="108"/>
      <c r="N407" s="56"/>
      <c r="O407" s="52"/>
      <c r="P407" s="52"/>
      <c r="Q407" s="52"/>
      <c r="R407" s="52"/>
      <c r="S407" s="52"/>
      <c r="T407" s="53"/>
      <c r="U407" s="52"/>
      <c r="V407" s="52"/>
      <c r="W407" s="55"/>
      <c r="X407" s="55"/>
      <c r="Y407" s="52"/>
      <c r="Z407" s="55"/>
      <c r="AA407" s="52"/>
      <c r="AB407" s="53"/>
      <c r="AC407" s="53"/>
      <c r="AD407" s="53"/>
      <c r="AE407" s="57"/>
      <c r="AF407" s="113"/>
      <c r="AG407" s="57"/>
      <c r="AH407" s="58"/>
      <c r="AI407" s="58"/>
      <c r="AJ407" s="58"/>
      <c r="AK407" s="114"/>
      <c r="AL407" s="58"/>
      <c r="AM407" s="114"/>
      <c r="AN407" s="58"/>
      <c r="AO407" s="114"/>
      <c r="AP407" s="58"/>
      <c r="AQ407" s="114"/>
      <c r="AR407" s="58"/>
      <c r="AS407" s="114"/>
      <c r="AT407" s="58"/>
      <c r="AU407" s="114"/>
      <c r="AV407" s="58"/>
      <c r="AW407" s="114"/>
      <c r="AX407" s="58"/>
      <c r="AY407" s="114"/>
      <c r="AZ407" s="58"/>
      <c r="BA407" s="114"/>
      <c r="BB407" s="58"/>
      <c r="BC407" s="114"/>
      <c r="BD407" s="58"/>
      <c r="BE407" s="58"/>
      <c r="BF407" s="58"/>
      <c r="BG407" s="59"/>
      <c r="BH407" s="58"/>
      <c r="BI407" s="114"/>
      <c r="BJ407" s="53"/>
      <c r="BK407" s="58"/>
      <c r="BL407" s="114"/>
      <c r="BM407" s="58"/>
      <c r="BN407" s="114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3"/>
      <c r="CL407" s="58"/>
      <c r="CM407" s="58"/>
      <c r="CN407" s="60"/>
      <c r="CO407" s="57"/>
      <c r="CP407" s="58"/>
      <c r="CQ407" s="60"/>
      <c r="CR407" s="57"/>
      <c r="CS407" s="58"/>
      <c r="CT407" s="59"/>
      <c r="CU407" s="58"/>
      <c r="CV407" s="59"/>
      <c r="CW407" s="58"/>
      <c r="CX407" s="59"/>
      <c r="CY407" s="58"/>
      <c r="CZ407" s="58"/>
      <c r="DA407" s="58"/>
      <c r="DB407" s="53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7"/>
      <c r="DO407" s="57"/>
      <c r="DP407" s="57"/>
      <c r="DQ407" s="76" t="str">
        <f t="shared" si="840"/>
        <v/>
      </c>
      <c r="DR407" s="53"/>
      <c r="DS407" s="46" t="b">
        <f t="shared" si="841"/>
        <v>0</v>
      </c>
      <c r="DT407" s="46" t="str">
        <f t="shared" si="842"/>
        <v/>
      </c>
      <c r="DU407" s="46" t="b">
        <f t="shared" si="843"/>
        <v>0</v>
      </c>
      <c r="DV407" s="46" t="b">
        <f t="shared" si="844"/>
        <v>0</v>
      </c>
      <c r="DW407" s="46" t="b">
        <f t="shared" si="845"/>
        <v>0</v>
      </c>
      <c r="DY407" s="46" t="b">
        <f t="shared" si="846"/>
        <v>0</v>
      </c>
      <c r="DZ407" s="46" t="b">
        <f t="shared" si="847"/>
        <v>0</v>
      </c>
      <c r="EB407" s="46" t="b">
        <f t="shared" si="848"/>
        <v>0</v>
      </c>
      <c r="EC407" s="46" t="b">
        <f t="shared" si="849"/>
        <v>0</v>
      </c>
      <c r="ED407" s="46" t="b">
        <f t="shared" si="850"/>
        <v>0</v>
      </c>
      <c r="EE407" s="46" t="b">
        <f t="shared" si="851"/>
        <v>0</v>
      </c>
      <c r="EF407" s="46" t="b">
        <f t="shared" si="852"/>
        <v>0</v>
      </c>
      <c r="EG407" s="46" t="b">
        <f t="shared" si="853"/>
        <v>0</v>
      </c>
      <c r="EH407" s="46" t="b">
        <f t="shared" si="854"/>
        <v>0</v>
      </c>
      <c r="EI407" s="46" t="b">
        <f t="shared" si="855"/>
        <v>0</v>
      </c>
      <c r="EK407" s="46" t="b">
        <f t="shared" si="856"/>
        <v>0</v>
      </c>
      <c r="EL407" s="46" t="b">
        <f t="shared" si="857"/>
        <v>0</v>
      </c>
      <c r="EM407" s="46" t="b">
        <f t="shared" si="858"/>
        <v>0</v>
      </c>
      <c r="EN407" s="46" t="b">
        <f t="shared" si="859"/>
        <v>0</v>
      </c>
      <c r="EO407" s="46" t="b">
        <f t="shared" si="860"/>
        <v>0</v>
      </c>
      <c r="EP407" s="46" t="b">
        <f t="shared" si="861"/>
        <v>0</v>
      </c>
      <c r="EQ407" s="46" t="b">
        <f t="shared" si="862"/>
        <v>0</v>
      </c>
      <c r="ER407" s="46" t="b">
        <f>OR(AA407='Tablas '!$T$4,AA407='Tablas '!$T$7,AA407='Tablas '!$T$8,AA407='Tablas '!$T$11)</f>
        <v>0</v>
      </c>
      <c r="ES407" s="46" t="str">
        <f t="shared" si="863"/>
        <v/>
      </c>
      <c r="ET407" s="46" t="str">
        <f t="shared" si="864"/>
        <v/>
      </c>
      <c r="EU407" s="46" t="str">
        <f t="shared" si="865"/>
        <v/>
      </c>
      <c r="EV407" s="46" t="b">
        <f t="shared" si="866"/>
        <v>0</v>
      </c>
      <c r="EW407" s="46" t="b">
        <f t="shared" si="867"/>
        <v>0</v>
      </c>
      <c r="EX407" s="46" t="b">
        <f t="shared" si="868"/>
        <v>0</v>
      </c>
      <c r="EY407" s="46" t="b">
        <f t="shared" si="869"/>
        <v>0</v>
      </c>
      <c r="EZ407" s="46" t="b">
        <f t="shared" si="870"/>
        <v>0</v>
      </c>
      <c r="FA407" s="46" t="b">
        <f t="shared" si="871"/>
        <v>0</v>
      </c>
      <c r="FB407" s="46" t="b">
        <f t="shared" si="872"/>
        <v>0</v>
      </c>
      <c r="FC407" s="46" t="str">
        <f t="shared" si="873"/>
        <v/>
      </c>
      <c r="FD407" s="46" t="str">
        <f t="shared" si="874"/>
        <v/>
      </c>
      <c r="FE407" s="46" t="b">
        <f t="shared" si="875"/>
        <v>0</v>
      </c>
      <c r="FF407" s="46" t="str">
        <f t="shared" si="876"/>
        <v/>
      </c>
      <c r="FG407" s="46" t="str">
        <f t="shared" si="877"/>
        <v/>
      </c>
      <c r="FH407" s="46" t="b">
        <f t="shared" si="878"/>
        <v>0</v>
      </c>
      <c r="FI407" s="46" t="str">
        <f t="shared" si="879"/>
        <v/>
      </c>
      <c r="FJ407" s="46" t="str">
        <f t="shared" si="880"/>
        <v/>
      </c>
      <c r="FK407" s="46" t="b">
        <f t="shared" si="881"/>
        <v>0</v>
      </c>
      <c r="FL407" s="46" t="str">
        <f t="shared" si="882"/>
        <v/>
      </c>
      <c r="FM407" s="46" t="str">
        <f t="shared" si="883"/>
        <v/>
      </c>
      <c r="FN407" s="46" t="b">
        <f t="shared" si="884"/>
        <v>0</v>
      </c>
      <c r="FO407" s="46" t="str">
        <f t="shared" si="885"/>
        <v/>
      </c>
      <c r="FP407" s="46" t="str">
        <f t="shared" si="886"/>
        <v/>
      </c>
      <c r="FQ407" s="46" t="b">
        <f t="shared" si="887"/>
        <v>0</v>
      </c>
      <c r="FR407" s="46" t="str">
        <f t="shared" si="888"/>
        <v/>
      </c>
      <c r="FS407" s="46" t="str">
        <f t="shared" si="889"/>
        <v/>
      </c>
      <c r="FT407" s="46" t="b">
        <f t="shared" si="890"/>
        <v>0</v>
      </c>
      <c r="FU407" s="46" t="str">
        <f t="shared" si="891"/>
        <v/>
      </c>
      <c r="FV407" s="46" t="str">
        <f t="shared" si="892"/>
        <v/>
      </c>
      <c r="FW407" s="46" t="b">
        <f t="shared" si="893"/>
        <v>0</v>
      </c>
      <c r="FX407" s="46" t="str">
        <f t="shared" si="894"/>
        <v/>
      </c>
      <c r="FY407" s="46" t="str">
        <f t="shared" si="895"/>
        <v/>
      </c>
      <c r="FZ407" s="46" t="b">
        <f t="shared" si="896"/>
        <v>0</v>
      </c>
      <c r="GA407" s="46" t="str">
        <f t="shared" si="897"/>
        <v/>
      </c>
      <c r="GB407" s="46" t="str">
        <f t="shared" si="898"/>
        <v/>
      </c>
      <c r="GC407" s="46" t="b">
        <f t="shared" si="899"/>
        <v>0</v>
      </c>
      <c r="GD407" s="46" t="str">
        <f t="shared" si="900"/>
        <v/>
      </c>
      <c r="GE407" s="46" t="str">
        <f t="shared" si="901"/>
        <v/>
      </c>
      <c r="GF407" s="46" t="b">
        <f t="shared" si="902"/>
        <v>0</v>
      </c>
      <c r="GG407" s="46" t="b">
        <f t="shared" si="903"/>
        <v>0</v>
      </c>
      <c r="GH407" s="46" t="str">
        <f t="shared" si="904"/>
        <v/>
      </c>
      <c r="GI407" s="46" t="str">
        <f t="shared" si="905"/>
        <v/>
      </c>
      <c r="GJ407" s="46" t="str">
        <f t="shared" si="906"/>
        <v/>
      </c>
      <c r="GK407" s="46" t="b">
        <f t="shared" si="907"/>
        <v>0</v>
      </c>
      <c r="GL407" s="46" t="str">
        <f t="shared" si="908"/>
        <v/>
      </c>
      <c r="GM407" s="46" t="str">
        <f t="shared" si="909"/>
        <v/>
      </c>
      <c r="GN407" s="46" t="str">
        <f t="shared" si="910"/>
        <v/>
      </c>
      <c r="GO407" s="46" t="b">
        <f t="shared" si="911"/>
        <v>0</v>
      </c>
      <c r="GP407" s="46" t="str">
        <f t="shared" si="912"/>
        <v/>
      </c>
      <c r="GQ407" s="46" t="str">
        <f t="shared" si="913"/>
        <v/>
      </c>
      <c r="GR407" s="46" t="b">
        <f t="shared" si="914"/>
        <v>0</v>
      </c>
      <c r="GS407" s="46" t="str">
        <f t="shared" si="915"/>
        <v/>
      </c>
      <c r="GT407" s="46" t="str">
        <f t="shared" si="916"/>
        <v/>
      </c>
      <c r="GU407" s="46" t="b">
        <f t="shared" si="917"/>
        <v>0</v>
      </c>
      <c r="GV407" s="46" t="b">
        <f t="shared" si="918"/>
        <v>0</v>
      </c>
      <c r="GW407" s="46" t="b">
        <f t="shared" si="919"/>
        <v>0</v>
      </c>
      <c r="GX407" s="46" t="b">
        <f t="shared" si="920"/>
        <v>0</v>
      </c>
      <c r="GY407" s="46" t="b">
        <f t="shared" si="921"/>
        <v>0</v>
      </c>
      <c r="GZ407" s="46" t="b">
        <f t="shared" si="922"/>
        <v>0</v>
      </c>
      <c r="HA407" s="46" t="b">
        <f t="shared" si="923"/>
        <v>0</v>
      </c>
      <c r="HB407" s="46" t="b">
        <f t="shared" si="924"/>
        <v>0</v>
      </c>
      <c r="HC407" s="46" t="b">
        <f t="shared" si="925"/>
        <v>0</v>
      </c>
      <c r="HD407" s="46" t="b">
        <f t="shared" si="926"/>
        <v>0</v>
      </c>
      <c r="HE407" s="46" t="b">
        <f t="shared" si="927"/>
        <v>0</v>
      </c>
      <c r="HF407" s="46" t="b">
        <f t="shared" si="928"/>
        <v>0</v>
      </c>
      <c r="HG407" s="46" t="b">
        <f t="shared" si="929"/>
        <v>0</v>
      </c>
      <c r="HH407" s="46" t="b">
        <f t="shared" si="930"/>
        <v>0</v>
      </c>
      <c r="HI407" s="46" t="b">
        <f t="shared" si="931"/>
        <v>0</v>
      </c>
      <c r="HJ407" s="46" t="b">
        <f t="shared" si="932"/>
        <v>0</v>
      </c>
      <c r="HK407" s="46" t="b">
        <f t="shared" si="933"/>
        <v>0</v>
      </c>
      <c r="HL407" s="46" t="b">
        <f t="shared" si="934"/>
        <v>0</v>
      </c>
      <c r="HM407" s="46" t="b">
        <f t="shared" si="935"/>
        <v>0</v>
      </c>
      <c r="HN407" s="46" t="b">
        <f t="shared" si="936"/>
        <v>0</v>
      </c>
      <c r="HO407" s="46" t="b">
        <f t="shared" si="937"/>
        <v>0</v>
      </c>
      <c r="HP407" s="46" t="b">
        <f t="shared" si="938"/>
        <v>0</v>
      </c>
      <c r="HQ407" s="46" t="str">
        <f t="shared" si="939"/>
        <v/>
      </c>
      <c r="HR407" s="46" t="str">
        <f t="shared" si="940"/>
        <v/>
      </c>
      <c r="HS407" s="46" t="str">
        <f t="shared" si="941"/>
        <v/>
      </c>
      <c r="HT407" s="46" t="b">
        <f t="shared" si="942"/>
        <v>0</v>
      </c>
      <c r="HU407" s="46" t="b">
        <f t="shared" si="943"/>
        <v>0</v>
      </c>
      <c r="HV407" s="46" t="b">
        <f t="shared" si="944"/>
        <v>0</v>
      </c>
      <c r="HW407" s="46" t="b">
        <f t="shared" si="945"/>
        <v>0</v>
      </c>
      <c r="HX407" s="46" t="b">
        <f t="shared" si="946"/>
        <v>0</v>
      </c>
      <c r="HY407" s="46" t="b">
        <f t="shared" si="947"/>
        <v>0</v>
      </c>
      <c r="HZ407" s="46" t="b">
        <f t="shared" si="948"/>
        <v>0</v>
      </c>
      <c r="IA407" s="46" t="str">
        <f t="shared" si="949"/>
        <v/>
      </c>
      <c r="IB407" s="46" t="str">
        <f t="shared" si="950"/>
        <v/>
      </c>
      <c r="IC407" s="46" t="str">
        <f t="shared" si="951"/>
        <v/>
      </c>
      <c r="ID407" s="46" t="str">
        <f t="shared" si="952"/>
        <v/>
      </c>
      <c r="IE407" s="46" t="b">
        <f t="shared" si="953"/>
        <v>0</v>
      </c>
      <c r="IF407" s="46" t="str">
        <f t="shared" si="954"/>
        <v/>
      </c>
      <c r="IG407" s="46" t="str">
        <f t="shared" si="955"/>
        <v/>
      </c>
      <c r="IH407" s="46" t="b">
        <f t="shared" si="956"/>
        <v>0</v>
      </c>
      <c r="II407" s="46" t="b">
        <f t="shared" si="957"/>
        <v>0</v>
      </c>
      <c r="IJ407" s="46" t="b">
        <f t="shared" si="958"/>
        <v>0</v>
      </c>
      <c r="IK407" s="46" t="str">
        <f t="shared" si="959"/>
        <v/>
      </c>
      <c r="IL407" s="46" t="str">
        <f t="shared" si="960"/>
        <v/>
      </c>
      <c r="IM407" s="46" t="b">
        <f t="shared" si="961"/>
        <v>0</v>
      </c>
      <c r="IN407" s="46" t="b">
        <f t="shared" si="962"/>
        <v>0</v>
      </c>
      <c r="IO407" s="46" t="b">
        <f t="shared" si="963"/>
        <v>0</v>
      </c>
      <c r="IP407" s="46" t="b">
        <f t="shared" si="964"/>
        <v>0</v>
      </c>
      <c r="IQ407" s="46" t="b">
        <f t="shared" si="965"/>
        <v>0</v>
      </c>
      <c r="IR407" s="46" t="b">
        <f t="shared" si="966"/>
        <v>0</v>
      </c>
      <c r="IS407" s="46" t="b">
        <f t="shared" si="967"/>
        <v>0</v>
      </c>
      <c r="IT407" s="46" t="b">
        <f t="shared" si="968"/>
        <v>0</v>
      </c>
      <c r="IU407" s="46" t="b">
        <f t="shared" si="969"/>
        <v>0</v>
      </c>
      <c r="IV407" s="46" t="b">
        <f t="shared" si="970"/>
        <v>0</v>
      </c>
      <c r="IW407" s="46" t="b">
        <f t="shared" si="971"/>
        <v>0</v>
      </c>
      <c r="IX407" s="46" t="b">
        <f t="shared" si="972"/>
        <v>0</v>
      </c>
      <c r="IY407" s="46" t="b">
        <f t="shared" si="973"/>
        <v>0</v>
      </c>
    </row>
    <row r="408" spans="2:259" x14ac:dyDescent="0.3">
      <c r="B408" s="48">
        <v>396</v>
      </c>
      <c r="C408" s="61" t="str">
        <f t="shared" si="839"/>
        <v/>
      </c>
      <c r="D408" s="53"/>
      <c r="E408" s="52"/>
      <c r="F408" s="112"/>
      <c r="G408" s="52"/>
      <c r="H408" s="53"/>
      <c r="I408" s="52"/>
      <c r="J408" s="52"/>
      <c r="K408" s="53"/>
      <c r="L408" s="55"/>
      <c r="M408" s="108"/>
      <c r="N408" s="56"/>
      <c r="O408" s="52"/>
      <c r="P408" s="52"/>
      <c r="Q408" s="52"/>
      <c r="R408" s="52"/>
      <c r="S408" s="52"/>
      <c r="T408" s="53"/>
      <c r="U408" s="52"/>
      <c r="V408" s="52"/>
      <c r="W408" s="55"/>
      <c r="X408" s="55"/>
      <c r="Y408" s="52"/>
      <c r="Z408" s="55"/>
      <c r="AA408" s="52"/>
      <c r="AB408" s="53"/>
      <c r="AC408" s="53"/>
      <c r="AD408" s="53"/>
      <c r="AE408" s="57"/>
      <c r="AF408" s="113"/>
      <c r="AG408" s="57"/>
      <c r="AH408" s="58"/>
      <c r="AI408" s="58"/>
      <c r="AJ408" s="58"/>
      <c r="AK408" s="114"/>
      <c r="AL408" s="58"/>
      <c r="AM408" s="114"/>
      <c r="AN408" s="58"/>
      <c r="AO408" s="114"/>
      <c r="AP408" s="58"/>
      <c r="AQ408" s="114"/>
      <c r="AR408" s="58"/>
      <c r="AS408" s="114"/>
      <c r="AT408" s="58"/>
      <c r="AU408" s="114"/>
      <c r="AV408" s="58"/>
      <c r="AW408" s="114"/>
      <c r="AX408" s="58"/>
      <c r="AY408" s="114"/>
      <c r="AZ408" s="58"/>
      <c r="BA408" s="114"/>
      <c r="BB408" s="58"/>
      <c r="BC408" s="114"/>
      <c r="BD408" s="58"/>
      <c r="BE408" s="58"/>
      <c r="BF408" s="58"/>
      <c r="BG408" s="59"/>
      <c r="BH408" s="58"/>
      <c r="BI408" s="114"/>
      <c r="BJ408" s="53"/>
      <c r="BK408" s="58"/>
      <c r="BL408" s="114"/>
      <c r="BM408" s="58"/>
      <c r="BN408" s="114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3"/>
      <c r="CL408" s="58"/>
      <c r="CM408" s="58"/>
      <c r="CN408" s="60"/>
      <c r="CO408" s="57"/>
      <c r="CP408" s="58"/>
      <c r="CQ408" s="60"/>
      <c r="CR408" s="57"/>
      <c r="CS408" s="58"/>
      <c r="CT408" s="59"/>
      <c r="CU408" s="58"/>
      <c r="CV408" s="59"/>
      <c r="CW408" s="58"/>
      <c r="CX408" s="59"/>
      <c r="CY408" s="58"/>
      <c r="CZ408" s="58"/>
      <c r="DA408" s="58"/>
      <c r="DB408" s="53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7"/>
      <c r="DO408" s="57"/>
      <c r="DP408" s="57"/>
      <c r="DQ408" s="76" t="str">
        <f t="shared" si="840"/>
        <v/>
      </c>
      <c r="DR408" s="53"/>
      <c r="DS408" s="46" t="b">
        <f t="shared" si="841"/>
        <v>0</v>
      </c>
      <c r="DT408" s="46" t="str">
        <f t="shared" si="842"/>
        <v/>
      </c>
      <c r="DU408" s="46" t="b">
        <f t="shared" si="843"/>
        <v>0</v>
      </c>
      <c r="DV408" s="46" t="b">
        <f t="shared" si="844"/>
        <v>0</v>
      </c>
      <c r="DW408" s="46" t="b">
        <f t="shared" si="845"/>
        <v>0</v>
      </c>
      <c r="DY408" s="46" t="b">
        <f t="shared" si="846"/>
        <v>0</v>
      </c>
      <c r="DZ408" s="46" t="b">
        <f t="shared" si="847"/>
        <v>0</v>
      </c>
      <c r="EB408" s="46" t="b">
        <f t="shared" si="848"/>
        <v>0</v>
      </c>
      <c r="EC408" s="46" t="b">
        <f t="shared" si="849"/>
        <v>0</v>
      </c>
      <c r="ED408" s="46" t="b">
        <f t="shared" si="850"/>
        <v>0</v>
      </c>
      <c r="EE408" s="46" t="b">
        <f t="shared" si="851"/>
        <v>0</v>
      </c>
      <c r="EF408" s="46" t="b">
        <f t="shared" si="852"/>
        <v>0</v>
      </c>
      <c r="EG408" s="46" t="b">
        <f t="shared" si="853"/>
        <v>0</v>
      </c>
      <c r="EH408" s="46" t="b">
        <f t="shared" si="854"/>
        <v>0</v>
      </c>
      <c r="EI408" s="46" t="b">
        <f t="shared" si="855"/>
        <v>0</v>
      </c>
      <c r="EK408" s="46" t="b">
        <f t="shared" si="856"/>
        <v>0</v>
      </c>
      <c r="EL408" s="46" t="b">
        <f t="shared" si="857"/>
        <v>0</v>
      </c>
      <c r="EM408" s="46" t="b">
        <f t="shared" si="858"/>
        <v>0</v>
      </c>
      <c r="EN408" s="46" t="b">
        <f t="shared" si="859"/>
        <v>0</v>
      </c>
      <c r="EO408" s="46" t="b">
        <f t="shared" si="860"/>
        <v>0</v>
      </c>
      <c r="EP408" s="46" t="b">
        <f t="shared" si="861"/>
        <v>0</v>
      </c>
      <c r="EQ408" s="46" t="b">
        <f t="shared" si="862"/>
        <v>0</v>
      </c>
      <c r="ER408" s="46" t="b">
        <f>OR(AA408='Tablas '!$T$4,AA408='Tablas '!$T$7,AA408='Tablas '!$T$8,AA408='Tablas '!$T$11)</f>
        <v>0</v>
      </c>
      <c r="ES408" s="46" t="str">
        <f t="shared" si="863"/>
        <v/>
      </c>
      <c r="ET408" s="46" t="str">
        <f t="shared" si="864"/>
        <v/>
      </c>
      <c r="EU408" s="46" t="str">
        <f t="shared" si="865"/>
        <v/>
      </c>
      <c r="EV408" s="46" t="b">
        <f t="shared" si="866"/>
        <v>0</v>
      </c>
      <c r="EW408" s="46" t="b">
        <f t="shared" si="867"/>
        <v>0</v>
      </c>
      <c r="EX408" s="46" t="b">
        <f t="shared" si="868"/>
        <v>0</v>
      </c>
      <c r="EY408" s="46" t="b">
        <f t="shared" si="869"/>
        <v>0</v>
      </c>
      <c r="EZ408" s="46" t="b">
        <f t="shared" si="870"/>
        <v>0</v>
      </c>
      <c r="FA408" s="46" t="b">
        <f t="shared" si="871"/>
        <v>0</v>
      </c>
      <c r="FB408" s="46" t="b">
        <f t="shared" si="872"/>
        <v>0</v>
      </c>
      <c r="FC408" s="46" t="str">
        <f t="shared" si="873"/>
        <v/>
      </c>
      <c r="FD408" s="46" t="str">
        <f t="shared" si="874"/>
        <v/>
      </c>
      <c r="FE408" s="46" t="b">
        <f t="shared" si="875"/>
        <v>0</v>
      </c>
      <c r="FF408" s="46" t="str">
        <f t="shared" si="876"/>
        <v/>
      </c>
      <c r="FG408" s="46" t="str">
        <f t="shared" si="877"/>
        <v/>
      </c>
      <c r="FH408" s="46" t="b">
        <f t="shared" si="878"/>
        <v>0</v>
      </c>
      <c r="FI408" s="46" t="str">
        <f t="shared" si="879"/>
        <v/>
      </c>
      <c r="FJ408" s="46" t="str">
        <f t="shared" si="880"/>
        <v/>
      </c>
      <c r="FK408" s="46" t="b">
        <f t="shared" si="881"/>
        <v>0</v>
      </c>
      <c r="FL408" s="46" t="str">
        <f t="shared" si="882"/>
        <v/>
      </c>
      <c r="FM408" s="46" t="str">
        <f t="shared" si="883"/>
        <v/>
      </c>
      <c r="FN408" s="46" t="b">
        <f t="shared" si="884"/>
        <v>0</v>
      </c>
      <c r="FO408" s="46" t="str">
        <f t="shared" si="885"/>
        <v/>
      </c>
      <c r="FP408" s="46" t="str">
        <f t="shared" si="886"/>
        <v/>
      </c>
      <c r="FQ408" s="46" t="b">
        <f t="shared" si="887"/>
        <v>0</v>
      </c>
      <c r="FR408" s="46" t="str">
        <f t="shared" si="888"/>
        <v/>
      </c>
      <c r="FS408" s="46" t="str">
        <f t="shared" si="889"/>
        <v/>
      </c>
      <c r="FT408" s="46" t="b">
        <f t="shared" si="890"/>
        <v>0</v>
      </c>
      <c r="FU408" s="46" t="str">
        <f t="shared" si="891"/>
        <v/>
      </c>
      <c r="FV408" s="46" t="str">
        <f t="shared" si="892"/>
        <v/>
      </c>
      <c r="FW408" s="46" t="b">
        <f t="shared" si="893"/>
        <v>0</v>
      </c>
      <c r="FX408" s="46" t="str">
        <f t="shared" si="894"/>
        <v/>
      </c>
      <c r="FY408" s="46" t="str">
        <f t="shared" si="895"/>
        <v/>
      </c>
      <c r="FZ408" s="46" t="b">
        <f t="shared" si="896"/>
        <v>0</v>
      </c>
      <c r="GA408" s="46" t="str">
        <f t="shared" si="897"/>
        <v/>
      </c>
      <c r="GB408" s="46" t="str">
        <f t="shared" si="898"/>
        <v/>
      </c>
      <c r="GC408" s="46" t="b">
        <f t="shared" si="899"/>
        <v>0</v>
      </c>
      <c r="GD408" s="46" t="str">
        <f t="shared" si="900"/>
        <v/>
      </c>
      <c r="GE408" s="46" t="str">
        <f t="shared" si="901"/>
        <v/>
      </c>
      <c r="GF408" s="46" t="b">
        <f t="shared" si="902"/>
        <v>0</v>
      </c>
      <c r="GG408" s="46" t="b">
        <f t="shared" si="903"/>
        <v>0</v>
      </c>
      <c r="GH408" s="46" t="str">
        <f t="shared" si="904"/>
        <v/>
      </c>
      <c r="GI408" s="46" t="str">
        <f t="shared" si="905"/>
        <v/>
      </c>
      <c r="GJ408" s="46" t="str">
        <f t="shared" si="906"/>
        <v/>
      </c>
      <c r="GK408" s="46" t="b">
        <f t="shared" si="907"/>
        <v>0</v>
      </c>
      <c r="GL408" s="46" t="str">
        <f t="shared" si="908"/>
        <v/>
      </c>
      <c r="GM408" s="46" t="str">
        <f t="shared" si="909"/>
        <v/>
      </c>
      <c r="GN408" s="46" t="str">
        <f t="shared" si="910"/>
        <v/>
      </c>
      <c r="GO408" s="46" t="b">
        <f t="shared" si="911"/>
        <v>0</v>
      </c>
      <c r="GP408" s="46" t="str">
        <f t="shared" si="912"/>
        <v/>
      </c>
      <c r="GQ408" s="46" t="str">
        <f t="shared" si="913"/>
        <v/>
      </c>
      <c r="GR408" s="46" t="b">
        <f t="shared" si="914"/>
        <v>0</v>
      </c>
      <c r="GS408" s="46" t="str">
        <f t="shared" si="915"/>
        <v/>
      </c>
      <c r="GT408" s="46" t="str">
        <f t="shared" si="916"/>
        <v/>
      </c>
      <c r="GU408" s="46" t="b">
        <f t="shared" si="917"/>
        <v>0</v>
      </c>
      <c r="GV408" s="46" t="b">
        <f t="shared" si="918"/>
        <v>0</v>
      </c>
      <c r="GW408" s="46" t="b">
        <f t="shared" si="919"/>
        <v>0</v>
      </c>
      <c r="GX408" s="46" t="b">
        <f t="shared" si="920"/>
        <v>0</v>
      </c>
      <c r="GY408" s="46" t="b">
        <f t="shared" si="921"/>
        <v>0</v>
      </c>
      <c r="GZ408" s="46" t="b">
        <f t="shared" si="922"/>
        <v>0</v>
      </c>
      <c r="HA408" s="46" t="b">
        <f t="shared" si="923"/>
        <v>0</v>
      </c>
      <c r="HB408" s="46" t="b">
        <f t="shared" si="924"/>
        <v>0</v>
      </c>
      <c r="HC408" s="46" t="b">
        <f t="shared" si="925"/>
        <v>0</v>
      </c>
      <c r="HD408" s="46" t="b">
        <f t="shared" si="926"/>
        <v>0</v>
      </c>
      <c r="HE408" s="46" t="b">
        <f t="shared" si="927"/>
        <v>0</v>
      </c>
      <c r="HF408" s="46" t="b">
        <f t="shared" si="928"/>
        <v>0</v>
      </c>
      <c r="HG408" s="46" t="b">
        <f t="shared" si="929"/>
        <v>0</v>
      </c>
      <c r="HH408" s="46" t="b">
        <f t="shared" si="930"/>
        <v>0</v>
      </c>
      <c r="HI408" s="46" t="b">
        <f t="shared" si="931"/>
        <v>0</v>
      </c>
      <c r="HJ408" s="46" t="b">
        <f t="shared" si="932"/>
        <v>0</v>
      </c>
      <c r="HK408" s="46" t="b">
        <f t="shared" si="933"/>
        <v>0</v>
      </c>
      <c r="HL408" s="46" t="b">
        <f t="shared" si="934"/>
        <v>0</v>
      </c>
      <c r="HM408" s="46" t="b">
        <f t="shared" si="935"/>
        <v>0</v>
      </c>
      <c r="HN408" s="46" t="b">
        <f t="shared" si="936"/>
        <v>0</v>
      </c>
      <c r="HO408" s="46" t="b">
        <f t="shared" si="937"/>
        <v>0</v>
      </c>
      <c r="HP408" s="46" t="b">
        <f t="shared" si="938"/>
        <v>0</v>
      </c>
      <c r="HQ408" s="46" t="str">
        <f t="shared" si="939"/>
        <v/>
      </c>
      <c r="HR408" s="46" t="str">
        <f t="shared" si="940"/>
        <v/>
      </c>
      <c r="HS408" s="46" t="str">
        <f t="shared" si="941"/>
        <v/>
      </c>
      <c r="HT408" s="46" t="b">
        <f t="shared" si="942"/>
        <v>0</v>
      </c>
      <c r="HU408" s="46" t="b">
        <f t="shared" si="943"/>
        <v>0</v>
      </c>
      <c r="HV408" s="46" t="b">
        <f t="shared" si="944"/>
        <v>0</v>
      </c>
      <c r="HW408" s="46" t="b">
        <f t="shared" si="945"/>
        <v>0</v>
      </c>
      <c r="HX408" s="46" t="b">
        <f t="shared" si="946"/>
        <v>0</v>
      </c>
      <c r="HY408" s="46" t="b">
        <f t="shared" si="947"/>
        <v>0</v>
      </c>
      <c r="HZ408" s="46" t="b">
        <f t="shared" si="948"/>
        <v>0</v>
      </c>
      <c r="IA408" s="46" t="str">
        <f t="shared" si="949"/>
        <v/>
      </c>
      <c r="IB408" s="46" t="str">
        <f t="shared" si="950"/>
        <v/>
      </c>
      <c r="IC408" s="46" t="str">
        <f t="shared" si="951"/>
        <v/>
      </c>
      <c r="ID408" s="46" t="str">
        <f t="shared" si="952"/>
        <v/>
      </c>
      <c r="IE408" s="46" t="b">
        <f t="shared" si="953"/>
        <v>0</v>
      </c>
      <c r="IF408" s="46" t="str">
        <f t="shared" si="954"/>
        <v/>
      </c>
      <c r="IG408" s="46" t="str">
        <f t="shared" si="955"/>
        <v/>
      </c>
      <c r="IH408" s="46" t="b">
        <f t="shared" si="956"/>
        <v>0</v>
      </c>
      <c r="II408" s="46" t="b">
        <f t="shared" si="957"/>
        <v>0</v>
      </c>
      <c r="IJ408" s="46" t="b">
        <f t="shared" si="958"/>
        <v>0</v>
      </c>
      <c r="IK408" s="46" t="str">
        <f t="shared" si="959"/>
        <v/>
      </c>
      <c r="IL408" s="46" t="str">
        <f t="shared" si="960"/>
        <v/>
      </c>
      <c r="IM408" s="46" t="b">
        <f t="shared" si="961"/>
        <v>0</v>
      </c>
      <c r="IN408" s="46" t="b">
        <f t="shared" si="962"/>
        <v>0</v>
      </c>
      <c r="IO408" s="46" t="b">
        <f t="shared" si="963"/>
        <v>0</v>
      </c>
      <c r="IP408" s="46" t="b">
        <f t="shared" si="964"/>
        <v>0</v>
      </c>
      <c r="IQ408" s="46" t="b">
        <f t="shared" si="965"/>
        <v>0</v>
      </c>
      <c r="IR408" s="46" t="b">
        <f t="shared" si="966"/>
        <v>0</v>
      </c>
      <c r="IS408" s="46" t="b">
        <f t="shared" si="967"/>
        <v>0</v>
      </c>
      <c r="IT408" s="46" t="b">
        <f t="shared" si="968"/>
        <v>0</v>
      </c>
      <c r="IU408" s="46" t="b">
        <f t="shared" si="969"/>
        <v>0</v>
      </c>
      <c r="IV408" s="46" t="b">
        <f t="shared" si="970"/>
        <v>0</v>
      </c>
      <c r="IW408" s="46" t="b">
        <f t="shared" si="971"/>
        <v>0</v>
      </c>
      <c r="IX408" s="46" t="b">
        <f t="shared" si="972"/>
        <v>0</v>
      </c>
      <c r="IY408" s="46" t="b">
        <f t="shared" si="973"/>
        <v>0</v>
      </c>
    </row>
    <row r="409" spans="2:259" x14ac:dyDescent="0.3">
      <c r="B409" s="48">
        <v>397</v>
      </c>
      <c r="C409" s="61" t="str">
        <f t="shared" si="839"/>
        <v/>
      </c>
      <c r="D409" s="53"/>
      <c r="E409" s="52"/>
      <c r="F409" s="112"/>
      <c r="G409" s="52"/>
      <c r="H409" s="53"/>
      <c r="I409" s="52"/>
      <c r="J409" s="52"/>
      <c r="K409" s="53"/>
      <c r="L409" s="55"/>
      <c r="M409" s="108"/>
      <c r="N409" s="56"/>
      <c r="O409" s="52"/>
      <c r="P409" s="52"/>
      <c r="Q409" s="52"/>
      <c r="R409" s="52"/>
      <c r="S409" s="52"/>
      <c r="T409" s="53"/>
      <c r="U409" s="52"/>
      <c r="V409" s="52"/>
      <c r="W409" s="55"/>
      <c r="X409" s="55"/>
      <c r="Y409" s="52"/>
      <c r="Z409" s="55"/>
      <c r="AA409" s="52"/>
      <c r="AB409" s="53"/>
      <c r="AC409" s="53"/>
      <c r="AD409" s="53"/>
      <c r="AE409" s="57"/>
      <c r="AF409" s="113"/>
      <c r="AG409" s="57"/>
      <c r="AH409" s="58"/>
      <c r="AI409" s="58"/>
      <c r="AJ409" s="58"/>
      <c r="AK409" s="114"/>
      <c r="AL409" s="58"/>
      <c r="AM409" s="114"/>
      <c r="AN409" s="58"/>
      <c r="AO409" s="114"/>
      <c r="AP409" s="58"/>
      <c r="AQ409" s="114"/>
      <c r="AR409" s="58"/>
      <c r="AS409" s="114"/>
      <c r="AT409" s="58"/>
      <c r="AU409" s="114"/>
      <c r="AV409" s="58"/>
      <c r="AW409" s="114"/>
      <c r="AX409" s="58"/>
      <c r="AY409" s="114"/>
      <c r="AZ409" s="58"/>
      <c r="BA409" s="114"/>
      <c r="BB409" s="58"/>
      <c r="BC409" s="114"/>
      <c r="BD409" s="58"/>
      <c r="BE409" s="58"/>
      <c r="BF409" s="58"/>
      <c r="BG409" s="59"/>
      <c r="BH409" s="58"/>
      <c r="BI409" s="114"/>
      <c r="BJ409" s="53"/>
      <c r="BK409" s="58"/>
      <c r="BL409" s="114"/>
      <c r="BM409" s="58"/>
      <c r="BN409" s="114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3"/>
      <c r="CL409" s="58"/>
      <c r="CM409" s="58"/>
      <c r="CN409" s="60"/>
      <c r="CO409" s="57"/>
      <c r="CP409" s="58"/>
      <c r="CQ409" s="60"/>
      <c r="CR409" s="57"/>
      <c r="CS409" s="58"/>
      <c r="CT409" s="59"/>
      <c r="CU409" s="58"/>
      <c r="CV409" s="59"/>
      <c r="CW409" s="58"/>
      <c r="CX409" s="59"/>
      <c r="CY409" s="58"/>
      <c r="CZ409" s="58"/>
      <c r="DA409" s="58"/>
      <c r="DB409" s="53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7"/>
      <c r="DO409" s="57"/>
      <c r="DP409" s="57"/>
      <c r="DQ409" s="76" t="str">
        <f t="shared" si="840"/>
        <v/>
      </c>
      <c r="DR409" s="53"/>
      <c r="DS409" s="46" t="b">
        <f t="shared" si="841"/>
        <v>0</v>
      </c>
      <c r="DT409" s="46" t="str">
        <f t="shared" si="842"/>
        <v/>
      </c>
      <c r="DU409" s="46" t="b">
        <f t="shared" si="843"/>
        <v>0</v>
      </c>
      <c r="DV409" s="46" t="b">
        <f t="shared" si="844"/>
        <v>0</v>
      </c>
      <c r="DW409" s="46" t="b">
        <f t="shared" si="845"/>
        <v>0</v>
      </c>
      <c r="DY409" s="46" t="b">
        <f t="shared" si="846"/>
        <v>0</v>
      </c>
      <c r="DZ409" s="46" t="b">
        <f t="shared" si="847"/>
        <v>0</v>
      </c>
      <c r="EB409" s="46" t="b">
        <f t="shared" si="848"/>
        <v>0</v>
      </c>
      <c r="EC409" s="46" t="b">
        <f t="shared" si="849"/>
        <v>0</v>
      </c>
      <c r="ED409" s="46" t="b">
        <f t="shared" si="850"/>
        <v>0</v>
      </c>
      <c r="EE409" s="46" t="b">
        <f t="shared" si="851"/>
        <v>0</v>
      </c>
      <c r="EF409" s="46" t="b">
        <f t="shared" si="852"/>
        <v>0</v>
      </c>
      <c r="EG409" s="46" t="b">
        <f t="shared" si="853"/>
        <v>0</v>
      </c>
      <c r="EH409" s="46" t="b">
        <f t="shared" si="854"/>
        <v>0</v>
      </c>
      <c r="EI409" s="46" t="b">
        <f t="shared" si="855"/>
        <v>0</v>
      </c>
      <c r="EK409" s="46" t="b">
        <f t="shared" si="856"/>
        <v>0</v>
      </c>
      <c r="EL409" s="46" t="b">
        <f t="shared" si="857"/>
        <v>0</v>
      </c>
      <c r="EM409" s="46" t="b">
        <f t="shared" si="858"/>
        <v>0</v>
      </c>
      <c r="EN409" s="46" t="b">
        <f t="shared" si="859"/>
        <v>0</v>
      </c>
      <c r="EO409" s="46" t="b">
        <f t="shared" si="860"/>
        <v>0</v>
      </c>
      <c r="EP409" s="46" t="b">
        <f t="shared" si="861"/>
        <v>0</v>
      </c>
      <c r="EQ409" s="46" t="b">
        <f t="shared" si="862"/>
        <v>0</v>
      </c>
      <c r="ER409" s="46" t="b">
        <f>OR(AA409='Tablas '!$T$4,AA409='Tablas '!$T$7,AA409='Tablas '!$T$8,AA409='Tablas '!$T$11)</f>
        <v>0</v>
      </c>
      <c r="ES409" s="46" t="str">
        <f t="shared" si="863"/>
        <v/>
      </c>
      <c r="ET409" s="46" t="str">
        <f t="shared" si="864"/>
        <v/>
      </c>
      <c r="EU409" s="46" t="str">
        <f t="shared" si="865"/>
        <v/>
      </c>
      <c r="EV409" s="46" t="b">
        <f t="shared" si="866"/>
        <v>0</v>
      </c>
      <c r="EW409" s="46" t="b">
        <f t="shared" si="867"/>
        <v>0</v>
      </c>
      <c r="EX409" s="46" t="b">
        <f t="shared" si="868"/>
        <v>0</v>
      </c>
      <c r="EY409" s="46" t="b">
        <f t="shared" si="869"/>
        <v>0</v>
      </c>
      <c r="EZ409" s="46" t="b">
        <f t="shared" si="870"/>
        <v>0</v>
      </c>
      <c r="FA409" s="46" t="b">
        <f t="shared" si="871"/>
        <v>0</v>
      </c>
      <c r="FB409" s="46" t="b">
        <f t="shared" si="872"/>
        <v>0</v>
      </c>
      <c r="FC409" s="46" t="str">
        <f t="shared" si="873"/>
        <v/>
      </c>
      <c r="FD409" s="46" t="str">
        <f t="shared" si="874"/>
        <v/>
      </c>
      <c r="FE409" s="46" t="b">
        <f t="shared" si="875"/>
        <v>0</v>
      </c>
      <c r="FF409" s="46" t="str">
        <f t="shared" si="876"/>
        <v/>
      </c>
      <c r="FG409" s="46" t="str">
        <f t="shared" si="877"/>
        <v/>
      </c>
      <c r="FH409" s="46" t="b">
        <f t="shared" si="878"/>
        <v>0</v>
      </c>
      <c r="FI409" s="46" t="str">
        <f t="shared" si="879"/>
        <v/>
      </c>
      <c r="FJ409" s="46" t="str">
        <f t="shared" si="880"/>
        <v/>
      </c>
      <c r="FK409" s="46" t="b">
        <f t="shared" si="881"/>
        <v>0</v>
      </c>
      <c r="FL409" s="46" t="str">
        <f t="shared" si="882"/>
        <v/>
      </c>
      <c r="FM409" s="46" t="str">
        <f t="shared" si="883"/>
        <v/>
      </c>
      <c r="FN409" s="46" t="b">
        <f t="shared" si="884"/>
        <v>0</v>
      </c>
      <c r="FO409" s="46" t="str">
        <f t="shared" si="885"/>
        <v/>
      </c>
      <c r="FP409" s="46" t="str">
        <f t="shared" si="886"/>
        <v/>
      </c>
      <c r="FQ409" s="46" t="b">
        <f t="shared" si="887"/>
        <v>0</v>
      </c>
      <c r="FR409" s="46" t="str">
        <f t="shared" si="888"/>
        <v/>
      </c>
      <c r="FS409" s="46" t="str">
        <f t="shared" si="889"/>
        <v/>
      </c>
      <c r="FT409" s="46" t="b">
        <f t="shared" si="890"/>
        <v>0</v>
      </c>
      <c r="FU409" s="46" t="str">
        <f t="shared" si="891"/>
        <v/>
      </c>
      <c r="FV409" s="46" t="str">
        <f t="shared" si="892"/>
        <v/>
      </c>
      <c r="FW409" s="46" t="b">
        <f t="shared" si="893"/>
        <v>0</v>
      </c>
      <c r="FX409" s="46" t="str">
        <f t="shared" si="894"/>
        <v/>
      </c>
      <c r="FY409" s="46" t="str">
        <f t="shared" si="895"/>
        <v/>
      </c>
      <c r="FZ409" s="46" t="b">
        <f t="shared" si="896"/>
        <v>0</v>
      </c>
      <c r="GA409" s="46" t="str">
        <f t="shared" si="897"/>
        <v/>
      </c>
      <c r="GB409" s="46" t="str">
        <f t="shared" si="898"/>
        <v/>
      </c>
      <c r="GC409" s="46" t="b">
        <f t="shared" si="899"/>
        <v>0</v>
      </c>
      <c r="GD409" s="46" t="str">
        <f t="shared" si="900"/>
        <v/>
      </c>
      <c r="GE409" s="46" t="str">
        <f t="shared" si="901"/>
        <v/>
      </c>
      <c r="GF409" s="46" t="b">
        <f t="shared" si="902"/>
        <v>0</v>
      </c>
      <c r="GG409" s="46" t="b">
        <f t="shared" si="903"/>
        <v>0</v>
      </c>
      <c r="GH409" s="46" t="str">
        <f t="shared" si="904"/>
        <v/>
      </c>
      <c r="GI409" s="46" t="str">
        <f t="shared" si="905"/>
        <v/>
      </c>
      <c r="GJ409" s="46" t="str">
        <f t="shared" si="906"/>
        <v/>
      </c>
      <c r="GK409" s="46" t="b">
        <f t="shared" si="907"/>
        <v>0</v>
      </c>
      <c r="GL409" s="46" t="str">
        <f t="shared" si="908"/>
        <v/>
      </c>
      <c r="GM409" s="46" t="str">
        <f t="shared" si="909"/>
        <v/>
      </c>
      <c r="GN409" s="46" t="str">
        <f t="shared" si="910"/>
        <v/>
      </c>
      <c r="GO409" s="46" t="b">
        <f t="shared" si="911"/>
        <v>0</v>
      </c>
      <c r="GP409" s="46" t="str">
        <f t="shared" si="912"/>
        <v/>
      </c>
      <c r="GQ409" s="46" t="str">
        <f t="shared" si="913"/>
        <v/>
      </c>
      <c r="GR409" s="46" t="b">
        <f t="shared" si="914"/>
        <v>0</v>
      </c>
      <c r="GS409" s="46" t="str">
        <f t="shared" si="915"/>
        <v/>
      </c>
      <c r="GT409" s="46" t="str">
        <f t="shared" si="916"/>
        <v/>
      </c>
      <c r="GU409" s="46" t="b">
        <f t="shared" si="917"/>
        <v>0</v>
      </c>
      <c r="GV409" s="46" t="b">
        <f t="shared" si="918"/>
        <v>0</v>
      </c>
      <c r="GW409" s="46" t="b">
        <f t="shared" si="919"/>
        <v>0</v>
      </c>
      <c r="GX409" s="46" t="b">
        <f t="shared" si="920"/>
        <v>0</v>
      </c>
      <c r="GY409" s="46" t="b">
        <f t="shared" si="921"/>
        <v>0</v>
      </c>
      <c r="GZ409" s="46" t="b">
        <f t="shared" si="922"/>
        <v>0</v>
      </c>
      <c r="HA409" s="46" t="b">
        <f t="shared" si="923"/>
        <v>0</v>
      </c>
      <c r="HB409" s="46" t="b">
        <f t="shared" si="924"/>
        <v>0</v>
      </c>
      <c r="HC409" s="46" t="b">
        <f t="shared" si="925"/>
        <v>0</v>
      </c>
      <c r="HD409" s="46" t="b">
        <f t="shared" si="926"/>
        <v>0</v>
      </c>
      <c r="HE409" s="46" t="b">
        <f t="shared" si="927"/>
        <v>0</v>
      </c>
      <c r="HF409" s="46" t="b">
        <f t="shared" si="928"/>
        <v>0</v>
      </c>
      <c r="HG409" s="46" t="b">
        <f t="shared" si="929"/>
        <v>0</v>
      </c>
      <c r="HH409" s="46" t="b">
        <f t="shared" si="930"/>
        <v>0</v>
      </c>
      <c r="HI409" s="46" t="b">
        <f t="shared" si="931"/>
        <v>0</v>
      </c>
      <c r="HJ409" s="46" t="b">
        <f t="shared" si="932"/>
        <v>0</v>
      </c>
      <c r="HK409" s="46" t="b">
        <f t="shared" si="933"/>
        <v>0</v>
      </c>
      <c r="HL409" s="46" t="b">
        <f t="shared" si="934"/>
        <v>0</v>
      </c>
      <c r="HM409" s="46" t="b">
        <f t="shared" si="935"/>
        <v>0</v>
      </c>
      <c r="HN409" s="46" t="b">
        <f t="shared" si="936"/>
        <v>0</v>
      </c>
      <c r="HO409" s="46" t="b">
        <f t="shared" si="937"/>
        <v>0</v>
      </c>
      <c r="HP409" s="46" t="b">
        <f t="shared" si="938"/>
        <v>0</v>
      </c>
      <c r="HQ409" s="46" t="str">
        <f t="shared" si="939"/>
        <v/>
      </c>
      <c r="HR409" s="46" t="str">
        <f t="shared" si="940"/>
        <v/>
      </c>
      <c r="HS409" s="46" t="str">
        <f t="shared" si="941"/>
        <v/>
      </c>
      <c r="HT409" s="46" t="b">
        <f t="shared" si="942"/>
        <v>0</v>
      </c>
      <c r="HU409" s="46" t="b">
        <f t="shared" si="943"/>
        <v>0</v>
      </c>
      <c r="HV409" s="46" t="b">
        <f t="shared" si="944"/>
        <v>0</v>
      </c>
      <c r="HW409" s="46" t="b">
        <f t="shared" si="945"/>
        <v>0</v>
      </c>
      <c r="HX409" s="46" t="b">
        <f t="shared" si="946"/>
        <v>0</v>
      </c>
      <c r="HY409" s="46" t="b">
        <f t="shared" si="947"/>
        <v>0</v>
      </c>
      <c r="HZ409" s="46" t="b">
        <f t="shared" si="948"/>
        <v>0</v>
      </c>
      <c r="IA409" s="46" t="str">
        <f t="shared" si="949"/>
        <v/>
      </c>
      <c r="IB409" s="46" t="str">
        <f t="shared" si="950"/>
        <v/>
      </c>
      <c r="IC409" s="46" t="str">
        <f t="shared" si="951"/>
        <v/>
      </c>
      <c r="ID409" s="46" t="str">
        <f t="shared" si="952"/>
        <v/>
      </c>
      <c r="IE409" s="46" t="b">
        <f t="shared" si="953"/>
        <v>0</v>
      </c>
      <c r="IF409" s="46" t="str">
        <f t="shared" si="954"/>
        <v/>
      </c>
      <c r="IG409" s="46" t="str">
        <f t="shared" si="955"/>
        <v/>
      </c>
      <c r="IH409" s="46" t="b">
        <f t="shared" si="956"/>
        <v>0</v>
      </c>
      <c r="II409" s="46" t="b">
        <f t="shared" si="957"/>
        <v>0</v>
      </c>
      <c r="IJ409" s="46" t="b">
        <f t="shared" si="958"/>
        <v>0</v>
      </c>
      <c r="IK409" s="46" t="str">
        <f t="shared" si="959"/>
        <v/>
      </c>
      <c r="IL409" s="46" t="str">
        <f t="shared" si="960"/>
        <v/>
      </c>
      <c r="IM409" s="46" t="b">
        <f t="shared" si="961"/>
        <v>0</v>
      </c>
      <c r="IN409" s="46" t="b">
        <f t="shared" si="962"/>
        <v>0</v>
      </c>
      <c r="IO409" s="46" t="b">
        <f t="shared" si="963"/>
        <v>0</v>
      </c>
      <c r="IP409" s="46" t="b">
        <f t="shared" si="964"/>
        <v>0</v>
      </c>
      <c r="IQ409" s="46" t="b">
        <f t="shared" si="965"/>
        <v>0</v>
      </c>
      <c r="IR409" s="46" t="b">
        <f t="shared" si="966"/>
        <v>0</v>
      </c>
      <c r="IS409" s="46" t="b">
        <f t="shared" si="967"/>
        <v>0</v>
      </c>
      <c r="IT409" s="46" t="b">
        <f t="shared" si="968"/>
        <v>0</v>
      </c>
      <c r="IU409" s="46" t="b">
        <f t="shared" si="969"/>
        <v>0</v>
      </c>
      <c r="IV409" s="46" t="b">
        <f t="shared" si="970"/>
        <v>0</v>
      </c>
      <c r="IW409" s="46" t="b">
        <f t="shared" si="971"/>
        <v>0</v>
      </c>
      <c r="IX409" s="46" t="b">
        <f t="shared" si="972"/>
        <v>0</v>
      </c>
      <c r="IY409" s="46" t="b">
        <f t="shared" si="973"/>
        <v>0</v>
      </c>
    </row>
    <row r="410" spans="2:259" x14ac:dyDescent="0.3">
      <c r="B410" s="48">
        <v>398</v>
      </c>
      <c r="C410" s="61" t="str">
        <f t="shared" si="839"/>
        <v/>
      </c>
      <c r="D410" s="53"/>
      <c r="E410" s="52"/>
      <c r="F410" s="112"/>
      <c r="G410" s="52"/>
      <c r="H410" s="53"/>
      <c r="I410" s="52"/>
      <c r="J410" s="52"/>
      <c r="K410" s="53"/>
      <c r="L410" s="55"/>
      <c r="M410" s="108"/>
      <c r="N410" s="56"/>
      <c r="O410" s="52"/>
      <c r="P410" s="52"/>
      <c r="Q410" s="52"/>
      <c r="R410" s="52"/>
      <c r="S410" s="52"/>
      <c r="T410" s="53"/>
      <c r="U410" s="52"/>
      <c r="V410" s="52"/>
      <c r="W410" s="55"/>
      <c r="X410" s="55"/>
      <c r="Y410" s="52"/>
      <c r="Z410" s="55"/>
      <c r="AA410" s="52"/>
      <c r="AB410" s="53"/>
      <c r="AC410" s="53"/>
      <c r="AD410" s="53"/>
      <c r="AE410" s="57"/>
      <c r="AF410" s="113"/>
      <c r="AG410" s="57"/>
      <c r="AH410" s="58"/>
      <c r="AI410" s="58"/>
      <c r="AJ410" s="58"/>
      <c r="AK410" s="114"/>
      <c r="AL410" s="58"/>
      <c r="AM410" s="114"/>
      <c r="AN410" s="58"/>
      <c r="AO410" s="114"/>
      <c r="AP410" s="58"/>
      <c r="AQ410" s="114"/>
      <c r="AR410" s="58"/>
      <c r="AS410" s="114"/>
      <c r="AT410" s="58"/>
      <c r="AU410" s="114"/>
      <c r="AV410" s="58"/>
      <c r="AW410" s="114"/>
      <c r="AX410" s="58"/>
      <c r="AY410" s="114"/>
      <c r="AZ410" s="58"/>
      <c r="BA410" s="114"/>
      <c r="BB410" s="58"/>
      <c r="BC410" s="114"/>
      <c r="BD410" s="58"/>
      <c r="BE410" s="58"/>
      <c r="BF410" s="58"/>
      <c r="BG410" s="59"/>
      <c r="BH410" s="58"/>
      <c r="BI410" s="114"/>
      <c r="BJ410" s="53"/>
      <c r="BK410" s="58"/>
      <c r="BL410" s="114"/>
      <c r="BM410" s="58"/>
      <c r="BN410" s="114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3"/>
      <c r="CL410" s="58"/>
      <c r="CM410" s="58"/>
      <c r="CN410" s="60"/>
      <c r="CO410" s="57"/>
      <c r="CP410" s="58"/>
      <c r="CQ410" s="60"/>
      <c r="CR410" s="57"/>
      <c r="CS410" s="58"/>
      <c r="CT410" s="59"/>
      <c r="CU410" s="58"/>
      <c r="CV410" s="59"/>
      <c r="CW410" s="58"/>
      <c r="CX410" s="59"/>
      <c r="CY410" s="58"/>
      <c r="CZ410" s="58"/>
      <c r="DA410" s="58"/>
      <c r="DB410" s="53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7"/>
      <c r="DO410" s="57"/>
      <c r="DP410" s="57"/>
      <c r="DQ410" s="76" t="str">
        <f t="shared" si="840"/>
        <v/>
      </c>
      <c r="DR410" s="53"/>
      <c r="DS410" s="46" t="b">
        <f t="shared" si="841"/>
        <v>0</v>
      </c>
      <c r="DT410" s="46" t="str">
        <f t="shared" si="842"/>
        <v/>
      </c>
      <c r="DU410" s="46" t="b">
        <f t="shared" si="843"/>
        <v>0</v>
      </c>
      <c r="DV410" s="46" t="b">
        <f t="shared" si="844"/>
        <v>0</v>
      </c>
      <c r="DW410" s="46" t="b">
        <f t="shared" si="845"/>
        <v>0</v>
      </c>
      <c r="DY410" s="46" t="b">
        <f t="shared" si="846"/>
        <v>0</v>
      </c>
      <c r="DZ410" s="46" t="b">
        <f t="shared" si="847"/>
        <v>0</v>
      </c>
      <c r="EB410" s="46" t="b">
        <f t="shared" si="848"/>
        <v>0</v>
      </c>
      <c r="EC410" s="46" t="b">
        <f t="shared" si="849"/>
        <v>0</v>
      </c>
      <c r="ED410" s="46" t="b">
        <f t="shared" si="850"/>
        <v>0</v>
      </c>
      <c r="EE410" s="46" t="b">
        <f t="shared" si="851"/>
        <v>0</v>
      </c>
      <c r="EF410" s="46" t="b">
        <f t="shared" si="852"/>
        <v>0</v>
      </c>
      <c r="EG410" s="46" t="b">
        <f t="shared" si="853"/>
        <v>0</v>
      </c>
      <c r="EH410" s="46" t="b">
        <f t="shared" si="854"/>
        <v>0</v>
      </c>
      <c r="EI410" s="46" t="b">
        <f t="shared" si="855"/>
        <v>0</v>
      </c>
      <c r="EK410" s="46" t="b">
        <f t="shared" si="856"/>
        <v>0</v>
      </c>
      <c r="EL410" s="46" t="b">
        <f t="shared" si="857"/>
        <v>0</v>
      </c>
      <c r="EM410" s="46" t="b">
        <f t="shared" si="858"/>
        <v>0</v>
      </c>
      <c r="EN410" s="46" t="b">
        <f t="shared" si="859"/>
        <v>0</v>
      </c>
      <c r="EO410" s="46" t="b">
        <f t="shared" si="860"/>
        <v>0</v>
      </c>
      <c r="EP410" s="46" t="b">
        <f t="shared" si="861"/>
        <v>0</v>
      </c>
      <c r="EQ410" s="46" t="b">
        <f t="shared" si="862"/>
        <v>0</v>
      </c>
      <c r="ER410" s="46" t="b">
        <f>OR(AA410='Tablas '!$T$4,AA410='Tablas '!$T$7,AA410='Tablas '!$T$8,AA410='Tablas '!$T$11)</f>
        <v>0</v>
      </c>
      <c r="ES410" s="46" t="str">
        <f t="shared" si="863"/>
        <v/>
      </c>
      <c r="ET410" s="46" t="str">
        <f t="shared" si="864"/>
        <v/>
      </c>
      <c r="EU410" s="46" t="str">
        <f t="shared" si="865"/>
        <v/>
      </c>
      <c r="EV410" s="46" t="b">
        <f t="shared" si="866"/>
        <v>0</v>
      </c>
      <c r="EW410" s="46" t="b">
        <f t="shared" si="867"/>
        <v>0</v>
      </c>
      <c r="EX410" s="46" t="b">
        <f t="shared" si="868"/>
        <v>0</v>
      </c>
      <c r="EY410" s="46" t="b">
        <f t="shared" si="869"/>
        <v>0</v>
      </c>
      <c r="EZ410" s="46" t="b">
        <f t="shared" si="870"/>
        <v>0</v>
      </c>
      <c r="FA410" s="46" t="b">
        <f t="shared" si="871"/>
        <v>0</v>
      </c>
      <c r="FB410" s="46" t="b">
        <f t="shared" si="872"/>
        <v>0</v>
      </c>
      <c r="FC410" s="46" t="str">
        <f t="shared" si="873"/>
        <v/>
      </c>
      <c r="FD410" s="46" t="str">
        <f t="shared" si="874"/>
        <v/>
      </c>
      <c r="FE410" s="46" t="b">
        <f t="shared" si="875"/>
        <v>0</v>
      </c>
      <c r="FF410" s="46" t="str">
        <f t="shared" si="876"/>
        <v/>
      </c>
      <c r="FG410" s="46" t="str">
        <f t="shared" si="877"/>
        <v/>
      </c>
      <c r="FH410" s="46" t="b">
        <f t="shared" si="878"/>
        <v>0</v>
      </c>
      <c r="FI410" s="46" t="str">
        <f t="shared" si="879"/>
        <v/>
      </c>
      <c r="FJ410" s="46" t="str">
        <f t="shared" si="880"/>
        <v/>
      </c>
      <c r="FK410" s="46" t="b">
        <f t="shared" si="881"/>
        <v>0</v>
      </c>
      <c r="FL410" s="46" t="str">
        <f t="shared" si="882"/>
        <v/>
      </c>
      <c r="FM410" s="46" t="str">
        <f t="shared" si="883"/>
        <v/>
      </c>
      <c r="FN410" s="46" t="b">
        <f t="shared" si="884"/>
        <v>0</v>
      </c>
      <c r="FO410" s="46" t="str">
        <f t="shared" si="885"/>
        <v/>
      </c>
      <c r="FP410" s="46" t="str">
        <f t="shared" si="886"/>
        <v/>
      </c>
      <c r="FQ410" s="46" t="b">
        <f t="shared" si="887"/>
        <v>0</v>
      </c>
      <c r="FR410" s="46" t="str">
        <f t="shared" si="888"/>
        <v/>
      </c>
      <c r="FS410" s="46" t="str">
        <f t="shared" si="889"/>
        <v/>
      </c>
      <c r="FT410" s="46" t="b">
        <f t="shared" si="890"/>
        <v>0</v>
      </c>
      <c r="FU410" s="46" t="str">
        <f t="shared" si="891"/>
        <v/>
      </c>
      <c r="FV410" s="46" t="str">
        <f t="shared" si="892"/>
        <v/>
      </c>
      <c r="FW410" s="46" t="b">
        <f t="shared" si="893"/>
        <v>0</v>
      </c>
      <c r="FX410" s="46" t="str">
        <f t="shared" si="894"/>
        <v/>
      </c>
      <c r="FY410" s="46" t="str">
        <f t="shared" si="895"/>
        <v/>
      </c>
      <c r="FZ410" s="46" t="b">
        <f t="shared" si="896"/>
        <v>0</v>
      </c>
      <c r="GA410" s="46" t="str">
        <f t="shared" si="897"/>
        <v/>
      </c>
      <c r="GB410" s="46" t="str">
        <f t="shared" si="898"/>
        <v/>
      </c>
      <c r="GC410" s="46" t="b">
        <f t="shared" si="899"/>
        <v>0</v>
      </c>
      <c r="GD410" s="46" t="str">
        <f t="shared" si="900"/>
        <v/>
      </c>
      <c r="GE410" s="46" t="str">
        <f t="shared" si="901"/>
        <v/>
      </c>
      <c r="GF410" s="46" t="b">
        <f t="shared" si="902"/>
        <v>0</v>
      </c>
      <c r="GG410" s="46" t="b">
        <f t="shared" si="903"/>
        <v>0</v>
      </c>
      <c r="GH410" s="46" t="str">
        <f t="shared" si="904"/>
        <v/>
      </c>
      <c r="GI410" s="46" t="str">
        <f t="shared" si="905"/>
        <v/>
      </c>
      <c r="GJ410" s="46" t="str">
        <f t="shared" si="906"/>
        <v/>
      </c>
      <c r="GK410" s="46" t="b">
        <f t="shared" si="907"/>
        <v>0</v>
      </c>
      <c r="GL410" s="46" t="str">
        <f t="shared" si="908"/>
        <v/>
      </c>
      <c r="GM410" s="46" t="str">
        <f t="shared" si="909"/>
        <v/>
      </c>
      <c r="GN410" s="46" t="str">
        <f t="shared" si="910"/>
        <v/>
      </c>
      <c r="GO410" s="46" t="b">
        <f t="shared" si="911"/>
        <v>0</v>
      </c>
      <c r="GP410" s="46" t="str">
        <f t="shared" si="912"/>
        <v/>
      </c>
      <c r="GQ410" s="46" t="str">
        <f t="shared" si="913"/>
        <v/>
      </c>
      <c r="GR410" s="46" t="b">
        <f t="shared" si="914"/>
        <v>0</v>
      </c>
      <c r="GS410" s="46" t="str">
        <f t="shared" si="915"/>
        <v/>
      </c>
      <c r="GT410" s="46" t="str">
        <f t="shared" si="916"/>
        <v/>
      </c>
      <c r="GU410" s="46" t="b">
        <f t="shared" si="917"/>
        <v>0</v>
      </c>
      <c r="GV410" s="46" t="b">
        <f t="shared" si="918"/>
        <v>0</v>
      </c>
      <c r="GW410" s="46" t="b">
        <f t="shared" si="919"/>
        <v>0</v>
      </c>
      <c r="GX410" s="46" t="b">
        <f t="shared" si="920"/>
        <v>0</v>
      </c>
      <c r="GY410" s="46" t="b">
        <f t="shared" si="921"/>
        <v>0</v>
      </c>
      <c r="GZ410" s="46" t="b">
        <f t="shared" si="922"/>
        <v>0</v>
      </c>
      <c r="HA410" s="46" t="b">
        <f t="shared" si="923"/>
        <v>0</v>
      </c>
      <c r="HB410" s="46" t="b">
        <f t="shared" si="924"/>
        <v>0</v>
      </c>
      <c r="HC410" s="46" t="b">
        <f t="shared" si="925"/>
        <v>0</v>
      </c>
      <c r="HD410" s="46" t="b">
        <f t="shared" si="926"/>
        <v>0</v>
      </c>
      <c r="HE410" s="46" t="b">
        <f t="shared" si="927"/>
        <v>0</v>
      </c>
      <c r="HF410" s="46" t="b">
        <f t="shared" si="928"/>
        <v>0</v>
      </c>
      <c r="HG410" s="46" t="b">
        <f t="shared" si="929"/>
        <v>0</v>
      </c>
      <c r="HH410" s="46" t="b">
        <f t="shared" si="930"/>
        <v>0</v>
      </c>
      <c r="HI410" s="46" t="b">
        <f t="shared" si="931"/>
        <v>0</v>
      </c>
      <c r="HJ410" s="46" t="b">
        <f t="shared" si="932"/>
        <v>0</v>
      </c>
      <c r="HK410" s="46" t="b">
        <f t="shared" si="933"/>
        <v>0</v>
      </c>
      <c r="HL410" s="46" t="b">
        <f t="shared" si="934"/>
        <v>0</v>
      </c>
      <c r="HM410" s="46" t="b">
        <f t="shared" si="935"/>
        <v>0</v>
      </c>
      <c r="HN410" s="46" t="b">
        <f t="shared" si="936"/>
        <v>0</v>
      </c>
      <c r="HO410" s="46" t="b">
        <f t="shared" si="937"/>
        <v>0</v>
      </c>
      <c r="HP410" s="46" t="b">
        <f t="shared" si="938"/>
        <v>0</v>
      </c>
      <c r="HQ410" s="46" t="str">
        <f t="shared" si="939"/>
        <v/>
      </c>
      <c r="HR410" s="46" t="str">
        <f t="shared" si="940"/>
        <v/>
      </c>
      <c r="HS410" s="46" t="str">
        <f t="shared" si="941"/>
        <v/>
      </c>
      <c r="HT410" s="46" t="b">
        <f t="shared" si="942"/>
        <v>0</v>
      </c>
      <c r="HU410" s="46" t="b">
        <f t="shared" si="943"/>
        <v>0</v>
      </c>
      <c r="HV410" s="46" t="b">
        <f t="shared" si="944"/>
        <v>0</v>
      </c>
      <c r="HW410" s="46" t="b">
        <f t="shared" si="945"/>
        <v>0</v>
      </c>
      <c r="HX410" s="46" t="b">
        <f t="shared" si="946"/>
        <v>0</v>
      </c>
      <c r="HY410" s="46" t="b">
        <f t="shared" si="947"/>
        <v>0</v>
      </c>
      <c r="HZ410" s="46" t="b">
        <f t="shared" si="948"/>
        <v>0</v>
      </c>
      <c r="IA410" s="46" t="str">
        <f t="shared" si="949"/>
        <v/>
      </c>
      <c r="IB410" s="46" t="str">
        <f t="shared" si="950"/>
        <v/>
      </c>
      <c r="IC410" s="46" t="str">
        <f t="shared" si="951"/>
        <v/>
      </c>
      <c r="ID410" s="46" t="str">
        <f t="shared" si="952"/>
        <v/>
      </c>
      <c r="IE410" s="46" t="b">
        <f t="shared" si="953"/>
        <v>0</v>
      </c>
      <c r="IF410" s="46" t="str">
        <f t="shared" si="954"/>
        <v/>
      </c>
      <c r="IG410" s="46" t="str">
        <f t="shared" si="955"/>
        <v/>
      </c>
      <c r="IH410" s="46" t="b">
        <f t="shared" si="956"/>
        <v>0</v>
      </c>
      <c r="II410" s="46" t="b">
        <f t="shared" si="957"/>
        <v>0</v>
      </c>
      <c r="IJ410" s="46" t="b">
        <f t="shared" si="958"/>
        <v>0</v>
      </c>
      <c r="IK410" s="46" t="str">
        <f t="shared" si="959"/>
        <v/>
      </c>
      <c r="IL410" s="46" t="str">
        <f t="shared" si="960"/>
        <v/>
      </c>
      <c r="IM410" s="46" t="b">
        <f t="shared" si="961"/>
        <v>0</v>
      </c>
      <c r="IN410" s="46" t="b">
        <f t="shared" si="962"/>
        <v>0</v>
      </c>
      <c r="IO410" s="46" t="b">
        <f t="shared" si="963"/>
        <v>0</v>
      </c>
      <c r="IP410" s="46" t="b">
        <f t="shared" si="964"/>
        <v>0</v>
      </c>
      <c r="IQ410" s="46" t="b">
        <f t="shared" si="965"/>
        <v>0</v>
      </c>
      <c r="IR410" s="46" t="b">
        <f t="shared" si="966"/>
        <v>0</v>
      </c>
      <c r="IS410" s="46" t="b">
        <f t="shared" si="967"/>
        <v>0</v>
      </c>
      <c r="IT410" s="46" t="b">
        <f t="shared" si="968"/>
        <v>0</v>
      </c>
      <c r="IU410" s="46" t="b">
        <f t="shared" si="969"/>
        <v>0</v>
      </c>
      <c r="IV410" s="46" t="b">
        <f t="shared" si="970"/>
        <v>0</v>
      </c>
      <c r="IW410" s="46" t="b">
        <f t="shared" si="971"/>
        <v>0</v>
      </c>
      <c r="IX410" s="46" t="b">
        <f t="shared" si="972"/>
        <v>0</v>
      </c>
      <c r="IY410" s="46" t="b">
        <f t="shared" si="973"/>
        <v>0</v>
      </c>
    </row>
    <row r="411" spans="2:259" x14ac:dyDescent="0.3">
      <c r="B411" s="48">
        <v>399</v>
      </c>
      <c r="C411" s="61" t="str">
        <f t="shared" si="839"/>
        <v/>
      </c>
      <c r="D411" s="53"/>
      <c r="E411" s="52"/>
      <c r="F411" s="112"/>
      <c r="G411" s="52"/>
      <c r="H411" s="53"/>
      <c r="I411" s="52"/>
      <c r="J411" s="52"/>
      <c r="K411" s="53"/>
      <c r="L411" s="55"/>
      <c r="M411" s="108"/>
      <c r="N411" s="56"/>
      <c r="O411" s="52"/>
      <c r="P411" s="52"/>
      <c r="Q411" s="52"/>
      <c r="R411" s="52"/>
      <c r="S411" s="52"/>
      <c r="T411" s="53"/>
      <c r="U411" s="52"/>
      <c r="V411" s="52"/>
      <c r="W411" s="55"/>
      <c r="X411" s="55"/>
      <c r="Y411" s="52"/>
      <c r="Z411" s="55"/>
      <c r="AA411" s="52"/>
      <c r="AB411" s="53"/>
      <c r="AC411" s="53"/>
      <c r="AD411" s="53"/>
      <c r="AE411" s="57"/>
      <c r="AF411" s="113"/>
      <c r="AG411" s="57"/>
      <c r="AH411" s="58"/>
      <c r="AI411" s="58"/>
      <c r="AJ411" s="58"/>
      <c r="AK411" s="114"/>
      <c r="AL411" s="58"/>
      <c r="AM411" s="114"/>
      <c r="AN411" s="58"/>
      <c r="AO411" s="114"/>
      <c r="AP411" s="58"/>
      <c r="AQ411" s="114"/>
      <c r="AR411" s="58"/>
      <c r="AS411" s="114"/>
      <c r="AT411" s="58"/>
      <c r="AU411" s="114"/>
      <c r="AV411" s="58"/>
      <c r="AW411" s="114"/>
      <c r="AX411" s="58"/>
      <c r="AY411" s="114"/>
      <c r="AZ411" s="58"/>
      <c r="BA411" s="114"/>
      <c r="BB411" s="58"/>
      <c r="BC411" s="114"/>
      <c r="BD411" s="58"/>
      <c r="BE411" s="58"/>
      <c r="BF411" s="58"/>
      <c r="BG411" s="59"/>
      <c r="BH411" s="58"/>
      <c r="BI411" s="114"/>
      <c r="BJ411" s="53"/>
      <c r="BK411" s="58"/>
      <c r="BL411" s="114"/>
      <c r="BM411" s="58"/>
      <c r="BN411" s="114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3"/>
      <c r="CL411" s="58"/>
      <c r="CM411" s="58"/>
      <c r="CN411" s="60"/>
      <c r="CO411" s="57"/>
      <c r="CP411" s="58"/>
      <c r="CQ411" s="60"/>
      <c r="CR411" s="57"/>
      <c r="CS411" s="58"/>
      <c r="CT411" s="59"/>
      <c r="CU411" s="58"/>
      <c r="CV411" s="59"/>
      <c r="CW411" s="58"/>
      <c r="CX411" s="59"/>
      <c r="CY411" s="58"/>
      <c r="CZ411" s="58"/>
      <c r="DA411" s="58"/>
      <c r="DB411" s="53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7"/>
      <c r="DO411" s="57"/>
      <c r="DP411" s="57"/>
      <c r="DQ411" s="76" t="str">
        <f t="shared" si="840"/>
        <v/>
      </c>
      <c r="DR411" s="53"/>
      <c r="DS411" s="46" t="b">
        <f t="shared" si="841"/>
        <v>0</v>
      </c>
      <c r="DT411" s="46" t="str">
        <f t="shared" si="842"/>
        <v/>
      </c>
      <c r="DU411" s="46" t="b">
        <f t="shared" si="843"/>
        <v>0</v>
      </c>
      <c r="DV411" s="46" t="b">
        <f t="shared" si="844"/>
        <v>0</v>
      </c>
      <c r="DW411" s="46" t="b">
        <f t="shared" si="845"/>
        <v>0</v>
      </c>
      <c r="DY411" s="46" t="b">
        <f t="shared" si="846"/>
        <v>0</v>
      </c>
      <c r="DZ411" s="46" t="b">
        <f t="shared" si="847"/>
        <v>0</v>
      </c>
      <c r="EB411" s="46" t="b">
        <f t="shared" si="848"/>
        <v>0</v>
      </c>
      <c r="EC411" s="46" t="b">
        <f t="shared" si="849"/>
        <v>0</v>
      </c>
      <c r="ED411" s="46" t="b">
        <f t="shared" si="850"/>
        <v>0</v>
      </c>
      <c r="EE411" s="46" t="b">
        <f t="shared" si="851"/>
        <v>0</v>
      </c>
      <c r="EF411" s="46" t="b">
        <f t="shared" si="852"/>
        <v>0</v>
      </c>
      <c r="EG411" s="46" t="b">
        <f t="shared" si="853"/>
        <v>0</v>
      </c>
      <c r="EH411" s="46" t="b">
        <f t="shared" si="854"/>
        <v>0</v>
      </c>
      <c r="EI411" s="46" t="b">
        <f t="shared" si="855"/>
        <v>0</v>
      </c>
      <c r="EK411" s="46" t="b">
        <f t="shared" si="856"/>
        <v>0</v>
      </c>
      <c r="EL411" s="46" t="b">
        <f t="shared" si="857"/>
        <v>0</v>
      </c>
      <c r="EM411" s="46" t="b">
        <f t="shared" si="858"/>
        <v>0</v>
      </c>
      <c r="EN411" s="46" t="b">
        <f t="shared" si="859"/>
        <v>0</v>
      </c>
      <c r="EO411" s="46" t="b">
        <f t="shared" si="860"/>
        <v>0</v>
      </c>
      <c r="EP411" s="46" t="b">
        <f t="shared" si="861"/>
        <v>0</v>
      </c>
      <c r="EQ411" s="46" t="b">
        <f t="shared" si="862"/>
        <v>0</v>
      </c>
      <c r="ER411" s="46" t="b">
        <f>OR(AA411='Tablas '!$T$4,AA411='Tablas '!$T$7,AA411='Tablas '!$T$8,AA411='Tablas '!$T$11)</f>
        <v>0</v>
      </c>
      <c r="ES411" s="46" t="str">
        <f t="shared" si="863"/>
        <v/>
      </c>
      <c r="ET411" s="46" t="str">
        <f t="shared" si="864"/>
        <v/>
      </c>
      <c r="EU411" s="46" t="str">
        <f t="shared" si="865"/>
        <v/>
      </c>
      <c r="EV411" s="46" t="b">
        <f t="shared" si="866"/>
        <v>0</v>
      </c>
      <c r="EW411" s="46" t="b">
        <f t="shared" si="867"/>
        <v>0</v>
      </c>
      <c r="EX411" s="46" t="b">
        <f t="shared" si="868"/>
        <v>0</v>
      </c>
      <c r="EY411" s="46" t="b">
        <f t="shared" si="869"/>
        <v>0</v>
      </c>
      <c r="EZ411" s="46" t="b">
        <f t="shared" si="870"/>
        <v>0</v>
      </c>
      <c r="FA411" s="46" t="b">
        <f t="shared" si="871"/>
        <v>0</v>
      </c>
      <c r="FB411" s="46" t="b">
        <f t="shared" si="872"/>
        <v>0</v>
      </c>
      <c r="FC411" s="46" t="str">
        <f t="shared" si="873"/>
        <v/>
      </c>
      <c r="FD411" s="46" t="str">
        <f t="shared" si="874"/>
        <v/>
      </c>
      <c r="FE411" s="46" t="b">
        <f t="shared" si="875"/>
        <v>0</v>
      </c>
      <c r="FF411" s="46" t="str">
        <f t="shared" si="876"/>
        <v/>
      </c>
      <c r="FG411" s="46" t="str">
        <f t="shared" si="877"/>
        <v/>
      </c>
      <c r="FH411" s="46" t="b">
        <f t="shared" si="878"/>
        <v>0</v>
      </c>
      <c r="FI411" s="46" t="str">
        <f t="shared" si="879"/>
        <v/>
      </c>
      <c r="FJ411" s="46" t="str">
        <f t="shared" si="880"/>
        <v/>
      </c>
      <c r="FK411" s="46" t="b">
        <f t="shared" si="881"/>
        <v>0</v>
      </c>
      <c r="FL411" s="46" t="str">
        <f t="shared" si="882"/>
        <v/>
      </c>
      <c r="FM411" s="46" t="str">
        <f t="shared" si="883"/>
        <v/>
      </c>
      <c r="FN411" s="46" t="b">
        <f t="shared" si="884"/>
        <v>0</v>
      </c>
      <c r="FO411" s="46" t="str">
        <f t="shared" si="885"/>
        <v/>
      </c>
      <c r="FP411" s="46" t="str">
        <f t="shared" si="886"/>
        <v/>
      </c>
      <c r="FQ411" s="46" t="b">
        <f t="shared" si="887"/>
        <v>0</v>
      </c>
      <c r="FR411" s="46" t="str">
        <f t="shared" si="888"/>
        <v/>
      </c>
      <c r="FS411" s="46" t="str">
        <f t="shared" si="889"/>
        <v/>
      </c>
      <c r="FT411" s="46" t="b">
        <f t="shared" si="890"/>
        <v>0</v>
      </c>
      <c r="FU411" s="46" t="str">
        <f t="shared" si="891"/>
        <v/>
      </c>
      <c r="FV411" s="46" t="str">
        <f t="shared" si="892"/>
        <v/>
      </c>
      <c r="FW411" s="46" t="b">
        <f t="shared" si="893"/>
        <v>0</v>
      </c>
      <c r="FX411" s="46" t="str">
        <f t="shared" si="894"/>
        <v/>
      </c>
      <c r="FY411" s="46" t="str">
        <f t="shared" si="895"/>
        <v/>
      </c>
      <c r="FZ411" s="46" t="b">
        <f t="shared" si="896"/>
        <v>0</v>
      </c>
      <c r="GA411" s="46" t="str">
        <f t="shared" si="897"/>
        <v/>
      </c>
      <c r="GB411" s="46" t="str">
        <f t="shared" si="898"/>
        <v/>
      </c>
      <c r="GC411" s="46" t="b">
        <f t="shared" si="899"/>
        <v>0</v>
      </c>
      <c r="GD411" s="46" t="str">
        <f t="shared" si="900"/>
        <v/>
      </c>
      <c r="GE411" s="46" t="str">
        <f t="shared" si="901"/>
        <v/>
      </c>
      <c r="GF411" s="46" t="b">
        <f t="shared" si="902"/>
        <v>0</v>
      </c>
      <c r="GG411" s="46" t="b">
        <f t="shared" si="903"/>
        <v>0</v>
      </c>
      <c r="GH411" s="46" t="str">
        <f t="shared" si="904"/>
        <v/>
      </c>
      <c r="GI411" s="46" t="str">
        <f t="shared" si="905"/>
        <v/>
      </c>
      <c r="GJ411" s="46" t="str">
        <f t="shared" si="906"/>
        <v/>
      </c>
      <c r="GK411" s="46" t="b">
        <f t="shared" si="907"/>
        <v>0</v>
      </c>
      <c r="GL411" s="46" t="str">
        <f t="shared" si="908"/>
        <v/>
      </c>
      <c r="GM411" s="46" t="str">
        <f t="shared" si="909"/>
        <v/>
      </c>
      <c r="GN411" s="46" t="str">
        <f t="shared" si="910"/>
        <v/>
      </c>
      <c r="GO411" s="46" t="b">
        <f t="shared" si="911"/>
        <v>0</v>
      </c>
      <c r="GP411" s="46" t="str">
        <f t="shared" si="912"/>
        <v/>
      </c>
      <c r="GQ411" s="46" t="str">
        <f t="shared" si="913"/>
        <v/>
      </c>
      <c r="GR411" s="46" t="b">
        <f t="shared" si="914"/>
        <v>0</v>
      </c>
      <c r="GS411" s="46" t="str">
        <f t="shared" si="915"/>
        <v/>
      </c>
      <c r="GT411" s="46" t="str">
        <f t="shared" si="916"/>
        <v/>
      </c>
      <c r="GU411" s="46" t="b">
        <f t="shared" si="917"/>
        <v>0</v>
      </c>
      <c r="GV411" s="46" t="b">
        <f t="shared" si="918"/>
        <v>0</v>
      </c>
      <c r="GW411" s="46" t="b">
        <f t="shared" si="919"/>
        <v>0</v>
      </c>
      <c r="GX411" s="46" t="b">
        <f t="shared" si="920"/>
        <v>0</v>
      </c>
      <c r="GY411" s="46" t="b">
        <f t="shared" si="921"/>
        <v>0</v>
      </c>
      <c r="GZ411" s="46" t="b">
        <f t="shared" si="922"/>
        <v>0</v>
      </c>
      <c r="HA411" s="46" t="b">
        <f t="shared" si="923"/>
        <v>0</v>
      </c>
      <c r="HB411" s="46" t="b">
        <f t="shared" si="924"/>
        <v>0</v>
      </c>
      <c r="HC411" s="46" t="b">
        <f t="shared" si="925"/>
        <v>0</v>
      </c>
      <c r="HD411" s="46" t="b">
        <f t="shared" si="926"/>
        <v>0</v>
      </c>
      <c r="HE411" s="46" t="b">
        <f t="shared" si="927"/>
        <v>0</v>
      </c>
      <c r="HF411" s="46" t="b">
        <f t="shared" si="928"/>
        <v>0</v>
      </c>
      <c r="HG411" s="46" t="b">
        <f t="shared" si="929"/>
        <v>0</v>
      </c>
      <c r="HH411" s="46" t="b">
        <f t="shared" si="930"/>
        <v>0</v>
      </c>
      <c r="HI411" s="46" t="b">
        <f t="shared" si="931"/>
        <v>0</v>
      </c>
      <c r="HJ411" s="46" t="b">
        <f t="shared" si="932"/>
        <v>0</v>
      </c>
      <c r="HK411" s="46" t="b">
        <f t="shared" si="933"/>
        <v>0</v>
      </c>
      <c r="HL411" s="46" t="b">
        <f t="shared" si="934"/>
        <v>0</v>
      </c>
      <c r="HM411" s="46" t="b">
        <f t="shared" si="935"/>
        <v>0</v>
      </c>
      <c r="HN411" s="46" t="b">
        <f t="shared" si="936"/>
        <v>0</v>
      </c>
      <c r="HO411" s="46" t="b">
        <f t="shared" si="937"/>
        <v>0</v>
      </c>
      <c r="HP411" s="46" t="b">
        <f t="shared" si="938"/>
        <v>0</v>
      </c>
      <c r="HQ411" s="46" t="str">
        <f t="shared" si="939"/>
        <v/>
      </c>
      <c r="HR411" s="46" t="str">
        <f t="shared" si="940"/>
        <v/>
      </c>
      <c r="HS411" s="46" t="str">
        <f t="shared" si="941"/>
        <v/>
      </c>
      <c r="HT411" s="46" t="b">
        <f t="shared" si="942"/>
        <v>0</v>
      </c>
      <c r="HU411" s="46" t="b">
        <f t="shared" si="943"/>
        <v>0</v>
      </c>
      <c r="HV411" s="46" t="b">
        <f t="shared" si="944"/>
        <v>0</v>
      </c>
      <c r="HW411" s="46" t="b">
        <f t="shared" si="945"/>
        <v>0</v>
      </c>
      <c r="HX411" s="46" t="b">
        <f t="shared" si="946"/>
        <v>0</v>
      </c>
      <c r="HY411" s="46" t="b">
        <f t="shared" si="947"/>
        <v>0</v>
      </c>
      <c r="HZ411" s="46" t="b">
        <f t="shared" si="948"/>
        <v>0</v>
      </c>
      <c r="IA411" s="46" t="str">
        <f t="shared" si="949"/>
        <v/>
      </c>
      <c r="IB411" s="46" t="str">
        <f t="shared" si="950"/>
        <v/>
      </c>
      <c r="IC411" s="46" t="str">
        <f t="shared" si="951"/>
        <v/>
      </c>
      <c r="ID411" s="46" t="str">
        <f t="shared" si="952"/>
        <v/>
      </c>
      <c r="IE411" s="46" t="b">
        <f t="shared" si="953"/>
        <v>0</v>
      </c>
      <c r="IF411" s="46" t="str">
        <f t="shared" si="954"/>
        <v/>
      </c>
      <c r="IG411" s="46" t="str">
        <f t="shared" si="955"/>
        <v/>
      </c>
      <c r="IH411" s="46" t="b">
        <f t="shared" si="956"/>
        <v>0</v>
      </c>
      <c r="II411" s="46" t="b">
        <f t="shared" si="957"/>
        <v>0</v>
      </c>
      <c r="IJ411" s="46" t="b">
        <f t="shared" si="958"/>
        <v>0</v>
      </c>
      <c r="IK411" s="46" t="str">
        <f t="shared" si="959"/>
        <v/>
      </c>
      <c r="IL411" s="46" t="str">
        <f t="shared" si="960"/>
        <v/>
      </c>
      <c r="IM411" s="46" t="b">
        <f t="shared" si="961"/>
        <v>0</v>
      </c>
      <c r="IN411" s="46" t="b">
        <f t="shared" si="962"/>
        <v>0</v>
      </c>
      <c r="IO411" s="46" t="b">
        <f t="shared" si="963"/>
        <v>0</v>
      </c>
      <c r="IP411" s="46" t="b">
        <f t="shared" si="964"/>
        <v>0</v>
      </c>
      <c r="IQ411" s="46" t="b">
        <f t="shared" si="965"/>
        <v>0</v>
      </c>
      <c r="IR411" s="46" t="b">
        <f t="shared" si="966"/>
        <v>0</v>
      </c>
      <c r="IS411" s="46" t="b">
        <f t="shared" si="967"/>
        <v>0</v>
      </c>
      <c r="IT411" s="46" t="b">
        <f t="shared" si="968"/>
        <v>0</v>
      </c>
      <c r="IU411" s="46" t="b">
        <f t="shared" si="969"/>
        <v>0</v>
      </c>
      <c r="IV411" s="46" t="b">
        <f t="shared" si="970"/>
        <v>0</v>
      </c>
      <c r="IW411" s="46" t="b">
        <f t="shared" si="971"/>
        <v>0</v>
      </c>
      <c r="IX411" s="46" t="b">
        <f t="shared" si="972"/>
        <v>0</v>
      </c>
      <c r="IY411" s="46" t="b">
        <f t="shared" si="973"/>
        <v>0</v>
      </c>
    </row>
    <row r="412" spans="2:259" x14ac:dyDescent="0.3">
      <c r="B412" s="48">
        <v>400</v>
      </c>
      <c r="C412" s="61" t="str">
        <f t="shared" si="839"/>
        <v/>
      </c>
      <c r="D412" s="53"/>
      <c r="E412" s="52"/>
      <c r="F412" s="112"/>
      <c r="G412" s="52"/>
      <c r="H412" s="53"/>
      <c r="I412" s="52"/>
      <c r="J412" s="52"/>
      <c r="K412" s="53"/>
      <c r="L412" s="55"/>
      <c r="M412" s="108"/>
      <c r="N412" s="56"/>
      <c r="O412" s="52"/>
      <c r="P412" s="52"/>
      <c r="Q412" s="52"/>
      <c r="R412" s="52"/>
      <c r="S412" s="52"/>
      <c r="T412" s="53"/>
      <c r="U412" s="52"/>
      <c r="V412" s="52"/>
      <c r="W412" s="55"/>
      <c r="X412" s="55"/>
      <c r="Y412" s="52"/>
      <c r="Z412" s="55"/>
      <c r="AA412" s="52"/>
      <c r="AB412" s="53"/>
      <c r="AC412" s="53"/>
      <c r="AD412" s="53"/>
      <c r="AE412" s="57"/>
      <c r="AF412" s="113"/>
      <c r="AG412" s="57"/>
      <c r="AH412" s="58"/>
      <c r="AI412" s="58"/>
      <c r="AJ412" s="58"/>
      <c r="AK412" s="114"/>
      <c r="AL412" s="58"/>
      <c r="AM412" s="114"/>
      <c r="AN412" s="58"/>
      <c r="AO412" s="114"/>
      <c r="AP412" s="58"/>
      <c r="AQ412" s="114"/>
      <c r="AR412" s="58"/>
      <c r="AS412" s="114"/>
      <c r="AT412" s="58"/>
      <c r="AU412" s="114"/>
      <c r="AV412" s="58"/>
      <c r="AW412" s="114"/>
      <c r="AX412" s="58"/>
      <c r="AY412" s="114"/>
      <c r="AZ412" s="58"/>
      <c r="BA412" s="114"/>
      <c r="BB412" s="58"/>
      <c r="BC412" s="114"/>
      <c r="BD412" s="58"/>
      <c r="BE412" s="58"/>
      <c r="BF412" s="58"/>
      <c r="BG412" s="59"/>
      <c r="BH412" s="58"/>
      <c r="BI412" s="114"/>
      <c r="BJ412" s="53"/>
      <c r="BK412" s="58"/>
      <c r="BL412" s="114"/>
      <c r="BM412" s="58"/>
      <c r="BN412" s="114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3"/>
      <c r="CL412" s="58"/>
      <c r="CM412" s="58"/>
      <c r="CN412" s="60"/>
      <c r="CO412" s="57"/>
      <c r="CP412" s="58"/>
      <c r="CQ412" s="60"/>
      <c r="CR412" s="57"/>
      <c r="CS412" s="58"/>
      <c r="CT412" s="59"/>
      <c r="CU412" s="58"/>
      <c r="CV412" s="59"/>
      <c r="CW412" s="58"/>
      <c r="CX412" s="59"/>
      <c r="CY412" s="58"/>
      <c r="CZ412" s="58"/>
      <c r="DA412" s="58"/>
      <c r="DB412" s="53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7"/>
      <c r="DO412" s="57"/>
      <c r="DP412" s="57"/>
      <c r="DQ412" s="76" t="str">
        <f t="shared" si="840"/>
        <v/>
      </c>
      <c r="DR412" s="53"/>
      <c r="DS412" s="46" t="b">
        <f t="shared" si="841"/>
        <v>0</v>
      </c>
      <c r="DT412" s="46" t="str">
        <f t="shared" si="842"/>
        <v/>
      </c>
      <c r="DU412" s="46" t="b">
        <f t="shared" si="843"/>
        <v>0</v>
      </c>
      <c r="DV412" s="46" t="b">
        <f t="shared" si="844"/>
        <v>0</v>
      </c>
      <c r="DW412" s="46" t="b">
        <f t="shared" si="845"/>
        <v>0</v>
      </c>
      <c r="DY412" s="46" t="b">
        <f t="shared" si="846"/>
        <v>0</v>
      </c>
      <c r="DZ412" s="46" t="b">
        <f t="shared" si="847"/>
        <v>0</v>
      </c>
      <c r="EB412" s="46" t="b">
        <f t="shared" si="848"/>
        <v>0</v>
      </c>
      <c r="EC412" s="46" t="b">
        <f t="shared" si="849"/>
        <v>0</v>
      </c>
      <c r="ED412" s="46" t="b">
        <f t="shared" si="850"/>
        <v>0</v>
      </c>
      <c r="EE412" s="46" t="b">
        <f t="shared" si="851"/>
        <v>0</v>
      </c>
      <c r="EF412" s="46" t="b">
        <f t="shared" si="852"/>
        <v>0</v>
      </c>
      <c r="EG412" s="46" t="b">
        <f t="shared" si="853"/>
        <v>0</v>
      </c>
      <c r="EH412" s="46" t="b">
        <f t="shared" si="854"/>
        <v>0</v>
      </c>
      <c r="EI412" s="46" t="b">
        <f t="shared" si="855"/>
        <v>0</v>
      </c>
      <c r="EK412" s="46" t="b">
        <f t="shared" si="856"/>
        <v>0</v>
      </c>
      <c r="EL412" s="46" t="b">
        <f t="shared" si="857"/>
        <v>0</v>
      </c>
      <c r="EM412" s="46" t="b">
        <f t="shared" si="858"/>
        <v>0</v>
      </c>
      <c r="EN412" s="46" t="b">
        <f t="shared" si="859"/>
        <v>0</v>
      </c>
      <c r="EO412" s="46" t="b">
        <f t="shared" si="860"/>
        <v>0</v>
      </c>
      <c r="EP412" s="46" t="b">
        <f t="shared" si="861"/>
        <v>0</v>
      </c>
      <c r="EQ412" s="46" t="b">
        <f t="shared" si="862"/>
        <v>0</v>
      </c>
      <c r="ER412" s="46" t="b">
        <f>OR(AA412='Tablas '!$T$4,AA412='Tablas '!$T$7,AA412='Tablas '!$T$8,AA412='Tablas '!$T$11)</f>
        <v>0</v>
      </c>
      <c r="ES412" s="46" t="str">
        <f t="shared" si="863"/>
        <v/>
      </c>
      <c r="ET412" s="46" t="str">
        <f t="shared" si="864"/>
        <v/>
      </c>
      <c r="EU412" s="46" t="str">
        <f t="shared" si="865"/>
        <v/>
      </c>
      <c r="EV412" s="46" t="b">
        <f t="shared" si="866"/>
        <v>0</v>
      </c>
      <c r="EW412" s="46" t="b">
        <f t="shared" si="867"/>
        <v>0</v>
      </c>
      <c r="EX412" s="46" t="b">
        <f t="shared" si="868"/>
        <v>0</v>
      </c>
      <c r="EY412" s="46" t="b">
        <f t="shared" si="869"/>
        <v>0</v>
      </c>
      <c r="EZ412" s="46" t="b">
        <f t="shared" si="870"/>
        <v>0</v>
      </c>
      <c r="FA412" s="46" t="b">
        <f t="shared" si="871"/>
        <v>0</v>
      </c>
      <c r="FB412" s="46" t="b">
        <f t="shared" si="872"/>
        <v>0</v>
      </c>
      <c r="FC412" s="46" t="str">
        <f t="shared" si="873"/>
        <v/>
      </c>
      <c r="FD412" s="46" t="str">
        <f t="shared" si="874"/>
        <v/>
      </c>
      <c r="FE412" s="46" t="b">
        <f t="shared" si="875"/>
        <v>0</v>
      </c>
      <c r="FF412" s="46" t="str">
        <f t="shared" si="876"/>
        <v/>
      </c>
      <c r="FG412" s="46" t="str">
        <f t="shared" si="877"/>
        <v/>
      </c>
      <c r="FH412" s="46" t="b">
        <f t="shared" si="878"/>
        <v>0</v>
      </c>
      <c r="FI412" s="46" t="str">
        <f t="shared" si="879"/>
        <v/>
      </c>
      <c r="FJ412" s="46" t="str">
        <f t="shared" si="880"/>
        <v/>
      </c>
      <c r="FK412" s="46" t="b">
        <f t="shared" si="881"/>
        <v>0</v>
      </c>
      <c r="FL412" s="46" t="str">
        <f t="shared" si="882"/>
        <v/>
      </c>
      <c r="FM412" s="46" t="str">
        <f t="shared" si="883"/>
        <v/>
      </c>
      <c r="FN412" s="46" t="b">
        <f t="shared" si="884"/>
        <v>0</v>
      </c>
      <c r="FO412" s="46" t="str">
        <f t="shared" si="885"/>
        <v/>
      </c>
      <c r="FP412" s="46" t="str">
        <f t="shared" si="886"/>
        <v/>
      </c>
      <c r="FQ412" s="46" t="b">
        <f t="shared" si="887"/>
        <v>0</v>
      </c>
      <c r="FR412" s="46" t="str">
        <f t="shared" si="888"/>
        <v/>
      </c>
      <c r="FS412" s="46" t="str">
        <f t="shared" si="889"/>
        <v/>
      </c>
      <c r="FT412" s="46" t="b">
        <f t="shared" si="890"/>
        <v>0</v>
      </c>
      <c r="FU412" s="46" t="str">
        <f t="shared" si="891"/>
        <v/>
      </c>
      <c r="FV412" s="46" t="str">
        <f t="shared" si="892"/>
        <v/>
      </c>
      <c r="FW412" s="46" t="b">
        <f t="shared" si="893"/>
        <v>0</v>
      </c>
      <c r="FX412" s="46" t="str">
        <f t="shared" si="894"/>
        <v/>
      </c>
      <c r="FY412" s="46" t="str">
        <f t="shared" si="895"/>
        <v/>
      </c>
      <c r="FZ412" s="46" t="b">
        <f t="shared" si="896"/>
        <v>0</v>
      </c>
      <c r="GA412" s="46" t="str">
        <f t="shared" si="897"/>
        <v/>
      </c>
      <c r="GB412" s="46" t="str">
        <f t="shared" si="898"/>
        <v/>
      </c>
      <c r="GC412" s="46" t="b">
        <f t="shared" si="899"/>
        <v>0</v>
      </c>
      <c r="GD412" s="46" t="str">
        <f t="shared" si="900"/>
        <v/>
      </c>
      <c r="GE412" s="46" t="str">
        <f t="shared" si="901"/>
        <v/>
      </c>
      <c r="GF412" s="46" t="b">
        <f t="shared" si="902"/>
        <v>0</v>
      </c>
      <c r="GG412" s="46" t="b">
        <f t="shared" si="903"/>
        <v>0</v>
      </c>
      <c r="GH412" s="46" t="str">
        <f t="shared" si="904"/>
        <v/>
      </c>
      <c r="GI412" s="46" t="str">
        <f t="shared" si="905"/>
        <v/>
      </c>
      <c r="GJ412" s="46" t="str">
        <f t="shared" si="906"/>
        <v/>
      </c>
      <c r="GK412" s="46" t="b">
        <f t="shared" si="907"/>
        <v>0</v>
      </c>
      <c r="GL412" s="46" t="str">
        <f t="shared" si="908"/>
        <v/>
      </c>
      <c r="GM412" s="46" t="str">
        <f t="shared" si="909"/>
        <v/>
      </c>
      <c r="GN412" s="46" t="str">
        <f t="shared" si="910"/>
        <v/>
      </c>
      <c r="GO412" s="46" t="b">
        <f t="shared" si="911"/>
        <v>0</v>
      </c>
      <c r="GP412" s="46" t="str">
        <f t="shared" si="912"/>
        <v/>
      </c>
      <c r="GQ412" s="46" t="str">
        <f t="shared" si="913"/>
        <v/>
      </c>
      <c r="GR412" s="46" t="b">
        <f t="shared" si="914"/>
        <v>0</v>
      </c>
      <c r="GS412" s="46" t="str">
        <f t="shared" si="915"/>
        <v/>
      </c>
      <c r="GT412" s="46" t="str">
        <f t="shared" si="916"/>
        <v/>
      </c>
      <c r="GU412" s="46" t="b">
        <f t="shared" si="917"/>
        <v>0</v>
      </c>
      <c r="GV412" s="46" t="b">
        <f t="shared" si="918"/>
        <v>0</v>
      </c>
      <c r="GW412" s="46" t="b">
        <f t="shared" si="919"/>
        <v>0</v>
      </c>
      <c r="GX412" s="46" t="b">
        <f t="shared" si="920"/>
        <v>0</v>
      </c>
      <c r="GY412" s="46" t="b">
        <f t="shared" si="921"/>
        <v>0</v>
      </c>
      <c r="GZ412" s="46" t="b">
        <f t="shared" si="922"/>
        <v>0</v>
      </c>
      <c r="HA412" s="46" t="b">
        <f t="shared" si="923"/>
        <v>0</v>
      </c>
      <c r="HB412" s="46" t="b">
        <f t="shared" si="924"/>
        <v>0</v>
      </c>
      <c r="HC412" s="46" t="b">
        <f t="shared" si="925"/>
        <v>0</v>
      </c>
      <c r="HD412" s="46" t="b">
        <f t="shared" si="926"/>
        <v>0</v>
      </c>
      <c r="HE412" s="46" t="b">
        <f t="shared" si="927"/>
        <v>0</v>
      </c>
      <c r="HF412" s="46" t="b">
        <f t="shared" si="928"/>
        <v>0</v>
      </c>
      <c r="HG412" s="46" t="b">
        <f t="shared" si="929"/>
        <v>0</v>
      </c>
      <c r="HH412" s="46" t="b">
        <f t="shared" si="930"/>
        <v>0</v>
      </c>
      <c r="HI412" s="46" t="b">
        <f t="shared" si="931"/>
        <v>0</v>
      </c>
      <c r="HJ412" s="46" t="b">
        <f t="shared" si="932"/>
        <v>0</v>
      </c>
      <c r="HK412" s="46" t="b">
        <f t="shared" si="933"/>
        <v>0</v>
      </c>
      <c r="HL412" s="46" t="b">
        <f t="shared" si="934"/>
        <v>0</v>
      </c>
      <c r="HM412" s="46" t="b">
        <f t="shared" si="935"/>
        <v>0</v>
      </c>
      <c r="HN412" s="46" t="b">
        <f t="shared" si="936"/>
        <v>0</v>
      </c>
      <c r="HO412" s="46" t="b">
        <f t="shared" si="937"/>
        <v>0</v>
      </c>
      <c r="HP412" s="46" t="b">
        <f t="shared" si="938"/>
        <v>0</v>
      </c>
      <c r="HQ412" s="46" t="str">
        <f t="shared" si="939"/>
        <v/>
      </c>
      <c r="HR412" s="46" t="str">
        <f t="shared" si="940"/>
        <v/>
      </c>
      <c r="HS412" s="46" t="str">
        <f t="shared" si="941"/>
        <v/>
      </c>
      <c r="HT412" s="46" t="b">
        <f t="shared" si="942"/>
        <v>0</v>
      </c>
      <c r="HU412" s="46" t="b">
        <f t="shared" si="943"/>
        <v>0</v>
      </c>
      <c r="HV412" s="46" t="b">
        <f t="shared" si="944"/>
        <v>0</v>
      </c>
      <c r="HW412" s="46" t="b">
        <f t="shared" si="945"/>
        <v>0</v>
      </c>
      <c r="HX412" s="46" t="b">
        <f t="shared" si="946"/>
        <v>0</v>
      </c>
      <c r="HY412" s="46" t="b">
        <f t="shared" si="947"/>
        <v>0</v>
      </c>
      <c r="HZ412" s="46" t="b">
        <f t="shared" si="948"/>
        <v>0</v>
      </c>
      <c r="IA412" s="46" t="str">
        <f t="shared" si="949"/>
        <v/>
      </c>
      <c r="IB412" s="46" t="str">
        <f t="shared" si="950"/>
        <v/>
      </c>
      <c r="IC412" s="46" t="str">
        <f t="shared" si="951"/>
        <v/>
      </c>
      <c r="ID412" s="46" t="str">
        <f t="shared" si="952"/>
        <v/>
      </c>
      <c r="IE412" s="46" t="b">
        <f t="shared" si="953"/>
        <v>0</v>
      </c>
      <c r="IF412" s="46" t="str">
        <f t="shared" si="954"/>
        <v/>
      </c>
      <c r="IG412" s="46" t="str">
        <f t="shared" si="955"/>
        <v/>
      </c>
      <c r="IH412" s="46" t="b">
        <f t="shared" si="956"/>
        <v>0</v>
      </c>
      <c r="II412" s="46" t="b">
        <f t="shared" si="957"/>
        <v>0</v>
      </c>
      <c r="IJ412" s="46" t="b">
        <f t="shared" si="958"/>
        <v>0</v>
      </c>
      <c r="IK412" s="46" t="str">
        <f t="shared" si="959"/>
        <v/>
      </c>
      <c r="IL412" s="46" t="str">
        <f t="shared" si="960"/>
        <v/>
      </c>
      <c r="IM412" s="46" t="b">
        <f t="shared" si="961"/>
        <v>0</v>
      </c>
      <c r="IN412" s="46" t="b">
        <f t="shared" si="962"/>
        <v>0</v>
      </c>
      <c r="IO412" s="46" t="b">
        <f t="shared" si="963"/>
        <v>0</v>
      </c>
      <c r="IP412" s="46" t="b">
        <f t="shared" si="964"/>
        <v>0</v>
      </c>
      <c r="IQ412" s="46" t="b">
        <f t="shared" si="965"/>
        <v>0</v>
      </c>
      <c r="IR412" s="46" t="b">
        <f t="shared" si="966"/>
        <v>0</v>
      </c>
      <c r="IS412" s="46" t="b">
        <f t="shared" si="967"/>
        <v>0</v>
      </c>
      <c r="IT412" s="46" t="b">
        <f t="shared" si="968"/>
        <v>0</v>
      </c>
      <c r="IU412" s="46" t="b">
        <f t="shared" si="969"/>
        <v>0</v>
      </c>
      <c r="IV412" s="46" t="b">
        <f t="shared" si="970"/>
        <v>0</v>
      </c>
      <c r="IW412" s="46" t="b">
        <f t="shared" si="971"/>
        <v>0</v>
      </c>
      <c r="IX412" s="46" t="b">
        <f t="shared" si="972"/>
        <v>0</v>
      </c>
      <c r="IY412" s="46" t="b">
        <f t="shared" si="973"/>
        <v>0</v>
      </c>
    </row>
    <row r="413" spans="2:259" x14ac:dyDescent="0.3">
      <c r="B413" s="48">
        <v>401</v>
      </c>
      <c r="C413" s="61" t="str">
        <f t="shared" si="839"/>
        <v/>
      </c>
      <c r="D413" s="53"/>
      <c r="E413" s="52"/>
      <c r="F413" s="112"/>
      <c r="G413" s="52"/>
      <c r="H413" s="53"/>
      <c r="I413" s="52"/>
      <c r="J413" s="52"/>
      <c r="K413" s="53"/>
      <c r="L413" s="55"/>
      <c r="M413" s="108"/>
      <c r="N413" s="56"/>
      <c r="O413" s="52"/>
      <c r="P413" s="52"/>
      <c r="Q413" s="52"/>
      <c r="R413" s="52"/>
      <c r="S413" s="52"/>
      <c r="T413" s="53"/>
      <c r="U413" s="52"/>
      <c r="V413" s="52"/>
      <c r="W413" s="55"/>
      <c r="X413" s="55"/>
      <c r="Y413" s="52"/>
      <c r="Z413" s="55"/>
      <c r="AA413" s="52"/>
      <c r="AB413" s="53"/>
      <c r="AC413" s="53"/>
      <c r="AD413" s="53"/>
      <c r="AE413" s="57"/>
      <c r="AF413" s="113"/>
      <c r="AG413" s="57"/>
      <c r="AH413" s="58"/>
      <c r="AI413" s="58"/>
      <c r="AJ413" s="58"/>
      <c r="AK413" s="114"/>
      <c r="AL413" s="58"/>
      <c r="AM413" s="114"/>
      <c r="AN413" s="58"/>
      <c r="AO413" s="114"/>
      <c r="AP413" s="58"/>
      <c r="AQ413" s="114"/>
      <c r="AR413" s="58"/>
      <c r="AS413" s="114"/>
      <c r="AT413" s="58"/>
      <c r="AU413" s="114"/>
      <c r="AV413" s="58"/>
      <c r="AW413" s="114"/>
      <c r="AX413" s="58"/>
      <c r="AY413" s="114"/>
      <c r="AZ413" s="58"/>
      <c r="BA413" s="114"/>
      <c r="BB413" s="58"/>
      <c r="BC413" s="114"/>
      <c r="BD413" s="58"/>
      <c r="BE413" s="58"/>
      <c r="BF413" s="58"/>
      <c r="BG413" s="59"/>
      <c r="BH413" s="58"/>
      <c r="BI413" s="114"/>
      <c r="BJ413" s="53"/>
      <c r="BK413" s="58"/>
      <c r="BL413" s="114"/>
      <c r="BM413" s="58"/>
      <c r="BN413" s="114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3"/>
      <c r="CL413" s="58"/>
      <c r="CM413" s="58"/>
      <c r="CN413" s="60"/>
      <c r="CO413" s="57"/>
      <c r="CP413" s="58"/>
      <c r="CQ413" s="60"/>
      <c r="CR413" s="57"/>
      <c r="CS413" s="58"/>
      <c r="CT413" s="59"/>
      <c r="CU413" s="58"/>
      <c r="CV413" s="59"/>
      <c r="CW413" s="58"/>
      <c r="CX413" s="59"/>
      <c r="CY413" s="58"/>
      <c r="CZ413" s="58"/>
      <c r="DA413" s="58"/>
      <c r="DB413" s="53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7"/>
      <c r="DO413" s="57"/>
      <c r="DP413" s="57"/>
      <c r="DQ413" s="76" t="str">
        <f t="shared" si="840"/>
        <v/>
      </c>
      <c r="DR413" s="53"/>
      <c r="DS413" s="46" t="b">
        <f t="shared" si="841"/>
        <v>0</v>
      </c>
      <c r="DT413" s="46" t="str">
        <f t="shared" si="842"/>
        <v/>
      </c>
      <c r="DU413" s="46" t="b">
        <f t="shared" si="843"/>
        <v>0</v>
      </c>
      <c r="DV413" s="46" t="b">
        <f t="shared" si="844"/>
        <v>0</v>
      </c>
      <c r="DW413" s="46" t="b">
        <f t="shared" si="845"/>
        <v>0</v>
      </c>
      <c r="DY413" s="46" t="b">
        <f t="shared" si="846"/>
        <v>0</v>
      </c>
      <c r="DZ413" s="46" t="b">
        <f t="shared" si="847"/>
        <v>0</v>
      </c>
      <c r="EB413" s="46" t="b">
        <f t="shared" si="848"/>
        <v>0</v>
      </c>
      <c r="EC413" s="46" t="b">
        <f t="shared" si="849"/>
        <v>0</v>
      </c>
      <c r="ED413" s="46" t="b">
        <f t="shared" si="850"/>
        <v>0</v>
      </c>
      <c r="EE413" s="46" t="b">
        <f t="shared" si="851"/>
        <v>0</v>
      </c>
      <c r="EF413" s="46" t="b">
        <f t="shared" si="852"/>
        <v>0</v>
      </c>
      <c r="EG413" s="46" t="b">
        <f t="shared" si="853"/>
        <v>0</v>
      </c>
      <c r="EH413" s="46" t="b">
        <f t="shared" si="854"/>
        <v>0</v>
      </c>
      <c r="EI413" s="46" t="b">
        <f t="shared" si="855"/>
        <v>0</v>
      </c>
      <c r="EK413" s="46" t="b">
        <f t="shared" si="856"/>
        <v>0</v>
      </c>
      <c r="EL413" s="46" t="b">
        <f t="shared" si="857"/>
        <v>0</v>
      </c>
      <c r="EM413" s="46" t="b">
        <f t="shared" si="858"/>
        <v>0</v>
      </c>
      <c r="EN413" s="46" t="b">
        <f t="shared" si="859"/>
        <v>0</v>
      </c>
      <c r="EO413" s="46" t="b">
        <f t="shared" si="860"/>
        <v>0</v>
      </c>
      <c r="EP413" s="46" t="b">
        <f t="shared" si="861"/>
        <v>0</v>
      </c>
      <c r="EQ413" s="46" t="b">
        <f t="shared" si="862"/>
        <v>0</v>
      </c>
      <c r="ER413" s="46" t="b">
        <f>OR(AA413='Tablas '!$T$4,AA413='Tablas '!$T$7,AA413='Tablas '!$T$8,AA413='Tablas '!$T$11)</f>
        <v>0</v>
      </c>
      <c r="ES413" s="46" t="str">
        <f t="shared" si="863"/>
        <v/>
      </c>
      <c r="ET413" s="46" t="str">
        <f t="shared" si="864"/>
        <v/>
      </c>
      <c r="EU413" s="46" t="str">
        <f t="shared" si="865"/>
        <v/>
      </c>
      <c r="EV413" s="46" t="b">
        <f t="shared" si="866"/>
        <v>0</v>
      </c>
      <c r="EW413" s="46" t="b">
        <f t="shared" si="867"/>
        <v>0</v>
      </c>
      <c r="EX413" s="46" t="b">
        <f t="shared" si="868"/>
        <v>0</v>
      </c>
      <c r="EY413" s="46" t="b">
        <f t="shared" si="869"/>
        <v>0</v>
      </c>
      <c r="EZ413" s="46" t="b">
        <f t="shared" si="870"/>
        <v>0</v>
      </c>
      <c r="FA413" s="46" t="b">
        <f t="shared" si="871"/>
        <v>0</v>
      </c>
      <c r="FB413" s="46" t="b">
        <f t="shared" si="872"/>
        <v>0</v>
      </c>
      <c r="FC413" s="46" t="str">
        <f t="shared" si="873"/>
        <v/>
      </c>
      <c r="FD413" s="46" t="str">
        <f t="shared" si="874"/>
        <v/>
      </c>
      <c r="FE413" s="46" t="b">
        <f t="shared" si="875"/>
        <v>0</v>
      </c>
      <c r="FF413" s="46" t="str">
        <f t="shared" si="876"/>
        <v/>
      </c>
      <c r="FG413" s="46" t="str">
        <f t="shared" si="877"/>
        <v/>
      </c>
      <c r="FH413" s="46" t="b">
        <f t="shared" si="878"/>
        <v>0</v>
      </c>
      <c r="FI413" s="46" t="str">
        <f t="shared" si="879"/>
        <v/>
      </c>
      <c r="FJ413" s="46" t="str">
        <f t="shared" si="880"/>
        <v/>
      </c>
      <c r="FK413" s="46" t="b">
        <f t="shared" si="881"/>
        <v>0</v>
      </c>
      <c r="FL413" s="46" t="str">
        <f t="shared" si="882"/>
        <v/>
      </c>
      <c r="FM413" s="46" t="str">
        <f t="shared" si="883"/>
        <v/>
      </c>
      <c r="FN413" s="46" t="b">
        <f t="shared" si="884"/>
        <v>0</v>
      </c>
      <c r="FO413" s="46" t="str">
        <f t="shared" si="885"/>
        <v/>
      </c>
      <c r="FP413" s="46" t="str">
        <f t="shared" si="886"/>
        <v/>
      </c>
      <c r="FQ413" s="46" t="b">
        <f t="shared" si="887"/>
        <v>0</v>
      </c>
      <c r="FR413" s="46" t="str">
        <f t="shared" si="888"/>
        <v/>
      </c>
      <c r="FS413" s="46" t="str">
        <f t="shared" si="889"/>
        <v/>
      </c>
      <c r="FT413" s="46" t="b">
        <f t="shared" si="890"/>
        <v>0</v>
      </c>
      <c r="FU413" s="46" t="str">
        <f t="shared" si="891"/>
        <v/>
      </c>
      <c r="FV413" s="46" t="str">
        <f t="shared" si="892"/>
        <v/>
      </c>
      <c r="FW413" s="46" t="b">
        <f t="shared" si="893"/>
        <v>0</v>
      </c>
      <c r="FX413" s="46" t="str">
        <f t="shared" si="894"/>
        <v/>
      </c>
      <c r="FY413" s="46" t="str">
        <f t="shared" si="895"/>
        <v/>
      </c>
      <c r="FZ413" s="46" t="b">
        <f t="shared" si="896"/>
        <v>0</v>
      </c>
      <c r="GA413" s="46" t="str">
        <f t="shared" si="897"/>
        <v/>
      </c>
      <c r="GB413" s="46" t="str">
        <f t="shared" si="898"/>
        <v/>
      </c>
      <c r="GC413" s="46" t="b">
        <f t="shared" si="899"/>
        <v>0</v>
      </c>
      <c r="GD413" s="46" t="str">
        <f t="shared" si="900"/>
        <v/>
      </c>
      <c r="GE413" s="46" t="str">
        <f t="shared" si="901"/>
        <v/>
      </c>
      <c r="GF413" s="46" t="b">
        <f t="shared" si="902"/>
        <v>0</v>
      </c>
      <c r="GG413" s="46" t="b">
        <f t="shared" si="903"/>
        <v>0</v>
      </c>
      <c r="GH413" s="46" t="str">
        <f t="shared" si="904"/>
        <v/>
      </c>
      <c r="GI413" s="46" t="str">
        <f t="shared" si="905"/>
        <v/>
      </c>
      <c r="GJ413" s="46" t="str">
        <f t="shared" si="906"/>
        <v/>
      </c>
      <c r="GK413" s="46" t="b">
        <f t="shared" si="907"/>
        <v>0</v>
      </c>
      <c r="GL413" s="46" t="str">
        <f t="shared" si="908"/>
        <v/>
      </c>
      <c r="GM413" s="46" t="str">
        <f t="shared" si="909"/>
        <v/>
      </c>
      <c r="GN413" s="46" t="str">
        <f t="shared" si="910"/>
        <v/>
      </c>
      <c r="GO413" s="46" t="b">
        <f t="shared" si="911"/>
        <v>0</v>
      </c>
      <c r="GP413" s="46" t="str">
        <f t="shared" si="912"/>
        <v/>
      </c>
      <c r="GQ413" s="46" t="str">
        <f t="shared" si="913"/>
        <v/>
      </c>
      <c r="GR413" s="46" t="b">
        <f t="shared" si="914"/>
        <v>0</v>
      </c>
      <c r="GS413" s="46" t="str">
        <f t="shared" si="915"/>
        <v/>
      </c>
      <c r="GT413" s="46" t="str">
        <f t="shared" si="916"/>
        <v/>
      </c>
      <c r="GU413" s="46" t="b">
        <f t="shared" si="917"/>
        <v>0</v>
      </c>
      <c r="GV413" s="46" t="b">
        <f t="shared" si="918"/>
        <v>0</v>
      </c>
      <c r="GW413" s="46" t="b">
        <f t="shared" si="919"/>
        <v>0</v>
      </c>
      <c r="GX413" s="46" t="b">
        <f t="shared" si="920"/>
        <v>0</v>
      </c>
      <c r="GY413" s="46" t="b">
        <f t="shared" si="921"/>
        <v>0</v>
      </c>
      <c r="GZ413" s="46" t="b">
        <f t="shared" si="922"/>
        <v>0</v>
      </c>
      <c r="HA413" s="46" t="b">
        <f t="shared" si="923"/>
        <v>0</v>
      </c>
      <c r="HB413" s="46" t="b">
        <f t="shared" si="924"/>
        <v>0</v>
      </c>
      <c r="HC413" s="46" t="b">
        <f t="shared" si="925"/>
        <v>0</v>
      </c>
      <c r="HD413" s="46" t="b">
        <f t="shared" si="926"/>
        <v>0</v>
      </c>
      <c r="HE413" s="46" t="b">
        <f t="shared" si="927"/>
        <v>0</v>
      </c>
      <c r="HF413" s="46" t="b">
        <f t="shared" si="928"/>
        <v>0</v>
      </c>
      <c r="HG413" s="46" t="b">
        <f t="shared" si="929"/>
        <v>0</v>
      </c>
      <c r="HH413" s="46" t="b">
        <f t="shared" si="930"/>
        <v>0</v>
      </c>
      <c r="HI413" s="46" t="b">
        <f t="shared" si="931"/>
        <v>0</v>
      </c>
      <c r="HJ413" s="46" t="b">
        <f t="shared" si="932"/>
        <v>0</v>
      </c>
      <c r="HK413" s="46" t="b">
        <f t="shared" si="933"/>
        <v>0</v>
      </c>
      <c r="HL413" s="46" t="b">
        <f t="shared" si="934"/>
        <v>0</v>
      </c>
      <c r="HM413" s="46" t="b">
        <f t="shared" si="935"/>
        <v>0</v>
      </c>
      <c r="HN413" s="46" t="b">
        <f t="shared" si="936"/>
        <v>0</v>
      </c>
      <c r="HO413" s="46" t="b">
        <f t="shared" si="937"/>
        <v>0</v>
      </c>
      <c r="HP413" s="46" t="b">
        <f t="shared" si="938"/>
        <v>0</v>
      </c>
      <c r="HQ413" s="46" t="str">
        <f t="shared" si="939"/>
        <v/>
      </c>
      <c r="HR413" s="46" t="str">
        <f t="shared" si="940"/>
        <v/>
      </c>
      <c r="HS413" s="46" t="str">
        <f t="shared" si="941"/>
        <v/>
      </c>
      <c r="HT413" s="46" t="b">
        <f t="shared" si="942"/>
        <v>0</v>
      </c>
      <c r="HU413" s="46" t="b">
        <f t="shared" si="943"/>
        <v>0</v>
      </c>
      <c r="HV413" s="46" t="b">
        <f t="shared" si="944"/>
        <v>0</v>
      </c>
      <c r="HW413" s="46" t="b">
        <f t="shared" si="945"/>
        <v>0</v>
      </c>
      <c r="HX413" s="46" t="b">
        <f t="shared" si="946"/>
        <v>0</v>
      </c>
      <c r="HY413" s="46" t="b">
        <f t="shared" si="947"/>
        <v>0</v>
      </c>
      <c r="HZ413" s="46" t="b">
        <f t="shared" si="948"/>
        <v>0</v>
      </c>
      <c r="IA413" s="46" t="str">
        <f t="shared" si="949"/>
        <v/>
      </c>
      <c r="IB413" s="46" t="str">
        <f t="shared" si="950"/>
        <v/>
      </c>
      <c r="IC413" s="46" t="str">
        <f t="shared" si="951"/>
        <v/>
      </c>
      <c r="ID413" s="46" t="str">
        <f t="shared" si="952"/>
        <v/>
      </c>
      <c r="IE413" s="46" t="b">
        <f t="shared" si="953"/>
        <v>0</v>
      </c>
      <c r="IF413" s="46" t="str">
        <f t="shared" si="954"/>
        <v/>
      </c>
      <c r="IG413" s="46" t="str">
        <f t="shared" si="955"/>
        <v/>
      </c>
      <c r="IH413" s="46" t="b">
        <f t="shared" si="956"/>
        <v>0</v>
      </c>
      <c r="II413" s="46" t="b">
        <f t="shared" si="957"/>
        <v>0</v>
      </c>
      <c r="IJ413" s="46" t="b">
        <f t="shared" si="958"/>
        <v>0</v>
      </c>
      <c r="IK413" s="46" t="str">
        <f t="shared" si="959"/>
        <v/>
      </c>
      <c r="IL413" s="46" t="str">
        <f t="shared" si="960"/>
        <v/>
      </c>
      <c r="IM413" s="46" t="b">
        <f t="shared" si="961"/>
        <v>0</v>
      </c>
      <c r="IN413" s="46" t="b">
        <f t="shared" si="962"/>
        <v>0</v>
      </c>
      <c r="IO413" s="46" t="b">
        <f t="shared" si="963"/>
        <v>0</v>
      </c>
      <c r="IP413" s="46" t="b">
        <f t="shared" si="964"/>
        <v>0</v>
      </c>
      <c r="IQ413" s="46" t="b">
        <f t="shared" si="965"/>
        <v>0</v>
      </c>
      <c r="IR413" s="46" t="b">
        <f t="shared" si="966"/>
        <v>0</v>
      </c>
      <c r="IS413" s="46" t="b">
        <f t="shared" si="967"/>
        <v>0</v>
      </c>
      <c r="IT413" s="46" t="b">
        <f t="shared" si="968"/>
        <v>0</v>
      </c>
      <c r="IU413" s="46" t="b">
        <f t="shared" si="969"/>
        <v>0</v>
      </c>
      <c r="IV413" s="46" t="b">
        <f t="shared" si="970"/>
        <v>0</v>
      </c>
      <c r="IW413" s="46" t="b">
        <f t="shared" si="971"/>
        <v>0</v>
      </c>
      <c r="IX413" s="46" t="b">
        <f t="shared" si="972"/>
        <v>0</v>
      </c>
      <c r="IY413" s="46" t="b">
        <f t="shared" si="973"/>
        <v>0</v>
      </c>
    </row>
    <row r="414" spans="2:259" x14ac:dyDescent="0.3">
      <c r="B414" s="48">
        <v>402</v>
      </c>
      <c r="C414" s="61" t="str">
        <f t="shared" si="839"/>
        <v/>
      </c>
      <c r="D414" s="53"/>
      <c r="E414" s="52"/>
      <c r="F414" s="112"/>
      <c r="G414" s="52"/>
      <c r="H414" s="53"/>
      <c r="I414" s="52"/>
      <c r="J414" s="52"/>
      <c r="K414" s="53"/>
      <c r="L414" s="55"/>
      <c r="M414" s="108"/>
      <c r="N414" s="56"/>
      <c r="O414" s="52"/>
      <c r="P414" s="52"/>
      <c r="Q414" s="52"/>
      <c r="R414" s="52"/>
      <c r="S414" s="52"/>
      <c r="T414" s="53"/>
      <c r="U414" s="52"/>
      <c r="V414" s="52"/>
      <c r="W414" s="55"/>
      <c r="X414" s="55"/>
      <c r="Y414" s="52"/>
      <c r="Z414" s="55"/>
      <c r="AA414" s="52"/>
      <c r="AB414" s="53"/>
      <c r="AC414" s="53"/>
      <c r="AD414" s="53"/>
      <c r="AE414" s="57"/>
      <c r="AF414" s="113"/>
      <c r="AG414" s="57"/>
      <c r="AH414" s="58"/>
      <c r="AI414" s="58"/>
      <c r="AJ414" s="58"/>
      <c r="AK414" s="114"/>
      <c r="AL414" s="58"/>
      <c r="AM414" s="114"/>
      <c r="AN414" s="58"/>
      <c r="AO414" s="114"/>
      <c r="AP414" s="58"/>
      <c r="AQ414" s="114"/>
      <c r="AR414" s="58"/>
      <c r="AS414" s="114"/>
      <c r="AT414" s="58"/>
      <c r="AU414" s="114"/>
      <c r="AV414" s="58"/>
      <c r="AW414" s="114"/>
      <c r="AX414" s="58"/>
      <c r="AY414" s="114"/>
      <c r="AZ414" s="58"/>
      <c r="BA414" s="114"/>
      <c r="BB414" s="58"/>
      <c r="BC414" s="114"/>
      <c r="BD414" s="58"/>
      <c r="BE414" s="58"/>
      <c r="BF414" s="58"/>
      <c r="BG414" s="59"/>
      <c r="BH414" s="58"/>
      <c r="BI414" s="114"/>
      <c r="BJ414" s="53"/>
      <c r="BK414" s="58"/>
      <c r="BL414" s="114"/>
      <c r="BM414" s="58"/>
      <c r="BN414" s="114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3"/>
      <c r="CL414" s="58"/>
      <c r="CM414" s="58"/>
      <c r="CN414" s="60"/>
      <c r="CO414" s="57"/>
      <c r="CP414" s="58"/>
      <c r="CQ414" s="60"/>
      <c r="CR414" s="57"/>
      <c r="CS414" s="58"/>
      <c r="CT414" s="59"/>
      <c r="CU414" s="58"/>
      <c r="CV414" s="59"/>
      <c r="CW414" s="58"/>
      <c r="CX414" s="59"/>
      <c r="CY414" s="58"/>
      <c r="CZ414" s="58"/>
      <c r="DA414" s="58"/>
      <c r="DB414" s="53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7"/>
      <c r="DO414" s="57"/>
      <c r="DP414" s="57"/>
      <c r="DQ414" s="76" t="str">
        <f t="shared" si="840"/>
        <v/>
      </c>
      <c r="DR414" s="53"/>
      <c r="DS414" s="46" t="b">
        <f t="shared" si="841"/>
        <v>0</v>
      </c>
      <c r="DT414" s="46" t="str">
        <f t="shared" si="842"/>
        <v/>
      </c>
      <c r="DU414" s="46" t="b">
        <f t="shared" si="843"/>
        <v>0</v>
      </c>
      <c r="DV414" s="46" t="b">
        <f t="shared" si="844"/>
        <v>0</v>
      </c>
      <c r="DW414" s="46" t="b">
        <f t="shared" si="845"/>
        <v>0</v>
      </c>
      <c r="DY414" s="46" t="b">
        <f t="shared" si="846"/>
        <v>0</v>
      </c>
      <c r="DZ414" s="46" t="b">
        <f t="shared" si="847"/>
        <v>0</v>
      </c>
      <c r="EB414" s="46" t="b">
        <f t="shared" si="848"/>
        <v>0</v>
      </c>
      <c r="EC414" s="46" t="b">
        <f t="shared" si="849"/>
        <v>0</v>
      </c>
      <c r="ED414" s="46" t="b">
        <f t="shared" si="850"/>
        <v>0</v>
      </c>
      <c r="EE414" s="46" t="b">
        <f t="shared" si="851"/>
        <v>0</v>
      </c>
      <c r="EF414" s="46" t="b">
        <f t="shared" si="852"/>
        <v>0</v>
      </c>
      <c r="EG414" s="46" t="b">
        <f t="shared" si="853"/>
        <v>0</v>
      </c>
      <c r="EH414" s="46" t="b">
        <f t="shared" si="854"/>
        <v>0</v>
      </c>
      <c r="EI414" s="46" t="b">
        <f t="shared" si="855"/>
        <v>0</v>
      </c>
      <c r="EK414" s="46" t="b">
        <f t="shared" si="856"/>
        <v>0</v>
      </c>
      <c r="EL414" s="46" t="b">
        <f t="shared" si="857"/>
        <v>0</v>
      </c>
      <c r="EM414" s="46" t="b">
        <f t="shared" si="858"/>
        <v>0</v>
      </c>
      <c r="EN414" s="46" t="b">
        <f t="shared" si="859"/>
        <v>0</v>
      </c>
      <c r="EO414" s="46" t="b">
        <f t="shared" si="860"/>
        <v>0</v>
      </c>
      <c r="EP414" s="46" t="b">
        <f t="shared" si="861"/>
        <v>0</v>
      </c>
      <c r="EQ414" s="46" t="b">
        <f t="shared" si="862"/>
        <v>0</v>
      </c>
      <c r="ER414" s="46" t="b">
        <f>OR(AA414='Tablas '!$T$4,AA414='Tablas '!$T$7,AA414='Tablas '!$T$8,AA414='Tablas '!$T$11)</f>
        <v>0</v>
      </c>
      <c r="ES414" s="46" t="str">
        <f t="shared" si="863"/>
        <v/>
      </c>
      <c r="ET414" s="46" t="str">
        <f t="shared" si="864"/>
        <v/>
      </c>
      <c r="EU414" s="46" t="str">
        <f t="shared" si="865"/>
        <v/>
      </c>
      <c r="EV414" s="46" t="b">
        <f t="shared" si="866"/>
        <v>0</v>
      </c>
      <c r="EW414" s="46" t="b">
        <f t="shared" si="867"/>
        <v>0</v>
      </c>
      <c r="EX414" s="46" t="b">
        <f t="shared" si="868"/>
        <v>0</v>
      </c>
      <c r="EY414" s="46" t="b">
        <f t="shared" si="869"/>
        <v>0</v>
      </c>
      <c r="EZ414" s="46" t="b">
        <f t="shared" si="870"/>
        <v>0</v>
      </c>
      <c r="FA414" s="46" t="b">
        <f t="shared" si="871"/>
        <v>0</v>
      </c>
      <c r="FB414" s="46" t="b">
        <f t="shared" si="872"/>
        <v>0</v>
      </c>
      <c r="FC414" s="46" t="str">
        <f t="shared" si="873"/>
        <v/>
      </c>
      <c r="FD414" s="46" t="str">
        <f t="shared" si="874"/>
        <v/>
      </c>
      <c r="FE414" s="46" t="b">
        <f t="shared" si="875"/>
        <v>0</v>
      </c>
      <c r="FF414" s="46" t="str">
        <f t="shared" si="876"/>
        <v/>
      </c>
      <c r="FG414" s="46" t="str">
        <f t="shared" si="877"/>
        <v/>
      </c>
      <c r="FH414" s="46" t="b">
        <f t="shared" si="878"/>
        <v>0</v>
      </c>
      <c r="FI414" s="46" t="str">
        <f t="shared" si="879"/>
        <v/>
      </c>
      <c r="FJ414" s="46" t="str">
        <f t="shared" si="880"/>
        <v/>
      </c>
      <c r="FK414" s="46" t="b">
        <f t="shared" si="881"/>
        <v>0</v>
      </c>
      <c r="FL414" s="46" t="str">
        <f t="shared" si="882"/>
        <v/>
      </c>
      <c r="FM414" s="46" t="str">
        <f t="shared" si="883"/>
        <v/>
      </c>
      <c r="FN414" s="46" t="b">
        <f t="shared" si="884"/>
        <v>0</v>
      </c>
      <c r="FO414" s="46" t="str">
        <f t="shared" si="885"/>
        <v/>
      </c>
      <c r="FP414" s="46" t="str">
        <f t="shared" si="886"/>
        <v/>
      </c>
      <c r="FQ414" s="46" t="b">
        <f t="shared" si="887"/>
        <v>0</v>
      </c>
      <c r="FR414" s="46" t="str">
        <f t="shared" si="888"/>
        <v/>
      </c>
      <c r="FS414" s="46" t="str">
        <f t="shared" si="889"/>
        <v/>
      </c>
      <c r="FT414" s="46" t="b">
        <f t="shared" si="890"/>
        <v>0</v>
      </c>
      <c r="FU414" s="46" t="str">
        <f t="shared" si="891"/>
        <v/>
      </c>
      <c r="FV414" s="46" t="str">
        <f t="shared" si="892"/>
        <v/>
      </c>
      <c r="FW414" s="46" t="b">
        <f t="shared" si="893"/>
        <v>0</v>
      </c>
      <c r="FX414" s="46" t="str">
        <f t="shared" si="894"/>
        <v/>
      </c>
      <c r="FY414" s="46" t="str">
        <f t="shared" si="895"/>
        <v/>
      </c>
      <c r="FZ414" s="46" t="b">
        <f t="shared" si="896"/>
        <v>0</v>
      </c>
      <c r="GA414" s="46" t="str">
        <f t="shared" si="897"/>
        <v/>
      </c>
      <c r="GB414" s="46" t="str">
        <f t="shared" si="898"/>
        <v/>
      </c>
      <c r="GC414" s="46" t="b">
        <f t="shared" si="899"/>
        <v>0</v>
      </c>
      <c r="GD414" s="46" t="str">
        <f t="shared" si="900"/>
        <v/>
      </c>
      <c r="GE414" s="46" t="str">
        <f t="shared" si="901"/>
        <v/>
      </c>
      <c r="GF414" s="46" t="b">
        <f t="shared" si="902"/>
        <v>0</v>
      </c>
      <c r="GG414" s="46" t="b">
        <f t="shared" si="903"/>
        <v>0</v>
      </c>
      <c r="GH414" s="46" t="str">
        <f t="shared" si="904"/>
        <v/>
      </c>
      <c r="GI414" s="46" t="str">
        <f t="shared" si="905"/>
        <v/>
      </c>
      <c r="GJ414" s="46" t="str">
        <f t="shared" si="906"/>
        <v/>
      </c>
      <c r="GK414" s="46" t="b">
        <f t="shared" si="907"/>
        <v>0</v>
      </c>
      <c r="GL414" s="46" t="str">
        <f t="shared" si="908"/>
        <v/>
      </c>
      <c r="GM414" s="46" t="str">
        <f t="shared" si="909"/>
        <v/>
      </c>
      <c r="GN414" s="46" t="str">
        <f t="shared" si="910"/>
        <v/>
      </c>
      <c r="GO414" s="46" t="b">
        <f t="shared" si="911"/>
        <v>0</v>
      </c>
      <c r="GP414" s="46" t="str">
        <f t="shared" si="912"/>
        <v/>
      </c>
      <c r="GQ414" s="46" t="str">
        <f t="shared" si="913"/>
        <v/>
      </c>
      <c r="GR414" s="46" t="b">
        <f t="shared" si="914"/>
        <v>0</v>
      </c>
      <c r="GS414" s="46" t="str">
        <f t="shared" si="915"/>
        <v/>
      </c>
      <c r="GT414" s="46" t="str">
        <f t="shared" si="916"/>
        <v/>
      </c>
      <c r="GU414" s="46" t="b">
        <f t="shared" si="917"/>
        <v>0</v>
      </c>
      <c r="GV414" s="46" t="b">
        <f t="shared" si="918"/>
        <v>0</v>
      </c>
      <c r="GW414" s="46" t="b">
        <f t="shared" si="919"/>
        <v>0</v>
      </c>
      <c r="GX414" s="46" t="b">
        <f t="shared" si="920"/>
        <v>0</v>
      </c>
      <c r="GY414" s="46" t="b">
        <f t="shared" si="921"/>
        <v>0</v>
      </c>
      <c r="GZ414" s="46" t="b">
        <f t="shared" si="922"/>
        <v>0</v>
      </c>
      <c r="HA414" s="46" t="b">
        <f t="shared" si="923"/>
        <v>0</v>
      </c>
      <c r="HB414" s="46" t="b">
        <f t="shared" si="924"/>
        <v>0</v>
      </c>
      <c r="HC414" s="46" t="b">
        <f t="shared" si="925"/>
        <v>0</v>
      </c>
      <c r="HD414" s="46" t="b">
        <f t="shared" si="926"/>
        <v>0</v>
      </c>
      <c r="HE414" s="46" t="b">
        <f t="shared" si="927"/>
        <v>0</v>
      </c>
      <c r="HF414" s="46" t="b">
        <f t="shared" si="928"/>
        <v>0</v>
      </c>
      <c r="HG414" s="46" t="b">
        <f t="shared" si="929"/>
        <v>0</v>
      </c>
      <c r="HH414" s="46" t="b">
        <f t="shared" si="930"/>
        <v>0</v>
      </c>
      <c r="HI414" s="46" t="b">
        <f t="shared" si="931"/>
        <v>0</v>
      </c>
      <c r="HJ414" s="46" t="b">
        <f t="shared" si="932"/>
        <v>0</v>
      </c>
      <c r="HK414" s="46" t="b">
        <f t="shared" si="933"/>
        <v>0</v>
      </c>
      <c r="HL414" s="46" t="b">
        <f t="shared" si="934"/>
        <v>0</v>
      </c>
      <c r="HM414" s="46" t="b">
        <f t="shared" si="935"/>
        <v>0</v>
      </c>
      <c r="HN414" s="46" t="b">
        <f t="shared" si="936"/>
        <v>0</v>
      </c>
      <c r="HO414" s="46" t="b">
        <f t="shared" si="937"/>
        <v>0</v>
      </c>
      <c r="HP414" s="46" t="b">
        <f t="shared" si="938"/>
        <v>0</v>
      </c>
      <c r="HQ414" s="46" t="str">
        <f t="shared" si="939"/>
        <v/>
      </c>
      <c r="HR414" s="46" t="str">
        <f t="shared" si="940"/>
        <v/>
      </c>
      <c r="HS414" s="46" t="str">
        <f t="shared" si="941"/>
        <v/>
      </c>
      <c r="HT414" s="46" t="b">
        <f t="shared" si="942"/>
        <v>0</v>
      </c>
      <c r="HU414" s="46" t="b">
        <f t="shared" si="943"/>
        <v>0</v>
      </c>
      <c r="HV414" s="46" t="b">
        <f t="shared" si="944"/>
        <v>0</v>
      </c>
      <c r="HW414" s="46" t="b">
        <f t="shared" si="945"/>
        <v>0</v>
      </c>
      <c r="HX414" s="46" t="b">
        <f t="shared" si="946"/>
        <v>0</v>
      </c>
      <c r="HY414" s="46" t="b">
        <f t="shared" si="947"/>
        <v>0</v>
      </c>
      <c r="HZ414" s="46" t="b">
        <f t="shared" si="948"/>
        <v>0</v>
      </c>
      <c r="IA414" s="46" t="str">
        <f t="shared" si="949"/>
        <v/>
      </c>
      <c r="IB414" s="46" t="str">
        <f t="shared" si="950"/>
        <v/>
      </c>
      <c r="IC414" s="46" t="str">
        <f t="shared" si="951"/>
        <v/>
      </c>
      <c r="ID414" s="46" t="str">
        <f t="shared" si="952"/>
        <v/>
      </c>
      <c r="IE414" s="46" t="b">
        <f t="shared" si="953"/>
        <v>0</v>
      </c>
      <c r="IF414" s="46" t="str">
        <f t="shared" si="954"/>
        <v/>
      </c>
      <c r="IG414" s="46" t="str">
        <f t="shared" si="955"/>
        <v/>
      </c>
      <c r="IH414" s="46" t="b">
        <f t="shared" si="956"/>
        <v>0</v>
      </c>
      <c r="II414" s="46" t="b">
        <f t="shared" si="957"/>
        <v>0</v>
      </c>
      <c r="IJ414" s="46" t="b">
        <f t="shared" si="958"/>
        <v>0</v>
      </c>
      <c r="IK414" s="46" t="str">
        <f t="shared" si="959"/>
        <v/>
      </c>
      <c r="IL414" s="46" t="str">
        <f t="shared" si="960"/>
        <v/>
      </c>
      <c r="IM414" s="46" t="b">
        <f t="shared" si="961"/>
        <v>0</v>
      </c>
      <c r="IN414" s="46" t="b">
        <f t="shared" si="962"/>
        <v>0</v>
      </c>
      <c r="IO414" s="46" t="b">
        <f t="shared" si="963"/>
        <v>0</v>
      </c>
      <c r="IP414" s="46" t="b">
        <f t="shared" si="964"/>
        <v>0</v>
      </c>
      <c r="IQ414" s="46" t="b">
        <f t="shared" si="965"/>
        <v>0</v>
      </c>
      <c r="IR414" s="46" t="b">
        <f t="shared" si="966"/>
        <v>0</v>
      </c>
      <c r="IS414" s="46" t="b">
        <f t="shared" si="967"/>
        <v>0</v>
      </c>
      <c r="IT414" s="46" t="b">
        <f t="shared" si="968"/>
        <v>0</v>
      </c>
      <c r="IU414" s="46" t="b">
        <f t="shared" si="969"/>
        <v>0</v>
      </c>
      <c r="IV414" s="46" t="b">
        <f t="shared" si="970"/>
        <v>0</v>
      </c>
      <c r="IW414" s="46" t="b">
        <f t="shared" si="971"/>
        <v>0</v>
      </c>
      <c r="IX414" s="46" t="b">
        <f t="shared" si="972"/>
        <v>0</v>
      </c>
      <c r="IY414" s="46" t="b">
        <f t="shared" si="973"/>
        <v>0</v>
      </c>
    </row>
    <row r="415" spans="2:259" x14ac:dyDescent="0.3">
      <c r="B415" s="48">
        <v>403</v>
      </c>
      <c r="C415" s="61" t="str">
        <f t="shared" si="839"/>
        <v/>
      </c>
      <c r="D415" s="53"/>
      <c r="E415" s="52"/>
      <c r="F415" s="112"/>
      <c r="G415" s="52"/>
      <c r="H415" s="53"/>
      <c r="I415" s="52"/>
      <c r="J415" s="52"/>
      <c r="K415" s="53"/>
      <c r="L415" s="55"/>
      <c r="M415" s="108"/>
      <c r="N415" s="56"/>
      <c r="O415" s="52"/>
      <c r="P415" s="52"/>
      <c r="Q415" s="52"/>
      <c r="R415" s="52"/>
      <c r="S415" s="52"/>
      <c r="T415" s="53"/>
      <c r="U415" s="52"/>
      <c r="V415" s="52"/>
      <c r="W415" s="55"/>
      <c r="X415" s="55"/>
      <c r="Y415" s="52"/>
      <c r="Z415" s="55"/>
      <c r="AA415" s="52"/>
      <c r="AB415" s="53"/>
      <c r="AC415" s="53"/>
      <c r="AD415" s="53"/>
      <c r="AE415" s="57"/>
      <c r="AF415" s="113"/>
      <c r="AG415" s="57"/>
      <c r="AH415" s="58"/>
      <c r="AI415" s="58"/>
      <c r="AJ415" s="58"/>
      <c r="AK415" s="114"/>
      <c r="AL415" s="58"/>
      <c r="AM415" s="114"/>
      <c r="AN415" s="58"/>
      <c r="AO415" s="114"/>
      <c r="AP415" s="58"/>
      <c r="AQ415" s="114"/>
      <c r="AR415" s="58"/>
      <c r="AS415" s="114"/>
      <c r="AT415" s="58"/>
      <c r="AU415" s="114"/>
      <c r="AV415" s="58"/>
      <c r="AW415" s="114"/>
      <c r="AX415" s="58"/>
      <c r="AY415" s="114"/>
      <c r="AZ415" s="58"/>
      <c r="BA415" s="114"/>
      <c r="BB415" s="58"/>
      <c r="BC415" s="114"/>
      <c r="BD415" s="58"/>
      <c r="BE415" s="58"/>
      <c r="BF415" s="58"/>
      <c r="BG415" s="59"/>
      <c r="BH415" s="58"/>
      <c r="BI415" s="114"/>
      <c r="BJ415" s="53"/>
      <c r="BK415" s="58"/>
      <c r="BL415" s="114"/>
      <c r="BM415" s="58"/>
      <c r="BN415" s="114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3"/>
      <c r="CL415" s="58"/>
      <c r="CM415" s="58"/>
      <c r="CN415" s="60"/>
      <c r="CO415" s="57"/>
      <c r="CP415" s="58"/>
      <c r="CQ415" s="60"/>
      <c r="CR415" s="57"/>
      <c r="CS415" s="58"/>
      <c r="CT415" s="59"/>
      <c r="CU415" s="58"/>
      <c r="CV415" s="59"/>
      <c r="CW415" s="58"/>
      <c r="CX415" s="59"/>
      <c r="CY415" s="58"/>
      <c r="CZ415" s="58"/>
      <c r="DA415" s="58"/>
      <c r="DB415" s="53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7"/>
      <c r="DO415" s="57"/>
      <c r="DP415" s="57"/>
      <c r="DQ415" s="76" t="str">
        <f t="shared" si="840"/>
        <v/>
      </c>
      <c r="DR415" s="53"/>
      <c r="DS415" s="46" t="b">
        <f t="shared" si="841"/>
        <v>0</v>
      </c>
      <c r="DT415" s="46" t="str">
        <f t="shared" si="842"/>
        <v/>
      </c>
      <c r="DU415" s="46" t="b">
        <f t="shared" si="843"/>
        <v>0</v>
      </c>
      <c r="DV415" s="46" t="b">
        <f t="shared" si="844"/>
        <v>0</v>
      </c>
      <c r="DW415" s="46" t="b">
        <f t="shared" si="845"/>
        <v>0</v>
      </c>
      <c r="DY415" s="46" t="b">
        <f t="shared" si="846"/>
        <v>0</v>
      </c>
      <c r="DZ415" s="46" t="b">
        <f t="shared" si="847"/>
        <v>0</v>
      </c>
      <c r="EB415" s="46" t="b">
        <f t="shared" si="848"/>
        <v>0</v>
      </c>
      <c r="EC415" s="46" t="b">
        <f t="shared" si="849"/>
        <v>0</v>
      </c>
      <c r="ED415" s="46" t="b">
        <f t="shared" si="850"/>
        <v>0</v>
      </c>
      <c r="EE415" s="46" t="b">
        <f t="shared" si="851"/>
        <v>0</v>
      </c>
      <c r="EF415" s="46" t="b">
        <f t="shared" si="852"/>
        <v>0</v>
      </c>
      <c r="EG415" s="46" t="b">
        <f t="shared" si="853"/>
        <v>0</v>
      </c>
      <c r="EH415" s="46" t="b">
        <f t="shared" si="854"/>
        <v>0</v>
      </c>
      <c r="EI415" s="46" t="b">
        <f t="shared" si="855"/>
        <v>0</v>
      </c>
      <c r="EK415" s="46" t="b">
        <f t="shared" si="856"/>
        <v>0</v>
      </c>
      <c r="EL415" s="46" t="b">
        <f t="shared" si="857"/>
        <v>0</v>
      </c>
      <c r="EM415" s="46" t="b">
        <f t="shared" si="858"/>
        <v>0</v>
      </c>
      <c r="EN415" s="46" t="b">
        <f t="shared" si="859"/>
        <v>0</v>
      </c>
      <c r="EO415" s="46" t="b">
        <f t="shared" si="860"/>
        <v>0</v>
      </c>
      <c r="EP415" s="46" t="b">
        <f t="shared" si="861"/>
        <v>0</v>
      </c>
      <c r="EQ415" s="46" t="b">
        <f t="shared" si="862"/>
        <v>0</v>
      </c>
      <c r="ER415" s="46" t="b">
        <f>OR(AA415='Tablas '!$T$4,AA415='Tablas '!$T$7,AA415='Tablas '!$T$8,AA415='Tablas '!$T$11)</f>
        <v>0</v>
      </c>
      <c r="ES415" s="46" t="str">
        <f t="shared" si="863"/>
        <v/>
      </c>
      <c r="ET415" s="46" t="str">
        <f t="shared" si="864"/>
        <v/>
      </c>
      <c r="EU415" s="46" t="str">
        <f t="shared" si="865"/>
        <v/>
      </c>
      <c r="EV415" s="46" t="b">
        <f t="shared" si="866"/>
        <v>0</v>
      </c>
      <c r="EW415" s="46" t="b">
        <f t="shared" si="867"/>
        <v>0</v>
      </c>
      <c r="EX415" s="46" t="b">
        <f t="shared" si="868"/>
        <v>0</v>
      </c>
      <c r="EY415" s="46" t="b">
        <f t="shared" si="869"/>
        <v>0</v>
      </c>
      <c r="EZ415" s="46" t="b">
        <f t="shared" si="870"/>
        <v>0</v>
      </c>
      <c r="FA415" s="46" t="b">
        <f t="shared" si="871"/>
        <v>0</v>
      </c>
      <c r="FB415" s="46" t="b">
        <f t="shared" si="872"/>
        <v>0</v>
      </c>
      <c r="FC415" s="46" t="str">
        <f t="shared" si="873"/>
        <v/>
      </c>
      <c r="FD415" s="46" t="str">
        <f t="shared" si="874"/>
        <v/>
      </c>
      <c r="FE415" s="46" t="b">
        <f t="shared" si="875"/>
        <v>0</v>
      </c>
      <c r="FF415" s="46" t="str">
        <f t="shared" si="876"/>
        <v/>
      </c>
      <c r="FG415" s="46" t="str">
        <f t="shared" si="877"/>
        <v/>
      </c>
      <c r="FH415" s="46" t="b">
        <f t="shared" si="878"/>
        <v>0</v>
      </c>
      <c r="FI415" s="46" t="str">
        <f t="shared" si="879"/>
        <v/>
      </c>
      <c r="FJ415" s="46" t="str">
        <f t="shared" si="880"/>
        <v/>
      </c>
      <c r="FK415" s="46" t="b">
        <f t="shared" si="881"/>
        <v>0</v>
      </c>
      <c r="FL415" s="46" t="str">
        <f t="shared" si="882"/>
        <v/>
      </c>
      <c r="FM415" s="46" t="str">
        <f t="shared" si="883"/>
        <v/>
      </c>
      <c r="FN415" s="46" t="b">
        <f t="shared" si="884"/>
        <v>0</v>
      </c>
      <c r="FO415" s="46" t="str">
        <f t="shared" si="885"/>
        <v/>
      </c>
      <c r="FP415" s="46" t="str">
        <f t="shared" si="886"/>
        <v/>
      </c>
      <c r="FQ415" s="46" t="b">
        <f t="shared" si="887"/>
        <v>0</v>
      </c>
      <c r="FR415" s="46" t="str">
        <f t="shared" si="888"/>
        <v/>
      </c>
      <c r="FS415" s="46" t="str">
        <f t="shared" si="889"/>
        <v/>
      </c>
      <c r="FT415" s="46" t="b">
        <f t="shared" si="890"/>
        <v>0</v>
      </c>
      <c r="FU415" s="46" t="str">
        <f t="shared" si="891"/>
        <v/>
      </c>
      <c r="FV415" s="46" t="str">
        <f t="shared" si="892"/>
        <v/>
      </c>
      <c r="FW415" s="46" t="b">
        <f t="shared" si="893"/>
        <v>0</v>
      </c>
      <c r="FX415" s="46" t="str">
        <f t="shared" si="894"/>
        <v/>
      </c>
      <c r="FY415" s="46" t="str">
        <f t="shared" si="895"/>
        <v/>
      </c>
      <c r="FZ415" s="46" t="b">
        <f t="shared" si="896"/>
        <v>0</v>
      </c>
      <c r="GA415" s="46" t="str">
        <f t="shared" si="897"/>
        <v/>
      </c>
      <c r="GB415" s="46" t="str">
        <f t="shared" si="898"/>
        <v/>
      </c>
      <c r="GC415" s="46" t="b">
        <f t="shared" si="899"/>
        <v>0</v>
      </c>
      <c r="GD415" s="46" t="str">
        <f t="shared" si="900"/>
        <v/>
      </c>
      <c r="GE415" s="46" t="str">
        <f t="shared" si="901"/>
        <v/>
      </c>
      <c r="GF415" s="46" t="b">
        <f t="shared" si="902"/>
        <v>0</v>
      </c>
      <c r="GG415" s="46" t="b">
        <f t="shared" si="903"/>
        <v>0</v>
      </c>
      <c r="GH415" s="46" t="str">
        <f t="shared" si="904"/>
        <v/>
      </c>
      <c r="GI415" s="46" t="str">
        <f t="shared" si="905"/>
        <v/>
      </c>
      <c r="GJ415" s="46" t="str">
        <f t="shared" si="906"/>
        <v/>
      </c>
      <c r="GK415" s="46" t="b">
        <f t="shared" si="907"/>
        <v>0</v>
      </c>
      <c r="GL415" s="46" t="str">
        <f t="shared" si="908"/>
        <v/>
      </c>
      <c r="GM415" s="46" t="str">
        <f t="shared" si="909"/>
        <v/>
      </c>
      <c r="GN415" s="46" t="str">
        <f t="shared" si="910"/>
        <v/>
      </c>
      <c r="GO415" s="46" t="b">
        <f t="shared" si="911"/>
        <v>0</v>
      </c>
      <c r="GP415" s="46" t="str">
        <f t="shared" si="912"/>
        <v/>
      </c>
      <c r="GQ415" s="46" t="str">
        <f t="shared" si="913"/>
        <v/>
      </c>
      <c r="GR415" s="46" t="b">
        <f t="shared" si="914"/>
        <v>0</v>
      </c>
      <c r="GS415" s="46" t="str">
        <f t="shared" si="915"/>
        <v/>
      </c>
      <c r="GT415" s="46" t="str">
        <f t="shared" si="916"/>
        <v/>
      </c>
      <c r="GU415" s="46" t="b">
        <f t="shared" si="917"/>
        <v>0</v>
      </c>
      <c r="GV415" s="46" t="b">
        <f t="shared" si="918"/>
        <v>0</v>
      </c>
      <c r="GW415" s="46" t="b">
        <f t="shared" si="919"/>
        <v>0</v>
      </c>
      <c r="GX415" s="46" t="b">
        <f t="shared" si="920"/>
        <v>0</v>
      </c>
      <c r="GY415" s="46" t="b">
        <f t="shared" si="921"/>
        <v>0</v>
      </c>
      <c r="GZ415" s="46" t="b">
        <f t="shared" si="922"/>
        <v>0</v>
      </c>
      <c r="HA415" s="46" t="b">
        <f t="shared" si="923"/>
        <v>0</v>
      </c>
      <c r="HB415" s="46" t="b">
        <f t="shared" si="924"/>
        <v>0</v>
      </c>
      <c r="HC415" s="46" t="b">
        <f t="shared" si="925"/>
        <v>0</v>
      </c>
      <c r="HD415" s="46" t="b">
        <f t="shared" si="926"/>
        <v>0</v>
      </c>
      <c r="HE415" s="46" t="b">
        <f t="shared" si="927"/>
        <v>0</v>
      </c>
      <c r="HF415" s="46" t="b">
        <f t="shared" si="928"/>
        <v>0</v>
      </c>
      <c r="HG415" s="46" t="b">
        <f t="shared" si="929"/>
        <v>0</v>
      </c>
      <c r="HH415" s="46" t="b">
        <f t="shared" si="930"/>
        <v>0</v>
      </c>
      <c r="HI415" s="46" t="b">
        <f t="shared" si="931"/>
        <v>0</v>
      </c>
      <c r="HJ415" s="46" t="b">
        <f t="shared" si="932"/>
        <v>0</v>
      </c>
      <c r="HK415" s="46" t="b">
        <f t="shared" si="933"/>
        <v>0</v>
      </c>
      <c r="HL415" s="46" t="b">
        <f t="shared" si="934"/>
        <v>0</v>
      </c>
      <c r="HM415" s="46" t="b">
        <f t="shared" si="935"/>
        <v>0</v>
      </c>
      <c r="HN415" s="46" t="b">
        <f t="shared" si="936"/>
        <v>0</v>
      </c>
      <c r="HO415" s="46" t="b">
        <f t="shared" si="937"/>
        <v>0</v>
      </c>
      <c r="HP415" s="46" t="b">
        <f t="shared" si="938"/>
        <v>0</v>
      </c>
      <c r="HQ415" s="46" t="str">
        <f t="shared" si="939"/>
        <v/>
      </c>
      <c r="HR415" s="46" t="str">
        <f t="shared" si="940"/>
        <v/>
      </c>
      <c r="HS415" s="46" t="str">
        <f t="shared" si="941"/>
        <v/>
      </c>
      <c r="HT415" s="46" t="b">
        <f t="shared" si="942"/>
        <v>0</v>
      </c>
      <c r="HU415" s="46" t="b">
        <f t="shared" si="943"/>
        <v>0</v>
      </c>
      <c r="HV415" s="46" t="b">
        <f t="shared" si="944"/>
        <v>0</v>
      </c>
      <c r="HW415" s="46" t="b">
        <f t="shared" si="945"/>
        <v>0</v>
      </c>
      <c r="HX415" s="46" t="b">
        <f t="shared" si="946"/>
        <v>0</v>
      </c>
      <c r="HY415" s="46" t="b">
        <f t="shared" si="947"/>
        <v>0</v>
      </c>
      <c r="HZ415" s="46" t="b">
        <f t="shared" si="948"/>
        <v>0</v>
      </c>
      <c r="IA415" s="46" t="str">
        <f t="shared" si="949"/>
        <v/>
      </c>
      <c r="IB415" s="46" t="str">
        <f t="shared" si="950"/>
        <v/>
      </c>
      <c r="IC415" s="46" t="str">
        <f t="shared" si="951"/>
        <v/>
      </c>
      <c r="ID415" s="46" t="str">
        <f t="shared" si="952"/>
        <v/>
      </c>
      <c r="IE415" s="46" t="b">
        <f t="shared" si="953"/>
        <v>0</v>
      </c>
      <c r="IF415" s="46" t="str">
        <f t="shared" si="954"/>
        <v/>
      </c>
      <c r="IG415" s="46" t="str">
        <f t="shared" si="955"/>
        <v/>
      </c>
      <c r="IH415" s="46" t="b">
        <f t="shared" si="956"/>
        <v>0</v>
      </c>
      <c r="II415" s="46" t="b">
        <f t="shared" si="957"/>
        <v>0</v>
      </c>
      <c r="IJ415" s="46" t="b">
        <f t="shared" si="958"/>
        <v>0</v>
      </c>
      <c r="IK415" s="46" t="str">
        <f t="shared" si="959"/>
        <v/>
      </c>
      <c r="IL415" s="46" t="str">
        <f t="shared" si="960"/>
        <v/>
      </c>
      <c r="IM415" s="46" t="b">
        <f t="shared" si="961"/>
        <v>0</v>
      </c>
      <c r="IN415" s="46" t="b">
        <f t="shared" si="962"/>
        <v>0</v>
      </c>
      <c r="IO415" s="46" t="b">
        <f t="shared" si="963"/>
        <v>0</v>
      </c>
      <c r="IP415" s="46" t="b">
        <f t="shared" si="964"/>
        <v>0</v>
      </c>
      <c r="IQ415" s="46" t="b">
        <f t="shared" si="965"/>
        <v>0</v>
      </c>
      <c r="IR415" s="46" t="b">
        <f t="shared" si="966"/>
        <v>0</v>
      </c>
      <c r="IS415" s="46" t="b">
        <f t="shared" si="967"/>
        <v>0</v>
      </c>
      <c r="IT415" s="46" t="b">
        <f t="shared" si="968"/>
        <v>0</v>
      </c>
      <c r="IU415" s="46" t="b">
        <f t="shared" si="969"/>
        <v>0</v>
      </c>
      <c r="IV415" s="46" t="b">
        <f t="shared" si="970"/>
        <v>0</v>
      </c>
      <c r="IW415" s="46" t="b">
        <f t="shared" si="971"/>
        <v>0</v>
      </c>
      <c r="IX415" s="46" t="b">
        <f t="shared" si="972"/>
        <v>0</v>
      </c>
      <c r="IY415" s="46" t="b">
        <f t="shared" si="973"/>
        <v>0</v>
      </c>
    </row>
    <row r="416" spans="2:259" x14ac:dyDescent="0.3">
      <c r="B416" s="48">
        <v>404</v>
      </c>
      <c r="C416" s="61" t="str">
        <f t="shared" si="839"/>
        <v/>
      </c>
      <c r="D416" s="53"/>
      <c r="E416" s="52"/>
      <c r="F416" s="112"/>
      <c r="G416" s="52"/>
      <c r="H416" s="53"/>
      <c r="I416" s="52"/>
      <c r="J416" s="52"/>
      <c r="K416" s="53"/>
      <c r="L416" s="55"/>
      <c r="M416" s="108"/>
      <c r="N416" s="56"/>
      <c r="O416" s="52"/>
      <c r="P416" s="52"/>
      <c r="Q416" s="52"/>
      <c r="R416" s="52"/>
      <c r="S416" s="52"/>
      <c r="T416" s="53"/>
      <c r="U416" s="52"/>
      <c r="V416" s="52"/>
      <c r="W416" s="55"/>
      <c r="X416" s="55"/>
      <c r="Y416" s="52"/>
      <c r="Z416" s="55"/>
      <c r="AA416" s="52"/>
      <c r="AB416" s="53"/>
      <c r="AC416" s="53"/>
      <c r="AD416" s="53"/>
      <c r="AE416" s="57"/>
      <c r="AF416" s="113"/>
      <c r="AG416" s="57"/>
      <c r="AH416" s="58"/>
      <c r="AI416" s="58"/>
      <c r="AJ416" s="58"/>
      <c r="AK416" s="114"/>
      <c r="AL416" s="58"/>
      <c r="AM416" s="114"/>
      <c r="AN416" s="58"/>
      <c r="AO416" s="114"/>
      <c r="AP416" s="58"/>
      <c r="AQ416" s="114"/>
      <c r="AR416" s="58"/>
      <c r="AS416" s="114"/>
      <c r="AT416" s="58"/>
      <c r="AU416" s="114"/>
      <c r="AV416" s="58"/>
      <c r="AW416" s="114"/>
      <c r="AX416" s="58"/>
      <c r="AY416" s="114"/>
      <c r="AZ416" s="58"/>
      <c r="BA416" s="114"/>
      <c r="BB416" s="58"/>
      <c r="BC416" s="114"/>
      <c r="BD416" s="58"/>
      <c r="BE416" s="58"/>
      <c r="BF416" s="58"/>
      <c r="BG416" s="59"/>
      <c r="BH416" s="58"/>
      <c r="BI416" s="114"/>
      <c r="BJ416" s="53"/>
      <c r="BK416" s="58"/>
      <c r="BL416" s="114"/>
      <c r="BM416" s="58"/>
      <c r="BN416" s="114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3"/>
      <c r="CL416" s="58"/>
      <c r="CM416" s="58"/>
      <c r="CN416" s="60"/>
      <c r="CO416" s="57"/>
      <c r="CP416" s="58"/>
      <c r="CQ416" s="60"/>
      <c r="CR416" s="57"/>
      <c r="CS416" s="58"/>
      <c r="CT416" s="59"/>
      <c r="CU416" s="58"/>
      <c r="CV416" s="59"/>
      <c r="CW416" s="58"/>
      <c r="CX416" s="59"/>
      <c r="CY416" s="58"/>
      <c r="CZ416" s="58"/>
      <c r="DA416" s="58"/>
      <c r="DB416" s="53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7"/>
      <c r="DO416" s="57"/>
      <c r="DP416" s="57"/>
      <c r="DQ416" s="76" t="str">
        <f t="shared" si="840"/>
        <v/>
      </c>
      <c r="DR416" s="53"/>
      <c r="DS416" s="46" t="b">
        <f t="shared" si="841"/>
        <v>0</v>
      </c>
      <c r="DT416" s="46" t="str">
        <f t="shared" si="842"/>
        <v/>
      </c>
      <c r="DU416" s="46" t="b">
        <f t="shared" si="843"/>
        <v>0</v>
      </c>
      <c r="DV416" s="46" t="b">
        <f t="shared" si="844"/>
        <v>0</v>
      </c>
      <c r="DW416" s="46" t="b">
        <f t="shared" si="845"/>
        <v>0</v>
      </c>
      <c r="DY416" s="46" t="b">
        <f t="shared" si="846"/>
        <v>0</v>
      </c>
      <c r="DZ416" s="46" t="b">
        <f t="shared" si="847"/>
        <v>0</v>
      </c>
      <c r="EB416" s="46" t="b">
        <f t="shared" si="848"/>
        <v>0</v>
      </c>
      <c r="EC416" s="46" t="b">
        <f t="shared" si="849"/>
        <v>0</v>
      </c>
      <c r="ED416" s="46" t="b">
        <f t="shared" si="850"/>
        <v>0</v>
      </c>
      <c r="EE416" s="46" t="b">
        <f t="shared" si="851"/>
        <v>0</v>
      </c>
      <c r="EF416" s="46" t="b">
        <f t="shared" si="852"/>
        <v>0</v>
      </c>
      <c r="EG416" s="46" t="b">
        <f t="shared" si="853"/>
        <v>0</v>
      </c>
      <c r="EH416" s="46" t="b">
        <f t="shared" si="854"/>
        <v>0</v>
      </c>
      <c r="EI416" s="46" t="b">
        <f t="shared" si="855"/>
        <v>0</v>
      </c>
      <c r="EK416" s="46" t="b">
        <f t="shared" si="856"/>
        <v>0</v>
      </c>
      <c r="EL416" s="46" t="b">
        <f t="shared" si="857"/>
        <v>0</v>
      </c>
      <c r="EM416" s="46" t="b">
        <f t="shared" si="858"/>
        <v>0</v>
      </c>
      <c r="EN416" s="46" t="b">
        <f t="shared" si="859"/>
        <v>0</v>
      </c>
      <c r="EO416" s="46" t="b">
        <f t="shared" si="860"/>
        <v>0</v>
      </c>
      <c r="EP416" s="46" t="b">
        <f t="shared" si="861"/>
        <v>0</v>
      </c>
      <c r="EQ416" s="46" t="b">
        <f t="shared" si="862"/>
        <v>0</v>
      </c>
      <c r="ER416" s="46" t="b">
        <f>OR(AA416='Tablas '!$T$4,AA416='Tablas '!$T$7,AA416='Tablas '!$T$8,AA416='Tablas '!$T$11)</f>
        <v>0</v>
      </c>
      <c r="ES416" s="46" t="str">
        <f t="shared" si="863"/>
        <v/>
      </c>
      <c r="ET416" s="46" t="str">
        <f t="shared" si="864"/>
        <v/>
      </c>
      <c r="EU416" s="46" t="str">
        <f t="shared" si="865"/>
        <v/>
      </c>
      <c r="EV416" s="46" t="b">
        <f t="shared" si="866"/>
        <v>0</v>
      </c>
      <c r="EW416" s="46" t="b">
        <f t="shared" si="867"/>
        <v>0</v>
      </c>
      <c r="EX416" s="46" t="b">
        <f t="shared" si="868"/>
        <v>0</v>
      </c>
      <c r="EY416" s="46" t="b">
        <f t="shared" si="869"/>
        <v>0</v>
      </c>
      <c r="EZ416" s="46" t="b">
        <f t="shared" si="870"/>
        <v>0</v>
      </c>
      <c r="FA416" s="46" t="b">
        <f t="shared" si="871"/>
        <v>0</v>
      </c>
      <c r="FB416" s="46" t="b">
        <f t="shared" si="872"/>
        <v>0</v>
      </c>
      <c r="FC416" s="46" t="str">
        <f t="shared" si="873"/>
        <v/>
      </c>
      <c r="FD416" s="46" t="str">
        <f t="shared" si="874"/>
        <v/>
      </c>
      <c r="FE416" s="46" t="b">
        <f t="shared" si="875"/>
        <v>0</v>
      </c>
      <c r="FF416" s="46" t="str">
        <f t="shared" si="876"/>
        <v/>
      </c>
      <c r="FG416" s="46" t="str">
        <f t="shared" si="877"/>
        <v/>
      </c>
      <c r="FH416" s="46" t="b">
        <f t="shared" si="878"/>
        <v>0</v>
      </c>
      <c r="FI416" s="46" t="str">
        <f t="shared" si="879"/>
        <v/>
      </c>
      <c r="FJ416" s="46" t="str">
        <f t="shared" si="880"/>
        <v/>
      </c>
      <c r="FK416" s="46" t="b">
        <f t="shared" si="881"/>
        <v>0</v>
      </c>
      <c r="FL416" s="46" t="str">
        <f t="shared" si="882"/>
        <v/>
      </c>
      <c r="FM416" s="46" t="str">
        <f t="shared" si="883"/>
        <v/>
      </c>
      <c r="FN416" s="46" t="b">
        <f t="shared" si="884"/>
        <v>0</v>
      </c>
      <c r="FO416" s="46" t="str">
        <f t="shared" si="885"/>
        <v/>
      </c>
      <c r="FP416" s="46" t="str">
        <f t="shared" si="886"/>
        <v/>
      </c>
      <c r="FQ416" s="46" t="b">
        <f t="shared" si="887"/>
        <v>0</v>
      </c>
      <c r="FR416" s="46" t="str">
        <f t="shared" si="888"/>
        <v/>
      </c>
      <c r="FS416" s="46" t="str">
        <f t="shared" si="889"/>
        <v/>
      </c>
      <c r="FT416" s="46" t="b">
        <f t="shared" si="890"/>
        <v>0</v>
      </c>
      <c r="FU416" s="46" t="str">
        <f t="shared" si="891"/>
        <v/>
      </c>
      <c r="FV416" s="46" t="str">
        <f t="shared" si="892"/>
        <v/>
      </c>
      <c r="FW416" s="46" t="b">
        <f t="shared" si="893"/>
        <v>0</v>
      </c>
      <c r="FX416" s="46" t="str">
        <f t="shared" si="894"/>
        <v/>
      </c>
      <c r="FY416" s="46" t="str">
        <f t="shared" si="895"/>
        <v/>
      </c>
      <c r="FZ416" s="46" t="b">
        <f t="shared" si="896"/>
        <v>0</v>
      </c>
      <c r="GA416" s="46" t="str">
        <f t="shared" si="897"/>
        <v/>
      </c>
      <c r="GB416" s="46" t="str">
        <f t="shared" si="898"/>
        <v/>
      </c>
      <c r="GC416" s="46" t="b">
        <f t="shared" si="899"/>
        <v>0</v>
      </c>
      <c r="GD416" s="46" t="str">
        <f t="shared" si="900"/>
        <v/>
      </c>
      <c r="GE416" s="46" t="str">
        <f t="shared" si="901"/>
        <v/>
      </c>
      <c r="GF416" s="46" t="b">
        <f t="shared" si="902"/>
        <v>0</v>
      </c>
      <c r="GG416" s="46" t="b">
        <f t="shared" si="903"/>
        <v>0</v>
      </c>
      <c r="GH416" s="46" t="str">
        <f t="shared" si="904"/>
        <v/>
      </c>
      <c r="GI416" s="46" t="str">
        <f t="shared" si="905"/>
        <v/>
      </c>
      <c r="GJ416" s="46" t="str">
        <f t="shared" si="906"/>
        <v/>
      </c>
      <c r="GK416" s="46" t="b">
        <f t="shared" si="907"/>
        <v>0</v>
      </c>
      <c r="GL416" s="46" t="str">
        <f t="shared" si="908"/>
        <v/>
      </c>
      <c r="GM416" s="46" t="str">
        <f t="shared" si="909"/>
        <v/>
      </c>
      <c r="GN416" s="46" t="str">
        <f t="shared" si="910"/>
        <v/>
      </c>
      <c r="GO416" s="46" t="b">
        <f t="shared" si="911"/>
        <v>0</v>
      </c>
      <c r="GP416" s="46" t="str">
        <f t="shared" si="912"/>
        <v/>
      </c>
      <c r="GQ416" s="46" t="str">
        <f t="shared" si="913"/>
        <v/>
      </c>
      <c r="GR416" s="46" t="b">
        <f t="shared" si="914"/>
        <v>0</v>
      </c>
      <c r="GS416" s="46" t="str">
        <f t="shared" si="915"/>
        <v/>
      </c>
      <c r="GT416" s="46" t="str">
        <f t="shared" si="916"/>
        <v/>
      </c>
      <c r="GU416" s="46" t="b">
        <f t="shared" si="917"/>
        <v>0</v>
      </c>
      <c r="GV416" s="46" t="b">
        <f t="shared" si="918"/>
        <v>0</v>
      </c>
      <c r="GW416" s="46" t="b">
        <f t="shared" si="919"/>
        <v>0</v>
      </c>
      <c r="GX416" s="46" t="b">
        <f t="shared" si="920"/>
        <v>0</v>
      </c>
      <c r="GY416" s="46" t="b">
        <f t="shared" si="921"/>
        <v>0</v>
      </c>
      <c r="GZ416" s="46" t="b">
        <f t="shared" si="922"/>
        <v>0</v>
      </c>
      <c r="HA416" s="46" t="b">
        <f t="shared" si="923"/>
        <v>0</v>
      </c>
      <c r="HB416" s="46" t="b">
        <f t="shared" si="924"/>
        <v>0</v>
      </c>
      <c r="HC416" s="46" t="b">
        <f t="shared" si="925"/>
        <v>0</v>
      </c>
      <c r="HD416" s="46" t="b">
        <f t="shared" si="926"/>
        <v>0</v>
      </c>
      <c r="HE416" s="46" t="b">
        <f t="shared" si="927"/>
        <v>0</v>
      </c>
      <c r="HF416" s="46" t="b">
        <f t="shared" si="928"/>
        <v>0</v>
      </c>
      <c r="HG416" s="46" t="b">
        <f t="shared" si="929"/>
        <v>0</v>
      </c>
      <c r="HH416" s="46" t="b">
        <f t="shared" si="930"/>
        <v>0</v>
      </c>
      <c r="HI416" s="46" t="b">
        <f t="shared" si="931"/>
        <v>0</v>
      </c>
      <c r="HJ416" s="46" t="b">
        <f t="shared" si="932"/>
        <v>0</v>
      </c>
      <c r="HK416" s="46" t="b">
        <f t="shared" si="933"/>
        <v>0</v>
      </c>
      <c r="HL416" s="46" t="b">
        <f t="shared" si="934"/>
        <v>0</v>
      </c>
      <c r="HM416" s="46" t="b">
        <f t="shared" si="935"/>
        <v>0</v>
      </c>
      <c r="HN416" s="46" t="b">
        <f t="shared" si="936"/>
        <v>0</v>
      </c>
      <c r="HO416" s="46" t="b">
        <f t="shared" si="937"/>
        <v>0</v>
      </c>
      <c r="HP416" s="46" t="b">
        <f t="shared" si="938"/>
        <v>0</v>
      </c>
      <c r="HQ416" s="46" t="str">
        <f t="shared" si="939"/>
        <v/>
      </c>
      <c r="HR416" s="46" t="str">
        <f t="shared" si="940"/>
        <v/>
      </c>
      <c r="HS416" s="46" t="str">
        <f t="shared" si="941"/>
        <v/>
      </c>
      <c r="HT416" s="46" t="b">
        <f t="shared" si="942"/>
        <v>0</v>
      </c>
      <c r="HU416" s="46" t="b">
        <f t="shared" si="943"/>
        <v>0</v>
      </c>
      <c r="HV416" s="46" t="b">
        <f t="shared" si="944"/>
        <v>0</v>
      </c>
      <c r="HW416" s="46" t="b">
        <f t="shared" si="945"/>
        <v>0</v>
      </c>
      <c r="HX416" s="46" t="b">
        <f t="shared" si="946"/>
        <v>0</v>
      </c>
      <c r="HY416" s="46" t="b">
        <f t="shared" si="947"/>
        <v>0</v>
      </c>
      <c r="HZ416" s="46" t="b">
        <f t="shared" si="948"/>
        <v>0</v>
      </c>
      <c r="IA416" s="46" t="str">
        <f t="shared" si="949"/>
        <v/>
      </c>
      <c r="IB416" s="46" t="str">
        <f t="shared" si="950"/>
        <v/>
      </c>
      <c r="IC416" s="46" t="str">
        <f t="shared" si="951"/>
        <v/>
      </c>
      <c r="ID416" s="46" t="str">
        <f t="shared" si="952"/>
        <v/>
      </c>
      <c r="IE416" s="46" t="b">
        <f t="shared" si="953"/>
        <v>0</v>
      </c>
      <c r="IF416" s="46" t="str">
        <f t="shared" si="954"/>
        <v/>
      </c>
      <c r="IG416" s="46" t="str">
        <f t="shared" si="955"/>
        <v/>
      </c>
      <c r="IH416" s="46" t="b">
        <f t="shared" si="956"/>
        <v>0</v>
      </c>
      <c r="II416" s="46" t="b">
        <f t="shared" si="957"/>
        <v>0</v>
      </c>
      <c r="IJ416" s="46" t="b">
        <f t="shared" si="958"/>
        <v>0</v>
      </c>
      <c r="IK416" s="46" t="str">
        <f t="shared" si="959"/>
        <v/>
      </c>
      <c r="IL416" s="46" t="str">
        <f t="shared" si="960"/>
        <v/>
      </c>
      <c r="IM416" s="46" t="b">
        <f t="shared" si="961"/>
        <v>0</v>
      </c>
      <c r="IN416" s="46" t="b">
        <f t="shared" si="962"/>
        <v>0</v>
      </c>
      <c r="IO416" s="46" t="b">
        <f t="shared" si="963"/>
        <v>0</v>
      </c>
      <c r="IP416" s="46" t="b">
        <f t="shared" si="964"/>
        <v>0</v>
      </c>
      <c r="IQ416" s="46" t="b">
        <f t="shared" si="965"/>
        <v>0</v>
      </c>
      <c r="IR416" s="46" t="b">
        <f t="shared" si="966"/>
        <v>0</v>
      </c>
      <c r="IS416" s="46" t="b">
        <f t="shared" si="967"/>
        <v>0</v>
      </c>
      <c r="IT416" s="46" t="b">
        <f t="shared" si="968"/>
        <v>0</v>
      </c>
      <c r="IU416" s="46" t="b">
        <f t="shared" si="969"/>
        <v>0</v>
      </c>
      <c r="IV416" s="46" t="b">
        <f t="shared" si="970"/>
        <v>0</v>
      </c>
      <c r="IW416" s="46" t="b">
        <f t="shared" si="971"/>
        <v>0</v>
      </c>
      <c r="IX416" s="46" t="b">
        <f t="shared" si="972"/>
        <v>0</v>
      </c>
      <c r="IY416" s="46" t="b">
        <f t="shared" si="973"/>
        <v>0</v>
      </c>
    </row>
    <row r="417" spans="2:259" x14ac:dyDescent="0.3">
      <c r="B417" s="48">
        <v>405</v>
      </c>
      <c r="C417" s="61" t="str">
        <f t="shared" si="839"/>
        <v/>
      </c>
      <c r="D417" s="53"/>
      <c r="E417" s="52"/>
      <c r="F417" s="112"/>
      <c r="G417" s="52"/>
      <c r="H417" s="53"/>
      <c r="I417" s="52"/>
      <c r="J417" s="52"/>
      <c r="K417" s="53"/>
      <c r="L417" s="55"/>
      <c r="M417" s="108"/>
      <c r="N417" s="56"/>
      <c r="O417" s="52"/>
      <c r="P417" s="52"/>
      <c r="Q417" s="52"/>
      <c r="R417" s="52"/>
      <c r="S417" s="52"/>
      <c r="T417" s="53"/>
      <c r="U417" s="52"/>
      <c r="V417" s="52"/>
      <c r="W417" s="55"/>
      <c r="X417" s="55"/>
      <c r="Y417" s="52"/>
      <c r="Z417" s="55"/>
      <c r="AA417" s="52"/>
      <c r="AB417" s="53"/>
      <c r="AC417" s="53"/>
      <c r="AD417" s="53"/>
      <c r="AE417" s="57"/>
      <c r="AF417" s="113"/>
      <c r="AG417" s="57"/>
      <c r="AH417" s="58"/>
      <c r="AI417" s="58"/>
      <c r="AJ417" s="58"/>
      <c r="AK417" s="114"/>
      <c r="AL417" s="58"/>
      <c r="AM417" s="114"/>
      <c r="AN417" s="58"/>
      <c r="AO417" s="114"/>
      <c r="AP417" s="58"/>
      <c r="AQ417" s="114"/>
      <c r="AR417" s="58"/>
      <c r="AS417" s="114"/>
      <c r="AT417" s="58"/>
      <c r="AU417" s="114"/>
      <c r="AV417" s="58"/>
      <c r="AW417" s="114"/>
      <c r="AX417" s="58"/>
      <c r="AY417" s="114"/>
      <c r="AZ417" s="58"/>
      <c r="BA417" s="114"/>
      <c r="BB417" s="58"/>
      <c r="BC417" s="114"/>
      <c r="BD417" s="58"/>
      <c r="BE417" s="58"/>
      <c r="BF417" s="58"/>
      <c r="BG417" s="59"/>
      <c r="BH417" s="58"/>
      <c r="BI417" s="114"/>
      <c r="BJ417" s="53"/>
      <c r="BK417" s="58"/>
      <c r="BL417" s="114"/>
      <c r="BM417" s="58"/>
      <c r="BN417" s="114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3"/>
      <c r="CL417" s="58"/>
      <c r="CM417" s="58"/>
      <c r="CN417" s="60"/>
      <c r="CO417" s="57"/>
      <c r="CP417" s="58"/>
      <c r="CQ417" s="60"/>
      <c r="CR417" s="57"/>
      <c r="CS417" s="58"/>
      <c r="CT417" s="59"/>
      <c r="CU417" s="58"/>
      <c r="CV417" s="59"/>
      <c r="CW417" s="58"/>
      <c r="CX417" s="59"/>
      <c r="CY417" s="58"/>
      <c r="CZ417" s="58"/>
      <c r="DA417" s="58"/>
      <c r="DB417" s="53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7"/>
      <c r="DO417" s="57"/>
      <c r="DP417" s="57"/>
      <c r="DQ417" s="76" t="str">
        <f t="shared" si="840"/>
        <v/>
      </c>
      <c r="DR417" s="53"/>
      <c r="DS417" s="46" t="b">
        <f t="shared" si="841"/>
        <v>0</v>
      </c>
      <c r="DT417" s="46" t="str">
        <f t="shared" si="842"/>
        <v/>
      </c>
      <c r="DU417" s="46" t="b">
        <f t="shared" si="843"/>
        <v>0</v>
      </c>
      <c r="DV417" s="46" t="b">
        <f t="shared" si="844"/>
        <v>0</v>
      </c>
      <c r="DW417" s="46" t="b">
        <f t="shared" si="845"/>
        <v>0</v>
      </c>
      <c r="DY417" s="46" t="b">
        <f t="shared" si="846"/>
        <v>0</v>
      </c>
      <c r="DZ417" s="46" t="b">
        <f t="shared" si="847"/>
        <v>0</v>
      </c>
      <c r="EB417" s="46" t="b">
        <f t="shared" si="848"/>
        <v>0</v>
      </c>
      <c r="EC417" s="46" t="b">
        <f t="shared" si="849"/>
        <v>0</v>
      </c>
      <c r="ED417" s="46" t="b">
        <f t="shared" si="850"/>
        <v>0</v>
      </c>
      <c r="EE417" s="46" t="b">
        <f t="shared" si="851"/>
        <v>0</v>
      </c>
      <c r="EF417" s="46" t="b">
        <f t="shared" si="852"/>
        <v>0</v>
      </c>
      <c r="EG417" s="46" t="b">
        <f t="shared" si="853"/>
        <v>0</v>
      </c>
      <c r="EH417" s="46" t="b">
        <f t="shared" si="854"/>
        <v>0</v>
      </c>
      <c r="EI417" s="46" t="b">
        <f t="shared" si="855"/>
        <v>0</v>
      </c>
      <c r="EK417" s="46" t="b">
        <f t="shared" si="856"/>
        <v>0</v>
      </c>
      <c r="EL417" s="46" t="b">
        <f t="shared" si="857"/>
        <v>0</v>
      </c>
      <c r="EM417" s="46" t="b">
        <f t="shared" si="858"/>
        <v>0</v>
      </c>
      <c r="EN417" s="46" t="b">
        <f t="shared" si="859"/>
        <v>0</v>
      </c>
      <c r="EO417" s="46" t="b">
        <f t="shared" si="860"/>
        <v>0</v>
      </c>
      <c r="EP417" s="46" t="b">
        <f t="shared" si="861"/>
        <v>0</v>
      </c>
      <c r="EQ417" s="46" t="b">
        <f t="shared" si="862"/>
        <v>0</v>
      </c>
      <c r="ER417" s="46" t="b">
        <f>OR(AA417='Tablas '!$T$4,AA417='Tablas '!$T$7,AA417='Tablas '!$T$8,AA417='Tablas '!$T$11)</f>
        <v>0</v>
      </c>
      <c r="ES417" s="46" t="str">
        <f t="shared" si="863"/>
        <v/>
      </c>
      <c r="ET417" s="46" t="str">
        <f t="shared" si="864"/>
        <v/>
      </c>
      <c r="EU417" s="46" t="str">
        <f t="shared" si="865"/>
        <v/>
      </c>
      <c r="EV417" s="46" t="b">
        <f t="shared" si="866"/>
        <v>0</v>
      </c>
      <c r="EW417" s="46" t="b">
        <f t="shared" si="867"/>
        <v>0</v>
      </c>
      <c r="EX417" s="46" t="b">
        <f t="shared" si="868"/>
        <v>0</v>
      </c>
      <c r="EY417" s="46" t="b">
        <f t="shared" si="869"/>
        <v>0</v>
      </c>
      <c r="EZ417" s="46" t="b">
        <f t="shared" si="870"/>
        <v>0</v>
      </c>
      <c r="FA417" s="46" t="b">
        <f t="shared" si="871"/>
        <v>0</v>
      </c>
      <c r="FB417" s="46" t="b">
        <f t="shared" si="872"/>
        <v>0</v>
      </c>
      <c r="FC417" s="46" t="str">
        <f t="shared" si="873"/>
        <v/>
      </c>
      <c r="FD417" s="46" t="str">
        <f t="shared" si="874"/>
        <v/>
      </c>
      <c r="FE417" s="46" t="b">
        <f t="shared" si="875"/>
        <v>0</v>
      </c>
      <c r="FF417" s="46" t="str">
        <f t="shared" si="876"/>
        <v/>
      </c>
      <c r="FG417" s="46" t="str">
        <f t="shared" si="877"/>
        <v/>
      </c>
      <c r="FH417" s="46" t="b">
        <f t="shared" si="878"/>
        <v>0</v>
      </c>
      <c r="FI417" s="46" t="str">
        <f t="shared" si="879"/>
        <v/>
      </c>
      <c r="FJ417" s="46" t="str">
        <f t="shared" si="880"/>
        <v/>
      </c>
      <c r="FK417" s="46" t="b">
        <f t="shared" si="881"/>
        <v>0</v>
      </c>
      <c r="FL417" s="46" t="str">
        <f t="shared" si="882"/>
        <v/>
      </c>
      <c r="FM417" s="46" t="str">
        <f t="shared" si="883"/>
        <v/>
      </c>
      <c r="FN417" s="46" t="b">
        <f t="shared" si="884"/>
        <v>0</v>
      </c>
      <c r="FO417" s="46" t="str">
        <f t="shared" si="885"/>
        <v/>
      </c>
      <c r="FP417" s="46" t="str">
        <f t="shared" si="886"/>
        <v/>
      </c>
      <c r="FQ417" s="46" t="b">
        <f t="shared" si="887"/>
        <v>0</v>
      </c>
      <c r="FR417" s="46" t="str">
        <f t="shared" si="888"/>
        <v/>
      </c>
      <c r="FS417" s="46" t="str">
        <f t="shared" si="889"/>
        <v/>
      </c>
      <c r="FT417" s="46" t="b">
        <f t="shared" si="890"/>
        <v>0</v>
      </c>
      <c r="FU417" s="46" t="str">
        <f t="shared" si="891"/>
        <v/>
      </c>
      <c r="FV417" s="46" t="str">
        <f t="shared" si="892"/>
        <v/>
      </c>
      <c r="FW417" s="46" t="b">
        <f t="shared" si="893"/>
        <v>0</v>
      </c>
      <c r="FX417" s="46" t="str">
        <f t="shared" si="894"/>
        <v/>
      </c>
      <c r="FY417" s="46" t="str">
        <f t="shared" si="895"/>
        <v/>
      </c>
      <c r="FZ417" s="46" t="b">
        <f t="shared" si="896"/>
        <v>0</v>
      </c>
      <c r="GA417" s="46" t="str">
        <f t="shared" si="897"/>
        <v/>
      </c>
      <c r="GB417" s="46" t="str">
        <f t="shared" si="898"/>
        <v/>
      </c>
      <c r="GC417" s="46" t="b">
        <f t="shared" si="899"/>
        <v>0</v>
      </c>
      <c r="GD417" s="46" t="str">
        <f t="shared" si="900"/>
        <v/>
      </c>
      <c r="GE417" s="46" t="str">
        <f t="shared" si="901"/>
        <v/>
      </c>
      <c r="GF417" s="46" t="b">
        <f t="shared" si="902"/>
        <v>0</v>
      </c>
      <c r="GG417" s="46" t="b">
        <f t="shared" si="903"/>
        <v>0</v>
      </c>
      <c r="GH417" s="46" t="str">
        <f t="shared" si="904"/>
        <v/>
      </c>
      <c r="GI417" s="46" t="str">
        <f t="shared" si="905"/>
        <v/>
      </c>
      <c r="GJ417" s="46" t="str">
        <f t="shared" si="906"/>
        <v/>
      </c>
      <c r="GK417" s="46" t="b">
        <f t="shared" si="907"/>
        <v>0</v>
      </c>
      <c r="GL417" s="46" t="str">
        <f t="shared" si="908"/>
        <v/>
      </c>
      <c r="GM417" s="46" t="str">
        <f t="shared" si="909"/>
        <v/>
      </c>
      <c r="GN417" s="46" t="str">
        <f t="shared" si="910"/>
        <v/>
      </c>
      <c r="GO417" s="46" t="b">
        <f t="shared" si="911"/>
        <v>0</v>
      </c>
      <c r="GP417" s="46" t="str">
        <f t="shared" si="912"/>
        <v/>
      </c>
      <c r="GQ417" s="46" t="str">
        <f t="shared" si="913"/>
        <v/>
      </c>
      <c r="GR417" s="46" t="b">
        <f t="shared" si="914"/>
        <v>0</v>
      </c>
      <c r="GS417" s="46" t="str">
        <f t="shared" si="915"/>
        <v/>
      </c>
      <c r="GT417" s="46" t="str">
        <f t="shared" si="916"/>
        <v/>
      </c>
      <c r="GU417" s="46" t="b">
        <f t="shared" si="917"/>
        <v>0</v>
      </c>
      <c r="GV417" s="46" t="b">
        <f t="shared" si="918"/>
        <v>0</v>
      </c>
      <c r="GW417" s="46" t="b">
        <f t="shared" si="919"/>
        <v>0</v>
      </c>
      <c r="GX417" s="46" t="b">
        <f t="shared" si="920"/>
        <v>0</v>
      </c>
      <c r="GY417" s="46" t="b">
        <f t="shared" si="921"/>
        <v>0</v>
      </c>
      <c r="GZ417" s="46" t="b">
        <f t="shared" si="922"/>
        <v>0</v>
      </c>
      <c r="HA417" s="46" t="b">
        <f t="shared" si="923"/>
        <v>0</v>
      </c>
      <c r="HB417" s="46" t="b">
        <f t="shared" si="924"/>
        <v>0</v>
      </c>
      <c r="HC417" s="46" t="b">
        <f t="shared" si="925"/>
        <v>0</v>
      </c>
      <c r="HD417" s="46" t="b">
        <f t="shared" si="926"/>
        <v>0</v>
      </c>
      <c r="HE417" s="46" t="b">
        <f t="shared" si="927"/>
        <v>0</v>
      </c>
      <c r="HF417" s="46" t="b">
        <f t="shared" si="928"/>
        <v>0</v>
      </c>
      <c r="HG417" s="46" t="b">
        <f t="shared" si="929"/>
        <v>0</v>
      </c>
      <c r="HH417" s="46" t="b">
        <f t="shared" si="930"/>
        <v>0</v>
      </c>
      <c r="HI417" s="46" t="b">
        <f t="shared" si="931"/>
        <v>0</v>
      </c>
      <c r="HJ417" s="46" t="b">
        <f t="shared" si="932"/>
        <v>0</v>
      </c>
      <c r="HK417" s="46" t="b">
        <f t="shared" si="933"/>
        <v>0</v>
      </c>
      <c r="HL417" s="46" t="b">
        <f t="shared" si="934"/>
        <v>0</v>
      </c>
      <c r="HM417" s="46" t="b">
        <f t="shared" si="935"/>
        <v>0</v>
      </c>
      <c r="HN417" s="46" t="b">
        <f t="shared" si="936"/>
        <v>0</v>
      </c>
      <c r="HO417" s="46" t="b">
        <f t="shared" si="937"/>
        <v>0</v>
      </c>
      <c r="HP417" s="46" t="b">
        <f t="shared" si="938"/>
        <v>0</v>
      </c>
      <c r="HQ417" s="46" t="str">
        <f t="shared" si="939"/>
        <v/>
      </c>
      <c r="HR417" s="46" t="str">
        <f t="shared" si="940"/>
        <v/>
      </c>
      <c r="HS417" s="46" t="str">
        <f t="shared" si="941"/>
        <v/>
      </c>
      <c r="HT417" s="46" t="b">
        <f t="shared" si="942"/>
        <v>0</v>
      </c>
      <c r="HU417" s="46" t="b">
        <f t="shared" si="943"/>
        <v>0</v>
      </c>
      <c r="HV417" s="46" t="b">
        <f t="shared" si="944"/>
        <v>0</v>
      </c>
      <c r="HW417" s="46" t="b">
        <f t="shared" si="945"/>
        <v>0</v>
      </c>
      <c r="HX417" s="46" t="b">
        <f t="shared" si="946"/>
        <v>0</v>
      </c>
      <c r="HY417" s="46" t="b">
        <f t="shared" si="947"/>
        <v>0</v>
      </c>
      <c r="HZ417" s="46" t="b">
        <f t="shared" si="948"/>
        <v>0</v>
      </c>
      <c r="IA417" s="46" t="str">
        <f t="shared" si="949"/>
        <v/>
      </c>
      <c r="IB417" s="46" t="str">
        <f t="shared" si="950"/>
        <v/>
      </c>
      <c r="IC417" s="46" t="str">
        <f t="shared" si="951"/>
        <v/>
      </c>
      <c r="ID417" s="46" t="str">
        <f t="shared" si="952"/>
        <v/>
      </c>
      <c r="IE417" s="46" t="b">
        <f t="shared" si="953"/>
        <v>0</v>
      </c>
      <c r="IF417" s="46" t="str">
        <f t="shared" si="954"/>
        <v/>
      </c>
      <c r="IG417" s="46" t="str">
        <f t="shared" si="955"/>
        <v/>
      </c>
      <c r="IH417" s="46" t="b">
        <f t="shared" si="956"/>
        <v>0</v>
      </c>
      <c r="II417" s="46" t="b">
        <f t="shared" si="957"/>
        <v>0</v>
      </c>
      <c r="IJ417" s="46" t="b">
        <f t="shared" si="958"/>
        <v>0</v>
      </c>
      <c r="IK417" s="46" t="str">
        <f t="shared" si="959"/>
        <v/>
      </c>
      <c r="IL417" s="46" t="str">
        <f t="shared" si="960"/>
        <v/>
      </c>
      <c r="IM417" s="46" t="b">
        <f t="shared" si="961"/>
        <v>0</v>
      </c>
      <c r="IN417" s="46" t="b">
        <f t="shared" si="962"/>
        <v>0</v>
      </c>
      <c r="IO417" s="46" t="b">
        <f t="shared" si="963"/>
        <v>0</v>
      </c>
      <c r="IP417" s="46" t="b">
        <f t="shared" si="964"/>
        <v>0</v>
      </c>
      <c r="IQ417" s="46" t="b">
        <f t="shared" si="965"/>
        <v>0</v>
      </c>
      <c r="IR417" s="46" t="b">
        <f t="shared" si="966"/>
        <v>0</v>
      </c>
      <c r="IS417" s="46" t="b">
        <f t="shared" si="967"/>
        <v>0</v>
      </c>
      <c r="IT417" s="46" t="b">
        <f t="shared" si="968"/>
        <v>0</v>
      </c>
      <c r="IU417" s="46" t="b">
        <f t="shared" si="969"/>
        <v>0</v>
      </c>
      <c r="IV417" s="46" t="b">
        <f t="shared" si="970"/>
        <v>0</v>
      </c>
      <c r="IW417" s="46" t="b">
        <f t="shared" si="971"/>
        <v>0</v>
      </c>
      <c r="IX417" s="46" t="b">
        <f t="shared" si="972"/>
        <v>0</v>
      </c>
      <c r="IY417" s="46" t="b">
        <f t="shared" si="973"/>
        <v>0</v>
      </c>
    </row>
    <row r="418" spans="2:259" x14ac:dyDescent="0.3">
      <c r="B418" s="48">
        <v>406</v>
      </c>
      <c r="C418" s="61" t="str">
        <f t="shared" si="839"/>
        <v/>
      </c>
      <c r="D418" s="53"/>
      <c r="E418" s="52"/>
      <c r="F418" s="112"/>
      <c r="G418" s="52"/>
      <c r="H418" s="53"/>
      <c r="I418" s="52"/>
      <c r="J418" s="52"/>
      <c r="K418" s="53"/>
      <c r="L418" s="55"/>
      <c r="M418" s="108"/>
      <c r="N418" s="56"/>
      <c r="O418" s="52"/>
      <c r="P418" s="52"/>
      <c r="Q418" s="52"/>
      <c r="R418" s="52"/>
      <c r="S418" s="52"/>
      <c r="T418" s="53"/>
      <c r="U418" s="52"/>
      <c r="V418" s="52"/>
      <c r="W418" s="55"/>
      <c r="X418" s="55"/>
      <c r="Y418" s="52"/>
      <c r="Z418" s="55"/>
      <c r="AA418" s="52"/>
      <c r="AB418" s="53"/>
      <c r="AC418" s="53"/>
      <c r="AD418" s="53"/>
      <c r="AE418" s="57"/>
      <c r="AF418" s="113"/>
      <c r="AG418" s="57"/>
      <c r="AH418" s="58"/>
      <c r="AI418" s="58"/>
      <c r="AJ418" s="58"/>
      <c r="AK418" s="114"/>
      <c r="AL418" s="58"/>
      <c r="AM418" s="114"/>
      <c r="AN418" s="58"/>
      <c r="AO418" s="114"/>
      <c r="AP418" s="58"/>
      <c r="AQ418" s="114"/>
      <c r="AR418" s="58"/>
      <c r="AS418" s="114"/>
      <c r="AT418" s="58"/>
      <c r="AU418" s="114"/>
      <c r="AV418" s="58"/>
      <c r="AW418" s="114"/>
      <c r="AX418" s="58"/>
      <c r="AY418" s="114"/>
      <c r="AZ418" s="58"/>
      <c r="BA418" s="114"/>
      <c r="BB418" s="58"/>
      <c r="BC418" s="114"/>
      <c r="BD418" s="58"/>
      <c r="BE418" s="58"/>
      <c r="BF418" s="58"/>
      <c r="BG418" s="59"/>
      <c r="BH418" s="58"/>
      <c r="BI418" s="114"/>
      <c r="BJ418" s="53"/>
      <c r="BK418" s="58"/>
      <c r="BL418" s="114"/>
      <c r="BM418" s="58"/>
      <c r="BN418" s="114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3"/>
      <c r="CL418" s="58"/>
      <c r="CM418" s="58"/>
      <c r="CN418" s="60"/>
      <c r="CO418" s="57"/>
      <c r="CP418" s="58"/>
      <c r="CQ418" s="60"/>
      <c r="CR418" s="57"/>
      <c r="CS418" s="58"/>
      <c r="CT418" s="59"/>
      <c r="CU418" s="58"/>
      <c r="CV418" s="59"/>
      <c r="CW418" s="58"/>
      <c r="CX418" s="59"/>
      <c r="CY418" s="58"/>
      <c r="CZ418" s="58"/>
      <c r="DA418" s="58"/>
      <c r="DB418" s="53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7"/>
      <c r="DO418" s="57"/>
      <c r="DP418" s="57"/>
      <c r="DQ418" s="76" t="str">
        <f t="shared" si="840"/>
        <v/>
      </c>
      <c r="DR418" s="53"/>
      <c r="DS418" s="46" t="b">
        <f t="shared" si="841"/>
        <v>0</v>
      </c>
      <c r="DT418" s="46" t="str">
        <f t="shared" si="842"/>
        <v/>
      </c>
      <c r="DU418" s="46" t="b">
        <f t="shared" si="843"/>
        <v>0</v>
      </c>
      <c r="DV418" s="46" t="b">
        <f t="shared" si="844"/>
        <v>0</v>
      </c>
      <c r="DW418" s="46" t="b">
        <f t="shared" si="845"/>
        <v>0</v>
      </c>
      <c r="DY418" s="46" t="b">
        <f t="shared" si="846"/>
        <v>0</v>
      </c>
      <c r="DZ418" s="46" t="b">
        <f t="shared" si="847"/>
        <v>0</v>
      </c>
      <c r="EB418" s="46" t="b">
        <f t="shared" si="848"/>
        <v>0</v>
      </c>
      <c r="EC418" s="46" t="b">
        <f t="shared" si="849"/>
        <v>0</v>
      </c>
      <c r="ED418" s="46" t="b">
        <f t="shared" si="850"/>
        <v>0</v>
      </c>
      <c r="EE418" s="46" t="b">
        <f t="shared" si="851"/>
        <v>0</v>
      </c>
      <c r="EF418" s="46" t="b">
        <f t="shared" si="852"/>
        <v>0</v>
      </c>
      <c r="EG418" s="46" t="b">
        <f t="shared" si="853"/>
        <v>0</v>
      </c>
      <c r="EH418" s="46" t="b">
        <f t="shared" si="854"/>
        <v>0</v>
      </c>
      <c r="EI418" s="46" t="b">
        <f t="shared" si="855"/>
        <v>0</v>
      </c>
      <c r="EK418" s="46" t="b">
        <f t="shared" si="856"/>
        <v>0</v>
      </c>
      <c r="EL418" s="46" t="b">
        <f t="shared" si="857"/>
        <v>0</v>
      </c>
      <c r="EM418" s="46" t="b">
        <f t="shared" si="858"/>
        <v>0</v>
      </c>
      <c r="EN418" s="46" t="b">
        <f t="shared" si="859"/>
        <v>0</v>
      </c>
      <c r="EO418" s="46" t="b">
        <f t="shared" si="860"/>
        <v>0</v>
      </c>
      <c r="EP418" s="46" t="b">
        <f t="shared" si="861"/>
        <v>0</v>
      </c>
      <c r="EQ418" s="46" t="b">
        <f t="shared" si="862"/>
        <v>0</v>
      </c>
      <c r="ER418" s="46" t="b">
        <f>OR(AA418='Tablas '!$T$4,AA418='Tablas '!$T$7,AA418='Tablas '!$T$8,AA418='Tablas '!$T$11)</f>
        <v>0</v>
      </c>
      <c r="ES418" s="46" t="str">
        <f t="shared" si="863"/>
        <v/>
      </c>
      <c r="ET418" s="46" t="str">
        <f t="shared" si="864"/>
        <v/>
      </c>
      <c r="EU418" s="46" t="str">
        <f t="shared" si="865"/>
        <v/>
      </c>
      <c r="EV418" s="46" t="b">
        <f t="shared" si="866"/>
        <v>0</v>
      </c>
      <c r="EW418" s="46" t="b">
        <f t="shared" si="867"/>
        <v>0</v>
      </c>
      <c r="EX418" s="46" t="b">
        <f t="shared" si="868"/>
        <v>0</v>
      </c>
      <c r="EY418" s="46" t="b">
        <f t="shared" si="869"/>
        <v>0</v>
      </c>
      <c r="EZ418" s="46" t="b">
        <f t="shared" si="870"/>
        <v>0</v>
      </c>
      <c r="FA418" s="46" t="b">
        <f t="shared" si="871"/>
        <v>0</v>
      </c>
      <c r="FB418" s="46" t="b">
        <f t="shared" si="872"/>
        <v>0</v>
      </c>
      <c r="FC418" s="46" t="str">
        <f t="shared" si="873"/>
        <v/>
      </c>
      <c r="FD418" s="46" t="str">
        <f t="shared" si="874"/>
        <v/>
      </c>
      <c r="FE418" s="46" t="b">
        <f t="shared" si="875"/>
        <v>0</v>
      </c>
      <c r="FF418" s="46" t="str">
        <f t="shared" si="876"/>
        <v/>
      </c>
      <c r="FG418" s="46" t="str">
        <f t="shared" si="877"/>
        <v/>
      </c>
      <c r="FH418" s="46" t="b">
        <f t="shared" si="878"/>
        <v>0</v>
      </c>
      <c r="FI418" s="46" t="str">
        <f t="shared" si="879"/>
        <v/>
      </c>
      <c r="FJ418" s="46" t="str">
        <f t="shared" si="880"/>
        <v/>
      </c>
      <c r="FK418" s="46" t="b">
        <f t="shared" si="881"/>
        <v>0</v>
      </c>
      <c r="FL418" s="46" t="str">
        <f t="shared" si="882"/>
        <v/>
      </c>
      <c r="FM418" s="46" t="str">
        <f t="shared" si="883"/>
        <v/>
      </c>
      <c r="FN418" s="46" t="b">
        <f t="shared" si="884"/>
        <v>0</v>
      </c>
      <c r="FO418" s="46" t="str">
        <f t="shared" si="885"/>
        <v/>
      </c>
      <c r="FP418" s="46" t="str">
        <f t="shared" si="886"/>
        <v/>
      </c>
      <c r="FQ418" s="46" t="b">
        <f t="shared" si="887"/>
        <v>0</v>
      </c>
      <c r="FR418" s="46" t="str">
        <f t="shared" si="888"/>
        <v/>
      </c>
      <c r="FS418" s="46" t="str">
        <f t="shared" si="889"/>
        <v/>
      </c>
      <c r="FT418" s="46" t="b">
        <f t="shared" si="890"/>
        <v>0</v>
      </c>
      <c r="FU418" s="46" t="str">
        <f t="shared" si="891"/>
        <v/>
      </c>
      <c r="FV418" s="46" t="str">
        <f t="shared" si="892"/>
        <v/>
      </c>
      <c r="FW418" s="46" t="b">
        <f t="shared" si="893"/>
        <v>0</v>
      </c>
      <c r="FX418" s="46" t="str">
        <f t="shared" si="894"/>
        <v/>
      </c>
      <c r="FY418" s="46" t="str">
        <f t="shared" si="895"/>
        <v/>
      </c>
      <c r="FZ418" s="46" t="b">
        <f t="shared" si="896"/>
        <v>0</v>
      </c>
      <c r="GA418" s="46" t="str">
        <f t="shared" si="897"/>
        <v/>
      </c>
      <c r="GB418" s="46" t="str">
        <f t="shared" si="898"/>
        <v/>
      </c>
      <c r="GC418" s="46" t="b">
        <f t="shared" si="899"/>
        <v>0</v>
      </c>
      <c r="GD418" s="46" t="str">
        <f t="shared" si="900"/>
        <v/>
      </c>
      <c r="GE418" s="46" t="str">
        <f t="shared" si="901"/>
        <v/>
      </c>
      <c r="GF418" s="46" t="b">
        <f t="shared" si="902"/>
        <v>0</v>
      </c>
      <c r="GG418" s="46" t="b">
        <f t="shared" si="903"/>
        <v>0</v>
      </c>
      <c r="GH418" s="46" t="str">
        <f t="shared" si="904"/>
        <v/>
      </c>
      <c r="GI418" s="46" t="str">
        <f t="shared" si="905"/>
        <v/>
      </c>
      <c r="GJ418" s="46" t="str">
        <f t="shared" si="906"/>
        <v/>
      </c>
      <c r="GK418" s="46" t="b">
        <f t="shared" si="907"/>
        <v>0</v>
      </c>
      <c r="GL418" s="46" t="str">
        <f t="shared" si="908"/>
        <v/>
      </c>
      <c r="GM418" s="46" t="str">
        <f t="shared" si="909"/>
        <v/>
      </c>
      <c r="GN418" s="46" t="str">
        <f t="shared" si="910"/>
        <v/>
      </c>
      <c r="GO418" s="46" t="b">
        <f t="shared" si="911"/>
        <v>0</v>
      </c>
      <c r="GP418" s="46" t="str">
        <f t="shared" si="912"/>
        <v/>
      </c>
      <c r="GQ418" s="46" t="str">
        <f t="shared" si="913"/>
        <v/>
      </c>
      <c r="GR418" s="46" t="b">
        <f t="shared" si="914"/>
        <v>0</v>
      </c>
      <c r="GS418" s="46" t="str">
        <f t="shared" si="915"/>
        <v/>
      </c>
      <c r="GT418" s="46" t="str">
        <f t="shared" si="916"/>
        <v/>
      </c>
      <c r="GU418" s="46" t="b">
        <f t="shared" si="917"/>
        <v>0</v>
      </c>
      <c r="GV418" s="46" t="b">
        <f t="shared" si="918"/>
        <v>0</v>
      </c>
      <c r="GW418" s="46" t="b">
        <f t="shared" si="919"/>
        <v>0</v>
      </c>
      <c r="GX418" s="46" t="b">
        <f t="shared" si="920"/>
        <v>0</v>
      </c>
      <c r="GY418" s="46" t="b">
        <f t="shared" si="921"/>
        <v>0</v>
      </c>
      <c r="GZ418" s="46" t="b">
        <f t="shared" si="922"/>
        <v>0</v>
      </c>
      <c r="HA418" s="46" t="b">
        <f t="shared" si="923"/>
        <v>0</v>
      </c>
      <c r="HB418" s="46" t="b">
        <f t="shared" si="924"/>
        <v>0</v>
      </c>
      <c r="HC418" s="46" t="b">
        <f t="shared" si="925"/>
        <v>0</v>
      </c>
      <c r="HD418" s="46" t="b">
        <f t="shared" si="926"/>
        <v>0</v>
      </c>
      <c r="HE418" s="46" t="b">
        <f t="shared" si="927"/>
        <v>0</v>
      </c>
      <c r="HF418" s="46" t="b">
        <f t="shared" si="928"/>
        <v>0</v>
      </c>
      <c r="HG418" s="46" t="b">
        <f t="shared" si="929"/>
        <v>0</v>
      </c>
      <c r="HH418" s="46" t="b">
        <f t="shared" si="930"/>
        <v>0</v>
      </c>
      <c r="HI418" s="46" t="b">
        <f t="shared" si="931"/>
        <v>0</v>
      </c>
      <c r="HJ418" s="46" t="b">
        <f t="shared" si="932"/>
        <v>0</v>
      </c>
      <c r="HK418" s="46" t="b">
        <f t="shared" si="933"/>
        <v>0</v>
      </c>
      <c r="HL418" s="46" t="b">
        <f t="shared" si="934"/>
        <v>0</v>
      </c>
      <c r="HM418" s="46" t="b">
        <f t="shared" si="935"/>
        <v>0</v>
      </c>
      <c r="HN418" s="46" t="b">
        <f t="shared" si="936"/>
        <v>0</v>
      </c>
      <c r="HO418" s="46" t="b">
        <f t="shared" si="937"/>
        <v>0</v>
      </c>
      <c r="HP418" s="46" t="b">
        <f t="shared" si="938"/>
        <v>0</v>
      </c>
      <c r="HQ418" s="46" t="str">
        <f t="shared" si="939"/>
        <v/>
      </c>
      <c r="HR418" s="46" t="str">
        <f t="shared" si="940"/>
        <v/>
      </c>
      <c r="HS418" s="46" t="str">
        <f t="shared" si="941"/>
        <v/>
      </c>
      <c r="HT418" s="46" t="b">
        <f t="shared" si="942"/>
        <v>0</v>
      </c>
      <c r="HU418" s="46" t="b">
        <f t="shared" si="943"/>
        <v>0</v>
      </c>
      <c r="HV418" s="46" t="b">
        <f t="shared" si="944"/>
        <v>0</v>
      </c>
      <c r="HW418" s="46" t="b">
        <f t="shared" si="945"/>
        <v>0</v>
      </c>
      <c r="HX418" s="46" t="b">
        <f t="shared" si="946"/>
        <v>0</v>
      </c>
      <c r="HY418" s="46" t="b">
        <f t="shared" si="947"/>
        <v>0</v>
      </c>
      <c r="HZ418" s="46" t="b">
        <f t="shared" si="948"/>
        <v>0</v>
      </c>
      <c r="IA418" s="46" t="str">
        <f t="shared" si="949"/>
        <v/>
      </c>
      <c r="IB418" s="46" t="str">
        <f t="shared" si="950"/>
        <v/>
      </c>
      <c r="IC418" s="46" t="str">
        <f t="shared" si="951"/>
        <v/>
      </c>
      <c r="ID418" s="46" t="str">
        <f t="shared" si="952"/>
        <v/>
      </c>
      <c r="IE418" s="46" t="b">
        <f t="shared" si="953"/>
        <v>0</v>
      </c>
      <c r="IF418" s="46" t="str">
        <f t="shared" si="954"/>
        <v/>
      </c>
      <c r="IG418" s="46" t="str">
        <f t="shared" si="955"/>
        <v/>
      </c>
      <c r="IH418" s="46" t="b">
        <f t="shared" si="956"/>
        <v>0</v>
      </c>
      <c r="II418" s="46" t="b">
        <f t="shared" si="957"/>
        <v>0</v>
      </c>
      <c r="IJ418" s="46" t="b">
        <f t="shared" si="958"/>
        <v>0</v>
      </c>
      <c r="IK418" s="46" t="str">
        <f t="shared" si="959"/>
        <v/>
      </c>
      <c r="IL418" s="46" t="str">
        <f t="shared" si="960"/>
        <v/>
      </c>
      <c r="IM418" s="46" t="b">
        <f t="shared" si="961"/>
        <v>0</v>
      </c>
      <c r="IN418" s="46" t="b">
        <f t="shared" si="962"/>
        <v>0</v>
      </c>
      <c r="IO418" s="46" t="b">
        <f t="shared" si="963"/>
        <v>0</v>
      </c>
      <c r="IP418" s="46" t="b">
        <f t="shared" si="964"/>
        <v>0</v>
      </c>
      <c r="IQ418" s="46" t="b">
        <f t="shared" si="965"/>
        <v>0</v>
      </c>
      <c r="IR418" s="46" t="b">
        <f t="shared" si="966"/>
        <v>0</v>
      </c>
      <c r="IS418" s="46" t="b">
        <f t="shared" si="967"/>
        <v>0</v>
      </c>
      <c r="IT418" s="46" t="b">
        <f t="shared" si="968"/>
        <v>0</v>
      </c>
      <c r="IU418" s="46" t="b">
        <f t="shared" si="969"/>
        <v>0</v>
      </c>
      <c r="IV418" s="46" t="b">
        <f t="shared" si="970"/>
        <v>0</v>
      </c>
      <c r="IW418" s="46" t="b">
        <f t="shared" si="971"/>
        <v>0</v>
      </c>
      <c r="IX418" s="46" t="b">
        <f t="shared" si="972"/>
        <v>0</v>
      </c>
      <c r="IY418" s="46" t="b">
        <f t="shared" si="973"/>
        <v>0</v>
      </c>
    </row>
    <row r="419" spans="2:259" x14ac:dyDescent="0.3">
      <c r="B419" s="48">
        <v>407</v>
      </c>
      <c r="C419" s="61" t="str">
        <f t="shared" si="839"/>
        <v/>
      </c>
      <c r="D419" s="53"/>
      <c r="E419" s="52"/>
      <c r="F419" s="112"/>
      <c r="G419" s="52"/>
      <c r="H419" s="53"/>
      <c r="I419" s="52"/>
      <c r="J419" s="52"/>
      <c r="K419" s="53"/>
      <c r="L419" s="55"/>
      <c r="M419" s="108"/>
      <c r="N419" s="56"/>
      <c r="O419" s="52"/>
      <c r="P419" s="52"/>
      <c r="Q419" s="52"/>
      <c r="R419" s="52"/>
      <c r="S419" s="52"/>
      <c r="T419" s="53"/>
      <c r="U419" s="52"/>
      <c r="V419" s="52"/>
      <c r="W419" s="55"/>
      <c r="X419" s="55"/>
      <c r="Y419" s="52"/>
      <c r="Z419" s="55"/>
      <c r="AA419" s="52"/>
      <c r="AB419" s="53"/>
      <c r="AC419" s="53"/>
      <c r="AD419" s="53"/>
      <c r="AE419" s="57"/>
      <c r="AF419" s="113"/>
      <c r="AG419" s="57"/>
      <c r="AH419" s="58"/>
      <c r="AI419" s="58"/>
      <c r="AJ419" s="58"/>
      <c r="AK419" s="114"/>
      <c r="AL419" s="58"/>
      <c r="AM419" s="114"/>
      <c r="AN419" s="58"/>
      <c r="AO419" s="114"/>
      <c r="AP419" s="58"/>
      <c r="AQ419" s="114"/>
      <c r="AR419" s="58"/>
      <c r="AS419" s="114"/>
      <c r="AT419" s="58"/>
      <c r="AU419" s="114"/>
      <c r="AV419" s="58"/>
      <c r="AW419" s="114"/>
      <c r="AX419" s="58"/>
      <c r="AY419" s="114"/>
      <c r="AZ419" s="58"/>
      <c r="BA419" s="114"/>
      <c r="BB419" s="58"/>
      <c r="BC419" s="114"/>
      <c r="BD419" s="58"/>
      <c r="BE419" s="58"/>
      <c r="BF419" s="58"/>
      <c r="BG419" s="59"/>
      <c r="BH419" s="58"/>
      <c r="BI419" s="114"/>
      <c r="BJ419" s="53"/>
      <c r="BK419" s="58"/>
      <c r="BL419" s="114"/>
      <c r="BM419" s="58"/>
      <c r="BN419" s="114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3"/>
      <c r="CL419" s="58"/>
      <c r="CM419" s="58"/>
      <c r="CN419" s="60"/>
      <c r="CO419" s="57"/>
      <c r="CP419" s="58"/>
      <c r="CQ419" s="60"/>
      <c r="CR419" s="57"/>
      <c r="CS419" s="58"/>
      <c r="CT419" s="59"/>
      <c r="CU419" s="58"/>
      <c r="CV419" s="59"/>
      <c r="CW419" s="58"/>
      <c r="CX419" s="59"/>
      <c r="CY419" s="58"/>
      <c r="CZ419" s="58"/>
      <c r="DA419" s="58"/>
      <c r="DB419" s="53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7"/>
      <c r="DO419" s="57"/>
      <c r="DP419" s="57"/>
      <c r="DQ419" s="76" t="str">
        <f t="shared" si="840"/>
        <v/>
      </c>
      <c r="DR419" s="53"/>
      <c r="DS419" s="46" t="b">
        <f t="shared" si="841"/>
        <v>0</v>
      </c>
      <c r="DT419" s="46" t="str">
        <f t="shared" si="842"/>
        <v/>
      </c>
      <c r="DU419" s="46" t="b">
        <f t="shared" si="843"/>
        <v>0</v>
      </c>
      <c r="DV419" s="46" t="b">
        <f t="shared" si="844"/>
        <v>0</v>
      </c>
      <c r="DW419" s="46" t="b">
        <f t="shared" si="845"/>
        <v>0</v>
      </c>
      <c r="DY419" s="46" t="b">
        <f t="shared" si="846"/>
        <v>0</v>
      </c>
      <c r="DZ419" s="46" t="b">
        <f t="shared" si="847"/>
        <v>0</v>
      </c>
      <c r="EB419" s="46" t="b">
        <f t="shared" si="848"/>
        <v>0</v>
      </c>
      <c r="EC419" s="46" t="b">
        <f t="shared" si="849"/>
        <v>0</v>
      </c>
      <c r="ED419" s="46" t="b">
        <f t="shared" si="850"/>
        <v>0</v>
      </c>
      <c r="EE419" s="46" t="b">
        <f t="shared" si="851"/>
        <v>0</v>
      </c>
      <c r="EF419" s="46" t="b">
        <f t="shared" si="852"/>
        <v>0</v>
      </c>
      <c r="EG419" s="46" t="b">
        <f t="shared" si="853"/>
        <v>0</v>
      </c>
      <c r="EH419" s="46" t="b">
        <f t="shared" si="854"/>
        <v>0</v>
      </c>
      <c r="EI419" s="46" t="b">
        <f t="shared" si="855"/>
        <v>0</v>
      </c>
      <c r="EK419" s="46" t="b">
        <f t="shared" si="856"/>
        <v>0</v>
      </c>
      <c r="EL419" s="46" t="b">
        <f t="shared" si="857"/>
        <v>0</v>
      </c>
      <c r="EM419" s="46" t="b">
        <f t="shared" si="858"/>
        <v>0</v>
      </c>
      <c r="EN419" s="46" t="b">
        <f t="shared" si="859"/>
        <v>0</v>
      </c>
      <c r="EO419" s="46" t="b">
        <f t="shared" si="860"/>
        <v>0</v>
      </c>
      <c r="EP419" s="46" t="b">
        <f t="shared" si="861"/>
        <v>0</v>
      </c>
      <c r="EQ419" s="46" t="b">
        <f t="shared" si="862"/>
        <v>0</v>
      </c>
      <c r="ER419" s="46" t="b">
        <f>OR(AA419='Tablas '!$T$4,AA419='Tablas '!$T$7,AA419='Tablas '!$T$8,AA419='Tablas '!$T$11)</f>
        <v>0</v>
      </c>
      <c r="ES419" s="46" t="str">
        <f t="shared" si="863"/>
        <v/>
      </c>
      <c r="ET419" s="46" t="str">
        <f t="shared" si="864"/>
        <v/>
      </c>
      <c r="EU419" s="46" t="str">
        <f t="shared" si="865"/>
        <v/>
      </c>
      <c r="EV419" s="46" t="b">
        <f t="shared" si="866"/>
        <v>0</v>
      </c>
      <c r="EW419" s="46" t="b">
        <f t="shared" si="867"/>
        <v>0</v>
      </c>
      <c r="EX419" s="46" t="b">
        <f t="shared" si="868"/>
        <v>0</v>
      </c>
      <c r="EY419" s="46" t="b">
        <f t="shared" si="869"/>
        <v>0</v>
      </c>
      <c r="EZ419" s="46" t="b">
        <f t="shared" si="870"/>
        <v>0</v>
      </c>
      <c r="FA419" s="46" t="b">
        <f t="shared" si="871"/>
        <v>0</v>
      </c>
      <c r="FB419" s="46" t="b">
        <f t="shared" si="872"/>
        <v>0</v>
      </c>
      <c r="FC419" s="46" t="str">
        <f t="shared" si="873"/>
        <v/>
      </c>
      <c r="FD419" s="46" t="str">
        <f t="shared" si="874"/>
        <v/>
      </c>
      <c r="FE419" s="46" t="b">
        <f t="shared" si="875"/>
        <v>0</v>
      </c>
      <c r="FF419" s="46" t="str">
        <f t="shared" si="876"/>
        <v/>
      </c>
      <c r="FG419" s="46" t="str">
        <f t="shared" si="877"/>
        <v/>
      </c>
      <c r="FH419" s="46" t="b">
        <f t="shared" si="878"/>
        <v>0</v>
      </c>
      <c r="FI419" s="46" t="str">
        <f t="shared" si="879"/>
        <v/>
      </c>
      <c r="FJ419" s="46" t="str">
        <f t="shared" si="880"/>
        <v/>
      </c>
      <c r="FK419" s="46" t="b">
        <f t="shared" si="881"/>
        <v>0</v>
      </c>
      <c r="FL419" s="46" t="str">
        <f t="shared" si="882"/>
        <v/>
      </c>
      <c r="FM419" s="46" t="str">
        <f t="shared" si="883"/>
        <v/>
      </c>
      <c r="FN419" s="46" t="b">
        <f t="shared" si="884"/>
        <v>0</v>
      </c>
      <c r="FO419" s="46" t="str">
        <f t="shared" si="885"/>
        <v/>
      </c>
      <c r="FP419" s="46" t="str">
        <f t="shared" si="886"/>
        <v/>
      </c>
      <c r="FQ419" s="46" t="b">
        <f t="shared" si="887"/>
        <v>0</v>
      </c>
      <c r="FR419" s="46" t="str">
        <f t="shared" si="888"/>
        <v/>
      </c>
      <c r="FS419" s="46" t="str">
        <f t="shared" si="889"/>
        <v/>
      </c>
      <c r="FT419" s="46" t="b">
        <f t="shared" si="890"/>
        <v>0</v>
      </c>
      <c r="FU419" s="46" t="str">
        <f t="shared" si="891"/>
        <v/>
      </c>
      <c r="FV419" s="46" t="str">
        <f t="shared" si="892"/>
        <v/>
      </c>
      <c r="FW419" s="46" t="b">
        <f t="shared" si="893"/>
        <v>0</v>
      </c>
      <c r="FX419" s="46" t="str">
        <f t="shared" si="894"/>
        <v/>
      </c>
      <c r="FY419" s="46" t="str">
        <f t="shared" si="895"/>
        <v/>
      </c>
      <c r="FZ419" s="46" t="b">
        <f t="shared" si="896"/>
        <v>0</v>
      </c>
      <c r="GA419" s="46" t="str">
        <f t="shared" si="897"/>
        <v/>
      </c>
      <c r="GB419" s="46" t="str">
        <f t="shared" si="898"/>
        <v/>
      </c>
      <c r="GC419" s="46" t="b">
        <f t="shared" si="899"/>
        <v>0</v>
      </c>
      <c r="GD419" s="46" t="str">
        <f t="shared" si="900"/>
        <v/>
      </c>
      <c r="GE419" s="46" t="str">
        <f t="shared" si="901"/>
        <v/>
      </c>
      <c r="GF419" s="46" t="b">
        <f t="shared" si="902"/>
        <v>0</v>
      </c>
      <c r="GG419" s="46" t="b">
        <f t="shared" si="903"/>
        <v>0</v>
      </c>
      <c r="GH419" s="46" t="str">
        <f t="shared" si="904"/>
        <v/>
      </c>
      <c r="GI419" s="46" t="str">
        <f t="shared" si="905"/>
        <v/>
      </c>
      <c r="GJ419" s="46" t="str">
        <f t="shared" si="906"/>
        <v/>
      </c>
      <c r="GK419" s="46" t="b">
        <f t="shared" si="907"/>
        <v>0</v>
      </c>
      <c r="GL419" s="46" t="str">
        <f t="shared" si="908"/>
        <v/>
      </c>
      <c r="GM419" s="46" t="str">
        <f t="shared" si="909"/>
        <v/>
      </c>
      <c r="GN419" s="46" t="str">
        <f t="shared" si="910"/>
        <v/>
      </c>
      <c r="GO419" s="46" t="b">
        <f t="shared" si="911"/>
        <v>0</v>
      </c>
      <c r="GP419" s="46" t="str">
        <f t="shared" si="912"/>
        <v/>
      </c>
      <c r="GQ419" s="46" t="str">
        <f t="shared" si="913"/>
        <v/>
      </c>
      <c r="GR419" s="46" t="b">
        <f t="shared" si="914"/>
        <v>0</v>
      </c>
      <c r="GS419" s="46" t="str">
        <f t="shared" si="915"/>
        <v/>
      </c>
      <c r="GT419" s="46" t="str">
        <f t="shared" si="916"/>
        <v/>
      </c>
      <c r="GU419" s="46" t="b">
        <f t="shared" si="917"/>
        <v>0</v>
      </c>
      <c r="GV419" s="46" t="b">
        <f t="shared" si="918"/>
        <v>0</v>
      </c>
      <c r="GW419" s="46" t="b">
        <f t="shared" si="919"/>
        <v>0</v>
      </c>
      <c r="GX419" s="46" t="b">
        <f t="shared" si="920"/>
        <v>0</v>
      </c>
      <c r="GY419" s="46" t="b">
        <f t="shared" si="921"/>
        <v>0</v>
      </c>
      <c r="GZ419" s="46" t="b">
        <f t="shared" si="922"/>
        <v>0</v>
      </c>
      <c r="HA419" s="46" t="b">
        <f t="shared" si="923"/>
        <v>0</v>
      </c>
      <c r="HB419" s="46" t="b">
        <f t="shared" si="924"/>
        <v>0</v>
      </c>
      <c r="HC419" s="46" t="b">
        <f t="shared" si="925"/>
        <v>0</v>
      </c>
      <c r="HD419" s="46" t="b">
        <f t="shared" si="926"/>
        <v>0</v>
      </c>
      <c r="HE419" s="46" t="b">
        <f t="shared" si="927"/>
        <v>0</v>
      </c>
      <c r="HF419" s="46" t="b">
        <f t="shared" si="928"/>
        <v>0</v>
      </c>
      <c r="HG419" s="46" t="b">
        <f t="shared" si="929"/>
        <v>0</v>
      </c>
      <c r="HH419" s="46" t="b">
        <f t="shared" si="930"/>
        <v>0</v>
      </c>
      <c r="HI419" s="46" t="b">
        <f t="shared" si="931"/>
        <v>0</v>
      </c>
      <c r="HJ419" s="46" t="b">
        <f t="shared" si="932"/>
        <v>0</v>
      </c>
      <c r="HK419" s="46" t="b">
        <f t="shared" si="933"/>
        <v>0</v>
      </c>
      <c r="HL419" s="46" t="b">
        <f t="shared" si="934"/>
        <v>0</v>
      </c>
      <c r="HM419" s="46" t="b">
        <f t="shared" si="935"/>
        <v>0</v>
      </c>
      <c r="HN419" s="46" t="b">
        <f t="shared" si="936"/>
        <v>0</v>
      </c>
      <c r="HO419" s="46" t="b">
        <f t="shared" si="937"/>
        <v>0</v>
      </c>
      <c r="HP419" s="46" t="b">
        <f t="shared" si="938"/>
        <v>0</v>
      </c>
      <c r="HQ419" s="46" t="str">
        <f t="shared" si="939"/>
        <v/>
      </c>
      <c r="HR419" s="46" t="str">
        <f t="shared" si="940"/>
        <v/>
      </c>
      <c r="HS419" s="46" t="str">
        <f t="shared" si="941"/>
        <v/>
      </c>
      <c r="HT419" s="46" t="b">
        <f t="shared" si="942"/>
        <v>0</v>
      </c>
      <c r="HU419" s="46" t="b">
        <f t="shared" si="943"/>
        <v>0</v>
      </c>
      <c r="HV419" s="46" t="b">
        <f t="shared" si="944"/>
        <v>0</v>
      </c>
      <c r="HW419" s="46" t="b">
        <f t="shared" si="945"/>
        <v>0</v>
      </c>
      <c r="HX419" s="46" t="b">
        <f t="shared" si="946"/>
        <v>0</v>
      </c>
      <c r="HY419" s="46" t="b">
        <f t="shared" si="947"/>
        <v>0</v>
      </c>
      <c r="HZ419" s="46" t="b">
        <f t="shared" si="948"/>
        <v>0</v>
      </c>
      <c r="IA419" s="46" t="str">
        <f t="shared" si="949"/>
        <v/>
      </c>
      <c r="IB419" s="46" t="str">
        <f t="shared" si="950"/>
        <v/>
      </c>
      <c r="IC419" s="46" t="str">
        <f t="shared" si="951"/>
        <v/>
      </c>
      <c r="ID419" s="46" t="str">
        <f t="shared" si="952"/>
        <v/>
      </c>
      <c r="IE419" s="46" t="b">
        <f t="shared" si="953"/>
        <v>0</v>
      </c>
      <c r="IF419" s="46" t="str">
        <f t="shared" si="954"/>
        <v/>
      </c>
      <c r="IG419" s="46" t="str">
        <f t="shared" si="955"/>
        <v/>
      </c>
      <c r="IH419" s="46" t="b">
        <f t="shared" si="956"/>
        <v>0</v>
      </c>
      <c r="II419" s="46" t="b">
        <f t="shared" si="957"/>
        <v>0</v>
      </c>
      <c r="IJ419" s="46" t="b">
        <f t="shared" si="958"/>
        <v>0</v>
      </c>
      <c r="IK419" s="46" t="str">
        <f t="shared" si="959"/>
        <v/>
      </c>
      <c r="IL419" s="46" t="str">
        <f t="shared" si="960"/>
        <v/>
      </c>
      <c r="IM419" s="46" t="b">
        <f t="shared" si="961"/>
        <v>0</v>
      </c>
      <c r="IN419" s="46" t="b">
        <f t="shared" si="962"/>
        <v>0</v>
      </c>
      <c r="IO419" s="46" t="b">
        <f t="shared" si="963"/>
        <v>0</v>
      </c>
      <c r="IP419" s="46" t="b">
        <f t="shared" si="964"/>
        <v>0</v>
      </c>
      <c r="IQ419" s="46" t="b">
        <f t="shared" si="965"/>
        <v>0</v>
      </c>
      <c r="IR419" s="46" t="b">
        <f t="shared" si="966"/>
        <v>0</v>
      </c>
      <c r="IS419" s="46" t="b">
        <f t="shared" si="967"/>
        <v>0</v>
      </c>
      <c r="IT419" s="46" t="b">
        <f t="shared" si="968"/>
        <v>0</v>
      </c>
      <c r="IU419" s="46" t="b">
        <f t="shared" si="969"/>
        <v>0</v>
      </c>
      <c r="IV419" s="46" t="b">
        <f t="shared" si="970"/>
        <v>0</v>
      </c>
      <c r="IW419" s="46" t="b">
        <f t="shared" si="971"/>
        <v>0</v>
      </c>
      <c r="IX419" s="46" t="b">
        <f t="shared" si="972"/>
        <v>0</v>
      </c>
      <c r="IY419" s="46" t="b">
        <f t="shared" si="973"/>
        <v>0</v>
      </c>
    </row>
    <row r="420" spans="2:259" x14ac:dyDescent="0.3">
      <c r="B420" s="48">
        <v>408</v>
      </c>
      <c r="C420" s="61" t="str">
        <f t="shared" si="839"/>
        <v/>
      </c>
      <c r="D420" s="53"/>
      <c r="E420" s="52"/>
      <c r="F420" s="112"/>
      <c r="G420" s="52"/>
      <c r="H420" s="53"/>
      <c r="I420" s="52"/>
      <c r="J420" s="52"/>
      <c r="K420" s="53"/>
      <c r="L420" s="55"/>
      <c r="M420" s="108"/>
      <c r="N420" s="56"/>
      <c r="O420" s="52"/>
      <c r="P420" s="52"/>
      <c r="Q420" s="52"/>
      <c r="R420" s="52"/>
      <c r="S420" s="52"/>
      <c r="T420" s="53"/>
      <c r="U420" s="52"/>
      <c r="V420" s="52"/>
      <c r="W420" s="55"/>
      <c r="X420" s="55"/>
      <c r="Y420" s="52"/>
      <c r="Z420" s="55"/>
      <c r="AA420" s="52"/>
      <c r="AB420" s="53"/>
      <c r="AC420" s="53"/>
      <c r="AD420" s="53"/>
      <c r="AE420" s="57"/>
      <c r="AF420" s="113"/>
      <c r="AG420" s="57"/>
      <c r="AH420" s="58"/>
      <c r="AI420" s="58"/>
      <c r="AJ420" s="58"/>
      <c r="AK420" s="114"/>
      <c r="AL420" s="58"/>
      <c r="AM420" s="114"/>
      <c r="AN420" s="58"/>
      <c r="AO420" s="114"/>
      <c r="AP420" s="58"/>
      <c r="AQ420" s="114"/>
      <c r="AR420" s="58"/>
      <c r="AS420" s="114"/>
      <c r="AT420" s="58"/>
      <c r="AU420" s="114"/>
      <c r="AV420" s="58"/>
      <c r="AW420" s="114"/>
      <c r="AX420" s="58"/>
      <c r="AY420" s="114"/>
      <c r="AZ420" s="58"/>
      <c r="BA420" s="114"/>
      <c r="BB420" s="58"/>
      <c r="BC420" s="114"/>
      <c r="BD420" s="58"/>
      <c r="BE420" s="58"/>
      <c r="BF420" s="58"/>
      <c r="BG420" s="59"/>
      <c r="BH420" s="58"/>
      <c r="BI420" s="114"/>
      <c r="BJ420" s="53"/>
      <c r="BK420" s="58"/>
      <c r="BL420" s="114"/>
      <c r="BM420" s="58"/>
      <c r="BN420" s="114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3"/>
      <c r="CL420" s="58"/>
      <c r="CM420" s="58"/>
      <c r="CN420" s="60"/>
      <c r="CO420" s="57"/>
      <c r="CP420" s="58"/>
      <c r="CQ420" s="60"/>
      <c r="CR420" s="57"/>
      <c r="CS420" s="58"/>
      <c r="CT420" s="59"/>
      <c r="CU420" s="58"/>
      <c r="CV420" s="59"/>
      <c r="CW420" s="58"/>
      <c r="CX420" s="59"/>
      <c r="CY420" s="58"/>
      <c r="CZ420" s="58"/>
      <c r="DA420" s="58"/>
      <c r="DB420" s="53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7"/>
      <c r="DO420" s="57"/>
      <c r="DP420" s="57"/>
      <c r="DQ420" s="76" t="str">
        <f t="shared" si="840"/>
        <v/>
      </c>
      <c r="DR420" s="53"/>
      <c r="DS420" s="46" t="b">
        <f t="shared" si="841"/>
        <v>0</v>
      </c>
      <c r="DT420" s="46" t="str">
        <f t="shared" si="842"/>
        <v/>
      </c>
      <c r="DU420" s="46" t="b">
        <f t="shared" si="843"/>
        <v>0</v>
      </c>
      <c r="DV420" s="46" t="b">
        <f t="shared" si="844"/>
        <v>0</v>
      </c>
      <c r="DW420" s="46" t="b">
        <f t="shared" si="845"/>
        <v>0</v>
      </c>
      <c r="DY420" s="46" t="b">
        <f t="shared" si="846"/>
        <v>0</v>
      </c>
      <c r="DZ420" s="46" t="b">
        <f t="shared" si="847"/>
        <v>0</v>
      </c>
      <c r="EB420" s="46" t="b">
        <f t="shared" si="848"/>
        <v>0</v>
      </c>
      <c r="EC420" s="46" t="b">
        <f t="shared" si="849"/>
        <v>0</v>
      </c>
      <c r="ED420" s="46" t="b">
        <f t="shared" si="850"/>
        <v>0</v>
      </c>
      <c r="EE420" s="46" t="b">
        <f t="shared" si="851"/>
        <v>0</v>
      </c>
      <c r="EF420" s="46" t="b">
        <f t="shared" si="852"/>
        <v>0</v>
      </c>
      <c r="EG420" s="46" t="b">
        <f t="shared" si="853"/>
        <v>0</v>
      </c>
      <c r="EH420" s="46" t="b">
        <f t="shared" si="854"/>
        <v>0</v>
      </c>
      <c r="EI420" s="46" t="b">
        <f t="shared" si="855"/>
        <v>0</v>
      </c>
      <c r="EK420" s="46" t="b">
        <f t="shared" si="856"/>
        <v>0</v>
      </c>
      <c r="EL420" s="46" t="b">
        <f t="shared" si="857"/>
        <v>0</v>
      </c>
      <c r="EM420" s="46" t="b">
        <f t="shared" si="858"/>
        <v>0</v>
      </c>
      <c r="EN420" s="46" t="b">
        <f t="shared" si="859"/>
        <v>0</v>
      </c>
      <c r="EO420" s="46" t="b">
        <f t="shared" si="860"/>
        <v>0</v>
      </c>
      <c r="EP420" s="46" t="b">
        <f t="shared" si="861"/>
        <v>0</v>
      </c>
      <c r="EQ420" s="46" t="b">
        <f t="shared" si="862"/>
        <v>0</v>
      </c>
      <c r="ER420" s="46" t="b">
        <f>OR(AA420='Tablas '!$T$4,AA420='Tablas '!$T$7,AA420='Tablas '!$T$8,AA420='Tablas '!$T$11)</f>
        <v>0</v>
      </c>
      <c r="ES420" s="46" t="str">
        <f t="shared" si="863"/>
        <v/>
      </c>
      <c r="ET420" s="46" t="str">
        <f t="shared" si="864"/>
        <v/>
      </c>
      <c r="EU420" s="46" t="str">
        <f t="shared" si="865"/>
        <v/>
      </c>
      <c r="EV420" s="46" t="b">
        <f t="shared" si="866"/>
        <v>0</v>
      </c>
      <c r="EW420" s="46" t="b">
        <f t="shared" si="867"/>
        <v>0</v>
      </c>
      <c r="EX420" s="46" t="b">
        <f t="shared" si="868"/>
        <v>0</v>
      </c>
      <c r="EY420" s="46" t="b">
        <f t="shared" si="869"/>
        <v>0</v>
      </c>
      <c r="EZ420" s="46" t="b">
        <f t="shared" si="870"/>
        <v>0</v>
      </c>
      <c r="FA420" s="46" t="b">
        <f t="shared" si="871"/>
        <v>0</v>
      </c>
      <c r="FB420" s="46" t="b">
        <f t="shared" si="872"/>
        <v>0</v>
      </c>
      <c r="FC420" s="46" t="str">
        <f t="shared" si="873"/>
        <v/>
      </c>
      <c r="FD420" s="46" t="str">
        <f t="shared" si="874"/>
        <v/>
      </c>
      <c r="FE420" s="46" t="b">
        <f t="shared" si="875"/>
        <v>0</v>
      </c>
      <c r="FF420" s="46" t="str">
        <f t="shared" si="876"/>
        <v/>
      </c>
      <c r="FG420" s="46" t="str">
        <f t="shared" si="877"/>
        <v/>
      </c>
      <c r="FH420" s="46" t="b">
        <f t="shared" si="878"/>
        <v>0</v>
      </c>
      <c r="FI420" s="46" t="str">
        <f t="shared" si="879"/>
        <v/>
      </c>
      <c r="FJ420" s="46" t="str">
        <f t="shared" si="880"/>
        <v/>
      </c>
      <c r="FK420" s="46" t="b">
        <f t="shared" si="881"/>
        <v>0</v>
      </c>
      <c r="FL420" s="46" t="str">
        <f t="shared" si="882"/>
        <v/>
      </c>
      <c r="FM420" s="46" t="str">
        <f t="shared" si="883"/>
        <v/>
      </c>
      <c r="FN420" s="46" t="b">
        <f t="shared" si="884"/>
        <v>0</v>
      </c>
      <c r="FO420" s="46" t="str">
        <f t="shared" si="885"/>
        <v/>
      </c>
      <c r="FP420" s="46" t="str">
        <f t="shared" si="886"/>
        <v/>
      </c>
      <c r="FQ420" s="46" t="b">
        <f t="shared" si="887"/>
        <v>0</v>
      </c>
      <c r="FR420" s="46" t="str">
        <f t="shared" si="888"/>
        <v/>
      </c>
      <c r="FS420" s="46" t="str">
        <f t="shared" si="889"/>
        <v/>
      </c>
      <c r="FT420" s="46" t="b">
        <f t="shared" si="890"/>
        <v>0</v>
      </c>
      <c r="FU420" s="46" t="str">
        <f t="shared" si="891"/>
        <v/>
      </c>
      <c r="FV420" s="46" t="str">
        <f t="shared" si="892"/>
        <v/>
      </c>
      <c r="FW420" s="46" t="b">
        <f t="shared" si="893"/>
        <v>0</v>
      </c>
      <c r="FX420" s="46" t="str">
        <f t="shared" si="894"/>
        <v/>
      </c>
      <c r="FY420" s="46" t="str">
        <f t="shared" si="895"/>
        <v/>
      </c>
      <c r="FZ420" s="46" t="b">
        <f t="shared" si="896"/>
        <v>0</v>
      </c>
      <c r="GA420" s="46" t="str">
        <f t="shared" si="897"/>
        <v/>
      </c>
      <c r="GB420" s="46" t="str">
        <f t="shared" si="898"/>
        <v/>
      </c>
      <c r="GC420" s="46" t="b">
        <f t="shared" si="899"/>
        <v>0</v>
      </c>
      <c r="GD420" s="46" t="str">
        <f t="shared" si="900"/>
        <v/>
      </c>
      <c r="GE420" s="46" t="str">
        <f t="shared" si="901"/>
        <v/>
      </c>
      <c r="GF420" s="46" t="b">
        <f t="shared" si="902"/>
        <v>0</v>
      </c>
      <c r="GG420" s="46" t="b">
        <f t="shared" si="903"/>
        <v>0</v>
      </c>
      <c r="GH420" s="46" t="str">
        <f t="shared" si="904"/>
        <v/>
      </c>
      <c r="GI420" s="46" t="str">
        <f t="shared" si="905"/>
        <v/>
      </c>
      <c r="GJ420" s="46" t="str">
        <f t="shared" si="906"/>
        <v/>
      </c>
      <c r="GK420" s="46" t="b">
        <f t="shared" si="907"/>
        <v>0</v>
      </c>
      <c r="GL420" s="46" t="str">
        <f t="shared" si="908"/>
        <v/>
      </c>
      <c r="GM420" s="46" t="str">
        <f t="shared" si="909"/>
        <v/>
      </c>
      <c r="GN420" s="46" t="str">
        <f t="shared" si="910"/>
        <v/>
      </c>
      <c r="GO420" s="46" t="b">
        <f t="shared" si="911"/>
        <v>0</v>
      </c>
      <c r="GP420" s="46" t="str">
        <f t="shared" si="912"/>
        <v/>
      </c>
      <c r="GQ420" s="46" t="str">
        <f t="shared" si="913"/>
        <v/>
      </c>
      <c r="GR420" s="46" t="b">
        <f t="shared" si="914"/>
        <v>0</v>
      </c>
      <c r="GS420" s="46" t="str">
        <f t="shared" si="915"/>
        <v/>
      </c>
      <c r="GT420" s="46" t="str">
        <f t="shared" si="916"/>
        <v/>
      </c>
      <c r="GU420" s="46" t="b">
        <f t="shared" si="917"/>
        <v>0</v>
      </c>
      <c r="GV420" s="46" t="b">
        <f t="shared" si="918"/>
        <v>0</v>
      </c>
      <c r="GW420" s="46" t="b">
        <f t="shared" si="919"/>
        <v>0</v>
      </c>
      <c r="GX420" s="46" t="b">
        <f t="shared" si="920"/>
        <v>0</v>
      </c>
      <c r="GY420" s="46" t="b">
        <f t="shared" si="921"/>
        <v>0</v>
      </c>
      <c r="GZ420" s="46" t="b">
        <f t="shared" si="922"/>
        <v>0</v>
      </c>
      <c r="HA420" s="46" t="b">
        <f t="shared" si="923"/>
        <v>0</v>
      </c>
      <c r="HB420" s="46" t="b">
        <f t="shared" si="924"/>
        <v>0</v>
      </c>
      <c r="HC420" s="46" t="b">
        <f t="shared" si="925"/>
        <v>0</v>
      </c>
      <c r="HD420" s="46" t="b">
        <f t="shared" si="926"/>
        <v>0</v>
      </c>
      <c r="HE420" s="46" t="b">
        <f t="shared" si="927"/>
        <v>0</v>
      </c>
      <c r="HF420" s="46" t="b">
        <f t="shared" si="928"/>
        <v>0</v>
      </c>
      <c r="HG420" s="46" t="b">
        <f t="shared" si="929"/>
        <v>0</v>
      </c>
      <c r="HH420" s="46" t="b">
        <f t="shared" si="930"/>
        <v>0</v>
      </c>
      <c r="HI420" s="46" t="b">
        <f t="shared" si="931"/>
        <v>0</v>
      </c>
      <c r="HJ420" s="46" t="b">
        <f t="shared" si="932"/>
        <v>0</v>
      </c>
      <c r="HK420" s="46" t="b">
        <f t="shared" si="933"/>
        <v>0</v>
      </c>
      <c r="HL420" s="46" t="b">
        <f t="shared" si="934"/>
        <v>0</v>
      </c>
      <c r="HM420" s="46" t="b">
        <f t="shared" si="935"/>
        <v>0</v>
      </c>
      <c r="HN420" s="46" t="b">
        <f t="shared" si="936"/>
        <v>0</v>
      </c>
      <c r="HO420" s="46" t="b">
        <f t="shared" si="937"/>
        <v>0</v>
      </c>
      <c r="HP420" s="46" t="b">
        <f t="shared" si="938"/>
        <v>0</v>
      </c>
      <c r="HQ420" s="46" t="str">
        <f t="shared" si="939"/>
        <v/>
      </c>
      <c r="HR420" s="46" t="str">
        <f t="shared" si="940"/>
        <v/>
      </c>
      <c r="HS420" s="46" t="str">
        <f t="shared" si="941"/>
        <v/>
      </c>
      <c r="HT420" s="46" t="b">
        <f t="shared" si="942"/>
        <v>0</v>
      </c>
      <c r="HU420" s="46" t="b">
        <f t="shared" si="943"/>
        <v>0</v>
      </c>
      <c r="HV420" s="46" t="b">
        <f t="shared" si="944"/>
        <v>0</v>
      </c>
      <c r="HW420" s="46" t="b">
        <f t="shared" si="945"/>
        <v>0</v>
      </c>
      <c r="HX420" s="46" t="b">
        <f t="shared" si="946"/>
        <v>0</v>
      </c>
      <c r="HY420" s="46" t="b">
        <f t="shared" si="947"/>
        <v>0</v>
      </c>
      <c r="HZ420" s="46" t="b">
        <f t="shared" si="948"/>
        <v>0</v>
      </c>
      <c r="IA420" s="46" t="str">
        <f t="shared" si="949"/>
        <v/>
      </c>
      <c r="IB420" s="46" t="str">
        <f t="shared" si="950"/>
        <v/>
      </c>
      <c r="IC420" s="46" t="str">
        <f t="shared" si="951"/>
        <v/>
      </c>
      <c r="ID420" s="46" t="str">
        <f t="shared" si="952"/>
        <v/>
      </c>
      <c r="IE420" s="46" t="b">
        <f t="shared" si="953"/>
        <v>0</v>
      </c>
      <c r="IF420" s="46" t="str">
        <f t="shared" si="954"/>
        <v/>
      </c>
      <c r="IG420" s="46" t="str">
        <f t="shared" si="955"/>
        <v/>
      </c>
      <c r="IH420" s="46" t="b">
        <f t="shared" si="956"/>
        <v>0</v>
      </c>
      <c r="II420" s="46" t="b">
        <f t="shared" si="957"/>
        <v>0</v>
      </c>
      <c r="IJ420" s="46" t="b">
        <f t="shared" si="958"/>
        <v>0</v>
      </c>
      <c r="IK420" s="46" t="str">
        <f t="shared" si="959"/>
        <v/>
      </c>
      <c r="IL420" s="46" t="str">
        <f t="shared" si="960"/>
        <v/>
      </c>
      <c r="IM420" s="46" t="b">
        <f t="shared" si="961"/>
        <v>0</v>
      </c>
      <c r="IN420" s="46" t="b">
        <f t="shared" si="962"/>
        <v>0</v>
      </c>
      <c r="IO420" s="46" t="b">
        <f t="shared" si="963"/>
        <v>0</v>
      </c>
      <c r="IP420" s="46" t="b">
        <f t="shared" si="964"/>
        <v>0</v>
      </c>
      <c r="IQ420" s="46" t="b">
        <f t="shared" si="965"/>
        <v>0</v>
      </c>
      <c r="IR420" s="46" t="b">
        <f t="shared" si="966"/>
        <v>0</v>
      </c>
      <c r="IS420" s="46" t="b">
        <f t="shared" si="967"/>
        <v>0</v>
      </c>
      <c r="IT420" s="46" t="b">
        <f t="shared" si="968"/>
        <v>0</v>
      </c>
      <c r="IU420" s="46" t="b">
        <f t="shared" si="969"/>
        <v>0</v>
      </c>
      <c r="IV420" s="46" t="b">
        <f t="shared" si="970"/>
        <v>0</v>
      </c>
      <c r="IW420" s="46" t="b">
        <f t="shared" si="971"/>
        <v>0</v>
      </c>
      <c r="IX420" s="46" t="b">
        <f t="shared" si="972"/>
        <v>0</v>
      </c>
      <c r="IY420" s="46" t="b">
        <f t="shared" si="973"/>
        <v>0</v>
      </c>
    </row>
    <row r="421" spans="2:259" x14ac:dyDescent="0.3">
      <c r="B421" s="48">
        <v>409</v>
      </c>
      <c r="C421" s="61" t="str">
        <f t="shared" si="839"/>
        <v/>
      </c>
      <c r="D421" s="53"/>
      <c r="E421" s="52"/>
      <c r="F421" s="112"/>
      <c r="G421" s="52"/>
      <c r="H421" s="53"/>
      <c r="I421" s="52"/>
      <c r="J421" s="52"/>
      <c r="K421" s="53"/>
      <c r="L421" s="55"/>
      <c r="M421" s="108"/>
      <c r="N421" s="56"/>
      <c r="O421" s="52"/>
      <c r="P421" s="52"/>
      <c r="Q421" s="52"/>
      <c r="R421" s="52"/>
      <c r="S421" s="52"/>
      <c r="T421" s="53"/>
      <c r="U421" s="52"/>
      <c r="V421" s="52"/>
      <c r="W421" s="55"/>
      <c r="X421" s="55"/>
      <c r="Y421" s="52"/>
      <c r="Z421" s="55"/>
      <c r="AA421" s="52"/>
      <c r="AB421" s="53"/>
      <c r="AC421" s="53"/>
      <c r="AD421" s="53"/>
      <c r="AE421" s="57"/>
      <c r="AF421" s="113"/>
      <c r="AG421" s="57"/>
      <c r="AH421" s="58"/>
      <c r="AI421" s="58"/>
      <c r="AJ421" s="58"/>
      <c r="AK421" s="114"/>
      <c r="AL421" s="58"/>
      <c r="AM421" s="114"/>
      <c r="AN421" s="58"/>
      <c r="AO421" s="114"/>
      <c r="AP421" s="58"/>
      <c r="AQ421" s="114"/>
      <c r="AR421" s="58"/>
      <c r="AS421" s="114"/>
      <c r="AT421" s="58"/>
      <c r="AU421" s="114"/>
      <c r="AV421" s="58"/>
      <c r="AW421" s="114"/>
      <c r="AX421" s="58"/>
      <c r="AY421" s="114"/>
      <c r="AZ421" s="58"/>
      <c r="BA421" s="114"/>
      <c r="BB421" s="58"/>
      <c r="BC421" s="114"/>
      <c r="BD421" s="58"/>
      <c r="BE421" s="58"/>
      <c r="BF421" s="58"/>
      <c r="BG421" s="59"/>
      <c r="BH421" s="58"/>
      <c r="BI421" s="114"/>
      <c r="BJ421" s="53"/>
      <c r="BK421" s="58"/>
      <c r="BL421" s="114"/>
      <c r="BM421" s="58"/>
      <c r="BN421" s="114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3"/>
      <c r="CL421" s="58"/>
      <c r="CM421" s="58"/>
      <c r="CN421" s="60"/>
      <c r="CO421" s="57"/>
      <c r="CP421" s="58"/>
      <c r="CQ421" s="60"/>
      <c r="CR421" s="57"/>
      <c r="CS421" s="58"/>
      <c r="CT421" s="59"/>
      <c r="CU421" s="58"/>
      <c r="CV421" s="59"/>
      <c r="CW421" s="58"/>
      <c r="CX421" s="59"/>
      <c r="CY421" s="58"/>
      <c r="CZ421" s="58"/>
      <c r="DA421" s="58"/>
      <c r="DB421" s="53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7"/>
      <c r="DO421" s="57"/>
      <c r="DP421" s="57"/>
      <c r="DQ421" s="76" t="str">
        <f t="shared" si="840"/>
        <v/>
      </c>
      <c r="DR421" s="53"/>
      <c r="DS421" s="46" t="b">
        <f t="shared" si="841"/>
        <v>0</v>
      </c>
      <c r="DT421" s="46" t="str">
        <f t="shared" si="842"/>
        <v/>
      </c>
      <c r="DU421" s="46" t="b">
        <f t="shared" si="843"/>
        <v>0</v>
      </c>
      <c r="DV421" s="46" t="b">
        <f t="shared" si="844"/>
        <v>0</v>
      </c>
      <c r="DW421" s="46" t="b">
        <f t="shared" si="845"/>
        <v>0</v>
      </c>
      <c r="DY421" s="46" t="b">
        <f t="shared" si="846"/>
        <v>0</v>
      </c>
      <c r="DZ421" s="46" t="b">
        <f t="shared" si="847"/>
        <v>0</v>
      </c>
      <c r="EB421" s="46" t="b">
        <f t="shared" si="848"/>
        <v>0</v>
      </c>
      <c r="EC421" s="46" t="b">
        <f t="shared" si="849"/>
        <v>0</v>
      </c>
      <c r="ED421" s="46" t="b">
        <f t="shared" si="850"/>
        <v>0</v>
      </c>
      <c r="EE421" s="46" t="b">
        <f t="shared" si="851"/>
        <v>0</v>
      </c>
      <c r="EF421" s="46" t="b">
        <f t="shared" si="852"/>
        <v>0</v>
      </c>
      <c r="EG421" s="46" t="b">
        <f t="shared" si="853"/>
        <v>0</v>
      </c>
      <c r="EH421" s="46" t="b">
        <f t="shared" si="854"/>
        <v>0</v>
      </c>
      <c r="EI421" s="46" t="b">
        <f t="shared" si="855"/>
        <v>0</v>
      </c>
      <c r="EK421" s="46" t="b">
        <f t="shared" si="856"/>
        <v>0</v>
      </c>
      <c r="EL421" s="46" t="b">
        <f t="shared" si="857"/>
        <v>0</v>
      </c>
      <c r="EM421" s="46" t="b">
        <f t="shared" si="858"/>
        <v>0</v>
      </c>
      <c r="EN421" s="46" t="b">
        <f t="shared" si="859"/>
        <v>0</v>
      </c>
      <c r="EO421" s="46" t="b">
        <f t="shared" si="860"/>
        <v>0</v>
      </c>
      <c r="EP421" s="46" t="b">
        <f t="shared" si="861"/>
        <v>0</v>
      </c>
      <c r="EQ421" s="46" t="b">
        <f t="shared" si="862"/>
        <v>0</v>
      </c>
      <c r="ER421" s="46" t="b">
        <f>OR(AA421='Tablas '!$T$4,AA421='Tablas '!$T$7,AA421='Tablas '!$T$8,AA421='Tablas '!$T$11)</f>
        <v>0</v>
      </c>
      <c r="ES421" s="46" t="str">
        <f t="shared" si="863"/>
        <v/>
      </c>
      <c r="ET421" s="46" t="str">
        <f t="shared" si="864"/>
        <v/>
      </c>
      <c r="EU421" s="46" t="str">
        <f t="shared" si="865"/>
        <v/>
      </c>
      <c r="EV421" s="46" t="b">
        <f t="shared" si="866"/>
        <v>0</v>
      </c>
      <c r="EW421" s="46" t="b">
        <f t="shared" si="867"/>
        <v>0</v>
      </c>
      <c r="EX421" s="46" t="b">
        <f t="shared" si="868"/>
        <v>0</v>
      </c>
      <c r="EY421" s="46" t="b">
        <f t="shared" si="869"/>
        <v>0</v>
      </c>
      <c r="EZ421" s="46" t="b">
        <f t="shared" si="870"/>
        <v>0</v>
      </c>
      <c r="FA421" s="46" t="b">
        <f t="shared" si="871"/>
        <v>0</v>
      </c>
      <c r="FB421" s="46" t="b">
        <f t="shared" si="872"/>
        <v>0</v>
      </c>
      <c r="FC421" s="46" t="str">
        <f t="shared" si="873"/>
        <v/>
      </c>
      <c r="FD421" s="46" t="str">
        <f t="shared" si="874"/>
        <v/>
      </c>
      <c r="FE421" s="46" t="b">
        <f t="shared" si="875"/>
        <v>0</v>
      </c>
      <c r="FF421" s="46" t="str">
        <f t="shared" si="876"/>
        <v/>
      </c>
      <c r="FG421" s="46" t="str">
        <f t="shared" si="877"/>
        <v/>
      </c>
      <c r="FH421" s="46" t="b">
        <f t="shared" si="878"/>
        <v>0</v>
      </c>
      <c r="FI421" s="46" t="str">
        <f t="shared" si="879"/>
        <v/>
      </c>
      <c r="FJ421" s="46" t="str">
        <f t="shared" si="880"/>
        <v/>
      </c>
      <c r="FK421" s="46" t="b">
        <f t="shared" si="881"/>
        <v>0</v>
      </c>
      <c r="FL421" s="46" t="str">
        <f t="shared" si="882"/>
        <v/>
      </c>
      <c r="FM421" s="46" t="str">
        <f t="shared" si="883"/>
        <v/>
      </c>
      <c r="FN421" s="46" t="b">
        <f t="shared" si="884"/>
        <v>0</v>
      </c>
      <c r="FO421" s="46" t="str">
        <f t="shared" si="885"/>
        <v/>
      </c>
      <c r="FP421" s="46" t="str">
        <f t="shared" si="886"/>
        <v/>
      </c>
      <c r="FQ421" s="46" t="b">
        <f t="shared" si="887"/>
        <v>0</v>
      </c>
      <c r="FR421" s="46" t="str">
        <f t="shared" si="888"/>
        <v/>
      </c>
      <c r="FS421" s="46" t="str">
        <f t="shared" si="889"/>
        <v/>
      </c>
      <c r="FT421" s="46" t="b">
        <f t="shared" si="890"/>
        <v>0</v>
      </c>
      <c r="FU421" s="46" t="str">
        <f t="shared" si="891"/>
        <v/>
      </c>
      <c r="FV421" s="46" t="str">
        <f t="shared" si="892"/>
        <v/>
      </c>
      <c r="FW421" s="46" t="b">
        <f t="shared" si="893"/>
        <v>0</v>
      </c>
      <c r="FX421" s="46" t="str">
        <f t="shared" si="894"/>
        <v/>
      </c>
      <c r="FY421" s="46" t="str">
        <f t="shared" si="895"/>
        <v/>
      </c>
      <c r="FZ421" s="46" t="b">
        <f t="shared" si="896"/>
        <v>0</v>
      </c>
      <c r="GA421" s="46" t="str">
        <f t="shared" si="897"/>
        <v/>
      </c>
      <c r="GB421" s="46" t="str">
        <f t="shared" si="898"/>
        <v/>
      </c>
      <c r="GC421" s="46" t="b">
        <f t="shared" si="899"/>
        <v>0</v>
      </c>
      <c r="GD421" s="46" t="str">
        <f t="shared" si="900"/>
        <v/>
      </c>
      <c r="GE421" s="46" t="str">
        <f t="shared" si="901"/>
        <v/>
      </c>
      <c r="GF421" s="46" t="b">
        <f t="shared" si="902"/>
        <v>0</v>
      </c>
      <c r="GG421" s="46" t="b">
        <f t="shared" si="903"/>
        <v>0</v>
      </c>
      <c r="GH421" s="46" t="str">
        <f t="shared" si="904"/>
        <v/>
      </c>
      <c r="GI421" s="46" t="str">
        <f t="shared" si="905"/>
        <v/>
      </c>
      <c r="GJ421" s="46" t="str">
        <f t="shared" si="906"/>
        <v/>
      </c>
      <c r="GK421" s="46" t="b">
        <f t="shared" si="907"/>
        <v>0</v>
      </c>
      <c r="GL421" s="46" t="str">
        <f t="shared" si="908"/>
        <v/>
      </c>
      <c r="GM421" s="46" t="str">
        <f t="shared" si="909"/>
        <v/>
      </c>
      <c r="GN421" s="46" t="str">
        <f t="shared" si="910"/>
        <v/>
      </c>
      <c r="GO421" s="46" t="b">
        <f t="shared" si="911"/>
        <v>0</v>
      </c>
      <c r="GP421" s="46" t="str">
        <f t="shared" si="912"/>
        <v/>
      </c>
      <c r="GQ421" s="46" t="str">
        <f t="shared" si="913"/>
        <v/>
      </c>
      <c r="GR421" s="46" t="b">
        <f t="shared" si="914"/>
        <v>0</v>
      </c>
      <c r="GS421" s="46" t="str">
        <f t="shared" si="915"/>
        <v/>
      </c>
      <c r="GT421" s="46" t="str">
        <f t="shared" si="916"/>
        <v/>
      </c>
      <c r="GU421" s="46" t="b">
        <f t="shared" si="917"/>
        <v>0</v>
      </c>
      <c r="GV421" s="46" t="b">
        <f t="shared" si="918"/>
        <v>0</v>
      </c>
      <c r="GW421" s="46" t="b">
        <f t="shared" si="919"/>
        <v>0</v>
      </c>
      <c r="GX421" s="46" t="b">
        <f t="shared" si="920"/>
        <v>0</v>
      </c>
      <c r="GY421" s="46" t="b">
        <f t="shared" si="921"/>
        <v>0</v>
      </c>
      <c r="GZ421" s="46" t="b">
        <f t="shared" si="922"/>
        <v>0</v>
      </c>
      <c r="HA421" s="46" t="b">
        <f t="shared" si="923"/>
        <v>0</v>
      </c>
      <c r="HB421" s="46" t="b">
        <f t="shared" si="924"/>
        <v>0</v>
      </c>
      <c r="HC421" s="46" t="b">
        <f t="shared" si="925"/>
        <v>0</v>
      </c>
      <c r="HD421" s="46" t="b">
        <f t="shared" si="926"/>
        <v>0</v>
      </c>
      <c r="HE421" s="46" t="b">
        <f t="shared" si="927"/>
        <v>0</v>
      </c>
      <c r="HF421" s="46" t="b">
        <f t="shared" si="928"/>
        <v>0</v>
      </c>
      <c r="HG421" s="46" t="b">
        <f t="shared" si="929"/>
        <v>0</v>
      </c>
      <c r="HH421" s="46" t="b">
        <f t="shared" si="930"/>
        <v>0</v>
      </c>
      <c r="HI421" s="46" t="b">
        <f t="shared" si="931"/>
        <v>0</v>
      </c>
      <c r="HJ421" s="46" t="b">
        <f t="shared" si="932"/>
        <v>0</v>
      </c>
      <c r="HK421" s="46" t="b">
        <f t="shared" si="933"/>
        <v>0</v>
      </c>
      <c r="HL421" s="46" t="b">
        <f t="shared" si="934"/>
        <v>0</v>
      </c>
      <c r="HM421" s="46" t="b">
        <f t="shared" si="935"/>
        <v>0</v>
      </c>
      <c r="HN421" s="46" t="b">
        <f t="shared" si="936"/>
        <v>0</v>
      </c>
      <c r="HO421" s="46" t="b">
        <f t="shared" si="937"/>
        <v>0</v>
      </c>
      <c r="HP421" s="46" t="b">
        <f t="shared" si="938"/>
        <v>0</v>
      </c>
      <c r="HQ421" s="46" t="str">
        <f t="shared" si="939"/>
        <v/>
      </c>
      <c r="HR421" s="46" t="str">
        <f t="shared" si="940"/>
        <v/>
      </c>
      <c r="HS421" s="46" t="str">
        <f t="shared" si="941"/>
        <v/>
      </c>
      <c r="HT421" s="46" t="b">
        <f t="shared" si="942"/>
        <v>0</v>
      </c>
      <c r="HU421" s="46" t="b">
        <f t="shared" si="943"/>
        <v>0</v>
      </c>
      <c r="HV421" s="46" t="b">
        <f t="shared" si="944"/>
        <v>0</v>
      </c>
      <c r="HW421" s="46" t="b">
        <f t="shared" si="945"/>
        <v>0</v>
      </c>
      <c r="HX421" s="46" t="b">
        <f t="shared" si="946"/>
        <v>0</v>
      </c>
      <c r="HY421" s="46" t="b">
        <f t="shared" si="947"/>
        <v>0</v>
      </c>
      <c r="HZ421" s="46" t="b">
        <f t="shared" si="948"/>
        <v>0</v>
      </c>
      <c r="IA421" s="46" t="str">
        <f t="shared" si="949"/>
        <v/>
      </c>
      <c r="IB421" s="46" t="str">
        <f t="shared" si="950"/>
        <v/>
      </c>
      <c r="IC421" s="46" t="str">
        <f t="shared" si="951"/>
        <v/>
      </c>
      <c r="ID421" s="46" t="str">
        <f t="shared" si="952"/>
        <v/>
      </c>
      <c r="IE421" s="46" t="b">
        <f t="shared" si="953"/>
        <v>0</v>
      </c>
      <c r="IF421" s="46" t="str">
        <f t="shared" si="954"/>
        <v/>
      </c>
      <c r="IG421" s="46" t="str">
        <f t="shared" si="955"/>
        <v/>
      </c>
      <c r="IH421" s="46" t="b">
        <f t="shared" si="956"/>
        <v>0</v>
      </c>
      <c r="II421" s="46" t="b">
        <f t="shared" si="957"/>
        <v>0</v>
      </c>
      <c r="IJ421" s="46" t="b">
        <f t="shared" si="958"/>
        <v>0</v>
      </c>
      <c r="IK421" s="46" t="str">
        <f t="shared" si="959"/>
        <v/>
      </c>
      <c r="IL421" s="46" t="str">
        <f t="shared" si="960"/>
        <v/>
      </c>
      <c r="IM421" s="46" t="b">
        <f t="shared" si="961"/>
        <v>0</v>
      </c>
      <c r="IN421" s="46" t="b">
        <f t="shared" si="962"/>
        <v>0</v>
      </c>
      <c r="IO421" s="46" t="b">
        <f t="shared" si="963"/>
        <v>0</v>
      </c>
      <c r="IP421" s="46" t="b">
        <f t="shared" si="964"/>
        <v>0</v>
      </c>
      <c r="IQ421" s="46" t="b">
        <f t="shared" si="965"/>
        <v>0</v>
      </c>
      <c r="IR421" s="46" t="b">
        <f t="shared" si="966"/>
        <v>0</v>
      </c>
      <c r="IS421" s="46" t="b">
        <f t="shared" si="967"/>
        <v>0</v>
      </c>
      <c r="IT421" s="46" t="b">
        <f t="shared" si="968"/>
        <v>0</v>
      </c>
      <c r="IU421" s="46" t="b">
        <f t="shared" si="969"/>
        <v>0</v>
      </c>
      <c r="IV421" s="46" t="b">
        <f t="shared" si="970"/>
        <v>0</v>
      </c>
      <c r="IW421" s="46" t="b">
        <f t="shared" si="971"/>
        <v>0</v>
      </c>
      <c r="IX421" s="46" t="b">
        <f t="shared" si="972"/>
        <v>0</v>
      </c>
      <c r="IY421" s="46" t="b">
        <f t="shared" si="973"/>
        <v>0</v>
      </c>
    </row>
    <row r="422" spans="2:259" x14ac:dyDescent="0.3">
      <c r="B422" s="48">
        <v>410</v>
      </c>
      <c r="C422" s="61" t="str">
        <f t="shared" si="839"/>
        <v/>
      </c>
      <c r="D422" s="53"/>
      <c r="E422" s="52"/>
      <c r="F422" s="112"/>
      <c r="G422" s="52"/>
      <c r="H422" s="53"/>
      <c r="I422" s="52"/>
      <c r="J422" s="52"/>
      <c r="K422" s="53"/>
      <c r="L422" s="55"/>
      <c r="M422" s="108"/>
      <c r="N422" s="56"/>
      <c r="O422" s="52"/>
      <c r="P422" s="52"/>
      <c r="Q422" s="52"/>
      <c r="R422" s="52"/>
      <c r="S422" s="52"/>
      <c r="T422" s="53"/>
      <c r="U422" s="52"/>
      <c r="V422" s="52"/>
      <c r="W422" s="55"/>
      <c r="X422" s="55"/>
      <c r="Y422" s="52"/>
      <c r="Z422" s="55"/>
      <c r="AA422" s="52"/>
      <c r="AB422" s="53"/>
      <c r="AC422" s="53"/>
      <c r="AD422" s="53"/>
      <c r="AE422" s="57"/>
      <c r="AF422" s="113"/>
      <c r="AG422" s="57"/>
      <c r="AH422" s="58"/>
      <c r="AI422" s="58"/>
      <c r="AJ422" s="58"/>
      <c r="AK422" s="114"/>
      <c r="AL422" s="58"/>
      <c r="AM422" s="114"/>
      <c r="AN422" s="58"/>
      <c r="AO422" s="114"/>
      <c r="AP422" s="58"/>
      <c r="AQ422" s="114"/>
      <c r="AR422" s="58"/>
      <c r="AS422" s="114"/>
      <c r="AT422" s="58"/>
      <c r="AU422" s="114"/>
      <c r="AV422" s="58"/>
      <c r="AW422" s="114"/>
      <c r="AX422" s="58"/>
      <c r="AY422" s="114"/>
      <c r="AZ422" s="58"/>
      <c r="BA422" s="114"/>
      <c r="BB422" s="58"/>
      <c r="BC422" s="114"/>
      <c r="BD422" s="58"/>
      <c r="BE422" s="58"/>
      <c r="BF422" s="58"/>
      <c r="BG422" s="59"/>
      <c r="BH422" s="58"/>
      <c r="BI422" s="114"/>
      <c r="BJ422" s="53"/>
      <c r="BK422" s="58"/>
      <c r="BL422" s="114"/>
      <c r="BM422" s="58"/>
      <c r="BN422" s="114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3"/>
      <c r="CL422" s="58"/>
      <c r="CM422" s="58"/>
      <c r="CN422" s="60"/>
      <c r="CO422" s="57"/>
      <c r="CP422" s="58"/>
      <c r="CQ422" s="60"/>
      <c r="CR422" s="57"/>
      <c r="CS422" s="58"/>
      <c r="CT422" s="59"/>
      <c r="CU422" s="58"/>
      <c r="CV422" s="59"/>
      <c r="CW422" s="58"/>
      <c r="CX422" s="59"/>
      <c r="CY422" s="58"/>
      <c r="CZ422" s="58"/>
      <c r="DA422" s="58"/>
      <c r="DB422" s="53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7"/>
      <c r="DO422" s="57"/>
      <c r="DP422" s="57"/>
      <c r="DQ422" s="76" t="str">
        <f t="shared" si="840"/>
        <v/>
      </c>
      <c r="DR422" s="53"/>
      <c r="DS422" s="46" t="b">
        <f t="shared" si="841"/>
        <v>0</v>
      </c>
      <c r="DT422" s="46" t="str">
        <f t="shared" si="842"/>
        <v/>
      </c>
      <c r="DU422" s="46" t="b">
        <f t="shared" si="843"/>
        <v>0</v>
      </c>
      <c r="DV422" s="46" t="b">
        <f t="shared" si="844"/>
        <v>0</v>
      </c>
      <c r="DW422" s="46" t="b">
        <f t="shared" si="845"/>
        <v>0</v>
      </c>
      <c r="DY422" s="46" t="b">
        <f t="shared" si="846"/>
        <v>0</v>
      </c>
      <c r="DZ422" s="46" t="b">
        <f t="shared" si="847"/>
        <v>0</v>
      </c>
      <c r="EB422" s="46" t="b">
        <f t="shared" si="848"/>
        <v>0</v>
      </c>
      <c r="EC422" s="46" t="b">
        <f t="shared" si="849"/>
        <v>0</v>
      </c>
      <c r="ED422" s="46" t="b">
        <f t="shared" si="850"/>
        <v>0</v>
      </c>
      <c r="EE422" s="46" t="b">
        <f t="shared" si="851"/>
        <v>0</v>
      </c>
      <c r="EF422" s="46" t="b">
        <f t="shared" si="852"/>
        <v>0</v>
      </c>
      <c r="EG422" s="46" t="b">
        <f t="shared" si="853"/>
        <v>0</v>
      </c>
      <c r="EH422" s="46" t="b">
        <f t="shared" si="854"/>
        <v>0</v>
      </c>
      <c r="EI422" s="46" t="b">
        <f t="shared" si="855"/>
        <v>0</v>
      </c>
      <c r="EK422" s="46" t="b">
        <f t="shared" si="856"/>
        <v>0</v>
      </c>
      <c r="EL422" s="46" t="b">
        <f t="shared" si="857"/>
        <v>0</v>
      </c>
      <c r="EM422" s="46" t="b">
        <f t="shared" si="858"/>
        <v>0</v>
      </c>
      <c r="EN422" s="46" t="b">
        <f t="shared" si="859"/>
        <v>0</v>
      </c>
      <c r="EO422" s="46" t="b">
        <f t="shared" si="860"/>
        <v>0</v>
      </c>
      <c r="EP422" s="46" t="b">
        <f t="shared" si="861"/>
        <v>0</v>
      </c>
      <c r="EQ422" s="46" t="b">
        <f t="shared" si="862"/>
        <v>0</v>
      </c>
      <c r="ER422" s="46" t="b">
        <f>OR(AA422='Tablas '!$T$4,AA422='Tablas '!$T$7,AA422='Tablas '!$T$8,AA422='Tablas '!$T$11)</f>
        <v>0</v>
      </c>
      <c r="ES422" s="46" t="str">
        <f t="shared" si="863"/>
        <v/>
      </c>
      <c r="ET422" s="46" t="str">
        <f t="shared" si="864"/>
        <v/>
      </c>
      <c r="EU422" s="46" t="str">
        <f t="shared" si="865"/>
        <v/>
      </c>
      <c r="EV422" s="46" t="b">
        <f t="shared" si="866"/>
        <v>0</v>
      </c>
      <c r="EW422" s="46" t="b">
        <f t="shared" si="867"/>
        <v>0</v>
      </c>
      <c r="EX422" s="46" t="b">
        <f t="shared" si="868"/>
        <v>0</v>
      </c>
      <c r="EY422" s="46" t="b">
        <f t="shared" si="869"/>
        <v>0</v>
      </c>
      <c r="EZ422" s="46" t="b">
        <f t="shared" si="870"/>
        <v>0</v>
      </c>
      <c r="FA422" s="46" t="b">
        <f t="shared" si="871"/>
        <v>0</v>
      </c>
      <c r="FB422" s="46" t="b">
        <f t="shared" si="872"/>
        <v>0</v>
      </c>
      <c r="FC422" s="46" t="str">
        <f t="shared" si="873"/>
        <v/>
      </c>
      <c r="FD422" s="46" t="str">
        <f t="shared" si="874"/>
        <v/>
      </c>
      <c r="FE422" s="46" t="b">
        <f t="shared" si="875"/>
        <v>0</v>
      </c>
      <c r="FF422" s="46" t="str">
        <f t="shared" si="876"/>
        <v/>
      </c>
      <c r="FG422" s="46" t="str">
        <f t="shared" si="877"/>
        <v/>
      </c>
      <c r="FH422" s="46" t="b">
        <f t="shared" si="878"/>
        <v>0</v>
      </c>
      <c r="FI422" s="46" t="str">
        <f t="shared" si="879"/>
        <v/>
      </c>
      <c r="FJ422" s="46" t="str">
        <f t="shared" si="880"/>
        <v/>
      </c>
      <c r="FK422" s="46" t="b">
        <f t="shared" si="881"/>
        <v>0</v>
      </c>
      <c r="FL422" s="46" t="str">
        <f t="shared" si="882"/>
        <v/>
      </c>
      <c r="FM422" s="46" t="str">
        <f t="shared" si="883"/>
        <v/>
      </c>
      <c r="FN422" s="46" t="b">
        <f t="shared" si="884"/>
        <v>0</v>
      </c>
      <c r="FO422" s="46" t="str">
        <f t="shared" si="885"/>
        <v/>
      </c>
      <c r="FP422" s="46" t="str">
        <f t="shared" si="886"/>
        <v/>
      </c>
      <c r="FQ422" s="46" t="b">
        <f t="shared" si="887"/>
        <v>0</v>
      </c>
      <c r="FR422" s="46" t="str">
        <f t="shared" si="888"/>
        <v/>
      </c>
      <c r="FS422" s="46" t="str">
        <f t="shared" si="889"/>
        <v/>
      </c>
      <c r="FT422" s="46" t="b">
        <f t="shared" si="890"/>
        <v>0</v>
      </c>
      <c r="FU422" s="46" t="str">
        <f t="shared" si="891"/>
        <v/>
      </c>
      <c r="FV422" s="46" t="str">
        <f t="shared" si="892"/>
        <v/>
      </c>
      <c r="FW422" s="46" t="b">
        <f t="shared" si="893"/>
        <v>0</v>
      </c>
      <c r="FX422" s="46" t="str">
        <f t="shared" si="894"/>
        <v/>
      </c>
      <c r="FY422" s="46" t="str">
        <f t="shared" si="895"/>
        <v/>
      </c>
      <c r="FZ422" s="46" t="b">
        <f t="shared" si="896"/>
        <v>0</v>
      </c>
      <c r="GA422" s="46" t="str">
        <f t="shared" si="897"/>
        <v/>
      </c>
      <c r="GB422" s="46" t="str">
        <f t="shared" si="898"/>
        <v/>
      </c>
      <c r="GC422" s="46" t="b">
        <f t="shared" si="899"/>
        <v>0</v>
      </c>
      <c r="GD422" s="46" t="str">
        <f t="shared" si="900"/>
        <v/>
      </c>
      <c r="GE422" s="46" t="str">
        <f t="shared" si="901"/>
        <v/>
      </c>
      <c r="GF422" s="46" t="b">
        <f t="shared" si="902"/>
        <v>0</v>
      </c>
      <c r="GG422" s="46" t="b">
        <f t="shared" si="903"/>
        <v>0</v>
      </c>
      <c r="GH422" s="46" t="str">
        <f t="shared" si="904"/>
        <v/>
      </c>
      <c r="GI422" s="46" t="str">
        <f t="shared" si="905"/>
        <v/>
      </c>
      <c r="GJ422" s="46" t="str">
        <f t="shared" si="906"/>
        <v/>
      </c>
      <c r="GK422" s="46" t="b">
        <f t="shared" si="907"/>
        <v>0</v>
      </c>
      <c r="GL422" s="46" t="str">
        <f t="shared" si="908"/>
        <v/>
      </c>
      <c r="GM422" s="46" t="str">
        <f t="shared" si="909"/>
        <v/>
      </c>
      <c r="GN422" s="46" t="str">
        <f t="shared" si="910"/>
        <v/>
      </c>
      <c r="GO422" s="46" t="b">
        <f t="shared" si="911"/>
        <v>0</v>
      </c>
      <c r="GP422" s="46" t="str">
        <f t="shared" si="912"/>
        <v/>
      </c>
      <c r="GQ422" s="46" t="str">
        <f t="shared" si="913"/>
        <v/>
      </c>
      <c r="GR422" s="46" t="b">
        <f t="shared" si="914"/>
        <v>0</v>
      </c>
      <c r="GS422" s="46" t="str">
        <f t="shared" si="915"/>
        <v/>
      </c>
      <c r="GT422" s="46" t="str">
        <f t="shared" si="916"/>
        <v/>
      </c>
      <c r="GU422" s="46" t="b">
        <f t="shared" si="917"/>
        <v>0</v>
      </c>
      <c r="GV422" s="46" t="b">
        <f t="shared" si="918"/>
        <v>0</v>
      </c>
      <c r="GW422" s="46" t="b">
        <f t="shared" si="919"/>
        <v>0</v>
      </c>
      <c r="GX422" s="46" t="b">
        <f t="shared" si="920"/>
        <v>0</v>
      </c>
      <c r="GY422" s="46" t="b">
        <f t="shared" si="921"/>
        <v>0</v>
      </c>
      <c r="GZ422" s="46" t="b">
        <f t="shared" si="922"/>
        <v>0</v>
      </c>
      <c r="HA422" s="46" t="b">
        <f t="shared" si="923"/>
        <v>0</v>
      </c>
      <c r="HB422" s="46" t="b">
        <f t="shared" si="924"/>
        <v>0</v>
      </c>
      <c r="HC422" s="46" t="b">
        <f t="shared" si="925"/>
        <v>0</v>
      </c>
      <c r="HD422" s="46" t="b">
        <f t="shared" si="926"/>
        <v>0</v>
      </c>
      <c r="HE422" s="46" t="b">
        <f t="shared" si="927"/>
        <v>0</v>
      </c>
      <c r="HF422" s="46" t="b">
        <f t="shared" si="928"/>
        <v>0</v>
      </c>
      <c r="HG422" s="46" t="b">
        <f t="shared" si="929"/>
        <v>0</v>
      </c>
      <c r="HH422" s="46" t="b">
        <f t="shared" si="930"/>
        <v>0</v>
      </c>
      <c r="HI422" s="46" t="b">
        <f t="shared" si="931"/>
        <v>0</v>
      </c>
      <c r="HJ422" s="46" t="b">
        <f t="shared" si="932"/>
        <v>0</v>
      </c>
      <c r="HK422" s="46" t="b">
        <f t="shared" si="933"/>
        <v>0</v>
      </c>
      <c r="HL422" s="46" t="b">
        <f t="shared" si="934"/>
        <v>0</v>
      </c>
      <c r="HM422" s="46" t="b">
        <f t="shared" si="935"/>
        <v>0</v>
      </c>
      <c r="HN422" s="46" t="b">
        <f t="shared" si="936"/>
        <v>0</v>
      </c>
      <c r="HO422" s="46" t="b">
        <f t="shared" si="937"/>
        <v>0</v>
      </c>
      <c r="HP422" s="46" t="b">
        <f t="shared" si="938"/>
        <v>0</v>
      </c>
      <c r="HQ422" s="46" t="str">
        <f t="shared" si="939"/>
        <v/>
      </c>
      <c r="HR422" s="46" t="str">
        <f t="shared" si="940"/>
        <v/>
      </c>
      <c r="HS422" s="46" t="str">
        <f t="shared" si="941"/>
        <v/>
      </c>
      <c r="HT422" s="46" t="b">
        <f t="shared" si="942"/>
        <v>0</v>
      </c>
      <c r="HU422" s="46" t="b">
        <f t="shared" si="943"/>
        <v>0</v>
      </c>
      <c r="HV422" s="46" t="b">
        <f t="shared" si="944"/>
        <v>0</v>
      </c>
      <c r="HW422" s="46" t="b">
        <f t="shared" si="945"/>
        <v>0</v>
      </c>
      <c r="HX422" s="46" t="b">
        <f t="shared" si="946"/>
        <v>0</v>
      </c>
      <c r="HY422" s="46" t="b">
        <f t="shared" si="947"/>
        <v>0</v>
      </c>
      <c r="HZ422" s="46" t="b">
        <f t="shared" si="948"/>
        <v>0</v>
      </c>
      <c r="IA422" s="46" t="str">
        <f t="shared" si="949"/>
        <v/>
      </c>
      <c r="IB422" s="46" t="str">
        <f t="shared" si="950"/>
        <v/>
      </c>
      <c r="IC422" s="46" t="str">
        <f t="shared" si="951"/>
        <v/>
      </c>
      <c r="ID422" s="46" t="str">
        <f t="shared" si="952"/>
        <v/>
      </c>
      <c r="IE422" s="46" t="b">
        <f t="shared" si="953"/>
        <v>0</v>
      </c>
      <c r="IF422" s="46" t="str">
        <f t="shared" si="954"/>
        <v/>
      </c>
      <c r="IG422" s="46" t="str">
        <f t="shared" si="955"/>
        <v/>
      </c>
      <c r="IH422" s="46" t="b">
        <f t="shared" si="956"/>
        <v>0</v>
      </c>
      <c r="II422" s="46" t="b">
        <f t="shared" si="957"/>
        <v>0</v>
      </c>
      <c r="IJ422" s="46" t="b">
        <f t="shared" si="958"/>
        <v>0</v>
      </c>
      <c r="IK422" s="46" t="str">
        <f t="shared" si="959"/>
        <v/>
      </c>
      <c r="IL422" s="46" t="str">
        <f t="shared" si="960"/>
        <v/>
      </c>
      <c r="IM422" s="46" t="b">
        <f t="shared" si="961"/>
        <v>0</v>
      </c>
      <c r="IN422" s="46" t="b">
        <f t="shared" si="962"/>
        <v>0</v>
      </c>
      <c r="IO422" s="46" t="b">
        <f t="shared" si="963"/>
        <v>0</v>
      </c>
      <c r="IP422" s="46" t="b">
        <f t="shared" si="964"/>
        <v>0</v>
      </c>
      <c r="IQ422" s="46" t="b">
        <f t="shared" si="965"/>
        <v>0</v>
      </c>
      <c r="IR422" s="46" t="b">
        <f t="shared" si="966"/>
        <v>0</v>
      </c>
      <c r="IS422" s="46" t="b">
        <f t="shared" si="967"/>
        <v>0</v>
      </c>
      <c r="IT422" s="46" t="b">
        <f t="shared" si="968"/>
        <v>0</v>
      </c>
      <c r="IU422" s="46" t="b">
        <f t="shared" si="969"/>
        <v>0</v>
      </c>
      <c r="IV422" s="46" t="b">
        <f t="shared" si="970"/>
        <v>0</v>
      </c>
      <c r="IW422" s="46" t="b">
        <f t="shared" si="971"/>
        <v>0</v>
      </c>
      <c r="IX422" s="46" t="b">
        <f t="shared" si="972"/>
        <v>0</v>
      </c>
      <c r="IY422" s="46" t="b">
        <f t="shared" si="973"/>
        <v>0</v>
      </c>
    </row>
    <row r="423" spans="2:259" x14ac:dyDescent="0.3">
      <c r="B423" s="48">
        <v>411</v>
      </c>
      <c r="C423" s="61" t="str">
        <f t="shared" si="839"/>
        <v/>
      </c>
      <c r="D423" s="53"/>
      <c r="E423" s="52"/>
      <c r="F423" s="112"/>
      <c r="G423" s="52"/>
      <c r="H423" s="53"/>
      <c r="I423" s="52"/>
      <c r="J423" s="52"/>
      <c r="K423" s="53"/>
      <c r="L423" s="55"/>
      <c r="M423" s="108"/>
      <c r="N423" s="56"/>
      <c r="O423" s="52"/>
      <c r="P423" s="52"/>
      <c r="Q423" s="52"/>
      <c r="R423" s="52"/>
      <c r="S423" s="52"/>
      <c r="T423" s="53"/>
      <c r="U423" s="52"/>
      <c r="V423" s="52"/>
      <c r="W423" s="55"/>
      <c r="X423" s="55"/>
      <c r="Y423" s="52"/>
      <c r="Z423" s="55"/>
      <c r="AA423" s="52"/>
      <c r="AB423" s="53"/>
      <c r="AC423" s="53"/>
      <c r="AD423" s="53"/>
      <c r="AE423" s="57"/>
      <c r="AF423" s="113"/>
      <c r="AG423" s="57"/>
      <c r="AH423" s="58"/>
      <c r="AI423" s="58"/>
      <c r="AJ423" s="58"/>
      <c r="AK423" s="114"/>
      <c r="AL423" s="58"/>
      <c r="AM423" s="114"/>
      <c r="AN423" s="58"/>
      <c r="AO423" s="114"/>
      <c r="AP423" s="58"/>
      <c r="AQ423" s="114"/>
      <c r="AR423" s="58"/>
      <c r="AS423" s="114"/>
      <c r="AT423" s="58"/>
      <c r="AU423" s="114"/>
      <c r="AV423" s="58"/>
      <c r="AW423" s="114"/>
      <c r="AX423" s="58"/>
      <c r="AY423" s="114"/>
      <c r="AZ423" s="58"/>
      <c r="BA423" s="114"/>
      <c r="BB423" s="58"/>
      <c r="BC423" s="114"/>
      <c r="BD423" s="58"/>
      <c r="BE423" s="58"/>
      <c r="BF423" s="58"/>
      <c r="BG423" s="59"/>
      <c r="BH423" s="58"/>
      <c r="BI423" s="114"/>
      <c r="BJ423" s="53"/>
      <c r="BK423" s="58"/>
      <c r="BL423" s="114"/>
      <c r="BM423" s="58"/>
      <c r="BN423" s="114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3"/>
      <c r="CL423" s="58"/>
      <c r="CM423" s="58"/>
      <c r="CN423" s="60"/>
      <c r="CO423" s="57"/>
      <c r="CP423" s="58"/>
      <c r="CQ423" s="60"/>
      <c r="CR423" s="57"/>
      <c r="CS423" s="58"/>
      <c r="CT423" s="59"/>
      <c r="CU423" s="58"/>
      <c r="CV423" s="59"/>
      <c r="CW423" s="58"/>
      <c r="CX423" s="59"/>
      <c r="CY423" s="58"/>
      <c r="CZ423" s="58"/>
      <c r="DA423" s="58"/>
      <c r="DB423" s="53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7"/>
      <c r="DO423" s="57"/>
      <c r="DP423" s="57"/>
      <c r="DQ423" s="76" t="str">
        <f t="shared" si="840"/>
        <v/>
      </c>
      <c r="DR423" s="53"/>
      <c r="DS423" s="46" t="b">
        <f t="shared" si="841"/>
        <v>0</v>
      </c>
      <c r="DT423" s="46" t="str">
        <f t="shared" si="842"/>
        <v/>
      </c>
      <c r="DU423" s="46" t="b">
        <f t="shared" si="843"/>
        <v>0</v>
      </c>
      <c r="DV423" s="46" t="b">
        <f t="shared" si="844"/>
        <v>0</v>
      </c>
      <c r="DW423" s="46" t="b">
        <f t="shared" si="845"/>
        <v>0</v>
      </c>
      <c r="DY423" s="46" t="b">
        <f t="shared" si="846"/>
        <v>0</v>
      </c>
      <c r="DZ423" s="46" t="b">
        <f t="shared" si="847"/>
        <v>0</v>
      </c>
      <c r="EB423" s="46" t="b">
        <f t="shared" si="848"/>
        <v>0</v>
      </c>
      <c r="EC423" s="46" t="b">
        <f t="shared" si="849"/>
        <v>0</v>
      </c>
      <c r="ED423" s="46" t="b">
        <f t="shared" si="850"/>
        <v>0</v>
      </c>
      <c r="EE423" s="46" t="b">
        <f t="shared" si="851"/>
        <v>0</v>
      </c>
      <c r="EF423" s="46" t="b">
        <f t="shared" si="852"/>
        <v>0</v>
      </c>
      <c r="EG423" s="46" t="b">
        <f t="shared" si="853"/>
        <v>0</v>
      </c>
      <c r="EH423" s="46" t="b">
        <f t="shared" si="854"/>
        <v>0</v>
      </c>
      <c r="EI423" s="46" t="b">
        <f t="shared" si="855"/>
        <v>0</v>
      </c>
      <c r="EK423" s="46" t="b">
        <f t="shared" si="856"/>
        <v>0</v>
      </c>
      <c r="EL423" s="46" t="b">
        <f t="shared" si="857"/>
        <v>0</v>
      </c>
      <c r="EM423" s="46" t="b">
        <f t="shared" si="858"/>
        <v>0</v>
      </c>
      <c r="EN423" s="46" t="b">
        <f t="shared" si="859"/>
        <v>0</v>
      </c>
      <c r="EO423" s="46" t="b">
        <f t="shared" si="860"/>
        <v>0</v>
      </c>
      <c r="EP423" s="46" t="b">
        <f t="shared" si="861"/>
        <v>0</v>
      </c>
      <c r="EQ423" s="46" t="b">
        <f t="shared" si="862"/>
        <v>0</v>
      </c>
      <c r="ER423" s="46" t="b">
        <f>OR(AA423='Tablas '!$T$4,AA423='Tablas '!$T$7,AA423='Tablas '!$T$8,AA423='Tablas '!$T$11)</f>
        <v>0</v>
      </c>
      <c r="ES423" s="46" t="str">
        <f t="shared" si="863"/>
        <v/>
      </c>
      <c r="ET423" s="46" t="str">
        <f t="shared" si="864"/>
        <v/>
      </c>
      <c r="EU423" s="46" t="str">
        <f t="shared" si="865"/>
        <v/>
      </c>
      <c r="EV423" s="46" t="b">
        <f t="shared" si="866"/>
        <v>0</v>
      </c>
      <c r="EW423" s="46" t="b">
        <f t="shared" si="867"/>
        <v>0</v>
      </c>
      <c r="EX423" s="46" t="b">
        <f t="shared" si="868"/>
        <v>0</v>
      </c>
      <c r="EY423" s="46" t="b">
        <f t="shared" si="869"/>
        <v>0</v>
      </c>
      <c r="EZ423" s="46" t="b">
        <f t="shared" si="870"/>
        <v>0</v>
      </c>
      <c r="FA423" s="46" t="b">
        <f t="shared" si="871"/>
        <v>0</v>
      </c>
      <c r="FB423" s="46" t="b">
        <f t="shared" si="872"/>
        <v>0</v>
      </c>
      <c r="FC423" s="46" t="str">
        <f t="shared" si="873"/>
        <v/>
      </c>
      <c r="FD423" s="46" t="str">
        <f t="shared" si="874"/>
        <v/>
      </c>
      <c r="FE423" s="46" t="b">
        <f t="shared" si="875"/>
        <v>0</v>
      </c>
      <c r="FF423" s="46" t="str">
        <f t="shared" si="876"/>
        <v/>
      </c>
      <c r="FG423" s="46" t="str">
        <f t="shared" si="877"/>
        <v/>
      </c>
      <c r="FH423" s="46" t="b">
        <f t="shared" si="878"/>
        <v>0</v>
      </c>
      <c r="FI423" s="46" t="str">
        <f t="shared" si="879"/>
        <v/>
      </c>
      <c r="FJ423" s="46" t="str">
        <f t="shared" si="880"/>
        <v/>
      </c>
      <c r="FK423" s="46" t="b">
        <f t="shared" si="881"/>
        <v>0</v>
      </c>
      <c r="FL423" s="46" t="str">
        <f t="shared" si="882"/>
        <v/>
      </c>
      <c r="FM423" s="46" t="str">
        <f t="shared" si="883"/>
        <v/>
      </c>
      <c r="FN423" s="46" t="b">
        <f t="shared" si="884"/>
        <v>0</v>
      </c>
      <c r="FO423" s="46" t="str">
        <f t="shared" si="885"/>
        <v/>
      </c>
      <c r="FP423" s="46" t="str">
        <f t="shared" si="886"/>
        <v/>
      </c>
      <c r="FQ423" s="46" t="b">
        <f t="shared" si="887"/>
        <v>0</v>
      </c>
      <c r="FR423" s="46" t="str">
        <f t="shared" si="888"/>
        <v/>
      </c>
      <c r="FS423" s="46" t="str">
        <f t="shared" si="889"/>
        <v/>
      </c>
      <c r="FT423" s="46" t="b">
        <f t="shared" si="890"/>
        <v>0</v>
      </c>
      <c r="FU423" s="46" t="str">
        <f t="shared" si="891"/>
        <v/>
      </c>
      <c r="FV423" s="46" t="str">
        <f t="shared" si="892"/>
        <v/>
      </c>
      <c r="FW423" s="46" t="b">
        <f t="shared" si="893"/>
        <v>0</v>
      </c>
      <c r="FX423" s="46" t="str">
        <f t="shared" si="894"/>
        <v/>
      </c>
      <c r="FY423" s="46" t="str">
        <f t="shared" si="895"/>
        <v/>
      </c>
      <c r="FZ423" s="46" t="b">
        <f t="shared" si="896"/>
        <v>0</v>
      </c>
      <c r="GA423" s="46" t="str">
        <f t="shared" si="897"/>
        <v/>
      </c>
      <c r="GB423" s="46" t="str">
        <f t="shared" si="898"/>
        <v/>
      </c>
      <c r="GC423" s="46" t="b">
        <f t="shared" si="899"/>
        <v>0</v>
      </c>
      <c r="GD423" s="46" t="str">
        <f t="shared" si="900"/>
        <v/>
      </c>
      <c r="GE423" s="46" t="str">
        <f t="shared" si="901"/>
        <v/>
      </c>
      <c r="GF423" s="46" t="b">
        <f t="shared" si="902"/>
        <v>0</v>
      </c>
      <c r="GG423" s="46" t="b">
        <f t="shared" si="903"/>
        <v>0</v>
      </c>
      <c r="GH423" s="46" t="str">
        <f t="shared" si="904"/>
        <v/>
      </c>
      <c r="GI423" s="46" t="str">
        <f t="shared" si="905"/>
        <v/>
      </c>
      <c r="GJ423" s="46" t="str">
        <f t="shared" si="906"/>
        <v/>
      </c>
      <c r="GK423" s="46" t="b">
        <f t="shared" si="907"/>
        <v>0</v>
      </c>
      <c r="GL423" s="46" t="str">
        <f t="shared" si="908"/>
        <v/>
      </c>
      <c r="GM423" s="46" t="str">
        <f t="shared" si="909"/>
        <v/>
      </c>
      <c r="GN423" s="46" t="str">
        <f t="shared" si="910"/>
        <v/>
      </c>
      <c r="GO423" s="46" t="b">
        <f t="shared" si="911"/>
        <v>0</v>
      </c>
      <c r="GP423" s="46" t="str">
        <f t="shared" si="912"/>
        <v/>
      </c>
      <c r="GQ423" s="46" t="str">
        <f t="shared" si="913"/>
        <v/>
      </c>
      <c r="GR423" s="46" t="b">
        <f t="shared" si="914"/>
        <v>0</v>
      </c>
      <c r="GS423" s="46" t="str">
        <f t="shared" si="915"/>
        <v/>
      </c>
      <c r="GT423" s="46" t="str">
        <f t="shared" si="916"/>
        <v/>
      </c>
      <c r="GU423" s="46" t="b">
        <f t="shared" si="917"/>
        <v>0</v>
      </c>
      <c r="GV423" s="46" t="b">
        <f t="shared" si="918"/>
        <v>0</v>
      </c>
      <c r="GW423" s="46" t="b">
        <f t="shared" si="919"/>
        <v>0</v>
      </c>
      <c r="GX423" s="46" t="b">
        <f t="shared" si="920"/>
        <v>0</v>
      </c>
      <c r="GY423" s="46" t="b">
        <f t="shared" si="921"/>
        <v>0</v>
      </c>
      <c r="GZ423" s="46" t="b">
        <f t="shared" si="922"/>
        <v>0</v>
      </c>
      <c r="HA423" s="46" t="b">
        <f t="shared" si="923"/>
        <v>0</v>
      </c>
      <c r="HB423" s="46" t="b">
        <f t="shared" si="924"/>
        <v>0</v>
      </c>
      <c r="HC423" s="46" t="b">
        <f t="shared" si="925"/>
        <v>0</v>
      </c>
      <c r="HD423" s="46" t="b">
        <f t="shared" si="926"/>
        <v>0</v>
      </c>
      <c r="HE423" s="46" t="b">
        <f t="shared" si="927"/>
        <v>0</v>
      </c>
      <c r="HF423" s="46" t="b">
        <f t="shared" si="928"/>
        <v>0</v>
      </c>
      <c r="HG423" s="46" t="b">
        <f t="shared" si="929"/>
        <v>0</v>
      </c>
      <c r="HH423" s="46" t="b">
        <f t="shared" si="930"/>
        <v>0</v>
      </c>
      <c r="HI423" s="46" t="b">
        <f t="shared" si="931"/>
        <v>0</v>
      </c>
      <c r="HJ423" s="46" t="b">
        <f t="shared" si="932"/>
        <v>0</v>
      </c>
      <c r="HK423" s="46" t="b">
        <f t="shared" si="933"/>
        <v>0</v>
      </c>
      <c r="HL423" s="46" t="b">
        <f t="shared" si="934"/>
        <v>0</v>
      </c>
      <c r="HM423" s="46" t="b">
        <f t="shared" si="935"/>
        <v>0</v>
      </c>
      <c r="HN423" s="46" t="b">
        <f t="shared" si="936"/>
        <v>0</v>
      </c>
      <c r="HO423" s="46" t="b">
        <f t="shared" si="937"/>
        <v>0</v>
      </c>
      <c r="HP423" s="46" t="b">
        <f t="shared" si="938"/>
        <v>0</v>
      </c>
      <c r="HQ423" s="46" t="str">
        <f t="shared" si="939"/>
        <v/>
      </c>
      <c r="HR423" s="46" t="str">
        <f t="shared" si="940"/>
        <v/>
      </c>
      <c r="HS423" s="46" t="str">
        <f t="shared" si="941"/>
        <v/>
      </c>
      <c r="HT423" s="46" t="b">
        <f t="shared" si="942"/>
        <v>0</v>
      </c>
      <c r="HU423" s="46" t="b">
        <f t="shared" si="943"/>
        <v>0</v>
      </c>
      <c r="HV423" s="46" t="b">
        <f t="shared" si="944"/>
        <v>0</v>
      </c>
      <c r="HW423" s="46" t="b">
        <f t="shared" si="945"/>
        <v>0</v>
      </c>
      <c r="HX423" s="46" t="b">
        <f t="shared" si="946"/>
        <v>0</v>
      </c>
      <c r="HY423" s="46" t="b">
        <f t="shared" si="947"/>
        <v>0</v>
      </c>
      <c r="HZ423" s="46" t="b">
        <f t="shared" si="948"/>
        <v>0</v>
      </c>
      <c r="IA423" s="46" t="str">
        <f t="shared" si="949"/>
        <v/>
      </c>
      <c r="IB423" s="46" t="str">
        <f t="shared" si="950"/>
        <v/>
      </c>
      <c r="IC423" s="46" t="str">
        <f t="shared" si="951"/>
        <v/>
      </c>
      <c r="ID423" s="46" t="str">
        <f t="shared" si="952"/>
        <v/>
      </c>
      <c r="IE423" s="46" t="b">
        <f t="shared" si="953"/>
        <v>0</v>
      </c>
      <c r="IF423" s="46" t="str">
        <f t="shared" si="954"/>
        <v/>
      </c>
      <c r="IG423" s="46" t="str">
        <f t="shared" si="955"/>
        <v/>
      </c>
      <c r="IH423" s="46" t="b">
        <f t="shared" si="956"/>
        <v>0</v>
      </c>
      <c r="II423" s="46" t="b">
        <f t="shared" si="957"/>
        <v>0</v>
      </c>
      <c r="IJ423" s="46" t="b">
        <f t="shared" si="958"/>
        <v>0</v>
      </c>
      <c r="IK423" s="46" t="str">
        <f t="shared" si="959"/>
        <v/>
      </c>
      <c r="IL423" s="46" t="str">
        <f t="shared" si="960"/>
        <v/>
      </c>
      <c r="IM423" s="46" t="b">
        <f t="shared" si="961"/>
        <v>0</v>
      </c>
      <c r="IN423" s="46" t="b">
        <f t="shared" si="962"/>
        <v>0</v>
      </c>
      <c r="IO423" s="46" t="b">
        <f t="shared" si="963"/>
        <v>0</v>
      </c>
      <c r="IP423" s="46" t="b">
        <f t="shared" si="964"/>
        <v>0</v>
      </c>
      <c r="IQ423" s="46" t="b">
        <f t="shared" si="965"/>
        <v>0</v>
      </c>
      <c r="IR423" s="46" t="b">
        <f t="shared" si="966"/>
        <v>0</v>
      </c>
      <c r="IS423" s="46" t="b">
        <f t="shared" si="967"/>
        <v>0</v>
      </c>
      <c r="IT423" s="46" t="b">
        <f t="shared" si="968"/>
        <v>0</v>
      </c>
      <c r="IU423" s="46" t="b">
        <f t="shared" si="969"/>
        <v>0</v>
      </c>
      <c r="IV423" s="46" t="b">
        <f t="shared" si="970"/>
        <v>0</v>
      </c>
      <c r="IW423" s="46" t="b">
        <f t="shared" si="971"/>
        <v>0</v>
      </c>
      <c r="IX423" s="46" t="b">
        <f t="shared" si="972"/>
        <v>0</v>
      </c>
      <c r="IY423" s="46" t="b">
        <f t="shared" si="973"/>
        <v>0</v>
      </c>
    </row>
    <row r="424" spans="2:259" x14ac:dyDescent="0.3">
      <c r="B424" s="48">
        <v>412</v>
      </c>
      <c r="C424" s="61" t="str">
        <f t="shared" si="839"/>
        <v/>
      </c>
      <c r="D424" s="53"/>
      <c r="E424" s="52"/>
      <c r="F424" s="112"/>
      <c r="G424" s="52"/>
      <c r="H424" s="53"/>
      <c r="I424" s="52"/>
      <c r="J424" s="52"/>
      <c r="K424" s="53"/>
      <c r="L424" s="55"/>
      <c r="M424" s="108"/>
      <c r="N424" s="56"/>
      <c r="O424" s="52"/>
      <c r="P424" s="52"/>
      <c r="Q424" s="52"/>
      <c r="R424" s="52"/>
      <c r="S424" s="52"/>
      <c r="T424" s="53"/>
      <c r="U424" s="52"/>
      <c r="V424" s="52"/>
      <c r="W424" s="55"/>
      <c r="X424" s="55"/>
      <c r="Y424" s="52"/>
      <c r="Z424" s="55"/>
      <c r="AA424" s="52"/>
      <c r="AB424" s="53"/>
      <c r="AC424" s="53"/>
      <c r="AD424" s="53"/>
      <c r="AE424" s="57"/>
      <c r="AF424" s="113"/>
      <c r="AG424" s="57"/>
      <c r="AH424" s="58"/>
      <c r="AI424" s="58"/>
      <c r="AJ424" s="58"/>
      <c r="AK424" s="114"/>
      <c r="AL424" s="58"/>
      <c r="AM424" s="114"/>
      <c r="AN424" s="58"/>
      <c r="AO424" s="114"/>
      <c r="AP424" s="58"/>
      <c r="AQ424" s="114"/>
      <c r="AR424" s="58"/>
      <c r="AS424" s="114"/>
      <c r="AT424" s="58"/>
      <c r="AU424" s="114"/>
      <c r="AV424" s="58"/>
      <c r="AW424" s="114"/>
      <c r="AX424" s="58"/>
      <c r="AY424" s="114"/>
      <c r="AZ424" s="58"/>
      <c r="BA424" s="114"/>
      <c r="BB424" s="58"/>
      <c r="BC424" s="114"/>
      <c r="BD424" s="58"/>
      <c r="BE424" s="58"/>
      <c r="BF424" s="58"/>
      <c r="BG424" s="59"/>
      <c r="BH424" s="58"/>
      <c r="BI424" s="114"/>
      <c r="BJ424" s="53"/>
      <c r="BK424" s="58"/>
      <c r="BL424" s="114"/>
      <c r="BM424" s="58"/>
      <c r="BN424" s="114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3"/>
      <c r="CL424" s="58"/>
      <c r="CM424" s="58"/>
      <c r="CN424" s="60"/>
      <c r="CO424" s="57"/>
      <c r="CP424" s="58"/>
      <c r="CQ424" s="60"/>
      <c r="CR424" s="57"/>
      <c r="CS424" s="58"/>
      <c r="CT424" s="59"/>
      <c r="CU424" s="58"/>
      <c r="CV424" s="59"/>
      <c r="CW424" s="58"/>
      <c r="CX424" s="59"/>
      <c r="CY424" s="58"/>
      <c r="CZ424" s="58"/>
      <c r="DA424" s="58"/>
      <c r="DB424" s="53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7"/>
      <c r="DO424" s="57"/>
      <c r="DP424" s="57"/>
      <c r="DQ424" s="76" t="str">
        <f t="shared" si="840"/>
        <v/>
      </c>
      <c r="DR424" s="53"/>
      <c r="DS424" s="46" t="b">
        <f t="shared" si="841"/>
        <v>0</v>
      </c>
      <c r="DT424" s="46" t="str">
        <f t="shared" si="842"/>
        <v/>
      </c>
      <c r="DU424" s="46" t="b">
        <f t="shared" si="843"/>
        <v>0</v>
      </c>
      <c r="DV424" s="46" t="b">
        <f t="shared" si="844"/>
        <v>0</v>
      </c>
      <c r="DW424" s="46" t="b">
        <f t="shared" si="845"/>
        <v>0</v>
      </c>
      <c r="DY424" s="46" t="b">
        <f t="shared" si="846"/>
        <v>0</v>
      </c>
      <c r="DZ424" s="46" t="b">
        <f t="shared" si="847"/>
        <v>0</v>
      </c>
      <c r="EB424" s="46" t="b">
        <f t="shared" si="848"/>
        <v>0</v>
      </c>
      <c r="EC424" s="46" t="b">
        <f t="shared" si="849"/>
        <v>0</v>
      </c>
      <c r="ED424" s="46" t="b">
        <f t="shared" si="850"/>
        <v>0</v>
      </c>
      <c r="EE424" s="46" t="b">
        <f t="shared" si="851"/>
        <v>0</v>
      </c>
      <c r="EF424" s="46" t="b">
        <f t="shared" si="852"/>
        <v>0</v>
      </c>
      <c r="EG424" s="46" t="b">
        <f t="shared" si="853"/>
        <v>0</v>
      </c>
      <c r="EH424" s="46" t="b">
        <f t="shared" si="854"/>
        <v>0</v>
      </c>
      <c r="EI424" s="46" t="b">
        <f t="shared" si="855"/>
        <v>0</v>
      </c>
      <c r="EK424" s="46" t="b">
        <f t="shared" si="856"/>
        <v>0</v>
      </c>
      <c r="EL424" s="46" t="b">
        <f t="shared" si="857"/>
        <v>0</v>
      </c>
      <c r="EM424" s="46" t="b">
        <f t="shared" si="858"/>
        <v>0</v>
      </c>
      <c r="EN424" s="46" t="b">
        <f t="shared" si="859"/>
        <v>0</v>
      </c>
      <c r="EO424" s="46" t="b">
        <f t="shared" si="860"/>
        <v>0</v>
      </c>
      <c r="EP424" s="46" t="b">
        <f t="shared" si="861"/>
        <v>0</v>
      </c>
      <c r="EQ424" s="46" t="b">
        <f t="shared" si="862"/>
        <v>0</v>
      </c>
      <c r="ER424" s="46" t="b">
        <f>OR(AA424='Tablas '!$T$4,AA424='Tablas '!$T$7,AA424='Tablas '!$T$8,AA424='Tablas '!$T$11)</f>
        <v>0</v>
      </c>
      <c r="ES424" s="46" t="str">
        <f t="shared" si="863"/>
        <v/>
      </c>
      <c r="ET424" s="46" t="str">
        <f t="shared" si="864"/>
        <v/>
      </c>
      <c r="EU424" s="46" t="str">
        <f t="shared" si="865"/>
        <v/>
      </c>
      <c r="EV424" s="46" t="b">
        <f t="shared" si="866"/>
        <v>0</v>
      </c>
      <c r="EW424" s="46" t="b">
        <f t="shared" si="867"/>
        <v>0</v>
      </c>
      <c r="EX424" s="46" t="b">
        <f t="shared" si="868"/>
        <v>0</v>
      </c>
      <c r="EY424" s="46" t="b">
        <f t="shared" si="869"/>
        <v>0</v>
      </c>
      <c r="EZ424" s="46" t="b">
        <f t="shared" si="870"/>
        <v>0</v>
      </c>
      <c r="FA424" s="46" t="b">
        <f t="shared" si="871"/>
        <v>0</v>
      </c>
      <c r="FB424" s="46" t="b">
        <f t="shared" si="872"/>
        <v>0</v>
      </c>
      <c r="FC424" s="46" t="str">
        <f t="shared" si="873"/>
        <v/>
      </c>
      <c r="FD424" s="46" t="str">
        <f t="shared" si="874"/>
        <v/>
      </c>
      <c r="FE424" s="46" t="b">
        <f t="shared" si="875"/>
        <v>0</v>
      </c>
      <c r="FF424" s="46" t="str">
        <f t="shared" si="876"/>
        <v/>
      </c>
      <c r="FG424" s="46" t="str">
        <f t="shared" si="877"/>
        <v/>
      </c>
      <c r="FH424" s="46" t="b">
        <f t="shared" si="878"/>
        <v>0</v>
      </c>
      <c r="FI424" s="46" t="str">
        <f t="shared" si="879"/>
        <v/>
      </c>
      <c r="FJ424" s="46" t="str">
        <f t="shared" si="880"/>
        <v/>
      </c>
      <c r="FK424" s="46" t="b">
        <f t="shared" si="881"/>
        <v>0</v>
      </c>
      <c r="FL424" s="46" t="str">
        <f t="shared" si="882"/>
        <v/>
      </c>
      <c r="FM424" s="46" t="str">
        <f t="shared" si="883"/>
        <v/>
      </c>
      <c r="FN424" s="46" t="b">
        <f t="shared" si="884"/>
        <v>0</v>
      </c>
      <c r="FO424" s="46" t="str">
        <f t="shared" si="885"/>
        <v/>
      </c>
      <c r="FP424" s="46" t="str">
        <f t="shared" si="886"/>
        <v/>
      </c>
      <c r="FQ424" s="46" t="b">
        <f t="shared" si="887"/>
        <v>0</v>
      </c>
      <c r="FR424" s="46" t="str">
        <f t="shared" si="888"/>
        <v/>
      </c>
      <c r="FS424" s="46" t="str">
        <f t="shared" si="889"/>
        <v/>
      </c>
      <c r="FT424" s="46" t="b">
        <f t="shared" si="890"/>
        <v>0</v>
      </c>
      <c r="FU424" s="46" t="str">
        <f t="shared" si="891"/>
        <v/>
      </c>
      <c r="FV424" s="46" t="str">
        <f t="shared" si="892"/>
        <v/>
      </c>
      <c r="FW424" s="46" t="b">
        <f t="shared" si="893"/>
        <v>0</v>
      </c>
      <c r="FX424" s="46" t="str">
        <f t="shared" si="894"/>
        <v/>
      </c>
      <c r="FY424" s="46" t="str">
        <f t="shared" si="895"/>
        <v/>
      </c>
      <c r="FZ424" s="46" t="b">
        <f t="shared" si="896"/>
        <v>0</v>
      </c>
      <c r="GA424" s="46" t="str">
        <f t="shared" si="897"/>
        <v/>
      </c>
      <c r="GB424" s="46" t="str">
        <f t="shared" si="898"/>
        <v/>
      </c>
      <c r="GC424" s="46" t="b">
        <f t="shared" si="899"/>
        <v>0</v>
      </c>
      <c r="GD424" s="46" t="str">
        <f t="shared" si="900"/>
        <v/>
      </c>
      <c r="GE424" s="46" t="str">
        <f t="shared" si="901"/>
        <v/>
      </c>
      <c r="GF424" s="46" t="b">
        <f t="shared" si="902"/>
        <v>0</v>
      </c>
      <c r="GG424" s="46" t="b">
        <f t="shared" si="903"/>
        <v>0</v>
      </c>
      <c r="GH424" s="46" t="str">
        <f t="shared" si="904"/>
        <v/>
      </c>
      <c r="GI424" s="46" t="str">
        <f t="shared" si="905"/>
        <v/>
      </c>
      <c r="GJ424" s="46" t="str">
        <f t="shared" si="906"/>
        <v/>
      </c>
      <c r="GK424" s="46" t="b">
        <f t="shared" si="907"/>
        <v>0</v>
      </c>
      <c r="GL424" s="46" t="str">
        <f t="shared" si="908"/>
        <v/>
      </c>
      <c r="GM424" s="46" t="str">
        <f t="shared" si="909"/>
        <v/>
      </c>
      <c r="GN424" s="46" t="str">
        <f t="shared" si="910"/>
        <v/>
      </c>
      <c r="GO424" s="46" t="b">
        <f t="shared" si="911"/>
        <v>0</v>
      </c>
      <c r="GP424" s="46" t="str">
        <f t="shared" si="912"/>
        <v/>
      </c>
      <c r="GQ424" s="46" t="str">
        <f t="shared" si="913"/>
        <v/>
      </c>
      <c r="GR424" s="46" t="b">
        <f t="shared" si="914"/>
        <v>0</v>
      </c>
      <c r="GS424" s="46" t="str">
        <f t="shared" si="915"/>
        <v/>
      </c>
      <c r="GT424" s="46" t="str">
        <f t="shared" si="916"/>
        <v/>
      </c>
      <c r="GU424" s="46" t="b">
        <f t="shared" si="917"/>
        <v>0</v>
      </c>
      <c r="GV424" s="46" t="b">
        <f t="shared" si="918"/>
        <v>0</v>
      </c>
      <c r="GW424" s="46" t="b">
        <f t="shared" si="919"/>
        <v>0</v>
      </c>
      <c r="GX424" s="46" t="b">
        <f t="shared" si="920"/>
        <v>0</v>
      </c>
      <c r="GY424" s="46" t="b">
        <f t="shared" si="921"/>
        <v>0</v>
      </c>
      <c r="GZ424" s="46" t="b">
        <f t="shared" si="922"/>
        <v>0</v>
      </c>
      <c r="HA424" s="46" t="b">
        <f t="shared" si="923"/>
        <v>0</v>
      </c>
      <c r="HB424" s="46" t="b">
        <f t="shared" si="924"/>
        <v>0</v>
      </c>
      <c r="HC424" s="46" t="b">
        <f t="shared" si="925"/>
        <v>0</v>
      </c>
      <c r="HD424" s="46" t="b">
        <f t="shared" si="926"/>
        <v>0</v>
      </c>
      <c r="HE424" s="46" t="b">
        <f t="shared" si="927"/>
        <v>0</v>
      </c>
      <c r="HF424" s="46" t="b">
        <f t="shared" si="928"/>
        <v>0</v>
      </c>
      <c r="HG424" s="46" t="b">
        <f t="shared" si="929"/>
        <v>0</v>
      </c>
      <c r="HH424" s="46" t="b">
        <f t="shared" si="930"/>
        <v>0</v>
      </c>
      <c r="HI424" s="46" t="b">
        <f t="shared" si="931"/>
        <v>0</v>
      </c>
      <c r="HJ424" s="46" t="b">
        <f t="shared" si="932"/>
        <v>0</v>
      </c>
      <c r="HK424" s="46" t="b">
        <f t="shared" si="933"/>
        <v>0</v>
      </c>
      <c r="HL424" s="46" t="b">
        <f t="shared" si="934"/>
        <v>0</v>
      </c>
      <c r="HM424" s="46" t="b">
        <f t="shared" si="935"/>
        <v>0</v>
      </c>
      <c r="HN424" s="46" t="b">
        <f t="shared" si="936"/>
        <v>0</v>
      </c>
      <c r="HO424" s="46" t="b">
        <f t="shared" si="937"/>
        <v>0</v>
      </c>
      <c r="HP424" s="46" t="b">
        <f t="shared" si="938"/>
        <v>0</v>
      </c>
      <c r="HQ424" s="46" t="str">
        <f t="shared" si="939"/>
        <v/>
      </c>
      <c r="HR424" s="46" t="str">
        <f t="shared" si="940"/>
        <v/>
      </c>
      <c r="HS424" s="46" t="str">
        <f t="shared" si="941"/>
        <v/>
      </c>
      <c r="HT424" s="46" t="b">
        <f t="shared" si="942"/>
        <v>0</v>
      </c>
      <c r="HU424" s="46" t="b">
        <f t="shared" si="943"/>
        <v>0</v>
      </c>
      <c r="HV424" s="46" t="b">
        <f t="shared" si="944"/>
        <v>0</v>
      </c>
      <c r="HW424" s="46" t="b">
        <f t="shared" si="945"/>
        <v>0</v>
      </c>
      <c r="HX424" s="46" t="b">
        <f t="shared" si="946"/>
        <v>0</v>
      </c>
      <c r="HY424" s="46" t="b">
        <f t="shared" si="947"/>
        <v>0</v>
      </c>
      <c r="HZ424" s="46" t="b">
        <f t="shared" si="948"/>
        <v>0</v>
      </c>
      <c r="IA424" s="46" t="str">
        <f t="shared" si="949"/>
        <v/>
      </c>
      <c r="IB424" s="46" t="str">
        <f t="shared" si="950"/>
        <v/>
      </c>
      <c r="IC424" s="46" t="str">
        <f t="shared" si="951"/>
        <v/>
      </c>
      <c r="ID424" s="46" t="str">
        <f t="shared" si="952"/>
        <v/>
      </c>
      <c r="IE424" s="46" t="b">
        <f t="shared" si="953"/>
        <v>0</v>
      </c>
      <c r="IF424" s="46" t="str">
        <f t="shared" si="954"/>
        <v/>
      </c>
      <c r="IG424" s="46" t="str">
        <f t="shared" si="955"/>
        <v/>
      </c>
      <c r="IH424" s="46" t="b">
        <f t="shared" si="956"/>
        <v>0</v>
      </c>
      <c r="II424" s="46" t="b">
        <f t="shared" si="957"/>
        <v>0</v>
      </c>
      <c r="IJ424" s="46" t="b">
        <f t="shared" si="958"/>
        <v>0</v>
      </c>
      <c r="IK424" s="46" t="str">
        <f t="shared" si="959"/>
        <v/>
      </c>
      <c r="IL424" s="46" t="str">
        <f t="shared" si="960"/>
        <v/>
      </c>
      <c r="IM424" s="46" t="b">
        <f t="shared" si="961"/>
        <v>0</v>
      </c>
      <c r="IN424" s="46" t="b">
        <f t="shared" si="962"/>
        <v>0</v>
      </c>
      <c r="IO424" s="46" t="b">
        <f t="shared" si="963"/>
        <v>0</v>
      </c>
      <c r="IP424" s="46" t="b">
        <f t="shared" si="964"/>
        <v>0</v>
      </c>
      <c r="IQ424" s="46" t="b">
        <f t="shared" si="965"/>
        <v>0</v>
      </c>
      <c r="IR424" s="46" t="b">
        <f t="shared" si="966"/>
        <v>0</v>
      </c>
      <c r="IS424" s="46" t="b">
        <f t="shared" si="967"/>
        <v>0</v>
      </c>
      <c r="IT424" s="46" t="b">
        <f t="shared" si="968"/>
        <v>0</v>
      </c>
      <c r="IU424" s="46" t="b">
        <f t="shared" si="969"/>
        <v>0</v>
      </c>
      <c r="IV424" s="46" t="b">
        <f t="shared" si="970"/>
        <v>0</v>
      </c>
      <c r="IW424" s="46" t="b">
        <f t="shared" si="971"/>
        <v>0</v>
      </c>
      <c r="IX424" s="46" t="b">
        <f t="shared" si="972"/>
        <v>0</v>
      </c>
      <c r="IY424" s="46" t="b">
        <f t="shared" si="973"/>
        <v>0</v>
      </c>
    </row>
    <row r="425" spans="2:259" x14ac:dyDescent="0.3">
      <c r="B425" s="48">
        <v>413</v>
      </c>
      <c r="C425" s="61" t="str">
        <f t="shared" si="839"/>
        <v/>
      </c>
      <c r="D425" s="53"/>
      <c r="E425" s="52"/>
      <c r="F425" s="112"/>
      <c r="G425" s="52"/>
      <c r="H425" s="53"/>
      <c r="I425" s="52"/>
      <c r="J425" s="52"/>
      <c r="K425" s="53"/>
      <c r="L425" s="55"/>
      <c r="M425" s="108"/>
      <c r="N425" s="56"/>
      <c r="O425" s="52"/>
      <c r="P425" s="52"/>
      <c r="Q425" s="52"/>
      <c r="R425" s="52"/>
      <c r="S425" s="52"/>
      <c r="T425" s="53"/>
      <c r="U425" s="52"/>
      <c r="V425" s="52"/>
      <c r="W425" s="55"/>
      <c r="X425" s="55"/>
      <c r="Y425" s="52"/>
      <c r="Z425" s="55"/>
      <c r="AA425" s="52"/>
      <c r="AB425" s="53"/>
      <c r="AC425" s="53"/>
      <c r="AD425" s="53"/>
      <c r="AE425" s="57"/>
      <c r="AF425" s="113"/>
      <c r="AG425" s="57"/>
      <c r="AH425" s="58"/>
      <c r="AI425" s="58"/>
      <c r="AJ425" s="58"/>
      <c r="AK425" s="114"/>
      <c r="AL425" s="58"/>
      <c r="AM425" s="114"/>
      <c r="AN425" s="58"/>
      <c r="AO425" s="114"/>
      <c r="AP425" s="58"/>
      <c r="AQ425" s="114"/>
      <c r="AR425" s="58"/>
      <c r="AS425" s="114"/>
      <c r="AT425" s="58"/>
      <c r="AU425" s="114"/>
      <c r="AV425" s="58"/>
      <c r="AW425" s="114"/>
      <c r="AX425" s="58"/>
      <c r="AY425" s="114"/>
      <c r="AZ425" s="58"/>
      <c r="BA425" s="114"/>
      <c r="BB425" s="58"/>
      <c r="BC425" s="114"/>
      <c r="BD425" s="58"/>
      <c r="BE425" s="58"/>
      <c r="BF425" s="58"/>
      <c r="BG425" s="59"/>
      <c r="BH425" s="58"/>
      <c r="BI425" s="114"/>
      <c r="BJ425" s="53"/>
      <c r="BK425" s="58"/>
      <c r="BL425" s="114"/>
      <c r="BM425" s="58"/>
      <c r="BN425" s="114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3"/>
      <c r="CL425" s="58"/>
      <c r="CM425" s="58"/>
      <c r="CN425" s="60"/>
      <c r="CO425" s="57"/>
      <c r="CP425" s="58"/>
      <c r="CQ425" s="60"/>
      <c r="CR425" s="57"/>
      <c r="CS425" s="58"/>
      <c r="CT425" s="59"/>
      <c r="CU425" s="58"/>
      <c r="CV425" s="59"/>
      <c r="CW425" s="58"/>
      <c r="CX425" s="59"/>
      <c r="CY425" s="58"/>
      <c r="CZ425" s="58"/>
      <c r="DA425" s="58"/>
      <c r="DB425" s="53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7"/>
      <c r="DO425" s="57"/>
      <c r="DP425" s="57"/>
      <c r="DQ425" s="76" t="str">
        <f t="shared" si="840"/>
        <v/>
      </c>
      <c r="DR425" s="53"/>
      <c r="DS425" s="46" t="b">
        <f t="shared" si="841"/>
        <v>0</v>
      </c>
      <c r="DT425" s="46" t="str">
        <f t="shared" si="842"/>
        <v/>
      </c>
      <c r="DU425" s="46" t="b">
        <f t="shared" si="843"/>
        <v>0</v>
      </c>
      <c r="DV425" s="46" t="b">
        <f t="shared" si="844"/>
        <v>0</v>
      </c>
      <c r="DW425" s="46" t="b">
        <f t="shared" si="845"/>
        <v>0</v>
      </c>
      <c r="DY425" s="46" t="b">
        <f t="shared" si="846"/>
        <v>0</v>
      </c>
      <c r="DZ425" s="46" t="b">
        <f t="shared" si="847"/>
        <v>0</v>
      </c>
      <c r="EB425" s="46" t="b">
        <f t="shared" si="848"/>
        <v>0</v>
      </c>
      <c r="EC425" s="46" t="b">
        <f t="shared" si="849"/>
        <v>0</v>
      </c>
      <c r="ED425" s="46" t="b">
        <f t="shared" si="850"/>
        <v>0</v>
      </c>
      <c r="EE425" s="46" t="b">
        <f t="shared" si="851"/>
        <v>0</v>
      </c>
      <c r="EF425" s="46" t="b">
        <f t="shared" si="852"/>
        <v>0</v>
      </c>
      <c r="EG425" s="46" t="b">
        <f t="shared" si="853"/>
        <v>0</v>
      </c>
      <c r="EH425" s="46" t="b">
        <f t="shared" si="854"/>
        <v>0</v>
      </c>
      <c r="EI425" s="46" t="b">
        <f t="shared" si="855"/>
        <v>0</v>
      </c>
      <c r="EK425" s="46" t="b">
        <f t="shared" si="856"/>
        <v>0</v>
      </c>
      <c r="EL425" s="46" t="b">
        <f t="shared" si="857"/>
        <v>0</v>
      </c>
      <c r="EM425" s="46" t="b">
        <f t="shared" si="858"/>
        <v>0</v>
      </c>
      <c r="EN425" s="46" t="b">
        <f t="shared" si="859"/>
        <v>0</v>
      </c>
      <c r="EO425" s="46" t="b">
        <f t="shared" si="860"/>
        <v>0</v>
      </c>
      <c r="EP425" s="46" t="b">
        <f t="shared" si="861"/>
        <v>0</v>
      </c>
      <c r="EQ425" s="46" t="b">
        <f t="shared" si="862"/>
        <v>0</v>
      </c>
      <c r="ER425" s="46" t="b">
        <f>OR(AA425='Tablas '!$T$4,AA425='Tablas '!$T$7,AA425='Tablas '!$T$8,AA425='Tablas '!$T$11)</f>
        <v>0</v>
      </c>
      <c r="ES425" s="46" t="str">
        <f t="shared" si="863"/>
        <v/>
      </c>
      <c r="ET425" s="46" t="str">
        <f t="shared" si="864"/>
        <v/>
      </c>
      <c r="EU425" s="46" t="str">
        <f t="shared" si="865"/>
        <v/>
      </c>
      <c r="EV425" s="46" t="b">
        <f t="shared" si="866"/>
        <v>0</v>
      </c>
      <c r="EW425" s="46" t="b">
        <f t="shared" si="867"/>
        <v>0</v>
      </c>
      <c r="EX425" s="46" t="b">
        <f t="shared" si="868"/>
        <v>0</v>
      </c>
      <c r="EY425" s="46" t="b">
        <f t="shared" si="869"/>
        <v>0</v>
      </c>
      <c r="EZ425" s="46" t="b">
        <f t="shared" si="870"/>
        <v>0</v>
      </c>
      <c r="FA425" s="46" t="b">
        <f t="shared" si="871"/>
        <v>0</v>
      </c>
      <c r="FB425" s="46" t="b">
        <f t="shared" si="872"/>
        <v>0</v>
      </c>
      <c r="FC425" s="46" t="str">
        <f t="shared" si="873"/>
        <v/>
      </c>
      <c r="FD425" s="46" t="str">
        <f t="shared" si="874"/>
        <v/>
      </c>
      <c r="FE425" s="46" t="b">
        <f t="shared" si="875"/>
        <v>0</v>
      </c>
      <c r="FF425" s="46" t="str">
        <f t="shared" si="876"/>
        <v/>
      </c>
      <c r="FG425" s="46" t="str">
        <f t="shared" si="877"/>
        <v/>
      </c>
      <c r="FH425" s="46" t="b">
        <f t="shared" si="878"/>
        <v>0</v>
      </c>
      <c r="FI425" s="46" t="str">
        <f t="shared" si="879"/>
        <v/>
      </c>
      <c r="FJ425" s="46" t="str">
        <f t="shared" si="880"/>
        <v/>
      </c>
      <c r="FK425" s="46" t="b">
        <f t="shared" si="881"/>
        <v>0</v>
      </c>
      <c r="FL425" s="46" t="str">
        <f t="shared" si="882"/>
        <v/>
      </c>
      <c r="FM425" s="46" t="str">
        <f t="shared" si="883"/>
        <v/>
      </c>
      <c r="FN425" s="46" t="b">
        <f t="shared" si="884"/>
        <v>0</v>
      </c>
      <c r="FO425" s="46" t="str">
        <f t="shared" si="885"/>
        <v/>
      </c>
      <c r="FP425" s="46" t="str">
        <f t="shared" si="886"/>
        <v/>
      </c>
      <c r="FQ425" s="46" t="b">
        <f t="shared" si="887"/>
        <v>0</v>
      </c>
      <c r="FR425" s="46" t="str">
        <f t="shared" si="888"/>
        <v/>
      </c>
      <c r="FS425" s="46" t="str">
        <f t="shared" si="889"/>
        <v/>
      </c>
      <c r="FT425" s="46" t="b">
        <f t="shared" si="890"/>
        <v>0</v>
      </c>
      <c r="FU425" s="46" t="str">
        <f t="shared" si="891"/>
        <v/>
      </c>
      <c r="FV425" s="46" t="str">
        <f t="shared" si="892"/>
        <v/>
      </c>
      <c r="FW425" s="46" t="b">
        <f t="shared" si="893"/>
        <v>0</v>
      </c>
      <c r="FX425" s="46" t="str">
        <f t="shared" si="894"/>
        <v/>
      </c>
      <c r="FY425" s="46" t="str">
        <f t="shared" si="895"/>
        <v/>
      </c>
      <c r="FZ425" s="46" t="b">
        <f t="shared" si="896"/>
        <v>0</v>
      </c>
      <c r="GA425" s="46" t="str">
        <f t="shared" si="897"/>
        <v/>
      </c>
      <c r="GB425" s="46" t="str">
        <f t="shared" si="898"/>
        <v/>
      </c>
      <c r="GC425" s="46" t="b">
        <f t="shared" si="899"/>
        <v>0</v>
      </c>
      <c r="GD425" s="46" t="str">
        <f t="shared" si="900"/>
        <v/>
      </c>
      <c r="GE425" s="46" t="str">
        <f t="shared" si="901"/>
        <v/>
      </c>
      <c r="GF425" s="46" t="b">
        <f t="shared" si="902"/>
        <v>0</v>
      </c>
      <c r="GG425" s="46" t="b">
        <f t="shared" si="903"/>
        <v>0</v>
      </c>
      <c r="GH425" s="46" t="str">
        <f t="shared" si="904"/>
        <v/>
      </c>
      <c r="GI425" s="46" t="str">
        <f t="shared" si="905"/>
        <v/>
      </c>
      <c r="GJ425" s="46" t="str">
        <f t="shared" si="906"/>
        <v/>
      </c>
      <c r="GK425" s="46" t="b">
        <f t="shared" si="907"/>
        <v>0</v>
      </c>
      <c r="GL425" s="46" t="str">
        <f t="shared" si="908"/>
        <v/>
      </c>
      <c r="GM425" s="46" t="str">
        <f t="shared" si="909"/>
        <v/>
      </c>
      <c r="GN425" s="46" t="str">
        <f t="shared" si="910"/>
        <v/>
      </c>
      <c r="GO425" s="46" t="b">
        <f t="shared" si="911"/>
        <v>0</v>
      </c>
      <c r="GP425" s="46" t="str">
        <f t="shared" si="912"/>
        <v/>
      </c>
      <c r="GQ425" s="46" t="str">
        <f t="shared" si="913"/>
        <v/>
      </c>
      <c r="GR425" s="46" t="b">
        <f t="shared" si="914"/>
        <v>0</v>
      </c>
      <c r="GS425" s="46" t="str">
        <f t="shared" si="915"/>
        <v/>
      </c>
      <c r="GT425" s="46" t="str">
        <f t="shared" si="916"/>
        <v/>
      </c>
      <c r="GU425" s="46" t="b">
        <f t="shared" si="917"/>
        <v>0</v>
      </c>
      <c r="GV425" s="46" t="b">
        <f t="shared" si="918"/>
        <v>0</v>
      </c>
      <c r="GW425" s="46" t="b">
        <f t="shared" si="919"/>
        <v>0</v>
      </c>
      <c r="GX425" s="46" t="b">
        <f t="shared" si="920"/>
        <v>0</v>
      </c>
      <c r="GY425" s="46" t="b">
        <f t="shared" si="921"/>
        <v>0</v>
      </c>
      <c r="GZ425" s="46" t="b">
        <f t="shared" si="922"/>
        <v>0</v>
      </c>
      <c r="HA425" s="46" t="b">
        <f t="shared" si="923"/>
        <v>0</v>
      </c>
      <c r="HB425" s="46" t="b">
        <f t="shared" si="924"/>
        <v>0</v>
      </c>
      <c r="HC425" s="46" t="b">
        <f t="shared" si="925"/>
        <v>0</v>
      </c>
      <c r="HD425" s="46" t="b">
        <f t="shared" si="926"/>
        <v>0</v>
      </c>
      <c r="HE425" s="46" t="b">
        <f t="shared" si="927"/>
        <v>0</v>
      </c>
      <c r="HF425" s="46" t="b">
        <f t="shared" si="928"/>
        <v>0</v>
      </c>
      <c r="HG425" s="46" t="b">
        <f t="shared" si="929"/>
        <v>0</v>
      </c>
      <c r="HH425" s="46" t="b">
        <f t="shared" si="930"/>
        <v>0</v>
      </c>
      <c r="HI425" s="46" t="b">
        <f t="shared" si="931"/>
        <v>0</v>
      </c>
      <c r="HJ425" s="46" t="b">
        <f t="shared" si="932"/>
        <v>0</v>
      </c>
      <c r="HK425" s="46" t="b">
        <f t="shared" si="933"/>
        <v>0</v>
      </c>
      <c r="HL425" s="46" t="b">
        <f t="shared" si="934"/>
        <v>0</v>
      </c>
      <c r="HM425" s="46" t="b">
        <f t="shared" si="935"/>
        <v>0</v>
      </c>
      <c r="HN425" s="46" t="b">
        <f t="shared" si="936"/>
        <v>0</v>
      </c>
      <c r="HO425" s="46" t="b">
        <f t="shared" si="937"/>
        <v>0</v>
      </c>
      <c r="HP425" s="46" t="b">
        <f t="shared" si="938"/>
        <v>0</v>
      </c>
      <c r="HQ425" s="46" t="str">
        <f t="shared" si="939"/>
        <v/>
      </c>
      <c r="HR425" s="46" t="str">
        <f t="shared" si="940"/>
        <v/>
      </c>
      <c r="HS425" s="46" t="str">
        <f t="shared" si="941"/>
        <v/>
      </c>
      <c r="HT425" s="46" t="b">
        <f t="shared" si="942"/>
        <v>0</v>
      </c>
      <c r="HU425" s="46" t="b">
        <f t="shared" si="943"/>
        <v>0</v>
      </c>
      <c r="HV425" s="46" t="b">
        <f t="shared" si="944"/>
        <v>0</v>
      </c>
      <c r="HW425" s="46" t="b">
        <f t="shared" si="945"/>
        <v>0</v>
      </c>
      <c r="HX425" s="46" t="b">
        <f t="shared" si="946"/>
        <v>0</v>
      </c>
      <c r="HY425" s="46" t="b">
        <f t="shared" si="947"/>
        <v>0</v>
      </c>
      <c r="HZ425" s="46" t="b">
        <f t="shared" si="948"/>
        <v>0</v>
      </c>
      <c r="IA425" s="46" t="str">
        <f t="shared" si="949"/>
        <v/>
      </c>
      <c r="IB425" s="46" t="str">
        <f t="shared" si="950"/>
        <v/>
      </c>
      <c r="IC425" s="46" t="str">
        <f t="shared" si="951"/>
        <v/>
      </c>
      <c r="ID425" s="46" t="str">
        <f t="shared" si="952"/>
        <v/>
      </c>
      <c r="IE425" s="46" t="b">
        <f t="shared" si="953"/>
        <v>0</v>
      </c>
      <c r="IF425" s="46" t="str">
        <f t="shared" si="954"/>
        <v/>
      </c>
      <c r="IG425" s="46" t="str">
        <f t="shared" si="955"/>
        <v/>
      </c>
      <c r="IH425" s="46" t="b">
        <f t="shared" si="956"/>
        <v>0</v>
      </c>
      <c r="II425" s="46" t="b">
        <f t="shared" si="957"/>
        <v>0</v>
      </c>
      <c r="IJ425" s="46" t="b">
        <f t="shared" si="958"/>
        <v>0</v>
      </c>
      <c r="IK425" s="46" t="str">
        <f t="shared" si="959"/>
        <v/>
      </c>
      <c r="IL425" s="46" t="str">
        <f t="shared" si="960"/>
        <v/>
      </c>
      <c r="IM425" s="46" t="b">
        <f t="shared" si="961"/>
        <v>0</v>
      </c>
      <c r="IN425" s="46" t="b">
        <f t="shared" si="962"/>
        <v>0</v>
      </c>
      <c r="IO425" s="46" t="b">
        <f t="shared" si="963"/>
        <v>0</v>
      </c>
      <c r="IP425" s="46" t="b">
        <f t="shared" si="964"/>
        <v>0</v>
      </c>
      <c r="IQ425" s="46" t="b">
        <f t="shared" si="965"/>
        <v>0</v>
      </c>
      <c r="IR425" s="46" t="b">
        <f t="shared" si="966"/>
        <v>0</v>
      </c>
      <c r="IS425" s="46" t="b">
        <f t="shared" si="967"/>
        <v>0</v>
      </c>
      <c r="IT425" s="46" t="b">
        <f t="shared" si="968"/>
        <v>0</v>
      </c>
      <c r="IU425" s="46" t="b">
        <f t="shared" si="969"/>
        <v>0</v>
      </c>
      <c r="IV425" s="46" t="b">
        <f t="shared" si="970"/>
        <v>0</v>
      </c>
      <c r="IW425" s="46" t="b">
        <f t="shared" si="971"/>
        <v>0</v>
      </c>
      <c r="IX425" s="46" t="b">
        <f t="shared" si="972"/>
        <v>0</v>
      </c>
      <c r="IY425" s="46" t="b">
        <f t="shared" si="973"/>
        <v>0</v>
      </c>
    </row>
    <row r="426" spans="2:259" x14ac:dyDescent="0.3">
      <c r="B426" s="48">
        <v>414</v>
      </c>
      <c r="C426" s="61" t="str">
        <f t="shared" si="839"/>
        <v/>
      </c>
      <c r="D426" s="53"/>
      <c r="E426" s="52"/>
      <c r="F426" s="112"/>
      <c r="G426" s="52"/>
      <c r="H426" s="53"/>
      <c r="I426" s="52"/>
      <c r="J426" s="52"/>
      <c r="K426" s="53"/>
      <c r="L426" s="55"/>
      <c r="M426" s="108"/>
      <c r="N426" s="56"/>
      <c r="O426" s="52"/>
      <c r="P426" s="52"/>
      <c r="Q426" s="52"/>
      <c r="R426" s="52"/>
      <c r="S426" s="52"/>
      <c r="T426" s="53"/>
      <c r="U426" s="52"/>
      <c r="V426" s="52"/>
      <c r="W426" s="55"/>
      <c r="X426" s="55"/>
      <c r="Y426" s="52"/>
      <c r="Z426" s="55"/>
      <c r="AA426" s="52"/>
      <c r="AB426" s="53"/>
      <c r="AC426" s="53"/>
      <c r="AD426" s="53"/>
      <c r="AE426" s="57"/>
      <c r="AF426" s="113"/>
      <c r="AG426" s="57"/>
      <c r="AH426" s="58"/>
      <c r="AI426" s="58"/>
      <c r="AJ426" s="58"/>
      <c r="AK426" s="114"/>
      <c r="AL426" s="58"/>
      <c r="AM426" s="114"/>
      <c r="AN426" s="58"/>
      <c r="AO426" s="114"/>
      <c r="AP426" s="58"/>
      <c r="AQ426" s="114"/>
      <c r="AR426" s="58"/>
      <c r="AS426" s="114"/>
      <c r="AT426" s="58"/>
      <c r="AU426" s="114"/>
      <c r="AV426" s="58"/>
      <c r="AW426" s="114"/>
      <c r="AX426" s="58"/>
      <c r="AY426" s="114"/>
      <c r="AZ426" s="58"/>
      <c r="BA426" s="114"/>
      <c r="BB426" s="58"/>
      <c r="BC426" s="114"/>
      <c r="BD426" s="58"/>
      <c r="BE426" s="58"/>
      <c r="BF426" s="58"/>
      <c r="BG426" s="59"/>
      <c r="BH426" s="58"/>
      <c r="BI426" s="114"/>
      <c r="BJ426" s="53"/>
      <c r="BK426" s="58"/>
      <c r="BL426" s="114"/>
      <c r="BM426" s="58"/>
      <c r="BN426" s="114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3"/>
      <c r="CL426" s="58"/>
      <c r="CM426" s="58"/>
      <c r="CN426" s="60"/>
      <c r="CO426" s="57"/>
      <c r="CP426" s="58"/>
      <c r="CQ426" s="60"/>
      <c r="CR426" s="57"/>
      <c r="CS426" s="58"/>
      <c r="CT426" s="59"/>
      <c r="CU426" s="58"/>
      <c r="CV426" s="59"/>
      <c r="CW426" s="58"/>
      <c r="CX426" s="59"/>
      <c r="CY426" s="58"/>
      <c r="CZ426" s="58"/>
      <c r="DA426" s="58"/>
      <c r="DB426" s="53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7"/>
      <c r="DO426" s="57"/>
      <c r="DP426" s="57"/>
      <c r="DQ426" s="76" t="str">
        <f t="shared" si="840"/>
        <v/>
      </c>
      <c r="DR426" s="53"/>
      <c r="DS426" s="46" t="b">
        <f t="shared" si="841"/>
        <v>0</v>
      </c>
      <c r="DT426" s="46" t="str">
        <f t="shared" si="842"/>
        <v/>
      </c>
      <c r="DU426" s="46" t="b">
        <f t="shared" si="843"/>
        <v>0</v>
      </c>
      <c r="DV426" s="46" t="b">
        <f t="shared" si="844"/>
        <v>0</v>
      </c>
      <c r="DW426" s="46" t="b">
        <f t="shared" si="845"/>
        <v>0</v>
      </c>
      <c r="DY426" s="46" t="b">
        <f t="shared" si="846"/>
        <v>0</v>
      </c>
      <c r="DZ426" s="46" t="b">
        <f t="shared" si="847"/>
        <v>0</v>
      </c>
      <c r="EB426" s="46" t="b">
        <f t="shared" si="848"/>
        <v>0</v>
      </c>
      <c r="EC426" s="46" t="b">
        <f t="shared" si="849"/>
        <v>0</v>
      </c>
      <c r="ED426" s="46" t="b">
        <f t="shared" si="850"/>
        <v>0</v>
      </c>
      <c r="EE426" s="46" t="b">
        <f t="shared" si="851"/>
        <v>0</v>
      </c>
      <c r="EF426" s="46" t="b">
        <f t="shared" si="852"/>
        <v>0</v>
      </c>
      <c r="EG426" s="46" t="b">
        <f t="shared" si="853"/>
        <v>0</v>
      </c>
      <c r="EH426" s="46" t="b">
        <f t="shared" si="854"/>
        <v>0</v>
      </c>
      <c r="EI426" s="46" t="b">
        <f t="shared" si="855"/>
        <v>0</v>
      </c>
      <c r="EK426" s="46" t="b">
        <f t="shared" si="856"/>
        <v>0</v>
      </c>
      <c r="EL426" s="46" t="b">
        <f t="shared" si="857"/>
        <v>0</v>
      </c>
      <c r="EM426" s="46" t="b">
        <f t="shared" si="858"/>
        <v>0</v>
      </c>
      <c r="EN426" s="46" t="b">
        <f t="shared" si="859"/>
        <v>0</v>
      </c>
      <c r="EO426" s="46" t="b">
        <f t="shared" si="860"/>
        <v>0</v>
      </c>
      <c r="EP426" s="46" t="b">
        <f t="shared" si="861"/>
        <v>0</v>
      </c>
      <c r="EQ426" s="46" t="b">
        <f t="shared" si="862"/>
        <v>0</v>
      </c>
      <c r="ER426" s="46" t="b">
        <f>OR(AA426='Tablas '!$T$4,AA426='Tablas '!$T$7,AA426='Tablas '!$T$8,AA426='Tablas '!$T$11)</f>
        <v>0</v>
      </c>
      <c r="ES426" s="46" t="str">
        <f t="shared" si="863"/>
        <v/>
      </c>
      <c r="ET426" s="46" t="str">
        <f t="shared" si="864"/>
        <v/>
      </c>
      <c r="EU426" s="46" t="str">
        <f t="shared" si="865"/>
        <v/>
      </c>
      <c r="EV426" s="46" t="b">
        <f t="shared" si="866"/>
        <v>0</v>
      </c>
      <c r="EW426" s="46" t="b">
        <f t="shared" si="867"/>
        <v>0</v>
      </c>
      <c r="EX426" s="46" t="b">
        <f t="shared" si="868"/>
        <v>0</v>
      </c>
      <c r="EY426" s="46" t="b">
        <f t="shared" si="869"/>
        <v>0</v>
      </c>
      <c r="EZ426" s="46" t="b">
        <f t="shared" si="870"/>
        <v>0</v>
      </c>
      <c r="FA426" s="46" t="b">
        <f t="shared" si="871"/>
        <v>0</v>
      </c>
      <c r="FB426" s="46" t="b">
        <f t="shared" si="872"/>
        <v>0</v>
      </c>
      <c r="FC426" s="46" t="str">
        <f t="shared" si="873"/>
        <v/>
      </c>
      <c r="FD426" s="46" t="str">
        <f t="shared" si="874"/>
        <v/>
      </c>
      <c r="FE426" s="46" t="b">
        <f t="shared" si="875"/>
        <v>0</v>
      </c>
      <c r="FF426" s="46" t="str">
        <f t="shared" si="876"/>
        <v/>
      </c>
      <c r="FG426" s="46" t="str">
        <f t="shared" si="877"/>
        <v/>
      </c>
      <c r="FH426" s="46" t="b">
        <f t="shared" si="878"/>
        <v>0</v>
      </c>
      <c r="FI426" s="46" t="str">
        <f t="shared" si="879"/>
        <v/>
      </c>
      <c r="FJ426" s="46" t="str">
        <f t="shared" si="880"/>
        <v/>
      </c>
      <c r="FK426" s="46" t="b">
        <f t="shared" si="881"/>
        <v>0</v>
      </c>
      <c r="FL426" s="46" t="str">
        <f t="shared" si="882"/>
        <v/>
      </c>
      <c r="FM426" s="46" t="str">
        <f t="shared" si="883"/>
        <v/>
      </c>
      <c r="FN426" s="46" t="b">
        <f t="shared" si="884"/>
        <v>0</v>
      </c>
      <c r="FO426" s="46" t="str">
        <f t="shared" si="885"/>
        <v/>
      </c>
      <c r="FP426" s="46" t="str">
        <f t="shared" si="886"/>
        <v/>
      </c>
      <c r="FQ426" s="46" t="b">
        <f t="shared" si="887"/>
        <v>0</v>
      </c>
      <c r="FR426" s="46" t="str">
        <f t="shared" si="888"/>
        <v/>
      </c>
      <c r="FS426" s="46" t="str">
        <f t="shared" si="889"/>
        <v/>
      </c>
      <c r="FT426" s="46" t="b">
        <f t="shared" si="890"/>
        <v>0</v>
      </c>
      <c r="FU426" s="46" t="str">
        <f t="shared" si="891"/>
        <v/>
      </c>
      <c r="FV426" s="46" t="str">
        <f t="shared" si="892"/>
        <v/>
      </c>
      <c r="FW426" s="46" t="b">
        <f t="shared" si="893"/>
        <v>0</v>
      </c>
      <c r="FX426" s="46" t="str">
        <f t="shared" si="894"/>
        <v/>
      </c>
      <c r="FY426" s="46" t="str">
        <f t="shared" si="895"/>
        <v/>
      </c>
      <c r="FZ426" s="46" t="b">
        <f t="shared" si="896"/>
        <v>0</v>
      </c>
      <c r="GA426" s="46" t="str">
        <f t="shared" si="897"/>
        <v/>
      </c>
      <c r="GB426" s="46" t="str">
        <f t="shared" si="898"/>
        <v/>
      </c>
      <c r="GC426" s="46" t="b">
        <f t="shared" si="899"/>
        <v>0</v>
      </c>
      <c r="GD426" s="46" t="str">
        <f t="shared" si="900"/>
        <v/>
      </c>
      <c r="GE426" s="46" t="str">
        <f t="shared" si="901"/>
        <v/>
      </c>
      <c r="GF426" s="46" t="b">
        <f t="shared" si="902"/>
        <v>0</v>
      </c>
      <c r="GG426" s="46" t="b">
        <f t="shared" si="903"/>
        <v>0</v>
      </c>
      <c r="GH426" s="46" t="str">
        <f t="shared" si="904"/>
        <v/>
      </c>
      <c r="GI426" s="46" t="str">
        <f t="shared" si="905"/>
        <v/>
      </c>
      <c r="GJ426" s="46" t="str">
        <f t="shared" si="906"/>
        <v/>
      </c>
      <c r="GK426" s="46" t="b">
        <f t="shared" si="907"/>
        <v>0</v>
      </c>
      <c r="GL426" s="46" t="str">
        <f t="shared" si="908"/>
        <v/>
      </c>
      <c r="GM426" s="46" t="str">
        <f t="shared" si="909"/>
        <v/>
      </c>
      <c r="GN426" s="46" t="str">
        <f t="shared" si="910"/>
        <v/>
      </c>
      <c r="GO426" s="46" t="b">
        <f t="shared" si="911"/>
        <v>0</v>
      </c>
      <c r="GP426" s="46" t="str">
        <f t="shared" si="912"/>
        <v/>
      </c>
      <c r="GQ426" s="46" t="str">
        <f t="shared" si="913"/>
        <v/>
      </c>
      <c r="GR426" s="46" t="b">
        <f t="shared" si="914"/>
        <v>0</v>
      </c>
      <c r="GS426" s="46" t="str">
        <f t="shared" si="915"/>
        <v/>
      </c>
      <c r="GT426" s="46" t="str">
        <f t="shared" si="916"/>
        <v/>
      </c>
      <c r="GU426" s="46" t="b">
        <f t="shared" si="917"/>
        <v>0</v>
      </c>
      <c r="GV426" s="46" t="b">
        <f t="shared" si="918"/>
        <v>0</v>
      </c>
      <c r="GW426" s="46" t="b">
        <f t="shared" si="919"/>
        <v>0</v>
      </c>
      <c r="GX426" s="46" t="b">
        <f t="shared" si="920"/>
        <v>0</v>
      </c>
      <c r="GY426" s="46" t="b">
        <f t="shared" si="921"/>
        <v>0</v>
      </c>
      <c r="GZ426" s="46" t="b">
        <f t="shared" si="922"/>
        <v>0</v>
      </c>
      <c r="HA426" s="46" t="b">
        <f t="shared" si="923"/>
        <v>0</v>
      </c>
      <c r="HB426" s="46" t="b">
        <f t="shared" si="924"/>
        <v>0</v>
      </c>
      <c r="HC426" s="46" t="b">
        <f t="shared" si="925"/>
        <v>0</v>
      </c>
      <c r="HD426" s="46" t="b">
        <f t="shared" si="926"/>
        <v>0</v>
      </c>
      <c r="HE426" s="46" t="b">
        <f t="shared" si="927"/>
        <v>0</v>
      </c>
      <c r="HF426" s="46" t="b">
        <f t="shared" si="928"/>
        <v>0</v>
      </c>
      <c r="HG426" s="46" t="b">
        <f t="shared" si="929"/>
        <v>0</v>
      </c>
      <c r="HH426" s="46" t="b">
        <f t="shared" si="930"/>
        <v>0</v>
      </c>
      <c r="HI426" s="46" t="b">
        <f t="shared" si="931"/>
        <v>0</v>
      </c>
      <c r="HJ426" s="46" t="b">
        <f t="shared" si="932"/>
        <v>0</v>
      </c>
      <c r="HK426" s="46" t="b">
        <f t="shared" si="933"/>
        <v>0</v>
      </c>
      <c r="HL426" s="46" t="b">
        <f t="shared" si="934"/>
        <v>0</v>
      </c>
      <c r="HM426" s="46" t="b">
        <f t="shared" si="935"/>
        <v>0</v>
      </c>
      <c r="HN426" s="46" t="b">
        <f t="shared" si="936"/>
        <v>0</v>
      </c>
      <c r="HO426" s="46" t="b">
        <f t="shared" si="937"/>
        <v>0</v>
      </c>
      <c r="HP426" s="46" t="b">
        <f t="shared" si="938"/>
        <v>0</v>
      </c>
      <c r="HQ426" s="46" t="str">
        <f t="shared" si="939"/>
        <v/>
      </c>
      <c r="HR426" s="46" t="str">
        <f t="shared" si="940"/>
        <v/>
      </c>
      <c r="HS426" s="46" t="str">
        <f t="shared" si="941"/>
        <v/>
      </c>
      <c r="HT426" s="46" t="b">
        <f t="shared" si="942"/>
        <v>0</v>
      </c>
      <c r="HU426" s="46" t="b">
        <f t="shared" si="943"/>
        <v>0</v>
      </c>
      <c r="HV426" s="46" t="b">
        <f t="shared" si="944"/>
        <v>0</v>
      </c>
      <c r="HW426" s="46" t="b">
        <f t="shared" si="945"/>
        <v>0</v>
      </c>
      <c r="HX426" s="46" t="b">
        <f t="shared" si="946"/>
        <v>0</v>
      </c>
      <c r="HY426" s="46" t="b">
        <f t="shared" si="947"/>
        <v>0</v>
      </c>
      <c r="HZ426" s="46" t="b">
        <f t="shared" si="948"/>
        <v>0</v>
      </c>
      <c r="IA426" s="46" t="str">
        <f t="shared" si="949"/>
        <v/>
      </c>
      <c r="IB426" s="46" t="str">
        <f t="shared" si="950"/>
        <v/>
      </c>
      <c r="IC426" s="46" t="str">
        <f t="shared" si="951"/>
        <v/>
      </c>
      <c r="ID426" s="46" t="str">
        <f t="shared" si="952"/>
        <v/>
      </c>
      <c r="IE426" s="46" t="b">
        <f t="shared" si="953"/>
        <v>0</v>
      </c>
      <c r="IF426" s="46" t="str">
        <f t="shared" si="954"/>
        <v/>
      </c>
      <c r="IG426" s="46" t="str">
        <f t="shared" si="955"/>
        <v/>
      </c>
      <c r="IH426" s="46" t="b">
        <f t="shared" si="956"/>
        <v>0</v>
      </c>
      <c r="II426" s="46" t="b">
        <f t="shared" si="957"/>
        <v>0</v>
      </c>
      <c r="IJ426" s="46" t="b">
        <f t="shared" si="958"/>
        <v>0</v>
      </c>
      <c r="IK426" s="46" t="str">
        <f t="shared" si="959"/>
        <v/>
      </c>
      <c r="IL426" s="46" t="str">
        <f t="shared" si="960"/>
        <v/>
      </c>
      <c r="IM426" s="46" t="b">
        <f t="shared" si="961"/>
        <v>0</v>
      </c>
      <c r="IN426" s="46" t="b">
        <f t="shared" si="962"/>
        <v>0</v>
      </c>
      <c r="IO426" s="46" t="b">
        <f t="shared" si="963"/>
        <v>0</v>
      </c>
      <c r="IP426" s="46" t="b">
        <f t="shared" si="964"/>
        <v>0</v>
      </c>
      <c r="IQ426" s="46" t="b">
        <f t="shared" si="965"/>
        <v>0</v>
      </c>
      <c r="IR426" s="46" t="b">
        <f t="shared" si="966"/>
        <v>0</v>
      </c>
      <c r="IS426" s="46" t="b">
        <f t="shared" si="967"/>
        <v>0</v>
      </c>
      <c r="IT426" s="46" t="b">
        <f t="shared" si="968"/>
        <v>0</v>
      </c>
      <c r="IU426" s="46" t="b">
        <f t="shared" si="969"/>
        <v>0</v>
      </c>
      <c r="IV426" s="46" t="b">
        <f t="shared" si="970"/>
        <v>0</v>
      </c>
      <c r="IW426" s="46" t="b">
        <f t="shared" si="971"/>
        <v>0</v>
      </c>
      <c r="IX426" s="46" t="b">
        <f t="shared" si="972"/>
        <v>0</v>
      </c>
      <c r="IY426" s="46" t="b">
        <f t="shared" si="973"/>
        <v>0</v>
      </c>
    </row>
    <row r="427" spans="2:259" x14ac:dyDescent="0.3">
      <c r="B427" s="48">
        <v>415</v>
      </c>
      <c r="C427" s="61" t="str">
        <f t="shared" si="839"/>
        <v/>
      </c>
      <c r="D427" s="53"/>
      <c r="E427" s="52"/>
      <c r="F427" s="112"/>
      <c r="G427" s="52"/>
      <c r="H427" s="53"/>
      <c r="I427" s="52"/>
      <c r="J427" s="52"/>
      <c r="K427" s="53"/>
      <c r="L427" s="55"/>
      <c r="M427" s="108"/>
      <c r="N427" s="56"/>
      <c r="O427" s="52"/>
      <c r="P427" s="52"/>
      <c r="Q427" s="52"/>
      <c r="R427" s="52"/>
      <c r="S427" s="52"/>
      <c r="T427" s="53"/>
      <c r="U427" s="52"/>
      <c r="V427" s="52"/>
      <c r="W427" s="55"/>
      <c r="X427" s="55"/>
      <c r="Y427" s="52"/>
      <c r="Z427" s="55"/>
      <c r="AA427" s="52"/>
      <c r="AB427" s="53"/>
      <c r="AC427" s="53"/>
      <c r="AD427" s="53"/>
      <c r="AE427" s="57"/>
      <c r="AF427" s="113"/>
      <c r="AG427" s="57"/>
      <c r="AH427" s="58"/>
      <c r="AI427" s="58"/>
      <c r="AJ427" s="58"/>
      <c r="AK427" s="114"/>
      <c r="AL427" s="58"/>
      <c r="AM427" s="114"/>
      <c r="AN427" s="58"/>
      <c r="AO427" s="114"/>
      <c r="AP427" s="58"/>
      <c r="AQ427" s="114"/>
      <c r="AR427" s="58"/>
      <c r="AS427" s="114"/>
      <c r="AT427" s="58"/>
      <c r="AU427" s="114"/>
      <c r="AV427" s="58"/>
      <c r="AW427" s="114"/>
      <c r="AX427" s="58"/>
      <c r="AY427" s="114"/>
      <c r="AZ427" s="58"/>
      <c r="BA427" s="114"/>
      <c r="BB427" s="58"/>
      <c r="BC427" s="114"/>
      <c r="BD427" s="58"/>
      <c r="BE427" s="58"/>
      <c r="BF427" s="58"/>
      <c r="BG427" s="59"/>
      <c r="BH427" s="58"/>
      <c r="BI427" s="114"/>
      <c r="BJ427" s="53"/>
      <c r="BK427" s="58"/>
      <c r="BL427" s="114"/>
      <c r="BM427" s="58"/>
      <c r="BN427" s="114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3"/>
      <c r="CL427" s="58"/>
      <c r="CM427" s="58"/>
      <c r="CN427" s="60"/>
      <c r="CO427" s="57"/>
      <c r="CP427" s="58"/>
      <c r="CQ427" s="60"/>
      <c r="CR427" s="57"/>
      <c r="CS427" s="58"/>
      <c r="CT427" s="59"/>
      <c r="CU427" s="58"/>
      <c r="CV427" s="59"/>
      <c r="CW427" s="58"/>
      <c r="CX427" s="59"/>
      <c r="CY427" s="58"/>
      <c r="CZ427" s="58"/>
      <c r="DA427" s="58"/>
      <c r="DB427" s="53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7"/>
      <c r="DO427" s="57"/>
      <c r="DP427" s="57"/>
      <c r="DQ427" s="76" t="str">
        <f t="shared" si="840"/>
        <v/>
      </c>
      <c r="DR427" s="53"/>
      <c r="DS427" s="46" t="b">
        <f t="shared" si="841"/>
        <v>0</v>
      </c>
      <c r="DT427" s="46" t="str">
        <f t="shared" si="842"/>
        <v/>
      </c>
      <c r="DU427" s="46" t="b">
        <f t="shared" si="843"/>
        <v>0</v>
      </c>
      <c r="DV427" s="46" t="b">
        <f t="shared" si="844"/>
        <v>0</v>
      </c>
      <c r="DW427" s="46" t="b">
        <f t="shared" si="845"/>
        <v>0</v>
      </c>
      <c r="DY427" s="46" t="b">
        <f t="shared" si="846"/>
        <v>0</v>
      </c>
      <c r="DZ427" s="46" t="b">
        <f t="shared" si="847"/>
        <v>0</v>
      </c>
      <c r="EB427" s="46" t="b">
        <f t="shared" si="848"/>
        <v>0</v>
      </c>
      <c r="EC427" s="46" t="b">
        <f t="shared" si="849"/>
        <v>0</v>
      </c>
      <c r="ED427" s="46" t="b">
        <f t="shared" si="850"/>
        <v>0</v>
      </c>
      <c r="EE427" s="46" t="b">
        <f t="shared" si="851"/>
        <v>0</v>
      </c>
      <c r="EF427" s="46" t="b">
        <f t="shared" si="852"/>
        <v>0</v>
      </c>
      <c r="EG427" s="46" t="b">
        <f t="shared" si="853"/>
        <v>0</v>
      </c>
      <c r="EH427" s="46" t="b">
        <f t="shared" si="854"/>
        <v>0</v>
      </c>
      <c r="EI427" s="46" t="b">
        <f t="shared" si="855"/>
        <v>0</v>
      </c>
      <c r="EK427" s="46" t="b">
        <f t="shared" si="856"/>
        <v>0</v>
      </c>
      <c r="EL427" s="46" t="b">
        <f t="shared" si="857"/>
        <v>0</v>
      </c>
      <c r="EM427" s="46" t="b">
        <f t="shared" si="858"/>
        <v>0</v>
      </c>
      <c r="EN427" s="46" t="b">
        <f t="shared" si="859"/>
        <v>0</v>
      </c>
      <c r="EO427" s="46" t="b">
        <f t="shared" si="860"/>
        <v>0</v>
      </c>
      <c r="EP427" s="46" t="b">
        <f t="shared" si="861"/>
        <v>0</v>
      </c>
      <c r="EQ427" s="46" t="b">
        <f t="shared" si="862"/>
        <v>0</v>
      </c>
      <c r="ER427" s="46" t="b">
        <f>OR(AA427='Tablas '!$T$4,AA427='Tablas '!$T$7,AA427='Tablas '!$T$8,AA427='Tablas '!$T$11)</f>
        <v>0</v>
      </c>
      <c r="ES427" s="46" t="str">
        <f t="shared" si="863"/>
        <v/>
      </c>
      <c r="ET427" s="46" t="str">
        <f t="shared" si="864"/>
        <v/>
      </c>
      <c r="EU427" s="46" t="str">
        <f t="shared" si="865"/>
        <v/>
      </c>
      <c r="EV427" s="46" t="b">
        <f t="shared" si="866"/>
        <v>0</v>
      </c>
      <c r="EW427" s="46" t="b">
        <f t="shared" si="867"/>
        <v>0</v>
      </c>
      <c r="EX427" s="46" t="b">
        <f t="shared" si="868"/>
        <v>0</v>
      </c>
      <c r="EY427" s="46" t="b">
        <f t="shared" si="869"/>
        <v>0</v>
      </c>
      <c r="EZ427" s="46" t="b">
        <f t="shared" si="870"/>
        <v>0</v>
      </c>
      <c r="FA427" s="46" t="b">
        <f t="shared" si="871"/>
        <v>0</v>
      </c>
      <c r="FB427" s="46" t="b">
        <f t="shared" si="872"/>
        <v>0</v>
      </c>
      <c r="FC427" s="46" t="str">
        <f t="shared" si="873"/>
        <v/>
      </c>
      <c r="FD427" s="46" t="str">
        <f t="shared" si="874"/>
        <v/>
      </c>
      <c r="FE427" s="46" t="b">
        <f t="shared" si="875"/>
        <v>0</v>
      </c>
      <c r="FF427" s="46" t="str">
        <f t="shared" si="876"/>
        <v/>
      </c>
      <c r="FG427" s="46" t="str">
        <f t="shared" si="877"/>
        <v/>
      </c>
      <c r="FH427" s="46" t="b">
        <f t="shared" si="878"/>
        <v>0</v>
      </c>
      <c r="FI427" s="46" t="str">
        <f t="shared" si="879"/>
        <v/>
      </c>
      <c r="FJ427" s="46" t="str">
        <f t="shared" si="880"/>
        <v/>
      </c>
      <c r="FK427" s="46" t="b">
        <f t="shared" si="881"/>
        <v>0</v>
      </c>
      <c r="FL427" s="46" t="str">
        <f t="shared" si="882"/>
        <v/>
      </c>
      <c r="FM427" s="46" t="str">
        <f t="shared" si="883"/>
        <v/>
      </c>
      <c r="FN427" s="46" t="b">
        <f t="shared" si="884"/>
        <v>0</v>
      </c>
      <c r="FO427" s="46" t="str">
        <f t="shared" si="885"/>
        <v/>
      </c>
      <c r="FP427" s="46" t="str">
        <f t="shared" si="886"/>
        <v/>
      </c>
      <c r="FQ427" s="46" t="b">
        <f t="shared" si="887"/>
        <v>0</v>
      </c>
      <c r="FR427" s="46" t="str">
        <f t="shared" si="888"/>
        <v/>
      </c>
      <c r="FS427" s="46" t="str">
        <f t="shared" si="889"/>
        <v/>
      </c>
      <c r="FT427" s="46" t="b">
        <f t="shared" si="890"/>
        <v>0</v>
      </c>
      <c r="FU427" s="46" t="str">
        <f t="shared" si="891"/>
        <v/>
      </c>
      <c r="FV427" s="46" t="str">
        <f t="shared" si="892"/>
        <v/>
      </c>
      <c r="FW427" s="46" t="b">
        <f t="shared" si="893"/>
        <v>0</v>
      </c>
      <c r="FX427" s="46" t="str">
        <f t="shared" si="894"/>
        <v/>
      </c>
      <c r="FY427" s="46" t="str">
        <f t="shared" si="895"/>
        <v/>
      </c>
      <c r="FZ427" s="46" t="b">
        <f t="shared" si="896"/>
        <v>0</v>
      </c>
      <c r="GA427" s="46" t="str">
        <f t="shared" si="897"/>
        <v/>
      </c>
      <c r="GB427" s="46" t="str">
        <f t="shared" si="898"/>
        <v/>
      </c>
      <c r="GC427" s="46" t="b">
        <f t="shared" si="899"/>
        <v>0</v>
      </c>
      <c r="GD427" s="46" t="str">
        <f t="shared" si="900"/>
        <v/>
      </c>
      <c r="GE427" s="46" t="str">
        <f t="shared" si="901"/>
        <v/>
      </c>
      <c r="GF427" s="46" t="b">
        <f t="shared" si="902"/>
        <v>0</v>
      </c>
      <c r="GG427" s="46" t="b">
        <f t="shared" si="903"/>
        <v>0</v>
      </c>
      <c r="GH427" s="46" t="str">
        <f t="shared" si="904"/>
        <v/>
      </c>
      <c r="GI427" s="46" t="str">
        <f t="shared" si="905"/>
        <v/>
      </c>
      <c r="GJ427" s="46" t="str">
        <f t="shared" si="906"/>
        <v/>
      </c>
      <c r="GK427" s="46" t="b">
        <f t="shared" si="907"/>
        <v>0</v>
      </c>
      <c r="GL427" s="46" t="str">
        <f t="shared" si="908"/>
        <v/>
      </c>
      <c r="GM427" s="46" t="str">
        <f t="shared" si="909"/>
        <v/>
      </c>
      <c r="GN427" s="46" t="str">
        <f t="shared" si="910"/>
        <v/>
      </c>
      <c r="GO427" s="46" t="b">
        <f t="shared" si="911"/>
        <v>0</v>
      </c>
      <c r="GP427" s="46" t="str">
        <f t="shared" si="912"/>
        <v/>
      </c>
      <c r="GQ427" s="46" t="str">
        <f t="shared" si="913"/>
        <v/>
      </c>
      <c r="GR427" s="46" t="b">
        <f t="shared" si="914"/>
        <v>0</v>
      </c>
      <c r="GS427" s="46" t="str">
        <f t="shared" si="915"/>
        <v/>
      </c>
      <c r="GT427" s="46" t="str">
        <f t="shared" si="916"/>
        <v/>
      </c>
      <c r="GU427" s="46" t="b">
        <f t="shared" si="917"/>
        <v>0</v>
      </c>
      <c r="GV427" s="46" t="b">
        <f t="shared" si="918"/>
        <v>0</v>
      </c>
      <c r="GW427" s="46" t="b">
        <f t="shared" si="919"/>
        <v>0</v>
      </c>
      <c r="GX427" s="46" t="b">
        <f t="shared" si="920"/>
        <v>0</v>
      </c>
      <c r="GY427" s="46" t="b">
        <f t="shared" si="921"/>
        <v>0</v>
      </c>
      <c r="GZ427" s="46" t="b">
        <f t="shared" si="922"/>
        <v>0</v>
      </c>
      <c r="HA427" s="46" t="b">
        <f t="shared" si="923"/>
        <v>0</v>
      </c>
      <c r="HB427" s="46" t="b">
        <f t="shared" si="924"/>
        <v>0</v>
      </c>
      <c r="HC427" s="46" t="b">
        <f t="shared" si="925"/>
        <v>0</v>
      </c>
      <c r="HD427" s="46" t="b">
        <f t="shared" si="926"/>
        <v>0</v>
      </c>
      <c r="HE427" s="46" t="b">
        <f t="shared" si="927"/>
        <v>0</v>
      </c>
      <c r="HF427" s="46" t="b">
        <f t="shared" si="928"/>
        <v>0</v>
      </c>
      <c r="HG427" s="46" t="b">
        <f t="shared" si="929"/>
        <v>0</v>
      </c>
      <c r="HH427" s="46" t="b">
        <f t="shared" si="930"/>
        <v>0</v>
      </c>
      <c r="HI427" s="46" t="b">
        <f t="shared" si="931"/>
        <v>0</v>
      </c>
      <c r="HJ427" s="46" t="b">
        <f t="shared" si="932"/>
        <v>0</v>
      </c>
      <c r="HK427" s="46" t="b">
        <f t="shared" si="933"/>
        <v>0</v>
      </c>
      <c r="HL427" s="46" t="b">
        <f t="shared" si="934"/>
        <v>0</v>
      </c>
      <c r="HM427" s="46" t="b">
        <f t="shared" si="935"/>
        <v>0</v>
      </c>
      <c r="HN427" s="46" t="b">
        <f t="shared" si="936"/>
        <v>0</v>
      </c>
      <c r="HO427" s="46" t="b">
        <f t="shared" si="937"/>
        <v>0</v>
      </c>
      <c r="HP427" s="46" t="b">
        <f t="shared" si="938"/>
        <v>0</v>
      </c>
      <c r="HQ427" s="46" t="str">
        <f t="shared" si="939"/>
        <v/>
      </c>
      <c r="HR427" s="46" t="str">
        <f t="shared" si="940"/>
        <v/>
      </c>
      <c r="HS427" s="46" t="str">
        <f t="shared" si="941"/>
        <v/>
      </c>
      <c r="HT427" s="46" t="b">
        <f t="shared" si="942"/>
        <v>0</v>
      </c>
      <c r="HU427" s="46" t="b">
        <f t="shared" si="943"/>
        <v>0</v>
      </c>
      <c r="HV427" s="46" t="b">
        <f t="shared" si="944"/>
        <v>0</v>
      </c>
      <c r="HW427" s="46" t="b">
        <f t="shared" si="945"/>
        <v>0</v>
      </c>
      <c r="HX427" s="46" t="b">
        <f t="shared" si="946"/>
        <v>0</v>
      </c>
      <c r="HY427" s="46" t="b">
        <f t="shared" si="947"/>
        <v>0</v>
      </c>
      <c r="HZ427" s="46" t="b">
        <f t="shared" si="948"/>
        <v>0</v>
      </c>
      <c r="IA427" s="46" t="str">
        <f t="shared" si="949"/>
        <v/>
      </c>
      <c r="IB427" s="46" t="str">
        <f t="shared" si="950"/>
        <v/>
      </c>
      <c r="IC427" s="46" t="str">
        <f t="shared" si="951"/>
        <v/>
      </c>
      <c r="ID427" s="46" t="str">
        <f t="shared" si="952"/>
        <v/>
      </c>
      <c r="IE427" s="46" t="b">
        <f t="shared" si="953"/>
        <v>0</v>
      </c>
      <c r="IF427" s="46" t="str">
        <f t="shared" si="954"/>
        <v/>
      </c>
      <c r="IG427" s="46" t="str">
        <f t="shared" si="955"/>
        <v/>
      </c>
      <c r="IH427" s="46" t="b">
        <f t="shared" si="956"/>
        <v>0</v>
      </c>
      <c r="II427" s="46" t="b">
        <f t="shared" si="957"/>
        <v>0</v>
      </c>
      <c r="IJ427" s="46" t="b">
        <f t="shared" si="958"/>
        <v>0</v>
      </c>
      <c r="IK427" s="46" t="str">
        <f t="shared" si="959"/>
        <v/>
      </c>
      <c r="IL427" s="46" t="str">
        <f t="shared" si="960"/>
        <v/>
      </c>
      <c r="IM427" s="46" t="b">
        <f t="shared" si="961"/>
        <v>0</v>
      </c>
      <c r="IN427" s="46" t="b">
        <f t="shared" si="962"/>
        <v>0</v>
      </c>
      <c r="IO427" s="46" t="b">
        <f t="shared" si="963"/>
        <v>0</v>
      </c>
      <c r="IP427" s="46" t="b">
        <f t="shared" si="964"/>
        <v>0</v>
      </c>
      <c r="IQ427" s="46" t="b">
        <f t="shared" si="965"/>
        <v>0</v>
      </c>
      <c r="IR427" s="46" t="b">
        <f t="shared" si="966"/>
        <v>0</v>
      </c>
      <c r="IS427" s="46" t="b">
        <f t="shared" si="967"/>
        <v>0</v>
      </c>
      <c r="IT427" s="46" t="b">
        <f t="shared" si="968"/>
        <v>0</v>
      </c>
      <c r="IU427" s="46" t="b">
        <f t="shared" si="969"/>
        <v>0</v>
      </c>
      <c r="IV427" s="46" t="b">
        <f t="shared" si="970"/>
        <v>0</v>
      </c>
      <c r="IW427" s="46" t="b">
        <f t="shared" si="971"/>
        <v>0</v>
      </c>
      <c r="IX427" s="46" t="b">
        <f t="shared" si="972"/>
        <v>0</v>
      </c>
      <c r="IY427" s="46" t="b">
        <f t="shared" si="973"/>
        <v>0</v>
      </c>
    </row>
    <row r="428" spans="2:259" x14ac:dyDescent="0.3">
      <c r="B428" s="48">
        <v>416</v>
      </c>
      <c r="C428" s="61" t="str">
        <f t="shared" si="839"/>
        <v/>
      </c>
      <c r="D428" s="53"/>
      <c r="E428" s="52"/>
      <c r="F428" s="112"/>
      <c r="G428" s="52"/>
      <c r="H428" s="53"/>
      <c r="I428" s="52"/>
      <c r="J428" s="52"/>
      <c r="K428" s="53"/>
      <c r="L428" s="55"/>
      <c r="M428" s="108"/>
      <c r="N428" s="56"/>
      <c r="O428" s="52"/>
      <c r="P428" s="52"/>
      <c r="Q428" s="52"/>
      <c r="R428" s="52"/>
      <c r="S428" s="52"/>
      <c r="T428" s="53"/>
      <c r="U428" s="52"/>
      <c r="V428" s="52"/>
      <c r="W428" s="55"/>
      <c r="X428" s="55"/>
      <c r="Y428" s="52"/>
      <c r="Z428" s="55"/>
      <c r="AA428" s="52"/>
      <c r="AB428" s="53"/>
      <c r="AC428" s="53"/>
      <c r="AD428" s="53"/>
      <c r="AE428" s="57"/>
      <c r="AF428" s="113"/>
      <c r="AG428" s="57"/>
      <c r="AH428" s="58"/>
      <c r="AI428" s="58"/>
      <c r="AJ428" s="58"/>
      <c r="AK428" s="114"/>
      <c r="AL428" s="58"/>
      <c r="AM428" s="114"/>
      <c r="AN428" s="58"/>
      <c r="AO428" s="114"/>
      <c r="AP428" s="58"/>
      <c r="AQ428" s="114"/>
      <c r="AR428" s="58"/>
      <c r="AS428" s="114"/>
      <c r="AT428" s="58"/>
      <c r="AU428" s="114"/>
      <c r="AV428" s="58"/>
      <c r="AW428" s="114"/>
      <c r="AX428" s="58"/>
      <c r="AY428" s="114"/>
      <c r="AZ428" s="58"/>
      <c r="BA428" s="114"/>
      <c r="BB428" s="58"/>
      <c r="BC428" s="114"/>
      <c r="BD428" s="58"/>
      <c r="BE428" s="58"/>
      <c r="BF428" s="58"/>
      <c r="BG428" s="59"/>
      <c r="BH428" s="58"/>
      <c r="BI428" s="114"/>
      <c r="BJ428" s="53"/>
      <c r="BK428" s="58"/>
      <c r="BL428" s="114"/>
      <c r="BM428" s="58"/>
      <c r="BN428" s="114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3"/>
      <c r="CL428" s="58"/>
      <c r="CM428" s="58"/>
      <c r="CN428" s="60"/>
      <c r="CO428" s="57"/>
      <c r="CP428" s="58"/>
      <c r="CQ428" s="60"/>
      <c r="CR428" s="57"/>
      <c r="CS428" s="58"/>
      <c r="CT428" s="59"/>
      <c r="CU428" s="58"/>
      <c r="CV428" s="59"/>
      <c r="CW428" s="58"/>
      <c r="CX428" s="59"/>
      <c r="CY428" s="58"/>
      <c r="CZ428" s="58"/>
      <c r="DA428" s="58"/>
      <c r="DB428" s="53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7"/>
      <c r="DO428" s="57"/>
      <c r="DP428" s="57"/>
      <c r="DQ428" s="76" t="str">
        <f t="shared" si="840"/>
        <v/>
      </c>
      <c r="DR428" s="53"/>
      <c r="DS428" s="46" t="b">
        <f t="shared" si="841"/>
        <v>0</v>
      </c>
      <c r="DT428" s="46" t="str">
        <f t="shared" si="842"/>
        <v/>
      </c>
      <c r="DU428" s="46" t="b">
        <f t="shared" si="843"/>
        <v>0</v>
      </c>
      <c r="DV428" s="46" t="b">
        <f t="shared" si="844"/>
        <v>0</v>
      </c>
      <c r="DW428" s="46" t="b">
        <f t="shared" si="845"/>
        <v>0</v>
      </c>
      <c r="DY428" s="46" t="b">
        <f t="shared" si="846"/>
        <v>0</v>
      </c>
      <c r="DZ428" s="46" t="b">
        <f t="shared" si="847"/>
        <v>0</v>
      </c>
      <c r="EB428" s="46" t="b">
        <f t="shared" si="848"/>
        <v>0</v>
      </c>
      <c r="EC428" s="46" t="b">
        <f t="shared" si="849"/>
        <v>0</v>
      </c>
      <c r="ED428" s="46" t="b">
        <f t="shared" si="850"/>
        <v>0</v>
      </c>
      <c r="EE428" s="46" t="b">
        <f t="shared" si="851"/>
        <v>0</v>
      </c>
      <c r="EF428" s="46" t="b">
        <f t="shared" si="852"/>
        <v>0</v>
      </c>
      <c r="EG428" s="46" t="b">
        <f t="shared" si="853"/>
        <v>0</v>
      </c>
      <c r="EH428" s="46" t="b">
        <f t="shared" si="854"/>
        <v>0</v>
      </c>
      <c r="EI428" s="46" t="b">
        <f t="shared" si="855"/>
        <v>0</v>
      </c>
      <c r="EK428" s="46" t="b">
        <f t="shared" si="856"/>
        <v>0</v>
      </c>
      <c r="EL428" s="46" t="b">
        <f t="shared" si="857"/>
        <v>0</v>
      </c>
      <c r="EM428" s="46" t="b">
        <f t="shared" si="858"/>
        <v>0</v>
      </c>
      <c r="EN428" s="46" t="b">
        <f t="shared" si="859"/>
        <v>0</v>
      </c>
      <c r="EO428" s="46" t="b">
        <f t="shared" si="860"/>
        <v>0</v>
      </c>
      <c r="EP428" s="46" t="b">
        <f t="shared" si="861"/>
        <v>0</v>
      </c>
      <c r="EQ428" s="46" t="b">
        <f t="shared" si="862"/>
        <v>0</v>
      </c>
      <c r="ER428" s="46" t="b">
        <f>OR(AA428='Tablas '!$T$4,AA428='Tablas '!$T$7,AA428='Tablas '!$T$8,AA428='Tablas '!$T$11)</f>
        <v>0</v>
      </c>
      <c r="ES428" s="46" t="str">
        <f t="shared" si="863"/>
        <v/>
      </c>
      <c r="ET428" s="46" t="str">
        <f t="shared" si="864"/>
        <v/>
      </c>
      <c r="EU428" s="46" t="str">
        <f t="shared" si="865"/>
        <v/>
      </c>
      <c r="EV428" s="46" t="b">
        <f t="shared" si="866"/>
        <v>0</v>
      </c>
      <c r="EW428" s="46" t="b">
        <f t="shared" si="867"/>
        <v>0</v>
      </c>
      <c r="EX428" s="46" t="b">
        <f t="shared" si="868"/>
        <v>0</v>
      </c>
      <c r="EY428" s="46" t="b">
        <f t="shared" si="869"/>
        <v>0</v>
      </c>
      <c r="EZ428" s="46" t="b">
        <f t="shared" si="870"/>
        <v>0</v>
      </c>
      <c r="FA428" s="46" t="b">
        <f t="shared" si="871"/>
        <v>0</v>
      </c>
      <c r="FB428" s="46" t="b">
        <f t="shared" si="872"/>
        <v>0</v>
      </c>
      <c r="FC428" s="46" t="str">
        <f t="shared" si="873"/>
        <v/>
      </c>
      <c r="FD428" s="46" t="str">
        <f t="shared" si="874"/>
        <v/>
      </c>
      <c r="FE428" s="46" t="b">
        <f t="shared" si="875"/>
        <v>0</v>
      </c>
      <c r="FF428" s="46" t="str">
        <f t="shared" si="876"/>
        <v/>
      </c>
      <c r="FG428" s="46" t="str">
        <f t="shared" si="877"/>
        <v/>
      </c>
      <c r="FH428" s="46" t="b">
        <f t="shared" si="878"/>
        <v>0</v>
      </c>
      <c r="FI428" s="46" t="str">
        <f t="shared" si="879"/>
        <v/>
      </c>
      <c r="FJ428" s="46" t="str">
        <f t="shared" si="880"/>
        <v/>
      </c>
      <c r="FK428" s="46" t="b">
        <f t="shared" si="881"/>
        <v>0</v>
      </c>
      <c r="FL428" s="46" t="str">
        <f t="shared" si="882"/>
        <v/>
      </c>
      <c r="FM428" s="46" t="str">
        <f t="shared" si="883"/>
        <v/>
      </c>
      <c r="FN428" s="46" t="b">
        <f t="shared" si="884"/>
        <v>0</v>
      </c>
      <c r="FO428" s="46" t="str">
        <f t="shared" si="885"/>
        <v/>
      </c>
      <c r="FP428" s="46" t="str">
        <f t="shared" si="886"/>
        <v/>
      </c>
      <c r="FQ428" s="46" t="b">
        <f t="shared" si="887"/>
        <v>0</v>
      </c>
      <c r="FR428" s="46" t="str">
        <f t="shared" si="888"/>
        <v/>
      </c>
      <c r="FS428" s="46" t="str">
        <f t="shared" si="889"/>
        <v/>
      </c>
      <c r="FT428" s="46" t="b">
        <f t="shared" si="890"/>
        <v>0</v>
      </c>
      <c r="FU428" s="46" t="str">
        <f t="shared" si="891"/>
        <v/>
      </c>
      <c r="FV428" s="46" t="str">
        <f t="shared" si="892"/>
        <v/>
      </c>
      <c r="FW428" s="46" t="b">
        <f t="shared" si="893"/>
        <v>0</v>
      </c>
      <c r="FX428" s="46" t="str">
        <f t="shared" si="894"/>
        <v/>
      </c>
      <c r="FY428" s="46" t="str">
        <f t="shared" si="895"/>
        <v/>
      </c>
      <c r="FZ428" s="46" t="b">
        <f t="shared" si="896"/>
        <v>0</v>
      </c>
      <c r="GA428" s="46" t="str">
        <f t="shared" si="897"/>
        <v/>
      </c>
      <c r="GB428" s="46" t="str">
        <f t="shared" si="898"/>
        <v/>
      </c>
      <c r="GC428" s="46" t="b">
        <f t="shared" si="899"/>
        <v>0</v>
      </c>
      <c r="GD428" s="46" t="str">
        <f t="shared" si="900"/>
        <v/>
      </c>
      <c r="GE428" s="46" t="str">
        <f t="shared" si="901"/>
        <v/>
      </c>
      <c r="GF428" s="46" t="b">
        <f t="shared" si="902"/>
        <v>0</v>
      </c>
      <c r="GG428" s="46" t="b">
        <f t="shared" si="903"/>
        <v>0</v>
      </c>
      <c r="GH428" s="46" t="str">
        <f t="shared" si="904"/>
        <v/>
      </c>
      <c r="GI428" s="46" t="str">
        <f t="shared" si="905"/>
        <v/>
      </c>
      <c r="GJ428" s="46" t="str">
        <f t="shared" si="906"/>
        <v/>
      </c>
      <c r="GK428" s="46" t="b">
        <f t="shared" si="907"/>
        <v>0</v>
      </c>
      <c r="GL428" s="46" t="str">
        <f t="shared" si="908"/>
        <v/>
      </c>
      <c r="GM428" s="46" t="str">
        <f t="shared" si="909"/>
        <v/>
      </c>
      <c r="GN428" s="46" t="str">
        <f t="shared" si="910"/>
        <v/>
      </c>
      <c r="GO428" s="46" t="b">
        <f t="shared" si="911"/>
        <v>0</v>
      </c>
      <c r="GP428" s="46" t="str">
        <f t="shared" si="912"/>
        <v/>
      </c>
      <c r="GQ428" s="46" t="str">
        <f t="shared" si="913"/>
        <v/>
      </c>
      <c r="GR428" s="46" t="b">
        <f t="shared" si="914"/>
        <v>0</v>
      </c>
      <c r="GS428" s="46" t="str">
        <f t="shared" si="915"/>
        <v/>
      </c>
      <c r="GT428" s="46" t="str">
        <f t="shared" si="916"/>
        <v/>
      </c>
      <c r="GU428" s="46" t="b">
        <f t="shared" si="917"/>
        <v>0</v>
      </c>
      <c r="GV428" s="46" t="b">
        <f t="shared" si="918"/>
        <v>0</v>
      </c>
      <c r="GW428" s="46" t="b">
        <f t="shared" si="919"/>
        <v>0</v>
      </c>
      <c r="GX428" s="46" t="b">
        <f t="shared" si="920"/>
        <v>0</v>
      </c>
      <c r="GY428" s="46" t="b">
        <f t="shared" si="921"/>
        <v>0</v>
      </c>
      <c r="GZ428" s="46" t="b">
        <f t="shared" si="922"/>
        <v>0</v>
      </c>
      <c r="HA428" s="46" t="b">
        <f t="shared" si="923"/>
        <v>0</v>
      </c>
      <c r="HB428" s="46" t="b">
        <f t="shared" si="924"/>
        <v>0</v>
      </c>
      <c r="HC428" s="46" t="b">
        <f t="shared" si="925"/>
        <v>0</v>
      </c>
      <c r="HD428" s="46" t="b">
        <f t="shared" si="926"/>
        <v>0</v>
      </c>
      <c r="HE428" s="46" t="b">
        <f t="shared" si="927"/>
        <v>0</v>
      </c>
      <c r="HF428" s="46" t="b">
        <f t="shared" si="928"/>
        <v>0</v>
      </c>
      <c r="HG428" s="46" t="b">
        <f t="shared" si="929"/>
        <v>0</v>
      </c>
      <c r="HH428" s="46" t="b">
        <f t="shared" si="930"/>
        <v>0</v>
      </c>
      <c r="HI428" s="46" t="b">
        <f t="shared" si="931"/>
        <v>0</v>
      </c>
      <c r="HJ428" s="46" t="b">
        <f t="shared" si="932"/>
        <v>0</v>
      </c>
      <c r="HK428" s="46" t="b">
        <f t="shared" si="933"/>
        <v>0</v>
      </c>
      <c r="HL428" s="46" t="b">
        <f t="shared" si="934"/>
        <v>0</v>
      </c>
      <c r="HM428" s="46" t="b">
        <f t="shared" si="935"/>
        <v>0</v>
      </c>
      <c r="HN428" s="46" t="b">
        <f t="shared" si="936"/>
        <v>0</v>
      </c>
      <c r="HO428" s="46" t="b">
        <f t="shared" si="937"/>
        <v>0</v>
      </c>
      <c r="HP428" s="46" t="b">
        <f t="shared" si="938"/>
        <v>0</v>
      </c>
      <c r="HQ428" s="46" t="str">
        <f t="shared" si="939"/>
        <v/>
      </c>
      <c r="HR428" s="46" t="str">
        <f t="shared" si="940"/>
        <v/>
      </c>
      <c r="HS428" s="46" t="str">
        <f t="shared" si="941"/>
        <v/>
      </c>
      <c r="HT428" s="46" t="b">
        <f t="shared" si="942"/>
        <v>0</v>
      </c>
      <c r="HU428" s="46" t="b">
        <f t="shared" si="943"/>
        <v>0</v>
      </c>
      <c r="HV428" s="46" t="b">
        <f t="shared" si="944"/>
        <v>0</v>
      </c>
      <c r="HW428" s="46" t="b">
        <f t="shared" si="945"/>
        <v>0</v>
      </c>
      <c r="HX428" s="46" t="b">
        <f t="shared" si="946"/>
        <v>0</v>
      </c>
      <c r="HY428" s="46" t="b">
        <f t="shared" si="947"/>
        <v>0</v>
      </c>
      <c r="HZ428" s="46" t="b">
        <f t="shared" si="948"/>
        <v>0</v>
      </c>
      <c r="IA428" s="46" t="str">
        <f t="shared" si="949"/>
        <v/>
      </c>
      <c r="IB428" s="46" t="str">
        <f t="shared" si="950"/>
        <v/>
      </c>
      <c r="IC428" s="46" t="str">
        <f t="shared" si="951"/>
        <v/>
      </c>
      <c r="ID428" s="46" t="str">
        <f t="shared" si="952"/>
        <v/>
      </c>
      <c r="IE428" s="46" t="b">
        <f t="shared" si="953"/>
        <v>0</v>
      </c>
      <c r="IF428" s="46" t="str">
        <f t="shared" si="954"/>
        <v/>
      </c>
      <c r="IG428" s="46" t="str">
        <f t="shared" si="955"/>
        <v/>
      </c>
      <c r="IH428" s="46" t="b">
        <f t="shared" si="956"/>
        <v>0</v>
      </c>
      <c r="II428" s="46" t="b">
        <f t="shared" si="957"/>
        <v>0</v>
      </c>
      <c r="IJ428" s="46" t="b">
        <f t="shared" si="958"/>
        <v>0</v>
      </c>
      <c r="IK428" s="46" t="str">
        <f t="shared" si="959"/>
        <v/>
      </c>
      <c r="IL428" s="46" t="str">
        <f t="shared" si="960"/>
        <v/>
      </c>
      <c r="IM428" s="46" t="b">
        <f t="shared" si="961"/>
        <v>0</v>
      </c>
      <c r="IN428" s="46" t="b">
        <f t="shared" si="962"/>
        <v>0</v>
      </c>
      <c r="IO428" s="46" t="b">
        <f t="shared" si="963"/>
        <v>0</v>
      </c>
      <c r="IP428" s="46" t="b">
        <f t="shared" si="964"/>
        <v>0</v>
      </c>
      <c r="IQ428" s="46" t="b">
        <f t="shared" si="965"/>
        <v>0</v>
      </c>
      <c r="IR428" s="46" t="b">
        <f t="shared" si="966"/>
        <v>0</v>
      </c>
      <c r="IS428" s="46" t="b">
        <f t="shared" si="967"/>
        <v>0</v>
      </c>
      <c r="IT428" s="46" t="b">
        <f t="shared" si="968"/>
        <v>0</v>
      </c>
      <c r="IU428" s="46" t="b">
        <f t="shared" si="969"/>
        <v>0</v>
      </c>
      <c r="IV428" s="46" t="b">
        <f t="shared" si="970"/>
        <v>0</v>
      </c>
      <c r="IW428" s="46" t="b">
        <f t="shared" si="971"/>
        <v>0</v>
      </c>
      <c r="IX428" s="46" t="b">
        <f t="shared" si="972"/>
        <v>0</v>
      </c>
      <c r="IY428" s="46" t="b">
        <f t="shared" si="973"/>
        <v>0</v>
      </c>
    </row>
    <row r="429" spans="2:259" x14ac:dyDescent="0.3">
      <c r="B429" s="48">
        <v>417</v>
      </c>
      <c r="C429" s="61" t="str">
        <f t="shared" si="839"/>
        <v/>
      </c>
      <c r="D429" s="53"/>
      <c r="E429" s="52"/>
      <c r="F429" s="112"/>
      <c r="G429" s="52"/>
      <c r="H429" s="53"/>
      <c r="I429" s="52"/>
      <c r="J429" s="52"/>
      <c r="K429" s="53"/>
      <c r="L429" s="55"/>
      <c r="M429" s="108"/>
      <c r="N429" s="56"/>
      <c r="O429" s="52"/>
      <c r="P429" s="52"/>
      <c r="Q429" s="52"/>
      <c r="R429" s="52"/>
      <c r="S429" s="52"/>
      <c r="T429" s="53"/>
      <c r="U429" s="52"/>
      <c r="V429" s="52"/>
      <c r="W429" s="55"/>
      <c r="X429" s="55"/>
      <c r="Y429" s="52"/>
      <c r="Z429" s="55"/>
      <c r="AA429" s="52"/>
      <c r="AB429" s="53"/>
      <c r="AC429" s="53"/>
      <c r="AD429" s="53"/>
      <c r="AE429" s="57"/>
      <c r="AF429" s="113"/>
      <c r="AG429" s="57"/>
      <c r="AH429" s="58"/>
      <c r="AI429" s="58"/>
      <c r="AJ429" s="58"/>
      <c r="AK429" s="114"/>
      <c r="AL429" s="58"/>
      <c r="AM429" s="114"/>
      <c r="AN429" s="58"/>
      <c r="AO429" s="114"/>
      <c r="AP429" s="58"/>
      <c r="AQ429" s="114"/>
      <c r="AR429" s="58"/>
      <c r="AS429" s="114"/>
      <c r="AT429" s="58"/>
      <c r="AU429" s="114"/>
      <c r="AV429" s="58"/>
      <c r="AW429" s="114"/>
      <c r="AX429" s="58"/>
      <c r="AY429" s="114"/>
      <c r="AZ429" s="58"/>
      <c r="BA429" s="114"/>
      <c r="BB429" s="58"/>
      <c r="BC429" s="114"/>
      <c r="BD429" s="58"/>
      <c r="BE429" s="58"/>
      <c r="BF429" s="58"/>
      <c r="BG429" s="59"/>
      <c r="BH429" s="58"/>
      <c r="BI429" s="114"/>
      <c r="BJ429" s="53"/>
      <c r="BK429" s="58"/>
      <c r="BL429" s="114"/>
      <c r="BM429" s="58"/>
      <c r="BN429" s="114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3"/>
      <c r="CL429" s="58"/>
      <c r="CM429" s="58"/>
      <c r="CN429" s="60"/>
      <c r="CO429" s="57"/>
      <c r="CP429" s="58"/>
      <c r="CQ429" s="60"/>
      <c r="CR429" s="57"/>
      <c r="CS429" s="58"/>
      <c r="CT429" s="59"/>
      <c r="CU429" s="58"/>
      <c r="CV429" s="59"/>
      <c r="CW429" s="58"/>
      <c r="CX429" s="59"/>
      <c r="CY429" s="58"/>
      <c r="CZ429" s="58"/>
      <c r="DA429" s="58"/>
      <c r="DB429" s="53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7"/>
      <c r="DO429" s="57"/>
      <c r="DP429" s="57"/>
      <c r="DQ429" s="76" t="str">
        <f t="shared" si="840"/>
        <v/>
      </c>
      <c r="DR429" s="53"/>
      <c r="DS429" s="46" t="b">
        <f t="shared" si="841"/>
        <v>0</v>
      </c>
      <c r="DT429" s="46" t="str">
        <f t="shared" si="842"/>
        <v/>
      </c>
      <c r="DU429" s="46" t="b">
        <f t="shared" si="843"/>
        <v>0</v>
      </c>
      <c r="DV429" s="46" t="b">
        <f t="shared" si="844"/>
        <v>0</v>
      </c>
      <c r="DW429" s="46" t="b">
        <f t="shared" si="845"/>
        <v>0</v>
      </c>
      <c r="DY429" s="46" t="b">
        <f t="shared" si="846"/>
        <v>0</v>
      </c>
      <c r="DZ429" s="46" t="b">
        <f t="shared" si="847"/>
        <v>0</v>
      </c>
      <c r="EB429" s="46" t="b">
        <f t="shared" si="848"/>
        <v>0</v>
      </c>
      <c r="EC429" s="46" t="b">
        <f t="shared" si="849"/>
        <v>0</v>
      </c>
      <c r="ED429" s="46" t="b">
        <f t="shared" si="850"/>
        <v>0</v>
      </c>
      <c r="EE429" s="46" t="b">
        <f t="shared" si="851"/>
        <v>0</v>
      </c>
      <c r="EF429" s="46" t="b">
        <f t="shared" si="852"/>
        <v>0</v>
      </c>
      <c r="EG429" s="46" t="b">
        <f t="shared" si="853"/>
        <v>0</v>
      </c>
      <c r="EH429" s="46" t="b">
        <f t="shared" si="854"/>
        <v>0</v>
      </c>
      <c r="EI429" s="46" t="b">
        <f t="shared" si="855"/>
        <v>0</v>
      </c>
      <c r="EK429" s="46" t="b">
        <f t="shared" si="856"/>
        <v>0</v>
      </c>
      <c r="EL429" s="46" t="b">
        <f t="shared" si="857"/>
        <v>0</v>
      </c>
      <c r="EM429" s="46" t="b">
        <f t="shared" si="858"/>
        <v>0</v>
      </c>
      <c r="EN429" s="46" t="b">
        <f t="shared" si="859"/>
        <v>0</v>
      </c>
      <c r="EO429" s="46" t="b">
        <f t="shared" si="860"/>
        <v>0</v>
      </c>
      <c r="EP429" s="46" t="b">
        <f t="shared" si="861"/>
        <v>0</v>
      </c>
      <c r="EQ429" s="46" t="b">
        <f t="shared" si="862"/>
        <v>0</v>
      </c>
      <c r="ER429" s="46" t="b">
        <f>OR(AA429='Tablas '!$T$4,AA429='Tablas '!$T$7,AA429='Tablas '!$T$8,AA429='Tablas '!$T$11)</f>
        <v>0</v>
      </c>
      <c r="ES429" s="46" t="str">
        <f t="shared" si="863"/>
        <v/>
      </c>
      <c r="ET429" s="46" t="str">
        <f t="shared" si="864"/>
        <v/>
      </c>
      <c r="EU429" s="46" t="str">
        <f t="shared" si="865"/>
        <v/>
      </c>
      <c r="EV429" s="46" t="b">
        <f t="shared" si="866"/>
        <v>0</v>
      </c>
      <c r="EW429" s="46" t="b">
        <f t="shared" si="867"/>
        <v>0</v>
      </c>
      <c r="EX429" s="46" t="b">
        <f t="shared" si="868"/>
        <v>0</v>
      </c>
      <c r="EY429" s="46" t="b">
        <f t="shared" si="869"/>
        <v>0</v>
      </c>
      <c r="EZ429" s="46" t="b">
        <f t="shared" si="870"/>
        <v>0</v>
      </c>
      <c r="FA429" s="46" t="b">
        <f t="shared" si="871"/>
        <v>0</v>
      </c>
      <c r="FB429" s="46" t="b">
        <f t="shared" si="872"/>
        <v>0</v>
      </c>
      <c r="FC429" s="46" t="str">
        <f t="shared" si="873"/>
        <v/>
      </c>
      <c r="FD429" s="46" t="str">
        <f t="shared" si="874"/>
        <v/>
      </c>
      <c r="FE429" s="46" t="b">
        <f t="shared" si="875"/>
        <v>0</v>
      </c>
      <c r="FF429" s="46" t="str">
        <f t="shared" si="876"/>
        <v/>
      </c>
      <c r="FG429" s="46" t="str">
        <f t="shared" si="877"/>
        <v/>
      </c>
      <c r="FH429" s="46" t="b">
        <f t="shared" si="878"/>
        <v>0</v>
      </c>
      <c r="FI429" s="46" t="str">
        <f t="shared" si="879"/>
        <v/>
      </c>
      <c r="FJ429" s="46" t="str">
        <f t="shared" si="880"/>
        <v/>
      </c>
      <c r="FK429" s="46" t="b">
        <f t="shared" si="881"/>
        <v>0</v>
      </c>
      <c r="FL429" s="46" t="str">
        <f t="shared" si="882"/>
        <v/>
      </c>
      <c r="FM429" s="46" t="str">
        <f t="shared" si="883"/>
        <v/>
      </c>
      <c r="FN429" s="46" t="b">
        <f t="shared" si="884"/>
        <v>0</v>
      </c>
      <c r="FO429" s="46" t="str">
        <f t="shared" si="885"/>
        <v/>
      </c>
      <c r="FP429" s="46" t="str">
        <f t="shared" si="886"/>
        <v/>
      </c>
      <c r="FQ429" s="46" t="b">
        <f t="shared" si="887"/>
        <v>0</v>
      </c>
      <c r="FR429" s="46" t="str">
        <f t="shared" si="888"/>
        <v/>
      </c>
      <c r="FS429" s="46" t="str">
        <f t="shared" si="889"/>
        <v/>
      </c>
      <c r="FT429" s="46" t="b">
        <f t="shared" si="890"/>
        <v>0</v>
      </c>
      <c r="FU429" s="46" t="str">
        <f t="shared" si="891"/>
        <v/>
      </c>
      <c r="FV429" s="46" t="str">
        <f t="shared" si="892"/>
        <v/>
      </c>
      <c r="FW429" s="46" t="b">
        <f t="shared" si="893"/>
        <v>0</v>
      </c>
      <c r="FX429" s="46" t="str">
        <f t="shared" si="894"/>
        <v/>
      </c>
      <c r="FY429" s="46" t="str">
        <f t="shared" si="895"/>
        <v/>
      </c>
      <c r="FZ429" s="46" t="b">
        <f t="shared" si="896"/>
        <v>0</v>
      </c>
      <c r="GA429" s="46" t="str">
        <f t="shared" si="897"/>
        <v/>
      </c>
      <c r="GB429" s="46" t="str">
        <f t="shared" si="898"/>
        <v/>
      </c>
      <c r="GC429" s="46" t="b">
        <f t="shared" si="899"/>
        <v>0</v>
      </c>
      <c r="GD429" s="46" t="str">
        <f t="shared" si="900"/>
        <v/>
      </c>
      <c r="GE429" s="46" t="str">
        <f t="shared" si="901"/>
        <v/>
      </c>
      <c r="GF429" s="46" t="b">
        <f t="shared" si="902"/>
        <v>0</v>
      </c>
      <c r="GG429" s="46" t="b">
        <f t="shared" si="903"/>
        <v>0</v>
      </c>
      <c r="GH429" s="46" t="str">
        <f t="shared" si="904"/>
        <v/>
      </c>
      <c r="GI429" s="46" t="str">
        <f t="shared" si="905"/>
        <v/>
      </c>
      <c r="GJ429" s="46" t="str">
        <f t="shared" si="906"/>
        <v/>
      </c>
      <c r="GK429" s="46" t="b">
        <f t="shared" si="907"/>
        <v>0</v>
      </c>
      <c r="GL429" s="46" t="str">
        <f t="shared" si="908"/>
        <v/>
      </c>
      <c r="GM429" s="46" t="str">
        <f t="shared" si="909"/>
        <v/>
      </c>
      <c r="GN429" s="46" t="str">
        <f t="shared" si="910"/>
        <v/>
      </c>
      <c r="GO429" s="46" t="b">
        <f t="shared" si="911"/>
        <v>0</v>
      </c>
      <c r="GP429" s="46" t="str">
        <f t="shared" si="912"/>
        <v/>
      </c>
      <c r="GQ429" s="46" t="str">
        <f t="shared" si="913"/>
        <v/>
      </c>
      <c r="GR429" s="46" t="b">
        <f t="shared" si="914"/>
        <v>0</v>
      </c>
      <c r="GS429" s="46" t="str">
        <f t="shared" si="915"/>
        <v/>
      </c>
      <c r="GT429" s="46" t="str">
        <f t="shared" si="916"/>
        <v/>
      </c>
      <c r="GU429" s="46" t="b">
        <f t="shared" si="917"/>
        <v>0</v>
      </c>
      <c r="GV429" s="46" t="b">
        <f t="shared" si="918"/>
        <v>0</v>
      </c>
      <c r="GW429" s="46" t="b">
        <f t="shared" si="919"/>
        <v>0</v>
      </c>
      <c r="GX429" s="46" t="b">
        <f t="shared" si="920"/>
        <v>0</v>
      </c>
      <c r="GY429" s="46" t="b">
        <f t="shared" si="921"/>
        <v>0</v>
      </c>
      <c r="GZ429" s="46" t="b">
        <f t="shared" si="922"/>
        <v>0</v>
      </c>
      <c r="HA429" s="46" t="b">
        <f t="shared" si="923"/>
        <v>0</v>
      </c>
      <c r="HB429" s="46" t="b">
        <f t="shared" si="924"/>
        <v>0</v>
      </c>
      <c r="HC429" s="46" t="b">
        <f t="shared" si="925"/>
        <v>0</v>
      </c>
      <c r="HD429" s="46" t="b">
        <f t="shared" si="926"/>
        <v>0</v>
      </c>
      <c r="HE429" s="46" t="b">
        <f t="shared" si="927"/>
        <v>0</v>
      </c>
      <c r="HF429" s="46" t="b">
        <f t="shared" si="928"/>
        <v>0</v>
      </c>
      <c r="HG429" s="46" t="b">
        <f t="shared" si="929"/>
        <v>0</v>
      </c>
      <c r="HH429" s="46" t="b">
        <f t="shared" si="930"/>
        <v>0</v>
      </c>
      <c r="HI429" s="46" t="b">
        <f t="shared" si="931"/>
        <v>0</v>
      </c>
      <c r="HJ429" s="46" t="b">
        <f t="shared" si="932"/>
        <v>0</v>
      </c>
      <c r="HK429" s="46" t="b">
        <f t="shared" si="933"/>
        <v>0</v>
      </c>
      <c r="HL429" s="46" t="b">
        <f t="shared" si="934"/>
        <v>0</v>
      </c>
      <c r="HM429" s="46" t="b">
        <f t="shared" si="935"/>
        <v>0</v>
      </c>
      <c r="HN429" s="46" t="b">
        <f t="shared" si="936"/>
        <v>0</v>
      </c>
      <c r="HO429" s="46" t="b">
        <f t="shared" si="937"/>
        <v>0</v>
      </c>
      <c r="HP429" s="46" t="b">
        <f t="shared" si="938"/>
        <v>0</v>
      </c>
      <c r="HQ429" s="46" t="str">
        <f t="shared" si="939"/>
        <v/>
      </c>
      <c r="HR429" s="46" t="str">
        <f t="shared" si="940"/>
        <v/>
      </c>
      <c r="HS429" s="46" t="str">
        <f t="shared" si="941"/>
        <v/>
      </c>
      <c r="HT429" s="46" t="b">
        <f t="shared" si="942"/>
        <v>0</v>
      </c>
      <c r="HU429" s="46" t="b">
        <f t="shared" si="943"/>
        <v>0</v>
      </c>
      <c r="HV429" s="46" t="b">
        <f t="shared" si="944"/>
        <v>0</v>
      </c>
      <c r="HW429" s="46" t="b">
        <f t="shared" si="945"/>
        <v>0</v>
      </c>
      <c r="HX429" s="46" t="b">
        <f t="shared" si="946"/>
        <v>0</v>
      </c>
      <c r="HY429" s="46" t="b">
        <f t="shared" si="947"/>
        <v>0</v>
      </c>
      <c r="HZ429" s="46" t="b">
        <f t="shared" si="948"/>
        <v>0</v>
      </c>
      <c r="IA429" s="46" t="str">
        <f t="shared" si="949"/>
        <v/>
      </c>
      <c r="IB429" s="46" t="str">
        <f t="shared" si="950"/>
        <v/>
      </c>
      <c r="IC429" s="46" t="str">
        <f t="shared" si="951"/>
        <v/>
      </c>
      <c r="ID429" s="46" t="str">
        <f t="shared" si="952"/>
        <v/>
      </c>
      <c r="IE429" s="46" t="b">
        <f t="shared" si="953"/>
        <v>0</v>
      </c>
      <c r="IF429" s="46" t="str">
        <f t="shared" si="954"/>
        <v/>
      </c>
      <c r="IG429" s="46" t="str">
        <f t="shared" si="955"/>
        <v/>
      </c>
      <c r="IH429" s="46" t="b">
        <f t="shared" si="956"/>
        <v>0</v>
      </c>
      <c r="II429" s="46" t="b">
        <f t="shared" si="957"/>
        <v>0</v>
      </c>
      <c r="IJ429" s="46" t="b">
        <f t="shared" si="958"/>
        <v>0</v>
      </c>
      <c r="IK429" s="46" t="str">
        <f t="shared" si="959"/>
        <v/>
      </c>
      <c r="IL429" s="46" t="str">
        <f t="shared" si="960"/>
        <v/>
      </c>
      <c r="IM429" s="46" t="b">
        <f t="shared" si="961"/>
        <v>0</v>
      </c>
      <c r="IN429" s="46" t="b">
        <f t="shared" si="962"/>
        <v>0</v>
      </c>
      <c r="IO429" s="46" t="b">
        <f t="shared" si="963"/>
        <v>0</v>
      </c>
      <c r="IP429" s="46" t="b">
        <f t="shared" si="964"/>
        <v>0</v>
      </c>
      <c r="IQ429" s="46" t="b">
        <f t="shared" si="965"/>
        <v>0</v>
      </c>
      <c r="IR429" s="46" t="b">
        <f t="shared" si="966"/>
        <v>0</v>
      </c>
      <c r="IS429" s="46" t="b">
        <f t="shared" si="967"/>
        <v>0</v>
      </c>
      <c r="IT429" s="46" t="b">
        <f t="shared" si="968"/>
        <v>0</v>
      </c>
      <c r="IU429" s="46" t="b">
        <f t="shared" si="969"/>
        <v>0</v>
      </c>
      <c r="IV429" s="46" t="b">
        <f t="shared" si="970"/>
        <v>0</v>
      </c>
      <c r="IW429" s="46" t="b">
        <f t="shared" si="971"/>
        <v>0</v>
      </c>
      <c r="IX429" s="46" t="b">
        <f t="shared" si="972"/>
        <v>0</v>
      </c>
      <c r="IY429" s="46" t="b">
        <f t="shared" si="973"/>
        <v>0</v>
      </c>
    </row>
    <row r="430" spans="2:259" x14ac:dyDescent="0.3">
      <c r="B430" s="48">
        <v>418</v>
      </c>
      <c r="C430" s="61" t="str">
        <f t="shared" si="839"/>
        <v/>
      </c>
      <c r="D430" s="53"/>
      <c r="E430" s="52"/>
      <c r="F430" s="112"/>
      <c r="G430" s="52"/>
      <c r="H430" s="53"/>
      <c r="I430" s="52"/>
      <c r="J430" s="52"/>
      <c r="K430" s="53"/>
      <c r="L430" s="55"/>
      <c r="M430" s="108"/>
      <c r="N430" s="56"/>
      <c r="O430" s="52"/>
      <c r="P430" s="52"/>
      <c r="Q430" s="52"/>
      <c r="R430" s="52"/>
      <c r="S430" s="52"/>
      <c r="T430" s="53"/>
      <c r="U430" s="52"/>
      <c r="V430" s="52"/>
      <c r="W430" s="55"/>
      <c r="X430" s="55"/>
      <c r="Y430" s="52"/>
      <c r="Z430" s="55"/>
      <c r="AA430" s="52"/>
      <c r="AB430" s="53"/>
      <c r="AC430" s="53"/>
      <c r="AD430" s="53"/>
      <c r="AE430" s="57"/>
      <c r="AF430" s="113"/>
      <c r="AG430" s="57"/>
      <c r="AH430" s="58"/>
      <c r="AI430" s="58"/>
      <c r="AJ430" s="58"/>
      <c r="AK430" s="114"/>
      <c r="AL430" s="58"/>
      <c r="AM430" s="114"/>
      <c r="AN430" s="58"/>
      <c r="AO430" s="114"/>
      <c r="AP430" s="58"/>
      <c r="AQ430" s="114"/>
      <c r="AR430" s="58"/>
      <c r="AS430" s="114"/>
      <c r="AT430" s="58"/>
      <c r="AU430" s="114"/>
      <c r="AV430" s="58"/>
      <c r="AW430" s="114"/>
      <c r="AX430" s="58"/>
      <c r="AY430" s="114"/>
      <c r="AZ430" s="58"/>
      <c r="BA430" s="114"/>
      <c r="BB430" s="58"/>
      <c r="BC430" s="114"/>
      <c r="BD430" s="58"/>
      <c r="BE430" s="58"/>
      <c r="BF430" s="58"/>
      <c r="BG430" s="59"/>
      <c r="BH430" s="58"/>
      <c r="BI430" s="114"/>
      <c r="BJ430" s="53"/>
      <c r="BK430" s="58"/>
      <c r="BL430" s="114"/>
      <c r="BM430" s="58"/>
      <c r="BN430" s="114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3"/>
      <c r="CL430" s="58"/>
      <c r="CM430" s="58"/>
      <c r="CN430" s="60"/>
      <c r="CO430" s="57"/>
      <c r="CP430" s="58"/>
      <c r="CQ430" s="60"/>
      <c r="CR430" s="57"/>
      <c r="CS430" s="58"/>
      <c r="CT430" s="59"/>
      <c r="CU430" s="58"/>
      <c r="CV430" s="59"/>
      <c r="CW430" s="58"/>
      <c r="CX430" s="59"/>
      <c r="CY430" s="58"/>
      <c r="CZ430" s="58"/>
      <c r="DA430" s="58"/>
      <c r="DB430" s="53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7"/>
      <c r="DO430" s="57"/>
      <c r="DP430" s="57"/>
      <c r="DQ430" s="76" t="str">
        <f t="shared" si="840"/>
        <v/>
      </c>
      <c r="DR430" s="53"/>
      <c r="DS430" s="46" t="b">
        <f t="shared" si="841"/>
        <v>0</v>
      </c>
      <c r="DT430" s="46" t="str">
        <f t="shared" si="842"/>
        <v/>
      </c>
      <c r="DU430" s="46" t="b">
        <f t="shared" si="843"/>
        <v>0</v>
      </c>
      <c r="DV430" s="46" t="b">
        <f t="shared" si="844"/>
        <v>0</v>
      </c>
      <c r="DW430" s="46" t="b">
        <f t="shared" si="845"/>
        <v>0</v>
      </c>
      <c r="DY430" s="46" t="b">
        <f t="shared" si="846"/>
        <v>0</v>
      </c>
      <c r="DZ430" s="46" t="b">
        <f t="shared" si="847"/>
        <v>0</v>
      </c>
      <c r="EB430" s="46" t="b">
        <f t="shared" si="848"/>
        <v>0</v>
      </c>
      <c r="EC430" s="46" t="b">
        <f t="shared" si="849"/>
        <v>0</v>
      </c>
      <c r="ED430" s="46" t="b">
        <f t="shared" si="850"/>
        <v>0</v>
      </c>
      <c r="EE430" s="46" t="b">
        <f t="shared" si="851"/>
        <v>0</v>
      </c>
      <c r="EF430" s="46" t="b">
        <f t="shared" si="852"/>
        <v>0</v>
      </c>
      <c r="EG430" s="46" t="b">
        <f t="shared" si="853"/>
        <v>0</v>
      </c>
      <c r="EH430" s="46" t="b">
        <f t="shared" si="854"/>
        <v>0</v>
      </c>
      <c r="EI430" s="46" t="b">
        <f t="shared" si="855"/>
        <v>0</v>
      </c>
      <c r="EK430" s="46" t="b">
        <f t="shared" si="856"/>
        <v>0</v>
      </c>
      <c r="EL430" s="46" t="b">
        <f t="shared" si="857"/>
        <v>0</v>
      </c>
      <c r="EM430" s="46" t="b">
        <f t="shared" si="858"/>
        <v>0</v>
      </c>
      <c r="EN430" s="46" t="b">
        <f t="shared" si="859"/>
        <v>0</v>
      </c>
      <c r="EO430" s="46" t="b">
        <f t="shared" si="860"/>
        <v>0</v>
      </c>
      <c r="EP430" s="46" t="b">
        <f t="shared" si="861"/>
        <v>0</v>
      </c>
      <c r="EQ430" s="46" t="b">
        <f t="shared" si="862"/>
        <v>0</v>
      </c>
      <c r="ER430" s="46" t="b">
        <f>OR(AA430='Tablas '!$T$4,AA430='Tablas '!$T$7,AA430='Tablas '!$T$8,AA430='Tablas '!$T$11)</f>
        <v>0</v>
      </c>
      <c r="ES430" s="46" t="str">
        <f t="shared" si="863"/>
        <v/>
      </c>
      <c r="ET430" s="46" t="str">
        <f t="shared" si="864"/>
        <v/>
      </c>
      <c r="EU430" s="46" t="str">
        <f t="shared" si="865"/>
        <v/>
      </c>
      <c r="EV430" s="46" t="b">
        <f t="shared" si="866"/>
        <v>0</v>
      </c>
      <c r="EW430" s="46" t="b">
        <f t="shared" si="867"/>
        <v>0</v>
      </c>
      <c r="EX430" s="46" t="b">
        <f t="shared" si="868"/>
        <v>0</v>
      </c>
      <c r="EY430" s="46" t="b">
        <f t="shared" si="869"/>
        <v>0</v>
      </c>
      <c r="EZ430" s="46" t="b">
        <f t="shared" si="870"/>
        <v>0</v>
      </c>
      <c r="FA430" s="46" t="b">
        <f t="shared" si="871"/>
        <v>0</v>
      </c>
      <c r="FB430" s="46" t="b">
        <f t="shared" si="872"/>
        <v>0</v>
      </c>
      <c r="FC430" s="46" t="str">
        <f t="shared" si="873"/>
        <v/>
      </c>
      <c r="FD430" s="46" t="str">
        <f t="shared" si="874"/>
        <v/>
      </c>
      <c r="FE430" s="46" t="b">
        <f t="shared" si="875"/>
        <v>0</v>
      </c>
      <c r="FF430" s="46" t="str">
        <f t="shared" si="876"/>
        <v/>
      </c>
      <c r="FG430" s="46" t="str">
        <f t="shared" si="877"/>
        <v/>
      </c>
      <c r="FH430" s="46" t="b">
        <f t="shared" si="878"/>
        <v>0</v>
      </c>
      <c r="FI430" s="46" t="str">
        <f t="shared" si="879"/>
        <v/>
      </c>
      <c r="FJ430" s="46" t="str">
        <f t="shared" si="880"/>
        <v/>
      </c>
      <c r="FK430" s="46" t="b">
        <f t="shared" si="881"/>
        <v>0</v>
      </c>
      <c r="FL430" s="46" t="str">
        <f t="shared" si="882"/>
        <v/>
      </c>
      <c r="FM430" s="46" t="str">
        <f t="shared" si="883"/>
        <v/>
      </c>
      <c r="FN430" s="46" t="b">
        <f t="shared" si="884"/>
        <v>0</v>
      </c>
      <c r="FO430" s="46" t="str">
        <f t="shared" si="885"/>
        <v/>
      </c>
      <c r="FP430" s="46" t="str">
        <f t="shared" si="886"/>
        <v/>
      </c>
      <c r="FQ430" s="46" t="b">
        <f t="shared" si="887"/>
        <v>0</v>
      </c>
      <c r="FR430" s="46" t="str">
        <f t="shared" si="888"/>
        <v/>
      </c>
      <c r="FS430" s="46" t="str">
        <f t="shared" si="889"/>
        <v/>
      </c>
      <c r="FT430" s="46" t="b">
        <f t="shared" si="890"/>
        <v>0</v>
      </c>
      <c r="FU430" s="46" t="str">
        <f t="shared" si="891"/>
        <v/>
      </c>
      <c r="FV430" s="46" t="str">
        <f t="shared" si="892"/>
        <v/>
      </c>
      <c r="FW430" s="46" t="b">
        <f t="shared" si="893"/>
        <v>0</v>
      </c>
      <c r="FX430" s="46" t="str">
        <f t="shared" si="894"/>
        <v/>
      </c>
      <c r="FY430" s="46" t="str">
        <f t="shared" si="895"/>
        <v/>
      </c>
      <c r="FZ430" s="46" t="b">
        <f t="shared" si="896"/>
        <v>0</v>
      </c>
      <c r="GA430" s="46" t="str">
        <f t="shared" si="897"/>
        <v/>
      </c>
      <c r="GB430" s="46" t="str">
        <f t="shared" si="898"/>
        <v/>
      </c>
      <c r="GC430" s="46" t="b">
        <f t="shared" si="899"/>
        <v>0</v>
      </c>
      <c r="GD430" s="46" t="str">
        <f t="shared" si="900"/>
        <v/>
      </c>
      <c r="GE430" s="46" t="str">
        <f t="shared" si="901"/>
        <v/>
      </c>
      <c r="GF430" s="46" t="b">
        <f t="shared" si="902"/>
        <v>0</v>
      </c>
      <c r="GG430" s="46" t="b">
        <f t="shared" si="903"/>
        <v>0</v>
      </c>
      <c r="GH430" s="46" t="str">
        <f t="shared" si="904"/>
        <v/>
      </c>
      <c r="GI430" s="46" t="str">
        <f t="shared" si="905"/>
        <v/>
      </c>
      <c r="GJ430" s="46" t="str">
        <f t="shared" si="906"/>
        <v/>
      </c>
      <c r="GK430" s="46" t="b">
        <f t="shared" si="907"/>
        <v>0</v>
      </c>
      <c r="GL430" s="46" t="str">
        <f t="shared" si="908"/>
        <v/>
      </c>
      <c r="GM430" s="46" t="str">
        <f t="shared" si="909"/>
        <v/>
      </c>
      <c r="GN430" s="46" t="str">
        <f t="shared" si="910"/>
        <v/>
      </c>
      <c r="GO430" s="46" t="b">
        <f t="shared" si="911"/>
        <v>0</v>
      </c>
      <c r="GP430" s="46" t="str">
        <f t="shared" si="912"/>
        <v/>
      </c>
      <c r="GQ430" s="46" t="str">
        <f t="shared" si="913"/>
        <v/>
      </c>
      <c r="GR430" s="46" t="b">
        <f t="shared" si="914"/>
        <v>0</v>
      </c>
      <c r="GS430" s="46" t="str">
        <f t="shared" si="915"/>
        <v/>
      </c>
      <c r="GT430" s="46" t="str">
        <f t="shared" si="916"/>
        <v/>
      </c>
      <c r="GU430" s="46" t="b">
        <f t="shared" si="917"/>
        <v>0</v>
      </c>
      <c r="GV430" s="46" t="b">
        <f t="shared" si="918"/>
        <v>0</v>
      </c>
      <c r="GW430" s="46" t="b">
        <f t="shared" si="919"/>
        <v>0</v>
      </c>
      <c r="GX430" s="46" t="b">
        <f t="shared" si="920"/>
        <v>0</v>
      </c>
      <c r="GY430" s="46" t="b">
        <f t="shared" si="921"/>
        <v>0</v>
      </c>
      <c r="GZ430" s="46" t="b">
        <f t="shared" si="922"/>
        <v>0</v>
      </c>
      <c r="HA430" s="46" t="b">
        <f t="shared" si="923"/>
        <v>0</v>
      </c>
      <c r="HB430" s="46" t="b">
        <f t="shared" si="924"/>
        <v>0</v>
      </c>
      <c r="HC430" s="46" t="b">
        <f t="shared" si="925"/>
        <v>0</v>
      </c>
      <c r="HD430" s="46" t="b">
        <f t="shared" si="926"/>
        <v>0</v>
      </c>
      <c r="HE430" s="46" t="b">
        <f t="shared" si="927"/>
        <v>0</v>
      </c>
      <c r="HF430" s="46" t="b">
        <f t="shared" si="928"/>
        <v>0</v>
      </c>
      <c r="HG430" s="46" t="b">
        <f t="shared" si="929"/>
        <v>0</v>
      </c>
      <c r="HH430" s="46" t="b">
        <f t="shared" si="930"/>
        <v>0</v>
      </c>
      <c r="HI430" s="46" t="b">
        <f t="shared" si="931"/>
        <v>0</v>
      </c>
      <c r="HJ430" s="46" t="b">
        <f t="shared" si="932"/>
        <v>0</v>
      </c>
      <c r="HK430" s="46" t="b">
        <f t="shared" si="933"/>
        <v>0</v>
      </c>
      <c r="HL430" s="46" t="b">
        <f t="shared" si="934"/>
        <v>0</v>
      </c>
      <c r="HM430" s="46" t="b">
        <f t="shared" si="935"/>
        <v>0</v>
      </c>
      <c r="HN430" s="46" t="b">
        <f t="shared" si="936"/>
        <v>0</v>
      </c>
      <c r="HO430" s="46" t="b">
        <f t="shared" si="937"/>
        <v>0</v>
      </c>
      <c r="HP430" s="46" t="b">
        <f t="shared" si="938"/>
        <v>0</v>
      </c>
      <c r="HQ430" s="46" t="str">
        <f t="shared" si="939"/>
        <v/>
      </c>
      <c r="HR430" s="46" t="str">
        <f t="shared" si="940"/>
        <v/>
      </c>
      <c r="HS430" s="46" t="str">
        <f t="shared" si="941"/>
        <v/>
      </c>
      <c r="HT430" s="46" t="b">
        <f t="shared" si="942"/>
        <v>0</v>
      </c>
      <c r="HU430" s="46" t="b">
        <f t="shared" si="943"/>
        <v>0</v>
      </c>
      <c r="HV430" s="46" t="b">
        <f t="shared" si="944"/>
        <v>0</v>
      </c>
      <c r="HW430" s="46" t="b">
        <f t="shared" si="945"/>
        <v>0</v>
      </c>
      <c r="HX430" s="46" t="b">
        <f t="shared" si="946"/>
        <v>0</v>
      </c>
      <c r="HY430" s="46" t="b">
        <f t="shared" si="947"/>
        <v>0</v>
      </c>
      <c r="HZ430" s="46" t="b">
        <f t="shared" si="948"/>
        <v>0</v>
      </c>
      <c r="IA430" s="46" t="str">
        <f t="shared" si="949"/>
        <v/>
      </c>
      <c r="IB430" s="46" t="str">
        <f t="shared" si="950"/>
        <v/>
      </c>
      <c r="IC430" s="46" t="str">
        <f t="shared" si="951"/>
        <v/>
      </c>
      <c r="ID430" s="46" t="str">
        <f t="shared" si="952"/>
        <v/>
      </c>
      <c r="IE430" s="46" t="b">
        <f t="shared" si="953"/>
        <v>0</v>
      </c>
      <c r="IF430" s="46" t="str">
        <f t="shared" si="954"/>
        <v/>
      </c>
      <c r="IG430" s="46" t="str">
        <f t="shared" si="955"/>
        <v/>
      </c>
      <c r="IH430" s="46" t="b">
        <f t="shared" si="956"/>
        <v>0</v>
      </c>
      <c r="II430" s="46" t="b">
        <f t="shared" si="957"/>
        <v>0</v>
      </c>
      <c r="IJ430" s="46" t="b">
        <f t="shared" si="958"/>
        <v>0</v>
      </c>
      <c r="IK430" s="46" t="str">
        <f t="shared" si="959"/>
        <v/>
      </c>
      <c r="IL430" s="46" t="str">
        <f t="shared" si="960"/>
        <v/>
      </c>
      <c r="IM430" s="46" t="b">
        <f t="shared" si="961"/>
        <v>0</v>
      </c>
      <c r="IN430" s="46" t="b">
        <f t="shared" si="962"/>
        <v>0</v>
      </c>
      <c r="IO430" s="46" t="b">
        <f t="shared" si="963"/>
        <v>0</v>
      </c>
      <c r="IP430" s="46" t="b">
        <f t="shared" si="964"/>
        <v>0</v>
      </c>
      <c r="IQ430" s="46" t="b">
        <f t="shared" si="965"/>
        <v>0</v>
      </c>
      <c r="IR430" s="46" t="b">
        <f t="shared" si="966"/>
        <v>0</v>
      </c>
      <c r="IS430" s="46" t="b">
        <f t="shared" si="967"/>
        <v>0</v>
      </c>
      <c r="IT430" s="46" t="b">
        <f t="shared" si="968"/>
        <v>0</v>
      </c>
      <c r="IU430" s="46" t="b">
        <f t="shared" si="969"/>
        <v>0</v>
      </c>
      <c r="IV430" s="46" t="b">
        <f t="shared" si="970"/>
        <v>0</v>
      </c>
      <c r="IW430" s="46" t="b">
        <f t="shared" si="971"/>
        <v>0</v>
      </c>
      <c r="IX430" s="46" t="b">
        <f t="shared" si="972"/>
        <v>0</v>
      </c>
      <c r="IY430" s="46" t="b">
        <f t="shared" si="973"/>
        <v>0</v>
      </c>
    </row>
    <row r="431" spans="2:259" x14ac:dyDescent="0.3">
      <c r="B431" s="48">
        <v>419</v>
      </c>
      <c r="C431" s="61" t="str">
        <f t="shared" si="839"/>
        <v/>
      </c>
      <c r="D431" s="53"/>
      <c r="E431" s="52"/>
      <c r="F431" s="112"/>
      <c r="G431" s="52"/>
      <c r="H431" s="53"/>
      <c r="I431" s="52"/>
      <c r="J431" s="52"/>
      <c r="K431" s="53"/>
      <c r="L431" s="55"/>
      <c r="M431" s="108"/>
      <c r="N431" s="56"/>
      <c r="O431" s="52"/>
      <c r="P431" s="52"/>
      <c r="Q431" s="52"/>
      <c r="R431" s="52"/>
      <c r="S431" s="52"/>
      <c r="T431" s="53"/>
      <c r="U431" s="52"/>
      <c r="V431" s="52"/>
      <c r="W431" s="55"/>
      <c r="X431" s="55"/>
      <c r="Y431" s="52"/>
      <c r="Z431" s="55"/>
      <c r="AA431" s="52"/>
      <c r="AB431" s="53"/>
      <c r="AC431" s="53"/>
      <c r="AD431" s="53"/>
      <c r="AE431" s="57"/>
      <c r="AF431" s="113"/>
      <c r="AG431" s="57"/>
      <c r="AH431" s="58"/>
      <c r="AI431" s="58"/>
      <c r="AJ431" s="58"/>
      <c r="AK431" s="114"/>
      <c r="AL431" s="58"/>
      <c r="AM431" s="114"/>
      <c r="AN431" s="58"/>
      <c r="AO431" s="114"/>
      <c r="AP431" s="58"/>
      <c r="AQ431" s="114"/>
      <c r="AR431" s="58"/>
      <c r="AS431" s="114"/>
      <c r="AT431" s="58"/>
      <c r="AU431" s="114"/>
      <c r="AV431" s="58"/>
      <c r="AW431" s="114"/>
      <c r="AX431" s="58"/>
      <c r="AY431" s="114"/>
      <c r="AZ431" s="58"/>
      <c r="BA431" s="114"/>
      <c r="BB431" s="58"/>
      <c r="BC431" s="114"/>
      <c r="BD431" s="58"/>
      <c r="BE431" s="58"/>
      <c r="BF431" s="58"/>
      <c r="BG431" s="59"/>
      <c r="BH431" s="58"/>
      <c r="BI431" s="114"/>
      <c r="BJ431" s="53"/>
      <c r="BK431" s="58"/>
      <c r="BL431" s="114"/>
      <c r="BM431" s="58"/>
      <c r="BN431" s="114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3"/>
      <c r="CL431" s="58"/>
      <c r="CM431" s="58"/>
      <c r="CN431" s="60"/>
      <c r="CO431" s="57"/>
      <c r="CP431" s="58"/>
      <c r="CQ431" s="60"/>
      <c r="CR431" s="57"/>
      <c r="CS431" s="58"/>
      <c r="CT431" s="59"/>
      <c r="CU431" s="58"/>
      <c r="CV431" s="59"/>
      <c r="CW431" s="58"/>
      <c r="CX431" s="59"/>
      <c r="CY431" s="58"/>
      <c r="CZ431" s="58"/>
      <c r="DA431" s="58"/>
      <c r="DB431" s="53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7"/>
      <c r="DO431" s="57"/>
      <c r="DP431" s="57"/>
      <c r="DQ431" s="76" t="str">
        <f t="shared" si="840"/>
        <v/>
      </c>
      <c r="DR431" s="53"/>
      <c r="DS431" s="46" t="b">
        <f t="shared" si="841"/>
        <v>0</v>
      </c>
      <c r="DT431" s="46" t="str">
        <f t="shared" si="842"/>
        <v/>
      </c>
      <c r="DU431" s="46" t="b">
        <f t="shared" si="843"/>
        <v>0</v>
      </c>
      <c r="DV431" s="46" t="b">
        <f t="shared" si="844"/>
        <v>0</v>
      </c>
      <c r="DW431" s="46" t="b">
        <f t="shared" si="845"/>
        <v>0</v>
      </c>
      <c r="DY431" s="46" t="b">
        <f t="shared" si="846"/>
        <v>0</v>
      </c>
      <c r="DZ431" s="46" t="b">
        <f t="shared" si="847"/>
        <v>0</v>
      </c>
      <c r="EB431" s="46" t="b">
        <f t="shared" si="848"/>
        <v>0</v>
      </c>
      <c r="EC431" s="46" t="b">
        <f t="shared" si="849"/>
        <v>0</v>
      </c>
      <c r="ED431" s="46" t="b">
        <f t="shared" si="850"/>
        <v>0</v>
      </c>
      <c r="EE431" s="46" t="b">
        <f t="shared" si="851"/>
        <v>0</v>
      </c>
      <c r="EF431" s="46" t="b">
        <f t="shared" si="852"/>
        <v>0</v>
      </c>
      <c r="EG431" s="46" t="b">
        <f t="shared" si="853"/>
        <v>0</v>
      </c>
      <c r="EH431" s="46" t="b">
        <f t="shared" si="854"/>
        <v>0</v>
      </c>
      <c r="EI431" s="46" t="b">
        <f t="shared" si="855"/>
        <v>0</v>
      </c>
      <c r="EK431" s="46" t="b">
        <f t="shared" si="856"/>
        <v>0</v>
      </c>
      <c r="EL431" s="46" t="b">
        <f t="shared" si="857"/>
        <v>0</v>
      </c>
      <c r="EM431" s="46" t="b">
        <f t="shared" si="858"/>
        <v>0</v>
      </c>
      <c r="EN431" s="46" t="b">
        <f t="shared" si="859"/>
        <v>0</v>
      </c>
      <c r="EO431" s="46" t="b">
        <f t="shared" si="860"/>
        <v>0</v>
      </c>
      <c r="EP431" s="46" t="b">
        <f t="shared" si="861"/>
        <v>0</v>
      </c>
      <c r="EQ431" s="46" t="b">
        <f t="shared" si="862"/>
        <v>0</v>
      </c>
      <c r="ER431" s="46" t="b">
        <f>OR(AA431='Tablas '!$T$4,AA431='Tablas '!$T$7,AA431='Tablas '!$T$8,AA431='Tablas '!$T$11)</f>
        <v>0</v>
      </c>
      <c r="ES431" s="46" t="str">
        <f t="shared" si="863"/>
        <v/>
      </c>
      <c r="ET431" s="46" t="str">
        <f t="shared" si="864"/>
        <v/>
      </c>
      <c r="EU431" s="46" t="str">
        <f t="shared" si="865"/>
        <v/>
      </c>
      <c r="EV431" s="46" t="b">
        <f t="shared" si="866"/>
        <v>0</v>
      </c>
      <c r="EW431" s="46" t="b">
        <f t="shared" si="867"/>
        <v>0</v>
      </c>
      <c r="EX431" s="46" t="b">
        <f t="shared" si="868"/>
        <v>0</v>
      </c>
      <c r="EY431" s="46" t="b">
        <f t="shared" si="869"/>
        <v>0</v>
      </c>
      <c r="EZ431" s="46" t="b">
        <f t="shared" si="870"/>
        <v>0</v>
      </c>
      <c r="FA431" s="46" t="b">
        <f t="shared" si="871"/>
        <v>0</v>
      </c>
      <c r="FB431" s="46" t="b">
        <f t="shared" si="872"/>
        <v>0</v>
      </c>
      <c r="FC431" s="46" t="str">
        <f t="shared" si="873"/>
        <v/>
      </c>
      <c r="FD431" s="46" t="str">
        <f t="shared" si="874"/>
        <v/>
      </c>
      <c r="FE431" s="46" t="b">
        <f t="shared" si="875"/>
        <v>0</v>
      </c>
      <c r="FF431" s="46" t="str">
        <f t="shared" si="876"/>
        <v/>
      </c>
      <c r="FG431" s="46" t="str">
        <f t="shared" si="877"/>
        <v/>
      </c>
      <c r="FH431" s="46" t="b">
        <f t="shared" si="878"/>
        <v>0</v>
      </c>
      <c r="FI431" s="46" t="str">
        <f t="shared" si="879"/>
        <v/>
      </c>
      <c r="FJ431" s="46" t="str">
        <f t="shared" si="880"/>
        <v/>
      </c>
      <c r="FK431" s="46" t="b">
        <f t="shared" si="881"/>
        <v>0</v>
      </c>
      <c r="FL431" s="46" t="str">
        <f t="shared" si="882"/>
        <v/>
      </c>
      <c r="FM431" s="46" t="str">
        <f t="shared" si="883"/>
        <v/>
      </c>
      <c r="FN431" s="46" t="b">
        <f t="shared" si="884"/>
        <v>0</v>
      </c>
      <c r="FO431" s="46" t="str">
        <f t="shared" si="885"/>
        <v/>
      </c>
      <c r="FP431" s="46" t="str">
        <f t="shared" si="886"/>
        <v/>
      </c>
      <c r="FQ431" s="46" t="b">
        <f t="shared" si="887"/>
        <v>0</v>
      </c>
      <c r="FR431" s="46" t="str">
        <f t="shared" si="888"/>
        <v/>
      </c>
      <c r="FS431" s="46" t="str">
        <f t="shared" si="889"/>
        <v/>
      </c>
      <c r="FT431" s="46" t="b">
        <f t="shared" si="890"/>
        <v>0</v>
      </c>
      <c r="FU431" s="46" t="str">
        <f t="shared" si="891"/>
        <v/>
      </c>
      <c r="FV431" s="46" t="str">
        <f t="shared" si="892"/>
        <v/>
      </c>
      <c r="FW431" s="46" t="b">
        <f t="shared" si="893"/>
        <v>0</v>
      </c>
      <c r="FX431" s="46" t="str">
        <f t="shared" si="894"/>
        <v/>
      </c>
      <c r="FY431" s="46" t="str">
        <f t="shared" si="895"/>
        <v/>
      </c>
      <c r="FZ431" s="46" t="b">
        <f t="shared" si="896"/>
        <v>0</v>
      </c>
      <c r="GA431" s="46" t="str">
        <f t="shared" si="897"/>
        <v/>
      </c>
      <c r="GB431" s="46" t="str">
        <f t="shared" si="898"/>
        <v/>
      </c>
      <c r="GC431" s="46" t="b">
        <f t="shared" si="899"/>
        <v>0</v>
      </c>
      <c r="GD431" s="46" t="str">
        <f t="shared" si="900"/>
        <v/>
      </c>
      <c r="GE431" s="46" t="str">
        <f t="shared" si="901"/>
        <v/>
      </c>
      <c r="GF431" s="46" t="b">
        <f t="shared" si="902"/>
        <v>0</v>
      </c>
      <c r="GG431" s="46" t="b">
        <f t="shared" si="903"/>
        <v>0</v>
      </c>
      <c r="GH431" s="46" t="str">
        <f t="shared" si="904"/>
        <v/>
      </c>
      <c r="GI431" s="46" t="str">
        <f t="shared" si="905"/>
        <v/>
      </c>
      <c r="GJ431" s="46" t="str">
        <f t="shared" si="906"/>
        <v/>
      </c>
      <c r="GK431" s="46" t="b">
        <f t="shared" si="907"/>
        <v>0</v>
      </c>
      <c r="GL431" s="46" t="str">
        <f t="shared" si="908"/>
        <v/>
      </c>
      <c r="GM431" s="46" t="str">
        <f t="shared" si="909"/>
        <v/>
      </c>
      <c r="GN431" s="46" t="str">
        <f t="shared" si="910"/>
        <v/>
      </c>
      <c r="GO431" s="46" t="b">
        <f t="shared" si="911"/>
        <v>0</v>
      </c>
      <c r="GP431" s="46" t="str">
        <f t="shared" si="912"/>
        <v/>
      </c>
      <c r="GQ431" s="46" t="str">
        <f t="shared" si="913"/>
        <v/>
      </c>
      <c r="GR431" s="46" t="b">
        <f t="shared" si="914"/>
        <v>0</v>
      </c>
      <c r="GS431" s="46" t="str">
        <f t="shared" si="915"/>
        <v/>
      </c>
      <c r="GT431" s="46" t="str">
        <f t="shared" si="916"/>
        <v/>
      </c>
      <c r="GU431" s="46" t="b">
        <f t="shared" si="917"/>
        <v>0</v>
      </c>
      <c r="GV431" s="46" t="b">
        <f t="shared" si="918"/>
        <v>0</v>
      </c>
      <c r="GW431" s="46" t="b">
        <f t="shared" si="919"/>
        <v>0</v>
      </c>
      <c r="GX431" s="46" t="b">
        <f t="shared" si="920"/>
        <v>0</v>
      </c>
      <c r="GY431" s="46" t="b">
        <f t="shared" si="921"/>
        <v>0</v>
      </c>
      <c r="GZ431" s="46" t="b">
        <f t="shared" si="922"/>
        <v>0</v>
      </c>
      <c r="HA431" s="46" t="b">
        <f t="shared" si="923"/>
        <v>0</v>
      </c>
      <c r="HB431" s="46" t="b">
        <f t="shared" si="924"/>
        <v>0</v>
      </c>
      <c r="HC431" s="46" t="b">
        <f t="shared" si="925"/>
        <v>0</v>
      </c>
      <c r="HD431" s="46" t="b">
        <f t="shared" si="926"/>
        <v>0</v>
      </c>
      <c r="HE431" s="46" t="b">
        <f t="shared" si="927"/>
        <v>0</v>
      </c>
      <c r="HF431" s="46" t="b">
        <f t="shared" si="928"/>
        <v>0</v>
      </c>
      <c r="HG431" s="46" t="b">
        <f t="shared" si="929"/>
        <v>0</v>
      </c>
      <c r="HH431" s="46" t="b">
        <f t="shared" si="930"/>
        <v>0</v>
      </c>
      <c r="HI431" s="46" t="b">
        <f t="shared" si="931"/>
        <v>0</v>
      </c>
      <c r="HJ431" s="46" t="b">
        <f t="shared" si="932"/>
        <v>0</v>
      </c>
      <c r="HK431" s="46" t="b">
        <f t="shared" si="933"/>
        <v>0</v>
      </c>
      <c r="HL431" s="46" t="b">
        <f t="shared" si="934"/>
        <v>0</v>
      </c>
      <c r="HM431" s="46" t="b">
        <f t="shared" si="935"/>
        <v>0</v>
      </c>
      <c r="HN431" s="46" t="b">
        <f t="shared" si="936"/>
        <v>0</v>
      </c>
      <c r="HO431" s="46" t="b">
        <f t="shared" si="937"/>
        <v>0</v>
      </c>
      <c r="HP431" s="46" t="b">
        <f t="shared" si="938"/>
        <v>0</v>
      </c>
      <c r="HQ431" s="46" t="str">
        <f t="shared" si="939"/>
        <v/>
      </c>
      <c r="HR431" s="46" t="str">
        <f t="shared" si="940"/>
        <v/>
      </c>
      <c r="HS431" s="46" t="str">
        <f t="shared" si="941"/>
        <v/>
      </c>
      <c r="HT431" s="46" t="b">
        <f t="shared" si="942"/>
        <v>0</v>
      </c>
      <c r="HU431" s="46" t="b">
        <f t="shared" si="943"/>
        <v>0</v>
      </c>
      <c r="HV431" s="46" t="b">
        <f t="shared" si="944"/>
        <v>0</v>
      </c>
      <c r="HW431" s="46" t="b">
        <f t="shared" si="945"/>
        <v>0</v>
      </c>
      <c r="HX431" s="46" t="b">
        <f t="shared" si="946"/>
        <v>0</v>
      </c>
      <c r="HY431" s="46" t="b">
        <f t="shared" si="947"/>
        <v>0</v>
      </c>
      <c r="HZ431" s="46" t="b">
        <f t="shared" si="948"/>
        <v>0</v>
      </c>
      <c r="IA431" s="46" t="str">
        <f t="shared" si="949"/>
        <v/>
      </c>
      <c r="IB431" s="46" t="str">
        <f t="shared" si="950"/>
        <v/>
      </c>
      <c r="IC431" s="46" t="str">
        <f t="shared" si="951"/>
        <v/>
      </c>
      <c r="ID431" s="46" t="str">
        <f t="shared" si="952"/>
        <v/>
      </c>
      <c r="IE431" s="46" t="b">
        <f t="shared" si="953"/>
        <v>0</v>
      </c>
      <c r="IF431" s="46" t="str">
        <f t="shared" si="954"/>
        <v/>
      </c>
      <c r="IG431" s="46" t="str">
        <f t="shared" si="955"/>
        <v/>
      </c>
      <c r="IH431" s="46" t="b">
        <f t="shared" si="956"/>
        <v>0</v>
      </c>
      <c r="II431" s="46" t="b">
        <f t="shared" si="957"/>
        <v>0</v>
      </c>
      <c r="IJ431" s="46" t="b">
        <f t="shared" si="958"/>
        <v>0</v>
      </c>
      <c r="IK431" s="46" t="str">
        <f t="shared" si="959"/>
        <v/>
      </c>
      <c r="IL431" s="46" t="str">
        <f t="shared" si="960"/>
        <v/>
      </c>
      <c r="IM431" s="46" t="b">
        <f t="shared" si="961"/>
        <v>0</v>
      </c>
      <c r="IN431" s="46" t="b">
        <f t="shared" si="962"/>
        <v>0</v>
      </c>
      <c r="IO431" s="46" t="b">
        <f t="shared" si="963"/>
        <v>0</v>
      </c>
      <c r="IP431" s="46" t="b">
        <f t="shared" si="964"/>
        <v>0</v>
      </c>
      <c r="IQ431" s="46" t="b">
        <f t="shared" si="965"/>
        <v>0</v>
      </c>
      <c r="IR431" s="46" t="b">
        <f t="shared" si="966"/>
        <v>0</v>
      </c>
      <c r="IS431" s="46" t="b">
        <f t="shared" si="967"/>
        <v>0</v>
      </c>
      <c r="IT431" s="46" t="b">
        <f t="shared" si="968"/>
        <v>0</v>
      </c>
      <c r="IU431" s="46" t="b">
        <f t="shared" si="969"/>
        <v>0</v>
      </c>
      <c r="IV431" s="46" t="b">
        <f t="shared" si="970"/>
        <v>0</v>
      </c>
      <c r="IW431" s="46" t="b">
        <f t="shared" si="971"/>
        <v>0</v>
      </c>
      <c r="IX431" s="46" t="b">
        <f t="shared" si="972"/>
        <v>0</v>
      </c>
      <c r="IY431" s="46" t="b">
        <f t="shared" si="973"/>
        <v>0</v>
      </c>
    </row>
    <row r="432" spans="2:259" x14ac:dyDescent="0.3">
      <c r="B432" s="48">
        <v>420</v>
      </c>
      <c r="C432" s="61" t="str">
        <f t="shared" si="839"/>
        <v/>
      </c>
      <c r="D432" s="53"/>
      <c r="E432" s="52"/>
      <c r="F432" s="112"/>
      <c r="G432" s="52"/>
      <c r="H432" s="53"/>
      <c r="I432" s="52"/>
      <c r="J432" s="52"/>
      <c r="K432" s="53"/>
      <c r="L432" s="55"/>
      <c r="M432" s="108"/>
      <c r="N432" s="56"/>
      <c r="O432" s="52"/>
      <c r="P432" s="52"/>
      <c r="Q432" s="52"/>
      <c r="R432" s="52"/>
      <c r="S432" s="52"/>
      <c r="T432" s="53"/>
      <c r="U432" s="52"/>
      <c r="V432" s="52"/>
      <c r="W432" s="55"/>
      <c r="X432" s="55"/>
      <c r="Y432" s="52"/>
      <c r="Z432" s="55"/>
      <c r="AA432" s="52"/>
      <c r="AB432" s="53"/>
      <c r="AC432" s="53"/>
      <c r="AD432" s="53"/>
      <c r="AE432" s="57"/>
      <c r="AF432" s="113"/>
      <c r="AG432" s="57"/>
      <c r="AH432" s="58"/>
      <c r="AI432" s="58"/>
      <c r="AJ432" s="58"/>
      <c r="AK432" s="114"/>
      <c r="AL432" s="58"/>
      <c r="AM432" s="114"/>
      <c r="AN432" s="58"/>
      <c r="AO432" s="114"/>
      <c r="AP432" s="58"/>
      <c r="AQ432" s="114"/>
      <c r="AR432" s="58"/>
      <c r="AS432" s="114"/>
      <c r="AT432" s="58"/>
      <c r="AU432" s="114"/>
      <c r="AV432" s="58"/>
      <c r="AW432" s="114"/>
      <c r="AX432" s="58"/>
      <c r="AY432" s="114"/>
      <c r="AZ432" s="58"/>
      <c r="BA432" s="114"/>
      <c r="BB432" s="58"/>
      <c r="BC432" s="114"/>
      <c r="BD432" s="58"/>
      <c r="BE432" s="58"/>
      <c r="BF432" s="58"/>
      <c r="BG432" s="59"/>
      <c r="BH432" s="58"/>
      <c r="BI432" s="114"/>
      <c r="BJ432" s="53"/>
      <c r="BK432" s="58"/>
      <c r="BL432" s="114"/>
      <c r="BM432" s="58"/>
      <c r="BN432" s="114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3"/>
      <c r="CL432" s="58"/>
      <c r="CM432" s="58"/>
      <c r="CN432" s="60"/>
      <c r="CO432" s="57"/>
      <c r="CP432" s="58"/>
      <c r="CQ432" s="60"/>
      <c r="CR432" s="57"/>
      <c r="CS432" s="58"/>
      <c r="CT432" s="59"/>
      <c r="CU432" s="58"/>
      <c r="CV432" s="59"/>
      <c r="CW432" s="58"/>
      <c r="CX432" s="59"/>
      <c r="CY432" s="58"/>
      <c r="CZ432" s="58"/>
      <c r="DA432" s="58"/>
      <c r="DB432" s="53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7"/>
      <c r="DO432" s="57"/>
      <c r="DP432" s="57"/>
      <c r="DQ432" s="76" t="str">
        <f t="shared" si="840"/>
        <v/>
      </c>
      <c r="DR432" s="53"/>
      <c r="DS432" s="46" t="b">
        <f t="shared" si="841"/>
        <v>0</v>
      </c>
      <c r="DT432" s="46" t="str">
        <f t="shared" si="842"/>
        <v/>
      </c>
      <c r="DU432" s="46" t="b">
        <f t="shared" si="843"/>
        <v>0</v>
      </c>
      <c r="DV432" s="46" t="b">
        <f t="shared" si="844"/>
        <v>0</v>
      </c>
      <c r="DW432" s="46" t="b">
        <f t="shared" si="845"/>
        <v>0</v>
      </c>
      <c r="DY432" s="46" t="b">
        <f t="shared" si="846"/>
        <v>0</v>
      </c>
      <c r="DZ432" s="46" t="b">
        <f t="shared" si="847"/>
        <v>0</v>
      </c>
      <c r="EB432" s="46" t="b">
        <f t="shared" si="848"/>
        <v>0</v>
      </c>
      <c r="EC432" s="46" t="b">
        <f t="shared" si="849"/>
        <v>0</v>
      </c>
      <c r="ED432" s="46" t="b">
        <f t="shared" si="850"/>
        <v>0</v>
      </c>
      <c r="EE432" s="46" t="b">
        <f t="shared" si="851"/>
        <v>0</v>
      </c>
      <c r="EF432" s="46" t="b">
        <f t="shared" si="852"/>
        <v>0</v>
      </c>
      <c r="EG432" s="46" t="b">
        <f t="shared" si="853"/>
        <v>0</v>
      </c>
      <c r="EH432" s="46" t="b">
        <f t="shared" si="854"/>
        <v>0</v>
      </c>
      <c r="EI432" s="46" t="b">
        <f t="shared" si="855"/>
        <v>0</v>
      </c>
      <c r="EK432" s="46" t="b">
        <f t="shared" si="856"/>
        <v>0</v>
      </c>
      <c r="EL432" s="46" t="b">
        <f t="shared" si="857"/>
        <v>0</v>
      </c>
      <c r="EM432" s="46" t="b">
        <f t="shared" si="858"/>
        <v>0</v>
      </c>
      <c r="EN432" s="46" t="b">
        <f t="shared" si="859"/>
        <v>0</v>
      </c>
      <c r="EO432" s="46" t="b">
        <f t="shared" si="860"/>
        <v>0</v>
      </c>
      <c r="EP432" s="46" t="b">
        <f t="shared" si="861"/>
        <v>0</v>
      </c>
      <c r="EQ432" s="46" t="b">
        <f t="shared" si="862"/>
        <v>0</v>
      </c>
      <c r="ER432" s="46" t="b">
        <f>OR(AA432='Tablas '!$T$4,AA432='Tablas '!$T$7,AA432='Tablas '!$T$8,AA432='Tablas '!$T$11)</f>
        <v>0</v>
      </c>
      <c r="ES432" s="46" t="str">
        <f t="shared" si="863"/>
        <v/>
      </c>
      <c r="ET432" s="46" t="str">
        <f t="shared" si="864"/>
        <v/>
      </c>
      <c r="EU432" s="46" t="str">
        <f t="shared" si="865"/>
        <v/>
      </c>
      <c r="EV432" s="46" t="b">
        <f t="shared" si="866"/>
        <v>0</v>
      </c>
      <c r="EW432" s="46" t="b">
        <f t="shared" si="867"/>
        <v>0</v>
      </c>
      <c r="EX432" s="46" t="b">
        <f t="shared" si="868"/>
        <v>0</v>
      </c>
      <c r="EY432" s="46" t="b">
        <f t="shared" si="869"/>
        <v>0</v>
      </c>
      <c r="EZ432" s="46" t="b">
        <f t="shared" si="870"/>
        <v>0</v>
      </c>
      <c r="FA432" s="46" t="b">
        <f t="shared" si="871"/>
        <v>0</v>
      </c>
      <c r="FB432" s="46" t="b">
        <f t="shared" si="872"/>
        <v>0</v>
      </c>
      <c r="FC432" s="46" t="str">
        <f t="shared" si="873"/>
        <v/>
      </c>
      <c r="FD432" s="46" t="str">
        <f t="shared" si="874"/>
        <v/>
      </c>
      <c r="FE432" s="46" t="b">
        <f t="shared" si="875"/>
        <v>0</v>
      </c>
      <c r="FF432" s="46" t="str">
        <f t="shared" si="876"/>
        <v/>
      </c>
      <c r="FG432" s="46" t="str">
        <f t="shared" si="877"/>
        <v/>
      </c>
      <c r="FH432" s="46" t="b">
        <f t="shared" si="878"/>
        <v>0</v>
      </c>
      <c r="FI432" s="46" t="str">
        <f t="shared" si="879"/>
        <v/>
      </c>
      <c r="FJ432" s="46" t="str">
        <f t="shared" si="880"/>
        <v/>
      </c>
      <c r="FK432" s="46" t="b">
        <f t="shared" si="881"/>
        <v>0</v>
      </c>
      <c r="FL432" s="46" t="str">
        <f t="shared" si="882"/>
        <v/>
      </c>
      <c r="FM432" s="46" t="str">
        <f t="shared" si="883"/>
        <v/>
      </c>
      <c r="FN432" s="46" t="b">
        <f t="shared" si="884"/>
        <v>0</v>
      </c>
      <c r="FO432" s="46" t="str">
        <f t="shared" si="885"/>
        <v/>
      </c>
      <c r="FP432" s="46" t="str">
        <f t="shared" si="886"/>
        <v/>
      </c>
      <c r="FQ432" s="46" t="b">
        <f t="shared" si="887"/>
        <v>0</v>
      </c>
      <c r="FR432" s="46" t="str">
        <f t="shared" si="888"/>
        <v/>
      </c>
      <c r="FS432" s="46" t="str">
        <f t="shared" si="889"/>
        <v/>
      </c>
      <c r="FT432" s="46" t="b">
        <f t="shared" si="890"/>
        <v>0</v>
      </c>
      <c r="FU432" s="46" t="str">
        <f t="shared" si="891"/>
        <v/>
      </c>
      <c r="FV432" s="46" t="str">
        <f t="shared" si="892"/>
        <v/>
      </c>
      <c r="FW432" s="46" t="b">
        <f t="shared" si="893"/>
        <v>0</v>
      </c>
      <c r="FX432" s="46" t="str">
        <f t="shared" si="894"/>
        <v/>
      </c>
      <c r="FY432" s="46" t="str">
        <f t="shared" si="895"/>
        <v/>
      </c>
      <c r="FZ432" s="46" t="b">
        <f t="shared" si="896"/>
        <v>0</v>
      </c>
      <c r="GA432" s="46" t="str">
        <f t="shared" si="897"/>
        <v/>
      </c>
      <c r="GB432" s="46" t="str">
        <f t="shared" si="898"/>
        <v/>
      </c>
      <c r="GC432" s="46" t="b">
        <f t="shared" si="899"/>
        <v>0</v>
      </c>
      <c r="GD432" s="46" t="str">
        <f t="shared" si="900"/>
        <v/>
      </c>
      <c r="GE432" s="46" t="str">
        <f t="shared" si="901"/>
        <v/>
      </c>
      <c r="GF432" s="46" t="b">
        <f t="shared" si="902"/>
        <v>0</v>
      </c>
      <c r="GG432" s="46" t="b">
        <f t="shared" si="903"/>
        <v>0</v>
      </c>
      <c r="GH432" s="46" t="str">
        <f t="shared" si="904"/>
        <v/>
      </c>
      <c r="GI432" s="46" t="str">
        <f t="shared" si="905"/>
        <v/>
      </c>
      <c r="GJ432" s="46" t="str">
        <f t="shared" si="906"/>
        <v/>
      </c>
      <c r="GK432" s="46" t="b">
        <f t="shared" si="907"/>
        <v>0</v>
      </c>
      <c r="GL432" s="46" t="str">
        <f t="shared" si="908"/>
        <v/>
      </c>
      <c r="GM432" s="46" t="str">
        <f t="shared" si="909"/>
        <v/>
      </c>
      <c r="GN432" s="46" t="str">
        <f t="shared" si="910"/>
        <v/>
      </c>
      <c r="GO432" s="46" t="b">
        <f t="shared" si="911"/>
        <v>0</v>
      </c>
      <c r="GP432" s="46" t="str">
        <f t="shared" si="912"/>
        <v/>
      </c>
      <c r="GQ432" s="46" t="str">
        <f t="shared" si="913"/>
        <v/>
      </c>
      <c r="GR432" s="46" t="b">
        <f t="shared" si="914"/>
        <v>0</v>
      </c>
      <c r="GS432" s="46" t="str">
        <f t="shared" si="915"/>
        <v/>
      </c>
      <c r="GT432" s="46" t="str">
        <f t="shared" si="916"/>
        <v/>
      </c>
      <c r="GU432" s="46" t="b">
        <f t="shared" si="917"/>
        <v>0</v>
      </c>
      <c r="GV432" s="46" t="b">
        <f t="shared" si="918"/>
        <v>0</v>
      </c>
      <c r="GW432" s="46" t="b">
        <f t="shared" si="919"/>
        <v>0</v>
      </c>
      <c r="GX432" s="46" t="b">
        <f t="shared" si="920"/>
        <v>0</v>
      </c>
      <c r="GY432" s="46" t="b">
        <f t="shared" si="921"/>
        <v>0</v>
      </c>
      <c r="GZ432" s="46" t="b">
        <f t="shared" si="922"/>
        <v>0</v>
      </c>
      <c r="HA432" s="46" t="b">
        <f t="shared" si="923"/>
        <v>0</v>
      </c>
      <c r="HB432" s="46" t="b">
        <f t="shared" si="924"/>
        <v>0</v>
      </c>
      <c r="HC432" s="46" t="b">
        <f t="shared" si="925"/>
        <v>0</v>
      </c>
      <c r="HD432" s="46" t="b">
        <f t="shared" si="926"/>
        <v>0</v>
      </c>
      <c r="HE432" s="46" t="b">
        <f t="shared" si="927"/>
        <v>0</v>
      </c>
      <c r="HF432" s="46" t="b">
        <f t="shared" si="928"/>
        <v>0</v>
      </c>
      <c r="HG432" s="46" t="b">
        <f t="shared" si="929"/>
        <v>0</v>
      </c>
      <c r="HH432" s="46" t="b">
        <f t="shared" si="930"/>
        <v>0</v>
      </c>
      <c r="HI432" s="46" t="b">
        <f t="shared" si="931"/>
        <v>0</v>
      </c>
      <c r="HJ432" s="46" t="b">
        <f t="shared" si="932"/>
        <v>0</v>
      </c>
      <c r="HK432" s="46" t="b">
        <f t="shared" si="933"/>
        <v>0</v>
      </c>
      <c r="HL432" s="46" t="b">
        <f t="shared" si="934"/>
        <v>0</v>
      </c>
      <c r="HM432" s="46" t="b">
        <f t="shared" si="935"/>
        <v>0</v>
      </c>
      <c r="HN432" s="46" t="b">
        <f t="shared" si="936"/>
        <v>0</v>
      </c>
      <c r="HO432" s="46" t="b">
        <f t="shared" si="937"/>
        <v>0</v>
      </c>
      <c r="HP432" s="46" t="b">
        <f t="shared" si="938"/>
        <v>0</v>
      </c>
      <c r="HQ432" s="46" t="str">
        <f t="shared" si="939"/>
        <v/>
      </c>
      <c r="HR432" s="46" t="str">
        <f t="shared" si="940"/>
        <v/>
      </c>
      <c r="HS432" s="46" t="str">
        <f t="shared" si="941"/>
        <v/>
      </c>
      <c r="HT432" s="46" t="b">
        <f t="shared" si="942"/>
        <v>0</v>
      </c>
      <c r="HU432" s="46" t="b">
        <f t="shared" si="943"/>
        <v>0</v>
      </c>
      <c r="HV432" s="46" t="b">
        <f t="shared" si="944"/>
        <v>0</v>
      </c>
      <c r="HW432" s="46" t="b">
        <f t="shared" si="945"/>
        <v>0</v>
      </c>
      <c r="HX432" s="46" t="b">
        <f t="shared" si="946"/>
        <v>0</v>
      </c>
      <c r="HY432" s="46" t="b">
        <f t="shared" si="947"/>
        <v>0</v>
      </c>
      <c r="HZ432" s="46" t="b">
        <f t="shared" si="948"/>
        <v>0</v>
      </c>
      <c r="IA432" s="46" t="str">
        <f t="shared" si="949"/>
        <v/>
      </c>
      <c r="IB432" s="46" t="str">
        <f t="shared" si="950"/>
        <v/>
      </c>
      <c r="IC432" s="46" t="str">
        <f t="shared" si="951"/>
        <v/>
      </c>
      <c r="ID432" s="46" t="str">
        <f t="shared" si="952"/>
        <v/>
      </c>
      <c r="IE432" s="46" t="b">
        <f t="shared" si="953"/>
        <v>0</v>
      </c>
      <c r="IF432" s="46" t="str">
        <f t="shared" si="954"/>
        <v/>
      </c>
      <c r="IG432" s="46" t="str">
        <f t="shared" si="955"/>
        <v/>
      </c>
      <c r="IH432" s="46" t="b">
        <f t="shared" si="956"/>
        <v>0</v>
      </c>
      <c r="II432" s="46" t="b">
        <f t="shared" si="957"/>
        <v>0</v>
      </c>
      <c r="IJ432" s="46" t="b">
        <f t="shared" si="958"/>
        <v>0</v>
      </c>
      <c r="IK432" s="46" t="str">
        <f t="shared" si="959"/>
        <v/>
      </c>
      <c r="IL432" s="46" t="str">
        <f t="shared" si="960"/>
        <v/>
      </c>
      <c r="IM432" s="46" t="b">
        <f t="shared" si="961"/>
        <v>0</v>
      </c>
      <c r="IN432" s="46" t="b">
        <f t="shared" si="962"/>
        <v>0</v>
      </c>
      <c r="IO432" s="46" t="b">
        <f t="shared" si="963"/>
        <v>0</v>
      </c>
      <c r="IP432" s="46" t="b">
        <f t="shared" si="964"/>
        <v>0</v>
      </c>
      <c r="IQ432" s="46" t="b">
        <f t="shared" si="965"/>
        <v>0</v>
      </c>
      <c r="IR432" s="46" t="b">
        <f t="shared" si="966"/>
        <v>0</v>
      </c>
      <c r="IS432" s="46" t="b">
        <f t="shared" si="967"/>
        <v>0</v>
      </c>
      <c r="IT432" s="46" t="b">
        <f t="shared" si="968"/>
        <v>0</v>
      </c>
      <c r="IU432" s="46" t="b">
        <f t="shared" si="969"/>
        <v>0</v>
      </c>
      <c r="IV432" s="46" t="b">
        <f t="shared" si="970"/>
        <v>0</v>
      </c>
      <c r="IW432" s="46" t="b">
        <f t="shared" si="971"/>
        <v>0</v>
      </c>
      <c r="IX432" s="46" t="b">
        <f t="shared" si="972"/>
        <v>0</v>
      </c>
      <c r="IY432" s="46" t="b">
        <f t="shared" si="973"/>
        <v>0</v>
      </c>
    </row>
    <row r="433" spans="2:259" x14ac:dyDescent="0.3">
      <c r="B433" s="48">
        <v>421</v>
      </c>
      <c r="C433" s="61" t="str">
        <f t="shared" si="839"/>
        <v/>
      </c>
      <c r="D433" s="53"/>
      <c r="E433" s="52"/>
      <c r="F433" s="112"/>
      <c r="G433" s="52"/>
      <c r="H433" s="53"/>
      <c r="I433" s="52"/>
      <c r="J433" s="52"/>
      <c r="K433" s="53"/>
      <c r="L433" s="55"/>
      <c r="M433" s="108"/>
      <c r="N433" s="56"/>
      <c r="O433" s="52"/>
      <c r="P433" s="52"/>
      <c r="Q433" s="52"/>
      <c r="R433" s="52"/>
      <c r="S433" s="52"/>
      <c r="T433" s="53"/>
      <c r="U433" s="52"/>
      <c r="V433" s="52"/>
      <c r="W433" s="55"/>
      <c r="X433" s="55"/>
      <c r="Y433" s="52"/>
      <c r="Z433" s="55"/>
      <c r="AA433" s="52"/>
      <c r="AB433" s="53"/>
      <c r="AC433" s="53"/>
      <c r="AD433" s="53"/>
      <c r="AE433" s="57"/>
      <c r="AF433" s="113"/>
      <c r="AG433" s="57"/>
      <c r="AH433" s="58"/>
      <c r="AI433" s="58"/>
      <c r="AJ433" s="58"/>
      <c r="AK433" s="114"/>
      <c r="AL433" s="58"/>
      <c r="AM433" s="114"/>
      <c r="AN433" s="58"/>
      <c r="AO433" s="114"/>
      <c r="AP433" s="58"/>
      <c r="AQ433" s="114"/>
      <c r="AR433" s="58"/>
      <c r="AS433" s="114"/>
      <c r="AT433" s="58"/>
      <c r="AU433" s="114"/>
      <c r="AV433" s="58"/>
      <c r="AW433" s="114"/>
      <c r="AX433" s="58"/>
      <c r="AY433" s="114"/>
      <c r="AZ433" s="58"/>
      <c r="BA433" s="114"/>
      <c r="BB433" s="58"/>
      <c r="BC433" s="114"/>
      <c r="BD433" s="58"/>
      <c r="BE433" s="58"/>
      <c r="BF433" s="58"/>
      <c r="BG433" s="59"/>
      <c r="BH433" s="58"/>
      <c r="BI433" s="114"/>
      <c r="BJ433" s="53"/>
      <c r="BK433" s="58"/>
      <c r="BL433" s="114"/>
      <c r="BM433" s="58"/>
      <c r="BN433" s="114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3"/>
      <c r="CL433" s="58"/>
      <c r="CM433" s="58"/>
      <c r="CN433" s="60"/>
      <c r="CO433" s="57"/>
      <c r="CP433" s="58"/>
      <c r="CQ433" s="60"/>
      <c r="CR433" s="57"/>
      <c r="CS433" s="58"/>
      <c r="CT433" s="59"/>
      <c r="CU433" s="58"/>
      <c r="CV433" s="59"/>
      <c r="CW433" s="58"/>
      <c r="CX433" s="59"/>
      <c r="CY433" s="58"/>
      <c r="CZ433" s="58"/>
      <c r="DA433" s="58"/>
      <c r="DB433" s="53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7"/>
      <c r="DO433" s="57"/>
      <c r="DP433" s="57"/>
      <c r="DQ433" s="76" t="str">
        <f t="shared" si="840"/>
        <v/>
      </c>
      <c r="DR433" s="53"/>
      <c r="DS433" s="46" t="b">
        <f t="shared" si="841"/>
        <v>0</v>
      </c>
      <c r="DT433" s="46" t="str">
        <f t="shared" si="842"/>
        <v/>
      </c>
      <c r="DU433" s="46" t="b">
        <f t="shared" si="843"/>
        <v>0</v>
      </c>
      <c r="DV433" s="46" t="b">
        <f t="shared" si="844"/>
        <v>0</v>
      </c>
      <c r="DW433" s="46" t="b">
        <f t="shared" si="845"/>
        <v>0</v>
      </c>
      <c r="DY433" s="46" t="b">
        <f t="shared" si="846"/>
        <v>0</v>
      </c>
      <c r="DZ433" s="46" t="b">
        <f t="shared" si="847"/>
        <v>0</v>
      </c>
      <c r="EB433" s="46" t="b">
        <f t="shared" si="848"/>
        <v>0</v>
      </c>
      <c r="EC433" s="46" t="b">
        <f t="shared" si="849"/>
        <v>0</v>
      </c>
      <c r="ED433" s="46" t="b">
        <f t="shared" si="850"/>
        <v>0</v>
      </c>
      <c r="EE433" s="46" t="b">
        <f t="shared" si="851"/>
        <v>0</v>
      </c>
      <c r="EF433" s="46" t="b">
        <f t="shared" si="852"/>
        <v>0</v>
      </c>
      <c r="EG433" s="46" t="b">
        <f t="shared" si="853"/>
        <v>0</v>
      </c>
      <c r="EH433" s="46" t="b">
        <f t="shared" si="854"/>
        <v>0</v>
      </c>
      <c r="EI433" s="46" t="b">
        <f t="shared" si="855"/>
        <v>0</v>
      </c>
      <c r="EK433" s="46" t="b">
        <f t="shared" si="856"/>
        <v>0</v>
      </c>
      <c r="EL433" s="46" t="b">
        <f t="shared" si="857"/>
        <v>0</v>
      </c>
      <c r="EM433" s="46" t="b">
        <f t="shared" si="858"/>
        <v>0</v>
      </c>
      <c r="EN433" s="46" t="b">
        <f t="shared" si="859"/>
        <v>0</v>
      </c>
      <c r="EO433" s="46" t="b">
        <f t="shared" si="860"/>
        <v>0</v>
      </c>
      <c r="EP433" s="46" t="b">
        <f t="shared" si="861"/>
        <v>0</v>
      </c>
      <c r="EQ433" s="46" t="b">
        <f t="shared" si="862"/>
        <v>0</v>
      </c>
      <c r="ER433" s="46" t="b">
        <f>OR(AA433='Tablas '!$T$4,AA433='Tablas '!$T$7,AA433='Tablas '!$T$8,AA433='Tablas '!$T$11)</f>
        <v>0</v>
      </c>
      <c r="ES433" s="46" t="str">
        <f t="shared" si="863"/>
        <v/>
      </c>
      <c r="ET433" s="46" t="str">
        <f t="shared" si="864"/>
        <v/>
      </c>
      <c r="EU433" s="46" t="str">
        <f t="shared" si="865"/>
        <v/>
      </c>
      <c r="EV433" s="46" t="b">
        <f t="shared" si="866"/>
        <v>0</v>
      </c>
      <c r="EW433" s="46" t="b">
        <f t="shared" si="867"/>
        <v>0</v>
      </c>
      <c r="EX433" s="46" t="b">
        <f t="shared" si="868"/>
        <v>0</v>
      </c>
      <c r="EY433" s="46" t="b">
        <f t="shared" si="869"/>
        <v>0</v>
      </c>
      <c r="EZ433" s="46" t="b">
        <f t="shared" si="870"/>
        <v>0</v>
      </c>
      <c r="FA433" s="46" t="b">
        <f t="shared" si="871"/>
        <v>0</v>
      </c>
      <c r="FB433" s="46" t="b">
        <f t="shared" si="872"/>
        <v>0</v>
      </c>
      <c r="FC433" s="46" t="str">
        <f t="shared" si="873"/>
        <v/>
      </c>
      <c r="FD433" s="46" t="str">
        <f t="shared" si="874"/>
        <v/>
      </c>
      <c r="FE433" s="46" t="b">
        <f t="shared" si="875"/>
        <v>0</v>
      </c>
      <c r="FF433" s="46" t="str">
        <f t="shared" si="876"/>
        <v/>
      </c>
      <c r="FG433" s="46" t="str">
        <f t="shared" si="877"/>
        <v/>
      </c>
      <c r="FH433" s="46" t="b">
        <f t="shared" si="878"/>
        <v>0</v>
      </c>
      <c r="FI433" s="46" t="str">
        <f t="shared" si="879"/>
        <v/>
      </c>
      <c r="FJ433" s="46" t="str">
        <f t="shared" si="880"/>
        <v/>
      </c>
      <c r="FK433" s="46" t="b">
        <f t="shared" si="881"/>
        <v>0</v>
      </c>
      <c r="FL433" s="46" t="str">
        <f t="shared" si="882"/>
        <v/>
      </c>
      <c r="FM433" s="46" t="str">
        <f t="shared" si="883"/>
        <v/>
      </c>
      <c r="FN433" s="46" t="b">
        <f t="shared" si="884"/>
        <v>0</v>
      </c>
      <c r="FO433" s="46" t="str">
        <f t="shared" si="885"/>
        <v/>
      </c>
      <c r="FP433" s="46" t="str">
        <f t="shared" si="886"/>
        <v/>
      </c>
      <c r="FQ433" s="46" t="b">
        <f t="shared" si="887"/>
        <v>0</v>
      </c>
      <c r="FR433" s="46" t="str">
        <f t="shared" si="888"/>
        <v/>
      </c>
      <c r="FS433" s="46" t="str">
        <f t="shared" si="889"/>
        <v/>
      </c>
      <c r="FT433" s="46" t="b">
        <f t="shared" si="890"/>
        <v>0</v>
      </c>
      <c r="FU433" s="46" t="str">
        <f t="shared" si="891"/>
        <v/>
      </c>
      <c r="FV433" s="46" t="str">
        <f t="shared" si="892"/>
        <v/>
      </c>
      <c r="FW433" s="46" t="b">
        <f t="shared" si="893"/>
        <v>0</v>
      </c>
      <c r="FX433" s="46" t="str">
        <f t="shared" si="894"/>
        <v/>
      </c>
      <c r="FY433" s="46" t="str">
        <f t="shared" si="895"/>
        <v/>
      </c>
      <c r="FZ433" s="46" t="b">
        <f t="shared" si="896"/>
        <v>0</v>
      </c>
      <c r="GA433" s="46" t="str">
        <f t="shared" si="897"/>
        <v/>
      </c>
      <c r="GB433" s="46" t="str">
        <f t="shared" si="898"/>
        <v/>
      </c>
      <c r="GC433" s="46" t="b">
        <f t="shared" si="899"/>
        <v>0</v>
      </c>
      <c r="GD433" s="46" t="str">
        <f t="shared" si="900"/>
        <v/>
      </c>
      <c r="GE433" s="46" t="str">
        <f t="shared" si="901"/>
        <v/>
      </c>
      <c r="GF433" s="46" t="b">
        <f t="shared" si="902"/>
        <v>0</v>
      </c>
      <c r="GG433" s="46" t="b">
        <f t="shared" si="903"/>
        <v>0</v>
      </c>
      <c r="GH433" s="46" t="str">
        <f t="shared" si="904"/>
        <v/>
      </c>
      <c r="GI433" s="46" t="str">
        <f t="shared" si="905"/>
        <v/>
      </c>
      <c r="GJ433" s="46" t="str">
        <f t="shared" si="906"/>
        <v/>
      </c>
      <c r="GK433" s="46" t="b">
        <f t="shared" si="907"/>
        <v>0</v>
      </c>
      <c r="GL433" s="46" t="str">
        <f t="shared" si="908"/>
        <v/>
      </c>
      <c r="GM433" s="46" t="str">
        <f t="shared" si="909"/>
        <v/>
      </c>
      <c r="GN433" s="46" t="str">
        <f t="shared" si="910"/>
        <v/>
      </c>
      <c r="GO433" s="46" t="b">
        <f t="shared" si="911"/>
        <v>0</v>
      </c>
      <c r="GP433" s="46" t="str">
        <f t="shared" si="912"/>
        <v/>
      </c>
      <c r="GQ433" s="46" t="str">
        <f t="shared" si="913"/>
        <v/>
      </c>
      <c r="GR433" s="46" t="b">
        <f t="shared" si="914"/>
        <v>0</v>
      </c>
      <c r="GS433" s="46" t="str">
        <f t="shared" si="915"/>
        <v/>
      </c>
      <c r="GT433" s="46" t="str">
        <f t="shared" si="916"/>
        <v/>
      </c>
      <c r="GU433" s="46" t="b">
        <f t="shared" si="917"/>
        <v>0</v>
      </c>
      <c r="GV433" s="46" t="b">
        <f t="shared" si="918"/>
        <v>0</v>
      </c>
      <c r="GW433" s="46" t="b">
        <f t="shared" si="919"/>
        <v>0</v>
      </c>
      <c r="GX433" s="46" t="b">
        <f t="shared" si="920"/>
        <v>0</v>
      </c>
      <c r="GY433" s="46" t="b">
        <f t="shared" si="921"/>
        <v>0</v>
      </c>
      <c r="GZ433" s="46" t="b">
        <f t="shared" si="922"/>
        <v>0</v>
      </c>
      <c r="HA433" s="46" t="b">
        <f t="shared" si="923"/>
        <v>0</v>
      </c>
      <c r="HB433" s="46" t="b">
        <f t="shared" si="924"/>
        <v>0</v>
      </c>
      <c r="HC433" s="46" t="b">
        <f t="shared" si="925"/>
        <v>0</v>
      </c>
      <c r="HD433" s="46" t="b">
        <f t="shared" si="926"/>
        <v>0</v>
      </c>
      <c r="HE433" s="46" t="b">
        <f t="shared" si="927"/>
        <v>0</v>
      </c>
      <c r="HF433" s="46" t="b">
        <f t="shared" si="928"/>
        <v>0</v>
      </c>
      <c r="HG433" s="46" t="b">
        <f t="shared" si="929"/>
        <v>0</v>
      </c>
      <c r="HH433" s="46" t="b">
        <f t="shared" si="930"/>
        <v>0</v>
      </c>
      <c r="HI433" s="46" t="b">
        <f t="shared" si="931"/>
        <v>0</v>
      </c>
      <c r="HJ433" s="46" t="b">
        <f t="shared" si="932"/>
        <v>0</v>
      </c>
      <c r="HK433" s="46" t="b">
        <f t="shared" si="933"/>
        <v>0</v>
      </c>
      <c r="HL433" s="46" t="b">
        <f t="shared" si="934"/>
        <v>0</v>
      </c>
      <c r="HM433" s="46" t="b">
        <f t="shared" si="935"/>
        <v>0</v>
      </c>
      <c r="HN433" s="46" t="b">
        <f t="shared" si="936"/>
        <v>0</v>
      </c>
      <c r="HO433" s="46" t="b">
        <f t="shared" si="937"/>
        <v>0</v>
      </c>
      <c r="HP433" s="46" t="b">
        <f t="shared" si="938"/>
        <v>0</v>
      </c>
      <c r="HQ433" s="46" t="str">
        <f t="shared" si="939"/>
        <v/>
      </c>
      <c r="HR433" s="46" t="str">
        <f t="shared" si="940"/>
        <v/>
      </c>
      <c r="HS433" s="46" t="str">
        <f t="shared" si="941"/>
        <v/>
      </c>
      <c r="HT433" s="46" t="b">
        <f t="shared" si="942"/>
        <v>0</v>
      </c>
      <c r="HU433" s="46" t="b">
        <f t="shared" si="943"/>
        <v>0</v>
      </c>
      <c r="HV433" s="46" t="b">
        <f t="shared" si="944"/>
        <v>0</v>
      </c>
      <c r="HW433" s="46" t="b">
        <f t="shared" si="945"/>
        <v>0</v>
      </c>
      <c r="HX433" s="46" t="b">
        <f t="shared" si="946"/>
        <v>0</v>
      </c>
      <c r="HY433" s="46" t="b">
        <f t="shared" si="947"/>
        <v>0</v>
      </c>
      <c r="HZ433" s="46" t="b">
        <f t="shared" si="948"/>
        <v>0</v>
      </c>
      <c r="IA433" s="46" t="str">
        <f t="shared" si="949"/>
        <v/>
      </c>
      <c r="IB433" s="46" t="str">
        <f t="shared" si="950"/>
        <v/>
      </c>
      <c r="IC433" s="46" t="str">
        <f t="shared" si="951"/>
        <v/>
      </c>
      <c r="ID433" s="46" t="str">
        <f t="shared" si="952"/>
        <v/>
      </c>
      <c r="IE433" s="46" t="b">
        <f t="shared" si="953"/>
        <v>0</v>
      </c>
      <c r="IF433" s="46" t="str">
        <f t="shared" si="954"/>
        <v/>
      </c>
      <c r="IG433" s="46" t="str">
        <f t="shared" si="955"/>
        <v/>
      </c>
      <c r="IH433" s="46" t="b">
        <f t="shared" si="956"/>
        <v>0</v>
      </c>
      <c r="II433" s="46" t="b">
        <f t="shared" si="957"/>
        <v>0</v>
      </c>
      <c r="IJ433" s="46" t="b">
        <f t="shared" si="958"/>
        <v>0</v>
      </c>
      <c r="IK433" s="46" t="str">
        <f t="shared" si="959"/>
        <v/>
      </c>
      <c r="IL433" s="46" t="str">
        <f t="shared" si="960"/>
        <v/>
      </c>
      <c r="IM433" s="46" t="b">
        <f t="shared" si="961"/>
        <v>0</v>
      </c>
      <c r="IN433" s="46" t="b">
        <f t="shared" si="962"/>
        <v>0</v>
      </c>
      <c r="IO433" s="46" t="b">
        <f t="shared" si="963"/>
        <v>0</v>
      </c>
      <c r="IP433" s="46" t="b">
        <f t="shared" si="964"/>
        <v>0</v>
      </c>
      <c r="IQ433" s="46" t="b">
        <f t="shared" si="965"/>
        <v>0</v>
      </c>
      <c r="IR433" s="46" t="b">
        <f t="shared" si="966"/>
        <v>0</v>
      </c>
      <c r="IS433" s="46" t="b">
        <f t="shared" si="967"/>
        <v>0</v>
      </c>
      <c r="IT433" s="46" t="b">
        <f t="shared" si="968"/>
        <v>0</v>
      </c>
      <c r="IU433" s="46" t="b">
        <f t="shared" si="969"/>
        <v>0</v>
      </c>
      <c r="IV433" s="46" t="b">
        <f t="shared" si="970"/>
        <v>0</v>
      </c>
      <c r="IW433" s="46" t="b">
        <f t="shared" si="971"/>
        <v>0</v>
      </c>
      <c r="IX433" s="46" t="b">
        <f t="shared" si="972"/>
        <v>0</v>
      </c>
      <c r="IY433" s="46" t="b">
        <f t="shared" si="973"/>
        <v>0</v>
      </c>
    </row>
    <row r="434" spans="2:259" x14ac:dyDescent="0.3">
      <c r="B434" s="48">
        <v>422</v>
      </c>
      <c r="C434" s="61" t="str">
        <f t="shared" si="839"/>
        <v/>
      </c>
      <c r="D434" s="53"/>
      <c r="E434" s="52"/>
      <c r="F434" s="112"/>
      <c r="G434" s="52"/>
      <c r="H434" s="53"/>
      <c r="I434" s="52"/>
      <c r="J434" s="52"/>
      <c r="K434" s="53"/>
      <c r="L434" s="55"/>
      <c r="M434" s="108"/>
      <c r="N434" s="56"/>
      <c r="O434" s="52"/>
      <c r="P434" s="52"/>
      <c r="Q434" s="52"/>
      <c r="R434" s="52"/>
      <c r="S434" s="52"/>
      <c r="T434" s="53"/>
      <c r="U434" s="52"/>
      <c r="V434" s="52"/>
      <c r="W434" s="55"/>
      <c r="X434" s="55"/>
      <c r="Y434" s="52"/>
      <c r="Z434" s="55"/>
      <c r="AA434" s="52"/>
      <c r="AB434" s="53"/>
      <c r="AC434" s="53"/>
      <c r="AD434" s="53"/>
      <c r="AE434" s="57"/>
      <c r="AF434" s="113"/>
      <c r="AG434" s="57"/>
      <c r="AH434" s="58"/>
      <c r="AI434" s="58"/>
      <c r="AJ434" s="58"/>
      <c r="AK434" s="114"/>
      <c r="AL434" s="58"/>
      <c r="AM434" s="114"/>
      <c r="AN434" s="58"/>
      <c r="AO434" s="114"/>
      <c r="AP434" s="58"/>
      <c r="AQ434" s="114"/>
      <c r="AR434" s="58"/>
      <c r="AS434" s="114"/>
      <c r="AT434" s="58"/>
      <c r="AU434" s="114"/>
      <c r="AV434" s="58"/>
      <c r="AW434" s="114"/>
      <c r="AX434" s="58"/>
      <c r="AY434" s="114"/>
      <c r="AZ434" s="58"/>
      <c r="BA434" s="114"/>
      <c r="BB434" s="58"/>
      <c r="BC434" s="114"/>
      <c r="BD434" s="58"/>
      <c r="BE434" s="58"/>
      <c r="BF434" s="58"/>
      <c r="BG434" s="59"/>
      <c r="BH434" s="58"/>
      <c r="BI434" s="114"/>
      <c r="BJ434" s="53"/>
      <c r="BK434" s="58"/>
      <c r="BL434" s="114"/>
      <c r="BM434" s="58"/>
      <c r="BN434" s="114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3"/>
      <c r="CL434" s="58"/>
      <c r="CM434" s="58"/>
      <c r="CN434" s="60"/>
      <c r="CO434" s="57"/>
      <c r="CP434" s="58"/>
      <c r="CQ434" s="60"/>
      <c r="CR434" s="57"/>
      <c r="CS434" s="58"/>
      <c r="CT434" s="59"/>
      <c r="CU434" s="58"/>
      <c r="CV434" s="59"/>
      <c r="CW434" s="58"/>
      <c r="CX434" s="59"/>
      <c r="CY434" s="58"/>
      <c r="CZ434" s="58"/>
      <c r="DA434" s="58"/>
      <c r="DB434" s="53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7"/>
      <c r="DO434" s="57"/>
      <c r="DP434" s="57"/>
      <c r="DQ434" s="76" t="str">
        <f t="shared" si="840"/>
        <v/>
      </c>
      <c r="DR434" s="53"/>
      <c r="DS434" s="46" t="b">
        <f t="shared" si="841"/>
        <v>0</v>
      </c>
      <c r="DT434" s="46" t="str">
        <f t="shared" si="842"/>
        <v/>
      </c>
      <c r="DU434" s="46" t="b">
        <f t="shared" si="843"/>
        <v>0</v>
      </c>
      <c r="DV434" s="46" t="b">
        <f t="shared" si="844"/>
        <v>0</v>
      </c>
      <c r="DW434" s="46" t="b">
        <f t="shared" si="845"/>
        <v>0</v>
      </c>
      <c r="DY434" s="46" t="b">
        <f t="shared" si="846"/>
        <v>0</v>
      </c>
      <c r="DZ434" s="46" t="b">
        <f t="shared" si="847"/>
        <v>0</v>
      </c>
      <c r="EB434" s="46" t="b">
        <f t="shared" si="848"/>
        <v>0</v>
      </c>
      <c r="EC434" s="46" t="b">
        <f t="shared" si="849"/>
        <v>0</v>
      </c>
      <c r="ED434" s="46" t="b">
        <f t="shared" si="850"/>
        <v>0</v>
      </c>
      <c r="EE434" s="46" t="b">
        <f t="shared" si="851"/>
        <v>0</v>
      </c>
      <c r="EF434" s="46" t="b">
        <f t="shared" si="852"/>
        <v>0</v>
      </c>
      <c r="EG434" s="46" t="b">
        <f t="shared" si="853"/>
        <v>0</v>
      </c>
      <c r="EH434" s="46" t="b">
        <f t="shared" si="854"/>
        <v>0</v>
      </c>
      <c r="EI434" s="46" t="b">
        <f t="shared" si="855"/>
        <v>0</v>
      </c>
      <c r="EK434" s="46" t="b">
        <f t="shared" si="856"/>
        <v>0</v>
      </c>
      <c r="EL434" s="46" t="b">
        <f t="shared" si="857"/>
        <v>0</v>
      </c>
      <c r="EM434" s="46" t="b">
        <f t="shared" si="858"/>
        <v>0</v>
      </c>
      <c r="EN434" s="46" t="b">
        <f t="shared" si="859"/>
        <v>0</v>
      </c>
      <c r="EO434" s="46" t="b">
        <f t="shared" si="860"/>
        <v>0</v>
      </c>
      <c r="EP434" s="46" t="b">
        <f t="shared" si="861"/>
        <v>0</v>
      </c>
      <c r="EQ434" s="46" t="b">
        <f t="shared" si="862"/>
        <v>0</v>
      </c>
      <c r="ER434" s="46" t="b">
        <f>OR(AA434='Tablas '!$T$4,AA434='Tablas '!$T$7,AA434='Tablas '!$T$8,AA434='Tablas '!$T$11)</f>
        <v>0</v>
      </c>
      <c r="ES434" s="46" t="str">
        <f t="shared" si="863"/>
        <v/>
      </c>
      <c r="ET434" s="46" t="str">
        <f t="shared" si="864"/>
        <v/>
      </c>
      <c r="EU434" s="46" t="str">
        <f t="shared" si="865"/>
        <v/>
      </c>
      <c r="EV434" s="46" t="b">
        <f t="shared" si="866"/>
        <v>0</v>
      </c>
      <c r="EW434" s="46" t="b">
        <f t="shared" si="867"/>
        <v>0</v>
      </c>
      <c r="EX434" s="46" t="b">
        <f t="shared" si="868"/>
        <v>0</v>
      </c>
      <c r="EY434" s="46" t="b">
        <f t="shared" si="869"/>
        <v>0</v>
      </c>
      <c r="EZ434" s="46" t="b">
        <f t="shared" si="870"/>
        <v>0</v>
      </c>
      <c r="FA434" s="46" t="b">
        <f t="shared" si="871"/>
        <v>0</v>
      </c>
      <c r="FB434" s="46" t="b">
        <f t="shared" si="872"/>
        <v>0</v>
      </c>
      <c r="FC434" s="46" t="str">
        <f t="shared" si="873"/>
        <v/>
      </c>
      <c r="FD434" s="46" t="str">
        <f t="shared" si="874"/>
        <v/>
      </c>
      <c r="FE434" s="46" t="b">
        <f t="shared" si="875"/>
        <v>0</v>
      </c>
      <c r="FF434" s="46" t="str">
        <f t="shared" si="876"/>
        <v/>
      </c>
      <c r="FG434" s="46" t="str">
        <f t="shared" si="877"/>
        <v/>
      </c>
      <c r="FH434" s="46" t="b">
        <f t="shared" si="878"/>
        <v>0</v>
      </c>
      <c r="FI434" s="46" t="str">
        <f t="shared" si="879"/>
        <v/>
      </c>
      <c r="FJ434" s="46" t="str">
        <f t="shared" si="880"/>
        <v/>
      </c>
      <c r="FK434" s="46" t="b">
        <f t="shared" si="881"/>
        <v>0</v>
      </c>
      <c r="FL434" s="46" t="str">
        <f t="shared" si="882"/>
        <v/>
      </c>
      <c r="FM434" s="46" t="str">
        <f t="shared" si="883"/>
        <v/>
      </c>
      <c r="FN434" s="46" t="b">
        <f t="shared" si="884"/>
        <v>0</v>
      </c>
      <c r="FO434" s="46" t="str">
        <f t="shared" si="885"/>
        <v/>
      </c>
      <c r="FP434" s="46" t="str">
        <f t="shared" si="886"/>
        <v/>
      </c>
      <c r="FQ434" s="46" t="b">
        <f t="shared" si="887"/>
        <v>0</v>
      </c>
      <c r="FR434" s="46" t="str">
        <f t="shared" si="888"/>
        <v/>
      </c>
      <c r="FS434" s="46" t="str">
        <f t="shared" si="889"/>
        <v/>
      </c>
      <c r="FT434" s="46" t="b">
        <f t="shared" si="890"/>
        <v>0</v>
      </c>
      <c r="FU434" s="46" t="str">
        <f t="shared" si="891"/>
        <v/>
      </c>
      <c r="FV434" s="46" t="str">
        <f t="shared" si="892"/>
        <v/>
      </c>
      <c r="FW434" s="46" t="b">
        <f t="shared" si="893"/>
        <v>0</v>
      </c>
      <c r="FX434" s="46" t="str">
        <f t="shared" si="894"/>
        <v/>
      </c>
      <c r="FY434" s="46" t="str">
        <f t="shared" si="895"/>
        <v/>
      </c>
      <c r="FZ434" s="46" t="b">
        <f t="shared" si="896"/>
        <v>0</v>
      </c>
      <c r="GA434" s="46" t="str">
        <f t="shared" si="897"/>
        <v/>
      </c>
      <c r="GB434" s="46" t="str">
        <f t="shared" si="898"/>
        <v/>
      </c>
      <c r="GC434" s="46" t="b">
        <f t="shared" si="899"/>
        <v>0</v>
      </c>
      <c r="GD434" s="46" t="str">
        <f t="shared" si="900"/>
        <v/>
      </c>
      <c r="GE434" s="46" t="str">
        <f t="shared" si="901"/>
        <v/>
      </c>
      <c r="GF434" s="46" t="b">
        <f t="shared" si="902"/>
        <v>0</v>
      </c>
      <c r="GG434" s="46" t="b">
        <f t="shared" si="903"/>
        <v>0</v>
      </c>
      <c r="GH434" s="46" t="str">
        <f t="shared" si="904"/>
        <v/>
      </c>
      <c r="GI434" s="46" t="str">
        <f t="shared" si="905"/>
        <v/>
      </c>
      <c r="GJ434" s="46" t="str">
        <f t="shared" si="906"/>
        <v/>
      </c>
      <c r="GK434" s="46" t="b">
        <f t="shared" si="907"/>
        <v>0</v>
      </c>
      <c r="GL434" s="46" t="str">
        <f t="shared" si="908"/>
        <v/>
      </c>
      <c r="GM434" s="46" t="str">
        <f t="shared" si="909"/>
        <v/>
      </c>
      <c r="GN434" s="46" t="str">
        <f t="shared" si="910"/>
        <v/>
      </c>
      <c r="GO434" s="46" t="b">
        <f t="shared" si="911"/>
        <v>0</v>
      </c>
      <c r="GP434" s="46" t="str">
        <f t="shared" si="912"/>
        <v/>
      </c>
      <c r="GQ434" s="46" t="str">
        <f t="shared" si="913"/>
        <v/>
      </c>
      <c r="GR434" s="46" t="b">
        <f t="shared" si="914"/>
        <v>0</v>
      </c>
      <c r="GS434" s="46" t="str">
        <f t="shared" si="915"/>
        <v/>
      </c>
      <c r="GT434" s="46" t="str">
        <f t="shared" si="916"/>
        <v/>
      </c>
      <c r="GU434" s="46" t="b">
        <f t="shared" si="917"/>
        <v>0</v>
      </c>
      <c r="GV434" s="46" t="b">
        <f t="shared" si="918"/>
        <v>0</v>
      </c>
      <c r="GW434" s="46" t="b">
        <f t="shared" si="919"/>
        <v>0</v>
      </c>
      <c r="GX434" s="46" t="b">
        <f t="shared" si="920"/>
        <v>0</v>
      </c>
      <c r="GY434" s="46" t="b">
        <f t="shared" si="921"/>
        <v>0</v>
      </c>
      <c r="GZ434" s="46" t="b">
        <f t="shared" si="922"/>
        <v>0</v>
      </c>
      <c r="HA434" s="46" t="b">
        <f t="shared" si="923"/>
        <v>0</v>
      </c>
      <c r="HB434" s="46" t="b">
        <f t="shared" si="924"/>
        <v>0</v>
      </c>
      <c r="HC434" s="46" t="b">
        <f t="shared" si="925"/>
        <v>0</v>
      </c>
      <c r="HD434" s="46" t="b">
        <f t="shared" si="926"/>
        <v>0</v>
      </c>
      <c r="HE434" s="46" t="b">
        <f t="shared" si="927"/>
        <v>0</v>
      </c>
      <c r="HF434" s="46" t="b">
        <f t="shared" si="928"/>
        <v>0</v>
      </c>
      <c r="HG434" s="46" t="b">
        <f t="shared" si="929"/>
        <v>0</v>
      </c>
      <c r="HH434" s="46" t="b">
        <f t="shared" si="930"/>
        <v>0</v>
      </c>
      <c r="HI434" s="46" t="b">
        <f t="shared" si="931"/>
        <v>0</v>
      </c>
      <c r="HJ434" s="46" t="b">
        <f t="shared" si="932"/>
        <v>0</v>
      </c>
      <c r="HK434" s="46" t="b">
        <f t="shared" si="933"/>
        <v>0</v>
      </c>
      <c r="HL434" s="46" t="b">
        <f t="shared" si="934"/>
        <v>0</v>
      </c>
      <c r="HM434" s="46" t="b">
        <f t="shared" si="935"/>
        <v>0</v>
      </c>
      <c r="HN434" s="46" t="b">
        <f t="shared" si="936"/>
        <v>0</v>
      </c>
      <c r="HO434" s="46" t="b">
        <f t="shared" si="937"/>
        <v>0</v>
      </c>
      <c r="HP434" s="46" t="b">
        <f t="shared" si="938"/>
        <v>0</v>
      </c>
      <c r="HQ434" s="46" t="str">
        <f t="shared" si="939"/>
        <v/>
      </c>
      <c r="HR434" s="46" t="str">
        <f t="shared" si="940"/>
        <v/>
      </c>
      <c r="HS434" s="46" t="str">
        <f t="shared" si="941"/>
        <v/>
      </c>
      <c r="HT434" s="46" t="b">
        <f t="shared" si="942"/>
        <v>0</v>
      </c>
      <c r="HU434" s="46" t="b">
        <f t="shared" si="943"/>
        <v>0</v>
      </c>
      <c r="HV434" s="46" t="b">
        <f t="shared" si="944"/>
        <v>0</v>
      </c>
      <c r="HW434" s="46" t="b">
        <f t="shared" si="945"/>
        <v>0</v>
      </c>
      <c r="HX434" s="46" t="b">
        <f t="shared" si="946"/>
        <v>0</v>
      </c>
      <c r="HY434" s="46" t="b">
        <f t="shared" si="947"/>
        <v>0</v>
      </c>
      <c r="HZ434" s="46" t="b">
        <f t="shared" si="948"/>
        <v>0</v>
      </c>
      <c r="IA434" s="46" t="str">
        <f t="shared" si="949"/>
        <v/>
      </c>
      <c r="IB434" s="46" t="str">
        <f t="shared" si="950"/>
        <v/>
      </c>
      <c r="IC434" s="46" t="str">
        <f t="shared" si="951"/>
        <v/>
      </c>
      <c r="ID434" s="46" t="str">
        <f t="shared" si="952"/>
        <v/>
      </c>
      <c r="IE434" s="46" t="b">
        <f t="shared" si="953"/>
        <v>0</v>
      </c>
      <c r="IF434" s="46" t="str">
        <f t="shared" si="954"/>
        <v/>
      </c>
      <c r="IG434" s="46" t="str">
        <f t="shared" si="955"/>
        <v/>
      </c>
      <c r="IH434" s="46" t="b">
        <f t="shared" si="956"/>
        <v>0</v>
      </c>
      <c r="II434" s="46" t="b">
        <f t="shared" si="957"/>
        <v>0</v>
      </c>
      <c r="IJ434" s="46" t="b">
        <f t="shared" si="958"/>
        <v>0</v>
      </c>
      <c r="IK434" s="46" t="str">
        <f t="shared" si="959"/>
        <v/>
      </c>
      <c r="IL434" s="46" t="str">
        <f t="shared" si="960"/>
        <v/>
      </c>
      <c r="IM434" s="46" t="b">
        <f t="shared" si="961"/>
        <v>0</v>
      </c>
      <c r="IN434" s="46" t="b">
        <f t="shared" si="962"/>
        <v>0</v>
      </c>
      <c r="IO434" s="46" t="b">
        <f t="shared" si="963"/>
        <v>0</v>
      </c>
      <c r="IP434" s="46" t="b">
        <f t="shared" si="964"/>
        <v>0</v>
      </c>
      <c r="IQ434" s="46" t="b">
        <f t="shared" si="965"/>
        <v>0</v>
      </c>
      <c r="IR434" s="46" t="b">
        <f t="shared" si="966"/>
        <v>0</v>
      </c>
      <c r="IS434" s="46" t="b">
        <f t="shared" si="967"/>
        <v>0</v>
      </c>
      <c r="IT434" s="46" t="b">
        <f t="shared" si="968"/>
        <v>0</v>
      </c>
      <c r="IU434" s="46" t="b">
        <f t="shared" si="969"/>
        <v>0</v>
      </c>
      <c r="IV434" s="46" t="b">
        <f t="shared" si="970"/>
        <v>0</v>
      </c>
      <c r="IW434" s="46" t="b">
        <f t="shared" si="971"/>
        <v>0</v>
      </c>
      <c r="IX434" s="46" t="b">
        <f t="shared" si="972"/>
        <v>0</v>
      </c>
      <c r="IY434" s="46" t="b">
        <f t="shared" si="973"/>
        <v>0</v>
      </c>
    </row>
    <row r="435" spans="2:259" x14ac:dyDescent="0.3">
      <c r="B435" s="48">
        <v>423</v>
      </c>
      <c r="C435" s="61" t="str">
        <f t="shared" si="839"/>
        <v/>
      </c>
      <c r="D435" s="53"/>
      <c r="E435" s="52"/>
      <c r="F435" s="112"/>
      <c r="G435" s="52"/>
      <c r="H435" s="53"/>
      <c r="I435" s="52"/>
      <c r="J435" s="52"/>
      <c r="K435" s="53"/>
      <c r="L435" s="55"/>
      <c r="M435" s="108"/>
      <c r="N435" s="56"/>
      <c r="O435" s="52"/>
      <c r="P435" s="52"/>
      <c r="Q435" s="52"/>
      <c r="R435" s="52"/>
      <c r="S435" s="52"/>
      <c r="T435" s="53"/>
      <c r="U435" s="52"/>
      <c r="V435" s="52"/>
      <c r="W435" s="55"/>
      <c r="X435" s="55"/>
      <c r="Y435" s="52"/>
      <c r="Z435" s="55"/>
      <c r="AA435" s="52"/>
      <c r="AB435" s="53"/>
      <c r="AC435" s="53"/>
      <c r="AD435" s="53"/>
      <c r="AE435" s="57"/>
      <c r="AF435" s="113"/>
      <c r="AG435" s="57"/>
      <c r="AH435" s="58"/>
      <c r="AI435" s="58"/>
      <c r="AJ435" s="58"/>
      <c r="AK435" s="114"/>
      <c r="AL435" s="58"/>
      <c r="AM435" s="114"/>
      <c r="AN435" s="58"/>
      <c r="AO435" s="114"/>
      <c r="AP435" s="58"/>
      <c r="AQ435" s="114"/>
      <c r="AR435" s="58"/>
      <c r="AS435" s="114"/>
      <c r="AT435" s="58"/>
      <c r="AU435" s="114"/>
      <c r="AV435" s="58"/>
      <c r="AW435" s="114"/>
      <c r="AX435" s="58"/>
      <c r="AY435" s="114"/>
      <c r="AZ435" s="58"/>
      <c r="BA435" s="114"/>
      <c r="BB435" s="58"/>
      <c r="BC435" s="114"/>
      <c r="BD435" s="58"/>
      <c r="BE435" s="58"/>
      <c r="BF435" s="58"/>
      <c r="BG435" s="59"/>
      <c r="BH435" s="58"/>
      <c r="BI435" s="114"/>
      <c r="BJ435" s="53"/>
      <c r="BK435" s="58"/>
      <c r="BL435" s="114"/>
      <c r="BM435" s="58"/>
      <c r="BN435" s="114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3"/>
      <c r="CL435" s="58"/>
      <c r="CM435" s="58"/>
      <c r="CN435" s="60"/>
      <c r="CO435" s="57"/>
      <c r="CP435" s="58"/>
      <c r="CQ435" s="60"/>
      <c r="CR435" s="57"/>
      <c r="CS435" s="58"/>
      <c r="CT435" s="59"/>
      <c r="CU435" s="58"/>
      <c r="CV435" s="59"/>
      <c r="CW435" s="58"/>
      <c r="CX435" s="59"/>
      <c r="CY435" s="58"/>
      <c r="CZ435" s="58"/>
      <c r="DA435" s="58"/>
      <c r="DB435" s="53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7"/>
      <c r="DO435" s="57"/>
      <c r="DP435" s="57"/>
      <c r="DQ435" s="76" t="str">
        <f t="shared" si="840"/>
        <v/>
      </c>
      <c r="DR435" s="53"/>
      <c r="DS435" s="46" t="b">
        <f t="shared" si="841"/>
        <v>0</v>
      </c>
      <c r="DT435" s="46" t="str">
        <f t="shared" si="842"/>
        <v/>
      </c>
      <c r="DU435" s="46" t="b">
        <f t="shared" si="843"/>
        <v>0</v>
      </c>
      <c r="DV435" s="46" t="b">
        <f t="shared" si="844"/>
        <v>0</v>
      </c>
      <c r="DW435" s="46" t="b">
        <f t="shared" si="845"/>
        <v>0</v>
      </c>
      <c r="DY435" s="46" t="b">
        <f t="shared" si="846"/>
        <v>0</v>
      </c>
      <c r="DZ435" s="46" t="b">
        <f t="shared" si="847"/>
        <v>0</v>
      </c>
      <c r="EB435" s="46" t="b">
        <f t="shared" si="848"/>
        <v>0</v>
      </c>
      <c r="EC435" s="46" t="b">
        <f t="shared" si="849"/>
        <v>0</v>
      </c>
      <c r="ED435" s="46" t="b">
        <f t="shared" si="850"/>
        <v>0</v>
      </c>
      <c r="EE435" s="46" t="b">
        <f t="shared" si="851"/>
        <v>0</v>
      </c>
      <c r="EF435" s="46" t="b">
        <f t="shared" si="852"/>
        <v>0</v>
      </c>
      <c r="EG435" s="46" t="b">
        <f t="shared" si="853"/>
        <v>0</v>
      </c>
      <c r="EH435" s="46" t="b">
        <f t="shared" si="854"/>
        <v>0</v>
      </c>
      <c r="EI435" s="46" t="b">
        <f t="shared" si="855"/>
        <v>0</v>
      </c>
      <c r="EK435" s="46" t="b">
        <f t="shared" si="856"/>
        <v>0</v>
      </c>
      <c r="EL435" s="46" t="b">
        <f t="shared" si="857"/>
        <v>0</v>
      </c>
      <c r="EM435" s="46" t="b">
        <f t="shared" si="858"/>
        <v>0</v>
      </c>
      <c r="EN435" s="46" t="b">
        <f t="shared" si="859"/>
        <v>0</v>
      </c>
      <c r="EO435" s="46" t="b">
        <f t="shared" si="860"/>
        <v>0</v>
      </c>
      <c r="EP435" s="46" t="b">
        <f t="shared" si="861"/>
        <v>0</v>
      </c>
      <c r="EQ435" s="46" t="b">
        <f t="shared" si="862"/>
        <v>0</v>
      </c>
      <c r="ER435" s="46" t="b">
        <f>OR(AA435='Tablas '!$T$4,AA435='Tablas '!$T$7,AA435='Tablas '!$T$8,AA435='Tablas '!$T$11)</f>
        <v>0</v>
      </c>
      <c r="ES435" s="46" t="str">
        <f t="shared" si="863"/>
        <v/>
      </c>
      <c r="ET435" s="46" t="str">
        <f t="shared" si="864"/>
        <v/>
      </c>
      <c r="EU435" s="46" t="str">
        <f t="shared" si="865"/>
        <v/>
      </c>
      <c r="EV435" s="46" t="b">
        <f t="shared" si="866"/>
        <v>0</v>
      </c>
      <c r="EW435" s="46" t="b">
        <f t="shared" si="867"/>
        <v>0</v>
      </c>
      <c r="EX435" s="46" t="b">
        <f t="shared" si="868"/>
        <v>0</v>
      </c>
      <c r="EY435" s="46" t="b">
        <f t="shared" si="869"/>
        <v>0</v>
      </c>
      <c r="EZ435" s="46" t="b">
        <f t="shared" si="870"/>
        <v>0</v>
      </c>
      <c r="FA435" s="46" t="b">
        <f t="shared" si="871"/>
        <v>0</v>
      </c>
      <c r="FB435" s="46" t="b">
        <f t="shared" si="872"/>
        <v>0</v>
      </c>
      <c r="FC435" s="46" t="str">
        <f t="shared" si="873"/>
        <v/>
      </c>
      <c r="FD435" s="46" t="str">
        <f t="shared" si="874"/>
        <v/>
      </c>
      <c r="FE435" s="46" t="b">
        <f t="shared" si="875"/>
        <v>0</v>
      </c>
      <c r="FF435" s="46" t="str">
        <f t="shared" si="876"/>
        <v/>
      </c>
      <c r="FG435" s="46" t="str">
        <f t="shared" si="877"/>
        <v/>
      </c>
      <c r="FH435" s="46" t="b">
        <f t="shared" si="878"/>
        <v>0</v>
      </c>
      <c r="FI435" s="46" t="str">
        <f t="shared" si="879"/>
        <v/>
      </c>
      <c r="FJ435" s="46" t="str">
        <f t="shared" si="880"/>
        <v/>
      </c>
      <c r="FK435" s="46" t="b">
        <f t="shared" si="881"/>
        <v>0</v>
      </c>
      <c r="FL435" s="46" t="str">
        <f t="shared" si="882"/>
        <v/>
      </c>
      <c r="FM435" s="46" t="str">
        <f t="shared" si="883"/>
        <v/>
      </c>
      <c r="FN435" s="46" t="b">
        <f t="shared" si="884"/>
        <v>0</v>
      </c>
      <c r="FO435" s="46" t="str">
        <f t="shared" si="885"/>
        <v/>
      </c>
      <c r="FP435" s="46" t="str">
        <f t="shared" si="886"/>
        <v/>
      </c>
      <c r="FQ435" s="46" t="b">
        <f t="shared" si="887"/>
        <v>0</v>
      </c>
      <c r="FR435" s="46" t="str">
        <f t="shared" si="888"/>
        <v/>
      </c>
      <c r="FS435" s="46" t="str">
        <f t="shared" si="889"/>
        <v/>
      </c>
      <c r="FT435" s="46" t="b">
        <f t="shared" si="890"/>
        <v>0</v>
      </c>
      <c r="FU435" s="46" t="str">
        <f t="shared" si="891"/>
        <v/>
      </c>
      <c r="FV435" s="46" t="str">
        <f t="shared" si="892"/>
        <v/>
      </c>
      <c r="FW435" s="46" t="b">
        <f t="shared" si="893"/>
        <v>0</v>
      </c>
      <c r="FX435" s="46" t="str">
        <f t="shared" si="894"/>
        <v/>
      </c>
      <c r="FY435" s="46" t="str">
        <f t="shared" si="895"/>
        <v/>
      </c>
      <c r="FZ435" s="46" t="b">
        <f t="shared" si="896"/>
        <v>0</v>
      </c>
      <c r="GA435" s="46" t="str">
        <f t="shared" si="897"/>
        <v/>
      </c>
      <c r="GB435" s="46" t="str">
        <f t="shared" si="898"/>
        <v/>
      </c>
      <c r="GC435" s="46" t="b">
        <f t="shared" si="899"/>
        <v>0</v>
      </c>
      <c r="GD435" s="46" t="str">
        <f t="shared" si="900"/>
        <v/>
      </c>
      <c r="GE435" s="46" t="str">
        <f t="shared" si="901"/>
        <v/>
      </c>
      <c r="GF435" s="46" t="b">
        <f t="shared" si="902"/>
        <v>0</v>
      </c>
      <c r="GG435" s="46" t="b">
        <f t="shared" si="903"/>
        <v>0</v>
      </c>
      <c r="GH435" s="46" t="str">
        <f t="shared" si="904"/>
        <v/>
      </c>
      <c r="GI435" s="46" t="str">
        <f t="shared" si="905"/>
        <v/>
      </c>
      <c r="GJ435" s="46" t="str">
        <f t="shared" si="906"/>
        <v/>
      </c>
      <c r="GK435" s="46" t="b">
        <f t="shared" si="907"/>
        <v>0</v>
      </c>
      <c r="GL435" s="46" t="str">
        <f t="shared" si="908"/>
        <v/>
      </c>
      <c r="GM435" s="46" t="str">
        <f t="shared" si="909"/>
        <v/>
      </c>
      <c r="GN435" s="46" t="str">
        <f t="shared" si="910"/>
        <v/>
      </c>
      <c r="GO435" s="46" t="b">
        <f t="shared" si="911"/>
        <v>0</v>
      </c>
      <c r="GP435" s="46" t="str">
        <f t="shared" si="912"/>
        <v/>
      </c>
      <c r="GQ435" s="46" t="str">
        <f t="shared" si="913"/>
        <v/>
      </c>
      <c r="GR435" s="46" t="b">
        <f t="shared" si="914"/>
        <v>0</v>
      </c>
      <c r="GS435" s="46" t="str">
        <f t="shared" si="915"/>
        <v/>
      </c>
      <c r="GT435" s="46" t="str">
        <f t="shared" si="916"/>
        <v/>
      </c>
      <c r="GU435" s="46" t="b">
        <f t="shared" si="917"/>
        <v>0</v>
      </c>
      <c r="GV435" s="46" t="b">
        <f t="shared" si="918"/>
        <v>0</v>
      </c>
      <c r="GW435" s="46" t="b">
        <f t="shared" si="919"/>
        <v>0</v>
      </c>
      <c r="GX435" s="46" t="b">
        <f t="shared" si="920"/>
        <v>0</v>
      </c>
      <c r="GY435" s="46" t="b">
        <f t="shared" si="921"/>
        <v>0</v>
      </c>
      <c r="GZ435" s="46" t="b">
        <f t="shared" si="922"/>
        <v>0</v>
      </c>
      <c r="HA435" s="46" t="b">
        <f t="shared" si="923"/>
        <v>0</v>
      </c>
      <c r="HB435" s="46" t="b">
        <f t="shared" si="924"/>
        <v>0</v>
      </c>
      <c r="HC435" s="46" t="b">
        <f t="shared" si="925"/>
        <v>0</v>
      </c>
      <c r="HD435" s="46" t="b">
        <f t="shared" si="926"/>
        <v>0</v>
      </c>
      <c r="HE435" s="46" t="b">
        <f t="shared" si="927"/>
        <v>0</v>
      </c>
      <c r="HF435" s="46" t="b">
        <f t="shared" si="928"/>
        <v>0</v>
      </c>
      <c r="HG435" s="46" t="b">
        <f t="shared" si="929"/>
        <v>0</v>
      </c>
      <c r="HH435" s="46" t="b">
        <f t="shared" si="930"/>
        <v>0</v>
      </c>
      <c r="HI435" s="46" t="b">
        <f t="shared" si="931"/>
        <v>0</v>
      </c>
      <c r="HJ435" s="46" t="b">
        <f t="shared" si="932"/>
        <v>0</v>
      </c>
      <c r="HK435" s="46" t="b">
        <f t="shared" si="933"/>
        <v>0</v>
      </c>
      <c r="HL435" s="46" t="b">
        <f t="shared" si="934"/>
        <v>0</v>
      </c>
      <c r="HM435" s="46" t="b">
        <f t="shared" si="935"/>
        <v>0</v>
      </c>
      <c r="HN435" s="46" t="b">
        <f t="shared" si="936"/>
        <v>0</v>
      </c>
      <c r="HO435" s="46" t="b">
        <f t="shared" si="937"/>
        <v>0</v>
      </c>
      <c r="HP435" s="46" t="b">
        <f t="shared" si="938"/>
        <v>0</v>
      </c>
      <c r="HQ435" s="46" t="str">
        <f t="shared" si="939"/>
        <v/>
      </c>
      <c r="HR435" s="46" t="str">
        <f t="shared" si="940"/>
        <v/>
      </c>
      <c r="HS435" s="46" t="str">
        <f t="shared" si="941"/>
        <v/>
      </c>
      <c r="HT435" s="46" t="b">
        <f t="shared" si="942"/>
        <v>0</v>
      </c>
      <c r="HU435" s="46" t="b">
        <f t="shared" si="943"/>
        <v>0</v>
      </c>
      <c r="HV435" s="46" t="b">
        <f t="shared" si="944"/>
        <v>0</v>
      </c>
      <c r="HW435" s="46" t="b">
        <f t="shared" si="945"/>
        <v>0</v>
      </c>
      <c r="HX435" s="46" t="b">
        <f t="shared" si="946"/>
        <v>0</v>
      </c>
      <c r="HY435" s="46" t="b">
        <f t="shared" si="947"/>
        <v>0</v>
      </c>
      <c r="HZ435" s="46" t="b">
        <f t="shared" si="948"/>
        <v>0</v>
      </c>
      <c r="IA435" s="46" t="str">
        <f t="shared" si="949"/>
        <v/>
      </c>
      <c r="IB435" s="46" t="str">
        <f t="shared" si="950"/>
        <v/>
      </c>
      <c r="IC435" s="46" t="str">
        <f t="shared" si="951"/>
        <v/>
      </c>
      <c r="ID435" s="46" t="str">
        <f t="shared" si="952"/>
        <v/>
      </c>
      <c r="IE435" s="46" t="b">
        <f t="shared" si="953"/>
        <v>0</v>
      </c>
      <c r="IF435" s="46" t="str">
        <f t="shared" si="954"/>
        <v/>
      </c>
      <c r="IG435" s="46" t="str">
        <f t="shared" si="955"/>
        <v/>
      </c>
      <c r="IH435" s="46" t="b">
        <f t="shared" si="956"/>
        <v>0</v>
      </c>
      <c r="II435" s="46" t="b">
        <f t="shared" si="957"/>
        <v>0</v>
      </c>
      <c r="IJ435" s="46" t="b">
        <f t="shared" si="958"/>
        <v>0</v>
      </c>
      <c r="IK435" s="46" t="str">
        <f t="shared" si="959"/>
        <v/>
      </c>
      <c r="IL435" s="46" t="str">
        <f t="shared" si="960"/>
        <v/>
      </c>
      <c r="IM435" s="46" t="b">
        <f t="shared" si="961"/>
        <v>0</v>
      </c>
      <c r="IN435" s="46" t="b">
        <f t="shared" si="962"/>
        <v>0</v>
      </c>
      <c r="IO435" s="46" t="b">
        <f t="shared" si="963"/>
        <v>0</v>
      </c>
      <c r="IP435" s="46" t="b">
        <f t="shared" si="964"/>
        <v>0</v>
      </c>
      <c r="IQ435" s="46" t="b">
        <f t="shared" si="965"/>
        <v>0</v>
      </c>
      <c r="IR435" s="46" t="b">
        <f t="shared" si="966"/>
        <v>0</v>
      </c>
      <c r="IS435" s="46" t="b">
        <f t="shared" si="967"/>
        <v>0</v>
      </c>
      <c r="IT435" s="46" t="b">
        <f t="shared" si="968"/>
        <v>0</v>
      </c>
      <c r="IU435" s="46" t="b">
        <f t="shared" si="969"/>
        <v>0</v>
      </c>
      <c r="IV435" s="46" t="b">
        <f t="shared" si="970"/>
        <v>0</v>
      </c>
      <c r="IW435" s="46" t="b">
        <f t="shared" si="971"/>
        <v>0</v>
      </c>
      <c r="IX435" s="46" t="b">
        <f t="shared" si="972"/>
        <v>0</v>
      </c>
      <c r="IY435" s="46" t="b">
        <f t="shared" si="973"/>
        <v>0</v>
      </c>
    </row>
    <row r="436" spans="2:259" x14ac:dyDescent="0.3">
      <c r="B436" s="48">
        <v>424</v>
      </c>
      <c r="C436" s="61" t="str">
        <f t="shared" si="839"/>
        <v/>
      </c>
      <c r="D436" s="53"/>
      <c r="E436" s="52"/>
      <c r="F436" s="112"/>
      <c r="G436" s="52"/>
      <c r="H436" s="53"/>
      <c r="I436" s="52"/>
      <c r="J436" s="52"/>
      <c r="K436" s="53"/>
      <c r="L436" s="55"/>
      <c r="M436" s="108"/>
      <c r="N436" s="56"/>
      <c r="O436" s="52"/>
      <c r="P436" s="52"/>
      <c r="Q436" s="52"/>
      <c r="R436" s="52"/>
      <c r="S436" s="52"/>
      <c r="T436" s="53"/>
      <c r="U436" s="52"/>
      <c r="V436" s="52"/>
      <c r="W436" s="55"/>
      <c r="X436" s="55"/>
      <c r="Y436" s="52"/>
      <c r="Z436" s="55"/>
      <c r="AA436" s="52"/>
      <c r="AB436" s="53"/>
      <c r="AC436" s="53"/>
      <c r="AD436" s="53"/>
      <c r="AE436" s="57"/>
      <c r="AF436" s="113"/>
      <c r="AG436" s="57"/>
      <c r="AH436" s="58"/>
      <c r="AI436" s="58"/>
      <c r="AJ436" s="58"/>
      <c r="AK436" s="114"/>
      <c r="AL436" s="58"/>
      <c r="AM436" s="114"/>
      <c r="AN436" s="58"/>
      <c r="AO436" s="114"/>
      <c r="AP436" s="58"/>
      <c r="AQ436" s="114"/>
      <c r="AR436" s="58"/>
      <c r="AS436" s="114"/>
      <c r="AT436" s="58"/>
      <c r="AU436" s="114"/>
      <c r="AV436" s="58"/>
      <c r="AW436" s="114"/>
      <c r="AX436" s="58"/>
      <c r="AY436" s="114"/>
      <c r="AZ436" s="58"/>
      <c r="BA436" s="114"/>
      <c r="BB436" s="58"/>
      <c r="BC436" s="114"/>
      <c r="BD436" s="58"/>
      <c r="BE436" s="58"/>
      <c r="BF436" s="58"/>
      <c r="BG436" s="59"/>
      <c r="BH436" s="58"/>
      <c r="BI436" s="114"/>
      <c r="BJ436" s="53"/>
      <c r="BK436" s="58"/>
      <c r="BL436" s="114"/>
      <c r="BM436" s="58"/>
      <c r="BN436" s="114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3"/>
      <c r="CL436" s="58"/>
      <c r="CM436" s="58"/>
      <c r="CN436" s="60"/>
      <c r="CO436" s="57"/>
      <c r="CP436" s="58"/>
      <c r="CQ436" s="60"/>
      <c r="CR436" s="57"/>
      <c r="CS436" s="58"/>
      <c r="CT436" s="59"/>
      <c r="CU436" s="58"/>
      <c r="CV436" s="59"/>
      <c r="CW436" s="58"/>
      <c r="CX436" s="59"/>
      <c r="CY436" s="58"/>
      <c r="CZ436" s="58"/>
      <c r="DA436" s="58"/>
      <c r="DB436" s="53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7"/>
      <c r="DO436" s="57"/>
      <c r="DP436" s="57"/>
      <c r="DQ436" s="76" t="str">
        <f t="shared" si="840"/>
        <v/>
      </c>
      <c r="DR436" s="53"/>
      <c r="DS436" s="46" t="b">
        <f t="shared" si="841"/>
        <v>0</v>
      </c>
      <c r="DT436" s="46" t="str">
        <f t="shared" si="842"/>
        <v/>
      </c>
      <c r="DU436" s="46" t="b">
        <f t="shared" si="843"/>
        <v>0</v>
      </c>
      <c r="DV436" s="46" t="b">
        <f t="shared" si="844"/>
        <v>0</v>
      </c>
      <c r="DW436" s="46" t="b">
        <f t="shared" si="845"/>
        <v>0</v>
      </c>
      <c r="DY436" s="46" t="b">
        <f t="shared" si="846"/>
        <v>0</v>
      </c>
      <c r="DZ436" s="46" t="b">
        <f t="shared" si="847"/>
        <v>0</v>
      </c>
      <c r="EB436" s="46" t="b">
        <f t="shared" si="848"/>
        <v>0</v>
      </c>
      <c r="EC436" s="46" t="b">
        <f t="shared" si="849"/>
        <v>0</v>
      </c>
      <c r="ED436" s="46" t="b">
        <f t="shared" si="850"/>
        <v>0</v>
      </c>
      <c r="EE436" s="46" t="b">
        <f t="shared" si="851"/>
        <v>0</v>
      </c>
      <c r="EF436" s="46" t="b">
        <f t="shared" si="852"/>
        <v>0</v>
      </c>
      <c r="EG436" s="46" t="b">
        <f t="shared" si="853"/>
        <v>0</v>
      </c>
      <c r="EH436" s="46" t="b">
        <f t="shared" si="854"/>
        <v>0</v>
      </c>
      <c r="EI436" s="46" t="b">
        <f t="shared" si="855"/>
        <v>0</v>
      </c>
      <c r="EK436" s="46" t="b">
        <f t="shared" si="856"/>
        <v>0</v>
      </c>
      <c r="EL436" s="46" t="b">
        <f t="shared" si="857"/>
        <v>0</v>
      </c>
      <c r="EM436" s="46" t="b">
        <f t="shared" si="858"/>
        <v>0</v>
      </c>
      <c r="EN436" s="46" t="b">
        <f t="shared" si="859"/>
        <v>0</v>
      </c>
      <c r="EO436" s="46" t="b">
        <f t="shared" si="860"/>
        <v>0</v>
      </c>
      <c r="EP436" s="46" t="b">
        <f t="shared" si="861"/>
        <v>0</v>
      </c>
      <c r="EQ436" s="46" t="b">
        <f t="shared" si="862"/>
        <v>0</v>
      </c>
      <c r="ER436" s="46" t="b">
        <f>OR(AA436='Tablas '!$T$4,AA436='Tablas '!$T$7,AA436='Tablas '!$T$8,AA436='Tablas '!$T$11)</f>
        <v>0</v>
      </c>
      <c r="ES436" s="46" t="str">
        <f t="shared" si="863"/>
        <v/>
      </c>
      <c r="ET436" s="46" t="str">
        <f t="shared" si="864"/>
        <v/>
      </c>
      <c r="EU436" s="46" t="str">
        <f t="shared" si="865"/>
        <v/>
      </c>
      <c r="EV436" s="46" t="b">
        <f t="shared" si="866"/>
        <v>0</v>
      </c>
      <c r="EW436" s="46" t="b">
        <f t="shared" si="867"/>
        <v>0</v>
      </c>
      <c r="EX436" s="46" t="b">
        <f t="shared" si="868"/>
        <v>0</v>
      </c>
      <c r="EY436" s="46" t="b">
        <f t="shared" si="869"/>
        <v>0</v>
      </c>
      <c r="EZ436" s="46" t="b">
        <f t="shared" si="870"/>
        <v>0</v>
      </c>
      <c r="FA436" s="46" t="b">
        <f t="shared" si="871"/>
        <v>0</v>
      </c>
      <c r="FB436" s="46" t="b">
        <f t="shared" si="872"/>
        <v>0</v>
      </c>
      <c r="FC436" s="46" t="str">
        <f t="shared" si="873"/>
        <v/>
      </c>
      <c r="FD436" s="46" t="str">
        <f t="shared" si="874"/>
        <v/>
      </c>
      <c r="FE436" s="46" t="b">
        <f t="shared" si="875"/>
        <v>0</v>
      </c>
      <c r="FF436" s="46" t="str">
        <f t="shared" si="876"/>
        <v/>
      </c>
      <c r="FG436" s="46" t="str">
        <f t="shared" si="877"/>
        <v/>
      </c>
      <c r="FH436" s="46" t="b">
        <f t="shared" si="878"/>
        <v>0</v>
      </c>
      <c r="FI436" s="46" t="str">
        <f t="shared" si="879"/>
        <v/>
      </c>
      <c r="FJ436" s="46" t="str">
        <f t="shared" si="880"/>
        <v/>
      </c>
      <c r="FK436" s="46" t="b">
        <f t="shared" si="881"/>
        <v>0</v>
      </c>
      <c r="FL436" s="46" t="str">
        <f t="shared" si="882"/>
        <v/>
      </c>
      <c r="FM436" s="46" t="str">
        <f t="shared" si="883"/>
        <v/>
      </c>
      <c r="FN436" s="46" t="b">
        <f t="shared" si="884"/>
        <v>0</v>
      </c>
      <c r="FO436" s="46" t="str">
        <f t="shared" si="885"/>
        <v/>
      </c>
      <c r="FP436" s="46" t="str">
        <f t="shared" si="886"/>
        <v/>
      </c>
      <c r="FQ436" s="46" t="b">
        <f t="shared" si="887"/>
        <v>0</v>
      </c>
      <c r="FR436" s="46" t="str">
        <f t="shared" si="888"/>
        <v/>
      </c>
      <c r="FS436" s="46" t="str">
        <f t="shared" si="889"/>
        <v/>
      </c>
      <c r="FT436" s="46" t="b">
        <f t="shared" si="890"/>
        <v>0</v>
      </c>
      <c r="FU436" s="46" t="str">
        <f t="shared" si="891"/>
        <v/>
      </c>
      <c r="FV436" s="46" t="str">
        <f t="shared" si="892"/>
        <v/>
      </c>
      <c r="FW436" s="46" t="b">
        <f t="shared" si="893"/>
        <v>0</v>
      </c>
      <c r="FX436" s="46" t="str">
        <f t="shared" si="894"/>
        <v/>
      </c>
      <c r="FY436" s="46" t="str">
        <f t="shared" si="895"/>
        <v/>
      </c>
      <c r="FZ436" s="46" t="b">
        <f t="shared" si="896"/>
        <v>0</v>
      </c>
      <c r="GA436" s="46" t="str">
        <f t="shared" si="897"/>
        <v/>
      </c>
      <c r="GB436" s="46" t="str">
        <f t="shared" si="898"/>
        <v/>
      </c>
      <c r="GC436" s="46" t="b">
        <f t="shared" si="899"/>
        <v>0</v>
      </c>
      <c r="GD436" s="46" t="str">
        <f t="shared" si="900"/>
        <v/>
      </c>
      <c r="GE436" s="46" t="str">
        <f t="shared" si="901"/>
        <v/>
      </c>
      <c r="GF436" s="46" t="b">
        <f t="shared" si="902"/>
        <v>0</v>
      </c>
      <c r="GG436" s="46" t="b">
        <f t="shared" si="903"/>
        <v>0</v>
      </c>
      <c r="GH436" s="46" t="str">
        <f t="shared" si="904"/>
        <v/>
      </c>
      <c r="GI436" s="46" t="str">
        <f t="shared" si="905"/>
        <v/>
      </c>
      <c r="GJ436" s="46" t="str">
        <f t="shared" si="906"/>
        <v/>
      </c>
      <c r="GK436" s="46" t="b">
        <f t="shared" si="907"/>
        <v>0</v>
      </c>
      <c r="GL436" s="46" t="str">
        <f t="shared" si="908"/>
        <v/>
      </c>
      <c r="GM436" s="46" t="str">
        <f t="shared" si="909"/>
        <v/>
      </c>
      <c r="GN436" s="46" t="str">
        <f t="shared" si="910"/>
        <v/>
      </c>
      <c r="GO436" s="46" t="b">
        <f t="shared" si="911"/>
        <v>0</v>
      </c>
      <c r="GP436" s="46" t="str">
        <f t="shared" si="912"/>
        <v/>
      </c>
      <c r="GQ436" s="46" t="str">
        <f t="shared" si="913"/>
        <v/>
      </c>
      <c r="GR436" s="46" t="b">
        <f t="shared" si="914"/>
        <v>0</v>
      </c>
      <c r="GS436" s="46" t="str">
        <f t="shared" si="915"/>
        <v/>
      </c>
      <c r="GT436" s="46" t="str">
        <f t="shared" si="916"/>
        <v/>
      </c>
      <c r="GU436" s="46" t="b">
        <f t="shared" si="917"/>
        <v>0</v>
      </c>
      <c r="GV436" s="46" t="b">
        <f t="shared" si="918"/>
        <v>0</v>
      </c>
      <c r="GW436" s="46" t="b">
        <f t="shared" si="919"/>
        <v>0</v>
      </c>
      <c r="GX436" s="46" t="b">
        <f t="shared" si="920"/>
        <v>0</v>
      </c>
      <c r="GY436" s="46" t="b">
        <f t="shared" si="921"/>
        <v>0</v>
      </c>
      <c r="GZ436" s="46" t="b">
        <f t="shared" si="922"/>
        <v>0</v>
      </c>
      <c r="HA436" s="46" t="b">
        <f t="shared" si="923"/>
        <v>0</v>
      </c>
      <c r="HB436" s="46" t="b">
        <f t="shared" si="924"/>
        <v>0</v>
      </c>
      <c r="HC436" s="46" t="b">
        <f t="shared" si="925"/>
        <v>0</v>
      </c>
      <c r="HD436" s="46" t="b">
        <f t="shared" si="926"/>
        <v>0</v>
      </c>
      <c r="HE436" s="46" t="b">
        <f t="shared" si="927"/>
        <v>0</v>
      </c>
      <c r="HF436" s="46" t="b">
        <f t="shared" si="928"/>
        <v>0</v>
      </c>
      <c r="HG436" s="46" t="b">
        <f t="shared" si="929"/>
        <v>0</v>
      </c>
      <c r="HH436" s="46" t="b">
        <f t="shared" si="930"/>
        <v>0</v>
      </c>
      <c r="HI436" s="46" t="b">
        <f t="shared" si="931"/>
        <v>0</v>
      </c>
      <c r="HJ436" s="46" t="b">
        <f t="shared" si="932"/>
        <v>0</v>
      </c>
      <c r="HK436" s="46" t="b">
        <f t="shared" si="933"/>
        <v>0</v>
      </c>
      <c r="HL436" s="46" t="b">
        <f t="shared" si="934"/>
        <v>0</v>
      </c>
      <c r="HM436" s="46" t="b">
        <f t="shared" si="935"/>
        <v>0</v>
      </c>
      <c r="HN436" s="46" t="b">
        <f t="shared" si="936"/>
        <v>0</v>
      </c>
      <c r="HO436" s="46" t="b">
        <f t="shared" si="937"/>
        <v>0</v>
      </c>
      <c r="HP436" s="46" t="b">
        <f t="shared" si="938"/>
        <v>0</v>
      </c>
      <c r="HQ436" s="46" t="str">
        <f t="shared" si="939"/>
        <v/>
      </c>
      <c r="HR436" s="46" t="str">
        <f t="shared" si="940"/>
        <v/>
      </c>
      <c r="HS436" s="46" t="str">
        <f t="shared" si="941"/>
        <v/>
      </c>
      <c r="HT436" s="46" t="b">
        <f t="shared" si="942"/>
        <v>0</v>
      </c>
      <c r="HU436" s="46" t="b">
        <f t="shared" si="943"/>
        <v>0</v>
      </c>
      <c r="HV436" s="46" t="b">
        <f t="shared" si="944"/>
        <v>0</v>
      </c>
      <c r="HW436" s="46" t="b">
        <f t="shared" si="945"/>
        <v>0</v>
      </c>
      <c r="HX436" s="46" t="b">
        <f t="shared" si="946"/>
        <v>0</v>
      </c>
      <c r="HY436" s="46" t="b">
        <f t="shared" si="947"/>
        <v>0</v>
      </c>
      <c r="HZ436" s="46" t="b">
        <f t="shared" si="948"/>
        <v>0</v>
      </c>
      <c r="IA436" s="46" t="str">
        <f t="shared" si="949"/>
        <v/>
      </c>
      <c r="IB436" s="46" t="str">
        <f t="shared" si="950"/>
        <v/>
      </c>
      <c r="IC436" s="46" t="str">
        <f t="shared" si="951"/>
        <v/>
      </c>
      <c r="ID436" s="46" t="str">
        <f t="shared" si="952"/>
        <v/>
      </c>
      <c r="IE436" s="46" t="b">
        <f t="shared" si="953"/>
        <v>0</v>
      </c>
      <c r="IF436" s="46" t="str">
        <f t="shared" si="954"/>
        <v/>
      </c>
      <c r="IG436" s="46" t="str">
        <f t="shared" si="955"/>
        <v/>
      </c>
      <c r="IH436" s="46" t="b">
        <f t="shared" si="956"/>
        <v>0</v>
      </c>
      <c r="II436" s="46" t="b">
        <f t="shared" si="957"/>
        <v>0</v>
      </c>
      <c r="IJ436" s="46" t="b">
        <f t="shared" si="958"/>
        <v>0</v>
      </c>
      <c r="IK436" s="46" t="str">
        <f t="shared" si="959"/>
        <v/>
      </c>
      <c r="IL436" s="46" t="str">
        <f t="shared" si="960"/>
        <v/>
      </c>
      <c r="IM436" s="46" t="b">
        <f t="shared" si="961"/>
        <v>0</v>
      </c>
      <c r="IN436" s="46" t="b">
        <f t="shared" si="962"/>
        <v>0</v>
      </c>
      <c r="IO436" s="46" t="b">
        <f t="shared" si="963"/>
        <v>0</v>
      </c>
      <c r="IP436" s="46" t="b">
        <f t="shared" si="964"/>
        <v>0</v>
      </c>
      <c r="IQ436" s="46" t="b">
        <f t="shared" si="965"/>
        <v>0</v>
      </c>
      <c r="IR436" s="46" t="b">
        <f t="shared" si="966"/>
        <v>0</v>
      </c>
      <c r="IS436" s="46" t="b">
        <f t="shared" si="967"/>
        <v>0</v>
      </c>
      <c r="IT436" s="46" t="b">
        <f t="shared" si="968"/>
        <v>0</v>
      </c>
      <c r="IU436" s="46" t="b">
        <f t="shared" si="969"/>
        <v>0</v>
      </c>
      <c r="IV436" s="46" t="b">
        <f t="shared" si="970"/>
        <v>0</v>
      </c>
      <c r="IW436" s="46" t="b">
        <f t="shared" si="971"/>
        <v>0</v>
      </c>
      <c r="IX436" s="46" t="b">
        <f t="shared" si="972"/>
        <v>0</v>
      </c>
      <c r="IY436" s="46" t="b">
        <f t="shared" si="973"/>
        <v>0</v>
      </c>
    </row>
    <row r="437" spans="2:259" x14ac:dyDescent="0.3">
      <c r="B437" s="48">
        <v>425</v>
      </c>
      <c r="C437" s="61" t="str">
        <f t="shared" si="839"/>
        <v/>
      </c>
      <c r="D437" s="53"/>
      <c r="E437" s="52"/>
      <c r="F437" s="112"/>
      <c r="G437" s="52"/>
      <c r="H437" s="53"/>
      <c r="I437" s="52"/>
      <c r="J437" s="52"/>
      <c r="K437" s="53"/>
      <c r="L437" s="55"/>
      <c r="M437" s="108"/>
      <c r="N437" s="56"/>
      <c r="O437" s="52"/>
      <c r="P437" s="52"/>
      <c r="Q437" s="52"/>
      <c r="R437" s="52"/>
      <c r="S437" s="52"/>
      <c r="T437" s="53"/>
      <c r="U437" s="52"/>
      <c r="V437" s="52"/>
      <c r="W437" s="55"/>
      <c r="X437" s="55"/>
      <c r="Y437" s="52"/>
      <c r="Z437" s="55"/>
      <c r="AA437" s="52"/>
      <c r="AB437" s="53"/>
      <c r="AC437" s="53"/>
      <c r="AD437" s="53"/>
      <c r="AE437" s="57"/>
      <c r="AF437" s="113"/>
      <c r="AG437" s="57"/>
      <c r="AH437" s="58"/>
      <c r="AI437" s="58"/>
      <c r="AJ437" s="58"/>
      <c r="AK437" s="114"/>
      <c r="AL437" s="58"/>
      <c r="AM437" s="114"/>
      <c r="AN437" s="58"/>
      <c r="AO437" s="114"/>
      <c r="AP437" s="58"/>
      <c r="AQ437" s="114"/>
      <c r="AR437" s="58"/>
      <c r="AS437" s="114"/>
      <c r="AT437" s="58"/>
      <c r="AU437" s="114"/>
      <c r="AV437" s="58"/>
      <c r="AW437" s="114"/>
      <c r="AX437" s="58"/>
      <c r="AY437" s="114"/>
      <c r="AZ437" s="58"/>
      <c r="BA437" s="114"/>
      <c r="BB437" s="58"/>
      <c r="BC437" s="114"/>
      <c r="BD437" s="58"/>
      <c r="BE437" s="58"/>
      <c r="BF437" s="58"/>
      <c r="BG437" s="59"/>
      <c r="BH437" s="58"/>
      <c r="BI437" s="114"/>
      <c r="BJ437" s="53"/>
      <c r="BK437" s="58"/>
      <c r="BL437" s="114"/>
      <c r="BM437" s="58"/>
      <c r="BN437" s="114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3"/>
      <c r="CL437" s="58"/>
      <c r="CM437" s="58"/>
      <c r="CN437" s="60"/>
      <c r="CO437" s="57"/>
      <c r="CP437" s="58"/>
      <c r="CQ437" s="60"/>
      <c r="CR437" s="57"/>
      <c r="CS437" s="58"/>
      <c r="CT437" s="59"/>
      <c r="CU437" s="58"/>
      <c r="CV437" s="59"/>
      <c r="CW437" s="58"/>
      <c r="CX437" s="59"/>
      <c r="CY437" s="58"/>
      <c r="CZ437" s="58"/>
      <c r="DA437" s="58"/>
      <c r="DB437" s="53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7"/>
      <c r="DO437" s="57"/>
      <c r="DP437" s="57"/>
      <c r="DQ437" s="76" t="str">
        <f t="shared" si="840"/>
        <v/>
      </c>
      <c r="DR437" s="53"/>
      <c r="DS437" s="46" t="b">
        <f t="shared" si="841"/>
        <v>0</v>
      </c>
      <c r="DT437" s="46" t="str">
        <f t="shared" si="842"/>
        <v/>
      </c>
      <c r="DU437" s="46" t="b">
        <f t="shared" si="843"/>
        <v>0</v>
      </c>
      <c r="DV437" s="46" t="b">
        <f t="shared" si="844"/>
        <v>0</v>
      </c>
      <c r="DW437" s="46" t="b">
        <f t="shared" si="845"/>
        <v>0</v>
      </c>
      <c r="DY437" s="46" t="b">
        <f t="shared" si="846"/>
        <v>0</v>
      </c>
      <c r="DZ437" s="46" t="b">
        <f t="shared" si="847"/>
        <v>0</v>
      </c>
      <c r="EB437" s="46" t="b">
        <f t="shared" si="848"/>
        <v>0</v>
      </c>
      <c r="EC437" s="46" t="b">
        <f t="shared" si="849"/>
        <v>0</v>
      </c>
      <c r="ED437" s="46" t="b">
        <f t="shared" si="850"/>
        <v>0</v>
      </c>
      <c r="EE437" s="46" t="b">
        <f t="shared" si="851"/>
        <v>0</v>
      </c>
      <c r="EF437" s="46" t="b">
        <f t="shared" si="852"/>
        <v>0</v>
      </c>
      <c r="EG437" s="46" t="b">
        <f t="shared" si="853"/>
        <v>0</v>
      </c>
      <c r="EH437" s="46" t="b">
        <f t="shared" si="854"/>
        <v>0</v>
      </c>
      <c r="EI437" s="46" t="b">
        <f t="shared" si="855"/>
        <v>0</v>
      </c>
      <c r="EK437" s="46" t="b">
        <f t="shared" si="856"/>
        <v>0</v>
      </c>
      <c r="EL437" s="46" t="b">
        <f t="shared" si="857"/>
        <v>0</v>
      </c>
      <c r="EM437" s="46" t="b">
        <f t="shared" si="858"/>
        <v>0</v>
      </c>
      <c r="EN437" s="46" t="b">
        <f t="shared" si="859"/>
        <v>0</v>
      </c>
      <c r="EO437" s="46" t="b">
        <f t="shared" si="860"/>
        <v>0</v>
      </c>
      <c r="EP437" s="46" t="b">
        <f t="shared" si="861"/>
        <v>0</v>
      </c>
      <c r="EQ437" s="46" t="b">
        <f t="shared" si="862"/>
        <v>0</v>
      </c>
      <c r="ER437" s="46" t="b">
        <f>OR(AA437='Tablas '!$T$4,AA437='Tablas '!$T$7,AA437='Tablas '!$T$8,AA437='Tablas '!$T$11)</f>
        <v>0</v>
      </c>
      <c r="ES437" s="46" t="str">
        <f t="shared" si="863"/>
        <v/>
      </c>
      <c r="ET437" s="46" t="str">
        <f t="shared" si="864"/>
        <v/>
      </c>
      <c r="EU437" s="46" t="str">
        <f t="shared" si="865"/>
        <v/>
      </c>
      <c r="EV437" s="46" t="b">
        <f t="shared" si="866"/>
        <v>0</v>
      </c>
      <c r="EW437" s="46" t="b">
        <f t="shared" si="867"/>
        <v>0</v>
      </c>
      <c r="EX437" s="46" t="b">
        <f t="shared" si="868"/>
        <v>0</v>
      </c>
      <c r="EY437" s="46" t="b">
        <f t="shared" si="869"/>
        <v>0</v>
      </c>
      <c r="EZ437" s="46" t="b">
        <f t="shared" si="870"/>
        <v>0</v>
      </c>
      <c r="FA437" s="46" t="b">
        <f t="shared" si="871"/>
        <v>0</v>
      </c>
      <c r="FB437" s="46" t="b">
        <f t="shared" si="872"/>
        <v>0</v>
      </c>
      <c r="FC437" s="46" t="str">
        <f t="shared" si="873"/>
        <v/>
      </c>
      <c r="FD437" s="46" t="str">
        <f t="shared" si="874"/>
        <v/>
      </c>
      <c r="FE437" s="46" t="b">
        <f t="shared" si="875"/>
        <v>0</v>
      </c>
      <c r="FF437" s="46" t="str">
        <f t="shared" si="876"/>
        <v/>
      </c>
      <c r="FG437" s="46" t="str">
        <f t="shared" si="877"/>
        <v/>
      </c>
      <c r="FH437" s="46" t="b">
        <f t="shared" si="878"/>
        <v>0</v>
      </c>
      <c r="FI437" s="46" t="str">
        <f t="shared" si="879"/>
        <v/>
      </c>
      <c r="FJ437" s="46" t="str">
        <f t="shared" si="880"/>
        <v/>
      </c>
      <c r="FK437" s="46" t="b">
        <f t="shared" si="881"/>
        <v>0</v>
      </c>
      <c r="FL437" s="46" t="str">
        <f t="shared" si="882"/>
        <v/>
      </c>
      <c r="FM437" s="46" t="str">
        <f t="shared" si="883"/>
        <v/>
      </c>
      <c r="FN437" s="46" t="b">
        <f t="shared" si="884"/>
        <v>0</v>
      </c>
      <c r="FO437" s="46" t="str">
        <f t="shared" si="885"/>
        <v/>
      </c>
      <c r="FP437" s="46" t="str">
        <f t="shared" si="886"/>
        <v/>
      </c>
      <c r="FQ437" s="46" t="b">
        <f t="shared" si="887"/>
        <v>0</v>
      </c>
      <c r="FR437" s="46" t="str">
        <f t="shared" si="888"/>
        <v/>
      </c>
      <c r="FS437" s="46" t="str">
        <f t="shared" si="889"/>
        <v/>
      </c>
      <c r="FT437" s="46" t="b">
        <f t="shared" si="890"/>
        <v>0</v>
      </c>
      <c r="FU437" s="46" t="str">
        <f t="shared" si="891"/>
        <v/>
      </c>
      <c r="FV437" s="46" t="str">
        <f t="shared" si="892"/>
        <v/>
      </c>
      <c r="FW437" s="46" t="b">
        <f t="shared" si="893"/>
        <v>0</v>
      </c>
      <c r="FX437" s="46" t="str">
        <f t="shared" si="894"/>
        <v/>
      </c>
      <c r="FY437" s="46" t="str">
        <f t="shared" si="895"/>
        <v/>
      </c>
      <c r="FZ437" s="46" t="b">
        <f t="shared" si="896"/>
        <v>0</v>
      </c>
      <c r="GA437" s="46" t="str">
        <f t="shared" si="897"/>
        <v/>
      </c>
      <c r="GB437" s="46" t="str">
        <f t="shared" si="898"/>
        <v/>
      </c>
      <c r="GC437" s="46" t="b">
        <f t="shared" si="899"/>
        <v>0</v>
      </c>
      <c r="GD437" s="46" t="str">
        <f t="shared" si="900"/>
        <v/>
      </c>
      <c r="GE437" s="46" t="str">
        <f t="shared" si="901"/>
        <v/>
      </c>
      <c r="GF437" s="46" t="b">
        <f t="shared" si="902"/>
        <v>0</v>
      </c>
      <c r="GG437" s="46" t="b">
        <f t="shared" si="903"/>
        <v>0</v>
      </c>
      <c r="GH437" s="46" t="str">
        <f t="shared" si="904"/>
        <v/>
      </c>
      <c r="GI437" s="46" t="str">
        <f t="shared" si="905"/>
        <v/>
      </c>
      <c r="GJ437" s="46" t="str">
        <f t="shared" si="906"/>
        <v/>
      </c>
      <c r="GK437" s="46" t="b">
        <f t="shared" si="907"/>
        <v>0</v>
      </c>
      <c r="GL437" s="46" t="str">
        <f t="shared" si="908"/>
        <v/>
      </c>
      <c r="GM437" s="46" t="str">
        <f t="shared" si="909"/>
        <v/>
      </c>
      <c r="GN437" s="46" t="str">
        <f t="shared" si="910"/>
        <v/>
      </c>
      <c r="GO437" s="46" t="b">
        <f t="shared" si="911"/>
        <v>0</v>
      </c>
      <c r="GP437" s="46" t="str">
        <f t="shared" si="912"/>
        <v/>
      </c>
      <c r="GQ437" s="46" t="str">
        <f t="shared" si="913"/>
        <v/>
      </c>
      <c r="GR437" s="46" t="b">
        <f t="shared" si="914"/>
        <v>0</v>
      </c>
      <c r="GS437" s="46" t="str">
        <f t="shared" si="915"/>
        <v/>
      </c>
      <c r="GT437" s="46" t="str">
        <f t="shared" si="916"/>
        <v/>
      </c>
      <c r="GU437" s="46" t="b">
        <f t="shared" si="917"/>
        <v>0</v>
      </c>
      <c r="GV437" s="46" t="b">
        <f t="shared" si="918"/>
        <v>0</v>
      </c>
      <c r="GW437" s="46" t="b">
        <f t="shared" si="919"/>
        <v>0</v>
      </c>
      <c r="GX437" s="46" t="b">
        <f t="shared" si="920"/>
        <v>0</v>
      </c>
      <c r="GY437" s="46" t="b">
        <f t="shared" si="921"/>
        <v>0</v>
      </c>
      <c r="GZ437" s="46" t="b">
        <f t="shared" si="922"/>
        <v>0</v>
      </c>
      <c r="HA437" s="46" t="b">
        <f t="shared" si="923"/>
        <v>0</v>
      </c>
      <c r="HB437" s="46" t="b">
        <f t="shared" si="924"/>
        <v>0</v>
      </c>
      <c r="HC437" s="46" t="b">
        <f t="shared" si="925"/>
        <v>0</v>
      </c>
      <c r="HD437" s="46" t="b">
        <f t="shared" si="926"/>
        <v>0</v>
      </c>
      <c r="HE437" s="46" t="b">
        <f t="shared" si="927"/>
        <v>0</v>
      </c>
      <c r="HF437" s="46" t="b">
        <f t="shared" si="928"/>
        <v>0</v>
      </c>
      <c r="HG437" s="46" t="b">
        <f t="shared" si="929"/>
        <v>0</v>
      </c>
      <c r="HH437" s="46" t="b">
        <f t="shared" si="930"/>
        <v>0</v>
      </c>
      <c r="HI437" s="46" t="b">
        <f t="shared" si="931"/>
        <v>0</v>
      </c>
      <c r="HJ437" s="46" t="b">
        <f t="shared" si="932"/>
        <v>0</v>
      </c>
      <c r="HK437" s="46" t="b">
        <f t="shared" si="933"/>
        <v>0</v>
      </c>
      <c r="HL437" s="46" t="b">
        <f t="shared" si="934"/>
        <v>0</v>
      </c>
      <c r="HM437" s="46" t="b">
        <f t="shared" si="935"/>
        <v>0</v>
      </c>
      <c r="HN437" s="46" t="b">
        <f t="shared" si="936"/>
        <v>0</v>
      </c>
      <c r="HO437" s="46" t="b">
        <f t="shared" si="937"/>
        <v>0</v>
      </c>
      <c r="HP437" s="46" t="b">
        <f t="shared" si="938"/>
        <v>0</v>
      </c>
      <c r="HQ437" s="46" t="str">
        <f t="shared" si="939"/>
        <v/>
      </c>
      <c r="HR437" s="46" t="str">
        <f t="shared" si="940"/>
        <v/>
      </c>
      <c r="HS437" s="46" t="str">
        <f t="shared" si="941"/>
        <v/>
      </c>
      <c r="HT437" s="46" t="b">
        <f t="shared" si="942"/>
        <v>0</v>
      </c>
      <c r="HU437" s="46" t="b">
        <f t="shared" si="943"/>
        <v>0</v>
      </c>
      <c r="HV437" s="46" t="b">
        <f t="shared" si="944"/>
        <v>0</v>
      </c>
      <c r="HW437" s="46" t="b">
        <f t="shared" si="945"/>
        <v>0</v>
      </c>
      <c r="HX437" s="46" t="b">
        <f t="shared" si="946"/>
        <v>0</v>
      </c>
      <c r="HY437" s="46" t="b">
        <f t="shared" si="947"/>
        <v>0</v>
      </c>
      <c r="HZ437" s="46" t="b">
        <f t="shared" si="948"/>
        <v>0</v>
      </c>
      <c r="IA437" s="46" t="str">
        <f t="shared" si="949"/>
        <v/>
      </c>
      <c r="IB437" s="46" t="str">
        <f t="shared" si="950"/>
        <v/>
      </c>
      <c r="IC437" s="46" t="str">
        <f t="shared" si="951"/>
        <v/>
      </c>
      <c r="ID437" s="46" t="str">
        <f t="shared" si="952"/>
        <v/>
      </c>
      <c r="IE437" s="46" t="b">
        <f t="shared" si="953"/>
        <v>0</v>
      </c>
      <c r="IF437" s="46" t="str">
        <f t="shared" si="954"/>
        <v/>
      </c>
      <c r="IG437" s="46" t="str">
        <f t="shared" si="955"/>
        <v/>
      </c>
      <c r="IH437" s="46" t="b">
        <f t="shared" si="956"/>
        <v>0</v>
      </c>
      <c r="II437" s="46" t="b">
        <f t="shared" si="957"/>
        <v>0</v>
      </c>
      <c r="IJ437" s="46" t="b">
        <f t="shared" si="958"/>
        <v>0</v>
      </c>
      <c r="IK437" s="46" t="str">
        <f t="shared" si="959"/>
        <v/>
      </c>
      <c r="IL437" s="46" t="str">
        <f t="shared" si="960"/>
        <v/>
      </c>
      <c r="IM437" s="46" t="b">
        <f t="shared" si="961"/>
        <v>0</v>
      </c>
      <c r="IN437" s="46" t="b">
        <f t="shared" si="962"/>
        <v>0</v>
      </c>
      <c r="IO437" s="46" t="b">
        <f t="shared" si="963"/>
        <v>0</v>
      </c>
      <c r="IP437" s="46" t="b">
        <f t="shared" si="964"/>
        <v>0</v>
      </c>
      <c r="IQ437" s="46" t="b">
        <f t="shared" si="965"/>
        <v>0</v>
      </c>
      <c r="IR437" s="46" t="b">
        <f t="shared" si="966"/>
        <v>0</v>
      </c>
      <c r="IS437" s="46" t="b">
        <f t="shared" si="967"/>
        <v>0</v>
      </c>
      <c r="IT437" s="46" t="b">
        <f t="shared" si="968"/>
        <v>0</v>
      </c>
      <c r="IU437" s="46" t="b">
        <f t="shared" si="969"/>
        <v>0</v>
      </c>
      <c r="IV437" s="46" t="b">
        <f t="shared" si="970"/>
        <v>0</v>
      </c>
      <c r="IW437" s="46" t="b">
        <f t="shared" si="971"/>
        <v>0</v>
      </c>
      <c r="IX437" s="46" t="b">
        <f t="shared" si="972"/>
        <v>0</v>
      </c>
      <c r="IY437" s="46" t="b">
        <f t="shared" si="973"/>
        <v>0</v>
      </c>
    </row>
    <row r="438" spans="2:259" x14ac:dyDescent="0.3">
      <c r="B438" s="48">
        <v>426</v>
      </c>
      <c r="C438" s="61" t="str">
        <f t="shared" si="839"/>
        <v/>
      </c>
      <c r="D438" s="53"/>
      <c r="E438" s="52"/>
      <c r="F438" s="112"/>
      <c r="G438" s="52"/>
      <c r="H438" s="53"/>
      <c r="I438" s="52"/>
      <c r="J438" s="52"/>
      <c r="K438" s="53"/>
      <c r="L438" s="55"/>
      <c r="M438" s="108"/>
      <c r="N438" s="56"/>
      <c r="O438" s="52"/>
      <c r="P438" s="52"/>
      <c r="Q438" s="52"/>
      <c r="R438" s="52"/>
      <c r="S438" s="52"/>
      <c r="T438" s="53"/>
      <c r="U438" s="52"/>
      <c r="V438" s="52"/>
      <c r="W438" s="55"/>
      <c r="X438" s="55"/>
      <c r="Y438" s="52"/>
      <c r="Z438" s="55"/>
      <c r="AA438" s="52"/>
      <c r="AB438" s="53"/>
      <c r="AC438" s="53"/>
      <c r="AD438" s="53"/>
      <c r="AE438" s="57"/>
      <c r="AF438" s="113"/>
      <c r="AG438" s="57"/>
      <c r="AH438" s="58"/>
      <c r="AI438" s="58"/>
      <c r="AJ438" s="58"/>
      <c r="AK438" s="114"/>
      <c r="AL438" s="58"/>
      <c r="AM438" s="114"/>
      <c r="AN438" s="58"/>
      <c r="AO438" s="114"/>
      <c r="AP438" s="58"/>
      <c r="AQ438" s="114"/>
      <c r="AR438" s="58"/>
      <c r="AS438" s="114"/>
      <c r="AT438" s="58"/>
      <c r="AU438" s="114"/>
      <c r="AV438" s="58"/>
      <c r="AW438" s="114"/>
      <c r="AX438" s="58"/>
      <c r="AY438" s="114"/>
      <c r="AZ438" s="58"/>
      <c r="BA438" s="114"/>
      <c r="BB438" s="58"/>
      <c r="BC438" s="114"/>
      <c r="BD438" s="58"/>
      <c r="BE438" s="58"/>
      <c r="BF438" s="58"/>
      <c r="BG438" s="59"/>
      <c r="BH438" s="58"/>
      <c r="BI438" s="114"/>
      <c r="BJ438" s="53"/>
      <c r="BK438" s="58"/>
      <c r="BL438" s="114"/>
      <c r="BM438" s="58"/>
      <c r="BN438" s="114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3"/>
      <c r="CL438" s="58"/>
      <c r="CM438" s="58"/>
      <c r="CN438" s="60"/>
      <c r="CO438" s="57"/>
      <c r="CP438" s="58"/>
      <c r="CQ438" s="60"/>
      <c r="CR438" s="57"/>
      <c r="CS438" s="58"/>
      <c r="CT438" s="59"/>
      <c r="CU438" s="58"/>
      <c r="CV438" s="59"/>
      <c r="CW438" s="58"/>
      <c r="CX438" s="59"/>
      <c r="CY438" s="58"/>
      <c r="CZ438" s="58"/>
      <c r="DA438" s="58"/>
      <c r="DB438" s="53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7"/>
      <c r="DO438" s="57"/>
      <c r="DP438" s="57"/>
      <c r="DQ438" s="76" t="str">
        <f t="shared" si="840"/>
        <v/>
      </c>
      <c r="DR438" s="53"/>
      <c r="DS438" s="46" t="b">
        <f t="shared" si="841"/>
        <v>0</v>
      </c>
      <c r="DT438" s="46" t="str">
        <f t="shared" si="842"/>
        <v/>
      </c>
      <c r="DU438" s="46" t="b">
        <f t="shared" si="843"/>
        <v>0</v>
      </c>
      <c r="DV438" s="46" t="b">
        <f t="shared" si="844"/>
        <v>0</v>
      </c>
      <c r="DW438" s="46" t="b">
        <f t="shared" si="845"/>
        <v>0</v>
      </c>
      <c r="DY438" s="46" t="b">
        <f t="shared" si="846"/>
        <v>0</v>
      </c>
      <c r="DZ438" s="46" t="b">
        <f t="shared" si="847"/>
        <v>0</v>
      </c>
      <c r="EB438" s="46" t="b">
        <f t="shared" si="848"/>
        <v>0</v>
      </c>
      <c r="EC438" s="46" t="b">
        <f t="shared" si="849"/>
        <v>0</v>
      </c>
      <c r="ED438" s="46" t="b">
        <f t="shared" si="850"/>
        <v>0</v>
      </c>
      <c r="EE438" s="46" t="b">
        <f t="shared" si="851"/>
        <v>0</v>
      </c>
      <c r="EF438" s="46" t="b">
        <f t="shared" si="852"/>
        <v>0</v>
      </c>
      <c r="EG438" s="46" t="b">
        <f t="shared" si="853"/>
        <v>0</v>
      </c>
      <c r="EH438" s="46" t="b">
        <f t="shared" si="854"/>
        <v>0</v>
      </c>
      <c r="EI438" s="46" t="b">
        <f t="shared" si="855"/>
        <v>0</v>
      </c>
      <c r="EK438" s="46" t="b">
        <f t="shared" si="856"/>
        <v>0</v>
      </c>
      <c r="EL438" s="46" t="b">
        <f t="shared" si="857"/>
        <v>0</v>
      </c>
      <c r="EM438" s="46" t="b">
        <f t="shared" si="858"/>
        <v>0</v>
      </c>
      <c r="EN438" s="46" t="b">
        <f t="shared" si="859"/>
        <v>0</v>
      </c>
      <c r="EO438" s="46" t="b">
        <f t="shared" si="860"/>
        <v>0</v>
      </c>
      <c r="EP438" s="46" t="b">
        <f t="shared" si="861"/>
        <v>0</v>
      </c>
      <c r="EQ438" s="46" t="b">
        <f t="shared" si="862"/>
        <v>0</v>
      </c>
      <c r="ER438" s="46" t="b">
        <f>OR(AA438='Tablas '!$T$4,AA438='Tablas '!$T$7,AA438='Tablas '!$T$8,AA438='Tablas '!$T$11)</f>
        <v>0</v>
      </c>
      <c r="ES438" s="46" t="str">
        <f t="shared" si="863"/>
        <v/>
      </c>
      <c r="ET438" s="46" t="str">
        <f t="shared" si="864"/>
        <v/>
      </c>
      <c r="EU438" s="46" t="str">
        <f t="shared" si="865"/>
        <v/>
      </c>
      <c r="EV438" s="46" t="b">
        <f t="shared" si="866"/>
        <v>0</v>
      </c>
      <c r="EW438" s="46" t="b">
        <f t="shared" si="867"/>
        <v>0</v>
      </c>
      <c r="EX438" s="46" t="b">
        <f t="shared" si="868"/>
        <v>0</v>
      </c>
      <c r="EY438" s="46" t="b">
        <f t="shared" si="869"/>
        <v>0</v>
      </c>
      <c r="EZ438" s="46" t="b">
        <f t="shared" si="870"/>
        <v>0</v>
      </c>
      <c r="FA438" s="46" t="b">
        <f t="shared" si="871"/>
        <v>0</v>
      </c>
      <c r="FB438" s="46" t="b">
        <f t="shared" si="872"/>
        <v>0</v>
      </c>
      <c r="FC438" s="46" t="str">
        <f t="shared" si="873"/>
        <v/>
      </c>
      <c r="FD438" s="46" t="str">
        <f t="shared" si="874"/>
        <v/>
      </c>
      <c r="FE438" s="46" t="b">
        <f t="shared" si="875"/>
        <v>0</v>
      </c>
      <c r="FF438" s="46" t="str">
        <f t="shared" si="876"/>
        <v/>
      </c>
      <c r="FG438" s="46" t="str">
        <f t="shared" si="877"/>
        <v/>
      </c>
      <c r="FH438" s="46" t="b">
        <f t="shared" si="878"/>
        <v>0</v>
      </c>
      <c r="FI438" s="46" t="str">
        <f t="shared" si="879"/>
        <v/>
      </c>
      <c r="FJ438" s="46" t="str">
        <f t="shared" si="880"/>
        <v/>
      </c>
      <c r="FK438" s="46" t="b">
        <f t="shared" si="881"/>
        <v>0</v>
      </c>
      <c r="FL438" s="46" t="str">
        <f t="shared" si="882"/>
        <v/>
      </c>
      <c r="FM438" s="46" t="str">
        <f t="shared" si="883"/>
        <v/>
      </c>
      <c r="FN438" s="46" t="b">
        <f t="shared" si="884"/>
        <v>0</v>
      </c>
      <c r="FO438" s="46" t="str">
        <f t="shared" si="885"/>
        <v/>
      </c>
      <c r="FP438" s="46" t="str">
        <f t="shared" si="886"/>
        <v/>
      </c>
      <c r="FQ438" s="46" t="b">
        <f t="shared" si="887"/>
        <v>0</v>
      </c>
      <c r="FR438" s="46" t="str">
        <f t="shared" si="888"/>
        <v/>
      </c>
      <c r="FS438" s="46" t="str">
        <f t="shared" si="889"/>
        <v/>
      </c>
      <c r="FT438" s="46" t="b">
        <f t="shared" si="890"/>
        <v>0</v>
      </c>
      <c r="FU438" s="46" t="str">
        <f t="shared" si="891"/>
        <v/>
      </c>
      <c r="FV438" s="46" t="str">
        <f t="shared" si="892"/>
        <v/>
      </c>
      <c r="FW438" s="46" t="b">
        <f t="shared" si="893"/>
        <v>0</v>
      </c>
      <c r="FX438" s="46" t="str">
        <f t="shared" si="894"/>
        <v/>
      </c>
      <c r="FY438" s="46" t="str">
        <f t="shared" si="895"/>
        <v/>
      </c>
      <c r="FZ438" s="46" t="b">
        <f t="shared" si="896"/>
        <v>0</v>
      </c>
      <c r="GA438" s="46" t="str">
        <f t="shared" si="897"/>
        <v/>
      </c>
      <c r="GB438" s="46" t="str">
        <f t="shared" si="898"/>
        <v/>
      </c>
      <c r="GC438" s="46" t="b">
        <f t="shared" si="899"/>
        <v>0</v>
      </c>
      <c r="GD438" s="46" t="str">
        <f t="shared" si="900"/>
        <v/>
      </c>
      <c r="GE438" s="46" t="str">
        <f t="shared" si="901"/>
        <v/>
      </c>
      <c r="GF438" s="46" t="b">
        <f t="shared" si="902"/>
        <v>0</v>
      </c>
      <c r="GG438" s="46" t="b">
        <f t="shared" si="903"/>
        <v>0</v>
      </c>
      <c r="GH438" s="46" t="str">
        <f t="shared" si="904"/>
        <v/>
      </c>
      <c r="GI438" s="46" t="str">
        <f t="shared" si="905"/>
        <v/>
      </c>
      <c r="GJ438" s="46" t="str">
        <f t="shared" si="906"/>
        <v/>
      </c>
      <c r="GK438" s="46" t="b">
        <f t="shared" si="907"/>
        <v>0</v>
      </c>
      <c r="GL438" s="46" t="str">
        <f t="shared" si="908"/>
        <v/>
      </c>
      <c r="GM438" s="46" t="str">
        <f t="shared" si="909"/>
        <v/>
      </c>
      <c r="GN438" s="46" t="str">
        <f t="shared" si="910"/>
        <v/>
      </c>
      <c r="GO438" s="46" t="b">
        <f t="shared" si="911"/>
        <v>0</v>
      </c>
      <c r="GP438" s="46" t="str">
        <f t="shared" si="912"/>
        <v/>
      </c>
      <c r="GQ438" s="46" t="str">
        <f t="shared" si="913"/>
        <v/>
      </c>
      <c r="GR438" s="46" t="b">
        <f t="shared" si="914"/>
        <v>0</v>
      </c>
      <c r="GS438" s="46" t="str">
        <f t="shared" si="915"/>
        <v/>
      </c>
      <c r="GT438" s="46" t="str">
        <f t="shared" si="916"/>
        <v/>
      </c>
      <c r="GU438" s="46" t="b">
        <f t="shared" si="917"/>
        <v>0</v>
      </c>
      <c r="GV438" s="46" t="b">
        <f t="shared" si="918"/>
        <v>0</v>
      </c>
      <c r="GW438" s="46" t="b">
        <f t="shared" si="919"/>
        <v>0</v>
      </c>
      <c r="GX438" s="46" t="b">
        <f t="shared" si="920"/>
        <v>0</v>
      </c>
      <c r="GY438" s="46" t="b">
        <f t="shared" si="921"/>
        <v>0</v>
      </c>
      <c r="GZ438" s="46" t="b">
        <f t="shared" si="922"/>
        <v>0</v>
      </c>
      <c r="HA438" s="46" t="b">
        <f t="shared" si="923"/>
        <v>0</v>
      </c>
      <c r="HB438" s="46" t="b">
        <f t="shared" si="924"/>
        <v>0</v>
      </c>
      <c r="HC438" s="46" t="b">
        <f t="shared" si="925"/>
        <v>0</v>
      </c>
      <c r="HD438" s="46" t="b">
        <f t="shared" si="926"/>
        <v>0</v>
      </c>
      <c r="HE438" s="46" t="b">
        <f t="shared" si="927"/>
        <v>0</v>
      </c>
      <c r="HF438" s="46" t="b">
        <f t="shared" si="928"/>
        <v>0</v>
      </c>
      <c r="HG438" s="46" t="b">
        <f t="shared" si="929"/>
        <v>0</v>
      </c>
      <c r="HH438" s="46" t="b">
        <f t="shared" si="930"/>
        <v>0</v>
      </c>
      <c r="HI438" s="46" t="b">
        <f t="shared" si="931"/>
        <v>0</v>
      </c>
      <c r="HJ438" s="46" t="b">
        <f t="shared" si="932"/>
        <v>0</v>
      </c>
      <c r="HK438" s="46" t="b">
        <f t="shared" si="933"/>
        <v>0</v>
      </c>
      <c r="HL438" s="46" t="b">
        <f t="shared" si="934"/>
        <v>0</v>
      </c>
      <c r="HM438" s="46" t="b">
        <f t="shared" si="935"/>
        <v>0</v>
      </c>
      <c r="HN438" s="46" t="b">
        <f t="shared" si="936"/>
        <v>0</v>
      </c>
      <c r="HO438" s="46" t="b">
        <f t="shared" si="937"/>
        <v>0</v>
      </c>
      <c r="HP438" s="46" t="b">
        <f t="shared" si="938"/>
        <v>0</v>
      </c>
      <c r="HQ438" s="46" t="str">
        <f t="shared" si="939"/>
        <v/>
      </c>
      <c r="HR438" s="46" t="str">
        <f t="shared" si="940"/>
        <v/>
      </c>
      <c r="HS438" s="46" t="str">
        <f t="shared" si="941"/>
        <v/>
      </c>
      <c r="HT438" s="46" t="b">
        <f t="shared" si="942"/>
        <v>0</v>
      </c>
      <c r="HU438" s="46" t="b">
        <f t="shared" si="943"/>
        <v>0</v>
      </c>
      <c r="HV438" s="46" t="b">
        <f t="shared" si="944"/>
        <v>0</v>
      </c>
      <c r="HW438" s="46" t="b">
        <f t="shared" si="945"/>
        <v>0</v>
      </c>
      <c r="HX438" s="46" t="b">
        <f t="shared" si="946"/>
        <v>0</v>
      </c>
      <c r="HY438" s="46" t="b">
        <f t="shared" si="947"/>
        <v>0</v>
      </c>
      <c r="HZ438" s="46" t="b">
        <f t="shared" si="948"/>
        <v>0</v>
      </c>
      <c r="IA438" s="46" t="str">
        <f t="shared" si="949"/>
        <v/>
      </c>
      <c r="IB438" s="46" t="str">
        <f t="shared" si="950"/>
        <v/>
      </c>
      <c r="IC438" s="46" t="str">
        <f t="shared" si="951"/>
        <v/>
      </c>
      <c r="ID438" s="46" t="str">
        <f t="shared" si="952"/>
        <v/>
      </c>
      <c r="IE438" s="46" t="b">
        <f t="shared" si="953"/>
        <v>0</v>
      </c>
      <c r="IF438" s="46" t="str">
        <f t="shared" si="954"/>
        <v/>
      </c>
      <c r="IG438" s="46" t="str">
        <f t="shared" si="955"/>
        <v/>
      </c>
      <c r="IH438" s="46" t="b">
        <f t="shared" si="956"/>
        <v>0</v>
      </c>
      <c r="II438" s="46" t="b">
        <f t="shared" si="957"/>
        <v>0</v>
      </c>
      <c r="IJ438" s="46" t="b">
        <f t="shared" si="958"/>
        <v>0</v>
      </c>
      <c r="IK438" s="46" t="str">
        <f t="shared" si="959"/>
        <v/>
      </c>
      <c r="IL438" s="46" t="str">
        <f t="shared" si="960"/>
        <v/>
      </c>
      <c r="IM438" s="46" t="b">
        <f t="shared" si="961"/>
        <v>0</v>
      </c>
      <c r="IN438" s="46" t="b">
        <f t="shared" si="962"/>
        <v>0</v>
      </c>
      <c r="IO438" s="46" t="b">
        <f t="shared" si="963"/>
        <v>0</v>
      </c>
      <c r="IP438" s="46" t="b">
        <f t="shared" si="964"/>
        <v>0</v>
      </c>
      <c r="IQ438" s="46" t="b">
        <f t="shared" si="965"/>
        <v>0</v>
      </c>
      <c r="IR438" s="46" t="b">
        <f t="shared" si="966"/>
        <v>0</v>
      </c>
      <c r="IS438" s="46" t="b">
        <f t="shared" si="967"/>
        <v>0</v>
      </c>
      <c r="IT438" s="46" t="b">
        <f t="shared" si="968"/>
        <v>0</v>
      </c>
      <c r="IU438" s="46" t="b">
        <f t="shared" si="969"/>
        <v>0</v>
      </c>
      <c r="IV438" s="46" t="b">
        <f t="shared" si="970"/>
        <v>0</v>
      </c>
      <c r="IW438" s="46" t="b">
        <f t="shared" si="971"/>
        <v>0</v>
      </c>
      <c r="IX438" s="46" t="b">
        <f t="shared" si="972"/>
        <v>0</v>
      </c>
      <c r="IY438" s="46" t="b">
        <f t="shared" si="973"/>
        <v>0</v>
      </c>
    </row>
    <row r="439" spans="2:259" x14ac:dyDescent="0.3">
      <c r="B439" s="48">
        <v>427</v>
      </c>
      <c r="C439" s="61" t="str">
        <f t="shared" si="839"/>
        <v/>
      </c>
      <c r="D439" s="53"/>
      <c r="E439" s="52"/>
      <c r="F439" s="112"/>
      <c r="G439" s="52"/>
      <c r="H439" s="53"/>
      <c r="I439" s="52"/>
      <c r="J439" s="52"/>
      <c r="K439" s="53"/>
      <c r="L439" s="55"/>
      <c r="M439" s="108"/>
      <c r="N439" s="56"/>
      <c r="O439" s="52"/>
      <c r="P439" s="52"/>
      <c r="Q439" s="52"/>
      <c r="R439" s="52"/>
      <c r="S439" s="52"/>
      <c r="T439" s="53"/>
      <c r="U439" s="52"/>
      <c r="V439" s="52"/>
      <c r="W439" s="55"/>
      <c r="X439" s="55"/>
      <c r="Y439" s="52"/>
      <c r="Z439" s="55"/>
      <c r="AA439" s="52"/>
      <c r="AB439" s="53"/>
      <c r="AC439" s="53"/>
      <c r="AD439" s="53"/>
      <c r="AE439" s="57"/>
      <c r="AF439" s="113"/>
      <c r="AG439" s="57"/>
      <c r="AH439" s="58"/>
      <c r="AI439" s="58"/>
      <c r="AJ439" s="58"/>
      <c r="AK439" s="114"/>
      <c r="AL439" s="58"/>
      <c r="AM439" s="114"/>
      <c r="AN439" s="58"/>
      <c r="AO439" s="114"/>
      <c r="AP439" s="58"/>
      <c r="AQ439" s="114"/>
      <c r="AR439" s="58"/>
      <c r="AS439" s="114"/>
      <c r="AT439" s="58"/>
      <c r="AU439" s="114"/>
      <c r="AV439" s="58"/>
      <c r="AW439" s="114"/>
      <c r="AX439" s="58"/>
      <c r="AY439" s="114"/>
      <c r="AZ439" s="58"/>
      <c r="BA439" s="114"/>
      <c r="BB439" s="58"/>
      <c r="BC439" s="114"/>
      <c r="BD439" s="58"/>
      <c r="BE439" s="58"/>
      <c r="BF439" s="58"/>
      <c r="BG439" s="59"/>
      <c r="BH439" s="58"/>
      <c r="BI439" s="114"/>
      <c r="BJ439" s="53"/>
      <c r="BK439" s="58"/>
      <c r="BL439" s="114"/>
      <c r="BM439" s="58"/>
      <c r="BN439" s="114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3"/>
      <c r="CL439" s="58"/>
      <c r="CM439" s="58"/>
      <c r="CN439" s="60"/>
      <c r="CO439" s="57"/>
      <c r="CP439" s="58"/>
      <c r="CQ439" s="60"/>
      <c r="CR439" s="57"/>
      <c r="CS439" s="58"/>
      <c r="CT439" s="59"/>
      <c r="CU439" s="58"/>
      <c r="CV439" s="59"/>
      <c r="CW439" s="58"/>
      <c r="CX439" s="59"/>
      <c r="CY439" s="58"/>
      <c r="CZ439" s="58"/>
      <c r="DA439" s="58"/>
      <c r="DB439" s="53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7"/>
      <c r="DO439" s="57"/>
      <c r="DP439" s="57"/>
      <c r="DQ439" s="76" t="str">
        <f t="shared" si="840"/>
        <v/>
      </c>
      <c r="DR439" s="53"/>
      <c r="DS439" s="46" t="b">
        <f t="shared" si="841"/>
        <v>0</v>
      </c>
      <c r="DT439" s="46" t="str">
        <f t="shared" si="842"/>
        <v/>
      </c>
      <c r="DU439" s="46" t="b">
        <f t="shared" si="843"/>
        <v>0</v>
      </c>
      <c r="DV439" s="46" t="b">
        <f t="shared" si="844"/>
        <v>0</v>
      </c>
      <c r="DW439" s="46" t="b">
        <f t="shared" si="845"/>
        <v>0</v>
      </c>
      <c r="DY439" s="46" t="b">
        <f t="shared" si="846"/>
        <v>0</v>
      </c>
      <c r="DZ439" s="46" t="b">
        <f t="shared" si="847"/>
        <v>0</v>
      </c>
      <c r="EB439" s="46" t="b">
        <f t="shared" si="848"/>
        <v>0</v>
      </c>
      <c r="EC439" s="46" t="b">
        <f t="shared" si="849"/>
        <v>0</v>
      </c>
      <c r="ED439" s="46" t="b">
        <f t="shared" si="850"/>
        <v>0</v>
      </c>
      <c r="EE439" s="46" t="b">
        <f t="shared" si="851"/>
        <v>0</v>
      </c>
      <c r="EF439" s="46" t="b">
        <f t="shared" si="852"/>
        <v>0</v>
      </c>
      <c r="EG439" s="46" t="b">
        <f t="shared" si="853"/>
        <v>0</v>
      </c>
      <c r="EH439" s="46" t="b">
        <f t="shared" si="854"/>
        <v>0</v>
      </c>
      <c r="EI439" s="46" t="b">
        <f t="shared" si="855"/>
        <v>0</v>
      </c>
      <c r="EK439" s="46" t="b">
        <f t="shared" si="856"/>
        <v>0</v>
      </c>
      <c r="EL439" s="46" t="b">
        <f t="shared" si="857"/>
        <v>0</v>
      </c>
      <c r="EM439" s="46" t="b">
        <f t="shared" si="858"/>
        <v>0</v>
      </c>
      <c r="EN439" s="46" t="b">
        <f t="shared" si="859"/>
        <v>0</v>
      </c>
      <c r="EO439" s="46" t="b">
        <f t="shared" si="860"/>
        <v>0</v>
      </c>
      <c r="EP439" s="46" t="b">
        <f t="shared" si="861"/>
        <v>0</v>
      </c>
      <c r="EQ439" s="46" t="b">
        <f t="shared" si="862"/>
        <v>0</v>
      </c>
      <c r="ER439" s="46" t="b">
        <f>OR(AA439='Tablas '!$T$4,AA439='Tablas '!$T$7,AA439='Tablas '!$T$8,AA439='Tablas '!$T$11)</f>
        <v>0</v>
      </c>
      <c r="ES439" s="46" t="str">
        <f t="shared" si="863"/>
        <v/>
      </c>
      <c r="ET439" s="46" t="str">
        <f t="shared" si="864"/>
        <v/>
      </c>
      <c r="EU439" s="46" t="str">
        <f t="shared" si="865"/>
        <v/>
      </c>
      <c r="EV439" s="46" t="b">
        <f t="shared" si="866"/>
        <v>0</v>
      </c>
      <c r="EW439" s="46" t="b">
        <f t="shared" si="867"/>
        <v>0</v>
      </c>
      <c r="EX439" s="46" t="b">
        <f t="shared" si="868"/>
        <v>0</v>
      </c>
      <c r="EY439" s="46" t="b">
        <f t="shared" si="869"/>
        <v>0</v>
      </c>
      <c r="EZ439" s="46" t="b">
        <f t="shared" si="870"/>
        <v>0</v>
      </c>
      <c r="FA439" s="46" t="b">
        <f t="shared" si="871"/>
        <v>0</v>
      </c>
      <c r="FB439" s="46" t="b">
        <f t="shared" si="872"/>
        <v>0</v>
      </c>
      <c r="FC439" s="46" t="str">
        <f t="shared" si="873"/>
        <v/>
      </c>
      <c r="FD439" s="46" t="str">
        <f t="shared" si="874"/>
        <v/>
      </c>
      <c r="FE439" s="46" t="b">
        <f t="shared" si="875"/>
        <v>0</v>
      </c>
      <c r="FF439" s="46" t="str">
        <f t="shared" si="876"/>
        <v/>
      </c>
      <c r="FG439" s="46" t="str">
        <f t="shared" si="877"/>
        <v/>
      </c>
      <c r="FH439" s="46" t="b">
        <f t="shared" si="878"/>
        <v>0</v>
      </c>
      <c r="FI439" s="46" t="str">
        <f t="shared" si="879"/>
        <v/>
      </c>
      <c r="FJ439" s="46" t="str">
        <f t="shared" si="880"/>
        <v/>
      </c>
      <c r="FK439" s="46" t="b">
        <f t="shared" si="881"/>
        <v>0</v>
      </c>
      <c r="FL439" s="46" t="str">
        <f t="shared" si="882"/>
        <v/>
      </c>
      <c r="FM439" s="46" t="str">
        <f t="shared" si="883"/>
        <v/>
      </c>
      <c r="FN439" s="46" t="b">
        <f t="shared" si="884"/>
        <v>0</v>
      </c>
      <c r="FO439" s="46" t="str">
        <f t="shared" si="885"/>
        <v/>
      </c>
      <c r="FP439" s="46" t="str">
        <f t="shared" si="886"/>
        <v/>
      </c>
      <c r="FQ439" s="46" t="b">
        <f t="shared" si="887"/>
        <v>0</v>
      </c>
      <c r="FR439" s="46" t="str">
        <f t="shared" si="888"/>
        <v/>
      </c>
      <c r="FS439" s="46" t="str">
        <f t="shared" si="889"/>
        <v/>
      </c>
      <c r="FT439" s="46" t="b">
        <f t="shared" si="890"/>
        <v>0</v>
      </c>
      <c r="FU439" s="46" t="str">
        <f t="shared" si="891"/>
        <v/>
      </c>
      <c r="FV439" s="46" t="str">
        <f t="shared" si="892"/>
        <v/>
      </c>
      <c r="FW439" s="46" t="b">
        <f t="shared" si="893"/>
        <v>0</v>
      </c>
      <c r="FX439" s="46" t="str">
        <f t="shared" si="894"/>
        <v/>
      </c>
      <c r="FY439" s="46" t="str">
        <f t="shared" si="895"/>
        <v/>
      </c>
      <c r="FZ439" s="46" t="b">
        <f t="shared" si="896"/>
        <v>0</v>
      </c>
      <c r="GA439" s="46" t="str">
        <f t="shared" si="897"/>
        <v/>
      </c>
      <c r="GB439" s="46" t="str">
        <f t="shared" si="898"/>
        <v/>
      </c>
      <c r="GC439" s="46" t="b">
        <f t="shared" si="899"/>
        <v>0</v>
      </c>
      <c r="GD439" s="46" t="str">
        <f t="shared" si="900"/>
        <v/>
      </c>
      <c r="GE439" s="46" t="str">
        <f t="shared" si="901"/>
        <v/>
      </c>
      <c r="GF439" s="46" t="b">
        <f t="shared" si="902"/>
        <v>0</v>
      </c>
      <c r="GG439" s="46" t="b">
        <f t="shared" si="903"/>
        <v>0</v>
      </c>
      <c r="GH439" s="46" t="str">
        <f t="shared" si="904"/>
        <v/>
      </c>
      <c r="GI439" s="46" t="str">
        <f t="shared" si="905"/>
        <v/>
      </c>
      <c r="GJ439" s="46" t="str">
        <f t="shared" si="906"/>
        <v/>
      </c>
      <c r="GK439" s="46" t="b">
        <f t="shared" si="907"/>
        <v>0</v>
      </c>
      <c r="GL439" s="46" t="str">
        <f t="shared" si="908"/>
        <v/>
      </c>
      <c r="GM439" s="46" t="str">
        <f t="shared" si="909"/>
        <v/>
      </c>
      <c r="GN439" s="46" t="str">
        <f t="shared" si="910"/>
        <v/>
      </c>
      <c r="GO439" s="46" t="b">
        <f t="shared" si="911"/>
        <v>0</v>
      </c>
      <c r="GP439" s="46" t="str">
        <f t="shared" si="912"/>
        <v/>
      </c>
      <c r="GQ439" s="46" t="str">
        <f t="shared" si="913"/>
        <v/>
      </c>
      <c r="GR439" s="46" t="b">
        <f t="shared" si="914"/>
        <v>0</v>
      </c>
      <c r="GS439" s="46" t="str">
        <f t="shared" si="915"/>
        <v/>
      </c>
      <c r="GT439" s="46" t="str">
        <f t="shared" si="916"/>
        <v/>
      </c>
      <c r="GU439" s="46" t="b">
        <f t="shared" si="917"/>
        <v>0</v>
      </c>
      <c r="GV439" s="46" t="b">
        <f t="shared" si="918"/>
        <v>0</v>
      </c>
      <c r="GW439" s="46" t="b">
        <f t="shared" si="919"/>
        <v>0</v>
      </c>
      <c r="GX439" s="46" t="b">
        <f t="shared" si="920"/>
        <v>0</v>
      </c>
      <c r="GY439" s="46" t="b">
        <f t="shared" si="921"/>
        <v>0</v>
      </c>
      <c r="GZ439" s="46" t="b">
        <f t="shared" si="922"/>
        <v>0</v>
      </c>
      <c r="HA439" s="46" t="b">
        <f t="shared" si="923"/>
        <v>0</v>
      </c>
      <c r="HB439" s="46" t="b">
        <f t="shared" si="924"/>
        <v>0</v>
      </c>
      <c r="HC439" s="46" t="b">
        <f t="shared" si="925"/>
        <v>0</v>
      </c>
      <c r="HD439" s="46" t="b">
        <f t="shared" si="926"/>
        <v>0</v>
      </c>
      <c r="HE439" s="46" t="b">
        <f t="shared" si="927"/>
        <v>0</v>
      </c>
      <c r="HF439" s="46" t="b">
        <f t="shared" si="928"/>
        <v>0</v>
      </c>
      <c r="HG439" s="46" t="b">
        <f t="shared" si="929"/>
        <v>0</v>
      </c>
      <c r="HH439" s="46" t="b">
        <f t="shared" si="930"/>
        <v>0</v>
      </c>
      <c r="HI439" s="46" t="b">
        <f t="shared" si="931"/>
        <v>0</v>
      </c>
      <c r="HJ439" s="46" t="b">
        <f t="shared" si="932"/>
        <v>0</v>
      </c>
      <c r="HK439" s="46" t="b">
        <f t="shared" si="933"/>
        <v>0</v>
      </c>
      <c r="HL439" s="46" t="b">
        <f t="shared" si="934"/>
        <v>0</v>
      </c>
      <c r="HM439" s="46" t="b">
        <f t="shared" si="935"/>
        <v>0</v>
      </c>
      <c r="HN439" s="46" t="b">
        <f t="shared" si="936"/>
        <v>0</v>
      </c>
      <c r="HO439" s="46" t="b">
        <f t="shared" si="937"/>
        <v>0</v>
      </c>
      <c r="HP439" s="46" t="b">
        <f t="shared" si="938"/>
        <v>0</v>
      </c>
      <c r="HQ439" s="46" t="str">
        <f t="shared" si="939"/>
        <v/>
      </c>
      <c r="HR439" s="46" t="str">
        <f t="shared" si="940"/>
        <v/>
      </c>
      <c r="HS439" s="46" t="str">
        <f t="shared" si="941"/>
        <v/>
      </c>
      <c r="HT439" s="46" t="b">
        <f t="shared" si="942"/>
        <v>0</v>
      </c>
      <c r="HU439" s="46" t="b">
        <f t="shared" si="943"/>
        <v>0</v>
      </c>
      <c r="HV439" s="46" t="b">
        <f t="shared" si="944"/>
        <v>0</v>
      </c>
      <c r="HW439" s="46" t="b">
        <f t="shared" si="945"/>
        <v>0</v>
      </c>
      <c r="HX439" s="46" t="b">
        <f t="shared" si="946"/>
        <v>0</v>
      </c>
      <c r="HY439" s="46" t="b">
        <f t="shared" si="947"/>
        <v>0</v>
      </c>
      <c r="HZ439" s="46" t="b">
        <f t="shared" si="948"/>
        <v>0</v>
      </c>
      <c r="IA439" s="46" t="str">
        <f t="shared" si="949"/>
        <v/>
      </c>
      <c r="IB439" s="46" t="str">
        <f t="shared" si="950"/>
        <v/>
      </c>
      <c r="IC439" s="46" t="str">
        <f t="shared" si="951"/>
        <v/>
      </c>
      <c r="ID439" s="46" t="str">
        <f t="shared" si="952"/>
        <v/>
      </c>
      <c r="IE439" s="46" t="b">
        <f t="shared" si="953"/>
        <v>0</v>
      </c>
      <c r="IF439" s="46" t="str">
        <f t="shared" si="954"/>
        <v/>
      </c>
      <c r="IG439" s="46" t="str">
        <f t="shared" si="955"/>
        <v/>
      </c>
      <c r="IH439" s="46" t="b">
        <f t="shared" si="956"/>
        <v>0</v>
      </c>
      <c r="II439" s="46" t="b">
        <f t="shared" si="957"/>
        <v>0</v>
      </c>
      <c r="IJ439" s="46" t="b">
        <f t="shared" si="958"/>
        <v>0</v>
      </c>
      <c r="IK439" s="46" t="str">
        <f t="shared" si="959"/>
        <v/>
      </c>
      <c r="IL439" s="46" t="str">
        <f t="shared" si="960"/>
        <v/>
      </c>
      <c r="IM439" s="46" t="b">
        <f t="shared" si="961"/>
        <v>0</v>
      </c>
      <c r="IN439" s="46" t="b">
        <f t="shared" si="962"/>
        <v>0</v>
      </c>
      <c r="IO439" s="46" t="b">
        <f t="shared" si="963"/>
        <v>0</v>
      </c>
      <c r="IP439" s="46" t="b">
        <f t="shared" si="964"/>
        <v>0</v>
      </c>
      <c r="IQ439" s="46" t="b">
        <f t="shared" si="965"/>
        <v>0</v>
      </c>
      <c r="IR439" s="46" t="b">
        <f t="shared" si="966"/>
        <v>0</v>
      </c>
      <c r="IS439" s="46" t="b">
        <f t="shared" si="967"/>
        <v>0</v>
      </c>
      <c r="IT439" s="46" t="b">
        <f t="shared" si="968"/>
        <v>0</v>
      </c>
      <c r="IU439" s="46" t="b">
        <f t="shared" si="969"/>
        <v>0</v>
      </c>
      <c r="IV439" s="46" t="b">
        <f t="shared" si="970"/>
        <v>0</v>
      </c>
      <c r="IW439" s="46" t="b">
        <f t="shared" si="971"/>
        <v>0</v>
      </c>
      <c r="IX439" s="46" t="b">
        <f t="shared" si="972"/>
        <v>0</v>
      </c>
      <c r="IY439" s="46" t="b">
        <f t="shared" si="973"/>
        <v>0</v>
      </c>
    </row>
    <row r="440" spans="2:259" x14ac:dyDescent="0.3">
      <c r="B440" s="48">
        <v>428</v>
      </c>
      <c r="C440" s="61" t="str">
        <f t="shared" si="839"/>
        <v/>
      </c>
      <c r="D440" s="53"/>
      <c r="E440" s="52"/>
      <c r="F440" s="112"/>
      <c r="G440" s="52"/>
      <c r="H440" s="53"/>
      <c r="I440" s="52"/>
      <c r="J440" s="52"/>
      <c r="K440" s="53"/>
      <c r="L440" s="55"/>
      <c r="M440" s="108"/>
      <c r="N440" s="56"/>
      <c r="O440" s="52"/>
      <c r="P440" s="52"/>
      <c r="Q440" s="52"/>
      <c r="R440" s="52"/>
      <c r="S440" s="52"/>
      <c r="T440" s="53"/>
      <c r="U440" s="52"/>
      <c r="V440" s="52"/>
      <c r="W440" s="55"/>
      <c r="X440" s="55"/>
      <c r="Y440" s="52"/>
      <c r="Z440" s="55"/>
      <c r="AA440" s="52"/>
      <c r="AB440" s="53"/>
      <c r="AC440" s="53"/>
      <c r="AD440" s="53"/>
      <c r="AE440" s="57"/>
      <c r="AF440" s="113"/>
      <c r="AG440" s="57"/>
      <c r="AH440" s="58"/>
      <c r="AI440" s="58"/>
      <c r="AJ440" s="58"/>
      <c r="AK440" s="114"/>
      <c r="AL440" s="58"/>
      <c r="AM440" s="114"/>
      <c r="AN440" s="58"/>
      <c r="AO440" s="114"/>
      <c r="AP440" s="58"/>
      <c r="AQ440" s="114"/>
      <c r="AR440" s="58"/>
      <c r="AS440" s="114"/>
      <c r="AT440" s="58"/>
      <c r="AU440" s="114"/>
      <c r="AV440" s="58"/>
      <c r="AW440" s="114"/>
      <c r="AX440" s="58"/>
      <c r="AY440" s="114"/>
      <c r="AZ440" s="58"/>
      <c r="BA440" s="114"/>
      <c r="BB440" s="58"/>
      <c r="BC440" s="114"/>
      <c r="BD440" s="58"/>
      <c r="BE440" s="58"/>
      <c r="BF440" s="58"/>
      <c r="BG440" s="59"/>
      <c r="BH440" s="58"/>
      <c r="BI440" s="114"/>
      <c r="BJ440" s="53"/>
      <c r="BK440" s="58"/>
      <c r="BL440" s="114"/>
      <c r="BM440" s="58"/>
      <c r="BN440" s="114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3"/>
      <c r="CL440" s="58"/>
      <c r="CM440" s="58"/>
      <c r="CN440" s="60"/>
      <c r="CO440" s="57"/>
      <c r="CP440" s="58"/>
      <c r="CQ440" s="60"/>
      <c r="CR440" s="57"/>
      <c r="CS440" s="58"/>
      <c r="CT440" s="59"/>
      <c r="CU440" s="58"/>
      <c r="CV440" s="59"/>
      <c r="CW440" s="58"/>
      <c r="CX440" s="59"/>
      <c r="CY440" s="58"/>
      <c r="CZ440" s="58"/>
      <c r="DA440" s="58"/>
      <c r="DB440" s="53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7"/>
      <c r="DO440" s="57"/>
      <c r="DP440" s="57"/>
      <c r="DQ440" s="76" t="str">
        <f t="shared" si="840"/>
        <v/>
      </c>
      <c r="DR440" s="53"/>
      <c r="DS440" s="46" t="b">
        <f t="shared" si="841"/>
        <v>0</v>
      </c>
      <c r="DT440" s="46" t="str">
        <f t="shared" si="842"/>
        <v/>
      </c>
      <c r="DU440" s="46" t="b">
        <f t="shared" si="843"/>
        <v>0</v>
      </c>
      <c r="DV440" s="46" t="b">
        <f t="shared" si="844"/>
        <v>0</v>
      </c>
      <c r="DW440" s="46" t="b">
        <f t="shared" si="845"/>
        <v>0</v>
      </c>
      <c r="DY440" s="46" t="b">
        <f t="shared" si="846"/>
        <v>0</v>
      </c>
      <c r="DZ440" s="46" t="b">
        <f t="shared" si="847"/>
        <v>0</v>
      </c>
      <c r="EB440" s="46" t="b">
        <f t="shared" si="848"/>
        <v>0</v>
      </c>
      <c r="EC440" s="46" t="b">
        <f t="shared" si="849"/>
        <v>0</v>
      </c>
      <c r="ED440" s="46" t="b">
        <f t="shared" si="850"/>
        <v>0</v>
      </c>
      <c r="EE440" s="46" t="b">
        <f t="shared" si="851"/>
        <v>0</v>
      </c>
      <c r="EF440" s="46" t="b">
        <f t="shared" si="852"/>
        <v>0</v>
      </c>
      <c r="EG440" s="46" t="b">
        <f t="shared" si="853"/>
        <v>0</v>
      </c>
      <c r="EH440" s="46" t="b">
        <f t="shared" si="854"/>
        <v>0</v>
      </c>
      <c r="EI440" s="46" t="b">
        <f t="shared" si="855"/>
        <v>0</v>
      </c>
      <c r="EK440" s="46" t="b">
        <f t="shared" si="856"/>
        <v>0</v>
      </c>
      <c r="EL440" s="46" t="b">
        <f t="shared" si="857"/>
        <v>0</v>
      </c>
      <c r="EM440" s="46" t="b">
        <f t="shared" si="858"/>
        <v>0</v>
      </c>
      <c r="EN440" s="46" t="b">
        <f t="shared" si="859"/>
        <v>0</v>
      </c>
      <c r="EO440" s="46" t="b">
        <f t="shared" si="860"/>
        <v>0</v>
      </c>
      <c r="EP440" s="46" t="b">
        <f t="shared" si="861"/>
        <v>0</v>
      </c>
      <c r="EQ440" s="46" t="b">
        <f t="shared" si="862"/>
        <v>0</v>
      </c>
      <c r="ER440" s="46" t="b">
        <f>OR(AA440='Tablas '!$T$4,AA440='Tablas '!$T$7,AA440='Tablas '!$T$8,AA440='Tablas '!$T$11)</f>
        <v>0</v>
      </c>
      <c r="ES440" s="46" t="str">
        <f t="shared" si="863"/>
        <v/>
      </c>
      <c r="ET440" s="46" t="str">
        <f t="shared" si="864"/>
        <v/>
      </c>
      <c r="EU440" s="46" t="str">
        <f t="shared" si="865"/>
        <v/>
      </c>
      <c r="EV440" s="46" t="b">
        <f t="shared" si="866"/>
        <v>0</v>
      </c>
      <c r="EW440" s="46" t="b">
        <f t="shared" si="867"/>
        <v>0</v>
      </c>
      <c r="EX440" s="46" t="b">
        <f t="shared" si="868"/>
        <v>0</v>
      </c>
      <c r="EY440" s="46" t="b">
        <f t="shared" si="869"/>
        <v>0</v>
      </c>
      <c r="EZ440" s="46" t="b">
        <f t="shared" si="870"/>
        <v>0</v>
      </c>
      <c r="FA440" s="46" t="b">
        <f t="shared" si="871"/>
        <v>0</v>
      </c>
      <c r="FB440" s="46" t="b">
        <f t="shared" si="872"/>
        <v>0</v>
      </c>
      <c r="FC440" s="46" t="str">
        <f t="shared" si="873"/>
        <v/>
      </c>
      <c r="FD440" s="46" t="str">
        <f t="shared" si="874"/>
        <v/>
      </c>
      <c r="FE440" s="46" t="b">
        <f t="shared" si="875"/>
        <v>0</v>
      </c>
      <c r="FF440" s="46" t="str">
        <f t="shared" si="876"/>
        <v/>
      </c>
      <c r="FG440" s="46" t="str">
        <f t="shared" si="877"/>
        <v/>
      </c>
      <c r="FH440" s="46" t="b">
        <f t="shared" si="878"/>
        <v>0</v>
      </c>
      <c r="FI440" s="46" t="str">
        <f t="shared" si="879"/>
        <v/>
      </c>
      <c r="FJ440" s="46" t="str">
        <f t="shared" si="880"/>
        <v/>
      </c>
      <c r="FK440" s="46" t="b">
        <f t="shared" si="881"/>
        <v>0</v>
      </c>
      <c r="FL440" s="46" t="str">
        <f t="shared" si="882"/>
        <v/>
      </c>
      <c r="FM440" s="46" t="str">
        <f t="shared" si="883"/>
        <v/>
      </c>
      <c r="FN440" s="46" t="b">
        <f t="shared" si="884"/>
        <v>0</v>
      </c>
      <c r="FO440" s="46" t="str">
        <f t="shared" si="885"/>
        <v/>
      </c>
      <c r="FP440" s="46" t="str">
        <f t="shared" si="886"/>
        <v/>
      </c>
      <c r="FQ440" s="46" t="b">
        <f t="shared" si="887"/>
        <v>0</v>
      </c>
      <c r="FR440" s="46" t="str">
        <f t="shared" si="888"/>
        <v/>
      </c>
      <c r="FS440" s="46" t="str">
        <f t="shared" si="889"/>
        <v/>
      </c>
      <c r="FT440" s="46" t="b">
        <f t="shared" si="890"/>
        <v>0</v>
      </c>
      <c r="FU440" s="46" t="str">
        <f t="shared" si="891"/>
        <v/>
      </c>
      <c r="FV440" s="46" t="str">
        <f t="shared" si="892"/>
        <v/>
      </c>
      <c r="FW440" s="46" t="b">
        <f t="shared" si="893"/>
        <v>0</v>
      </c>
      <c r="FX440" s="46" t="str">
        <f t="shared" si="894"/>
        <v/>
      </c>
      <c r="FY440" s="46" t="str">
        <f t="shared" si="895"/>
        <v/>
      </c>
      <c r="FZ440" s="46" t="b">
        <f t="shared" si="896"/>
        <v>0</v>
      </c>
      <c r="GA440" s="46" t="str">
        <f t="shared" si="897"/>
        <v/>
      </c>
      <c r="GB440" s="46" t="str">
        <f t="shared" si="898"/>
        <v/>
      </c>
      <c r="GC440" s="46" t="b">
        <f t="shared" si="899"/>
        <v>0</v>
      </c>
      <c r="GD440" s="46" t="str">
        <f t="shared" si="900"/>
        <v/>
      </c>
      <c r="GE440" s="46" t="str">
        <f t="shared" si="901"/>
        <v/>
      </c>
      <c r="GF440" s="46" t="b">
        <f t="shared" si="902"/>
        <v>0</v>
      </c>
      <c r="GG440" s="46" t="b">
        <f t="shared" si="903"/>
        <v>0</v>
      </c>
      <c r="GH440" s="46" t="str">
        <f t="shared" si="904"/>
        <v/>
      </c>
      <c r="GI440" s="46" t="str">
        <f t="shared" si="905"/>
        <v/>
      </c>
      <c r="GJ440" s="46" t="str">
        <f t="shared" si="906"/>
        <v/>
      </c>
      <c r="GK440" s="46" t="b">
        <f t="shared" si="907"/>
        <v>0</v>
      </c>
      <c r="GL440" s="46" t="str">
        <f t="shared" si="908"/>
        <v/>
      </c>
      <c r="GM440" s="46" t="str">
        <f t="shared" si="909"/>
        <v/>
      </c>
      <c r="GN440" s="46" t="str">
        <f t="shared" si="910"/>
        <v/>
      </c>
      <c r="GO440" s="46" t="b">
        <f t="shared" si="911"/>
        <v>0</v>
      </c>
      <c r="GP440" s="46" t="str">
        <f t="shared" si="912"/>
        <v/>
      </c>
      <c r="GQ440" s="46" t="str">
        <f t="shared" si="913"/>
        <v/>
      </c>
      <c r="GR440" s="46" t="b">
        <f t="shared" si="914"/>
        <v>0</v>
      </c>
      <c r="GS440" s="46" t="str">
        <f t="shared" si="915"/>
        <v/>
      </c>
      <c r="GT440" s="46" t="str">
        <f t="shared" si="916"/>
        <v/>
      </c>
      <c r="GU440" s="46" t="b">
        <f t="shared" si="917"/>
        <v>0</v>
      </c>
      <c r="GV440" s="46" t="b">
        <f t="shared" si="918"/>
        <v>0</v>
      </c>
      <c r="GW440" s="46" t="b">
        <f t="shared" si="919"/>
        <v>0</v>
      </c>
      <c r="GX440" s="46" t="b">
        <f t="shared" si="920"/>
        <v>0</v>
      </c>
      <c r="GY440" s="46" t="b">
        <f t="shared" si="921"/>
        <v>0</v>
      </c>
      <c r="GZ440" s="46" t="b">
        <f t="shared" si="922"/>
        <v>0</v>
      </c>
      <c r="HA440" s="46" t="b">
        <f t="shared" si="923"/>
        <v>0</v>
      </c>
      <c r="HB440" s="46" t="b">
        <f t="shared" si="924"/>
        <v>0</v>
      </c>
      <c r="HC440" s="46" t="b">
        <f t="shared" si="925"/>
        <v>0</v>
      </c>
      <c r="HD440" s="46" t="b">
        <f t="shared" si="926"/>
        <v>0</v>
      </c>
      <c r="HE440" s="46" t="b">
        <f t="shared" si="927"/>
        <v>0</v>
      </c>
      <c r="HF440" s="46" t="b">
        <f t="shared" si="928"/>
        <v>0</v>
      </c>
      <c r="HG440" s="46" t="b">
        <f t="shared" si="929"/>
        <v>0</v>
      </c>
      <c r="HH440" s="46" t="b">
        <f t="shared" si="930"/>
        <v>0</v>
      </c>
      <c r="HI440" s="46" t="b">
        <f t="shared" si="931"/>
        <v>0</v>
      </c>
      <c r="HJ440" s="46" t="b">
        <f t="shared" si="932"/>
        <v>0</v>
      </c>
      <c r="HK440" s="46" t="b">
        <f t="shared" si="933"/>
        <v>0</v>
      </c>
      <c r="HL440" s="46" t="b">
        <f t="shared" si="934"/>
        <v>0</v>
      </c>
      <c r="HM440" s="46" t="b">
        <f t="shared" si="935"/>
        <v>0</v>
      </c>
      <c r="HN440" s="46" t="b">
        <f t="shared" si="936"/>
        <v>0</v>
      </c>
      <c r="HO440" s="46" t="b">
        <f t="shared" si="937"/>
        <v>0</v>
      </c>
      <c r="HP440" s="46" t="b">
        <f t="shared" si="938"/>
        <v>0</v>
      </c>
      <c r="HQ440" s="46" t="str">
        <f t="shared" si="939"/>
        <v/>
      </c>
      <c r="HR440" s="46" t="str">
        <f t="shared" si="940"/>
        <v/>
      </c>
      <c r="HS440" s="46" t="str">
        <f t="shared" si="941"/>
        <v/>
      </c>
      <c r="HT440" s="46" t="b">
        <f t="shared" si="942"/>
        <v>0</v>
      </c>
      <c r="HU440" s="46" t="b">
        <f t="shared" si="943"/>
        <v>0</v>
      </c>
      <c r="HV440" s="46" t="b">
        <f t="shared" si="944"/>
        <v>0</v>
      </c>
      <c r="HW440" s="46" t="b">
        <f t="shared" si="945"/>
        <v>0</v>
      </c>
      <c r="HX440" s="46" t="b">
        <f t="shared" si="946"/>
        <v>0</v>
      </c>
      <c r="HY440" s="46" t="b">
        <f t="shared" si="947"/>
        <v>0</v>
      </c>
      <c r="HZ440" s="46" t="b">
        <f t="shared" si="948"/>
        <v>0</v>
      </c>
      <c r="IA440" s="46" t="str">
        <f t="shared" si="949"/>
        <v/>
      </c>
      <c r="IB440" s="46" t="str">
        <f t="shared" si="950"/>
        <v/>
      </c>
      <c r="IC440" s="46" t="str">
        <f t="shared" si="951"/>
        <v/>
      </c>
      <c r="ID440" s="46" t="str">
        <f t="shared" si="952"/>
        <v/>
      </c>
      <c r="IE440" s="46" t="b">
        <f t="shared" si="953"/>
        <v>0</v>
      </c>
      <c r="IF440" s="46" t="str">
        <f t="shared" si="954"/>
        <v/>
      </c>
      <c r="IG440" s="46" t="str">
        <f t="shared" si="955"/>
        <v/>
      </c>
      <c r="IH440" s="46" t="b">
        <f t="shared" si="956"/>
        <v>0</v>
      </c>
      <c r="II440" s="46" t="b">
        <f t="shared" si="957"/>
        <v>0</v>
      </c>
      <c r="IJ440" s="46" t="b">
        <f t="shared" si="958"/>
        <v>0</v>
      </c>
      <c r="IK440" s="46" t="str">
        <f t="shared" si="959"/>
        <v/>
      </c>
      <c r="IL440" s="46" t="str">
        <f t="shared" si="960"/>
        <v/>
      </c>
      <c r="IM440" s="46" t="b">
        <f t="shared" si="961"/>
        <v>0</v>
      </c>
      <c r="IN440" s="46" t="b">
        <f t="shared" si="962"/>
        <v>0</v>
      </c>
      <c r="IO440" s="46" t="b">
        <f t="shared" si="963"/>
        <v>0</v>
      </c>
      <c r="IP440" s="46" t="b">
        <f t="shared" si="964"/>
        <v>0</v>
      </c>
      <c r="IQ440" s="46" t="b">
        <f t="shared" si="965"/>
        <v>0</v>
      </c>
      <c r="IR440" s="46" t="b">
        <f t="shared" si="966"/>
        <v>0</v>
      </c>
      <c r="IS440" s="46" t="b">
        <f t="shared" si="967"/>
        <v>0</v>
      </c>
      <c r="IT440" s="46" t="b">
        <f t="shared" si="968"/>
        <v>0</v>
      </c>
      <c r="IU440" s="46" t="b">
        <f t="shared" si="969"/>
        <v>0</v>
      </c>
      <c r="IV440" s="46" t="b">
        <f t="shared" si="970"/>
        <v>0</v>
      </c>
      <c r="IW440" s="46" t="b">
        <f t="shared" si="971"/>
        <v>0</v>
      </c>
      <c r="IX440" s="46" t="b">
        <f t="shared" si="972"/>
        <v>0</v>
      </c>
      <c r="IY440" s="46" t="b">
        <f t="shared" si="973"/>
        <v>0</v>
      </c>
    </row>
    <row r="441" spans="2:259" x14ac:dyDescent="0.3">
      <c r="B441" s="48">
        <v>429</v>
      </c>
      <c r="C441" s="61" t="str">
        <f t="shared" si="839"/>
        <v/>
      </c>
      <c r="D441" s="53"/>
      <c r="E441" s="52"/>
      <c r="F441" s="112"/>
      <c r="G441" s="52"/>
      <c r="H441" s="53"/>
      <c r="I441" s="52"/>
      <c r="J441" s="52"/>
      <c r="K441" s="53"/>
      <c r="L441" s="55"/>
      <c r="M441" s="108"/>
      <c r="N441" s="56"/>
      <c r="O441" s="52"/>
      <c r="P441" s="52"/>
      <c r="Q441" s="52"/>
      <c r="R441" s="52"/>
      <c r="S441" s="52"/>
      <c r="T441" s="53"/>
      <c r="U441" s="52"/>
      <c r="V441" s="52"/>
      <c r="W441" s="55"/>
      <c r="X441" s="55"/>
      <c r="Y441" s="52"/>
      <c r="Z441" s="55"/>
      <c r="AA441" s="52"/>
      <c r="AB441" s="53"/>
      <c r="AC441" s="53"/>
      <c r="AD441" s="53"/>
      <c r="AE441" s="57"/>
      <c r="AF441" s="113"/>
      <c r="AG441" s="57"/>
      <c r="AH441" s="58"/>
      <c r="AI441" s="58"/>
      <c r="AJ441" s="58"/>
      <c r="AK441" s="114"/>
      <c r="AL441" s="58"/>
      <c r="AM441" s="114"/>
      <c r="AN441" s="58"/>
      <c r="AO441" s="114"/>
      <c r="AP441" s="58"/>
      <c r="AQ441" s="114"/>
      <c r="AR441" s="58"/>
      <c r="AS441" s="114"/>
      <c r="AT441" s="58"/>
      <c r="AU441" s="114"/>
      <c r="AV441" s="58"/>
      <c r="AW441" s="114"/>
      <c r="AX441" s="58"/>
      <c r="AY441" s="114"/>
      <c r="AZ441" s="58"/>
      <c r="BA441" s="114"/>
      <c r="BB441" s="58"/>
      <c r="BC441" s="114"/>
      <c r="BD441" s="58"/>
      <c r="BE441" s="58"/>
      <c r="BF441" s="58"/>
      <c r="BG441" s="59"/>
      <c r="BH441" s="58"/>
      <c r="BI441" s="114"/>
      <c r="BJ441" s="53"/>
      <c r="BK441" s="58"/>
      <c r="BL441" s="114"/>
      <c r="BM441" s="58"/>
      <c r="BN441" s="114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3"/>
      <c r="CL441" s="58"/>
      <c r="CM441" s="58"/>
      <c r="CN441" s="60"/>
      <c r="CO441" s="57"/>
      <c r="CP441" s="58"/>
      <c r="CQ441" s="60"/>
      <c r="CR441" s="57"/>
      <c r="CS441" s="58"/>
      <c r="CT441" s="59"/>
      <c r="CU441" s="58"/>
      <c r="CV441" s="59"/>
      <c r="CW441" s="58"/>
      <c r="CX441" s="59"/>
      <c r="CY441" s="58"/>
      <c r="CZ441" s="58"/>
      <c r="DA441" s="58"/>
      <c r="DB441" s="53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7"/>
      <c r="DO441" s="57"/>
      <c r="DP441" s="57"/>
      <c r="DQ441" s="76" t="str">
        <f t="shared" si="840"/>
        <v/>
      </c>
      <c r="DR441" s="53"/>
      <c r="DS441" s="46" t="b">
        <f t="shared" si="841"/>
        <v>0</v>
      </c>
      <c r="DT441" s="46" t="str">
        <f t="shared" si="842"/>
        <v/>
      </c>
      <c r="DU441" s="46" t="b">
        <f t="shared" si="843"/>
        <v>0</v>
      </c>
      <c r="DV441" s="46" t="b">
        <f t="shared" si="844"/>
        <v>0</v>
      </c>
      <c r="DW441" s="46" t="b">
        <f t="shared" si="845"/>
        <v>0</v>
      </c>
      <c r="DY441" s="46" t="b">
        <f t="shared" si="846"/>
        <v>0</v>
      </c>
      <c r="DZ441" s="46" t="b">
        <f t="shared" si="847"/>
        <v>0</v>
      </c>
      <c r="EB441" s="46" t="b">
        <f t="shared" si="848"/>
        <v>0</v>
      </c>
      <c r="EC441" s="46" t="b">
        <f t="shared" si="849"/>
        <v>0</v>
      </c>
      <c r="ED441" s="46" t="b">
        <f t="shared" si="850"/>
        <v>0</v>
      </c>
      <c r="EE441" s="46" t="b">
        <f t="shared" si="851"/>
        <v>0</v>
      </c>
      <c r="EF441" s="46" t="b">
        <f t="shared" si="852"/>
        <v>0</v>
      </c>
      <c r="EG441" s="46" t="b">
        <f t="shared" si="853"/>
        <v>0</v>
      </c>
      <c r="EH441" s="46" t="b">
        <f t="shared" si="854"/>
        <v>0</v>
      </c>
      <c r="EI441" s="46" t="b">
        <f t="shared" si="855"/>
        <v>0</v>
      </c>
      <c r="EK441" s="46" t="b">
        <f t="shared" si="856"/>
        <v>0</v>
      </c>
      <c r="EL441" s="46" t="b">
        <f t="shared" si="857"/>
        <v>0</v>
      </c>
      <c r="EM441" s="46" t="b">
        <f t="shared" si="858"/>
        <v>0</v>
      </c>
      <c r="EN441" s="46" t="b">
        <f t="shared" si="859"/>
        <v>0</v>
      </c>
      <c r="EO441" s="46" t="b">
        <f t="shared" si="860"/>
        <v>0</v>
      </c>
      <c r="EP441" s="46" t="b">
        <f t="shared" si="861"/>
        <v>0</v>
      </c>
      <c r="EQ441" s="46" t="b">
        <f t="shared" si="862"/>
        <v>0</v>
      </c>
      <c r="ER441" s="46" t="b">
        <f>OR(AA441='Tablas '!$T$4,AA441='Tablas '!$T$7,AA441='Tablas '!$T$8,AA441='Tablas '!$T$11)</f>
        <v>0</v>
      </c>
      <c r="ES441" s="46" t="str">
        <f t="shared" si="863"/>
        <v/>
      </c>
      <c r="ET441" s="46" t="str">
        <f t="shared" si="864"/>
        <v/>
      </c>
      <c r="EU441" s="46" t="str">
        <f t="shared" si="865"/>
        <v/>
      </c>
      <c r="EV441" s="46" t="b">
        <f t="shared" si="866"/>
        <v>0</v>
      </c>
      <c r="EW441" s="46" t="b">
        <f t="shared" si="867"/>
        <v>0</v>
      </c>
      <c r="EX441" s="46" t="b">
        <f t="shared" si="868"/>
        <v>0</v>
      </c>
      <c r="EY441" s="46" t="b">
        <f t="shared" si="869"/>
        <v>0</v>
      </c>
      <c r="EZ441" s="46" t="b">
        <f t="shared" si="870"/>
        <v>0</v>
      </c>
      <c r="FA441" s="46" t="b">
        <f t="shared" si="871"/>
        <v>0</v>
      </c>
      <c r="FB441" s="46" t="b">
        <f t="shared" si="872"/>
        <v>0</v>
      </c>
      <c r="FC441" s="46" t="str">
        <f t="shared" si="873"/>
        <v/>
      </c>
      <c r="FD441" s="46" t="str">
        <f t="shared" si="874"/>
        <v/>
      </c>
      <c r="FE441" s="46" t="b">
        <f t="shared" si="875"/>
        <v>0</v>
      </c>
      <c r="FF441" s="46" t="str">
        <f t="shared" si="876"/>
        <v/>
      </c>
      <c r="FG441" s="46" t="str">
        <f t="shared" si="877"/>
        <v/>
      </c>
      <c r="FH441" s="46" t="b">
        <f t="shared" si="878"/>
        <v>0</v>
      </c>
      <c r="FI441" s="46" t="str">
        <f t="shared" si="879"/>
        <v/>
      </c>
      <c r="FJ441" s="46" t="str">
        <f t="shared" si="880"/>
        <v/>
      </c>
      <c r="FK441" s="46" t="b">
        <f t="shared" si="881"/>
        <v>0</v>
      </c>
      <c r="FL441" s="46" t="str">
        <f t="shared" si="882"/>
        <v/>
      </c>
      <c r="FM441" s="46" t="str">
        <f t="shared" si="883"/>
        <v/>
      </c>
      <c r="FN441" s="46" t="b">
        <f t="shared" si="884"/>
        <v>0</v>
      </c>
      <c r="FO441" s="46" t="str">
        <f t="shared" si="885"/>
        <v/>
      </c>
      <c r="FP441" s="46" t="str">
        <f t="shared" si="886"/>
        <v/>
      </c>
      <c r="FQ441" s="46" t="b">
        <f t="shared" si="887"/>
        <v>0</v>
      </c>
      <c r="FR441" s="46" t="str">
        <f t="shared" si="888"/>
        <v/>
      </c>
      <c r="FS441" s="46" t="str">
        <f t="shared" si="889"/>
        <v/>
      </c>
      <c r="FT441" s="46" t="b">
        <f t="shared" si="890"/>
        <v>0</v>
      </c>
      <c r="FU441" s="46" t="str">
        <f t="shared" si="891"/>
        <v/>
      </c>
      <c r="FV441" s="46" t="str">
        <f t="shared" si="892"/>
        <v/>
      </c>
      <c r="FW441" s="46" t="b">
        <f t="shared" si="893"/>
        <v>0</v>
      </c>
      <c r="FX441" s="46" t="str">
        <f t="shared" si="894"/>
        <v/>
      </c>
      <c r="FY441" s="46" t="str">
        <f t="shared" si="895"/>
        <v/>
      </c>
      <c r="FZ441" s="46" t="b">
        <f t="shared" si="896"/>
        <v>0</v>
      </c>
      <c r="GA441" s="46" t="str">
        <f t="shared" si="897"/>
        <v/>
      </c>
      <c r="GB441" s="46" t="str">
        <f t="shared" si="898"/>
        <v/>
      </c>
      <c r="GC441" s="46" t="b">
        <f t="shared" si="899"/>
        <v>0</v>
      </c>
      <c r="GD441" s="46" t="str">
        <f t="shared" si="900"/>
        <v/>
      </c>
      <c r="GE441" s="46" t="str">
        <f t="shared" si="901"/>
        <v/>
      </c>
      <c r="GF441" s="46" t="b">
        <f t="shared" si="902"/>
        <v>0</v>
      </c>
      <c r="GG441" s="46" t="b">
        <f t="shared" si="903"/>
        <v>0</v>
      </c>
      <c r="GH441" s="46" t="str">
        <f t="shared" si="904"/>
        <v/>
      </c>
      <c r="GI441" s="46" t="str">
        <f t="shared" si="905"/>
        <v/>
      </c>
      <c r="GJ441" s="46" t="str">
        <f t="shared" si="906"/>
        <v/>
      </c>
      <c r="GK441" s="46" t="b">
        <f t="shared" si="907"/>
        <v>0</v>
      </c>
      <c r="GL441" s="46" t="str">
        <f t="shared" si="908"/>
        <v/>
      </c>
      <c r="GM441" s="46" t="str">
        <f t="shared" si="909"/>
        <v/>
      </c>
      <c r="GN441" s="46" t="str">
        <f t="shared" si="910"/>
        <v/>
      </c>
      <c r="GO441" s="46" t="b">
        <f t="shared" si="911"/>
        <v>0</v>
      </c>
      <c r="GP441" s="46" t="str">
        <f t="shared" si="912"/>
        <v/>
      </c>
      <c r="GQ441" s="46" t="str">
        <f t="shared" si="913"/>
        <v/>
      </c>
      <c r="GR441" s="46" t="b">
        <f t="shared" si="914"/>
        <v>0</v>
      </c>
      <c r="GS441" s="46" t="str">
        <f t="shared" si="915"/>
        <v/>
      </c>
      <c r="GT441" s="46" t="str">
        <f t="shared" si="916"/>
        <v/>
      </c>
      <c r="GU441" s="46" t="b">
        <f t="shared" si="917"/>
        <v>0</v>
      </c>
      <c r="GV441" s="46" t="b">
        <f t="shared" si="918"/>
        <v>0</v>
      </c>
      <c r="GW441" s="46" t="b">
        <f t="shared" si="919"/>
        <v>0</v>
      </c>
      <c r="GX441" s="46" t="b">
        <f t="shared" si="920"/>
        <v>0</v>
      </c>
      <c r="GY441" s="46" t="b">
        <f t="shared" si="921"/>
        <v>0</v>
      </c>
      <c r="GZ441" s="46" t="b">
        <f t="shared" si="922"/>
        <v>0</v>
      </c>
      <c r="HA441" s="46" t="b">
        <f t="shared" si="923"/>
        <v>0</v>
      </c>
      <c r="HB441" s="46" t="b">
        <f t="shared" si="924"/>
        <v>0</v>
      </c>
      <c r="HC441" s="46" t="b">
        <f t="shared" si="925"/>
        <v>0</v>
      </c>
      <c r="HD441" s="46" t="b">
        <f t="shared" si="926"/>
        <v>0</v>
      </c>
      <c r="HE441" s="46" t="b">
        <f t="shared" si="927"/>
        <v>0</v>
      </c>
      <c r="HF441" s="46" t="b">
        <f t="shared" si="928"/>
        <v>0</v>
      </c>
      <c r="HG441" s="46" t="b">
        <f t="shared" si="929"/>
        <v>0</v>
      </c>
      <c r="HH441" s="46" t="b">
        <f t="shared" si="930"/>
        <v>0</v>
      </c>
      <c r="HI441" s="46" t="b">
        <f t="shared" si="931"/>
        <v>0</v>
      </c>
      <c r="HJ441" s="46" t="b">
        <f t="shared" si="932"/>
        <v>0</v>
      </c>
      <c r="HK441" s="46" t="b">
        <f t="shared" si="933"/>
        <v>0</v>
      </c>
      <c r="HL441" s="46" t="b">
        <f t="shared" si="934"/>
        <v>0</v>
      </c>
      <c r="HM441" s="46" t="b">
        <f t="shared" si="935"/>
        <v>0</v>
      </c>
      <c r="HN441" s="46" t="b">
        <f t="shared" si="936"/>
        <v>0</v>
      </c>
      <c r="HO441" s="46" t="b">
        <f t="shared" si="937"/>
        <v>0</v>
      </c>
      <c r="HP441" s="46" t="b">
        <f t="shared" si="938"/>
        <v>0</v>
      </c>
      <c r="HQ441" s="46" t="str">
        <f t="shared" si="939"/>
        <v/>
      </c>
      <c r="HR441" s="46" t="str">
        <f t="shared" si="940"/>
        <v/>
      </c>
      <c r="HS441" s="46" t="str">
        <f t="shared" si="941"/>
        <v/>
      </c>
      <c r="HT441" s="46" t="b">
        <f t="shared" si="942"/>
        <v>0</v>
      </c>
      <c r="HU441" s="46" t="b">
        <f t="shared" si="943"/>
        <v>0</v>
      </c>
      <c r="HV441" s="46" t="b">
        <f t="shared" si="944"/>
        <v>0</v>
      </c>
      <c r="HW441" s="46" t="b">
        <f t="shared" si="945"/>
        <v>0</v>
      </c>
      <c r="HX441" s="46" t="b">
        <f t="shared" si="946"/>
        <v>0</v>
      </c>
      <c r="HY441" s="46" t="b">
        <f t="shared" si="947"/>
        <v>0</v>
      </c>
      <c r="HZ441" s="46" t="b">
        <f t="shared" si="948"/>
        <v>0</v>
      </c>
      <c r="IA441" s="46" t="str">
        <f t="shared" si="949"/>
        <v/>
      </c>
      <c r="IB441" s="46" t="str">
        <f t="shared" si="950"/>
        <v/>
      </c>
      <c r="IC441" s="46" t="str">
        <f t="shared" si="951"/>
        <v/>
      </c>
      <c r="ID441" s="46" t="str">
        <f t="shared" si="952"/>
        <v/>
      </c>
      <c r="IE441" s="46" t="b">
        <f t="shared" si="953"/>
        <v>0</v>
      </c>
      <c r="IF441" s="46" t="str">
        <f t="shared" si="954"/>
        <v/>
      </c>
      <c r="IG441" s="46" t="str">
        <f t="shared" si="955"/>
        <v/>
      </c>
      <c r="IH441" s="46" t="b">
        <f t="shared" si="956"/>
        <v>0</v>
      </c>
      <c r="II441" s="46" t="b">
        <f t="shared" si="957"/>
        <v>0</v>
      </c>
      <c r="IJ441" s="46" t="b">
        <f t="shared" si="958"/>
        <v>0</v>
      </c>
      <c r="IK441" s="46" t="str">
        <f t="shared" si="959"/>
        <v/>
      </c>
      <c r="IL441" s="46" t="str">
        <f t="shared" si="960"/>
        <v/>
      </c>
      <c r="IM441" s="46" t="b">
        <f t="shared" si="961"/>
        <v>0</v>
      </c>
      <c r="IN441" s="46" t="b">
        <f t="shared" si="962"/>
        <v>0</v>
      </c>
      <c r="IO441" s="46" t="b">
        <f t="shared" si="963"/>
        <v>0</v>
      </c>
      <c r="IP441" s="46" t="b">
        <f t="shared" si="964"/>
        <v>0</v>
      </c>
      <c r="IQ441" s="46" t="b">
        <f t="shared" si="965"/>
        <v>0</v>
      </c>
      <c r="IR441" s="46" t="b">
        <f t="shared" si="966"/>
        <v>0</v>
      </c>
      <c r="IS441" s="46" t="b">
        <f t="shared" si="967"/>
        <v>0</v>
      </c>
      <c r="IT441" s="46" t="b">
        <f t="shared" si="968"/>
        <v>0</v>
      </c>
      <c r="IU441" s="46" t="b">
        <f t="shared" si="969"/>
        <v>0</v>
      </c>
      <c r="IV441" s="46" t="b">
        <f t="shared" si="970"/>
        <v>0</v>
      </c>
      <c r="IW441" s="46" t="b">
        <f t="shared" si="971"/>
        <v>0</v>
      </c>
      <c r="IX441" s="46" t="b">
        <f t="shared" si="972"/>
        <v>0</v>
      </c>
      <c r="IY441" s="46" t="b">
        <f t="shared" si="973"/>
        <v>0</v>
      </c>
    </row>
    <row r="442" spans="2:259" x14ac:dyDescent="0.3">
      <c r="B442" s="48">
        <v>430</v>
      </c>
      <c r="C442" s="61" t="str">
        <f t="shared" si="839"/>
        <v/>
      </c>
      <c r="D442" s="53"/>
      <c r="E442" s="52"/>
      <c r="F442" s="112"/>
      <c r="G442" s="52"/>
      <c r="H442" s="53"/>
      <c r="I442" s="52"/>
      <c r="J442" s="52"/>
      <c r="K442" s="53"/>
      <c r="L442" s="55"/>
      <c r="M442" s="108"/>
      <c r="N442" s="56"/>
      <c r="O442" s="52"/>
      <c r="P442" s="52"/>
      <c r="Q442" s="52"/>
      <c r="R442" s="52"/>
      <c r="S442" s="52"/>
      <c r="T442" s="53"/>
      <c r="U442" s="52"/>
      <c r="V442" s="52"/>
      <c r="W442" s="55"/>
      <c r="X442" s="55"/>
      <c r="Y442" s="52"/>
      <c r="Z442" s="55"/>
      <c r="AA442" s="52"/>
      <c r="AB442" s="53"/>
      <c r="AC442" s="53"/>
      <c r="AD442" s="53"/>
      <c r="AE442" s="57"/>
      <c r="AF442" s="113"/>
      <c r="AG442" s="57"/>
      <c r="AH442" s="58"/>
      <c r="AI442" s="58"/>
      <c r="AJ442" s="58"/>
      <c r="AK442" s="114"/>
      <c r="AL442" s="58"/>
      <c r="AM442" s="114"/>
      <c r="AN442" s="58"/>
      <c r="AO442" s="114"/>
      <c r="AP442" s="58"/>
      <c r="AQ442" s="114"/>
      <c r="AR442" s="58"/>
      <c r="AS442" s="114"/>
      <c r="AT442" s="58"/>
      <c r="AU442" s="114"/>
      <c r="AV442" s="58"/>
      <c r="AW442" s="114"/>
      <c r="AX442" s="58"/>
      <c r="AY442" s="114"/>
      <c r="AZ442" s="58"/>
      <c r="BA442" s="114"/>
      <c r="BB442" s="58"/>
      <c r="BC442" s="114"/>
      <c r="BD442" s="58"/>
      <c r="BE442" s="58"/>
      <c r="BF442" s="58"/>
      <c r="BG442" s="59"/>
      <c r="BH442" s="58"/>
      <c r="BI442" s="114"/>
      <c r="BJ442" s="53"/>
      <c r="BK442" s="58"/>
      <c r="BL442" s="114"/>
      <c r="BM442" s="58"/>
      <c r="BN442" s="114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3"/>
      <c r="CL442" s="58"/>
      <c r="CM442" s="58"/>
      <c r="CN442" s="60"/>
      <c r="CO442" s="57"/>
      <c r="CP442" s="58"/>
      <c r="CQ442" s="60"/>
      <c r="CR442" s="57"/>
      <c r="CS442" s="58"/>
      <c r="CT442" s="59"/>
      <c r="CU442" s="58"/>
      <c r="CV442" s="59"/>
      <c r="CW442" s="58"/>
      <c r="CX442" s="59"/>
      <c r="CY442" s="58"/>
      <c r="CZ442" s="58"/>
      <c r="DA442" s="58"/>
      <c r="DB442" s="53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7"/>
      <c r="DO442" s="57"/>
      <c r="DP442" s="57"/>
      <c r="DQ442" s="76" t="str">
        <f t="shared" si="840"/>
        <v/>
      </c>
      <c r="DR442" s="53"/>
      <c r="DS442" s="46" t="b">
        <f t="shared" si="841"/>
        <v>0</v>
      </c>
      <c r="DT442" s="46" t="str">
        <f t="shared" si="842"/>
        <v/>
      </c>
      <c r="DU442" s="46" t="b">
        <f t="shared" si="843"/>
        <v>0</v>
      </c>
      <c r="DV442" s="46" t="b">
        <f t="shared" si="844"/>
        <v>0</v>
      </c>
      <c r="DW442" s="46" t="b">
        <f t="shared" si="845"/>
        <v>0</v>
      </c>
      <c r="DY442" s="46" t="b">
        <f t="shared" si="846"/>
        <v>0</v>
      </c>
      <c r="DZ442" s="46" t="b">
        <f t="shared" si="847"/>
        <v>0</v>
      </c>
      <c r="EB442" s="46" t="b">
        <f t="shared" si="848"/>
        <v>0</v>
      </c>
      <c r="EC442" s="46" t="b">
        <f t="shared" si="849"/>
        <v>0</v>
      </c>
      <c r="ED442" s="46" t="b">
        <f t="shared" si="850"/>
        <v>0</v>
      </c>
      <c r="EE442" s="46" t="b">
        <f t="shared" si="851"/>
        <v>0</v>
      </c>
      <c r="EF442" s="46" t="b">
        <f t="shared" si="852"/>
        <v>0</v>
      </c>
      <c r="EG442" s="46" t="b">
        <f t="shared" si="853"/>
        <v>0</v>
      </c>
      <c r="EH442" s="46" t="b">
        <f t="shared" si="854"/>
        <v>0</v>
      </c>
      <c r="EI442" s="46" t="b">
        <f t="shared" si="855"/>
        <v>0</v>
      </c>
      <c r="EK442" s="46" t="b">
        <f t="shared" si="856"/>
        <v>0</v>
      </c>
      <c r="EL442" s="46" t="b">
        <f t="shared" si="857"/>
        <v>0</v>
      </c>
      <c r="EM442" s="46" t="b">
        <f t="shared" si="858"/>
        <v>0</v>
      </c>
      <c r="EN442" s="46" t="b">
        <f t="shared" si="859"/>
        <v>0</v>
      </c>
      <c r="EO442" s="46" t="b">
        <f t="shared" si="860"/>
        <v>0</v>
      </c>
      <c r="EP442" s="46" t="b">
        <f t="shared" si="861"/>
        <v>0</v>
      </c>
      <c r="EQ442" s="46" t="b">
        <f t="shared" si="862"/>
        <v>0</v>
      </c>
      <c r="ER442" s="46" t="b">
        <f>OR(AA442='Tablas '!$T$4,AA442='Tablas '!$T$7,AA442='Tablas '!$T$8,AA442='Tablas '!$T$11)</f>
        <v>0</v>
      </c>
      <c r="ES442" s="46" t="str">
        <f t="shared" si="863"/>
        <v/>
      </c>
      <c r="ET442" s="46" t="str">
        <f t="shared" si="864"/>
        <v/>
      </c>
      <c r="EU442" s="46" t="str">
        <f t="shared" si="865"/>
        <v/>
      </c>
      <c r="EV442" s="46" t="b">
        <f t="shared" si="866"/>
        <v>0</v>
      </c>
      <c r="EW442" s="46" t="b">
        <f t="shared" si="867"/>
        <v>0</v>
      </c>
      <c r="EX442" s="46" t="b">
        <f t="shared" si="868"/>
        <v>0</v>
      </c>
      <c r="EY442" s="46" t="b">
        <f t="shared" si="869"/>
        <v>0</v>
      </c>
      <c r="EZ442" s="46" t="b">
        <f t="shared" si="870"/>
        <v>0</v>
      </c>
      <c r="FA442" s="46" t="b">
        <f t="shared" si="871"/>
        <v>0</v>
      </c>
      <c r="FB442" s="46" t="b">
        <f t="shared" si="872"/>
        <v>0</v>
      </c>
      <c r="FC442" s="46" t="str">
        <f t="shared" si="873"/>
        <v/>
      </c>
      <c r="FD442" s="46" t="str">
        <f t="shared" si="874"/>
        <v/>
      </c>
      <c r="FE442" s="46" t="b">
        <f t="shared" si="875"/>
        <v>0</v>
      </c>
      <c r="FF442" s="46" t="str">
        <f t="shared" si="876"/>
        <v/>
      </c>
      <c r="FG442" s="46" t="str">
        <f t="shared" si="877"/>
        <v/>
      </c>
      <c r="FH442" s="46" t="b">
        <f t="shared" si="878"/>
        <v>0</v>
      </c>
      <c r="FI442" s="46" t="str">
        <f t="shared" si="879"/>
        <v/>
      </c>
      <c r="FJ442" s="46" t="str">
        <f t="shared" si="880"/>
        <v/>
      </c>
      <c r="FK442" s="46" t="b">
        <f t="shared" si="881"/>
        <v>0</v>
      </c>
      <c r="FL442" s="46" t="str">
        <f t="shared" si="882"/>
        <v/>
      </c>
      <c r="FM442" s="46" t="str">
        <f t="shared" si="883"/>
        <v/>
      </c>
      <c r="FN442" s="46" t="b">
        <f t="shared" si="884"/>
        <v>0</v>
      </c>
      <c r="FO442" s="46" t="str">
        <f t="shared" si="885"/>
        <v/>
      </c>
      <c r="FP442" s="46" t="str">
        <f t="shared" si="886"/>
        <v/>
      </c>
      <c r="FQ442" s="46" t="b">
        <f t="shared" si="887"/>
        <v>0</v>
      </c>
      <c r="FR442" s="46" t="str">
        <f t="shared" si="888"/>
        <v/>
      </c>
      <c r="FS442" s="46" t="str">
        <f t="shared" si="889"/>
        <v/>
      </c>
      <c r="FT442" s="46" t="b">
        <f t="shared" si="890"/>
        <v>0</v>
      </c>
      <c r="FU442" s="46" t="str">
        <f t="shared" si="891"/>
        <v/>
      </c>
      <c r="FV442" s="46" t="str">
        <f t="shared" si="892"/>
        <v/>
      </c>
      <c r="FW442" s="46" t="b">
        <f t="shared" si="893"/>
        <v>0</v>
      </c>
      <c r="FX442" s="46" t="str">
        <f t="shared" si="894"/>
        <v/>
      </c>
      <c r="FY442" s="46" t="str">
        <f t="shared" si="895"/>
        <v/>
      </c>
      <c r="FZ442" s="46" t="b">
        <f t="shared" si="896"/>
        <v>0</v>
      </c>
      <c r="GA442" s="46" t="str">
        <f t="shared" si="897"/>
        <v/>
      </c>
      <c r="GB442" s="46" t="str">
        <f t="shared" si="898"/>
        <v/>
      </c>
      <c r="GC442" s="46" t="b">
        <f t="shared" si="899"/>
        <v>0</v>
      </c>
      <c r="GD442" s="46" t="str">
        <f t="shared" si="900"/>
        <v/>
      </c>
      <c r="GE442" s="46" t="str">
        <f t="shared" si="901"/>
        <v/>
      </c>
      <c r="GF442" s="46" t="b">
        <f t="shared" si="902"/>
        <v>0</v>
      </c>
      <c r="GG442" s="46" t="b">
        <f t="shared" si="903"/>
        <v>0</v>
      </c>
      <c r="GH442" s="46" t="str">
        <f t="shared" si="904"/>
        <v/>
      </c>
      <c r="GI442" s="46" t="str">
        <f t="shared" si="905"/>
        <v/>
      </c>
      <c r="GJ442" s="46" t="str">
        <f t="shared" si="906"/>
        <v/>
      </c>
      <c r="GK442" s="46" t="b">
        <f t="shared" si="907"/>
        <v>0</v>
      </c>
      <c r="GL442" s="46" t="str">
        <f t="shared" si="908"/>
        <v/>
      </c>
      <c r="GM442" s="46" t="str">
        <f t="shared" si="909"/>
        <v/>
      </c>
      <c r="GN442" s="46" t="str">
        <f t="shared" si="910"/>
        <v/>
      </c>
      <c r="GO442" s="46" t="b">
        <f t="shared" si="911"/>
        <v>0</v>
      </c>
      <c r="GP442" s="46" t="str">
        <f t="shared" si="912"/>
        <v/>
      </c>
      <c r="GQ442" s="46" t="str">
        <f t="shared" si="913"/>
        <v/>
      </c>
      <c r="GR442" s="46" t="b">
        <f t="shared" si="914"/>
        <v>0</v>
      </c>
      <c r="GS442" s="46" t="str">
        <f t="shared" si="915"/>
        <v/>
      </c>
      <c r="GT442" s="46" t="str">
        <f t="shared" si="916"/>
        <v/>
      </c>
      <c r="GU442" s="46" t="b">
        <f t="shared" si="917"/>
        <v>0</v>
      </c>
      <c r="GV442" s="46" t="b">
        <f t="shared" si="918"/>
        <v>0</v>
      </c>
      <c r="GW442" s="46" t="b">
        <f t="shared" si="919"/>
        <v>0</v>
      </c>
      <c r="GX442" s="46" t="b">
        <f t="shared" si="920"/>
        <v>0</v>
      </c>
      <c r="GY442" s="46" t="b">
        <f t="shared" si="921"/>
        <v>0</v>
      </c>
      <c r="GZ442" s="46" t="b">
        <f t="shared" si="922"/>
        <v>0</v>
      </c>
      <c r="HA442" s="46" t="b">
        <f t="shared" si="923"/>
        <v>0</v>
      </c>
      <c r="HB442" s="46" t="b">
        <f t="shared" si="924"/>
        <v>0</v>
      </c>
      <c r="HC442" s="46" t="b">
        <f t="shared" si="925"/>
        <v>0</v>
      </c>
      <c r="HD442" s="46" t="b">
        <f t="shared" si="926"/>
        <v>0</v>
      </c>
      <c r="HE442" s="46" t="b">
        <f t="shared" si="927"/>
        <v>0</v>
      </c>
      <c r="HF442" s="46" t="b">
        <f t="shared" si="928"/>
        <v>0</v>
      </c>
      <c r="HG442" s="46" t="b">
        <f t="shared" si="929"/>
        <v>0</v>
      </c>
      <c r="HH442" s="46" t="b">
        <f t="shared" si="930"/>
        <v>0</v>
      </c>
      <c r="HI442" s="46" t="b">
        <f t="shared" si="931"/>
        <v>0</v>
      </c>
      <c r="HJ442" s="46" t="b">
        <f t="shared" si="932"/>
        <v>0</v>
      </c>
      <c r="HK442" s="46" t="b">
        <f t="shared" si="933"/>
        <v>0</v>
      </c>
      <c r="HL442" s="46" t="b">
        <f t="shared" si="934"/>
        <v>0</v>
      </c>
      <c r="HM442" s="46" t="b">
        <f t="shared" si="935"/>
        <v>0</v>
      </c>
      <c r="HN442" s="46" t="b">
        <f t="shared" si="936"/>
        <v>0</v>
      </c>
      <c r="HO442" s="46" t="b">
        <f t="shared" si="937"/>
        <v>0</v>
      </c>
      <c r="HP442" s="46" t="b">
        <f t="shared" si="938"/>
        <v>0</v>
      </c>
      <c r="HQ442" s="46" t="str">
        <f t="shared" si="939"/>
        <v/>
      </c>
      <c r="HR442" s="46" t="str">
        <f t="shared" si="940"/>
        <v/>
      </c>
      <c r="HS442" s="46" t="str">
        <f t="shared" si="941"/>
        <v/>
      </c>
      <c r="HT442" s="46" t="b">
        <f t="shared" si="942"/>
        <v>0</v>
      </c>
      <c r="HU442" s="46" t="b">
        <f t="shared" si="943"/>
        <v>0</v>
      </c>
      <c r="HV442" s="46" t="b">
        <f t="shared" si="944"/>
        <v>0</v>
      </c>
      <c r="HW442" s="46" t="b">
        <f t="shared" si="945"/>
        <v>0</v>
      </c>
      <c r="HX442" s="46" t="b">
        <f t="shared" si="946"/>
        <v>0</v>
      </c>
      <c r="HY442" s="46" t="b">
        <f t="shared" si="947"/>
        <v>0</v>
      </c>
      <c r="HZ442" s="46" t="b">
        <f t="shared" si="948"/>
        <v>0</v>
      </c>
      <c r="IA442" s="46" t="str">
        <f t="shared" si="949"/>
        <v/>
      </c>
      <c r="IB442" s="46" t="str">
        <f t="shared" si="950"/>
        <v/>
      </c>
      <c r="IC442" s="46" t="str">
        <f t="shared" si="951"/>
        <v/>
      </c>
      <c r="ID442" s="46" t="str">
        <f t="shared" si="952"/>
        <v/>
      </c>
      <c r="IE442" s="46" t="b">
        <f t="shared" si="953"/>
        <v>0</v>
      </c>
      <c r="IF442" s="46" t="str">
        <f t="shared" si="954"/>
        <v/>
      </c>
      <c r="IG442" s="46" t="str">
        <f t="shared" si="955"/>
        <v/>
      </c>
      <c r="IH442" s="46" t="b">
        <f t="shared" si="956"/>
        <v>0</v>
      </c>
      <c r="II442" s="46" t="b">
        <f t="shared" si="957"/>
        <v>0</v>
      </c>
      <c r="IJ442" s="46" t="b">
        <f t="shared" si="958"/>
        <v>0</v>
      </c>
      <c r="IK442" s="46" t="str">
        <f t="shared" si="959"/>
        <v/>
      </c>
      <c r="IL442" s="46" t="str">
        <f t="shared" si="960"/>
        <v/>
      </c>
      <c r="IM442" s="46" t="b">
        <f t="shared" si="961"/>
        <v>0</v>
      </c>
      <c r="IN442" s="46" t="b">
        <f t="shared" si="962"/>
        <v>0</v>
      </c>
      <c r="IO442" s="46" t="b">
        <f t="shared" si="963"/>
        <v>0</v>
      </c>
      <c r="IP442" s="46" t="b">
        <f t="shared" si="964"/>
        <v>0</v>
      </c>
      <c r="IQ442" s="46" t="b">
        <f t="shared" si="965"/>
        <v>0</v>
      </c>
      <c r="IR442" s="46" t="b">
        <f t="shared" si="966"/>
        <v>0</v>
      </c>
      <c r="IS442" s="46" t="b">
        <f t="shared" si="967"/>
        <v>0</v>
      </c>
      <c r="IT442" s="46" t="b">
        <f t="shared" si="968"/>
        <v>0</v>
      </c>
      <c r="IU442" s="46" t="b">
        <f t="shared" si="969"/>
        <v>0</v>
      </c>
      <c r="IV442" s="46" t="b">
        <f t="shared" si="970"/>
        <v>0</v>
      </c>
      <c r="IW442" s="46" t="b">
        <f t="shared" si="971"/>
        <v>0</v>
      </c>
      <c r="IX442" s="46" t="b">
        <f t="shared" si="972"/>
        <v>0</v>
      </c>
      <c r="IY442" s="46" t="b">
        <f t="shared" si="973"/>
        <v>0</v>
      </c>
    </row>
    <row r="443" spans="2:259" x14ac:dyDescent="0.3">
      <c r="B443" s="48">
        <v>431</v>
      </c>
      <c r="C443" s="61" t="str">
        <f t="shared" si="839"/>
        <v/>
      </c>
      <c r="D443" s="53"/>
      <c r="E443" s="52"/>
      <c r="F443" s="112"/>
      <c r="G443" s="52"/>
      <c r="H443" s="53"/>
      <c r="I443" s="52"/>
      <c r="J443" s="52"/>
      <c r="K443" s="53"/>
      <c r="L443" s="55"/>
      <c r="M443" s="108"/>
      <c r="N443" s="56"/>
      <c r="O443" s="52"/>
      <c r="P443" s="52"/>
      <c r="Q443" s="52"/>
      <c r="R443" s="52"/>
      <c r="S443" s="52"/>
      <c r="T443" s="53"/>
      <c r="U443" s="52"/>
      <c r="V443" s="52"/>
      <c r="W443" s="55"/>
      <c r="X443" s="55"/>
      <c r="Y443" s="52"/>
      <c r="Z443" s="55"/>
      <c r="AA443" s="52"/>
      <c r="AB443" s="53"/>
      <c r="AC443" s="53"/>
      <c r="AD443" s="53"/>
      <c r="AE443" s="57"/>
      <c r="AF443" s="113"/>
      <c r="AG443" s="57"/>
      <c r="AH443" s="58"/>
      <c r="AI443" s="58"/>
      <c r="AJ443" s="58"/>
      <c r="AK443" s="114"/>
      <c r="AL443" s="58"/>
      <c r="AM443" s="114"/>
      <c r="AN443" s="58"/>
      <c r="AO443" s="114"/>
      <c r="AP443" s="58"/>
      <c r="AQ443" s="114"/>
      <c r="AR443" s="58"/>
      <c r="AS443" s="114"/>
      <c r="AT443" s="58"/>
      <c r="AU443" s="114"/>
      <c r="AV443" s="58"/>
      <c r="AW443" s="114"/>
      <c r="AX443" s="58"/>
      <c r="AY443" s="114"/>
      <c r="AZ443" s="58"/>
      <c r="BA443" s="114"/>
      <c r="BB443" s="58"/>
      <c r="BC443" s="114"/>
      <c r="BD443" s="58"/>
      <c r="BE443" s="58"/>
      <c r="BF443" s="58"/>
      <c r="BG443" s="59"/>
      <c r="BH443" s="58"/>
      <c r="BI443" s="114"/>
      <c r="BJ443" s="53"/>
      <c r="BK443" s="58"/>
      <c r="BL443" s="114"/>
      <c r="BM443" s="58"/>
      <c r="BN443" s="114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3"/>
      <c r="CL443" s="58"/>
      <c r="CM443" s="58"/>
      <c r="CN443" s="60"/>
      <c r="CO443" s="57"/>
      <c r="CP443" s="58"/>
      <c r="CQ443" s="60"/>
      <c r="CR443" s="57"/>
      <c r="CS443" s="58"/>
      <c r="CT443" s="59"/>
      <c r="CU443" s="58"/>
      <c r="CV443" s="59"/>
      <c r="CW443" s="58"/>
      <c r="CX443" s="59"/>
      <c r="CY443" s="58"/>
      <c r="CZ443" s="58"/>
      <c r="DA443" s="58"/>
      <c r="DB443" s="53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7"/>
      <c r="DO443" s="57"/>
      <c r="DP443" s="57"/>
      <c r="DQ443" s="76" t="str">
        <f t="shared" si="840"/>
        <v/>
      </c>
      <c r="DR443" s="53"/>
      <c r="DS443" s="46" t="b">
        <f t="shared" si="841"/>
        <v>0</v>
      </c>
      <c r="DT443" s="46" t="str">
        <f t="shared" si="842"/>
        <v/>
      </c>
      <c r="DU443" s="46" t="b">
        <f t="shared" si="843"/>
        <v>0</v>
      </c>
      <c r="DV443" s="46" t="b">
        <f t="shared" si="844"/>
        <v>0</v>
      </c>
      <c r="DW443" s="46" t="b">
        <f t="shared" si="845"/>
        <v>0</v>
      </c>
      <c r="DY443" s="46" t="b">
        <f t="shared" si="846"/>
        <v>0</v>
      </c>
      <c r="DZ443" s="46" t="b">
        <f t="shared" si="847"/>
        <v>0</v>
      </c>
      <c r="EB443" s="46" t="b">
        <f t="shared" si="848"/>
        <v>0</v>
      </c>
      <c r="EC443" s="46" t="b">
        <f t="shared" si="849"/>
        <v>0</v>
      </c>
      <c r="ED443" s="46" t="b">
        <f t="shared" si="850"/>
        <v>0</v>
      </c>
      <c r="EE443" s="46" t="b">
        <f t="shared" si="851"/>
        <v>0</v>
      </c>
      <c r="EF443" s="46" t="b">
        <f t="shared" si="852"/>
        <v>0</v>
      </c>
      <c r="EG443" s="46" t="b">
        <f t="shared" si="853"/>
        <v>0</v>
      </c>
      <c r="EH443" s="46" t="b">
        <f t="shared" si="854"/>
        <v>0</v>
      </c>
      <c r="EI443" s="46" t="b">
        <f t="shared" si="855"/>
        <v>0</v>
      </c>
      <c r="EK443" s="46" t="b">
        <f t="shared" si="856"/>
        <v>0</v>
      </c>
      <c r="EL443" s="46" t="b">
        <f t="shared" si="857"/>
        <v>0</v>
      </c>
      <c r="EM443" s="46" t="b">
        <f t="shared" si="858"/>
        <v>0</v>
      </c>
      <c r="EN443" s="46" t="b">
        <f t="shared" si="859"/>
        <v>0</v>
      </c>
      <c r="EO443" s="46" t="b">
        <f t="shared" si="860"/>
        <v>0</v>
      </c>
      <c r="EP443" s="46" t="b">
        <f t="shared" si="861"/>
        <v>0</v>
      </c>
      <c r="EQ443" s="46" t="b">
        <f t="shared" si="862"/>
        <v>0</v>
      </c>
      <c r="ER443" s="46" t="b">
        <f>OR(AA443='Tablas '!$T$4,AA443='Tablas '!$T$7,AA443='Tablas '!$T$8,AA443='Tablas '!$T$11)</f>
        <v>0</v>
      </c>
      <c r="ES443" s="46" t="str">
        <f t="shared" si="863"/>
        <v/>
      </c>
      <c r="ET443" s="46" t="str">
        <f t="shared" si="864"/>
        <v/>
      </c>
      <c r="EU443" s="46" t="str">
        <f t="shared" si="865"/>
        <v/>
      </c>
      <c r="EV443" s="46" t="b">
        <f t="shared" si="866"/>
        <v>0</v>
      </c>
      <c r="EW443" s="46" t="b">
        <f t="shared" si="867"/>
        <v>0</v>
      </c>
      <c r="EX443" s="46" t="b">
        <f t="shared" si="868"/>
        <v>0</v>
      </c>
      <c r="EY443" s="46" t="b">
        <f t="shared" si="869"/>
        <v>0</v>
      </c>
      <c r="EZ443" s="46" t="b">
        <f t="shared" si="870"/>
        <v>0</v>
      </c>
      <c r="FA443" s="46" t="b">
        <f t="shared" si="871"/>
        <v>0</v>
      </c>
      <c r="FB443" s="46" t="b">
        <f t="shared" si="872"/>
        <v>0</v>
      </c>
      <c r="FC443" s="46" t="str">
        <f t="shared" si="873"/>
        <v/>
      </c>
      <c r="FD443" s="46" t="str">
        <f t="shared" si="874"/>
        <v/>
      </c>
      <c r="FE443" s="46" t="b">
        <f t="shared" si="875"/>
        <v>0</v>
      </c>
      <c r="FF443" s="46" t="str">
        <f t="shared" si="876"/>
        <v/>
      </c>
      <c r="FG443" s="46" t="str">
        <f t="shared" si="877"/>
        <v/>
      </c>
      <c r="FH443" s="46" t="b">
        <f t="shared" si="878"/>
        <v>0</v>
      </c>
      <c r="FI443" s="46" t="str">
        <f t="shared" si="879"/>
        <v/>
      </c>
      <c r="FJ443" s="46" t="str">
        <f t="shared" si="880"/>
        <v/>
      </c>
      <c r="FK443" s="46" t="b">
        <f t="shared" si="881"/>
        <v>0</v>
      </c>
      <c r="FL443" s="46" t="str">
        <f t="shared" si="882"/>
        <v/>
      </c>
      <c r="FM443" s="46" t="str">
        <f t="shared" si="883"/>
        <v/>
      </c>
      <c r="FN443" s="46" t="b">
        <f t="shared" si="884"/>
        <v>0</v>
      </c>
      <c r="FO443" s="46" t="str">
        <f t="shared" si="885"/>
        <v/>
      </c>
      <c r="FP443" s="46" t="str">
        <f t="shared" si="886"/>
        <v/>
      </c>
      <c r="FQ443" s="46" t="b">
        <f t="shared" si="887"/>
        <v>0</v>
      </c>
      <c r="FR443" s="46" t="str">
        <f t="shared" si="888"/>
        <v/>
      </c>
      <c r="FS443" s="46" t="str">
        <f t="shared" si="889"/>
        <v/>
      </c>
      <c r="FT443" s="46" t="b">
        <f t="shared" si="890"/>
        <v>0</v>
      </c>
      <c r="FU443" s="46" t="str">
        <f t="shared" si="891"/>
        <v/>
      </c>
      <c r="FV443" s="46" t="str">
        <f t="shared" si="892"/>
        <v/>
      </c>
      <c r="FW443" s="46" t="b">
        <f t="shared" si="893"/>
        <v>0</v>
      </c>
      <c r="FX443" s="46" t="str">
        <f t="shared" si="894"/>
        <v/>
      </c>
      <c r="FY443" s="46" t="str">
        <f t="shared" si="895"/>
        <v/>
      </c>
      <c r="FZ443" s="46" t="b">
        <f t="shared" si="896"/>
        <v>0</v>
      </c>
      <c r="GA443" s="46" t="str">
        <f t="shared" si="897"/>
        <v/>
      </c>
      <c r="GB443" s="46" t="str">
        <f t="shared" si="898"/>
        <v/>
      </c>
      <c r="GC443" s="46" t="b">
        <f t="shared" si="899"/>
        <v>0</v>
      </c>
      <c r="GD443" s="46" t="str">
        <f t="shared" si="900"/>
        <v/>
      </c>
      <c r="GE443" s="46" t="str">
        <f t="shared" si="901"/>
        <v/>
      </c>
      <c r="GF443" s="46" t="b">
        <f t="shared" si="902"/>
        <v>0</v>
      </c>
      <c r="GG443" s="46" t="b">
        <f t="shared" si="903"/>
        <v>0</v>
      </c>
      <c r="GH443" s="46" t="str">
        <f t="shared" si="904"/>
        <v/>
      </c>
      <c r="GI443" s="46" t="str">
        <f t="shared" si="905"/>
        <v/>
      </c>
      <c r="GJ443" s="46" t="str">
        <f t="shared" si="906"/>
        <v/>
      </c>
      <c r="GK443" s="46" t="b">
        <f t="shared" si="907"/>
        <v>0</v>
      </c>
      <c r="GL443" s="46" t="str">
        <f t="shared" si="908"/>
        <v/>
      </c>
      <c r="GM443" s="46" t="str">
        <f t="shared" si="909"/>
        <v/>
      </c>
      <c r="GN443" s="46" t="str">
        <f t="shared" si="910"/>
        <v/>
      </c>
      <c r="GO443" s="46" t="b">
        <f t="shared" si="911"/>
        <v>0</v>
      </c>
      <c r="GP443" s="46" t="str">
        <f t="shared" si="912"/>
        <v/>
      </c>
      <c r="GQ443" s="46" t="str">
        <f t="shared" si="913"/>
        <v/>
      </c>
      <c r="GR443" s="46" t="b">
        <f t="shared" si="914"/>
        <v>0</v>
      </c>
      <c r="GS443" s="46" t="str">
        <f t="shared" si="915"/>
        <v/>
      </c>
      <c r="GT443" s="46" t="str">
        <f t="shared" si="916"/>
        <v/>
      </c>
      <c r="GU443" s="46" t="b">
        <f t="shared" si="917"/>
        <v>0</v>
      </c>
      <c r="GV443" s="46" t="b">
        <f t="shared" si="918"/>
        <v>0</v>
      </c>
      <c r="GW443" s="46" t="b">
        <f t="shared" si="919"/>
        <v>0</v>
      </c>
      <c r="GX443" s="46" t="b">
        <f t="shared" si="920"/>
        <v>0</v>
      </c>
      <c r="GY443" s="46" t="b">
        <f t="shared" si="921"/>
        <v>0</v>
      </c>
      <c r="GZ443" s="46" t="b">
        <f t="shared" si="922"/>
        <v>0</v>
      </c>
      <c r="HA443" s="46" t="b">
        <f t="shared" si="923"/>
        <v>0</v>
      </c>
      <c r="HB443" s="46" t="b">
        <f t="shared" si="924"/>
        <v>0</v>
      </c>
      <c r="HC443" s="46" t="b">
        <f t="shared" si="925"/>
        <v>0</v>
      </c>
      <c r="HD443" s="46" t="b">
        <f t="shared" si="926"/>
        <v>0</v>
      </c>
      <c r="HE443" s="46" t="b">
        <f t="shared" si="927"/>
        <v>0</v>
      </c>
      <c r="HF443" s="46" t="b">
        <f t="shared" si="928"/>
        <v>0</v>
      </c>
      <c r="HG443" s="46" t="b">
        <f t="shared" si="929"/>
        <v>0</v>
      </c>
      <c r="HH443" s="46" t="b">
        <f t="shared" si="930"/>
        <v>0</v>
      </c>
      <c r="HI443" s="46" t="b">
        <f t="shared" si="931"/>
        <v>0</v>
      </c>
      <c r="HJ443" s="46" t="b">
        <f t="shared" si="932"/>
        <v>0</v>
      </c>
      <c r="HK443" s="46" t="b">
        <f t="shared" si="933"/>
        <v>0</v>
      </c>
      <c r="HL443" s="46" t="b">
        <f t="shared" si="934"/>
        <v>0</v>
      </c>
      <c r="HM443" s="46" t="b">
        <f t="shared" si="935"/>
        <v>0</v>
      </c>
      <c r="HN443" s="46" t="b">
        <f t="shared" si="936"/>
        <v>0</v>
      </c>
      <c r="HO443" s="46" t="b">
        <f t="shared" si="937"/>
        <v>0</v>
      </c>
      <c r="HP443" s="46" t="b">
        <f t="shared" si="938"/>
        <v>0</v>
      </c>
      <c r="HQ443" s="46" t="str">
        <f t="shared" si="939"/>
        <v/>
      </c>
      <c r="HR443" s="46" t="str">
        <f t="shared" si="940"/>
        <v/>
      </c>
      <c r="HS443" s="46" t="str">
        <f t="shared" si="941"/>
        <v/>
      </c>
      <c r="HT443" s="46" t="b">
        <f t="shared" si="942"/>
        <v>0</v>
      </c>
      <c r="HU443" s="46" t="b">
        <f t="shared" si="943"/>
        <v>0</v>
      </c>
      <c r="HV443" s="46" t="b">
        <f t="shared" si="944"/>
        <v>0</v>
      </c>
      <c r="HW443" s="46" t="b">
        <f t="shared" si="945"/>
        <v>0</v>
      </c>
      <c r="HX443" s="46" t="b">
        <f t="shared" si="946"/>
        <v>0</v>
      </c>
      <c r="HY443" s="46" t="b">
        <f t="shared" si="947"/>
        <v>0</v>
      </c>
      <c r="HZ443" s="46" t="b">
        <f t="shared" si="948"/>
        <v>0</v>
      </c>
      <c r="IA443" s="46" t="str">
        <f t="shared" si="949"/>
        <v/>
      </c>
      <c r="IB443" s="46" t="str">
        <f t="shared" si="950"/>
        <v/>
      </c>
      <c r="IC443" s="46" t="str">
        <f t="shared" si="951"/>
        <v/>
      </c>
      <c r="ID443" s="46" t="str">
        <f t="shared" si="952"/>
        <v/>
      </c>
      <c r="IE443" s="46" t="b">
        <f t="shared" si="953"/>
        <v>0</v>
      </c>
      <c r="IF443" s="46" t="str">
        <f t="shared" si="954"/>
        <v/>
      </c>
      <c r="IG443" s="46" t="str">
        <f t="shared" si="955"/>
        <v/>
      </c>
      <c r="IH443" s="46" t="b">
        <f t="shared" si="956"/>
        <v>0</v>
      </c>
      <c r="II443" s="46" t="b">
        <f t="shared" si="957"/>
        <v>0</v>
      </c>
      <c r="IJ443" s="46" t="b">
        <f t="shared" si="958"/>
        <v>0</v>
      </c>
      <c r="IK443" s="46" t="str">
        <f t="shared" si="959"/>
        <v/>
      </c>
      <c r="IL443" s="46" t="str">
        <f t="shared" si="960"/>
        <v/>
      </c>
      <c r="IM443" s="46" t="b">
        <f t="shared" si="961"/>
        <v>0</v>
      </c>
      <c r="IN443" s="46" t="b">
        <f t="shared" si="962"/>
        <v>0</v>
      </c>
      <c r="IO443" s="46" t="b">
        <f t="shared" si="963"/>
        <v>0</v>
      </c>
      <c r="IP443" s="46" t="b">
        <f t="shared" si="964"/>
        <v>0</v>
      </c>
      <c r="IQ443" s="46" t="b">
        <f t="shared" si="965"/>
        <v>0</v>
      </c>
      <c r="IR443" s="46" t="b">
        <f t="shared" si="966"/>
        <v>0</v>
      </c>
      <c r="IS443" s="46" t="b">
        <f t="shared" si="967"/>
        <v>0</v>
      </c>
      <c r="IT443" s="46" t="b">
        <f t="shared" si="968"/>
        <v>0</v>
      </c>
      <c r="IU443" s="46" t="b">
        <f t="shared" si="969"/>
        <v>0</v>
      </c>
      <c r="IV443" s="46" t="b">
        <f t="shared" si="970"/>
        <v>0</v>
      </c>
      <c r="IW443" s="46" t="b">
        <f t="shared" si="971"/>
        <v>0</v>
      </c>
      <c r="IX443" s="46" t="b">
        <f t="shared" si="972"/>
        <v>0</v>
      </c>
      <c r="IY443" s="46" t="b">
        <f t="shared" si="973"/>
        <v>0</v>
      </c>
    </row>
    <row r="444" spans="2:259" x14ac:dyDescent="0.3">
      <c r="B444" s="48">
        <v>432</v>
      </c>
      <c r="C444" s="61" t="str">
        <f t="shared" si="839"/>
        <v/>
      </c>
      <c r="D444" s="53"/>
      <c r="E444" s="52"/>
      <c r="F444" s="112"/>
      <c r="G444" s="52"/>
      <c r="H444" s="53"/>
      <c r="I444" s="52"/>
      <c r="J444" s="52"/>
      <c r="K444" s="53"/>
      <c r="L444" s="55"/>
      <c r="M444" s="108"/>
      <c r="N444" s="56"/>
      <c r="O444" s="52"/>
      <c r="P444" s="52"/>
      <c r="Q444" s="52"/>
      <c r="R444" s="52"/>
      <c r="S444" s="52"/>
      <c r="T444" s="53"/>
      <c r="U444" s="52"/>
      <c r="V444" s="52"/>
      <c r="W444" s="55"/>
      <c r="X444" s="55"/>
      <c r="Y444" s="52"/>
      <c r="Z444" s="55"/>
      <c r="AA444" s="52"/>
      <c r="AB444" s="53"/>
      <c r="AC444" s="53"/>
      <c r="AD444" s="53"/>
      <c r="AE444" s="57"/>
      <c r="AF444" s="113"/>
      <c r="AG444" s="57"/>
      <c r="AH444" s="58"/>
      <c r="AI444" s="58"/>
      <c r="AJ444" s="58"/>
      <c r="AK444" s="114"/>
      <c r="AL444" s="58"/>
      <c r="AM444" s="114"/>
      <c r="AN444" s="58"/>
      <c r="AO444" s="114"/>
      <c r="AP444" s="58"/>
      <c r="AQ444" s="114"/>
      <c r="AR444" s="58"/>
      <c r="AS444" s="114"/>
      <c r="AT444" s="58"/>
      <c r="AU444" s="114"/>
      <c r="AV444" s="58"/>
      <c r="AW444" s="114"/>
      <c r="AX444" s="58"/>
      <c r="AY444" s="114"/>
      <c r="AZ444" s="58"/>
      <c r="BA444" s="114"/>
      <c r="BB444" s="58"/>
      <c r="BC444" s="114"/>
      <c r="BD444" s="58"/>
      <c r="BE444" s="58"/>
      <c r="BF444" s="58"/>
      <c r="BG444" s="59"/>
      <c r="BH444" s="58"/>
      <c r="BI444" s="114"/>
      <c r="BJ444" s="53"/>
      <c r="BK444" s="58"/>
      <c r="BL444" s="114"/>
      <c r="BM444" s="58"/>
      <c r="BN444" s="114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3"/>
      <c r="CL444" s="58"/>
      <c r="CM444" s="58"/>
      <c r="CN444" s="60"/>
      <c r="CO444" s="57"/>
      <c r="CP444" s="58"/>
      <c r="CQ444" s="60"/>
      <c r="CR444" s="57"/>
      <c r="CS444" s="58"/>
      <c r="CT444" s="59"/>
      <c r="CU444" s="58"/>
      <c r="CV444" s="59"/>
      <c r="CW444" s="58"/>
      <c r="CX444" s="59"/>
      <c r="CY444" s="58"/>
      <c r="CZ444" s="58"/>
      <c r="DA444" s="58"/>
      <c r="DB444" s="53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7"/>
      <c r="DO444" s="57"/>
      <c r="DP444" s="57"/>
      <c r="DQ444" s="76" t="str">
        <f t="shared" si="840"/>
        <v/>
      </c>
      <c r="DR444" s="53"/>
      <c r="DS444" s="46" t="b">
        <f t="shared" si="841"/>
        <v>0</v>
      </c>
      <c r="DT444" s="46" t="str">
        <f t="shared" si="842"/>
        <v/>
      </c>
      <c r="DU444" s="46" t="b">
        <f t="shared" si="843"/>
        <v>0</v>
      </c>
      <c r="DV444" s="46" t="b">
        <f t="shared" si="844"/>
        <v>0</v>
      </c>
      <c r="DW444" s="46" t="b">
        <f t="shared" si="845"/>
        <v>0</v>
      </c>
      <c r="DY444" s="46" t="b">
        <f t="shared" si="846"/>
        <v>0</v>
      </c>
      <c r="DZ444" s="46" t="b">
        <f t="shared" si="847"/>
        <v>0</v>
      </c>
      <c r="EB444" s="46" t="b">
        <f t="shared" si="848"/>
        <v>0</v>
      </c>
      <c r="EC444" s="46" t="b">
        <f t="shared" si="849"/>
        <v>0</v>
      </c>
      <c r="ED444" s="46" t="b">
        <f t="shared" si="850"/>
        <v>0</v>
      </c>
      <c r="EE444" s="46" t="b">
        <f t="shared" si="851"/>
        <v>0</v>
      </c>
      <c r="EF444" s="46" t="b">
        <f t="shared" si="852"/>
        <v>0</v>
      </c>
      <c r="EG444" s="46" t="b">
        <f t="shared" si="853"/>
        <v>0</v>
      </c>
      <c r="EH444" s="46" t="b">
        <f t="shared" si="854"/>
        <v>0</v>
      </c>
      <c r="EI444" s="46" t="b">
        <f t="shared" si="855"/>
        <v>0</v>
      </c>
      <c r="EK444" s="46" t="b">
        <f t="shared" si="856"/>
        <v>0</v>
      </c>
      <c r="EL444" s="46" t="b">
        <f t="shared" si="857"/>
        <v>0</v>
      </c>
      <c r="EM444" s="46" t="b">
        <f t="shared" si="858"/>
        <v>0</v>
      </c>
      <c r="EN444" s="46" t="b">
        <f t="shared" si="859"/>
        <v>0</v>
      </c>
      <c r="EO444" s="46" t="b">
        <f t="shared" si="860"/>
        <v>0</v>
      </c>
      <c r="EP444" s="46" t="b">
        <f t="shared" si="861"/>
        <v>0</v>
      </c>
      <c r="EQ444" s="46" t="b">
        <f t="shared" si="862"/>
        <v>0</v>
      </c>
      <c r="ER444" s="46" t="b">
        <f>OR(AA444='Tablas '!$T$4,AA444='Tablas '!$T$7,AA444='Tablas '!$T$8,AA444='Tablas '!$T$11)</f>
        <v>0</v>
      </c>
      <c r="ES444" s="46" t="str">
        <f t="shared" si="863"/>
        <v/>
      </c>
      <c r="ET444" s="46" t="str">
        <f t="shared" si="864"/>
        <v/>
      </c>
      <c r="EU444" s="46" t="str">
        <f t="shared" si="865"/>
        <v/>
      </c>
      <c r="EV444" s="46" t="b">
        <f t="shared" si="866"/>
        <v>0</v>
      </c>
      <c r="EW444" s="46" t="b">
        <f t="shared" si="867"/>
        <v>0</v>
      </c>
      <c r="EX444" s="46" t="b">
        <f t="shared" si="868"/>
        <v>0</v>
      </c>
      <c r="EY444" s="46" t="b">
        <f t="shared" si="869"/>
        <v>0</v>
      </c>
      <c r="EZ444" s="46" t="b">
        <f t="shared" si="870"/>
        <v>0</v>
      </c>
      <c r="FA444" s="46" t="b">
        <f t="shared" si="871"/>
        <v>0</v>
      </c>
      <c r="FB444" s="46" t="b">
        <f t="shared" si="872"/>
        <v>0</v>
      </c>
      <c r="FC444" s="46" t="str">
        <f t="shared" si="873"/>
        <v/>
      </c>
      <c r="FD444" s="46" t="str">
        <f t="shared" si="874"/>
        <v/>
      </c>
      <c r="FE444" s="46" t="b">
        <f t="shared" si="875"/>
        <v>0</v>
      </c>
      <c r="FF444" s="46" t="str">
        <f t="shared" si="876"/>
        <v/>
      </c>
      <c r="FG444" s="46" t="str">
        <f t="shared" si="877"/>
        <v/>
      </c>
      <c r="FH444" s="46" t="b">
        <f t="shared" si="878"/>
        <v>0</v>
      </c>
      <c r="FI444" s="46" t="str">
        <f t="shared" si="879"/>
        <v/>
      </c>
      <c r="FJ444" s="46" t="str">
        <f t="shared" si="880"/>
        <v/>
      </c>
      <c r="FK444" s="46" t="b">
        <f t="shared" si="881"/>
        <v>0</v>
      </c>
      <c r="FL444" s="46" t="str">
        <f t="shared" si="882"/>
        <v/>
      </c>
      <c r="FM444" s="46" t="str">
        <f t="shared" si="883"/>
        <v/>
      </c>
      <c r="FN444" s="46" t="b">
        <f t="shared" si="884"/>
        <v>0</v>
      </c>
      <c r="FO444" s="46" t="str">
        <f t="shared" si="885"/>
        <v/>
      </c>
      <c r="FP444" s="46" t="str">
        <f t="shared" si="886"/>
        <v/>
      </c>
      <c r="FQ444" s="46" t="b">
        <f t="shared" si="887"/>
        <v>0</v>
      </c>
      <c r="FR444" s="46" t="str">
        <f t="shared" si="888"/>
        <v/>
      </c>
      <c r="FS444" s="46" t="str">
        <f t="shared" si="889"/>
        <v/>
      </c>
      <c r="FT444" s="46" t="b">
        <f t="shared" si="890"/>
        <v>0</v>
      </c>
      <c r="FU444" s="46" t="str">
        <f t="shared" si="891"/>
        <v/>
      </c>
      <c r="FV444" s="46" t="str">
        <f t="shared" si="892"/>
        <v/>
      </c>
      <c r="FW444" s="46" t="b">
        <f t="shared" si="893"/>
        <v>0</v>
      </c>
      <c r="FX444" s="46" t="str">
        <f t="shared" si="894"/>
        <v/>
      </c>
      <c r="FY444" s="46" t="str">
        <f t="shared" si="895"/>
        <v/>
      </c>
      <c r="FZ444" s="46" t="b">
        <f t="shared" si="896"/>
        <v>0</v>
      </c>
      <c r="GA444" s="46" t="str">
        <f t="shared" si="897"/>
        <v/>
      </c>
      <c r="GB444" s="46" t="str">
        <f t="shared" si="898"/>
        <v/>
      </c>
      <c r="GC444" s="46" t="b">
        <f t="shared" si="899"/>
        <v>0</v>
      </c>
      <c r="GD444" s="46" t="str">
        <f t="shared" si="900"/>
        <v/>
      </c>
      <c r="GE444" s="46" t="str">
        <f t="shared" si="901"/>
        <v/>
      </c>
      <c r="GF444" s="46" t="b">
        <f t="shared" si="902"/>
        <v>0</v>
      </c>
      <c r="GG444" s="46" t="b">
        <f t="shared" si="903"/>
        <v>0</v>
      </c>
      <c r="GH444" s="46" t="str">
        <f t="shared" si="904"/>
        <v/>
      </c>
      <c r="GI444" s="46" t="str">
        <f t="shared" si="905"/>
        <v/>
      </c>
      <c r="GJ444" s="46" t="str">
        <f t="shared" si="906"/>
        <v/>
      </c>
      <c r="GK444" s="46" t="b">
        <f t="shared" si="907"/>
        <v>0</v>
      </c>
      <c r="GL444" s="46" t="str">
        <f t="shared" si="908"/>
        <v/>
      </c>
      <c r="GM444" s="46" t="str">
        <f t="shared" si="909"/>
        <v/>
      </c>
      <c r="GN444" s="46" t="str">
        <f t="shared" si="910"/>
        <v/>
      </c>
      <c r="GO444" s="46" t="b">
        <f t="shared" si="911"/>
        <v>0</v>
      </c>
      <c r="GP444" s="46" t="str">
        <f t="shared" si="912"/>
        <v/>
      </c>
      <c r="GQ444" s="46" t="str">
        <f t="shared" si="913"/>
        <v/>
      </c>
      <c r="GR444" s="46" t="b">
        <f t="shared" si="914"/>
        <v>0</v>
      </c>
      <c r="GS444" s="46" t="str">
        <f t="shared" si="915"/>
        <v/>
      </c>
      <c r="GT444" s="46" t="str">
        <f t="shared" si="916"/>
        <v/>
      </c>
      <c r="GU444" s="46" t="b">
        <f t="shared" si="917"/>
        <v>0</v>
      </c>
      <c r="GV444" s="46" t="b">
        <f t="shared" si="918"/>
        <v>0</v>
      </c>
      <c r="GW444" s="46" t="b">
        <f t="shared" si="919"/>
        <v>0</v>
      </c>
      <c r="GX444" s="46" t="b">
        <f t="shared" si="920"/>
        <v>0</v>
      </c>
      <c r="GY444" s="46" t="b">
        <f t="shared" si="921"/>
        <v>0</v>
      </c>
      <c r="GZ444" s="46" t="b">
        <f t="shared" si="922"/>
        <v>0</v>
      </c>
      <c r="HA444" s="46" t="b">
        <f t="shared" si="923"/>
        <v>0</v>
      </c>
      <c r="HB444" s="46" t="b">
        <f t="shared" si="924"/>
        <v>0</v>
      </c>
      <c r="HC444" s="46" t="b">
        <f t="shared" si="925"/>
        <v>0</v>
      </c>
      <c r="HD444" s="46" t="b">
        <f t="shared" si="926"/>
        <v>0</v>
      </c>
      <c r="HE444" s="46" t="b">
        <f t="shared" si="927"/>
        <v>0</v>
      </c>
      <c r="HF444" s="46" t="b">
        <f t="shared" si="928"/>
        <v>0</v>
      </c>
      <c r="HG444" s="46" t="b">
        <f t="shared" si="929"/>
        <v>0</v>
      </c>
      <c r="HH444" s="46" t="b">
        <f t="shared" si="930"/>
        <v>0</v>
      </c>
      <c r="HI444" s="46" t="b">
        <f t="shared" si="931"/>
        <v>0</v>
      </c>
      <c r="HJ444" s="46" t="b">
        <f t="shared" si="932"/>
        <v>0</v>
      </c>
      <c r="HK444" s="46" t="b">
        <f t="shared" si="933"/>
        <v>0</v>
      </c>
      <c r="HL444" s="46" t="b">
        <f t="shared" si="934"/>
        <v>0</v>
      </c>
      <c r="HM444" s="46" t="b">
        <f t="shared" si="935"/>
        <v>0</v>
      </c>
      <c r="HN444" s="46" t="b">
        <f t="shared" si="936"/>
        <v>0</v>
      </c>
      <c r="HO444" s="46" t="b">
        <f t="shared" si="937"/>
        <v>0</v>
      </c>
      <c r="HP444" s="46" t="b">
        <f t="shared" si="938"/>
        <v>0</v>
      </c>
      <c r="HQ444" s="46" t="str">
        <f t="shared" si="939"/>
        <v/>
      </c>
      <c r="HR444" s="46" t="str">
        <f t="shared" si="940"/>
        <v/>
      </c>
      <c r="HS444" s="46" t="str">
        <f t="shared" si="941"/>
        <v/>
      </c>
      <c r="HT444" s="46" t="b">
        <f t="shared" si="942"/>
        <v>0</v>
      </c>
      <c r="HU444" s="46" t="b">
        <f t="shared" si="943"/>
        <v>0</v>
      </c>
      <c r="HV444" s="46" t="b">
        <f t="shared" si="944"/>
        <v>0</v>
      </c>
      <c r="HW444" s="46" t="b">
        <f t="shared" si="945"/>
        <v>0</v>
      </c>
      <c r="HX444" s="46" t="b">
        <f t="shared" si="946"/>
        <v>0</v>
      </c>
      <c r="HY444" s="46" t="b">
        <f t="shared" si="947"/>
        <v>0</v>
      </c>
      <c r="HZ444" s="46" t="b">
        <f t="shared" si="948"/>
        <v>0</v>
      </c>
      <c r="IA444" s="46" t="str">
        <f t="shared" si="949"/>
        <v/>
      </c>
      <c r="IB444" s="46" t="str">
        <f t="shared" si="950"/>
        <v/>
      </c>
      <c r="IC444" s="46" t="str">
        <f t="shared" si="951"/>
        <v/>
      </c>
      <c r="ID444" s="46" t="str">
        <f t="shared" si="952"/>
        <v/>
      </c>
      <c r="IE444" s="46" t="b">
        <f t="shared" si="953"/>
        <v>0</v>
      </c>
      <c r="IF444" s="46" t="str">
        <f t="shared" si="954"/>
        <v/>
      </c>
      <c r="IG444" s="46" t="str">
        <f t="shared" si="955"/>
        <v/>
      </c>
      <c r="IH444" s="46" t="b">
        <f t="shared" si="956"/>
        <v>0</v>
      </c>
      <c r="II444" s="46" t="b">
        <f t="shared" si="957"/>
        <v>0</v>
      </c>
      <c r="IJ444" s="46" t="b">
        <f t="shared" si="958"/>
        <v>0</v>
      </c>
      <c r="IK444" s="46" t="str">
        <f t="shared" si="959"/>
        <v/>
      </c>
      <c r="IL444" s="46" t="str">
        <f t="shared" si="960"/>
        <v/>
      </c>
      <c r="IM444" s="46" t="b">
        <f t="shared" si="961"/>
        <v>0</v>
      </c>
      <c r="IN444" s="46" t="b">
        <f t="shared" si="962"/>
        <v>0</v>
      </c>
      <c r="IO444" s="46" t="b">
        <f t="shared" si="963"/>
        <v>0</v>
      </c>
      <c r="IP444" s="46" t="b">
        <f t="shared" si="964"/>
        <v>0</v>
      </c>
      <c r="IQ444" s="46" t="b">
        <f t="shared" si="965"/>
        <v>0</v>
      </c>
      <c r="IR444" s="46" t="b">
        <f t="shared" si="966"/>
        <v>0</v>
      </c>
      <c r="IS444" s="46" t="b">
        <f t="shared" si="967"/>
        <v>0</v>
      </c>
      <c r="IT444" s="46" t="b">
        <f t="shared" si="968"/>
        <v>0</v>
      </c>
      <c r="IU444" s="46" t="b">
        <f t="shared" si="969"/>
        <v>0</v>
      </c>
      <c r="IV444" s="46" t="b">
        <f t="shared" si="970"/>
        <v>0</v>
      </c>
      <c r="IW444" s="46" t="b">
        <f t="shared" si="971"/>
        <v>0</v>
      </c>
      <c r="IX444" s="46" t="b">
        <f t="shared" si="972"/>
        <v>0</v>
      </c>
      <c r="IY444" s="46" t="b">
        <f t="shared" si="973"/>
        <v>0</v>
      </c>
    </row>
    <row r="445" spans="2:259" x14ac:dyDescent="0.3">
      <c r="B445" s="48">
        <v>433</v>
      </c>
      <c r="C445" s="61" t="str">
        <f t="shared" si="839"/>
        <v/>
      </c>
      <c r="D445" s="53"/>
      <c r="E445" s="52"/>
      <c r="F445" s="112"/>
      <c r="G445" s="52"/>
      <c r="H445" s="53"/>
      <c r="I445" s="52"/>
      <c r="J445" s="52"/>
      <c r="K445" s="53"/>
      <c r="L445" s="55"/>
      <c r="M445" s="108"/>
      <c r="N445" s="56"/>
      <c r="O445" s="52"/>
      <c r="P445" s="52"/>
      <c r="Q445" s="52"/>
      <c r="R445" s="52"/>
      <c r="S445" s="52"/>
      <c r="T445" s="53"/>
      <c r="U445" s="52"/>
      <c r="V445" s="52"/>
      <c r="W445" s="55"/>
      <c r="X445" s="55"/>
      <c r="Y445" s="52"/>
      <c r="Z445" s="55"/>
      <c r="AA445" s="52"/>
      <c r="AB445" s="53"/>
      <c r="AC445" s="53"/>
      <c r="AD445" s="53"/>
      <c r="AE445" s="57"/>
      <c r="AF445" s="113"/>
      <c r="AG445" s="57"/>
      <c r="AH445" s="58"/>
      <c r="AI445" s="58"/>
      <c r="AJ445" s="58"/>
      <c r="AK445" s="114"/>
      <c r="AL445" s="58"/>
      <c r="AM445" s="114"/>
      <c r="AN445" s="58"/>
      <c r="AO445" s="114"/>
      <c r="AP445" s="58"/>
      <c r="AQ445" s="114"/>
      <c r="AR445" s="58"/>
      <c r="AS445" s="114"/>
      <c r="AT445" s="58"/>
      <c r="AU445" s="114"/>
      <c r="AV445" s="58"/>
      <c r="AW445" s="114"/>
      <c r="AX445" s="58"/>
      <c r="AY445" s="114"/>
      <c r="AZ445" s="58"/>
      <c r="BA445" s="114"/>
      <c r="BB445" s="58"/>
      <c r="BC445" s="114"/>
      <c r="BD445" s="58"/>
      <c r="BE445" s="58"/>
      <c r="BF445" s="58"/>
      <c r="BG445" s="59"/>
      <c r="BH445" s="58"/>
      <c r="BI445" s="114"/>
      <c r="BJ445" s="53"/>
      <c r="BK445" s="58"/>
      <c r="BL445" s="114"/>
      <c r="BM445" s="58"/>
      <c r="BN445" s="114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3"/>
      <c r="CL445" s="58"/>
      <c r="CM445" s="58"/>
      <c r="CN445" s="60"/>
      <c r="CO445" s="57"/>
      <c r="CP445" s="58"/>
      <c r="CQ445" s="60"/>
      <c r="CR445" s="57"/>
      <c r="CS445" s="58"/>
      <c r="CT445" s="59"/>
      <c r="CU445" s="58"/>
      <c r="CV445" s="59"/>
      <c r="CW445" s="58"/>
      <c r="CX445" s="59"/>
      <c r="CY445" s="58"/>
      <c r="CZ445" s="58"/>
      <c r="DA445" s="58"/>
      <c r="DB445" s="53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7"/>
      <c r="DO445" s="57"/>
      <c r="DP445" s="57"/>
      <c r="DQ445" s="76" t="str">
        <f t="shared" si="840"/>
        <v/>
      </c>
      <c r="DR445" s="53"/>
      <c r="DS445" s="46" t="b">
        <f t="shared" si="841"/>
        <v>0</v>
      </c>
      <c r="DT445" s="46" t="str">
        <f t="shared" si="842"/>
        <v/>
      </c>
      <c r="DU445" s="46" t="b">
        <f t="shared" si="843"/>
        <v>0</v>
      </c>
      <c r="DV445" s="46" t="b">
        <f t="shared" si="844"/>
        <v>0</v>
      </c>
      <c r="DW445" s="46" t="b">
        <f t="shared" si="845"/>
        <v>0</v>
      </c>
      <c r="DY445" s="46" t="b">
        <f t="shared" si="846"/>
        <v>0</v>
      </c>
      <c r="DZ445" s="46" t="b">
        <f t="shared" si="847"/>
        <v>0</v>
      </c>
      <c r="EB445" s="46" t="b">
        <f t="shared" si="848"/>
        <v>0</v>
      </c>
      <c r="EC445" s="46" t="b">
        <f t="shared" si="849"/>
        <v>0</v>
      </c>
      <c r="ED445" s="46" t="b">
        <f t="shared" si="850"/>
        <v>0</v>
      </c>
      <c r="EE445" s="46" t="b">
        <f t="shared" si="851"/>
        <v>0</v>
      </c>
      <c r="EF445" s="46" t="b">
        <f t="shared" si="852"/>
        <v>0</v>
      </c>
      <c r="EG445" s="46" t="b">
        <f t="shared" si="853"/>
        <v>0</v>
      </c>
      <c r="EH445" s="46" t="b">
        <f t="shared" si="854"/>
        <v>0</v>
      </c>
      <c r="EI445" s="46" t="b">
        <f t="shared" si="855"/>
        <v>0</v>
      </c>
      <c r="EK445" s="46" t="b">
        <f t="shared" si="856"/>
        <v>0</v>
      </c>
      <c r="EL445" s="46" t="b">
        <f t="shared" si="857"/>
        <v>0</v>
      </c>
      <c r="EM445" s="46" t="b">
        <f t="shared" si="858"/>
        <v>0</v>
      </c>
      <c r="EN445" s="46" t="b">
        <f t="shared" si="859"/>
        <v>0</v>
      </c>
      <c r="EO445" s="46" t="b">
        <f t="shared" si="860"/>
        <v>0</v>
      </c>
      <c r="EP445" s="46" t="b">
        <f t="shared" si="861"/>
        <v>0</v>
      </c>
      <c r="EQ445" s="46" t="b">
        <f t="shared" si="862"/>
        <v>0</v>
      </c>
      <c r="ER445" s="46" t="b">
        <f>OR(AA445='Tablas '!$T$4,AA445='Tablas '!$T$7,AA445='Tablas '!$T$8,AA445='Tablas '!$T$11)</f>
        <v>0</v>
      </c>
      <c r="ES445" s="46" t="str">
        <f t="shared" si="863"/>
        <v/>
      </c>
      <c r="ET445" s="46" t="str">
        <f t="shared" si="864"/>
        <v/>
      </c>
      <c r="EU445" s="46" t="str">
        <f t="shared" si="865"/>
        <v/>
      </c>
      <c r="EV445" s="46" t="b">
        <f t="shared" si="866"/>
        <v>0</v>
      </c>
      <c r="EW445" s="46" t="b">
        <f t="shared" si="867"/>
        <v>0</v>
      </c>
      <c r="EX445" s="46" t="b">
        <f t="shared" si="868"/>
        <v>0</v>
      </c>
      <c r="EY445" s="46" t="b">
        <f t="shared" si="869"/>
        <v>0</v>
      </c>
      <c r="EZ445" s="46" t="b">
        <f t="shared" si="870"/>
        <v>0</v>
      </c>
      <c r="FA445" s="46" t="b">
        <f t="shared" si="871"/>
        <v>0</v>
      </c>
      <c r="FB445" s="46" t="b">
        <f t="shared" si="872"/>
        <v>0</v>
      </c>
      <c r="FC445" s="46" t="str">
        <f t="shared" si="873"/>
        <v/>
      </c>
      <c r="FD445" s="46" t="str">
        <f t="shared" si="874"/>
        <v/>
      </c>
      <c r="FE445" s="46" t="b">
        <f t="shared" si="875"/>
        <v>0</v>
      </c>
      <c r="FF445" s="46" t="str">
        <f t="shared" si="876"/>
        <v/>
      </c>
      <c r="FG445" s="46" t="str">
        <f t="shared" si="877"/>
        <v/>
      </c>
      <c r="FH445" s="46" t="b">
        <f t="shared" si="878"/>
        <v>0</v>
      </c>
      <c r="FI445" s="46" t="str">
        <f t="shared" si="879"/>
        <v/>
      </c>
      <c r="FJ445" s="46" t="str">
        <f t="shared" si="880"/>
        <v/>
      </c>
      <c r="FK445" s="46" t="b">
        <f t="shared" si="881"/>
        <v>0</v>
      </c>
      <c r="FL445" s="46" t="str">
        <f t="shared" si="882"/>
        <v/>
      </c>
      <c r="FM445" s="46" t="str">
        <f t="shared" si="883"/>
        <v/>
      </c>
      <c r="FN445" s="46" t="b">
        <f t="shared" si="884"/>
        <v>0</v>
      </c>
      <c r="FO445" s="46" t="str">
        <f t="shared" si="885"/>
        <v/>
      </c>
      <c r="FP445" s="46" t="str">
        <f t="shared" si="886"/>
        <v/>
      </c>
      <c r="FQ445" s="46" t="b">
        <f t="shared" si="887"/>
        <v>0</v>
      </c>
      <c r="FR445" s="46" t="str">
        <f t="shared" si="888"/>
        <v/>
      </c>
      <c r="FS445" s="46" t="str">
        <f t="shared" si="889"/>
        <v/>
      </c>
      <c r="FT445" s="46" t="b">
        <f t="shared" si="890"/>
        <v>0</v>
      </c>
      <c r="FU445" s="46" t="str">
        <f t="shared" si="891"/>
        <v/>
      </c>
      <c r="FV445" s="46" t="str">
        <f t="shared" si="892"/>
        <v/>
      </c>
      <c r="FW445" s="46" t="b">
        <f t="shared" si="893"/>
        <v>0</v>
      </c>
      <c r="FX445" s="46" t="str">
        <f t="shared" si="894"/>
        <v/>
      </c>
      <c r="FY445" s="46" t="str">
        <f t="shared" si="895"/>
        <v/>
      </c>
      <c r="FZ445" s="46" t="b">
        <f t="shared" si="896"/>
        <v>0</v>
      </c>
      <c r="GA445" s="46" t="str">
        <f t="shared" si="897"/>
        <v/>
      </c>
      <c r="GB445" s="46" t="str">
        <f t="shared" si="898"/>
        <v/>
      </c>
      <c r="GC445" s="46" t="b">
        <f t="shared" si="899"/>
        <v>0</v>
      </c>
      <c r="GD445" s="46" t="str">
        <f t="shared" si="900"/>
        <v/>
      </c>
      <c r="GE445" s="46" t="str">
        <f t="shared" si="901"/>
        <v/>
      </c>
      <c r="GF445" s="46" t="b">
        <f t="shared" si="902"/>
        <v>0</v>
      </c>
      <c r="GG445" s="46" t="b">
        <f t="shared" si="903"/>
        <v>0</v>
      </c>
      <c r="GH445" s="46" t="str">
        <f t="shared" si="904"/>
        <v/>
      </c>
      <c r="GI445" s="46" t="str">
        <f t="shared" si="905"/>
        <v/>
      </c>
      <c r="GJ445" s="46" t="str">
        <f t="shared" si="906"/>
        <v/>
      </c>
      <c r="GK445" s="46" t="b">
        <f t="shared" si="907"/>
        <v>0</v>
      </c>
      <c r="GL445" s="46" t="str">
        <f t="shared" si="908"/>
        <v/>
      </c>
      <c r="GM445" s="46" t="str">
        <f t="shared" si="909"/>
        <v/>
      </c>
      <c r="GN445" s="46" t="str">
        <f t="shared" si="910"/>
        <v/>
      </c>
      <c r="GO445" s="46" t="b">
        <f t="shared" si="911"/>
        <v>0</v>
      </c>
      <c r="GP445" s="46" t="str">
        <f t="shared" si="912"/>
        <v/>
      </c>
      <c r="GQ445" s="46" t="str">
        <f t="shared" si="913"/>
        <v/>
      </c>
      <c r="GR445" s="46" t="b">
        <f t="shared" si="914"/>
        <v>0</v>
      </c>
      <c r="GS445" s="46" t="str">
        <f t="shared" si="915"/>
        <v/>
      </c>
      <c r="GT445" s="46" t="str">
        <f t="shared" si="916"/>
        <v/>
      </c>
      <c r="GU445" s="46" t="b">
        <f t="shared" si="917"/>
        <v>0</v>
      </c>
      <c r="GV445" s="46" t="b">
        <f t="shared" si="918"/>
        <v>0</v>
      </c>
      <c r="GW445" s="46" t="b">
        <f t="shared" si="919"/>
        <v>0</v>
      </c>
      <c r="GX445" s="46" t="b">
        <f t="shared" si="920"/>
        <v>0</v>
      </c>
      <c r="GY445" s="46" t="b">
        <f t="shared" si="921"/>
        <v>0</v>
      </c>
      <c r="GZ445" s="46" t="b">
        <f t="shared" si="922"/>
        <v>0</v>
      </c>
      <c r="HA445" s="46" t="b">
        <f t="shared" si="923"/>
        <v>0</v>
      </c>
      <c r="HB445" s="46" t="b">
        <f t="shared" si="924"/>
        <v>0</v>
      </c>
      <c r="HC445" s="46" t="b">
        <f t="shared" si="925"/>
        <v>0</v>
      </c>
      <c r="HD445" s="46" t="b">
        <f t="shared" si="926"/>
        <v>0</v>
      </c>
      <c r="HE445" s="46" t="b">
        <f t="shared" si="927"/>
        <v>0</v>
      </c>
      <c r="HF445" s="46" t="b">
        <f t="shared" si="928"/>
        <v>0</v>
      </c>
      <c r="HG445" s="46" t="b">
        <f t="shared" si="929"/>
        <v>0</v>
      </c>
      <c r="HH445" s="46" t="b">
        <f t="shared" si="930"/>
        <v>0</v>
      </c>
      <c r="HI445" s="46" t="b">
        <f t="shared" si="931"/>
        <v>0</v>
      </c>
      <c r="HJ445" s="46" t="b">
        <f t="shared" si="932"/>
        <v>0</v>
      </c>
      <c r="HK445" s="46" t="b">
        <f t="shared" si="933"/>
        <v>0</v>
      </c>
      <c r="HL445" s="46" t="b">
        <f t="shared" si="934"/>
        <v>0</v>
      </c>
      <c r="HM445" s="46" t="b">
        <f t="shared" si="935"/>
        <v>0</v>
      </c>
      <c r="HN445" s="46" t="b">
        <f t="shared" si="936"/>
        <v>0</v>
      </c>
      <c r="HO445" s="46" t="b">
        <f t="shared" si="937"/>
        <v>0</v>
      </c>
      <c r="HP445" s="46" t="b">
        <f t="shared" si="938"/>
        <v>0</v>
      </c>
      <c r="HQ445" s="46" t="str">
        <f t="shared" si="939"/>
        <v/>
      </c>
      <c r="HR445" s="46" t="str">
        <f t="shared" si="940"/>
        <v/>
      </c>
      <c r="HS445" s="46" t="str">
        <f t="shared" si="941"/>
        <v/>
      </c>
      <c r="HT445" s="46" t="b">
        <f t="shared" si="942"/>
        <v>0</v>
      </c>
      <c r="HU445" s="46" t="b">
        <f t="shared" si="943"/>
        <v>0</v>
      </c>
      <c r="HV445" s="46" t="b">
        <f t="shared" si="944"/>
        <v>0</v>
      </c>
      <c r="HW445" s="46" t="b">
        <f t="shared" si="945"/>
        <v>0</v>
      </c>
      <c r="HX445" s="46" t="b">
        <f t="shared" si="946"/>
        <v>0</v>
      </c>
      <c r="HY445" s="46" t="b">
        <f t="shared" si="947"/>
        <v>0</v>
      </c>
      <c r="HZ445" s="46" t="b">
        <f t="shared" si="948"/>
        <v>0</v>
      </c>
      <c r="IA445" s="46" t="str">
        <f t="shared" si="949"/>
        <v/>
      </c>
      <c r="IB445" s="46" t="str">
        <f t="shared" si="950"/>
        <v/>
      </c>
      <c r="IC445" s="46" t="str">
        <f t="shared" si="951"/>
        <v/>
      </c>
      <c r="ID445" s="46" t="str">
        <f t="shared" si="952"/>
        <v/>
      </c>
      <c r="IE445" s="46" t="b">
        <f t="shared" si="953"/>
        <v>0</v>
      </c>
      <c r="IF445" s="46" t="str">
        <f t="shared" si="954"/>
        <v/>
      </c>
      <c r="IG445" s="46" t="str">
        <f t="shared" si="955"/>
        <v/>
      </c>
      <c r="IH445" s="46" t="b">
        <f t="shared" si="956"/>
        <v>0</v>
      </c>
      <c r="II445" s="46" t="b">
        <f t="shared" si="957"/>
        <v>0</v>
      </c>
      <c r="IJ445" s="46" t="b">
        <f t="shared" si="958"/>
        <v>0</v>
      </c>
      <c r="IK445" s="46" t="str">
        <f t="shared" si="959"/>
        <v/>
      </c>
      <c r="IL445" s="46" t="str">
        <f t="shared" si="960"/>
        <v/>
      </c>
      <c r="IM445" s="46" t="b">
        <f t="shared" si="961"/>
        <v>0</v>
      </c>
      <c r="IN445" s="46" t="b">
        <f t="shared" si="962"/>
        <v>0</v>
      </c>
      <c r="IO445" s="46" t="b">
        <f t="shared" si="963"/>
        <v>0</v>
      </c>
      <c r="IP445" s="46" t="b">
        <f t="shared" si="964"/>
        <v>0</v>
      </c>
      <c r="IQ445" s="46" t="b">
        <f t="shared" si="965"/>
        <v>0</v>
      </c>
      <c r="IR445" s="46" t="b">
        <f t="shared" si="966"/>
        <v>0</v>
      </c>
      <c r="IS445" s="46" t="b">
        <f t="shared" si="967"/>
        <v>0</v>
      </c>
      <c r="IT445" s="46" t="b">
        <f t="shared" si="968"/>
        <v>0</v>
      </c>
      <c r="IU445" s="46" t="b">
        <f t="shared" si="969"/>
        <v>0</v>
      </c>
      <c r="IV445" s="46" t="b">
        <f t="shared" si="970"/>
        <v>0</v>
      </c>
      <c r="IW445" s="46" t="b">
        <f t="shared" si="971"/>
        <v>0</v>
      </c>
      <c r="IX445" s="46" t="b">
        <f t="shared" si="972"/>
        <v>0</v>
      </c>
      <c r="IY445" s="46" t="b">
        <f t="shared" si="973"/>
        <v>0</v>
      </c>
    </row>
    <row r="446" spans="2:259" x14ac:dyDescent="0.3">
      <c r="B446" s="48">
        <v>434</v>
      </c>
      <c r="C446" s="61" t="str">
        <f t="shared" si="839"/>
        <v/>
      </c>
      <c r="D446" s="53"/>
      <c r="E446" s="52"/>
      <c r="F446" s="112"/>
      <c r="G446" s="52"/>
      <c r="H446" s="53"/>
      <c r="I446" s="52"/>
      <c r="J446" s="52"/>
      <c r="K446" s="53"/>
      <c r="L446" s="55"/>
      <c r="M446" s="108"/>
      <c r="N446" s="56"/>
      <c r="O446" s="52"/>
      <c r="P446" s="52"/>
      <c r="Q446" s="52"/>
      <c r="R446" s="52"/>
      <c r="S446" s="52"/>
      <c r="T446" s="53"/>
      <c r="U446" s="52"/>
      <c r="V446" s="52"/>
      <c r="W446" s="55"/>
      <c r="X446" s="55"/>
      <c r="Y446" s="52"/>
      <c r="Z446" s="55"/>
      <c r="AA446" s="52"/>
      <c r="AB446" s="53"/>
      <c r="AC446" s="53"/>
      <c r="AD446" s="53"/>
      <c r="AE446" s="57"/>
      <c r="AF446" s="113"/>
      <c r="AG446" s="57"/>
      <c r="AH446" s="58"/>
      <c r="AI446" s="58"/>
      <c r="AJ446" s="58"/>
      <c r="AK446" s="114"/>
      <c r="AL446" s="58"/>
      <c r="AM446" s="114"/>
      <c r="AN446" s="58"/>
      <c r="AO446" s="114"/>
      <c r="AP446" s="58"/>
      <c r="AQ446" s="114"/>
      <c r="AR446" s="58"/>
      <c r="AS446" s="114"/>
      <c r="AT446" s="58"/>
      <c r="AU446" s="114"/>
      <c r="AV446" s="58"/>
      <c r="AW446" s="114"/>
      <c r="AX446" s="58"/>
      <c r="AY446" s="114"/>
      <c r="AZ446" s="58"/>
      <c r="BA446" s="114"/>
      <c r="BB446" s="58"/>
      <c r="BC446" s="114"/>
      <c r="BD446" s="58"/>
      <c r="BE446" s="58"/>
      <c r="BF446" s="58"/>
      <c r="BG446" s="59"/>
      <c r="BH446" s="58"/>
      <c r="BI446" s="114"/>
      <c r="BJ446" s="53"/>
      <c r="BK446" s="58"/>
      <c r="BL446" s="114"/>
      <c r="BM446" s="58"/>
      <c r="BN446" s="114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3"/>
      <c r="CL446" s="58"/>
      <c r="CM446" s="58"/>
      <c r="CN446" s="60"/>
      <c r="CO446" s="57"/>
      <c r="CP446" s="58"/>
      <c r="CQ446" s="60"/>
      <c r="CR446" s="57"/>
      <c r="CS446" s="58"/>
      <c r="CT446" s="59"/>
      <c r="CU446" s="58"/>
      <c r="CV446" s="59"/>
      <c r="CW446" s="58"/>
      <c r="CX446" s="59"/>
      <c r="CY446" s="58"/>
      <c r="CZ446" s="58"/>
      <c r="DA446" s="58"/>
      <c r="DB446" s="53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7"/>
      <c r="DO446" s="57"/>
      <c r="DP446" s="57"/>
      <c r="DQ446" s="76" t="str">
        <f t="shared" si="840"/>
        <v/>
      </c>
      <c r="DR446" s="53"/>
      <c r="DS446" s="46" t="b">
        <f t="shared" si="841"/>
        <v>0</v>
      </c>
      <c r="DT446" s="46" t="str">
        <f t="shared" si="842"/>
        <v/>
      </c>
      <c r="DU446" s="46" t="b">
        <f t="shared" si="843"/>
        <v>0</v>
      </c>
      <c r="DV446" s="46" t="b">
        <f t="shared" si="844"/>
        <v>0</v>
      </c>
      <c r="DW446" s="46" t="b">
        <f t="shared" si="845"/>
        <v>0</v>
      </c>
      <c r="DY446" s="46" t="b">
        <f t="shared" si="846"/>
        <v>0</v>
      </c>
      <c r="DZ446" s="46" t="b">
        <f t="shared" si="847"/>
        <v>0</v>
      </c>
      <c r="EB446" s="46" t="b">
        <f t="shared" si="848"/>
        <v>0</v>
      </c>
      <c r="EC446" s="46" t="b">
        <f t="shared" si="849"/>
        <v>0</v>
      </c>
      <c r="ED446" s="46" t="b">
        <f t="shared" si="850"/>
        <v>0</v>
      </c>
      <c r="EE446" s="46" t="b">
        <f t="shared" si="851"/>
        <v>0</v>
      </c>
      <c r="EF446" s="46" t="b">
        <f t="shared" si="852"/>
        <v>0</v>
      </c>
      <c r="EG446" s="46" t="b">
        <f t="shared" si="853"/>
        <v>0</v>
      </c>
      <c r="EH446" s="46" t="b">
        <f t="shared" si="854"/>
        <v>0</v>
      </c>
      <c r="EI446" s="46" t="b">
        <f t="shared" si="855"/>
        <v>0</v>
      </c>
      <c r="EK446" s="46" t="b">
        <f t="shared" si="856"/>
        <v>0</v>
      </c>
      <c r="EL446" s="46" t="b">
        <f t="shared" si="857"/>
        <v>0</v>
      </c>
      <c r="EM446" s="46" t="b">
        <f t="shared" si="858"/>
        <v>0</v>
      </c>
      <c r="EN446" s="46" t="b">
        <f t="shared" si="859"/>
        <v>0</v>
      </c>
      <c r="EO446" s="46" t="b">
        <f t="shared" si="860"/>
        <v>0</v>
      </c>
      <c r="EP446" s="46" t="b">
        <f t="shared" si="861"/>
        <v>0</v>
      </c>
      <c r="EQ446" s="46" t="b">
        <f t="shared" si="862"/>
        <v>0</v>
      </c>
      <c r="ER446" s="46" t="b">
        <f>OR(AA446='Tablas '!$T$4,AA446='Tablas '!$T$7,AA446='Tablas '!$T$8,AA446='Tablas '!$T$11)</f>
        <v>0</v>
      </c>
      <c r="ES446" s="46" t="str">
        <f t="shared" si="863"/>
        <v/>
      </c>
      <c r="ET446" s="46" t="str">
        <f t="shared" si="864"/>
        <v/>
      </c>
      <c r="EU446" s="46" t="str">
        <f t="shared" si="865"/>
        <v/>
      </c>
      <c r="EV446" s="46" t="b">
        <f t="shared" si="866"/>
        <v>0</v>
      </c>
      <c r="EW446" s="46" t="b">
        <f t="shared" si="867"/>
        <v>0</v>
      </c>
      <c r="EX446" s="46" t="b">
        <f t="shared" si="868"/>
        <v>0</v>
      </c>
      <c r="EY446" s="46" t="b">
        <f t="shared" si="869"/>
        <v>0</v>
      </c>
      <c r="EZ446" s="46" t="b">
        <f t="shared" si="870"/>
        <v>0</v>
      </c>
      <c r="FA446" s="46" t="b">
        <f t="shared" si="871"/>
        <v>0</v>
      </c>
      <c r="FB446" s="46" t="b">
        <f t="shared" si="872"/>
        <v>0</v>
      </c>
      <c r="FC446" s="46" t="str">
        <f t="shared" si="873"/>
        <v/>
      </c>
      <c r="FD446" s="46" t="str">
        <f t="shared" si="874"/>
        <v/>
      </c>
      <c r="FE446" s="46" t="b">
        <f t="shared" si="875"/>
        <v>0</v>
      </c>
      <c r="FF446" s="46" t="str">
        <f t="shared" si="876"/>
        <v/>
      </c>
      <c r="FG446" s="46" t="str">
        <f t="shared" si="877"/>
        <v/>
      </c>
      <c r="FH446" s="46" t="b">
        <f t="shared" si="878"/>
        <v>0</v>
      </c>
      <c r="FI446" s="46" t="str">
        <f t="shared" si="879"/>
        <v/>
      </c>
      <c r="FJ446" s="46" t="str">
        <f t="shared" si="880"/>
        <v/>
      </c>
      <c r="FK446" s="46" t="b">
        <f t="shared" si="881"/>
        <v>0</v>
      </c>
      <c r="FL446" s="46" t="str">
        <f t="shared" si="882"/>
        <v/>
      </c>
      <c r="FM446" s="46" t="str">
        <f t="shared" si="883"/>
        <v/>
      </c>
      <c r="FN446" s="46" t="b">
        <f t="shared" si="884"/>
        <v>0</v>
      </c>
      <c r="FO446" s="46" t="str">
        <f t="shared" si="885"/>
        <v/>
      </c>
      <c r="FP446" s="46" t="str">
        <f t="shared" si="886"/>
        <v/>
      </c>
      <c r="FQ446" s="46" t="b">
        <f t="shared" si="887"/>
        <v>0</v>
      </c>
      <c r="FR446" s="46" t="str">
        <f t="shared" si="888"/>
        <v/>
      </c>
      <c r="FS446" s="46" t="str">
        <f t="shared" si="889"/>
        <v/>
      </c>
      <c r="FT446" s="46" t="b">
        <f t="shared" si="890"/>
        <v>0</v>
      </c>
      <c r="FU446" s="46" t="str">
        <f t="shared" si="891"/>
        <v/>
      </c>
      <c r="FV446" s="46" t="str">
        <f t="shared" si="892"/>
        <v/>
      </c>
      <c r="FW446" s="46" t="b">
        <f t="shared" si="893"/>
        <v>0</v>
      </c>
      <c r="FX446" s="46" t="str">
        <f t="shared" si="894"/>
        <v/>
      </c>
      <c r="FY446" s="46" t="str">
        <f t="shared" si="895"/>
        <v/>
      </c>
      <c r="FZ446" s="46" t="b">
        <f t="shared" si="896"/>
        <v>0</v>
      </c>
      <c r="GA446" s="46" t="str">
        <f t="shared" si="897"/>
        <v/>
      </c>
      <c r="GB446" s="46" t="str">
        <f t="shared" si="898"/>
        <v/>
      </c>
      <c r="GC446" s="46" t="b">
        <f t="shared" si="899"/>
        <v>0</v>
      </c>
      <c r="GD446" s="46" t="str">
        <f t="shared" si="900"/>
        <v/>
      </c>
      <c r="GE446" s="46" t="str">
        <f t="shared" si="901"/>
        <v/>
      </c>
      <c r="GF446" s="46" t="b">
        <f t="shared" si="902"/>
        <v>0</v>
      </c>
      <c r="GG446" s="46" t="b">
        <f t="shared" si="903"/>
        <v>0</v>
      </c>
      <c r="GH446" s="46" t="str">
        <f t="shared" si="904"/>
        <v/>
      </c>
      <c r="GI446" s="46" t="str">
        <f t="shared" si="905"/>
        <v/>
      </c>
      <c r="GJ446" s="46" t="str">
        <f t="shared" si="906"/>
        <v/>
      </c>
      <c r="GK446" s="46" t="b">
        <f t="shared" si="907"/>
        <v>0</v>
      </c>
      <c r="GL446" s="46" t="str">
        <f t="shared" si="908"/>
        <v/>
      </c>
      <c r="GM446" s="46" t="str">
        <f t="shared" si="909"/>
        <v/>
      </c>
      <c r="GN446" s="46" t="str">
        <f t="shared" si="910"/>
        <v/>
      </c>
      <c r="GO446" s="46" t="b">
        <f t="shared" si="911"/>
        <v>0</v>
      </c>
      <c r="GP446" s="46" t="str">
        <f t="shared" si="912"/>
        <v/>
      </c>
      <c r="GQ446" s="46" t="str">
        <f t="shared" si="913"/>
        <v/>
      </c>
      <c r="GR446" s="46" t="b">
        <f t="shared" si="914"/>
        <v>0</v>
      </c>
      <c r="GS446" s="46" t="str">
        <f t="shared" si="915"/>
        <v/>
      </c>
      <c r="GT446" s="46" t="str">
        <f t="shared" si="916"/>
        <v/>
      </c>
      <c r="GU446" s="46" t="b">
        <f t="shared" si="917"/>
        <v>0</v>
      </c>
      <c r="GV446" s="46" t="b">
        <f t="shared" si="918"/>
        <v>0</v>
      </c>
      <c r="GW446" s="46" t="b">
        <f t="shared" si="919"/>
        <v>0</v>
      </c>
      <c r="GX446" s="46" t="b">
        <f t="shared" si="920"/>
        <v>0</v>
      </c>
      <c r="GY446" s="46" t="b">
        <f t="shared" si="921"/>
        <v>0</v>
      </c>
      <c r="GZ446" s="46" t="b">
        <f t="shared" si="922"/>
        <v>0</v>
      </c>
      <c r="HA446" s="46" t="b">
        <f t="shared" si="923"/>
        <v>0</v>
      </c>
      <c r="HB446" s="46" t="b">
        <f t="shared" si="924"/>
        <v>0</v>
      </c>
      <c r="HC446" s="46" t="b">
        <f t="shared" si="925"/>
        <v>0</v>
      </c>
      <c r="HD446" s="46" t="b">
        <f t="shared" si="926"/>
        <v>0</v>
      </c>
      <c r="HE446" s="46" t="b">
        <f t="shared" si="927"/>
        <v>0</v>
      </c>
      <c r="HF446" s="46" t="b">
        <f t="shared" si="928"/>
        <v>0</v>
      </c>
      <c r="HG446" s="46" t="b">
        <f t="shared" si="929"/>
        <v>0</v>
      </c>
      <c r="HH446" s="46" t="b">
        <f t="shared" si="930"/>
        <v>0</v>
      </c>
      <c r="HI446" s="46" t="b">
        <f t="shared" si="931"/>
        <v>0</v>
      </c>
      <c r="HJ446" s="46" t="b">
        <f t="shared" si="932"/>
        <v>0</v>
      </c>
      <c r="HK446" s="46" t="b">
        <f t="shared" si="933"/>
        <v>0</v>
      </c>
      <c r="HL446" s="46" t="b">
        <f t="shared" si="934"/>
        <v>0</v>
      </c>
      <c r="HM446" s="46" t="b">
        <f t="shared" si="935"/>
        <v>0</v>
      </c>
      <c r="HN446" s="46" t="b">
        <f t="shared" si="936"/>
        <v>0</v>
      </c>
      <c r="HO446" s="46" t="b">
        <f t="shared" si="937"/>
        <v>0</v>
      </c>
      <c r="HP446" s="46" t="b">
        <f t="shared" si="938"/>
        <v>0</v>
      </c>
      <c r="HQ446" s="46" t="str">
        <f t="shared" si="939"/>
        <v/>
      </c>
      <c r="HR446" s="46" t="str">
        <f t="shared" si="940"/>
        <v/>
      </c>
      <c r="HS446" s="46" t="str">
        <f t="shared" si="941"/>
        <v/>
      </c>
      <c r="HT446" s="46" t="b">
        <f t="shared" si="942"/>
        <v>0</v>
      </c>
      <c r="HU446" s="46" t="b">
        <f t="shared" si="943"/>
        <v>0</v>
      </c>
      <c r="HV446" s="46" t="b">
        <f t="shared" si="944"/>
        <v>0</v>
      </c>
      <c r="HW446" s="46" t="b">
        <f t="shared" si="945"/>
        <v>0</v>
      </c>
      <c r="HX446" s="46" t="b">
        <f t="shared" si="946"/>
        <v>0</v>
      </c>
      <c r="HY446" s="46" t="b">
        <f t="shared" si="947"/>
        <v>0</v>
      </c>
      <c r="HZ446" s="46" t="b">
        <f t="shared" si="948"/>
        <v>0</v>
      </c>
      <c r="IA446" s="46" t="str">
        <f t="shared" si="949"/>
        <v/>
      </c>
      <c r="IB446" s="46" t="str">
        <f t="shared" si="950"/>
        <v/>
      </c>
      <c r="IC446" s="46" t="str">
        <f t="shared" si="951"/>
        <v/>
      </c>
      <c r="ID446" s="46" t="str">
        <f t="shared" si="952"/>
        <v/>
      </c>
      <c r="IE446" s="46" t="b">
        <f t="shared" si="953"/>
        <v>0</v>
      </c>
      <c r="IF446" s="46" t="str">
        <f t="shared" si="954"/>
        <v/>
      </c>
      <c r="IG446" s="46" t="str">
        <f t="shared" si="955"/>
        <v/>
      </c>
      <c r="IH446" s="46" t="b">
        <f t="shared" si="956"/>
        <v>0</v>
      </c>
      <c r="II446" s="46" t="b">
        <f t="shared" si="957"/>
        <v>0</v>
      </c>
      <c r="IJ446" s="46" t="b">
        <f t="shared" si="958"/>
        <v>0</v>
      </c>
      <c r="IK446" s="46" t="str">
        <f t="shared" si="959"/>
        <v/>
      </c>
      <c r="IL446" s="46" t="str">
        <f t="shared" si="960"/>
        <v/>
      </c>
      <c r="IM446" s="46" t="b">
        <f t="shared" si="961"/>
        <v>0</v>
      </c>
      <c r="IN446" s="46" t="b">
        <f t="shared" si="962"/>
        <v>0</v>
      </c>
      <c r="IO446" s="46" t="b">
        <f t="shared" si="963"/>
        <v>0</v>
      </c>
      <c r="IP446" s="46" t="b">
        <f t="shared" si="964"/>
        <v>0</v>
      </c>
      <c r="IQ446" s="46" t="b">
        <f t="shared" si="965"/>
        <v>0</v>
      </c>
      <c r="IR446" s="46" t="b">
        <f t="shared" si="966"/>
        <v>0</v>
      </c>
      <c r="IS446" s="46" t="b">
        <f t="shared" si="967"/>
        <v>0</v>
      </c>
      <c r="IT446" s="46" t="b">
        <f t="shared" si="968"/>
        <v>0</v>
      </c>
      <c r="IU446" s="46" t="b">
        <f t="shared" si="969"/>
        <v>0</v>
      </c>
      <c r="IV446" s="46" t="b">
        <f t="shared" si="970"/>
        <v>0</v>
      </c>
      <c r="IW446" s="46" t="b">
        <f t="shared" si="971"/>
        <v>0</v>
      </c>
      <c r="IX446" s="46" t="b">
        <f t="shared" si="972"/>
        <v>0</v>
      </c>
      <c r="IY446" s="46" t="b">
        <f t="shared" si="973"/>
        <v>0</v>
      </c>
    </row>
    <row r="447" spans="2:259" x14ac:dyDescent="0.3">
      <c r="B447" s="48">
        <v>435</v>
      </c>
      <c r="C447" s="61" t="str">
        <f t="shared" si="839"/>
        <v/>
      </c>
      <c r="D447" s="53"/>
      <c r="E447" s="52"/>
      <c r="F447" s="112"/>
      <c r="G447" s="52"/>
      <c r="H447" s="53"/>
      <c r="I447" s="52"/>
      <c r="J447" s="52"/>
      <c r="K447" s="53"/>
      <c r="L447" s="55"/>
      <c r="M447" s="108"/>
      <c r="N447" s="56"/>
      <c r="O447" s="52"/>
      <c r="P447" s="52"/>
      <c r="Q447" s="52"/>
      <c r="R447" s="52"/>
      <c r="S447" s="52"/>
      <c r="T447" s="53"/>
      <c r="U447" s="52"/>
      <c r="V447" s="52"/>
      <c r="W447" s="55"/>
      <c r="X447" s="55"/>
      <c r="Y447" s="52"/>
      <c r="Z447" s="55"/>
      <c r="AA447" s="52"/>
      <c r="AB447" s="53"/>
      <c r="AC447" s="53"/>
      <c r="AD447" s="53"/>
      <c r="AE447" s="57"/>
      <c r="AF447" s="113"/>
      <c r="AG447" s="57"/>
      <c r="AH447" s="58"/>
      <c r="AI447" s="58"/>
      <c r="AJ447" s="58"/>
      <c r="AK447" s="114"/>
      <c r="AL447" s="58"/>
      <c r="AM447" s="114"/>
      <c r="AN447" s="58"/>
      <c r="AO447" s="114"/>
      <c r="AP447" s="58"/>
      <c r="AQ447" s="114"/>
      <c r="AR447" s="58"/>
      <c r="AS447" s="114"/>
      <c r="AT447" s="58"/>
      <c r="AU447" s="114"/>
      <c r="AV447" s="58"/>
      <c r="AW447" s="114"/>
      <c r="AX447" s="58"/>
      <c r="AY447" s="114"/>
      <c r="AZ447" s="58"/>
      <c r="BA447" s="114"/>
      <c r="BB447" s="58"/>
      <c r="BC447" s="114"/>
      <c r="BD447" s="58"/>
      <c r="BE447" s="58"/>
      <c r="BF447" s="58"/>
      <c r="BG447" s="59"/>
      <c r="BH447" s="58"/>
      <c r="BI447" s="114"/>
      <c r="BJ447" s="53"/>
      <c r="BK447" s="58"/>
      <c r="BL447" s="114"/>
      <c r="BM447" s="58"/>
      <c r="BN447" s="114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3"/>
      <c r="CL447" s="58"/>
      <c r="CM447" s="58"/>
      <c r="CN447" s="60"/>
      <c r="CO447" s="57"/>
      <c r="CP447" s="58"/>
      <c r="CQ447" s="60"/>
      <c r="CR447" s="57"/>
      <c r="CS447" s="58"/>
      <c r="CT447" s="59"/>
      <c r="CU447" s="58"/>
      <c r="CV447" s="59"/>
      <c r="CW447" s="58"/>
      <c r="CX447" s="59"/>
      <c r="CY447" s="58"/>
      <c r="CZ447" s="58"/>
      <c r="DA447" s="58"/>
      <c r="DB447" s="53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7"/>
      <c r="DO447" s="57"/>
      <c r="DP447" s="57"/>
      <c r="DQ447" s="76" t="str">
        <f t="shared" si="840"/>
        <v/>
      </c>
      <c r="DR447" s="53"/>
      <c r="DS447" s="46" t="b">
        <f t="shared" si="841"/>
        <v>0</v>
      </c>
      <c r="DT447" s="46" t="str">
        <f t="shared" si="842"/>
        <v/>
      </c>
      <c r="DU447" s="46" t="b">
        <f t="shared" si="843"/>
        <v>0</v>
      </c>
      <c r="DV447" s="46" t="b">
        <f t="shared" si="844"/>
        <v>0</v>
      </c>
      <c r="DW447" s="46" t="b">
        <f t="shared" si="845"/>
        <v>0</v>
      </c>
      <c r="DY447" s="46" t="b">
        <f t="shared" si="846"/>
        <v>0</v>
      </c>
      <c r="DZ447" s="46" t="b">
        <f t="shared" si="847"/>
        <v>0</v>
      </c>
      <c r="EB447" s="46" t="b">
        <f t="shared" si="848"/>
        <v>0</v>
      </c>
      <c r="EC447" s="46" t="b">
        <f t="shared" si="849"/>
        <v>0</v>
      </c>
      <c r="ED447" s="46" t="b">
        <f t="shared" si="850"/>
        <v>0</v>
      </c>
      <c r="EE447" s="46" t="b">
        <f t="shared" si="851"/>
        <v>0</v>
      </c>
      <c r="EF447" s="46" t="b">
        <f t="shared" si="852"/>
        <v>0</v>
      </c>
      <c r="EG447" s="46" t="b">
        <f t="shared" si="853"/>
        <v>0</v>
      </c>
      <c r="EH447" s="46" t="b">
        <f t="shared" si="854"/>
        <v>0</v>
      </c>
      <c r="EI447" s="46" t="b">
        <f t="shared" si="855"/>
        <v>0</v>
      </c>
      <c r="EK447" s="46" t="b">
        <f t="shared" si="856"/>
        <v>0</v>
      </c>
      <c r="EL447" s="46" t="b">
        <f t="shared" si="857"/>
        <v>0</v>
      </c>
      <c r="EM447" s="46" t="b">
        <f t="shared" si="858"/>
        <v>0</v>
      </c>
      <c r="EN447" s="46" t="b">
        <f t="shared" si="859"/>
        <v>0</v>
      </c>
      <c r="EO447" s="46" t="b">
        <f t="shared" si="860"/>
        <v>0</v>
      </c>
      <c r="EP447" s="46" t="b">
        <f t="shared" si="861"/>
        <v>0</v>
      </c>
      <c r="EQ447" s="46" t="b">
        <f t="shared" si="862"/>
        <v>0</v>
      </c>
      <c r="ER447" s="46" t="b">
        <f>OR(AA447='Tablas '!$T$4,AA447='Tablas '!$T$7,AA447='Tablas '!$T$8,AA447='Tablas '!$T$11)</f>
        <v>0</v>
      </c>
      <c r="ES447" s="46" t="str">
        <f t="shared" si="863"/>
        <v/>
      </c>
      <c r="ET447" s="46" t="str">
        <f t="shared" si="864"/>
        <v/>
      </c>
      <c r="EU447" s="46" t="str">
        <f t="shared" si="865"/>
        <v/>
      </c>
      <c r="EV447" s="46" t="b">
        <f t="shared" si="866"/>
        <v>0</v>
      </c>
      <c r="EW447" s="46" t="b">
        <f t="shared" si="867"/>
        <v>0</v>
      </c>
      <c r="EX447" s="46" t="b">
        <f t="shared" si="868"/>
        <v>0</v>
      </c>
      <c r="EY447" s="46" t="b">
        <f t="shared" si="869"/>
        <v>0</v>
      </c>
      <c r="EZ447" s="46" t="b">
        <f t="shared" si="870"/>
        <v>0</v>
      </c>
      <c r="FA447" s="46" t="b">
        <f t="shared" si="871"/>
        <v>0</v>
      </c>
      <c r="FB447" s="46" t="b">
        <f t="shared" si="872"/>
        <v>0</v>
      </c>
      <c r="FC447" s="46" t="str">
        <f t="shared" si="873"/>
        <v/>
      </c>
      <c r="FD447" s="46" t="str">
        <f t="shared" si="874"/>
        <v/>
      </c>
      <c r="FE447" s="46" t="b">
        <f t="shared" si="875"/>
        <v>0</v>
      </c>
      <c r="FF447" s="46" t="str">
        <f t="shared" si="876"/>
        <v/>
      </c>
      <c r="FG447" s="46" t="str">
        <f t="shared" si="877"/>
        <v/>
      </c>
      <c r="FH447" s="46" t="b">
        <f t="shared" si="878"/>
        <v>0</v>
      </c>
      <c r="FI447" s="46" t="str">
        <f t="shared" si="879"/>
        <v/>
      </c>
      <c r="FJ447" s="46" t="str">
        <f t="shared" si="880"/>
        <v/>
      </c>
      <c r="FK447" s="46" t="b">
        <f t="shared" si="881"/>
        <v>0</v>
      </c>
      <c r="FL447" s="46" t="str">
        <f t="shared" si="882"/>
        <v/>
      </c>
      <c r="FM447" s="46" t="str">
        <f t="shared" si="883"/>
        <v/>
      </c>
      <c r="FN447" s="46" t="b">
        <f t="shared" si="884"/>
        <v>0</v>
      </c>
      <c r="FO447" s="46" t="str">
        <f t="shared" si="885"/>
        <v/>
      </c>
      <c r="FP447" s="46" t="str">
        <f t="shared" si="886"/>
        <v/>
      </c>
      <c r="FQ447" s="46" t="b">
        <f t="shared" si="887"/>
        <v>0</v>
      </c>
      <c r="FR447" s="46" t="str">
        <f t="shared" si="888"/>
        <v/>
      </c>
      <c r="FS447" s="46" t="str">
        <f t="shared" si="889"/>
        <v/>
      </c>
      <c r="FT447" s="46" t="b">
        <f t="shared" si="890"/>
        <v>0</v>
      </c>
      <c r="FU447" s="46" t="str">
        <f t="shared" si="891"/>
        <v/>
      </c>
      <c r="FV447" s="46" t="str">
        <f t="shared" si="892"/>
        <v/>
      </c>
      <c r="FW447" s="46" t="b">
        <f t="shared" si="893"/>
        <v>0</v>
      </c>
      <c r="FX447" s="46" t="str">
        <f t="shared" si="894"/>
        <v/>
      </c>
      <c r="FY447" s="46" t="str">
        <f t="shared" si="895"/>
        <v/>
      </c>
      <c r="FZ447" s="46" t="b">
        <f t="shared" si="896"/>
        <v>0</v>
      </c>
      <c r="GA447" s="46" t="str">
        <f t="shared" si="897"/>
        <v/>
      </c>
      <c r="GB447" s="46" t="str">
        <f t="shared" si="898"/>
        <v/>
      </c>
      <c r="GC447" s="46" t="b">
        <f t="shared" si="899"/>
        <v>0</v>
      </c>
      <c r="GD447" s="46" t="str">
        <f t="shared" si="900"/>
        <v/>
      </c>
      <c r="GE447" s="46" t="str">
        <f t="shared" si="901"/>
        <v/>
      </c>
      <c r="GF447" s="46" t="b">
        <f t="shared" si="902"/>
        <v>0</v>
      </c>
      <c r="GG447" s="46" t="b">
        <f t="shared" si="903"/>
        <v>0</v>
      </c>
      <c r="GH447" s="46" t="str">
        <f t="shared" si="904"/>
        <v/>
      </c>
      <c r="GI447" s="46" t="str">
        <f t="shared" si="905"/>
        <v/>
      </c>
      <c r="GJ447" s="46" t="str">
        <f t="shared" si="906"/>
        <v/>
      </c>
      <c r="GK447" s="46" t="b">
        <f t="shared" si="907"/>
        <v>0</v>
      </c>
      <c r="GL447" s="46" t="str">
        <f t="shared" si="908"/>
        <v/>
      </c>
      <c r="GM447" s="46" t="str">
        <f t="shared" si="909"/>
        <v/>
      </c>
      <c r="GN447" s="46" t="str">
        <f t="shared" si="910"/>
        <v/>
      </c>
      <c r="GO447" s="46" t="b">
        <f t="shared" si="911"/>
        <v>0</v>
      </c>
      <c r="GP447" s="46" t="str">
        <f t="shared" si="912"/>
        <v/>
      </c>
      <c r="GQ447" s="46" t="str">
        <f t="shared" si="913"/>
        <v/>
      </c>
      <c r="GR447" s="46" t="b">
        <f t="shared" si="914"/>
        <v>0</v>
      </c>
      <c r="GS447" s="46" t="str">
        <f t="shared" si="915"/>
        <v/>
      </c>
      <c r="GT447" s="46" t="str">
        <f t="shared" si="916"/>
        <v/>
      </c>
      <c r="GU447" s="46" t="b">
        <f t="shared" si="917"/>
        <v>0</v>
      </c>
      <c r="GV447" s="46" t="b">
        <f t="shared" si="918"/>
        <v>0</v>
      </c>
      <c r="GW447" s="46" t="b">
        <f t="shared" si="919"/>
        <v>0</v>
      </c>
      <c r="GX447" s="46" t="b">
        <f t="shared" si="920"/>
        <v>0</v>
      </c>
      <c r="GY447" s="46" t="b">
        <f t="shared" si="921"/>
        <v>0</v>
      </c>
      <c r="GZ447" s="46" t="b">
        <f t="shared" si="922"/>
        <v>0</v>
      </c>
      <c r="HA447" s="46" t="b">
        <f t="shared" si="923"/>
        <v>0</v>
      </c>
      <c r="HB447" s="46" t="b">
        <f t="shared" si="924"/>
        <v>0</v>
      </c>
      <c r="HC447" s="46" t="b">
        <f t="shared" si="925"/>
        <v>0</v>
      </c>
      <c r="HD447" s="46" t="b">
        <f t="shared" si="926"/>
        <v>0</v>
      </c>
      <c r="HE447" s="46" t="b">
        <f t="shared" si="927"/>
        <v>0</v>
      </c>
      <c r="HF447" s="46" t="b">
        <f t="shared" si="928"/>
        <v>0</v>
      </c>
      <c r="HG447" s="46" t="b">
        <f t="shared" si="929"/>
        <v>0</v>
      </c>
      <c r="HH447" s="46" t="b">
        <f t="shared" si="930"/>
        <v>0</v>
      </c>
      <c r="HI447" s="46" t="b">
        <f t="shared" si="931"/>
        <v>0</v>
      </c>
      <c r="HJ447" s="46" t="b">
        <f t="shared" si="932"/>
        <v>0</v>
      </c>
      <c r="HK447" s="46" t="b">
        <f t="shared" si="933"/>
        <v>0</v>
      </c>
      <c r="HL447" s="46" t="b">
        <f t="shared" si="934"/>
        <v>0</v>
      </c>
      <c r="HM447" s="46" t="b">
        <f t="shared" si="935"/>
        <v>0</v>
      </c>
      <c r="HN447" s="46" t="b">
        <f t="shared" si="936"/>
        <v>0</v>
      </c>
      <c r="HO447" s="46" t="b">
        <f t="shared" si="937"/>
        <v>0</v>
      </c>
      <c r="HP447" s="46" t="b">
        <f t="shared" si="938"/>
        <v>0</v>
      </c>
      <c r="HQ447" s="46" t="str">
        <f t="shared" si="939"/>
        <v/>
      </c>
      <c r="HR447" s="46" t="str">
        <f t="shared" si="940"/>
        <v/>
      </c>
      <c r="HS447" s="46" t="str">
        <f t="shared" si="941"/>
        <v/>
      </c>
      <c r="HT447" s="46" t="b">
        <f t="shared" si="942"/>
        <v>0</v>
      </c>
      <c r="HU447" s="46" t="b">
        <f t="shared" si="943"/>
        <v>0</v>
      </c>
      <c r="HV447" s="46" t="b">
        <f t="shared" si="944"/>
        <v>0</v>
      </c>
      <c r="HW447" s="46" t="b">
        <f t="shared" si="945"/>
        <v>0</v>
      </c>
      <c r="HX447" s="46" t="b">
        <f t="shared" si="946"/>
        <v>0</v>
      </c>
      <c r="HY447" s="46" t="b">
        <f t="shared" si="947"/>
        <v>0</v>
      </c>
      <c r="HZ447" s="46" t="b">
        <f t="shared" si="948"/>
        <v>0</v>
      </c>
      <c r="IA447" s="46" t="str">
        <f t="shared" si="949"/>
        <v/>
      </c>
      <c r="IB447" s="46" t="str">
        <f t="shared" si="950"/>
        <v/>
      </c>
      <c r="IC447" s="46" t="str">
        <f t="shared" si="951"/>
        <v/>
      </c>
      <c r="ID447" s="46" t="str">
        <f t="shared" si="952"/>
        <v/>
      </c>
      <c r="IE447" s="46" t="b">
        <f t="shared" si="953"/>
        <v>0</v>
      </c>
      <c r="IF447" s="46" t="str">
        <f t="shared" si="954"/>
        <v/>
      </c>
      <c r="IG447" s="46" t="str">
        <f t="shared" si="955"/>
        <v/>
      </c>
      <c r="IH447" s="46" t="b">
        <f t="shared" si="956"/>
        <v>0</v>
      </c>
      <c r="II447" s="46" t="b">
        <f t="shared" si="957"/>
        <v>0</v>
      </c>
      <c r="IJ447" s="46" t="b">
        <f t="shared" si="958"/>
        <v>0</v>
      </c>
      <c r="IK447" s="46" t="str">
        <f t="shared" si="959"/>
        <v/>
      </c>
      <c r="IL447" s="46" t="str">
        <f t="shared" si="960"/>
        <v/>
      </c>
      <c r="IM447" s="46" t="b">
        <f t="shared" si="961"/>
        <v>0</v>
      </c>
      <c r="IN447" s="46" t="b">
        <f t="shared" si="962"/>
        <v>0</v>
      </c>
      <c r="IO447" s="46" t="b">
        <f t="shared" si="963"/>
        <v>0</v>
      </c>
      <c r="IP447" s="46" t="b">
        <f t="shared" si="964"/>
        <v>0</v>
      </c>
      <c r="IQ447" s="46" t="b">
        <f t="shared" si="965"/>
        <v>0</v>
      </c>
      <c r="IR447" s="46" t="b">
        <f t="shared" si="966"/>
        <v>0</v>
      </c>
      <c r="IS447" s="46" t="b">
        <f t="shared" si="967"/>
        <v>0</v>
      </c>
      <c r="IT447" s="46" t="b">
        <f t="shared" si="968"/>
        <v>0</v>
      </c>
      <c r="IU447" s="46" t="b">
        <f t="shared" si="969"/>
        <v>0</v>
      </c>
      <c r="IV447" s="46" t="b">
        <f t="shared" si="970"/>
        <v>0</v>
      </c>
      <c r="IW447" s="46" t="b">
        <f t="shared" si="971"/>
        <v>0</v>
      </c>
      <c r="IX447" s="46" t="b">
        <f t="shared" si="972"/>
        <v>0</v>
      </c>
      <c r="IY447" s="46" t="b">
        <f t="shared" si="973"/>
        <v>0</v>
      </c>
    </row>
    <row r="448" spans="2:259" x14ac:dyDescent="0.3">
      <c r="B448" s="48">
        <v>436</v>
      </c>
      <c r="C448" s="61" t="str">
        <f t="shared" si="839"/>
        <v/>
      </c>
      <c r="D448" s="53"/>
      <c r="E448" s="52"/>
      <c r="F448" s="112"/>
      <c r="G448" s="52"/>
      <c r="H448" s="53"/>
      <c r="I448" s="52"/>
      <c r="J448" s="52"/>
      <c r="K448" s="53"/>
      <c r="L448" s="55"/>
      <c r="M448" s="108"/>
      <c r="N448" s="56"/>
      <c r="O448" s="52"/>
      <c r="P448" s="52"/>
      <c r="Q448" s="52"/>
      <c r="R448" s="52"/>
      <c r="S448" s="52"/>
      <c r="T448" s="53"/>
      <c r="U448" s="52"/>
      <c r="V448" s="52"/>
      <c r="W448" s="55"/>
      <c r="X448" s="55"/>
      <c r="Y448" s="52"/>
      <c r="Z448" s="55"/>
      <c r="AA448" s="52"/>
      <c r="AB448" s="53"/>
      <c r="AC448" s="53"/>
      <c r="AD448" s="53"/>
      <c r="AE448" s="57"/>
      <c r="AF448" s="113"/>
      <c r="AG448" s="57"/>
      <c r="AH448" s="58"/>
      <c r="AI448" s="58"/>
      <c r="AJ448" s="58"/>
      <c r="AK448" s="114"/>
      <c r="AL448" s="58"/>
      <c r="AM448" s="114"/>
      <c r="AN448" s="58"/>
      <c r="AO448" s="114"/>
      <c r="AP448" s="58"/>
      <c r="AQ448" s="114"/>
      <c r="AR448" s="58"/>
      <c r="AS448" s="114"/>
      <c r="AT448" s="58"/>
      <c r="AU448" s="114"/>
      <c r="AV448" s="58"/>
      <c r="AW448" s="114"/>
      <c r="AX448" s="58"/>
      <c r="AY448" s="114"/>
      <c r="AZ448" s="58"/>
      <c r="BA448" s="114"/>
      <c r="BB448" s="58"/>
      <c r="BC448" s="114"/>
      <c r="BD448" s="58"/>
      <c r="BE448" s="58"/>
      <c r="BF448" s="58"/>
      <c r="BG448" s="59"/>
      <c r="BH448" s="58"/>
      <c r="BI448" s="114"/>
      <c r="BJ448" s="53"/>
      <c r="BK448" s="58"/>
      <c r="BL448" s="114"/>
      <c r="BM448" s="58"/>
      <c r="BN448" s="114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3"/>
      <c r="CL448" s="58"/>
      <c r="CM448" s="58"/>
      <c r="CN448" s="60"/>
      <c r="CO448" s="57"/>
      <c r="CP448" s="58"/>
      <c r="CQ448" s="60"/>
      <c r="CR448" s="57"/>
      <c r="CS448" s="58"/>
      <c r="CT448" s="59"/>
      <c r="CU448" s="58"/>
      <c r="CV448" s="59"/>
      <c r="CW448" s="58"/>
      <c r="CX448" s="59"/>
      <c r="CY448" s="58"/>
      <c r="CZ448" s="58"/>
      <c r="DA448" s="58"/>
      <c r="DB448" s="53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7"/>
      <c r="DO448" s="57"/>
      <c r="DP448" s="57"/>
      <c r="DQ448" s="76" t="str">
        <f t="shared" si="840"/>
        <v/>
      </c>
      <c r="DR448" s="53"/>
      <c r="DS448" s="46" t="b">
        <f t="shared" si="841"/>
        <v>0</v>
      </c>
      <c r="DT448" s="46" t="str">
        <f t="shared" si="842"/>
        <v/>
      </c>
      <c r="DU448" s="46" t="b">
        <f t="shared" si="843"/>
        <v>0</v>
      </c>
      <c r="DV448" s="46" t="b">
        <f t="shared" si="844"/>
        <v>0</v>
      </c>
      <c r="DW448" s="46" t="b">
        <f t="shared" si="845"/>
        <v>0</v>
      </c>
      <c r="DY448" s="46" t="b">
        <f t="shared" si="846"/>
        <v>0</v>
      </c>
      <c r="DZ448" s="46" t="b">
        <f t="shared" si="847"/>
        <v>0</v>
      </c>
      <c r="EB448" s="46" t="b">
        <f t="shared" si="848"/>
        <v>0</v>
      </c>
      <c r="EC448" s="46" t="b">
        <f t="shared" si="849"/>
        <v>0</v>
      </c>
      <c r="ED448" s="46" t="b">
        <f t="shared" si="850"/>
        <v>0</v>
      </c>
      <c r="EE448" s="46" t="b">
        <f t="shared" si="851"/>
        <v>0</v>
      </c>
      <c r="EF448" s="46" t="b">
        <f t="shared" si="852"/>
        <v>0</v>
      </c>
      <c r="EG448" s="46" t="b">
        <f t="shared" si="853"/>
        <v>0</v>
      </c>
      <c r="EH448" s="46" t="b">
        <f t="shared" si="854"/>
        <v>0</v>
      </c>
      <c r="EI448" s="46" t="b">
        <f t="shared" si="855"/>
        <v>0</v>
      </c>
      <c r="EK448" s="46" t="b">
        <f t="shared" si="856"/>
        <v>0</v>
      </c>
      <c r="EL448" s="46" t="b">
        <f t="shared" si="857"/>
        <v>0</v>
      </c>
      <c r="EM448" s="46" t="b">
        <f t="shared" si="858"/>
        <v>0</v>
      </c>
      <c r="EN448" s="46" t="b">
        <f t="shared" si="859"/>
        <v>0</v>
      </c>
      <c r="EO448" s="46" t="b">
        <f t="shared" si="860"/>
        <v>0</v>
      </c>
      <c r="EP448" s="46" t="b">
        <f t="shared" si="861"/>
        <v>0</v>
      </c>
      <c r="EQ448" s="46" t="b">
        <f t="shared" si="862"/>
        <v>0</v>
      </c>
      <c r="ER448" s="46" t="b">
        <f>OR(AA448='Tablas '!$T$4,AA448='Tablas '!$T$7,AA448='Tablas '!$T$8,AA448='Tablas '!$T$11)</f>
        <v>0</v>
      </c>
      <c r="ES448" s="46" t="str">
        <f t="shared" si="863"/>
        <v/>
      </c>
      <c r="ET448" s="46" t="str">
        <f t="shared" si="864"/>
        <v/>
      </c>
      <c r="EU448" s="46" t="str">
        <f t="shared" si="865"/>
        <v/>
      </c>
      <c r="EV448" s="46" t="b">
        <f t="shared" si="866"/>
        <v>0</v>
      </c>
      <c r="EW448" s="46" t="b">
        <f t="shared" si="867"/>
        <v>0</v>
      </c>
      <c r="EX448" s="46" t="b">
        <f t="shared" si="868"/>
        <v>0</v>
      </c>
      <c r="EY448" s="46" t="b">
        <f t="shared" si="869"/>
        <v>0</v>
      </c>
      <c r="EZ448" s="46" t="b">
        <f t="shared" si="870"/>
        <v>0</v>
      </c>
      <c r="FA448" s="46" t="b">
        <f t="shared" si="871"/>
        <v>0</v>
      </c>
      <c r="FB448" s="46" t="b">
        <f t="shared" si="872"/>
        <v>0</v>
      </c>
      <c r="FC448" s="46" t="str">
        <f t="shared" si="873"/>
        <v/>
      </c>
      <c r="FD448" s="46" t="str">
        <f t="shared" si="874"/>
        <v/>
      </c>
      <c r="FE448" s="46" t="b">
        <f t="shared" si="875"/>
        <v>0</v>
      </c>
      <c r="FF448" s="46" t="str">
        <f t="shared" si="876"/>
        <v/>
      </c>
      <c r="FG448" s="46" t="str">
        <f t="shared" si="877"/>
        <v/>
      </c>
      <c r="FH448" s="46" t="b">
        <f t="shared" si="878"/>
        <v>0</v>
      </c>
      <c r="FI448" s="46" t="str">
        <f t="shared" si="879"/>
        <v/>
      </c>
      <c r="FJ448" s="46" t="str">
        <f t="shared" si="880"/>
        <v/>
      </c>
      <c r="FK448" s="46" t="b">
        <f t="shared" si="881"/>
        <v>0</v>
      </c>
      <c r="FL448" s="46" t="str">
        <f t="shared" si="882"/>
        <v/>
      </c>
      <c r="FM448" s="46" t="str">
        <f t="shared" si="883"/>
        <v/>
      </c>
      <c r="FN448" s="46" t="b">
        <f t="shared" si="884"/>
        <v>0</v>
      </c>
      <c r="FO448" s="46" t="str">
        <f t="shared" si="885"/>
        <v/>
      </c>
      <c r="FP448" s="46" t="str">
        <f t="shared" si="886"/>
        <v/>
      </c>
      <c r="FQ448" s="46" t="b">
        <f t="shared" si="887"/>
        <v>0</v>
      </c>
      <c r="FR448" s="46" t="str">
        <f t="shared" si="888"/>
        <v/>
      </c>
      <c r="FS448" s="46" t="str">
        <f t="shared" si="889"/>
        <v/>
      </c>
      <c r="FT448" s="46" t="b">
        <f t="shared" si="890"/>
        <v>0</v>
      </c>
      <c r="FU448" s="46" t="str">
        <f t="shared" si="891"/>
        <v/>
      </c>
      <c r="FV448" s="46" t="str">
        <f t="shared" si="892"/>
        <v/>
      </c>
      <c r="FW448" s="46" t="b">
        <f t="shared" si="893"/>
        <v>0</v>
      </c>
      <c r="FX448" s="46" t="str">
        <f t="shared" si="894"/>
        <v/>
      </c>
      <c r="FY448" s="46" t="str">
        <f t="shared" si="895"/>
        <v/>
      </c>
      <c r="FZ448" s="46" t="b">
        <f t="shared" si="896"/>
        <v>0</v>
      </c>
      <c r="GA448" s="46" t="str">
        <f t="shared" si="897"/>
        <v/>
      </c>
      <c r="GB448" s="46" t="str">
        <f t="shared" si="898"/>
        <v/>
      </c>
      <c r="GC448" s="46" t="b">
        <f t="shared" si="899"/>
        <v>0</v>
      </c>
      <c r="GD448" s="46" t="str">
        <f t="shared" si="900"/>
        <v/>
      </c>
      <c r="GE448" s="46" t="str">
        <f t="shared" si="901"/>
        <v/>
      </c>
      <c r="GF448" s="46" t="b">
        <f t="shared" si="902"/>
        <v>0</v>
      </c>
      <c r="GG448" s="46" t="b">
        <f t="shared" si="903"/>
        <v>0</v>
      </c>
      <c r="GH448" s="46" t="str">
        <f t="shared" si="904"/>
        <v/>
      </c>
      <c r="GI448" s="46" t="str">
        <f t="shared" si="905"/>
        <v/>
      </c>
      <c r="GJ448" s="46" t="str">
        <f t="shared" si="906"/>
        <v/>
      </c>
      <c r="GK448" s="46" t="b">
        <f t="shared" si="907"/>
        <v>0</v>
      </c>
      <c r="GL448" s="46" t="str">
        <f t="shared" si="908"/>
        <v/>
      </c>
      <c r="GM448" s="46" t="str">
        <f t="shared" si="909"/>
        <v/>
      </c>
      <c r="GN448" s="46" t="str">
        <f t="shared" si="910"/>
        <v/>
      </c>
      <c r="GO448" s="46" t="b">
        <f t="shared" si="911"/>
        <v>0</v>
      </c>
      <c r="GP448" s="46" t="str">
        <f t="shared" si="912"/>
        <v/>
      </c>
      <c r="GQ448" s="46" t="str">
        <f t="shared" si="913"/>
        <v/>
      </c>
      <c r="GR448" s="46" t="b">
        <f t="shared" si="914"/>
        <v>0</v>
      </c>
      <c r="GS448" s="46" t="str">
        <f t="shared" si="915"/>
        <v/>
      </c>
      <c r="GT448" s="46" t="str">
        <f t="shared" si="916"/>
        <v/>
      </c>
      <c r="GU448" s="46" t="b">
        <f t="shared" si="917"/>
        <v>0</v>
      </c>
      <c r="GV448" s="46" t="b">
        <f t="shared" si="918"/>
        <v>0</v>
      </c>
      <c r="GW448" s="46" t="b">
        <f t="shared" si="919"/>
        <v>0</v>
      </c>
      <c r="GX448" s="46" t="b">
        <f t="shared" si="920"/>
        <v>0</v>
      </c>
      <c r="GY448" s="46" t="b">
        <f t="shared" si="921"/>
        <v>0</v>
      </c>
      <c r="GZ448" s="46" t="b">
        <f t="shared" si="922"/>
        <v>0</v>
      </c>
      <c r="HA448" s="46" t="b">
        <f t="shared" si="923"/>
        <v>0</v>
      </c>
      <c r="HB448" s="46" t="b">
        <f t="shared" si="924"/>
        <v>0</v>
      </c>
      <c r="HC448" s="46" t="b">
        <f t="shared" si="925"/>
        <v>0</v>
      </c>
      <c r="HD448" s="46" t="b">
        <f t="shared" si="926"/>
        <v>0</v>
      </c>
      <c r="HE448" s="46" t="b">
        <f t="shared" si="927"/>
        <v>0</v>
      </c>
      <c r="HF448" s="46" t="b">
        <f t="shared" si="928"/>
        <v>0</v>
      </c>
      <c r="HG448" s="46" t="b">
        <f t="shared" si="929"/>
        <v>0</v>
      </c>
      <c r="HH448" s="46" t="b">
        <f t="shared" si="930"/>
        <v>0</v>
      </c>
      <c r="HI448" s="46" t="b">
        <f t="shared" si="931"/>
        <v>0</v>
      </c>
      <c r="HJ448" s="46" t="b">
        <f t="shared" si="932"/>
        <v>0</v>
      </c>
      <c r="HK448" s="46" t="b">
        <f t="shared" si="933"/>
        <v>0</v>
      </c>
      <c r="HL448" s="46" t="b">
        <f t="shared" si="934"/>
        <v>0</v>
      </c>
      <c r="HM448" s="46" t="b">
        <f t="shared" si="935"/>
        <v>0</v>
      </c>
      <c r="HN448" s="46" t="b">
        <f t="shared" si="936"/>
        <v>0</v>
      </c>
      <c r="HO448" s="46" t="b">
        <f t="shared" si="937"/>
        <v>0</v>
      </c>
      <c r="HP448" s="46" t="b">
        <f t="shared" si="938"/>
        <v>0</v>
      </c>
      <c r="HQ448" s="46" t="str">
        <f t="shared" si="939"/>
        <v/>
      </c>
      <c r="HR448" s="46" t="str">
        <f t="shared" si="940"/>
        <v/>
      </c>
      <c r="HS448" s="46" t="str">
        <f t="shared" si="941"/>
        <v/>
      </c>
      <c r="HT448" s="46" t="b">
        <f t="shared" si="942"/>
        <v>0</v>
      </c>
      <c r="HU448" s="46" t="b">
        <f t="shared" si="943"/>
        <v>0</v>
      </c>
      <c r="HV448" s="46" t="b">
        <f t="shared" si="944"/>
        <v>0</v>
      </c>
      <c r="HW448" s="46" t="b">
        <f t="shared" si="945"/>
        <v>0</v>
      </c>
      <c r="HX448" s="46" t="b">
        <f t="shared" si="946"/>
        <v>0</v>
      </c>
      <c r="HY448" s="46" t="b">
        <f t="shared" si="947"/>
        <v>0</v>
      </c>
      <c r="HZ448" s="46" t="b">
        <f t="shared" si="948"/>
        <v>0</v>
      </c>
      <c r="IA448" s="46" t="str">
        <f t="shared" si="949"/>
        <v/>
      </c>
      <c r="IB448" s="46" t="str">
        <f t="shared" si="950"/>
        <v/>
      </c>
      <c r="IC448" s="46" t="str">
        <f t="shared" si="951"/>
        <v/>
      </c>
      <c r="ID448" s="46" t="str">
        <f t="shared" si="952"/>
        <v/>
      </c>
      <c r="IE448" s="46" t="b">
        <f t="shared" si="953"/>
        <v>0</v>
      </c>
      <c r="IF448" s="46" t="str">
        <f t="shared" si="954"/>
        <v/>
      </c>
      <c r="IG448" s="46" t="str">
        <f t="shared" si="955"/>
        <v/>
      </c>
      <c r="IH448" s="46" t="b">
        <f t="shared" si="956"/>
        <v>0</v>
      </c>
      <c r="II448" s="46" t="b">
        <f t="shared" si="957"/>
        <v>0</v>
      </c>
      <c r="IJ448" s="46" t="b">
        <f t="shared" si="958"/>
        <v>0</v>
      </c>
      <c r="IK448" s="46" t="str">
        <f t="shared" si="959"/>
        <v/>
      </c>
      <c r="IL448" s="46" t="str">
        <f t="shared" si="960"/>
        <v/>
      </c>
      <c r="IM448" s="46" t="b">
        <f t="shared" si="961"/>
        <v>0</v>
      </c>
      <c r="IN448" s="46" t="b">
        <f t="shared" si="962"/>
        <v>0</v>
      </c>
      <c r="IO448" s="46" t="b">
        <f t="shared" si="963"/>
        <v>0</v>
      </c>
      <c r="IP448" s="46" t="b">
        <f t="shared" si="964"/>
        <v>0</v>
      </c>
      <c r="IQ448" s="46" t="b">
        <f t="shared" si="965"/>
        <v>0</v>
      </c>
      <c r="IR448" s="46" t="b">
        <f t="shared" si="966"/>
        <v>0</v>
      </c>
      <c r="IS448" s="46" t="b">
        <f t="shared" si="967"/>
        <v>0</v>
      </c>
      <c r="IT448" s="46" t="b">
        <f t="shared" si="968"/>
        <v>0</v>
      </c>
      <c r="IU448" s="46" t="b">
        <f t="shared" si="969"/>
        <v>0</v>
      </c>
      <c r="IV448" s="46" t="b">
        <f t="shared" si="970"/>
        <v>0</v>
      </c>
      <c r="IW448" s="46" t="b">
        <f t="shared" si="971"/>
        <v>0</v>
      </c>
      <c r="IX448" s="46" t="b">
        <f t="shared" si="972"/>
        <v>0</v>
      </c>
      <c r="IY448" s="46" t="b">
        <f t="shared" si="973"/>
        <v>0</v>
      </c>
    </row>
    <row r="449" spans="2:259" x14ac:dyDescent="0.3">
      <c r="B449" s="48">
        <v>437</v>
      </c>
      <c r="C449" s="61" t="str">
        <f t="shared" si="839"/>
        <v/>
      </c>
      <c r="D449" s="53"/>
      <c r="E449" s="52"/>
      <c r="F449" s="112"/>
      <c r="G449" s="52"/>
      <c r="H449" s="53"/>
      <c r="I449" s="52"/>
      <c r="J449" s="52"/>
      <c r="K449" s="53"/>
      <c r="L449" s="55"/>
      <c r="M449" s="108"/>
      <c r="N449" s="56"/>
      <c r="O449" s="52"/>
      <c r="P449" s="52"/>
      <c r="Q449" s="52"/>
      <c r="R449" s="52"/>
      <c r="S449" s="52"/>
      <c r="T449" s="53"/>
      <c r="U449" s="52"/>
      <c r="V449" s="52"/>
      <c r="W449" s="55"/>
      <c r="X449" s="55"/>
      <c r="Y449" s="52"/>
      <c r="Z449" s="55"/>
      <c r="AA449" s="52"/>
      <c r="AB449" s="53"/>
      <c r="AC449" s="53"/>
      <c r="AD449" s="53"/>
      <c r="AE449" s="57"/>
      <c r="AF449" s="113"/>
      <c r="AG449" s="57"/>
      <c r="AH449" s="58"/>
      <c r="AI449" s="58"/>
      <c r="AJ449" s="58"/>
      <c r="AK449" s="114"/>
      <c r="AL449" s="58"/>
      <c r="AM449" s="114"/>
      <c r="AN449" s="58"/>
      <c r="AO449" s="114"/>
      <c r="AP449" s="58"/>
      <c r="AQ449" s="114"/>
      <c r="AR449" s="58"/>
      <c r="AS449" s="114"/>
      <c r="AT449" s="58"/>
      <c r="AU449" s="114"/>
      <c r="AV449" s="58"/>
      <c r="AW449" s="114"/>
      <c r="AX449" s="58"/>
      <c r="AY449" s="114"/>
      <c r="AZ449" s="58"/>
      <c r="BA449" s="114"/>
      <c r="BB449" s="58"/>
      <c r="BC449" s="114"/>
      <c r="BD449" s="58"/>
      <c r="BE449" s="58"/>
      <c r="BF449" s="58"/>
      <c r="BG449" s="59"/>
      <c r="BH449" s="58"/>
      <c r="BI449" s="114"/>
      <c r="BJ449" s="53"/>
      <c r="BK449" s="58"/>
      <c r="BL449" s="114"/>
      <c r="BM449" s="58"/>
      <c r="BN449" s="114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3"/>
      <c r="CL449" s="58"/>
      <c r="CM449" s="58"/>
      <c r="CN449" s="60"/>
      <c r="CO449" s="57"/>
      <c r="CP449" s="58"/>
      <c r="CQ449" s="60"/>
      <c r="CR449" s="57"/>
      <c r="CS449" s="58"/>
      <c r="CT449" s="59"/>
      <c r="CU449" s="58"/>
      <c r="CV449" s="59"/>
      <c r="CW449" s="58"/>
      <c r="CX449" s="59"/>
      <c r="CY449" s="58"/>
      <c r="CZ449" s="58"/>
      <c r="DA449" s="58"/>
      <c r="DB449" s="53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7"/>
      <c r="DO449" s="57"/>
      <c r="DP449" s="57"/>
      <c r="DQ449" s="76" t="str">
        <f t="shared" si="840"/>
        <v/>
      </c>
      <c r="DR449" s="53"/>
      <c r="DS449" s="46" t="b">
        <f t="shared" si="841"/>
        <v>0</v>
      </c>
      <c r="DT449" s="46" t="str">
        <f t="shared" si="842"/>
        <v/>
      </c>
      <c r="DU449" s="46" t="b">
        <f t="shared" si="843"/>
        <v>0</v>
      </c>
      <c r="DV449" s="46" t="b">
        <f t="shared" si="844"/>
        <v>0</v>
      </c>
      <c r="DW449" s="46" t="b">
        <f t="shared" si="845"/>
        <v>0</v>
      </c>
      <c r="DY449" s="46" t="b">
        <f t="shared" si="846"/>
        <v>0</v>
      </c>
      <c r="DZ449" s="46" t="b">
        <f t="shared" si="847"/>
        <v>0</v>
      </c>
      <c r="EB449" s="46" t="b">
        <f t="shared" si="848"/>
        <v>0</v>
      </c>
      <c r="EC449" s="46" t="b">
        <f t="shared" si="849"/>
        <v>0</v>
      </c>
      <c r="ED449" s="46" t="b">
        <f t="shared" si="850"/>
        <v>0</v>
      </c>
      <c r="EE449" s="46" t="b">
        <f t="shared" si="851"/>
        <v>0</v>
      </c>
      <c r="EF449" s="46" t="b">
        <f t="shared" si="852"/>
        <v>0</v>
      </c>
      <c r="EG449" s="46" t="b">
        <f t="shared" si="853"/>
        <v>0</v>
      </c>
      <c r="EH449" s="46" t="b">
        <f t="shared" si="854"/>
        <v>0</v>
      </c>
      <c r="EI449" s="46" t="b">
        <f t="shared" si="855"/>
        <v>0</v>
      </c>
      <c r="EK449" s="46" t="b">
        <f t="shared" si="856"/>
        <v>0</v>
      </c>
      <c r="EL449" s="46" t="b">
        <f t="shared" si="857"/>
        <v>0</v>
      </c>
      <c r="EM449" s="46" t="b">
        <f t="shared" si="858"/>
        <v>0</v>
      </c>
      <c r="EN449" s="46" t="b">
        <f t="shared" si="859"/>
        <v>0</v>
      </c>
      <c r="EO449" s="46" t="b">
        <f t="shared" si="860"/>
        <v>0</v>
      </c>
      <c r="EP449" s="46" t="b">
        <f t="shared" si="861"/>
        <v>0</v>
      </c>
      <c r="EQ449" s="46" t="b">
        <f t="shared" si="862"/>
        <v>0</v>
      </c>
      <c r="ER449" s="46" t="b">
        <f>OR(AA449='Tablas '!$T$4,AA449='Tablas '!$T$7,AA449='Tablas '!$T$8,AA449='Tablas '!$T$11)</f>
        <v>0</v>
      </c>
      <c r="ES449" s="46" t="str">
        <f t="shared" si="863"/>
        <v/>
      </c>
      <c r="ET449" s="46" t="str">
        <f t="shared" si="864"/>
        <v/>
      </c>
      <c r="EU449" s="46" t="str">
        <f t="shared" si="865"/>
        <v/>
      </c>
      <c r="EV449" s="46" t="b">
        <f t="shared" si="866"/>
        <v>0</v>
      </c>
      <c r="EW449" s="46" t="b">
        <f t="shared" si="867"/>
        <v>0</v>
      </c>
      <c r="EX449" s="46" t="b">
        <f t="shared" si="868"/>
        <v>0</v>
      </c>
      <c r="EY449" s="46" t="b">
        <f t="shared" si="869"/>
        <v>0</v>
      </c>
      <c r="EZ449" s="46" t="b">
        <f t="shared" si="870"/>
        <v>0</v>
      </c>
      <c r="FA449" s="46" t="b">
        <f t="shared" si="871"/>
        <v>0</v>
      </c>
      <c r="FB449" s="46" t="b">
        <f t="shared" si="872"/>
        <v>0</v>
      </c>
      <c r="FC449" s="46" t="str">
        <f t="shared" si="873"/>
        <v/>
      </c>
      <c r="FD449" s="46" t="str">
        <f t="shared" si="874"/>
        <v/>
      </c>
      <c r="FE449" s="46" t="b">
        <f t="shared" si="875"/>
        <v>0</v>
      </c>
      <c r="FF449" s="46" t="str">
        <f t="shared" si="876"/>
        <v/>
      </c>
      <c r="FG449" s="46" t="str">
        <f t="shared" si="877"/>
        <v/>
      </c>
      <c r="FH449" s="46" t="b">
        <f t="shared" si="878"/>
        <v>0</v>
      </c>
      <c r="FI449" s="46" t="str">
        <f t="shared" si="879"/>
        <v/>
      </c>
      <c r="FJ449" s="46" t="str">
        <f t="shared" si="880"/>
        <v/>
      </c>
      <c r="FK449" s="46" t="b">
        <f t="shared" si="881"/>
        <v>0</v>
      </c>
      <c r="FL449" s="46" t="str">
        <f t="shared" si="882"/>
        <v/>
      </c>
      <c r="FM449" s="46" t="str">
        <f t="shared" si="883"/>
        <v/>
      </c>
      <c r="FN449" s="46" t="b">
        <f t="shared" si="884"/>
        <v>0</v>
      </c>
      <c r="FO449" s="46" t="str">
        <f t="shared" si="885"/>
        <v/>
      </c>
      <c r="FP449" s="46" t="str">
        <f t="shared" si="886"/>
        <v/>
      </c>
      <c r="FQ449" s="46" t="b">
        <f t="shared" si="887"/>
        <v>0</v>
      </c>
      <c r="FR449" s="46" t="str">
        <f t="shared" si="888"/>
        <v/>
      </c>
      <c r="FS449" s="46" t="str">
        <f t="shared" si="889"/>
        <v/>
      </c>
      <c r="FT449" s="46" t="b">
        <f t="shared" si="890"/>
        <v>0</v>
      </c>
      <c r="FU449" s="46" t="str">
        <f t="shared" si="891"/>
        <v/>
      </c>
      <c r="FV449" s="46" t="str">
        <f t="shared" si="892"/>
        <v/>
      </c>
      <c r="FW449" s="46" t="b">
        <f t="shared" si="893"/>
        <v>0</v>
      </c>
      <c r="FX449" s="46" t="str">
        <f t="shared" si="894"/>
        <v/>
      </c>
      <c r="FY449" s="46" t="str">
        <f t="shared" si="895"/>
        <v/>
      </c>
      <c r="FZ449" s="46" t="b">
        <f t="shared" si="896"/>
        <v>0</v>
      </c>
      <c r="GA449" s="46" t="str">
        <f t="shared" si="897"/>
        <v/>
      </c>
      <c r="GB449" s="46" t="str">
        <f t="shared" si="898"/>
        <v/>
      </c>
      <c r="GC449" s="46" t="b">
        <f t="shared" si="899"/>
        <v>0</v>
      </c>
      <c r="GD449" s="46" t="str">
        <f t="shared" si="900"/>
        <v/>
      </c>
      <c r="GE449" s="46" t="str">
        <f t="shared" si="901"/>
        <v/>
      </c>
      <c r="GF449" s="46" t="b">
        <f t="shared" si="902"/>
        <v>0</v>
      </c>
      <c r="GG449" s="46" t="b">
        <f t="shared" si="903"/>
        <v>0</v>
      </c>
      <c r="GH449" s="46" t="str">
        <f t="shared" si="904"/>
        <v/>
      </c>
      <c r="GI449" s="46" t="str">
        <f t="shared" si="905"/>
        <v/>
      </c>
      <c r="GJ449" s="46" t="str">
        <f t="shared" si="906"/>
        <v/>
      </c>
      <c r="GK449" s="46" t="b">
        <f t="shared" si="907"/>
        <v>0</v>
      </c>
      <c r="GL449" s="46" t="str">
        <f t="shared" si="908"/>
        <v/>
      </c>
      <c r="GM449" s="46" t="str">
        <f t="shared" si="909"/>
        <v/>
      </c>
      <c r="GN449" s="46" t="str">
        <f t="shared" si="910"/>
        <v/>
      </c>
      <c r="GO449" s="46" t="b">
        <f t="shared" si="911"/>
        <v>0</v>
      </c>
      <c r="GP449" s="46" t="str">
        <f t="shared" si="912"/>
        <v/>
      </c>
      <c r="GQ449" s="46" t="str">
        <f t="shared" si="913"/>
        <v/>
      </c>
      <c r="GR449" s="46" t="b">
        <f t="shared" si="914"/>
        <v>0</v>
      </c>
      <c r="GS449" s="46" t="str">
        <f t="shared" si="915"/>
        <v/>
      </c>
      <c r="GT449" s="46" t="str">
        <f t="shared" si="916"/>
        <v/>
      </c>
      <c r="GU449" s="46" t="b">
        <f t="shared" si="917"/>
        <v>0</v>
      </c>
      <c r="GV449" s="46" t="b">
        <f t="shared" si="918"/>
        <v>0</v>
      </c>
      <c r="GW449" s="46" t="b">
        <f t="shared" si="919"/>
        <v>0</v>
      </c>
      <c r="GX449" s="46" t="b">
        <f t="shared" si="920"/>
        <v>0</v>
      </c>
      <c r="GY449" s="46" t="b">
        <f t="shared" si="921"/>
        <v>0</v>
      </c>
      <c r="GZ449" s="46" t="b">
        <f t="shared" si="922"/>
        <v>0</v>
      </c>
      <c r="HA449" s="46" t="b">
        <f t="shared" si="923"/>
        <v>0</v>
      </c>
      <c r="HB449" s="46" t="b">
        <f t="shared" si="924"/>
        <v>0</v>
      </c>
      <c r="HC449" s="46" t="b">
        <f t="shared" si="925"/>
        <v>0</v>
      </c>
      <c r="HD449" s="46" t="b">
        <f t="shared" si="926"/>
        <v>0</v>
      </c>
      <c r="HE449" s="46" t="b">
        <f t="shared" si="927"/>
        <v>0</v>
      </c>
      <c r="HF449" s="46" t="b">
        <f t="shared" si="928"/>
        <v>0</v>
      </c>
      <c r="HG449" s="46" t="b">
        <f t="shared" si="929"/>
        <v>0</v>
      </c>
      <c r="HH449" s="46" t="b">
        <f t="shared" si="930"/>
        <v>0</v>
      </c>
      <c r="HI449" s="46" t="b">
        <f t="shared" si="931"/>
        <v>0</v>
      </c>
      <c r="HJ449" s="46" t="b">
        <f t="shared" si="932"/>
        <v>0</v>
      </c>
      <c r="HK449" s="46" t="b">
        <f t="shared" si="933"/>
        <v>0</v>
      </c>
      <c r="HL449" s="46" t="b">
        <f t="shared" si="934"/>
        <v>0</v>
      </c>
      <c r="HM449" s="46" t="b">
        <f t="shared" si="935"/>
        <v>0</v>
      </c>
      <c r="HN449" s="46" t="b">
        <f t="shared" si="936"/>
        <v>0</v>
      </c>
      <c r="HO449" s="46" t="b">
        <f t="shared" si="937"/>
        <v>0</v>
      </c>
      <c r="HP449" s="46" t="b">
        <f t="shared" si="938"/>
        <v>0</v>
      </c>
      <c r="HQ449" s="46" t="str">
        <f t="shared" si="939"/>
        <v/>
      </c>
      <c r="HR449" s="46" t="str">
        <f t="shared" si="940"/>
        <v/>
      </c>
      <c r="HS449" s="46" t="str">
        <f t="shared" si="941"/>
        <v/>
      </c>
      <c r="HT449" s="46" t="b">
        <f t="shared" si="942"/>
        <v>0</v>
      </c>
      <c r="HU449" s="46" t="b">
        <f t="shared" si="943"/>
        <v>0</v>
      </c>
      <c r="HV449" s="46" t="b">
        <f t="shared" si="944"/>
        <v>0</v>
      </c>
      <c r="HW449" s="46" t="b">
        <f t="shared" si="945"/>
        <v>0</v>
      </c>
      <c r="HX449" s="46" t="b">
        <f t="shared" si="946"/>
        <v>0</v>
      </c>
      <c r="HY449" s="46" t="b">
        <f t="shared" si="947"/>
        <v>0</v>
      </c>
      <c r="HZ449" s="46" t="b">
        <f t="shared" si="948"/>
        <v>0</v>
      </c>
      <c r="IA449" s="46" t="str">
        <f t="shared" si="949"/>
        <v/>
      </c>
      <c r="IB449" s="46" t="str">
        <f t="shared" si="950"/>
        <v/>
      </c>
      <c r="IC449" s="46" t="str">
        <f t="shared" si="951"/>
        <v/>
      </c>
      <c r="ID449" s="46" t="str">
        <f t="shared" si="952"/>
        <v/>
      </c>
      <c r="IE449" s="46" t="b">
        <f t="shared" si="953"/>
        <v>0</v>
      </c>
      <c r="IF449" s="46" t="str">
        <f t="shared" si="954"/>
        <v/>
      </c>
      <c r="IG449" s="46" t="str">
        <f t="shared" si="955"/>
        <v/>
      </c>
      <c r="IH449" s="46" t="b">
        <f t="shared" si="956"/>
        <v>0</v>
      </c>
      <c r="II449" s="46" t="b">
        <f t="shared" si="957"/>
        <v>0</v>
      </c>
      <c r="IJ449" s="46" t="b">
        <f t="shared" si="958"/>
        <v>0</v>
      </c>
      <c r="IK449" s="46" t="str">
        <f t="shared" si="959"/>
        <v/>
      </c>
      <c r="IL449" s="46" t="str">
        <f t="shared" si="960"/>
        <v/>
      </c>
      <c r="IM449" s="46" t="b">
        <f t="shared" si="961"/>
        <v>0</v>
      </c>
      <c r="IN449" s="46" t="b">
        <f t="shared" si="962"/>
        <v>0</v>
      </c>
      <c r="IO449" s="46" t="b">
        <f t="shared" si="963"/>
        <v>0</v>
      </c>
      <c r="IP449" s="46" t="b">
        <f t="shared" si="964"/>
        <v>0</v>
      </c>
      <c r="IQ449" s="46" t="b">
        <f t="shared" si="965"/>
        <v>0</v>
      </c>
      <c r="IR449" s="46" t="b">
        <f t="shared" si="966"/>
        <v>0</v>
      </c>
      <c r="IS449" s="46" t="b">
        <f t="shared" si="967"/>
        <v>0</v>
      </c>
      <c r="IT449" s="46" t="b">
        <f t="shared" si="968"/>
        <v>0</v>
      </c>
      <c r="IU449" s="46" t="b">
        <f t="shared" si="969"/>
        <v>0</v>
      </c>
      <c r="IV449" s="46" t="b">
        <f t="shared" si="970"/>
        <v>0</v>
      </c>
      <c r="IW449" s="46" t="b">
        <f t="shared" si="971"/>
        <v>0</v>
      </c>
      <c r="IX449" s="46" t="b">
        <f t="shared" si="972"/>
        <v>0</v>
      </c>
      <c r="IY449" s="46" t="b">
        <f t="shared" si="973"/>
        <v>0</v>
      </c>
    </row>
    <row r="450" spans="2:259" x14ac:dyDescent="0.3">
      <c r="B450" s="48">
        <v>438</v>
      </c>
      <c r="C450" s="61" t="str">
        <f t="shared" si="839"/>
        <v/>
      </c>
      <c r="D450" s="53"/>
      <c r="E450" s="52"/>
      <c r="F450" s="112"/>
      <c r="G450" s="52"/>
      <c r="H450" s="53"/>
      <c r="I450" s="52"/>
      <c r="J450" s="52"/>
      <c r="K450" s="53"/>
      <c r="L450" s="55"/>
      <c r="M450" s="108"/>
      <c r="N450" s="56"/>
      <c r="O450" s="52"/>
      <c r="P450" s="52"/>
      <c r="Q450" s="52"/>
      <c r="R450" s="52"/>
      <c r="S450" s="52"/>
      <c r="T450" s="53"/>
      <c r="U450" s="52"/>
      <c r="V450" s="52"/>
      <c r="W450" s="55"/>
      <c r="X450" s="55"/>
      <c r="Y450" s="52"/>
      <c r="Z450" s="55"/>
      <c r="AA450" s="52"/>
      <c r="AB450" s="53"/>
      <c r="AC450" s="53"/>
      <c r="AD450" s="53"/>
      <c r="AE450" s="57"/>
      <c r="AF450" s="113"/>
      <c r="AG450" s="57"/>
      <c r="AH450" s="58"/>
      <c r="AI450" s="58"/>
      <c r="AJ450" s="58"/>
      <c r="AK450" s="114"/>
      <c r="AL450" s="58"/>
      <c r="AM450" s="114"/>
      <c r="AN450" s="58"/>
      <c r="AO450" s="114"/>
      <c r="AP450" s="58"/>
      <c r="AQ450" s="114"/>
      <c r="AR450" s="58"/>
      <c r="AS450" s="114"/>
      <c r="AT450" s="58"/>
      <c r="AU450" s="114"/>
      <c r="AV450" s="58"/>
      <c r="AW450" s="114"/>
      <c r="AX450" s="58"/>
      <c r="AY450" s="114"/>
      <c r="AZ450" s="58"/>
      <c r="BA450" s="114"/>
      <c r="BB450" s="58"/>
      <c r="BC450" s="114"/>
      <c r="BD450" s="58"/>
      <c r="BE450" s="58"/>
      <c r="BF450" s="58"/>
      <c r="BG450" s="59"/>
      <c r="BH450" s="58"/>
      <c r="BI450" s="114"/>
      <c r="BJ450" s="53"/>
      <c r="BK450" s="58"/>
      <c r="BL450" s="114"/>
      <c r="BM450" s="58"/>
      <c r="BN450" s="114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3"/>
      <c r="CL450" s="58"/>
      <c r="CM450" s="58"/>
      <c r="CN450" s="60"/>
      <c r="CO450" s="57"/>
      <c r="CP450" s="58"/>
      <c r="CQ450" s="60"/>
      <c r="CR450" s="57"/>
      <c r="CS450" s="58"/>
      <c r="CT450" s="59"/>
      <c r="CU450" s="58"/>
      <c r="CV450" s="59"/>
      <c r="CW450" s="58"/>
      <c r="CX450" s="59"/>
      <c r="CY450" s="58"/>
      <c r="CZ450" s="58"/>
      <c r="DA450" s="58"/>
      <c r="DB450" s="53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7"/>
      <c r="DO450" s="57"/>
      <c r="DP450" s="57"/>
      <c r="DQ450" s="76" t="str">
        <f t="shared" si="840"/>
        <v/>
      </c>
      <c r="DR450" s="53"/>
      <c r="DS450" s="46" t="b">
        <f t="shared" si="841"/>
        <v>0</v>
      </c>
      <c r="DT450" s="46" t="str">
        <f t="shared" si="842"/>
        <v/>
      </c>
      <c r="DU450" s="46" t="b">
        <f t="shared" si="843"/>
        <v>0</v>
      </c>
      <c r="DV450" s="46" t="b">
        <f t="shared" si="844"/>
        <v>0</v>
      </c>
      <c r="DW450" s="46" t="b">
        <f t="shared" si="845"/>
        <v>0</v>
      </c>
      <c r="DY450" s="46" t="b">
        <f t="shared" si="846"/>
        <v>0</v>
      </c>
      <c r="DZ450" s="46" t="b">
        <f t="shared" si="847"/>
        <v>0</v>
      </c>
      <c r="EB450" s="46" t="b">
        <f t="shared" si="848"/>
        <v>0</v>
      </c>
      <c r="EC450" s="46" t="b">
        <f t="shared" si="849"/>
        <v>0</v>
      </c>
      <c r="ED450" s="46" t="b">
        <f t="shared" si="850"/>
        <v>0</v>
      </c>
      <c r="EE450" s="46" t="b">
        <f t="shared" si="851"/>
        <v>0</v>
      </c>
      <c r="EF450" s="46" t="b">
        <f t="shared" si="852"/>
        <v>0</v>
      </c>
      <c r="EG450" s="46" t="b">
        <f t="shared" si="853"/>
        <v>0</v>
      </c>
      <c r="EH450" s="46" t="b">
        <f t="shared" si="854"/>
        <v>0</v>
      </c>
      <c r="EI450" s="46" t="b">
        <f t="shared" si="855"/>
        <v>0</v>
      </c>
      <c r="EK450" s="46" t="b">
        <f t="shared" si="856"/>
        <v>0</v>
      </c>
      <c r="EL450" s="46" t="b">
        <f t="shared" si="857"/>
        <v>0</v>
      </c>
      <c r="EM450" s="46" t="b">
        <f t="shared" si="858"/>
        <v>0</v>
      </c>
      <c r="EN450" s="46" t="b">
        <f t="shared" si="859"/>
        <v>0</v>
      </c>
      <c r="EO450" s="46" t="b">
        <f t="shared" si="860"/>
        <v>0</v>
      </c>
      <c r="EP450" s="46" t="b">
        <f t="shared" si="861"/>
        <v>0</v>
      </c>
      <c r="EQ450" s="46" t="b">
        <f t="shared" si="862"/>
        <v>0</v>
      </c>
      <c r="ER450" s="46" t="b">
        <f>OR(AA450='Tablas '!$T$4,AA450='Tablas '!$T$7,AA450='Tablas '!$T$8,AA450='Tablas '!$T$11)</f>
        <v>0</v>
      </c>
      <c r="ES450" s="46" t="str">
        <f t="shared" si="863"/>
        <v/>
      </c>
      <c r="ET450" s="46" t="str">
        <f t="shared" si="864"/>
        <v/>
      </c>
      <c r="EU450" s="46" t="str">
        <f t="shared" si="865"/>
        <v/>
      </c>
      <c r="EV450" s="46" t="b">
        <f t="shared" si="866"/>
        <v>0</v>
      </c>
      <c r="EW450" s="46" t="b">
        <f t="shared" si="867"/>
        <v>0</v>
      </c>
      <c r="EX450" s="46" t="b">
        <f t="shared" si="868"/>
        <v>0</v>
      </c>
      <c r="EY450" s="46" t="b">
        <f t="shared" si="869"/>
        <v>0</v>
      </c>
      <c r="EZ450" s="46" t="b">
        <f t="shared" si="870"/>
        <v>0</v>
      </c>
      <c r="FA450" s="46" t="b">
        <f t="shared" si="871"/>
        <v>0</v>
      </c>
      <c r="FB450" s="46" t="b">
        <f t="shared" si="872"/>
        <v>0</v>
      </c>
      <c r="FC450" s="46" t="str">
        <f t="shared" si="873"/>
        <v/>
      </c>
      <c r="FD450" s="46" t="str">
        <f t="shared" si="874"/>
        <v/>
      </c>
      <c r="FE450" s="46" t="b">
        <f t="shared" si="875"/>
        <v>0</v>
      </c>
      <c r="FF450" s="46" t="str">
        <f t="shared" si="876"/>
        <v/>
      </c>
      <c r="FG450" s="46" t="str">
        <f t="shared" si="877"/>
        <v/>
      </c>
      <c r="FH450" s="46" t="b">
        <f t="shared" si="878"/>
        <v>0</v>
      </c>
      <c r="FI450" s="46" t="str">
        <f t="shared" si="879"/>
        <v/>
      </c>
      <c r="FJ450" s="46" t="str">
        <f t="shared" si="880"/>
        <v/>
      </c>
      <c r="FK450" s="46" t="b">
        <f t="shared" si="881"/>
        <v>0</v>
      </c>
      <c r="FL450" s="46" t="str">
        <f t="shared" si="882"/>
        <v/>
      </c>
      <c r="FM450" s="46" t="str">
        <f t="shared" si="883"/>
        <v/>
      </c>
      <c r="FN450" s="46" t="b">
        <f t="shared" si="884"/>
        <v>0</v>
      </c>
      <c r="FO450" s="46" t="str">
        <f t="shared" si="885"/>
        <v/>
      </c>
      <c r="FP450" s="46" t="str">
        <f t="shared" si="886"/>
        <v/>
      </c>
      <c r="FQ450" s="46" t="b">
        <f t="shared" si="887"/>
        <v>0</v>
      </c>
      <c r="FR450" s="46" t="str">
        <f t="shared" si="888"/>
        <v/>
      </c>
      <c r="FS450" s="46" t="str">
        <f t="shared" si="889"/>
        <v/>
      </c>
      <c r="FT450" s="46" t="b">
        <f t="shared" si="890"/>
        <v>0</v>
      </c>
      <c r="FU450" s="46" t="str">
        <f t="shared" si="891"/>
        <v/>
      </c>
      <c r="FV450" s="46" t="str">
        <f t="shared" si="892"/>
        <v/>
      </c>
      <c r="FW450" s="46" t="b">
        <f t="shared" si="893"/>
        <v>0</v>
      </c>
      <c r="FX450" s="46" t="str">
        <f t="shared" si="894"/>
        <v/>
      </c>
      <c r="FY450" s="46" t="str">
        <f t="shared" si="895"/>
        <v/>
      </c>
      <c r="FZ450" s="46" t="b">
        <f t="shared" si="896"/>
        <v>0</v>
      </c>
      <c r="GA450" s="46" t="str">
        <f t="shared" si="897"/>
        <v/>
      </c>
      <c r="GB450" s="46" t="str">
        <f t="shared" si="898"/>
        <v/>
      </c>
      <c r="GC450" s="46" t="b">
        <f t="shared" si="899"/>
        <v>0</v>
      </c>
      <c r="GD450" s="46" t="str">
        <f t="shared" si="900"/>
        <v/>
      </c>
      <c r="GE450" s="46" t="str">
        <f t="shared" si="901"/>
        <v/>
      </c>
      <c r="GF450" s="46" t="b">
        <f t="shared" si="902"/>
        <v>0</v>
      </c>
      <c r="GG450" s="46" t="b">
        <f t="shared" si="903"/>
        <v>0</v>
      </c>
      <c r="GH450" s="46" t="str">
        <f t="shared" si="904"/>
        <v/>
      </c>
      <c r="GI450" s="46" t="str">
        <f t="shared" si="905"/>
        <v/>
      </c>
      <c r="GJ450" s="46" t="str">
        <f t="shared" si="906"/>
        <v/>
      </c>
      <c r="GK450" s="46" t="b">
        <f t="shared" si="907"/>
        <v>0</v>
      </c>
      <c r="GL450" s="46" t="str">
        <f t="shared" si="908"/>
        <v/>
      </c>
      <c r="GM450" s="46" t="str">
        <f t="shared" si="909"/>
        <v/>
      </c>
      <c r="GN450" s="46" t="str">
        <f t="shared" si="910"/>
        <v/>
      </c>
      <c r="GO450" s="46" t="b">
        <f t="shared" si="911"/>
        <v>0</v>
      </c>
      <c r="GP450" s="46" t="str">
        <f t="shared" si="912"/>
        <v/>
      </c>
      <c r="GQ450" s="46" t="str">
        <f t="shared" si="913"/>
        <v/>
      </c>
      <c r="GR450" s="46" t="b">
        <f t="shared" si="914"/>
        <v>0</v>
      </c>
      <c r="GS450" s="46" t="str">
        <f t="shared" si="915"/>
        <v/>
      </c>
      <c r="GT450" s="46" t="str">
        <f t="shared" si="916"/>
        <v/>
      </c>
      <c r="GU450" s="46" t="b">
        <f t="shared" si="917"/>
        <v>0</v>
      </c>
      <c r="GV450" s="46" t="b">
        <f t="shared" si="918"/>
        <v>0</v>
      </c>
      <c r="GW450" s="46" t="b">
        <f t="shared" si="919"/>
        <v>0</v>
      </c>
      <c r="GX450" s="46" t="b">
        <f t="shared" si="920"/>
        <v>0</v>
      </c>
      <c r="GY450" s="46" t="b">
        <f t="shared" si="921"/>
        <v>0</v>
      </c>
      <c r="GZ450" s="46" t="b">
        <f t="shared" si="922"/>
        <v>0</v>
      </c>
      <c r="HA450" s="46" t="b">
        <f t="shared" si="923"/>
        <v>0</v>
      </c>
      <c r="HB450" s="46" t="b">
        <f t="shared" si="924"/>
        <v>0</v>
      </c>
      <c r="HC450" s="46" t="b">
        <f t="shared" si="925"/>
        <v>0</v>
      </c>
      <c r="HD450" s="46" t="b">
        <f t="shared" si="926"/>
        <v>0</v>
      </c>
      <c r="HE450" s="46" t="b">
        <f t="shared" si="927"/>
        <v>0</v>
      </c>
      <c r="HF450" s="46" t="b">
        <f t="shared" si="928"/>
        <v>0</v>
      </c>
      <c r="HG450" s="46" t="b">
        <f t="shared" si="929"/>
        <v>0</v>
      </c>
      <c r="HH450" s="46" t="b">
        <f t="shared" si="930"/>
        <v>0</v>
      </c>
      <c r="HI450" s="46" t="b">
        <f t="shared" si="931"/>
        <v>0</v>
      </c>
      <c r="HJ450" s="46" t="b">
        <f t="shared" si="932"/>
        <v>0</v>
      </c>
      <c r="HK450" s="46" t="b">
        <f t="shared" si="933"/>
        <v>0</v>
      </c>
      <c r="HL450" s="46" t="b">
        <f t="shared" si="934"/>
        <v>0</v>
      </c>
      <c r="HM450" s="46" t="b">
        <f t="shared" si="935"/>
        <v>0</v>
      </c>
      <c r="HN450" s="46" t="b">
        <f t="shared" si="936"/>
        <v>0</v>
      </c>
      <c r="HO450" s="46" t="b">
        <f t="shared" si="937"/>
        <v>0</v>
      </c>
      <c r="HP450" s="46" t="b">
        <f t="shared" si="938"/>
        <v>0</v>
      </c>
      <c r="HQ450" s="46" t="str">
        <f t="shared" si="939"/>
        <v/>
      </c>
      <c r="HR450" s="46" t="str">
        <f t="shared" si="940"/>
        <v/>
      </c>
      <c r="HS450" s="46" t="str">
        <f t="shared" si="941"/>
        <v/>
      </c>
      <c r="HT450" s="46" t="b">
        <f t="shared" si="942"/>
        <v>0</v>
      </c>
      <c r="HU450" s="46" t="b">
        <f t="shared" si="943"/>
        <v>0</v>
      </c>
      <c r="HV450" s="46" t="b">
        <f t="shared" si="944"/>
        <v>0</v>
      </c>
      <c r="HW450" s="46" t="b">
        <f t="shared" si="945"/>
        <v>0</v>
      </c>
      <c r="HX450" s="46" t="b">
        <f t="shared" si="946"/>
        <v>0</v>
      </c>
      <c r="HY450" s="46" t="b">
        <f t="shared" si="947"/>
        <v>0</v>
      </c>
      <c r="HZ450" s="46" t="b">
        <f t="shared" si="948"/>
        <v>0</v>
      </c>
      <c r="IA450" s="46" t="str">
        <f t="shared" si="949"/>
        <v/>
      </c>
      <c r="IB450" s="46" t="str">
        <f t="shared" si="950"/>
        <v/>
      </c>
      <c r="IC450" s="46" t="str">
        <f t="shared" si="951"/>
        <v/>
      </c>
      <c r="ID450" s="46" t="str">
        <f t="shared" si="952"/>
        <v/>
      </c>
      <c r="IE450" s="46" t="b">
        <f t="shared" si="953"/>
        <v>0</v>
      </c>
      <c r="IF450" s="46" t="str">
        <f t="shared" si="954"/>
        <v/>
      </c>
      <c r="IG450" s="46" t="str">
        <f t="shared" si="955"/>
        <v/>
      </c>
      <c r="IH450" s="46" t="b">
        <f t="shared" si="956"/>
        <v>0</v>
      </c>
      <c r="II450" s="46" t="b">
        <f t="shared" si="957"/>
        <v>0</v>
      </c>
      <c r="IJ450" s="46" t="b">
        <f t="shared" si="958"/>
        <v>0</v>
      </c>
      <c r="IK450" s="46" t="str">
        <f t="shared" si="959"/>
        <v/>
      </c>
      <c r="IL450" s="46" t="str">
        <f t="shared" si="960"/>
        <v/>
      </c>
      <c r="IM450" s="46" t="b">
        <f t="shared" si="961"/>
        <v>0</v>
      </c>
      <c r="IN450" s="46" t="b">
        <f t="shared" si="962"/>
        <v>0</v>
      </c>
      <c r="IO450" s="46" t="b">
        <f t="shared" si="963"/>
        <v>0</v>
      </c>
      <c r="IP450" s="46" t="b">
        <f t="shared" si="964"/>
        <v>0</v>
      </c>
      <c r="IQ450" s="46" t="b">
        <f t="shared" si="965"/>
        <v>0</v>
      </c>
      <c r="IR450" s="46" t="b">
        <f t="shared" si="966"/>
        <v>0</v>
      </c>
      <c r="IS450" s="46" t="b">
        <f t="shared" si="967"/>
        <v>0</v>
      </c>
      <c r="IT450" s="46" t="b">
        <f t="shared" si="968"/>
        <v>0</v>
      </c>
      <c r="IU450" s="46" t="b">
        <f t="shared" si="969"/>
        <v>0</v>
      </c>
      <c r="IV450" s="46" t="b">
        <f t="shared" si="970"/>
        <v>0</v>
      </c>
      <c r="IW450" s="46" t="b">
        <f t="shared" si="971"/>
        <v>0</v>
      </c>
      <c r="IX450" s="46" t="b">
        <f t="shared" si="972"/>
        <v>0</v>
      </c>
      <c r="IY450" s="46" t="b">
        <f t="shared" si="973"/>
        <v>0</v>
      </c>
    </row>
    <row r="451" spans="2:259" x14ac:dyDescent="0.3">
      <c r="B451" s="48">
        <v>439</v>
      </c>
      <c r="C451" s="61" t="str">
        <f t="shared" si="839"/>
        <v/>
      </c>
      <c r="D451" s="53"/>
      <c r="E451" s="52"/>
      <c r="F451" s="112"/>
      <c r="G451" s="52"/>
      <c r="H451" s="53"/>
      <c r="I451" s="52"/>
      <c r="J451" s="52"/>
      <c r="K451" s="53"/>
      <c r="L451" s="55"/>
      <c r="M451" s="108"/>
      <c r="N451" s="56"/>
      <c r="O451" s="52"/>
      <c r="P451" s="52"/>
      <c r="Q451" s="52"/>
      <c r="R451" s="52"/>
      <c r="S451" s="52"/>
      <c r="T451" s="53"/>
      <c r="U451" s="52"/>
      <c r="V451" s="52"/>
      <c r="W451" s="55"/>
      <c r="X451" s="55"/>
      <c r="Y451" s="52"/>
      <c r="Z451" s="55"/>
      <c r="AA451" s="52"/>
      <c r="AB451" s="53"/>
      <c r="AC451" s="53"/>
      <c r="AD451" s="53"/>
      <c r="AE451" s="57"/>
      <c r="AF451" s="113"/>
      <c r="AG451" s="57"/>
      <c r="AH451" s="58"/>
      <c r="AI451" s="58"/>
      <c r="AJ451" s="58"/>
      <c r="AK451" s="114"/>
      <c r="AL451" s="58"/>
      <c r="AM451" s="114"/>
      <c r="AN451" s="58"/>
      <c r="AO451" s="114"/>
      <c r="AP451" s="58"/>
      <c r="AQ451" s="114"/>
      <c r="AR451" s="58"/>
      <c r="AS451" s="114"/>
      <c r="AT451" s="58"/>
      <c r="AU451" s="114"/>
      <c r="AV451" s="58"/>
      <c r="AW451" s="114"/>
      <c r="AX451" s="58"/>
      <c r="AY451" s="114"/>
      <c r="AZ451" s="58"/>
      <c r="BA451" s="114"/>
      <c r="BB451" s="58"/>
      <c r="BC451" s="114"/>
      <c r="BD451" s="58"/>
      <c r="BE451" s="58"/>
      <c r="BF451" s="58"/>
      <c r="BG451" s="59"/>
      <c r="BH451" s="58"/>
      <c r="BI451" s="114"/>
      <c r="BJ451" s="53"/>
      <c r="BK451" s="58"/>
      <c r="BL451" s="114"/>
      <c r="BM451" s="58"/>
      <c r="BN451" s="114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3"/>
      <c r="CL451" s="58"/>
      <c r="CM451" s="58"/>
      <c r="CN451" s="60"/>
      <c r="CO451" s="57"/>
      <c r="CP451" s="58"/>
      <c r="CQ451" s="60"/>
      <c r="CR451" s="57"/>
      <c r="CS451" s="58"/>
      <c r="CT451" s="59"/>
      <c r="CU451" s="58"/>
      <c r="CV451" s="59"/>
      <c r="CW451" s="58"/>
      <c r="CX451" s="59"/>
      <c r="CY451" s="58"/>
      <c r="CZ451" s="58"/>
      <c r="DA451" s="58"/>
      <c r="DB451" s="53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7"/>
      <c r="DO451" s="57"/>
      <c r="DP451" s="57"/>
      <c r="DQ451" s="76" t="str">
        <f t="shared" si="840"/>
        <v/>
      </c>
      <c r="DR451" s="53"/>
      <c r="DS451" s="46" t="b">
        <f t="shared" si="841"/>
        <v>0</v>
      </c>
      <c r="DT451" s="46" t="str">
        <f t="shared" si="842"/>
        <v/>
      </c>
      <c r="DU451" s="46" t="b">
        <f t="shared" si="843"/>
        <v>0</v>
      </c>
      <c r="DV451" s="46" t="b">
        <f t="shared" si="844"/>
        <v>0</v>
      </c>
      <c r="DW451" s="46" t="b">
        <f t="shared" si="845"/>
        <v>0</v>
      </c>
      <c r="DY451" s="46" t="b">
        <f t="shared" si="846"/>
        <v>0</v>
      </c>
      <c r="DZ451" s="46" t="b">
        <f t="shared" si="847"/>
        <v>0</v>
      </c>
      <c r="EB451" s="46" t="b">
        <f t="shared" si="848"/>
        <v>0</v>
      </c>
      <c r="EC451" s="46" t="b">
        <f t="shared" si="849"/>
        <v>0</v>
      </c>
      <c r="ED451" s="46" t="b">
        <f t="shared" si="850"/>
        <v>0</v>
      </c>
      <c r="EE451" s="46" t="b">
        <f t="shared" si="851"/>
        <v>0</v>
      </c>
      <c r="EF451" s="46" t="b">
        <f t="shared" si="852"/>
        <v>0</v>
      </c>
      <c r="EG451" s="46" t="b">
        <f t="shared" si="853"/>
        <v>0</v>
      </c>
      <c r="EH451" s="46" t="b">
        <f t="shared" si="854"/>
        <v>0</v>
      </c>
      <c r="EI451" s="46" t="b">
        <f t="shared" si="855"/>
        <v>0</v>
      </c>
      <c r="EK451" s="46" t="b">
        <f t="shared" si="856"/>
        <v>0</v>
      </c>
      <c r="EL451" s="46" t="b">
        <f t="shared" si="857"/>
        <v>0</v>
      </c>
      <c r="EM451" s="46" t="b">
        <f t="shared" si="858"/>
        <v>0</v>
      </c>
      <c r="EN451" s="46" t="b">
        <f t="shared" si="859"/>
        <v>0</v>
      </c>
      <c r="EO451" s="46" t="b">
        <f t="shared" si="860"/>
        <v>0</v>
      </c>
      <c r="EP451" s="46" t="b">
        <f t="shared" si="861"/>
        <v>0</v>
      </c>
      <c r="EQ451" s="46" t="b">
        <f t="shared" si="862"/>
        <v>0</v>
      </c>
      <c r="ER451" s="46" t="b">
        <f>OR(AA451='Tablas '!$T$4,AA451='Tablas '!$T$7,AA451='Tablas '!$T$8,AA451='Tablas '!$T$11)</f>
        <v>0</v>
      </c>
      <c r="ES451" s="46" t="str">
        <f t="shared" si="863"/>
        <v/>
      </c>
      <c r="ET451" s="46" t="str">
        <f t="shared" si="864"/>
        <v/>
      </c>
      <c r="EU451" s="46" t="str">
        <f t="shared" si="865"/>
        <v/>
      </c>
      <c r="EV451" s="46" t="b">
        <f t="shared" si="866"/>
        <v>0</v>
      </c>
      <c r="EW451" s="46" t="b">
        <f t="shared" si="867"/>
        <v>0</v>
      </c>
      <c r="EX451" s="46" t="b">
        <f t="shared" si="868"/>
        <v>0</v>
      </c>
      <c r="EY451" s="46" t="b">
        <f t="shared" si="869"/>
        <v>0</v>
      </c>
      <c r="EZ451" s="46" t="b">
        <f t="shared" si="870"/>
        <v>0</v>
      </c>
      <c r="FA451" s="46" t="b">
        <f t="shared" si="871"/>
        <v>0</v>
      </c>
      <c r="FB451" s="46" t="b">
        <f t="shared" si="872"/>
        <v>0</v>
      </c>
      <c r="FC451" s="46" t="str">
        <f t="shared" si="873"/>
        <v/>
      </c>
      <c r="FD451" s="46" t="str">
        <f t="shared" si="874"/>
        <v/>
      </c>
      <c r="FE451" s="46" t="b">
        <f t="shared" si="875"/>
        <v>0</v>
      </c>
      <c r="FF451" s="46" t="str">
        <f t="shared" si="876"/>
        <v/>
      </c>
      <c r="FG451" s="46" t="str">
        <f t="shared" si="877"/>
        <v/>
      </c>
      <c r="FH451" s="46" t="b">
        <f t="shared" si="878"/>
        <v>0</v>
      </c>
      <c r="FI451" s="46" t="str">
        <f t="shared" si="879"/>
        <v/>
      </c>
      <c r="FJ451" s="46" t="str">
        <f t="shared" si="880"/>
        <v/>
      </c>
      <c r="FK451" s="46" t="b">
        <f t="shared" si="881"/>
        <v>0</v>
      </c>
      <c r="FL451" s="46" t="str">
        <f t="shared" si="882"/>
        <v/>
      </c>
      <c r="FM451" s="46" t="str">
        <f t="shared" si="883"/>
        <v/>
      </c>
      <c r="FN451" s="46" t="b">
        <f t="shared" si="884"/>
        <v>0</v>
      </c>
      <c r="FO451" s="46" t="str">
        <f t="shared" si="885"/>
        <v/>
      </c>
      <c r="FP451" s="46" t="str">
        <f t="shared" si="886"/>
        <v/>
      </c>
      <c r="FQ451" s="46" t="b">
        <f t="shared" si="887"/>
        <v>0</v>
      </c>
      <c r="FR451" s="46" t="str">
        <f t="shared" si="888"/>
        <v/>
      </c>
      <c r="FS451" s="46" t="str">
        <f t="shared" si="889"/>
        <v/>
      </c>
      <c r="FT451" s="46" t="b">
        <f t="shared" si="890"/>
        <v>0</v>
      </c>
      <c r="FU451" s="46" t="str">
        <f t="shared" si="891"/>
        <v/>
      </c>
      <c r="FV451" s="46" t="str">
        <f t="shared" si="892"/>
        <v/>
      </c>
      <c r="FW451" s="46" t="b">
        <f t="shared" si="893"/>
        <v>0</v>
      </c>
      <c r="FX451" s="46" t="str">
        <f t="shared" si="894"/>
        <v/>
      </c>
      <c r="FY451" s="46" t="str">
        <f t="shared" si="895"/>
        <v/>
      </c>
      <c r="FZ451" s="46" t="b">
        <f t="shared" si="896"/>
        <v>0</v>
      </c>
      <c r="GA451" s="46" t="str">
        <f t="shared" si="897"/>
        <v/>
      </c>
      <c r="GB451" s="46" t="str">
        <f t="shared" si="898"/>
        <v/>
      </c>
      <c r="GC451" s="46" t="b">
        <f t="shared" si="899"/>
        <v>0</v>
      </c>
      <c r="GD451" s="46" t="str">
        <f t="shared" si="900"/>
        <v/>
      </c>
      <c r="GE451" s="46" t="str">
        <f t="shared" si="901"/>
        <v/>
      </c>
      <c r="GF451" s="46" t="b">
        <f t="shared" si="902"/>
        <v>0</v>
      </c>
      <c r="GG451" s="46" t="b">
        <f t="shared" si="903"/>
        <v>0</v>
      </c>
      <c r="GH451" s="46" t="str">
        <f t="shared" si="904"/>
        <v/>
      </c>
      <c r="GI451" s="46" t="str">
        <f t="shared" si="905"/>
        <v/>
      </c>
      <c r="GJ451" s="46" t="str">
        <f t="shared" si="906"/>
        <v/>
      </c>
      <c r="GK451" s="46" t="b">
        <f t="shared" si="907"/>
        <v>0</v>
      </c>
      <c r="GL451" s="46" t="str">
        <f t="shared" si="908"/>
        <v/>
      </c>
      <c r="GM451" s="46" t="str">
        <f t="shared" si="909"/>
        <v/>
      </c>
      <c r="GN451" s="46" t="str">
        <f t="shared" si="910"/>
        <v/>
      </c>
      <c r="GO451" s="46" t="b">
        <f t="shared" si="911"/>
        <v>0</v>
      </c>
      <c r="GP451" s="46" t="str">
        <f t="shared" si="912"/>
        <v/>
      </c>
      <c r="GQ451" s="46" t="str">
        <f t="shared" si="913"/>
        <v/>
      </c>
      <c r="GR451" s="46" t="b">
        <f t="shared" si="914"/>
        <v>0</v>
      </c>
      <c r="GS451" s="46" t="str">
        <f t="shared" si="915"/>
        <v/>
      </c>
      <c r="GT451" s="46" t="str">
        <f t="shared" si="916"/>
        <v/>
      </c>
      <c r="GU451" s="46" t="b">
        <f t="shared" si="917"/>
        <v>0</v>
      </c>
      <c r="GV451" s="46" t="b">
        <f t="shared" si="918"/>
        <v>0</v>
      </c>
      <c r="GW451" s="46" t="b">
        <f t="shared" si="919"/>
        <v>0</v>
      </c>
      <c r="GX451" s="46" t="b">
        <f t="shared" si="920"/>
        <v>0</v>
      </c>
      <c r="GY451" s="46" t="b">
        <f t="shared" si="921"/>
        <v>0</v>
      </c>
      <c r="GZ451" s="46" t="b">
        <f t="shared" si="922"/>
        <v>0</v>
      </c>
      <c r="HA451" s="46" t="b">
        <f t="shared" si="923"/>
        <v>0</v>
      </c>
      <c r="HB451" s="46" t="b">
        <f t="shared" si="924"/>
        <v>0</v>
      </c>
      <c r="HC451" s="46" t="b">
        <f t="shared" si="925"/>
        <v>0</v>
      </c>
      <c r="HD451" s="46" t="b">
        <f t="shared" si="926"/>
        <v>0</v>
      </c>
      <c r="HE451" s="46" t="b">
        <f t="shared" si="927"/>
        <v>0</v>
      </c>
      <c r="HF451" s="46" t="b">
        <f t="shared" si="928"/>
        <v>0</v>
      </c>
      <c r="HG451" s="46" t="b">
        <f t="shared" si="929"/>
        <v>0</v>
      </c>
      <c r="HH451" s="46" t="b">
        <f t="shared" si="930"/>
        <v>0</v>
      </c>
      <c r="HI451" s="46" t="b">
        <f t="shared" si="931"/>
        <v>0</v>
      </c>
      <c r="HJ451" s="46" t="b">
        <f t="shared" si="932"/>
        <v>0</v>
      </c>
      <c r="HK451" s="46" t="b">
        <f t="shared" si="933"/>
        <v>0</v>
      </c>
      <c r="HL451" s="46" t="b">
        <f t="shared" si="934"/>
        <v>0</v>
      </c>
      <c r="HM451" s="46" t="b">
        <f t="shared" si="935"/>
        <v>0</v>
      </c>
      <c r="HN451" s="46" t="b">
        <f t="shared" si="936"/>
        <v>0</v>
      </c>
      <c r="HO451" s="46" t="b">
        <f t="shared" si="937"/>
        <v>0</v>
      </c>
      <c r="HP451" s="46" t="b">
        <f t="shared" si="938"/>
        <v>0</v>
      </c>
      <c r="HQ451" s="46" t="str">
        <f t="shared" si="939"/>
        <v/>
      </c>
      <c r="HR451" s="46" t="str">
        <f t="shared" si="940"/>
        <v/>
      </c>
      <c r="HS451" s="46" t="str">
        <f t="shared" si="941"/>
        <v/>
      </c>
      <c r="HT451" s="46" t="b">
        <f t="shared" si="942"/>
        <v>0</v>
      </c>
      <c r="HU451" s="46" t="b">
        <f t="shared" si="943"/>
        <v>0</v>
      </c>
      <c r="HV451" s="46" t="b">
        <f t="shared" si="944"/>
        <v>0</v>
      </c>
      <c r="HW451" s="46" t="b">
        <f t="shared" si="945"/>
        <v>0</v>
      </c>
      <c r="HX451" s="46" t="b">
        <f t="shared" si="946"/>
        <v>0</v>
      </c>
      <c r="HY451" s="46" t="b">
        <f t="shared" si="947"/>
        <v>0</v>
      </c>
      <c r="HZ451" s="46" t="b">
        <f t="shared" si="948"/>
        <v>0</v>
      </c>
      <c r="IA451" s="46" t="str">
        <f t="shared" si="949"/>
        <v/>
      </c>
      <c r="IB451" s="46" t="str">
        <f t="shared" si="950"/>
        <v/>
      </c>
      <c r="IC451" s="46" t="str">
        <f t="shared" si="951"/>
        <v/>
      </c>
      <c r="ID451" s="46" t="str">
        <f t="shared" si="952"/>
        <v/>
      </c>
      <c r="IE451" s="46" t="b">
        <f t="shared" si="953"/>
        <v>0</v>
      </c>
      <c r="IF451" s="46" t="str">
        <f t="shared" si="954"/>
        <v/>
      </c>
      <c r="IG451" s="46" t="str">
        <f t="shared" si="955"/>
        <v/>
      </c>
      <c r="IH451" s="46" t="b">
        <f t="shared" si="956"/>
        <v>0</v>
      </c>
      <c r="II451" s="46" t="b">
        <f t="shared" si="957"/>
        <v>0</v>
      </c>
      <c r="IJ451" s="46" t="b">
        <f t="shared" si="958"/>
        <v>0</v>
      </c>
      <c r="IK451" s="46" t="str">
        <f t="shared" si="959"/>
        <v/>
      </c>
      <c r="IL451" s="46" t="str">
        <f t="shared" si="960"/>
        <v/>
      </c>
      <c r="IM451" s="46" t="b">
        <f t="shared" si="961"/>
        <v>0</v>
      </c>
      <c r="IN451" s="46" t="b">
        <f t="shared" si="962"/>
        <v>0</v>
      </c>
      <c r="IO451" s="46" t="b">
        <f t="shared" si="963"/>
        <v>0</v>
      </c>
      <c r="IP451" s="46" t="b">
        <f t="shared" si="964"/>
        <v>0</v>
      </c>
      <c r="IQ451" s="46" t="b">
        <f t="shared" si="965"/>
        <v>0</v>
      </c>
      <c r="IR451" s="46" t="b">
        <f t="shared" si="966"/>
        <v>0</v>
      </c>
      <c r="IS451" s="46" t="b">
        <f t="shared" si="967"/>
        <v>0</v>
      </c>
      <c r="IT451" s="46" t="b">
        <f t="shared" si="968"/>
        <v>0</v>
      </c>
      <c r="IU451" s="46" t="b">
        <f t="shared" si="969"/>
        <v>0</v>
      </c>
      <c r="IV451" s="46" t="b">
        <f t="shared" si="970"/>
        <v>0</v>
      </c>
      <c r="IW451" s="46" t="b">
        <f t="shared" si="971"/>
        <v>0</v>
      </c>
      <c r="IX451" s="46" t="b">
        <f t="shared" si="972"/>
        <v>0</v>
      </c>
      <c r="IY451" s="46" t="b">
        <f t="shared" si="973"/>
        <v>0</v>
      </c>
    </row>
    <row r="452" spans="2:259" x14ac:dyDescent="0.3">
      <c r="B452" s="48">
        <v>440</v>
      </c>
      <c r="C452" s="61" t="str">
        <f t="shared" si="839"/>
        <v/>
      </c>
      <c r="D452" s="53"/>
      <c r="E452" s="52"/>
      <c r="F452" s="112"/>
      <c r="G452" s="52"/>
      <c r="H452" s="53"/>
      <c r="I452" s="52"/>
      <c r="J452" s="52"/>
      <c r="K452" s="53"/>
      <c r="L452" s="55"/>
      <c r="M452" s="108"/>
      <c r="N452" s="56"/>
      <c r="O452" s="52"/>
      <c r="P452" s="52"/>
      <c r="Q452" s="52"/>
      <c r="R452" s="52"/>
      <c r="S452" s="52"/>
      <c r="T452" s="53"/>
      <c r="U452" s="52"/>
      <c r="V452" s="52"/>
      <c r="W452" s="55"/>
      <c r="X452" s="55"/>
      <c r="Y452" s="52"/>
      <c r="Z452" s="55"/>
      <c r="AA452" s="52"/>
      <c r="AB452" s="53"/>
      <c r="AC452" s="53"/>
      <c r="AD452" s="53"/>
      <c r="AE452" s="57"/>
      <c r="AF452" s="113"/>
      <c r="AG452" s="57"/>
      <c r="AH452" s="58"/>
      <c r="AI452" s="58"/>
      <c r="AJ452" s="58"/>
      <c r="AK452" s="114"/>
      <c r="AL452" s="58"/>
      <c r="AM452" s="114"/>
      <c r="AN452" s="58"/>
      <c r="AO452" s="114"/>
      <c r="AP452" s="58"/>
      <c r="AQ452" s="114"/>
      <c r="AR452" s="58"/>
      <c r="AS452" s="114"/>
      <c r="AT452" s="58"/>
      <c r="AU452" s="114"/>
      <c r="AV452" s="58"/>
      <c r="AW452" s="114"/>
      <c r="AX452" s="58"/>
      <c r="AY452" s="114"/>
      <c r="AZ452" s="58"/>
      <c r="BA452" s="114"/>
      <c r="BB452" s="58"/>
      <c r="BC452" s="114"/>
      <c r="BD452" s="58"/>
      <c r="BE452" s="58"/>
      <c r="BF452" s="58"/>
      <c r="BG452" s="59"/>
      <c r="BH452" s="58"/>
      <c r="BI452" s="114"/>
      <c r="BJ452" s="53"/>
      <c r="BK452" s="58"/>
      <c r="BL452" s="114"/>
      <c r="BM452" s="58"/>
      <c r="BN452" s="114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3"/>
      <c r="CL452" s="58"/>
      <c r="CM452" s="58"/>
      <c r="CN452" s="60"/>
      <c r="CO452" s="57"/>
      <c r="CP452" s="58"/>
      <c r="CQ452" s="60"/>
      <c r="CR452" s="57"/>
      <c r="CS452" s="58"/>
      <c r="CT452" s="59"/>
      <c r="CU452" s="58"/>
      <c r="CV452" s="59"/>
      <c r="CW452" s="58"/>
      <c r="CX452" s="59"/>
      <c r="CY452" s="58"/>
      <c r="CZ452" s="58"/>
      <c r="DA452" s="58"/>
      <c r="DB452" s="53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7"/>
      <c r="DO452" s="57"/>
      <c r="DP452" s="57"/>
      <c r="DQ452" s="76" t="str">
        <f t="shared" si="840"/>
        <v/>
      </c>
      <c r="DR452" s="53"/>
      <c r="DS452" s="46" t="b">
        <f t="shared" si="841"/>
        <v>0</v>
      </c>
      <c r="DT452" s="46" t="str">
        <f t="shared" si="842"/>
        <v/>
      </c>
      <c r="DU452" s="46" t="b">
        <f t="shared" si="843"/>
        <v>0</v>
      </c>
      <c r="DV452" s="46" t="b">
        <f t="shared" si="844"/>
        <v>0</v>
      </c>
      <c r="DW452" s="46" t="b">
        <f t="shared" si="845"/>
        <v>0</v>
      </c>
      <c r="DY452" s="46" t="b">
        <f t="shared" si="846"/>
        <v>0</v>
      </c>
      <c r="DZ452" s="46" t="b">
        <f t="shared" si="847"/>
        <v>0</v>
      </c>
      <c r="EB452" s="46" t="b">
        <f t="shared" si="848"/>
        <v>0</v>
      </c>
      <c r="EC452" s="46" t="b">
        <f t="shared" si="849"/>
        <v>0</v>
      </c>
      <c r="ED452" s="46" t="b">
        <f t="shared" si="850"/>
        <v>0</v>
      </c>
      <c r="EE452" s="46" t="b">
        <f t="shared" si="851"/>
        <v>0</v>
      </c>
      <c r="EF452" s="46" t="b">
        <f t="shared" si="852"/>
        <v>0</v>
      </c>
      <c r="EG452" s="46" t="b">
        <f t="shared" si="853"/>
        <v>0</v>
      </c>
      <c r="EH452" s="46" t="b">
        <f t="shared" si="854"/>
        <v>0</v>
      </c>
      <c r="EI452" s="46" t="b">
        <f t="shared" si="855"/>
        <v>0</v>
      </c>
      <c r="EK452" s="46" t="b">
        <f t="shared" si="856"/>
        <v>0</v>
      </c>
      <c r="EL452" s="46" t="b">
        <f t="shared" si="857"/>
        <v>0</v>
      </c>
      <c r="EM452" s="46" t="b">
        <f t="shared" si="858"/>
        <v>0</v>
      </c>
      <c r="EN452" s="46" t="b">
        <f t="shared" si="859"/>
        <v>0</v>
      </c>
      <c r="EO452" s="46" t="b">
        <f t="shared" si="860"/>
        <v>0</v>
      </c>
      <c r="EP452" s="46" t="b">
        <f t="shared" si="861"/>
        <v>0</v>
      </c>
      <c r="EQ452" s="46" t="b">
        <f t="shared" si="862"/>
        <v>0</v>
      </c>
      <c r="ER452" s="46" t="b">
        <f>OR(AA452='Tablas '!$T$4,AA452='Tablas '!$T$7,AA452='Tablas '!$T$8,AA452='Tablas '!$T$11)</f>
        <v>0</v>
      </c>
      <c r="ES452" s="46" t="str">
        <f t="shared" si="863"/>
        <v/>
      </c>
      <c r="ET452" s="46" t="str">
        <f t="shared" si="864"/>
        <v/>
      </c>
      <c r="EU452" s="46" t="str">
        <f t="shared" si="865"/>
        <v/>
      </c>
      <c r="EV452" s="46" t="b">
        <f t="shared" si="866"/>
        <v>0</v>
      </c>
      <c r="EW452" s="46" t="b">
        <f t="shared" si="867"/>
        <v>0</v>
      </c>
      <c r="EX452" s="46" t="b">
        <f t="shared" si="868"/>
        <v>0</v>
      </c>
      <c r="EY452" s="46" t="b">
        <f t="shared" si="869"/>
        <v>0</v>
      </c>
      <c r="EZ452" s="46" t="b">
        <f t="shared" si="870"/>
        <v>0</v>
      </c>
      <c r="FA452" s="46" t="b">
        <f t="shared" si="871"/>
        <v>0</v>
      </c>
      <c r="FB452" s="46" t="b">
        <f t="shared" si="872"/>
        <v>0</v>
      </c>
      <c r="FC452" s="46" t="str">
        <f t="shared" si="873"/>
        <v/>
      </c>
      <c r="FD452" s="46" t="str">
        <f t="shared" si="874"/>
        <v/>
      </c>
      <c r="FE452" s="46" t="b">
        <f t="shared" si="875"/>
        <v>0</v>
      </c>
      <c r="FF452" s="46" t="str">
        <f t="shared" si="876"/>
        <v/>
      </c>
      <c r="FG452" s="46" t="str">
        <f t="shared" si="877"/>
        <v/>
      </c>
      <c r="FH452" s="46" t="b">
        <f t="shared" si="878"/>
        <v>0</v>
      </c>
      <c r="FI452" s="46" t="str">
        <f t="shared" si="879"/>
        <v/>
      </c>
      <c r="FJ452" s="46" t="str">
        <f t="shared" si="880"/>
        <v/>
      </c>
      <c r="FK452" s="46" t="b">
        <f t="shared" si="881"/>
        <v>0</v>
      </c>
      <c r="FL452" s="46" t="str">
        <f t="shared" si="882"/>
        <v/>
      </c>
      <c r="FM452" s="46" t="str">
        <f t="shared" si="883"/>
        <v/>
      </c>
      <c r="FN452" s="46" t="b">
        <f t="shared" si="884"/>
        <v>0</v>
      </c>
      <c r="FO452" s="46" t="str">
        <f t="shared" si="885"/>
        <v/>
      </c>
      <c r="FP452" s="46" t="str">
        <f t="shared" si="886"/>
        <v/>
      </c>
      <c r="FQ452" s="46" t="b">
        <f t="shared" si="887"/>
        <v>0</v>
      </c>
      <c r="FR452" s="46" t="str">
        <f t="shared" si="888"/>
        <v/>
      </c>
      <c r="FS452" s="46" t="str">
        <f t="shared" si="889"/>
        <v/>
      </c>
      <c r="FT452" s="46" t="b">
        <f t="shared" si="890"/>
        <v>0</v>
      </c>
      <c r="FU452" s="46" t="str">
        <f t="shared" si="891"/>
        <v/>
      </c>
      <c r="FV452" s="46" t="str">
        <f t="shared" si="892"/>
        <v/>
      </c>
      <c r="FW452" s="46" t="b">
        <f t="shared" si="893"/>
        <v>0</v>
      </c>
      <c r="FX452" s="46" t="str">
        <f t="shared" si="894"/>
        <v/>
      </c>
      <c r="FY452" s="46" t="str">
        <f t="shared" si="895"/>
        <v/>
      </c>
      <c r="FZ452" s="46" t="b">
        <f t="shared" si="896"/>
        <v>0</v>
      </c>
      <c r="GA452" s="46" t="str">
        <f t="shared" si="897"/>
        <v/>
      </c>
      <c r="GB452" s="46" t="str">
        <f t="shared" si="898"/>
        <v/>
      </c>
      <c r="GC452" s="46" t="b">
        <f t="shared" si="899"/>
        <v>0</v>
      </c>
      <c r="GD452" s="46" t="str">
        <f t="shared" si="900"/>
        <v/>
      </c>
      <c r="GE452" s="46" t="str">
        <f t="shared" si="901"/>
        <v/>
      </c>
      <c r="GF452" s="46" t="b">
        <f t="shared" si="902"/>
        <v>0</v>
      </c>
      <c r="GG452" s="46" t="b">
        <f t="shared" si="903"/>
        <v>0</v>
      </c>
      <c r="GH452" s="46" t="str">
        <f t="shared" si="904"/>
        <v/>
      </c>
      <c r="GI452" s="46" t="str">
        <f t="shared" si="905"/>
        <v/>
      </c>
      <c r="GJ452" s="46" t="str">
        <f t="shared" si="906"/>
        <v/>
      </c>
      <c r="GK452" s="46" t="b">
        <f t="shared" si="907"/>
        <v>0</v>
      </c>
      <c r="GL452" s="46" t="str">
        <f t="shared" si="908"/>
        <v/>
      </c>
      <c r="GM452" s="46" t="str">
        <f t="shared" si="909"/>
        <v/>
      </c>
      <c r="GN452" s="46" t="str">
        <f t="shared" si="910"/>
        <v/>
      </c>
      <c r="GO452" s="46" t="b">
        <f t="shared" si="911"/>
        <v>0</v>
      </c>
      <c r="GP452" s="46" t="str">
        <f t="shared" si="912"/>
        <v/>
      </c>
      <c r="GQ452" s="46" t="str">
        <f t="shared" si="913"/>
        <v/>
      </c>
      <c r="GR452" s="46" t="b">
        <f t="shared" si="914"/>
        <v>0</v>
      </c>
      <c r="GS452" s="46" t="str">
        <f t="shared" si="915"/>
        <v/>
      </c>
      <c r="GT452" s="46" t="str">
        <f t="shared" si="916"/>
        <v/>
      </c>
      <c r="GU452" s="46" t="b">
        <f t="shared" si="917"/>
        <v>0</v>
      </c>
      <c r="GV452" s="46" t="b">
        <f t="shared" si="918"/>
        <v>0</v>
      </c>
      <c r="GW452" s="46" t="b">
        <f t="shared" si="919"/>
        <v>0</v>
      </c>
      <c r="GX452" s="46" t="b">
        <f t="shared" si="920"/>
        <v>0</v>
      </c>
      <c r="GY452" s="46" t="b">
        <f t="shared" si="921"/>
        <v>0</v>
      </c>
      <c r="GZ452" s="46" t="b">
        <f t="shared" si="922"/>
        <v>0</v>
      </c>
      <c r="HA452" s="46" t="b">
        <f t="shared" si="923"/>
        <v>0</v>
      </c>
      <c r="HB452" s="46" t="b">
        <f t="shared" si="924"/>
        <v>0</v>
      </c>
      <c r="HC452" s="46" t="b">
        <f t="shared" si="925"/>
        <v>0</v>
      </c>
      <c r="HD452" s="46" t="b">
        <f t="shared" si="926"/>
        <v>0</v>
      </c>
      <c r="HE452" s="46" t="b">
        <f t="shared" si="927"/>
        <v>0</v>
      </c>
      <c r="HF452" s="46" t="b">
        <f t="shared" si="928"/>
        <v>0</v>
      </c>
      <c r="HG452" s="46" t="b">
        <f t="shared" si="929"/>
        <v>0</v>
      </c>
      <c r="HH452" s="46" t="b">
        <f t="shared" si="930"/>
        <v>0</v>
      </c>
      <c r="HI452" s="46" t="b">
        <f t="shared" si="931"/>
        <v>0</v>
      </c>
      <c r="HJ452" s="46" t="b">
        <f t="shared" si="932"/>
        <v>0</v>
      </c>
      <c r="HK452" s="46" t="b">
        <f t="shared" si="933"/>
        <v>0</v>
      </c>
      <c r="HL452" s="46" t="b">
        <f t="shared" si="934"/>
        <v>0</v>
      </c>
      <c r="HM452" s="46" t="b">
        <f t="shared" si="935"/>
        <v>0</v>
      </c>
      <c r="HN452" s="46" t="b">
        <f t="shared" si="936"/>
        <v>0</v>
      </c>
      <c r="HO452" s="46" t="b">
        <f t="shared" si="937"/>
        <v>0</v>
      </c>
      <c r="HP452" s="46" t="b">
        <f t="shared" si="938"/>
        <v>0</v>
      </c>
      <c r="HQ452" s="46" t="str">
        <f t="shared" si="939"/>
        <v/>
      </c>
      <c r="HR452" s="46" t="str">
        <f t="shared" si="940"/>
        <v/>
      </c>
      <c r="HS452" s="46" t="str">
        <f t="shared" si="941"/>
        <v/>
      </c>
      <c r="HT452" s="46" t="b">
        <f t="shared" si="942"/>
        <v>0</v>
      </c>
      <c r="HU452" s="46" t="b">
        <f t="shared" si="943"/>
        <v>0</v>
      </c>
      <c r="HV452" s="46" t="b">
        <f t="shared" si="944"/>
        <v>0</v>
      </c>
      <c r="HW452" s="46" t="b">
        <f t="shared" si="945"/>
        <v>0</v>
      </c>
      <c r="HX452" s="46" t="b">
        <f t="shared" si="946"/>
        <v>0</v>
      </c>
      <c r="HY452" s="46" t="b">
        <f t="shared" si="947"/>
        <v>0</v>
      </c>
      <c r="HZ452" s="46" t="b">
        <f t="shared" si="948"/>
        <v>0</v>
      </c>
      <c r="IA452" s="46" t="str">
        <f t="shared" si="949"/>
        <v/>
      </c>
      <c r="IB452" s="46" t="str">
        <f t="shared" si="950"/>
        <v/>
      </c>
      <c r="IC452" s="46" t="str">
        <f t="shared" si="951"/>
        <v/>
      </c>
      <c r="ID452" s="46" t="str">
        <f t="shared" si="952"/>
        <v/>
      </c>
      <c r="IE452" s="46" t="b">
        <f t="shared" si="953"/>
        <v>0</v>
      </c>
      <c r="IF452" s="46" t="str">
        <f t="shared" si="954"/>
        <v/>
      </c>
      <c r="IG452" s="46" t="str">
        <f t="shared" si="955"/>
        <v/>
      </c>
      <c r="IH452" s="46" t="b">
        <f t="shared" si="956"/>
        <v>0</v>
      </c>
      <c r="II452" s="46" t="b">
        <f t="shared" si="957"/>
        <v>0</v>
      </c>
      <c r="IJ452" s="46" t="b">
        <f t="shared" si="958"/>
        <v>0</v>
      </c>
      <c r="IK452" s="46" t="str">
        <f t="shared" si="959"/>
        <v/>
      </c>
      <c r="IL452" s="46" t="str">
        <f t="shared" si="960"/>
        <v/>
      </c>
      <c r="IM452" s="46" t="b">
        <f t="shared" si="961"/>
        <v>0</v>
      </c>
      <c r="IN452" s="46" t="b">
        <f t="shared" si="962"/>
        <v>0</v>
      </c>
      <c r="IO452" s="46" t="b">
        <f t="shared" si="963"/>
        <v>0</v>
      </c>
      <c r="IP452" s="46" t="b">
        <f t="shared" si="964"/>
        <v>0</v>
      </c>
      <c r="IQ452" s="46" t="b">
        <f t="shared" si="965"/>
        <v>0</v>
      </c>
      <c r="IR452" s="46" t="b">
        <f t="shared" si="966"/>
        <v>0</v>
      </c>
      <c r="IS452" s="46" t="b">
        <f t="shared" si="967"/>
        <v>0</v>
      </c>
      <c r="IT452" s="46" t="b">
        <f t="shared" si="968"/>
        <v>0</v>
      </c>
      <c r="IU452" s="46" t="b">
        <f t="shared" si="969"/>
        <v>0</v>
      </c>
      <c r="IV452" s="46" t="b">
        <f t="shared" si="970"/>
        <v>0</v>
      </c>
      <c r="IW452" s="46" t="b">
        <f t="shared" si="971"/>
        <v>0</v>
      </c>
      <c r="IX452" s="46" t="b">
        <f t="shared" si="972"/>
        <v>0</v>
      </c>
      <c r="IY452" s="46" t="b">
        <f t="shared" si="973"/>
        <v>0</v>
      </c>
    </row>
    <row r="453" spans="2:259" x14ac:dyDescent="0.3">
      <c r="B453" s="48">
        <v>441</v>
      </c>
      <c r="C453" s="61" t="str">
        <f t="shared" si="839"/>
        <v/>
      </c>
      <c r="D453" s="53"/>
      <c r="E453" s="52"/>
      <c r="F453" s="112"/>
      <c r="G453" s="52"/>
      <c r="H453" s="53"/>
      <c r="I453" s="52"/>
      <c r="J453" s="52"/>
      <c r="K453" s="53"/>
      <c r="L453" s="55"/>
      <c r="M453" s="108"/>
      <c r="N453" s="56"/>
      <c r="O453" s="52"/>
      <c r="P453" s="52"/>
      <c r="Q453" s="52"/>
      <c r="R453" s="52"/>
      <c r="S453" s="52"/>
      <c r="T453" s="53"/>
      <c r="U453" s="52"/>
      <c r="V453" s="52"/>
      <c r="W453" s="55"/>
      <c r="X453" s="55"/>
      <c r="Y453" s="52"/>
      <c r="Z453" s="55"/>
      <c r="AA453" s="52"/>
      <c r="AB453" s="53"/>
      <c r="AC453" s="53"/>
      <c r="AD453" s="53"/>
      <c r="AE453" s="57"/>
      <c r="AF453" s="113"/>
      <c r="AG453" s="57"/>
      <c r="AH453" s="58"/>
      <c r="AI453" s="58"/>
      <c r="AJ453" s="58"/>
      <c r="AK453" s="114"/>
      <c r="AL453" s="58"/>
      <c r="AM453" s="114"/>
      <c r="AN453" s="58"/>
      <c r="AO453" s="114"/>
      <c r="AP453" s="58"/>
      <c r="AQ453" s="114"/>
      <c r="AR453" s="58"/>
      <c r="AS453" s="114"/>
      <c r="AT453" s="58"/>
      <c r="AU453" s="114"/>
      <c r="AV453" s="58"/>
      <c r="AW453" s="114"/>
      <c r="AX453" s="58"/>
      <c r="AY453" s="114"/>
      <c r="AZ453" s="58"/>
      <c r="BA453" s="114"/>
      <c r="BB453" s="58"/>
      <c r="BC453" s="114"/>
      <c r="BD453" s="58"/>
      <c r="BE453" s="58"/>
      <c r="BF453" s="58"/>
      <c r="BG453" s="59"/>
      <c r="BH453" s="58"/>
      <c r="BI453" s="114"/>
      <c r="BJ453" s="53"/>
      <c r="BK453" s="58"/>
      <c r="BL453" s="114"/>
      <c r="BM453" s="58"/>
      <c r="BN453" s="114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3"/>
      <c r="CL453" s="58"/>
      <c r="CM453" s="58"/>
      <c r="CN453" s="60"/>
      <c r="CO453" s="57"/>
      <c r="CP453" s="58"/>
      <c r="CQ453" s="60"/>
      <c r="CR453" s="57"/>
      <c r="CS453" s="58"/>
      <c r="CT453" s="59"/>
      <c r="CU453" s="58"/>
      <c r="CV453" s="59"/>
      <c r="CW453" s="58"/>
      <c r="CX453" s="59"/>
      <c r="CY453" s="58"/>
      <c r="CZ453" s="58"/>
      <c r="DA453" s="58"/>
      <c r="DB453" s="53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7"/>
      <c r="DO453" s="57"/>
      <c r="DP453" s="57"/>
      <c r="DQ453" s="76" t="str">
        <f t="shared" si="840"/>
        <v/>
      </c>
      <c r="DR453" s="53"/>
      <c r="DS453" s="46" t="b">
        <f t="shared" si="841"/>
        <v>0</v>
      </c>
      <c r="DT453" s="46" t="str">
        <f t="shared" si="842"/>
        <v/>
      </c>
      <c r="DU453" s="46" t="b">
        <f t="shared" si="843"/>
        <v>0</v>
      </c>
      <c r="DV453" s="46" t="b">
        <f t="shared" si="844"/>
        <v>0</v>
      </c>
      <c r="DW453" s="46" t="b">
        <f t="shared" si="845"/>
        <v>0</v>
      </c>
      <c r="DY453" s="46" t="b">
        <f t="shared" si="846"/>
        <v>0</v>
      </c>
      <c r="DZ453" s="46" t="b">
        <f t="shared" si="847"/>
        <v>0</v>
      </c>
      <c r="EB453" s="46" t="b">
        <f t="shared" si="848"/>
        <v>0</v>
      </c>
      <c r="EC453" s="46" t="b">
        <f t="shared" si="849"/>
        <v>0</v>
      </c>
      <c r="ED453" s="46" t="b">
        <f t="shared" si="850"/>
        <v>0</v>
      </c>
      <c r="EE453" s="46" t="b">
        <f t="shared" si="851"/>
        <v>0</v>
      </c>
      <c r="EF453" s="46" t="b">
        <f t="shared" si="852"/>
        <v>0</v>
      </c>
      <c r="EG453" s="46" t="b">
        <f t="shared" si="853"/>
        <v>0</v>
      </c>
      <c r="EH453" s="46" t="b">
        <f t="shared" si="854"/>
        <v>0</v>
      </c>
      <c r="EI453" s="46" t="b">
        <f t="shared" si="855"/>
        <v>0</v>
      </c>
      <c r="EK453" s="46" t="b">
        <f t="shared" si="856"/>
        <v>0</v>
      </c>
      <c r="EL453" s="46" t="b">
        <f t="shared" si="857"/>
        <v>0</v>
      </c>
      <c r="EM453" s="46" t="b">
        <f t="shared" si="858"/>
        <v>0</v>
      </c>
      <c r="EN453" s="46" t="b">
        <f t="shared" si="859"/>
        <v>0</v>
      </c>
      <c r="EO453" s="46" t="b">
        <f t="shared" si="860"/>
        <v>0</v>
      </c>
      <c r="EP453" s="46" t="b">
        <f t="shared" si="861"/>
        <v>0</v>
      </c>
      <c r="EQ453" s="46" t="b">
        <f t="shared" si="862"/>
        <v>0</v>
      </c>
      <c r="ER453" s="46" t="b">
        <f>OR(AA453='Tablas '!$T$4,AA453='Tablas '!$T$7,AA453='Tablas '!$T$8,AA453='Tablas '!$T$11)</f>
        <v>0</v>
      </c>
      <c r="ES453" s="46" t="str">
        <f t="shared" si="863"/>
        <v/>
      </c>
      <c r="ET453" s="46" t="str">
        <f t="shared" si="864"/>
        <v/>
      </c>
      <c r="EU453" s="46" t="str">
        <f t="shared" si="865"/>
        <v/>
      </c>
      <c r="EV453" s="46" t="b">
        <f t="shared" si="866"/>
        <v>0</v>
      </c>
      <c r="EW453" s="46" t="b">
        <f t="shared" si="867"/>
        <v>0</v>
      </c>
      <c r="EX453" s="46" t="b">
        <f t="shared" si="868"/>
        <v>0</v>
      </c>
      <c r="EY453" s="46" t="b">
        <f t="shared" si="869"/>
        <v>0</v>
      </c>
      <c r="EZ453" s="46" t="b">
        <f t="shared" si="870"/>
        <v>0</v>
      </c>
      <c r="FA453" s="46" t="b">
        <f t="shared" si="871"/>
        <v>0</v>
      </c>
      <c r="FB453" s="46" t="b">
        <f t="shared" si="872"/>
        <v>0</v>
      </c>
      <c r="FC453" s="46" t="str">
        <f t="shared" si="873"/>
        <v/>
      </c>
      <c r="FD453" s="46" t="str">
        <f t="shared" si="874"/>
        <v/>
      </c>
      <c r="FE453" s="46" t="b">
        <f t="shared" si="875"/>
        <v>0</v>
      </c>
      <c r="FF453" s="46" t="str">
        <f t="shared" si="876"/>
        <v/>
      </c>
      <c r="FG453" s="46" t="str">
        <f t="shared" si="877"/>
        <v/>
      </c>
      <c r="FH453" s="46" t="b">
        <f t="shared" si="878"/>
        <v>0</v>
      </c>
      <c r="FI453" s="46" t="str">
        <f t="shared" si="879"/>
        <v/>
      </c>
      <c r="FJ453" s="46" t="str">
        <f t="shared" si="880"/>
        <v/>
      </c>
      <c r="FK453" s="46" t="b">
        <f t="shared" si="881"/>
        <v>0</v>
      </c>
      <c r="FL453" s="46" t="str">
        <f t="shared" si="882"/>
        <v/>
      </c>
      <c r="FM453" s="46" t="str">
        <f t="shared" si="883"/>
        <v/>
      </c>
      <c r="FN453" s="46" t="b">
        <f t="shared" si="884"/>
        <v>0</v>
      </c>
      <c r="FO453" s="46" t="str">
        <f t="shared" si="885"/>
        <v/>
      </c>
      <c r="FP453" s="46" t="str">
        <f t="shared" si="886"/>
        <v/>
      </c>
      <c r="FQ453" s="46" t="b">
        <f t="shared" si="887"/>
        <v>0</v>
      </c>
      <c r="FR453" s="46" t="str">
        <f t="shared" si="888"/>
        <v/>
      </c>
      <c r="FS453" s="46" t="str">
        <f t="shared" si="889"/>
        <v/>
      </c>
      <c r="FT453" s="46" t="b">
        <f t="shared" si="890"/>
        <v>0</v>
      </c>
      <c r="FU453" s="46" t="str">
        <f t="shared" si="891"/>
        <v/>
      </c>
      <c r="FV453" s="46" t="str">
        <f t="shared" si="892"/>
        <v/>
      </c>
      <c r="FW453" s="46" t="b">
        <f t="shared" si="893"/>
        <v>0</v>
      </c>
      <c r="FX453" s="46" t="str">
        <f t="shared" si="894"/>
        <v/>
      </c>
      <c r="FY453" s="46" t="str">
        <f t="shared" si="895"/>
        <v/>
      </c>
      <c r="FZ453" s="46" t="b">
        <f t="shared" si="896"/>
        <v>0</v>
      </c>
      <c r="GA453" s="46" t="str">
        <f t="shared" si="897"/>
        <v/>
      </c>
      <c r="GB453" s="46" t="str">
        <f t="shared" si="898"/>
        <v/>
      </c>
      <c r="GC453" s="46" t="b">
        <f t="shared" si="899"/>
        <v>0</v>
      </c>
      <c r="GD453" s="46" t="str">
        <f t="shared" si="900"/>
        <v/>
      </c>
      <c r="GE453" s="46" t="str">
        <f t="shared" si="901"/>
        <v/>
      </c>
      <c r="GF453" s="46" t="b">
        <f t="shared" si="902"/>
        <v>0</v>
      </c>
      <c r="GG453" s="46" t="b">
        <f t="shared" si="903"/>
        <v>0</v>
      </c>
      <c r="GH453" s="46" t="str">
        <f t="shared" si="904"/>
        <v/>
      </c>
      <c r="GI453" s="46" t="str">
        <f t="shared" si="905"/>
        <v/>
      </c>
      <c r="GJ453" s="46" t="str">
        <f t="shared" si="906"/>
        <v/>
      </c>
      <c r="GK453" s="46" t="b">
        <f t="shared" si="907"/>
        <v>0</v>
      </c>
      <c r="GL453" s="46" t="str">
        <f t="shared" si="908"/>
        <v/>
      </c>
      <c r="GM453" s="46" t="str">
        <f t="shared" si="909"/>
        <v/>
      </c>
      <c r="GN453" s="46" t="str">
        <f t="shared" si="910"/>
        <v/>
      </c>
      <c r="GO453" s="46" t="b">
        <f t="shared" si="911"/>
        <v>0</v>
      </c>
      <c r="GP453" s="46" t="str">
        <f t="shared" si="912"/>
        <v/>
      </c>
      <c r="GQ453" s="46" t="str">
        <f t="shared" si="913"/>
        <v/>
      </c>
      <c r="GR453" s="46" t="b">
        <f t="shared" si="914"/>
        <v>0</v>
      </c>
      <c r="GS453" s="46" t="str">
        <f t="shared" si="915"/>
        <v/>
      </c>
      <c r="GT453" s="46" t="str">
        <f t="shared" si="916"/>
        <v/>
      </c>
      <c r="GU453" s="46" t="b">
        <f t="shared" si="917"/>
        <v>0</v>
      </c>
      <c r="GV453" s="46" t="b">
        <f t="shared" si="918"/>
        <v>0</v>
      </c>
      <c r="GW453" s="46" t="b">
        <f t="shared" si="919"/>
        <v>0</v>
      </c>
      <c r="GX453" s="46" t="b">
        <f t="shared" si="920"/>
        <v>0</v>
      </c>
      <c r="GY453" s="46" t="b">
        <f t="shared" si="921"/>
        <v>0</v>
      </c>
      <c r="GZ453" s="46" t="b">
        <f t="shared" si="922"/>
        <v>0</v>
      </c>
      <c r="HA453" s="46" t="b">
        <f t="shared" si="923"/>
        <v>0</v>
      </c>
      <c r="HB453" s="46" t="b">
        <f t="shared" si="924"/>
        <v>0</v>
      </c>
      <c r="HC453" s="46" t="b">
        <f t="shared" si="925"/>
        <v>0</v>
      </c>
      <c r="HD453" s="46" t="b">
        <f t="shared" si="926"/>
        <v>0</v>
      </c>
      <c r="HE453" s="46" t="b">
        <f t="shared" si="927"/>
        <v>0</v>
      </c>
      <c r="HF453" s="46" t="b">
        <f t="shared" si="928"/>
        <v>0</v>
      </c>
      <c r="HG453" s="46" t="b">
        <f t="shared" si="929"/>
        <v>0</v>
      </c>
      <c r="HH453" s="46" t="b">
        <f t="shared" si="930"/>
        <v>0</v>
      </c>
      <c r="HI453" s="46" t="b">
        <f t="shared" si="931"/>
        <v>0</v>
      </c>
      <c r="HJ453" s="46" t="b">
        <f t="shared" si="932"/>
        <v>0</v>
      </c>
      <c r="HK453" s="46" t="b">
        <f t="shared" si="933"/>
        <v>0</v>
      </c>
      <c r="HL453" s="46" t="b">
        <f t="shared" si="934"/>
        <v>0</v>
      </c>
      <c r="HM453" s="46" t="b">
        <f t="shared" si="935"/>
        <v>0</v>
      </c>
      <c r="HN453" s="46" t="b">
        <f t="shared" si="936"/>
        <v>0</v>
      </c>
      <c r="HO453" s="46" t="b">
        <f t="shared" si="937"/>
        <v>0</v>
      </c>
      <c r="HP453" s="46" t="b">
        <f t="shared" si="938"/>
        <v>0</v>
      </c>
      <c r="HQ453" s="46" t="str">
        <f t="shared" si="939"/>
        <v/>
      </c>
      <c r="HR453" s="46" t="str">
        <f t="shared" si="940"/>
        <v/>
      </c>
      <c r="HS453" s="46" t="str">
        <f t="shared" si="941"/>
        <v/>
      </c>
      <c r="HT453" s="46" t="b">
        <f t="shared" si="942"/>
        <v>0</v>
      </c>
      <c r="HU453" s="46" t="b">
        <f t="shared" si="943"/>
        <v>0</v>
      </c>
      <c r="HV453" s="46" t="b">
        <f t="shared" si="944"/>
        <v>0</v>
      </c>
      <c r="HW453" s="46" t="b">
        <f t="shared" si="945"/>
        <v>0</v>
      </c>
      <c r="HX453" s="46" t="b">
        <f t="shared" si="946"/>
        <v>0</v>
      </c>
      <c r="HY453" s="46" t="b">
        <f t="shared" si="947"/>
        <v>0</v>
      </c>
      <c r="HZ453" s="46" t="b">
        <f t="shared" si="948"/>
        <v>0</v>
      </c>
      <c r="IA453" s="46" t="str">
        <f t="shared" si="949"/>
        <v/>
      </c>
      <c r="IB453" s="46" t="str">
        <f t="shared" si="950"/>
        <v/>
      </c>
      <c r="IC453" s="46" t="str">
        <f t="shared" si="951"/>
        <v/>
      </c>
      <c r="ID453" s="46" t="str">
        <f t="shared" si="952"/>
        <v/>
      </c>
      <c r="IE453" s="46" t="b">
        <f t="shared" si="953"/>
        <v>0</v>
      </c>
      <c r="IF453" s="46" t="str">
        <f t="shared" si="954"/>
        <v/>
      </c>
      <c r="IG453" s="46" t="str">
        <f t="shared" si="955"/>
        <v/>
      </c>
      <c r="IH453" s="46" t="b">
        <f t="shared" si="956"/>
        <v>0</v>
      </c>
      <c r="II453" s="46" t="b">
        <f t="shared" si="957"/>
        <v>0</v>
      </c>
      <c r="IJ453" s="46" t="b">
        <f t="shared" si="958"/>
        <v>0</v>
      </c>
      <c r="IK453" s="46" t="str">
        <f t="shared" si="959"/>
        <v/>
      </c>
      <c r="IL453" s="46" t="str">
        <f t="shared" si="960"/>
        <v/>
      </c>
      <c r="IM453" s="46" t="b">
        <f t="shared" si="961"/>
        <v>0</v>
      </c>
      <c r="IN453" s="46" t="b">
        <f t="shared" si="962"/>
        <v>0</v>
      </c>
      <c r="IO453" s="46" t="b">
        <f t="shared" si="963"/>
        <v>0</v>
      </c>
      <c r="IP453" s="46" t="b">
        <f t="shared" si="964"/>
        <v>0</v>
      </c>
      <c r="IQ453" s="46" t="b">
        <f t="shared" si="965"/>
        <v>0</v>
      </c>
      <c r="IR453" s="46" t="b">
        <f t="shared" si="966"/>
        <v>0</v>
      </c>
      <c r="IS453" s="46" t="b">
        <f t="shared" si="967"/>
        <v>0</v>
      </c>
      <c r="IT453" s="46" t="b">
        <f t="shared" si="968"/>
        <v>0</v>
      </c>
      <c r="IU453" s="46" t="b">
        <f t="shared" si="969"/>
        <v>0</v>
      </c>
      <c r="IV453" s="46" t="b">
        <f t="shared" si="970"/>
        <v>0</v>
      </c>
      <c r="IW453" s="46" t="b">
        <f t="shared" si="971"/>
        <v>0</v>
      </c>
      <c r="IX453" s="46" t="b">
        <f t="shared" si="972"/>
        <v>0</v>
      </c>
      <c r="IY453" s="46" t="b">
        <f t="shared" si="973"/>
        <v>0</v>
      </c>
    </row>
    <row r="454" spans="2:259" x14ac:dyDescent="0.3">
      <c r="B454" s="48">
        <v>442</v>
      </c>
      <c r="C454" s="61" t="str">
        <f t="shared" si="839"/>
        <v/>
      </c>
      <c r="D454" s="53"/>
      <c r="E454" s="52"/>
      <c r="F454" s="112"/>
      <c r="G454" s="52"/>
      <c r="H454" s="53"/>
      <c r="I454" s="52"/>
      <c r="J454" s="52"/>
      <c r="K454" s="53"/>
      <c r="L454" s="55"/>
      <c r="M454" s="108"/>
      <c r="N454" s="56"/>
      <c r="O454" s="52"/>
      <c r="P454" s="52"/>
      <c r="Q454" s="52"/>
      <c r="R454" s="52"/>
      <c r="S454" s="52"/>
      <c r="T454" s="53"/>
      <c r="U454" s="52"/>
      <c r="V454" s="52"/>
      <c r="W454" s="55"/>
      <c r="X454" s="55"/>
      <c r="Y454" s="52"/>
      <c r="Z454" s="55"/>
      <c r="AA454" s="52"/>
      <c r="AB454" s="53"/>
      <c r="AC454" s="53"/>
      <c r="AD454" s="53"/>
      <c r="AE454" s="57"/>
      <c r="AF454" s="113"/>
      <c r="AG454" s="57"/>
      <c r="AH454" s="58"/>
      <c r="AI454" s="58"/>
      <c r="AJ454" s="58"/>
      <c r="AK454" s="114"/>
      <c r="AL454" s="58"/>
      <c r="AM454" s="114"/>
      <c r="AN454" s="58"/>
      <c r="AO454" s="114"/>
      <c r="AP454" s="58"/>
      <c r="AQ454" s="114"/>
      <c r="AR454" s="58"/>
      <c r="AS454" s="114"/>
      <c r="AT454" s="58"/>
      <c r="AU454" s="114"/>
      <c r="AV454" s="58"/>
      <c r="AW454" s="114"/>
      <c r="AX454" s="58"/>
      <c r="AY454" s="114"/>
      <c r="AZ454" s="58"/>
      <c r="BA454" s="114"/>
      <c r="BB454" s="58"/>
      <c r="BC454" s="114"/>
      <c r="BD454" s="58"/>
      <c r="BE454" s="58"/>
      <c r="BF454" s="58"/>
      <c r="BG454" s="59"/>
      <c r="BH454" s="58"/>
      <c r="BI454" s="114"/>
      <c r="BJ454" s="53"/>
      <c r="BK454" s="58"/>
      <c r="BL454" s="114"/>
      <c r="BM454" s="58"/>
      <c r="BN454" s="114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3"/>
      <c r="CL454" s="58"/>
      <c r="CM454" s="58"/>
      <c r="CN454" s="60"/>
      <c r="CO454" s="57"/>
      <c r="CP454" s="58"/>
      <c r="CQ454" s="60"/>
      <c r="CR454" s="57"/>
      <c r="CS454" s="58"/>
      <c r="CT454" s="59"/>
      <c r="CU454" s="58"/>
      <c r="CV454" s="59"/>
      <c r="CW454" s="58"/>
      <c r="CX454" s="59"/>
      <c r="CY454" s="58"/>
      <c r="CZ454" s="58"/>
      <c r="DA454" s="58"/>
      <c r="DB454" s="53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7"/>
      <c r="DO454" s="57"/>
      <c r="DP454" s="57"/>
      <c r="DQ454" s="76" t="str">
        <f t="shared" si="840"/>
        <v/>
      </c>
      <c r="DR454" s="53"/>
      <c r="DS454" s="46" t="b">
        <f t="shared" si="841"/>
        <v>0</v>
      </c>
      <c r="DT454" s="46" t="str">
        <f t="shared" si="842"/>
        <v/>
      </c>
      <c r="DU454" s="46" t="b">
        <f t="shared" si="843"/>
        <v>0</v>
      </c>
      <c r="DV454" s="46" t="b">
        <f t="shared" si="844"/>
        <v>0</v>
      </c>
      <c r="DW454" s="46" t="b">
        <f t="shared" si="845"/>
        <v>0</v>
      </c>
      <c r="DY454" s="46" t="b">
        <f t="shared" si="846"/>
        <v>0</v>
      </c>
      <c r="DZ454" s="46" t="b">
        <f t="shared" si="847"/>
        <v>0</v>
      </c>
      <c r="EB454" s="46" t="b">
        <f t="shared" si="848"/>
        <v>0</v>
      </c>
      <c r="EC454" s="46" t="b">
        <f t="shared" si="849"/>
        <v>0</v>
      </c>
      <c r="ED454" s="46" t="b">
        <f t="shared" si="850"/>
        <v>0</v>
      </c>
      <c r="EE454" s="46" t="b">
        <f t="shared" si="851"/>
        <v>0</v>
      </c>
      <c r="EF454" s="46" t="b">
        <f t="shared" si="852"/>
        <v>0</v>
      </c>
      <c r="EG454" s="46" t="b">
        <f t="shared" si="853"/>
        <v>0</v>
      </c>
      <c r="EH454" s="46" t="b">
        <f t="shared" si="854"/>
        <v>0</v>
      </c>
      <c r="EI454" s="46" t="b">
        <f t="shared" si="855"/>
        <v>0</v>
      </c>
      <c r="EK454" s="46" t="b">
        <f t="shared" si="856"/>
        <v>0</v>
      </c>
      <c r="EL454" s="46" t="b">
        <f t="shared" si="857"/>
        <v>0</v>
      </c>
      <c r="EM454" s="46" t="b">
        <f t="shared" si="858"/>
        <v>0</v>
      </c>
      <c r="EN454" s="46" t="b">
        <f t="shared" si="859"/>
        <v>0</v>
      </c>
      <c r="EO454" s="46" t="b">
        <f t="shared" si="860"/>
        <v>0</v>
      </c>
      <c r="EP454" s="46" t="b">
        <f t="shared" si="861"/>
        <v>0</v>
      </c>
      <c r="EQ454" s="46" t="b">
        <f t="shared" si="862"/>
        <v>0</v>
      </c>
      <c r="ER454" s="46" t="b">
        <f>OR(AA454='Tablas '!$T$4,AA454='Tablas '!$T$7,AA454='Tablas '!$T$8,AA454='Tablas '!$T$11)</f>
        <v>0</v>
      </c>
      <c r="ES454" s="46" t="str">
        <f t="shared" si="863"/>
        <v/>
      </c>
      <c r="ET454" s="46" t="str">
        <f t="shared" si="864"/>
        <v/>
      </c>
      <c r="EU454" s="46" t="str">
        <f t="shared" si="865"/>
        <v/>
      </c>
      <c r="EV454" s="46" t="b">
        <f t="shared" si="866"/>
        <v>0</v>
      </c>
      <c r="EW454" s="46" t="b">
        <f t="shared" si="867"/>
        <v>0</v>
      </c>
      <c r="EX454" s="46" t="b">
        <f t="shared" si="868"/>
        <v>0</v>
      </c>
      <c r="EY454" s="46" t="b">
        <f t="shared" si="869"/>
        <v>0</v>
      </c>
      <c r="EZ454" s="46" t="b">
        <f t="shared" si="870"/>
        <v>0</v>
      </c>
      <c r="FA454" s="46" t="b">
        <f t="shared" si="871"/>
        <v>0</v>
      </c>
      <c r="FB454" s="46" t="b">
        <f t="shared" si="872"/>
        <v>0</v>
      </c>
      <c r="FC454" s="46" t="str">
        <f t="shared" si="873"/>
        <v/>
      </c>
      <c r="FD454" s="46" t="str">
        <f t="shared" si="874"/>
        <v/>
      </c>
      <c r="FE454" s="46" t="b">
        <f t="shared" si="875"/>
        <v>0</v>
      </c>
      <c r="FF454" s="46" t="str">
        <f t="shared" si="876"/>
        <v/>
      </c>
      <c r="FG454" s="46" t="str">
        <f t="shared" si="877"/>
        <v/>
      </c>
      <c r="FH454" s="46" t="b">
        <f t="shared" si="878"/>
        <v>0</v>
      </c>
      <c r="FI454" s="46" t="str">
        <f t="shared" si="879"/>
        <v/>
      </c>
      <c r="FJ454" s="46" t="str">
        <f t="shared" si="880"/>
        <v/>
      </c>
      <c r="FK454" s="46" t="b">
        <f t="shared" si="881"/>
        <v>0</v>
      </c>
      <c r="FL454" s="46" t="str">
        <f t="shared" si="882"/>
        <v/>
      </c>
      <c r="FM454" s="46" t="str">
        <f t="shared" si="883"/>
        <v/>
      </c>
      <c r="FN454" s="46" t="b">
        <f t="shared" si="884"/>
        <v>0</v>
      </c>
      <c r="FO454" s="46" t="str">
        <f t="shared" si="885"/>
        <v/>
      </c>
      <c r="FP454" s="46" t="str">
        <f t="shared" si="886"/>
        <v/>
      </c>
      <c r="FQ454" s="46" t="b">
        <f t="shared" si="887"/>
        <v>0</v>
      </c>
      <c r="FR454" s="46" t="str">
        <f t="shared" si="888"/>
        <v/>
      </c>
      <c r="FS454" s="46" t="str">
        <f t="shared" si="889"/>
        <v/>
      </c>
      <c r="FT454" s="46" t="b">
        <f t="shared" si="890"/>
        <v>0</v>
      </c>
      <c r="FU454" s="46" t="str">
        <f t="shared" si="891"/>
        <v/>
      </c>
      <c r="FV454" s="46" t="str">
        <f t="shared" si="892"/>
        <v/>
      </c>
      <c r="FW454" s="46" t="b">
        <f t="shared" si="893"/>
        <v>0</v>
      </c>
      <c r="FX454" s="46" t="str">
        <f t="shared" si="894"/>
        <v/>
      </c>
      <c r="FY454" s="46" t="str">
        <f t="shared" si="895"/>
        <v/>
      </c>
      <c r="FZ454" s="46" t="b">
        <f t="shared" si="896"/>
        <v>0</v>
      </c>
      <c r="GA454" s="46" t="str">
        <f t="shared" si="897"/>
        <v/>
      </c>
      <c r="GB454" s="46" t="str">
        <f t="shared" si="898"/>
        <v/>
      </c>
      <c r="GC454" s="46" t="b">
        <f t="shared" si="899"/>
        <v>0</v>
      </c>
      <c r="GD454" s="46" t="str">
        <f t="shared" si="900"/>
        <v/>
      </c>
      <c r="GE454" s="46" t="str">
        <f t="shared" si="901"/>
        <v/>
      </c>
      <c r="GF454" s="46" t="b">
        <f t="shared" si="902"/>
        <v>0</v>
      </c>
      <c r="GG454" s="46" t="b">
        <f t="shared" si="903"/>
        <v>0</v>
      </c>
      <c r="GH454" s="46" t="str">
        <f t="shared" si="904"/>
        <v/>
      </c>
      <c r="GI454" s="46" t="str">
        <f t="shared" si="905"/>
        <v/>
      </c>
      <c r="GJ454" s="46" t="str">
        <f t="shared" si="906"/>
        <v/>
      </c>
      <c r="GK454" s="46" t="b">
        <f t="shared" si="907"/>
        <v>0</v>
      </c>
      <c r="GL454" s="46" t="str">
        <f t="shared" si="908"/>
        <v/>
      </c>
      <c r="GM454" s="46" t="str">
        <f t="shared" si="909"/>
        <v/>
      </c>
      <c r="GN454" s="46" t="str">
        <f t="shared" si="910"/>
        <v/>
      </c>
      <c r="GO454" s="46" t="b">
        <f t="shared" si="911"/>
        <v>0</v>
      </c>
      <c r="GP454" s="46" t="str">
        <f t="shared" si="912"/>
        <v/>
      </c>
      <c r="GQ454" s="46" t="str">
        <f t="shared" si="913"/>
        <v/>
      </c>
      <c r="GR454" s="46" t="b">
        <f t="shared" si="914"/>
        <v>0</v>
      </c>
      <c r="GS454" s="46" t="str">
        <f t="shared" si="915"/>
        <v/>
      </c>
      <c r="GT454" s="46" t="str">
        <f t="shared" si="916"/>
        <v/>
      </c>
      <c r="GU454" s="46" t="b">
        <f t="shared" si="917"/>
        <v>0</v>
      </c>
      <c r="GV454" s="46" t="b">
        <f t="shared" si="918"/>
        <v>0</v>
      </c>
      <c r="GW454" s="46" t="b">
        <f t="shared" si="919"/>
        <v>0</v>
      </c>
      <c r="GX454" s="46" t="b">
        <f t="shared" si="920"/>
        <v>0</v>
      </c>
      <c r="GY454" s="46" t="b">
        <f t="shared" si="921"/>
        <v>0</v>
      </c>
      <c r="GZ454" s="46" t="b">
        <f t="shared" si="922"/>
        <v>0</v>
      </c>
      <c r="HA454" s="46" t="b">
        <f t="shared" si="923"/>
        <v>0</v>
      </c>
      <c r="HB454" s="46" t="b">
        <f t="shared" si="924"/>
        <v>0</v>
      </c>
      <c r="HC454" s="46" t="b">
        <f t="shared" si="925"/>
        <v>0</v>
      </c>
      <c r="HD454" s="46" t="b">
        <f t="shared" si="926"/>
        <v>0</v>
      </c>
      <c r="HE454" s="46" t="b">
        <f t="shared" si="927"/>
        <v>0</v>
      </c>
      <c r="HF454" s="46" t="b">
        <f t="shared" si="928"/>
        <v>0</v>
      </c>
      <c r="HG454" s="46" t="b">
        <f t="shared" si="929"/>
        <v>0</v>
      </c>
      <c r="HH454" s="46" t="b">
        <f t="shared" si="930"/>
        <v>0</v>
      </c>
      <c r="HI454" s="46" t="b">
        <f t="shared" si="931"/>
        <v>0</v>
      </c>
      <c r="HJ454" s="46" t="b">
        <f t="shared" si="932"/>
        <v>0</v>
      </c>
      <c r="HK454" s="46" t="b">
        <f t="shared" si="933"/>
        <v>0</v>
      </c>
      <c r="HL454" s="46" t="b">
        <f t="shared" si="934"/>
        <v>0</v>
      </c>
      <c r="HM454" s="46" t="b">
        <f t="shared" si="935"/>
        <v>0</v>
      </c>
      <c r="HN454" s="46" t="b">
        <f t="shared" si="936"/>
        <v>0</v>
      </c>
      <c r="HO454" s="46" t="b">
        <f t="shared" si="937"/>
        <v>0</v>
      </c>
      <c r="HP454" s="46" t="b">
        <f t="shared" si="938"/>
        <v>0</v>
      </c>
      <c r="HQ454" s="46" t="str">
        <f t="shared" si="939"/>
        <v/>
      </c>
      <c r="HR454" s="46" t="str">
        <f t="shared" si="940"/>
        <v/>
      </c>
      <c r="HS454" s="46" t="str">
        <f t="shared" si="941"/>
        <v/>
      </c>
      <c r="HT454" s="46" t="b">
        <f t="shared" si="942"/>
        <v>0</v>
      </c>
      <c r="HU454" s="46" t="b">
        <f t="shared" si="943"/>
        <v>0</v>
      </c>
      <c r="HV454" s="46" t="b">
        <f t="shared" si="944"/>
        <v>0</v>
      </c>
      <c r="HW454" s="46" t="b">
        <f t="shared" si="945"/>
        <v>0</v>
      </c>
      <c r="HX454" s="46" t="b">
        <f t="shared" si="946"/>
        <v>0</v>
      </c>
      <c r="HY454" s="46" t="b">
        <f t="shared" si="947"/>
        <v>0</v>
      </c>
      <c r="HZ454" s="46" t="b">
        <f t="shared" si="948"/>
        <v>0</v>
      </c>
      <c r="IA454" s="46" t="str">
        <f t="shared" si="949"/>
        <v/>
      </c>
      <c r="IB454" s="46" t="str">
        <f t="shared" si="950"/>
        <v/>
      </c>
      <c r="IC454" s="46" t="str">
        <f t="shared" si="951"/>
        <v/>
      </c>
      <c r="ID454" s="46" t="str">
        <f t="shared" si="952"/>
        <v/>
      </c>
      <c r="IE454" s="46" t="b">
        <f t="shared" si="953"/>
        <v>0</v>
      </c>
      <c r="IF454" s="46" t="str">
        <f t="shared" si="954"/>
        <v/>
      </c>
      <c r="IG454" s="46" t="str">
        <f t="shared" si="955"/>
        <v/>
      </c>
      <c r="IH454" s="46" t="b">
        <f t="shared" si="956"/>
        <v>0</v>
      </c>
      <c r="II454" s="46" t="b">
        <f t="shared" si="957"/>
        <v>0</v>
      </c>
      <c r="IJ454" s="46" t="b">
        <f t="shared" si="958"/>
        <v>0</v>
      </c>
      <c r="IK454" s="46" t="str">
        <f t="shared" si="959"/>
        <v/>
      </c>
      <c r="IL454" s="46" t="str">
        <f t="shared" si="960"/>
        <v/>
      </c>
      <c r="IM454" s="46" t="b">
        <f t="shared" si="961"/>
        <v>0</v>
      </c>
      <c r="IN454" s="46" t="b">
        <f t="shared" si="962"/>
        <v>0</v>
      </c>
      <c r="IO454" s="46" t="b">
        <f t="shared" si="963"/>
        <v>0</v>
      </c>
      <c r="IP454" s="46" t="b">
        <f t="shared" si="964"/>
        <v>0</v>
      </c>
      <c r="IQ454" s="46" t="b">
        <f t="shared" si="965"/>
        <v>0</v>
      </c>
      <c r="IR454" s="46" t="b">
        <f t="shared" si="966"/>
        <v>0</v>
      </c>
      <c r="IS454" s="46" t="b">
        <f t="shared" si="967"/>
        <v>0</v>
      </c>
      <c r="IT454" s="46" t="b">
        <f t="shared" si="968"/>
        <v>0</v>
      </c>
      <c r="IU454" s="46" t="b">
        <f t="shared" si="969"/>
        <v>0</v>
      </c>
      <c r="IV454" s="46" t="b">
        <f t="shared" si="970"/>
        <v>0</v>
      </c>
      <c r="IW454" s="46" t="b">
        <f t="shared" si="971"/>
        <v>0</v>
      </c>
      <c r="IX454" s="46" t="b">
        <f t="shared" si="972"/>
        <v>0</v>
      </c>
      <c r="IY454" s="46" t="b">
        <f t="shared" si="973"/>
        <v>0</v>
      </c>
    </row>
    <row r="455" spans="2:259" x14ac:dyDescent="0.3">
      <c r="B455" s="48">
        <v>443</v>
      </c>
      <c r="C455" s="61" t="str">
        <f t="shared" si="839"/>
        <v/>
      </c>
      <c r="D455" s="53"/>
      <c r="E455" s="52"/>
      <c r="F455" s="112"/>
      <c r="G455" s="52"/>
      <c r="H455" s="53"/>
      <c r="I455" s="52"/>
      <c r="J455" s="52"/>
      <c r="K455" s="53"/>
      <c r="L455" s="55"/>
      <c r="M455" s="108"/>
      <c r="N455" s="56"/>
      <c r="O455" s="52"/>
      <c r="P455" s="52"/>
      <c r="Q455" s="52"/>
      <c r="R455" s="52"/>
      <c r="S455" s="52"/>
      <c r="T455" s="53"/>
      <c r="U455" s="52"/>
      <c r="V455" s="52"/>
      <c r="W455" s="55"/>
      <c r="X455" s="55"/>
      <c r="Y455" s="52"/>
      <c r="Z455" s="55"/>
      <c r="AA455" s="52"/>
      <c r="AB455" s="53"/>
      <c r="AC455" s="53"/>
      <c r="AD455" s="53"/>
      <c r="AE455" s="57"/>
      <c r="AF455" s="113"/>
      <c r="AG455" s="57"/>
      <c r="AH455" s="58"/>
      <c r="AI455" s="58"/>
      <c r="AJ455" s="58"/>
      <c r="AK455" s="114"/>
      <c r="AL455" s="58"/>
      <c r="AM455" s="114"/>
      <c r="AN455" s="58"/>
      <c r="AO455" s="114"/>
      <c r="AP455" s="58"/>
      <c r="AQ455" s="114"/>
      <c r="AR455" s="58"/>
      <c r="AS455" s="114"/>
      <c r="AT455" s="58"/>
      <c r="AU455" s="114"/>
      <c r="AV455" s="58"/>
      <c r="AW455" s="114"/>
      <c r="AX455" s="58"/>
      <c r="AY455" s="114"/>
      <c r="AZ455" s="58"/>
      <c r="BA455" s="114"/>
      <c r="BB455" s="58"/>
      <c r="BC455" s="114"/>
      <c r="BD455" s="58"/>
      <c r="BE455" s="58"/>
      <c r="BF455" s="58"/>
      <c r="BG455" s="59"/>
      <c r="BH455" s="58"/>
      <c r="BI455" s="114"/>
      <c r="BJ455" s="53"/>
      <c r="BK455" s="58"/>
      <c r="BL455" s="114"/>
      <c r="BM455" s="58"/>
      <c r="BN455" s="114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3"/>
      <c r="CL455" s="58"/>
      <c r="CM455" s="58"/>
      <c r="CN455" s="60"/>
      <c r="CO455" s="57"/>
      <c r="CP455" s="58"/>
      <c r="CQ455" s="60"/>
      <c r="CR455" s="57"/>
      <c r="CS455" s="58"/>
      <c r="CT455" s="59"/>
      <c r="CU455" s="58"/>
      <c r="CV455" s="59"/>
      <c r="CW455" s="58"/>
      <c r="CX455" s="59"/>
      <c r="CY455" s="58"/>
      <c r="CZ455" s="58"/>
      <c r="DA455" s="58"/>
      <c r="DB455" s="53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7"/>
      <c r="DO455" s="57"/>
      <c r="DP455" s="57"/>
      <c r="DQ455" s="76" t="str">
        <f t="shared" si="840"/>
        <v/>
      </c>
      <c r="DR455" s="53"/>
      <c r="DS455" s="46" t="b">
        <f t="shared" si="841"/>
        <v>0</v>
      </c>
      <c r="DT455" s="46" t="str">
        <f t="shared" si="842"/>
        <v/>
      </c>
      <c r="DU455" s="46" t="b">
        <f t="shared" si="843"/>
        <v>0</v>
      </c>
      <c r="DV455" s="46" t="b">
        <f t="shared" si="844"/>
        <v>0</v>
      </c>
      <c r="DW455" s="46" t="b">
        <f t="shared" si="845"/>
        <v>0</v>
      </c>
      <c r="DY455" s="46" t="b">
        <f t="shared" si="846"/>
        <v>0</v>
      </c>
      <c r="DZ455" s="46" t="b">
        <f t="shared" si="847"/>
        <v>0</v>
      </c>
      <c r="EB455" s="46" t="b">
        <f t="shared" si="848"/>
        <v>0</v>
      </c>
      <c r="EC455" s="46" t="b">
        <f t="shared" si="849"/>
        <v>0</v>
      </c>
      <c r="ED455" s="46" t="b">
        <f t="shared" si="850"/>
        <v>0</v>
      </c>
      <c r="EE455" s="46" t="b">
        <f t="shared" si="851"/>
        <v>0</v>
      </c>
      <c r="EF455" s="46" t="b">
        <f t="shared" si="852"/>
        <v>0</v>
      </c>
      <c r="EG455" s="46" t="b">
        <f t="shared" si="853"/>
        <v>0</v>
      </c>
      <c r="EH455" s="46" t="b">
        <f t="shared" si="854"/>
        <v>0</v>
      </c>
      <c r="EI455" s="46" t="b">
        <f t="shared" si="855"/>
        <v>0</v>
      </c>
      <c r="EK455" s="46" t="b">
        <f t="shared" si="856"/>
        <v>0</v>
      </c>
      <c r="EL455" s="46" t="b">
        <f t="shared" si="857"/>
        <v>0</v>
      </c>
      <c r="EM455" s="46" t="b">
        <f t="shared" si="858"/>
        <v>0</v>
      </c>
      <c r="EN455" s="46" t="b">
        <f t="shared" si="859"/>
        <v>0</v>
      </c>
      <c r="EO455" s="46" t="b">
        <f t="shared" si="860"/>
        <v>0</v>
      </c>
      <c r="EP455" s="46" t="b">
        <f t="shared" si="861"/>
        <v>0</v>
      </c>
      <c r="EQ455" s="46" t="b">
        <f t="shared" si="862"/>
        <v>0</v>
      </c>
      <c r="ER455" s="46" t="b">
        <f>OR(AA455='Tablas '!$T$4,AA455='Tablas '!$T$7,AA455='Tablas '!$T$8,AA455='Tablas '!$T$11)</f>
        <v>0</v>
      </c>
      <c r="ES455" s="46" t="str">
        <f t="shared" si="863"/>
        <v/>
      </c>
      <c r="ET455" s="46" t="str">
        <f t="shared" si="864"/>
        <v/>
      </c>
      <c r="EU455" s="46" t="str">
        <f t="shared" si="865"/>
        <v/>
      </c>
      <c r="EV455" s="46" t="b">
        <f t="shared" si="866"/>
        <v>0</v>
      </c>
      <c r="EW455" s="46" t="b">
        <f t="shared" si="867"/>
        <v>0</v>
      </c>
      <c r="EX455" s="46" t="b">
        <f t="shared" si="868"/>
        <v>0</v>
      </c>
      <c r="EY455" s="46" t="b">
        <f t="shared" si="869"/>
        <v>0</v>
      </c>
      <c r="EZ455" s="46" t="b">
        <f t="shared" si="870"/>
        <v>0</v>
      </c>
      <c r="FA455" s="46" t="b">
        <f t="shared" si="871"/>
        <v>0</v>
      </c>
      <c r="FB455" s="46" t="b">
        <f t="shared" si="872"/>
        <v>0</v>
      </c>
      <c r="FC455" s="46" t="str">
        <f t="shared" si="873"/>
        <v/>
      </c>
      <c r="FD455" s="46" t="str">
        <f t="shared" si="874"/>
        <v/>
      </c>
      <c r="FE455" s="46" t="b">
        <f t="shared" si="875"/>
        <v>0</v>
      </c>
      <c r="FF455" s="46" t="str">
        <f t="shared" si="876"/>
        <v/>
      </c>
      <c r="FG455" s="46" t="str">
        <f t="shared" si="877"/>
        <v/>
      </c>
      <c r="FH455" s="46" t="b">
        <f t="shared" si="878"/>
        <v>0</v>
      </c>
      <c r="FI455" s="46" t="str">
        <f t="shared" si="879"/>
        <v/>
      </c>
      <c r="FJ455" s="46" t="str">
        <f t="shared" si="880"/>
        <v/>
      </c>
      <c r="FK455" s="46" t="b">
        <f t="shared" si="881"/>
        <v>0</v>
      </c>
      <c r="FL455" s="46" t="str">
        <f t="shared" si="882"/>
        <v/>
      </c>
      <c r="FM455" s="46" t="str">
        <f t="shared" si="883"/>
        <v/>
      </c>
      <c r="FN455" s="46" t="b">
        <f t="shared" si="884"/>
        <v>0</v>
      </c>
      <c r="FO455" s="46" t="str">
        <f t="shared" si="885"/>
        <v/>
      </c>
      <c r="FP455" s="46" t="str">
        <f t="shared" si="886"/>
        <v/>
      </c>
      <c r="FQ455" s="46" t="b">
        <f t="shared" si="887"/>
        <v>0</v>
      </c>
      <c r="FR455" s="46" t="str">
        <f t="shared" si="888"/>
        <v/>
      </c>
      <c r="FS455" s="46" t="str">
        <f t="shared" si="889"/>
        <v/>
      </c>
      <c r="FT455" s="46" t="b">
        <f t="shared" si="890"/>
        <v>0</v>
      </c>
      <c r="FU455" s="46" t="str">
        <f t="shared" si="891"/>
        <v/>
      </c>
      <c r="FV455" s="46" t="str">
        <f t="shared" si="892"/>
        <v/>
      </c>
      <c r="FW455" s="46" t="b">
        <f t="shared" si="893"/>
        <v>0</v>
      </c>
      <c r="FX455" s="46" t="str">
        <f t="shared" si="894"/>
        <v/>
      </c>
      <c r="FY455" s="46" t="str">
        <f t="shared" si="895"/>
        <v/>
      </c>
      <c r="FZ455" s="46" t="b">
        <f t="shared" si="896"/>
        <v>0</v>
      </c>
      <c r="GA455" s="46" t="str">
        <f t="shared" si="897"/>
        <v/>
      </c>
      <c r="GB455" s="46" t="str">
        <f t="shared" si="898"/>
        <v/>
      </c>
      <c r="GC455" s="46" t="b">
        <f t="shared" si="899"/>
        <v>0</v>
      </c>
      <c r="GD455" s="46" t="str">
        <f t="shared" si="900"/>
        <v/>
      </c>
      <c r="GE455" s="46" t="str">
        <f t="shared" si="901"/>
        <v/>
      </c>
      <c r="GF455" s="46" t="b">
        <f t="shared" si="902"/>
        <v>0</v>
      </c>
      <c r="GG455" s="46" t="b">
        <f t="shared" si="903"/>
        <v>0</v>
      </c>
      <c r="GH455" s="46" t="str">
        <f t="shared" si="904"/>
        <v/>
      </c>
      <c r="GI455" s="46" t="str">
        <f t="shared" si="905"/>
        <v/>
      </c>
      <c r="GJ455" s="46" t="str">
        <f t="shared" si="906"/>
        <v/>
      </c>
      <c r="GK455" s="46" t="b">
        <f t="shared" si="907"/>
        <v>0</v>
      </c>
      <c r="GL455" s="46" t="str">
        <f t="shared" si="908"/>
        <v/>
      </c>
      <c r="GM455" s="46" t="str">
        <f t="shared" si="909"/>
        <v/>
      </c>
      <c r="GN455" s="46" t="str">
        <f t="shared" si="910"/>
        <v/>
      </c>
      <c r="GO455" s="46" t="b">
        <f t="shared" si="911"/>
        <v>0</v>
      </c>
      <c r="GP455" s="46" t="str">
        <f t="shared" si="912"/>
        <v/>
      </c>
      <c r="GQ455" s="46" t="str">
        <f t="shared" si="913"/>
        <v/>
      </c>
      <c r="GR455" s="46" t="b">
        <f t="shared" si="914"/>
        <v>0</v>
      </c>
      <c r="GS455" s="46" t="str">
        <f t="shared" si="915"/>
        <v/>
      </c>
      <c r="GT455" s="46" t="str">
        <f t="shared" si="916"/>
        <v/>
      </c>
      <c r="GU455" s="46" t="b">
        <f t="shared" si="917"/>
        <v>0</v>
      </c>
      <c r="GV455" s="46" t="b">
        <f t="shared" si="918"/>
        <v>0</v>
      </c>
      <c r="GW455" s="46" t="b">
        <f t="shared" si="919"/>
        <v>0</v>
      </c>
      <c r="GX455" s="46" t="b">
        <f t="shared" si="920"/>
        <v>0</v>
      </c>
      <c r="GY455" s="46" t="b">
        <f t="shared" si="921"/>
        <v>0</v>
      </c>
      <c r="GZ455" s="46" t="b">
        <f t="shared" si="922"/>
        <v>0</v>
      </c>
      <c r="HA455" s="46" t="b">
        <f t="shared" si="923"/>
        <v>0</v>
      </c>
      <c r="HB455" s="46" t="b">
        <f t="shared" si="924"/>
        <v>0</v>
      </c>
      <c r="HC455" s="46" t="b">
        <f t="shared" si="925"/>
        <v>0</v>
      </c>
      <c r="HD455" s="46" t="b">
        <f t="shared" si="926"/>
        <v>0</v>
      </c>
      <c r="HE455" s="46" t="b">
        <f t="shared" si="927"/>
        <v>0</v>
      </c>
      <c r="HF455" s="46" t="b">
        <f t="shared" si="928"/>
        <v>0</v>
      </c>
      <c r="HG455" s="46" t="b">
        <f t="shared" si="929"/>
        <v>0</v>
      </c>
      <c r="HH455" s="46" t="b">
        <f t="shared" si="930"/>
        <v>0</v>
      </c>
      <c r="HI455" s="46" t="b">
        <f t="shared" si="931"/>
        <v>0</v>
      </c>
      <c r="HJ455" s="46" t="b">
        <f t="shared" si="932"/>
        <v>0</v>
      </c>
      <c r="HK455" s="46" t="b">
        <f t="shared" si="933"/>
        <v>0</v>
      </c>
      <c r="HL455" s="46" t="b">
        <f t="shared" si="934"/>
        <v>0</v>
      </c>
      <c r="HM455" s="46" t="b">
        <f t="shared" si="935"/>
        <v>0</v>
      </c>
      <c r="HN455" s="46" t="b">
        <f t="shared" si="936"/>
        <v>0</v>
      </c>
      <c r="HO455" s="46" t="b">
        <f t="shared" si="937"/>
        <v>0</v>
      </c>
      <c r="HP455" s="46" t="b">
        <f t="shared" si="938"/>
        <v>0</v>
      </c>
      <c r="HQ455" s="46" t="str">
        <f t="shared" si="939"/>
        <v/>
      </c>
      <c r="HR455" s="46" t="str">
        <f t="shared" si="940"/>
        <v/>
      </c>
      <c r="HS455" s="46" t="str">
        <f t="shared" si="941"/>
        <v/>
      </c>
      <c r="HT455" s="46" t="b">
        <f t="shared" si="942"/>
        <v>0</v>
      </c>
      <c r="HU455" s="46" t="b">
        <f t="shared" si="943"/>
        <v>0</v>
      </c>
      <c r="HV455" s="46" t="b">
        <f t="shared" si="944"/>
        <v>0</v>
      </c>
      <c r="HW455" s="46" t="b">
        <f t="shared" si="945"/>
        <v>0</v>
      </c>
      <c r="HX455" s="46" t="b">
        <f t="shared" si="946"/>
        <v>0</v>
      </c>
      <c r="HY455" s="46" t="b">
        <f t="shared" si="947"/>
        <v>0</v>
      </c>
      <c r="HZ455" s="46" t="b">
        <f t="shared" si="948"/>
        <v>0</v>
      </c>
      <c r="IA455" s="46" t="str">
        <f t="shared" si="949"/>
        <v/>
      </c>
      <c r="IB455" s="46" t="str">
        <f t="shared" si="950"/>
        <v/>
      </c>
      <c r="IC455" s="46" t="str">
        <f t="shared" si="951"/>
        <v/>
      </c>
      <c r="ID455" s="46" t="str">
        <f t="shared" si="952"/>
        <v/>
      </c>
      <c r="IE455" s="46" t="b">
        <f t="shared" si="953"/>
        <v>0</v>
      </c>
      <c r="IF455" s="46" t="str">
        <f t="shared" si="954"/>
        <v/>
      </c>
      <c r="IG455" s="46" t="str">
        <f t="shared" si="955"/>
        <v/>
      </c>
      <c r="IH455" s="46" t="b">
        <f t="shared" si="956"/>
        <v>0</v>
      </c>
      <c r="II455" s="46" t="b">
        <f t="shared" si="957"/>
        <v>0</v>
      </c>
      <c r="IJ455" s="46" t="b">
        <f t="shared" si="958"/>
        <v>0</v>
      </c>
      <c r="IK455" s="46" t="str">
        <f t="shared" si="959"/>
        <v/>
      </c>
      <c r="IL455" s="46" t="str">
        <f t="shared" si="960"/>
        <v/>
      </c>
      <c r="IM455" s="46" t="b">
        <f t="shared" si="961"/>
        <v>0</v>
      </c>
      <c r="IN455" s="46" t="b">
        <f t="shared" si="962"/>
        <v>0</v>
      </c>
      <c r="IO455" s="46" t="b">
        <f t="shared" si="963"/>
        <v>0</v>
      </c>
      <c r="IP455" s="46" t="b">
        <f t="shared" si="964"/>
        <v>0</v>
      </c>
      <c r="IQ455" s="46" t="b">
        <f t="shared" si="965"/>
        <v>0</v>
      </c>
      <c r="IR455" s="46" t="b">
        <f t="shared" si="966"/>
        <v>0</v>
      </c>
      <c r="IS455" s="46" t="b">
        <f t="shared" si="967"/>
        <v>0</v>
      </c>
      <c r="IT455" s="46" t="b">
        <f t="shared" si="968"/>
        <v>0</v>
      </c>
      <c r="IU455" s="46" t="b">
        <f t="shared" si="969"/>
        <v>0</v>
      </c>
      <c r="IV455" s="46" t="b">
        <f t="shared" si="970"/>
        <v>0</v>
      </c>
      <c r="IW455" s="46" t="b">
        <f t="shared" si="971"/>
        <v>0</v>
      </c>
      <c r="IX455" s="46" t="b">
        <f t="shared" si="972"/>
        <v>0</v>
      </c>
      <c r="IY455" s="46" t="b">
        <f t="shared" si="973"/>
        <v>0</v>
      </c>
    </row>
    <row r="456" spans="2:259" x14ac:dyDescent="0.3">
      <c r="B456" s="48">
        <v>444</v>
      </c>
      <c r="C456" s="61" t="str">
        <f t="shared" si="839"/>
        <v/>
      </c>
      <c r="D456" s="53"/>
      <c r="E456" s="52"/>
      <c r="F456" s="112"/>
      <c r="G456" s="52"/>
      <c r="H456" s="53"/>
      <c r="I456" s="52"/>
      <c r="J456" s="52"/>
      <c r="K456" s="53"/>
      <c r="L456" s="55"/>
      <c r="M456" s="108"/>
      <c r="N456" s="56"/>
      <c r="O456" s="52"/>
      <c r="P456" s="52"/>
      <c r="Q456" s="52"/>
      <c r="R456" s="52"/>
      <c r="S456" s="52"/>
      <c r="T456" s="53"/>
      <c r="U456" s="52"/>
      <c r="V456" s="52"/>
      <c r="W456" s="55"/>
      <c r="X456" s="55"/>
      <c r="Y456" s="52"/>
      <c r="Z456" s="55"/>
      <c r="AA456" s="52"/>
      <c r="AB456" s="53"/>
      <c r="AC456" s="53"/>
      <c r="AD456" s="53"/>
      <c r="AE456" s="57"/>
      <c r="AF456" s="113"/>
      <c r="AG456" s="57"/>
      <c r="AH456" s="58"/>
      <c r="AI456" s="58"/>
      <c r="AJ456" s="58"/>
      <c r="AK456" s="114"/>
      <c r="AL456" s="58"/>
      <c r="AM456" s="114"/>
      <c r="AN456" s="58"/>
      <c r="AO456" s="114"/>
      <c r="AP456" s="58"/>
      <c r="AQ456" s="114"/>
      <c r="AR456" s="58"/>
      <c r="AS456" s="114"/>
      <c r="AT456" s="58"/>
      <c r="AU456" s="114"/>
      <c r="AV456" s="58"/>
      <c r="AW456" s="114"/>
      <c r="AX456" s="58"/>
      <c r="AY456" s="114"/>
      <c r="AZ456" s="58"/>
      <c r="BA456" s="114"/>
      <c r="BB456" s="58"/>
      <c r="BC456" s="114"/>
      <c r="BD456" s="58"/>
      <c r="BE456" s="58"/>
      <c r="BF456" s="58"/>
      <c r="BG456" s="59"/>
      <c r="BH456" s="58"/>
      <c r="BI456" s="114"/>
      <c r="BJ456" s="53"/>
      <c r="BK456" s="58"/>
      <c r="BL456" s="114"/>
      <c r="BM456" s="58"/>
      <c r="BN456" s="114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3"/>
      <c r="CL456" s="58"/>
      <c r="CM456" s="58"/>
      <c r="CN456" s="60"/>
      <c r="CO456" s="57"/>
      <c r="CP456" s="58"/>
      <c r="CQ456" s="60"/>
      <c r="CR456" s="57"/>
      <c r="CS456" s="58"/>
      <c r="CT456" s="59"/>
      <c r="CU456" s="58"/>
      <c r="CV456" s="59"/>
      <c r="CW456" s="58"/>
      <c r="CX456" s="59"/>
      <c r="CY456" s="58"/>
      <c r="CZ456" s="58"/>
      <c r="DA456" s="58"/>
      <c r="DB456" s="53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7"/>
      <c r="DO456" s="57"/>
      <c r="DP456" s="57"/>
      <c r="DQ456" s="76" t="str">
        <f t="shared" si="840"/>
        <v/>
      </c>
      <c r="DR456" s="53"/>
      <c r="DS456" s="46" t="b">
        <f t="shared" si="841"/>
        <v>0</v>
      </c>
      <c r="DT456" s="46" t="str">
        <f t="shared" si="842"/>
        <v/>
      </c>
      <c r="DU456" s="46" t="b">
        <f t="shared" si="843"/>
        <v>0</v>
      </c>
      <c r="DV456" s="46" t="b">
        <f t="shared" si="844"/>
        <v>0</v>
      </c>
      <c r="DW456" s="46" t="b">
        <f t="shared" si="845"/>
        <v>0</v>
      </c>
      <c r="DY456" s="46" t="b">
        <f t="shared" si="846"/>
        <v>0</v>
      </c>
      <c r="DZ456" s="46" t="b">
        <f t="shared" si="847"/>
        <v>0</v>
      </c>
      <c r="EB456" s="46" t="b">
        <f t="shared" si="848"/>
        <v>0</v>
      </c>
      <c r="EC456" s="46" t="b">
        <f t="shared" si="849"/>
        <v>0</v>
      </c>
      <c r="ED456" s="46" t="b">
        <f t="shared" si="850"/>
        <v>0</v>
      </c>
      <c r="EE456" s="46" t="b">
        <f t="shared" si="851"/>
        <v>0</v>
      </c>
      <c r="EF456" s="46" t="b">
        <f t="shared" si="852"/>
        <v>0</v>
      </c>
      <c r="EG456" s="46" t="b">
        <f t="shared" si="853"/>
        <v>0</v>
      </c>
      <c r="EH456" s="46" t="b">
        <f t="shared" si="854"/>
        <v>0</v>
      </c>
      <c r="EI456" s="46" t="b">
        <f t="shared" si="855"/>
        <v>0</v>
      </c>
      <c r="EK456" s="46" t="b">
        <f t="shared" si="856"/>
        <v>0</v>
      </c>
      <c r="EL456" s="46" t="b">
        <f t="shared" si="857"/>
        <v>0</v>
      </c>
      <c r="EM456" s="46" t="b">
        <f t="shared" si="858"/>
        <v>0</v>
      </c>
      <c r="EN456" s="46" t="b">
        <f t="shared" si="859"/>
        <v>0</v>
      </c>
      <c r="EO456" s="46" t="b">
        <f t="shared" si="860"/>
        <v>0</v>
      </c>
      <c r="EP456" s="46" t="b">
        <f t="shared" si="861"/>
        <v>0</v>
      </c>
      <c r="EQ456" s="46" t="b">
        <f t="shared" si="862"/>
        <v>0</v>
      </c>
      <c r="ER456" s="46" t="b">
        <f>OR(AA456='Tablas '!$T$4,AA456='Tablas '!$T$7,AA456='Tablas '!$T$8,AA456='Tablas '!$T$11)</f>
        <v>0</v>
      </c>
      <c r="ES456" s="46" t="str">
        <f t="shared" si="863"/>
        <v/>
      </c>
      <c r="ET456" s="46" t="str">
        <f t="shared" si="864"/>
        <v/>
      </c>
      <c r="EU456" s="46" t="str">
        <f t="shared" si="865"/>
        <v/>
      </c>
      <c r="EV456" s="46" t="b">
        <f t="shared" si="866"/>
        <v>0</v>
      </c>
      <c r="EW456" s="46" t="b">
        <f t="shared" si="867"/>
        <v>0</v>
      </c>
      <c r="EX456" s="46" t="b">
        <f t="shared" si="868"/>
        <v>0</v>
      </c>
      <c r="EY456" s="46" t="b">
        <f t="shared" si="869"/>
        <v>0</v>
      </c>
      <c r="EZ456" s="46" t="b">
        <f t="shared" si="870"/>
        <v>0</v>
      </c>
      <c r="FA456" s="46" t="b">
        <f t="shared" si="871"/>
        <v>0</v>
      </c>
      <c r="FB456" s="46" t="b">
        <f t="shared" si="872"/>
        <v>0</v>
      </c>
      <c r="FC456" s="46" t="str">
        <f t="shared" si="873"/>
        <v/>
      </c>
      <c r="FD456" s="46" t="str">
        <f t="shared" si="874"/>
        <v/>
      </c>
      <c r="FE456" s="46" t="b">
        <f t="shared" si="875"/>
        <v>0</v>
      </c>
      <c r="FF456" s="46" t="str">
        <f t="shared" si="876"/>
        <v/>
      </c>
      <c r="FG456" s="46" t="str">
        <f t="shared" si="877"/>
        <v/>
      </c>
      <c r="FH456" s="46" t="b">
        <f t="shared" si="878"/>
        <v>0</v>
      </c>
      <c r="FI456" s="46" t="str">
        <f t="shared" si="879"/>
        <v/>
      </c>
      <c r="FJ456" s="46" t="str">
        <f t="shared" si="880"/>
        <v/>
      </c>
      <c r="FK456" s="46" t="b">
        <f t="shared" si="881"/>
        <v>0</v>
      </c>
      <c r="FL456" s="46" t="str">
        <f t="shared" si="882"/>
        <v/>
      </c>
      <c r="FM456" s="46" t="str">
        <f t="shared" si="883"/>
        <v/>
      </c>
      <c r="FN456" s="46" t="b">
        <f t="shared" si="884"/>
        <v>0</v>
      </c>
      <c r="FO456" s="46" t="str">
        <f t="shared" si="885"/>
        <v/>
      </c>
      <c r="FP456" s="46" t="str">
        <f t="shared" si="886"/>
        <v/>
      </c>
      <c r="FQ456" s="46" t="b">
        <f t="shared" si="887"/>
        <v>0</v>
      </c>
      <c r="FR456" s="46" t="str">
        <f t="shared" si="888"/>
        <v/>
      </c>
      <c r="FS456" s="46" t="str">
        <f t="shared" si="889"/>
        <v/>
      </c>
      <c r="FT456" s="46" t="b">
        <f t="shared" si="890"/>
        <v>0</v>
      </c>
      <c r="FU456" s="46" t="str">
        <f t="shared" si="891"/>
        <v/>
      </c>
      <c r="FV456" s="46" t="str">
        <f t="shared" si="892"/>
        <v/>
      </c>
      <c r="FW456" s="46" t="b">
        <f t="shared" si="893"/>
        <v>0</v>
      </c>
      <c r="FX456" s="46" t="str">
        <f t="shared" si="894"/>
        <v/>
      </c>
      <c r="FY456" s="46" t="str">
        <f t="shared" si="895"/>
        <v/>
      </c>
      <c r="FZ456" s="46" t="b">
        <f t="shared" si="896"/>
        <v>0</v>
      </c>
      <c r="GA456" s="46" t="str">
        <f t="shared" si="897"/>
        <v/>
      </c>
      <c r="GB456" s="46" t="str">
        <f t="shared" si="898"/>
        <v/>
      </c>
      <c r="GC456" s="46" t="b">
        <f t="shared" si="899"/>
        <v>0</v>
      </c>
      <c r="GD456" s="46" t="str">
        <f t="shared" si="900"/>
        <v/>
      </c>
      <c r="GE456" s="46" t="str">
        <f t="shared" si="901"/>
        <v/>
      </c>
      <c r="GF456" s="46" t="b">
        <f t="shared" si="902"/>
        <v>0</v>
      </c>
      <c r="GG456" s="46" t="b">
        <f t="shared" si="903"/>
        <v>0</v>
      </c>
      <c r="GH456" s="46" t="str">
        <f t="shared" si="904"/>
        <v/>
      </c>
      <c r="GI456" s="46" t="str">
        <f t="shared" si="905"/>
        <v/>
      </c>
      <c r="GJ456" s="46" t="str">
        <f t="shared" si="906"/>
        <v/>
      </c>
      <c r="GK456" s="46" t="b">
        <f t="shared" si="907"/>
        <v>0</v>
      </c>
      <c r="GL456" s="46" t="str">
        <f t="shared" si="908"/>
        <v/>
      </c>
      <c r="GM456" s="46" t="str">
        <f t="shared" si="909"/>
        <v/>
      </c>
      <c r="GN456" s="46" t="str">
        <f t="shared" si="910"/>
        <v/>
      </c>
      <c r="GO456" s="46" t="b">
        <f t="shared" si="911"/>
        <v>0</v>
      </c>
      <c r="GP456" s="46" t="str">
        <f t="shared" si="912"/>
        <v/>
      </c>
      <c r="GQ456" s="46" t="str">
        <f t="shared" si="913"/>
        <v/>
      </c>
      <c r="GR456" s="46" t="b">
        <f t="shared" si="914"/>
        <v>0</v>
      </c>
      <c r="GS456" s="46" t="str">
        <f t="shared" si="915"/>
        <v/>
      </c>
      <c r="GT456" s="46" t="str">
        <f t="shared" si="916"/>
        <v/>
      </c>
      <c r="GU456" s="46" t="b">
        <f t="shared" si="917"/>
        <v>0</v>
      </c>
      <c r="GV456" s="46" t="b">
        <f t="shared" si="918"/>
        <v>0</v>
      </c>
      <c r="GW456" s="46" t="b">
        <f t="shared" si="919"/>
        <v>0</v>
      </c>
      <c r="GX456" s="46" t="b">
        <f t="shared" si="920"/>
        <v>0</v>
      </c>
      <c r="GY456" s="46" t="b">
        <f t="shared" si="921"/>
        <v>0</v>
      </c>
      <c r="GZ456" s="46" t="b">
        <f t="shared" si="922"/>
        <v>0</v>
      </c>
      <c r="HA456" s="46" t="b">
        <f t="shared" si="923"/>
        <v>0</v>
      </c>
      <c r="HB456" s="46" t="b">
        <f t="shared" si="924"/>
        <v>0</v>
      </c>
      <c r="HC456" s="46" t="b">
        <f t="shared" si="925"/>
        <v>0</v>
      </c>
      <c r="HD456" s="46" t="b">
        <f t="shared" si="926"/>
        <v>0</v>
      </c>
      <c r="HE456" s="46" t="b">
        <f t="shared" si="927"/>
        <v>0</v>
      </c>
      <c r="HF456" s="46" t="b">
        <f t="shared" si="928"/>
        <v>0</v>
      </c>
      <c r="HG456" s="46" t="b">
        <f t="shared" si="929"/>
        <v>0</v>
      </c>
      <c r="HH456" s="46" t="b">
        <f t="shared" si="930"/>
        <v>0</v>
      </c>
      <c r="HI456" s="46" t="b">
        <f t="shared" si="931"/>
        <v>0</v>
      </c>
      <c r="HJ456" s="46" t="b">
        <f t="shared" si="932"/>
        <v>0</v>
      </c>
      <c r="HK456" s="46" t="b">
        <f t="shared" si="933"/>
        <v>0</v>
      </c>
      <c r="HL456" s="46" t="b">
        <f t="shared" si="934"/>
        <v>0</v>
      </c>
      <c r="HM456" s="46" t="b">
        <f t="shared" si="935"/>
        <v>0</v>
      </c>
      <c r="HN456" s="46" t="b">
        <f t="shared" si="936"/>
        <v>0</v>
      </c>
      <c r="HO456" s="46" t="b">
        <f t="shared" si="937"/>
        <v>0</v>
      </c>
      <c r="HP456" s="46" t="b">
        <f t="shared" si="938"/>
        <v>0</v>
      </c>
      <c r="HQ456" s="46" t="str">
        <f t="shared" si="939"/>
        <v/>
      </c>
      <c r="HR456" s="46" t="str">
        <f t="shared" si="940"/>
        <v/>
      </c>
      <c r="HS456" s="46" t="str">
        <f t="shared" si="941"/>
        <v/>
      </c>
      <c r="HT456" s="46" t="b">
        <f t="shared" si="942"/>
        <v>0</v>
      </c>
      <c r="HU456" s="46" t="b">
        <f t="shared" si="943"/>
        <v>0</v>
      </c>
      <c r="HV456" s="46" t="b">
        <f t="shared" si="944"/>
        <v>0</v>
      </c>
      <c r="HW456" s="46" t="b">
        <f t="shared" si="945"/>
        <v>0</v>
      </c>
      <c r="HX456" s="46" t="b">
        <f t="shared" si="946"/>
        <v>0</v>
      </c>
      <c r="HY456" s="46" t="b">
        <f t="shared" si="947"/>
        <v>0</v>
      </c>
      <c r="HZ456" s="46" t="b">
        <f t="shared" si="948"/>
        <v>0</v>
      </c>
      <c r="IA456" s="46" t="str">
        <f t="shared" si="949"/>
        <v/>
      </c>
      <c r="IB456" s="46" t="str">
        <f t="shared" si="950"/>
        <v/>
      </c>
      <c r="IC456" s="46" t="str">
        <f t="shared" si="951"/>
        <v/>
      </c>
      <c r="ID456" s="46" t="str">
        <f t="shared" si="952"/>
        <v/>
      </c>
      <c r="IE456" s="46" t="b">
        <f t="shared" si="953"/>
        <v>0</v>
      </c>
      <c r="IF456" s="46" t="str">
        <f t="shared" si="954"/>
        <v/>
      </c>
      <c r="IG456" s="46" t="str">
        <f t="shared" si="955"/>
        <v/>
      </c>
      <c r="IH456" s="46" t="b">
        <f t="shared" si="956"/>
        <v>0</v>
      </c>
      <c r="II456" s="46" t="b">
        <f t="shared" si="957"/>
        <v>0</v>
      </c>
      <c r="IJ456" s="46" t="b">
        <f t="shared" si="958"/>
        <v>0</v>
      </c>
      <c r="IK456" s="46" t="str">
        <f t="shared" si="959"/>
        <v/>
      </c>
      <c r="IL456" s="46" t="str">
        <f t="shared" si="960"/>
        <v/>
      </c>
      <c r="IM456" s="46" t="b">
        <f t="shared" si="961"/>
        <v>0</v>
      </c>
      <c r="IN456" s="46" t="b">
        <f t="shared" si="962"/>
        <v>0</v>
      </c>
      <c r="IO456" s="46" t="b">
        <f t="shared" si="963"/>
        <v>0</v>
      </c>
      <c r="IP456" s="46" t="b">
        <f t="shared" si="964"/>
        <v>0</v>
      </c>
      <c r="IQ456" s="46" t="b">
        <f t="shared" si="965"/>
        <v>0</v>
      </c>
      <c r="IR456" s="46" t="b">
        <f t="shared" si="966"/>
        <v>0</v>
      </c>
      <c r="IS456" s="46" t="b">
        <f t="shared" si="967"/>
        <v>0</v>
      </c>
      <c r="IT456" s="46" t="b">
        <f t="shared" si="968"/>
        <v>0</v>
      </c>
      <c r="IU456" s="46" t="b">
        <f t="shared" si="969"/>
        <v>0</v>
      </c>
      <c r="IV456" s="46" t="b">
        <f t="shared" si="970"/>
        <v>0</v>
      </c>
      <c r="IW456" s="46" t="b">
        <f t="shared" si="971"/>
        <v>0</v>
      </c>
      <c r="IX456" s="46" t="b">
        <f t="shared" si="972"/>
        <v>0</v>
      </c>
      <c r="IY456" s="46" t="b">
        <f t="shared" si="973"/>
        <v>0</v>
      </c>
    </row>
    <row r="457" spans="2:259" x14ac:dyDescent="0.3">
      <c r="B457" s="48">
        <v>445</v>
      </c>
      <c r="C457" s="61" t="str">
        <f t="shared" si="839"/>
        <v/>
      </c>
      <c r="D457" s="53"/>
      <c r="E457" s="52"/>
      <c r="F457" s="112"/>
      <c r="G457" s="52"/>
      <c r="H457" s="53"/>
      <c r="I457" s="52"/>
      <c r="J457" s="52"/>
      <c r="K457" s="53"/>
      <c r="L457" s="55"/>
      <c r="M457" s="108"/>
      <c r="N457" s="56"/>
      <c r="O457" s="52"/>
      <c r="P457" s="52"/>
      <c r="Q457" s="52"/>
      <c r="R457" s="52"/>
      <c r="S457" s="52"/>
      <c r="T457" s="53"/>
      <c r="U457" s="52"/>
      <c r="V457" s="52"/>
      <c r="W457" s="55"/>
      <c r="X457" s="55"/>
      <c r="Y457" s="52"/>
      <c r="Z457" s="55"/>
      <c r="AA457" s="52"/>
      <c r="AB457" s="53"/>
      <c r="AC457" s="53"/>
      <c r="AD457" s="53"/>
      <c r="AE457" s="57"/>
      <c r="AF457" s="113"/>
      <c r="AG457" s="57"/>
      <c r="AH457" s="58"/>
      <c r="AI457" s="58"/>
      <c r="AJ457" s="58"/>
      <c r="AK457" s="114"/>
      <c r="AL457" s="58"/>
      <c r="AM457" s="114"/>
      <c r="AN457" s="58"/>
      <c r="AO457" s="114"/>
      <c r="AP457" s="58"/>
      <c r="AQ457" s="114"/>
      <c r="AR457" s="58"/>
      <c r="AS457" s="114"/>
      <c r="AT457" s="58"/>
      <c r="AU457" s="114"/>
      <c r="AV457" s="58"/>
      <c r="AW457" s="114"/>
      <c r="AX457" s="58"/>
      <c r="AY457" s="114"/>
      <c r="AZ457" s="58"/>
      <c r="BA457" s="114"/>
      <c r="BB457" s="58"/>
      <c r="BC457" s="114"/>
      <c r="BD457" s="58"/>
      <c r="BE457" s="58"/>
      <c r="BF457" s="58"/>
      <c r="BG457" s="59"/>
      <c r="BH457" s="58"/>
      <c r="BI457" s="114"/>
      <c r="BJ457" s="53"/>
      <c r="BK457" s="58"/>
      <c r="BL457" s="114"/>
      <c r="BM457" s="58"/>
      <c r="BN457" s="114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3"/>
      <c r="CL457" s="58"/>
      <c r="CM457" s="58"/>
      <c r="CN457" s="60"/>
      <c r="CO457" s="57"/>
      <c r="CP457" s="58"/>
      <c r="CQ457" s="60"/>
      <c r="CR457" s="57"/>
      <c r="CS457" s="58"/>
      <c r="CT457" s="59"/>
      <c r="CU457" s="58"/>
      <c r="CV457" s="59"/>
      <c r="CW457" s="58"/>
      <c r="CX457" s="59"/>
      <c r="CY457" s="58"/>
      <c r="CZ457" s="58"/>
      <c r="DA457" s="58"/>
      <c r="DB457" s="53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7"/>
      <c r="DO457" s="57"/>
      <c r="DP457" s="57"/>
      <c r="DQ457" s="76" t="str">
        <f t="shared" si="840"/>
        <v/>
      </c>
      <c r="DR457" s="53"/>
      <c r="DS457" s="46" t="b">
        <f t="shared" si="841"/>
        <v>0</v>
      </c>
      <c r="DT457" s="46" t="str">
        <f t="shared" si="842"/>
        <v/>
      </c>
      <c r="DU457" s="46" t="b">
        <f t="shared" si="843"/>
        <v>0</v>
      </c>
      <c r="DV457" s="46" t="b">
        <f t="shared" si="844"/>
        <v>0</v>
      </c>
      <c r="DW457" s="46" t="b">
        <f t="shared" si="845"/>
        <v>0</v>
      </c>
      <c r="DY457" s="46" t="b">
        <f t="shared" si="846"/>
        <v>0</v>
      </c>
      <c r="DZ457" s="46" t="b">
        <f t="shared" si="847"/>
        <v>0</v>
      </c>
      <c r="EB457" s="46" t="b">
        <f t="shared" si="848"/>
        <v>0</v>
      </c>
      <c r="EC457" s="46" t="b">
        <f t="shared" si="849"/>
        <v>0</v>
      </c>
      <c r="ED457" s="46" t="b">
        <f t="shared" si="850"/>
        <v>0</v>
      </c>
      <c r="EE457" s="46" t="b">
        <f t="shared" si="851"/>
        <v>0</v>
      </c>
      <c r="EF457" s="46" t="b">
        <f t="shared" si="852"/>
        <v>0</v>
      </c>
      <c r="EG457" s="46" t="b">
        <f t="shared" si="853"/>
        <v>0</v>
      </c>
      <c r="EH457" s="46" t="b">
        <f t="shared" si="854"/>
        <v>0</v>
      </c>
      <c r="EI457" s="46" t="b">
        <f t="shared" si="855"/>
        <v>0</v>
      </c>
      <c r="EK457" s="46" t="b">
        <f t="shared" si="856"/>
        <v>0</v>
      </c>
      <c r="EL457" s="46" t="b">
        <f t="shared" si="857"/>
        <v>0</v>
      </c>
      <c r="EM457" s="46" t="b">
        <f t="shared" si="858"/>
        <v>0</v>
      </c>
      <c r="EN457" s="46" t="b">
        <f t="shared" si="859"/>
        <v>0</v>
      </c>
      <c r="EO457" s="46" t="b">
        <f t="shared" si="860"/>
        <v>0</v>
      </c>
      <c r="EP457" s="46" t="b">
        <f t="shared" si="861"/>
        <v>0</v>
      </c>
      <c r="EQ457" s="46" t="b">
        <f t="shared" si="862"/>
        <v>0</v>
      </c>
      <c r="ER457" s="46" t="b">
        <f>OR(AA457='Tablas '!$T$4,AA457='Tablas '!$T$7,AA457='Tablas '!$T$8,AA457='Tablas '!$T$11)</f>
        <v>0</v>
      </c>
      <c r="ES457" s="46" t="str">
        <f t="shared" si="863"/>
        <v/>
      </c>
      <c r="ET457" s="46" t="str">
        <f t="shared" si="864"/>
        <v/>
      </c>
      <c r="EU457" s="46" t="str">
        <f t="shared" si="865"/>
        <v/>
      </c>
      <c r="EV457" s="46" t="b">
        <f t="shared" si="866"/>
        <v>0</v>
      </c>
      <c r="EW457" s="46" t="b">
        <f t="shared" si="867"/>
        <v>0</v>
      </c>
      <c r="EX457" s="46" t="b">
        <f t="shared" si="868"/>
        <v>0</v>
      </c>
      <c r="EY457" s="46" t="b">
        <f t="shared" si="869"/>
        <v>0</v>
      </c>
      <c r="EZ457" s="46" t="b">
        <f t="shared" si="870"/>
        <v>0</v>
      </c>
      <c r="FA457" s="46" t="b">
        <f t="shared" si="871"/>
        <v>0</v>
      </c>
      <c r="FB457" s="46" t="b">
        <f t="shared" si="872"/>
        <v>0</v>
      </c>
      <c r="FC457" s="46" t="str">
        <f t="shared" si="873"/>
        <v/>
      </c>
      <c r="FD457" s="46" t="str">
        <f t="shared" si="874"/>
        <v/>
      </c>
      <c r="FE457" s="46" t="b">
        <f t="shared" si="875"/>
        <v>0</v>
      </c>
      <c r="FF457" s="46" t="str">
        <f t="shared" si="876"/>
        <v/>
      </c>
      <c r="FG457" s="46" t="str">
        <f t="shared" si="877"/>
        <v/>
      </c>
      <c r="FH457" s="46" t="b">
        <f t="shared" si="878"/>
        <v>0</v>
      </c>
      <c r="FI457" s="46" t="str">
        <f t="shared" si="879"/>
        <v/>
      </c>
      <c r="FJ457" s="46" t="str">
        <f t="shared" si="880"/>
        <v/>
      </c>
      <c r="FK457" s="46" t="b">
        <f t="shared" si="881"/>
        <v>0</v>
      </c>
      <c r="FL457" s="46" t="str">
        <f t="shared" si="882"/>
        <v/>
      </c>
      <c r="FM457" s="46" t="str">
        <f t="shared" si="883"/>
        <v/>
      </c>
      <c r="FN457" s="46" t="b">
        <f t="shared" si="884"/>
        <v>0</v>
      </c>
      <c r="FO457" s="46" t="str">
        <f t="shared" si="885"/>
        <v/>
      </c>
      <c r="FP457" s="46" t="str">
        <f t="shared" si="886"/>
        <v/>
      </c>
      <c r="FQ457" s="46" t="b">
        <f t="shared" si="887"/>
        <v>0</v>
      </c>
      <c r="FR457" s="46" t="str">
        <f t="shared" si="888"/>
        <v/>
      </c>
      <c r="FS457" s="46" t="str">
        <f t="shared" si="889"/>
        <v/>
      </c>
      <c r="FT457" s="46" t="b">
        <f t="shared" si="890"/>
        <v>0</v>
      </c>
      <c r="FU457" s="46" t="str">
        <f t="shared" si="891"/>
        <v/>
      </c>
      <c r="FV457" s="46" t="str">
        <f t="shared" si="892"/>
        <v/>
      </c>
      <c r="FW457" s="46" t="b">
        <f t="shared" si="893"/>
        <v>0</v>
      </c>
      <c r="FX457" s="46" t="str">
        <f t="shared" si="894"/>
        <v/>
      </c>
      <c r="FY457" s="46" t="str">
        <f t="shared" si="895"/>
        <v/>
      </c>
      <c r="FZ457" s="46" t="b">
        <f t="shared" si="896"/>
        <v>0</v>
      </c>
      <c r="GA457" s="46" t="str">
        <f t="shared" si="897"/>
        <v/>
      </c>
      <c r="GB457" s="46" t="str">
        <f t="shared" si="898"/>
        <v/>
      </c>
      <c r="GC457" s="46" t="b">
        <f t="shared" si="899"/>
        <v>0</v>
      </c>
      <c r="GD457" s="46" t="str">
        <f t="shared" si="900"/>
        <v/>
      </c>
      <c r="GE457" s="46" t="str">
        <f t="shared" si="901"/>
        <v/>
      </c>
      <c r="GF457" s="46" t="b">
        <f t="shared" si="902"/>
        <v>0</v>
      </c>
      <c r="GG457" s="46" t="b">
        <f t="shared" si="903"/>
        <v>0</v>
      </c>
      <c r="GH457" s="46" t="str">
        <f t="shared" si="904"/>
        <v/>
      </c>
      <c r="GI457" s="46" t="str">
        <f t="shared" si="905"/>
        <v/>
      </c>
      <c r="GJ457" s="46" t="str">
        <f t="shared" si="906"/>
        <v/>
      </c>
      <c r="GK457" s="46" t="b">
        <f t="shared" si="907"/>
        <v>0</v>
      </c>
      <c r="GL457" s="46" t="str">
        <f t="shared" si="908"/>
        <v/>
      </c>
      <c r="GM457" s="46" t="str">
        <f t="shared" si="909"/>
        <v/>
      </c>
      <c r="GN457" s="46" t="str">
        <f t="shared" si="910"/>
        <v/>
      </c>
      <c r="GO457" s="46" t="b">
        <f t="shared" si="911"/>
        <v>0</v>
      </c>
      <c r="GP457" s="46" t="str">
        <f t="shared" si="912"/>
        <v/>
      </c>
      <c r="GQ457" s="46" t="str">
        <f t="shared" si="913"/>
        <v/>
      </c>
      <c r="GR457" s="46" t="b">
        <f t="shared" si="914"/>
        <v>0</v>
      </c>
      <c r="GS457" s="46" t="str">
        <f t="shared" si="915"/>
        <v/>
      </c>
      <c r="GT457" s="46" t="str">
        <f t="shared" si="916"/>
        <v/>
      </c>
      <c r="GU457" s="46" t="b">
        <f t="shared" si="917"/>
        <v>0</v>
      </c>
      <c r="GV457" s="46" t="b">
        <f t="shared" si="918"/>
        <v>0</v>
      </c>
      <c r="GW457" s="46" t="b">
        <f t="shared" si="919"/>
        <v>0</v>
      </c>
      <c r="GX457" s="46" t="b">
        <f t="shared" si="920"/>
        <v>0</v>
      </c>
      <c r="GY457" s="46" t="b">
        <f t="shared" si="921"/>
        <v>0</v>
      </c>
      <c r="GZ457" s="46" t="b">
        <f t="shared" si="922"/>
        <v>0</v>
      </c>
      <c r="HA457" s="46" t="b">
        <f t="shared" si="923"/>
        <v>0</v>
      </c>
      <c r="HB457" s="46" t="b">
        <f t="shared" si="924"/>
        <v>0</v>
      </c>
      <c r="HC457" s="46" t="b">
        <f t="shared" si="925"/>
        <v>0</v>
      </c>
      <c r="HD457" s="46" t="b">
        <f t="shared" si="926"/>
        <v>0</v>
      </c>
      <c r="HE457" s="46" t="b">
        <f t="shared" si="927"/>
        <v>0</v>
      </c>
      <c r="HF457" s="46" t="b">
        <f t="shared" si="928"/>
        <v>0</v>
      </c>
      <c r="HG457" s="46" t="b">
        <f t="shared" si="929"/>
        <v>0</v>
      </c>
      <c r="HH457" s="46" t="b">
        <f t="shared" si="930"/>
        <v>0</v>
      </c>
      <c r="HI457" s="46" t="b">
        <f t="shared" si="931"/>
        <v>0</v>
      </c>
      <c r="HJ457" s="46" t="b">
        <f t="shared" si="932"/>
        <v>0</v>
      </c>
      <c r="HK457" s="46" t="b">
        <f t="shared" si="933"/>
        <v>0</v>
      </c>
      <c r="HL457" s="46" t="b">
        <f t="shared" si="934"/>
        <v>0</v>
      </c>
      <c r="HM457" s="46" t="b">
        <f t="shared" si="935"/>
        <v>0</v>
      </c>
      <c r="HN457" s="46" t="b">
        <f t="shared" si="936"/>
        <v>0</v>
      </c>
      <c r="HO457" s="46" t="b">
        <f t="shared" si="937"/>
        <v>0</v>
      </c>
      <c r="HP457" s="46" t="b">
        <f t="shared" si="938"/>
        <v>0</v>
      </c>
      <c r="HQ457" s="46" t="str">
        <f t="shared" si="939"/>
        <v/>
      </c>
      <c r="HR457" s="46" t="str">
        <f t="shared" si="940"/>
        <v/>
      </c>
      <c r="HS457" s="46" t="str">
        <f t="shared" si="941"/>
        <v/>
      </c>
      <c r="HT457" s="46" t="b">
        <f t="shared" si="942"/>
        <v>0</v>
      </c>
      <c r="HU457" s="46" t="b">
        <f t="shared" si="943"/>
        <v>0</v>
      </c>
      <c r="HV457" s="46" t="b">
        <f t="shared" si="944"/>
        <v>0</v>
      </c>
      <c r="HW457" s="46" t="b">
        <f t="shared" si="945"/>
        <v>0</v>
      </c>
      <c r="HX457" s="46" t="b">
        <f t="shared" si="946"/>
        <v>0</v>
      </c>
      <c r="HY457" s="46" t="b">
        <f t="shared" si="947"/>
        <v>0</v>
      </c>
      <c r="HZ457" s="46" t="b">
        <f t="shared" si="948"/>
        <v>0</v>
      </c>
      <c r="IA457" s="46" t="str">
        <f t="shared" si="949"/>
        <v/>
      </c>
      <c r="IB457" s="46" t="str">
        <f t="shared" si="950"/>
        <v/>
      </c>
      <c r="IC457" s="46" t="str">
        <f t="shared" si="951"/>
        <v/>
      </c>
      <c r="ID457" s="46" t="str">
        <f t="shared" si="952"/>
        <v/>
      </c>
      <c r="IE457" s="46" t="b">
        <f t="shared" si="953"/>
        <v>0</v>
      </c>
      <c r="IF457" s="46" t="str">
        <f t="shared" si="954"/>
        <v/>
      </c>
      <c r="IG457" s="46" t="str">
        <f t="shared" si="955"/>
        <v/>
      </c>
      <c r="IH457" s="46" t="b">
        <f t="shared" si="956"/>
        <v>0</v>
      </c>
      <c r="II457" s="46" t="b">
        <f t="shared" si="957"/>
        <v>0</v>
      </c>
      <c r="IJ457" s="46" t="b">
        <f t="shared" si="958"/>
        <v>0</v>
      </c>
      <c r="IK457" s="46" t="str">
        <f t="shared" si="959"/>
        <v/>
      </c>
      <c r="IL457" s="46" t="str">
        <f t="shared" si="960"/>
        <v/>
      </c>
      <c r="IM457" s="46" t="b">
        <f t="shared" si="961"/>
        <v>0</v>
      </c>
      <c r="IN457" s="46" t="b">
        <f t="shared" si="962"/>
        <v>0</v>
      </c>
      <c r="IO457" s="46" t="b">
        <f t="shared" si="963"/>
        <v>0</v>
      </c>
      <c r="IP457" s="46" t="b">
        <f t="shared" si="964"/>
        <v>0</v>
      </c>
      <c r="IQ457" s="46" t="b">
        <f t="shared" si="965"/>
        <v>0</v>
      </c>
      <c r="IR457" s="46" t="b">
        <f t="shared" si="966"/>
        <v>0</v>
      </c>
      <c r="IS457" s="46" t="b">
        <f t="shared" si="967"/>
        <v>0</v>
      </c>
      <c r="IT457" s="46" t="b">
        <f t="shared" si="968"/>
        <v>0</v>
      </c>
      <c r="IU457" s="46" t="b">
        <f t="shared" si="969"/>
        <v>0</v>
      </c>
      <c r="IV457" s="46" t="b">
        <f t="shared" si="970"/>
        <v>0</v>
      </c>
      <c r="IW457" s="46" t="b">
        <f t="shared" si="971"/>
        <v>0</v>
      </c>
      <c r="IX457" s="46" t="b">
        <f t="shared" si="972"/>
        <v>0</v>
      </c>
      <c r="IY457" s="46" t="b">
        <f t="shared" si="973"/>
        <v>0</v>
      </c>
    </row>
    <row r="458" spans="2:259" x14ac:dyDescent="0.3">
      <c r="B458" s="48">
        <v>446</v>
      </c>
      <c r="C458" s="61" t="str">
        <f t="shared" si="839"/>
        <v/>
      </c>
      <c r="D458" s="53"/>
      <c r="E458" s="52"/>
      <c r="F458" s="112"/>
      <c r="G458" s="52"/>
      <c r="H458" s="53"/>
      <c r="I458" s="52"/>
      <c r="J458" s="52"/>
      <c r="K458" s="53"/>
      <c r="L458" s="55"/>
      <c r="M458" s="108"/>
      <c r="N458" s="56"/>
      <c r="O458" s="52"/>
      <c r="P458" s="52"/>
      <c r="Q458" s="52"/>
      <c r="R458" s="52"/>
      <c r="S458" s="52"/>
      <c r="T458" s="53"/>
      <c r="U458" s="52"/>
      <c r="V458" s="52"/>
      <c r="W458" s="55"/>
      <c r="X458" s="55"/>
      <c r="Y458" s="52"/>
      <c r="Z458" s="55"/>
      <c r="AA458" s="52"/>
      <c r="AB458" s="53"/>
      <c r="AC458" s="53"/>
      <c r="AD458" s="53"/>
      <c r="AE458" s="57"/>
      <c r="AF458" s="113"/>
      <c r="AG458" s="57"/>
      <c r="AH458" s="58"/>
      <c r="AI458" s="58"/>
      <c r="AJ458" s="58"/>
      <c r="AK458" s="114"/>
      <c r="AL458" s="58"/>
      <c r="AM458" s="114"/>
      <c r="AN458" s="58"/>
      <c r="AO458" s="114"/>
      <c r="AP458" s="58"/>
      <c r="AQ458" s="114"/>
      <c r="AR458" s="58"/>
      <c r="AS458" s="114"/>
      <c r="AT458" s="58"/>
      <c r="AU458" s="114"/>
      <c r="AV458" s="58"/>
      <c r="AW458" s="114"/>
      <c r="AX458" s="58"/>
      <c r="AY458" s="114"/>
      <c r="AZ458" s="58"/>
      <c r="BA458" s="114"/>
      <c r="BB458" s="58"/>
      <c r="BC458" s="114"/>
      <c r="BD458" s="58"/>
      <c r="BE458" s="58"/>
      <c r="BF458" s="58"/>
      <c r="BG458" s="59"/>
      <c r="BH458" s="58"/>
      <c r="BI458" s="114"/>
      <c r="BJ458" s="53"/>
      <c r="BK458" s="58"/>
      <c r="BL458" s="114"/>
      <c r="BM458" s="58"/>
      <c r="BN458" s="114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3"/>
      <c r="CL458" s="58"/>
      <c r="CM458" s="58"/>
      <c r="CN458" s="60"/>
      <c r="CO458" s="57"/>
      <c r="CP458" s="58"/>
      <c r="CQ458" s="60"/>
      <c r="CR458" s="57"/>
      <c r="CS458" s="58"/>
      <c r="CT458" s="59"/>
      <c r="CU458" s="58"/>
      <c r="CV458" s="59"/>
      <c r="CW458" s="58"/>
      <c r="CX458" s="59"/>
      <c r="CY458" s="58"/>
      <c r="CZ458" s="58"/>
      <c r="DA458" s="58"/>
      <c r="DB458" s="53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7"/>
      <c r="DO458" s="57"/>
      <c r="DP458" s="57"/>
      <c r="DQ458" s="76" t="str">
        <f t="shared" si="840"/>
        <v/>
      </c>
      <c r="DR458" s="53"/>
      <c r="DS458" s="46" t="b">
        <f t="shared" si="841"/>
        <v>0</v>
      </c>
      <c r="DT458" s="46" t="str">
        <f t="shared" si="842"/>
        <v/>
      </c>
      <c r="DU458" s="46" t="b">
        <f t="shared" si="843"/>
        <v>0</v>
      </c>
      <c r="DV458" s="46" t="b">
        <f t="shared" si="844"/>
        <v>0</v>
      </c>
      <c r="DW458" s="46" t="b">
        <f t="shared" si="845"/>
        <v>0</v>
      </c>
      <c r="DY458" s="46" t="b">
        <f t="shared" si="846"/>
        <v>0</v>
      </c>
      <c r="DZ458" s="46" t="b">
        <f t="shared" si="847"/>
        <v>0</v>
      </c>
      <c r="EB458" s="46" t="b">
        <f t="shared" si="848"/>
        <v>0</v>
      </c>
      <c r="EC458" s="46" t="b">
        <f t="shared" si="849"/>
        <v>0</v>
      </c>
      <c r="ED458" s="46" t="b">
        <f t="shared" si="850"/>
        <v>0</v>
      </c>
      <c r="EE458" s="46" t="b">
        <f t="shared" si="851"/>
        <v>0</v>
      </c>
      <c r="EF458" s="46" t="b">
        <f t="shared" si="852"/>
        <v>0</v>
      </c>
      <c r="EG458" s="46" t="b">
        <f t="shared" si="853"/>
        <v>0</v>
      </c>
      <c r="EH458" s="46" t="b">
        <f t="shared" si="854"/>
        <v>0</v>
      </c>
      <c r="EI458" s="46" t="b">
        <f t="shared" si="855"/>
        <v>0</v>
      </c>
      <c r="EK458" s="46" t="b">
        <f t="shared" si="856"/>
        <v>0</v>
      </c>
      <c r="EL458" s="46" t="b">
        <f t="shared" si="857"/>
        <v>0</v>
      </c>
      <c r="EM458" s="46" t="b">
        <f t="shared" si="858"/>
        <v>0</v>
      </c>
      <c r="EN458" s="46" t="b">
        <f t="shared" si="859"/>
        <v>0</v>
      </c>
      <c r="EO458" s="46" t="b">
        <f t="shared" si="860"/>
        <v>0</v>
      </c>
      <c r="EP458" s="46" t="b">
        <f t="shared" si="861"/>
        <v>0</v>
      </c>
      <c r="EQ458" s="46" t="b">
        <f t="shared" si="862"/>
        <v>0</v>
      </c>
      <c r="ER458" s="46" t="b">
        <f>OR(AA458='Tablas '!$T$4,AA458='Tablas '!$T$7,AA458='Tablas '!$T$8,AA458='Tablas '!$T$11)</f>
        <v>0</v>
      </c>
      <c r="ES458" s="46" t="str">
        <f t="shared" si="863"/>
        <v/>
      </c>
      <c r="ET458" s="46" t="str">
        <f t="shared" si="864"/>
        <v/>
      </c>
      <c r="EU458" s="46" t="str">
        <f t="shared" si="865"/>
        <v/>
      </c>
      <c r="EV458" s="46" t="b">
        <f t="shared" si="866"/>
        <v>0</v>
      </c>
      <c r="EW458" s="46" t="b">
        <f t="shared" si="867"/>
        <v>0</v>
      </c>
      <c r="EX458" s="46" t="b">
        <f t="shared" si="868"/>
        <v>0</v>
      </c>
      <c r="EY458" s="46" t="b">
        <f t="shared" si="869"/>
        <v>0</v>
      </c>
      <c r="EZ458" s="46" t="b">
        <f t="shared" si="870"/>
        <v>0</v>
      </c>
      <c r="FA458" s="46" t="b">
        <f t="shared" si="871"/>
        <v>0</v>
      </c>
      <c r="FB458" s="46" t="b">
        <f t="shared" si="872"/>
        <v>0</v>
      </c>
      <c r="FC458" s="46" t="str">
        <f t="shared" si="873"/>
        <v/>
      </c>
      <c r="FD458" s="46" t="str">
        <f t="shared" si="874"/>
        <v/>
      </c>
      <c r="FE458" s="46" t="b">
        <f t="shared" si="875"/>
        <v>0</v>
      </c>
      <c r="FF458" s="46" t="str">
        <f t="shared" si="876"/>
        <v/>
      </c>
      <c r="FG458" s="46" t="str">
        <f t="shared" si="877"/>
        <v/>
      </c>
      <c r="FH458" s="46" t="b">
        <f t="shared" si="878"/>
        <v>0</v>
      </c>
      <c r="FI458" s="46" t="str">
        <f t="shared" si="879"/>
        <v/>
      </c>
      <c r="FJ458" s="46" t="str">
        <f t="shared" si="880"/>
        <v/>
      </c>
      <c r="FK458" s="46" t="b">
        <f t="shared" si="881"/>
        <v>0</v>
      </c>
      <c r="FL458" s="46" t="str">
        <f t="shared" si="882"/>
        <v/>
      </c>
      <c r="FM458" s="46" t="str">
        <f t="shared" si="883"/>
        <v/>
      </c>
      <c r="FN458" s="46" t="b">
        <f t="shared" si="884"/>
        <v>0</v>
      </c>
      <c r="FO458" s="46" t="str">
        <f t="shared" si="885"/>
        <v/>
      </c>
      <c r="FP458" s="46" t="str">
        <f t="shared" si="886"/>
        <v/>
      </c>
      <c r="FQ458" s="46" t="b">
        <f t="shared" si="887"/>
        <v>0</v>
      </c>
      <c r="FR458" s="46" t="str">
        <f t="shared" si="888"/>
        <v/>
      </c>
      <c r="FS458" s="46" t="str">
        <f t="shared" si="889"/>
        <v/>
      </c>
      <c r="FT458" s="46" t="b">
        <f t="shared" si="890"/>
        <v>0</v>
      </c>
      <c r="FU458" s="46" t="str">
        <f t="shared" si="891"/>
        <v/>
      </c>
      <c r="FV458" s="46" t="str">
        <f t="shared" si="892"/>
        <v/>
      </c>
      <c r="FW458" s="46" t="b">
        <f t="shared" si="893"/>
        <v>0</v>
      </c>
      <c r="FX458" s="46" t="str">
        <f t="shared" si="894"/>
        <v/>
      </c>
      <c r="FY458" s="46" t="str">
        <f t="shared" si="895"/>
        <v/>
      </c>
      <c r="FZ458" s="46" t="b">
        <f t="shared" si="896"/>
        <v>0</v>
      </c>
      <c r="GA458" s="46" t="str">
        <f t="shared" si="897"/>
        <v/>
      </c>
      <c r="GB458" s="46" t="str">
        <f t="shared" si="898"/>
        <v/>
      </c>
      <c r="GC458" s="46" t="b">
        <f t="shared" si="899"/>
        <v>0</v>
      </c>
      <c r="GD458" s="46" t="str">
        <f t="shared" si="900"/>
        <v/>
      </c>
      <c r="GE458" s="46" t="str">
        <f t="shared" si="901"/>
        <v/>
      </c>
      <c r="GF458" s="46" t="b">
        <f t="shared" si="902"/>
        <v>0</v>
      </c>
      <c r="GG458" s="46" t="b">
        <f t="shared" si="903"/>
        <v>0</v>
      </c>
      <c r="GH458" s="46" t="str">
        <f t="shared" si="904"/>
        <v/>
      </c>
      <c r="GI458" s="46" t="str">
        <f t="shared" si="905"/>
        <v/>
      </c>
      <c r="GJ458" s="46" t="str">
        <f t="shared" si="906"/>
        <v/>
      </c>
      <c r="GK458" s="46" t="b">
        <f t="shared" si="907"/>
        <v>0</v>
      </c>
      <c r="GL458" s="46" t="str">
        <f t="shared" si="908"/>
        <v/>
      </c>
      <c r="GM458" s="46" t="str">
        <f t="shared" si="909"/>
        <v/>
      </c>
      <c r="GN458" s="46" t="str">
        <f t="shared" si="910"/>
        <v/>
      </c>
      <c r="GO458" s="46" t="b">
        <f t="shared" si="911"/>
        <v>0</v>
      </c>
      <c r="GP458" s="46" t="str">
        <f t="shared" si="912"/>
        <v/>
      </c>
      <c r="GQ458" s="46" t="str">
        <f t="shared" si="913"/>
        <v/>
      </c>
      <c r="GR458" s="46" t="b">
        <f t="shared" si="914"/>
        <v>0</v>
      </c>
      <c r="GS458" s="46" t="str">
        <f t="shared" si="915"/>
        <v/>
      </c>
      <c r="GT458" s="46" t="str">
        <f t="shared" si="916"/>
        <v/>
      </c>
      <c r="GU458" s="46" t="b">
        <f t="shared" si="917"/>
        <v>0</v>
      </c>
      <c r="GV458" s="46" t="b">
        <f t="shared" si="918"/>
        <v>0</v>
      </c>
      <c r="GW458" s="46" t="b">
        <f t="shared" si="919"/>
        <v>0</v>
      </c>
      <c r="GX458" s="46" t="b">
        <f t="shared" si="920"/>
        <v>0</v>
      </c>
      <c r="GY458" s="46" t="b">
        <f t="shared" si="921"/>
        <v>0</v>
      </c>
      <c r="GZ458" s="46" t="b">
        <f t="shared" si="922"/>
        <v>0</v>
      </c>
      <c r="HA458" s="46" t="b">
        <f t="shared" si="923"/>
        <v>0</v>
      </c>
      <c r="HB458" s="46" t="b">
        <f t="shared" si="924"/>
        <v>0</v>
      </c>
      <c r="HC458" s="46" t="b">
        <f t="shared" si="925"/>
        <v>0</v>
      </c>
      <c r="HD458" s="46" t="b">
        <f t="shared" si="926"/>
        <v>0</v>
      </c>
      <c r="HE458" s="46" t="b">
        <f t="shared" si="927"/>
        <v>0</v>
      </c>
      <c r="HF458" s="46" t="b">
        <f t="shared" si="928"/>
        <v>0</v>
      </c>
      <c r="HG458" s="46" t="b">
        <f t="shared" si="929"/>
        <v>0</v>
      </c>
      <c r="HH458" s="46" t="b">
        <f t="shared" si="930"/>
        <v>0</v>
      </c>
      <c r="HI458" s="46" t="b">
        <f t="shared" si="931"/>
        <v>0</v>
      </c>
      <c r="HJ458" s="46" t="b">
        <f t="shared" si="932"/>
        <v>0</v>
      </c>
      <c r="HK458" s="46" t="b">
        <f t="shared" si="933"/>
        <v>0</v>
      </c>
      <c r="HL458" s="46" t="b">
        <f t="shared" si="934"/>
        <v>0</v>
      </c>
      <c r="HM458" s="46" t="b">
        <f t="shared" si="935"/>
        <v>0</v>
      </c>
      <c r="HN458" s="46" t="b">
        <f t="shared" si="936"/>
        <v>0</v>
      </c>
      <c r="HO458" s="46" t="b">
        <f t="shared" si="937"/>
        <v>0</v>
      </c>
      <c r="HP458" s="46" t="b">
        <f t="shared" si="938"/>
        <v>0</v>
      </c>
      <c r="HQ458" s="46" t="str">
        <f t="shared" si="939"/>
        <v/>
      </c>
      <c r="HR458" s="46" t="str">
        <f t="shared" si="940"/>
        <v/>
      </c>
      <c r="HS458" s="46" t="str">
        <f t="shared" si="941"/>
        <v/>
      </c>
      <c r="HT458" s="46" t="b">
        <f t="shared" si="942"/>
        <v>0</v>
      </c>
      <c r="HU458" s="46" t="b">
        <f t="shared" si="943"/>
        <v>0</v>
      </c>
      <c r="HV458" s="46" t="b">
        <f t="shared" si="944"/>
        <v>0</v>
      </c>
      <c r="HW458" s="46" t="b">
        <f t="shared" si="945"/>
        <v>0</v>
      </c>
      <c r="HX458" s="46" t="b">
        <f t="shared" si="946"/>
        <v>0</v>
      </c>
      <c r="HY458" s="46" t="b">
        <f t="shared" si="947"/>
        <v>0</v>
      </c>
      <c r="HZ458" s="46" t="b">
        <f t="shared" si="948"/>
        <v>0</v>
      </c>
      <c r="IA458" s="46" t="str">
        <f t="shared" si="949"/>
        <v/>
      </c>
      <c r="IB458" s="46" t="str">
        <f t="shared" si="950"/>
        <v/>
      </c>
      <c r="IC458" s="46" t="str">
        <f t="shared" si="951"/>
        <v/>
      </c>
      <c r="ID458" s="46" t="str">
        <f t="shared" si="952"/>
        <v/>
      </c>
      <c r="IE458" s="46" t="b">
        <f t="shared" si="953"/>
        <v>0</v>
      </c>
      <c r="IF458" s="46" t="str">
        <f t="shared" si="954"/>
        <v/>
      </c>
      <c r="IG458" s="46" t="str">
        <f t="shared" si="955"/>
        <v/>
      </c>
      <c r="IH458" s="46" t="b">
        <f t="shared" si="956"/>
        <v>0</v>
      </c>
      <c r="II458" s="46" t="b">
        <f t="shared" si="957"/>
        <v>0</v>
      </c>
      <c r="IJ458" s="46" t="b">
        <f t="shared" si="958"/>
        <v>0</v>
      </c>
      <c r="IK458" s="46" t="str">
        <f t="shared" si="959"/>
        <v/>
      </c>
      <c r="IL458" s="46" t="str">
        <f t="shared" si="960"/>
        <v/>
      </c>
      <c r="IM458" s="46" t="b">
        <f t="shared" si="961"/>
        <v>0</v>
      </c>
      <c r="IN458" s="46" t="b">
        <f t="shared" si="962"/>
        <v>0</v>
      </c>
      <c r="IO458" s="46" t="b">
        <f t="shared" si="963"/>
        <v>0</v>
      </c>
      <c r="IP458" s="46" t="b">
        <f t="shared" si="964"/>
        <v>0</v>
      </c>
      <c r="IQ458" s="46" t="b">
        <f t="shared" si="965"/>
        <v>0</v>
      </c>
      <c r="IR458" s="46" t="b">
        <f t="shared" si="966"/>
        <v>0</v>
      </c>
      <c r="IS458" s="46" t="b">
        <f t="shared" si="967"/>
        <v>0</v>
      </c>
      <c r="IT458" s="46" t="b">
        <f t="shared" si="968"/>
        <v>0</v>
      </c>
      <c r="IU458" s="46" t="b">
        <f t="shared" si="969"/>
        <v>0</v>
      </c>
      <c r="IV458" s="46" t="b">
        <f t="shared" si="970"/>
        <v>0</v>
      </c>
      <c r="IW458" s="46" t="b">
        <f t="shared" si="971"/>
        <v>0</v>
      </c>
      <c r="IX458" s="46" t="b">
        <f t="shared" si="972"/>
        <v>0</v>
      </c>
      <c r="IY458" s="46" t="b">
        <f t="shared" si="973"/>
        <v>0</v>
      </c>
    </row>
    <row r="459" spans="2:259" x14ac:dyDescent="0.3">
      <c r="B459" s="48">
        <v>447</v>
      </c>
      <c r="C459" s="61" t="str">
        <f t="shared" si="839"/>
        <v/>
      </c>
      <c r="D459" s="53"/>
      <c r="E459" s="52"/>
      <c r="F459" s="112"/>
      <c r="G459" s="52"/>
      <c r="H459" s="53"/>
      <c r="I459" s="52"/>
      <c r="J459" s="52"/>
      <c r="K459" s="53"/>
      <c r="L459" s="55"/>
      <c r="M459" s="108"/>
      <c r="N459" s="56"/>
      <c r="O459" s="52"/>
      <c r="P459" s="52"/>
      <c r="Q459" s="52"/>
      <c r="R459" s="52"/>
      <c r="S459" s="52"/>
      <c r="T459" s="53"/>
      <c r="U459" s="52"/>
      <c r="V459" s="52"/>
      <c r="W459" s="55"/>
      <c r="X459" s="55"/>
      <c r="Y459" s="52"/>
      <c r="Z459" s="55"/>
      <c r="AA459" s="52"/>
      <c r="AB459" s="53"/>
      <c r="AC459" s="53"/>
      <c r="AD459" s="53"/>
      <c r="AE459" s="57"/>
      <c r="AF459" s="113"/>
      <c r="AG459" s="57"/>
      <c r="AH459" s="58"/>
      <c r="AI459" s="58"/>
      <c r="AJ459" s="58"/>
      <c r="AK459" s="114"/>
      <c r="AL459" s="58"/>
      <c r="AM459" s="114"/>
      <c r="AN459" s="58"/>
      <c r="AO459" s="114"/>
      <c r="AP459" s="58"/>
      <c r="AQ459" s="114"/>
      <c r="AR459" s="58"/>
      <c r="AS459" s="114"/>
      <c r="AT459" s="58"/>
      <c r="AU459" s="114"/>
      <c r="AV459" s="58"/>
      <c r="AW459" s="114"/>
      <c r="AX459" s="58"/>
      <c r="AY459" s="114"/>
      <c r="AZ459" s="58"/>
      <c r="BA459" s="114"/>
      <c r="BB459" s="58"/>
      <c r="BC459" s="114"/>
      <c r="BD459" s="58"/>
      <c r="BE459" s="58"/>
      <c r="BF459" s="58"/>
      <c r="BG459" s="59"/>
      <c r="BH459" s="58"/>
      <c r="BI459" s="114"/>
      <c r="BJ459" s="53"/>
      <c r="BK459" s="58"/>
      <c r="BL459" s="114"/>
      <c r="BM459" s="58"/>
      <c r="BN459" s="114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3"/>
      <c r="CL459" s="58"/>
      <c r="CM459" s="58"/>
      <c r="CN459" s="60"/>
      <c r="CO459" s="57"/>
      <c r="CP459" s="58"/>
      <c r="CQ459" s="60"/>
      <c r="CR459" s="57"/>
      <c r="CS459" s="58"/>
      <c r="CT459" s="59"/>
      <c r="CU459" s="58"/>
      <c r="CV459" s="59"/>
      <c r="CW459" s="58"/>
      <c r="CX459" s="59"/>
      <c r="CY459" s="58"/>
      <c r="CZ459" s="58"/>
      <c r="DA459" s="58"/>
      <c r="DB459" s="53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7"/>
      <c r="DO459" s="57"/>
      <c r="DP459" s="57"/>
      <c r="DQ459" s="76" t="str">
        <f t="shared" si="840"/>
        <v/>
      </c>
      <c r="DR459" s="53"/>
      <c r="DS459" s="46" t="b">
        <f t="shared" si="841"/>
        <v>0</v>
      </c>
      <c r="DT459" s="46" t="str">
        <f t="shared" si="842"/>
        <v/>
      </c>
      <c r="DU459" s="46" t="b">
        <f t="shared" si="843"/>
        <v>0</v>
      </c>
      <c r="DV459" s="46" t="b">
        <f t="shared" si="844"/>
        <v>0</v>
      </c>
      <c r="DW459" s="46" t="b">
        <f t="shared" si="845"/>
        <v>0</v>
      </c>
      <c r="DY459" s="46" t="b">
        <f t="shared" si="846"/>
        <v>0</v>
      </c>
      <c r="DZ459" s="46" t="b">
        <f t="shared" si="847"/>
        <v>0</v>
      </c>
      <c r="EB459" s="46" t="b">
        <f t="shared" si="848"/>
        <v>0</v>
      </c>
      <c r="EC459" s="46" t="b">
        <f t="shared" si="849"/>
        <v>0</v>
      </c>
      <c r="ED459" s="46" t="b">
        <f t="shared" si="850"/>
        <v>0</v>
      </c>
      <c r="EE459" s="46" t="b">
        <f t="shared" si="851"/>
        <v>0</v>
      </c>
      <c r="EF459" s="46" t="b">
        <f t="shared" si="852"/>
        <v>0</v>
      </c>
      <c r="EG459" s="46" t="b">
        <f t="shared" si="853"/>
        <v>0</v>
      </c>
      <c r="EH459" s="46" t="b">
        <f t="shared" si="854"/>
        <v>0</v>
      </c>
      <c r="EI459" s="46" t="b">
        <f t="shared" si="855"/>
        <v>0</v>
      </c>
      <c r="EK459" s="46" t="b">
        <f t="shared" si="856"/>
        <v>0</v>
      </c>
      <c r="EL459" s="46" t="b">
        <f t="shared" si="857"/>
        <v>0</v>
      </c>
      <c r="EM459" s="46" t="b">
        <f t="shared" si="858"/>
        <v>0</v>
      </c>
      <c r="EN459" s="46" t="b">
        <f t="shared" si="859"/>
        <v>0</v>
      </c>
      <c r="EO459" s="46" t="b">
        <f t="shared" si="860"/>
        <v>0</v>
      </c>
      <c r="EP459" s="46" t="b">
        <f t="shared" si="861"/>
        <v>0</v>
      </c>
      <c r="EQ459" s="46" t="b">
        <f t="shared" si="862"/>
        <v>0</v>
      </c>
      <c r="ER459" s="46" t="b">
        <f>OR(AA459='Tablas '!$T$4,AA459='Tablas '!$T$7,AA459='Tablas '!$T$8,AA459='Tablas '!$T$11)</f>
        <v>0</v>
      </c>
      <c r="ES459" s="46" t="str">
        <f t="shared" si="863"/>
        <v/>
      </c>
      <c r="ET459" s="46" t="str">
        <f t="shared" si="864"/>
        <v/>
      </c>
      <c r="EU459" s="46" t="str">
        <f t="shared" si="865"/>
        <v/>
      </c>
      <c r="EV459" s="46" t="b">
        <f t="shared" si="866"/>
        <v>0</v>
      </c>
      <c r="EW459" s="46" t="b">
        <f t="shared" si="867"/>
        <v>0</v>
      </c>
      <c r="EX459" s="46" t="b">
        <f t="shared" si="868"/>
        <v>0</v>
      </c>
      <c r="EY459" s="46" t="b">
        <f t="shared" si="869"/>
        <v>0</v>
      </c>
      <c r="EZ459" s="46" t="b">
        <f t="shared" si="870"/>
        <v>0</v>
      </c>
      <c r="FA459" s="46" t="b">
        <f t="shared" si="871"/>
        <v>0</v>
      </c>
      <c r="FB459" s="46" t="b">
        <f t="shared" si="872"/>
        <v>0</v>
      </c>
      <c r="FC459" s="46" t="str">
        <f t="shared" si="873"/>
        <v/>
      </c>
      <c r="FD459" s="46" t="str">
        <f t="shared" si="874"/>
        <v/>
      </c>
      <c r="FE459" s="46" t="b">
        <f t="shared" si="875"/>
        <v>0</v>
      </c>
      <c r="FF459" s="46" t="str">
        <f t="shared" si="876"/>
        <v/>
      </c>
      <c r="FG459" s="46" t="str">
        <f t="shared" si="877"/>
        <v/>
      </c>
      <c r="FH459" s="46" t="b">
        <f t="shared" si="878"/>
        <v>0</v>
      </c>
      <c r="FI459" s="46" t="str">
        <f t="shared" si="879"/>
        <v/>
      </c>
      <c r="FJ459" s="46" t="str">
        <f t="shared" si="880"/>
        <v/>
      </c>
      <c r="FK459" s="46" t="b">
        <f t="shared" si="881"/>
        <v>0</v>
      </c>
      <c r="FL459" s="46" t="str">
        <f t="shared" si="882"/>
        <v/>
      </c>
      <c r="FM459" s="46" t="str">
        <f t="shared" si="883"/>
        <v/>
      </c>
      <c r="FN459" s="46" t="b">
        <f t="shared" si="884"/>
        <v>0</v>
      </c>
      <c r="FO459" s="46" t="str">
        <f t="shared" si="885"/>
        <v/>
      </c>
      <c r="FP459" s="46" t="str">
        <f t="shared" si="886"/>
        <v/>
      </c>
      <c r="FQ459" s="46" t="b">
        <f t="shared" si="887"/>
        <v>0</v>
      </c>
      <c r="FR459" s="46" t="str">
        <f t="shared" si="888"/>
        <v/>
      </c>
      <c r="FS459" s="46" t="str">
        <f t="shared" si="889"/>
        <v/>
      </c>
      <c r="FT459" s="46" t="b">
        <f t="shared" si="890"/>
        <v>0</v>
      </c>
      <c r="FU459" s="46" t="str">
        <f t="shared" si="891"/>
        <v/>
      </c>
      <c r="FV459" s="46" t="str">
        <f t="shared" si="892"/>
        <v/>
      </c>
      <c r="FW459" s="46" t="b">
        <f t="shared" si="893"/>
        <v>0</v>
      </c>
      <c r="FX459" s="46" t="str">
        <f t="shared" si="894"/>
        <v/>
      </c>
      <c r="FY459" s="46" t="str">
        <f t="shared" si="895"/>
        <v/>
      </c>
      <c r="FZ459" s="46" t="b">
        <f t="shared" si="896"/>
        <v>0</v>
      </c>
      <c r="GA459" s="46" t="str">
        <f t="shared" si="897"/>
        <v/>
      </c>
      <c r="GB459" s="46" t="str">
        <f t="shared" si="898"/>
        <v/>
      </c>
      <c r="GC459" s="46" t="b">
        <f t="shared" si="899"/>
        <v>0</v>
      </c>
      <c r="GD459" s="46" t="str">
        <f t="shared" si="900"/>
        <v/>
      </c>
      <c r="GE459" s="46" t="str">
        <f t="shared" si="901"/>
        <v/>
      </c>
      <c r="GF459" s="46" t="b">
        <f t="shared" si="902"/>
        <v>0</v>
      </c>
      <c r="GG459" s="46" t="b">
        <f t="shared" si="903"/>
        <v>0</v>
      </c>
      <c r="GH459" s="46" t="str">
        <f t="shared" si="904"/>
        <v/>
      </c>
      <c r="GI459" s="46" t="str">
        <f t="shared" si="905"/>
        <v/>
      </c>
      <c r="GJ459" s="46" t="str">
        <f t="shared" si="906"/>
        <v/>
      </c>
      <c r="GK459" s="46" t="b">
        <f t="shared" si="907"/>
        <v>0</v>
      </c>
      <c r="GL459" s="46" t="str">
        <f t="shared" si="908"/>
        <v/>
      </c>
      <c r="GM459" s="46" t="str">
        <f t="shared" si="909"/>
        <v/>
      </c>
      <c r="GN459" s="46" t="str">
        <f t="shared" si="910"/>
        <v/>
      </c>
      <c r="GO459" s="46" t="b">
        <f t="shared" si="911"/>
        <v>0</v>
      </c>
      <c r="GP459" s="46" t="str">
        <f t="shared" si="912"/>
        <v/>
      </c>
      <c r="GQ459" s="46" t="str">
        <f t="shared" si="913"/>
        <v/>
      </c>
      <c r="GR459" s="46" t="b">
        <f t="shared" si="914"/>
        <v>0</v>
      </c>
      <c r="GS459" s="46" t="str">
        <f t="shared" si="915"/>
        <v/>
      </c>
      <c r="GT459" s="46" t="str">
        <f t="shared" si="916"/>
        <v/>
      </c>
      <c r="GU459" s="46" t="b">
        <f t="shared" si="917"/>
        <v>0</v>
      </c>
      <c r="GV459" s="46" t="b">
        <f t="shared" si="918"/>
        <v>0</v>
      </c>
      <c r="GW459" s="46" t="b">
        <f t="shared" si="919"/>
        <v>0</v>
      </c>
      <c r="GX459" s="46" t="b">
        <f t="shared" si="920"/>
        <v>0</v>
      </c>
      <c r="GY459" s="46" t="b">
        <f t="shared" si="921"/>
        <v>0</v>
      </c>
      <c r="GZ459" s="46" t="b">
        <f t="shared" si="922"/>
        <v>0</v>
      </c>
      <c r="HA459" s="46" t="b">
        <f t="shared" si="923"/>
        <v>0</v>
      </c>
      <c r="HB459" s="46" t="b">
        <f t="shared" si="924"/>
        <v>0</v>
      </c>
      <c r="HC459" s="46" t="b">
        <f t="shared" si="925"/>
        <v>0</v>
      </c>
      <c r="HD459" s="46" t="b">
        <f t="shared" si="926"/>
        <v>0</v>
      </c>
      <c r="HE459" s="46" t="b">
        <f t="shared" si="927"/>
        <v>0</v>
      </c>
      <c r="HF459" s="46" t="b">
        <f t="shared" si="928"/>
        <v>0</v>
      </c>
      <c r="HG459" s="46" t="b">
        <f t="shared" si="929"/>
        <v>0</v>
      </c>
      <c r="HH459" s="46" t="b">
        <f t="shared" si="930"/>
        <v>0</v>
      </c>
      <c r="HI459" s="46" t="b">
        <f t="shared" si="931"/>
        <v>0</v>
      </c>
      <c r="HJ459" s="46" t="b">
        <f t="shared" si="932"/>
        <v>0</v>
      </c>
      <c r="HK459" s="46" t="b">
        <f t="shared" si="933"/>
        <v>0</v>
      </c>
      <c r="HL459" s="46" t="b">
        <f t="shared" si="934"/>
        <v>0</v>
      </c>
      <c r="HM459" s="46" t="b">
        <f t="shared" si="935"/>
        <v>0</v>
      </c>
      <c r="HN459" s="46" t="b">
        <f t="shared" si="936"/>
        <v>0</v>
      </c>
      <c r="HO459" s="46" t="b">
        <f t="shared" si="937"/>
        <v>0</v>
      </c>
      <c r="HP459" s="46" t="b">
        <f t="shared" si="938"/>
        <v>0</v>
      </c>
      <c r="HQ459" s="46" t="str">
        <f t="shared" si="939"/>
        <v/>
      </c>
      <c r="HR459" s="46" t="str">
        <f t="shared" si="940"/>
        <v/>
      </c>
      <c r="HS459" s="46" t="str">
        <f t="shared" si="941"/>
        <v/>
      </c>
      <c r="HT459" s="46" t="b">
        <f t="shared" si="942"/>
        <v>0</v>
      </c>
      <c r="HU459" s="46" t="b">
        <f t="shared" si="943"/>
        <v>0</v>
      </c>
      <c r="HV459" s="46" t="b">
        <f t="shared" si="944"/>
        <v>0</v>
      </c>
      <c r="HW459" s="46" t="b">
        <f t="shared" si="945"/>
        <v>0</v>
      </c>
      <c r="HX459" s="46" t="b">
        <f t="shared" si="946"/>
        <v>0</v>
      </c>
      <c r="HY459" s="46" t="b">
        <f t="shared" si="947"/>
        <v>0</v>
      </c>
      <c r="HZ459" s="46" t="b">
        <f t="shared" si="948"/>
        <v>0</v>
      </c>
      <c r="IA459" s="46" t="str">
        <f t="shared" si="949"/>
        <v/>
      </c>
      <c r="IB459" s="46" t="str">
        <f t="shared" si="950"/>
        <v/>
      </c>
      <c r="IC459" s="46" t="str">
        <f t="shared" si="951"/>
        <v/>
      </c>
      <c r="ID459" s="46" t="str">
        <f t="shared" si="952"/>
        <v/>
      </c>
      <c r="IE459" s="46" t="b">
        <f t="shared" si="953"/>
        <v>0</v>
      </c>
      <c r="IF459" s="46" t="str">
        <f t="shared" si="954"/>
        <v/>
      </c>
      <c r="IG459" s="46" t="str">
        <f t="shared" si="955"/>
        <v/>
      </c>
      <c r="IH459" s="46" t="b">
        <f t="shared" si="956"/>
        <v>0</v>
      </c>
      <c r="II459" s="46" t="b">
        <f t="shared" si="957"/>
        <v>0</v>
      </c>
      <c r="IJ459" s="46" t="b">
        <f t="shared" si="958"/>
        <v>0</v>
      </c>
      <c r="IK459" s="46" t="str">
        <f t="shared" si="959"/>
        <v/>
      </c>
      <c r="IL459" s="46" t="str">
        <f t="shared" si="960"/>
        <v/>
      </c>
      <c r="IM459" s="46" t="b">
        <f t="shared" si="961"/>
        <v>0</v>
      </c>
      <c r="IN459" s="46" t="b">
        <f t="shared" si="962"/>
        <v>0</v>
      </c>
      <c r="IO459" s="46" t="b">
        <f t="shared" si="963"/>
        <v>0</v>
      </c>
      <c r="IP459" s="46" t="b">
        <f t="shared" si="964"/>
        <v>0</v>
      </c>
      <c r="IQ459" s="46" t="b">
        <f t="shared" si="965"/>
        <v>0</v>
      </c>
      <c r="IR459" s="46" t="b">
        <f t="shared" si="966"/>
        <v>0</v>
      </c>
      <c r="IS459" s="46" t="b">
        <f t="shared" si="967"/>
        <v>0</v>
      </c>
      <c r="IT459" s="46" t="b">
        <f t="shared" si="968"/>
        <v>0</v>
      </c>
      <c r="IU459" s="46" t="b">
        <f t="shared" si="969"/>
        <v>0</v>
      </c>
      <c r="IV459" s="46" t="b">
        <f t="shared" si="970"/>
        <v>0</v>
      </c>
      <c r="IW459" s="46" t="b">
        <f t="shared" si="971"/>
        <v>0</v>
      </c>
      <c r="IX459" s="46" t="b">
        <f t="shared" si="972"/>
        <v>0</v>
      </c>
      <c r="IY459" s="46" t="b">
        <f t="shared" si="973"/>
        <v>0</v>
      </c>
    </row>
    <row r="460" spans="2:259" x14ac:dyDescent="0.3">
      <c r="B460" s="48">
        <v>448</v>
      </c>
      <c r="C460" s="61" t="str">
        <f t="shared" si="839"/>
        <v/>
      </c>
      <c r="D460" s="53"/>
      <c r="E460" s="52"/>
      <c r="F460" s="112"/>
      <c r="G460" s="52"/>
      <c r="H460" s="53"/>
      <c r="I460" s="52"/>
      <c r="J460" s="52"/>
      <c r="K460" s="53"/>
      <c r="L460" s="55"/>
      <c r="M460" s="108"/>
      <c r="N460" s="56"/>
      <c r="O460" s="52"/>
      <c r="P460" s="52"/>
      <c r="Q460" s="52"/>
      <c r="R460" s="52"/>
      <c r="S460" s="52"/>
      <c r="T460" s="53"/>
      <c r="U460" s="52"/>
      <c r="V460" s="52"/>
      <c r="W460" s="55"/>
      <c r="X460" s="55"/>
      <c r="Y460" s="52"/>
      <c r="Z460" s="55"/>
      <c r="AA460" s="52"/>
      <c r="AB460" s="53"/>
      <c r="AC460" s="53"/>
      <c r="AD460" s="53"/>
      <c r="AE460" s="57"/>
      <c r="AF460" s="113"/>
      <c r="AG460" s="57"/>
      <c r="AH460" s="58"/>
      <c r="AI460" s="58"/>
      <c r="AJ460" s="58"/>
      <c r="AK460" s="114"/>
      <c r="AL460" s="58"/>
      <c r="AM460" s="114"/>
      <c r="AN460" s="58"/>
      <c r="AO460" s="114"/>
      <c r="AP460" s="58"/>
      <c r="AQ460" s="114"/>
      <c r="AR460" s="58"/>
      <c r="AS460" s="114"/>
      <c r="AT460" s="58"/>
      <c r="AU460" s="114"/>
      <c r="AV460" s="58"/>
      <c r="AW460" s="114"/>
      <c r="AX460" s="58"/>
      <c r="AY460" s="114"/>
      <c r="AZ460" s="58"/>
      <c r="BA460" s="114"/>
      <c r="BB460" s="58"/>
      <c r="BC460" s="114"/>
      <c r="BD460" s="58"/>
      <c r="BE460" s="58"/>
      <c r="BF460" s="58"/>
      <c r="BG460" s="59"/>
      <c r="BH460" s="58"/>
      <c r="BI460" s="114"/>
      <c r="BJ460" s="53"/>
      <c r="BK460" s="58"/>
      <c r="BL460" s="114"/>
      <c r="BM460" s="58"/>
      <c r="BN460" s="114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3"/>
      <c r="CL460" s="58"/>
      <c r="CM460" s="58"/>
      <c r="CN460" s="60"/>
      <c r="CO460" s="57"/>
      <c r="CP460" s="58"/>
      <c r="CQ460" s="60"/>
      <c r="CR460" s="57"/>
      <c r="CS460" s="58"/>
      <c r="CT460" s="59"/>
      <c r="CU460" s="58"/>
      <c r="CV460" s="59"/>
      <c r="CW460" s="58"/>
      <c r="CX460" s="59"/>
      <c r="CY460" s="58"/>
      <c r="CZ460" s="58"/>
      <c r="DA460" s="58"/>
      <c r="DB460" s="53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7"/>
      <c r="DO460" s="57"/>
      <c r="DP460" s="57"/>
      <c r="DQ460" s="76" t="str">
        <f t="shared" si="840"/>
        <v/>
      </c>
      <c r="DR460" s="53"/>
      <c r="DS460" s="46" t="b">
        <f t="shared" si="841"/>
        <v>0</v>
      </c>
      <c r="DT460" s="46" t="str">
        <f t="shared" si="842"/>
        <v/>
      </c>
      <c r="DU460" s="46" t="b">
        <f t="shared" si="843"/>
        <v>0</v>
      </c>
      <c r="DV460" s="46" t="b">
        <f t="shared" si="844"/>
        <v>0</v>
      </c>
      <c r="DW460" s="46" t="b">
        <f t="shared" si="845"/>
        <v>0</v>
      </c>
      <c r="DY460" s="46" t="b">
        <f t="shared" si="846"/>
        <v>0</v>
      </c>
      <c r="DZ460" s="46" t="b">
        <f t="shared" si="847"/>
        <v>0</v>
      </c>
      <c r="EB460" s="46" t="b">
        <f t="shared" si="848"/>
        <v>0</v>
      </c>
      <c r="EC460" s="46" t="b">
        <f t="shared" si="849"/>
        <v>0</v>
      </c>
      <c r="ED460" s="46" t="b">
        <f t="shared" si="850"/>
        <v>0</v>
      </c>
      <c r="EE460" s="46" t="b">
        <f t="shared" si="851"/>
        <v>0</v>
      </c>
      <c r="EF460" s="46" t="b">
        <f t="shared" si="852"/>
        <v>0</v>
      </c>
      <c r="EG460" s="46" t="b">
        <f t="shared" si="853"/>
        <v>0</v>
      </c>
      <c r="EH460" s="46" t="b">
        <f t="shared" si="854"/>
        <v>0</v>
      </c>
      <c r="EI460" s="46" t="b">
        <f t="shared" si="855"/>
        <v>0</v>
      </c>
      <c r="EK460" s="46" t="b">
        <f t="shared" si="856"/>
        <v>0</v>
      </c>
      <c r="EL460" s="46" t="b">
        <f t="shared" si="857"/>
        <v>0</v>
      </c>
      <c r="EM460" s="46" t="b">
        <f t="shared" si="858"/>
        <v>0</v>
      </c>
      <c r="EN460" s="46" t="b">
        <f t="shared" si="859"/>
        <v>0</v>
      </c>
      <c r="EO460" s="46" t="b">
        <f t="shared" si="860"/>
        <v>0</v>
      </c>
      <c r="EP460" s="46" t="b">
        <f t="shared" si="861"/>
        <v>0</v>
      </c>
      <c r="EQ460" s="46" t="b">
        <f t="shared" si="862"/>
        <v>0</v>
      </c>
      <c r="ER460" s="46" t="b">
        <f>OR(AA460='Tablas '!$T$4,AA460='Tablas '!$T$7,AA460='Tablas '!$T$8,AA460='Tablas '!$T$11)</f>
        <v>0</v>
      </c>
      <c r="ES460" s="46" t="str">
        <f t="shared" si="863"/>
        <v/>
      </c>
      <c r="ET460" s="46" t="str">
        <f t="shared" si="864"/>
        <v/>
      </c>
      <c r="EU460" s="46" t="str">
        <f t="shared" si="865"/>
        <v/>
      </c>
      <c r="EV460" s="46" t="b">
        <f t="shared" si="866"/>
        <v>0</v>
      </c>
      <c r="EW460" s="46" t="b">
        <f t="shared" si="867"/>
        <v>0</v>
      </c>
      <c r="EX460" s="46" t="b">
        <f t="shared" si="868"/>
        <v>0</v>
      </c>
      <c r="EY460" s="46" t="b">
        <f t="shared" si="869"/>
        <v>0</v>
      </c>
      <c r="EZ460" s="46" t="b">
        <f t="shared" si="870"/>
        <v>0</v>
      </c>
      <c r="FA460" s="46" t="b">
        <f t="shared" si="871"/>
        <v>0</v>
      </c>
      <c r="FB460" s="46" t="b">
        <f t="shared" si="872"/>
        <v>0</v>
      </c>
      <c r="FC460" s="46" t="str">
        <f t="shared" si="873"/>
        <v/>
      </c>
      <c r="FD460" s="46" t="str">
        <f t="shared" si="874"/>
        <v/>
      </c>
      <c r="FE460" s="46" t="b">
        <f t="shared" si="875"/>
        <v>0</v>
      </c>
      <c r="FF460" s="46" t="str">
        <f t="shared" si="876"/>
        <v/>
      </c>
      <c r="FG460" s="46" t="str">
        <f t="shared" si="877"/>
        <v/>
      </c>
      <c r="FH460" s="46" t="b">
        <f t="shared" si="878"/>
        <v>0</v>
      </c>
      <c r="FI460" s="46" t="str">
        <f t="shared" si="879"/>
        <v/>
      </c>
      <c r="FJ460" s="46" t="str">
        <f t="shared" si="880"/>
        <v/>
      </c>
      <c r="FK460" s="46" t="b">
        <f t="shared" si="881"/>
        <v>0</v>
      </c>
      <c r="FL460" s="46" t="str">
        <f t="shared" si="882"/>
        <v/>
      </c>
      <c r="FM460" s="46" t="str">
        <f t="shared" si="883"/>
        <v/>
      </c>
      <c r="FN460" s="46" t="b">
        <f t="shared" si="884"/>
        <v>0</v>
      </c>
      <c r="FO460" s="46" t="str">
        <f t="shared" si="885"/>
        <v/>
      </c>
      <c r="FP460" s="46" t="str">
        <f t="shared" si="886"/>
        <v/>
      </c>
      <c r="FQ460" s="46" t="b">
        <f t="shared" si="887"/>
        <v>0</v>
      </c>
      <c r="FR460" s="46" t="str">
        <f t="shared" si="888"/>
        <v/>
      </c>
      <c r="FS460" s="46" t="str">
        <f t="shared" si="889"/>
        <v/>
      </c>
      <c r="FT460" s="46" t="b">
        <f t="shared" si="890"/>
        <v>0</v>
      </c>
      <c r="FU460" s="46" t="str">
        <f t="shared" si="891"/>
        <v/>
      </c>
      <c r="FV460" s="46" t="str">
        <f t="shared" si="892"/>
        <v/>
      </c>
      <c r="FW460" s="46" t="b">
        <f t="shared" si="893"/>
        <v>0</v>
      </c>
      <c r="FX460" s="46" t="str">
        <f t="shared" si="894"/>
        <v/>
      </c>
      <c r="FY460" s="46" t="str">
        <f t="shared" si="895"/>
        <v/>
      </c>
      <c r="FZ460" s="46" t="b">
        <f t="shared" si="896"/>
        <v>0</v>
      </c>
      <c r="GA460" s="46" t="str">
        <f t="shared" si="897"/>
        <v/>
      </c>
      <c r="GB460" s="46" t="str">
        <f t="shared" si="898"/>
        <v/>
      </c>
      <c r="GC460" s="46" t="b">
        <f t="shared" si="899"/>
        <v>0</v>
      </c>
      <c r="GD460" s="46" t="str">
        <f t="shared" si="900"/>
        <v/>
      </c>
      <c r="GE460" s="46" t="str">
        <f t="shared" si="901"/>
        <v/>
      </c>
      <c r="GF460" s="46" t="b">
        <f t="shared" si="902"/>
        <v>0</v>
      </c>
      <c r="GG460" s="46" t="b">
        <f t="shared" si="903"/>
        <v>0</v>
      </c>
      <c r="GH460" s="46" t="str">
        <f t="shared" si="904"/>
        <v/>
      </c>
      <c r="GI460" s="46" t="str">
        <f t="shared" si="905"/>
        <v/>
      </c>
      <c r="GJ460" s="46" t="str">
        <f t="shared" si="906"/>
        <v/>
      </c>
      <c r="GK460" s="46" t="b">
        <f t="shared" si="907"/>
        <v>0</v>
      </c>
      <c r="GL460" s="46" t="str">
        <f t="shared" si="908"/>
        <v/>
      </c>
      <c r="GM460" s="46" t="str">
        <f t="shared" si="909"/>
        <v/>
      </c>
      <c r="GN460" s="46" t="str">
        <f t="shared" si="910"/>
        <v/>
      </c>
      <c r="GO460" s="46" t="b">
        <f t="shared" si="911"/>
        <v>0</v>
      </c>
      <c r="GP460" s="46" t="str">
        <f t="shared" si="912"/>
        <v/>
      </c>
      <c r="GQ460" s="46" t="str">
        <f t="shared" si="913"/>
        <v/>
      </c>
      <c r="GR460" s="46" t="b">
        <f t="shared" si="914"/>
        <v>0</v>
      </c>
      <c r="GS460" s="46" t="str">
        <f t="shared" si="915"/>
        <v/>
      </c>
      <c r="GT460" s="46" t="str">
        <f t="shared" si="916"/>
        <v/>
      </c>
      <c r="GU460" s="46" t="b">
        <f t="shared" si="917"/>
        <v>0</v>
      </c>
      <c r="GV460" s="46" t="b">
        <f t="shared" si="918"/>
        <v>0</v>
      </c>
      <c r="GW460" s="46" t="b">
        <f t="shared" si="919"/>
        <v>0</v>
      </c>
      <c r="GX460" s="46" t="b">
        <f t="shared" si="920"/>
        <v>0</v>
      </c>
      <c r="GY460" s="46" t="b">
        <f t="shared" si="921"/>
        <v>0</v>
      </c>
      <c r="GZ460" s="46" t="b">
        <f t="shared" si="922"/>
        <v>0</v>
      </c>
      <c r="HA460" s="46" t="b">
        <f t="shared" si="923"/>
        <v>0</v>
      </c>
      <c r="HB460" s="46" t="b">
        <f t="shared" si="924"/>
        <v>0</v>
      </c>
      <c r="HC460" s="46" t="b">
        <f t="shared" si="925"/>
        <v>0</v>
      </c>
      <c r="HD460" s="46" t="b">
        <f t="shared" si="926"/>
        <v>0</v>
      </c>
      <c r="HE460" s="46" t="b">
        <f t="shared" si="927"/>
        <v>0</v>
      </c>
      <c r="HF460" s="46" t="b">
        <f t="shared" si="928"/>
        <v>0</v>
      </c>
      <c r="HG460" s="46" t="b">
        <f t="shared" si="929"/>
        <v>0</v>
      </c>
      <c r="HH460" s="46" t="b">
        <f t="shared" si="930"/>
        <v>0</v>
      </c>
      <c r="HI460" s="46" t="b">
        <f t="shared" si="931"/>
        <v>0</v>
      </c>
      <c r="HJ460" s="46" t="b">
        <f t="shared" si="932"/>
        <v>0</v>
      </c>
      <c r="HK460" s="46" t="b">
        <f t="shared" si="933"/>
        <v>0</v>
      </c>
      <c r="HL460" s="46" t="b">
        <f t="shared" si="934"/>
        <v>0</v>
      </c>
      <c r="HM460" s="46" t="b">
        <f t="shared" si="935"/>
        <v>0</v>
      </c>
      <c r="HN460" s="46" t="b">
        <f t="shared" si="936"/>
        <v>0</v>
      </c>
      <c r="HO460" s="46" t="b">
        <f t="shared" si="937"/>
        <v>0</v>
      </c>
      <c r="HP460" s="46" t="b">
        <f t="shared" si="938"/>
        <v>0</v>
      </c>
      <c r="HQ460" s="46" t="str">
        <f t="shared" si="939"/>
        <v/>
      </c>
      <c r="HR460" s="46" t="str">
        <f t="shared" si="940"/>
        <v/>
      </c>
      <c r="HS460" s="46" t="str">
        <f t="shared" si="941"/>
        <v/>
      </c>
      <c r="HT460" s="46" t="b">
        <f t="shared" si="942"/>
        <v>0</v>
      </c>
      <c r="HU460" s="46" t="b">
        <f t="shared" si="943"/>
        <v>0</v>
      </c>
      <c r="HV460" s="46" t="b">
        <f t="shared" si="944"/>
        <v>0</v>
      </c>
      <c r="HW460" s="46" t="b">
        <f t="shared" si="945"/>
        <v>0</v>
      </c>
      <c r="HX460" s="46" t="b">
        <f t="shared" si="946"/>
        <v>0</v>
      </c>
      <c r="HY460" s="46" t="b">
        <f t="shared" si="947"/>
        <v>0</v>
      </c>
      <c r="HZ460" s="46" t="b">
        <f t="shared" si="948"/>
        <v>0</v>
      </c>
      <c r="IA460" s="46" t="str">
        <f t="shared" si="949"/>
        <v/>
      </c>
      <c r="IB460" s="46" t="str">
        <f t="shared" si="950"/>
        <v/>
      </c>
      <c r="IC460" s="46" t="str">
        <f t="shared" si="951"/>
        <v/>
      </c>
      <c r="ID460" s="46" t="str">
        <f t="shared" si="952"/>
        <v/>
      </c>
      <c r="IE460" s="46" t="b">
        <f t="shared" si="953"/>
        <v>0</v>
      </c>
      <c r="IF460" s="46" t="str">
        <f t="shared" si="954"/>
        <v/>
      </c>
      <c r="IG460" s="46" t="str">
        <f t="shared" si="955"/>
        <v/>
      </c>
      <c r="IH460" s="46" t="b">
        <f t="shared" si="956"/>
        <v>0</v>
      </c>
      <c r="II460" s="46" t="b">
        <f t="shared" si="957"/>
        <v>0</v>
      </c>
      <c r="IJ460" s="46" t="b">
        <f t="shared" si="958"/>
        <v>0</v>
      </c>
      <c r="IK460" s="46" t="str">
        <f t="shared" si="959"/>
        <v/>
      </c>
      <c r="IL460" s="46" t="str">
        <f t="shared" si="960"/>
        <v/>
      </c>
      <c r="IM460" s="46" t="b">
        <f t="shared" si="961"/>
        <v>0</v>
      </c>
      <c r="IN460" s="46" t="b">
        <f t="shared" si="962"/>
        <v>0</v>
      </c>
      <c r="IO460" s="46" t="b">
        <f t="shared" si="963"/>
        <v>0</v>
      </c>
      <c r="IP460" s="46" t="b">
        <f t="shared" si="964"/>
        <v>0</v>
      </c>
      <c r="IQ460" s="46" t="b">
        <f t="shared" si="965"/>
        <v>0</v>
      </c>
      <c r="IR460" s="46" t="b">
        <f t="shared" si="966"/>
        <v>0</v>
      </c>
      <c r="IS460" s="46" t="b">
        <f t="shared" si="967"/>
        <v>0</v>
      </c>
      <c r="IT460" s="46" t="b">
        <f t="shared" si="968"/>
        <v>0</v>
      </c>
      <c r="IU460" s="46" t="b">
        <f t="shared" si="969"/>
        <v>0</v>
      </c>
      <c r="IV460" s="46" t="b">
        <f t="shared" si="970"/>
        <v>0</v>
      </c>
      <c r="IW460" s="46" t="b">
        <f t="shared" si="971"/>
        <v>0</v>
      </c>
      <c r="IX460" s="46" t="b">
        <f t="shared" si="972"/>
        <v>0</v>
      </c>
      <c r="IY460" s="46" t="b">
        <f t="shared" si="973"/>
        <v>0</v>
      </c>
    </row>
    <row r="461" spans="2:259" x14ac:dyDescent="0.3">
      <c r="B461" s="48">
        <v>449</v>
      </c>
      <c r="C461" s="61" t="str">
        <f t="shared" si="839"/>
        <v/>
      </c>
      <c r="D461" s="53"/>
      <c r="E461" s="52"/>
      <c r="F461" s="112"/>
      <c r="G461" s="52"/>
      <c r="H461" s="53"/>
      <c r="I461" s="52"/>
      <c r="J461" s="52"/>
      <c r="K461" s="53"/>
      <c r="L461" s="55"/>
      <c r="M461" s="108"/>
      <c r="N461" s="56"/>
      <c r="O461" s="52"/>
      <c r="P461" s="52"/>
      <c r="Q461" s="52"/>
      <c r="R461" s="52"/>
      <c r="S461" s="52"/>
      <c r="T461" s="53"/>
      <c r="U461" s="52"/>
      <c r="V461" s="52"/>
      <c r="W461" s="55"/>
      <c r="X461" s="55"/>
      <c r="Y461" s="52"/>
      <c r="Z461" s="55"/>
      <c r="AA461" s="52"/>
      <c r="AB461" s="53"/>
      <c r="AC461" s="53"/>
      <c r="AD461" s="53"/>
      <c r="AE461" s="57"/>
      <c r="AF461" s="113"/>
      <c r="AG461" s="57"/>
      <c r="AH461" s="58"/>
      <c r="AI461" s="58"/>
      <c r="AJ461" s="58"/>
      <c r="AK461" s="114"/>
      <c r="AL461" s="58"/>
      <c r="AM461" s="114"/>
      <c r="AN461" s="58"/>
      <c r="AO461" s="114"/>
      <c r="AP461" s="58"/>
      <c r="AQ461" s="114"/>
      <c r="AR461" s="58"/>
      <c r="AS461" s="114"/>
      <c r="AT461" s="58"/>
      <c r="AU461" s="114"/>
      <c r="AV461" s="58"/>
      <c r="AW461" s="114"/>
      <c r="AX461" s="58"/>
      <c r="AY461" s="114"/>
      <c r="AZ461" s="58"/>
      <c r="BA461" s="114"/>
      <c r="BB461" s="58"/>
      <c r="BC461" s="114"/>
      <c r="BD461" s="58"/>
      <c r="BE461" s="58"/>
      <c r="BF461" s="58"/>
      <c r="BG461" s="59"/>
      <c r="BH461" s="58"/>
      <c r="BI461" s="114"/>
      <c r="BJ461" s="53"/>
      <c r="BK461" s="58"/>
      <c r="BL461" s="114"/>
      <c r="BM461" s="58"/>
      <c r="BN461" s="114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3"/>
      <c r="CL461" s="58"/>
      <c r="CM461" s="58"/>
      <c r="CN461" s="60"/>
      <c r="CO461" s="57"/>
      <c r="CP461" s="58"/>
      <c r="CQ461" s="60"/>
      <c r="CR461" s="57"/>
      <c r="CS461" s="58"/>
      <c r="CT461" s="59"/>
      <c r="CU461" s="58"/>
      <c r="CV461" s="59"/>
      <c r="CW461" s="58"/>
      <c r="CX461" s="59"/>
      <c r="CY461" s="58"/>
      <c r="CZ461" s="58"/>
      <c r="DA461" s="58"/>
      <c r="DB461" s="53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7"/>
      <c r="DO461" s="57"/>
      <c r="DP461" s="57"/>
      <c r="DQ461" s="76" t="str">
        <f t="shared" si="840"/>
        <v/>
      </c>
      <c r="DR461" s="53"/>
      <c r="DS461" s="46" t="b">
        <f t="shared" si="841"/>
        <v>0</v>
      </c>
      <c r="DT461" s="46" t="str">
        <f t="shared" si="842"/>
        <v/>
      </c>
      <c r="DU461" s="46" t="b">
        <f t="shared" si="843"/>
        <v>0</v>
      </c>
      <c r="DV461" s="46" t="b">
        <f t="shared" si="844"/>
        <v>0</v>
      </c>
      <c r="DW461" s="46" t="b">
        <f t="shared" si="845"/>
        <v>0</v>
      </c>
      <c r="DY461" s="46" t="b">
        <f t="shared" si="846"/>
        <v>0</v>
      </c>
      <c r="DZ461" s="46" t="b">
        <f t="shared" si="847"/>
        <v>0</v>
      </c>
      <c r="EB461" s="46" t="b">
        <f t="shared" si="848"/>
        <v>0</v>
      </c>
      <c r="EC461" s="46" t="b">
        <f t="shared" si="849"/>
        <v>0</v>
      </c>
      <c r="ED461" s="46" t="b">
        <f t="shared" si="850"/>
        <v>0</v>
      </c>
      <c r="EE461" s="46" t="b">
        <f t="shared" si="851"/>
        <v>0</v>
      </c>
      <c r="EF461" s="46" t="b">
        <f t="shared" si="852"/>
        <v>0</v>
      </c>
      <c r="EG461" s="46" t="b">
        <f t="shared" si="853"/>
        <v>0</v>
      </c>
      <c r="EH461" s="46" t="b">
        <f t="shared" si="854"/>
        <v>0</v>
      </c>
      <c r="EI461" s="46" t="b">
        <f t="shared" si="855"/>
        <v>0</v>
      </c>
      <c r="EK461" s="46" t="b">
        <f t="shared" si="856"/>
        <v>0</v>
      </c>
      <c r="EL461" s="46" t="b">
        <f t="shared" si="857"/>
        <v>0</v>
      </c>
      <c r="EM461" s="46" t="b">
        <f t="shared" si="858"/>
        <v>0</v>
      </c>
      <c r="EN461" s="46" t="b">
        <f t="shared" si="859"/>
        <v>0</v>
      </c>
      <c r="EO461" s="46" t="b">
        <f t="shared" si="860"/>
        <v>0</v>
      </c>
      <c r="EP461" s="46" t="b">
        <f t="shared" si="861"/>
        <v>0</v>
      </c>
      <c r="EQ461" s="46" t="b">
        <f t="shared" si="862"/>
        <v>0</v>
      </c>
      <c r="ER461" s="46" t="b">
        <f>OR(AA461='Tablas '!$T$4,AA461='Tablas '!$T$7,AA461='Tablas '!$T$8,AA461='Tablas '!$T$11)</f>
        <v>0</v>
      </c>
      <c r="ES461" s="46" t="str">
        <f t="shared" si="863"/>
        <v/>
      </c>
      <c r="ET461" s="46" t="str">
        <f t="shared" si="864"/>
        <v/>
      </c>
      <c r="EU461" s="46" t="str">
        <f t="shared" si="865"/>
        <v/>
      </c>
      <c r="EV461" s="46" t="b">
        <f t="shared" si="866"/>
        <v>0</v>
      </c>
      <c r="EW461" s="46" t="b">
        <f t="shared" si="867"/>
        <v>0</v>
      </c>
      <c r="EX461" s="46" t="b">
        <f t="shared" si="868"/>
        <v>0</v>
      </c>
      <c r="EY461" s="46" t="b">
        <f t="shared" si="869"/>
        <v>0</v>
      </c>
      <c r="EZ461" s="46" t="b">
        <f t="shared" si="870"/>
        <v>0</v>
      </c>
      <c r="FA461" s="46" t="b">
        <f t="shared" si="871"/>
        <v>0</v>
      </c>
      <c r="FB461" s="46" t="b">
        <f t="shared" si="872"/>
        <v>0</v>
      </c>
      <c r="FC461" s="46" t="str">
        <f t="shared" si="873"/>
        <v/>
      </c>
      <c r="FD461" s="46" t="str">
        <f t="shared" si="874"/>
        <v/>
      </c>
      <c r="FE461" s="46" t="b">
        <f t="shared" si="875"/>
        <v>0</v>
      </c>
      <c r="FF461" s="46" t="str">
        <f t="shared" si="876"/>
        <v/>
      </c>
      <c r="FG461" s="46" t="str">
        <f t="shared" si="877"/>
        <v/>
      </c>
      <c r="FH461" s="46" t="b">
        <f t="shared" si="878"/>
        <v>0</v>
      </c>
      <c r="FI461" s="46" t="str">
        <f t="shared" si="879"/>
        <v/>
      </c>
      <c r="FJ461" s="46" t="str">
        <f t="shared" si="880"/>
        <v/>
      </c>
      <c r="FK461" s="46" t="b">
        <f t="shared" si="881"/>
        <v>0</v>
      </c>
      <c r="FL461" s="46" t="str">
        <f t="shared" si="882"/>
        <v/>
      </c>
      <c r="FM461" s="46" t="str">
        <f t="shared" si="883"/>
        <v/>
      </c>
      <c r="FN461" s="46" t="b">
        <f t="shared" si="884"/>
        <v>0</v>
      </c>
      <c r="FO461" s="46" t="str">
        <f t="shared" si="885"/>
        <v/>
      </c>
      <c r="FP461" s="46" t="str">
        <f t="shared" si="886"/>
        <v/>
      </c>
      <c r="FQ461" s="46" t="b">
        <f t="shared" si="887"/>
        <v>0</v>
      </c>
      <c r="FR461" s="46" t="str">
        <f t="shared" si="888"/>
        <v/>
      </c>
      <c r="FS461" s="46" t="str">
        <f t="shared" si="889"/>
        <v/>
      </c>
      <c r="FT461" s="46" t="b">
        <f t="shared" si="890"/>
        <v>0</v>
      </c>
      <c r="FU461" s="46" t="str">
        <f t="shared" si="891"/>
        <v/>
      </c>
      <c r="FV461" s="46" t="str">
        <f t="shared" si="892"/>
        <v/>
      </c>
      <c r="FW461" s="46" t="b">
        <f t="shared" si="893"/>
        <v>0</v>
      </c>
      <c r="FX461" s="46" t="str">
        <f t="shared" si="894"/>
        <v/>
      </c>
      <c r="FY461" s="46" t="str">
        <f t="shared" si="895"/>
        <v/>
      </c>
      <c r="FZ461" s="46" t="b">
        <f t="shared" si="896"/>
        <v>0</v>
      </c>
      <c r="GA461" s="46" t="str">
        <f t="shared" si="897"/>
        <v/>
      </c>
      <c r="GB461" s="46" t="str">
        <f t="shared" si="898"/>
        <v/>
      </c>
      <c r="GC461" s="46" t="b">
        <f t="shared" si="899"/>
        <v>0</v>
      </c>
      <c r="GD461" s="46" t="str">
        <f t="shared" si="900"/>
        <v/>
      </c>
      <c r="GE461" s="46" t="str">
        <f t="shared" si="901"/>
        <v/>
      </c>
      <c r="GF461" s="46" t="b">
        <f t="shared" si="902"/>
        <v>0</v>
      </c>
      <c r="GG461" s="46" t="b">
        <f t="shared" si="903"/>
        <v>0</v>
      </c>
      <c r="GH461" s="46" t="str">
        <f t="shared" si="904"/>
        <v/>
      </c>
      <c r="GI461" s="46" t="str">
        <f t="shared" si="905"/>
        <v/>
      </c>
      <c r="GJ461" s="46" t="str">
        <f t="shared" si="906"/>
        <v/>
      </c>
      <c r="GK461" s="46" t="b">
        <f t="shared" si="907"/>
        <v>0</v>
      </c>
      <c r="GL461" s="46" t="str">
        <f t="shared" si="908"/>
        <v/>
      </c>
      <c r="GM461" s="46" t="str">
        <f t="shared" si="909"/>
        <v/>
      </c>
      <c r="GN461" s="46" t="str">
        <f t="shared" si="910"/>
        <v/>
      </c>
      <c r="GO461" s="46" t="b">
        <f t="shared" si="911"/>
        <v>0</v>
      </c>
      <c r="GP461" s="46" t="str">
        <f t="shared" si="912"/>
        <v/>
      </c>
      <c r="GQ461" s="46" t="str">
        <f t="shared" si="913"/>
        <v/>
      </c>
      <c r="GR461" s="46" t="b">
        <f t="shared" si="914"/>
        <v>0</v>
      </c>
      <c r="GS461" s="46" t="str">
        <f t="shared" si="915"/>
        <v/>
      </c>
      <c r="GT461" s="46" t="str">
        <f t="shared" si="916"/>
        <v/>
      </c>
      <c r="GU461" s="46" t="b">
        <f t="shared" si="917"/>
        <v>0</v>
      </c>
      <c r="GV461" s="46" t="b">
        <f t="shared" si="918"/>
        <v>0</v>
      </c>
      <c r="GW461" s="46" t="b">
        <f t="shared" si="919"/>
        <v>0</v>
      </c>
      <c r="GX461" s="46" t="b">
        <f t="shared" si="920"/>
        <v>0</v>
      </c>
      <c r="GY461" s="46" t="b">
        <f t="shared" si="921"/>
        <v>0</v>
      </c>
      <c r="GZ461" s="46" t="b">
        <f t="shared" si="922"/>
        <v>0</v>
      </c>
      <c r="HA461" s="46" t="b">
        <f t="shared" si="923"/>
        <v>0</v>
      </c>
      <c r="HB461" s="46" t="b">
        <f t="shared" si="924"/>
        <v>0</v>
      </c>
      <c r="HC461" s="46" t="b">
        <f t="shared" si="925"/>
        <v>0</v>
      </c>
      <c r="HD461" s="46" t="b">
        <f t="shared" si="926"/>
        <v>0</v>
      </c>
      <c r="HE461" s="46" t="b">
        <f t="shared" si="927"/>
        <v>0</v>
      </c>
      <c r="HF461" s="46" t="b">
        <f t="shared" si="928"/>
        <v>0</v>
      </c>
      <c r="HG461" s="46" t="b">
        <f t="shared" si="929"/>
        <v>0</v>
      </c>
      <c r="HH461" s="46" t="b">
        <f t="shared" si="930"/>
        <v>0</v>
      </c>
      <c r="HI461" s="46" t="b">
        <f t="shared" si="931"/>
        <v>0</v>
      </c>
      <c r="HJ461" s="46" t="b">
        <f t="shared" si="932"/>
        <v>0</v>
      </c>
      <c r="HK461" s="46" t="b">
        <f t="shared" si="933"/>
        <v>0</v>
      </c>
      <c r="HL461" s="46" t="b">
        <f t="shared" si="934"/>
        <v>0</v>
      </c>
      <c r="HM461" s="46" t="b">
        <f t="shared" si="935"/>
        <v>0</v>
      </c>
      <c r="HN461" s="46" t="b">
        <f t="shared" si="936"/>
        <v>0</v>
      </c>
      <c r="HO461" s="46" t="b">
        <f t="shared" si="937"/>
        <v>0</v>
      </c>
      <c r="HP461" s="46" t="b">
        <f t="shared" si="938"/>
        <v>0</v>
      </c>
      <c r="HQ461" s="46" t="str">
        <f t="shared" si="939"/>
        <v/>
      </c>
      <c r="HR461" s="46" t="str">
        <f t="shared" si="940"/>
        <v/>
      </c>
      <c r="HS461" s="46" t="str">
        <f t="shared" si="941"/>
        <v/>
      </c>
      <c r="HT461" s="46" t="b">
        <f t="shared" si="942"/>
        <v>0</v>
      </c>
      <c r="HU461" s="46" t="b">
        <f t="shared" si="943"/>
        <v>0</v>
      </c>
      <c r="HV461" s="46" t="b">
        <f t="shared" si="944"/>
        <v>0</v>
      </c>
      <c r="HW461" s="46" t="b">
        <f t="shared" si="945"/>
        <v>0</v>
      </c>
      <c r="HX461" s="46" t="b">
        <f t="shared" si="946"/>
        <v>0</v>
      </c>
      <c r="HY461" s="46" t="b">
        <f t="shared" si="947"/>
        <v>0</v>
      </c>
      <c r="HZ461" s="46" t="b">
        <f t="shared" si="948"/>
        <v>0</v>
      </c>
      <c r="IA461" s="46" t="str">
        <f t="shared" si="949"/>
        <v/>
      </c>
      <c r="IB461" s="46" t="str">
        <f t="shared" si="950"/>
        <v/>
      </c>
      <c r="IC461" s="46" t="str">
        <f t="shared" si="951"/>
        <v/>
      </c>
      <c r="ID461" s="46" t="str">
        <f t="shared" si="952"/>
        <v/>
      </c>
      <c r="IE461" s="46" t="b">
        <f t="shared" si="953"/>
        <v>0</v>
      </c>
      <c r="IF461" s="46" t="str">
        <f t="shared" si="954"/>
        <v/>
      </c>
      <c r="IG461" s="46" t="str">
        <f t="shared" si="955"/>
        <v/>
      </c>
      <c r="IH461" s="46" t="b">
        <f t="shared" si="956"/>
        <v>0</v>
      </c>
      <c r="II461" s="46" t="b">
        <f t="shared" si="957"/>
        <v>0</v>
      </c>
      <c r="IJ461" s="46" t="b">
        <f t="shared" si="958"/>
        <v>0</v>
      </c>
      <c r="IK461" s="46" t="str">
        <f t="shared" si="959"/>
        <v/>
      </c>
      <c r="IL461" s="46" t="str">
        <f t="shared" si="960"/>
        <v/>
      </c>
      <c r="IM461" s="46" t="b">
        <f t="shared" si="961"/>
        <v>0</v>
      </c>
      <c r="IN461" s="46" t="b">
        <f t="shared" si="962"/>
        <v>0</v>
      </c>
      <c r="IO461" s="46" t="b">
        <f t="shared" si="963"/>
        <v>0</v>
      </c>
      <c r="IP461" s="46" t="b">
        <f t="shared" si="964"/>
        <v>0</v>
      </c>
      <c r="IQ461" s="46" t="b">
        <f t="shared" si="965"/>
        <v>0</v>
      </c>
      <c r="IR461" s="46" t="b">
        <f t="shared" si="966"/>
        <v>0</v>
      </c>
      <c r="IS461" s="46" t="b">
        <f t="shared" si="967"/>
        <v>0</v>
      </c>
      <c r="IT461" s="46" t="b">
        <f t="shared" si="968"/>
        <v>0</v>
      </c>
      <c r="IU461" s="46" t="b">
        <f t="shared" si="969"/>
        <v>0</v>
      </c>
      <c r="IV461" s="46" t="b">
        <f t="shared" si="970"/>
        <v>0</v>
      </c>
      <c r="IW461" s="46" t="b">
        <f t="shared" si="971"/>
        <v>0</v>
      </c>
      <c r="IX461" s="46" t="b">
        <f t="shared" si="972"/>
        <v>0</v>
      </c>
      <c r="IY461" s="46" t="b">
        <f t="shared" si="973"/>
        <v>0</v>
      </c>
    </row>
    <row r="462" spans="2:259" x14ac:dyDescent="0.3">
      <c r="B462" s="48">
        <v>450</v>
      </c>
      <c r="C462" s="61" t="str">
        <f t="shared" ref="C462:C512" si="974">IF(AND(DS462,DP462&lt;&gt;""),
   IF(DQ462="","OK","Error"),
   ""
)</f>
        <v/>
      </c>
      <c r="D462" s="53"/>
      <c r="E462" s="52"/>
      <c r="F462" s="112"/>
      <c r="G462" s="52"/>
      <c r="H462" s="53"/>
      <c r="I462" s="52"/>
      <c r="J462" s="52"/>
      <c r="K462" s="53"/>
      <c r="L462" s="55"/>
      <c r="M462" s="108"/>
      <c r="N462" s="56"/>
      <c r="O462" s="52"/>
      <c r="P462" s="52"/>
      <c r="Q462" s="52"/>
      <c r="R462" s="52"/>
      <c r="S462" s="52"/>
      <c r="T462" s="53"/>
      <c r="U462" s="52"/>
      <c r="V462" s="52"/>
      <c r="W462" s="55"/>
      <c r="X462" s="55"/>
      <c r="Y462" s="52"/>
      <c r="Z462" s="55"/>
      <c r="AA462" s="52"/>
      <c r="AB462" s="53"/>
      <c r="AC462" s="53"/>
      <c r="AD462" s="53"/>
      <c r="AE462" s="57"/>
      <c r="AF462" s="113"/>
      <c r="AG462" s="57"/>
      <c r="AH462" s="58"/>
      <c r="AI462" s="58"/>
      <c r="AJ462" s="58"/>
      <c r="AK462" s="114"/>
      <c r="AL462" s="58"/>
      <c r="AM462" s="114"/>
      <c r="AN462" s="58"/>
      <c r="AO462" s="114"/>
      <c r="AP462" s="58"/>
      <c r="AQ462" s="114"/>
      <c r="AR462" s="58"/>
      <c r="AS462" s="114"/>
      <c r="AT462" s="58"/>
      <c r="AU462" s="114"/>
      <c r="AV462" s="58"/>
      <c r="AW462" s="114"/>
      <c r="AX462" s="58"/>
      <c r="AY462" s="114"/>
      <c r="AZ462" s="58"/>
      <c r="BA462" s="114"/>
      <c r="BB462" s="58"/>
      <c r="BC462" s="114"/>
      <c r="BD462" s="58"/>
      <c r="BE462" s="58"/>
      <c r="BF462" s="58"/>
      <c r="BG462" s="59"/>
      <c r="BH462" s="58"/>
      <c r="BI462" s="114"/>
      <c r="BJ462" s="53"/>
      <c r="BK462" s="58"/>
      <c r="BL462" s="114"/>
      <c r="BM462" s="58"/>
      <c r="BN462" s="114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3"/>
      <c r="CL462" s="58"/>
      <c r="CM462" s="58"/>
      <c r="CN462" s="60"/>
      <c r="CO462" s="57"/>
      <c r="CP462" s="58"/>
      <c r="CQ462" s="60"/>
      <c r="CR462" s="57"/>
      <c r="CS462" s="58"/>
      <c r="CT462" s="59"/>
      <c r="CU462" s="58"/>
      <c r="CV462" s="59"/>
      <c r="CW462" s="58"/>
      <c r="CX462" s="59"/>
      <c r="CY462" s="58"/>
      <c r="CZ462" s="58"/>
      <c r="DA462" s="58"/>
      <c r="DB462" s="53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7"/>
      <c r="DO462" s="57"/>
      <c r="DP462" s="57"/>
      <c r="DQ462" s="76" t="str">
        <f t="shared" ref="DQ462:DQ512" si="975">IF(AND(DS462,DP462&lt;&gt;""),
   CONCATENATE(DT462,DU462,DV462,DW462,DX462,DY462,DZ462,EA462,EB462,EC462,ED462,EE462,EF462,EG462,EH462,EI462,EJ462,EK462,EL462,EM462,EN462,EO462,EP462,EQ462,ES462,ET462,EU462,EV462,EW462,EX462,EY462,EZ462,FA462,FC462,FD462,FF462,FG462,FI462,FJ462,FL462,FM462,FO462,FP462,FR462,FS462,FU462,FV462,FX462,FY462,GA462,GB462,GD462,GE462,GF462,GH462,GI462,GJ462,GL462,GM462,GN462,GP462,GQ462,GS462,GT462,GU462,GV462,GW462,GX462,GY462,GZ462,HA462,HB462,HC462,HD462,HE462,HF462,HG462,HH462,HI462,HJ462,HK462,HL462,HM462,HN462,HO462,HQ462,HR462,HS462,HT462,HU462,HV462,HW462,HX462,HY462,IA462,IB462,IC462,ID462,IF462,IG462,IH462,II462,IK462,IL462,IM462,IN462,IO462,IP462,IQ462,IR462,IS462,IT462,IU462,IV462,IW462,IX462,IY462,IZ462),
   ""
)</f>
        <v/>
      </c>
      <c r="DR462" s="53"/>
      <c r="DS462" s="46" t="b">
        <f t="shared" ref="DS462:DS512" si="976">CONCATENATE(D462,$E462,$F462,$G462,H462,$I462,$J462,K462,$L462,$M462,N462,$O462,$P462,$Q462,$R462,$S462,T462,$U462,$V462,$W462,$X462,$Y462,$Z462,$AA462,AB462,AC462,AD462,$AE462,$AF462,$AG462,AH462,AI462,AJ462,AK462,AL462,AM462,AN462,AO462,AP462,AQ462,AR462,AS462,AT462,AU462,AV462,AW462,AX462,AY462,AZ462,BA462,BB462,BC462,BD462,BE462,BF462,BG462,BH462,BI462,BJ462,BK462,BL462,BM462,BN462,BO462,BP462,BQ462,BR462,BS462,BT462,BU462,BV462,BW462,BX462,BY462,BZ462,CA462,CB462,CC462,CD462,CE462,CF462,CG462,CH462,CI462,CJ462,CK462,CL462,CM462,$CN462,$CO462,CP462,$CQ462,$CR462,CS462,CT462,CU462,CV462,CW462,CX462,CY462,CZ462,DA462,DB462,DC462,DD462,DE462,DF462,DG462,DH462,DI462,DJ462,DK462,DL462,DM462,$DN462,$DO462,$DP462,DR462)&lt;&gt;""</f>
        <v>0</v>
      </c>
      <c r="DT462" s="46" t="str">
        <f t="shared" ref="DT462:DT512" si="977">IF(AND($DS462,$E$4&lt;&gt;""),
   IF(LEFT($E$4,2) = "1.",
      IF(D462&lt;&gt;"","El CUNE sólo se envía en operaciones de novedad o ajuste. ",""),
      IF(D462="","Debes escribir un CUNE válido para realizar operaciones de novedad o ajuste. ","")),
   ""
)</f>
        <v/>
      </c>
      <c r="DU462" s="46" t="b">
        <f t="shared" ref="DU462:DU512" si="978">IF($DS462,
   IF(E462="","Debes seleccionar el tipo de documento del empleado. ",
      IF(_xlfn.IFNA(VLOOKUP(E462,TIPO_DE_DOCUMENTO,1,FALSE),-1)=-1,"El tipo de documento no es válido (por favor seleccionarlo de la lista). ","")
   )
)</f>
        <v>0</v>
      </c>
      <c r="DV462" s="46" t="b">
        <f t="shared" ref="DV462:DV512" si="979">IF($DS462,
   IF(F462="","Debes escribir el número de documento del empleado. ","")
)</f>
        <v>0</v>
      </c>
      <c r="DW462" s="46" t="b">
        <f t="shared" ref="DW462:DW512" si="980">IF($DS462,
   IF(G462="","Debes escribir el primer nombre del empleado. ","")
)</f>
        <v>0</v>
      </c>
      <c r="DY462" s="46" t="b">
        <f t="shared" ref="DY462:DY512" si="981">IF($DS462,
   IF(I462="","Debes escribir el primer apellido del empleado. ","")
)</f>
        <v>0</v>
      </c>
      <c r="DZ462" s="46" t="b">
        <f t="shared" ref="DZ462:DZ512" si="982">IF($DS462,
   IF(J462="","Debes escribir el segundo apellido del empleado. ","")
)</f>
        <v>0</v>
      </c>
      <c r="EB462" s="46" t="b">
        <f t="shared" ref="EB462:EB512" si="983">IF($DS462,
   IF(L462="","Debes escribir la fecha de ingreso del empleado. ",
      IF(ISERR(DATE(YEAR(L462),MONTH(L462),DAY(L462))), "El valor ingresado en fecha de ingreso no tiene un formato válido. ","")
   )
)</f>
        <v>0</v>
      </c>
      <c r="EC462" s="46" t="b">
        <f t="shared" ref="EC462:EC512" si="984">IF($DS462,
   IF(M462="","Debes escribir el tiempo laborado. ",
      IF( IFERROR(INT(M462),1.1) &lt;&gt; IFERROR(_xlfn.NUMBERVALUE(M462),1), "El valor de los días trabajados debe ser un número entero. ", "")
   )
)</f>
        <v>0</v>
      </c>
      <c r="ED462" s="46" t="b">
        <f t="shared" ref="ED462:ED512" si="985">IF($DS462,
   IF( AND(N462&lt;&gt;"", ISERR(DATE(YEAR(N462),MONTH(N462),DAY(N462))) ), "El valor ingresado en fecha de ingreso no tiene un formato válido. ",
      IF( AND(N462&lt;&gt;"", $E$6&lt;&gt;"", DATE(YEAR(N462), MONTH(N462), 1) &lt;&gt; IFERROR(DATE(MID($E$6, 1, 4), MID($E$6, 6, 2),1), "1/1/1900") ), "La fecha de retiro debe estar dentro del período liquidado. ", "")
   )
)</f>
        <v>0</v>
      </c>
      <c r="EE462" s="46" t="b">
        <f t="shared" ref="EE462:EE512" si="986">IF($DS462,
   IF(O462="","Debes seleccionar el tipo de trabajador. ",
      IF(_xlfn.IFNA(VLOOKUP(O462,TIPO_DE_TRABAJADOR,1,FALSE),-1)=-1,"El tipo de trabajador no es válido (por favor seleccionarlo de la lista). ","")
   )
)</f>
        <v>0</v>
      </c>
      <c r="EF462" s="46" t="b">
        <f t="shared" ref="EF462:EF512" si="987">IF($DS462,
   IF(P462="","Debes seleccionar si es un trabajador dependiente pensionado por vejez. ",
      IF(_xlfn.IFNA(VLOOKUP(P462,SUBTIPO_DE_TRABAJADOR,1,FALSE),-1)=-1,"El tipo de trabajador dependiente pensionado por vejez no es válido (por favor seleccionarlo de la lista). ","")
   )
)</f>
        <v>0</v>
      </c>
      <c r="EG462" s="46" t="b">
        <f t="shared" ref="EG462:EG512" si="988">IF($DS462,
   IF(Q462="","Debes seleccionar el tipo de contrato del trabajador. ",
      IF(_xlfn.IFNA(VLOOKUP(Q462,TIPO_DE_CONTRATO,1,FALSE),-1)=-1,"El tipo de contrato del trabajador no es válido (por favor seleccionarlo de la lista). ","")
   )
)</f>
        <v>0</v>
      </c>
      <c r="EH462" s="46" t="b">
        <f t="shared" ref="EH462:EH512" si="989">IF($DS462,
   IF(R462="","Debes seleccionar si es un salario integral. ",
      IF(_xlfn.IFNA(VLOOKUP(R462,SI_NO,1,FALSE),-1)=-1,"Valor no válido para salario integral (por favor seleccionarlo de la lista). ","")
   )
)</f>
        <v>0</v>
      </c>
      <c r="EI462" s="46" t="b">
        <f t="shared" ref="EI462:EI512" si="990">IF($DS462,
   IF(S462="","Debes seleccionar si el trabajador realiza actividades de riesgo. ",
      IF(_xlfn.IFNA(VLOOKUP(S462,SI_NO,1,FALSE),-1)=-1,"Valor no válido para actividad de alto riesgo (por favor seleccionarlo de la lista). ","")
   )
)</f>
        <v>0</v>
      </c>
      <c r="EK462" s="46" t="b">
        <f t="shared" ref="EK462:EK512" si="991">IF($DS462,
   IF(U462="","Debes escribir el código del municipio de residencia del trabajador. ",
      IF(_xlfn.IFNA(VLOOKUP(U462,MUNICIPIO,1,FALSE),-1)=-1,"El municipio de residencia del trabajador es inválido (por favor seleccionarlo de la lista). ","")
   )
)</f>
        <v>0</v>
      </c>
      <c r="EL462" s="46" t="b">
        <f t="shared" ref="EL462:EL512" si="992">IF($DS462,
   IF(V462="","Debes escribir el la dirección de residendia del trabajador. ","")
)</f>
        <v>0</v>
      </c>
      <c r="EM462" s="46" t="b">
        <f t="shared" ref="EM462:EM512" si="993">IF($DS462,
   IF(W462="","Debes escribir la fecha de inicio de la liquidación. ",
      IF(ISERR(DATE(YEAR(W462),MONTH(W462),DAY(W462))),"El valor ingresado en fecha de inicio de liquidación no tiene un formato válido. ",
          IF( AND($E$6&lt;&gt;"", DATE(YEAR(W462), MONTH(W462), 1) &lt;&gt; IFERROR(DATE(MID($E$6, 1, 4), MID($E$6, 6, 2),1), "1/1/1900") ), "La fecha de inicio de la liquidación debe estar dentro del período liquidado. ", "")
      )
   )
)</f>
        <v>0</v>
      </c>
      <c r="EN462" s="46" t="b">
        <f t="shared" ref="EN462:EN512" si="994">IF($DS462,
   IF(X462="","Debes escribir la fecha de fin de la liquidación. ",
      IF(ISERR(DATE(YEAR(X462),MONTH(X462),DAY(X462))),"El valor ingresado en fecha de fin de liquidación no tiene un formato válido. ",
          IF( AND($E$6&lt;&gt;"", DATE(YEAR(X462), MONTH(X462), 1) &lt;&gt; IFERROR(DATE(MID($E$6, 1, 4), MID($E$6, 6, 2),1), "1/1/1900") ), "La fecha de fin de la liquidación debe estar dentro del período liquidado. ", "")
      )
   )
)</f>
        <v>0</v>
      </c>
      <c r="EO462" s="46" t="b">
        <f t="shared" ref="EO462:EO512" si="995">IF($DS462,
   IF(Y462="","Debes escribir la frecuencia de pago del trabajador. ",
      IF(_xlfn.IFNA(VLOOKUP(Y462,PERÍODO_DE_NÓMINA,1,FALSE),-1)=-1,"La frecuencia de pago es inválida (por favor seleccionarlo de la lista). ","")
   )
)</f>
        <v>0</v>
      </c>
      <c r="EP462" s="46" t="b">
        <f t="shared" ref="EP462:EP512" si="996">IF($DS462,
   IF(Z462="","Debes escribir la fecha de pago. ",
      IF(ISERR(DATE(YEAR(Z462),MONTH(Z462),DAY(Z462))), "El valor ingresado en fecha de pago no tiene un formato válido. ","")
   )
)</f>
        <v>0</v>
      </c>
      <c r="EQ462" s="46" t="b">
        <f t="shared" ref="EQ462:EQ512" si="997">IF($DS462,
   IF(AA462="","Debes escribir el medio de pago. ",
      IF(_xlfn.IFNA(VLOOKUP(AA462,MEDIOS_DE_PAGO,1,FALSE),-1)=-1,"El medio de pago es inválido (por favor seleccionarlo de la lista). ","")
   )
)</f>
        <v>0</v>
      </c>
      <c r="ER462" s="46" t="b">
        <f>OR(AA462='Tablas '!$T$4,AA462='Tablas '!$T$7,AA462='Tablas '!$T$8,AA462='Tablas '!$T$11)</f>
        <v>0</v>
      </c>
      <c r="ES462" s="46" t="str">
        <f t="shared" ref="ES462:ES512" si="998">IF(AND($DS462,ER462),
   IF(AB462="","Debes escribir la entidad bancaria. ",""),
   ""
)</f>
        <v/>
      </c>
      <c r="ET462" s="46" t="str">
        <f t="shared" ref="ET462:ET512" si="999">IF(AND($DS462,ER462),
   IF(AC462="","Debes escribir el tipo de cuenta bancaria. ",
      IF(_xlfn.IFNA(VLOOKUP(AC462,TIPO_DE_CUENTA,1,FALSE),-1)=-1,"El tipo de cuenta bancaria es inválida (por favor seleccionarlo de la lista). ","")
   ),
   ""
)</f>
        <v/>
      </c>
      <c r="EU462" s="46" t="str">
        <f t="shared" ref="EU462:EU512" si="1000">IF(AND($DS462,ER462),
   IF(AD462="","Debes escribir el número de cuenta bancaria. ",""),
   ""
)</f>
        <v/>
      </c>
      <c r="EV462" s="46" t="b">
        <f t="shared" ref="EV462:EV512" si="1001">IF($DS462,
   IF(AE462="","Debes escribir el valor del sueldo básico. ",
      IF( ISERR(_xlfn.NUMBERVALUE(AE462)), "El valor del sueldo básico debe ser un número válido. ", "")
   )
)</f>
        <v>0</v>
      </c>
      <c r="EW462" s="46" t="b">
        <f t="shared" ref="EW462:EW512" si="1002">IF($DS462,
   IF(AF462="","Debes escribir el número de días trabajados. ",
      IF( IFERROR(INT(AF462),1.1) &lt;&gt; IFERROR(_xlfn.NUMBERVALUE(AF462),1), "La cantidad de días trabajados debe ser un número entero. ", "")
   )
)</f>
        <v>0</v>
      </c>
      <c r="EX462" s="46" t="b">
        <f t="shared" ref="EX462:EX512" si="1003">IF($DS462,
   IF(AG462="","Debes escribir el valor del sueldo trabajado. ",
      IF( ISERR(_xlfn.NUMBERVALUE(AG462)), "El valor del sueldo trabajado debe ser un número válido. ", "")
   )
)</f>
        <v>0</v>
      </c>
      <c r="EY462" s="46" t="b">
        <f t="shared" ref="EY462:EY512" si="1004">IF($DS462,
   IF( AND(AH462&lt;&gt;"", ISERR(_xlfn.NUMBERVALUE(AH462))), "El valor del auxilio de transporte debe ser un número válido. ", "")
)</f>
        <v>0</v>
      </c>
      <c r="EZ462" s="46" t="b">
        <f t="shared" ref="EZ462:EZ512" si="1005">IF($DS462,
   IF( AND(AI462&lt;&gt;"", ISERR(_xlfn.NUMBERVALUE(AI462))), "El valor de viáticos salariales debe ser un número válido. ", "")
)</f>
        <v>0</v>
      </c>
      <c r="FA462" s="46" t="b">
        <f t="shared" ref="FA462:FA512" si="1006">IF($DS462,
   IF( AND(AJ462&lt;&gt;"", ISERR(_xlfn.NUMBERVALUE(AJ462))), "El valor de viáticos NO salariales debe ser un número válido. ", "")
)</f>
        <v>0</v>
      </c>
      <c r="FB462" s="46" t="b">
        <f t="shared" ref="FB462:FB512" si="1007">CONCATENATE(AK462,AL462)&lt;&gt;""</f>
        <v>0</v>
      </c>
      <c r="FC462" s="46" t="str">
        <f t="shared" ref="FC462:FC512" si="1008">IF(AND($DS462,FB462),
   IF(AK462="","Debes escribir el número de horas extras diurnas. ",
      IF( IFERROR(INT(AK462),1.1) &lt;&gt; IFERROR(_xlfn.NUMBERVALUE(AK462),1), "La cantidad de horas extras diurnas debe ser un número entero. ", "")
   ),
   ""
)</f>
        <v/>
      </c>
      <c r="FD462" s="46" t="str">
        <f t="shared" ref="FD462:FD512" si="1009">IF(AND($DS462,FB462),
   IF(AL462="","Debes escribir el valor de las horas extras diurnas. ",
      IF( ISERR(_xlfn.NUMBERVALUE(AL462)), "El valor de las horas extras duirnas debe ser un número válido. ", "")
   ),
   ""
)</f>
        <v/>
      </c>
      <c r="FE462" s="46" t="b">
        <f t="shared" ref="FE462:FE512" si="1010">CONCATENATE(AM462,AN462)&lt;&gt;""</f>
        <v>0</v>
      </c>
      <c r="FF462" s="46" t="str">
        <f t="shared" ref="FF462:FF512" si="1011">IF(AND($DS462,FE462),
   IF(AM462="","Debes escribir el número de horas extras nocturnas. ",
      IF( IFERROR(INT(AM462),1.1) &lt;&gt; IFERROR(_xlfn.NUMBERVALUE(AM462),1), "La cantidad de horas extras nocturnas debe ser un número entero. ", "")
   ),
   ""
)</f>
        <v/>
      </c>
      <c r="FG462" s="46" t="str">
        <f t="shared" ref="FG462:FG512" si="1012">IF(AND($DS462,FE462),
   IF(AN462="","Debes escribir el valor de las horas extras nocturnas. ",
      IF( ISERR(_xlfn.NUMBERVALUE(AN462)), "El valor de las horas extras nocturnas debe ser un número válido. ", "")
   ),
   ""
)</f>
        <v/>
      </c>
      <c r="FH462" s="46" t="b">
        <f t="shared" ref="FH462:FH512" si="1013">CONCATENATE(AO462,AP462)&lt;&gt;""</f>
        <v>0</v>
      </c>
      <c r="FI462" s="46" t="str">
        <f t="shared" ref="FI462:FI512" si="1014">IF(AND($DS462,FH462),
   IF(AO462="","Debes escribir el número de horas extras diurnas dominicales y festivas. ",
      IF( IFERROR(INT(AO462),1.1) &lt;&gt; IFERROR(_xlfn.NUMBERVALUE(AO462),1), "La cantidad de horas extras diurnas dominicales y festivas debe ser un número entero. ", "")
   ),
   ""
)</f>
        <v/>
      </c>
      <c r="FJ462" s="46" t="str">
        <f t="shared" ref="FJ462:FJ512" si="1015">IF(AND($DS462,FH462),
   IF(AP462="","Debes escribir el valor de las horas extras diurnas dominicales y festivas. ",
      IF( ISERR(_xlfn.NUMBERVALUE(AP462)), "El valor de las horas extras diurnas dominicales y festivas debe ser un número válido. ", "")
   ),
   ""
)</f>
        <v/>
      </c>
      <c r="FK462" s="46" t="b">
        <f t="shared" ref="FK462:FK512" si="1016">CONCATENATE(AQ462,AR462)&lt;&gt;""</f>
        <v>0</v>
      </c>
      <c r="FL462" s="46" t="str">
        <f t="shared" ref="FL462:FL512" si="1017">IF(AND($DS462,FK462),
   IF(AQ462="","Debes escribir el número de horas extras nocturnas dominicales y festivas. ",
      IF( IFERROR(INT(AQ462),1.1) &lt;&gt; IFERROR(_xlfn.NUMBERVALUE(AQ462),1), "La cantidad de horas extras nocturnas dominicales y festivas debe ser un número entero. ", "")
   ),
   ""
)</f>
        <v/>
      </c>
      <c r="FM462" s="46" t="str">
        <f t="shared" ref="FM462:FM512" si="1018">IF(AND($DS462,FK462),
   IF(AR462="","Debes escribir el valor de las horas extras nocturnas dominicales y festivas. ",
      IF( ISERR(_xlfn.NUMBERVALUE(AR462)), "El valor de las horas extras nocturnas dominicales y festivas debe ser un número válido. ", "")
   ),
   ""
)</f>
        <v/>
      </c>
      <c r="FN462" s="46" t="b">
        <f t="shared" ref="FN462:FN512" si="1019">CONCATENATE(AS462,AT462)&lt;&gt;""</f>
        <v>0</v>
      </c>
      <c r="FO462" s="46" t="str">
        <f t="shared" ref="FO462:FO512" si="1020">IF(AND($DS462,FN462),
   IF(AS462="","Debes escribir el número de horas recargo nocturno. ",
      IF( IFERROR(INT(AS462),1.1) &lt;&gt; IFERROR(_xlfn.NUMBERVALUE(AS462),1), "La cantidad de horas recargo nocturno debe ser un número entero. ", "")
   ),
   ""
)</f>
        <v/>
      </c>
      <c r="FP462" s="46" t="str">
        <f t="shared" ref="FP462:FP512" si="1021">IF(AND($DS462,FN462),
   IF(AT462="","Debes escribir el valor de las horas recargo nocturno. ",
      IF( ISERR(_xlfn.NUMBERVALUE(AT462)), "El valor de las horas recargo nocturno debe ser un número válido. ", "")
   ),
   ""
)</f>
        <v/>
      </c>
      <c r="FQ462" s="46" t="b">
        <f t="shared" ref="FQ462:FQ512" si="1022">CONCATENATE(AU462,AV462)&lt;&gt;""</f>
        <v>0</v>
      </c>
      <c r="FR462" s="46" t="str">
        <f t="shared" ref="FR462:FR512" si="1023">IF(AND($DS462,FQ462),
   IF(AU462="","Debes escribir el número de horas recargo diurno dominical y festivo. ",
      IF( IFERROR(INT(AU462),1.1) &lt;&gt; IFERROR(_xlfn.NUMBERVALUE(AU462),1), "La cantidad de horas recargo diurno dominical y festivo debe ser un número entero. ", "")
   ),
   ""
)</f>
        <v/>
      </c>
      <c r="FS462" s="46" t="str">
        <f t="shared" ref="FS462:FS512" si="1024">IF(AND($DS462,FQ462),
   IF(AV462="","Debes escribir el valor de las horas recargo diurno dominical y festivo. ",
      IF( ISERR(_xlfn.NUMBERVALUE(AV462)), "El valor de las horas recargo diurno dominical y festivo debe ser un número válido. ", "")
   ),
   ""
)</f>
        <v/>
      </c>
      <c r="FT462" s="46" t="b">
        <f t="shared" ref="FT462:FT512" si="1025">CONCATENATE(AW462,AX462)&lt;&gt;""</f>
        <v>0</v>
      </c>
      <c r="FU462" s="46" t="str">
        <f t="shared" ref="FU462:FU512" si="1026">IF(AND($DS462,FT462),
   IF(AW462="","Debes escribir el número de horas recargo nocturno dominical y festivo. ",
      IF( IFERROR(INT(AW462),1.1) &lt;&gt; IFERROR(_xlfn.NUMBERVALUE(AW462),1), "La cantidad de horas recargo nocturno dominical y festivo debe ser un número entero. ", "")
   ),
   ""
)</f>
        <v/>
      </c>
      <c r="FV462" s="46" t="str">
        <f t="shared" ref="FV462:FV512" si="1027">IF(AND($DS462,FT462),
   IF(AX462="","Debes escribir el valor de las horas recargo nocturno dominical y festivo. ",
      IF( ISERR(_xlfn.NUMBERVALUE(AX462)), "El valor de las horas recargo nocturno dominical y festivo debe ser un número válido. ", "")
   ),
   ""
)</f>
        <v/>
      </c>
      <c r="FW462" s="46" t="b">
        <f t="shared" ref="FW462:FW512" si="1028">CONCATENATE(AY462,AZ462)&lt;&gt;""</f>
        <v>0</v>
      </c>
      <c r="FX462" s="46" t="str">
        <f t="shared" ref="FX462:FX512" si="1029">IF(AND($DS462,FW462),
   IF(AY462="","Debes escribir el número de días de vacaciones comunes. ",
      IF( IFERROR(INT(AY462),1.1) &lt;&gt; IFERROR(_xlfn.NUMBERVALUE(AY462),1), "La cantidad de días de vacaciones comunes debe ser un número entero. ", "")
   ),
   ""
)</f>
        <v/>
      </c>
      <c r="FY462" s="46" t="str">
        <f t="shared" ref="FY462:FY512" si="1030">IF(AND($DS462,FW462),
   IF(AZ462="","Debes escribir el valor de las vacaciones comunes. ",
      IF( ISERR(_xlfn.NUMBERVALUE(AZ462)), "El valor de las vacaciones comunes debe ser un número válido. ", "")
   ),
   ""
)</f>
        <v/>
      </c>
      <c r="FZ462" s="46" t="b">
        <f t="shared" ref="FZ462:FZ512" si="1031">CONCATENATE(BA462,BB462)&lt;&gt;""</f>
        <v>0</v>
      </c>
      <c r="GA462" s="46" t="str">
        <f t="shared" ref="GA462:GA512" si="1032">IF(AND($DS462,FZ462),
   IF(BA462="","Debes escribir el número de días de vacaciones compensadas. ",
      IF( IFERROR(INT(BA462),1.1) &lt;&gt; IFERROR(_xlfn.NUMBERVALUE(BA462),1), "La cantidad de días de vacaciones compensadas debe ser un número entero. ", "")
   ),
   ""
)</f>
        <v/>
      </c>
      <c r="GB462" s="46" t="str">
        <f t="shared" ref="GB462:GB512" si="1033">IF(AND($DS462,FZ462),
   IF(BB462="","Debes escribir el valor de las vacaciones compensadas. ",
      IF( ISERR(_xlfn.NUMBERVALUE(BB462)), "El valor de las vacaciones compensadas debe ser un número válido. ", "")
   ),
   ""
)</f>
        <v/>
      </c>
      <c r="GC462" s="46" t="b">
        <f t="shared" ref="GC462:GC512" si="1034">CONCATENATE(BC462,BD462)&lt;&gt;""</f>
        <v>0</v>
      </c>
      <c r="GD462" s="46" t="str">
        <f t="shared" ref="GD462:GD512" si="1035">IF(AND($DS462,GC462),
   IF(BC462="","Debes escribir el número de días de prima salarial. ",
      IF( IFERROR(INT(BC462),1.1) &lt;&gt; IFERROR(_xlfn.NUMBERVALUE(BC462),1), "La cantidad de días de prima salarial debe ser un número entero. ", "")
   ),
   ""
)</f>
        <v/>
      </c>
      <c r="GE462" s="46" t="str">
        <f t="shared" ref="GE462:GE512" si="1036">IF(AND($DS462,GC462),
   IF(BD462="","Debes escribir el valor de los días de prima salarial. ",
      IF( ISERR(_xlfn.NUMBERVALUE(BD462)), "El valor de los días de prima salarial debe ser un número válido. ", "")
   ),
   ""
)</f>
        <v/>
      </c>
      <c r="GF462" s="46" t="b">
        <f t="shared" ref="GF462:GF512" si="1037">IF($DS462,
   IF( AND(BE462&lt;&gt;"", ISERR(_xlfn.NUMBERVALUE(BE462))), "El valor de la prima NO saliarial debe ser un número válido. ", "")
)</f>
        <v>0</v>
      </c>
      <c r="GG462" s="46" t="b">
        <f t="shared" ref="GG462:GG512" si="1038">CONCATENATE(BF462,BG462,BH462)&lt;&gt;""</f>
        <v>0</v>
      </c>
      <c r="GH462" s="46" t="str">
        <f t="shared" ref="GH462:GH512" si="1039">IF(AND($DS462,GG462),
   IF(BF462="","Debes escribir el valor de las cesantías. ",
      IF( ISERR(_xlfn.NUMBERVALUE(BF462)), "El valor de las cesantías debe ser un número válido. ", "")
   ),
   ""
)</f>
        <v/>
      </c>
      <c r="GI462" s="46" t="str">
        <f t="shared" ref="GI462:GI512" si="1040">IF(AND($DS462,GG462),
   IF(BG462="","Debes escribir el % de cesantías. ",
      IF( ISERR(_xlfn.NUMBERVALUE(BG462)), "El % de cesantías debe ser un número válido. ", "")
   ),
   ""
)</f>
        <v/>
      </c>
      <c r="GJ462" s="46" t="str">
        <f t="shared" ref="GJ462:GJ512" si="1041">IF(AND($DS462,GG462),
   IF(BH462="","Debes escribir el valor de intereses de cesantías. ",
      IF( ISERR(_xlfn.NUMBERVALUE(BH462)), "El valor de intereses de cesantías debe ser un número válido. ", "")
   ),
   ""
)</f>
        <v/>
      </c>
      <c r="GK462" s="46" t="b">
        <f t="shared" ref="GK462:GK512" si="1042">CONCATENATE(BI462,BJ462,BK462)&lt;&gt;""</f>
        <v>0</v>
      </c>
      <c r="GL462" s="46" t="str">
        <f t="shared" ref="GL462:GL512" si="1043">IF(AND($DS462,GK462),
   IF(BI462="","Debes escribir el número de días de incapacidad. ",
      IF( IFERROR(INT(BI462),1.1) &lt;&gt; IFERROR(_xlfn.NUMBERVALUE(BI462),1), "La cantidad de días de incapacidad debe ser un número entero. ", "")
   ),
   ""
)</f>
        <v/>
      </c>
      <c r="GM462" s="46" t="str">
        <f t="shared" ref="GM462:GM512" si="1044">IF(AND($DS462,GK462),
   IF(BJ462="","Debes escribir el tipo de incapacidad. ",
      IF(_xlfn.IFNA(VLOOKUP(BJ462,TIPO_DE_INCAPACIDAD,1,FALSE),-1)=-1,"El tipo de incapacidad es inválida (por favor seleccionarlo de la lista). ","")
   ),
   ""
)</f>
        <v/>
      </c>
      <c r="GN462" s="46" t="str">
        <f t="shared" ref="GN462:GN512" si="1045">IF(AND($DS462,GK462),
   IF(BK462="","Debes escribir el valor de la incapacidad. ",
      IF( ISERR(_xlfn.NUMBERVALUE(BK462)), "El valor de la incapacidad debe ser un número válido. ", "")
   ),
   ""
)</f>
        <v/>
      </c>
      <c r="GO462" s="46" t="b">
        <f t="shared" ref="GO462:GO512" si="1046">CONCATENATE(BL462,BM462)&lt;&gt;""</f>
        <v>0</v>
      </c>
      <c r="GP462" s="46" t="str">
        <f t="shared" ref="GP462:GP512" si="1047">IF(AND($DS462,GO462),
   IF(BL462="","Debes escribir el número de días de licencia de maternidad o paternidad. ",
      IF( IFERROR(INT(BL462),1.1) &lt;&gt; IFERROR(_xlfn.NUMBERVALUE(BL462),1), "La cantidad de días de licencia de maternidad o paternidad debe ser un número entero. ", "")
   ),
   ""
)</f>
        <v/>
      </c>
      <c r="GQ462" s="46" t="str">
        <f t="shared" ref="GQ462:GQ512" si="1048">IF(AND($DS462,GO462),
   IF(BM462="","Debes escribir el valor de la licencia de maternidad o paternidad. ",
      IF( ISERR(_xlfn.NUMBERVALUE(BM462)), "El valor de la licencia de maternidad o paternidad debe ser un número válido. ", "")
   ),
   ""
)</f>
        <v/>
      </c>
      <c r="GR462" s="46" t="b">
        <f t="shared" ref="GR462:GR512" si="1049">CONCATENATE(BN462,BO462)&lt;&gt;""</f>
        <v>0</v>
      </c>
      <c r="GS462" s="46" t="str">
        <f t="shared" ref="GS462:GS512" si="1050">IF(AND($DS462,GR462),
   IF(BN462="","Debes escribir el número de días de licencia remunerada. ",
      IF( IFERROR(INT(BN462),1.1) &lt;&gt; IFERROR(_xlfn.NUMBERVALUE(BN462),1), "La cantidad de días de licencia remunerada debe ser un número entero. ", "")
   ),
   ""
)</f>
        <v/>
      </c>
      <c r="GT462" s="46" t="str">
        <f t="shared" ref="GT462:GT512" si="1051">IF(AND($DS462,GR462),
   IF(BO462="","Debes escribir el valor de la licencia remunerada. ",
      IF( ISERR(_xlfn.NUMBERVALUE(BO462)), "El valor de la licencia remunerada debe ser un número válido. ", "")
   ),
   ""
)</f>
        <v/>
      </c>
      <c r="GU462" s="46" t="b">
        <f t="shared" ref="GU462:GU512" si="1052">IF($DS462,
   IF( AND(BP462&lt;&gt;"", ISERR(_xlfn.NUMBERVALUE(BP462))), "El valor de la licencia NO remunerada debe ser un número válido. ", "")
)</f>
        <v>0</v>
      </c>
      <c r="GV462" s="46" t="b">
        <f t="shared" ref="GV462:GV512" si="1053">IF($DS462,
   IF( AND(BQ462&lt;&gt;"", ISERR(_xlfn.NUMBERVALUE(BQ462))), "El valor de auxilios salariales debe ser un número válido. ", "")
)</f>
        <v>0</v>
      </c>
      <c r="GW462" s="46" t="b">
        <f t="shared" ref="GW462:GW512" si="1054">IF($DS462,
   IF( AND(BR462&lt;&gt;"", ISERR(_xlfn.NUMBERVALUE(BR462))), "El valor de auxilios NO salariales debe ser un número válido. ", "")
)</f>
        <v>0</v>
      </c>
      <c r="GX462" s="46" t="b">
        <f t="shared" ref="GX462:GX512" si="1055">IF($DS462,
   IF( AND(BS462&lt;&gt;"", ISERR(_xlfn.NUMBERVALUE(BS462))), "El valor de bonos salariales debe ser un número válido. ", "")
)</f>
        <v>0</v>
      </c>
      <c r="GY462" s="46" t="b">
        <f t="shared" ref="GY462:GY512" si="1056">IF($DS462,
   IF( AND(BT462&lt;&gt;"", ISERR(_xlfn.NUMBERVALUE(BT462))), "El valor de bonos NO salariales debe ser un número válido. ", "")
)</f>
        <v>0</v>
      </c>
      <c r="GZ462" s="46" t="b">
        <f t="shared" ref="GZ462:GZ512" si="1057">IF($DS462,
   IF( AND(BU462&lt;&gt;"", ISERR(_xlfn.NUMBERVALUE(BU462))), "El valor de bonos salariales de alimentación debe ser un número válido. ", "")
)</f>
        <v>0</v>
      </c>
      <c r="HA462" s="46" t="b">
        <f t="shared" ref="HA462:HA512" si="1058">IF($DS462,
   IF( AND(BV462&lt;&gt;"", ISERR(_xlfn.NUMBERVALUE(BV462))), "El valor de bonos NO salariales de alimentación debe ser un número válido. ", "")
)</f>
        <v>0</v>
      </c>
      <c r="HB462" s="46" t="b">
        <f t="shared" ref="HB462:HB512" si="1059">IF($DS462,
   IF( AND(BW462&lt;&gt;"", ISERR(_xlfn.NUMBERVALUE(BW462))), "El valor de bonificaciones salariales debe ser un número válido. ", "")
)</f>
        <v>0</v>
      </c>
      <c r="HC462" s="46" t="b">
        <f t="shared" ref="HC462:HC512" si="1060">IF($DS462,
   IF( AND(BX462&lt;&gt;"", ISERR(_xlfn.NUMBERVALUE(BX462))), "El valor de bonificaciones NO salariales debe ser un número válido. ", "")
)</f>
        <v>0</v>
      </c>
      <c r="HD462" s="46" t="b">
        <f t="shared" ref="HD462:HD512" si="1061">IF($DS462,
   IF( AND(BY462&lt;&gt;"", ISERR(_xlfn.NUMBERVALUE(BY462))), "El valor de compensaciones ordinarias debe ser un número válido. ", "")
)</f>
        <v>0</v>
      </c>
      <c r="HE462" s="46" t="b">
        <f t="shared" ref="HE462:HE512" si="1062">IF($DS462,
   IF( AND(BZ462&lt;&gt;"", ISERR(_xlfn.NUMBERVALUE(BZ462))), "El valor de compensaciones extraordinarias debe ser un número válido. ", "")
)</f>
        <v>0</v>
      </c>
      <c r="HF462" s="46" t="b">
        <f t="shared" ref="HF462:HF512" si="1063">IF($DS462,
   IF( AND(CA462&lt;&gt;"", ISERR(_xlfn.NUMBERVALUE(CA462))), "El valor de comisiones debe ser un número válido. ", "")
)</f>
        <v>0</v>
      </c>
      <c r="HG462" s="46" t="b">
        <f t="shared" ref="HG462:HG512" si="1064">IF($DS462,
   IF( AND(CB462&lt;&gt;"", ISERR(_xlfn.NUMBERVALUE(CB462))), "El valor de ausencia por huega debe ser un número válido. ", "")
)</f>
        <v>0</v>
      </c>
      <c r="HH462" s="46" t="b">
        <f t="shared" ref="HH462:HH512" si="1065">IF($DS462,
   IF( AND(CC462&lt;&gt;"", ISERR(_xlfn.NUMBERVALUE(CC462))), "El valor de anticipos debe ser un número válido. ", "")
)</f>
        <v>0</v>
      </c>
      <c r="HI462" s="46" t="b">
        <f t="shared" ref="HI462:HI512" si="1066">IF($DS462,
   IF( AND(CD462&lt;&gt;"", ISERR(_xlfn.NUMBERVALUE(CD462))), "El valor de pagos a terceros debe ser un número válido. ", "")
)</f>
        <v>0</v>
      </c>
      <c r="HJ462" s="46" t="b">
        <f t="shared" ref="HJ462:HJ512" si="1067">IF($DS462,
   IF( AND(CE462&lt;&gt;"", ISERR(_xlfn.NUMBERVALUE(CE462))), "El valor de dotación debe ser un número válido. ", "")
)</f>
        <v>0</v>
      </c>
      <c r="HK462" s="46" t="b">
        <f t="shared" ref="HK462:HK512" si="1068">IF($DS462,
   IF( AND(CF462&lt;&gt;"", ISERR(_xlfn.NUMBERVALUE(CF462))), "El valor de apoyo sostenibilidad debe ser un número válido. ", "")
)</f>
        <v>0</v>
      </c>
      <c r="HL462" s="46" t="b">
        <f t="shared" ref="HL462:HL512" si="1069">IF($DS462,
   IF( AND(CG462&lt;&gt;"", ISERR(_xlfn.NUMBERVALUE(CG462))), "El valor de teletrabajo debe ser un número válido. ", "")
)</f>
        <v>0</v>
      </c>
      <c r="HM462" s="46" t="b">
        <f t="shared" ref="HM462:HM512" si="1070">IF($DS462,
   IF( AND(CH462&lt;&gt;"", ISERR(_xlfn.NUMBERVALUE(CH462))), "El valor de bonificación de retiro debe ser un número válido. ", "")
)</f>
        <v>0</v>
      </c>
      <c r="HN462" s="46" t="b">
        <f t="shared" ref="HN462:HN512" si="1071">IF($DS462,
   IF( AND(CI462&lt;&gt;"", ISERR(_xlfn.NUMBERVALUE(CI462))), "El valor de indemnización de retiro debe ser un número válido. ", "")
)</f>
        <v>0</v>
      </c>
      <c r="HO462" s="46" t="b">
        <f t="shared" ref="HO462:HO512" si="1072">IF($DS462,
   IF( AND(CJ462&lt;&gt;"", ISERR(_xlfn.NUMBERVALUE(CJ462))), "El valor de reintegros debe ser un número válido. ", "")
)</f>
        <v>0</v>
      </c>
      <c r="HP462" s="46" t="b">
        <f t="shared" ref="HP462:HP512" si="1073">CONCATENATE(CK462,CL462,CM462)&lt;&gt;""</f>
        <v>0</v>
      </c>
      <c r="HQ462" s="46" t="str">
        <f t="shared" ref="HQ462:HQ512" si="1074">IF(AND($DS462,HP462),
   IF(CK462="","Debes escribir la descripción de otro concepto no categorizado. ",""),
   ""
)</f>
        <v/>
      </c>
      <c r="HR462" s="46" t="str">
        <f t="shared" ref="HR462:HR512" si="1075">IF(AND($DS462,HP462),
   IF(CONCATENATE(CL462,CM462)="","Debes escribir al menos un valor de concepto no categorizado (salarial o no salarial). ",
      IF(ISERR(_xlfn.NUMBERVALUE(CL462)),"El valor salarial concepto no categorizado debe ser un número válido. ","")
   ),
   ""
)</f>
        <v/>
      </c>
      <c r="HS462" s="46" t="str">
        <f t="shared" ref="HS462:HS512" si="1076">IF(AND($DS462,HP462),
   IF(CONCATENATE(CL462,CM462)="","Debes escribir al menos un valor de concepto no categorizado (salarial o no salarial). ",
      IF(ISERR(_xlfn.NUMBERVALUE(CM462)),"El valor NO salarial concepto no categorizado debe ser un número válido. ","")
   ),
   ""
)</f>
        <v/>
      </c>
      <c r="HT462" s="46" t="b">
        <f t="shared" ref="HT462:HT512" si="1077">IF($DS462,
   IF(CN462="","Debes escribir el porcentaje del aporte a salud. ",
      IF( ISERR(_xlfn.NUMBERVALUE(CN462)), "El valor del porcentaje del aporte a salud debe ser un número válido. ", "")
   )
)</f>
        <v>0</v>
      </c>
      <c r="HU462" s="46" t="b">
        <f t="shared" ref="HU462:HU512" si="1078">IF($DS462,
   IF(CO462="","Debes escribir el valor del aporte a salud. ",
      IF( ISERR(_xlfn.NUMBERVALUE(CO462)), "El valor del aporte a salud debe ser un número válido. ", "")
   )
)</f>
        <v>0</v>
      </c>
      <c r="HV462" s="46" t="b">
        <f t="shared" ref="HV462:HV512" si="1079">IF($DS462,
   IF( AND(CP462&lt;&gt;"", ISERR(_xlfn.NUMBERVALUE(CP462))), "El valor plan complementario debe ser un número válido. ", "")
)</f>
        <v>0</v>
      </c>
      <c r="HW462" s="46" t="b">
        <f t="shared" ref="HW462:HW512" si="1080">IF($DS462,
   IF(CQ462="","Debes escribir el porcentaje del aporte a pensión. ",
      IF( ISERR(_xlfn.NUMBERVALUE(CQ462)), "El valor del porcentaje del aporte a pensión debe ser un número válido. ", "")
   )
)</f>
        <v>0</v>
      </c>
      <c r="HX462" s="46" t="b">
        <f t="shared" ref="HX462:HX512" si="1081">IF($DS462,
   IF(CR462="","Debes escribir el valor del aporte a pensión. ",
      IF( ISERR(_xlfn.NUMBERVALUE(CR462)), "El valor del aporte a salud debe ser un número válido. ", "")
   )
)</f>
        <v>0</v>
      </c>
      <c r="HY462" s="46" t="b">
        <f t="shared" ref="HY462:HY512" si="1082">IF($DS462,
   IF( AND(CS462&lt;&gt;"", ISERR(_xlfn.NUMBERVALUE(CS462))), "El valor pensión voluntaria debe ser un número válido. ", "")
)</f>
        <v>0</v>
      </c>
      <c r="HZ462" s="46" t="b">
        <f t="shared" ref="HZ462:HZ512" si="1083">CONCATENATE(CT462,CU462,CV462,CW462)&lt;&gt;""</f>
        <v>0</v>
      </c>
      <c r="IA462" s="46" t="str">
        <f t="shared" ref="IA462:IA512" si="1084">IF(AND($DS462,HZ462),
   IF(CT462="","Debes escribir el % del fondo de seguridad pensional. ",
      IF( ISERR(_xlfn.NUMBERVALUE(CT462)), "El % del fondo de seguridad debe ser un número válido. ", "")
   ),
   ""
)</f>
        <v/>
      </c>
      <c r="IB462" s="46" t="str">
        <f t="shared" ref="IB462:IB512" si="1085">IF(AND($DS462,HZ462),
   IF(CU462="","Debes escribir el valor del aporte al fondo de solidaridad pensional. ",
      IF( ISERR(_xlfn.NUMBERVALUE(CU462)), "El valor del aporte al fondo de solidaridad pensional debe ser un número válido. ", "")
   ),
   ""
)</f>
        <v/>
      </c>
      <c r="IC462" s="46" t="str">
        <f t="shared" ref="IC462:IC512" si="1086">IF(AND($DS462,HZ462),
   IF(CV462="","Debes escribir el % del fondo de subsistencia. ",
      IF( ISERR(_xlfn.NUMBERVALUE(CV462)), "El % del fondo de subsistencia debe ser un número válido. ", "")
   ),
   ""
)</f>
        <v/>
      </c>
      <c r="ID462" s="46" t="str">
        <f t="shared" ref="ID462:ID512" si="1087">IF(AND($DS462,HZ462),
   IF(CW462="","Debes escribir el valor del fondo de subsistencia. ",
      IF( ISERR(_xlfn.NUMBERVALUE(CW462)), "El valor del fondo de subsistencia debe ser un número válido. ", "")
   ),
   ""
)</f>
        <v/>
      </c>
      <c r="IE462" s="46" t="b">
        <f t="shared" ref="IE462:IE512" si="1088">CONCATENATE(CX462,CY462)&lt;&gt;""</f>
        <v>0</v>
      </c>
      <c r="IF462" s="46" t="str">
        <f t="shared" ref="IF462:IF512" si="1089">IF(AND($DS462,IE462),
   IF(CX462="","Debes escribir el % de sindicato. ",
      IF( ISERR(_xlfn.NUMBERVALUE(CX462)), "El % de sindicato debe ser un número válido. ", "")
   ),
   ""
)</f>
        <v/>
      </c>
      <c r="IG462" s="46" t="str">
        <f t="shared" ref="IG462:IG512" si="1090">IF(AND($DS462,IE462),
   IF(CY462="","Debes escribir el valor del sindicato. ",
      IF( ISERR(_xlfn.NUMBERVALUE(CY462)), "El valor del sindicato debe ser un número válido. ", "")
   ),
   ""
)</f>
        <v/>
      </c>
      <c r="IH462" s="46" t="b">
        <f t="shared" ref="IH462:IH512" si="1091">IF($DS462,
   IF( AND(CZ462&lt;&gt;"", ISERR(_xlfn.NUMBERVALUE(CZ462))), "El valor de sanción pública debe ser un número válido. ", "")
)</f>
        <v>0</v>
      </c>
      <c r="II462" s="46" t="b">
        <f t="shared" ref="II462:II512" si="1092">IF($DS462,
   IF( AND(DA462&lt;&gt;"", ISERR(_xlfn.NUMBERVALUE(DA462))), "El valor de sanción privada debe ser un número válido. ", "")
)</f>
        <v>0</v>
      </c>
      <c r="IJ462" s="46" t="b">
        <f t="shared" ref="IJ462:IJ512" si="1093">CONCATENATE(DB462,DC462)&lt;&gt;""</f>
        <v>0</v>
      </c>
      <c r="IK462" s="46" t="str">
        <f t="shared" ref="IK462:IK512" si="1094">IF(AND($DS462,IJ462),
   IF(DB462="","Debes escribir la descripción de libranza. ",""),
   ""
)</f>
        <v/>
      </c>
      <c r="IL462" s="46" t="str">
        <f t="shared" ref="IL462:IL512" si="1095">IF(AND($DS462,IJ462),
   IF(DC462="","Debes escribir la cuota libranza. ",
      IF(ISERR(_xlfn.NUMBERVALUE(DC462)),"El valor de la cuota libranza debe ser un número válido. ","")
   ),
   ""
)</f>
        <v/>
      </c>
      <c r="IM462" s="46" t="b">
        <f t="shared" ref="IM462:IM512" si="1096">IF($DS462,
   IF( AND(DD462&lt;&gt;"", ISERR(_xlfn.NUMBERVALUE(DD462))), "El valor de pagos a terceros debe ser un número válido. ", "")
)</f>
        <v>0</v>
      </c>
      <c r="IN462" s="46" t="b">
        <f t="shared" ref="IN462:IN512" si="1097">IF($DS462,
   IF( AND(DE462&lt;&gt;"", ISERR(_xlfn.NUMBERVALUE(DE462))), "El valor de anticipos debe ser un número válido. ", "")
)</f>
        <v>0</v>
      </c>
      <c r="IO462" s="46" t="b">
        <f t="shared" ref="IO462:IO512" si="1098">IF($DS462,
   IF( AND(DF462&lt;&gt;"", ISERR(_xlfn.NUMBERVALUE(DF462))), "El valor de AFC debe ser un número válido. ", "")
)</f>
        <v>0</v>
      </c>
      <c r="IP462" s="46" t="b">
        <f t="shared" ref="IP462:IP512" si="1099">IF($DS462,
   IF( AND(DG462&lt;&gt;"", ISERR(_xlfn.NUMBERVALUE(DG462))), "El valor de rete-fuente debe ser un número válido. ", "")
)</f>
        <v>0</v>
      </c>
      <c r="IQ462" s="46" t="b">
        <f t="shared" ref="IQ462:IQ512" si="1100">IF($DS462,
   IF( AND(DH462&lt;&gt;"", ISERR(_xlfn.NUMBERVALUE(DH462))), "El valor de cooperativa de trabajo debe ser un número válido. ", "")
)</f>
        <v>0</v>
      </c>
      <c r="IR462" s="46" t="b">
        <f t="shared" ref="IR462:IR512" si="1101">IF($DS462,
   IF( AND(DI462&lt;&gt;"", ISERR(_xlfn.NUMBERVALUE(DI462))), "El valor de embargo fiscal debe ser un número válido. ", "")
)</f>
        <v>0</v>
      </c>
      <c r="IS462" s="46" t="b">
        <f t="shared" ref="IS462:IS512" si="1102">IF($DS462,
   IF( AND(DJ462&lt;&gt;"", ISERR(_xlfn.NUMBERVALUE(DJ462))), "El valor de educación debe ser un número válido. ", "")
)</f>
        <v>0</v>
      </c>
      <c r="IT462" s="46" t="b">
        <f t="shared" ref="IT462:IT512" si="1103">IF($DS462,
   IF( AND(DK462&lt;&gt;"", ISERR(_xlfn.NUMBERVALUE(DK462))), "El valor de reintegro debe ser un número válido. ", "")
)</f>
        <v>0</v>
      </c>
      <c r="IU462" s="46" t="b">
        <f t="shared" ref="IU462:IU512" si="1104">IF($DS462,
   IF( AND(DL462&lt;&gt;"", ISERR(_xlfn.NUMBERVALUE(DL462))), "El valor de deuda debe ser un número válido. ", "")
)</f>
        <v>0</v>
      </c>
      <c r="IV462" s="46" t="b">
        <f t="shared" ref="IV462:IV512" si="1105">IF($DS462,
   IF( AND(DM462&lt;&gt;"", ISERR(_xlfn.NUMBERVALUE(DM462))), "El valor de otras deducciones debe ser un número válido. ", "")
)</f>
        <v>0</v>
      </c>
      <c r="IW462" s="46" t="b">
        <f t="shared" ref="IW462:IW512" si="1106">IF($DS462,
   IF(DN462="","Debes escribir el valor de los devengos totales. ",
      IF( ISERR(_xlfn.NUMBERVALUE(DN462)), "El valor de los devengos totales debe ser un número válido. ", "")
   )
)</f>
        <v>0</v>
      </c>
      <c r="IX462" s="46" t="b">
        <f t="shared" ref="IX462:IX512" si="1107">IF($DS462,
   IF(DO462="","Debes escribir el valor de las deducciones totales. ",
      IF( ISERR(_xlfn.NUMBERVALUE(DO462)), "El valor de las deducciones totales debe ser un número válido. ", "")
   )
)</f>
        <v>0</v>
      </c>
      <c r="IY462" s="46" t="b">
        <f t="shared" ref="IY462:IY512" si="1108">IF($DS462,
   IF(DP462="","Debes escribir el valor del salario total. ",
      IF( ISERR(_xlfn.NUMBERVALUE(DP462)), "El valor del salario total debe ser un número válido. ", "")
   )
)</f>
        <v>0</v>
      </c>
    </row>
    <row r="463" spans="2:259" x14ac:dyDescent="0.3">
      <c r="B463" s="48">
        <v>451</v>
      </c>
      <c r="C463" s="61" t="str">
        <f t="shared" si="974"/>
        <v/>
      </c>
      <c r="D463" s="53"/>
      <c r="E463" s="52"/>
      <c r="F463" s="112"/>
      <c r="G463" s="52"/>
      <c r="H463" s="53"/>
      <c r="I463" s="52"/>
      <c r="J463" s="52"/>
      <c r="K463" s="53"/>
      <c r="L463" s="55"/>
      <c r="M463" s="108"/>
      <c r="N463" s="56"/>
      <c r="O463" s="52"/>
      <c r="P463" s="52"/>
      <c r="Q463" s="52"/>
      <c r="R463" s="52"/>
      <c r="S463" s="52"/>
      <c r="T463" s="53"/>
      <c r="U463" s="52"/>
      <c r="V463" s="52"/>
      <c r="W463" s="55"/>
      <c r="X463" s="55"/>
      <c r="Y463" s="52"/>
      <c r="Z463" s="55"/>
      <c r="AA463" s="52"/>
      <c r="AB463" s="53"/>
      <c r="AC463" s="53"/>
      <c r="AD463" s="53"/>
      <c r="AE463" s="57"/>
      <c r="AF463" s="113"/>
      <c r="AG463" s="57"/>
      <c r="AH463" s="58"/>
      <c r="AI463" s="58"/>
      <c r="AJ463" s="58"/>
      <c r="AK463" s="114"/>
      <c r="AL463" s="58"/>
      <c r="AM463" s="114"/>
      <c r="AN463" s="58"/>
      <c r="AO463" s="114"/>
      <c r="AP463" s="58"/>
      <c r="AQ463" s="114"/>
      <c r="AR463" s="58"/>
      <c r="AS463" s="114"/>
      <c r="AT463" s="58"/>
      <c r="AU463" s="114"/>
      <c r="AV463" s="58"/>
      <c r="AW463" s="114"/>
      <c r="AX463" s="58"/>
      <c r="AY463" s="114"/>
      <c r="AZ463" s="58"/>
      <c r="BA463" s="114"/>
      <c r="BB463" s="58"/>
      <c r="BC463" s="114"/>
      <c r="BD463" s="58"/>
      <c r="BE463" s="58"/>
      <c r="BF463" s="58"/>
      <c r="BG463" s="59"/>
      <c r="BH463" s="58"/>
      <c r="BI463" s="114"/>
      <c r="BJ463" s="53"/>
      <c r="BK463" s="58"/>
      <c r="BL463" s="114"/>
      <c r="BM463" s="58"/>
      <c r="BN463" s="114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3"/>
      <c r="CL463" s="58"/>
      <c r="CM463" s="58"/>
      <c r="CN463" s="60"/>
      <c r="CO463" s="57"/>
      <c r="CP463" s="58"/>
      <c r="CQ463" s="60"/>
      <c r="CR463" s="57"/>
      <c r="CS463" s="58"/>
      <c r="CT463" s="59"/>
      <c r="CU463" s="58"/>
      <c r="CV463" s="59"/>
      <c r="CW463" s="58"/>
      <c r="CX463" s="59"/>
      <c r="CY463" s="58"/>
      <c r="CZ463" s="58"/>
      <c r="DA463" s="58"/>
      <c r="DB463" s="53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7"/>
      <c r="DO463" s="57"/>
      <c r="DP463" s="57"/>
      <c r="DQ463" s="76" t="str">
        <f t="shared" si="975"/>
        <v/>
      </c>
      <c r="DR463" s="53"/>
      <c r="DS463" s="46" t="b">
        <f t="shared" si="976"/>
        <v>0</v>
      </c>
      <c r="DT463" s="46" t="str">
        <f t="shared" si="977"/>
        <v/>
      </c>
      <c r="DU463" s="46" t="b">
        <f t="shared" si="978"/>
        <v>0</v>
      </c>
      <c r="DV463" s="46" t="b">
        <f t="shared" si="979"/>
        <v>0</v>
      </c>
      <c r="DW463" s="46" t="b">
        <f t="shared" si="980"/>
        <v>0</v>
      </c>
      <c r="DY463" s="46" t="b">
        <f t="shared" si="981"/>
        <v>0</v>
      </c>
      <c r="DZ463" s="46" t="b">
        <f t="shared" si="982"/>
        <v>0</v>
      </c>
      <c r="EB463" s="46" t="b">
        <f t="shared" si="983"/>
        <v>0</v>
      </c>
      <c r="EC463" s="46" t="b">
        <f t="shared" si="984"/>
        <v>0</v>
      </c>
      <c r="ED463" s="46" t="b">
        <f t="shared" si="985"/>
        <v>0</v>
      </c>
      <c r="EE463" s="46" t="b">
        <f t="shared" si="986"/>
        <v>0</v>
      </c>
      <c r="EF463" s="46" t="b">
        <f t="shared" si="987"/>
        <v>0</v>
      </c>
      <c r="EG463" s="46" t="b">
        <f t="shared" si="988"/>
        <v>0</v>
      </c>
      <c r="EH463" s="46" t="b">
        <f t="shared" si="989"/>
        <v>0</v>
      </c>
      <c r="EI463" s="46" t="b">
        <f t="shared" si="990"/>
        <v>0</v>
      </c>
      <c r="EK463" s="46" t="b">
        <f t="shared" si="991"/>
        <v>0</v>
      </c>
      <c r="EL463" s="46" t="b">
        <f t="shared" si="992"/>
        <v>0</v>
      </c>
      <c r="EM463" s="46" t="b">
        <f t="shared" si="993"/>
        <v>0</v>
      </c>
      <c r="EN463" s="46" t="b">
        <f t="shared" si="994"/>
        <v>0</v>
      </c>
      <c r="EO463" s="46" t="b">
        <f t="shared" si="995"/>
        <v>0</v>
      </c>
      <c r="EP463" s="46" t="b">
        <f t="shared" si="996"/>
        <v>0</v>
      </c>
      <c r="EQ463" s="46" t="b">
        <f t="shared" si="997"/>
        <v>0</v>
      </c>
      <c r="ER463" s="46" t="b">
        <f>OR(AA463='Tablas '!$T$4,AA463='Tablas '!$T$7,AA463='Tablas '!$T$8,AA463='Tablas '!$T$11)</f>
        <v>0</v>
      </c>
      <c r="ES463" s="46" t="str">
        <f t="shared" si="998"/>
        <v/>
      </c>
      <c r="ET463" s="46" t="str">
        <f t="shared" si="999"/>
        <v/>
      </c>
      <c r="EU463" s="46" t="str">
        <f t="shared" si="1000"/>
        <v/>
      </c>
      <c r="EV463" s="46" t="b">
        <f t="shared" si="1001"/>
        <v>0</v>
      </c>
      <c r="EW463" s="46" t="b">
        <f t="shared" si="1002"/>
        <v>0</v>
      </c>
      <c r="EX463" s="46" t="b">
        <f t="shared" si="1003"/>
        <v>0</v>
      </c>
      <c r="EY463" s="46" t="b">
        <f t="shared" si="1004"/>
        <v>0</v>
      </c>
      <c r="EZ463" s="46" t="b">
        <f t="shared" si="1005"/>
        <v>0</v>
      </c>
      <c r="FA463" s="46" t="b">
        <f t="shared" si="1006"/>
        <v>0</v>
      </c>
      <c r="FB463" s="46" t="b">
        <f t="shared" si="1007"/>
        <v>0</v>
      </c>
      <c r="FC463" s="46" t="str">
        <f t="shared" si="1008"/>
        <v/>
      </c>
      <c r="FD463" s="46" t="str">
        <f t="shared" si="1009"/>
        <v/>
      </c>
      <c r="FE463" s="46" t="b">
        <f t="shared" si="1010"/>
        <v>0</v>
      </c>
      <c r="FF463" s="46" t="str">
        <f t="shared" si="1011"/>
        <v/>
      </c>
      <c r="FG463" s="46" t="str">
        <f t="shared" si="1012"/>
        <v/>
      </c>
      <c r="FH463" s="46" t="b">
        <f t="shared" si="1013"/>
        <v>0</v>
      </c>
      <c r="FI463" s="46" t="str">
        <f t="shared" si="1014"/>
        <v/>
      </c>
      <c r="FJ463" s="46" t="str">
        <f t="shared" si="1015"/>
        <v/>
      </c>
      <c r="FK463" s="46" t="b">
        <f t="shared" si="1016"/>
        <v>0</v>
      </c>
      <c r="FL463" s="46" t="str">
        <f t="shared" si="1017"/>
        <v/>
      </c>
      <c r="FM463" s="46" t="str">
        <f t="shared" si="1018"/>
        <v/>
      </c>
      <c r="FN463" s="46" t="b">
        <f t="shared" si="1019"/>
        <v>0</v>
      </c>
      <c r="FO463" s="46" t="str">
        <f t="shared" si="1020"/>
        <v/>
      </c>
      <c r="FP463" s="46" t="str">
        <f t="shared" si="1021"/>
        <v/>
      </c>
      <c r="FQ463" s="46" t="b">
        <f t="shared" si="1022"/>
        <v>0</v>
      </c>
      <c r="FR463" s="46" t="str">
        <f t="shared" si="1023"/>
        <v/>
      </c>
      <c r="FS463" s="46" t="str">
        <f t="shared" si="1024"/>
        <v/>
      </c>
      <c r="FT463" s="46" t="b">
        <f t="shared" si="1025"/>
        <v>0</v>
      </c>
      <c r="FU463" s="46" t="str">
        <f t="shared" si="1026"/>
        <v/>
      </c>
      <c r="FV463" s="46" t="str">
        <f t="shared" si="1027"/>
        <v/>
      </c>
      <c r="FW463" s="46" t="b">
        <f t="shared" si="1028"/>
        <v>0</v>
      </c>
      <c r="FX463" s="46" t="str">
        <f t="shared" si="1029"/>
        <v/>
      </c>
      <c r="FY463" s="46" t="str">
        <f t="shared" si="1030"/>
        <v/>
      </c>
      <c r="FZ463" s="46" t="b">
        <f t="shared" si="1031"/>
        <v>0</v>
      </c>
      <c r="GA463" s="46" t="str">
        <f t="shared" si="1032"/>
        <v/>
      </c>
      <c r="GB463" s="46" t="str">
        <f t="shared" si="1033"/>
        <v/>
      </c>
      <c r="GC463" s="46" t="b">
        <f t="shared" si="1034"/>
        <v>0</v>
      </c>
      <c r="GD463" s="46" t="str">
        <f t="shared" si="1035"/>
        <v/>
      </c>
      <c r="GE463" s="46" t="str">
        <f t="shared" si="1036"/>
        <v/>
      </c>
      <c r="GF463" s="46" t="b">
        <f t="shared" si="1037"/>
        <v>0</v>
      </c>
      <c r="GG463" s="46" t="b">
        <f t="shared" si="1038"/>
        <v>0</v>
      </c>
      <c r="GH463" s="46" t="str">
        <f t="shared" si="1039"/>
        <v/>
      </c>
      <c r="GI463" s="46" t="str">
        <f t="shared" si="1040"/>
        <v/>
      </c>
      <c r="GJ463" s="46" t="str">
        <f t="shared" si="1041"/>
        <v/>
      </c>
      <c r="GK463" s="46" t="b">
        <f t="shared" si="1042"/>
        <v>0</v>
      </c>
      <c r="GL463" s="46" t="str">
        <f t="shared" si="1043"/>
        <v/>
      </c>
      <c r="GM463" s="46" t="str">
        <f t="shared" si="1044"/>
        <v/>
      </c>
      <c r="GN463" s="46" t="str">
        <f t="shared" si="1045"/>
        <v/>
      </c>
      <c r="GO463" s="46" t="b">
        <f t="shared" si="1046"/>
        <v>0</v>
      </c>
      <c r="GP463" s="46" t="str">
        <f t="shared" si="1047"/>
        <v/>
      </c>
      <c r="GQ463" s="46" t="str">
        <f t="shared" si="1048"/>
        <v/>
      </c>
      <c r="GR463" s="46" t="b">
        <f t="shared" si="1049"/>
        <v>0</v>
      </c>
      <c r="GS463" s="46" t="str">
        <f t="shared" si="1050"/>
        <v/>
      </c>
      <c r="GT463" s="46" t="str">
        <f t="shared" si="1051"/>
        <v/>
      </c>
      <c r="GU463" s="46" t="b">
        <f t="shared" si="1052"/>
        <v>0</v>
      </c>
      <c r="GV463" s="46" t="b">
        <f t="shared" si="1053"/>
        <v>0</v>
      </c>
      <c r="GW463" s="46" t="b">
        <f t="shared" si="1054"/>
        <v>0</v>
      </c>
      <c r="GX463" s="46" t="b">
        <f t="shared" si="1055"/>
        <v>0</v>
      </c>
      <c r="GY463" s="46" t="b">
        <f t="shared" si="1056"/>
        <v>0</v>
      </c>
      <c r="GZ463" s="46" t="b">
        <f t="shared" si="1057"/>
        <v>0</v>
      </c>
      <c r="HA463" s="46" t="b">
        <f t="shared" si="1058"/>
        <v>0</v>
      </c>
      <c r="HB463" s="46" t="b">
        <f t="shared" si="1059"/>
        <v>0</v>
      </c>
      <c r="HC463" s="46" t="b">
        <f t="shared" si="1060"/>
        <v>0</v>
      </c>
      <c r="HD463" s="46" t="b">
        <f t="shared" si="1061"/>
        <v>0</v>
      </c>
      <c r="HE463" s="46" t="b">
        <f t="shared" si="1062"/>
        <v>0</v>
      </c>
      <c r="HF463" s="46" t="b">
        <f t="shared" si="1063"/>
        <v>0</v>
      </c>
      <c r="HG463" s="46" t="b">
        <f t="shared" si="1064"/>
        <v>0</v>
      </c>
      <c r="HH463" s="46" t="b">
        <f t="shared" si="1065"/>
        <v>0</v>
      </c>
      <c r="HI463" s="46" t="b">
        <f t="shared" si="1066"/>
        <v>0</v>
      </c>
      <c r="HJ463" s="46" t="b">
        <f t="shared" si="1067"/>
        <v>0</v>
      </c>
      <c r="HK463" s="46" t="b">
        <f t="shared" si="1068"/>
        <v>0</v>
      </c>
      <c r="HL463" s="46" t="b">
        <f t="shared" si="1069"/>
        <v>0</v>
      </c>
      <c r="HM463" s="46" t="b">
        <f t="shared" si="1070"/>
        <v>0</v>
      </c>
      <c r="HN463" s="46" t="b">
        <f t="shared" si="1071"/>
        <v>0</v>
      </c>
      <c r="HO463" s="46" t="b">
        <f t="shared" si="1072"/>
        <v>0</v>
      </c>
      <c r="HP463" s="46" t="b">
        <f t="shared" si="1073"/>
        <v>0</v>
      </c>
      <c r="HQ463" s="46" t="str">
        <f t="shared" si="1074"/>
        <v/>
      </c>
      <c r="HR463" s="46" t="str">
        <f t="shared" si="1075"/>
        <v/>
      </c>
      <c r="HS463" s="46" t="str">
        <f t="shared" si="1076"/>
        <v/>
      </c>
      <c r="HT463" s="46" t="b">
        <f t="shared" si="1077"/>
        <v>0</v>
      </c>
      <c r="HU463" s="46" t="b">
        <f t="shared" si="1078"/>
        <v>0</v>
      </c>
      <c r="HV463" s="46" t="b">
        <f t="shared" si="1079"/>
        <v>0</v>
      </c>
      <c r="HW463" s="46" t="b">
        <f t="shared" si="1080"/>
        <v>0</v>
      </c>
      <c r="HX463" s="46" t="b">
        <f t="shared" si="1081"/>
        <v>0</v>
      </c>
      <c r="HY463" s="46" t="b">
        <f t="shared" si="1082"/>
        <v>0</v>
      </c>
      <c r="HZ463" s="46" t="b">
        <f t="shared" si="1083"/>
        <v>0</v>
      </c>
      <c r="IA463" s="46" t="str">
        <f t="shared" si="1084"/>
        <v/>
      </c>
      <c r="IB463" s="46" t="str">
        <f t="shared" si="1085"/>
        <v/>
      </c>
      <c r="IC463" s="46" t="str">
        <f t="shared" si="1086"/>
        <v/>
      </c>
      <c r="ID463" s="46" t="str">
        <f t="shared" si="1087"/>
        <v/>
      </c>
      <c r="IE463" s="46" t="b">
        <f t="shared" si="1088"/>
        <v>0</v>
      </c>
      <c r="IF463" s="46" t="str">
        <f t="shared" si="1089"/>
        <v/>
      </c>
      <c r="IG463" s="46" t="str">
        <f t="shared" si="1090"/>
        <v/>
      </c>
      <c r="IH463" s="46" t="b">
        <f t="shared" si="1091"/>
        <v>0</v>
      </c>
      <c r="II463" s="46" t="b">
        <f t="shared" si="1092"/>
        <v>0</v>
      </c>
      <c r="IJ463" s="46" t="b">
        <f t="shared" si="1093"/>
        <v>0</v>
      </c>
      <c r="IK463" s="46" t="str">
        <f t="shared" si="1094"/>
        <v/>
      </c>
      <c r="IL463" s="46" t="str">
        <f t="shared" si="1095"/>
        <v/>
      </c>
      <c r="IM463" s="46" t="b">
        <f t="shared" si="1096"/>
        <v>0</v>
      </c>
      <c r="IN463" s="46" t="b">
        <f t="shared" si="1097"/>
        <v>0</v>
      </c>
      <c r="IO463" s="46" t="b">
        <f t="shared" si="1098"/>
        <v>0</v>
      </c>
      <c r="IP463" s="46" t="b">
        <f t="shared" si="1099"/>
        <v>0</v>
      </c>
      <c r="IQ463" s="46" t="b">
        <f t="shared" si="1100"/>
        <v>0</v>
      </c>
      <c r="IR463" s="46" t="b">
        <f t="shared" si="1101"/>
        <v>0</v>
      </c>
      <c r="IS463" s="46" t="b">
        <f t="shared" si="1102"/>
        <v>0</v>
      </c>
      <c r="IT463" s="46" t="b">
        <f t="shared" si="1103"/>
        <v>0</v>
      </c>
      <c r="IU463" s="46" t="b">
        <f t="shared" si="1104"/>
        <v>0</v>
      </c>
      <c r="IV463" s="46" t="b">
        <f t="shared" si="1105"/>
        <v>0</v>
      </c>
      <c r="IW463" s="46" t="b">
        <f t="shared" si="1106"/>
        <v>0</v>
      </c>
      <c r="IX463" s="46" t="b">
        <f t="shared" si="1107"/>
        <v>0</v>
      </c>
      <c r="IY463" s="46" t="b">
        <f t="shared" si="1108"/>
        <v>0</v>
      </c>
    </row>
    <row r="464" spans="2:259" x14ac:dyDescent="0.3">
      <c r="B464" s="48">
        <v>452</v>
      </c>
      <c r="C464" s="61" t="str">
        <f t="shared" si="974"/>
        <v/>
      </c>
      <c r="D464" s="53"/>
      <c r="E464" s="52"/>
      <c r="F464" s="112"/>
      <c r="G464" s="52"/>
      <c r="H464" s="53"/>
      <c r="I464" s="52"/>
      <c r="J464" s="52"/>
      <c r="K464" s="53"/>
      <c r="L464" s="55"/>
      <c r="M464" s="108"/>
      <c r="N464" s="56"/>
      <c r="O464" s="52"/>
      <c r="P464" s="52"/>
      <c r="Q464" s="52"/>
      <c r="R464" s="52"/>
      <c r="S464" s="52"/>
      <c r="T464" s="53"/>
      <c r="U464" s="52"/>
      <c r="V464" s="52"/>
      <c r="W464" s="55"/>
      <c r="X464" s="55"/>
      <c r="Y464" s="52"/>
      <c r="Z464" s="55"/>
      <c r="AA464" s="52"/>
      <c r="AB464" s="53"/>
      <c r="AC464" s="53"/>
      <c r="AD464" s="53"/>
      <c r="AE464" s="57"/>
      <c r="AF464" s="113"/>
      <c r="AG464" s="57"/>
      <c r="AH464" s="58"/>
      <c r="AI464" s="58"/>
      <c r="AJ464" s="58"/>
      <c r="AK464" s="114"/>
      <c r="AL464" s="58"/>
      <c r="AM464" s="114"/>
      <c r="AN464" s="58"/>
      <c r="AO464" s="114"/>
      <c r="AP464" s="58"/>
      <c r="AQ464" s="114"/>
      <c r="AR464" s="58"/>
      <c r="AS464" s="114"/>
      <c r="AT464" s="58"/>
      <c r="AU464" s="114"/>
      <c r="AV464" s="58"/>
      <c r="AW464" s="114"/>
      <c r="AX464" s="58"/>
      <c r="AY464" s="114"/>
      <c r="AZ464" s="58"/>
      <c r="BA464" s="114"/>
      <c r="BB464" s="58"/>
      <c r="BC464" s="114"/>
      <c r="BD464" s="58"/>
      <c r="BE464" s="58"/>
      <c r="BF464" s="58"/>
      <c r="BG464" s="59"/>
      <c r="BH464" s="58"/>
      <c r="BI464" s="114"/>
      <c r="BJ464" s="53"/>
      <c r="BK464" s="58"/>
      <c r="BL464" s="114"/>
      <c r="BM464" s="58"/>
      <c r="BN464" s="114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3"/>
      <c r="CL464" s="58"/>
      <c r="CM464" s="58"/>
      <c r="CN464" s="60"/>
      <c r="CO464" s="57"/>
      <c r="CP464" s="58"/>
      <c r="CQ464" s="60"/>
      <c r="CR464" s="57"/>
      <c r="CS464" s="58"/>
      <c r="CT464" s="59"/>
      <c r="CU464" s="58"/>
      <c r="CV464" s="59"/>
      <c r="CW464" s="58"/>
      <c r="CX464" s="59"/>
      <c r="CY464" s="58"/>
      <c r="CZ464" s="58"/>
      <c r="DA464" s="58"/>
      <c r="DB464" s="53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7"/>
      <c r="DO464" s="57"/>
      <c r="DP464" s="57"/>
      <c r="DQ464" s="76" t="str">
        <f t="shared" si="975"/>
        <v/>
      </c>
      <c r="DR464" s="53"/>
      <c r="DS464" s="46" t="b">
        <f t="shared" si="976"/>
        <v>0</v>
      </c>
      <c r="DT464" s="46" t="str">
        <f t="shared" si="977"/>
        <v/>
      </c>
      <c r="DU464" s="46" t="b">
        <f t="shared" si="978"/>
        <v>0</v>
      </c>
      <c r="DV464" s="46" t="b">
        <f t="shared" si="979"/>
        <v>0</v>
      </c>
      <c r="DW464" s="46" t="b">
        <f t="shared" si="980"/>
        <v>0</v>
      </c>
      <c r="DY464" s="46" t="b">
        <f t="shared" si="981"/>
        <v>0</v>
      </c>
      <c r="DZ464" s="46" t="b">
        <f t="shared" si="982"/>
        <v>0</v>
      </c>
      <c r="EB464" s="46" t="b">
        <f t="shared" si="983"/>
        <v>0</v>
      </c>
      <c r="EC464" s="46" t="b">
        <f t="shared" si="984"/>
        <v>0</v>
      </c>
      <c r="ED464" s="46" t="b">
        <f t="shared" si="985"/>
        <v>0</v>
      </c>
      <c r="EE464" s="46" t="b">
        <f t="shared" si="986"/>
        <v>0</v>
      </c>
      <c r="EF464" s="46" t="b">
        <f t="shared" si="987"/>
        <v>0</v>
      </c>
      <c r="EG464" s="46" t="b">
        <f t="shared" si="988"/>
        <v>0</v>
      </c>
      <c r="EH464" s="46" t="b">
        <f t="shared" si="989"/>
        <v>0</v>
      </c>
      <c r="EI464" s="46" t="b">
        <f t="shared" si="990"/>
        <v>0</v>
      </c>
      <c r="EK464" s="46" t="b">
        <f t="shared" si="991"/>
        <v>0</v>
      </c>
      <c r="EL464" s="46" t="b">
        <f t="shared" si="992"/>
        <v>0</v>
      </c>
      <c r="EM464" s="46" t="b">
        <f t="shared" si="993"/>
        <v>0</v>
      </c>
      <c r="EN464" s="46" t="b">
        <f t="shared" si="994"/>
        <v>0</v>
      </c>
      <c r="EO464" s="46" t="b">
        <f t="shared" si="995"/>
        <v>0</v>
      </c>
      <c r="EP464" s="46" t="b">
        <f t="shared" si="996"/>
        <v>0</v>
      </c>
      <c r="EQ464" s="46" t="b">
        <f t="shared" si="997"/>
        <v>0</v>
      </c>
      <c r="ER464" s="46" t="b">
        <f>OR(AA464='Tablas '!$T$4,AA464='Tablas '!$T$7,AA464='Tablas '!$T$8,AA464='Tablas '!$T$11)</f>
        <v>0</v>
      </c>
      <c r="ES464" s="46" t="str">
        <f t="shared" si="998"/>
        <v/>
      </c>
      <c r="ET464" s="46" t="str">
        <f t="shared" si="999"/>
        <v/>
      </c>
      <c r="EU464" s="46" t="str">
        <f t="shared" si="1000"/>
        <v/>
      </c>
      <c r="EV464" s="46" t="b">
        <f t="shared" si="1001"/>
        <v>0</v>
      </c>
      <c r="EW464" s="46" t="b">
        <f t="shared" si="1002"/>
        <v>0</v>
      </c>
      <c r="EX464" s="46" t="b">
        <f t="shared" si="1003"/>
        <v>0</v>
      </c>
      <c r="EY464" s="46" t="b">
        <f t="shared" si="1004"/>
        <v>0</v>
      </c>
      <c r="EZ464" s="46" t="b">
        <f t="shared" si="1005"/>
        <v>0</v>
      </c>
      <c r="FA464" s="46" t="b">
        <f t="shared" si="1006"/>
        <v>0</v>
      </c>
      <c r="FB464" s="46" t="b">
        <f t="shared" si="1007"/>
        <v>0</v>
      </c>
      <c r="FC464" s="46" t="str">
        <f t="shared" si="1008"/>
        <v/>
      </c>
      <c r="FD464" s="46" t="str">
        <f t="shared" si="1009"/>
        <v/>
      </c>
      <c r="FE464" s="46" t="b">
        <f t="shared" si="1010"/>
        <v>0</v>
      </c>
      <c r="FF464" s="46" t="str">
        <f t="shared" si="1011"/>
        <v/>
      </c>
      <c r="FG464" s="46" t="str">
        <f t="shared" si="1012"/>
        <v/>
      </c>
      <c r="FH464" s="46" t="b">
        <f t="shared" si="1013"/>
        <v>0</v>
      </c>
      <c r="FI464" s="46" t="str">
        <f t="shared" si="1014"/>
        <v/>
      </c>
      <c r="FJ464" s="46" t="str">
        <f t="shared" si="1015"/>
        <v/>
      </c>
      <c r="FK464" s="46" t="b">
        <f t="shared" si="1016"/>
        <v>0</v>
      </c>
      <c r="FL464" s="46" t="str">
        <f t="shared" si="1017"/>
        <v/>
      </c>
      <c r="FM464" s="46" t="str">
        <f t="shared" si="1018"/>
        <v/>
      </c>
      <c r="FN464" s="46" t="b">
        <f t="shared" si="1019"/>
        <v>0</v>
      </c>
      <c r="FO464" s="46" t="str">
        <f t="shared" si="1020"/>
        <v/>
      </c>
      <c r="FP464" s="46" t="str">
        <f t="shared" si="1021"/>
        <v/>
      </c>
      <c r="FQ464" s="46" t="b">
        <f t="shared" si="1022"/>
        <v>0</v>
      </c>
      <c r="FR464" s="46" t="str">
        <f t="shared" si="1023"/>
        <v/>
      </c>
      <c r="FS464" s="46" t="str">
        <f t="shared" si="1024"/>
        <v/>
      </c>
      <c r="FT464" s="46" t="b">
        <f t="shared" si="1025"/>
        <v>0</v>
      </c>
      <c r="FU464" s="46" t="str">
        <f t="shared" si="1026"/>
        <v/>
      </c>
      <c r="FV464" s="46" t="str">
        <f t="shared" si="1027"/>
        <v/>
      </c>
      <c r="FW464" s="46" t="b">
        <f t="shared" si="1028"/>
        <v>0</v>
      </c>
      <c r="FX464" s="46" t="str">
        <f t="shared" si="1029"/>
        <v/>
      </c>
      <c r="FY464" s="46" t="str">
        <f t="shared" si="1030"/>
        <v/>
      </c>
      <c r="FZ464" s="46" t="b">
        <f t="shared" si="1031"/>
        <v>0</v>
      </c>
      <c r="GA464" s="46" t="str">
        <f t="shared" si="1032"/>
        <v/>
      </c>
      <c r="GB464" s="46" t="str">
        <f t="shared" si="1033"/>
        <v/>
      </c>
      <c r="GC464" s="46" t="b">
        <f t="shared" si="1034"/>
        <v>0</v>
      </c>
      <c r="GD464" s="46" t="str">
        <f t="shared" si="1035"/>
        <v/>
      </c>
      <c r="GE464" s="46" t="str">
        <f t="shared" si="1036"/>
        <v/>
      </c>
      <c r="GF464" s="46" t="b">
        <f t="shared" si="1037"/>
        <v>0</v>
      </c>
      <c r="GG464" s="46" t="b">
        <f t="shared" si="1038"/>
        <v>0</v>
      </c>
      <c r="GH464" s="46" t="str">
        <f t="shared" si="1039"/>
        <v/>
      </c>
      <c r="GI464" s="46" t="str">
        <f t="shared" si="1040"/>
        <v/>
      </c>
      <c r="GJ464" s="46" t="str">
        <f t="shared" si="1041"/>
        <v/>
      </c>
      <c r="GK464" s="46" t="b">
        <f t="shared" si="1042"/>
        <v>0</v>
      </c>
      <c r="GL464" s="46" t="str">
        <f t="shared" si="1043"/>
        <v/>
      </c>
      <c r="GM464" s="46" t="str">
        <f t="shared" si="1044"/>
        <v/>
      </c>
      <c r="GN464" s="46" t="str">
        <f t="shared" si="1045"/>
        <v/>
      </c>
      <c r="GO464" s="46" t="b">
        <f t="shared" si="1046"/>
        <v>0</v>
      </c>
      <c r="GP464" s="46" t="str">
        <f t="shared" si="1047"/>
        <v/>
      </c>
      <c r="GQ464" s="46" t="str">
        <f t="shared" si="1048"/>
        <v/>
      </c>
      <c r="GR464" s="46" t="b">
        <f t="shared" si="1049"/>
        <v>0</v>
      </c>
      <c r="GS464" s="46" t="str">
        <f t="shared" si="1050"/>
        <v/>
      </c>
      <c r="GT464" s="46" t="str">
        <f t="shared" si="1051"/>
        <v/>
      </c>
      <c r="GU464" s="46" t="b">
        <f t="shared" si="1052"/>
        <v>0</v>
      </c>
      <c r="GV464" s="46" t="b">
        <f t="shared" si="1053"/>
        <v>0</v>
      </c>
      <c r="GW464" s="46" t="b">
        <f t="shared" si="1054"/>
        <v>0</v>
      </c>
      <c r="GX464" s="46" t="b">
        <f t="shared" si="1055"/>
        <v>0</v>
      </c>
      <c r="GY464" s="46" t="b">
        <f t="shared" si="1056"/>
        <v>0</v>
      </c>
      <c r="GZ464" s="46" t="b">
        <f t="shared" si="1057"/>
        <v>0</v>
      </c>
      <c r="HA464" s="46" t="b">
        <f t="shared" si="1058"/>
        <v>0</v>
      </c>
      <c r="HB464" s="46" t="b">
        <f t="shared" si="1059"/>
        <v>0</v>
      </c>
      <c r="HC464" s="46" t="b">
        <f t="shared" si="1060"/>
        <v>0</v>
      </c>
      <c r="HD464" s="46" t="b">
        <f t="shared" si="1061"/>
        <v>0</v>
      </c>
      <c r="HE464" s="46" t="b">
        <f t="shared" si="1062"/>
        <v>0</v>
      </c>
      <c r="HF464" s="46" t="b">
        <f t="shared" si="1063"/>
        <v>0</v>
      </c>
      <c r="HG464" s="46" t="b">
        <f t="shared" si="1064"/>
        <v>0</v>
      </c>
      <c r="HH464" s="46" t="b">
        <f t="shared" si="1065"/>
        <v>0</v>
      </c>
      <c r="HI464" s="46" t="b">
        <f t="shared" si="1066"/>
        <v>0</v>
      </c>
      <c r="HJ464" s="46" t="b">
        <f t="shared" si="1067"/>
        <v>0</v>
      </c>
      <c r="HK464" s="46" t="b">
        <f t="shared" si="1068"/>
        <v>0</v>
      </c>
      <c r="HL464" s="46" t="b">
        <f t="shared" si="1069"/>
        <v>0</v>
      </c>
      <c r="HM464" s="46" t="b">
        <f t="shared" si="1070"/>
        <v>0</v>
      </c>
      <c r="HN464" s="46" t="b">
        <f t="shared" si="1071"/>
        <v>0</v>
      </c>
      <c r="HO464" s="46" t="b">
        <f t="shared" si="1072"/>
        <v>0</v>
      </c>
      <c r="HP464" s="46" t="b">
        <f t="shared" si="1073"/>
        <v>0</v>
      </c>
      <c r="HQ464" s="46" t="str">
        <f t="shared" si="1074"/>
        <v/>
      </c>
      <c r="HR464" s="46" t="str">
        <f t="shared" si="1075"/>
        <v/>
      </c>
      <c r="HS464" s="46" t="str">
        <f t="shared" si="1076"/>
        <v/>
      </c>
      <c r="HT464" s="46" t="b">
        <f t="shared" si="1077"/>
        <v>0</v>
      </c>
      <c r="HU464" s="46" t="b">
        <f t="shared" si="1078"/>
        <v>0</v>
      </c>
      <c r="HV464" s="46" t="b">
        <f t="shared" si="1079"/>
        <v>0</v>
      </c>
      <c r="HW464" s="46" t="b">
        <f t="shared" si="1080"/>
        <v>0</v>
      </c>
      <c r="HX464" s="46" t="b">
        <f t="shared" si="1081"/>
        <v>0</v>
      </c>
      <c r="HY464" s="46" t="b">
        <f t="shared" si="1082"/>
        <v>0</v>
      </c>
      <c r="HZ464" s="46" t="b">
        <f t="shared" si="1083"/>
        <v>0</v>
      </c>
      <c r="IA464" s="46" t="str">
        <f t="shared" si="1084"/>
        <v/>
      </c>
      <c r="IB464" s="46" t="str">
        <f t="shared" si="1085"/>
        <v/>
      </c>
      <c r="IC464" s="46" t="str">
        <f t="shared" si="1086"/>
        <v/>
      </c>
      <c r="ID464" s="46" t="str">
        <f t="shared" si="1087"/>
        <v/>
      </c>
      <c r="IE464" s="46" t="b">
        <f t="shared" si="1088"/>
        <v>0</v>
      </c>
      <c r="IF464" s="46" t="str">
        <f t="shared" si="1089"/>
        <v/>
      </c>
      <c r="IG464" s="46" t="str">
        <f t="shared" si="1090"/>
        <v/>
      </c>
      <c r="IH464" s="46" t="b">
        <f t="shared" si="1091"/>
        <v>0</v>
      </c>
      <c r="II464" s="46" t="b">
        <f t="shared" si="1092"/>
        <v>0</v>
      </c>
      <c r="IJ464" s="46" t="b">
        <f t="shared" si="1093"/>
        <v>0</v>
      </c>
      <c r="IK464" s="46" t="str">
        <f t="shared" si="1094"/>
        <v/>
      </c>
      <c r="IL464" s="46" t="str">
        <f t="shared" si="1095"/>
        <v/>
      </c>
      <c r="IM464" s="46" t="b">
        <f t="shared" si="1096"/>
        <v>0</v>
      </c>
      <c r="IN464" s="46" t="b">
        <f t="shared" si="1097"/>
        <v>0</v>
      </c>
      <c r="IO464" s="46" t="b">
        <f t="shared" si="1098"/>
        <v>0</v>
      </c>
      <c r="IP464" s="46" t="b">
        <f t="shared" si="1099"/>
        <v>0</v>
      </c>
      <c r="IQ464" s="46" t="b">
        <f t="shared" si="1100"/>
        <v>0</v>
      </c>
      <c r="IR464" s="46" t="b">
        <f t="shared" si="1101"/>
        <v>0</v>
      </c>
      <c r="IS464" s="46" t="b">
        <f t="shared" si="1102"/>
        <v>0</v>
      </c>
      <c r="IT464" s="46" t="b">
        <f t="shared" si="1103"/>
        <v>0</v>
      </c>
      <c r="IU464" s="46" t="b">
        <f t="shared" si="1104"/>
        <v>0</v>
      </c>
      <c r="IV464" s="46" t="b">
        <f t="shared" si="1105"/>
        <v>0</v>
      </c>
      <c r="IW464" s="46" t="b">
        <f t="shared" si="1106"/>
        <v>0</v>
      </c>
      <c r="IX464" s="46" t="b">
        <f t="shared" si="1107"/>
        <v>0</v>
      </c>
      <c r="IY464" s="46" t="b">
        <f t="shared" si="1108"/>
        <v>0</v>
      </c>
    </row>
    <row r="465" spans="2:259" x14ac:dyDescent="0.3">
      <c r="B465" s="48">
        <v>453</v>
      </c>
      <c r="C465" s="61" t="str">
        <f t="shared" si="974"/>
        <v/>
      </c>
      <c r="D465" s="53"/>
      <c r="E465" s="52"/>
      <c r="F465" s="112"/>
      <c r="G465" s="52"/>
      <c r="H465" s="53"/>
      <c r="I465" s="52"/>
      <c r="J465" s="52"/>
      <c r="K465" s="53"/>
      <c r="L465" s="55"/>
      <c r="M465" s="108"/>
      <c r="N465" s="56"/>
      <c r="O465" s="52"/>
      <c r="P465" s="52"/>
      <c r="Q465" s="52"/>
      <c r="R465" s="52"/>
      <c r="S465" s="52"/>
      <c r="T465" s="53"/>
      <c r="U465" s="52"/>
      <c r="V465" s="52"/>
      <c r="W465" s="55"/>
      <c r="X465" s="55"/>
      <c r="Y465" s="52"/>
      <c r="Z465" s="55"/>
      <c r="AA465" s="52"/>
      <c r="AB465" s="53"/>
      <c r="AC465" s="53"/>
      <c r="AD465" s="53"/>
      <c r="AE465" s="57"/>
      <c r="AF465" s="113"/>
      <c r="AG465" s="57"/>
      <c r="AH465" s="58"/>
      <c r="AI465" s="58"/>
      <c r="AJ465" s="58"/>
      <c r="AK465" s="114"/>
      <c r="AL465" s="58"/>
      <c r="AM465" s="114"/>
      <c r="AN465" s="58"/>
      <c r="AO465" s="114"/>
      <c r="AP465" s="58"/>
      <c r="AQ465" s="114"/>
      <c r="AR465" s="58"/>
      <c r="AS465" s="114"/>
      <c r="AT465" s="58"/>
      <c r="AU465" s="114"/>
      <c r="AV465" s="58"/>
      <c r="AW465" s="114"/>
      <c r="AX465" s="58"/>
      <c r="AY465" s="114"/>
      <c r="AZ465" s="58"/>
      <c r="BA465" s="114"/>
      <c r="BB465" s="58"/>
      <c r="BC465" s="114"/>
      <c r="BD465" s="58"/>
      <c r="BE465" s="58"/>
      <c r="BF465" s="58"/>
      <c r="BG465" s="59"/>
      <c r="BH465" s="58"/>
      <c r="BI465" s="114"/>
      <c r="BJ465" s="53"/>
      <c r="BK465" s="58"/>
      <c r="BL465" s="114"/>
      <c r="BM465" s="58"/>
      <c r="BN465" s="114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3"/>
      <c r="CL465" s="58"/>
      <c r="CM465" s="58"/>
      <c r="CN465" s="60"/>
      <c r="CO465" s="57"/>
      <c r="CP465" s="58"/>
      <c r="CQ465" s="60"/>
      <c r="CR465" s="57"/>
      <c r="CS465" s="58"/>
      <c r="CT465" s="59"/>
      <c r="CU465" s="58"/>
      <c r="CV465" s="59"/>
      <c r="CW465" s="58"/>
      <c r="CX465" s="59"/>
      <c r="CY465" s="58"/>
      <c r="CZ465" s="58"/>
      <c r="DA465" s="58"/>
      <c r="DB465" s="53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7"/>
      <c r="DO465" s="57"/>
      <c r="DP465" s="57"/>
      <c r="DQ465" s="76" t="str">
        <f t="shared" si="975"/>
        <v/>
      </c>
      <c r="DR465" s="53"/>
      <c r="DS465" s="46" t="b">
        <f t="shared" si="976"/>
        <v>0</v>
      </c>
      <c r="DT465" s="46" t="str">
        <f t="shared" si="977"/>
        <v/>
      </c>
      <c r="DU465" s="46" t="b">
        <f t="shared" si="978"/>
        <v>0</v>
      </c>
      <c r="DV465" s="46" t="b">
        <f t="shared" si="979"/>
        <v>0</v>
      </c>
      <c r="DW465" s="46" t="b">
        <f t="shared" si="980"/>
        <v>0</v>
      </c>
      <c r="DY465" s="46" t="b">
        <f t="shared" si="981"/>
        <v>0</v>
      </c>
      <c r="DZ465" s="46" t="b">
        <f t="shared" si="982"/>
        <v>0</v>
      </c>
      <c r="EB465" s="46" t="b">
        <f t="shared" si="983"/>
        <v>0</v>
      </c>
      <c r="EC465" s="46" t="b">
        <f t="shared" si="984"/>
        <v>0</v>
      </c>
      <c r="ED465" s="46" t="b">
        <f t="shared" si="985"/>
        <v>0</v>
      </c>
      <c r="EE465" s="46" t="b">
        <f t="shared" si="986"/>
        <v>0</v>
      </c>
      <c r="EF465" s="46" t="b">
        <f t="shared" si="987"/>
        <v>0</v>
      </c>
      <c r="EG465" s="46" t="b">
        <f t="shared" si="988"/>
        <v>0</v>
      </c>
      <c r="EH465" s="46" t="b">
        <f t="shared" si="989"/>
        <v>0</v>
      </c>
      <c r="EI465" s="46" t="b">
        <f t="shared" si="990"/>
        <v>0</v>
      </c>
      <c r="EK465" s="46" t="b">
        <f t="shared" si="991"/>
        <v>0</v>
      </c>
      <c r="EL465" s="46" t="b">
        <f t="shared" si="992"/>
        <v>0</v>
      </c>
      <c r="EM465" s="46" t="b">
        <f t="shared" si="993"/>
        <v>0</v>
      </c>
      <c r="EN465" s="46" t="b">
        <f t="shared" si="994"/>
        <v>0</v>
      </c>
      <c r="EO465" s="46" t="b">
        <f t="shared" si="995"/>
        <v>0</v>
      </c>
      <c r="EP465" s="46" t="b">
        <f t="shared" si="996"/>
        <v>0</v>
      </c>
      <c r="EQ465" s="46" t="b">
        <f t="shared" si="997"/>
        <v>0</v>
      </c>
      <c r="ER465" s="46" t="b">
        <f>OR(AA465='Tablas '!$T$4,AA465='Tablas '!$T$7,AA465='Tablas '!$T$8,AA465='Tablas '!$T$11)</f>
        <v>0</v>
      </c>
      <c r="ES465" s="46" t="str">
        <f t="shared" si="998"/>
        <v/>
      </c>
      <c r="ET465" s="46" t="str">
        <f t="shared" si="999"/>
        <v/>
      </c>
      <c r="EU465" s="46" t="str">
        <f t="shared" si="1000"/>
        <v/>
      </c>
      <c r="EV465" s="46" t="b">
        <f t="shared" si="1001"/>
        <v>0</v>
      </c>
      <c r="EW465" s="46" t="b">
        <f t="shared" si="1002"/>
        <v>0</v>
      </c>
      <c r="EX465" s="46" t="b">
        <f t="shared" si="1003"/>
        <v>0</v>
      </c>
      <c r="EY465" s="46" t="b">
        <f t="shared" si="1004"/>
        <v>0</v>
      </c>
      <c r="EZ465" s="46" t="b">
        <f t="shared" si="1005"/>
        <v>0</v>
      </c>
      <c r="FA465" s="46" t="b">
        <f t="shared" si="1006"/>
        <v>0</v>
      </c>
      <c r="FB465" s="46" t="b">
        <f t="shared" si="1007"/>
        <v>0</v>
      </c>
      <c r="FC465" s="46" t="str">
        <f t="shared" si="1008"/>
        <v/>
      </c>
      <c r="FD465" s="46" t="str">
        <f t="shared" si="1009"/>
        <v/>
      </c>
      <c r="FE465" s="46" t="b">
        <f t="shared" si="1010"/>
        <v>0</v>
      </c>
      <c r="FF465" s="46" t="str">
        <f t="shared" si="1011"/>
        <v/>
      </c>
      <c r="FG465" s="46" t="str">
        <f t="shared" si="1012"/>
        <v/>
      </c>
      <c r="FH465" s="46" t="b">
        <f t="shared" si="1013"/>
        <v>0</v>
      </c>
      <c r="FI465" s="46" t="str">
        <f t="shared" si="1014"/>
        <v/>
      </c>
      <c r="FJ465" s="46" t="str">
        <f t="shared" si="1015"/>
        <v/>
      </c>
      <c r="FK465" s="46" t="b">
        <f t="shared" si="1016"/>
        <v>0</v>
      </c>
      <c r="FL465" s="46" t="str">
        <f t="shared" si="1017"/>
        <v/>
      </c>
      <c r="FM465" s="46" t="str">
        <f t="shared" si="1018"/>
        <v/>
      </c>
      <c r="FN465" s="46" t="b">
        <f t="shared" si="1019"/>
        <v>0</v>
      </c>
      <c r="FO465" s="46" t="str">
        <f t="shared" si="1020"/>
        <v/>
      </c>
      <c r="FP465" s="46" t="str">
        <f t="shared" si="1021"/>
        <v/>
      </c>
      <c r="FQ465" s="46" t="b">
        <f t="shared" si="1022"/>
        <v>0</v>
      </c>
      <c r="FR465" s="46" t="str">
        <f t="shared" si="1023"/>
        <v/>
      </c>
      <c r="FS465" s="46" t="str">
        <f t="shared" si="1024"/>
        <v/>
      </c>
      <c r="FT465" s="46" t="b">
        <f t="shared" si="1025"/>
        <v>0</v>
      </c>
      <c r="FU465" s="46" t="str">
        <f t="shared" si="1026"/>
        <v/>
      </c>
      <c r="FV465" s="46" t="str">
        <f t="shared" si="1027"/>
        <v/>
      </c>
      <c r="FW465" s="46" t="b">
        <f t="shared" si="1028"/>
        <v>0</v>
      </c>
      <c r="FX465" s="46" t="str">
        <f t="shared" si="1029"/>
        <v/>
      </c>
      <c r="FY465" s="46" t="str">
        <f t="shared" si="1030"/>
        <v/>
      </c>
      <c r="FZ465" s="46" t="b">
        <f t="shared" si="1031"/>
        <v>0</v>
      </c>
      <c r="GA465" s="46" t="str">
        <f t="shared" si="1032"/>
        <v/>
      </c>
      <c r="GB465" s="46" t="str">
        <f t="shared" si="1033"/>
        <v/>
      </c>
      <c r="GC465" s="46" t="b">
        <f t="shared" si="1034"/>
        <v>0</v>
      </c>
      <c r="GD465" s="46" t="str">
        <f t="shared" si="1035"/>
        <v/>
      </c>
      <c r="GE465" s="46" t="str">
        <f t="shared" si="1036"/>
        <v/>
      </c>
      <c r="GF465" s="46" t="b">
        <f t="shared" si="1037"/>
        <v>0</v>
      </c>
      <c r="GG465" s="46" t="b">
        <f t="shared" si="1038"/>
        <v>0</v>
      </c>
      <c r="GH465" s="46" t="str">
        <f t="shared" si="1039"/>
        <v/>
      </c>
      <c r="GI465" s="46" t="str">
        <f t="shared" si="1040"/>
        <v/>
      </c>
      <c r="GJ465" s="46" t="str">
        <f t="shared" si="1041"/>
        <v/>
      </c>
      <c r="GK465" s="46" t="b">
        <f t="shared" si="1042"/>
        <v>0</v>
      </c>
      <c r="GL465" s="46" t="str">
        <f t="shared" si="1043"/>
        <v/>
      </c>
      <c r="GM465" s="46" t="str">
        <f t="shared" si="1044"/>
        <v/>
      </c>
      <c r="GN465" s="46" t="str">
        <f t="shared" si="1045"/>
        <v/>
      </c>
      <c r="GO465" s="46" t="b">
        <f t="shared" si="1046"/>
        <v>0</v>
      </c>
      <c r="GP465" s="46" t="str">
        <f t="shared" si="1047"/>
        <v/>
      </c>
      <c r="GQ465" s="46" t="str">
        <f t="shared" si="1048"/>
        <v/>
      </c>
      <c r="GR465" s="46" t="b">
        <f t="shared" si="1049"/>
        <v>0</v>
      </c>
      <c r="GS465" s="46" t="str">
        <f t="shared" si="1050"/>
        <v/>
      </c>
      <c r="GT465" s="46" t="str">
        <f t="shared" si="1051"/>
        <v/>
      </c>
      <c r="GU465" s="46" t="b">
        <f t="shared" si="1052"/>
        <v>0</v>
      </c>
      <c r="GV465" s="46" t="b">
        <f t="shared" si="1053"/>
        <v>0</v>
      </c>
      <c r="GW465" s="46" t="b">
        <f t="shared" si="1054"/>
        <v>0</v>
      </c>
      <c r="GX465" s="46" t="b">
        <f t="shared" si="1055"/>
        <v>0</v>
      </c>
      <c r="GY465" s="46" t="b">
        <f t="shared" si="1056"/>
        <v>0</v>
      </c>
      <c r="GZ465" s="46" t="b">
        <f t="shared" si="1057"/>
        <v>0</v>
      </c>
      <c r="HA465" s="46" t="b">
        <f t="shared" si="1058"/>
        <v>0</v>
      </c>
      <c r="HB465" s="46" t="b">
        <f t="shared" si="1059"/>
        <v>0</v>
      </c>
      <c r="HC465" s="46" t="b">
        <f t="shared" si="1060"/>
        <v>0</v>
      </c>
      <c r="HD465" s="46" t="b">
        <f t="shared" si="1061"/>
        <v>0</v>
      </c>
      <c r="HE465" s="46" t="b">
        <f t="shared" si="1062"/>
        <v>0</v>
      </c>
      <c r="HF465" s="46" t="b">
        <f t="shared" si="1063"/>
        <v>0</v>
      </c>
      <c r="HG465" s="46" t="b">
        <f t="shared" si="1064"/>
        <v>0</v>
      </c>
      <c r="HH465" s="46" t="b">
        <f t="shared" si="1065"/>
        <v>0</v>
      </c>
      <c r="HI465" s="46" t="b">
        <f t="shared" si="1066"/>
        <v>0</v>
      </c>
      <c r="HJ465" s="46" t="b">
        <f t="shared" si="1067"/>
        <v>0</v>
      </c>
      <c r="HK465" s="46" t="b">
        <f t="shared" si="1068"/>
        <v>0</v>
      </c>
      <c r="HL465" s="46" t="b">
        <f t="shared" si="1069"/>
        <v>0</v>
      </c>
      <c r="HM465" s="46" t="b">
        <f t="shared" si="1070"/>
        <v>0</v>
      </c>
      <c r="HN465" s="46" t="b">
        <f t="shared" si="1071"/>
        <v>0</v>
      </c>
      <c r="HO465" s="46" t="b">
        <f t="shared" si="1072"/>
        <v>0</v>
      </c>
      <c r="HP465" s="46" t="b">
        <f t="shared" si="1073"/>
        <v>0</v>
      </c>
      <c r="HQ465" s="46" t="str">
        <f t="shared" si="1074"/>
        <v/>
      </c>
      <c r="HR465" s="46" t="str">
        <f t="shared" si="1075"/>
        <v/>
      </c>
      <c r="HS465" s="46" t="str">
        <f t="shared" si="1076"/>
        <v/>
      </c>
      <c r="HT465" s="46" t="b">
        <f t="shared" si="1077"/>
        <v>0</v>
      </c>
      <c r="HU465" s="46" t="b">
        <f t="shared" si="1078"/>
        <v>0</v>
      </c>
      <c r="HV465" s="46" t="b">
        <f t="shared" si="1079"/>
        <v>0</v>
      </c>
      <c r="HW465" s="46" t="b">
        <f t="shared" si="1080"/>
        <v>0</v>
      </c>
      <c r="HX465" s="46" t="b">
        <f t="shared" si="1081"/>
        <v>0</v>
      </c>
      <c r="HY465" s="46" t="b">
        <f t="shared" si="1082"/>
        <v>0</v>
      </c>
      <c r="HZ465" s="46" t="b">
        <f t="shared" si="1083"/>
        <v>0</v>
      </c>
      <c r="IA465" s="46" t="str">
        <f t="shared" si="1084"/>
        <v/>
      </c>
      <c r="IB465" s="46" t="str">
        <f t="shared" si="1085"/>
        <v/>
      </c>
      <c r="IC465" s="46" t="str">
        <f t="shared" si="1086"/>
        <v/>
      </c>
      <c r="ID465" s="46" t="str">
        <f t="shared" si="1087"/>
        <v/>
      </c>
      <c r="IE465" s="46" t="b">
        <f t="shared" si="1088"/>
        <v>0</v>
      </c>
      <c r="IF465" s="46" t="str">
        <f t="shared" si="1089"/>
        <v/>
      </c>
      <c r="IG465" s="46" t="str">
        <f t="shared" si="1090"/>
        <v/>
      </c>
      <c r="IH465" s="46" t="b">
        <f t="shared" si="1091"/>
        <v>0</v>
      </c>
      <c r="II465" s="46" t="b">
        <f t="shared" si="1092"/>
        <v>0</v>
      </c>
      <c r="IJ465" s="46" t="b">
        <f t="shared" si="1093"/>
        <v>0</v>
      </c>
      <c r="IK465" s="46" t="str">
        <f t="shared" si="1094"/>
        <v/>
      </c>
      <c r="IL465" s="46" t="str">
        <f t="shared" si="1095"/>
        <v/>
      </c>
      <c r="IM465" s="46" t="b">
        <f t="shared" si="1096"/>
        <v>0</v>
      </c>
      <c r="IN465" s="46" t="b">
        <f t="shared" si="1097"/>
        <v>0</v>
      </c>
      <c r="IO465" s="46" t="b">
        <f t="shared" si="1098"/>
        <v>0</v>
      </c>
      <c r="IP465" s="46" t="b">
        <f t="shared" si="1099"/>
        <v>0</v>
      </c>
      <c r="IQ465" s="46" t="b">
        <f t="shared" si="1100"/>
        <v>0</v>
      </c>
      <c r="IR465" s="46" t="b">
        <f t="shared" si="1101"/>
        <v>0</v>
      </c>
      <c r="IS465" s="46" t="b">
        <f t="shared" si="1102"/>
        <v>0</v>
      </c>
      <c r="IT465" s="46" t="b">
        <f t="shared" si="1103"/>
        <v>0</v>
      </c>
      <c r="IU465" s="46" t="b">
        <f t="shared" si="1104"/>
        <v>0</v>
      </c>
      <c r="IV465" s="46" t="b">
        <f t="shared" si="1105"/>
        <v>0</v>
      </c>
      <c r="IW465" s="46" t="b">
        <f t="shared" si="1106"/>
        <v>0</v>
      </c>
      <c r="IX465" s="46" t="b">
        <f t="shared" si="1107"/>
        <v>0</v>
      </c>
      <c r="IY465" s="46" t="b">
        <f t="shared" si="1108"/>
        <v>0</v>
      </c>
    </row>
    <row r="466" spans="2:259" x14ac:dyDescent="0.3">
      <c r="B466" s="48">
        <v>454</v>
      </c>
      <c r="C466" s="61" t="str">
        <f t="shared" si="974"/>
        <v/>
      </c>
      <c r="D466" s="53"/>
      <c r="E466" s="52"/>
      <c r="F466" s="112"/>
      <c r="G466" s="52"/>
      <c r="H466" s="53"/>
      <c r="I466" s="52"/>
      <c r="J466" s="52"/>
      <c r="K466" s="53"/>
      <c r="L466" s="55"/>
      <c r="M466" s="108"/>
      <c r="N466" s="56"/>
      <c r="O466" s="52"/>
      <c r="P466" s="52"/>
      <c r="Q466" s="52"/>
      <c r="R466" s="52"/>
      <c r="S466" s="52"/>
      <c r="T466" s="53"/>
      <c r="U466" s="52"/>
      <c r="V466" s="52"/>
      <c r="W466" s="55"/>
      <c r="X466" s="55"/>
      <c r="Y466" s="52"/>
      <c r="Z466" s="55"/>
      <c r="AA466" s="52"/>
      <c r="AB466" s="53"/>
      <c r="AC466" s="53"/>
      <c r="AD466" s="53"/>
      <c r="AE466" s="57"/>
      <c r="AF466" s="113"/>
      <c r="AG466" s="57"/>
      <c r="AH466" s="58"/>
      <c r="AI466" s="58"/>
      <c r="AJ466" s="58"/>
      <c r="AK466" s="114"/>
      <c r="AL466" s="58"/>
      <c r="AM466" s="114"/>
      <c r="AN466" s="58"/>
      <c r="AO466" s="114"/>
      <c r="AP466" s="58"/>
      <c r="AQ466" s="114"/>
      <c r="AR466" s="58"/>
      <c r="AS466" s="114"/>
      <c r="AT466" s="58"/>
      <c r="AU466" s="114"/>
      <c r="AV466" s="58"/>
      <c r="AW466" s="114"/>
      <c r="AX466" s="58"/>
      <c r="AY466" s="114"/>
      <c r="AZ466" s="58"/>
      <c r="BA466" s="114"/>
      <c r="BB466" s="58"/>
      <c r="BC466" s="114"/>
      <c r="BD466" s="58"/>
      <c r="BE466" s="58"/>
      <c r="BF466" s="58"/>
      <c r="BG466" s="59"/>
      <c r="BH466" s="58"/>
      <c r="BI466" s="114"/>
      <c r="BJ466" s="53"/>
      <c r="BK466" s="58"/>
      <c r="BL466" s="114"/>
      <c r="BM466" s="58"/>
      <c r="BN466" s="114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3"/>
      <c r="CL466" s="58"/>
      <c r="CM466" s="58"/>
      <c r="CN466" s="60"/>
      <c r="CO466" s="57"/>
      <c r="CP466" s="58"/>
      <c r="CQ466" s="60"/>
      <c r="CR466" s="57"/>
      <c r="CS466" s="58"/>
      <c r="CT466" s="59"/>
      <c r="CU466" s="58"/>
      <c r="CV466" s="59"/>
      <c r="CW466" s="58"/>
      <c r="CX466" s="59"/>
      <c r="CY466" s="58"/>
      <c r="CZ466" s="58"/>
      <c r="DA466" s="58"/>
      <c r="DB466" s="53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7"/>
      <c r="DO466" s="57"/>
      <c r="DP466" s="57"/>
      <c r="DQ466" s="76" t="str">
        <f t="shared" si="975"/>
        <v/>
      </c>
      <c r="DR466" s="53"/>
      <c r="DS466" s="46" t="b">
        <f t="shared" si="976"/>
        <v>0</v>
      </c>
      <c r="DT466" s="46" t="str">
        <f t="shared" si="977"/>
        <v/>
      </c>
      <c r="DU466" s="46" t="b">
        <f t="shared" si="978"/>
        <v>0</v>
      </c>
      <c r="DV466" s="46" t="b">
        <f t="shared" si="979"/>
        <v>0</v>
      </c>
      <c r="DW466" s="46" t="b">
        <f t="shared" si="980"/>
        <v>0</v>
      </c>
      <c r="DY466" s="46" t="b">
        <f t="shared" si="981"/>
        <v>0</v>
      </c>
      <c r="DZ466" s="46" t="b">
        <f t="shared" si="982"/>
        <v>0</v>
      </c>
      <c r="EB466" s="46" t="b">
        <f t="shared" si="983"/>
        <v>0</v>
      </c>
      <c r="EC466" s="46" t="b">
        <f t="shared" si="984"/>
        <v>0</v>
      </c>
      <c r="ED466" s="46" t="b">
        <f t="shared" si="985"/>
        <v>0</v>
      </c>
      <c r="EE466" s="46" t="b">
        <f t="shared" si="986"/>
        <v>0</v>
      </c>
      <c r="EF466" s="46" t="b">
        <f t="shared" si="987"/>
        <v>0</v>
      </c>
      <c r="EG466" s="46" t="b">
        <f t="shared" si="988"/>
        <v>0</v>
      </c>
      <c r="EH466" s="46" t="b">
        <f t="shared" si="989"/>
        <v>0</v>
      </c>
      <c r="EI466" s="46" t="b">
        <f t="shared" si="990"/>
        <v>0</v>
      </c>
      <c r="EK466" s="46" t="b">
        <f t="shared" si="991"/>
        <v>0</v>
      </c>
      <c r="EL466" s="46" t="b">
        <f t="shared" si="992"/>
        <v>0</v>
      </c>
      <c r="EM466" s="46" t="b">
        <f t="shared" si="993"/>
        <v>0</v>
      </c>
      <c r="EN466" s="46" t="b">
        <f t="shared" si="994"/>
        <v>0</v>
      </c>
      <c r="EO466" s="46" t="b">
        <f t="shared" si="995"/>
        <v>0</v>
      </c>
      <c r="EP466" s="46" t="b">
        <f t="shared" si="996"/>
        <v>0</v>
      </c>
      <c r="EQ466" s="46" t="b">
        <f t="shared" si="997"/>
        <v>0</v>
      </c>
      <c r="ER466" s="46" t="b">
        <f>OR(AA466='Tablas '!$T$4,AA466='Tablas '!$T$7,AA466='Tablas '!$T$8,AA466='Tablas '!$T$11)</f>
        <v>0</v>
      </c>
      <c r="ES466" s="46" t="str">
        <f t="shared" si="998"/>
        <v/>
      </c>
      <c r="ET466" s="46" t="str">
        <f t="shared" si="999"/>
        <v/>
      </c>
      <c r="EU466" s="46" t="str">
        <f t="shared" si="1000"/>
        <v/>
      </c>
      <c r="EV466" s="46" t="b">
        <f t="shared" si="1001"/>
        <v>0</v>
      </c>
      <c r="EW466" s="46" t="b">
        <f t="shared" si="1002"/>
        <v>0</v>
      </c>
      <c r="EX466" s="46" t="b">
        <f t="shared" si="1003"/>
        <v>0</v>
      </c>
      <c r="EY466" s="46" t="b">
        <f t="shared" si="1004"/>
        <v>0</v>
      </c>
      <c r="EZ466" s="46" t="b">
        <f t="shared" si="1005"/>
        <v>0</v>
      </c>
      <c r="FA466" s="46" t="b">
        <f t="shared" si="1006"/>
        <v>0</v>
      </c>
      <c r="FB466" s="46" t="b">
        <f t="shared" si="1007"/>
        <v>0</v>
      </c>
      <c r="FC466" s="46" t="str">
        <f t="shared" si="1008"/>
        <v/>
      </c>
      <c r="FD466" s="46" t="str">
        <f t="shared" si="1009"/>
        <v/>
      </c>
      <c r="FE466" s="46" t="b">
        <f t="shared" si="1010"/>
        <v>0</v>
      </c>
      <c r="FF466" s="46" t="str">
        <f t="shared" si="1011"/>
        <v/>
      </c>
      <c r="FG466" s="46" t="str">
        <f t="shared" si="1012"/>
        <v/>
      </c>
      <c r="FH466" s="46" t="b">
        <f t="shared" si="1013"/>
        <v>0</v>
      </c>
      <c r="FI466" s="46" t="str">
        <f t="shared" si="1014"/>
        <v/>
      </c>
      <c r="FJ466" s="46" t="str">
        <f t="shared" si="1015"/>
        <v/>
      </c>
      <c r="FK466" s="46" t="b">
        <f t="shared" si="1016"/>
        <v>0</v>
      </c>
      <c r="FL466" s="46" t="str">
        <f t="shared" si="1017"/>
        <v/>
      </c>
      <c r="FM466" s="46" t="str">
        <f t="shared" si="1018"/>
        <v/>
      </c>
      <c r="FN466" s="46" t="b">
        <f t="shared" si="1019"/>
        <v>0</v>
      </c>
      <c r="FO466" s="46" t="str">
        <f t="shared" si="1020"/>
        <v/>
      </c>
      <c r="FP466" s="46" t="str">
        <f t="shared" si="1021"/>
        <v/>
      </c>
      <c r="FQ466" s="46" t="b">
        <f t="shared" si="1022"/>
        <v>0</v>
      </c>
      <c r="FR466" s="46" t="str">
        <f t="shared" si="1023"/>
        <v/>
      </c>
      <c r="FS466" s="46" t="str">
        <f t="shared" si="1024"/>
        <v/>
      </c>
      <c r="FT466" s="46" t="b">
        <f t="shared" si="1025"/>
        <v>0</v>
      </c>
      <c r="FU466" s="46" t="str">
        <f t="shared" si="1026"/>
        <v/>
      </c>
      <c r="FV466" s="46" t="str">
        <f t="shared" si="1027"/>
        <v/>
      </c>
      <c r="FW466" s="46" t="b">
        <f t="shared" si="1028"/>
        <v>0</v>
      </c>
      <c r="FX466" s="46" t="str">
        <f t="shared" si="1029"/>
        <v/>
      </c>
      <c r="FY466" s="46" t="str">
        <f t="shared" si="1030"/>
        <v/>
      </c>
      <c r="FZ466" s="46" t="b">
        <f t="shared" si="1031"/>
        <v>0</v>
      </c>
      <c r="GA466" s="46" t="str">
        <f t="shared" si="1032"/>
        <v/>
      </c>
      <c r="GB466" s="46" t="str">
        <f t="shared" si="1033"/>
        <v/>
      </c>
      <c r="GC466" s="46" t="b">
        <f t="shared" si="1034"/>
        <v>0</v>
      </c>
      <c r="GD466" s="46" t="str">
        <f t="shared" si="1035"/>
        <v/>
      </c>
      <c r="GE466" s="46" t="str">
        <f t="shared" si="1036"/>
        <v/>
      </c>
      <c r="GF466" s="46" t="b">
        <f t="shared" si="1037"/>
        <v>0</v>
      </c>
      <c r="GG466" s="46" t="b">
        <f t="shared" si="1038"/>
        <v>0</v>
      </c>
      <c r="GH466" s="46" t="str">
        <f t="shared" si="1039"/>
        <v/>
      </c>
      <c r="GI466" s="46" t="str">
        <f t="shared" si="1040"/>
        <v/>
      </c>
      <c r="GJ466" s="46" t="str">
        <f t="shared" si="1041"/>
        <v/>
      </c>
      <c r="GK466" s="46" t="b">
        <f t="shared" si="1042"/>
        <v>0</v>
      </c>
      <c r="GL466" s="46" t="str">
        <f t="shared" si="1043"/>
        <v/>
      </c>
      <c r="GM466" s="46" t="str">
        <f t="shared" si="1044"/>
        <v/>
      </c>
      <c r="GN466" s="46" t="str">
        <f t="shared" si="1045"/>
        <v/>
      </c>
      <c r="GO466" s="46" t="b">
        <f t="shared" si="1046"/>
        <v>0</v>
      </c>
      <c r="GP466" s="46" t="str">
        <f t="shared" si="1047"/>
        <v/>
      </c>
      <c r="GQ466" s="46" t="str">
        <f t="shared" si="1048"/>
        <v/>
      </c>
      <c r="GR466" s="46" t="b">
        <f t="shared" si="1049"/>
        <v>0</v>
      </c>
      <c r="GS466" s="46" t="str">
        <f t="shared" si="1050"/>
        <v/>
      </c>
      <c r="GT466" s="46" t="str">
        <f t="shared" si="1051"/>
        <v/>
      </c>
      <c r="GU466" s="46" t="b">
        <f t="shared" si="1052"/>
        <v>0</v>
      </c>
      <c r="GV466" s="46" t="b">
        <f t="shared" si="1053"/>
        <v>0</v>
      </c>
      <c r="GW466" s="46" t="b">
        <f t="shared" si="1054"/>
        <v>0</v>
      </c>
      <c r="GX466" s="46" t="b">
        <f t="shared" si="1055"/>
        <v>0</v>
      </c>
      <c r="GY466" s="46" t="b">
        <f t="shared" si="1056"/>
        <v>0</v>
      </c>
      <c r="GZ466" s="46" t="b">
        <f t="shared" si="1057"/>
        <v>0</v>
      </c>
      <c r="HA466" s="46" t="b">
        <f t="shared" si="1058"/>
        <v>0</v>
      </c>
      <c r="HB466" s="46" t="b">
        <f t="shared" si="1059"/>
        <v>0</v>
      </c>
      <c r="HC466" s="46" t="b">
        <f t="shared" si="1060"/>
        <v>0</v>
      </c>
      <c r="HD466" s="46" t="b">
        <f t="shared" si="1061"/>
        <v>0</v>
      </c>
      <c r="HE466" s="46" t="b">
        <f t="shared" si="1062"/>
        <v>0</v>
      </c>
      <c r="HF466" s="46" t="b">
        <f t="shared" si="1063"/>
        <v>0</v>
      </c>
      <c r="HG466" s="46" t="b">
        <f t="shared" si="1064"/>
        <v>0</v>
      </c>
      <c r="HH466" s="46" t="b">
        <f t="shared" si="1065"/>
        <v>0</v>
      </c>
      <c r="HI466" s="46" t="b">
        <f t="shared" si="1066"/>
        <v>0</v>
      </c>
      <c r="HJ466" s="46" t="b">
        <f t="shared" si="1067"/>
        <v>0</v>
      </c>
      <c r="HK466" s="46" t="b">
        <f t="shared" si="1068"/>
        <v>0</v>
      </c>
      <c r="HL466" s="46" t="b">
        <f t="shared" si="1069"/>
        <v>0</v>
      </c>
      <c r="HM466" s="46" t="b">
        <f t="shared" si="1070"/>
        <v>0</v>
      </c>
      <c r="HN466" s="46" t="b">
        <f t="shared" si="1071"/>
        <v>0</v>
      </c>
      <c r="HO466" s="46" t="b">
        <f t="shared" si="1072"/>
        <v>0</v>
      </c>
      <c r="HP466" s="46" t="b">
        <f t="shared" si="1073"/>
        <v>0</v>
      </c>
      <c r="HQ466" s="46" t="str">
        <f t="shared" si="1074"/>
        <v/>
      </c>
      <c r="HR466" s="46" t="str">
        <f t="shared" si="1075"/>
        <v/>
      </c>
      <c r="HS466" s="46" t="str">
        <f t="shared" si="1076"/>
        <v/>
      </c>
      <c r="HT466" s="46" t="b">
        <f t="shared" si="1077"/>
        <v>0</v>
      </c>
      <c r="HU466" s="46" t="b">
        <f t="shared" si="1078"/>
        <v>0</v>
      </c>
      <c r="HV466" s="46" t="b">
        <f t="shared" si="1079"/>
        <v>0</v>
      </c>
      <c r="HW466" s="46" t="b">
        <f t="shared" si="1080"/>
        <v>0</v>
      </c>
      <c r="HX466" s="46" t="b">
        <f t="shared" si="1081"/>
        <v>0</v>
      </c>
      <c r="HY466" s="46" t="b">
        <f t="shared" si="1082"/>
        <v>0</v>
      </c>
      <c r="HZ466" s="46" t="b">
        <f t="shared" si="1083"/>
        <v>0</v>
      </c>
      <c r="IA466" s="46" t="str">
        <f t="shared" si="1084"/>
        <v/>
      </c>
      <c r="IB466" s="46" t="str">
        <f t="shared" si="1085"/>
        <v/>
      </c>
      <c r="IC466" s="46" t="str">
        <f t="shared" si="1086"/>
        <v/>
      </c>
      <c r="ID466" s="46" t="str">
        <f t="shared" si="1087"/>
        <v/>
      </c>
      <c r="IE466" s="46" t="b">
        <f t="shared" si="1088"/>
        <v>0</v>
      </c>
      <c r="IF466" s="46" t="str">
        <f t="shared" si="1089"/>
        <v/>
      </c>
      <c r="IG466" s="46" t="str">
        <f t="shared" si="1090"/>
        <v/>
      </c>
      <c r="IH466" s="46" t="b">
        <f t="shared" si="1091"/>
        <v>0</v>
      </c>
      <c r="II466" s="46" t="b">
        <f t="shared" si="1092"/>
        <v>0</v>
      </c>
      <c r="IJ466" s="46" t="b">
        <f t="shared" si="1093"/>
        <v>0</v>
      </c>
      <c r="IK466" s="46" t="str">
        <f t="shared" si="1094"/>
        <v/>
      </c>
      <c r="IL466" s="46" t="str">
        <f t="shared" si="1095"/>
        <v/>
      </c>
      <c r="IM466" s="46" t="b">
        <f t="shared" si="1096"/>
        <v>0</v>
      </c>
      <c r="IN466" s="46" t="b">
        <f t="shared" si="1097"/>
        <v>0</v>
      </c>
      <c r="IO466" s="46" t="b">
        <f t="shared" si="1098"/>
        <v>0</v>
      </c>
      <c r="IP466" s="46" t="b">
        <f t="shared" si="1099"/>
        <v>0</v>
      </c>
      <c r="IQ466" s="46" t="b">
        <f t="shared" si="1100"/>
        <v>0</v>
      </c>
      <c r="IR466" s="46" t="b">
        <f t="shared" si="1101"/>
        <v>0</v>
      </c>
      <c r="IS466" s="46" t="b">
        <f t="shared" si="1102"/>
        <v>0</v>
      </c>
      <c r="IT466" s="46" t="b">
        <f t="shared" si="1103"/>
        <v>0</v>
      </c>
      <c r="IU466" s="46" t="b">
        <f t="shared" si="1104"/>
        <v>0</v>
      </c>
      <c r="IV466" s="46" t="b">
        <f t="shared" si="1105"/>
        <v>0</v>
      </c>
      <c r="IW466" s="46" t="b">
        <f t="shared" si="1106"/>
        <v>0</v>
      </c>
      <c r="IX466" s="46" t="b">
        <f t="shared" si="1107"/>
        <v>0</v>
      </c>
      <c r="IY466" s="46" t="b">
        <f t="shared" si="1108"/>
        <v>0</v>
      </c>
    </row>
    <row r="467" spans="2:259" x14ac:dyDescent="0.3">
      <c r="B467" s="48">
        <v>455</v>
      </c>
      <c r="C467" s="61" t="str">
        <f t="shared" si="974"/>
        <v/>
      </c>
      <c r="D467" s="53"/>
      <c r="E467" s="52"/>
      <c r="F467" s="112"/>
      <c r="G467" s="52"/>
      <c r="H467" s="53"/>
      <c r="I467" s="52"/>
      <c r="J467" s="52"/>
      <c r="K467" s="53"/>
      <c r="L467" s="55"/>
      <c r="M467" s="108"/>
      <c r="N467" s="56"/>
      <c r="O467" s="52"/>
      <c r="P467" s="52"/>
      <c r="Q467" s="52"/>
      <c r="R467" s="52"/>
      <c r="S467" s="52"/>
      <c r="T467" s="53"/>
      <c r="U467" s="52"/>
      <c r="V467" s="52"/>
      <c r="W467" s="55"/>
      <c r="X467" s="55"/>
      <c r="Y467" s="52"/>
      <c r="Z467" s="55"/>
      <c r="AA467" s="52"/>
      <c r="AB467" s="53"/>
      <c r="AC467" s="53"/>
      <c r="AD467" s="53"/>
      <c r="AE467" s="57"/>
      <c r="AF467" s="113"/>
      <c r="AG467" s="57"/>
      <c r="AH467" s="58"/>
      <c r="AI467" s="58"/>
      <c r="AJ467" s="58"/>
      <c r="AK467" s="114"/>
      <c r="AL467" s="58"/>
      <c r="AM467" s="114"/>
      <c r="AN467" s="58"/>
      <c r="AO467" s="114"/>
      <c r="AP467" s="58"/>
      <c r="AQ467" s="114"/>
      <c r="AR467" s="58"/>
      <c r="AS467" s="114"/>
      <c r="AT467" s="58"/>
      <c r="AU467" s="114"/>
      <c r="AV467" s="58"/>
      <c r="AW467" s="114"/>
      <c r="AX467" s="58"/>
      <c r="AY467" s="114"/>
      <c r="AZ467" s="58"/>
      <c r="BA467" s="114"/>
      <c r="BB467" s="58"/>
      <c r="BC467" s="114"/>
      <c r="BD467" s="58"/>
      <c r="BE467" s="58"/>
      <c r="BF467" s="58"/>
      <c r="BG467" s="59"/>
      <c r="BH467" s="58"/>
      <c r="BI467" s="114"/>
      <c r="BJ467" s="53"/>
      <c r="BK467" s="58"/>
      <c r="BL467" s="114"/>
      <c r="BM467" s="58"/>
      <c r="BN467" s="114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3"/>
      <c r="CL467" s="58"/>
      <c r="CM467" s="58"/>
      <c r="CN467" s="60"/>
      <c r="CO467" s="57"/>
      <c r="CP467" s="58"/>
      <c r="CQ467" s="60"/>
      <c r="CR467" s="57"/>
      <c r="CS467" s="58"/>
      <c r="CT467" s="59"/>
      <c r="CU467" s="58"/>
      <c r="CV467" s="59"/>
      <c r="CW467" s="58"/>
      <c r="CX467" s="59"/>
      <c r="CY467" s="58"/>
      <c r="CZ467" s="58"/>
      <c r="DA467" s="58"/>
      <c r="DB467" s="53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7"/>
      <c r="DO467" s="57"/>
      <c r="DP467" s="57"/>
      <c r="DQ467" s="76" t="str">
        <f t="shared" si="975"/>
        <v/>
      </c>
      <c r="DR467" s="53"/>
      <c r="DS467" s="46" t="b">
        <f t="shared" si="976"/>
        <v>0</v>
      </c>
      <c r="DT467" s="46" t="str">
        <f t="shared" si="977"/>
        <v/>
      </c>
      <c r="DU467" s="46" t="b">
        <f t="shared" si="978"/>
        <v>0</v>
      </c>
      <c r="DV467" s="46" t="b">
        <f t="shared" si="979"/>
        <v>0</v>
      </c>
      <c r="DW467" s="46" t="b">
        <f t="shared" si="980"/>
        <v>0</v>
      </c>
      <c r="DY467" s="46" t="b">
        <f t="shared" si="981"/>
        <v>0</v>
      </c>
      <c r="DZ467" s="46" t="b">
        <f t="shared" si="982"/>
        <v>0</v>
      </c>
      <c r="EB467" s="46" t="b">
        <f t="shared" si="983"/>
        <v>0</v>
      </c>
      <c r="EC467" s="46" t="b">
        <f t="shared" si="984"/>
        <v>0</v>
      </c>
      <c r="ED467" s="46" t="b">
        <f t="shared" si="985"/>
        <v>0</v>
      </c>
      <c r="EE467" s="46" t="b">
        <f t="shared" si="986"/>
        <v>0</v>
      </c>
      <c r="EF467" s="46" t="b">
        <f t="shared" si="987"/>
        <v>0</v>
      </c>
      <c r="EG467" s="46" t="b">
        <f t="shared" si="988"/>
        <v>0</v>
      </c>
      <c r="EH467" s="46" t="b">
        <f t="shared" si="989"/>
        <v>0</v>
      </c>
      <c r="EI467" s="46" t="b">
        <f t="shared" si="990"/>
        <v>0</v>
      </c>
      <c r="EK467" s="46" t="b">
        <f t="shared" si="991"/>
        <v>0</v>
      </c>
      <c r="EL467" s="46" t="b">
        <f t="shared" si="992"/>
        <v>0</v>
      </c>
      <c r="EM467" s="46" t="b">
        <f t="shared" si="993"/>
        <v>0</v>
      </c>
      <c r="EN467" s="46" t="b">
        <f t="shared" si="994"/>
        <v>0</v>
      </c>
      <c r="EO467" s="46" t="b">
        <f t="shared" si="995"/>
        <v>0</v>
      </c>
      <c r="EP467" s="46" t="b">
        <f t="shared" si="996"/>
        <v>0</v>
      </c>
      <c r="EQ467" s="46" t="b">
        <f t="shared" si="997"/>
        <v>0</v>
      </c>
      <c r="ER467" s="46" t="b">
        <f>OR(AA467='Tablas '!$T$4,AA467='Tablas '!$T$7,AA467='Tablas '!$T$8,AA467='Tablas '!$T$11)</f>
        <v>0</v>
      </c>
      <c r="ES467" s="46" t="str">
        <f t="shared" si="998"/>
        <v/>
      </c>
      <c r="ET467" s="46" t="str">
        <f t="shared" si="999"/>
        <v/>
      </c>
      <c r="EU467" s="46" t="str">
        <f t="shared" si="1000"/>
        <v/>
      </c>
      <c r="EV467" s="46" t="b">
        <f t="shared" si="1001"/>
        <v>0</v>
      </c>
      <c r="EW467" s="46" t="b">
        <f t="shared" si="1002"/>
        <v>0</v>
      </c>
      <c r="EX467" s="46" t="b">
        <f t="shared" si="1003"/>
        <v>0</v>
      </c>
      <c r="EY467" s="46" t="b">
        <f t="shared" si="1004"/>
        <v>0</v>
      </c>
      <c r="EZ467" s="46" t="b">
        <f t="shared" si="1005"/>
        <v>0</v>
      </c>
      <c r="FA467" s="46" t="b">
        <f t="shared" si="1006"/>
        <v>0</v>
      </c>
      <c r="FB467" s="46" t="b">
        <f t="shared" si="1007"/>
        <v>0</v>
      </c>
      <c r="FC467" s="46" t="str">
        <f t="shared" si="1008"/>
        <v/>
      </c>
      <c r="FD467" s="46" t="str">
        <f t="shared" si="1009"/>
        <v/>
      </c>
      <c r="FE467" s="46" t="b">
        <f t="shared" si="1010"/>
        <v>0</v>
      </c>
      <c r="FF467" s="46" t="str">
        <f t="shared" si="1011"/>
        <v/>
      </c>
      <c r="FG467" s="46" t="str">
        <f t="shared" si="1012"/>
        <v/>
      </c>
      <c r="FH467" s="46" t="b">
        <f t="shared" si="1013"/>
        <v>0</v>
      </c>
      <c r="FI467" s="46" t="str">
        <f t="shared" si="1014"/>
        <v/>
      </c>
      <c r="FJ467" s="46" t="str">
        <f t="shared" si="1015"/>
        <v/>
      </c>
      <c r="FK467" s="46" t="b">
        <f t="shared" si="1016"/>
        <v>0</v>
      </c>
      <c r="FL467" s="46" t="str">
        <f t="shared" si="1017"/>
        <v/>
      </c>
      <c r="FM467" s="46" t="str">
        <f t="shared" si="1018"/>
        <v/>
      </c>
      <c r="FN467" s="46" t="b">
        <f t="shared" si="1019"/>
        <v>0</v>
      </c>
      <c r="FO467" s="46" t="str">
        <f t="shared" si="1020"/>
        <v/>
      </c>
      <c r="FP467" s="46" t="str">
        <f t="shared" si="1021"/>
        <v/>
      </c>
      <c r="FQ467" s="46" t="b">
        <f t="shared" si="1022"/>
        <v>0</v>
      </c>
      <c r="FR467" s="46" t="str">
        <f t="shared" si="1023"/>
        <v/>
      </c>
      <c r="FS467" s="46" t="str">
        <f t="shared" si="1024"/>
        <v/>
      </c>
      <c r="FT467" s="46" t="b">
        <f t="shared" si="1025"/>
        <v>0</v>
      </c>
      <c r="FU467" s="46" t="str">
        <f t="shared" si="1026"/>
        <v/>
      </c>
      <c r="FV467" s="46" t="str">
        <f t="shared" si="1027"/>
        <v/>
      </c>
      <c r="FW467" s="46" t="b">
        <f t="shared" si="1028"/>
        <v>0</v>
      </c>
      <c r="FX467" s="46" t="str">
        <f t="shared" si="1029"/>
        <v/>
      </c>
      <c r="FY467" s="46" t="str">
        <f t="shared" si="1030"/>
        <v/>
      </c>
      <c r="FZ467" s="46" t="b">
        <f t="shared" si="1031"/>
        <v>0</v>
      </c>
      <c r="GA467" s="46" t="str">
        <f t="shared" si="1032"/>
        <v/>
      </c>
      <c r="GB467" s="46" t="str">
        <f t="shared" si="1033"/>
        <v/>
      </c>
      <c r="GC467" s="46" t="b">
        <f t="shared" si="1034"/>
        <v>0</v>
      </c>
      <c r="GD467" s="46" t="str">
        <f t="shared" si="1035"/>
        <v/>
      </c>
      <c r="GE467" s="46" t="str">
        <f t="shared" si="1036"/>
        <v/>
      </c>
      <c r="GF467" s="46" t="b">
        <f t="shared" si="1037"/>
        <v>0</v>
      </c>
      <c r="GG467" s="46" t="b">
        <f t="shared" si="1038"/>
        <v>0</v>
      </c>
      <c r="GH467" s="46" t="str">
        <f t="shared" si="1039"/>
        <v/>
      </c>
      <c r="GI467" s="46" t="str">
        <f t="shared" si="1040"/>
        <v/>
      </c>
      <c r="GJ467" s="46" t="str">
        <f t="shared" si="1041"/>
        <v/>
      </c>
      <c r="GK467" s="46" t="b">
        <f t="shared" si="1042"/>
        <v>0</v>
      </c>
      <c r="GL467" s="46" t="str">
        <f t="shared" si="1043"/>
        <v/>
      </c>
      <c r="GM467" s="46" t="str">
        <f t="shared" si="1044"/>
        <v/>
      </c>
      <c r="GN467" s="46" t="str">
        <f t="shared" si="1045"/>
        <v/>
      </c>
      <c r="GO467" s="46" t="b">
        <f t="shared" si="1046"/>
        <v>0</v>
      </c>
      <c r="GP467" s="46" t="str">
        <f t="shared" si="1047"/>
        <v/>
      </c>
      <c r="GQ467" s="46" t="str">
        <f t="shared" si="1048"/>
        <v/>
      </c>
      <c r="GR467" s="46" t="b">
        <f t="shared" si="1049"/>
        <v>0</v>
      </c>
      <c r="GS467" s="46" t="str">
        <f t="shared" si="1050"/>
        <v/>
      </c>
      <c r="GT467" s="46" t="str">
        <f t="shared" si="1051"/>
        <v/>
      </c>
      <c r="GU467" s="46" t="b">
        <f t="shared" si="1052"/>
        <v>0</v>
      </c>
      <c r="GV467" s="46" t="b">
        <f t="shared" si="1053"/>
        <v>0</v>
      </c>
      <c r="GW467" s="46" t="b">
        <f t="shared" si="1054"/>
        <v>0</v>
      </c>
      <c r="GX467" s="46" t="b">
        <f t="shared" si="1055"/>
        <v>0</v>
      </c>
      <c r="GY467" s="46" t="b">
        <f t="shared" si="1056"/>
        <v>0</v>
      </c>
      <c r="GZ467" s="46" t="b">
        <f t="shared" si="1057"/>
        <v>0</v>
      </c>
      <c r="HA467" s="46" t="b">
        <f t="shared" si="1058"/>
        <v>0</v>
      </c>
      <c r="HB467" s="46" t="b">
        <f t="shared" si="1059"/>
        <v>0</v>
      </c>
      <c r="HC467" s="46" t="b">
        <f t="shared" si="1060"/>
        <v>0</v>
      </c>
      <c r="HD467" s="46" t="b">
        <f t="shared" si="1061"/>
        <v>0</v>
      </c>
      <c r="HE467" s="46" t="b">
        <f t="shared" si="1062"/>
        <v>0</v>
      </c>
      <c r="HF467" s="46" t="b">
        <f t="shared" si="1063"/>
        <v>0</v>
      </c>
      <c r="HG467" s="46" t="b">
        <f t="shared" si="1064"/>
        <v>0</v>
      </c>
      <c r="HH467" s="46" t="b">
        <f t="shared" si="1065"/>
        <v>0</v>
      </c>
      <c r="HI467" s="46" t="b">
        <f t="shared" si="1066"/>
        <v>0</v>
      </c>
      <c r="HJ467" s="46" t="b">
        <f t="shared" si="1067"/>
        <v>0</v>
      </c>
      <c r="HK467" s="46" t="b">
        <f t="shared" si="1068"/>
        <v>0</v>
      </c>
      <c r="HL467" s="46" t="b">
        <f t="shared" si="1069"/>
        <v>0</v>
      </c>
      <c r="HM467" s="46" t="b">
        <f t="shared" si="1070"/>
        <v>0</v>
      </c>
      <c r="HN467" s="46" t="b">
        <f t="shared" si="1071"/>
        <v>0</v>
      </c>
      <c r="HO467" s="46" t="b">
        <f t="shared" si="1072"/>
        <v>0</v>
      </c>
      <c r="HP467" s="46" t="b">
        <f t="shared" si="1073"/>
        <v>0</v>
      </c>
      <c r="HQ467" s="46" t="str">
        <f t="shared" si="1074"/>
        <v/>
      </c>
      <c r="HR467" s="46" t="str">
        <f t="shared" si="1075"/>
        <v/>
      </c>
      <c r="HS467" s="46" t="str">
        <f t="shared" si="1076"/>
        <v/>
      </c>
      <c r="HT467" s="46" t="b">
        <f t="shared" si="1077"/>
        <v>0</v>
      </c>
      <c r="HU467" s="46" t="b">
        <f t="shared" si="1078"/>
        <v>0</v>
      </c>
      <c r="HV467" s="46" t="b">
        <f t="shared" si="1079"/>
        <v>0</v>
      </c>
      <c r="HW467" s="46" t="b">
        <f t="shared" si="1080"/>
        <v>0</v>
      </c>
      <c r="HX467" s="46" t="b">
        <f t="shared" si="1081"/>
        <v>0</v>
      </c>
      <c r="HY467" s="46" t="b">
        <f t="shared" si="1082"/>
        <v>0</v>
      </c>
      <c r="HZ467" s="46" t="b">
        <f t="shared" si="1083"/>
        <v>0</v>
      </c>
      <c r="IA467" s="46" t="str">
        <f t="shared" si="1084"/>
        <v/>
      </c>
      <c r="IB467" s="46" t="str">
        <f t="shared" si="1085"/>
        <v/>
      </c>
      <c r="IC467" s="46" t="str">
        <f t="shared" si="1086"/>
        <v/>
      </c>
      <c r="ID467" s="46" t="str">
        <f t="shared" si="1087"/>
        <v/>
      </c>
      <c r="IE467" s="46" t="b">
        <f t="shared" si="1088"/>
        <v>0</v>
      </c>
      <c r="IF467" s="46" t="str">
        <f t="shared" si="1089"/>
        <v/>
      </c>
      <c r="IG467" s="46" t="str">
        <f t="shared" si="1090"/>
        <v/>
      </c>
      <c r="IH467" s="46" t="b">
        <f t="shared" si="1091"/>
        <v>0</v>
      </c>
      <c r="II467" s="46" t="b">
        <f t="shared" si="1092"/>
        <v>0</v>
      </c>
      <c r="IJ467" s="46" t="b">
        <f t="shared" si="1093"/>
        <v>0</v>
      </c>
      <c r="IK467" s="46" t="str">
        <f t="shared" si="1094"/>
        <v/>
      </c>
      <c r="IL467" s="46" t="str">
        <f t="shared" si="1095"/>
        <v/>
      </c>
      <c r="IM467" s="46" t="b">
        <f t="shared" si="1096"/>
        <v>0</v>
      </c>
      <c r="IN467" s="46" t="b">
        <f t="shared" si="1097"/>
        <v>0</v>
      </c>
      <c r="IO467" s="46" t="b">
        <f t="shared" si="1098"/>
        <v>0</v>
      </c>
      <c r="IP467" s="46" t="b">
        <f t="shared" si="1099"/>
        <v>0</v>
      </c>
      <c r="IQ467" s="46" t="b">
        <f t="shared" si="1100"/>
        <v>0</v>
      </c>
      <c r="IR467" s="46" t="b">
        <f t="shared" si="1101"/>
        <v>0</v>
      </c>
      <c r="IS467" s="46" t="b">
        <f t="shared" si="1102"/>
        <v>0</v>
      </c>
      <c r="IT467" s="46" t="b">
        <f t="shared" si="1103"/>
        <v>0</v>
      </c>
      <c r="IU467" s="46" t="b">
        <f t="shared" si="1104"/>
        <v>0</v>
      </c>
      <c r="IV467" s="46" t="b">
        <f t="shared" si="1105"/>
        <v>0</v>
      </c>
      <c r="IW467" s="46" t="b">
        <f t="shared" si="1106"/>
        <v>0</v>
      </c>
      <c r="IX467" s="46" t="b">
        <f t="shared" si="1107"/>
        <v>0</v>
      </c>
      <c r="IY467" s="46" t="b">
        <f t="shared" si="1108"/>
        <v>0</v>
      </c>
    </row>
    <row r="468" spans="2:259" x14ac:dyDescent="0.3">
      <c r="B468" s="48">
        <v>456</v>
      </c>
      <c r="C468" s="61" t="str">
        <f t="shared" si="974"/>
        <v/>
      </c>
      <c r="D468" s="53"/>
      <c r="E468" s="52"/>
      <c r="F468" s="112"/>
      <c r="G468" s="52"/>
      <c r="H468" s="53"/>
      <c r="I468" s="52"/>
      <c r="J468" s="52"/>
      <c r="K468" s="53"/>
      <c r="L468" s="55"/>
      <c r="M468" s="108"/>
      <c r="N468" s="56"/>
      <c r="O468" s="52"/>
      <c r="P468" s="52"/>
      <c r="Q468" s="52"/>
      <c r="R468" s="52"/>
      <c r="S468" s="52"/>
      <c r="T468" s="53"/>
      <c r="U468" s="52"/>
      <c r="V468" s="52"/>
      <c r="W468" s="55"/>
      <c r="X468" s="55"/>
      <c r="Y468" s="52"/>
      <c r="Z468" s="55"/>
      <c r="AA468" s="52"/>
      <c r="AB468" s="53"/>
      <c r="AC468" s="53"/>
      <c r="AD468" s="53"/>
      <c r="AE468" s="57"/>
      <c r="AF468" s="113"/>
      <c r="AG468" s="57"/>
      <c r="AH468" s="58"/>
      <c r="AI468" s="58"/>
      <c r="AJ468" s="58"/>
      <c r="AK468" s="114"/>
      <c r="AL468" s="58"/>
      <c r="AM468" s="114"/>
      <c r="AN468" s="58"/>
      <c r="AO468" s="114"/>
      <c r="AP468" s="58"/>
      <c r="AQ468" s="114"/>
      <c r="AR468" s="58"/>
      <c r="AS468" s="114"/>
      <c r="AT468" s="58"/>
      <c r="AU468" s="114"/>
      <c r="AV468" s="58"/>
      <c r="AW468" s="114"/>
      <c r="AX468" s="58"/>
      <c r="AY468" s="114"/>
      <c r="AZ468" s="58"/>
      <c r="BA468" s="114"/>
      <c r="BB468" s="58"/>
      <c r="BC468" s="114"/>
      <c r="BD468" s="58"/>
      <c r="BE468" s="58"/>
      <c r="BF468" s="58"/>
      <c r="BG468" s="59"/>
      <c r="BH468" s="58"/>
      <c r="BI468" s="114"/>
      <c r="BJ468" s="53"/>
      <c r="BK468" s="58"/>
      <c r="BL468" s="114"/>
      <c r="BM468" s="58"/>
      <c r="BN468" s="114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3"/>
      <c r="CL468" s="58"/>
      <c r="CM468" s="58"/>
      <c r="CN468" s="60"/>
      <c r="CO468" s="57"/>
      <c r="CP468" s="58"/>
      <c r="CQ468" s="60"/>
      <c r="CR468" s="57"/>
      <c r="CS468" s="58"/>
      <c r="CT468" s="59"/>
      <c r="CU468" s="58"/>
      <c r="CV468" s="59"/>
      <c r="CW468" s="58"/>
      <c r="CX468" s="59"/>
      <c r="CY468" s="58"/>
      <c r="CZ468" s="58"/>
      <c r="DA468" s="58"/>
      <c r="DB468" s="53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7"/>
      <c r="DO468" s="57"/>
      <c r="DP468" s="57"/>
      <c r="DQ468" s="76" t="str">
        <f t="shared" si="975"/>
        <v/>
      </c>
      <c r="DR468" s="53"/>
      <c r="DS468" s="46" t="b">
        <f t="shared" si="976"/>
        <v>0</v>
      </c>
      <c r="DT468" s="46" t="str">
        <f t="shared" si="977"/>
        <v/>
      </c>
      <c r="DU468" s="46" t="b">
        <f t="shared" si="978"/>
        <v>0</v>
      </c>
      <c r="DV468" s="46" t="b">
        <f t="shared" si="979"/>
        <v>0</v>
      </c>
      <c r="DW468" s="46" t="b">
        <f t="shared" si="980"/>
        <v>0</v>
      </c>
      <c r="DY468" s="46" t="b">
        <f t="shared" si="981"/>
        <v>0</v>
      </c>
      <c r="DZ468" s="46" t="b">
        <f t="shared" si="982"/>
        <v>0</v>
      </c>
      <c r="EB468" s="46" t="b">
        <f t="shared" si="983"/>
        <v>0</v>
      </c>
      <c r="EC468" s="46" t="b">
        <f t="shared" si="984"/>
        <v>0</v>
      </c>
      <c r="ED468" s="46" t="b">
        <f t="shared" si="985"/>
        <v>0</v>
      </c>
      <c r="EE468" s="46" t="b">
        <f t="shared" si="986"/>
        <v>0</v>
      </c>
      <c r="EF468" s="46" t="b">
        <f t="shared" si="987"/>
        <v>0</v>
      </c>
      <c r="EG468" s="46" t="b">
        <f t="shared" si="988"/>
        <v>0</v>
      </c>
      <c r="EH468" s="46" t="b">
        <f t="shared" si="989"/>
        <v>0</v>
      </c>
      <c r="EI468" s="46" t="b">
        <f t="shared" si="990"/>
        <v>0</v>
      </c>
      <c r="EK468" s="46" t="b">
        <f t="shared" si="991"/>
        <v>0</v>
      </c>
      <c r="EL468" s="46" t="b">
        <f t="shared" si="992"/>
        <v>0</v>
      </c>
      <c r="EM468" s="46" t="b">
        <f t="shared" si="993"/>
        <v>0</v>
      </c>
      <c r="EN468" s="46" t="b">
        <f t="shared" si="994"/>
        <v>0</v>
      </c>
      <c r="EO468" s="46" t="b">
        <f t="shared" si="995"/>
        <v>0</v>
      </c>
      <c r="EP468" s="46" t="b">
        <f t="shared" si="996"/>
        <v>0</v>
      </c>
      <c r="EQ468" s="46" t="b">
        <f t="shared" si="997"/>
        <v>0</v>
      </c>
      <c r="ER468" s="46" t="b">
        <f>OR(AA468='Tablas '!$T$4,AA468='Tablas '!$T$7,AA468='Tablas '!$T$8,AA468='Tablas '!$T$11)</f>
        <v>0</v>
      </c>
      <c r="ES468" s="46" t="str">
        <f t="shared" si="998"/>
        <v/>
      </c>
      <c r="ET468" s="46" t="str">
        <f t="shared" si="999"/>
        <v/>
      </c>
      <c r="EU468" s="46" t="str">
        <f t="shared" si="1000"/>
        <v/>
      </c>
      <c r="EV468" s="46" t="b">
        <f t="shared" si="1001"/>
        <v>0</v>
      </c>
      <c r="EW468" s="46" t="b">
        <f t="shared" si="1002"/>
        <v>0</v>
      </c>
      <c r="EX468" s="46" t="b">
        <f t="shared" si="1003"/>
        <v>0</v>
      </c>
      <c r="EY468" s="46" t="b">
        <f t="shared" si="1004"/>
        <v>0</v>
      </c>
      <c r="EZ468" s="46" t="b">
        <f t="shared" si="1005"/>
        <v>0</v>
      </c>
      <c r="FA468" s="46" t="b">
        <f t="shared" si="1006"/>
        <v>0</v>
      </c>
      <c r="FB468" s="46" t="b">
        <f t="shared" si="1007"/>
        <v>0</v>
      </c>
      <c r="FC468" s="46" t="str">
        <f t="shared" si="1008"/>
        <v/>
      </c>
      <c r="FD468" s="46" t="str">
        <f t="shared" si="1009"/>
        <v/>
      </c>
      <c r="FE468" s="46" t="b">
        <f t="shared" si="1010"/>
        <v>0</v>
      </c>
      <c r="FF468" s="46" t="str">
        <f t="shared" si="1011"/>
        <v/>
      </c>
      <c r="FG468" s="46" t="str">
        <f t="shared" si="1012"/>
        <v/>
      </c>
      <c r="FH468" s="46" t="b">
        <f t="shared" si="1013"/>
        <v>0</v>
      </c>
      <c r="FI468" s="46" t="str">
        <f t="shared" si="1014"/>
        <v/>
      </c>
      <c r="FJ468" s="46" t="str">
        <f t="shared" si="1015"/>
        <v/>
      </c>
      <c r="FK468" s="46" t="b">
        <f t="shared" si="1016"/>
        <v>0</v>
      </c>
      <c r="FL468" s="46" t="str">
        <f t="shared" si="1017"/>
        <v/>
      </c>
      <c r="FM468" s="46" t="str">
        <f t="shared" si="1018"/>
        <v/>
      </c>
      <c r="FN468" s="46" t="b">
        <f t="shared" si="1019"/>
        <v>0</v>
      </c>
      <c r="FO468" s="46" t="str">
        <f t="shared" si="1020"/>
        <v/>
      </c>
      <c r="FP468" s="46" t="str">
        <f t="shared" si="1021"/>
        <v/>
      </c>
      <c r="FQ468" s="46" t="b">
        <f t="shared" si="1022"/>
        <v>0</v>
      </c>
      <c r="FR468" s="46" t="str">
        <f t="shared" si="1023"/>
        <v/>
      </c>
      <c r="FS468" s="46" t="str">
        <f t="shared" si="1024"/>
        <v/>
      </c>
      <c r="FT468" s="46" t="b">
        <f t="shared" si="1025"/>
        <v>0</v>
      </c>
      <c r="FU468" s="46" t="str">
        <f t="shared" si="1026"/>
        <v/>
      </c>
      <c r="FV468" s="46" t="str">
        <f t="shared" si="1027"/>
        <v/>
      </c>
      <c r="FW468" s="46" t="b">
        <f t="shared" si="1028"/>
        <v>0</v>
      </c>
      <c r="FX468" s="46" t="str">
        <f t="shared" si="1029"/>
        <v/>
      </c>
      <c r="FY468" s="46" t="str">
        <f t="shared" si="1030"/>
        <v/>
      </c>
      <c r="FZ468" s="46" t="b">
        <f t="shared" si="1031"/>
        <v>0</v>
      </c>
      <c r="GA468" s="46" t="str">
        <f t="shared" si="1032"/>
        <v/>
      </c>
      <c r="GB468" s="46" t="str">
        <f t="shared" si="1033"/>
        <v/>
      </c>
      <c r="GC468" s="46" t="b">
        <f t="shared" si="1034"/>
        <v>0</v>
      </c>
      <c r="GD468" s="46" t="str">
        <f t="shared" si="1035"/>
        <v/>
      </c>
      <c r="GE468" s="46" t="str">
        <f t="shared" si="1036"/>
        <v/>
      </c>
      <c r="GF468" s="46" t="b">
        <f t="shared" si="1037"/>
        <v>0</v>
      </c>
      <c r="GG468" s="46" t="b">
        <f t="shared" si="1038"/>
        <v>0</v>
      </c>
      <c r="GH468" s="46" t="str">
        <f t="shared" si="1039"/>
        <v/>
      </c>
      <c r="GI468" s="46" t="str">
        <f t="shared" si="1040"/>
        <v/>
      </c>
      <c r="GJ468" s="46" t="str">
        <f t="shared" si="1041"/>
        <v/>
      </c>
      <c r="GK468" s="46" t="b">
        <f t="shared" si="1042"/>
        <v>0</v>
      </c>
      <c r="GL468" s="46" t="str">
        <f t="shared" si="1043"/>
        <v/>
      </c>
      <c r="GM468" s="46" t="str">
        <f t="shared" si="1044"/>
        <v/>
      </c>
      <c r="GN468" s="46" t="str">
        <f t="shared" si="1045"/>
        <v/>
      </c>
      <c r="GO468" s="46" t="b">
        <f t="shared" si="1046"/>
        <v>0</v>
      </c>
      <c r="GP468" s="46" t="str">
        <f t="shared" si="1047"/>
        <v/>
      </c>
      <c r="GQ468" s="46" t="str">
        <f t="shared" si="1048"/>
        <v/>
      </c>
      <c r="GR468" s="46" t="b">
        <f t="shared" si="1049"/>
        <v>0</v>
      </c>
      <c r="GS468" s="46" t="str">
        <f t="shared" si="1050"/>
        <v/>
      </c>
      <c r="GT468" s="46" t="str">
        <f t="shared" si="1051"/>
        <v/>
      </c>
      <c r="GU468" s="46" t="b">
        <f t="shared" si="1052"/>
        <v>0</v>
      </c>
      <c r="GV468" s="46" t="b">
        <f t="shared" si="1053"/>
        <v>0</v>
      </c>
      <c r="GW468" s="46" t="b">
        <f t="shared" si="1054"/>
        <v>0</v>
      </c>
      <c r="GX468" s="46" t="b">
        <f t="shared" si="1055"/>
        <v>0</v>
      </c>
      <c r="GY468" s="46" t="b">
        <f t="shared" si="1056"/>
        <v>0</v>
      </c>
      <c r="GZ468" s="46" t="b">
        <f t="shared" si="1057"/>
        <v>0</v>
      </c>
      <c r="HA468" s="46" t="b">
        <f t="shared" si="1058"/>
        <v>0</v>
      </c>
      <c r="HB468" s="46" t="b">
        <f t="shared" si="1059"/>
        <v>0</v>
      </c>
      <c r="HC468" s="46" t="b">
        <f t="shared" si="1060"/>
        <v>0</v>
      </c>
      <c r="HD468" s="46" t="b">
        <f t="shared" si="1061"/>
        <v>0</v>
      </c>
      <c r="HE468" s="46" t="b">
        <f t="shared" si="1062"/>
        <v>0</v>
      </c>
      <c r="HF468" s="46" t="b">
        <f t="shared" si="1063"/>
        <v>0</v>
      </c>
      <c r="HG468" s="46" t="b">
        <f t="shared" si="1064"/>
        <v>0</v>
      </c>
      <c r="HH468" s="46" t="b">
        <f t="shared" si="1065"/>
        <v>0</v>
      </c>
      <c r="HI468" s="46" t="b">
        <f t="shared" si="1066"/>
        <v>0</v>
      </c>
      <c r="HJ468" s="46" t="b">
        <f t="shared" si="1067"/>
        <v>0</v>
      </c>
      <c r="HK468" s="46" t="b">
        <f t="shared" si="1068"/>
        <v>0</v>
      </c>
      <c r="HL468" s="46" t="b">
        <f t="shared" si="1069"/>
        <v>0</v>
      </c>
      <c r="HM468" s="46" t="b">
        <f t="shared" si="1070"/>
        <v>0</v>
      </c>
      <c r="HN468" s="46" t="b">
        <f t="shared" si="1071"/>
        <v>0</v>
      </c>
      <c r="HO468" s="46" t="b">
        <f t="shared" si="1072"/>
        <v>0</v>
      </c>
      <c r="HP468" s="46" t="b">
        <f t="shared" si="1073"/>
        <v>0</v>
      </c>
      <c r="HQ468" s="46" t="str">
        <f t="shared" si="1074"/>
        <v/>
      </c>
      <c r="HR468" s="46" t="str">
        <f t="shared" si="1075"/>
        <v/>
      </c>
      <c r="HS468" s="46" t="str">
        <f t="shared" si="1076"/>
        <v/>
      </c>
      <c r="HT468" s="46" t="b">
        <f t="shared" si="1077"/>
        <v>0</v>
      </c>
      <c r="HU468" s="46" t="b">
        <f t="shared" si="1078"/>
        <v>0</v>
      </c>
      <c r="HV468" s="46" t="b">
        <f t="shared" si="1079"/>
        <v>0</v>
      </c>
      <c r="HW468" s="46" t="b">
        <f t="shared" si="1080"/>
        <v>0</v>
      </c>
      <c r="HX468" s="46" t="b">
        <f t="shared" si="1081"/>
        <v>0</v>
      </c>
      <c r="HY468" s="46" t="b">
        <f t="shared" si="1082"/>
        <v>0</v>
      </c>
      <c r="HZ468" s="46" t="b">
        <f t="shared" si="1083"/>
        <v>0</v>
      </c>
      <c r="IA468" s="46" t="str">
        <f t="shared" si="1084"/>
        <v/>
      </c>
      <c r="IB468" s="46" t="str">
        <f t="shared" si="1085"/>
        <v/>
      </c>
      <c r="IC468" s="46" t="str">
        <f t="shared" si="1086"/>
        <v/>
      </c>
      <c r="ID468" s="46" t="str">
        <f t="shared" si="1087"/>
        <v/>
      </c>
      <c r="IE468" s="46" t="b">
        <f t="shared" si="1088"/>
        <v>0</v>
      </c>
      <c r="IF468" s="46" t="str">
        <f t="shared" si="1089"/>
        <v/>
      </c>
      <c r="IG468" s="46" t="str">
        <f t="shared" si="1090"/>
        <v/>
      </c>
      <c r="IH468" s="46" t="b">
        <f t="shared" si="1091"/>
        <v>0</v>
      </c>
      <c r="II468" s="46" t="b">
        <f t="shared" si="1092"/>
        <v>0</v>
      </c>
      <c r="IJ468" s="46" t="b">
        <f t="shared" si="1093"/>
        <v>0</v>
      </c>
      <c r="IK468" s="46" t="str">
        <f t="shared" si="1094"/>
        <v/>
      </c>
      <c r="IL468" s="46" t="str">
        <f t="shared" si="1095"/>
        <v/>
      </c>
      <c r="IM468" s="46" t="b">
        <f t="shared" si="1096"/>
        <v>0</v>
      </c>
      <c r="IN468" s="46" t="b">
        <f t="shared" si="1097"/>
        <v>0</v>
      </c>
      <c r="IO468" s="46" t="b">
        <f t="shared" si="1098"/>
        <v>0</v>
      </c>
      <c r="IP468" s="46" t="b">
        <f t="shared" si="1099"/>
        <v>0</v>
      </c>
      <c r="IQ468" s="46" t="b">
        <f t="shared" si="1100"/>
        <v>0</v>
      </c>
      <c r="IR468" s="46" t="b">
        <f t="shared" si="1101"/>
        <v>0</v>
      </c>
      <c r="IS468" s="46" t="b">
        <f t="shared" si="1102"/>
        <v>0</v>
      </c>
      <c r="IT468" s="46" t="b">
        <f t="shared" si="1103"/>
        <v>0</v>
      </c>
      <c r="IU468" s="46" t="b">
        <f t="shared" si="1104"/>
        <v>0</v>
      </c>
      <c r="IV468" s="46" t="b">
        <f t="shared" si="1105"/>
        <v>0</v>
      </c>
      <c r="IW468" s="46" t="b">
        <f t="shared" si="1106"/>
        <v>0</v>
      </c>
      <c r="IX468" s="46" t="b">
        <f t="shared" si="1107"/>
        <v>0</v>
      </c>
      <c r="IY468" s="46" t="b">
        <f t="shared" si="1108"/>
        <v>0</v>
      </c>
    </row>
    <row r="469" spans="2:259" x14ac:dyDescent="0.3">
      <c r="B469" s="48">
        <v>457</v>
      </c>
      <c r="C469" s="61" t="str">
        <f t="shared" si="974"/>
        <v/>
      </c>
      <c r="D469" s="53"/>
      <c r="E469" s="52"/>
      <c r="F469" s="112"/>
      <c r="G469" s="52"/>
      <c r="H469" s="53"/>
      <c r="I469" s="52"/>
      <c r="J469" s="52"/>
      <c r="K469" s="53"/>
      <c r="L469" s="55"/>
      <c r="M469" s="108"/>
      <c r="N469" s="56"/>
      <c r="O469" s="52"/>
      <c r="P469" s="52"/>
      <c r="Q469" s="52"/>
      <c r="R469" s="52"/>
      <c r="S469" s="52"/>
      <c r="T469" s="53"/>
      <c r="U469" s="52"/>
      <c r="V469" s="52"/>
      <c r="W469" s="55"/>
      <c r="X469" s="55"/>
      <c r="Y469" s="52"/>
      <c r="Z469" s="55"/>
      <c r="AA469" s="52"/>
      <c r="AB469" s="53"/>
      <c r="AC469" s="53"/>
      <c r="AD469" s="53"/>
      <c r="AE469" s="57"/>
      <c r="AF469" s="113"/>
      <c r="AG469" s="57"/>
      <c r="AH469" s="58"/>
      <c r="AI469" s="58"/>
      <c r="AJ469" s="58"/>
      <c r="AK469" s="114"/>
      <c r="AL469" s="58"/>
      <c r="AM469" s="114"/>
      <c r="AN469" s="58"/>
      <c r="AO469" s="114"/>
      <c r="AP469" s="58"/>
      <c r="AQ469" s="114"/>
      <c r="AR469" s="58"/>
      <c r="AS469" s="114"/>
      <c r="AT469" s="58"/>
      <c r="AU469" s="114"/>
      <c r="AV469" s="58"/>
      <c r="AW469" s="114"/>
      <c r="AX469" s="58"/>
      <c r="AY469" s="114"/>
      <c r="AZ469" s="58"/>
      <c r="BA469" s="114"/>
      <c r="BB469" s="58"/>
      <c r="BC469" s="114"/>
      <c r="BD469" s="58"/>
      <c r="BE469" s="58"/>
      <c r="BF469" s="58"/>
      <c r="BG469" s="59"/>
      <c r="BH469" s="58"/>
      <c r="BI469" s="114"/>
      <c r="BJ469" s="53"/>
      <c r="BK469" s="58"/>
      <c r="BL469" s="114"/>
      <c r="BM469" s="58"/>
      <c r="BN469" s="114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3"/>
      <c r="CL469" s="58"/>
      <c r="CM469" s="58"/>
      <c r="CN469" s="60"/>
      <c r="CO469" s="57"/>
      <c r="CP469" s="58"/>
      <c r="CQ469" s="60"/>
      <c r="CR469" s="57"/>
      <c r="CS469" s="58"/>
      <c r="CT469" s="59"/>
      <c r="CU469" s="58"/>
      <c r="CV469" s="59"/>
      <c r="CW469" s="58"/>
      <c r="CX469" s="59"/>
      <c r="CY469" s="58"/>
      <c r="CZ469" s="58"/>
      <c r="DA469" s="58"/>
      <c r="DB469" s="53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7"/>
      <c r="DO469" s="57"/>
      <c r="DP469" s="57"/>
      <c r="DQ469" s="76" t="str">
        <f t="shared" si="975"/>
        <v/>
      </c>
      <c r="DR469" s="53"/>
      <c r="DS469" s="46" t="b">
        <f t="shared" si="976"/>
        <v>0</v>
      </c>
      <c r="DT469" s="46" t="str">
        <f t="shared" si="977"/>
        <v/>
      </c>
      <c r="DU469" s="46" t="b">
        <f t="shared" si="978"/>
        <v>0</v>
      </c>
      <c r="DV469" s="46" t="b">
        <f t="shared" si="979"/>
        <v>0</v>
      </c>
      <c r="DW469" s="46" t="b">
        <f t="shared" si="980"/>
        <v>0</v>
      </c>
      <c r="DY469" s="46" t="b">
        <f t="shared" si="981"/>
        <v>0</v>
      </c>
      <c r="DZ469" s="46" t="b">
        <f t="shared" si="982"/>
        <v>0</v>
      </c>
      <c r="EB469" s="46" t="b">
        <f t="shared" si="983"/>
        <v>0</v>
      </c>
      <c r="EC469" s="46" t="b">
        <f t="shared" si="984"/>
        <v>0</v>
      </c>
      <c r="ED469" s="46" t="b">
        <f t="shared" si="985"/>
        <v>0</v>
      </c>
      <c r="EE469" s="46" t="b">
        <f t="shared" si="986"/>
        <v>0</v>
      </c>
      <c r="EF469" s="46" t="b">
        <f t="shared" si="987"/>
        <v>0</v>
      </c>
      <c r="EG469" s="46" t="b">
        <f t="shared" si="988"/>
        <v>0</v>
      </c>
      <c r="EH469" s="46" t="b">
        <f t="shared" si="989"/>
        <v>0</v>
      </c>
      <c r="EI469" s="46" t="b">
        <f t="shared" si="990"/>
        <v>0</v>
      </c>
      <c r="EK469" s="46" t="b">
        <f t="shared" si="991"/>
        <v>0</v>
      </c>
      <c r="EL469" s="46" t="b">
        <f t="shared" si="992"/>
        <v>0</v>
      </c>
      <c r="EM469" s="46" t="b">
        <f t="shared" si="993"/>
        <v>0</v>
      </c>
      <c r="EN469" s="46" t="b">
        <f t="shared" si="994"/>
        <v>0</v>
      </c>
      <c r="EO469" s="46" t="b">
        <f t="shared" si="995"/>
        <v>0</v>
      </c>
      <c r="EP469" s="46" t="b">
        <f t="shared" si="996"/>
        <v>0</v>
      </c>
      <c r="EQ469" s="46" t="b">
        <f t="shared" si="997"/>
        <v>0</v>
      </c>
      <c r="ER469" s="46" t="b">
        <f>OR(AA469='Tablas '!$T$4,AA469='Tablas '!$T$7,AA469='Tablas '!$T$8,AA469='Tablas '!$T$11)</f>
        <v>0</v>
      </c>
      <c r="ES469" s="46" t="str">
        <f t="shared" si="998"/>
        <v/>
      </c>
      <c r="ET469" s="46" t="str">
        <f t="shared" si="999"/>
        <v/>
      </c>
      <c r="EU469" s="46" t="str">
        <f t="shared" si="1000"/>
        <v/>
      </c>
      <c r="EV469" s="46" t="b">
        <f t="shared" si="1001"/>
        <v>0</v>
      </c>
      <c r="EW469" s="46" t="b">
        <f t="shared" si="1002"/>
        <v>0</v>
      </c>
      <c r="EX469" s="46" t="b">
        <f t="shared" si="1003"/>
        <v>0</v>
      </c>
      <c r="EY469" s="46" t="b">
        <f t="shared" si="1004"/>
        <v>0</v>
      </c>
      <c r="EZ469" s="46" t="b">
        <f t="shared" si="1005"/>
        <v>0</v>
      </c>
      <c r="FA469" s="46" t="b">
        <f t="shared" si="1006"/>
        <v>0</v>
      </c>
      <c r="FB469" s="46" t="b">
        <f t="shared" si="1007"/>
        <v>0</v>
      </c>
      <c r="FC469" s="46" t="str">
        <f t="shared" si="1008"/>
        <v/>
      </c>
      <c r="FD469" s="46" t="str">
        <f t="shared" si="1009"/>
        <v/>
      </c>
      <c r="FE469" s="46" t="b">
        <f t="shared" si="1010"/>
        <v>0</v>
      </c>
      <c r="FF469" s="46" t="str">
        <f t="shared" si="1011"/>
        <v/>
      </c>
      <c r="FG469" s="46" t="str">
        <f t="shared" si="1012"/>
        <v/>
      </c>
      <c r="FH469" s="46" t="b">
        <f t="shared" si="1013"/>
        <v>0</v>
      </c>
      <c r="FI469" s="46" t="str">
        <f t="shared" si="1014"/>
        <v/>
      </c>
      <c r="FJ469" s="46" t="str">
        <f t="shared" si="1015"/>
        <v/>
      </c>
      <c r="FK469" s="46" t="b">
        <f t="shared" si="1016"/>
        <v>0</v>
      </c>
      <c r="FL469" s="46" t="str">
        <f t="shared" si="1017"/>
        <v/>
      </c>
      <c r="FM469" s="46" t="str">
        <f t="shared" si="1018"/>
        <v/>
      </c>
      <c r="FN469" s="46" t="b">
        <f t="shared" si="1019"/>
        <v>0</v>
      </c>
      <c r="FO469" s="46" t="str">
        <f t="shared" si="1020"/>
        <v/>
      </c>
      <c r="FP469" s="46" t="str">
        <f t="shared" si="1021"/>
        <v/>
      </c>
      <c r="FQ469" s="46" t="b">
        <f t="shared" si="1022"/>
        <v>0</v>
      </c>
      <c r="FR469" s="46" t="str">
        <f t="shared" si="1023"/>
        <v/>
      </c>
      <c r="FS469" s="46" t="str">
        <f t="shared" si="1024"/>
        <v/>
      </c>
      <c r="FT469" s="46" t="b">
        <f t="shared" si="1025"/>
        <v>0</v>
      </c>
      <c r="FU469" s="46" t="str">
        <f t="shared" si="1026"/>
        <v/>
      </c>
      <c r="FV469" s="46" t="str">
        <f t="shared" si="1027"/>
        <v/>
      </c>
      <c r="FW469" s="46" t="b">
        <f t="shared" si="1028"/>
        <v>0</v>
      </c>
      <c r="FX469" s="46" t="str">
        <f t="shared" si="1029"/>
        <v/>
      </c>
      <c r="FY469" s="46" t="str">
        <f t="shared" si="1030"/>
        <v/>
      </c>
      <c r="FZ469" s="46" t="b">
        <f t="shared" si="1031"/>
        <v>0</v>
      </c>
      <c r="GA469" s="46" t="str">
        <f t="shared" si="1032"/>
        <v/>
      </c>
      <c r="GB469" s="46" t="str">
        <f t="shared" si="1033"/>
        <v/>
      </c>
      <c r="GC469" s="46" t="b">
        <f t="shared" si="1034"/>
        <v>0</v>
      </c>
      <c r="GD469" s="46" t="str">
        <f t="shared" si="1035"/>
        <v/>
      </c>
      <c r="GE469" s="46" t="str">
        <f t="shared" si="1036"/>
        <v/>
      </c>
      <c r="GF469" s="46" t="b">
        <f t="shared" si="1037"/>
        <v>0</v>
      </c>
      <c r="GG469" s="46" t="b">
        <f t="shared" si="1038"/>
        <v>0</v>
      </c>
      <c r="GH469" s="46" t="str">
        <f t="shared" si="1039"/>
        <v/>
      </c>
      <c r="GI469" s="46" t="str">
        <f t="shared" si="1040"/>
        <v/>
      </c>
      <c r="GJ469" s="46" t="str">
        <f t="shared" si="1041"/>
        <v/>
      </c>
      <c r="GK469" s="46" t="b">
        <f t="shared" si="1042"/>
        <v>0</v>
      </c>
      <c r="GL469" s="46" t="str">
        <f t="shared" si="1043"/>
        <v/>
      </c>
      <c r="GM469" s="46" t="str">
        <f t="shared" si="1044"/>
        <v/>
      </c>
      <c r="GN469" s="46" t="str">
        <f t="shared" si="1045"/>
        <v/>
      </c>
      <c r="GO469" s="46" t="b">
        <f t="shared" si="1046"/>
        <v>0</v>
      </c>
      <c r="GP469" s="46" t="str">
        <f t="shared" si="1047"/>
        <v/>
      </c>
      <c r="GQ469" s="46" t="str">
        <f t="shared" si="1048"/>
        <v/>
      </c>
      <c r="GR469" s="46" t="b">
        <f t="shared" si="1049"/>
        <v>0</v>
      </c>
      <c r="GS469" s="46" t="str">
        <f t="shared" si="1050"/>
        <v/>
      </c>
      <c r="GT469" s="46" t="str">
        <f t="shared" si="1051"/>
        <v/>
      </c>
      <c r="GU469" s="46" t="b">
        <f t="shared" si="1052"/>
        <v>0</v>
      </c>
      <c r="GV469" s="46" t="b">
        <f t="shared" si="1053"/>
        <v>0</v>
      </c>
      <c r="GW469" s="46" t="b">
        <f t="shared" si="1054"/>
        <v>0</v>
      </c>
      <c r="GX469" s="46" t="b">
        <f t="shared" si="1055"/>
        <v>0</v>
      </c>
      <c r="GY469" s="46" t="b">
        <f t="shared" si="1056"/>
        <v>0</v>
      </c>
      <c r="GZ469" s="46" t="b">
        <f t="shared" si="1057"/>
        <v>0</v>
      </c>
      <c r="HA469" s="46" t="b">
        <f t="shared" si="1058"/>
        <v>0</v>
      </c>
      <c r="HB469" s="46" t="b">
        <f t="shared" si="1059"/>
        <v>0</v>
      </c>
      <c r="HC469" s="46" t="b">
        <f t="shared" si="1060"/>
        <v>0</v>
      </c>
      <c r="HD469" s="46" t="b">
        <f t="shared" si="1061"/>
        <v>0</v>
      </c>
      <c r="HE469" s="46" t="b">
        <f t="shared" si="1062"/>
        <v>0</v>
      </c>
      <c r="HF469" s="46" t="b">
        <f t="shared" si="1063"/>
        <v>0</v>
      </c>
      <c r="HG469" s="46" t="b">
        <f t="shared" si="1064"/>
        <v>0</v>
      </c>
      <c r="HH469" s="46" t="b">
        <f t="shared" si="1065"/>
        <v>0</v>
      </c>
      <c r="HI469" s="46" t="b">
        <f t="shared" si="1066"/>
        <v>0</v>
      </c>
      <c r="HJ469" s="46" t="b">
        <f t="shared" si="1067"/>
        <v>0</v>
      </c>
      <c r="HK469" s="46" t="b">
        <f t="shared" si="1068"/>
        <v>0</v>
      </c>
      <c r="HL469" s="46" t="b">
        <f t="shared" si="1069"/>
        <v>0</v>
      </c>
      <c r="HM469" s="46" t="b">
        <f t="shared" si="1070"/>
        <v>0</v>
      </c>
      <c r="HN469" s="46" t="b">
        <f t="shared" si="1071"/>
        <v>0</v>
      </c>
      <c r="HO469" s="46" t="b">
        <f t="shared" si="1072"/>
        <v>0</v>
      </c>
      <c r="HP469" s="46" t="b">
        <f t="shared" si="1073"/>
        <v>0</v>
      </c>
      <c r="HQ469" s="46" t="str">
        <f t="shared" si="1074"/>
        <v/>
      </c>
      <c r="HR469" s="46" t="str">
        <f t="shared" si="1075"/>
        <v/>
      </c>
      <c r="HS469" s="46" t="str">
        <f t="shared" si="1076"/>
        <v/>
      </c>
      <c r="HT469" s="46" t="b">
        <f t="shared" si="1077"/>
        <v>0</v>
      </c>
      <c r="HU469" s="46" t="b">
        <f t="shared" si="1078"/>
        <v>0</v>
      </c>
      <c r="HV469" s="46" t="b">
        <f t="shared" si="1079"/>
        <v>0</v>
      </c>
      <c r="HW469" s="46" t="b">
        <f t="shared" si="1080"/>
        <v>0</v>
      </c>
      <c r="HX469" s="46" t="b">
        <f t="shared" si="1081"/>
        <v>0</v>
      </c>
      <c r="HY469" s="46" t="b">
        <f t="shared" si="1082"/>
        <v>0</v>
      </c>
      <c r="HZ469" s="46" t="b">
        <f t="shared" si="1083"/>
        <v>0</v>
      </c>
      <c r="IA469" s="46" t="str">
        <f t="shared" si="1084"/>
        <v/>
      </c>
      <c r="IB469" s="46" t="str">
        <f t="shared" si="1085"/>
        <v/>
      </c>
      <c r="IC469" s="46" t="str">
        <f t="shared" si="1086"/>
        <v/>
      </c>
      <c r="ID469" s="46" t="str">
        <f t="shared" si="1087"/>
        <v/>
      </c>
      <c r="IE469" s="46" t="b">
        <f t="shared" si="1088"/>
        <v>0</v>
      </c>
      <c r="IF469" s="46" t="str">
        <f t="shared" si="1089"/>
        <v/>
      </c>
      <c r="IG469" s="46" t="str">
        <f t="shared" si="1090"/>
        <v/>
      </c>
      <c r="IH469" s="46" t="b">
        <f t="shared" si="1091"/>
        <v>0</v>
      </c>
      <c r="II469" s="46" t="b">
        <f t="shared" si="1092"/>
        <v>0</v>
      </c>
      <c r="IJ469" s="46" t="b">
        <f t="shared" si="1093"/>
        <v>0</v>
      </c>
      <c r="IK469" s="46" t="str">
        <f t="shared" si="1094"/>
        <v/>
      </c>
      <c r="IL469" s="46" t="str">
        <f t="shared" si="1095"/>
        <v/>
      </c>
      <c r="IM469" s="46" t="b">
        <f t="shared" si="1096"/>
        <v>0</v>
      </c>
      <c r="IN469" s="46" t="b">
        <f t="shared" si="1097"/>
        <v>0</v>
      </c>
      <c r="IO469" s="46" t="b">
        <f t="shared" si="1098"/>
        <v>0</v>
      </c>
      <c r="IP469" s="46" t="b">
        <f t="shared" si="1099"/>
        <v>0</v>
      </c>
      <c r="IQ469" s="46" t="b">
        <f t="shared" si="1100"/>
        <v>0</v>
      </c>
      <c r="IR469" s="46" t="b">
        <f t="shared" si="1101"/>
        <v>0</v>
      </c>
      <c r="IS469" s="46" t="b">
        <f t="shared" si="1102"/>
        <v>0</v>
      </c>
      <c r="IT469" s="46" t="b">
        <f t="shared" si="1103"/>
        <v>0</v>
      </c>
      <c r="IU469" s="46" t="b">
        <f t="shared" si="1104"/>
        <v>0</v>
      </c>
      <c r="IV469" s="46" t="b">
        <f t="shared" si="1105"/>
        <v>0</v>
      </c>
      <c r="IW469" s="46" t="b">
        <f t="shared" si="1106"/>
        <v>0</v>
      </c>
      <c r="IX469" s="46" t="b">
        <f t="shared" si="1107"/>
        <v>0</v>
      </c>
      <c r="IY469" s="46" t="b">
        <f t="shared" si="1108"/>
        <v>0</v>
      </c>
    </row>
    <row r="470" spans="2:259" x14ac:dyDescent="0.3">
      <c r="B470" s="48">
        <v>458</v>
      </c>
      <c r="C470" s="61" t="str">
        <f t="shared" si="974"/>
        <v/>
      </c>
      <c r="D470" s="53"/>
      <c r="E470" s="52"/>
      <c r="F470" s="112"/>
      <c r="G470" s="52"/>
      <c r="H470" s="53"/>
      <c r="I470" s="52"/>
      <c r="J470" s="52"/>
      <c r="K470" s="53"/>
      <c r="L470" s="55"/>
      <c r="M470" s="108"/>
      <c r="N470" s="56"/>
      <c r="O470" s="52"/>
      <c r="P470" s="52"/>
      <c r="Q470" s="52"/>
      <c r="R470" s="52"/>
      <c r="S470" s="52"/>
      <c r="T470" s="53"/>
      <c r="U470" s="52"/>
      <c r="V470" s="52"/>
      <c r="W470" s="55"/>
      <c r="X470" s="55"/>
      <c r="Y470" s="52"/>
      <c r="Z470" s="55"/>
      <c r="AA470" s="52"/>
      <c r="AB470" s="53"/>
      <c r="AC470" s="53"/>
      <c r="AD470" s="53"/>
      <c r="AE470" s="57"/>
      <c r="AF470" s="113"/>
      <c r="AG470" s="57"/>
      <c r="AH470" s="58"/>
      <c r="AI470" s="58"/>
      <c r="AJ470" s="58"/>
      <c r="AK470" s="114"/>
      <c r="AL470" s="58"/>
      <c r="AM470" s="114"/>
      <c r="AN470" s="58"/>
      <c r="AO470" s="114"/>
      <c r="AP470" s="58"/>
      <c r="AQ470" s="114"/>
      <c r="AR470" s="58"/>
      <c r="AS470" s="114"/>
      <c r="AT470" s="58"/>
      <c r="AU470" s="114"/>
      <c r="AV470" s="58"/>
      <c r="AW470" s="114"/>
      <c r="AX470" s="58"/>
      <c r="AY470" s="114"/>
      <c r="AZ470" s="58"/>
      <c r="BA470" s="114"/>
      <c r="BB470" s="58"/>
      <c r="BC470" s="114"/>
      <c r="BD470" s="58"/>
      <c r="BE470" s="58"/>
      <c r="BF470" s="58"/>
      <c r="BG470" s="59"/>
      <c r="BH470" s="58"/>
      <c r="BI470" s="114"/>
      <c r="BJ470" s="53"/>
      <c r="BK470" s="58"/>
      <c r="BL470" s="114"/>
      <c r="BM470" s="58"/>
      <c r="BN470" s="114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3"/>
      <c r="CL470" s="58"/>
      <c r="CM470" s="58"/>
      <c r="CN470" s="60"/>
      <c r="CO470" s="57"/>
      <c r="CP470" s="58"/>
      <c r="CQ470" s="60"/>
      <c r="CR470" s="57"/>
      <c r="CS470" s="58"/>
      <c r="CT470" s="59"/>
      <c r="CU470" s="58"/>
      <c r="CV470" s="59"/>
      <c r="CW470" s="58"/>
      <c r="CX470" s="59"/>
      <c r="CY470" s="58"/>
      <c r="CZ470" s="58"/>
      <c r="DA470" s="58"/>
      <c r="DB470" s="53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7"/>
      <c r="DO470" s="57"/>
      <c r="DP470" s="57"/>
      <c r="DQ470" s="76" t="str">
        <f t="shared" si="975"/>
        <v/>
      </c>
      <c r="DR470" s="53"/>
      <c r="DS470" s="46" t="b">
        <f t="shared" si="976"/>
        <v>0</v>
      </c>
      <c r="DT470" s="46" t="str">
        <f t="shared" si="977"/>
        <v/>
      </c>
      <c r="DU470" s="46" t="b">
        <f t="shared" si="978"/>
        <v>0</v>
      </c>
      <c r="DV470" s="46" t="b">
        <f t="shared" si="979"/>
        <v>0</v>
      </c>
      <c r="DW470" s="46" t="b">
        <f t="shared" si="980"/>
        <v>0</v>
      </c>
      <c r="DY470" s="46" t="b">
        <f t="shared" si="981"/>
        <v>0</v>
      </c>
      <c r="DZ470" s="46" t="b">
        <f t="shared" si="982"/>
        <v>0</v>
      </c>
      <c r="EB470" s="46" t="b">
        <f t="shared" si="983"/>
        <v>0</v>
      </c>
      <c r="EC470" s="46" t="b">
        <f t="shared" si="984"/>
        <v>0</v>
      </c>
      <c r="ED470" s="46" t="b">
        <f t="shared" si="985"/>
        <v>0</v>
      </c>
      <c r="EE470" s="46" t="b">
        <f t="shared" si="986"/>
        <v>0</v>
      </c>
      <c r="EF470" s="46" t="b">
        <f t="shared" si="987"/>
        <v>0</v>
      </c>
      <c r="EG470" s="46" t="b">
        <f t="shared" si="988"/>
        <v>0</v>
      </c>
      <c r="EH470" s="46" t="b">
        <f t="shared" si="989"/>
        <v>0</v>
      </c>
      <c r="EI470" s="46" t="b">
        <f t="shared" si="990"/>
        <v>0</v>
      </c>
      <c r="EK470" s="46" t="b">
        <f t="shared" si="991"/>
        <v>0</v>
      </c>
      <c r="EL470" s="46" t="b">
        <f t="shared" si="992"/>
        <v>0</v>
      </c>
      <c r="EM470" s="46" t="b">
        <f t="shared" si="993"/>
        <v>0</v>
      </c>
      <c r="EN470" s="46" t="b">
        <f t="shared" si="994"/>
        <v>0</v>
      </c>
      <c r="EO470" s="46" t="b">
        <f t="shared" si="995"/>
        <v>0</v>
      </c>
      <c r="EP470" s="46" t="b">
        <f t="shared" si="996"/>
        <v>0</v>
      </c>
      <c r="EQ470" s="46" t="b">
        <f t="shared" si="997"/>
        <v>0</v>
      </c>
      <c r="ER470" s="46" t="b">
        <f>OR(AA470='Tablas '!$T$4,AA470='Tablas '!$T$7,AA470='Tablas '!$T$8,AA470='Tablas '!$T$11)</f>
        <v>0</v>
      </c>
      <c r="ES470" s="46" t="str">
        <f t="shared" si="998"/>
        <v/>
      </c>
      <c r="ET470" s="46" t="str">
        <f t="shared" si="999"/>
        <v/>
      </c>
      <c r="EU470" s="46" t="str">
        <f t="shared" si="1000"/>
        <v/>
      </c>
      <c r="EV470" s="46" t="b">
        <f t="shared" si="1001"/>
        <v>0</v>
      </c>
      <c r="EW470" s="46" t="b">
        <f t="shared" si="1002"/>
        <v>0</v>
      </c>
      <c r="EX470" s="46" t="b">
        <f t="shared" si="1003"/>
        <v>0</v>
      </c>
      <c r="EY470" s="46" t="b">
        <f t="shared" si="1004"/>
        <v>0</v>
      </c>
      <c r="EZ470" s="46" t="b">
        <f t="shared" si="1005"/>
        <v>0</v>
      </c>
      <c r="FA470" s="46" t="b">
        <f t="shared" si="1006"/>
        <v>0</v>
      </c>
      <c r="FB470" s="46" t="b">
        <f t="shared" si="1007"/>
        <v>0</v>
      </c>
      <c r="FC470" s="46" t="str">
        <f t="shared" si="1008"/>
        <v/>
      </c>
      <c r="FD470" s="46" t="str">
        <f t="shared" si="1009"/>
        <v/>
      </c>
      <c r="FE470" s="46" t="b">
        <f t="shared" si="1010"/>
        <v>0</v>
      </c>
      <c r="FF470" s="46" t="str">
        <f t="shared" si="1011"/>
        <v/>
      </c>
      <c r="FG470" s="46" t="str">
        <f t="shared" si="1012"/>
        <v/>
      </c>
      <c r="FH470" s="46" t="b">
        <f t="shared" si="1013"/>
        <v>0</v>
      </c>
      <c r="FI470" s="46" t="str">
        <f t="shared" si="1014"/>
        <v/>
      </c>
      <c r="FJ470" s="46" t="str">
        <f t="shared" si="1015"/>
        <v/>
      </c>
      <c r="FK470" s="46" t="b">
        <f t="shared" si="1016"/>
        <v>0</v>
      </c>
      <c r="FL470" s="46" t="str">
        <f t="shared" si="1017"/>
        <v/>
      </c>
      <c r="FM470" s="46" t="str">
        <f t="shared" si="1018"/>
        <v/>
      </c>
      <c r="FN470" s="46" t="b">
        <f t="shared" si="1019"/>
        <v>0</v>
      </c>
      <c r="FO470" s="46" t="str">
        <f t="shared" si="1020"/>
        <v/>
      </c>
      <c r="FP470" s="46" t="str">
        <f t="shared" si="1021"/>
        <v/>
      </c>
      <c r="FQ470" s="46" t="b">
        <f t="shared" si="1022"/>
        <v>0</v>
      </c>
      <c r="FR470" s="46" t="str">
        <f t="shared" si="1023"/>
        <v/>
      </c>
      <c r="FS470" s="46" t="str">
        <f t="shared" si="1024"/>
        <v/>
      </c>
      <c r="FT470" s="46" t="b">
        <f t="shared" si="1025"/>
        <v>0</v>
      </c>
      <c r="FU470" s="46" t="str">
        <f t="shared" si="1026"/>
        <v/>
      </c>
      <c r="FV470" s="46" t="str">
        <f t="shared" si="1027"/>
        <v/>
      </c>
      <c r="FW470" s="46" t="b">
        <f t="shared" si="1028"/>
        <v>0</v>
      </c>
      <c r="FX470" s="46" t="str">
        <f t="shared" si="1029"/>
        <v/>
      </c>
      <c r="FY470" s="46" t="str">
        <f t="shared" si="1030"/>
        <v/>
      </c>
      <c r="FZ470" s="46" t="b">
        <f t="shared" si="1031"/>
        <v>0</v>
      </c>
      <c r="GA470" s="46" t="str">
        <f t="shared" si="1032"/>
        <v/>
      </c>
      <c r="GB470" s="46" t="str">
        <f t="shared" si="1033"/>
        <v/>
      </c>
      <c r="GC470" s="46" t="b">
        <f t="shared" si="1034"/>
        <v>0</v>
      </c>
      <c r="GD470" s="46" t="str">
        <f t="shared" si="1035"/>
        <v/>
      </c>
      <c r="GE470" s="46" t="str">
        <f t="shared" si="1036"/>
        <v/>
      </c>
      <c r="GF470" s="46" t="b">
        <f t="shared" si="1037"/>
        <v>0</v>
      </c>
      <c r="GG470" s="46" t="b">
        <f t="shared" si="1038"/>
        <v>0</v>
      </c>
      <c r="GH470" s="46" t="str">
        <f t="shared" si="1039"/>
        <v/>
      </c>
      <c r="GI470" s="46" t="str">
        <f t="shared" si="1040"/>
        <v/>
      </c>
      <c r="GJ470" s="46" t="str">
        <f t="shared" si="1041"/>
        <v/>
      </c>
      <c r="GK470" s="46" t="b">
        <f t="shared" si="1042"/>
        <v>0</v>
      </c>
      <c r="GL470" s="46" t="str">
        <f t="shared" si="1043"/>
        <v/>
      </c>
      <c r="GM470" s="46" t="str">
        <f t="shared" si="1044"/>
        <v/>
      </c>
      <c r="GN470" s="46" t="str">
        <f t="shared" si="1045"/>
        <v/>
      </c>
      <c r="GO470" s="46" t="b">
        <f t="shared" si="1046"/>
        <v>0</v>
      </c>
      <c r="GP470" s="46" t="str">
        <f t="shared" si="1047"/>
        <v/>
      </c>
      <c r="GQ470" s="46" t="str">
        <f t="shared" si="1048"/>
        <v/>
      </c>
      <c r="GR470" s="46" t="b">
        <f t="shared" si="1049"/>
        <v>0</v>
      </c>
      <c r="GS470" s="46" t="str">
        <f t="shared" si="1050"/>
        <v/>
      </c>
      <c r="GT470" s="46" t="str">
        <f t="shared" si="1051"/>
        <v/>
      </c>
      <c r="GU470" s="46" t="b">
        <f t="shared" si="1052"/>
        <v>0</v>
      </c>
      <c r="GV470" s="46" t="b">
        <f t="shared" si="1053"/>
        <v>0</v>
      </c>
      <c r="GW470" s="46" t="b">
        <f t="shared" si="1054"/>
        <v>0</v>
      </c>
      <c r="GX470" s="46" t="b">
        <f t="shared" si="1055"/>
        <v>0</v>
      </c>
      <c r="GY470" s="46" t="b">
        <f t="shared" si="1056"/>
        <v>0</v>
      </c>
      <c r="GZ470" s="46" t="b">
        <f t="shared" si="1057"/>
        <v>0</v>
      </c>
      <c r="HA470" s="46" t="b">
        <f t="shared" si="1058"/>
        <v>0</v>
      </c>
      <c r="HB470" s="46" t="b">
        <f t="shared" si="1059"/>
        <v>0</v>
      </c>
      <c r="HC470" s="46" t="b">
        <f t="shared" si="1060"/>
        <v>0</v>
      </c>
      <c r="HD470" s="46" t="b">
        <f t="shared" si="1061"/>
        <v>0</v>
      </c>
      <c r="HE470" s="46" t="b">
        <f t="shared" si="1062"/>
        <v>0</v>
      </c>
      <c r="HF470" s="46" t="b">
        <f t="shared" si="1063"/>
        <v>0</v>
      </c>
      <c r="HG470" s="46" t="b">
        <f t="shared" si="1064"/>
        <v>0</v>
      </c>
      <c r="HH470" s="46" t="b">
        <f t="shared" si="1065"/>
        <v>0</v>
      </c>
      <c r="HI470" s="46" t="b">
        <f t="shared" si="1066"/>
        <v>0</v>
      </c>
      <c r="HJ470" s="46" t="b">
        <f t="shared" si="1067"/>
        <v>0</v>
      </c>
      <c r="HK470" s="46" t="b">
        <f t="shared" si="1068"/>
        <v>0</v>
      </c>
      <c r="HL470" s="46" t="b">
        <f t="shared" si="1069"/>
        <v>0</v>
      </c>
      <c r="HM470" s="46" t="b">
        <f t="shared" si="1070"/>
        <v>0</v>
      </c>
      <c r="HN470" s="46" t="b">
        <f t="shared" si="1071"/>
        <v>0</v>
      </c>
      <c r="HO470" s="46" t="b">
        <f t="shared" si="1072"/>
        <v>0</v>
      </c>
      <c r="HP470" s="46" t="b">
        <f t="shared" si="1073"/>
        <v>0</v>
      </c>
      <c r="HQ470" s="46" t="str">
        <f t="shared" si="1074"/>
        <v/>
      </c>
      <c r="HR470" s="46" t="str">
        <f t="shared" si="1075"/>
        <v/>
      </c>
      <c r="HS470" s="46" t="str">
        <f t="shared" si="1076"/>
        <v/>
      </c>
      <c r="HT470" s="46" t="b">
        <f t="shared" si="1077"/>
        <v>0</v>
      </c>
      <c r="HU470" s="46" t="b">
        <f t="shared" si="1078"/>
        <v>0</v>
      </c>
      <c r="HV470" s="46" t="b">
        <f t="shared" si="1079"/>
        <v>0</v>
      </c>
      <c r="HW470" s="46" t="b">
        <f t="shared" si="1080"/>
        <v>0</v>
      </c>
      <c r="HX470" s="46" t="b">
        <f t="shared" si="1081"/>
        <v>0</v>
      </c>
      <c r="HY470" s="46" t="b">
        <f t="shared" si="1082"/>
        <v>0</v>
      </c>
      <c r="HZ470" s="46" t="b">
        <f t="shared" si="1083"/>
        <v>0</v>
      </c>
      <c r="IA470" s="46" t="str">
        <f t="shared" si="1084"/>
        <v/>
      </c>
      <c r="IB470" s="46" t="str">
        <f t="shared" si="1085"/>
        <v/>
      </c>
      <c r="IC470" s="46" t="str">
        <f t="shared" si="1086"/>
        <v/>
      </c>
      <c r="ID470" s="46" t="str">
        <f t="shared" si="1087"/>
        <v/>
      </c>
      <c r="IE470" s="46" t="b">
        <f t="shared" si="1088"/>
        <v>0</v>
      </c>
      <c r="IF470" s="46" t="str">
        <f t="shared" si="1089"/>
        <v/>
      </c>
      <c r="IG470" s="46" t="str">
        <f t="shared" si="1090"/>
        <v/>
      </c>
      <c r="IH470" s="46" t="b">
        <f t="shared" si="1091"/>
        <v>0</v>
      </c>
      <c r="II470" s="46" t="b">
        <f t="shared" si="1092"/>
        <v>0</v>
      </c>
      <c r="IJ470" s="46" t="b">
        <f t="shared" si="1093"/>
        <v>0</v>
      </c>
      <c r="IK470" s="46" t="str">
        <f t="shared" si="1094"/>
        <v/>
      </c>
      <c r="IL470" s="46" t="str">
        <f t="shared" si="1095"/>
        <v/>
      </c>
      <c r="IM470" s="46" t="b">
        <f t="shared" si="1096"/>
        <v>0</v>
      </c>
      <c r="IN470" s="46" t="b">
        <f t="shared" si="1097"/>
        <v>0</v>
      </c>
      <c r="IO470" s="46" t="b">
        <f t="shared" si="1098"/>
        <v>0</v>
      </c>
      <c r="IP470" s="46" t="b">
        <f t="shared" si="1099"/>
        <v>0</v>
      </c>
      <c r="IQ470" s="46" t="b">
        <f t="shared" si="1100"/>
        <v>0</v>
      </c>
      <c r="IR470" s="46" t="b">
        <f t="shared" si="1101"/>
        <v>0</v>
      </c>
      <c r="IS470" s="46" t="b">
        <f t="shared" si="1102"/>
        <v>0</v>
      </c>
      <c r="IT470" s="46" t="b">
        <f t="shared" si="1103"/>
        <v>0</v>
      </c>
      <c r="IU470" s="46" t="b">
        <f t="shared" si="1104"/>
        <v>0</v>
      </c>
      <c r="IV470" s="46" t="b">
        <f t="shared" si="1105"/>
        <v>0</v>
      </c>
      <c r="IW470" s="46" t="b">
        <f t="shared" si="1106"/>
        <v>0</v>
      </c>
      <c r="IX470" s="46" t="b">
        <f t="shared" si="1107"/>
        <v>0</v>
      </c>
      <c r="IY470" s="46" t="b">
        <f t="shared" si="1108"/>
        <v>0</v>
      </c>
    </row>
    <row r="471" spans="2:259" x14ac:dyDescent="0.3">
      <c r="B471" s="48">
        <v>459</v>
      </c>
      <c r="C471" s="61" t="str">
        <f t="shared" si="974"/>
        <v/>
      </c>
      <c r="D471" s="53"/>
      <c r="E471" s="52"/>
      <c r="F471" s="112"/>
      <c r="G471" s="52"/>
      <c r="H471" s="53"/>
      <c r="I471" s="52"/>
      <c r="J471" s="52"/>
      <c r="K471" s="53"/>
      <c r="L471" s="55"/>
      <c r="M471" s="108"/>
      <c r="N471" s="56"/>
      <c r="O471" s="52"/>
      <c r="P471" s="52"/>
      <c r="Q471" s="52"/>
      <c r="R471" s="52"/>
      <c r="S471" s="52"/>
      <c r="T471" s="53"/>
      <c r="U471" s="52"/>
      <c r="V471" s="52"/>
      <c r="W471" s="55"/>
      <c r="X471" s="55"/>
      <c r="Y471" s="52"/>
      <c r="Z471" s="55"/>
      <c r="AA471" s="52"/>
      <c r="AB471" s="53"/>
      <c r="AC471" s="53"/>
      <c r="AD471" s="53"/>
      <c r="AE471" s="57"/>
      <c r="AF471" s="113"/>
      <c r="AG471" s="57"/>
      <c r="AH471" s="58"/>
      <c r="AI471" s="58"/>
      <c r="AJ471" s="58"/>
      <c r="AK471" s="114"/>
      <c r="AL471" s="58"/>
      <c r="AM471" s="114"/>
      <c r="AN471" s="58"/>
      <c r="AO471" s="114"/>
      <c r="AP471" s="58"/>
      <c r="AQ471" s="114"/>
      <c r="AR471" s="58"/>
      <c r="AS471" s="114"/>
      <c r="AT471" s="58"/>
      <c r="AU471" s="114"/>
      <c r="AV471" s="58"/>
      <c r="AW471" s="114"/>
      <c r="AX471" s="58"/>
      <c r="AY471" s="114"/>
      <c r="AZ471" s="58"/>
      <c r="BA471" s="114"/>
      <c r="BB471" s="58"/>
      <c r="BC471" s="114"/>
      <c r="BD471" s="58"/>
      <c r="BE471" s="58"/>
      <c r="BF471" s="58"/>
      <c r="BG471" s="59"/>
      <c r="BH471" s="58"/>
      <c r="BI471" s="114"/>
      <c r="BJ471" s="53"/>
      <c r="BK471" s="58"/>
      <c r="BL471" s="114"/>
      <c r="BM471" s="58"/>
      <c r="BN471" s="114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3"/>
      <c r="CL471" s="58"/>
      <c r="CM471" s="58"/>
      <c r="CN471" s="60"/>
      <c r="CO471" s="57"/>
      <c r="CP471" s="58"/>
      <c r="CQ471" s="60"/>
      <c r="CR471" s="57"/>
      <c r="CS471" s="58"/>
      <c r="CT471" s="59"/>
      <c r="CU471" s="58"/>
      <c r="CV471" s="59"/>
      <c r="CW471" s="58"/>
      <c r="CX471" s="59"/>
      <c r="CY471" s="58"/>
      <c r="CZ471" s="58"/>
      <c r="DA471" s="58"/>
      <c r="DB471" s="53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7"/>
      <c r="DO471" s="57"/>
      <c r="DP471" s="57"/>
      <c r="DQ471" s="76" t="str">
        <f t="shared" si="975"/>
        <v/>
      </c>
      <c r="DR471" s="53"/>
      <c r="DS471" s="46" t="b">
        <f t="shared" si="976"/>
        <v>0</v>
      </c>
      <c r="DT471" s="46" t="str">
        <f t="shared" si="977"/>
        <v/>
      </c>
      <c r="DU471" s="46" t="b">
        <f t="shared" si="978"/>
        <v>0</v>
      </c>
      <c r="DV471" s="46" t="b">
        <f t="shared" si="979"/>
        <v>0</v>
      </c>
      <c r="DW471" s="46" t="b">
        <f t="shared" si="980"/>
        <v>0</v>
      </c>
      <c r="DY471" s="46" t="b">
        <f t="shared" si="981"/>
        <v>0</v>
      </c>
      <c r="DZ471" s="46" t="b">
        <f t="shared" si="982"/>
        <v>0</v>
      </c>
      <c r="EB471" s="46" t="b">
        <f t="shared" si="983"/>
        <v>0</v>
      </c>
      <c r="EC471" s="46" t="b">
        <f t="shared" si="984"/>
        <v>0</v>
      </c>
      <c r="ED471" s="46" t="b">
        <f t="shared" si="985"/>
        <v>0</v>
      </c>
      <c r="EE471" s="46" t="b">
        <f t="shared" si="986"/>
        <v>0</v>
      </c>
      <c r="EF471" s="46" t="b">
        <f t="shared" si="987"/>
        <v>0</v>
      </c>
      <c r="EG471" s="46" t="b">
        <f t="shared" si="988"/>
        <v>0</v>
      </c>
      <c r="EH471" s="46" t="b">
        <f t="shared" si="989"/>
        <v>0</v>
      </c>
      <c r="EI471" s="46" t="b">
        <f t="shared" si="990"/>
        <v>0</v>
      </c>
      <c r="EK471" s="46" t="b">
        <f t="shared" si="991"/>
        <v>0</v>
      </c>
      <c r="EL471" s="46" t="b">
        <f t="shared" si="992"/>
        <v>0</v>
      </c>
      <c r="EM471" s="46" t="b">
        <f t="shared" si="993"/>
        <v>0</v>
      </c>
      <c r="EN471" s="46" t="b">
        <f t="shared" si="994"/>
        <v>0</v>
      </c>
      <c r="EO471" s="46" t="b">
        <f t="shared" si="995"/>
        <v>0</v>
      </c>
      <c r="EP471" s="46" t="b">
        <f t="shared" si="996"/>
        <v>0</v>
      </c>
      <c r="EQ471" s="46" t="b">
        <f t="shared" si="997"/>
        <v>0</v>
      </c>
      <c r="ER471" s="46" t="b">
        <f>OR(AA471='Tablas '!$T$4,AA471='Tablas '!$T$7,AA471='Tablas '!$T$8,AA471='Tablas '!$T$11)</f>
        <v>0</v>
      </c>
      <c r="ES471" s="46" t="str">
        <f t="shared" si="998"/>
        <v/>
      </c>
      <c r="ET471" s="46" t="str">
        <f t="shared" si="999"/>
        <v/>
      </c>
      <c r="EU471" s="46" t="str">
        <f t="shared" si="1000"/>
        <v/>
      </c>
      <c r="EV471" s="46" t="b">
        <f t="shared" si="1001"/>
        <v>0</v>
      </c>
      <c r="EW471" s="46" t="b">
        <f t="shared" si="1002"/>
        <v>0</v>
      </c>
      <c r="EX471" s="46" t="b">
        <f t="shared" si="1003"/>
        <v>0</v>
      </c>
      <c r="EY471" s="46" t="b">
        <f t="shared" si="1004"/>
        <v>0</v>
      </c>
      <c r="EZ471" s="46" t="b">
        <f t="shared" si="1005"/>
        <v>0</v>
      </c>
      <c r="FA471" s="46" t="b">
        <f t="shared" si="1006"/>
        <v>0</v>
      </c>
      <c r="FB471" s="46" t="b">
        <f t="shared" si="1007"/>
        <v>0</v>
      </c>
      <c r="FC471" s="46" t="str">
        <f t="shared" si="1008"/>
        <v/>
      </c>
      <c r="FD471" s="46" t="str">
        <f t="shared" si="1009"/>
        <v/>
      </c>
      <c r="FE471" s="46" t="b">
        <f t="shared" si="1010"/>
        <v>0</v>
      </c>
      <c r="FF471" s="46" t="str">
        <f t="shared" si="1011"/>
        <v/>
      </c>
      <c r="FG471" s="46" t="str">
        <f t="shared" si="1012"/>
        <v/>
      </c>
      <c r="FH471" s="46" t="b">
        <f t="shared" si="1013"/>
        <v>0</v>
      </c>
      <c r="FI471" s="46" t="str">
        <f t="shared" si="1014"/>
        <v/>
      </c>
      <c r="FJ471" s="46" t="str">
        <f t="shared" si="1015"/>
        <v/>
      </c>
      <c r="FK471" s="46" t="b">
        <f t="shared" si="1016"/>
        <v>0</v>
      </c>
      <c r="FL471" s="46" t="str">
        <f t="shared" si="1017"/>
        <v/>
      </c>
      <c r="FM471" s="46" t="str">
        <f t="shared" si="1018"/>
        <v/>
      </c>
      <c r="FN471" s="46" t="b">
        <f t="shared" si="1019"/>
        <v>0</v>
      </c>
      <c r="FO471" s="46" t="str">
        <f t="shared" si="1020"/>
        <v/>
      </c>
      <c r="FP471" s="46" t="str">
        <f t="shared" si="1021"/>
        <v/>
      </c>
      <c r="FQ471" s="46" t="b">
        <f t="shared" si="1022"/>
        <v>0</v>
      </c>
      <c r="FR471" s="46" t="str">
        <f t="shared" si="1023"/>
        <v/>
      </c>
      <c r="FS471" s="46" t="str">
        <f t="shared" si="1024"/>
        <v/>
      </c>
      <c r="FT471" s="46" t="b">
        <f t="shared" si="1025"/>
        <v>0</v>
      </c>
      <c r="FU471" s="46" t="str">
        <f t="shared" si="1026"/>
        <v/>
      </c>
      <c r="FV471" s="46" t="str">
        <f t="shared" si="1027"/>
        <v/>
      </c>
      <c r="FW471" s="46" t="b">
        <f t="shared" si="1028"/>
        <v>0</v>
      </c>
      <c r="FX471" s="46" t="str">
        <f t="shared" si="1029"/>
        <v/>
      </c>
      <c r="FY471" s="46" t="str">
        <f t="shared" si="1030"/>
        <v/>
      </c>
      <c r="FZ471" s="46" t="b">
        <f t="shared" si="1031"/>
        <v>0</v>
      </c>
      <c r="GA471" s="46" t="str">
        <f t="shared" si="1032"/>
        <v/>
      </c>
      <c r="GB471" s="46" t="str">
        <f t="shared" si="1033"/>
        <v/>
      </c>
      <c r="GC471" s="46" t="b">
        <f t="shared" si="1034"/>
        <v>0</v>
      </c>
      <c r="GD471" s="46" t="str">
        <f t="shared" si="1035"/>
        <v/>
      </c>
      <c r="GE471" s="46" t="str">
        <f t="shared" si="1036"/>
        <v/>
      </c>
      <c r="GF471" s="46" t="b">
        <f t="shared" si="1037"/>
        <v>0</v>
      </c>
      <c r="GG471" s="46" t="b">
        <f t="shared" si="1038"/>
        <v>0</v>
      </c>
      <c r="GH471" s="46" t="str">
        <f t="shared" si="1039"/>
        <v/>
      </c>
      <c r="GI471" s="46" t="str">
        <f t="shared" si="1040"/>
        <v/>
      </c>
      <c r="GJ471" s="46" t="str">
        <f t="shared" si="1041"/>
        <v/>
      </c>
      <c r="GK471" s="46" t="b">
        <f t="shared" si="1042"/>
        <v>0</v>
      </c>
      <c r="GL471" s="46" t="str">
        <f t="shared" si="1043"/>
        <v/>
      </c>
      <c r="GM471" s="46" t="str">
        <f t="shared" si="1044"/>
        <v/>
      </c>
      <c r="GN471" s="46" t="str">
        <f t="shared" si="1045"/>
        <v/>
      </c>
      <c r="GO471" s="46" t="b">
        <f t="shared" si="1046"/>
        <v>0</v>
      </c>
      <c r="GP471" s="46" t="str">
        <f t="shared" si="1047"/>
        <v/>
      </c>
      <c r="GQ471" s="46" t="str">
        <f t="shared" si="1048"/>
        <v/>
      </c>
      <c r="GR471" s="46" t="b">
        <f t="shared" si="1049"/>
        <v>0</v>
      </c>
      <c r="GS471" s="46" t="str">
        <f t="shared" si="1050"/>
        <v/>
      </c>
      <c r="GT471" s="46" t="str">
        <f t="shared" si="1051"/>
        <v/>
      </c>
      <c r="GU471" s="46" t="b">
        <f t="shared" si="1052"/>
        <v>0</v>
      </c>
      <c r="GV471" s="46" t="b">
        <f t="shared" si="1053"/>
        <v>0</v>
      </c>
      <c r="GW471" s="46" t="b">
        <f t="shared" si="1054"/>
        <v>0</v>
      </c>
      <c r="GX471" s="46" t="b">
        <f t="shared" si="1055"/>
        <v>0</v>
      </c>
      <c r="GY471" s="46" t="b">
        <f t="shared" si="1056"/>
        <v>0</v>
      </c>
      <c r="GZ471" s="46" t="b">
        <f t="shared" si="1057"/>
        <v>0</v>
      </c>
      <c r="HA471" s="46" t="b">
        <f t="shared" si="1058"/>
        <v>0</v>
      </c>
      <c r="HB471" s="46" t="b">
        <f t="shared" si="1059"/>
        <v>0</v>
      </c>
      <c r="HC471" s="46" t="b">
        <f t="shared" si="1060"/>
        <v>0</v>
      </c>
      <c r="HD471" s="46" t="b">
        <f t="shared" si="1061"/>
        <v>0</v>
      </c>
      <c r="HE471" s="46" t="b">
        <f t="shared" si="1062"/>
        <v>0</v>
      </c>
      <c r="HF471" s="46" t="b">
        <f t="shared" si="1063"/>
        <v>0</v>
      </c>
      <c r="HG471" s="46" t="b">
        <f t="shared" si="1064"/>
        <v>0</v>
      </c>
      <c r="HH471" s="46" t="b">
        <f t="shared" si="1065"/>
        <v>0</v>
      </c>
      <c r="HI471" s="46" t="b">
        <f t="shared" si="1066"/>
        <v>0</v>
      </c>
      <c r="HJ471" s="46" t="b">
        <f t="shared" si="1067"/>
        <v>0</v>
      </c>
      <c r="HK471" s="46" t="b">
        <f t="shared" si="1068"/>
        <v>0</v>
      </c>
      <c r="HL471" s="46" t="b">
        <f t="shared" si="1069"/>
        <v>0</v>
      </c>
      <c r="HM471" s="46" t="b">
        <f t="shared" si="1070"/>
        <v>0</v>
      </c>
      <c r="HN471" s="46" t="b">
        <f t="shared" si="1071"/>
        <v>0</v>
      </c>
      <c r="HO471" s="46" t="b">
        <f t="shared" si="1072"/>
        <v>0</v>
      </c>
      <c r="HP471" s="46" t="b">
        <f t="shared" si="1073"/>
        <v>0</v>
      </c>
      <c r="HQ471" s="46" t="str">
        <f t="shared" si="1074"/>
        <v/>
      </c>
      <c r="HR471" s="46" t="str">
        <f t="shared" si="1075"/>
        <v/>
      </c>
      <c r="HS471" s="46" t="str">
        <f t="shared" si="1076"/>
        <v/>
      </c>
      <c r="HT471" s="46" t="b">
        <f t="shared" si="1077"/>
        <v>0</v>
      </c>
      <c r="HU471" s="46" t="b">
        <f t="shared" si="1078"/>
        <v>0</v>
      </c>
      <c r="HV471" s="46" t="b">
        <f t="shared" si="1079"/>
        <v>0</v>
      </c>
      <c r="HW471" s="46" t="b">
        <f t="shared" si="1080"/>
        <v>0</v>
      </c>
      <c r="HX471" s="46" t="b">
        <f t="shared" si="1081"/>
        <v>0</v>
      </c>
      <c r="HY471" s="46" t="b">
        <f t="shared" si="1082"/>
        <v>0</v>
      </c>
      <c r="HZ471" s="46" t="b">
        <f t="shared" si="1083"/>
        <v>0</v>
      </c>
      <c r="IA471" s="46" t="str">
        <f t="shared" si="1084"/>
        <v/>
      </c>
      <c r="IB471" s="46" t="str">
        <f t="shared" si="1085"/>
        <v/>
      </c>
      <c r="IC471" s="46" t="str">
        <f t="shared" si="1086"/>
        <v/>
      </c>
      <c r="ID471" s="46" t="str">
        <f t="shared" si="1087"/>
        <v/>
      </c>
      <c r="IE471" s="46" t="b">
        <f t="shared" si="1088"/>
        <v>0</v>
      </c>
      <c r="IF471" s="46" t="str">
        <f t="shared" si="1089"/>
        <v/>
      </c>
      <c r="IG471" s="46" t="str">
        <f t="shared" si="1090"/>
        <v/>
      </c>
      <c r="IH471" s="46" t="b">
        <f t="shared" si="1091"/>
        <v>0</v>
      </c>
      <c r="II471" s="46" t="b">
        <f t="shared" si="1092"/>
        <v>0</v>
      </c>
      <c r="IJ471" s="46" t="b">
        <f t="shared" si="1093"/>
        <v>0</v>
      </c>
      <c r="IK471" s="46" t="str">
        <f t="shared" si="1094"/>
        <v/>
      </c>
      <c r="IL471" s="46" t="str">
        <f t="shared" si="1095"/>
        <v/>
      </c>
      <c r="IM471" s="46" t="b">
        <f t="shared" si="1096"/>
        <v>0</v>
      </c>
      <c r="IN471" s="46" t="b">
        <f t="shared" si="1097"/>
        <v>0</v>
      </c>
      <c r="IO471" s="46" t="b">
        <f t="shared" si="1098"/>
        <v>0</v>
      </c>
      <c r="IP471" s="46" t="b">
        <f t="shared" si="1099"/>
        <v>0</v>
      </c>
      <c r="IQ471" s="46" t="b">
        <f t="shared" si="1100"/>
        <v>0</v>
      </c>
      <c r="IR471" s="46" t="b">
        <f t="shared" si="1101"/>
        <v>0</v>
      </c>
      <c r="IS471" s="46" t="b">
        <f t="shared" si="1102"/>
        <v>0</v>
      </c>
      <c r="IT471" s="46" t="b">
        <f t="shared" si="1103"/>
        <v>0</v>
      </c>
      <c r="IU471" s="46" t="b">
        <f t="shared" si="1104"/>
        <v>0</v>
      </c>
      <c r="IV471" s="46" t="b">
        <f t="shared" si="1105"/>
        <v>0</v>
      </c>
      <c r="IW471" s="46" t="b">
        <f t="shared" si="1106"/>
        <v>0</v>
      </c>
      <c r="IX471" s="46" t="b">
        <f t="shared" si="1107"/>
        <v>0</v>
      </c>
      <c r="IY471" s="46" t="b">
        <f t="shared" si="1108"/>
        <v>0</v>
      </c>
    </row>
    <row r="472" spans="2:259" x14ac:dyDescent="0.3">
      <c r="B472" s="48">
        <v>460</v>
      </c>
      <c r="C472" s="61" t="str">
        <f t="shared" si="974"/>
        <v/>
      </c>
      <c r="D472" s="53"/>
      <c r="E472" s="52"/>
      <c r="F472" s="112"/>
      <c r="G472" s="52"/>
      <c r="H472" s="53"/>
      <c r="I472" s="52"/>
      <c r="J472" s="52"/>
      <c r="K472" s="53"/>
      <c r="L472" s="55"/>
      <c r="M472" s="108"/>
      <c r="N472" s="56"/>
      <c r="O472" s="52"/>
      <c r="P472" s="52"/>
      <c r="Q472" s="52"/>
      <c r="R472" s="52"/>
      <c r="S472" s="52"/>
      <c r="T472" s="53"/>
      <c r="U472" s="52"/>
      <c r="V472" s="52"/>
      <c r="W472" s="55"/>
      <c r="X472" s="55"/>
      <c r="Y472" s="52"/>
      <c r="Z472" s="55"/>
      <c r="AA472" s="52"/>
      <c r="AB472" s="53"/>
      <c r="AC472" s="53"/>
      <c r="AD472" s="53"/>
      <c r="AE472" s="57"/>
      <c r="AF472" s="113"/>
      <c r="AG472" s="57"/>
      <c r="AH472" s="58"/>
      <c r="AI472" s="58"/>
      <c r="AJ472" s="58"/>
      <c r="AK472" s="114"/>
      <c r="AL472" s="58"/>
      <c r="AM472" s="114"/>
      <c r="AN472" s="58"/>
      <c r="AO472" s="114"/>
      <c r="AP472" s="58"/>
      <c r="AQ472" s="114"/>
      <c r="AR472" s="58"/>
      <c r="AS472" s="114"/>
      <c r="AT472" s="58"/>
      <c r="AU472" s="114"/>
      <c r="AV472" s="58"/>
      <c r="AW472" s="114"/>
      <c r="AX472" s="58"/>
      <c r="AY472" s="114"/>
      <c r="AZ472" s="58"/>
      <c r="BA472" s="114"/>
      <c r="BB472" s="58"/>
      <c r="BC472" s="114"/>
      <c r="BD472" s="58"/>
      <c r="BE472" s="58"/>
      <c r="BF472" s="58"/>
      <c r="BG472" s="59"/>
      <c r="BH472" s="58"/>
      <c r="BI472" s="114"/>
      <c r="BJ472" s="53"/>
      <c r="BK472" s="58"/>
      <c r="BL472" s="114"/>
      <c r="BM472" s="58"/>
      <c r="BN472" s="114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3"/>
      <c r="CL472" s="58"/>
      <c r="CM472" s="58"/>
      <c r="CN472" s="60"/>
      <c r="CO472" s="57"/>
      <c r="CP472" s="58"/>
      <c r="CQ472" s="60"/>
      <c r="CR472" s="57"/>
      <c r="CS472" s="58"/>
      <c r="CT472" s="59"/>
      <c r="CU472" s="58"/>
      <c r="CV472" s="59"/>
      <c r="CW472" s="58"/>
      <c r="CX472" s="59"/>
      <c r="CY472" s="58"/>
      <c r="CZ472" s="58"/>
      <c r="DA472" s="58"/>
      <c r="DB472" s="53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7"/>
      <c r="DO472" s="57"/>
      <c r="DP472" s="57"/>
      <c r="DQ472" s="76" t="str">
        <f t="shared" si="975"/>
        <v/>
      </c>
      <c r="DR472" s="53"/>
      <c r="DS472" s="46" t="b">
        <f t="shared" si="976"/>
        <v>0</v>
      </c>
      <c r="DT472" s="46" t="str">
        <f t="shared" si="977"/>
        <v/>
      </c>
      <c r="DU472" s="46" t="b">
        <f t="shared" si="978"/>
        <v>0</v>
      </c>
      <c r="DV472" s="46" t="b">
        <f t="shared" si="979"/>
        <v>0</v>
      </c>
      <c r="DW472" s="46" t="b">
        <f t="shared" si="980"/>
        <v>0</v>
      </c>
      <c r="DY472" s="46" t="b">
        <f t="shared" si="981"/>
        <v>0</v>
      </c>
      <c r="DZ472" s="46" t="b">
        <f t="shared" si="982"/>
        <v>0</v>
      </c>
      <c r="EB472" s="46" t="b">
        <f t="shared" si="983"/>
        <v>0</v>
      </c>
      <c r="EC472" s="46" t="b">
        <f t="shared" si="984"/>
        <v>0</v>
      </c>
      <c r="ED472" s="46" t="b">
        <f t="shared" si="985"/>
        <v>0</v>
      </c>
      <c r="EE472" s="46" t="b">
        <f t="shared" si="986"/>
        <v>0</v>
      </c>
      <c r="EF472" s="46" t="b">
        <f t="shared" si="987"/>
        <v>0</v>
      </c>
      <c r="EG472" s="46" t="b">
        <f t="shared" si="988"/>
        <v>0</v>
      </c>
      <c r="EH472" s="46" t="b">
        <f t="shared" si="989"/>
        <v>0</v>
      </c>
      <c r="EI472" s="46" t="b">
        <f t="shared" si="990"/>
        <v>0</v>
      </c>
      <c r="EK472" s="46" t="b">
        <f t="shared" si="991"/>
        <v>0</v>
      </c>
      <c r="EL472" s="46" t="b">
        <f t="shared" si="992"/>
        <v>0</v>
      </c>
      <c r="EM472" s="46" t="b">
        <f t="shared" si="993"/>
        <v>0</v>
      </c>
      <c r="EN472" s="46" t="b">
        <f t="shared" si="994"/>
        <v>0</v>
      </c>
      <c r="EO472" s="46" t="b">
        <f t="shared" si="995"/>
        <v>0</v>
      </c>
      <c r="EP472" s="46" t="b">
        <f t="shared" si="996"/>
        <v>0</v>
      </c>
      <c r="EQ472" s="46" t="b">
        <f t="shared" si="997"/>
        <v>0</v>
      </c>
      <c r="ER472" s="46" t="b">
        <f>OR(AA472='Tablas '!$T$4,AA472='Tablas '!$T$7,AA472='Tablas '!$T$8,AA472='Tablas '!$T$11)</f>
        <v>0</v>
      </c>
      <c r="ES472" s="46" t="str">
        <f t="shared" si="998"/>
        <v/>
      </c>
      <c r="ET472" s="46" t="str">
        <f t="shared" si="999"/>
        <v/>
      </c>
      <c r="EU472" s="46" t="str">
        <f t="shared" si="1000"/>
        <v/>
      </c>
      <c r="EV472" s="46" t="b">
        <f t="shared" si="1001"/>
        <v>0</v>
      </c>
      <c r="EW472" s="46" t="b">
        <f t="shared" si="1002"/>
        <v>0</v>
      </c>
      <c r="EX472" s="46" t="b">
        <f t="shared" si="1003"/>
        <v>0</v>
      </c>
      <c r="EY472" s="46" t="b">
        <f t="shared" si="1004"/>
        <v>0</v>
      </c>
      <c r="EZ472" s="46" t="b">
        <f t="shared" si="1005"/>
        <v>0</v>
      </c>
      <c r="FA472" s="46" t="b">
        <f t="shared" si="1006"/>
        <v>0</v>
      </c>
      <c r="FB472" s="46" t="b">
        <f t="shared" si="1007"/>
        <v>0</v>
      </c>
      <c r="FC472" s="46" t="str">
        <f t="shared" si="1008"/>
        <v/>
      </c>
      <c r="FD472" s="46" t="str">
        <f t="shared" si="1009"/>
        <v/>
      </c>
      <c r="FE472" s="46" t="b">
        <f t="shared" si="1010"/>
        <v>0</v>
      </c>
      <c r="FF472" s="46" t="str">
        <f t="shared" si="1011"/>
        <v/>
      </c>
      <c r="FG472" s="46" t="str">
        <f t="shared" si="1012"/>
        <v/>
      </c>
      <c r="FH472" s="46" t="b">
        <f t="shared" si="1013"/>
        <v>0</v>
      </c>
      <c r="FI472" s="46" t="str">
        <f t="shared" si="1014"/>
        <v/>
      </c>
      <c r="FJ472" s="46" t="str">
        <f t="shared" si="1015"/>
        <v/>
      </c>
      <c r="FK472" s="46" t="b">
        <f t="shared" si="1016"/>
        <v>0</v>
      </c>
      <c r="FL472" s="46" t="str">
        <f t="shared" si="1017"/>
        <v/>
      </c>
      <c r="FM472" s="46" t="str">
        <f t="shared" si="1018"/>
        <v/>
      </c>
      <c r="FN472" s="46" t="b">
        <f t="shared" si="1019"/>
        <v>0</v>
      </c>
      <c r="FO472" s="46" t="str">
        <f t="shared" si="1020"/>
        <v/>
      </c>
      <c r="FP472" s="46" t="str">
        <f t="shared" si="1021"/>
        <v/>
      </c>
      <c r="FQ472" s="46" t="b">
        <f t="shared" si="1022"/>
        <v>0</v>
      </c>
      <c r="FR472" s="46" t="str">
        <f t="shared" si="1023"/>
        <v/>
      </c>
      <c r="FS472" s="46" t="str">
        <f t="shared" si="1024"/>
        <v/>
      </c>
      <c r="FT472" s="46" t="b">
        <f t="shared" si="1025"/>
        <v>0</v>
      </c>
      <c r="FU472" s="46" t="str">
        <f t="shared" si="1026"/>
        <v/>
      </c>
      <c r="FV472" s="46" t="str">
        <f t="shared" si="1027"/>
        <v/>
      </c>
      <c r="FW472" s="46" t="b">
        <f t="shared" si="1028"/>
        <v>0</v>
      </c>
      <c r="FX472" s="46" t="str">
        <f t="shared" si="1029"/>
        <v/>
      </c>
      <c r="FY472" s="46" t="str">
        <f t="shared" si="1030"/>
        <v/>
      </c>
      <c r="FZ472" s="46" t="b">
        <f t="shared" si="1031"/>
        <v>0</v>
      </c>
      <c r="GA472" s="46" t="str">
        <f t="shared" si="1032"/>
        <v/>
      </c>
      <c r="GB472" s="46" t="str">
        <f t="shared" si="1033"/>
        <v/>
      </c>
      <c r="GC472" s="46" t="b">
        <f t="shared" si="1034"/>
        <v>0</v>
      </c>
      <c r="GD472" s="46" t="str">
        <f t="shared" si="1035"/>
        <v/>
      </c>
      <c r="GE472" s="46" t="str">
        <f t="shared" si="1036"/>
        <v/>
      </c>
      <c r="GF472" s="46" t="b">
        <f t="shared" si="1037"/>
        <v>0</v>
      </c>
      <c r="GG472" s="46" t="b">
        <f t="shared" si="1038"/>
        <v>0</v>
      </c>
      <c r="GH472" s="46" t="str">
        <f t="shared" si="1039"/>
        <v/>
      </c>
      <c r="GI472" s="46" t="str">
        <f t="shared" si="1040"/>
        <v/>
      </c>
      <c r="GJ472" s="46" t="str">
        <f t="shared" si="1041"/>
        <v/>
      </c>
      <c r="GK472" s="46" t="b">
        <f t="shared" si="1042"/>
        <v>0</v>
      </c>
      <c r="GL472" s="46" t="str">
        <f t="shared" si="1043"/>
        <v/>
      </c>
      <c r="GM472" s="46" t="str">
        <f t="shared" si="1044"/>
        <v/>
      </c>
      <c r="GN472" s="46" t="str">
        <f t="shared" si="1045"/>
        <v/>
      </c>
      <c r="GO472" s="46" t="b">
        <f t="shared" si="1046"/>
        <v>0</v>
      </c>
      <c r="GP472" s="46" t="str">
        <f t="shared" si="1047"/>
        <v/>
      </c>
      <c r="GQ472" s="46" t="str">
        <f t="shared" si="1048"/>
        <v/>
      </c>
      <c r="GR472" s="46" t="b">
        <f t="shared" si="1049"/>
        <v>0</v>
      </c>
      <c r="GS472" s="46" t="str">
        <f t="shared" si="1050"/>
        <v/>
      </c>
      <c r="GT472" s="46" t="str">
        <f t="shared" si="1051"/>
        <v/>
      </c>
      <c r="GU472" s="46" t="b">
        <f t="shared" si="1052"/>
        <v>0</v>
      </c>
      <c r="GV472" s="46" t="b">
        <f t="shared" si="1053"/>
        <v>0</v>
      </c>
      <c r="GW472" s="46" t="b">
        <f t="shared" si="1054"/>
        <v>0</v>
      </c>
      <c r="GX472" s="46" t="b">
        <f t="shared" si="1055"/>
        <v>0</v>
      </c>
      <c r="GY472" s="46" t="b">
        <f t="shared" si="1056"/>
        <v>0</v>
      </c>
      <c r="GZ472" s="46" t="b">
        <f t="shared" si="1057"/>
        <v>0</v>
      </c>
      <c r="HA472" s="46" t="b">
        <f t="shared" si="1058"/>
        <v>0</v>
      </c>
      <c r="HB472" s="46" t="b">
        <f t="shared" si="1059"/>
        <v>0</v>
      </c>
      <c r="HC472" s="46" t="b">
        <f t="shared" si="1060"/>
        <v>0</v>
      </c>
      <c r="HD472" s="46" t="b">
        <f t="shared" si="1061"/>
        <v>0</v>
      </c>
      <c r="HE472" s="46" t="b">
        <f t="shared" si="1062"/>
        <v>0</v>
      </c>
      <c r="HF472" s="46" t="b">
        <f t="shared" si="1063"/>
        <v>0</v>
      </c>
      <c r="HG472" s="46" t="b">
        <f t="shared" si="1064"/>
        <v>0</v>
      </c>
      <c r="HH472" s="46" t="b">
        <f t="shared" si="1065"/>
        <v>0</v>
      </c>
      <c r="HI472" s="46" t="b">
        <f t="shared" si="1066"/>
        <v>0</v>
      </c>
      <c r="HJ472" s="46" t="b">
        <f t="shared" si="1067"/>
        <v>0</v>
      </c>
      <c r="HK472" s="46" t="b">
        <f t="shared" si="1068"/>
        <v>0</v>
      </c>
      <c r="HL472" s="46" t="b">
        <f t="shared" si="1069"/>
        <v>0</v>
      </c>
      <c r="HM472" s="46" t="b">
        <f t="shared" si="1070"/>
        <v>0</v>
      </c>
      <c r="HN472" s="46" t="b">
        <f t="shared" si="1071"/>
        <v>0</v>
      </c>
      <c r="HO472" s="46" t="b">
        <f t="shared" si="1072"/>
        <v>0</v>
      </c>
      <c r="HP472" s="46" t="b">
        <f t="shared" si="1073"/>
        <v>0</v>
      </c>
      <c r="HQ472" s="46" t="str">
        <f t="shared" si="1074"/>
        <v/>
      </c>
      <c r="HR472" s="46" t="str">
        <f t="shared" si="1075"/>
        <v/>
      </c>
      <c r="HS472" s="46" t="str">
        <f t="shared" si="1076"/>
        <v/>
      </c>
      <c r="HT472" s="46" t="b">
        <f t="shared" si="1077"/>
        <v>0</v>
      </c>
      <c r="HU472" s="46" t="b">
        <f t="shared" si="1078"/>
        <v>0</v>
      </c>
      <c r="HV472" s="46" t="b">
        <f t="shared" si="1079"/>
        <v>0</v>
      </c>
      <c r="HW472" s="46" t="b">
        <f t="shared" si="1080"/>
        <v>0</v>
      </c>
      <c r="HX472" s="46" t="b">
        <f t="shared" si="1081"/>
        <v>0</v>
      </c>
      <c r="HY472" s="46" t="b">
        <f t="shared" si="1082"/>
        <v>0</v>
      </c>
      <c r="HZ472" s="46" t="b">
        <f t="shared" si="1083"/>
        <v>0</v>
      </c>
      <c r="IA472" s="46" t="str">
        <f t="shared" si="1084"/>
        <v/>
      </c>
      <c r="IB472" s="46" t="str">
        <f t="shared" si="1085"/>
        <v/>
      </c>
      <c r="IC472" s="46" t="str">
        <f t="shared" si="1086"/>
        <v/>
      </c>
      <c r="ID472" s="46" t="str">
        <f t="shared" si="1087"/>
        <v/>
      </c>
      <c r="IE472" s="46" t="b">
        <f t="shared" si="1088"/>
        <v>0</v>
      </c>
      <c r="IF472" s="46" t="str">
        <f t="shared" si="1089"/>
        <v/>
      </c>
      <c r="IG472" s="46" t="str">
        <f t="shared" si="1090"/>
        <v/>
      </c>
      <c r="IH472" s="46" t="b">
        <f t="shared" si="1091"/>
        <v>0</v>
      </c>
      <c r="II472" s="46" t="b">
        <f t="shared" si="1092"/>
        <v>0</v>
      </c>
      <c r="IJ472" s="46" t="b">
        <f t="shared" si="1093"/>
        <v>0</v>
      </c>
      <c r="IK472" s="46" t="str">
        <f t="shared" si="1094"/>
        <v/>
      </c>
      <c r="IL472" s="46" t="str">
        <f t="shared" si="1095"/>
        <v/>
      </c>
      <c r="IM472" s="46" t="b">
        <f t="shared" si="1096"/>
        <v>0</v>
      </c>
      <c r="IN472" s="46" t="b">
        <f t="shared" si="1097"/>
        <v>0</v>
      </c>
      <c r="IO472" s="46" t="b">
        <f t="shared" si="1098"/>
        <v>0</v>
      </c>
      <c r="IP472" s="46" t="b">
        <f t="shared" si="1099"/>
        <v>0</v>
      </c>
      <c r="IQ472" s="46" t="b">
        <f t="shared" si="1100"/>
        <v>0</v>
      </c>
      <c r="IR472" s="46" t="b">
        <f t="shared" si="1101"/>
        <v>0</v>
      </c>
      <c r="IS472" s="46" t="b">
        <f t="shared" si="1102"/>
        <v>0</v>
      </c>
      <c r="IT472" s="46" t="b">
        <f t="shared" si="1103"/>
        <v>0</v>
      </c>
      <c r="IU472" s="46" t="b">
        <f t="shared" si="1104"/>
        <v>0</v>
      </c>
      <c r="IV472" s="46" t="b">
        <f t="shared" si="1105"/>
        <v>0</v>
      </c>
      <c r="IW472" s="46" t="b">
        <f t="shared" si="1106"/>
        <v>0</v>
      </c>
      <c r="IX472" s="46" t="b">
        <f t="shared" si="1107"/>
        <v>0</v>
      </c>
      <c r="IY472" s="46" t="b">
        <f t="shared" si="1108"/>
        <v>0</v>
      </c>
    </row>
    <row r="473" spans="2:259" x14ac:dyDescent="0.3">
      <c r="B473" s="48">
        <v>461</v>
      </c>
      <c r="C473" s="61" t="str">
        <f t="shared" si="974"/>
        <v/>
      </c>
      <c r="D473" s="53"/>
      <c r="E473" s="52"/>
      <c r="F473" s="112"/>
      <c r="G473" s="52"/>
      <c r="H473" s="53"/>
      <c r="I473" s="52"/>
      <c r="J473" s="52"/>
      <c r="K473" s="53"/>
      <c r="L473" s="55"/>
      <c r="M473" s="108"/>
      <c r="N473" s="56"/>
      <c r="O473" s="52"/>
      <c r="P473" s="52"/>
      <c r="Q473" s="52"/>
      <c r="R473" s="52"/>
      <c r="S473" s="52"/>
      <c r="T473" s="53"/>
      <c r="U473" s="52"/>
      <c r="V473" s="52"/>
      <c r="W473" s="55"/>
      <c r="X473" s="55"/>
      <c r="Y473" s="52"/>
      <c r="Z473" s="55"/>
      <c r="AA473" s="52"/>
      <c r="AB473" s="53"/>
      <c r="AC473" s="53"/>
      <c r="AD473" s="53"/>
      <c r="AE473" s="57"/>
      <c r="AF473" s="113"/>
      <c r="AG473" s="57"/>
      <c r="AH473" s="58"/>
      <c r="AI473" s="58"/>
      <c r="AJ473" s="58"/>
      <c r="AK473" s="114"/>
      <c r="AL473" s="58"/>
      <c r="AM473" s="114"/>
      <c r="AN473" s="58"/>
      <c r="AO473" s="114"/>
      <c r="AP473" s="58"/>
      <c r="AQ473" s="114"/>
      <c r="AR473" s="58"/>
      <c r="AS473" s="114"/>
      <c r="AT473" s="58"/>
      <c r="AU473" s="114"/>
      <c r="AV473" s="58"/>
      <c r="AW473" s="114"/>
      <c r="AX473" s="58"/>
      <c r="AY473" s="114"/>
      <c r="AZ473" s="58"/>
      <c r="BA473" s="114"/>
      <c r="BB473" s="58"/>
      <c r="BC473" s="114"/>
      <c r="BD473" s="58"/>
      <c r="BE473" s="58"/>
      <c r="BF473" s="58"/>
      <c r="BG473" s="59"/>
      <c r="BH473" s="58"/>
      <c r="BI473" s="114"/>
      <c r="BJ473" s="53"/>
      <c r="BK473" s="58"/>
      <c r="BL473" s="114"/>
      <c r="BM473" s="58"/>
      <c r="BN473" s="114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3"/>
      <c r="CL473" s="58"/>
      <c r="CM473" s="58"/>
      <c r="CN473" s="60"/>
      <c r="CO473" s="57"/>
      <c r="CP473" s="58"/>
      <c r="CQ473" s="60"/>
      <c r="CR473" s="57"/>
      <c r="CS473" s="58"/>
      <c r="CT473" s="59"/>
      <c r="CU473" s="58"/>
      <c r="CV473" s="59"/>
      <c r="CW473" s="58"/>
      <c r="CX473" s="59"/>
      <c r="CY473" s="58"/>
      <c r="CZ473" s="58"/>
      <c r="DA473" s="58"/>
      <c r="DB473" s="53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7"/>
      <c r="DO473" s="57"/>
      <c r="DP473" s="57"/>
      <c r="DQ473" s="76" t="str">
        <f t="shared" si="975"/>
        <v/>
      </c>
      <c r="DR473" s="53"/>
      <c r="DS473" s="46" t="b">
        <f t="shared" si="976"/>
        <v>0</v>
      </c>
      <c r="DT473" s="46" t="str">
        <f t="shared" si="977"/>
        <v/>
      </c>
      <c r="DU473" s="46" t="b">
        <f t="shared" si="978"/>
        <v>0</v>
      </c>
      <c r="DV473" s="46" t="b">
        <f t="shared" si="979"/>
        <v>0</v>
      </c>
      <c r="DW473" s="46" t="b">
        <f t="shared" si="980"/>
        <v>0</v>
      </c>
      <c r="DY473" s="46" t="b">
        <f t="shared" si="981"/>
        <v>0</v>
      </c>
      <c r="DZ473" s="46" t="b">
        <f t="shared" si="982"/>
        <v>0</v>
      </c>
      <c r="EB473" s="46" t="b">
        <f t="shared" si="983"/>
        <v>0</v>
      </c>
      <c r="EC473" s="46" t="b">
        <f t="shared" si="984"/>
        <v>0</v>
      </c>
      <c r="ED473" s="46" t="b">
        <f t="shared" si="985"/>
        <v>0</v>
      </c>
      <c r="EE473" s="46" t="b">
        <f t="shared" si="986"/>
        <v>0</v>
      </c>
      <c r="EF473" s="46" t="b">
        <f t="shared" si="987"/>
        <v>0</v>
      </c>
      <c r="EG473" s="46" t="b">
        <f t="shared" si="988"/>
        <v>0</v>
      </c>
      <c r="EH473" s="46" t="b">
        <f t="shared" si="989"/>
        <v>0</v>
      </c>
      <c r="EI473" s="46" t="b">
        <f t="shared" si="990"/>
        <v>0</v>
      </c>
      <c r="EK473" s="46" t="b">
        <f t="shared" si="991"/>
        <v>0</v>
      </c>
      <c r="EL473" s="46" t="b">
        <f t="shared" si="992"/>
        <v>0</v>
      </c>
      <c r="EM473" s="46" t="b">
        <f t="shared" si="993"/>
        <v>0</v>
      </c>
      <c r="EN473" s="46" t="b">
        <f t="shared" si="994"/>
        <v>0</v>
      </c>
      <c r="EO473" s="46" t="b">
        <f t="shared" si="995"/>
        <v>0</v>
      </c>
      <c r="EP473" s="46" t="b">
        <f t="shared" si="996"/>
        <v>0</v>
      </c>
      <c r="EQ473" s="46" t="b">
        <f t="shared" si="997"/>
        <v>0</v>
      </c>
      <c r="ER473" s="46" t="b">
        <f>OR(AA473='Tablas '!$T$4,AA473='Tablas '!$T$7,AA473='Tablas '!$T$8,AA473='Tablas '!$T$11)</f>
        <v>0</v>
      </c>
      <c r="ES473" s="46" t="str">
        <f t="shared" si="998"/>
        <v/>
      </c>
      <c r="ET473" s="46" t="str">
        <f t="shared" si="999"/>
        <v/>
      </c>
      <c r="EU473" s="46" t="str">
        <f t="shared" si="1000"/>
        <v/>
      </c>
      <c r="EV473" s="46" t="b">
        <f t="shared" si="1001"/>
        <v>0</v>
      </c>
      <c r="EW473" s="46" t="b">
        <f t="shared" si="1002"/>
        <v>0</v>
      </c>
      <c r="EX473" s="46" t="b">
        <f t="shared" si="1003"/>
        <v>0</v>
      </c>
      <c r="EY473" s="46" t="b">
        <f t="shared" si="1004"/>
        <v>0</v>
      </c>
      <c r="EZ473" s="46" t="b">
        <f t="shared" si="1005"/>
        <v>0</v>
      </c>
      <c r="FA473" s="46" t="b">
        <f t="shared" si="1006"/>
        <v>0</v>
      </c>
      <c r="FB473" s="46" t="b">
        <f t="shared" si="1007"/>
        <v>0</v>
      </c>
      <c r="FC473" s="46" t="str">
        <f t="shared" si="1008"/>
        <v/>
      </c>
      <c r="FD473" s="46" t="str">
        <f t="shared" si="1009"/>
        <v/>
      </c>
      <c r="FE473" s="46" t="b">
        <f t="shared" si="1010"/>
        <v>0</v>
      </c>
      <c r="FF473" s="46" t="str">
        <f t="shared" si="1011"/>
        <v/>
      </c>
      <c r="FG473" s="46" t="str">
        <f t="shared" si="1012"/>
        <v/>
      </c>
      <c r="FH473" s="46" t="b">
        <f t="shared" si="1013"/>
        <v>0</v>
      </c>
      <c r="FI473" s="46" t="str">
        <f t="shared" si="1014"/>
        <v/>
      </c>
      <c r="FJ473" s="46" t="str">
        <f t="shared" si="1015"/>
        <v/>
      </c>
      <c r="FK473" s="46" t="b">
        <f t="shared" si="1016"/>
        <v>0</v>
      </c>
      <c r="FL473" s="46" t="str">
        <f t="shared" si="1017"/>
        <v/>
      </c>
      <c r="FM473" s="46" t="str">
        <f t="shared" si="1018"/>
        <v/>
      </c>
      <c r="FN473" s="46" t="b">
        <f t="shared" si="1019"/>
        <v>0</v>
      </c>
      <c r="FO473" s="46" t="str">
        <f t="shared" si="1020"/>
        <v/>
      </c>
      <c r="FP473" s="46" t="str">
        <f t="shared" si="1021"/>
        <v/>
      </c>
      <c r="FQ473" s="46" t="b">
        <f t="shared" si="1022"/>
        <v>0</v>
      </c>
      <c r="FR473" s="46" t="str">
        <f t="shared" si="1023"/>
        <v/>
      </c>
      <c r="FS473" s="46" t="str">
        <f t="shared" si="1024"/>
        <v/>
      </c>
      <c r="FT473" s="46" t="b">
        <f t="shared" si="1025"/>
        <v>0</v>
      </c>
      <c r="FU473" s="46" t="str">
        <f t="shared" si="1026"/>
        <v/>
      </c>
      <c r="FV473" s="46" t="str">
        <f t="shared" si="1027"/>
        <v/>
      </c>
      <c r="FW473" s="46" t="b">
        <f t="shared" si="1028"/>
        <v>0</v>
      </c>
      <c r="FX473" s="46" t="str">
        <f t="shared" si="1029"/>
        <v/>
      </c>
      <c r="FY473" s="46" t="str">
        <f t="shared" si="1030"/>
        <v/>
      </c>
      <c r="FZ473" s="46" t="b">
        <f t="shared" si="1031"/>
        <v>0</v>
      </c>
      <c r="GA473" s="46" t="str">
        <f t="shared" si="1032"/>
        <v/>
      </c>
      <c r="GB473" s="46" t="str">
        <f t="shared" si="1033"/>
        <v/>
      </c>
      <c r="GC473" s="46" t="b">
        <f t="shared" si="1034"/>
        <v>0</v>
      </c>
      <c r="GD473" s="46" t="str">
        <f t="shared" si="1035"/>
        <v/>
      </c>
      <c r="GE473" s="46" t="str">
        <f t="shared" si="1036"/>
        <v/>
      </c>
      <c r="GF473" s="46" t="b">
        <f t="shared" si="1037"/>
        <v>0</v>
      </c>
      <c r="GG473" s="46" t="b">
        <f t="shared" si="1038"/>
        <v>0</v>
      </c>
      <c r="GH473" s="46" t="str">
        <f t="shared" si="1039"/>
        <v/>
      </c>
      <c r="GI473" s="46" t="str">
        <f t="shared" si="1040"/>
        <v/>
      </c>
      <c r="GJ473" s="46" t="str">
        <f t="shared" si="1041"/>
        <v/>
      </c>
      <c r="GK473" s="46" t="b">
        <f t="shared" si="1042"/>
        <v>0</v>
      </c>
      <c r="GL473" s="46" t="str">
        <f t="shared" si="1043"/>
        <v/>
      </c>
      <c r="GM473" s="46" t="str">
        <f t="shared" si="1044"/>
        <v/>
      </c>
      <c r="GN473" s="46" t="str">
        <f t="shared" si="1045"/>
        <v/>
      </c>
      <c r="GO473" s="46" t="b">
        <f t="shared" si="1046"/>
        <v>0</v>
      </c>
      <c r="GP473" s="46" t="str">
        <f t="shared" si="1047"/>
        <v/>
      </c>
      <c r="GQ473" s="46" t="str">
        <f t="shared" si="1048"/>
        <v/>
      </c>
      <c r="GR473" s="46" t="b">
        <f t="shared" si="1049"/>
        <v>0</v>
      </c>
      <c r="GS473" s="46" t="str">
        <f t="shared" si="1050"/>
        <v/>
      </c>
      <c r="GT473" s="46" t="str">
        <f t="shared" si="1051"/>
        <v/>
      </c>
      <c r="GU473" s="46" t="b">
        <f t="shared" si="1052"/>
        <v>0</v>
      </c>
      <c r="GV473" s="46" t="b">
        <f t="shared" si="1053"/>
        <v>0</v>
      </c>
      <c r="GW473" s="46" t="b">
        <f t="shared" si="1054"/>
        <v>0</v>
      </c>
      <c r="GX473" s="46" t="b">
        <f t="shared" si="1055"/>
        <v>0</v>
      </c>
      <c r="GY473" s="46" t="b">
        <f t="shared" si="1056"/>
        <v>0</v>
      </c>
      <c r="GZ473" s="46" t="b">
        <f t="shared" si="1057"/>
        <v>0</v>
      </c>
      <c r="HA473" s="46" t="b">
        <f t="shared" si="1058"/>
        <v>0</v>
      </c>
      <c r="HB473" s="46" t="b">
        <f t="shared" si="1059"/>
        <v>0</v>
      </c>
      <c r="HC473" s="46" t="b">
        <f t="shared" si="1060"/>
        <v>0</v>
      </c>
      <c r="HD473" s="46" t="b">
        <f t="shared" si="1061"/>
        <v>0</v>
      </c>
      <c r="HE473" s="46" t="b">
        <f t="shared" si="1062"/>
        <v>0</v>
      </c>
      <c r="HF473" s="46" t="b">
        <f t="shared" si="1063"/>
        <v>0</v>
      </c>
      <c r="HG473" s="46" t="b">
        <f t="shared" si="1064"/>
        <v>0</v>
      </c>
      <c r="HH473" s="46" t="b">
        <f t="shared" si="1065"/>
        <v>0</v>
      </c>
      <c r="HI473" s="46" t="b">
        <f t="shared" si="1066"/>
        <v>0</v>
      </c>
      <c r="HJ473" s="46" t="b">
        <f t="shared" si="1067"/>
        <v>0</v>
      </c>
      <c r="HK473" s="46" t="b">
        <f t="shared" si="1068"/>
        <v>0</v>
      </c>
      <c r="HL473" s="46" t="b">
        <f t="shared" si="1069"/>
        <v>0</v>
      </c>
      <c r="HM473" s="46" t="b">
        <f t="shared" si="1070"/>
        <v>0</v>
      </c>
      <c r="HN473" s="46" t="b">
        <f t="shared" si="1071"/>
        <v>0</v>
      </c>
      <c r="HO473" s="46" t="b">
        <f t="shared" si="1072"/>
        <v>0</v>
      </c>
      <c r="HP473" s="46" t="b">
        <f t="shared" si="1073"/>
        <v>0</v>
      </c>
      <c r="HQ473" s="46" t="str">
        <f t="shared" si="1074"/>
        <v/>
      </c>
      <c r="HR473" s="46" t="str">
        <f t="shared" si="1075"/>
        <v/>
      </c>
      <c r="HS473" s="46" t="str">
        <f t="shared" si="1076"/>
        <v/>
      </c>
      <c r="HT473" s="46" t="b">
        <f t="shared" si="1077"/>
        <v>0</v>
      </c>
      <c r="HU473" s="46" t="b">
        <f t="shared" si="1078"/>
        <v>0</v>
      </c>
      <c r="HV473" s="46" t="b">
        <f t="shared" si="1079"/>
        <v>0</v>
      </c>
      <c r="HW473" s="46" t="b">
        <f t="shared" si="1080"/>
        <v>0</v>
      </c>
      <c r="HX473" s="46" t="b">
        <f t="shared" si="1081"/>
        <v>0</v>
      </c>
      <c r="HY473" s="46" t="b">
        <f t="shared" si="1082"/>
        <v>0</v>
      </c>
      <c r="HZ473" s="46" t="b">
        <f t="shared" si="1083"/>
        <v>0</v>
      </c>
      <c r="IA473" s="46" t="str">
        <f t="shared" si="1084"/>
        <v/>
      </c>
      <c r="IB473" s="46" t="str">
        <f t="shared" si="1085"/>
        <v/>
      </c>
      <c r="IC473" s="46" t="str">
        <f t="shared" si="1086"/>
        <v/>
      </c>
      <c r="ID473" s="46" t="str">
        <f t="shared" si="1087"/>
        <v/>
      </c>
      <c r="IE473" s="46" t="b">
        <f t="shared" si="1088"/>
        <v>0</v>
      </c>
      <c r="IF473" s="46" t="str">
        <f t="shared" si="1089"/>
        <v/>
      </c>
      <c r="IG473" s="46" t="str">
        <f t="shared" si="1090"/>
        <v/>
      </c>
      <c r="IH473" s="46" t="b">
        <f t="shared" si="1091"/>
        <v>0</v>
      </c>
      <c r="II473" s="46" t="b">
        <f t="shared" si="1092"/>
        <v>0</v>
      </c>
      <c r="IJ473" s="46" t="b">
        <f t="shared" si="1093"/>
        <v>0</v>
      </c>
      <c r="IK473" s="46" t="str">
        <f t="shared" si="1094"/>
        <v/>
      </c>
      <c r="IL473" s="46" t="str">
        <f t="shared" si="1095"/>
        <v/>
      </c>
      <c r="IM473" s="46" t="b">
        <f t="shared" si="1096"/>
        <v>0</v>
      </c>
      <c r="IN473" s="46" t="b">
        <f t="shared" si="1097"/>
        <v>0</v>
      </c>
      <c r="IO473" s="46" t="b">
        <f t="shared" si="1098"/>
        <v>0</v>
      </c>
      <c r="IP473" s="46" t="b">
        <f t="shared" si="1099"/>
        <v>0</v>
      </c>
      <c r="IQ473" s="46" t="b">
        <f t="shared" si="1100"/>
        <v>0</v>
      </c>
      <c r="IR473" s="46" t="b">
        <f t="shared" si="1101"/>
        <v>0</v>
      </c>
      <c r="IS473" s="46" t="b">
        <f t="shared" si="1102"/>
        <v>0</v>
      </c>
      <c r="IT473" s="46" t="b">
        <f t="shared" si="1103"/>
        <v>0</v>
      </c>
      <c r="IU473" s="46" t="b">
        <f t="shared" si="1104"/>
        <v>0</v>
      </c>
      <c r="IV473" s="46" t="b">
        <f t="shared" si="1105"/>
        <v>0</v>
      </c>
      <c r="IW473" s="46" t="b">
        <f t="shared" si="1106"/>
        <v>0</v>
      </c>
      <c r="IX473" s="46" t="b">
        <f t="shared" si="1107"/>
        <v>0</v>
      </c>
      <c r="IY473" s="46" t="b">
        <f t="shared" si="1108"/>
        <v>0</v>
      </c>
    </row>
    <row r="474" spans="2:259" x14ac:dyDescent="0.3">
      <c r="B474" s="48">
        <v>462</v>
      </c>
      <c r="C474" s="61" t="str">
        <f t="shared" si="974"/>
        <v/>
      </c>
      <c r="D474" s="53"/>
      <c r="E474" s="52"/>
      <c r="F474" s="112"/>
      <c r="G474" s="52"/>
      <c r="H474" s="53"/>
      <c r="I474" s="52"/>
      <c r="J474" s="52"/>
      <c r="K474" s="53"/>
      <c r="L474" s="55"/>
      <c r="M474" s="108"/>
      <c r="N474" s="56"/>
      <c r="O474" s="52"/>
      <c r="P474" s="52"/>
      <c r="Q474" s="52"/>
      <c r="R474" s="52"/>
      <c r="S474" s="52"/>
      <c r="T474" s="53"/>
      <c r="U474" s="52"/>
      <c r="V474" s="52"/>
      <c r="W474" s="55"/>
      <c r="X474" s="55"/>
      <c r="Y474" s="52"/>
      <c r="Z474" s="55"/>
      <c r="AA474" s="52"/>
      <c r="AB474" s="53"/>
      <c r="AC474" s="53"/>
      <c r="AD474" s="53"/>
      <c r="AE474" s="57"/>
      <c r="AF474" s="113"/>
      <c r="AG474" s="57"/>
      <c r="AH474" s="58"/>
      <c r="AI474" s="58"/>
      <c r="AJ474" s="58"/>
      <c r="AK474" s="114"/>
      <c r="AL474" s="58"/>
      <c r="AM474" s="114"/>
      <c r="AN474" s="58"/>
      <c r="AO474" s="114"/>
      <c r="AP474" s="58"/>
      <c r="AQ474" s="114"/>
      <c r="AR474" s="58"/>
      <c r="AS474" s="114"/>
      <c r="AT474" s="58"/>
      <c r="AU474" s="114"/>
      <c r="AV474" s="58"/>
      <c r="AW474" s="114"/>
      <c r="AX474" s="58"/>
      <c r="AY474" s="114"/>
      <c r="AZ474" s="58"/>
      <c r="BA474" s="114"/>
      <c r="BB474" s="58"/>
      <c r="BC474" s="114"/>
      <c r="BD474" s="58"/>
      <c r="BE474" s="58"/>
      <c r="BF474" s="58"/>
      <c r="BG474" s="59"/>
      <c r="BH474" s="58"/>
      <c r="BI474" s="114"/>
      <c r="BJ474" s="53"/>
      <c r="BK474" s="58"/>
      <c r="BL474" s="114"/>
      <c r="BM474" s="58"/>
      <c r="BN474" s="114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3"/>
      <c r="CL474" s="58"/>
      <c r="CM474" s="58"/>
      <c r="CN474" s="60"/>
      <c r="CO474" s="57"/>
      <c r="CP474" s="58"/>
      <c r="CQ474" s="60"/>
      <c r="CR474" s="57"/>
      <c r="CS474" s="58"/>
      <c r="CT474" s="59"/>
      <c r="CU474" s="58"/>
      <c r="CV474" s="59"/>
      <c r="CW474" s="58"/>
      <c r="CX474" s="59"/>
      <c r="CY474" s="58"/>
      <c r="CZ474" s="58"/>
      <c r="DA474" s="58"/>
      <c r="DB474" s="53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7"/>
      <c r="DO474" s="57"/>
      <c r="DP474" s="57"/>
      <c r="DQ474" s="76" t="str">
        <f t="shared" si="975"/>
        <v/>
      </c>
      <c r="DR474" s="53"/>
      <c r="DS474" s="46" t="b">
        <f t="shared" si="976"/>
        <v>0</v>
      </c>
      <c r="DT474" s="46" t="str">
        <f t="shared" si="977"/>
        <v/>
      </c>
      <c r="DU474" s="46" t="b">
        <f t="shared" si="978"/>
        <v>0</v>
      </c>
      <c r="DV474" s="46" t="b">
        <f t="shared" si="979"/>
        <v>0</v>
      </c>
      <c r="DW474" s="46" t="b">
        <f t="shared" si="980"/>
        <v>0</v>
      </c>
      <c r="DY474" s="46" t="b">
        <f t="shared" si="981"/>
        <v>0</v>
      </c>
      <c r="DZ474" s="46" t="b">
        <f t="shared" si="982"/>
        <v>0</v>
      </c>
      <c r="EB474" s="46" t="b">
        <f t="shared" si="983"/>
        <v>0</v>
      </c>
      <c r="EC474" s="46" t="b">
        <f t="shared" si="984"/>
        <v>0</v>
      </c>
      <c r="ED474" s="46" t="b">
        <f t="shared" si="985"/>
        <v>0</v>
      </c>
      <c r="EE474" s="46" t="b">
        <f t="shared" si="986"/>
        <v>0</v>
      </c>
      <c r="EF474" s="46" t="b">
        <f t="shared" si="987"/>
        <v>0</v>
      </c>
      <c r="EG474" s="46" t="b">
        <f t="shared" si="988"/>
        <v>0</v>
      </c>
      <c r="EH474" s="46" t="b">
        <f t="shared" si="989"/>
        <v>0</v>
      </c>
      <c r="EI474" s="46" t="b">
        <f t="shared" si="990"/>
        <v>0</v>
      </c>
      <c r="EK474" s="46" t="b">
        <f t="shared" si="991"/>
        <v>0</v>
      </c>
      <c r="EL474" s="46" t="b">
        <f t="shared" si="992"/>
        <v>0</v>
      </c>
      <c r="EM474" s="46" t="b">
        <f t="shared" si="993"/>
        <v>0</v>
      </c>
      <c r="EN474" s="46" t="b">
        <f t="shared" si="994"/>
        <v>0</v>
      </c>
      <c r="EO474" s="46" t="b">
        <f t="shared" si="995"/>
        <v>0</v>
      </c>
      <c r="EP474" s="46" t="b">
        <f t="shared" si="996"/>
        <v>0</v>
      </c>
      <c r="EQ474" s="46" t="b">
        <f t="shared" si="997"/>
        <v>0</v>
      </c>
      <c r="ER474" s="46" t="b">
        <f>OR(AA474='Tablas '!$T$4,AA474='Tablas '!$T$7,AA474='Tablas '!$T$8,AA474='Tablas '!$T$11)</f>
        <v>0</v>
      </c>
      <c r="ES474" s="46" t="str">
        <f t="shared" si="998"/>
        <v/>
      </c>
      <c r="ET474" s="46" t="str">
        <f t="shared" si="999"/>
        <v/>
      </c>
      <c r="EU474" s="46" t="str">
        <f t="shared" si="1000"/>
        <v/>
      </c>
      <c r="EV474" s="46" t="b">
        <f t="shared" si="1001"/>
        <v>0</v>
      </c>
      <c r="EW474" s="46" t="b">
        <f t="shared" si="1002"/>
        <v>0</v>
      </c>
      <c r="EX474" s="46" t="b">
        <f t="shared" si="1003"/>
        <v>0</v>
      </c>
      <c r="EY474" s="46" t="b">
        <f t="shared" si="1004"/>
        <v>0</v>
      </c>
      <c r="EZ474" s="46" t="b">
        <f t="shared" si="1005"/>
        <v>0</v>
      </c>
      <c r="FA474" s="46" t="b">
        <f t="shared" si="1006"/>
        <v>0</v>
      </c>
      <c r="FB474" s="46" t="b">
        <f t="shared" si="1007"/>
        <v>0</v>
      </c>
      <c r="FC474" s="46" t="str">
        <f t="shared" si="1008"/>
        <v/>
      </c>
      <c r="FD474" s="46" t="str">
        <f t="shared" si="1009"/>
        <v/>
      </c>
      <c r="FE474" s="46" t="b">
        <f t="shared" si="1010"/>
        <v>0</v>
      </c>
      <c r="FF474" s="46" t="str">
        <f t="shared" si="1011"/>
        <v/>
      </c>
      <c r="FG474" s="46" t="str">
        <f t="shared" si="1012"/>
        <v/>
      </c>
      <c r="FH474" s="46" t="b">
        <f t="shared" si="1013"/>
        <v>0</v>
      </c>
      <c r="FI474" s="46" t="str">
        <f t="shared" si="1014"/>
        <v/>
      </c>
      <c r="FJ474" s="46" t="str">
        <f t="shared" si="1015"/>
        <v/>
      </c>
      <c r="FK474" s="46" t="b">
        <f t="shared" si="1016"/>
        <v>0</v>
      </c>
      <c r="FL474" s="46" t="str">
        <f t="shared" si="1017"/>
        <v/>
      </c>
      <c r="FM474" s="46" t="str">
        <f t="shared" si="1018"/>
        <v/>
      </c>
      <c r="FN474" s="46" t="b">
        <f t="shared" si="1019"/>
        <v>0</v>
      </c>
      <c r="FO474" s="46" t="str">
        <f t="shared" si="1020"/>
        <v/>
      </c>
      <c r="FP474" s="46" t="str">
        <f t="shared" si="1021"/>
        <v/>
      </c>
      <c r="FQ474" s="46" t="b">
        <f t="shared" si="1022"/>
        <v>0</v>
      </c>
      <c r="FR474" s="46" t="str">
        <f t="shared" si="1023"/>
        <v/>
      </c>
      <c r="FS474" s="46" t="str">
        <f t="shared" si="1024"/>
        <v/>
      </c>
      <c r="FT474" s="46" t="b">
        <f t="shared" si="1025"/>
        <v>0</v>
      </c>
      <c r="FU474" s="46" t="str">
        <f t="shared" si="1026"/>
        <v/>
      </c>
      <c r="FV474" s="46" t="str">
        <f t="shared" si="1027"/>
        <v/>
      </c>
      <c r="FW474" s="46" t="b">
        <f t="shared" si="1028"/>
        <v>0</v>
      </c>
      <c r="FX474" s="46" t="str">
        <f t="shared" si="1029"/>
        <v/>
      </c>
      <c r="FY474" s="46" t="str">
        <f t="shared" si="1030"/>
        <v/>
      </c>
      <c r="FZ474" s="46" t="b">
        <f t="shared" si="1031"/>
        <v>0</v>
      </c>
      <c r="GA474" s="46" t="str">
        <f t="shared" si="1032"/>
        <v/>
      </c>
      <c r="GB474" s="46" t="str">
        <f t="shared" si="1033"/>
        <v/>
      </c>
      <c r="GC474" s="46" t="b">
        <f t="shared" si="1034"/>
        <v>0</v>
      </c>
      <c r="GD474" s="46" t="str">
        <f t="shared" si="1035"/>
        <v/>
      </c>
      <c r="GE474" s="46" t="str">
        <f t="shared" si="1036"/>
        <v/>
      </c>
      <c r="GF474" s="46" t="b">
        <f t="shared" si="1037"/>
        <v>0</v>
      </c>
      <c r="GG474" s="46" t="b">
        <f t="shared" si="1038"/>
        <v>0</v>
      </c>
      <c r="GH474" s="46" t="str">
        <f t="shared" si="1039"/>
        <v/>
      </c>
      <c r="GI474" s="46" t="str">
        <f t="shared" si="1040"/>
        <v/>
      </c>
      <c r="GJ474" s="46" t="str">
        <f t="shared" si="1041"/>
        <v/>
      </c>
      <c r="GK474" s="46" t="b">
        <f t="shared" si="1042"/>
        <v>0</v>
      </c>
      <c r="GL474" s="46" t="str">
        <f t="shared" si="1043"/>
        <v/>
      </c>
      <c r="GM474" s="46" t="str">
        <f t="shared" si="1044"/>
        <v/>
      </c>
      <c r="GN474" s="46" t="str">
        <f t="shared" si="1045"/>
        <v/>
      </c>
      <c r="GO474" s="46" t="b">
        <f t="shared" si="1046"/>
        <v>0</v>
      </c>
      <c r="GP474" s="46" t="str">
        <f t="shared" si="1047"/>
        <v/>
      </c>
      <c r="GQ474" s="46" t="str">
        <f t="shared" si="1048"/>
        <v/>
      </c>
      <c r="GR474" s="46" t="b">
        <f t="shared" si="1049"/>
        <v>0</v>
      </c>
      <c r="GS474" s="46" t="str">
        <f t="shared" si="1050"/>
        <v/>
      </c>
      <c r="GT474" s="46" t="str">
        <f t="shared" si="1051"/>
        <v/>
      </c>
      <c r="GU474" s="46" t="b">
        <f t="shared" si="1052"/>
        <v>0</v>
      </c>
      <c r="GV474" s="46" t="b">
        <f t="shared" si="1053"/>
        <v>0</v>
      </c>
      <c r="GW474" s="46" t="b">
        <f t="shared" si="1054"/>
        <v>0</v>
      </c>
      <c r="GX474" s="46" t="b">
        <f t="shared" si="1055"/>
        <v>0</v>
      </c>
      <c r="GY474" s="46" t="b">
        <f t="shared" si="1056"/>
        <v>0</v>
      </c>
      <c r="GZ474" s="46" t="b">
        <f t="shared" si="1057"/>
        <v>0</v>
      </c>
      <c r="HA474" s="46" t="b">
        <f t="shared" si="1058"/>
        <v>0</v>
      </c>
      <c r="HB474" s="46" t="b">
        <f t="shared" si="1059"/>
        <v>0</v>
      </c>
      <c r="HC474" s="46" t="b">
        <f t="shared" si="1060"/>
        <v>0</v>
      </c>
      <c r="HD474" s="46" t="b">
        <f t="shared" si="1061"/>
        <v>0</v>
      </c>
      <c r="HE474" s="46" t="b">
        <f t="shared" si="1062"/>
        <v>0</v>
      </c>
      <c r="HF474" s="46" t="b">
        <f t="shared" si="1063"/>
        <v>0</v>
      </c>
      <c r="HG474" s="46" t="b">
        <f t="shared" si="1064"/>
        <v>0</v>
      </c>
      <c r="HH474" s="46" t="b">
        <f t="shared" si="1065"/>
        <v>0</v>
      </c>
      <c r="HI474" s="46" t="b">
        <f t="shared" si="1066"/>
        <v>0</v>
      </c>
      <c r="HJ474" s="46" t="b">
        <f t="shared" si="1067"/>
        <v>0</v>
      </c>
      <c r="HK474" s="46" t="b">
        <f t="shared" si="1068"/>
        <v>0</v>
      </c>
      <c r="HL474" s="46" t="b">
        <f t="shared" si="1069"/>
        <v>0</v>
      </c>
      <c r="HM474" s="46" t="b">
        <f t="shared" si="1070"/>
        <v>0</v>
      </c>
      <c r="HN474" s="46" t="b">
        <f t="shared" si="1071"/>
        <v>0</v>
      </c>
      <c r="HO474" s="46" t="b">
        <f t="shared" si="1072"/>
        <v>0</v>
      </c>
      <c r="HP474" s="46" t="b">
        <f t="shared" si="1073"/>
        <v>0</v>
      </c>
      <c r="HQ474" s="46" t="str">
        <f t="shared" si="1074"/>
        <v/>
      </c>
      <c r="HR474" s="46" t="str">
        <f t="shared" si="1075"/>
        <v/>
      </c>
      <c r="HS474" s="46" t="str">
        <f t="shared" si="1076"/>
        <v/>
      </c>
      <c r="HT474" s="46" t="b">
        <f t="shared" si="1077"/>
        <v>0</v>
      </c>
      <c r="HU474" s="46" t="b">
        <f t="shared" si="1078"/>
        <v>0</v>
      </c>
      <c r="HV474" s="46" t="b">
        <f t="shared" si="1079"/>
        <v>0</v>
      </c>
      <c r="HW474" s="46" t="b">
        <f t="shared" si="1080"/>
        <v>0</v>
      </c>
      <c r="HX474" s="46" t="b">
        <f t="shared" si="1081"/>
        <v>0</v>
      </c>
      <c r="HY474" s="46" t="b">
        <f t="shared" si="1082"/>
        <v>0</v>
      </c>
      <c r="HZ474" s="46" t="b">
        <f t="shared" si="1083"/>
        <v>0</v>
      </c>
      <c r="IA474" s="46" t="str">
        <f t="shared" si="1084"/>
        <v/>
      </c>
      <c r="IB474" s="46" t="str">
        <f t="shared" si="1085"/>
        <v/>
      </c>
      <c r="IC474" s="46" t="str">
        <f t="shared" si="1086"/>
        <v/>
      </c>
      <c r="ID474" s="46" t="str">
        <f t="shared" si="1087"/>
        <v/>
      </c>
      <c r="IE474" s="46" t="b">
        <f t="shared" si="1088"/>
        <v>0</v>
      </c>
      <c r="IF474" s="46" t="str">
        <f t="shared" si="1089"/>
        <v/>
      </c>
      <c r="IG474" s="46" t="str">
        <f t="shared" si="1090"/>
        <v/>
      </c>
      <c r="IH474" s="46" t="b">
        <f t="shared" si="1091"/>
        <v>0</v>
      </c>
      <c r="II474" s="46" t="b">
        <f t="shared" si="1092"/>
        <v>0</v>
      </c>
      <c r="IJ474" s="46" t="b">
        <f t="shared" si="1093"/>
        <v>0</v>
      </c>
      <c r="IK474" s="46" t="str">
        <f t="shared" si="1094"/>
        <v/>
      </c>
      <c r="IL474" s="46" t="str">
        <f t="shared" si="1095"/>
        <v/>
      </c>
      <c r="IM474" s="46" t="b">
        <f t="shared" si="1096"/>
        <v>0</v>
      </c>
      <c r="IN474" s="46" t="b">
        <f t="shared" si="1097"/>
        <v>0</v>
      </c>
      <c r="IO474" s="46" t="b">
        <f t="shared" si="1098"/>
        <v>0</v>
      </c>
      <c r="IP474" s="46" t="b">
        <f t="shared" si="1099"/>
        <v>0</v>
      </c>
      <c r="IQ474" s="46" t="b">
        <f t="shared" si="1100"/>
        <v>0</v>
      </c>
      <c r="IR474" s="46" t="b">
        <f t="shared" si="1101"/>
        <v>0</v>
      </c>
      <c r="IS474" s="46" t="b">
        <f t="shared" si="1102"/>
        <v>0</v>
      </c>
      <c r="IT474" s="46" t="b">
        <f t="shared" si="1103"/>
        <v>0</v>
      </c>
      <c r="IU474" s="46" t="b">
        <f t="shared" si="1104"/>
        <v>0</v>
      </c>
      <c r="IV474" s="46" t="b">
        <f t="shared" si="1105"/>
        <v>0</v>
      </c>
      <c r="IW474" s="46" t="b">
        <f t="shared" si="1106"/>
        <v>0</v>
      </c>
      <c r="IX474" s="46" t="b">
        <f t="shared" si="1107"/>
        <v>0</v>
      </c>
      <c r="IY474" s="46" t="b">
        <f t="shared" si="1108"/>
        <v>0</v>
      </c>
    </row>
    <row r="475" spans="2:259" x14ac:dyDescent="0.3">
      <c r="B475" s="48">
        <v>463</v>
      </c>
      <c r="C475" s="61" t="str">
        <f t="shared" si="974"/>
        <v/>
      </c>
      <c r="D475" s="53"/>
      <c r="E475" s="52"/>
      <c r="F475" s="112"/>
      <c r="G475" s="52"/>
      <c r="H475" s="53"/>
      <c r="I475" s="52"/>
      <c r="J475" s="52"/>
      <c r="K475" s="53"/>
      <c r="L475" s="55"/>
      <c r="M475" s="108"/>
      <c r="N475" s="56"/>
      <c r="O475" s="52"/>
      <c r="P475" s="52"/>
      <c r="Q475" s="52"/>
      <c r="R475" s="52"/>
      <c r="S475" s="52"/>
      <c r="T475" s="53"/>
      <c r="U475" s="52"/>
      <c r="V475" s="52"/>
      <c r="W475" s="55"/>
      <c r="X475" s="55"/>
      <c r="Y475" s="52"/>
      <c r="Z475" s="55"/>
      <c r="AA475" s="52"/>
      <c r="AB475" s="53"/>
      <c r="AC475" s="53"/>
      <c r="AD475" s="53"/>
      <c r="AE475" s="57"/>
      <c r="AF475" s="113"/>
      <c r="AG475" s="57"/>
      <c r="AH475" s="58"/>
      <c r="AI475" s="58"/>
      <c r="AJ475" s="58"/>
      <c r="AK475" s="114"/>
      <c r="AL475" s="58"/>
      <c r="AM475" s="114"/>
      <c r="AN475" s="58"/>
      <c r="AO475" s="114"/>
      <c r="AP475" s="58"/>
      <c r="AQ475" s="114"/>
      <c r="AR475" s="58"/>
      <c r="AS475" s="114"/>
      <c r="AT475" s="58"/>
      <c r="AU475" s="114"/>
      <c r="AV475" s="58"/>
      <c r="AW475" s="114"/>
      <c r="AX475" s="58"/>
      <c r="AY475" s="114"/>
      <c r="AZ475" s="58"/>
      <c r="BA475" s="114"/>
      <c r="BB475" s="58"/>
      <c r="BC475" s="114"/>
      <c r="BD475" s="58"/>
      <c r="BE475" s="58"/>
      <c r="BF475" s="58"/>
      <c r="BG475" s="59"/>
      <c r="BH475" s="58"/>
      <c r="BI475" s="114"/>
      <c r="BJ475" s="53"/>
      <c r="BK475" s="58"/>
      <c r="BL475" s="114"/>
      <c r="BM475" s="58"/>
      <c r="BN475" s="114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3"/>
      <c r="CL475" s="58"/>
      <c r="CM475" s="58"/>
      <c r="CN475" s="60"/>
      <c r="CO475" s="57"/>
      <c r="CP475" s="58"/>
      <c r="CQ475" s="60"/>
      <c r="CR475" s="57"/>
      <c r="CS475" s="58"/>
      <c r="CT475" s="59"/>
      <c r="CU475" s="58"/>
      <c r="CV475" s="59"/>
      <c r="CW475" s="58"/>
      <c r="CX475" s="59"/>
      <c r="CY475" s="58"/>
      <c r="CZ475" s="58"/>
      <c r="DA475" s="58"/>
      <c r="DB475" s="53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7"/>
      <c r="DO475" s="57"/>
      <c r="DP475" s="57"/>
      <c r="DQ475" s="76" t="str">
        <f t="shared" si="975"/>
        <v/>
      </c>
      <c r="DR475" s="53"/>
      <c r="DS475" s="46" t="b">
        <f t="shared" si="976"/>
        <v>0</v>
      </c>
      <c r="DT475" s="46" t="str">
        <f t="shared" si="977"/>
        <v/>
      </c>
      <c r="DU475" s="46" t="b">
        <f t="shared" si="978"/>
        <v>0</v>
      </c>
      <c r="DV475" s="46" t="b">
        <f t="shared" si="979"/>
        <v>0</v>
      </c>
      <c r="DW475" s="46" t="b">
        <f t="shared" si="980"/>
        <v>0</v>
      </c>
      <c r="DY475" s="46" t="b">
        <f t="shared" si="981"/>
        <v>0</v>
      </c>
      <c r="DZ475" s="46" t="b">
        <f t="shared" si="982"/>
        <v>0</v>
      </c>
      <c r="EB475" s="46" t="b">
        <f t="shared" si="983"/>
        <v>0</v>
      </c>
      <c r="EC475" s="46" t="b">
        <f t="shared" si="984"/>
        <v>0</v>
      </c>
      <c r="ED475" s="46" t="b">
        <f t="shared" si="985"/>
        <v>0</v>
      </c>
      <c r="EE475" s="46" t="b">
        <f t="shared" si="986"/>
        <v>0</v>
      </c>
      <c r="EF475" s="46" t="b">
        <f t="shared" si="987"/>
        <v>0</v>
      </c>
      <c r="EG475" s="46" t="b">
        <f t="shared" si="988"/>
        <v>0</v>
      </c>
      <c r="EH475" s="46" t="b">
        <f t="shared" si="989"/>
        <v>0</v>
      </c>
      <c r="EI475" s="46" t="b">
        <f t="shared" si="990"/>
        <v>0</v>
      </c>
      <c r="EK475" s="46" t="b">
        <f t="shared" si="991"/>
        <v>0</v>
      </c>
      <c r="EL475" s="46" t="b">
        <f t="shared" si="992"/>
        <v>0</v>
      </c>
      <c r="EM475" s="46" t="b">
        <f t="shared" si="993"/>
        <v>0</v>
      </c>
      <c r="EN475" s="46" t="b">
        <f t="shared" si="994"/>
        <v>0</v>
      </c>
      <c r="EO475" s="46" t="b">
        <f t="shared" si="995"/>
        <v>0</v>
      </c>
      <c r="EP475" s="46" t="b">
        <f t="shared" si="996"/>
        <v>0</v>
      </c>
      <c r="EQ475" s="46" t="b">
        <f t="shared" si="997"/>
        <v>0</v>
      </c>
      <c r="ER475" s="46" t="b">
        <f>OR(AA475='Tablas '!$T$4,AA475='Tablas '!$T$7,AA475='Tablas '!$T$8,AA475='Tablas '!$T$11)</f>
        <v>0</v>
      </c>
      <c r="ES475" s="46" t="str">
        <f t="shared" si="998"/>
        <v/>
      </c>
      <c r="ET475" s="46" t="str">
        <f t="shared" si="999"/>
        <v/>
      </c>
      <c r="EU475" s="46" t="str">
        <f t="shared" si="1000"/>
        <v/>
      </c>
      <c r="EV475" s="46" t="b">
        <f t="shared" si="1001"/>
        <v>0</v>
      </c>
      <c r="EW475" s="46" t="b">
        <f t="shared" si="1002"/>
        <v>0</v>
      </c>
      <c r="EX475" s="46" t="b">
        <f t="shared" si="1003"/>
        <v>0</v>
      </c>
      <c r="EY475" s="46" t="b">
        <f t="shared" si="1004"/>
        <v>0</v>
      </c>
      <c r="EZ475" s="46" t="b">
        <f t="shared" si="1005"/>
        <v>0</v>
      </c>
      <c r="FA475" s="46" t="b">
        <f t="shared" si="1006"/>
        <v>0</v>
      </c>
      <c r="FB475" s="46" t="b">
        <f t="shared" si="1007"/>
        <v>0</v>
      </c>
      <c r="FC475" s="46" t="str">
        <f t="shared" si="1008"/>
        <v/>
      </c>
      <c r="FD475" s="46" t="str">
        <f t="shared" si="1009"/>
        <v/>
      </c>
      <c r="FE475" s="46" t="b">
        <f t="shared" si="1010"/>
        <v>0</v>
      </c>
      <c r="FF475" s="46" t="str">
        <f t="shared" si="1011"/>
        <v/>
      </c>
      <c r="FG475" s="46" t="str">
        <f t="shared" si="1012"/>
        <v/>
      </c>
      <c r="FH475" s="46" t="b">
        <f t="shared" si="1013"/>
        <v>0</v>
      </c>
      <c r="FI475" s="46" t="str">
        <f t="shared" si="1014"/>
        <v/>
      </c>
      <c r="FJ475" s="46" t="str">
        <f t="shared" si="1015"/>
        <v/>
      </c>
      <c r="FK475" s="46" t="b">
        <f t="shared" si="1016"/>
        <v>0</v>
      </c>
      <c r="FL475" s="46" t="str">
        <f t="shared" si="1017"/>
        <v/>
      </c>
      <c r="FM475" s="46" t="str">
        <f t="shared" si="1018"/>
        <v/>
      </c>
      <c r="FN475" s="46" t="b">
        <f t="shared" si="1019"/>
        <v>0</v>
      </c>
      <c r="FO475" s="46" t="str">
        <f t="shared" si="1020"/>
        <v/>
      </c>
      <c r="FP475" s="46" t="str">
        <f t="shared" si="1021"/>
        <v/>
      </c>
      <c r="FQ475" s="46" t="b">
        <f t="shared" si="1022"/>
        <v>0</v>
      </c>
      <c r="FR475" s="46" t="str">
        <f t="shared" si="1023"/>
        <v/>
      </c>
      <c r="FS475" s="46" t="str">
        <f t="shared" si="1024"/>
        <v/>
      </c>
      <c r="FT475" s="46" t="b">
        <f t="shared" si="1025"/>
        <v>0</v>
      </c>
      <c r="FU475" s="46" t="str">
        <f t="shared" si="1026"/>
        <v/>
      </c>
      <c r="FV475" s="46" t="str">
        <f t="shared" si="1027"/>
        <v/>
      </c>
      <c r="FW475" s="46" t="b">
        <f t="shared" si="1028"/>
        <v>0</v>
      </c>
      <c r="FX475" s="46" t="str">
        <f t="shared" si="1029"/>
        <v/>
      </c>
      <c r="FY475" s="46" t="str">
        <f t="shared" si="1030"/>
        <v/>
      </c>
      <c r="FZ475" s="46" t="b">
        <f t="shared" si="1031"/>
        <v>0</v>
      </c>
      <c r="GA475" s="46" t="str">
        <f t="shared" si="1032"/>
        <v/>
      </c>
      <c r="GB475" s="46" t="str">
        <f t="shared" si="1033"/>
        <v/>
      </c>
      <c r="GC475" s="46" t="b">
        <f t="shared" si="1034"/>
        <v>0</v>
      </c>
      <c r="GD475" s="46" t="str">
        <f t="shared" si="1035"/>
        <v/>
      </c>
      <c r="GE475" s="46" t="str">
        <f t="shared" si="1036"/>
        <v/>
      </c>
      <c r="GF475" s="46" t="b">
        <f t="shared" si="1037"/>
        <v>0</v>
      </c>
      <c r="GG475" s="46" t="b">
        <f t="shared" si="1038"/>
        <v>0</v>
      </c>
      <c r="GH475" s="46" t="str">
        <f t="shared" si="1039"/>
        <v/>
      </c>
      <c r="GI475" s="46" t="str">
        <f t="shared" si="1040"/>
        <v/>
      </c>
      <c r="GJ475" s="46" t="str">
        <f t="shared" si="1041"/>
        <v/>
      </c>
      <c r="GK475" s="46" t="b">
        <f t="shared" si="1042"/>
        <v>0</v>
      </c>
      <c r="GL475" s="46" t="str">
        <f t="shared" si="1043"/>
        <v/>
      </c>
      <c r="GM475" s="46" t="str">
        <f t="shared" si="1044"/>
        <v/>
      </c>
      <c r="GN475" s="46" t="str">
        <f t="shared" si="1045"/>
        <v/>
      </c>
      <c r="GO475" s="46" t="b">
        <f t="shared" si="1046"/>
        <v>0</v>
      </c>
      <c r="GP475" s="46" t="str">
        <f t="shared" si="1047"/>
        <v/>
      </c>
      <c r="GQ475" s="46" t="str">
        <f t="shared" si="1048"/>
        <v/>
      </c>
      <c r="GR475" s="46" t="b">
        <f t="shared" si="1049"/>
        <v>0</v>
      </c>
      <c r="GS475" s="46" t="str">
        <f t="shared" si="1050"/>
        <v/>
      </c>
      <c r="GT475" s="46" t="str">
        <f t="shared" si="1051"/>
        <v/>
      </c>
      <c r="GU475" s="46" t="b">
        <f t="shared" si="1052"/>
        <v>0</v>
      </c>
      <c r="GV475" s="46" t="b">
        <f t="shared" si="1053"/>
        <v>0</v>
      </c>
      <c r="GW475" s="46" t="b">
        <f t="shared" si="1054"/>
        <v>0</v>
      </c>
      <c r="GX475" s="46" t="b">
        <f t="shared" si="1055"/>
        <v>0</v>
      </c>
      <c r="GY475" s="46" t="b">
        <f t="shared" si="1056"/>
        <v>0</v>
      </c>
      <c r="GZ475" s="46" t="b">
        <f t="shared" si="1057"/>
        <v>0</v>
      </c>
      <c r="HA475" s="46" t="b">
        <f t="shared" si="1058"/>
        <v>0</v>
      </c>
      <c r="HB475" s="46" t="b">
        <f t="shared" si="1059"/>
        <v>0</v>
      </c>
      <c r="HC475" s="46" t="b">
        <f t="shared" si="1060"/>
        <v>0</v>
      </c>
      <c r="HD475" s="46" t="b">
        <f t="shared" si="1061"/>
        <v>0</v>
      </c>
      <c r="HE475" s="46" t="b">
        <f t="shared" si="1062"/>
        <v>0</v>
      </c>
      <c r="HF475" s="46" t="b">
        <f t="shared" si="1063"/>
        <v>0</v>
      </c>
      <c r="HG475" s="46" t="b">
        <f t="shared" si="1064"/>
        <v>0</v>
      </c>
      <c r="HH475" s="46" t="b">
        <f t="shared" si="1065"/>
        <v>0</v>
      </c>
      <c r="HI475" s="46" t="b">
        <f t="shared" si="1066"/>
        <v>0</v>
      </c>
      <c r="HJ475" s="46" t="b">
        <f t="shared" si="1067"/>
        <v>0</v>
      </c>
      <c r="HK475" s="46" t="b">
        <f t="shared" si="1068"/>
        <v>0</v>
      </c>
      <c r="HL475" s="46" t="b">
        <f t="shared" si="1069"/>
        <v>0</v>
      </c>
      <c r="HM475" s="46" t="b">
        <f t="shared" si="1070"/>
        <v>0</v>
      </c>
      <c r="HN475" s="46" t="b">
        <f t="shared" si="1071"/>
        <v>0</v>
      </c>
      <c r="HO475" s="46" t="b">
        <f t="shared" si="1072"/>
        <v>0</v>
      </c>
      <c r="HP475" s="46" t="b">
        <f t="shared" si="1073"/>
        <v>0</v>
      </c>
      <c r="HQ475" s="46" t="str">
        <f t="shared" si="1074"/>
        <v/>
      </c>
      <c r="HR475" s="46" t="str">
        <f t="shared" si="1075"/>
        <v/>
      </c>
      <c r="HS475" s="46" t="str">
        <f t="shared" si="1076"/>
        <v/>
      </c>
      <c r="HT475" s="46" t="b">
        <f t="shared" si="1077"/>
        <v>0</v>
      </c>
      <c r="HU475" s="46" t="b">
        <f t="shared" si="1078"/>
        <v>0</v>
      </c>
      <c r="HV475" s="46" t="b">
        <f t="shared" si="1079"/>
        <v>0</v>
      </c>
      <c r="HW475" s="46" t="b">
        <f t="shared" si="1080"/>
        <v>0</v>
      </c>
      <c r="HX475" s="46" t="b">
        <f t="shared" si="1081"/>
        <v>0</v>
      </c>
      <c r="HY475" s="46" t="b">
        <f t="shared" si="1082"/>
        <v>0</v>
      </c>
      <c r="HZ475" s="46" t="b">
        <f t="shared" si="1083"/>
        <v>0</v>
      </c>
      <c r="IA475" s="46" t="str">
        <f t="shared" si="1084"/>
        <v/>
      </c>
      <c r="IB475" s="46" t="str">
        <f t="shared" si="1085"/>
        <v/>
      </c>
      <c r="IC475" s="46" t="str">
        <f t="shared" si="1086"/>
        <v/>
      </c>
      <c r="ID475" s="46" t="str">
        <f t="shared" si="1087"/>
        <v/>
      </c>
      <c r="IE475" s="46" t="b">
        <f t="shared" si="1088"/>
        <v>0</v>
      </c>
      <c r="IF475" s="46" t="str">
        <f t="shared" si="1089"/>
        <v/>
      </c>
      <c r="IG475" s="46" t="str">
        <f t="shared" si="1090"/>
        <v/>
      </c>
      <c r="IH475" s="46" t="b">
        <f t="shared" si="1091"/>
        <v>0</v>
      </c>
      <c r="II475" s="46" t="b">
        <f t="shared" si="1092"/>
        <v>0</v>
      </c>
      <c r="IJ475" s="46" t="b">
        <f t="shared" si="1093"/>
        <v>0</v>
      </c>
      <c r="IK475" s="46" t="str">
        <f t="shared" si="1094"/>
        <v/>
      </c>
      <c r="IL475" s="46" t="str">
        <f t="shared" si="1095"/>
        <v/>
      </c>
      <c r="IM475" s="46" t="b">
        <f t="shared" si="1096"/>
        <v>0</v>
      </c>
      <c r="IN475" s="46" t="b">
        <f t="shared" si="1097"/>
        <v>0</v>
      </c>
      <c r="IO475" s="46" t="b">
        <f t="shared" si="1098"/>
        <v>0</v>
      </c>
      <c r="IP475" s="46" t="b">
        <f t="shared" si="1099"/>
        <v>0</v>
      </c>
      <c r="IQ475" s="46" t="b">
        <f t="shared" si="1100"/>
        <v>0</v>
      </c>
      <c r="IR475" s="46" t="b">
        <f t="shared" si="1101"/>
        <v>0</v>
      </c>
      <c r="IS475" s="46" t="b">
        <f t="shared" si="1102"/>
        <v>0</v>
      </c>
      <c r="IT475" s="46" t="b">
        <f t="shared" si="1103"/>
        <v>0</v>
      </c>
      <c r="IU475" s="46" t="b">
        <f t="shared" si="1104"/>
        <v>0</v>
      </c>
      <c r="IV475" s="46" t="b">
        <f t="shared" si="1105"/>
        <v>0</v>
      </c>
      <c r="IW475" s="46" t="b">
        <f t="shared" si="1106"/>
        <v>0</v>
      </c>
      <c r="IX475" s="46" t="b">
        <f t="shared" si="1107"/>
        <v>0</v>
      </c>
      <c r="IY475" s="46" t="b">
        <f t="shared" si="1108"/>
        <v>0</v>
      </c>
    </row>
    <row r="476" spans="2:259" x14ac:dyDescent="0.3">
      <c r="B476" s="48">
        <v>464</v>
      </c>
      <c r="C476" s="61" t="str">
        <f t="shared" si="974"/>
        <v/>
      </c>
      <c r="D476" s="53"/>
      <c r="E476" s="52"/>
      <c r="F476" s="112"/>
      <c r="G476" s="52"/>
      <c r="H476" s="53"/>
      <c r="I476" s="52"/>
      <c r="J476" s="52"/>
      <c r="K476" s="53"/>
      <c r="L476" s="55"/>
      <c r="M476" s="108"/>
      <c r="N476" s="56"/>
      <c r="O476" s="52"/>
      <c r="P476" s="52"/>
      <c r="Q476" s="52"/>
      <c r="R476" s="52"/>
      <c r="S476" s="52"/>
      <c r="T476" s="53"/>
      <c r="U476" s="52"/>
      <c r="V476" s="52"/>
      <c r="W476" s="55"/>
      <c r="X476" s="55"/>
      <c r="Y476" s="52"/>
      <c r="Z476" s="55"/>
      <c r="AA476" s="52"/>
      <c r="AB476" s="53"/>
      <c r="AC476" s="53"/>
      <c r="AD476" s="53"/>
      <c r="AE476" s="57"/>
      <c r="AF476" s="113"/>
      <c r="AG476" s="57"/>
      <c r="AH476" s="58"/>
      <c r="AI476" s="58"/>
      <c r="AJ476" s="58"/>
      <c r="AK476" s="114"/>
      <c r="AL476" s="58"/>
      <c r="AM476" s="114"/>
      <c r="AN476" s="58"/>
      <c r="AO476" s="114"/>
      <c r="AP476" s="58"/>
      <c r="AQ476" s="114"/>
      <c r="AR476" s="58"/>
      <c r="AS476" s="114"/>
      <c r="AT476" s="58"/>
      <c r="AU476" s="114"/>
      <c r="AV476" s="58"/>
      <c r="AW476" s="114"/>
      <c r="AX476" s="58"/>
      <c r="AY476" s="114"/>
      <c r="AZ476" s="58"/>
      <c r="BA476" s="114"/>
      <c r="BB476" s="58"/>
      <c r="BC476" s="114"/>
      <c r="BD476" s="58"/>
      <c r="BE476" s="58"/>
      <c r="BF476" s="58"/>
      <c r="BG476" s="59"/>
      <c r="BH476" s="58"/>
      <c r="BI476" s="114"/>
      <c r="BJ476" s="53"/>
      <c r="BK476" s="58"/>
      <c r="BL476" s="114"/>
      <c r="BM476" s="58"/>
      <c r="BN476" s="114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3"/>
      <c r="CL476" s="58"/>
      <c r="CM476" s="58"/>
      <c r="CN476" s="60"/>
      <c r="CO476" s="57"/>
      <c r="CP476" s="58"/>
      <c r="CQ476" s="60"/>
      <c r="CR476" s="57"/>
      <c r="CS476" s="58"/>
      <c r="CT476" s="59"/>
      <c r="CU476" s="58"/>
      <c r="CV476" s="59"/>
      <c r="CW476" s="58"/>
      <c r="CX476" s="59"/>
      <c r="CY476" s="58"/>
      <c r="CZ476" s="58"/>
      <c r="DA476" s="58"/>
      <c r="DB476" s="53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7"/>
      <c r="DO476" s="57"/>
      <c r="DP476" s="57"/>
      <c r="DQ476" s="76" t="str">
        <f t="shared" si="975"/>
        <v/>
      </c>
      <c r="DR476" s="53"/>
      <c r="DS476" s="46" t="b">
        <f t="shared" si="976"/>
        <v>0</v>
      </c>
      <c r="DT476" s="46" t="str">
        <f t="shared" si="977"/>
        <v/>
      </c>
      <c r="DU476" s="46" t="b">
        <f t="shared" si="978"/>
        <v>0</v>
      </c>
      <c r="DV476" s="46" t="b">
        <f t="shared" si="979"/>
        <v>0</v>
      </c>
      <c r="DW476" s="46" t="b">
        <f t="shared" si="980"/>
        <v>0</v>
      </c>
      <c r="DY476" s="46" t="b">
        <f t="shared" si="981"/>
        <v>0</v>
      </c>
      <c r="DZ476" s="46" t="b">
        <f t="shared" si="982"/>
        <v>0</v>
      </c>
      <c r="EB476" s="46" t="b">
        <f t="shared" si="983"/>
        <v>0</v>
      </c>
      <c r="EC476" s="46" t="b">
        <f t="shared" si="984"/>
        <v>0</v>
      </c>
      <c r="ED476" s="46" t="b">
        <f t="shared" si="985"/>
        <v>0</v>
      </c>
      <c r="EE476" s="46" t="b">
        <f t="shared" si="986"/>
        <v>0</v>
      </c>
      <c r="EF476" s="46" t="b">
        <f t="shared" si="987"/>
        <v>0</v>
      </c>
      <c r="EG476" s="46" t="b">
        <f t="shared" si="988"/>
        <v>0</v>
      </c>
      <c r="EH476" s="46" t="b">
        <f t="shared" si="989"/>
        <v>0</v>
      </c>
      <c r="EI476" s="46" t="b">
        <f t="shared" si="990"/>
        <v>0</v>
      </c>
      <c r="EK476" s="46" t="b">
        <f t="shared" si="991"/>
        <v>0</v>
      </c>
      <c r="EL476" s="46" t="b">
        <f t="shared" si="992"/>
        <v>0</v>
      </c>
      <c r="EM476" s="46" t="b">
        <f t="shared" si="993"/>
        <v>0</v>
      </c>
      <c r="EN476" s="46" t="b">
        <f t="shared" si="994"/>
        <v>0</v>
      </c>
      <c r="EO476" s="46" t="b">
        <f t="shared" si="995"/>
        <v>0</v>
      </c>
      <c r="EP476" s="46" t="b">
        <f t="shared" si="996"/>
        <v>0</v>
      </c>
      <c r="EQ476" s="46" t="b">
        <f t="shared" si="997"/>
        <v>0</v>
      </c>
      <c r="ER476" s="46" t="b">
        <f>OR(AA476='Tablas '!$T$4,AA476='Tablas '!$T$7,AA476='Tablas '!$T$8,AA476='Tablas '!$T$11)</f>
        <v>0</v>
      </c>
      <c r="ES476" s="46" t="str">
        <f t="shared" si="998"/>
        <v/>
      </c>
      <c r="ET476" s="46" t="str">
        <f t="shared" si="999"/>
        <v/>
      </c>
      <c r="EU476" s="46" t="str">
        <f t="shared" si="1000"/>
        <v/>
      </c>
      <c r="EV476" s="46" t="b">
        <f t="shared" si="1001"/>
        <v>0</v>
      </c>
      <c r="EW476" s="46" t="b">
        <f t="shared" si="1002"/>
        <v>0</v>
      </c>
      <c r="EX476" s="46" t="b">
        <f t="shared" si="1003"/>
        <v>0</v>
      </c>
      <c r="EY476" s="46" t="b">
        <f t="shared" si="1004"/>
        <v>0</v>
      </c>
      <c r="EZ476" s="46" t="b">
        <f t="shared" si="1005"/>
        <v>0</v>
      </c>
      <c r="FA476" s="46" t="b">
        <f t="shared" si="1006"/>
        <v>0</v>
      </c>
      <c r="FB476" s="46" t="b">
        <f t="shared" si="1007"/>
        <v>0</v>
      </c>
      <c r="FC476" s="46" t="str">
        <f t="shared" si="1008"/>
        <v/>
      </c>
      <c r="FD476" s="46" t="str">
        <f t="shared" si="1009"/>
        <v/>
      </c>
      <c r="FE476" s="46" t="b">
        <f t="shared" si="1010"/>
        <v>0</v>
      </c>
      <c r="FF476" s="46" t="str">
        <f t="shared" si="1011"/>
        <v/>
      </c>
      <c r="FG476" s="46" t="str">
        <f t="shared" si="1012"/>
        <v/>
      </c>
      <c r="FH476" s="46" t="b">
        <f t="shared" si="1013"/>
        <v>0</v>
      </c>
      <c r="FI476" s="46" t="str">
        <f t="shared" si="1014"/>
        <v/>
      </c>
      <c r="FJ476" s="46" t="str">
        <f t="shared" si="1015"/>
        <v/>
      </c>
      <c r="FK476" s="46" t="b">
        <f t="shared" si="1016"/>
        <v>0</v>
      </c>
      <c r="FL476" s="46" t="str">
        <f t="shared" si="1017"/>
        <v/>
      </c>
      <c r="FM476" s="46" t="str">
        <f t="shared" si="1018"/>
        <v/>
      </c>
      <c r="FN476" s="46" t="b">
        <f t="shared" si="1019"/>
        <v>0</v>
      </c>
      <c r="FO476" s="46" t="str">
        <f t="shared" si="1020"/>
        <v/>
      </c>
      <c r="FP476" s="46" t="str">
        <f t="shared" si="1021"/>
        <v/>
      </c>
      <c r="FQ476" s="46" t="b">
        <f t="shared" si="1022"/>
        <v>0</v>
      </c>
      <c r="FR476" s="46" t="str">
        <f t="shared" si="1023"/>
        <v/>
      </c>
      <c r="FS476" s="46" t="str">
        <f t="shared" si="1024"/>
        <v/>
      </c>
      <c r="FT476" s="46" t="b">
        <f t="shared" si="1025"/>
        <v>0</v>
      </c>
      <c r="FU476" s="46" t="str">
        <f t="shared" si="1026"/>
        <v/>
      </c>
      <c r="FV476" s="46" t="str">
        <f t="shared" si="1027"/>
        <v/>
      </c>
      <c r="FW476" s="46" t="b">
        <f t="shared" si="1028"/>
        <v>0</v>
      </c>
      <c r="FX476" s="46" t="str">
        <f t="shared" si="1029"/>
        <v/>
      </c>
      <c r="FY476" s="46" t="str">
        <f t="shared" si="1030"/>
        <v/>
      </c>
      <c r="FZ476" s="46" t="b">
        <f t="shared" si="1031"/>
        <v>0</v>
      </c>
      <c r="GA476" s="46" t="str">
        <f t="shared" si="1032"/>
        <v/>
      </c>
      <c r="GB476" s="46" t="str">
        <f t="shared" si="1033"/>
        <v/>
      </c>
      <c r="GC476" s="46" t="b">
        <f t="shared" si="1034"/>
        <v>0</v>
      </c>
      <c r="GD476" s="46" t="str">
        <f t="shared" si="1035"/>
        <v/>
      </c>
      <c r="GE476" s="46" t="str">
        <f t="shared" si="1036"/>
        <v/>
      </c>
      <c r="GF476" s="46" t="b">
        <f t="shared" si="1037"/>
        <v>0</v>
      </c>
      <c r="GG476" s="46" t="b">
        <f t="shared" si="1038"/>
        <v>0</v>
      </c>
      <c r="GH476" s="46" t="str">
        <f t="shared" si="1039"/>
        <v/>
      </c>
      <c r="GI476" s="46" t="str">
        <f t="shared" si="1040"/>
        <v/>
      </c>
      <c r="GJ476" s="46" t="str">
        <f t="shared" si="1041"/>
        <v/>
      </c>
      <c r="GK476" s="46" t="b">
        <f t="shared" si="1042"/>
        <v>0</v>
      </c>
      <c r="GL476" s="46" t="str">
        <f t="shared" si="1043"/>
        <v/>
      </c>
      <c r="GM476" s="46" t="str">
        <f t="shared" si="1044"/>
        <v/>
      </c>
      <c r="GN476" s="46" t="str">
        <f t="shared" si="1045"/>
        <v/>
      </c>
      <c r="GO476" s="46" t="b">
        <f t="shared" si="1046"/>
        <v>0</v>
      </c>
      <c r="GP476" s="46" t="str">
        <f t="shared" si="1047"/>
        <v/>
      </c>
      <c r="GQ476" s="46" t="str">
        <f t="shared" si="1048"/>
        <v/>
      </c>
      <c r="GR476" s="46" t="b">
        <f t="shared" si="1049"/>
        <v>0</v>
      </c>
      <c r="GS476" s="46" t="str">
        <f t="shared" si="1050"/>
        <v/>
      </c>
      <c r="GT476" s="46" t="str">
        <f t="shared" si="1051"/>
        <v/>
      </c>
      <c r="GU476" s="46" t="b">
        <f t="shared" si="1052"/>
        <v>0</v>
      </c>
      <c r="GV476" s="46" t="b">
        <f t="shared" si="1053"/>
        <v>0</v>
      </c>
      <c r="GW476" s="46" t="b">
        <f t="shared" si="1054"/>
        <v>0</v>
      </c>
      <c r="GX476" s="46" t="b">
        <f t="shared" si="1055"/>
        <v>0</v>
      </c>
      <c r="GY476" s="46" t="b">
        <f t="shared" si="1056"/>
        <v>0</v>
      </c>
      <c r="GZ476" s="46" t="b">
        <f t="shared" si="1057"/>
        <v>0</v>
      </c>
      <c r="HA476" s="46" t="b">
        <f t="shared" si="1058"/>
        <v>0</v>
      </c>
      <c r="HB476" s="46" t="b">
        <f t="shared" si="1059"/>
        <v>0</v>
      </c>
      <c r="HC476" s="46" t="b">
        <f t="shared" si="1060"/>
        <v>0</v>
      </c>
      <c r="HD476" s="46" t="b">
        <f t="shared" si="1061"/>
        <v>0</v>
      </c>
      <c r="HE476" s="46" t="b">
        <f t="shared" si="1062"/>
        <v>0</v>
      </c>
      <c r="HF476" s="46" t="b">
        <f t="shared" si="1063"/>
        <v>0</v>
      </c>
      <c r="HG476" s="46" t="b">
        <f t="shared" si="1064"/>
        <v>0</v>
      </c>
      <c r="HH476" s="46" t="b">
        <f t="shared" si="1065"/>
        <v>0</v>
      </c>
      <c r="HI476" s="46" t="b">
        <f t="shared" si="1066"/>
        <v>0</v>
      </c>
      <c r="HJ476" s="46" t="b">
        <f t="shared" si="1067"/>
        <v>0</v>
      </c>
      <c r="HK476" s="46" t="b">
        <f t="shared" si="1068"/>
        <v>0</v>
      </c>
      <c r="HL476" s="46" t="b">
        <f t="shared" si="1069"/>
        <v>0</v>
      </c>
      <c r="HM476" s="46" t="b">
        <f t="shared" si="1070"/>
        <v>0</v>
      </c>
      <c r="HN476" s="46" t="b">
        <f t="shared" si="1071"/>
        <v>0</v>
      </c>
      <c r="HO476" s="46" t="b">
        <f t="shared" si="1072"/>
        <v>0</v>
      </c>
      <c r="HP476" s="46" t="b">
        <f t="shared" si="1073"/>
        <v>0</v>
      </c>
      <c r="HQ476" s="46" t="str">
        <f t="shared" si="1074"/>
        <v/>
      </c>
      <c r="HR476" s="46" t="str">
        <f t="shared" si="1075"/>
        <v/>
      </c>
      <c r="HS476" s="46" t="str">
        <f t="shared" si="1076"/>
        <v/>
      </c>
      <c r="HT476" s="46" t="b">
        <f t="shared" si="1077"/>
        <v>0</v>
      </c>
      <c r="HU476" s="46" t="b">
        <f t="shared" si="1078"/>
        <v>0</v>
      </c>
      <c r="HV476" s="46" t="b">
        <f t="shared" si="1079"/>
        <v>0</v>
      </c>
      <c r="HW476" s="46" t="b">
        <f t="shared" si="1080"/>
        <v>0</v>
      </c>
      <c r="HX476" s="46" t="b">
        <f t="shared" si="1081"/>
        <v>0</v>
      </c>
      <c r="HY476" s="46" t="b">
        <f t="shared" si="1082"/>
        <v>0</v>
      </c>
      <c r="HZ476" s="46" t="b">
        <f t="shared" si="1083"/>
        <v>0</v>
      </c>
      <c r="IA476" s="46" t="str">
        <f t="shared" si="1084"/>
        <v/>
      </c>
      <c r="IB476" s="46" t="str">
        <f t="shared" si="1085"/>
        <v/>
      </c>
      <c r="IC476" s="46" t="str">
        <f t="shared" si="1086"/>
        <v/>
      </c>
      <c r="ID476" s="46" t="str">
        <f t="shared" si="1087"/>
        <v/>
      </c>
      <c r="IE476" s="46" t="b">
        <f t="shared" si="1088"/>
        <v>0</v>
      </c>
      <c r="IF476" s="46" t="str">
        <f t="shared" si="1089"/>
        <v/>
      </c>
      <c r="IG476" s="46" t="str">
        <f t="shared" si="1090"/>
        <v/>
      </c>
      <c r="IH476" s="46" t="b">
        <f t="shared" si="1091"/>
        <v>0</v>
      </c>
      <c r="II476" s="46" t="b">
        <f t="shared" si="1092"/>
        <v>0</v>
      </c>
      <c r="IJ476" s="46" t="b">
        <f t="shared" si="1093"/>
        <v>0</v>
      </c>
      <c r="IK476" s="46" t="str">
        <f t="shared" si="1094"/>
        <v/>
      </c>
      <c r="IL476" s="46" t="str">
        <f t="shared" si="1095"/>
        <v/>
      </c>
      <c r="IM476" s="46" t="b">
        <f t="shared" si="1096"/>
        <v>0</v>
      </c>
      <c r="IN476" s="46" t="b">
        <f t="shared" si="1097"/>
        <v>0</v>
      </c>
      <c r="IO476" s="46" t="b">
        <f t="shared" si="1098"/>
        <v>0</v>
      </c>
      <c r="IP476" s="46" t="b">
        <f t="shared" si="1099"/>
        <v>0</v>
      </c>
      <c r="IQ476" s="46" t="b">
        <f t="shared" si="1100"/>
        <v>0</v>
      </c>
      <c r="IR476" s="46" t="b">
        <f t="shared" si="1101"/>
        <v>0</v>
      </c>
      <c r="IS476" s="46" t="b">
        <f t="shared" si="1102"/>
        <v>0</v>
      </c>
      <c r="IT476" s="46" t="b">
        <f t="shared" si="1103"/>
        <v>0</v>
      </c>
      <c r="IU476" s="46" t="b">
        <f t="shared" si="1104"/>
        <v>0</v>
      </c>
      <c r="IV476" s="46" t="b">
        <f t="shared" si="1105"/>
        <v>0</v>
      </c>
      <c r="IW476" s="46" t="b">
        <f t="shared" si="1106"/>
        <v>0</v>
      </c>
      <c r="IX476" s="46" t="b">
        <f t="shared" si="1107"/>
        <v>0</v>
      </c>
      <c r="IY476" s="46" t="b">
        <f t="shared" si="1108"/>
        <v>0</v>
      </c>
    </row>
    <row r="477" spans="2:259" x14ac:dyDescent="0.3">
      <c r="B477" s="48">
        <v>465</v>
      </c>
      <c r="C477" s="61" t="str">
        <f t="shared" si="974"/>
        <v/>
      </c>
      <c r="D477" s="53"/>
      <c r="E477" s="52"/>
      <c r="F477" s="112"/>
      <c r="G477" s="52"/>
      <c r="H477" s="53"/>
      <c r="I477" s="52"/>
      <c r="J477" s="52"/>
      <c r="K477" s="53"/>
      <c r="L477" s="55"/>
      <c r="M477" s="108"/>
      <c r="N477" s="56"/>
      <c r="O477" s="52"/>
      <c r="P477" s="52"/>
      <c r="Q477" s="52"/>
      <c r="R477" s="52"/>
      <c r="S477" s="52"/>
      <c r="T477" s="53"/>
      <c r="U477" s="52"/>
      <c r="V477" s="52"/>
      <c r="W477" s="55"/>
      <c r="X477" s="55"/>
      <c r="Y477" s="52"/>
      <c r="Z477" s="55"/>
      <c r="AA477" s="52"/>
      <c r="AB477" s="53"/>
      <c r="AC477" s="53"/>
      <c r="AD477" s="53"/>
      <c r="AE477" s="57"/>
      <c r="AF477" s="113"/>
      <c r="AG477" s="57"/>
      <c r="AH477" s="58"/>
      <c r="AI477" s="58"/>
      <c r="AJ477" s="58"/>
      <c r="AK477" s="114"/>
      <c r="AL477" s="58"/>
      <c r="AM477" s="114"/>
      <c r="AN477" s="58"/>
      <c r="AO477" s="114"/>
      <c r="AP477" s="58"/>
      <c r="AQ477" s="114"/>
      <c r="AR477" s="58"/>
      <c r="AS477" s="114"/>
      <c r="AT477" s="58"/>
      <c r="AU477" s="114"/>
      <c r="AV477" s="58"/>
      <c r="AW477" s="114"/>
      <c r="AX477" s="58"/>
      <c r="AY477" s="114"/>
      <c r="AZ477" s="58"/>
      <c r="BA477" s="114"/>
      <c r="BB477" s="58"/>
      <c r="BC477" s="114"/>
      <c r="BD477" s="58"/>
      <c r="BE477" s="58"/>
      <c r="BF477" s="58"/>
      <c r="BG477" s="59"/>
      <c r="BH477" s="58"/>
      <c r="BI477" s="114"/>
      <c r="BJ477" s="53"/>
      <c r="BK477" s="58"/>
      <c r="BL477" s="114"/>
      <c r="BM477" s="58"/>
      <c r="BN477" s="114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3"/>
      <c r="CL477" s="58"/>
      <c r="CM477" s="58"/>
      <c r="CN477" s="60"/>
      <c r="CO477" s="57"/>
      <c r="CP477" s="58"/>
      <c r="CQ477" s="60"/>
      <c r="CR477" s="57"/>
      <c r="CS477" s="58"/>
      <c r="CT477" s="59"/>
      <c r="CU477" s="58"/>
      <c r="CV477" s="59"/>
      <c r="CW477" s="58"/>
      <c r="CX477" s="59"/>
      <c r="CY477" s="58"/>
      <c r="CZ477" s="58"/>
      <c r="DA477" s="58"/>
      <c r="DB477" s="53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7"/>
      <c r="DO477" s="57"/>
      <c r="DP477" s="57"/>
      <c r="DQ477" s="76" t="str">
        <f t="shared" si="975"/>
        <v/>
      </c>
      <c r="DR477" s="53"/>
      <c r="DS477" s="46" t="b">
        <f t="shared" si="976"/>
        <v>0</v>
      </c>
      <c r="DT477" s="46" t="str">
        <f t="shared" si="977"/>
        <v/>
      </c>
      <c r="DU477" s="46" t="b">
        <f t="shared" si="978"/>
        <v>0</v>
      </c>
      <c r="DV477" s="46" t="b">
        <f t="shared" si="979"/>
        <v>0</v>
      </c>
      <c r="DW477" s="46" t="b">
        <f t="shared" si="980"/>
        <v>0</v>
      </c>
      <c r="DY477" s="46" t="b">
        <f t="shared" si="981"/>
        <v>0</v>
      </c>
      <c r="DZ477" s="46" t="b">
        <f t="shared" si="982"/>
        <v>0</v>
      </c>
      <c r="EB477" s="46" t="b">
        <f t="shared" si="983"/>
        <v>0</v>
      </c>
      <c r="EC477" s="46" t="b">
        <f t="shared" si="984"/>
        <v>0</v>
      </c>
      <c r="ED477" s="46" t="b">
        <f t="shared" si="985"/>
        <v>0</v>
      </c>
      <c r="EE477" s="46" t="b">
        <f t="shared" si="986"/>
        <v>0</v>
      </c>
      <c r="EF477" s="46" t="b">
        <f t="shared" si="987"/>
        <v>0</v>
      </c>
      <c r="EG477" s="46" t="b">
        <f t="shared" si="988"/>
        <v>0</v>
      </c>
      <c r="EH477" s="46" t="b">
        <f t="shared" si="989"/>
        <v>0</v>
      </c>
      <c r="EI477" s="46" t="b">
        <f t="shared" si="990"/>
        <v>0</v>
      </c>
      <c r="EK477" s="46" t="b">
        <f t="shared" si="991"/>
        <v>0</v>
      </c>
      <c r="EL477" s="46" t="b">
        <f t="shared" si="992"/>
        <v>0</v>
      </c>
      <c r="EM477" s="46" t="b">
        <f t="shared" si="993"/>
        <v>0</v>
      </c>
      <c r="EN477" s="46" t="b">
        <f t="shared" si="994"/>
        <v>0</v>
      </c>
      <c r="EO477" s="46" t="b">
        <f t="shared" si="995"/>
        <v>0</v>
      </c>
      <c r="EP477" s="46" t="b">
        <f t="shared" si="996"/>
        <v>0</v>
      </c>
      <c r="EQ477" s="46" t="b">
        <f t="shared" si="997"/>
        <v>0</v>
      </c>
      <c r="ER477" s="46" t="b">
        <f>OR(AA477='Tablas '!$T$4,AA477='Tablas '!$T$7,AA477='Tablas '!$T$8,AA477='Tablas '!$T$11)</f>
        <v>0</v>
      </c>
      <c r="ES477" s="46" t="str">
        <f t="shared" si="998"/>
        <v/>
      </c>
      <c r="ET477" s="46" t="str">
        <f t="shared" si="999"/>
        <v/>
      </c>
      <c r="EU477" s="46" t="str">
        <f t="shared" si="1000"/>
        <v/>
      </c>
      <c r="EV477" s="46" t="b">
        <f t="shared" si="1001"/>
        <v>0</v>
      </c>
      <c r="EW477" s="46" t="b">
        <f t="shared" si="1002"/>
        <v>0</v>
      </c>
      <c r="EX477" s="46" t="b">
        <f t="shared" si="1003"/>
        <v>0</v>
      </c>
      <c r="EY477" s="46" t="b">
        <f t="shared" si="1004"/>
        <v>0</v>
      </c>
      <c r="EZ477" s="46" t="b">
        <f t="shared" si="1005"/>
        <v>0</v>
      </c>
      <c r="FA477" s="46" t="b">
        <f t="shared" si="1006"/>
        <v>0</v>
      </c>
      <c r="FB477" s="46" t="b">
        <f t="shared" si="1007"/>
        <v>0</v>
      </c>
      <c r="FC477" s="46" t="str">
        <f t="shared" si="1008"/>
        <v/>
      </c>
      <c r="FD477" s="46" t="str">
        <f t="shared" si="1009"/>
        <v/>
      </c>
      <c r="FE477" s="46" t="b">
        <f t="shared" si="1010"/>
        <v>0</v>
      </c>
      <c r="FF477" s="46" t="str">
        <f t="shared" si="1011"/>
        <v/>
      </c>
      <c r="FG477" s="46" t="str">
        <f t="shared" si="1012"/>
        <v/>
      </c>
      <c r="FH477" s="46" t="b">
        <f t="shared" si="1013"/>
        <v>0</v>
      </c>
      <c r="FI477" s="46" t="str">
        <f t="shared" si="1014"/>
        <v/>
      </c>
      <c r="FJ477" s="46" t="str">
        <f t="shared" si="1015"/>
        <v/>
      </c>
      <c r="FK477" s="46" t="b">
        <f t="shared" si="1016"/>
        <v>0</v>
      </c>
      <c r="FL477" s="46" t="str">
        <f t="shared" si="1017"/>
        <v/>
      </c>
      <c r="FM477" s="46" t="str">
        <f t="shared" si="1018"/>
        <v/>
      </c>
      <c r="FN477" s="46" t="b">
        <f t="shared" si="1019"/>
        <v>0</v>
      </c>
      <c r="FO477" s="46" t="str">
        <f t="shared" si="1020"/>
        <v/>
      </c>
      <c r="FP477" s="46" t="str">
        <f t="shared" si="1021"/>
        <v/>
      </c>
      <c r="FQ477" s="46" t="b">
        <f t="shared" si="1022"/>
        <v>0</v>
      </c>
      <c r="FR477" s="46" t="str">
        <f t="shared" si="1023"/>
        <v/>
      </c>
      <c r="FS477" s="46" t="str">
        <f t="shared" si="1024"/>
        <v/>
      </c>
      <c r="FT477" s="46" t="b">
        <f t="shared" si="1025"/>
        <v>0</v>
      </c>
      <c r="FU477" s="46" t="str">
        <f t="shared" si="1026"/>
        <v/>
      </c>
      <c r="FV477" s="46" t="str">
        <f t="shared" si="1027"/>
        <v/>
      </c>
      <c r="FW477" s="46" t="b">
        <f t="shared" si="1028"/>
        <v>0</v>
      </c>
      <c r="FX477" s="46" t="str">
        <f t="shared" si="1029"/>
        <v/>
      </c>
      <c r="FY477" s="46" t="str">
        <f t="shared" si="1030"/>
        <v/>
      </c>
      <c r="FZ477" s="46" t="b">
        <f t="shared" si="1031"/>
        <v>0</v>
      </c>
      <c r="GA477" s="46" t="str">
        <f t="shared" si="1032"/>
        <v/>
      </c>
      <c r="GB477" s="46" t="str">
        <f t="shared" si="1033"/>
        <v/>
      </c>
      <c r="GC477" s="46" t="b">
        <f t="shared" si="1034"/>
        <v>0</v>
      </c>
      <c r="GD477" s="46" t="str">
        <f t="shared" si="1035"/>
        <v/>
      </c>
      <c r="GE477" s="46" t="str">
        <f t="shared" si="1036"/>
        <v/>
      </c>
      <c r="GF477" s="46" t="b">
        <f t="shared" si="1037"/>
        <v>0</v>
      </c>
      <c r="GG477" s="46" t="b">
        <f t="shared" si="1038"/>
        <v>0</v>
      </c>
      <c r="GH477" s="46" t="str">
        <f t="shared" si="1039"/>
        <v/>
      </c>
      <c r="GI477" s="46" t="str">
        <f t="shared" si="1040"/>
        <v/>
      </c>
      <c r="GJ477" s="46" t="str">
        <f t="shared" si="1041"/>
        <v/>
      </c>
      <c r="GK477" s="46" t="b">
        <f t="shared" si="1042"/>
        <v>0</v>
      </c>
      <c r="GL477" s="46" t="str">
        <f t="shared" si="1043"/>
        <v/>
      </c>
      <c r="GM477" s="46" t="str">
        <f t="shared" si="1044"/>
        <v/>
      </c>
      <c r="GN477" s="46" t="str">
        <f t="shared" si="1045"/>
        <v/>
      </c>
      <c r="GO477" s="46" t="b">
        <f t="shared" si="1046"/>
        <v>0</v>
      </c>
      <c r="GP477" s="46" t="str">
        <f t="shared" si="1047"/>
        <v/>
      </c>
      <c r="GQ477" s="46" t="str">
        <f t="shared" si="1048"/>
        <v/>
      </c>
      <c r="GR477" s="46" t="b">
        <f t="shared" si="1049"/>
        <v>0</v>
      </c>
      <c r="GS477" s="46" t="str">
        <f t="shared" si="1050"/>
        <v/>
      </c>
      <c r="GT477" s="46" t="str">
        <f t="shared" si="1051"/>
        <v/>
      </c>
      <c r="GU477" s="46" t="b">
        <f t="shared" si="1052"/>
        <v>0</v>
      </c>
      <c r="GV477" s="46" t="b">
        <f t="shared" si="1053"/>
        <v>0</v>
      </c>
      <c r="GW477" s="46" t="b">
        <f t="shared" si="1054"/>
        <v>0</v>
      </c>
      <c r="GX477" s="46" t="b">
        <f t="shared" si="1055"/>
        <v>0</v>
      </c>
      <c r="GY477" s="46" t="b">
        <f t="shared" si="1056"/>
        <v>0</v>
      </c>
      <c r="GZ477" s="46" t="b">
        <f t="shared" si="1057"/>
        <v>0</v>
      </c>
      <c r="HA477" s="46" t="b">
        <f t="shared" si="1058"/>
        <v>0</v>
      </c>
      <c r="HB477" s="46" t="b">
        <f t="shared" si="1059"/>
        <v>0</v>
      </c>
      <c r="HC477" s="46" t="b">
        <f t="shared" si="1060"/>
        <v>0</v>
      </c>
      <c r="HD477" s="46" t="b">
        <f t="shared" si="1061"/>
        <v>0</v>
      </c>
      <c r="HE477" s="46" t="b">
        <f t="shared" si="1062"/>
        <v>0</v>
      </c>
      <c r="HF477" s="46" t="b">
        <f t="shared" si="1063"/>
        <v>0</v>
      </c>
      <c r="HG477" s="46" t="b">
        <f t="shared" si="1064"/>
        <v>0</v>
      </c>
      <c r="HH477" s="46" t="b">
        <f t="shared" si="1065"/>
        <v>0</v>
      </c>
      <c r="HI477" s="46" t="b">
        <f t="shared" si="1066"/>
        <v>0</v>
      </c>
      <c r="HJ477" s="46" t="b">
        <f t="shared" si="1067"/>
        <v>0</v>
      </c>
      <c r="HK477" s="46" t="b">
        <f t="shared" si="1068"/>
        <v>0</v>
      </c>
      <c r="HL477" s="46" t="b">
        <f t="shared" si="1069"/>
        <v>0</v>
      </c>
      <c r="HM477" s="46" t="b">
        <f t="shared" si="1070"/>
        <v>0</v>
      </c>
      <c r="HN477" s="46" t="b">
        <f t="shared" si="1071"/>
        <v>0</v>
      </c>
      <c r="HO477" s="46" t="b">
        <f t="shared" si="1072"/>
        <v>0</v>
      </c>
      <c r="HP477" s="46" t="b">
        <f t="shared" si="1073"/>
        <v>0</v>
      </c>
      <c r="HQ477" s="46" t="str">
        <f t="shared" si="1074"/>
        <v/>
      </c>
      <c r="HR477" s="46" t="str">
        <f t="shared" si="1075"/>
        <v/>
      </c>
      <c r="HS477" s="46" t="str">
        <f t="shared" si="1076"/>
        <v/>
      </c>
      <c r="HT477" s="46" t="b">
        <f t="shared" si="1077"/>
        <v>0</v>
      </c>
      <c r="HU477" s="46" t="b">
        <f t="shared" si="1078"/>
        <v>0</v>
      </c>
      <c r="HV477" s="46" t="b">
        <f t="shared" si="1079"/>
        <v>0</v>
      </c>
      <c r="HW477" s="46" t="b">
        <f t="shared" si="1080"/>
        <v>0</v>
      </c>
      <c r="HX477" s="46" t="b">
        <f t="shared" si="1081"/>
        <v>0</v>
      </c>
      <c r="HY477" s="46" t="b">
        <f t="shared" si="1082"/>
        <v>0</v>
      </c>
      <c r="HZ477" s="46" t="b">
        <f t="shared" si="1083"/>
        <v>0</v>
      </c>
      <c r="IA477" s="46" t="str">
        <f t="shared" si="1084"/>
        <v/>
      </c>
      <c r="IB477" s="46" t="str">
        <f t="shared" si="1085"/>
        <v/>
      </c>
      <c r="IC477" s="46" t="str">
        <f t="shared" si="1086"/>
        <v/>
      </c>
      <c r="ID477" s="46" t="str">
        <f t="shared" si="1087"/>
        <v/>
      </c>
      <c r="IE477" s="46" t="b">
        <f t="shared" si="1088"/>
        <v>0</v>
      </c>
      <c r="IF477" s="46" t="str">
        <f t="shared" si="1089"/>
        <v/>
      </c>
      <c r="IG477" s="46" t="str">
        <f t="shared" si="1090"/>
        <v/>
      </c>
      <c r="IH477" s="46" t="b">
        <f t="shared" si="1091"/>
        <v>0</v>
      </c>
      <c r="II477" s="46" t="b">
        <f t="shared" si="1092"/>
        <v>0</v>
      </c>
      <c r="IJ477" s="46" t="b">
        <f t="shared" si="1093"/>
        <v>0</v>
      </c>
      <c r="IK477" s="46" t="str">
        <f t="shared" si="1094"/>
        <v/>
      </c>
      <c r="IL477" s="46" t="str">
        <f t="shared" si="1095"/>
        <v/>
      </c>
      <c r="IM477" s="46" t="b">
        <f t="shared" si="1096"/>
        <v>0</v>
      </c>
      <c r="IN477" s="46" t="b">
        <f t="shared" si="1097"/>
        <v>0</v>
      </c>
      <c r="IO477" s="46" t="b">
        <f t="shared" si="1098"/>
        <v>0</v>
      </c>
      <c r="IP477" s="46" t="b">
        <f t="shared" si="1099"/>
        <v>0</v>
      </c>
      <c r="IQ477" s="46" t="b">
        <f t="shared" si="1100"/>
        <v>0</v>
      </c>
      <c r="IR477" s="46" t="b">
        <f t="shared" si="1101"/>
        <v>0</v>
      </c>
      <c r="IS477" s="46" t="b">
        <f t="shared" si="1102"/>
        <v>0</v>
      </c>
      <c r="IT477" s="46" t="b">
        <f t="shared" si="1103"/>
        <v>0</v>
      </c>
      <c r="IU477" s="46" t="b">
        <f t="shared" si="1104"/>
        <v>0</v>
      </c>
      <c r="IV477" s="46" t="b">
        <f t="shared" si="1105"/>
        <v>0</v>
      </c>
      <c r="IW477" s="46" t="b">
        <f t="shared" si="1106"/>
        <v>0</v>
      </c>
      <c r="IX477" s="46" t="b">
        <f t="shared" si="1107"/>
        <v>0</v>
      </c>
      <c r="IY477" s="46" t="b">
        <f t="shared" si="1108"/>
        <v>0</v>
      </c>
    </row>
    <row r="478" spans="2:259" x14ac:dyDescent="0.3">
      <c r="B478" s="48">
        <v>466</v>
      </c>
      <c r="C478" s="61" t="str">
        <f t="shared" si="974"/>
        <v/>
      </c>
      <c r="D478" s="53"/>
      <c r="E478" s="52"/>
      <c r="F478" s="112"/>
      <c r="G478" s="52"/>
      <c r="H478" s="53"/>
      <c r="I478" s="52"/>
      <c r="J478" s="52"/>
      <c r="K478" s="53"/>
      <c r="L478" s="55"/>
      <c r="M478" s="108"/>
      <c r="N478" s="56"/>
      <c r="O478" s="52"/>
      <c r="P478" s="52"/>
      <c r="Q478" s="52"/>
      <c r="R478" s="52"/>
      <c r="S478" s="52"/>
      <c r="T478" s="53"/>
      <c r="U478" s="52"/>
      <c r="V478" s="52"/>
      <c r="W478" s="55"/>
      <c r="X478" s="55"/>
      <c r="Y478" s="52"/>
      <c r="Z478" s="55"/>
      <c r="AA478" s="52"/>
      <c r="AB478" s="53"/>
      <c r="AC478" s="53"/>
      <c r="AD478" s="53"/>
      <c r="AE478" s="57"/>
      <c r="AF478" s="113"/>
      <c r="AG478" s="57"/>
      <c r="AH478" s="58"/>
      <c r="AI478" s="58"/>
      <c r="AJ478" s="58"/>
      <c r="AK478" s="114"/>
      <c r="AL478" s="58"/>
      <c r="AM478" s="114"/>
      <c r="AN478" s="58"/>
      <c r="AO478" s="114"/>
      <c r="AP478" s="58"/>
      <c r="AQ478" s="114"/>
      <c r="AR478" s="58"/>
      <c r="AS478" s="114"/>
      <c r="AT478" s="58"/>
      <c r="AU478" s="114"/>
      <c r="AV478" s="58"/>
      <c r="AW478" s="114"/>
      <c r="AX478" s="58"/>
      <c r="AY478" s="114"/>
      <c r="AZ478" s="58"/>
      <c r="BA478" s="114"/>
      <c r="BB478" s="58"/>
      <c r="BC478" s="114"/>
      <c r="BD478" s="58"/>
      <c r="BE478" s="58"/>
      <c r="BF478" s="58"/>
      <c r="BG478" s="59"/>
      <c r="BH478" s="58"/>
      <c r="BI478" s="114"/>
      <c r="BJ478" s="53"/>
      <c r="BK478" s="58"/>
      <c r="BL478" s="114"/>
      <c r="BM478" s="58"/>
      <c r="BN478" s="114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3"/>
      <c r="CL478" s="58"/>
      <c r="CM478" s="58"/>
      <c r="CN478" s="60"/>
      <c r="CO478" s="57"/>
      <c r="CP478" s="58"/>
      <c r="CQ478" s="60"/>
      <c r="CR478" s="57"/>
      <c r="CS478" s="58"/>
      <c r="CT478" s="59"/>
      <c r="CU478" s="58"/>
      <c r="CV478" s="59"/>
      <c r="CW478" s="58"/>
      <c r="CX478" s="59"/>
      <c r="CY478" s="58"/>
      <c r="CZ478" s="58"/>
      <c r="DA478" s="58"/>
      <c r="DB478" s="53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7"/>
      <c r="DO478" s="57"/>
      <c r="DP478" s="57"/>
      <c r="DQ478" s="76" t="str">
        <f t="shared" si="975"/>
        <v/>
      </c>
      <c r="DR478" s="53"/>
      <c r="DS478" s="46" t="b">
        <f t="shared" si="976"/>
        <v>0</v>
      </c>
      <c r="DT478" s="46" t="str">
        <f t="shared" si="977"/>
        <v/>
      </c>
      <c r="DU478" s="46" t="b">
        <f t="shared" si="978"/>
        <v>0</v>
      </c>
      <c r="DV478" s="46" t="b">
        <f t="shared" si="979"/>
        <v>0</v>
      </c>
      <c r="DW478" s="46" t="b">
        <f t="shared" si="980"/>
        <v>0</v>
      </c>
      <c r="DY478" s="46" t="b">
        <f t="shared" si="981"/>
        <v>0</v>
      </c>
      <c r="DZ478" s="46" t="b">
        <f t="shared" si="982"/>
        <v>0</v>
      </c>
      <c r="EB478" s="46" t="b">
        <f t="shared" si="983"/>
        <v>0</v>
      </c>
      <c r="EC478" s="46" t="b">
        <f t="shared" si="984"/>
        <v>0</v>
      </c>
      <c r="ED478" s="46" t="b">
        <f t="shared" si="985"/>
        <v>0</v>
      </c>
      <c r="EE478" s="46" t="b">
        <f t="shared" si="986"/>
        <v>0</v>
      </c>
      <c r="EF478" s="46" t="b">
        <f t="shared" si="987"/>
        <v>0</v>
      </c>
      <c r="EG478" s="46" t="b">
        <f t="shared" si="988"/>
        <v>0</v>
      </c>
      <c r="EH478" s="46" t="b">
        <f t="shared" si="989"/>
        <v>0</v>
      </c>
      <c r="EI478" s="46" t="b">
        <f t="shared" si="990"/>
        <v>0</v>
      </c>
      <c r="EK478" s="46" t="b">
        <f t="shared" si="991"/>
        <v>0</v>
      </c>
      <c r="EL478" s="46" t="b">
        <f t="shared" si="992"/>
        <v>0</v>
      </c>
      <c r="EM478" s="46" t="b">
        <f t="shared" si="993"/>
        <v>0</v>
      </c>
      <c r="EN478" s="46" t="b">
        <f t="shared" si="994"/>
        <v>0</v>
      </c>
      <c r="EO478" s="46" t="b">
        <f t="shared" si="995"/>
        <v>0</v>
      </c>
      <c r="EP478" s="46" t="b">
        <f t="shared" si="996"/>
        <v>0</v>
      </c>
      <c r="EQ478" s="46" t="b">
        <f t="shared" si="997"/>
        <v>0</v>
      </c>
      <c r="ER478" s="46" t="b">
        <f>OR(AA478='Tablas '!$T$4,AA478='Tablas '!$T$7,AA478='Tablas '!$T$8,AA478='Tablas '!$T$11)</f>
        <v>0</v>
      </c>
      <c r="ES478" s="46" t="str">
        <f t="shared" si="998"/>
        <v/>
      </c>
      <c r="ET478" s="46" t="str">
        <f t="shared" si="999"/>
        <v/>
      </c>
      <c r="EU478" s="46" t="str">
        <f t="shared" si="1000"/>
        <v/>
      </c>
      <c r="EV478" s="46" t="b">
        <f t="shared" si="1001"/>
        <v>0</v>
      </c>
      <c r="EW478" s="46" t="b">
        <f t="shared" si="1002"/>
        <v>0</v>
      </c>
      <c r="EX478" s="46" t="b">
        <f t="shared" si="1003"/>
        <v>0</v>
      </c>
      <c r="EY478" s="46" t="b">
        <f t="shared" si="1004"/>
        <v>0</v>
      </c>
      <c r="EZ478" s="46" t="b">
        <f t="shared" si="1005"/>
        <v>0</v>
      </c>
      <c r="FA478" s="46" t="b">
        <f t="shared" si="1006"/>
        <v>0</v>
      </c>
      <c r="FB478" s="46" t="b">
        <f t="shared" si="1007"/>
        <v>0</v>
      </c>
      <c r="FC478" s="46" t="str">
        <f t="shared" si="1008"/>
        <v/>
      </c>
      <c r="FD478" s="46" t="str">
        <f t="shared" si="1009"/>
        <v/>
      </c>
      <c r="FE478" s="46" t="b">
        <f t="shared" si="1010"/>
        <v>0</v>
      </c>
      <c r="FF478" s="46" t="str">
        <f t="shared" si="1011"/>
        <v/>
      </c>
      <c r="FG478" s="46" t="str">
        <f t="shared" si="1012"/>
        <v/>
      </c>
      <c r="FH478" s="46" t="b">
        <f t="shared" si="1013"/>
        <v>0</v>
      </c>
      <c r="FI478" s="46" t="str">
        <f t="shared" si="1014"/>
        <v/>
      </c>
      <c r="FJ478" s="46" t="str">
        <f t="shared" si="1015"/>
        <v/>
      </c>
      <c r="FK478" s="46" t="b">
        <f t="shared" si="1016"/>
        <v>0</v>
      </c>
      <c r="FL478" s="46" t="str">
        <f t="shared" si="1017"/>
        <v/>
      </c>
      <c r="FM478" s="46" t="str">
        <f t="shared" si="1018"/>
        <v/>
      </c>
      <c r="FN478" s="46" t="b">
        <f t="shared" si="1019"/>
        <v>0</v>
      </c>
      <c r="FO478" s="46" t="str">
        <f t="shared" si="1020"/>
        <v/>
      </c>
      <c r="FP478" s="46" t="str">
        <f t="shared" si="1021"/>
        <v/>
      </c>
      <c r="FQ478" s="46" t="b">
        <f t="shared" si="1022"/>
        <v>0</v>
      </c>
      <c r="FR478" s="46" t="str">
        <f t="shared" si="1023"/>
        <v/>
      </c>
      <c r="FS478" s="46" t="str">
        <f t="shared" si="1024"/>
        <v/>
      </c>
      <c r="FT478" s="46" t="b">
        <f t="shared" si="1025"/>
        <v>0</v>
      </c>
      <c r="FU478" s="46" t="str">
        <f t="shared" si="1026"/>
        <v/>
      </c>
      <c r="FV478" s="46" t="str">
        <f t="shared" si="1027"/>
        <v/>
      </c>
      <c r="FW478" s="46" t="b">
        <f t="shared" si="1028"/>
        <v>0</v>
      </c>
      <c r="FX478" s="46" t="str">
        <f t="shared" si="1029"/>
        <v/>
      </c>
      <c r="FY478" s="46" t="str">
        <f t="shared" si="1030"/>
        <v/>
      </c>
      <c r="FZ478" s="46" t="b">
        <f t="shared" si="1031"/>
        <v>0</v>
      </c>
      <c r="GA478" s="46" t="str">
        <f t="shared" si="1032"/>
        <v/>
      </c>
      <c r="GB478" s="46" t="str">
        <f t="shared" si="1033"/>
        <v/>
      </c>
      <c r="GC478" s="46" t="b">
        <f t="shared" si="1034"/>
        <v>0</v>
      </c>
      <c r="GD478" s="46" t="str">
        <f t="shared" si="1035"/>
        <v/>
      </c>
      <c r="GE478" s="46" t="str">
        <f t="shared" si="1036"/>
        <v/>
      </c>
      <c r="GF478" s="46" t="b">
        <f t="shared" si="1037"/>
        <v>0</v>
      </c>
      <c r="GG478" s="46" t="b">
        <f t="shared" si="1038"/>
        <v>0</v>
      </c>
      <c r="GH478" s="46" t="str">
        <f t="shared" si="1039"/>
        <v/>
      </c>
      <c r="GI478" s="46" t="str">
        <f t="shared" si="1040"/>
        <v/>
      </c>
      <c r="GJ478" s="46" t="str">
        <f t="shared" si="1041"/>
        <v/>
      </c>
      <c r="GK478" s="46" t="b">
        <f t="shared" si="1042"/>
        <v>0</v>
      </c>
      <c r="GL478" s="46" t="str">
        <f t="shared" si="1043"/>
        <v/>
      </c>
      <c r="GM478" s="46" t="str">
        <f t="shared" si="1044"/>
        <v/>
      </c>
      <c r="GN478" s="46" t="str">
        <f t="shared" si="1045"/>
        <v/>
      </c>
      <c r="GO478" s="46" t="b">
        <f t="shared" si="1046"/>
        <v>0</v>
      </c>
      <c r="GP478" s="46" t="str">
        <f t="shared" si="1047"/>
        <v/>
      </c>
      <c r="GQ478" s="46" t="str">
        <f t="shared" si="1048"/>
        <v/>
      </c>
      <c r="GR478" s="46" t="b">
        <f t="shared" si="1049"/>
        <v>0</v>
      </c>
      <c r="GS478" s="46" t="str">
        <f t="shared" si="1050"/>
        <v/>
      </c>
      <c r="GT478" s="46" t="str">
        <f t="shared" si="1051"/>
        <v/>
      </c>
      <c r="GU478" s="46" t="b">
        <f t="shared" si="1052"/>
        <v>0</v>
      </c>
      <c r="GV478" s="46" t="b">
        <f t="shared" si="1053"/>
        <v>0</v>
      </c>
      <c r="GW478" s="46" t="b">
        <f t="shared" si="1054"/>
        <v>0</v>
      </c>
      <c r="GX478" s="46" t="b">
        <f t="shared" si="1055"/>
        <v>0</v>
      </c>
      <c r="GY478" s="46" t="b">
        <f t="shared" si="1056"/>
        <v>0</v>
      </c>
      <c r="GZ478" s="46" t="b">
        <f t="shared" si="1057"/>
        <v>0</v>
      </c>
      <c r="HA478" s="46" t="b">
        <f t="shared" si="1058"/>
        <v>0</v>
      </c>
      <c r="HB478" s="46" t="b">
        <f t="shared" si="1059"/>
        <v>0</v>
      </c>
      <c r="HC478" s="46" t="b">
        <f t="shared" si="1060"/>
        <v>0</v>
      </c>
      <c r="HD478" s="46" t="b">
        <f t="shared" si="1061"/>
        <v>0</v>
      </c>
      <c r="HE478" s="46" t="b">
        <f t="shared" si="1062"/>
        <v>0</v>
      </c>
      <c r="HF478" s="46" t="b">
        <f t="shared" si="1063"/>
        <v>0</v>
      </c>
      <c r="HG478" s="46" t="b">
        <f t="shared" si="1064"/>
        <v>0</v>
      </c>
      <c r="HH478" s="46" t="b">
        <f t="shared" si="1065"/>
        <v>0</v>
      </c>
      <c r="HI478" s="46" t="b">
        <f t="shared" si="1066"/>
        <v>0</v>
      </c>
      <c r="HJ478" s="46" t="b">
        <f t="shared" si="1067"/>
        <v>0</v>
      </c>
      <c r="HK478" s="46" t="b">
        <f t="shared" si="1068"/>
        <v>0</v>
      </c>
      <c r="HL478" s="46" t="b">
        <f t="shared" si="1069"/>
        <v>0</v>
      </c>
      <c r="HM478" s="46" t="b">
        <f t="shared" si="1070"/>
        <v>0</v>
      </c>
      <c r="HN478" s="46" t="b">
        <f t="shared" si="1071"/>
        <v>0</v>
      </c>
      <c r="HO478" s="46" t="b">
        <f t="shared" si="1072"/>
        <v>0</v>
      </c>
      <c r="HP478" s="46" t="b">
        <f t="shared" si="1073"/>
        <v>0</v>
      </c>
      <c r="HQ478" s="46" t="str">
        <f t="shared" si="1074"/>
        <v/>
      </c>
      <c r="HR478" s="46" t="str">
        <f t="shared" si="1075"/>
        <v/>
      </c>
      <c r="HS478" s="46" t="str">
        <f t="shared" si="1076"/>
        <v/>
      </c>
      <c r="HT478" s="46" t="b">
        <f t="shared" si="1077"/>
        <v>0</v>
      </c>
      <c r="HU478" s="46" t="b">
        <f t="shared" si="1078"/>
        <v>0</v>
      </c>
      <c r="HV478" s="46" t="b">
        <f t="shared" si="1079"/>
        <v>0</v>
      </c>
      <c r="HW478" s="46" t="b">
        <f t="shared" si="1080"/>
        <v>0</v>
      </c>
      <c r="HX478" s="46" t="b">
        <f t="shared" si="1081"/>
        <v>0</v>
      </c>
      <c r="HY478" s="46" t="b">
        <f t="shared" si="1082"/>
        <v>0</v>
      </c>
      <c r="HZ478" s="46" t="b">
        <f t="shared" si="1083"/>
        <v>0</v>
      </c>
      <c r="IA478" s="46" t="str">
        <f t="shared" si="1084"/>
        <v/>
      </c>
      <c r="IB478" s="46" t="str">
        <f t="shared" si="1085"/>
        <v/>
      </c>
      <c r="IC478" s="46" t="str">
        <f t="shared" si="1086"/>
        <v/>
      </c>
      <c r="ID478" s="46" t="str">
        <f t="shared" si="1087"/>
        <v/>
      </c>
      <c r="IE478" s="46" t="b">
        <f t="shared" si="1088"/>
        <v>0</v>
      </c>
      <c r="IF478" s="46" t="str">
        <f t="shared" si="1089"/>
        <v/>
      </c>
      <c r="IG478" s="46" t="str">
        <f t="shared" si="1090"/>
        <v/>
      </c>
      <c r="IH478" s="46" t="b">
        <f t="shared" si="1091"/>
        <v>0</v>
      </c>
      <c r="II478" s="46" t="b">
        <f t="shared" si="1092"/>
        <v>0</v>
      </c>
      <c r="IJ478" s="46" t="b">
        <f t="shared" si="1093"/>
        <v>0</v>
      </c>
      <c r="IK478" s="46" t="str">
        <f t="shared" si="1094"/>
        <v/>
      </c>
      <c r="IL478" s="46" t="str">
        <f t="shared" si="1095"/>
        <v/>
      </c>
      <c r="IM478" s="46" t="b">
        <f t="shared" si="1096"/>
        <v>0</v>
      </c>
      <c r="IN478" s="46" t="b">
        <f t="shared" si="1097"/>
        <v>0</v>
      </c>
      <c r="IO478" s="46" t="b">
        <f t="shared" si="1098"/>
        <v>0</v>
      </c>
      <c r="IP478" s="46" t="b">
        <f t="shared" si="1099"/>
        <v>0</v>
      </c>
      <c r="IQ478" s="46" t="b">
        <f t="shared" si="1100"/>
        <v>0</v>
      </c>
      <c r="IR478" s="46" t="b">
        <f t="shared" si="1101"/>
        <v>0</v>
      </c>
      <c r="IS478" s="46" t="b">
        <f t="shared" si="1102"/>
        <v>0</v>
      </c>
      <c r="IT478" s="46" t="b">
        <f t="shared" si="1103"/>
        <v>0</v>
      </c>
      <c r="IU478" s="46" t="b">
        <f t="shared" si="1104"/>
        <v>0</v>
      </c>
      <c r="IV478" s="46" t="b">
        <f t="shared" si="1105"/>
        <v>0</v>
      </c>
      <c r="IW478" s="46" t="b">
        <f t="shared" si="1106"/>
        <v>0</v>
      </c>
      <c r="IX478" s="46" t="b">
        <f t="shared" si="1107"/>
        <v>0</v>
      </c>
      <c r="IY478" s="46" t="b">
        <f t="shared" si="1108"/>
        <v>0</v>
      </c>
    </row>
    <row r="479" spans="2:259" x14ac:dyDescent="0.3">
      <c r="B479" s="48">
        <v>467</v>
      </c>
      <c r="C479" s="61" t="str">
        <f t="shared" si="974"/>
        <v/>
      </c>
      <c r="D479" s="53"/>
      <c r="E479" s="52"/>
      <c r="F479" s="112"/>
      <c r="G479" s="52"/>
      <c r="H479" s="53"/>
      <c r="I479" s="52"/>
      <c r="J479" s="52"/>
      <c r="K479" s="53"/>
      <c r="L479" s="55"/>
      <c r="M479" s="108"/>
      <c r="N479" s="56"/>
      <c r="O479" s="52"/>
      <c r="P479" s="52"/>
      <c r="Q479" s="52"/>
      <c r="R479" s="52"/>
      <c r="S479" s="52"/>
      <c r="T479" s="53"/>
      <c r="U479" s="52"/>
      <c r="V479" s="52"/>
      <c r="W479" s="55"/>
      <c r="X479" s="55"/>
      <c r="Y479" s="52"/>
      <c r="Z479" s="55"/>
      <c r="AA479" s="52"/>
      <c r="AB479" s="53"/>
      <c r="AC479" s="53"/>
      <c r="AD479" s="53"/>
      <c r="AE479" s="57"/>
      <c r="AF479" s="113"/>
      <c r="AG479" s="57"/>
      <c r="AH479" s="58"/>
      <c r="AI479" s="58"/>
      <c r="AJ479" s="58"/>
      <c r="AK479" s="114"/>
      <c r="AL479" s="58"/>
      <c r="AM479" s="114"/>
      <c r="AN479" s="58"/>
      <c r="AO479" s="114"/>
      <c r="AP479" s="58"/>
      <c r="AQ479" s="114"/>
      <c r="AR479" s="58"/>
      <c r="AS479" s="114"/>
      <c r="AT479" s="58"/>
      <c r="AU479" s="114"/>
      <c r="AV479" s="58"/>
      <c r="AW479" s="114"/>
      <c r="AX479" s="58"/>
      <c r="AY479" s="114"/>
      <c r="AZ479" s="58"/>
      <c r="BA479" s="114"/>
      <c r="BB479" s="58"/>
      <c r="BC479" s="114"/>
      <c r="BD479" s="58"/>
      <c r="BE479" s="58"/>
      <c r="BF479" s="58"/>
      <c r="BG479" s="59"/>
      <c r="BH479" s="58"/>
      <c r="BI479" s="114"/>
      <c r="BJ479" s="53"/>
      <c r="BK479" s="58"/>
      <c r="BL479" s="114"/>
      <c r="BM479" s="58"/>
      <c r="BN479" s="114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3"/>
      <c r="CL479" s="58"/>
      <c r="CM479" s="58"/>
      <c r="CN479" s="60"/>
      <c r="CO479" s="57"/>
      <c r="CP479" s="58"/>
      <c r="CQ479" s="60"/>
      <c r="CR479" s="57"/>
      <c r="CS479" s="58"/>
      <c r="CT479" s="59"/>
      <c r="CU479" s="58"/>
      <c r="CV479" s="59"/>
      <c r="CW479" s="58"/>
      <c r="CX479" s="59"/>
      <c r="CY479" s="58"/>
      <c r="CZ479" s="58"/>
      <c r="DA479" s="58"/>
      <c r="DB479" s="53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7"/>
      <c r="DO479" s="57"/>
      <c r="DP479" s="57"/>
      <c r="DQ479" s="76" t="str">
        <f t="shared" si="975"/>
        <v/>
      </c>
      <c r="DR479" s="53"/>
      <c r="DS479" s="46" t="b">
        <f t="shared" si="976"/>
        <v>0</v>
      </c>
      <c r="DT479" s="46" t="str">
        <f t="shared" si="977"/>
        <v/>
      </c>
      <c r="DU479" s="46" t="b">
        <f t="shared" si="978"/>
        <v>0</v>
      </c>
      <c r="DV479" s="46" t="b">
        <f t="shared" si="979"/>
        <v>0</v>
      </c>
      <c r="DW479" s="46" t="b">
        <f t="shared" si="980"/>
        <v>0</v>
      </c>
      <c r="DY479" s="46" t="b">
        <f t="shared" si="981"/>
        <v>0</v>
      </c>
      <c r="DZ479" s="46" t="b">
        <f t="shared" si="982"/>
        <v>0</v>
      </c>
      <c r="EB479" s="46" t="b">
        <f t="shared" si="983"/>
        <v>0</v>
      </c>
      <c r="EC479" s="46" t="b">
        <f t="shared" si="984"/>
        <v>0</v>
      </c>
      <c r="ED479" s="46" t="b">
        <f t="shared" si="985"/>
        <v>0</v>
      </c>
      <c r="EE479" s="46" t="b">
        <f t="shared" si="986"/>
        <v>0</v>
      </c>
      <c r="EF479" s="46" t="b">
        <f t="shared" si="987"/>
        <v>0</v>
      </c>
      <c r="EG479" s="46" t="b">
        <f t="shared" si="988"/>
        <v>0</v>
      </c>
      <c r="EH479" s="46" t="b">
        <f t="shared" si="989"/>
        <v>0</v>
      </c>
      <c r="EI479" s="46" t="b">
        <f t="shared" si="990"/>
        <v>0</v>
      </c>
      <c r="EK479" s="46" t="b">
        <f t="shared" si="991"/>
        <v>0</v>
      </c>
      <c r="EL479" s="46" t="b">
        <f t="shared" si="992"/>
        <v>0</v>
      </c>
      <c r="EM479" s="46" t="b">
        <f t="shared" si="993"/>
        <v>0</v>
      </c>
      <c r="EN479" s="46" t="b">
        <f t="shared" si="994"/>
        <v>0</v>
      </c>
      <c r="EO479" s="46" t="b">
        <f t="shared" si="995"/>
        <v>0</v>
      </c>
      <c r="EP479" s="46" t="b">
        <f t="shared" si="996"/>
        <v>0</v>
      </c>
      <c r="EQ479" s="46" t="b">
        <f t="shared" si="997"/>
        <v>0</v>
      </c>
      <c r="ER479" s="46" t="b">
        <f>OR(AA479='Tablas '!$T$4,AA479='Tablas '!$T$7,AA479='Tablas '!$T$8,AA479='Tablas '!$T$11)</f>
        <v>0</v>
      </c>
      <c r="ES479" s="46" t="str">
        <f t="shared" si="998"/>
        <v/>
      </c>
      <c r="ET479" s="46" t="str">
        <f t="shared" si="999"/>
        <v/>
      </c>
      <c r="EU479" s="46" t="str">
        <f t="shared" si="1000"/>
        <v/>
      </c>
      <c r="EV479" s="46" t="b">
        <f t="shared" si="1001"/>
        <v>0</v>
      </c>
      <c r="EW479" s="46" t="b">
        <f t="shared" si="1002"/>
        <v>0</v>
      </c>
      <c r="EX479" s="46" t="b">
        <f t="shared" si="1003"/>
        <v>0</v>
      </c>
      <c r="EY479" s="46" t="b">
        <f t="shared" si="1004"/>
        <v>0</v>
      </c>
      <c r="EZ479" s="46" t="b">
        <f t="shared" si="1005"/>
        <v>0</v>
      </c>
      <c r="FA479" s="46" t="b">
        <f t="shared" si="1006"/>
        <v>0</v>
      </c>
      <c r="FB479" s="46" t="b">
        <f t="shared" si="1007"/>
        <v>0</v>
      </c>
      <c r="FC479" s="46" t="str">
        <f t="shared" si="1008"/>
        <v/>
      </c>
      <c r="FD479" s="46" t="str">
        <f t="shared" si="1009"/>
        <v/>
      </c>
      <c r="FE479" s="46" t="b">
        <f t="shared" si="1010"/>
        <v>0</v>
      </c>
      <c r="FF479" s="46" t="str">
        <f t="shared" si="1011"/>
        <v/>
      </c>
      <c r="FG479" s="46" t="str">
        <f t="shared" si="1012"/>
        <v/>
      </c>
      <c r="FH479" s="46" t="b">
        <f t="shared" si="1013"/>
        <v>0</v>
      </c>
      <c r="FI479" s="46" t="str">
        <f t="shared" si="1014"/>
        <v/>
      </c>
      <c r="FJ479" s="46" t="str">
        <f t="shared" si="1015"/>
        <v/>
      </c>
      <c r="FK479" s="46" t="b">
        <f t="shared" si="1016"/>
        <v>0</v>
      </c>
      <c r="FL479" s="46" t="str">
        <f t="shared" si="1017"/>
        <v/>
      </c>
      <c r="FM479" s="46" t="str">
        <f t="shared" si="1018"/>
        <v/>
      </c>
      <c r="FN479" s="46" t="b">
        <f t="shared" si="1019"/>
        <v>0</v>
      </c>
      <c r="FO479" s="46" t="str">
        <f t="shared" si="1020"/>
        <v/>
      </c>
      <c r="FP479" s="46" t="str">
        <f t="shared" si="1021"/>
        <v/>
      </c>
      <c r="FQ479" s="46" t="b">
        <f t="shared" si="1022"/>
        <v>0</v>
      </c>
      <c r="FR479" s="46" t="str">
        <f t="shared" si="1023"/>
        <v/>
      </c>
      <c r="FS479" s="46" t="str">
        <f t="shared" si="1024"/>
        <v/>
      </c>
      <c r="FT479" s="46" t="b">
        <f t="shared" si="1025"/>
        <v>0</v>
      </c>
      <c r="FU479" s="46" t="str">
        <f t="shared" si="1026"/>
        <v/>
      </c>
      <c r="FV479" s="46" t="str">
        <f t="shared" si="1027"/>
        <v/>
      </c>
      <c r="FW479" s="46" t="b">
        <f t="shared" si="1028"/>
        <v>0</v>
      </c>
      <c r="FX479" s="46" t="str">
        <f t="shared" si="1029"/>
        <v/>
      </c>
      <c r="FY479" s="46" t="str">
        <f t="shared" si="1030"/>
        <v/>
      </c>
      <c r="FZ479" s="46" t="b">
        <f t="shared" si="1031"/>
        <v>0</v>
      </c>
      <c r="GA479" s="46" t="str">
        <f t="shared" si="1032"/>
        <v/>
      </c>
      <c r="GB479" s="46" t="str">
        <f t="shared" si="1033"/>
        <v/>
      </c>
      <c r="GC479" s="46" t="b">
        <f t="shared" si="1034"/>
        <v>0</v>
      </c>
      <c r="GD479" s="46" t="str">
        <f t="shared" si="1035"/>
        <v/>
      </c>
      <c r="GE479" s="46" t="str">
        <f t="shared" si="1036"/>
        <v/>
      </c>
      <c r="GF479" s="46" t="b">
        <f t="shared" si="1037"/>
        <v>0</v>
      </c>
      <c r="GG479" s="46" t="b">
        <f t="shared" si="1038"/>
        <v>0</v>
      </c>
      <c r="GH479" s="46" t="str">
        <f t="shared" si="1039"/>
        <v/>
      </c>
      <c r="GI479" s="46" t="str">
        <f t="shared" si="1040"/>
        <v/>
      </c>
      <c r="GJ479" s="46" t="str">
        <f t="shared" si="1041"/>
        <v/>
      </c>
      <c r="GK479" s="46" t="b">
        <f t="shared" si="1042"/>
        <v>0</v>
      </c>
      <c r="GL479" s="46" t="str">
        <f t="shared" si="1043"/>
        <v/>
      </c>
      <c r="GM479" s="46" t="str">
        <f t="shared" si="1044"/>
        <v/>
      </c>
      <c r="GN479" s="46" t="str">
        <f t="shared" si="1045"/>
        <v/>
      </c>
      <c r="GO479" s="46" t="b">
        <f t="shared" si="1046"/>
        <v>0</v>
      </c>
      <c r="GP479" s="46" t="str">
        <f t="shared" si="1047"/>
        <v/>
      </c>
      <c r="GQ479" s="46" t="str">
        <f t="shared" si="1048"/>
        <v/>
      </c>
      <c r="GR479" s="46" t="b">
        <f t="shared" si="1049"/>
        <v>0</v>
      </c>
      <c r="GS479" s="46" t="str">
        <f t="shared" si="1050"/>
        <v/>
      </c>
      <c r="GT479" s="46" t="str">
        <f t="shared" si="1051"/>
        <v/>
      </c>
      <c r="GU479" s="46" t="b">
        <f t="shared" si="1052"/>
        <v>0</v>
      </c>
      <c r="GV479" s="46" t="b">
        <f t="shared" si="1053"/>
        <v>0</v>
      </c>
      <c r="GW479" s="46" t="b">
        <f t="shared" si="1054"/>
        <v>0</v>
      </c>
      <c r="GX479" s="46" t="b">
        <f t="shared" si="1055"/>
        <v>0</v>
      </c>
      <c r="GY479" s="46" t="b">
        <f t="shared" si="1056"/>
        <v>0</v>
      </c>
      <c r="GZ479" s="46" t="b">
        <f t="shared" si="1057"/>
        <v>0</v>
      </c>
      <c r="HA479" s="46" t="b">
        <f t="shared" si="1058"/>
        <v>0</v>
      </c>
      <c r="HB479" s="46" t="b">
        <f t="shared" si="1059"/>
        <v>0</v>
      </c>
      <c r="HC479" s="46" t="b">
        <f t="shared" si="1060"/>
        <v>0</v>
      </c>
      <c r="HD479" s="46" t="b">
        <f t="shared" si="1061"/>
        <v>0</v>
      </c>
      <c r="HE479" s="46" t="b">
        <f t="shared" si="1062"/>
        <v>0</v>
      </c>
      <c r="HF479" s="46" t="b">
        <f t="shared" si="1063"/>
        <v>0</v>
      </c>
      <c r="HG479" s="46" t="b">
        <f t="shared" si="1064"/>
        <v>0</v>
      </c>
      <c r="HH479" s="46" t="b">
        <f t="shared" si="1065"/>
        <v>0</v>
      </c>
      <c r="HI479" s="46" t="b">
        <f t="shared" si="1066"/>
        <v>0</v>
      </c>
      <c r="HJ479" s="46" t="b">
        <f t="shared" si="1067"/>
        <v>0</v>
      </c>
      <c r="HK479" s="46" t="b">
        <f t="shared" si="1068"/>
        <v>0</v>
      </c>
      <c r="HL479" s="46" t="b">
        <f t="shared" si="1069"/>
        <v>0</v>
      </c>
      <c r="HM479" s="46" t="b">
        <f t="shared" si="1070"/>
        <v>0</v>
      </c>
      <c r="HN479" s="46" t="b">
        <f t="shared" si="1071"/>
        <v>0</v>
      </c>
      <c r="HO479" s="46" t="b">
        <f t="shared" si="1072"/>
        <v>0</v>
      </c>
      <c r="HP479" s="46" t="b">
        <f t="shared" si="1073"/>
        <v>0</v>
      </c>
      <c r="HQ479" s="46" t="str">
        <f t="shared" si="1074"/>
        <v/>
      </c>
      <c r="HR479" s="46" t="str">
        <f t="shared" si="1075"/>
        <v/>
      </c>
      <c r="HS479" s="46" t="str">
        <f t="shared" si="1076"/>
        <v/>
      </c>
      <c r="HT479" s="46" t="b">
        <f t="shared" si="1077"/>
        <v>0</v>
      </c>
      <c r="HU479" s="46" t="b">
        <f t="shared" si="1078"/>
        <v>0</v>
      </c>
      <c r="HV479" s="46" t="b">
        <f t="shared" si="1079"/>
        <v>0</v>
      </c>
      <c r="HW479" s="46" t="b">
        <f t="shared" si="1080"/>
        <v>0</v>
      </c>
      <c r="HX479" s="46" t="b">
        <f t="shared" si="1081"/>
        <v>0</v>
      </c>
      <c r="HY479" s="46" t="b">
        <f t="shared" si="1082"/>
        <v>0</v>
      </c>
      <c r="HZ479" s="46" t="b">
        <f t="shared" si="1083"/>
        <v>0</v>
      </c>
      <c r="IA479" s="46" t="str">
        <f t="shared" si="1084"/>
        <v/>
      </c>
      <c r="IB479" s="46" t="str">
        <f t="shared" si="1085"/>
        <v/>
      </c>
      <c r="IC479" s="46" t="str">
        <f t="shared" si="1086"/>
        <v/>
      </c>
      <c r="ID479" s="46" t="str">
        <f t="shared" si="1087"/>
        <v/>
      </c>
      <c r="IE479" s="46" t="b">
        <f t="shared" si="1088"/>
        <v>0</v>
      </c>
      <c r="IF479" s="46" t="str">
        <f t="shared" si="1089"/>
        <v/>
      </c>
      <c r="IG479" s="46" t="str">
        <f t="shared" si="1090"/>
        <v/>
      </c>
      <c r="IH479" s="46" t="b">
        <f t="shared" si="1091"/>
        <v>0</v>
      </c>
      <c r="II479" s="46" t="b">
        <f t="shared" si="1092"/>
        <v>0</v>
      </c>
      <c r="IJ479" s="46" t="b">
        <f t="shared" si="1093"/>
        <v>0</v>
      </c>
      <c r="IK479" s="46" t="str">
        <f t="shared" si="1094"/>
        <v/>
      </c>
      <c r="IL479" s="46" t="str">
        <f t="shared" si="1095"/>
        <v/>
      </c>
      <c r="IM479" s="46" t="b">
        <f t="shared" si="1096"/>
        <v>0</v>
      </c>
      <c r="IN479" s="46" t="b">
        <f t="shared" si="1097"/>
        <v>0</v>
      </c>
      <c r="IO479" s="46" t="b">
        <f t="shared" si="1098"/>
        <v>0</v>
      </c>
      <c r="IP479" s="46" t="b">
        <f t="shared" si="1099"/>
        <v>0</v>
      </c>
      <c r="IQ479" s="46" t="b">
        <f t="shared" si="1100"/>
        <v>0</v>
      </c>
      <c r="IR479" s="46" t="b">
        <f t="shared" si="1101"/>
        <v>0</v>
      </c>
      <c r="IS479" s="46" t="b">
        <f t="shared" si="1102"/>
        <v>0</v>
      </c>
      <c r="IT479" s="46" t="b">
        <f t="shared" si="1103"/>
        <v>0</v>
      </c>
      <c r="IU479" s="46" t="b">
        <f t="shared" si="1104"/>
        <v>0</v>
      </c>
      <c r="IV479" s="46" t="b">
        <f t="shared" si="1105"/>
        <v>0</v>
      </c>
      <c r="IW479" s="46" t="b">
        <f t="shared" si="1106"/>
        <v>0</v>
      </c>
      <c r="IX479" s="46" t="b">
        <f t="shared" si="1107"/>
        <v>0</v>
      </c>
      <c r="IY479" s="46" t="b">
        <f t="shared" si="1108"/>
        <v>0</v>
      </c>
    </row>
    <row r="480" spans="2:259" x14ac:dyDescent="0.3">
      <c r="B480" s="48">
        <v>468</v>
      </c>
      <c r="C480" s="61" t="str">
        <f t="shared" si="974"/>
        <v/>
      </c>
      <c r="D480" s="53"/>
      <c r="E480" s="52"/>
      <c r="F480" s="112"/>
      <c r="G480" s="52"/>
      <c r="H480" s="53"/>
      <c r="I480" s="52"/>
      <c r="J480" s="52"/>
      <c r="K480" s="53"/>
      <c r="L480" s="55"/>
      <c r="M480" s="108"/>
      <c r="N480" s="56"/>
      <c r="O480" s="52"/>
      <c r="P480" s="52"/>
      <c r="Q480" s="52"/>
      <c r="R480" s="52"/>
      <c r="S480" s="52"/>
      <c r="T480" s="53"/>
      <c r="U480" s="52"/>
      <c r="V480" s="52"/>
      <c r="W480" s="55"/>
      <c r="X480" s="55"/>
      <c r="Y480" s="52"/>
      <c r="Z480" s="55"/>
      <c r="AA480" s="52"/>
      <c r="AB480" s="53"/>
      <c r="AC480" s="53"/>
      <c r="AD480" s="53"/>
      <c r="AE480" s="57"/>
      <c r="AF480" s="113"/>
      <c r="AG480" s="57"/>
      <c r="AH480" s="58"/>
      <c r="AI480" s="58"/>
      <c r="AJ480" s="58"/>
      <c r="AK480" s="114"/>
      <c r="AL480" s="58"/>
      <c r="AM480" s="114"/>
      <c r="AN480" s="58"/>
      <c r="AO480" s="114"/>
      <c r="AP480" s="58"/>
      <c r="AQ480" s="114"/>
      <c r="AR480" s="58"/>
      <c r="AS480" s="114"/>
      <c r="AT480" s="58"/>
      <c r="AU480" s="114"/>
      <c r="AV480" s="58"/>
      <c r="AW480" s="114"/>
      <c r="AX480" s="58"/>
      <c r="AY480" s="114"/>
      <c r="AZ480" s="58"/>
      <c r="BA480" s="114"/>
      <c r="BB480" s="58"/>
      <c r="BC480" s="114"/>
      <c r="BD480" s="58"/>
      <c r="BE480" s="58"/>
      <c r="BF480" s="58"/>
      <c r="BG480" s="59"/>
      <c r="BH480" s="58"/>
      <c r="BI480" s="114"/>
      <c r="BJ480" s="53"/>
      <c r="BK480" s="58"/>
      <c r="BL480" s="114"/>
      <c r="BM480" s="58"/>
      <c r="BN480" s="114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3"/>
      <c r="CL480" s="58"/>
      <c r="CM480" s="58"/>
      <c r="CN480" s="60"/>
      <c r="CO480" s="57"/>
      <c r="CP480" s="58"/>
      <c r="CQ480" s="60"/>
      <c r="CR480" s="57"/>
      <c r="CS480" s="58"/>
      <c r="CT480" s="59"/>
      <c r="CU480" s="58"/>
      <c r="CV480" s="59"/>
      <c r="CW480" s="58"/>
      <c r="CX480" s="59"/>
      <c r="CY480" s="58"/>
      <c r="CZ480" s="58"/>
      <c r="DA480" s="58"/>
      <c r="DB480" s="53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7"/>
      <c r="DO480" s="57"/>
      <c r="DP480" s="57"/>
      <c r="DQ480" s="76" t="str">
        <f t="shared" si="975"/>
        <v/>
      </c>
      <c r="DR480" s="53"/>
      <c r="DS480" s="46" t="b">
        <f t="shared" si="976"/>
        <v>0</v>
      </c>
      <c r="DT480" s="46" t="str">
        <f t="shared" si="977"/>
        <v/>
      </c>
      <c r="DU480" s="46" t="b">
        <f t="shared" si="978"/>
        <v>0</v>
      </c>
      <c r="DV480" s="46" t="b">
        <f t="shared" si="979"/>
        <v>0</v>
      </c>
      <c r="DW480" s="46" t="b">
        <f t="shared" si="980"/>
        <v>0</v>
      </c>
      <c r="DY480" s="46" t="b">
        <f t="shared" si="981"/>
        <v>0</v>
      </c>
      <c r="DZ480" s="46" t="b">
        <f t="shared" si="982"/>
        <v>0</v>
      </c>
      <c r="EB480" s="46" t="b">
        <f t="shared" si="983"/>
        <v>0</v>
      </c>
      <c r="EC480" s="46" t="b">
        <f t="shared" si="984"/>
        <v>0</v>
      </c>
      <c r="ED480" s="46" t="b">
        <f t="shared" si="985"/>
        <v>0</v>
      </c>
      <c r="EE480" s="46" t="b">
        <f t="shared" si="986"/>
        <v>0</v>
      </c>
      <c r="EF480" s="46" t="b">
        <f t="shared" si="987"/>
        <v>0</v>
      </c>
      <c r="EG480" s="46" t="b">
        <f t="shared" si="988"/>
        <v>0</v>
      </c>
      <c r="EH480" s="46" t="b">
        <f t="shared" si="989"/>
        <v>0</v>
      </c>
      <c r="EI480" s="46" t="b">
        <f t="shared" si="990"/>
        <v>0</v>
      </c>
      <c r="EK480" s="46" t="b">
        <f t="shared" si="991"/>
        <v>0</v>
      </c>
      <c r="EL480" s="46" t="b">
        <f t="shared" si="992"/>
        <v>0</v>
      </c>
      <c r="EM480" s="46" t="b">
        <f t="shared" si="993"/>
        <v>0</v>
      </c>
      <c r="EN480" s="46" t="b">
        <f t="shared" si="994"/>
        <v>0</v>
      </c>
      <c r="EO480" s="46" t="b">
        <f t="shared" si="995"/>
        <v>0</v>
      </c>
      <c r="EP480" s="46" t="b">
        <f t="shared" si="996"/>
        <v>0</v>
      </c>
      <c r="EQ480" s="46" t="b">
        <f t="shared" si="997"/>
        <v>0</v>
      </c>
      <c r="ER480" s="46" t="b">
        <f>OR(AA480='Tablas '!$T$4,AA480='Tablas '!$T$7,AA480='Tablas '!$T$8,AA480='Tablas '!$T$11)</f>
        <v>0</v>
      </c>
      <c r="ES480" s="46" t="str">
        <f t="shared" si="998"/>
        <v/>
      </c>
      <c r="ET480" s="46" t="str">
        <f t="shared" si="999"/>
        <v/>
      </c>
      <c r="EU480" s="46" t="str">
        <f t="shared" si="1000"/>
        <v/>
      </c>
      <c r="EV480" s="46" t="b">
        <f t="shared" si="1001"/>
        <v>0</v>
      </c>
      <c r="EW480" s="46" t="b">
        <f t="shared" si="1002"/>
        <v>0</v>
      </c>
      <c r="EX480" s="46" t="b">
        <f t="shared" si="1003"/>
        <v>0</v>
      </c>
      <c r="EY480" s="46" t="b">
        <f t="shared" si="1004"/>
        <v>0</v>
      </c>
      <c r="EZ480" s="46" t="b">
        <f t="shared" si="1005"/>
        <v>0</v>
      </c>
      <c r="FA480" s="46" t="b">
        <f t="shared" si="1006"/>
        <v>0</v>
      </c>
      <c r="FB480" s="46" t="b">
        <f t="shared" si="1007"/>
        <v>0</v>
      </c>
      <c r="FC480" s="46" t="str">
        <f t="shared" si="1008"/>
        <v/>
      </c>
      <c r="FD480" s="46" t="str">
        <f t="shared" si="1009"/>
        <v/>
      </c>
      <c r="FE480" s="46" t="b">
        <f t="shared" si="1010"/>
        <v>0</v>
      </c>
      <c r="FF480" s="46" t="str">
        <f t="shared" si="1011"/>
        <v/>
      </c>
      <c r="FG480" s="46" t="str">
        <f t="shared" si="1012"/>
        <v/>
      </c>
      <c r="FH480" s="46" t="b">
        <f t="shared" si="1013"/>
        <v>0</v>
      </c>
      <c r="FI480" s="46" t="str">
        <f t="shared" si="1014"/>
        <v/>
      </c>
      <c r="FJ480" s="46" t="str">
        <f t="shared" si="1015"/>
        <v/>
      </c>
      <c r="FK480" s="46" t="b">
        <f t="shared" si="1016"/>
        <v>0</v>
      </c>
      <c r="FL480" s="46" t="str">
        <f t="shared" si="1017"/>
        <v/>
      </c>
      <c r="FM480" s="46" t="str">
        <f t="shared" si="1018"/>
        <v/>
      </c>
      <c r="FN480" s="46" t="b">
        <f t="shared" si="1019"/>
        <v>0</v>
      </c>
      <c r="FO480" s="46" t="str">
        <f t="shared" si="1020"/>
        <v/>
      </c>
      <c r="FP480" s="46" t="str">
        <f t="shared" si="1021"/>
        <v/>
      </c>
      <c r="FQ480" s="46" t="b">
        <f t="shared" si="1022"/>
        <v>0</v>
      </c>
      <c r="FR480" s="46" t="str">
        <f t="shared" si="1023"/>
        <v/>
      </c>
      <c r="FS480" s="46" t="str">
        <f t="shared" si="1024"/>
        <v/>
      </c>
      <c r="FT480" s="46" t="b">
        <f t="shared" si="1025"/>
        <v>0</v>
      </c>
      <c r="FU480" s="46" t="str">
        <f t="shared" si="1026"/>
        <v/>
      </c>
      <c r="FV480" s="46" t="str">
        <f t="shared" si="1027"/>
        <v/>
      </c>
      <c r="FW480" s="46" t="b">
        <f t="shared" si="1028"/>
        <v>0</v>
      </c>
      <c r="FX480" s="46" t="str">
        <f t="shared" si="1029"/>
        <v/>
      </c>
      <c r="FY480" s="46" t="str">
        <f t="shared" si="1030"/>
        <v/>
      </c>
      <c r="FZ480" s="46" t="b">
        <f t="shared" si="1031"/>
        <v>0</v>
      </c>
      <c r="GA480" s="46" t="str">
        <f t="shared" si="1032"/>
        <v/>
      </c>
      <c r="GB480" s="46" t="str">
        <f t="shared" si="1033"/>
        <v/>
      </c>
      <c r="GC480" s="46" t="b">
        <f t="shared" si="1034"/>
        <v>0</v>
      </c>
      <c r="GD480" s="46" t="str">
        <f t="shared" si="1035"/>
        <v/>
      </c>
      <c r="GE480" s="46" t="str">
        <f t="shared" si="1036"/>
        <v/>
      </c>
      <c r="GF480" s="46" t="b">
        <f t="shared" si="1037"/>
        <v>0</v>
      </c>
      <c r="GG480" s="46" t="b">
        <f t="shared" si="1038"/>
        <v>0</v>
      </c>
      <c r="GH480" s="46" t="str">
        <f t="shared" si="1039"/>
        <v/>
      </c>
      <c r="GI480" s="46" t="str">
        <f t="shared" si="1040"/>
        <v/>
      </c>
      <c r="GJ480" s="46" t="str">
        <f t="shared" si="1041"/>
        <v/>
      </c>
      <c r="GK480" s="46" t="b">
        <f t="shared" si="1042"/>
        <v>0</v>
      </c>
      <c r="GL480" s="46" t="str">
        <f t="shared" si="1043"/>
        <v/>
      </c>
      <c r="GM480" s="46" t="str">
        <f t="shared" si="1044"/>
        <v/>
      </c>
      <c r="GN480" s="46" t="str">
        <f t="shared" si="1045"/>
        <v/>
      </c>
      <c r="GO480" s="46" t="b">
        <f t="shared" si="1046"/>
        <v>0</v>
      </c>
      <c r="GP480" s="46" t="str">
        <f t="shared" si="1047"/>
        <v/>
      </c>
      <c r="GQ480" s="46" t="str">
        <f t="shared" si="1048"/>
        <v/>
      </c>
      <c r="GR480" s="46" t="b">
        <f t="shared" si="1049"/>
        <v>0</v>
      </c>
      <c r="GS480" s="46" t="str">
        <f t="shared" si="1050"/>
        <v/>
      </c>
      <c r="GT480" s="46" t="str">
        <f t="shared" si="1051"/>
        <v/>
      </c>
      <c r="GU480" s="46" t="b">
        <f t="shared" si="1052"/>
        <v>0</v>
      </c>
      <c r="GV480" s="46" t="b">
        <f t="shared" si="1053"/>
        <v>0</v>
      </c>
      <c r="GW480" s="46" t="b">
        <f t="shared" si="1054"/>
        <v>0</v>
      </c>
      <c r="GX480" s="46" t="b">
        <f t="shared" si="1055"/>
        <v>0</v>
      </c>
      <c r="GY480" s="46" t="b">
        <f t="shared" si="1056"/>
        <v>0</v>
      </c>
      <c r="GZ480" s="46" t="b">
        <f t="shared" si="1057"/>
        <v>0</v>
      </c>
      <c r="HA480" s="46" t="b">
        <f t="shared" si="1058"/>
        <v>0</v>
      </c>
      <c r="HB480" s="46" t="b">
        <f t="shared" si="1059"/>
        <v>0</v>
      </c>
      <c r="HC480" s="46" t="b">
        <f t="shared" si="1060"/>
        <v>0</v>
      </c>
      <c r="HD480" s="46" t="b">
        <f t="shared" si="1061"/>
        <v>0</v>
      </c>
      <c r="HE480" s="46" t="b">
        <f t="shared" si="1062"/>
        <v>0</v>
      </c>
      <c r="HF480" s="46" t="b">
        <f t="shared" si="1063"/>
        <v>0</v>
      </c>
      <c r="HG480" s="46" t="b">
        <f t="shared" si="1064"/>
        <v>0</v>
      </c>
      <c r="HH480" s="46" t="b">
        <f t="shared" si="1065"/>
        <v>0</v>
      </c>
      <c r="HI480" s="46" t="b">
        <f t="shared" si="1066"/>
        <v>0</v>
      </c>
      <c r="HJ480" s="46" t="b">
        <f t="shared" si="1067"/>
        <v>0</v>
      </c>
      <c r="HK480" s="46" t="b">
        <f t="shared" si="1068"/>
        <v>0</v>
      </c>
      <c r="HL480" s="46" t="b">
        <f t="shared" si="1069"/>
        <v>0</v>
      </c>
      <c r="HM480" s="46" t="b">
        <f t="shared" si="1070"/>
        <v>0</v>
      </c>
      <c r="HN480" s="46" t="b">
        <f t="shared" si="1071"/>
        <v>0</v>
      </c>
      <c r="HO480" s="46" t="b">
        <f t="shared" si="1072"/>
        <v>0</v>
      </c>
      <c r="HP480" s="46" t="b">
        <f t="shared" si="1073"/>
        <v>0</v>
      </c>
      <c r="HQ480" s="46" t="str">
        <f t="shared" si="1074"/>
        <v/>
      </c>
      <c r="HR480" s="46" t="str">
        <f t="shared" si="1075"/>
        <v/>
      </c>
      <c r="HS480" s="46" t="str">
        <f t="shared" si="1076"/>
        <v/>
      </c>
      <c r="HT480" s="46" t="b">
        <f t="shared" si="1077"/>
        <v>0</v>
      </c>
      <c r="HU480" s="46" t="b">
        <f t="shared" si="1078"/>
        <v>0</v>
      </c>
      <c r="HV480" s="46" t="b">
        <f t="shared" si="1079"/>
        <v>0</v>
      </c>
      <c r="HW480" s="46" t="b">
        <f t="shared" si="1080"/>
        <v>0</v>
      </c>
      <c r="HX480" s="46" t="b">
        <f t="shared" si="1081"/>
        <v>0</v>
      </c>
      <c r="HY480" s="46" t="b">
        <f t="shared" si="1082"/>
        <v>0</v>
      </c>
      <c r="HZ480" s="46" t="b">
        <f t="shared" si="1083"/>
        <v>0</v>
      </c>
      <c r="IA480" s="46" t="str">
        <f t="shared" si="1084"/>
        <v/>
      </c>
      <c r="IB480" s="46" t="str">
        <f t="shared" si="1085"/>
        <v/>
      </c>
      <c r="IC480" s="46" t="str">
        <f t="shared" si="1086"/>
        <v/>
      </c>
      <c r="ID480" s="46" t="str">
        <f t="shared" si="1087"/>
        <v/>
      </c>
      <c r="IE480" s="46" t="b">
        <f t="shared" si="1088"/>
        <v>0</v>
      </c>
      <c r="IF480" s="46" t="str">
        <f t="shared" si="1089"/>
        <v/>
      </c>
      <c r="IG480" s="46" t="str">
        <f t="shared" si="1090"/>
        <v/>
      </c>
      <c r="IH480" s="46" t="b">
        <f t="shared" si="1091"/>
        <v>0</v>
      </c>
      <c r="II480" s="46" t="b">
        <f t="shared" si="1092"/>
        <v>0</v>
      </c>
      <c r="IJ480" s="46" t="b">
        <f t="shared" si="1093"/>
        <v>0</v>
      </c>
      <c r="IK480" s="46" t="str">
        <f t="shared" si="1094"/>
        <v/>
      </c>
      <c r="IL480" s="46" t="str">
        <f t="shared" si="1095"/>
        <v/>
      </c>
      <c r="IM480" s="46" t="b">
        <f t="shared" si="1096"/>
        <v>0</v>
      </c>
      <c r="IN480" s="46" t="b">
        <f t="shared" si="1097"/>
        <v>0</v>
      </c>
      <c r="IO480" s="46" t="b">
        <f t="shared" si="1098"/>
        <v>0</v>
      </c>
      <c r="IP480" s="46" t="b">
        <f t="shared" si="1099"/>
        <v>0</v>
      </c>
      <c r="IQ480" s="46" t="b">
        <f t="shared" si="1100"/>
        <v>0</v>
      </c>
      <c r="IR480" s="46" t="b">
        <f t="shared" si="1101"/>
        <v>0</v>
      </c>
      <c r="IS480" s="46" t="b">
        <f t="shared" si="1102"/>
        <v>0</v>
      </c>
      <c r="IT480" s="46" t="b">
        <f t="shared" si="1103"/>
        <v>0</v>
      </c>
      <c r="IU480" s="46" t="b">
        <f t="shared" si="1104"/>
        <v>0</v>
      </c>
      <c r="IV480" s="46" t="b">
        <f t="shared" si="1105"/>
        <v>0</v>
      </c>
      <c r="IW480" s="46" t="b">
        <f t="shared" si="1106"/>
        <v>0</v>
      </c>
      <c r="IX480" s="46" t="b">
        <f t="shared" si="1107"/>
        <v>0</v>
      </c>
      <c r="IY480" s="46" t="b">
        <f t="shared" si="1108"/>
        <v>0</v>
      </c>
    </row>
    <row r="481" spans="2:259" x14ac:dyDescent="0.3">
      <c r="B481" s="48">
        <v>469</v>
      </c>
      <c r="C481" s="61" t="str">
        <f t="shared" si="974"/>
        <v/>
      </c>
      <c r="D481" s="53"/>
      <c r="E481" s="52"/>
      <c r="F481" s="112"/>
      <c r="G481" s="52"/>
      <c r="H481" s="53"/>
      <c r="I481" s="52"/>
      <c r="J481" s="52"/>
      <c r="K481" s="53"/>
      <c r="L481" s="55"/>
      <c r="M481" s="108"/>
      <c r="N481" s="56"/>
      <c r="O481" s="52"/>
      <c r="P481" s="52"/>
      <c r="Q481" s="52"/>
      <c r="R481" s="52"/>
      <c r="S481" s="52"/>
      <c r="T481" s="53"/>
      <c r="U481" s="52"/>
      <c r="V481" s="52"/>
      <c r="W481" s="55"/>
      <c r="X481" s="55"/>
      <c r="Y481" s="52"/>
      <c r="Z481" s="55"/>
      <c r="AA481" s="52"/>
      <c r="AB481" s="53"/>
      <c r="AC481" s="53"/>
      <c r="AD481" s="53"/>
      <c r="AE481" s="57"/>
      <c r="AF481" s="113"/>
      <c r="AG481" s="57"/>
      <c r="AH481" s="58"/>
      <c r="AI481" s="58"/>
      <c r="AJ481" s="58"/>
      <c r="AK481" s="114"/>
      <c r="AL481" s="58"/>
      <c r="AM481" s="114"/>
      <c r="AN481" s="58"/>
      <c r="AO481" s="114"/>
      <c r="AP481" s="58"/>
      <c r="AQ481" s="114"/>
      <c r="AR481" s="58"/>
      <c r="AS481" s="114"/>
      <c r="AT481" s="58"/>
      <c r="AU481" s="114"/>
      <c r="AV481" s="58"/>
      <c r="AW481" s="114"/>
      <c r="AX481" s="58"/>
      <c r="AY481" s="114"/>
      <c r="AZ481" s="58"/>
      <c r="BA481" s="114"/>
      <c r="BB481" s="58"/>
      <c r="BC481" s="114"/>
      <c r="BD481" s="58"/>
      <c r="BE481" s="58"/>
      <c r="BF481" s="58"/>
      <c r="BG481" s="59"/>
      <c r="BH481" s="58"/>
      <c r="BI481" s="114"/>
      <c r="BJ481" s="53"/>
      <c r="BK481" s="58"/>
      <c r="BL481" s="114"/>
      <c r="BM481" s="58"/>
      <c r="BN481" s="114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3"/>
      <c r="CL481" s="58"/>
      <c r="CM481" s="58"/>
      <c r="CN481" s="60"/>
      <c r="CO481" s="57"/>
      <c r="CP481" s="58"/>
      <c r="CQ481" s="60"/>
      <c r="CR481" s="57"/>
      <c r="CS481" s="58"/>
      <c r="CT481" s="59"/>
      <c r="CU481" s="58"/>
      <c r="CV481" s="59"/>
      <c r="CW481" s="58"/>
      <c r="CX481" s="59"/>
      <c r="CY481" s="58"/>
      <c r="CZ481" s="58"/>
      <c r="DA481" s="58"/>
      <c r="DB481" s="53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7"/>
      <c r="DO481" s="57"/>
      <c r="DP481" s="57"/>
      <c r="DQ481" s="76" t="str">
        <f t="shared" si="975"/>
        <v/>
      </c>
      <c r="DR481" s="53"/>
      <c r="DS481" s="46" t="b">
        <f t="shared" si="976"/>
        <v>0</v>
      </c>
      <c r="DT481" s="46" t="str">
        <f t="shared" si="977"/>
        <v/>
      </c>
      <c r="DU481" s="46" t="b">
        <f t="shared" si="978"/>
        <v>0</v>
      </c>
      <c r="DV481" s="46" t="b">
        <f t="shared" si="979"/>
        <v>0</v>
      </c>
      <c r="DW481" s="46" t="b">
        <f t="shared" si="980"/>
        <v>0</v>
      </c>
      <c r="DY481" s="46" t="b">
        <f t="shared" si="981"/>
        <v>0</v>
      </c>
      <c r="DZ481" s="46" t="b">
        <f t="shared" si="982"/>
        <v>0</v>
      </c>
      <c r="EB481" s="46" t="b">
        <f t="shared" si="983"/>
        <v>0</v>
      </c>
      <c r="EC481" s="46" t="b">
        <f t="shared" si="984"/>
        <v>0</v>
      </c>
      <c r="ED481" s="46" t="b">
        <f t="shared" si="985"/>
        <v>0</v>
      </c>
      <c r="EE481" s="46" t="b">
        <f t="shared" si="986"/>
        <v>0</v>
      </c>
      <c r="EF481" s="46" t="b">
        <f t="shared" si="987"/>
        <v>0</v>
      </c>
      <c r="EG481" s="46" t="b">
        <f t="shared" si="988"/>
        <v>0</v>
      </c>
      <c r="EH481" s="46" t="b">
        <f t="shared" si="989"/>
        <v>0</v>
      </c>
      <c r="EI481" s="46" t="b">
        <f t="shared" si="990"/>
        <v>0</v>
      </c>
      <c r="EK481" s="46" t="b">
        <f t="shared" si="991"/>
        <v>0</v>
      </c>
      <c r="EL481" s="46" t="b">
        <f t="shared" si="992"/>
        <v>0</v>
      </c>
      <c r="EM481" s="46" t="b">
        <f t="shared" si="993"/>
        <v>0</v>
      </c>
      <c r="EN481" s="46" t="b">
        <f t="shared" si="994"/>
        <v>0</v>
      </c>
      <c r="EO481" s="46" t="b">
        <f t="shared" si="995"/>
        <v>0</v>
      </c>
      <c r="EP481" s="46" t="b">
        <f t="shared" si="996"/>
        <v>0</v>
      </c>
      <c r="EQ481" s="46" t="b">
        <f t="shared" si="997"/>
        <v>0</v>
      </c>
      <c r="ER481" s="46" t="b">
        <f>OR(AA481='Tablas '!$T$4,AA481='Tablas '!$T$7,AA481='Tablas '!$T$8,AA481='Tablas '!$T$11)</f>
        <v>0</v>
      </c>
      <c r="ES481" s="46" t="str">
        <f t="shared" si="998"/>
        <v/>
      </c>
      <c r="ET481" s="46" t="str">
        <f t="shared" si="999"/>
        <v/>
      </c>
      <c r="EU481" s="46" t="str">
        <f t="shared" si="1000"/>
        <v/>
      </c>
      <c r="EV481" s="46" t="b">
        <f t="shared" si="1001"/>
        <v>0</v>
      </c>
      <c r="EW481" s="46" t="b">
        <f t="shared" si="1002"/>
        <v>0</v>
      </c>
      <c r="EX481" s="46" t="b">
        <f t="shared" si="1003"/>
        <v>0</v>
      </c>
      <c r="EY481" s="46" t="b">
        <f t="shared" si="1004"/>
        <v>0</v>
      </c>
      <c r="EZ481" s="46" t="b">
        <f t="shared" si="1005"/>
        <v>0</v>
      </c>
      <c r="FA481" s="46" t="b">
        <f t="shared" si="1006"/>
        <v>0</v>
      </c>
      <c r="FB481" s="46" t="b">
        <f t="shared" si="1007"/>
        <v>0</v>
      </c>
      <c r="FC481" s="46" t="str">
        <f t="shared" si="1008"/>
        <v/>
      </c>
      <c r="FD481" s="46" t="str">
        <f t="shared" si="1009"/>
        <v/>
      </c>
      <c r="FE481" s="46" t="b">
        <f t="shared" si="1010"/>
        <v>0</v>
      </c>
      <c r="FF481" s="46" t="str">
        <f t="shared" si="1011"/>
        <v/>
      </c>
      <c r="FG481" s="46" t="str">
        <f t="shared" si="1012"/>
        <v/>
      </c>
      <c r="FH481" s="46" t="b">
        <f t="shared" si="1013"/>
        <v>0</v>
      </c>
      <c r="FI481" s="46" t="str">
        <f t="shared" si="1014"/>
        <v/>
      </c>
      <c r="FJ481" s="46" t="str">
        <f t="shared" si="1015"/>
        <v/>
      </c>
      <c r="FK481" s="46" t="b">
        <f t="shared" si="1016"/>
        <v>0</v>
      </c>
      <c r="FL481" s="46" t="str">
        <f t="shared" si="1017"/>
        <v/>
      </c>
      <c r="FM481" s="46" t="str">
        <f t="shared" si="1018"/>
        <v/>
      </c>
      <c r="FN481" s="46" t="b">
        <f t="shared" si="1019"/>
        <v>0</v>
      </c>
      <c r="FO481" s="46" t="str">
        <f t="shared" si="1020"/>
        <v/>
      </c>
      <c r="FP481" s="46" t="str">
        <f t="shared" si="1021"/>
        <v/>
      </c>
      <c r="FQ481" s="46" t="b">
        <f t="shared" si="1022"/>
        <v>0</v>
      </c>
      <c r="FR481" s="46" t="str">
        <f t="shared" si="1023"/>
        <v/>
      </c>
      <c r="FS481" s="46" t="str">
        <f t="shared" si="1024"/>
        <v/>
      </c>
      <c r="FT481" s="46" t="b">
        <f t="shared" si="1025"/>
        <v>0</v>
      </c>
      <c r="FU481" s="46" t="str">
        <f t="shared" si="1026"/>
        <v/>
      </c>
      <c r="FV481" s="46" t="str">
        <f t="shared" si="1027"/>
        <v/>
      </c>
      <c r="FW481" s="46" t="b">
        <f t="shared" si="1028"/>
        <v>0</v>
      </c>
      <c r="FX481" s="46" t="str">
        <f t="shared" si="1029"/>
        <v/>
      </c>
      <c r="FY481" s="46" t="str">
        <f t="shared" si="1030"/>
        <v/>
      </c>
      <c r="FZ481" s="46" t="b">
        <f t="shared" si="1031"/>
        <v>0</v>
      </c>
      <c r="GA481" s="46" t="str">
        <f t="shared" si="1032"/>
        <v/>
      </c>
      <c r="GB481" s="46" t="str">
        <f t="shared" si="1033"/>
        <v/>
      </c>
      <c r="GC481" s="46" t="b">
        <f t="shared" si="1034"/>
        <v>0</v>
      </c>
      <c r="GD481" s="46" t="str">
        <f t="shared" si="1035"/>
        <v/>
      </c>
      <c r="GE481" s="46" t="str">
        <f t="shared" si="1036"/>
        <v/>
      </c>
      <c r="GF481" s="46" t="b">
        <f t="shared" si="1037"/>
        <v>0</v>
      </c>
      <c r="GG481" s="46" t="b">
        <f t="shared" si="1038"/>
        <v>0</v>
      </c>
      <c r="GH481" s="46" t="str">
        <f t="shared" si="1039"/>
        <v/>
      </c>
      <c r="GI481" s="46" t="str">
        <f t="shared" si="1040"/>
        <v/>
      </c>
      <c r="GJ481" s="46" t="str">
        <f t="shared" si="1041"/>
        <v/>
      </c>
      <c r="GK481" s="46" t="b">
        <f t="shared" si="1042"/>
        <v>0</v>
      </c>
      <c r="GL481" s="46" t="str">
        <f t="shared" si="1043"/>
        <v/>
      </c>
      <c r="GM481" s="46" t="str">
        <f t="shared" si="1044"/>
        <v/>
      </c>
      <c r="GN481" s="46" t="str">
        <f t="shared" si="1045"/>
        <v/>
      </c>
      <c r="GO481" s="46" t="b">
        <f t="shared" si="1046"/>
        <v>0</v>
      </c>
      <c r="GP481" s="46" t="str">
        <f t="shared" si="1047"/>
        <v/>
      </c>
      <c r="GQ481" s="46" t="str">
        <f t="shared" si="1048"/>
        <v/>
      </c>
      <c r="GR481" s="46" t="b">
        <f t="shared" si="1049"/>
        <v>0</v>
      </c>
      <c r="GS481" s="46" t="str">
        <f t="shared" si="1050"/>
        <v/>
      </c>
      <c r="GT481" s="46" t="str">
        <f t="shared" si="1051"/>
        <v/>
      </c>
      <c r="GU481" s="46" t="b">
        <f t="shared" si="1052"/>
        <v>0</v>
      </c>
      <c r="GV481" s="46" t="b">
        <f t="shared" si="1053"/>
        <v>0</v>
      </c>
      <c r="GW481" s="46" t="b">
        <f t="shared" si="1054"/>
        <v>0</v>
      </c>
      <c r="GX481" s="46" t="b">
        <f t="shared" si="1055"/>
        <v>0</v>
      </c>
      <c r="GY481" s="46" t="b">
        <f t="shared" si="1056"/>
        <v>0</v>
      </c>
      <c r="GZ481" s="46" t="b">
        <f t="shared" si="1057"/>
        <v>0</v>
      </c>
      <c r="HA481" s="46" t="b">
        <f t="shared" si="1058"/>
        <v>0</v>
      </c>
      <c r="HB481" s="46" t="b">
        <f t="shared" si="1059"/>
        <v>0</v>
      </c>
      <c r="HC481" s="46" t="b">
        <f t="shared" si="1060"/>
        <v>0</v>
      </c>
      <c r="HD481" s="46" t="b">
        <f t="shared" si="1061"/>
        <v>0</v>
      </c>
      <c r="HE481" s="46" t="b">
        <f t="shared" si="1062"/>
        <v>0</v>
      </c>
      <c r="HF481" s="46" t="b">
        <f t="shared" si="1063"/>
        <v>0</v>
      </c>
      <c r="HG481" s="46" t="b">
        <f t="shared" si="1064"/>
        <v>0</v>
      </c>
      <c r="HH481" s="46" t="b">
        <f t="shared" si="1065"/>
        <v>0</v>
      </c>
      <c r="HI481" s="46" t="b">
        <f t="shared" si="1066"/>
        <v>0</v>
      </c>
      <c r="HJ481" s="46" t="b">
        <f t="shared" si="1067"/>
        <v>0</v>
      </c>
      <c r="HK481" s="46" t="b">
        <f t="shared" si="1068"/>
        <v>0</v>
      </c>
      <c r="HL481" s="46" t="b">
        <f t="shared" si="1069"/>
        <v>0</v>
      </c>
      <c r="HM481" s="46" t="b">
        <f t="shared" si="1070"/>
        <v>0</v>
      </c>
      <c r="HN481" s="46" t="b">
        <f t="shared" si="1071"/>
        <v>0</v>
      </c>
      <c r="HO481" s="46" t="b">
        <f t="shared" si="1072"/>
        <v>0</v>
      </c>
      <c r="HP481" s="46" t="b">
        <f t="shared" si="1073"/>
        <v>0</v>
      </c>
      <c r="HQ481" s="46" t="str">
        <f t="shared" si="1074"/>
        <v/>
      </c>
      <c r="HR481" s="46" t="str">
        <f t="shared" si="1075"/>
        <v/>
      </c>
      <c r="HS481" s="46" t="str">
        <f t="shared" si="1076"/>
        <v/>
      </c>
      <c r="HT481" s="46" t="b">
        <f t="shared" si="1077"/>
        <v>0</v>
      </c>
      <c r="HU481" s="46" t="b">
        <f t="shared" si="1078"/>
        <v>0</v>
      </c>
      <c r="HV481" s="46" t="b">
        <f t="shared" si="1079"/>
        <v>0</v>
      </c>
      <c r="HW481" s="46" t="b">
        <f t="shared" si="1080"/>
        <v>0</v>
      </c>
      <c r="HX481" s="46" t="b">
        <f t="shared" si="1081"/>
        <v>0</v>
      </c>
      <c r="HY481" s="46" t="b">
        <f t="shared" si="1082"/>
        <v>0</v>
      </c>
      <c r="HZ481" s="46" t="b">
        <f t="shared" si="1083"/>
        <v>0</v>
      </c>
      <c r="IA481" s="46" t="str">
        <f t="shared" si="1084"/>
        <v/>
      </c>
      <c r="IB481" s="46" t="str">
        <f t="shared" si="1085"/>
        <v/>
      </c>
      <c r="IC481" s="46" t="str">
        <f t="shared" si="1086"/>
        <v/>
      </c>
      <c r="ID481" s="46" t="str">
        <f t="shared" si="1087"/>
        <v/>
      </c>
      <c r="IE481" s="46" t="b">
        <f t="shared" si="1088"/>
        <v>0</v>
      </c>
      <c r="IF481" s="46" t="str">
        <f t="shared" si="1089"/>
        <v/>
      </c>
      <c r="IG481" s="46" t="str">
        <f t="shared" si="1090"/>
        <v/>
      </c>
      <c r="IH481" s="46" t="b">
        <f t="shared" si="1091"/>
        <v>0</v>
      </c>
      <c r="II481" s="46" t="b">
        <f t="shared" si="1092"/>
        <v>0</v>
      </c>
      <c r="IJ481" s="46" t="b">
        <f t="shared" si="1093"/>
        <v>0</v>
      </c>
      <c r="IK481" s="46" t="str">
        <f t="shared" si="1094"/>
        <v/>
      </c>
      <c r="IL481" s="46" t="str">
        <f t="shared" si="1095"/>
        <v/>
      </c>
      <c r="IM481" s="46" t="b">
        <f t="shared" si="1096"/>
        <v>0</v>
      </c>
      <c r="IN481" s="46" t="b">
        <f t="shared" si="1097"/>
        <v>0</v>
      </c>
      <c r="IO481" s="46" t="b">
        <f t="shared" si="1098"/>
        <v>0</v>
      </c>
      <c r="IP481" s="46" t="b">
        <f t="shared" si="1099"/>
        <v>0</v>
      </c>
      <c r="IQ481" s="46" t="b">
        <f t="shared" si="1100"/>
        <v>0</v>
      </c>
      <c r="IR481" s="46" t="b">
        <f t="shared" si="1101"/>
        <v>0</v>
      </c>
      <c r="IS481" s="46" t="b">
        <f t="shared" si="1102"/>
        <v>0</v>
      </c>
      <c r="IT481" s="46" t="b">
        <f t="shared" si="1103"/>
        <v>0</v>
      </c>
      <c r="IU481" s="46" t="b">
        <f t="shared" si="1104"/>
        <v>0</v>
      </c>
      <c r="IV481" s="46" t="b">
        <f t="shared" si="1105"/>
        <v>0</v>
      </c>
      <c r="IW481" s="46" t="b">
        <f t="shared" si="1106"/>
        <v>0</v>
      </c>
      <c r="IX481" s="46" t="b">
        <f t="shared" si="1107"/>
        <v>0</v>
      </c>
      <c r="IY481" s="46" t="b">
        <f t="shared" si="1108"/>
        <v>0</v>
      </c>
    </row>
    <row r="482" spans="2:259" x14ac:dyDescent="0.3">
      <c r="B482" s="48">
        <v>470</v>
      </c>
      <c r="C482" s="61" t="str">
        <f t="shared" si="974"/>
        <v/>
      </c>
      <c r="D482" s="53"/>
      <c r="E482" s="52"/>
      <c r="F482" s="112"/>
      <c r="G482" s="52"/>
      <c r="H482" s="53"/>
      <c r="I482" s="52"/>
      <c r="J482" s="52"/>
      <c r="K482" s="53"/>
      <c r="L482" s="55"/>
      <c r="M482" s="108"/>
      <c r="N482" s="56"/>
      <c r="O482" s="52"/>
      <c r="P482" s="52"/>
      <c r="Q482" s="52"/>
      <c r="R482" s="52"/>
      <c r="S482" s="52"/>
      <c r="T482" s="53"/>
      <c r="U482" s="52"/>
      <c r="V482" s="52"/>
      <c r="W482" s="55"/>
      <c r="X482" s="55"/>
      <c r="Y482" s="52"/>
      <c r="Z482" s="55"/>
      <c r="AA482" s="52"/>
      <c r="AB482" s="53"/>
      <c r="AC482" s="53"/>
      <c r="AD482" s="53"/>
      <c r="AE482" s="57"/>
      <c r="AF482" s="113"/>
      <c r="AG482" s="57"/>
      <c r="AH482" s="58"/>
      <c r="AI482" s="58"/>
      <c r="AJ482" s="58"/>
      <c r="AK482" s="114"/>
      <c r="AL482" s="58"/>
      <c r="AM482" s="114"/>
      <c r="AN482" s="58"/>
      <c r="AO482" s="114"/>
      <c r="AP482" s="58"/>
      <c r="AQ482" s="114"/>
      <c r="AR482" s="58"/>
      <c r="AS482" s="114"/>
      <c r="AT482" s="58"/>
      <c r="AU482" s="114"/>
      <c r="AV482" s="58"/>
      <c r="AW482" s="114"/>
      <c r="AX482" s="58"/>
      <c r="AY482" s="114"/>
      <c r="AZ482" s="58"/>
      <c r="BA482" s="114"/>
      <c r="BB482" s="58"/>
      <c r="BC482" s="114"/>
      <c r="BD482" s="58"/>
      <c r="BE482" s="58"/>
      <c r="BF482" s="58"/>
      <c r="BG482" s="59"/>
      <c r="BH482" s="58"/>
      <c r="BI482" s="114"/>
      <c r="BJ482" s="53"/>
      <c r="BK482" s="58"/>
      <c r="BL482" s="114"/>
      <c r="BM482" s="58"/>
      <c r="BN482" s="114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3"/>
      <c r="CL482" s="58"/>
      <c r="CM482" s="58"/>
      <c r="CN482" s="60"/>
      <c r="CO482" s="57"/>
      <c r="CP482" s="58"/>
      <c r="CQ482" s="60"/>
      <c r="CR482" s="57"/>
      <c r="CS482" s="58"/>
      <c r="CT482" s="59"/>
      <c r="CU482" s="58"/>
      <c r="CV482" s="59"/>
      <c r="CW482" s="58"/>
      <c r="CX482" s="59"/>
      <c r="CY482" s="58"/>
      <c r="CZ482" s="58"/>
      <c r="DA482" s="58"/>
      <c r="DB482" s="53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7"/>
      <c r="DO482" s="57"/>
      <c r="DP482" s="57"/>
      <c r="DQ482" s="76" t="str">
        <f t="shared" si="975"/>
        <v/>
      </c>
      <c r="DR482" s="53"/>
      <c r="DS482" s="46" t="b">
        <f t="shared" si="976"/>
        <v>0</v>
      </c>
      <c r="DT482" s="46" t="str">
        <f t="shared" si="977"/>
        <v/>
      </c>
      <c r="DU482" s="46" t="b">
        <f t="shared" si="978"/>
        <v>0</v>
      </c>
      <c r="DV482" s="46" t="b">
        <f t="shared" si="979"/>
        <v>0</v>
      </c>
      <c r="DW482" s="46" t="b">
        <f t="shared" si="980"/>
        <v>0</v>
      </c>
      <c r="DY482" s="46" t="b">
        <f t="shared" si="981"/>
        <v>0</v>
      </c>
      <c r="DZ482" s="46" t="b">
        <f t="shared" si="982"/>
        <v>0</v>
      </c>
      <c r="EB482" s="46" t="b">
        <f t="shared" si="983"/>
        <v>0</v>
      </c>
      <c r="EC482" s="46" t="b">
        <f t="shared" si="984"/>
        <v>0</v>
      </c>
      <c r="ED482" s="46" t="b">
        <f t="shared" si="985"/>
        <v>0</v>
      </c>
      <c r="EE482" s="46" t="b">
        <f t="shared" si="986"/>
        <v>0</v>
      </c>
      <c r="EF482" s="46" t="b">
        <f t="shared" si="987"/>
        <v>0</v>
      </c>
      <c r="EG482" s="46" t="b">
        <f t="shared" si="988"/>
        <v>0</v>
      </c>
      <c r="EH482" s="46" t="b">
        <f t="shared" si="989"/>
        <v>0</v>
      </c>
      <c r="EI482" s="46" t="b">
        <f t="shared" si="990"/>
        <v>0</v>
      </c>
      <c r="EK482" s="46" t="b">
        <f t="shared" si="991"/>
        <v>0</v>
      </c>
      <c r="EL482" s="46" t="b">
        <f t="shared" si="992"/>
        <v>0</v>
      </c>
      <c r="EM482" s="46" t="b">
        <f t="shared" si="993"/>
        <v>0</v>
      </c>
      <c r="EN482" s="46" t="b">
        <f t="shared" si="994"/>
        <v>0</v>
      </c>
      <c r="EO482" s="46" t="b">
        <f t="shared" si="995"/>
        <v>0</v>
      </c>
      <c r="EP482" s="46" t="b">
        <f t="shared" si="996"/>
        <v>0</v>
      </c>
      <c r="EQ482" s="46" t="b">
        <f t="shared" si="997"/>
        <v>0</v>
      </c>
      <c r="ER482" s="46" t="b">
        <f>OR(AA482='Tablas '!$T$4,AA482='Tablas '!$T$7,AA482='Tablas '!$T$8,AA482='Tablas '!$T$11)</f>
        <v>0</v>
      </c>
      <c r="ES482" s="46" t="str">
        <f t="shared" si="998"/>
        <v/>
      </c>
      <c r="ET482" s="46" t="str">
        <f t="shared" si="999"/>
        <v/>
      </c>
      <c r="EU482" s="46" t="str">
        <f t="shared" si="1000"/>
        <v/>
      </c>
      <c r="EV482" s="46" t="b">
        <f t="shared" si="1001"/>
        <v>0</v>
      </c>
      <c r="EW482" s="46" t="b">
        <f t="shared" si="1002"/>
        <v>0</v>
      </c>
      <c r="EX482" s="46" t="b">
        <f t="shared" si="1003"/>
        <v>0</v>
      </c>
      <c r="EY482" s="46" t="b">
        <f t="shared" si="1004"/>
        <v>0</v>
      </c>
      <c r="EZ482" s="46" t="b">
        <f t="shared" si="1005"/>
        <v>0</v>
      </c>
      <c r="FA482" s="46" t="b">
        <f t="shared" si="1006"/>
        <v>0</v>
      </c>
      <c r="FB482" s="46" t="b">
        <f t="shared" si="1007"/>
        <v>0</v>
      </c>
      <c r="FC482" s="46" t="str">
        <f t="shared" si="1008"/>
        <v/>
      </c>
      <c r="FD482" s="46" t="str">
        <f t="shared" si="1009"/>
        <v/>
      </c>
      <c r="FE482" s="46" t="b">
        <f t="shared" si="1010"/>
        <v>0</v>
      </c>
      <c r="FF482" s="46" t="str">
        <f t="shared" si="1011"/>
        <v/>
      </c>
      <c r="FG482" s="46" t="str">
        <f t="shared" si="1012"/>
        <v/>
      </c>
      <c r="FH482" s="46" t="b">
        <f t="shared" si="1013"/>
        <v>0</v>
      </c>
      <c r="FI482" s="46" t="str">
        <f t="shared" si="1014"/>
        <v/>
      </c>
      <c r="FJ482" s="46" t="str">
        <f t="shared" si="1015"/>
        <v/>
      </c>
      <c r="FK482" s="46" t="b">
        <f t="shared" si="1016"/>
        <v>0</v>
      </c>
      <c r="FL482" s="46" t="str">
        <f t="shared" si="1017"/>
        <v/>
      </c>
      <c r="FM482" s="46" t="str">
        <f t="shared" si="1018"/>
        <v/>
      </c>
      <c r="FN482" s="46" t="b">
        <f t="shared" si="1019"/>
        <v>0</v>
      </c>
      <c r="FO482" s="46" t="str">
        <f t="shared" si="1020"/>
        <v/>
      </c>
      <c r="FP482" s="46" t="str">
        <f t="shared" si="1021"/>
        <v/>
      </c>
      <c r="FQ482" s="46" t="b">
        <f t="shared" si="1022"/>
        <v>0</v>
      </c>
      <c r="FR482" s="46" t="str">
        <f t="shared" si="1023"/>
        <v/>
      </c>
      <c r="FS482" s="46" t="str">
        <f t="shared" si="1024"/>
        <v/>
      </c>
      <c r="FT482" s="46" t="b">
        <f t="shared" si="1025"/>
        <v>0</v>
      </c>
      <c r="FU482" s="46" t="str">
        <f t="shared" si="1026"/>
        <v/>
      </c>
      <c r="FV482" s="46" t="str">
        <f t="shared" si="1027"/>
        <v/>
      </c>
      <c r="FW482" s="46" t="b">
        <f t="shared" si="1028"/>
        <v>0</v>
      </c>
      <c r="FX482" s="46" t="str">
        <f t="shared" si="1029"/>
        <v/>
      </c>
      <c r="FY482" s="46" t="str">
        <f t="shared" si="1030"/>
        <v/>
      </c>
      <c r="FZ482" s="46" t="b">
        <f t="shared" si="1031"/>
        <v>0</v>
      </c>
      <c r="GA482" s="46" t="str">
        <f t="shared" si="1032"/>
        <v/>
      </c>
      <c r="GB482" s="46" t="str">
        <f t="shared" si="1033"/>
        <v/>
      </c>
      <c r="GC482" s="46" t="b">
        <f t="shared" si="1034"/>
        <v>0</v>
      </c>
      <c r="GD482" s="46" t="str">
        <f t="shared" si="1035"/>
        <v/>
      </c>
      <c r="GE482" s="46" t="str">
        <f t="shared" si="1036"/>
        <v/>
      </c>
      <c r="GF482" s="46" t="b">
        <f t="shared" si="1037"/>
        <v>0</v>
      </c>
      <c r="GG482" s="46" t="b">
        <f t="shared" si="1038"/>
        <v>0</v>
      </c>
      <c r="GH482" s="46" t="str">
        <f t="shared" si="1039"/>
        <v/>
      </c>
      <c r="GI482" s="46" t="str">
        <f t="shared" si="1040"/>
        <v/>
      </c>
      <c r="GJ482" s="46" t="str">
        <f t="shared" si="1041"/>
        <v/>
      </c>
      <c r="GK482" s="46" t="b">
        <f t="shared" si="1042"/>
        <v>0</v>
      </c>
      <c r="GL482" s="46" t="str">
        <f t="shared" si="1043"/>
        <v/>
      </c>
      <c r="GM482" s="46" t="str">
        <f t="shared" si="1044"/>
        <v/>
      </c>
      <c r="GN482" s="46" t="str">
        <f t="shared" si="1045"/>
        <v/>
      </c>
      <c r="GO482" s="46" t="b">
        <f t="shared" si="1046"/>
        <v>0</v>
      </c>
      <c r="GP482" s="46" t="str">
        <f t="shared" si="1047"/>
        <v/>
      </c>
      <c r="GQ482" s="46" t="str">
        <f t="shared" si="1048"/>
        <v/>
      </c>
      <c r="GR482" s="46" t="b">
        <f t="shared" si="1049"/>
        <v>0</v>
      </c>
      <c r="GS482" s="46" t="str">
        <f t="shared" si="1050"/>
        <v/>
      </c>
      <c r="GT482" s="46" t="str">
        <f t="shared" si="1051"/>
        <v/>
      </c>
      <c r="GU482" s="46" t="b">
        <f t="shared" si="1052"/>
        <v>0</v>
      </c>
      <c r="GV482" s="46" t="b">
        <f t="shared" si="1053"/>
        <v>0</v>
      </c>
      <c r="GW482" s="46" t="b">
        <f t="shared" si="1054"/>
        <v>0</v>
      </c>
      <c r="GX482" s="46" t="b">
        <f t="shared" si="1055"/>
        <v>0</v>
      </c>
      <c r="GY482" s="46" t="b">
        <f t="shared" si="1056"/>
        <v>0</v>
      </c>
      <c r="GZ482" s="46" t="b">
        <f t="shared" si="1057"/>
        <v>0</v>
      </c>
      <c r="HA482" s="46" t="b">
        <f t="shared" si="1058"/>
        <v>0</v>
      </c>
      <c r="HB482" s="46" t="b">
        <f t="shared" si="1059"/>
        <v>0</v>
      </c>
      <c r="HC482" s="46" t="b">
        <f t="shared" si="1060"/>
        <v>0</v>
      </c>
      <c r="HD482" s="46" t="b">
        <f t="shared" si="1061"/>
        <v>0</v>
      </c>
      <c r="HE482" s="46" t="b">
        <f t="shared" si="1062"/>
        <v>0</v>
      </c>
      <c r="HF482" s="46" t="b">
        <f t="shared" si="1063"/>
        <v>0</v>
      </c>
      <c r="HG482" s="46" t="b">
        <f t="shared" si="1064"/>
        <v>0</v>
      </c>
      <c r="HH482" s="46" t="b">
        <f t="shared" si="1065"/>
        <v>0</v>
      </c>
      <c r="HI482" s="46" t="b">
        <f t="shared" si="1066"/>
        <v>0</v>
      </c>
      <c r="HJ482" s="46" t="b">
        <f t="shared" si="1067"/>
        <v>0</v>
      </c>
      <c r="HK482" s="46" t="b">
        <f t="shared" si="1068"/>
        <v>0</v>
      </c>
      <c r="HL482" s="46" t="b">
        <f t="shared" si="1069"/>
        <v>0</v>
      </c>
      <c r="HM482" s="46" t="b">
        <f t="shared" si="1070"/>
        <v>0</v>
      </c>
      <c r="HN482" s="46" t="b">
        <f t="shared" si="1071"/>
        <v>0</v>
      </c>
      <c r="HO482" s="46" t="b">
        <f t="shared" si="1072"/>
        <v>0</v>
      </c>
      <c r="HP482" s="46" t="b">
        <f t="shared" si="1073"/>
        <v>0</v>
      </c>
      <c r="HQ482" s="46" t="str">
        <f t="shared" si="1074"/>
        <v/>
      </c>
      <c r="HR482" s="46" t="str">
        <f t="shared" si="1075"/>
        <v/>
      </c>
      <c r="HS482" s="46" t="str">
        <f t="shared" si="1076"/>
        <v/>
      </c>
      <c r="HT482" s="46" t="b">
        <f t="shared" si="1077"/>
        <v>0</v>
      </c>
      <c r="HU482" s="46" t="b">
        <f t="shared" si="1078"/>
        <v>0</v>
      </c>
      <c r="HV482" s="46" t="b">
        <f t="shared" si="1079"/>
        <v>0</v>
      </c>
      <c r="HW482" s="46" t="b">
        <f t="shared" si="1080"/>
        <v>0</v>
      </c>
      <c r="HX482" s="46" t="b">
        <f t="shared" si="1081"/>
        <v>0</v>
      </c>
      <c r="HY482" s="46" t="b">
        <f t="shared" si="1082"/>
        <v>0</v>
      </c>
      <c r="HZ482" s="46" t="b">
        <f t="shared" si="1083"/>
        <v>0</v>
      </c>
      <c r="IA482" s="46" t="str">
        <f t="shared" si="1084"/>
        <v/>
      </c>
      <c r="IB482" s="46" t="str">
        <f t="shared" si="1085"/>
        <v/>
      </c>
      <c r="IC482" s="46" t="str">
        <f t="shared" si="1086"/>
        <v/>
      </c>
      <c r="ID482" s="46" t="str">
        <f t="shared" si="1087"/>
        <v/>
      </c>
      <c r="IE482" s="46" t="b">
        <f t="shared" si="1088"/>
        <v>0</v>
      </c>
      <c r="IF482" s="46" t="str">
        <f t="shared" si="1089"/>
        <v/>
      </c>
      <c r="IG482" s="46" t="str">
        <f t="shared" si="1090"/>
        <v/>
      </c>
      <c r="IH482" s="46" t="b">
        <f t="shared" si="1091"/>
        <v>0</v>
      </c>
      <c r="II482" s="46" t="b">
        <f t="shared" si="1092"/>
        <v>0</v>
      </c>
      <c r="IJ482" s="46" t="b">
        <f t="shared" si="1093"/>
        <v>0</v>
      </c>
      <c r="IK482" s="46" t="str">
        <f t="shared" si="1094"/>
        <v/>
      </c>
      <c r="IL482" s="46" t="str">
        <f t="shared" si="1095"/>
        <v/>
      </c>
      <c r="IM482" s="46" t="b">
        <f t="shared" si="1096"/>
        <v>0</v>
      </c>
      <c r="IN482" s="46" t="b">
        <f t="shared" si="1097"/>
        <v>0</v>
      </c>
      <c r="IO482" s="46" t="b">
        <f t="shared" si="1098"/>
        <v>0</v>
      </c>
      <c r="IP482" s="46" t="b">
        <f t="shared" si="1099"/>
        <v>0</v>
      </c>
      <c r="IQ482" s="46" t="b">
        <f t="shared" si="1100"/>
        <v>0</v>
      </c>
      <c r="IR482" s="46" t="b">
        <f t="shared" si="1101"/>
        <v>0</v>
      </c>
      <c r="IS482" s="46" t="b">
        <f t="shared" si="1102"/>
        <v>0</v>
      </c>
      <c r="IT482" s="46" t="b">
        <f t="shared" si="1103"/>
        <v>0</v>
      </c>
      <c r="IU482" s="46" t="b">
        <f t="shared" si="1104"/>
        <v>0</v>
      </c>
      <c r="IV482" s="46" t="b">
        <f t="shared" si="1105"/>
        <v>0</v>
      </c>
      <c r="IW482" s="46" t="b">
        <f t="shared" si="1106"/>
        <v>0</v>
      </c>
      <c r="IX482" s="46" t="b">
        <f t="shared" si="1107"/>
        <v>0</v>
      </c>
      <c r="IY482" s="46" t="b">
        <f t="shared" si="1108"/>
        <v>0</v>
      </c>
    </row>
    <row r="483" spans="2:259" x14ac:dyDescent="0.3">
      <c r="B483" s="48">
        <v>471</v>
      </c>
      <c r="C483" s="61" t="str">
        <f t="shared" si="974"/>
        <v/>
      </c>
      <c r="D483" s="53"/>
      <c r="E483" s="52"/>
      <c r="F483" s="112"/>
      <c r="G483" s="52"/>
      <c r="H483" s="53"/>
      <c r="I483" s="52"/>
      <c r="J483" s="52"/>
      <c r="K483" s="53"/>
      <c r="L483" s="55"/>
      <c r="M483" s="108"/>
      <c r="N483" s="56"/>
      <c r="O483" s="52"/>
      <c r="P483" s="52"/>
      <c r="Q483" s="52"/>
      <c r="R483" s="52"/>
      <c r="S483" s="52"/>
      <c r="T483" s="53"/>
      <c r="U483" s="52"/>
      <c r="V483" s="52"/>
      <c r="W483" s="55"/>
      <c r="X483" s="55"/>
      <c r="Y483" s="52"/>
      <c r="Z483" s="55"/>
      <c r="AA483" s="52"/>
      <c r="AB483" s="53"/>
      <c r="AC483" s="53"/>
      <c r="AD483" s="53"/>
      <c r="AE483" s="57"/>
      <c r="AF483" s="113"/>
      <c r="AG483" s="57"/>
      <c r="AH483" s="58"/>
      <c r="AI483" s="58"/>
      <c r="AJ483" s="58"/>
      <c r="AK483" s="114"/>
      <c r="AL483" s="58"/>
      <c r="AM483" s="114"/>
      <c r="AN483" s="58"/>
      <c r="AO483" s="114"/>
      <c r="AP483" s="58"/>
      <c r="AQ483" s="114"/>
      <c r="AR483" s="58"/>
      <c r="AS483" s="114"/>
      <c r="AT483" s="58"/>
      <c r="AU483" s="114"/>
      <c r="AV483" s="58"/>
      <c r="AW483" s="114"/>
      <c r="AX483" s="58"/>
      <c r="AY483" s="114"/>
      <c r="AZ483" s="58"/>
      <c r="BA483" s="114"/>
      <c r="BB483" s="58"/>
      <c r="BC483" s="114"/>
      <c r="BD483" s="58"/>
      <c r="BE483" s="58"/>
      <c r="BF483" s="58"/>
      <c r="BG483" s="59"/>
      <c r="BH483" s="58"/>
      <c r="BI483" s="114"/>
      <c r="BJ483" s="53"/>
      <c r="BK483" s="58"/>
      <c r="BL483" s="114"/>
      <c r="BM483" s="58"/>
      <c r="BN483" s="114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3"/>
      <c r="CL483" s="58"/>
      <c r="CM483" s="58"/>
      <c r="CN483" s="60"/>
      <c r="CO483" s="57"/>
      <c r="CP483" s="58"/>
      <c r="CQ483" s="60"/>
      <c r="CR483" s="57"/>
      <c r="CS483" s="58"/>
      <c r="CT483" s="59"/>
      <c r="CU483" s="58"/>
      <c r="CV483" s="59"/>
      <c r="CW483" s="58"/>
      <c r="CX483" s="59"/>
      <c r="CY483" s="58"/>
      <c r="CZ483" s="58"/>
      <c r="DA483" s="58"/>
      <c r="DB483" s="53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7"/>
      <c r="DO483" s="57"/>
      <c r="DP483" s="57"/>
      <c r="DQ483" s="76" t="str">
        <f t="shared" si="975"/>
        <v/>
      </c>
      <c r="DR483" s="53"/>
      <c r="DS483" s="46" t="b">
        <f t="shared" si="976"/>
        <v>0</v>
      </c>
      <c r="DT483" s="46" t="str">
        <f t="shared" si="977"/>
        <v/>
      </c>
      <c r="DU483" s="46" t="b">
        <f t="shared" si="978"/>
        <v>0</v>
      </c>
      <c r="DV483" s="46" t="b">
        <f t="shared" si="979"/>
        <v>0</v>
      </c>
      <c r="DW483" s="46" t="b">
        <f t="shared" si="980"/>
        <v>0</v>
      </c>
      <c r="DY483" s="46" t="b">
        <f t="shared" si="981"/>
        <v>0</v>
      </c>
      <c r="DZ483" s="46" t="b">
        <f t="shared" si="982"/>
        <v>0</v>
      </c>
      <c r="EB483" s="46" t="b">
        <f t="shared" si="983"/>
        <v>0</v>
      </c>
      <c r="EC483" s="46" t="b">
        <f t="shared" si="984"/>
        <v>0</v>
      </c>
      <c r="ED483" s="46" t="b">
        <f t="shared" si="985"/>
        <v>0</v>
      </c>
      <c r="EE483" s="46" t="b">
        <f t="shared" si="986"/>
        <v>0</v>
      </c>
      <c r="EF483" s="46" t="b">
        <f t="shared" si="987"/>
        <v>0</v>
      </c>
      <c r="EG483" s="46" t="b">
        <f t="shared" si="988"/>
        <v>0</v>
      </c>
      <c r="EH483" s="46" t="b">
        <f t="shared" si="989"/>
        <v>0</v>
      </c>
      <c r="EI483" s="46" t="b">
        <f t="shared" si="990"/>
        <v>0</v>
      </c>
      <c r="EK483" s="46" t="b">
        <f t="shared" si="991"/>
        <v>0</v>
      </c>
      <c r="EL483" s="46" t="b">
        <f t="shared" si="992"/>
        <v>0</v>
      </c>
      <c r="EM483" s="46" t="b">
        <f t="shared" si="993"/>
        <v>0</v>
      </c>
      <c r="EN483" s="46" t="b">
        <f t="shared" si="994"/>
        <v>0</v>
      </c>
      <c r="EO483" s="46" t="b">
        <f t="shared" si="995"/>
        <v>0</v>
      </c>
      <c r="EP483" s="46" t="b">
        <f t="shared" si="996"/>
        <v>0</v>
      </c>
      <c r="EQ483" s="46" t="b">
        <f t="shared" si="997"/>
        <v>0</v>
      </c>
      <c r="ER483" s="46" t="b">
        <f>OR(AA483='Tablas '!$T$4,AA483='Tablas '!$T$7,AA483='Tablas '!$T$8,AA483='Tablas '!$T$11)</f>
        <v>0</v>
      </c>
      <c r="ES483" s="46" t="str">
        <f t="shared" si="998"/>
        <v/>
      </c>
      <c r="ET483" s="46" t="str">
        <f t="shared" si="999"/>
        <v/>
      </c>
      <c r="EU483" s="46" t="str">
        <f t="shared" si="1000"/>
        <v/>
      </c>
      <c r="EV483" s="46" t="b">
        <f t="shared" si="1001"/>
        <v>0</v>
      </c>
      <c r="EW483" s="46" t="b">
        <f t="shared" si="1002"/>
        <v>0</v>
      </c>
      <c r="EX483" s="46" t="b">
        <f t="shared" si="1003"/>
        <v>0</v>
      </c>
      <c r="EY483" s="46" t="b">
        <f t="shared" si="1004"/>
        <v>0</v>
      </c>
      <c r="EZ483" s="46" t="b">
        <f t="shared" si="1005"/>
        <v>0</v>
      </c>
      <c r="FA483" s="46" t="b">
        <f t="shared" si="1006"/>
        <v>0</v>
      </c>
      <c r="FB483" s="46" t="b">
        <f t="shared" si="1007"/>
        <v>0</v>
      </c>
      <c r="FC483" s="46" t="str">
        <f t="shared" si="1008"/>
        <v/>
      </c>
      <c r="FD483" s="46" t="str">
        <f t="shared" si="1009"/>
        <v/>
      </c>
      <c r="FE483" s="46" t="b">
        <f t="shared" si="1010"/>
        <v>0</v>
      </c>
      <c r="FF483" s="46" t="str">
        <f t="shared" si="1011"/>
        <v/>
      </c>
      <c r="FG483" s="46" t="str">
        <f t="shared" si="1012"/>
        <v/>
      </c>
      <c r="FH483" s="46" t="b">
        <f t="shared" si="1013"/>
        <v>0</v>
      </c>
      <c r="FI483" s="46" t="str">
        <f t="shared" si="1014"/>
        <v/>
      </c>
      <c r="FJ483" s="46" t="str">
        <f t="shared" si="1015"/>
        <v/>
      </c>
      <c r="FK483" s="46" t="b">
        <f t="shared" si="1016"/>
        <v>0</v>
      </c>
      <c r="FL483" s="46" t="str">
        <f t="shared" si="1017"/>
        <v/>
      </c>
      <c r="FM483" s="46" t="str">
        <f t="shared" si="1018"/>
        <v/>
      </c>
      <c r="FN483" s="46" t="b">
        <f t="shared" si="1019"/>
        <v>0</v>
      </c>
      <c r="FO483" s="46" t="str">
        <f t="shared" si="1020"/>
        <v/>
      </c>
      <c r="FP483" s="46" t="str">
        <f t="shared" si="1021"/>
        <v/>
      </c>
      <c r="FQ483" s="46" t="b">
        <f t="shared" si="1022"/>
        <v>0</v>
      </c>
      <c r="FR483" s="46" t="str">
        <f t="shared" si="1023"/>
        <v/>
      </c>
      <c r="FS483" s="46" t="str">
        <f t="shared" si="1024"/>
        <v/>
      </c>
      <c r="FT483" s="46" t="b">
        <f t="shared" si="1025"/>
        <v>0</v>
      </c>
      <c r="FU483" s="46" t="str">
        <f t="shared" si="1026"/>
        <v/>
      </c>
      <c r="FV483" s="46" t="str">
        <f t="shared" si="1027"/>
        <v/>
      </c>
      <c r="FW483" s="46" t="b">
        <f t="shared" si="1028"/>
        <v>0</v>
      </c>
      <c r="FX483" s="46" t="str">
        <f t="shared" si="1029"/>
        <v/>
      </c>
      <c r="FY483" s="46" t="str">
        <f t="shared" si="1030"/>
        <v/>
      </c>
      <c r="FZ483" s="46" t="b">
        <f t="shared" si="1031"/>
        <v>0</v>
      </c>
      <c r="GA483" s="46" t="str">
        <f t="shared" si="1032"/>
        <v/>
      </c>
      <c r="GB483" s="46" t="str">
        <f t="shared" si="1033"/>
        <v/>
      </c>
      <c r="GC483" s="46" t="b">
        <f t="shared" si="1034"/>
        <v>0</v>
      </c>
      <c r="GD483" s="46" t="str">
        <f t="shared" si="1035"/>
        <v/>
      </c>
      <c r="GE483" s="46" t="str">
        <f t="shared" si="1036"/>
        <v/>
      </c>
      <c r="GF483" s="46" t="b">
        <f t="shared" si="1037"/>
        <v>0</v>
      </c>
      <c r="GG483" s="46" t="b">
        <f t="shared" si="1038"/>
        <v>0</v>
      </c>
      <c r="GH483" s="46" t="str">
        <f t="shared" si="1039"/>
        <v/>
      </c>
      <c r="GI483" s="46" t="str">
        <f t="shared" si="1040"/>
        <v/>
      </c>
      <c r="GJ483" s="46" t="str">
        <f t="shared" si="1041"/>
        <v/>
      </c>
      <c r="GK483" s="46" t="b">
        <f t="shared" si="1042"/>
        <v>0</v>
      </c>
      <c r="GL483" s="46" t="str">
        <f t="shared" si="1043"/>
        <v/>
      </c>
      <c r="GM483" s="46" t="str">
        <f t="shared" si="1044"/>
        <v/>
      </c>
      <c r="GN483" s="46" t="str">
        <f t="shared" si="1045"/>
        <v/>
      </c>
      <c r="GO483" s="46" t="b">
        <f t="shared" si="1046"/>
        <v>0</v>
      </c>
      <c r="GP483" s="46" t="str">
        <f t="shared" si="1047"/>
        <v/>
      </c>
      <c r="GQ483" s="46" t="str">
        <f t="shared" si="1048"/>
        <v/>
      </c>
      <c r="GR483" s="46" t="b">
        <f t="shared" si="1049"/>
        <v>0</v>
      </c>
      <c r="GS483" s="46" t="str">
        <f t="shared" si="1050"/>
        <v/>
      </c>
      <c r="GT483" s="46" t="str">
        <f t="shared" si="1051"/>
        <v/>
      </c>
      <c r="GU483" s="46" t="b">
        <f t="shared" si="1052"/>
        <v>0</v>
      </c>
      <c r="GV483" s="46" t="b">
        <f t="shared" si="1053"/>
        <v>0</v>
      </c>
      <c r="GW483" s="46" t="b">
        <f t="shared" si="1054"/>
        <v>0</v>
      </c>
      <c r="GX483" s="46" t="b">
        <f t="shared" si="1055"/>
        <v>0</v>
      </c>
      <c r="GY483" s="46" t="b">
        <f t="shared" si="1056"/>
        <v>0</v>
      </c>
      <c r="GZ483" s="46" t="b">
        <f t="shared" si="1057"/>
        <v>0</v>
      </c>
      <c r="HA483" s="46" t="b">
        <f t="shared" si="1058"/>
        <v>0</v>
      </c>
      <c r="HB483" s="46" t="b">
        <f t="shared" si="1059"/>
        <v>0</v>
      </c>
      <c r="HC483" s="46" t="b">
        <f t="shared" si="1060"/>
        <v>0</v>
      </c>
      <c r="HD483" s="46" t="b">
        <f t="shared" si="1061"/>
        <v>0</v>
      </c>
      <c r="HE483" s="46" t="b">
        <f t="shared" si="1062"/>
        <v>0</v>
      </c>
      <c r="HF483" s="46" t="b">
        <f t="shared" si="1063"/>
        <v>0</v>
      </c>
      <c r="HG483" s="46" t="b">
        <f t="shared" si="1064"/>
        <v>0</v>
      </c>
      <c r="HH483" s="46" t="b">
        <f t="shared" si="1065"/>
        <v>0</v>
      </c>
      <c r="HI483" s="46" t="b">
        <f t="shared" si="1066"/>
        <v>0</v>
      </c>
      <c r="HJ483" s="46" t="b">
        <f t="shared" si="1067"/>
        <v>0</v>
      </c>
      <c r="HK483" s="46" t="b">
        <f t="shared" si="1068"/>
        <v>0</v>
      </c>
      <c r="HL483" s="46" t="b">
        <f t="shared" si="1069"/>
        <v>0</v>
      </c>
      <c r="HM483" s="46" t="b">
        <f t="shared" si="1070"/>
        <v>0</v>
      </c>
      <c r="HN483" s="46" t="b">
        <f t="shared" si="1071"/>
        <v>0</v>
      </c>
      <c r="HO483" s="46" t="b">
        <f t="shared" si="1072"/>
        <v>0</v>
      </c>
      <c r="HP483" s="46" t="b">
        <f t="shared" si="1073"/>
        <v>0</v>
      </c>
      <c r="HQ483" s="46" t="str">
        <f t="shared" si="1074"/>
        <v/>
      </c>
      <c r="HR483" s="46" t="str">
        <f t="shared" si="1075"/>
        <v/>
      </c>
      <c r="HS483" s="46" t="str">
        <f t="shared" si="1076"/>
        <v/>
      </c>
      <c r="HT483" s="46" t="b">
        <f t="shared" si="1077"/>
        <v>0</v>
      </c>
      <c r="HU483" s="46" t="b">
        <f t="shared" si="1078"/>
        <v>0</v>
      </c>
      <c r="HV483" s="46" t="b">
        <f t="shared" si="1079"/>
        <v>0</v>
      </c>
      <c r="HW483" s="46" t="b">
        <f t="shared" si="1080"/>
        <v>0</v>
      </c>
      <c r="HX483" s="46" t="b">
        <f t="shared" si="1081"/>
        <v>0</v>
      </c>
      <c r="HY483" s="46" t="b">
        <f t="shared" si="1082"/>
        <v>0</v>
      </c>
      <c r="HZ483" s="46" t="b">
        <f t="shared" si="1083"/>
        <v>0</v>
      </c>
      <c r="IA483" s="46" t="str">
        <f t="shared" si="1084"/>
        <v/>
      </c>
      <c r="IB483" s="46" t="str">
        <f t="shared" si="1085"/>
        <v/>
      </c>
      <c r="IC483" s="46" t="str">
        <f t="shared" si="1086"/>
        <v/>
      </c>
      <c r="ID483" s="46" t="str">
        <f t="shared" si="1087"/>
        <v/>
      </c>
      <c r="IE483" s="46" t="b">
        <f t="shared" si="1088"/>
        <v>0</v>
      </c>
      <c r="IF483" s="46" t="str">
        <f t="shared" si="1089"/>
        <v/>
      </c>
      <c r="IG483" s="46" t="str">
        <f t="shared" si="1090"/>
        <v/>
      </c>
      <c r="IH483" s="46" t="b">
        <f t="shared" si="1091"/>
        <v>0</v>
      </c>
      <c r="II483" s="46" t="b">
        <f t="shared" si="1092"/>
        <v>0</v>
      </c>
      <c r="IJ483" s="46" t="b">
        <f t="shared" si="1093"/>
        <v>0</v>
      </c>
      <c r="IK483" s="46" t="str">
        <f t="shared" si="1094"/>
        <v/>
      </c>
      <c r="IL483" s="46" t="str">
        <f t="shared" si="1095"/>
        <v/>
      </c>
      <c r="IM483" s="46" t="b">
        <f t="shared" si="1096"/>
        <v>0</v>
      </c>
      <c r="IN483" s="46" t="b">
        <f t="shared" si="1097"/>
        <v>0</v>
      </c>
      <c r="IO483" s="46" t="b">
        <f t="shared" si="1098"/>
        <v>0</v>
      </c>
      <c r="IP483" s="46" t="b">
        <f t="shared" si="1099"/>
        <v>0</v>
      </c>
      <c r="IQ483" s="46" t="b">
        <f t="shared" si="1100"/>
        <v>0</v>
      </c>
      <c r="IR483" s="46" t="b">
        <f t="shared" si="1101"/>
        <v>0</v>
      </c>
      <c r="IS483" s="46" t="b">
        <f t="shared" si="1102"/>
        <v>0</v>
      </c>
      <c r="IT483" s="46" t="b">
        <f t="shared" si="1103"/>
        <v>0</v>
      </c>
      <c r="IU483" s="46" t="b">
        <f t="shared" si="1104"/>
        <v>0</v>
      </c>
      <c r="IV483" s="46" t="b">
        <f t="shared" si="1105"/>
        <v>0</v>
      </c>
      <c r="IW483" s="46" t="b">
        <f t="shared" si="1106"/>
        <v>0</v>
      </c>
      <c r="IX483" s="46" t="b">
        <f t="shared" si="1107"/>
        <v>0</v>
      </c>
      <c r="IY483" s="46" t="b">
        <f t="shared" si="1108"/>
        <v>0</v>
      </c>
    </row>
    <row r="484" spans="2:259" x14ac:dyDescent="0.3">
      <c r="B484" s="48">
        <v>472</v>
      </c>
      <c r="C484" s="61" t="str">
        <f t="shared" si="974"/>
        <v/>
      </c>
      <c r="D484" s="53"/>
      <c r="E484" s="52"/>
      <c r="F484" s="112"/>
      <c r="G484" s="52"/>
      <c r="H484" s="53"/>
      <c r="I484" s="52"/>
      <c r="J484" s="52"/>
      <c r="K484" s="53"/>
      <c r="L484" s="55"/>
      <c r="M484" s="108"/>
      <c r="N484" s="56"/>
      <c r="O484" s="52"/>
      <c r="P484" s="52"/>
      <c r="Q484" s="52"/>
      <c r="R484" s="52"/>
      <c r="S484" s="52"/>
      <c r="T484" s="53"/>
      <c r="U484" s="52"/>
      <c r="V484" s="52"/>
      <c r="W484" s="55"/>
      <c r="X484" s="55"/>
      <c r="Y484" s="52"/>
      <c r="Z484" s="55"/>
      <c r="AA484" s="52"/>
      <c r="AB484" s="53"/>
      <c r="AC484" s="53"/>
      <c r="AD484" s="53"/>
      <c r="AE484" s="57"/>
      <c r="AF484" s="113"/>
      <c r="AG484" s="57"/>
      <c r="AH484" s="58"/>
      <c r="AI484" s="58"/>
      <c r="AJ484" s="58"/>
      <c r="AK484" s="114"/>
      <c r="AL484" s="58"/>
      <c r="AM484" s="114"/>
      <c r="AN484" s="58"/>
      <c r="AO484" s="114"/>
      <c r="AP484" s="58"/>
      <c r="AQ484" s="114"/>
      <c r="AR484" s="58"/>
      <c r="AS484" s="114"/>
      <c r="AT484" s="58"/>
      <c r="AU484" s="114"/>
      <c r="AV484" s="58"/>
      <c r="AW484" s="114"/>
      <c r="AX484" s="58"/>
      <c r="AY484" s="114"/>
      <c r="AZ484" s="58"/>
      <c r="BA484" s="114"/>
      <c r="BB484" s="58"/>
      <c r="BC484" s="114"/>
      <c r="BD484" s="58"/>
      <c r="BE484" s="58"/>
      <c r="BF484" s="58"/>
      <c r="BG484" s="59"/>
      <c r="BH484" s="58"/>
      <c r="BI484" s="114"/>
      <c r="BJ484" s="53"/>
      <c r="BK484" s="58"/>
      <c r="BL484" s="114"/>
      <c r="BM484" s="58"/>
      <c r="BN484" s="114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3"/>
      <c r="CL484" s="58"/>
      <c r="CM484" s="58"/>
      <c r="CN484" s="60"/>
      <c r="CO484" s="57"/>
      <c r="CP484" s="58"/>
      <c r="CQ484" s="60"/>
      <c r="CR484" s="57"/>
      <c r="CS484" s="58"/>
      <c r="CT484" s="59"/>
      <c r="CU484" s="58"/>
      <c r="CV484" s="59"/>
      <c r="CW484" s="58"/>
      <c r="CX484" s="59"/>
      <c r="CY484" s="58"/>
      <c r="CZ484" s="58"/>
      <c r="DA484" s="58"/>
      <c r="DB484" s="53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7"/>
      <c r="DO484" s="57"/>
      <c r="DP484" s="57"/>
      <c r="DQ484" s="76" t="str">
        <f t="shared" si="975"/>
        <v/>
      </c>
      <c r="DR484" s="53"/>
      <c r="DS484" s="46" t="b">
        <f t="shared" si="976"/>
        <v>0</v>
      </c>
      <c r="DT484" s="46" t="str">
        <f t="shared" si="977"/>
        <v/>
      </c>
      <c r="DU484" s="46" t="b">
        <f t="shared" si="978"/>
        <v>0</v>
      </c>
      <c r="DV484" s="46" t="b">
        <f t="shared" si="979"/>
        <v>0</v>
      </c>
      <c r="DW484" s="46" t="b">
        <f t="shared" si="980"/>
        <v>0</v>
      </c>
      <c r="DY484" s="46" t="b">
        <f t="shared" si="981"/>
        <v>0</v>
      </c>
      <c r="DZ484" s="46" t="b">
        <f t="shared" si="982"/>
        <v>0</v>
      </c>
      <c r="EB484" s="46" t="b">
        <f t="shared" si="983"/>
        <v>0</v>
      </c>
      <c r="EC484" s="46" t="b">
        <f t="shared" si="984"/>
        <v>0</v>
      </c>
      <c r="ED484" s="46" t="b">
        <f t="shared" si="985"/>
        <v>0</v>
      </c>
      <c r="EE484" s="46" t="b">
        <f t="shared" si="986"/>
        <v>0</v>
      </c>
      <c r="EF484" s="46" t="b">
        <f t="shared" si="987"/>
        <v>0</v>
      </c>
      <c r="EG484" s="46" t="b">
        <f t="shared" si="988"/>
        <v>0</v>
      </c>
      <c r="EH484" s="46" t="b">
        <f t="shared" si="989"/>
        <v>0</v>
      </c>
      <c r="EI484" s="46" t="b">
        <f t="shared" si="990"/>
        <v>0</v>
      </c>
      <c r="EK484" s="46" t="b">
        <f t="shared" si="991"/>
        <v>0</v>
      </c>
      <c r="EL484" s="46" t="b">
        <f t="shared" si="992"/>
        <v>0</v>
      </c>
      <c r="EM484" s="46" t="b">
        <f t="shared" si="993"/>
        <v>0</v>
      </c>
      <c r="EN484" s="46" t="b">
        <f t="shared" si="994"/>
        <v>0</v>
      </c>
      <c r="EO484" s="46" t="b">
        <f t="shared" si="995"/>
        <v>0</v>
      </c>
      <c r="EP484" s="46" t="b">
        <f t="shared" si="996"/>
        <v>0</v>
      </c>
      <c r="EQ484" s="46" t="b">
        <f t="shared" si="997"/>
        <v>0</v>
      </c>
      <c r="ER484" s="46" t="b">
        <f>OR(AA484='Tablas '!$T$4,AA484='Tablas '!$T$7,AA484='Tablas '!$T$8,AA484='Tablas '!$T$11)</f>
        <v>0</v>
      </c>
      <c r="ES484" s="46" t="str">
        <f t="shared" si="998"/>
        <v/>
      </c>
      <c r="ET484" s="46" t="str">
        <f t="shared" si="999"/>
        <v/>
      </c>
      <c r="EU484" s="46" t="str">
        <f t="shared" si="1000"/>
        <v/>
      </c>
      <c r="EV484" s="46" t="b">
        <f t="shared" si="1001"/>
        <v>0</v>
      </c>
      <c r="EW484" s="46" t="b">
        <f t="shared" si="1002"/>
        <v>0</v>
      </c>
      <c r="EX484" s="46" t="b">
        <f t="shared" si="1003"/>
        <v>0</v>
      </c>
      <c r="EY484" s="46" t="b">
        <f t="shared" si="1004"/>
        <v>0</v>
      </c>
      <c r="EZ484" s="46" t="b">
        <f t="shared" si="1005"/>
        <v>0</v>
      </c>
      <c r="FA484" s="46" t="b">
        <f t="shared" si="1006"/>
        <v>0</v>
      </c>
      <c r="FB484" s="46" t="b">
        <f t="shared" si="1007"/>
        <v>0</v>
      </c>
      <c r="FC484" s="46" t="str">
        <f t="shared" si="1008"/>
        <v/>
      </c>
      <c r="FD484" s="46" t="str">
        <f t="shared" si="1009"/>
        <v/>
      </c>
      <c r="FE484" s="46" t="b">
        <f t="shared" si="1010"/>
        <v>0</v>
      </c>
      <c r="FF484" s="46" t="str">
        <f t="shared" si="1011"/>
        <v/>
      </c>
      <c r="FG484" s="46" t="str">
        <f t="shared" si="1012"/>
        <v/>
      </c>
      <c r="FH484" s="46" t="b">
        <f t="shared" si="1013"/>
        <v>0</v>
      </c>
      <c r="FI484" s="46" t="str">
        <f t="shared" si="1014"/>
        <v/>
      </c>
      <c r="FJ484" s="46" t="str">
        <f t="shared" si="1015"/>
        <v/>
      </c>
      <c r="FK484" s="46" t="b">
        <f t="shared" si="1016"/>
        <v>0</v>
      </c>
      <c r="FL484" s="46" t="str">
        <f t="shared" si="1017"/>
        <v/>
      </c>
      <c r="FM484" s="46" t="str">
        <f t="shared" si="1018"/>
        <v/>
      </c>
      <c r="FN484" s="46" t="b">
        <f t="shared" si="1019"/>
        <v>0</v>
      </c>
      <c r="FO484" s="46" t="str">
        <f t="shared" si="1020"/>
        <v/>
      </c>
      <c r="FP484" s="46" t="str">
        <f t="shared" si="1021"/>
        <v/>
      </c>
      <c r="FQ484" s="46" t="b">
        <f t="shared" si="1022"/>
        <v>0</v>
      </c>
      <c r="FR484" s="46" t="str">
        <f t="shared" si="1023"/>
        <v/>
      </c>
      <c r="FS484" s="46" t="str">
        <f t="shared" si="1024"/>
        <v/>
      </c>
      <c r="FT484" s="46" t="b">
        <f t="shared" si="1025"/>
        <v>0</v>
      </c>
      <c r="FU484" s="46" t="str">
        <f t="shared" si="1026"/>
        <v/>
      </c>
      <c r="FV484" s="46" t="str">
        <f t="shared" si="1027"/>
        <v/>
      </c>
      <c r="FW484" s="46" t="b">
        <f t="shared" si="1028"/>
        <v>0</v>
      </c>
      <c r="FX484" s="46" t="str">
        <f t="shared" si="1029"/>
        <v/>
      </c>
      <c r="FY484" s="46" t="str">
        <f t="shared" si="1030"/>
        <v/>
      </c>
      <c r="FZ484" s="46" t="b">
        <f t="shared" si="1031"/>
        <v>0</v>
      </c>
      <c r="GA484" s="46" t="str">
        <f t="shared" si="1032"/>
        <v/>
      </c>
      <c r="GB484" s="46" t="str">
        <f t="shared" si="1033"/>
        <v/>
      </c>
      <c r="GC484" s="46" t="b">
        <f t="shared" si="1034"/>
        <v>0</v>
      </c>
      <c r="GD484" s="46" t="str">
        <f t="shared" si="1035"/>
        <v/>
      </c>
      <c r="GE484" s="46" t="str">
        <f t="shared" si="1036"/>
        <v/>
      </c>
      <c r="GF484" s="46" t="b">
        <f t="shared" si="1037"/>
        <v>0</v>
      </c>
      <c r="GG484" s="46" t="b">
        <f t="shared" si="1038"/>
        <v>0</v>
      </c>
      <c r="GH484" s="46" t="str">
        <f t="shared" si="1039"/>
        <v/>
      </c>
      <c r="GI484" s="46" t="str">
        <f t="shared" si="1040"/>
        <v/>
      </c>
      <c r="GJ484" s="46" t="str">
        <f t="shared" si="1041"/>
        <v/>
      </c>
      <c r="GK484" s="46" t="b">
        <f t="shared" si="1042"/>
        <v>0</v>
      </c>
      <c r="GL484" s="46" t="str">
        <f t="shared" si="1043"/>
        <v/>
      </c>
      <c r="GM484" s="46" t="str">
        <f t="shared" si="1044"/>
        <v/>
      </c>
      <c r="GN484" s="46" t="str">
        <f t="shared" si="1045"/>
        <v/>
      </c>
      <c r="GO484" s="46" t="b">
        <f t="shared" si="1046"/>
        <v>0</v>
      </c>
      <c r="GP484" s="46" t="str">
        <f t="shared" si="1047"/>
        <v/>
      </c>
      <c r="GQ484" s="46" t="str">
        <f t="shared" si="1048"/>
        <v/>
      </c>
      <c r="GR484" s="46" t="b">
        <f t="shared" si="1049"/>
        <v>0</v>
      </c>
      <c r="GS484" s="46" t="str">
        <f t="shared" si="1050"/>
        <v/>
      </c>
      <c r="GT484" s="46" t="str">
        <f t="shared" si="1051"/>
        <v/>
      </c>
      <c r="GU484" s="46" t="b">
        <f t="shared" si="1052"/>
        <v>0</v>
      </c>
      <c r="GV484" s="46" t="b">
        <f t="shared" si="1053"/>
        <v>0</v>
      </c>
      <c r="GW484" s="46" t="b">
        <f t="shared" si="1054"/>
        <v>0</v>
      </c>
      <c r="GX484" s="46" t="b">
        <f t="shared" si="1055"/>
        <v>0</v>
      </c>
      <c r="GY484" s="46" t="b">
        <f t="shared" si="1056"/>
        <v>0</v>
      </c>
      <c r="GZ484" s="46" t="b">
        <f t="shared" si="1057"/>
        <v>0</v>
      </c>
      <c r="HA484" s="46" t="b">
        <f t="shared" si="1058"/>
        <v>0</v>
      </c>
      <c r="HB484" s="46" t="b">
        <f t="shared" si="1059"/>
        <v>0</v>
      </c>
      <c r="HC484" s="46" t="b">
        <f t="shared" si="1060"/>
        <v>0</v>
      </c>
      <c r="HD484" s="46" t="b">
        <f t="shared" si="1061"/>
        <v>0</v>
      </c>
      <c r="HE484" s="46" t="b">
        <f t="shared" si="1062"/>
        <v>0</v>
      </c>
      <c r="HF484" s="46" t="b">
        <f t="shared" si="1063"/>
        <v>0</v>
      </c>
      <c r="HG484" s="46" t="b">
        <f t="shared" si="1064"/>
        <v>0</v>
      </c>
      <c r="HH484" s="46" t="b">
        <f t="shared" si="1065"/>
        <v>0</v>
      </c>
      <c r="HI484" s="46" t="b">
        <f t="shared" si="1066"/>
        <v>0</v>
      </c>
      <c r="HJ484" s="46" t="b">
        <f t="shared" si="1067"/>
        <v>0</v>
      </c>
      <c r="HK484" s="46" t="b">
        <f t="shared" si="1068"/>
        <v>0</v>
      </c>
      <c r="HL484" s="46" t="b">
        <f t="shared" si="1069"/>
        <v>0</v>
      </c>
      <c r="HM484" s="46" t="b">
        <f t="shared" si="1070"/>
        <v>0</v>
      </c>
      <c r="HN484" s="46" t="b">
        <f t="shared" si="1071"/>
        <v>0</v>
      </c>
      <c r="HO484" s="46" t="b">
        <f t="shared" si="1072"/>
        <v>0</v>
      </c>
      <c r="HP484" s="46" t="b">
        <f t="shared" si="1073"/>
        <v>0</v>
      </c>
      <c r="HQ484" s="46" t="str">
        <f t="shared" si="1074"/>
        <v/>
      </c>
      <c r="HR484" s="46" t="str">
        <f t="shared" si="1075"/>
        <v/>
      </c>
      <c r="HS484" s="46" t="str">
        <f t="shared" si="1076"/>
        <v/>
      </c>
      <c r="HT484" s="46" t="b">
        <f t="shared" si="1077"/>
        <v>0</v>
      </c>
      <c r="HU484" s="46" t="b">
        <f t="shared" si="1078"/>
        <v>0</v>
      </c>
      <c r="HV484" s="46" t="b">
        <f t="shared" si="1079"/>
        <v>0</v>
      </c>
      <c r="HW484" s="46" t="b">
        <f t="shared" si="1080"/>
        <v>0</v>
      </c>
      <c r="HX484" s="46" t="b">
        <f t="shared" si="1081"/>
        <v>0</v>
      </c>
      <c r="HY484" s="46" t="b">
        <f t="shared" si="1082"/>
        <v>0</v>
      </c>
      <c r="HZ484" s="46" t="b">
        <f t="shared" si="1083"/>
        <v>0</v>
      </c>
      <c r="IA484" s="46" t="str">
        <f t="shared" si="1084"/>
        <v/>
      </c>
      <c r="IB484" s="46" t="str">
        <f t="shared" si="1085"/>
        <v/>
      </c>
      <c r="IC484" s="46" t="str">
        <f t="shared" si="1086"/>
        <v/>
      </c>
      <c r="ID484" s="46" t="str">
        <f t="shared" si="1087"/>
        <v/>
      </c>
      <c r="IE484" s="46" t="b">
        <f t="shared" si="1088"/>
        <v>0</v>
      </c>
      <c r="IF484" s="46" t="str">
        <f t="shared" si="1089"/>
        <v/>
      </c>
      <c r="IG484" s="46" t="str">
        <f t="shared" si="1090"/>
        <v/>
      </c>
      <c r="IH484" s="46" t="b">
        <f t="shared" si="1091"/>
        <v>0</v>
      </c>
      <c r="II484" s="46" t="b">
        <f t="shared" si="1092"/>
        <v>0</v>
      </c>
      <c r="IJ484" s="46" t="b">
        <f t="shared" si="1093"/>
        <v>0</v>
      </c>
      <c r="IK484" s="46" t="str">
        <f t="shared" si="1094"/>
        <v/>
      </c>
      <c r="IL484" s="46" t="str">
        <f t="shared" si="1095"/>
        <v/>
      </c>
      <c r="IM484" s="46" t="b">
        <f t="shared" si="1096"/>
        <v>0</v>
      </c>
      <c r="IN484" s="46" t="b">
        <f t="shared" si="1097"/>
        <v>0</v>
      </c>
      <c r="IO484" s="46" t="b">
        <f t="shared" si="1098"/>
        <v>0</v>
      </c>
      <c r="IP484" s="46" t="b">
        <f t="shared" si="1099"/>
        <v>0</v>
      </c>
      <c r="IQ484" s="46" t="b">
        <f t="shared" si="1100"/>
        <v>0</v>
      </c>
      <c r="IR484" s="46" t="b">
        <f t="shared" si="1101"/>
        <v>0</v>
      </c>
      <c r="IS484" s="46" t="b">
        <f t="shared" si="1102"/>
        <v>0</v>
      </c>
      <c r="IT484" s="46" t="b">
        <f t="shared" si="1103"/>
        <v>0</v>
      </c>
      <c r="IU484" s="46" t="b">
        <f t="shared" si="1104"/>
        <v>0</v>
      </c>
      <c r="IV484" s="46" t="b">
        <f t="shared" si="1105"/>
        <v>0</v>
      </c>
      <c r="IW484" s="46" t="b">
        <f t="shared" si="1106"/>
        <v>0</v>
      </c>
      <c r="IX484" s="46" t="b">
        <f t="shared" si="1107"/>
        <v>0</v>
      </c>
      <c r="IY484" s="46" t="b">
        <f t="shared" si="1108"/>
        <v>0</v>
      </c>
    </row>
    <row r="485" spans="2:259" x14ac:dyDescent="0.3">
      <c r="B485" s="48">
        <v>473</v>
      </c>
      <c r="C485" s="61" t="str">
        <f t="shared" si="974"/>
        <v/>
      </c>
      <c r="D485" s="53"/>
      <c r="E485" s="52"/>
      <c r="F485" s="112"/>
      <c r="G485" s="52"/>
      <c r="H485" s="53"/>
      <c r="I485" s="52"/>
      <c r="J485" s="52"/>
      <c r="K485" s="53"/>
      <c r="L485" s="55"/>
      <c r="M485" s="108"/>
      <c r="N485" s="56"/>
      <c r="O485" s="52"/>
      <c r="P485" s="52"/>
      <c r="Q485" s="52"/>
      <c r="R485" s="52"/>
      <c r="S485" s="52"/>
      <c r="T485" s="53"/>
      <c r="U485" s="52"/>
      <c r="V485" s="52"/>
      <c r="W485" s="55"/>
      <c r="X485" s="55"/>
      <c r="Y485" s="52"/>
      <c r="Z485" s="55"/>
      <c r="AA485" s="52"/>
      <c r="AB485" s="53"/>
      <c r="AC485" s="53"/>
      <c r="AD485" s="53"/>
      <c r="AE485" s="57"/>
      <c r="AF485" s="113"/>
      <c r="AG485" s="57"/>
      <c r="AH485" s="58"/>
      <c r="AI485" s="58"/>
      <c r="AJ485" s="58"/>
      <c r="AK485" s="114"/>
      <c r="AL485" s="58"/>
      <c r="AM485" s="114"/>
      <c r="AN485" s="58"/>
      <c r="AO485" s="114"/>
      <c r="AP485" s="58"/>
      <c r="AQ485" s="114"/>
      <c r="AR485" s="58"/>
      <c r="AS485" s="114"/>
      <c r="AT485" s="58"/>
      <c r="AU485" s="114"/>
      <c r="AV485" s="58"/>
      <c r="AW485" s="114"/>
      <c r="AX485" s="58"/>
      <c r="AY485" s="114"/>
      <c r="AZ485" s="58"/>
      <c r="BA485" s="114"/>
      <c r="BB485" s="58"/>
      <c r="BC485" s="114"/>
      <c r="BD485" s="58"/>
      <c r="BE485" s="58"/>
      <c r="BF485" s="58"/>
      <c r="BG485" s="59"/>
      <c r="BH485" s="58"/>
      <c r="BI485" s="114"/>
      <c r="BJ485" s="53"/>
      <c r="BK485" s="58"/>
      <c r="BL485" s="114"/>
      <c r="BM485" s="58"/>
      <c r="BN485" s="114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3"/>
      <c r="CL485" s="58"/>
      <c r="CM485" s="58"/>
      <c r="CN485" s="60"/>
      <c r="CO485" s="57"/>
      <c r="CP485" s="58"/>
      <c r="CQ485" s="60"/>
      <c r="CR485" s="57"/>
      <c r="CS485" s="58"/>
      <c r="CT485" s="59"/>
      <c r="CU485" s="58"/>
      <c r="CV485" s="59"/>
      <c r="CW485" s="58"/>
      <c r="CX485" s="59"/>
      <c r="CY485" s="58"/>
      <c r="CZ485" s="58"/>
      <c r="DA485" s="58"/>
      <c r="DB485" s="53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7"/>
      <c r="DO485" s="57"/>
      <c r="DP485" s="57"/>
      <c r="DQ485" s="76" t="str">
        <f t="shared" si="975"/>
        <v/>
      </c>
      <c r="DR485" s="53"/>
      <c r="DS485" s="46" t="b">
        <f t="shared" si="976"/>
        <v>0</v>
      </c>
      <c r="DT485" s="46" t="str">
        <f t="shared" si="977"/>
        <v/>
      </c>
      <c r="DU485" s="46" t="b">
        <f t="shared" si="978"/>
        <v>0</v>
      </c>
      <c r="DV485" s="46" t="b">
        <f t="shared" si="979"/>
        <v>0</v>
      </c>
      <c r="DW485" s="46" t="b">
        <f t="shared" si="980"/>
        <v>0</v>
      </c>
      <c r="DY485" s="46" t="b">
        <f t="shared" si="981"/>
        <v>0</v>
      </c>
      <c r="DZ485" s="46" t="b">
        <f t="shared" si="982"/>
        <v>0</v>
      </c>
      <c r="EB485" s="46" t="b">
        <f t="shared" si="983"/>
        <v>0</v>
      </c>
      <c r="EC485" s="46" t="b">
        <f t="shared" si="984"/>
        <v>0</v>
      </c>
      <c r="ED485" s="46" t="b">
        <f t="shared" si="985"/>
        <v>0</v>
      </c>
      <c r="EE485" s="46" t="b">
        <f t="shared" si="986"/>
        <v>0</v>
      </c>
      <c r="EF485" s="46" t="b">
        <f t="shared" si="987"/>
        <v>0</v>
      </c>
      <c r="EG485" s="46" t="b">
        <f t="shared" si="988"/>
        <v>0</v>
      </c>
      <c r="EH485" s="46" t="b">
        <f t="shared" si="989"/>
        <v>0</v>
      </c>
      <c r="EI485" s="46" t="b">
        <f t="shared" si="990"/>
        <v>0</v>
      </c>
      <c r="EK485" s="46" t="b">
        <f t="shared" si="991"/>
        <v>0</v>
      </c>
      <c r="EL485" s="46" t="b">
        <f t="shared" si="992"/>
        <v>0</v>
      </c>
      <c r="EM485" s="46" t="b">
        <f t="shared" si="993"/>
        <v>0</v>
      </c>
      <c r="EN485" s="46" t="b">
        <f t="shared" si="994"/>
        <v>0</v>
      </c>
      <c r="EO485" s="46" t="b">
        <f t="shared" si="995"/>
        <v>0</v>
      </c>
      <c r="EP485" s="46" t="b">
        <f t="shared" si="996"/>
        <v>0</v>
      </c>
      <c r="EQ485" s="46" t="b">
        <f t="shared" si="997"/>
        <v>0</v>
      </c>
      <c r="ER485" s="46" t="b">
        <f>OR(AA485='Tablas '!$T$4,AA485='Tablas '!$T$7,AA485='Tablas '!$T$8,AA485='Tablas '!$T$11)</f>
        <v>0</v>
      </c>
      <c r="ES485" s="46" t="str">
        <f t="shared" si="998"/>
        <v/>
      </c>
      <c r="ET485" s="46" t="str">
        <f t="shared" si="999"/>
        <v/>
      </c>
      <c r="EU485" s="46" t="str">
        <f t="shared" si="1000"/>
        <v/>
      </c>
      <c r="EV485" s="46" t="b">
        <f t="shared" si="1001"/>
        <v>0</v>
      </c>
      <c r="EW485" s="46" t="b">
        <f t="shared" si="1002"/>
        <v>0</v>
      </c>
      <c r="EX485" s="46" t="b">
        <f t="shared" si="1003"/>
        <v>0</v>
      </c>
      <c r="EY485" s="46" t="b">
        <f t="shared" si="1004"/>
        <v>0</v>
      </c>
      <c r="EZ485" s="46" t="b">
        <f t="shared" si="1005"/>
        <v>0</v>
      </c>
      <c r="FA485" s="46" t="b">
        <f t="shared" si="1006"/>
        <v>0</v>
      </c>
      <c r="FB485" s="46" t="b">
        <f t="shared" si="1007"/>
        <v>0</v>
      </c>
      <c r="FC485" s="46" t="str">
        <f t="shared" si="1008"/>
        <v/>
      </c>
      <c r="FD485" s="46" t="str">
        <f t="shared" si="1009"/>
        <v/>
      </c>
      <c r="FE485" s="46" t="b">
        <f t="shared" si="1010"/>
        <v>0</v>
      </c>
      <c r="FF485" s="46" t="str">
        <f t="shared" si="1011"/>
        <v/>
      </c>
      <c r="FG485" s="46" t="str">
        <f t="shared" si="1012"/>
        <v/>
      </c>
      <c r="FH485" s="46" t="b">
        <f t="shared" si="1013"/>
        <v>0</v>
      </c>
      <c r="FI485" s="46" t="str">
        <f t="shared" si="1014"/>
        <v/>
      </c>
      <c r="FJ485" s="46" t="str">
        <f t="shared" si="1015"/>
        <v/>
      </c>
      <c r="FK485" s="46" t="b">
        <f t="shared" si="1016"/>
        <v>0</v>
      </c>
      <c r="FL485" s="46" t="str">
        <f t="shared" si="1017"/>
        <v/>
      </c>
      <c r="FM485" s="46" t="str">
        <f t="shared" si="1018"/>
        <v/>
      </c>
      <c r="FN485" s="46" t="b">
        <f t="shared" si="1019"/>
        <v>0</v>
      </c>
      <c r="FO485" s="46" t="str">
        <f t="shared" si="1020"/>
        <v/>
      </c>
      <c r="FP485" s="46" t="str">
        <f t="shared" si="1021"/>
        <v/>
      </c>
      <c r="FQ485" s="46" t="b">
        <f t="shared" si="1022"/>
        <v>0</v>
      </c>
      <c r="FR485" s="46" t="str">
        <f t="shared" si="1023"/>
        <v/>
      </c>
      <c r="FS485" s="46" t="str">
        <f t="shared" si="1024"/>
        <v/>
      </c>
      <c r="FT485" s="46" t="b">
        <f t="shared" si="1025"/>
        <v>0</v>
      </c>
      <c r="FU485" s="46" t="str">
        <f t="shared" si="1026"/>
        <v/>
      </c>
      <c r="FV485" s="46" t="str">
        <f t="shared" si="1027"/>
        <v/>
      </c>
      <c r="FW485" s="46" t="b">
        <f t="shared" si="1028"/>
        <v>0</v>
      </c>
      <c r="FX485" s="46" t="str">
        <f t="shared" si="1029"/>
        <v/>
      </c>
      <c r="FY485" s="46" t="str">
        <f t="shared" si="1030"/>
        <v/>
      </c>
      <c r="FZ485" s="46" t="b">
        <f t="shared" si="1031"/>
        <v>0</v>
      </c>
      <c r="GA485" s="46" t="str">
        <f t="shared" si="1032"/>
        <v/>
      </c>
      <c r="GB485" s="46" t="str">
        <f t="shared" si="1033"/>
        <v/>
      </c>
      <c r="GC485" s="46" t="b">
        <f t="shared" si="1034"/>
        <v>0</v>
      </c>
      <c r="GD485" s="46" t="str">
        <f t="shared" si="1035"/>
        <v/>
      </c>
      <c r="GE485" s="46" t="str">
        <f t="shared" si="1036"/>
        <v/>
      </c>
      <c r="GF485" s="46" t="b">
        <f t="shared" si="1037"/>
        <v>0</v>
      </c>
      <c r="GG485" s="46" t="b">
        <f t="shared" si="1038"/>
        <v>0</v>
      </c>
      <c r="GH485" s="46" t="str">
        <f t="shared" si="1039"/>
        <v/>
      </c>
      <c r="GI485" s="46" t="str">
        <f t="shared" si="1040"/>
        <v/>
      </c>
      <c r="GJ485" s="46" t="str">
        <f t="shared" si="1041"/>
        <v/>
      </c>
      <c r="GK485" s="46" t="b">
        <f t="shared" si="1042"/>
        <v>0</v>
      </c>
      <c r="GL485" s="46" t="str">
        <f t="shared" si="1043"/>
        <v/>
      </c>
      <c r="GM485" s="46" t="str">
        <f t="shared" si="1044"/>
        <v/>
      </c>
      <c r="GN485" s="46" t="str">
        <f t="shared" si="1045"/>
        <v/>
      </c>
      <c r="GO485" s="46" t="b">
        <f t="shared" si="1046"/>
        <v>0</v>
      </c>
      <c r="GP485" s="46" t="str">
        <f t="shared" si="1047"/>
        <v/>
      </c>
      <c r="GQ485" s="46" t="str">
        <f t="shared" si="1048"/>
        <v/>
      </c>
      <c r="GR485" s="46" t="b">
        <f t="shared" si="1049"/>
        <v>0</v>
      </c>
      <c r="GS485" s="46" t="str">
        <f t="shared" si="1050"/>
        <v/>
      </c>
      <c r="GT485" s="46" t="str">
        <f t="shared" si="1051"/>
        <v/>
      </c>
      <c r="GU485" s="46" t="b">
        <f t="shared" si="1052"/>
        <v>0</v>
      </c>
      <c r="GV485" s="46" t="b">
        <f t="shared" si="1053"/>
        <v>0</v>
      </c>
      <c r="GW485" s="46" t="b">
        <f t="shared" si="1054"/>
        <v>0</v>
      </c>
      <c r="GX485" s="46" t="b">
        <f t="shared" si="1055"/>
        <v>0</v>
      </c>
      <c r="GY485" s="46" t="b">
        <f t="shared" si="1056"/>
        <v>0</v>
      </c>
      <c r="GZ485" s="46" t="b">
        <f t="shared" si="1057"/>
        <v>0</v>
      </c>
      <c r="HA485" s="46" t="b">
        <f t="shared" si="1058"/>
        <v>0</v>
      </c>
      <c r="HB485" s="46" t="b">
        <f t="shared" si="1059"/>
        <v>0</v>
      </c>
      <c r="HC485" s="46" t="b">
        <f t="shared" si="1060"/>
        <v>0</v>
      </c>
      <c r="HD485" s="46" t="b">
        <f t="shared" si="1061"/>
        <v>0</v>
      </c>
      <c r="HE485" s="46" t="b">
        <f t="shared" si="1062"/>
        <v>0</v>
      </c>
      <c r="HF485" s="46" t="b">
        <f t="shared" si="1063"/>
        <v>0</v>
      </c>
      <c r="HG485" s="46" t="b">
        <f t="shared" si="1064"/>
        <v>0</v>
      </c>
      <c r="HH485" s="46" t="b">
        <f t="shared" si="1065"/>
        <v>0</v>
      </c>
      <c r="HI485" s="46" t="b">
        <f t="shared" si="1066"/>
        <v>0</v>
      </c>
      <c r="HJ485" s="46" t="b">
        <f t="shared" si="1067"/>
        <v>0</v>
      </c>
      <c r="HK485" s="46" t="b">
        <f t="shared" si="1068"/>
        <v>0</v>
      </c>
      <c r="HL485" s="46" t="b">
        <f t="shared" si="1069"/>
        <v>0</v>
      </c>
      <c r="HM485" s="46" t="b">
        <f t="shared" si="1070"/>
        <v>0</v>
      </c>
      <c r="HN485" s="46" t="b">
        <f t="shared" si="1071"/>
        <v>0</v>
      </c>
      <c r="HO485" s="46" t="b">
        <f t="shared" si="1072"/>
        <v>0</v>
      </c>
      <c r="HP485" s="46" t="b">
        <f t="shared" si="1073"/>
        <v>0</v>
      </c>
      <c r="HQ485" s="46" t="str">
        <f t="shared" si="1074"/>
        <v/>
      </c>
      <c r="HR485" s="46" t="str">
        <f t="shared" si="1075"/>
        <v/>
      </c>
      <c r="HS485" s="46" t="str">
        <f t="shared" si="1076"/>
        <v/>
      </c>
      <c r="HT485" s="46" t="b">
        <f t="shared" si="1077"/>
        <v>0</v>
      </c>
      <c r="HU485" s="46" t="b">
        <f t="shared" si="1078"/>
        <v>0</v>
      </c>
      <c r="HV485" s="46" t="b">
        <f t="shared" si="1079"/>
        <v>0</v>
      </c>
      <c r="HW485" s="46" t="b">
        <f t="shared" si="1080"/>
        <v>0</v>
      </c>
      <c r="HX485" s="46" t="b">
        <f t="shared" si="1081"/>
        <v>0</v>
      </c>
      <c r="HY485" s="46" t="b">
        <f t="shared" si="1082"/>
        <v>0</v>
      </c>
      <c r="HZ485" s="46" t="b">
        <f t="shared" si="1083"/>
        <v>0</v>
      </c>
      <c r="IA485" s="46" t="str">
        <f t="shared" si="1084"/>
        <v/>
      </c>
      <c r="IB485" s="46" t="str">
        <f t="shared" si="1085"/>
        <v/>
      </c>
      <c r="IC485" s="46" t="str">
        <f t="shared" si="1086"/>
        <v/>
      </c>
      <c r="ID485" s="46" t="str">
        <f t="shared" si="1087"/>
        <v/>
      </c>
      <c r="IE485" s="46" t="b">
        <f t="shared" si="1088"/>
        <v>0</v>
      </c>
      <c r="IF485" s="46" t="str">
        <f t="shared" si="1089"/>
        <v/>
      </c>
      <c r="IG485" s="46" t="str">
        <f t="shared" si="1090"/>
        <v/>
      </c>
      <c r="IH485" s="46" t="b">
        <f t="shared" si="1091"/>
        <v>0</v>
      </c>
      <c r="II485" s="46" t="b">
        <f t="shared" si="1092"/>
        <v>0</v>
      </c>
      <c r="IJ485" s="46" t="b">
        <f t="shared" si="1093"/>
        <v>0</v>
      </c>
      <c r="IK485" s="46" t="str">
        <f t="shared" si="1094"/>
        <v/>
      </c>
      <c r="IL485" s="46" t="str">
        <f t="shared" si="1095"/>
        <v/>
      </c>
      <c r="IM485" s="46" t="b">
        <f t="shared" si="1096"/>
        <v>0</v>
      </c>
      <c r="IN485" s="46" t="b">
        <f t="shared" si="1097"/>
        <v>0</v>
      </c>
      <c r="IO485" s="46" t="b">
        <f t="shared" si="1098"/>
        <v>0</v>
      </c>
      <c r="IP485" s="46" t="b">
        <f t="shared" si="1099"/>
        <v>0</v>
      </c>
      <c r="IQ485" s="46" t="b">
        <f t="shared" si="1100"/>
        <v>0</v>
      </c>
      <c r="IR485" s="46" t="b">
        <f t="shared" si="1101"/>
        <v>0</v>
      </c>
      <c r="IS485" s="46" t="b">
        <f t="shared" si="1102"/>
        <v>0</v>
      </c>
      <c r="IT485" s="46" t="b">
        <f t="shared" si="1103"/>
        <v>0</v>
      </c>
      <c r="IU485" s="46" t="b">
        <f t="shared" si="1104"/>
        <v>0</v>
      </c>
      <c r="IV485" s="46" t="b">
        <f t="shared" si="1105"/>
        <v>0</v>
      </c>
      <c r="IW485" s="46" t="b">
        <f t="shared" si="1106"/>
        <v>0</v>
      </c>
      <c r="IX485" s="46" t="b">
        <f t="shared" si="1107"/>
        <v>0</v>
      </c>
      <c r="IY485" s="46" t="b">
        <f t="shared" si="1108"/>
        <v>0</v>
      </c>
    </row>
    <row r="486" spans="2:259" x14ac:dyDescent="0.3">
      <c r="B486" s="48">
        <v>474</v>
      </c>
      <c r="C486" s="61" t="str">
        <f t="shared" si="974"/>
        <v/>
      </c>
      <c r="D486" s="53"/>
      <c r="E486" s="52"/>
      <c r="F486" s="112"/>
      <c r="G486" s="52"/>
      <c r="H486" s="53"/>
      <c r="I486" s="52"/>
      <c r="J486" s="52"/>
      <c r="K486" s="53"/>
      <c r="L486" s="55"/>
      <c r="M486" s="108"/>
      <c r="N486" s="56"/>
      <c r="O486" s="52"/>
      <c r="P486" s="52"/>
      <c r="Q486" s="52"/>
      <c r="R486" s="52"/>
      <c r="S486" s="52"/>
      <c r="T486" s="53"/>
      <c r="U486" s="52"/>
      <c r="V486" s="52"/>
      <c r="W486" s="55"/>
      <c r="X486" s="55"/>
      <c r="Y486" s="52"/>
      <c r="Z486" s="55"/>
      <c r="AA486" s="52"/>
      <c r="AB486" s="53"/>
      <c r="AC486" s="53"/>
      <c r="AD486" s="53"/>
      <c r="AE486" s="57"/>
      <c r="AF486" s="113"/>
      <c r="AG486" s="57"/>
      <c r="AH486" s="58"/>
      <c r="AI486" s="58"/>
      <c r="AJ486" s="58"/>
      <c r="AK486" s="114"/>
      <c r="AL486" s="58"/>
      <c r="AM486" s="114"/>
      <c r="AN486" s="58"/>
      <c r="AO486" s="114"/>
      <c r="AP486" s="58"/>
      <c r="AQ486" s="114"/>
      <c r="AR486" s="58"/>
      <c r="AS486" s="114"/>
      <c r="AT486" s="58"/>
      <c r="AU486" s="114"/>
      <c r="AV486" s="58"/>
      <c r="AW486" s="114"/>
      <c r="AX486" s="58"/>
      <c r="AY486" s="114"/>
      <c r="AZ486" s="58"/>
      <c r="BA486" s="114"/>
      <c r="BB486" s="58"/>
      <c r="BC486" s="114"/>
      <c r="BD486" s="58"/>
      <c r="BE486" s="58"/>
      <c r="BF486" s="58"/>
      <c r="BG486" s="59"/>
      <c r="BH486" s="58"/>
      <c r="BI486" s="114"/>
      <c r="BJ486" s="53"/>
      <c r="BK486" s="58"/>
      <c r="BL486" s="114"/>
      <c r="BM486" s="58"/>
      <c r="BN486" s="114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3"/>
      <c r="CL486" s="58"/>
      <c r="CM486" s="58"/>
      <c r="CN486" s="60"/>
      <c r="CO486" s="57"/>
      <c r="CP486" s="58"/>
      <c r="CQ486" s="60"/>
      <c r="CR486" s="57"/>
      <c r="CS486" s="58"/>
      <c r="CT486" s="59"/>
      <c r="CU486" s="58"/>
      <c r="CV486" s="59"/>
      <c r="CW486" s="58"/>
      <c r="CX486" s="59"/>
      <c r="CY486" s="58"/>
      <c r="CZ486" s="58"/>
      <c r="DA486" s="58"/>
      <c r="DB486" s="53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7"/>
      <c r="DO486" s="57"/>
      <c r="DP486" s="57"/>
      <c r="DQ486" s="76" t="str">
        <f t="shared" si="975"/>
        <v/>
      </c>
      <c r="DR486" s="53"/>
      <c r="DS486" s="46" t="b">
        <f t="shared" si="976"/>
        <v>0</v>
      </c>
      <c r="DT486" s="46" t="str">
        <f t="shared" si="977"/>
        <v/>
      </c>
      <c r="DU486" s="46" t="b">
        <f t="shared" si="978"/>
        <v>0</v>
      </c>
      <c r="DV486" s="46" t="b">
        <f t="shared" si="979"/>
        <v>0</v>
      </c>
      <c r="DW486" s="46" t="b">
        <f t="shared" si="980"/>
        <v>0</v>
      </c>
      <c r="DY486" s="46" t="b">
        <f t="shared" si="981"/>
        <v>0</v>
      </c>
      <c r="DZ486" s="46" t="b">
        <f t="shared" si="982"/>
        <v>0</v>
      </c>
      <c r="EB486" s="46" t="b">
        <f t="shared" si="983"/>
        <v>0</v>
      </c>
      <c r="EC486" s="46" t="b">
        <f t="shared" si="984"/>
        <v>0</v>
      </c>
      <c r="ED486" s="46" t="b">
        <f t="shared" si="985"/>
        <v>0</v>
      </c>
      <c r="EE486" s="46" t="b">
        <f t="shared" si="986"/>
        <v>0</v>
      </c>
      <c r="EF486" s="46" t="b">
        <f t="shared" si="987"/>
        <v>0</v>
      </c>
      <c r="EG486" s="46" t="b">
        <f t="shared" si="988"/>
        <v>0</v>
      </c>
      <c r="EH486" s="46" t="b">
        <f t="shared" si="989"/>
        <v>0</v>
      </c>
      <c r="EI486" s="46" t="b">
        <f t="shared" si="990"/>
        <v>0</v>
      </c>
      <c r="EK486" s="46" t="b">
        <f t="shared" si="991"/>
        <v>0</v>
      </c>
      <c r="EL486" s="46" t="b">
        <f t="shared" si="992"/>
        <v>0</v>
      </c>
      <c r="EM486" s="46" t="b">
        <f t="shared" si="993"/>
        <v>0</v>
      </c>
      <c r="EN486" s="46" t="b">
        <f t="shared" si="994"/>
        <v>0</v>
      </c>
      <c r="EO486" s="46" t="b">
        <f t="shared" si="995"/>
        <v>0</v>
      </c>
      <c r="EP486" s="46" t="b">
        <f t="shared" si="996"/>
        <v>0</v>
      </c>
      <c r="EQ486" s="46" t="b">
        <f t="shared" si="997"/>
        <v>0</v>
      </c>
      <c r="ER486" s="46" t="b">
        <f>OR(AA486='Tablas '!$T$4,AA486='Tablas '!$T$7,AA486='Tablas '!$T$8,AA486='Tablas '!$T$11)</f>
        <v>0</v>
      </c>
      <c r="ES486" s="46" t="str">
        <f t="shared" si="998"/>
        <v/>
      </c>
      <c r="ET486" s="46" t="str">
        <f t="shared" si="999"/>
        <v/>
      </c>
      <c r="EU486" s="46" t="str">
        <f t="shared" si="1000"/>
        <v/>
      </c>
      <c r="EV486" s="46" t="b">
        <f t="shared" si="1001"/>
        <v>0</v>
      </c>
      <c r="EW486" s="46" t="b">
        <f t="shared" si="1002"/>
        <v>0</v>
      </c>
      <c r="EX486" s="46" t="b">
        <f t="shared" si="1003"/>
        <v>0</v>
      </c>
      <c r="EY486" s="46" t="b">
        <f t="shared" si="1004"/>
        <v>0</v>
      </c>
      <c r="EZ486" s="46" t="b">
        <f t="shared" si="1005"/>
        <v>0</v>
      </c>
      <c r="FA486" s="46" t="b">
        <f t="shared" si="1006"/>
        <v>0</v>
      </c>
      <c r="FB486" s="46" t="b">
        <f t="shared" si="1007"/>
        <v>0</v>
      </c>
      <c r="FC486" s="46" t="str">
        <f t="shared" si="1008"/>
        <v/>
      </c>
      <c r="FD486" s="46" t="str">
        <f t="shared" si="1009"/>
        <v/>
      </c>
      <c r="FE486" s="46" t="b">
        <f t="shared" si="1010"/>
        <v>0</v>
      </c>
      <c r="FF486" s="46" t="str">
        <f t="shared" si="1011"/>
        <v/>
      </c>
      <c r="FG486" s="46" t="str">
        <f t="shared" si="1012"/>
        <v/>
      </c>
      <c r="FH486" s="46" t="b">
        <f t="shared" si="1013"/>
        <v>0</v>
      </c>
      <c r="FI486" s="46" t="str">
        <f t="shared" si="1014"/>
        <v/>
      </c>
      <c r="FJ486" s="46" t="str">
        <f t="shared" si="1015"/>
        <v/>
      </c>
      <c r="FK486" s="46" t="b">
        <f t="shared" si="1016"/>
        <v>0</v>
      </c>
      <c r="FL486" s="46" t="str">
        <f t="shared" si="1017"/>
        <v/>
      </c>
      <c r="FM486" s="46" t="str">
        <f t="shared" si="1018"/>
        <v/>
      </c>
      <c r="FN486" s="46" t="b">
        <f t="shared" si="1019"/>
        <v>0</v>
      </c>
      <c r="FO486" s="46" t="str">
        <f t="shared" si="1020"/>
        <v/>
      </c>
      <c r="FP486" s="46" t="str">
        <f t="shared" si="1021"/>
        <v/>
      </c>
      <c r="FQ486" s="46" t="b">
        <f t="shared" si="1022"/>
        <v>0</v>
      </c>
      <c r="FR486" s="46" t="str">
        <f t="shared" si="1023"/>
        <v/>
      </c>
      <c r="FS486" s="46" t="str">
        <f t="shared" si="1024"/>
        <v/>
      </c>
      <c r="FT486" s="46" t="b">
        <f t="shared" si="1025"/>
        <v>0</v>
      </c>
      <c r="FU486" s="46" t="str">
        <f t="shared" si="1026"/>
        <v/>
      </c>
      <c r="FV486" s="46" t="str">
        <f t="shared" si="1027"/>
        <v/>
      </c>
      <c r="FW486" s="46" t="b">
        <f t="shared" si="1028"/>
        <v>0</v>
      </c>
      <c r="FX486" s="46" t="str">
        <f t="shared" si="1029"/>
        <v/>
      </c>
      <c r="FY486" s="46" t="str">
        <f t="shared" si="1030"/>
        <v/>
      </c>
      <c r="FZ486" s="46" t="b">
        <f t="shared" si="1031"/>
        <v>0</v>
      </c>
      <c r="GA486" s="46" t="str">
        <f t="shared" si="1032"/>
        <v/>
      </c>
      <c r="GB486" s="46" t="str">
        <f t="shared" si="1033"/>
        <v/>
      </c>
      <c r="GC486" s="46" t="b">
        <f t="shared" si="1034"/>
        <v>0</v>
      </c>
      <c r="GD486" s="46" t="str">
        <f t="shared" si="1035"/>
        <v/>
      </c>
      <c r="GE486" s="46" t="str">
        <f t="shared" si="1036"/>
        <v/>
      </c>
      <c r="GF486" s="46" t="b">
        <f t="shared" si="1037"/>
        <v>0</v>
      </c>
      <c r="GG486" s="46" t="b">
        <f t="shared" si="1038"/>
        <v>0</v>
      </c>
      <c r="GH486" s="46" t="str">
        <f t="shared" si="1039"/>
        <v/>
      </c>
      <c r="GI486" s="46" t="str">
        <f t="shared" si="1040"/>
        <v/>
      </c>
      <c r="GJ486" s="46" t="str">
        <f t="shared" si="1041"/>
        <v/>
      </c>
      <c r="GK486" s="46" t="b">
        <f t="shared" si="1042"/>
        <v>0</v>
      </c>
      <c r="GL486" s="46" t="str">
        <f t="shared" si="1043"/>
        <v/>
      </c>
      <c r="GM486" s="46" t="str">
        <f t="shared" si="1044"/>
        <v/>
      </c>
      <c r="GN486" s="46" t="str">
        <f t="shared" si="1045"/>
        <v/>
      </c>
      <c r="GO486" s="46" t="b">
        <f t="shared" si="1046"/>
        <v>0</v>
      </c>
      <c r="GP486" s="46" t="str">
        <f t="shared" si="1047"/>
        <v/>
      </c>
      <c r="GQ486" s="46" t="str">
        <f t="shared" si="1048"/>
        <v/>
      </c>
      <c r="GR486" s="46" t="b">
        <f t="shared" si="1049"/>
        <v>0</v>
      </c>
      <c r="GS486" s="46" t="str">
        <f t="shared" si="1050"/>
        <v/>
      </c>
      <c r="GT486" s="46" t="str">
        <f t="shared" si="1051"/>
        <v/>
      </c>
      <c r="GU486" s="46" t="b">
        <f t="shared" si="1052"/>
        <v>0</v>
      </c>
      <c r="GV486" s="46" t="b">
        <f t="shared" si="1053"/>
        <v>0</v>
      </c>
      <c r="GW486" s="46" t="b">
        <f t="shared" si="1054"/>
        <v>0</v>
      </c>
      <c r="GX486" s="46" t="b">
        <f t="shared" si="1055"/>
        <v>0</v>
      </c>
      <c r="GY486" s="46" t="b">
        <f t="shared" si="1056"/>
        <v>0</v>
      </c>
      <c r="GZ486" s="46" t="b">
        <f t="shared" si="1057"/>
        <v>0</v>
      </c>
      <c r="HA486" s="46" t="b">
        <f t="shared" si="1058"/>
        <v>0</v>
      </c>
      <c r="HB486" s="46" t="b">
        <f t="shared" si="1059"/>
        <v>0</v>
      </c>
      <c r="HC486" s="46" t="b">
        <f t="shared" si="1060"/>
        <v>0</v>
      </c>
      <c r="HD486" s="46" t="b">
        <f t="shared" si="1061"/>
        <v>0</v>
      </c>
      <c r="HE486" s="46" t="b">
        <f t="shared" si="1062"/>
        <v>0</v>
      </c>
      <c r="HF486" s="46" t="b">
        <f t="shared" si="1063"/>
        <v>0</v>
      </c>
      <c r="HG486" s="46" t="b">
        <f t="shared" si="1064"/>
        <v>0</v>
      </c>
      <c r="HH486" s="46" t="b">
        <f t="shared" si="1065"/>
        <v>0</v>
      </c>
      <c r="HI486" s="46" t="b">
        <f t="shared" si="1066"/>
        <v>0</v>
      </c>
      <c r="HJ486" s="46" t="b">
        <f t="shared" si="1067"/>
        <v>0</v>
      </c>
      <c r="HK486" s="46" t="b">
        <f t="shared" si="1068"/>
        <v>0</v>
      </c>
      <c r="HL486" s="46" t="b">
        <f t="shared" si="1069"/>
        <v>0</v>
      </c>
      <c r="HM486" s="46" t="b">
        <f t="shared" si="1070"/>
        <v>0</v>
      </c>
      <c r="HN486" s="46" t="b">
        <f t="shared" si="1071"/>
        <v>0</v>
      </c>
      <c r="HO486" s="46" t="b">
        <f t="shared" si="1072"/>
        <v>0</v>
      </c>
      <c r="HP486" s="46" t="b">
        <f t="shared" si="1073"/>
        <v>0</v>
      </c>
      <c r="HQ486" s="46" t="str">
        <f t="shared" si="1074"/>
        <v/>
      </c>
      <c r="HR486" s="46" t="str">
        <f t="shared" si="1075"/>
        <v/>
      </c>
      <c r="HS486" s="46" t="str">
        <f t="shared" si="1076"/>
        <v/>
      </c>
      <c r="HT486" s="46" t="b">
        <f t="shared" si="1077"/>
        <v>0</v>
      </c>
      <c r="HU486" s="46" t="b">
        <f t="shared" si="1078"/>
        <v>0</v>
      </c>
      <c r="HV486" s="46" t="b">
        <f t="shared" si="1079"/>
        <v>0</v>
      </c>
      <c r="HW486" s="46" t="b">
        <f t="shared" si="1080"/>
        <v>0</v>
      </c>
      <c r="HX486" s="46" t="b">
        <f t="shared" si="1081"/>
        <v>0</v>
      </c>
      <c r="HY486" s="46" t="b">
        <f t="shared" si="1082"/>
        <v>0</v>
      </c>
      <c r="HZ486" s="46" t="b">
        <f t="shared" si="1083"/>
        <v>0</v>
      </c>
      <c r="IA486" s="46" t="str">
        <f t="shared" si="1084"/>
        <v/>
      </c>
      <c r="IB486" s="46" t="str">
        <f t="shared" si="1085"/>
        <v/>
      </c>
      <c r="IC486" s="46" t="str">
        <f t="shared" si="1086"/>
        <v/>
      </c>
      <c r="ID486" s="46" t="str">
        <f t="shared" si="1087"/>
        <v/>
      </c>
      <c r="IE486" s="46" t="b">
        <f t="shared" si="1088"/>
        <v>0</v>
      </c>
      <c r="IF486" s="46" t="str">
        <f t="shared" si="1089"/>
        <v/>
      </c>
      <c r="IG486" s="46" t="str">
        <f t="shared" si="1090"/>
        <v/>
      </c>
      <c r="IH486" s="46" t="b">
        <f t="shared" si="1091"/>
        <v>0</v>
      </c>
      <c r="II486" s="46" t="b">
        <f t="shared" si="1092"/>
        <v>0</v>
      </c>
      <c r="IJ486" s="46" t="b">
        <f t="shared" si="1093"/>
        <v>0</v>
      </c>
      <c r="IK486" s="46" t="str">
        <f t="shared" si="1094"/>
        <v/>
      </c>
      <c r="IL486" s="46" t="str">
        <f t="shared" si="1095"/>
        <v/>
      </c>
      <c r="IM486" s="46" t="b">
        <f t="shared" si="1096"/>
        <v>0</v>
      </c>
      <c r="IN486" s="46" t="b">
        <f t="shared" si="1097"/>
        <v>0</v>
      </c>
      <c r="IO486" s="46" t="b">
        <f t="shared" si="1098"/>
        <v>0</v>
      </c>
      <c r="IP486" s="46" t="b">
        <f t="shared" si="1099"/>
        <v>0</v>
      </c>
      <c r="IQ486" s="46" t="b">
        <f t="shared" si="1100"/>
        <v>0</v>
      </c>
      <c r="IR486" s="46" t="b">
        <f t="shared" si="1101"/>
        <v>0</v>
      </c>
      <c r="IS486" s="46" t="b">
        <f t="shared" si="1102"/>
        <v>0</v>
      </c>
      <c r="IT486" s="46" t="b">
        <f t="shared" si="1103"/>
        <v>0</v>
      </c>
      <c r="IU486" s="46" t="b">
        <f t="shared" si="1104"/>
        <v>0</v>
      </c>
      <c r="IV486" s="46" t="b">
        <f t="shared" si="1105"/>
        <v>0</v>
      </c>
      <c r="IW486" s="46" t="b">
        <f t="shared" si="1106"/>
        <v>0</v>
      </c>
      <c r="IX486" s="46" t="b">
        <f t="shared" si="1107"/>
        <v>0</v>
      </c>
      <c r="IY486" s="46" t="b">
        <f t="shared" si="1108"/>
        <v>0</v>
      </c>
    </row>
    <row r="487" spans="2:259" x14ac:dyDescent="0.3">
      <c r="B487" s="48">
        <v>475</v>
      </c>
      <c r="C487" s="61" t="str">
        <f t="shared" si="974"/>
        <v/>
      </c>
      <c r="D487" s="53"/>
      <c r="E487" s="52"/>
      <c r="F487" s="112"/>
      <c r="G487" s="52"/>
      <c r="H487" s="53"/>
      <c r="I487" s="52"/>
      <c r="J487" s="52"/>
      <c r="K487" s="53"/>
      <c r="L487" s="55"/>
      <c r="M487" s="108"/>
      <c r="N487" s="56"/>
      <c r="O487" s="52"/>
      <c r="P487" s="52"/>
      <c r="Q487" s="52"/>
      <c r="R487" s="52"/>
      <c r="S487" s="52"/>
      <c r="T487" s="53"/>
      <c r="U487" s="52"/>
      <c r="V487" s="52"/>
      <c r="W487" s="55"/>
      <c r="X487" s="55"/>
      <c r="Y487" s="52"/>
      <c r="Z487" s="55"/>
      <c r="AA487" s="52"/>
      <c r="AB487" s="53"/>
      <c r="AC487" s="53"/>
      <c r="AD487" s="53"/>
      <c r="AE487" s="57"/>
      <c r="AF487" s="113"/>
      <c r="AG487" s="57"/>
      <c r="AH487" s="58"/>
      <c r="AI487" s="58"/>
      <c r="AJ487" s="58"/>
      <c r="AK487" s="114"/>
      <c r="AL487" s="58"/>
      <c r="AM487" s="114"/>
      <c r="AN487" s="58"/>
      <c r="AO487" s="114"/>
      <c r="AP487" s="58"/>
      <c r="AQ487" s="114"/>
      <c r="AR487" s="58"/>
      <c r="AS487" s="114"/>
      <c r="AT487" s="58"/>
      <c r="AU487" s="114"/>
      <c r="AV487" s="58"/>
      <c r="AW487" s="114"/>
      <c r="AX487" s="58"/>
      <c r="AY487" s="114"/>
      <c r="AZ487" s="58"/>
      <c r="BA487" s="114"/>
      <c r="BB487" s="58"/>
      <c r="BC487" s="114"/>
      <c r="BD487" s="58"/>
      <c r="BE487" s="58"/>
      <c r="BF487" s="58"/>
      <c r="BG487" s="59"/>
      <c r="BH487" s="58"/>
      <c r="BI487" s="114"/>
      <c r="BJ487" s="53"/>
      <c r="BK487" s="58"/>
      <c r="BL487" s="114"/>
      <c r="BM487" s="58"/>
      <c r="BN487" s="114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3"/>
      <c r="CL487" s="58"/>
      <c r="CM487" s="58"/>
      <c r="CN487" s="60"/>
      <c r="CO487" s="57"/>
      <c r="CP487" s="58"/>
      <c r="CQ487" s="60"/>
      <c r="CR487" s="57"/>
      <c r="CS487" s="58"/>
      <c r="CT487" s="59"/>
      <c r="CU487" s="58"/>
      <c r="CV487" s="59"/>
      <c r="CW487" s="58"/>
      <c r="CX487" s="59"/>
      <c r="CY487" s="58"/>
      <c r="CZ487" s="58"/>
      <c r="DA487" s="58"/>
      <c r="DB487" s="53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7"/>
      <c r="DO487" s="57"/>
      <c r="DP487" s="57"/>
      <c r="DQ487" s="76" t="str">
        <f t="shared" si="975"/>
        <v/>
      </c>
      <c r="DR487" s="53"/>
      <c r="DS487" s="46" t="b">
        <f t="shared" si="976"/>
        <v>0</v>
      </c>
      <c r="DT487" s="46" t="str">
        <f t="shared" si="977"/>
        <v/>
      </c>
      <c r="DU487" s="46" t="b">
        <f t="shared" si="978"/>
        <v>0</v>
      </c>
      <c r="DV487" s="46" t="b">
        <f t="shared" si="979"/>
        <v>0</v>
      </c>
      <c r="DW487" s="46" t="b">
        <f t="shared" si="980"/>
        <v>0</v>
      </c>
      <c r="DY487" s="46" t="b">
        <f t="shared" si="981"/>
        <v>0</v>
      </c>
      <c r="DZ487" s="46" t="b">
        <f t="shared" si="982"/>
        <v>0</v>
      </c>
      <c r="EB487" s="46" t="b">
        <f t="shared" si="983"/>
        <v>0</v>
      </c>
      <c r="EC487" s="46" t="b">
        <f t="shared" si="984"/>
        <v>0</v>
      </c>
      <c r="ED487" s="46" t="b">
        <f t="shared" si="985"/>
        <v>0</v>
      </c>
      <c r="EE487" s="46" t="b">
        <f t="shared" si="986"/>
        <v>0</v>
      </c>
      <c r="EF487" s="46" t="b">
        <f t="shared" si="987"/>
        <v>0</v>
      </c>
      <c r="EG487" s="46" t="b">
        <f t="shared" si="988"/>
        <v>0</v>
      </c>
      <c r="EH487" s="46" t="b">
        <f t="shared" si="989"/>
        <v>0</v>
      </c>
      <c r="EI487" s="46" t="b">
        <f t="shared" si="990"/>
        <v>0</v>
      </c>
      <c r="EK487" s="46" t="b">
        <f t="shared" si="991"/>
        <v>0</v>
      </c>
      <c r="EL487" s="46" t="b">
        <f t="shared" si="992"/>
        <v>0</v>
      </c>
      <c r="EM487" s="46" t="b">
        <f t="shared" si="993"/>
        <v>0</v>
      </c>
      <c r="EN487" s="46" t="b">
        <f t="shared" si="994"/>
        <v>0</v>
      </c>
      <c r="EO487" s="46" t="b">
        <f t="shared" si="995"/>
        <v>0</v>
      </c>
      <c r="EP487" s="46" t="b">
        <f t="shared" si="996"/>
        <v>0</v>
      </c>
      <c r="EQ487" s="46" t="b">
        <f t="shared" si="997"/>
        <v>0</v>
      </c>
      <c r="ER487" s="46" t="b">
        <f>OR(AA487='Tablas '!$T$4,AA487='Tablas '!$T$7,AA487='Tablas '!$T$8,AA487='Tablas '!$T$11)</f>
        <v>0</v>
      </c>
      <c r="ES487" s="46" t="str">
        <f t="shared" si="998"/>
        <v/>
      </c>
      <c r="ET487" s="46" t="str">
        <f t="shared" si="999"/>
        <v/>
      </c>
      <c r="EU487" s="46" t="str">
        <f t="shared" si="1000"/>
        <v/>
      </c>
      <c r="EV487" s="46" t="b">
        <f t="shared" si="1001"/>
        <v>0</v>
      </c>
      <c r="EW487" s="46" t="b">
        <f t="shared" si="1002"/>
        <v>0</v>
      </c>
      <c r="EX487" s="46" t="b">
        <f t="shared" si="1003"/>
        <v>0</v>
      </c>
      <c r="EY487" s="46" t="b">
        <f t="shared" si="1004"/>
        <v>0</v>
      </c>
      <c r="EZ487" s="46" t="b">
        <f t="shared" si="1005"/>
        <v>0</v>
      </c>
      <c r="FA487" s="46" t="b">
        <f t="shared" si="1006"/>
        <v>0</v>
      </c>
      <c r="FB487" s="46" t="b">
        <f t="shared" si="1007"/>
        <v>0</v>
      </c>
      <c r="FC487" s="46" t="str">
        <f t="shared" si="1008"/>
        <v/>
      </c>
      <c r="FD487" s="46" t="str">
        <f t="shared" si="1009"/>
        <v/>
      </c>
      <c r="FE487" s="46" t="b">
        <f t="shared" si="1010"/>
        <v>0</v>
      </c>
      <c r="FF487" s="46" t="str">
        <f t="shared" si="1011"/>
        <v/>
      </c>
      <c r="FG487" s="46" t="str">
        <f t="shared" si="1012"/>
        <v/>
      </c>
      <c r="FH487" s="46" t="b">
        <f t="shared" si="1013"/>
        <v>0</v>
      </c>
      <c r="FI487" s="46" t="str">
        <f t="shared" si="1014"/>
        <v/>
      </c>
      <c r="FJ487" s="46" t="str">
        <f t="shared" si="1015"/>
        <v/>
      </c>
      <c r="FK487" s="46" t="b">
        <f t="shared" si="1016"/>
        <v>0</v>
      </c>
      <c r="FL487" s="46" t="str">
        <f t="shared" si="1017"/>
        <v/>
      </c>
      <c r="FM487" s="46" t="str">
        <f t="shared" si="1018"/>
        <v/>
      </c>
      <c r="FN487" s="46" t="b">
        <f t="shared" si="1019"/>
        <v>0</v>
      </c>
      <c r="FO487" s="46" t="str">
        <f t="shared" si="1020"/>
        <v/>
      </c>
      <c r="FP487" s="46" t="str">
        <f t="shared" si="1021"/>
        <v/>
      </c>
      <c r="FQ487" s="46" t="b">
        <f t="shared" si="1022"/>
        <v>0</v>
      </c>
      <c r="FR487" s="46" t="str">
        <f t="shared" si="1023"/>
        <v/>
      </c>
      <c r="FS487" s="46" t="str">
        <f t="shared" si="1024"/>
        <v/>
      </c>
      <c r="FT487" s="46" t="b">
        <f t="shared" si="1025"/>
        <v>0</v>
      </c>
      <c r="FU487" s="46" t="str">
        <f t="shared" si="1026"/>
        <v/>
      </c>
      <c r="FV487" s="46" t="str">
        <f t="shared" si="1027"/>
        <v/>
      </c>
      <c r="FW487" s="46" t="b">
        <f t="shared" si="1028"/>
        <v>0</v>
      </c>
      <c r="FX487" s="46" t="str">
        <f t="shared" si="1029"/>
        <v/>
      </c>
      <c r="FY487" s="46" t="str">
        <f t="shared" si="1030"/>
        <v/>
      </c>
      <c r="FZ487" s="46" t="b">
        <f t="shared" si="1031"/>
        <v>0</v>
      </c>
      <c r="GA487" s="46" t="str">
        <f t="shared" si="1032"/>
        <v/>
      </c>
      <c r="GB487" s="46" t="str">
        <f t="shared" si="1033"/>
        <v/>
      </c>
      <c r="GC487" s="46" t="b">
        <f t="shared" si="1034"/>
        <v>0</v>
      </c>
      <c r="GD487" s="46" t="str">
        <f t="shared" si="1035"/>
        <v/>
      </c>
      <c r="GE487" s="46" t="str">
        <f t="shared" si="1036"/>
        <v/>
      </c>
      <c r="GF487" s="46" t="b">
        <f t="shared" si="1037"/>
        <v>0</v>
      </c>
      <c r="GG487" s="46" t="b">
        <f t="shared" si="1038"/>
        <v>0</v>
      </c>
      <c r="GH487" s="46" t="str">
        <f t="shared" si="1039"/>
        <v/>
      </c>
      <c r="GI487" s="46" t="str">
        <f t="shared" si="1040"/>
        <v/>
      </c>
      <c r="GJ487" s="46" t="str">
        <f t="shared" si="1041"/>
        <v/>
      </c>
      <c r="GK487" s="46" t="b">
        <f t="shared" si="1042"/>
        <v>0</v>
      </c>
      <c r="GL487" s="46" t="str">
        <f t="shared" si="1043"/>
        <v/>
      </c>
      <c r="GM487" s="46" t="str">
        <f t="shared" si="1044"/>
        <v/>
      </c>
      <c r="GN487" s="46" t="str">
        <f t="shared" si="1045"/>
        <v/>
      </c>
      <c r="GO487" s="46" t="b">
        <f t="shared" si="1046"/>
        <v>0</v>
      </c>
      <c r="GP487" s="46" t="str">
        <f t="shared" si="1047"/>
        <v/>
      </c>
      <c r="GQ487" s="46" t="str">
        <f t="shared" si="1048"/>
        <v/>
      </c>
      <c r="GR487" s="46" t="b">
        <f t="shared" si="1049"/>
        <v>0</v>
      </c>
      <c r="GS487" s="46" t="str">
        <f t="shared" si="1050"/>
        <v/>
      </c>
      <c r="GT487" s="46" t="str">
        <f t="shared" si="1051"/>
        <v/>
      </c>
      <c r="GU487" s="46" t="b">
        <f t="shared" si="1052"/>
        <v>0</v>
      </c>
      <c r="GV487" s="46" t="b">
        <f t="shared" si="1053"/>
        <v>0</v>
      </c>
      <c r="GW487" s="46" t="b">
        <f t="shared" si="1054"/>
        <v>0</v>
      </c>
      <c r="GX487" s="46" t="b">
        <f t="shared" si="1055"/>
        <v>0</v>
      </c>
      <c r="GY487" s="46" t="b">
        <f t="shared" si="1056"/>
        <v>0</v>
      </c>
      <c r="GZ487" s="46" t="b">
        <f t="shared" si="1057"/>
        <v>0</v>
      </c>
      <c r="HA487" s="46" t="b">
        <f t="shared" si="1058"/>
        <v>0</v>
      </c>
      <c r="HB487" s="46" t="b">
        <f t="shared" si="1059"/>
        <v>0</v>
      </c>
      <c r="HC487" s="46" t="b">
        <f t="shared" si="1060"/>
        <v>0</v>
      </c>
      <c r="HD487" s="46" t="b">
        <f t="shared" si="1061"/>
        <v>0</v>
      </c>
      <c r="HE487" s="46" t="b">
        <f t="shared" si="1062"/>
        <v>0</v>
      </c>
      <c r="HF487" s="46" t="b">
        <f t="shared" si="1063"/>
        <v>0</v>
      </c>
      <c r="HG487" s="46" t="b">
        <f t="shared" si="1064"/>
        <v>0</v>
      </c>
      <c r="HH487" s="46" t="b">
        <f t="shared" si="1065"/>
        <v>0</v>
      </c>
      <c r="HI487" s="46" t="b">
        <f t="shared" si="1066"/>
        <v>0</v>
      </c>
      <c r="HJ487" s="46" t="b">
        <f t="shared" si="1067"/>
        <v>0</v>
      </c>
      <c r="HK487" s="46" t="b">
        <f t="shared" si="1068"/>
        <v>0</v>
      </c>
      <c r="HL487" s="46" t="b">
        <f t="shared" si="1069"/>
        <v>0</v>
      </c>
      <c r="HM487" s="46" t="b">
        <f t="shared" si="1070"/>
        <v>0</v>
      </c>
      <c r="HN487" s="46" t="b">
        <f t="shared" si="1071"/>
        <v>0</v>
      </c>
      <c r="HO487" s="46" t="b">
        <f t="shared" si="1072"/>
        <v>0</v>
      </c>
      <c r="HP487" s="46" t="b">
        <f t="shared" si="1073"/>
        <v>0</v>
      </c>
      <c r="HQ487" s="46" t="str">
        <f t="shared" si="1074"/>
        <v/>
      </c>
      <c r="HR487" s="46" t="str">
        <f t="shared" si="1075"/>
        <v/>
      </c>
      <c r="HS487" s="46" t="str">
        <f t="shared" si="1076"/>
        <v/>
      </c>
      <c r="HT487" s="46" t="b">
        <f t="shared" si="1077"/>
        <v>0</v>
      </c>
      <c r="HU487" s="46" t="b">
        <f t="shared" si="1078"/>
        <v>0</v>
      </c>
      <c r="HV487" s="46" t="b">
        <f t="shared" si="1079"/>
        <v>0</v>
      </c>
      <c r="HW487" s="46" t="b">
        <f t="shared" si="1080"/>
        <v>0</v>
      </c>
      <c r="HX487" s="46" t="b">
        <f t="shared" si="1081"/>
        <v>0</v>
      </c>
      <c r="HY487" s="46" t="b">
        <f t="shared" si="1082"/>
        <v>0</v>
      </c>
      <c r="HZ487" s="46" t="b">
        <f t="shared" si="1083"/>
        <v>0</v>
      </c>
      <c r="IA487" s="46" t="str">
        <f t="shared" si="1084"/>
        <v/>
      </c>
      <c r="IB487" s="46" t="str">
        <f t="shared" si="1085"/>
        <v/>
      </c>
      <c r="IC487" s="46" t="str">
        <f t="shared" si="1086"/>
        <v/>
      </c>
      <c r="ID487" s="46" t="str">
        <f t="shared" si="1087"/>
        <v/>
      </c>
      <c r="IE487" s="46" t="b">
        <f t="shared" si="1088"/>
        <v>0</v>
      </c>
      <c r="IF487" s="46" t="str">
        <f t="shared" si="1089"/>
        <v/>
      </c>
      <c r="IG487" s="46" t="str">
        <f t="shared" si="1090"/>
        <v/>
      </c>
      <c r="IH487" s="46" t="b">
        <f t="shared" si="1091"/>
        <v>0</v>
      </c>
      <c r="II487" s="46" t="b">
        <f t="shared" si="1092"/>
        <v>0</v>
      </c>
      <c r="IJ487" s="46" t="b">
        <f t="shared" si="1093"/>
        <v>0</v>
      </c>
      <c r="IK487" s="46" t="str">
        <f t="shared" si="1094"/>
        <v/>
      </c>
      <c r="IL487" s="46" t="str">
        <f t="shared" si="1095"/>
        <v/>
      </c>
      <c r="IM487" s="46" t="b">
        <f t="shared" si="1096"/>
        <v>0</v>
      </c>
      <c r="IN487" s="46" t="b">
        <f t="shared" si="1097"/>
        <v>0</v>
      </c>
      <c r="IO487" s="46" t="b">
        <f t="shared" si="1098"/>
        <v>0</v>
      </c>
      <c r="IP487" s="46" t="b">
        <f t="shared" si="1099"/>
        <v>0</v>
      </c>
      <c r="IQ487" s="46" t="b">
        <f t="shared" si="1100"/>
        <v>0</v>
      </c>
      <c r="IR487" s="46" t="b">
        <f t="shared" si="1101"/>
        <v>0</v>
      </c>
      <c r="IS487" s="46" t="b">
        <f t="shared" si="1102"/>
        <v>0</v>
      </c>
      <c r="IT487" s="46" t="b">
        <f t="shared" si="1103"/>
        <v>0</v>
      </c>
      <c r="IU487" s="46" t="b">
        <f t="shared" si="1104"/>
        <v>0</v>
      </c>
      <c r="IV487" s="46" t="b">
        <f t="shared" si="1105"/>
        <v>0</v>
      </c>
      <c r="IW487" s="46" t="b">
        <f t="shared" si="1106"/>
        <v>0</v>
      </c>
      <c r="IX487" s="46" t="b">
        <f t="shared" si="1107"/>
        <v>0</v>
      </c>
      <c r="IY487" s="46" t="b">
        <f t="shared" si="1108"/>
        <v>0</v>
      </c>
    </row>
    <row r="488" spans="2:259" x14ac:dyDescent="0.3">
      <c r="B488" s="48">
        <v>476</v>
      </c>
      <c r="C488" s="61" t="str">
        <f t="shared" si="974"/>
        <v/>
      </c>
      <c r="D488" s="53"/>
      <c r="E488" s="52"/>
      <c r="F488" s="112"/>
      <c r="G488" s="52"/>
      <c r="H488" s="53"/>
      <c r="I488" s="52"/>
      <c r="J488" s="52"/>
      <c r="K488" s="53"/>
      <c r="L488" s="55"/>
      <c r="M488" s="108"/>
      <c r="N488" s="56"/>
      <c r="O488" s="52"/>
      <c r="P488" s="52"/>
      <c r="Q488" s="52"/>
      <c r="R488" s="52"/>
      <c r="S488" s="52"/>
      <c r="T488" s="53"/>
      <c r="U488" s="52"/>
      <c r="V488" s="52"/>
      <c r="W488" s="55"/>
      <c r="X488" s="55"/>
      <c r="Y488" s="52"/>
      <c r="Z488" s="55"/>
      <c r="AA488" s="52"/>
      <c r="AB488" s="53"/>
      <c r="AC488" s="53"/>
      <c r="AD488" s="53"/>
      <c r="AE488" s="57"/>
      <c r="AF488" s="113"/>
      <c r="AG488" s="57"/>
      <c r="AH488" s="58"/>
      <c r="AI488" s="58"/>
      <c r="AJ488" s="58"/>
      <c r="AK488" s="114"/>
      <c r="AL488" s="58"/>
      <c r="AM488" s="114"/>
      <c r="AN488" s="58"/>
      <c r="AO488" s="114"/>
      <c r="AP488" s="58"/>
      <c r="AQ488" s="114"/>
      <c r="AR488" s="58"/>
      <c r="AS488" s="114"/>
      <c r="AT488" s="58"/>
      <c r="AU488" s="114"/>
      <c r="AV488" s="58"/>
      <c r="AW488" s="114"/>
      <c r="AX488" s="58"/>
      <c r="AY488" s="114"/>
      <c r="AZ488" s="58"/>
      <c r="BA488" s="114"/>
      <c r="BB488" s="58"/>
      <c r="BC488" s="114"/>
      <c r="BD488" s="58"/>
      <c r="BE488" s="58"/>
      <c r="BF488" s="58"/>
      <c r="BG488" s="59"/>
      <c r="BH488" s="58"/>
      <c r="BI488" s="114"/>
      <c r="BJ488" s="53"/>
      <c r="BK488" s="58"/>
      <c r="BL488" s="114"/>
      <c r="BM488" s="58"/>
      <c r="BN488" s="114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3"/>
      <c r="CL488" s="58"/>
      <c r="CM488" s="58"/>
      <c r="CN488" s="60"/>
      <c r="CO488" s="57"/>
      <c r="CP488" s="58"/>
      <c r="CQ488" s="60"/>
      <c r="CR488" s="57"/>
      <c r="CS488" s="58"/>
      <c r="CT488" s="59"/>
      <c r="CU488" s="58"/>
      <c r="CV488" s="59"/>
      <c r="CW488" s="58"/>
      <c r="CX488" s="59"/>
      <c r="CY488" s="58"/>
      <c r="CZ488" s="58"/>
      <c r="DA488" s="58"/>
      <c r="DB488" s="53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7"/>
      <c r="DO488" s="57"/>
      <c r="DP488" s="57"/>
      <c r="DQ488" s="76" t="str">
        <f t="shared" si="975"/>
        <v/>
      </c>
      <c r="DR488" s="53"/>
      <c r="DS488" s="46" t="b">
        <f t="shared" si="976"/>
        <v>0</v>
      </c>
      <c r="DT488" s="46" t="str">
        <f t="shared" si="977"/>
        <v/>
      </c>
      <c r="DU488" s="46" t="b">
        <f t="shared" si="978"/>
        <v>0</v>
      </c>
      <c r="DV488" s="46" t="b">
        <f t="shared" si="979"/>
        <v>0</v>
      </c>
      <c r="DW488" s="46" t="b">
        <f t="shared" si="980"/>
        <v>0</v>
      </c>
      <c r="DY488" s="46" t="b">
        <f t="shared" si="981"/>
        <v>0</v>
      </c>
      <c r="DZ488" s="46" t="b">
        <f t="shared" si="982"/>
        <v>0</v>
      </c>
      <c r="EB488" s="46" t="b">
        <f t="shared" si="983"/>
        <v>0</v>
      </c>
      <c r="EC488" s="46" t="b">
        <f t="shared" si="984"/>
        <v>0</v>
      </c>
      <c r="ED488" s="46" t="b">
        <f t="shared" si="985"/>
        <v>0</v>
      </c>
      <c r="EE488" s="46" t="b">
        <f t="shared" si="986"/>
        <v>0</v>
      </c>
      <c r="EF488" s="46" t="b">
        <f t="shared" si="987"/>
        <v>0</v>
      </c>
      <c r="EG488" s="46" t="b">
        <f t="shared" si="988"/>
        <v>0</v>
      </c>
      <c r="EH488" s="46" t="b">
        <f t="shared" si="989"/>
        <v>0</v>
      </c>
      <c r="EI488" s="46" t="b">
        <f t="shared" si="990"/>
        <v>0</v>
      </c>
      <c r="EK488" s="46" t="b">
        <f t="shared" si="991"/>
        <v>0</v>
      </c>
      <c r="EL488" s="46" t="b">
        <f t="shared" si="992"/>
        <v>0</v>
      </c>
      <c r="EM488" s="46" t="b">
        <f t="shared" si="993"/>
        <v>0</v>
      </c>
      <c r="EN488" s="46" t="b">
        <f t="shared" si="994"/>
        <v>0</v>
      </c>
      <c r="EO488" s="46" t="b">
        <f t="shared" si="995"/>
        <v>0</v>
      </c>
      <c r="EP488" s="46" t="b">
        <f t="shared" si="996"/>
        <v>0</v>
      </c>
      <c r="EQ488" s="46" t="b">
        <f t="shared" si="997"/>
        <v>0</v>
      </c>
      <c r="ER488" s="46" t="b">
        <f>OR(AA488='Tablas '!$T$4,AA488='Tablas '!$T$7,AA488='Tablas '!$T$8,AA488='Tablas '!$T$11)</f>
        <v>0</v>
      </c>
      <c r="ES488" s="46" t="str">
        <f t="shared" si="998"/>
        <v/>
      </c>
      <c r="ET488" s="46" t="str">
        <f t="shared" si="999"/>
        <v/>
      </c>
      <c r="EU488" s="46" t="str">
        <f t="shared" si="1000"/>
        <v/>
      </c>
      <c r="EV488" s="46" t="b">
        <f t="shared" si="1001"/>
        <v>0</v>
      </c>
      <c r="EW488" s="46" t="b">
        <f t="shared" si="1002"/>
        <v>0</v>
      </c>
      <c r="EX488" s="46" t="b">
        <f t="shared" si="1003"/>
        <v>0</v>
      </c>
      <c r="EY488" s="46" t="b">
        <f t="shared" si="1004"/>
        <v>0</v>
      </c>
      <c r="EZ488" s="46" t="b">
        <f t="shared" si="1005"/>
        <v>0</v>
      </c>
      <c r="FA488" s="46" t="b">
        <f t="shared" si="1006"/>
        <v>0</v>
      </c>
      <c r="FB488" s="46" t="b">
        <f t="shared" si="1007"/>
        <v>0</v>
      </c>
      <c r="FC488" s="46" t="str">
        <f t="shared" si="1008"/>
        <v/>
      </c>
      <c r="FD488" s="46" t="str">
        <f t="shared" si="1009"/>
        <v/>
      </c>
      <c r="FE488" s="46" t="b">
        <f t="shared" si="1010"/>
        <v>0</v>
      </c>
      <c r="FF488" s="46" t="str">
        <f t="shared" si="1011"/>
        <v/>
      </c>
      <c r="FG488" s="46" t="str">
        <f t="shared" si="1012"/>
        <v/>
      </c>
      <c r="FH488" s="46" t="b">
        <f t="shared" si="1013"/>
        <v>0</v>
      </c>
      <c r="FI488" s="46" t="str">
        <f t="shared" si="1014"/>
        <v/>
      </c>
      <c r="FJ488" s="46" t="str">
        <f t="shared" si="1015"/>
        <v/>
      </c>
      <c r="FK488" s="46" t="b">
        <f t="shared" si="1016"/>
        <v>0</v>
      </c>
      <c r="FL488" s="46" t="str">
        <f t="shared" si="1017"/>
        <v/>
      </c>
      <c r="FM488" s="46" t="str">
        <f t="shared" si="1018"/>
        <v/>
      </c>
      <c r="FN488" s="46" t="b">
        <f t="shared" si="1019"/>
        <v>0</v>
      </c>
      <c r="FO488" s="46" t="str">
        <f t="shared" si="1020"/>
        <v/>
      </c>
      <c r="FP488" s="46" t="str">
        <f t="shared" si="1021"/>
        <v/>
      </c>
      <c r="FQ488" s="46" t="b">
        <f t="shared" si="1022"/>
        <v>0</v>
      </c>
      <c r="FR488" s="46" t="str">
        <f t="shared" si="1023"/>
        <v/>
      </c>
      <c r="FS488" s="46" t="str">
        <f t="shared" si="1024"/>
        <v/>
      </c>
      <c r="FT488" s="46" t="b">
        <f t="shared" si="1025"/>
        <v>0</v>
      </c>
      <c r="FU488" s="46" t="str">
        <f t="shared" si="1026"/>
        <v/>
      </c>
      <c r="FV488" s="46" t="str">
        <f t="shared" si="1027"/>
        <v/>
      </c>
      <c r="FW488" s="46" t="b">
        <f t="shared" si="1028"/>
        <v>0</v>
      </c>
      <c r="FX488" s="46" t="str">
        <f t="shared" si="1029"/>
        <v/>
      </c>
      <c r="FY488" s="46" t="str">
        <f t="shared" si="1030"/>
        <v/>
      </c>
      <c r="FZ488" s="46" t="b">
        <f t="shared" si="1031"/>
        <v>0</v>
      </c>
      <c r="GA488" s="46" t="str">
        <f t="shared" si="1032"/>
        <v/>
      </c>
      <c r="GB488" s="46" t="str">
        <f t="shared" si="1033"/>
        <v/>
      </c>
      <c r="GC488" s="46" t="b">
        <f t="shared" si="1034"/>
        <v>0</v>
      </c>
      <c r="GD488" s="46" t="str">
        <f t="shared" si="1035"/>
        <v/>
      </c>
      <c r="GE488" s="46" t="str">
        <f t="shared" si="1036"/>
        <v/>
      </c>
      <c r="GF488" s="46" t="b">
        <f t="shared" si="1037"/>
        <v>0</v>
      </c>
      <c r="GG488" s="46" t="b">
        <f t="shared" si="1038"/>
        <v>0</v>
      </c>
      <c r="GH488" s="46" t="str">
        <f t="shared" si="1039"/>
        <v/>
      </c>
      <c r="GI488" s="46" t="str">
        <f t="shared" si="1040"/>
        <v/>
      </c>
      <c r="GJ488" s="46" t="str">
        <f t="shared" si="1041"/>
        <v/>
      </c>
      <c r="GK488" s="46" t="b">
        <f t="shared" si="1042"/>
        <v>0</v>
      </c>
      <c r="GL488" s="46" t="str">
        <f t="shared" si="1043"/>
        <v/>
      </c>
      <c r="GM488" s="46" t="str">
        <f t="shared" si="1044"/>
        <v/>
      </c>
      <c r="GN488" s="46" t="str">
        <f t="shared" si="1045"/>
        <v/>
      </c>
      <c r="GO488" s="46" t="b">
        <f t="shared" si="1046"/>
        <v>0</v>
      </c>
      <c r="GP488" s="46" t="str">
        <f t="shared" si="1047"/>
        <v/>
      </c>
      <c r="GQ488" s="46" t="str">
        <f t="shared" si="1048"/>
        <v/>
      </c>
      <c r="GR488" s="46" t="b">
        <f t="shared" si="1049"/>
        <v>0</v>
      </c>
      <c r="GS488" s="46" t="str">
        <f t="shared" si="1050"/>
        <v/>
      </c>
      <c r="GT488" s="46" t="str">
        <f t="shared" si="1051"/>
        <v/>
      </c>
      <c r="GU488" s="46" t="b">
        <f t="shared" si="1052"/>
        <v>0</v>
      </c>
      <c r="GV488" s="46" t="b">
        <f t="shared" si="1053"/>
        <v>0</v>
      </c>
      <c r="GW488" s="46" t="b">
        <f t="shared" si="1054"/>
        <v>0</v>
      </c>
      <c r="GX488" s="46" t="b">
        <f t="shared" si="1055"/>
        <v>0</v>
      </c>
      <c r="GY488" s="46" t="b">
        <f t="shared" si="1056"/>
        <v>0</v>
      </c>
      <c r="GZ488" s="46" t="b">
        <f t="shared" si="1057"/>
        <v>0</v>
      </c>
      <c r="HA488" s="46" t="b">
        <f t="shared" si="1058"/>
        <v>0</v>
      </c>
      <c r="HB488" s="46" t="b">
        <f t="shared" si="1059"/>
        <v>0</v>
      </c>
      <c r="HC488" s="46" t="b">
        <f t="shared" si="1060"/>
        <v>0</v>
      </c>
      <c r="HD488" s="46" t="b">
        <f t="shared" si="1061"/>
        <v>0</v>
      </c>
      <c r="HE488" s="46" t="b">
        <f t="shared" si="1062"/>
        <v>0</v>
      </c>
      <c r="HF488" s="46" t="b">
        <f t="shared" si="1063"/>
        <v>0</v>
      </c>
      <c r="HG488" s="46" t="b">
        <f t="shared" si="1064"/>
        <v>0</v>
      </c>
      <c r="HH488" s="46" t="b">
        <f t="shared" si="1065"/>
        <v>0</v>
      </c>
      <c r="HI488" s="46" t="b">
        <f t="shared" si="1066"/>
        <v>0</v>
      </c>
      <c r="HJ488" s="46" t="b">
        <f t="shared" si="1067"/>
        <v>0</v>
      </c>
      <c r="HK488" s="46" t="b">
        <f t="shared" si="1068"/>
        <v>0</v>
      </c>
      <c r="HL488" s="46" t="b">
        <f t="shared" si="1069"/>
        <v>0</v>
      </c>
      <c r="HM488" s="46" t="b">
        <f t="shared" si="1070"/>
        <v>0</v>
      </c>
      <c r="HN488" s="46" t="b">
        <f t="shared" si="1071"/>
        <v>0</v>
      </c>
      <c r="HO488" s="46" t="b">
        <f t="shared" si="1072"/>
        <v>0</v>
      </c>
      <c r="HP488" s="46" t="b">
        <f t="shared" si="1073"/>
        <v>0</v>
      </c>
      <c r="HQ488" s="46" t="str">
        <f t="shared" si="1074"/>
        <v/>
      </c>
      <c r="HR488" s="46" t="str">
        <f t="shared" si="1075"/>
        <v/>
      </c>
      <c r="HS488" s="46" t="str">
        <f t="shared" si="1076"/>
        <v/>
      </c>
      <c r="HT488" s="46" t="b">
        <f t="shared" si="1077"/>
        <v>0</v>
      </c>
      <c r="HU488" s="46" t="b">
        <f t="shared" si="1078"/>
        <v>0</v>
      </c>
      <c r="HV488" s="46" t="b">
        <f t="shared" si="1079"/>
        <v>0</v>
      </c>
      <c r="HW488" s="46" t="b">
        <f t="shared" si="1080"/>
        <v>0</v>
      </c>
      <c r="HX488" s="46" t="b">
        <f t="shared" si="1081"/>
        <v>0</v>
      </c>
      <c r="HY488" s="46" t="b">
        <f t="shared" si="1082"/>
        <v>0</v>
      </c>
      <c r="HZ488" s="46" t="b">
        <f t="shared" si="1083"/>
        <v>0</v>
      </c>
      <c r="IA488" s="46" t="str">
        <f t="shared" si="1084"/>
        <v/>
      </c>
      <c r="IB488" s="46" t="str">
        <f t="shared" si="1085"/>
        <v/>
      </c>
      <c r="IC488" s="46" t="str">
        <f t="shared" si="1086"/>
        <v/>
      </c>
      <c r="ID488" s="46" t="str">
        <f t="shared" si="1087"/>
        <v/>
      </c>
      <c r="IE488" s="46" t="b">
        <f t="shared" si="1088"/>
        <v>0</v>
      </c>
      <c r="IF488" s="46" t="str">
        <f t="shared" si="1089"/>
        <v/>
      </c>
      <c r="IG488" s="46" t="str">
        <f t="shared" si="1090"/>
        <v/>
      </c>
      <c r="IH488" s="46" t="b">
        <f t="shared" si="1091"/>
        <v>0</v>
      </c>
      <c r="II488" s="46" t="b">
        <f t="shared" si="1092"/>
        <v>0</v>
      </c>
      <c r="IJ488" s="46" t="b">
        <f t="shared" si="1093"/>
        <v>0</v>
      </c>
      <c r="IK488" s="46" t="str">
        <f t="shared" si="1094"/>
        <v/>
      </c>
      <c r="IL488" s="46" t="str">
        <f t="shared" si="1095"/>
        <v/>
      </c>
      <c r="IM488" s="46" t="b">
        <f t="shared" si="1096"/>
        <v>0</v>
      </c>
      <c r="IN488" s="46" t="b">
        <f t="shared" si="1097"/>
        <v>0</v>
      </c>
      <c r="IO488" s="46" t="b">
        <f t="shared" si="1098"/>
        <v>0</v>
      </c>
      <c r="IP488" s="46" t="b">
        <f t="shared" si="1099"/>
        <v>0</v>
      </c>
      <c r="IQ488" s="46" t="b">
        <f t="shared" si="1100"/>
        <v>0</v>
      </c>
      <c r="IR488" s="46" t="b">
        <f t="shared" si="1101"/>
        <v>0</v>
      </c>
      <c r="IS488" s="46" t="b">
        <f t="shared" si="1102"/>
        <v>0</v>
      </c>
      <c r="IT488" s="46" t="b">
        <f t="shared" si="1103"/>
        <v>0</v>
      </c>
      <c r="IU488" s="46" t="b">
        <f t="shared" si="1104"/>
        <v>0</v>
      </c>
      <c r="IV488" s="46" t="b">
        <f t="shared" si="1105"/>
        <v>0</v>
      </c>
      <c r="IW488" s="46" t="b">
        <f t="shared" si="1106"/>
        <v>0</v>
      </c>
      <c r="IX488" s="46" t="b">
        <f t="shared" si="1107"/>
        <v>0</v>
      </c>
      <c r="IY488" s="46" t="b">
        <f t="shared" si="1108"/>
        <v>0</v>
      </c>
    </row>
    <row r="489" spans="2:259" x14ac:dyDescent="0.3">
      <c r="B489" s="48">
        <v>477</v>
      </c>
      <c r="C489" s="61" t="str">
        <f t="shared" si="974"/>
        <v/>
      </c>
      <c r="D489" s="53"/>
      <c r="E489" s="52"/>
      <c r="F489" s="112"/>
      <c r="G489" s="52"/>
      <c r="H489" s="53"/>
      <c r="I489" s="52"/>
      <c r="J489" s="52"/>
      <c r="K489" s="53"/>
      <c r="L489" s="55"/>
      <c r="M489" s="108"/>
      <c r="N489" s="56"/>
      <c r="O489" s="52"/>
      <c r="P489" s="52"/>
      <c r="Q489" s="52"/>
      <c r="R489" s="52"/>
      <c r="S489" s="52"/>
      <c r="T489" s="53"/>
      <c r="U489" s="52"/>
      <c r="V489" s="52"/>
      <c r="W489" s="55"/>
      <c r="X489" s="55"/>
      <c r="Y489" s="52"/>
      <c r="Z489" s="55"/>
      <c r="AA489" s="52"/>
      <c r="AB489" s="53"/>
      <c r="AC489" s="53"/>
      <c r="AD489" s="53"/>
      <c r="AE489" s="57"/>
      <c r="AF489" s="113"/>
      <c r="AG489" s="57"/>
      <c r="AH489" s="58"/>
      <c r="AI489" s="58"/>
      <c r="AJ489" s="58"/>
      <c r="AK489" s="114"/>
      <c r="AL489" s="58"/>
      <c r="AM489" s="114"/>
      <c r="AN489" s="58"/>
      <c r="AO489" s="114"/>
      <c r="AP489" s="58"/>
      <c r="AQ489" s="114"/>
      <c r="AR489" s="58"/>
      <c r="AS489" s="114"/>
      <c r="AT489" s="58"/>
      <c r="AU489" s="114"/>
      <c r="AV489" s="58"/>
      <c r="AW489" s="114"/>
      <c r="AX489" s="58"/>
      <c r="AY489" s="114"/>
      <c r="AZ489" s="58"/>
      <c r="BA489" s="114"/>
      <c r="BB489" s="58"/>
      <c r="BC489" s="114"/>
      <c r="BD489" s="58"/>
      <c r="BE489" s="58"/>
      <c r="BF489" s="58"/>
      <c r="BG489" s="59"/>
      <c r="BH489" s="58"/>
      <c r="BI489" s="114"/>
      <c r="BJ489" s="53"/>
      <c r="BK489" s="58"/>
      <c r="BL489" s="114"/>
      <c r="BM489" s="58"/>
      <c r="BN489" s="114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3"/>
      <c r="CL489" s="58"/>
      <c r="CM489" s="58"/>
      <c r="CN489" s="60"/>
      <c r="CO489" s="57"/>
      <c r="CP489" s="58"/>
      <c r="CQ489" s="60"/>
      <c r="CR489" s="57"/>
      <c r="CS489" s="58"/>
      <c r="CT489" s="59"/>
      <c r="CU489" s="58"/>
      <c r="CV489" s="59"/>
      <c r="CW489" s="58"/>
      <c r="CX489" s="59"/>
      <c r="CY489" s="58"/>
      <c r="CZ489" s="58"/>
      <c r="DA489" s="58"/>
      <c r="DB489" s="53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7"/>
      <c r="DO489" s="57"/>
      <c r="DP489" s="57"/>
      <c r="DQ489" s="76" t="str">
        <f t="shared" si="975"/>
        <v/>
      </c>
      <c r="DR489" s="53"/>
      <c r="DS489" s="46" t="b">
        <f t="shared" si="976"/>
        <v>0</v>
      </c>
      <c r="DT489" s="46" t="str">
        <f t="shared" si="977"/>
        <v/>
      </c>
      <c r="DU489" s="46" t="b">
        <f t="shared" si="978"/>
        <v>0</v>
      </c>
      <c r="DV489" s="46" t="b">
        <f t="shared" si="979"/>
        <v>0</v>
      </c>
      <c r="DW489" s="46" t="b">
        <f t="shared" si="980"/>
        <v>0</v>
      </c>
      <c r="DY489" s="46" t="b">
        <f t="shared" si="981"/>
        <v>0</v>
      </c>
      <c r="DZ489" s="46" t="b">
        <f t="shared" si="982"/>
        <v>0</v>
      </c>
      <c r="EB489" s="46" t="b">
        <f t="shared" si="983"/>
        <v>0</v>
      </c>
      <c r="EC489" s="46" t="b">
        <f t="shared" si="984"/>
        <v>0</v>
      </c>
      <c r="ED489" s="46" t="b">
        <f t="shared" si="985"/>
        <v>0</v>
      </c>
      <c r="EE489" s="46" t="b">
        <f t="shared" si="986"/>
        <v>0</v>
      </c>
      <c r="EF489" s="46" t="b">
        <f t="shared" si="987"/>
        <v>0</v>
      </c>
      <c r="EG489" s="46" t="b">
        <f t="shared" si="988"/>
        <v>0</v>
      </c>
      <c r="EH489" s="46" t="b">
        <f t="shared" si="989"/>
        <v>0</v>
      </c>
      <c r="EI489" s="46" t="b">
        <f t="shared" si="990"/>
        <v>0</v>
      </c>
      <c r="EK489" s="46" t="b">
        <f t="shared" si="991"/>
        <v>0</v>
      </c>
      <c r="EL489" s="46" t="b">
        <f t="shared" si="992"/>
        <v>0</v>
      </c>
      <c r="EM489" s="46" t="b">
        <f t="shared" si="993"/>
        <v>0</v>
      </c>
      <c r="EN489" s="46" t="b">
        <f t="shared" si="994"/>
        <v>0</v>
      </c>
      <c r="EO489" s="46" t="b">
        <f t="shared" si="995"/>
        <v>0</v>
      </c>
      <c r="EP489" s="46" t="b">
        <f t="shared" si="996"/>
        <v>0</v>
      </c>
      <c r="EQ489" s="46" t="b">
        <f t="shared" si="997"/>
        <v>0</v>
      </c>
      <c r="ER489" s="46" t="b">
        <f>OR(AA489='Tablas '!$T$4,AA489='Tablas '!$T$7,AA489='Tablas '!$T$8,AA489='Tablas '!$T$11)</f>
        <v>0</v>
      </c>
      <c r="ES489" s="46" t="str">
        <f t="shared" si="998"/>
        <v/>
      </c>
      <c r="ET489" s="46" t="str">
        <f t="shared" si="999"/>
        <v/>
      </c>
      <c r="EU489" s="46" t="str">
        <f t="shared" si="1000"/>
        <v/>
      </c>
      <c r="EV489" s="46" t="b">
        <f t="shared" si="1001"/>
        <v>0</v>
      </c>
      <c r="EW489" s="46" t="b">
        <f t="shared" si="1002"/>
        <v>0</v>
      </c>
      <c r="EX489" s="46" t="b">
        <f t="shared" si="1003"/>
        <v>0</v>
      </c>
      <c r="EY489" s="46" t="b">
        <f t="shared" si="1004"/>
        <v>0</v>
      </c>
      <c r="EZ489" s="46" t="b">
        <f t="shared" si="1005"/>
        <v>0</v>
      </c>
      <c r="FA489" s="46" t="b">
        <f t="shared" si="1006"/>
        <v>0</v>
      </c>
      <c r="FB489" s="46" t="b">
        <f t="shared" si="1007"/>
        <v>0</v>
      </c>
      <c r="FC489" s="46" t="str">
        <f t="shared" si="1008"/>
        <v/>
      </c>
      <c r="FD489" s="46" t="str">
        <f t="shared" si="1009"/>
        <v/>
      </c>
      <c r="FE489" s="46" t="b">
        <f t="shared" si="1010"/>
        <v>0</v>
      </c>
      <c r="FF489" s="46" t="str">
        <f t="shared" si="1011"/>
        <v/>
      </c>
      <c r="FG489" s="46" t="str">
        <f t="shared" si="1012"/>
        <v/>
      </c>
      <c r="FH489" s="46" t="b">
        <f t="shared" si="1013"/>
        <v>0</v>
      </c>
      <c r="FI489" s="46" t="str">
        <f t="shared" si="1014"/>
        <v/>
      </c>
      <c r="FJ489" s="46" t="str">
        <f t="shared" si="1015"/>
        <v/>
      </c>
      <c r="FK489" s="46" t="b">
        <f t="shared" si="1016"/>
        <v>0</v>
      </c>
      <c r="FL489" s="46" t="str">
        <f t="shared" si="1017"/>
        <v/>
      </c>
      <c r="FM489" s="46" t="str">
        <f t="shared" si="1018"/>
        <v/>
      </c>
      <c r="FN489" s="46" t="b">
        <f t="shared" si="1019"/>
        <v>0</v>
      </c>
      <c r="FO489" s="46" t="str">
        <f t="shared" si="1020"/>
        <v/>
      </c>
      <c r="FP489" s="46" t="str">
        <f t="shared" si="1021"/>
        <v/>
      </c>
      <c r="FQ489" s="46" t="b">
        <f t="shared" si="1022"/>
        <v>0</v>
      </c>
      <c r="FR489" s="46" t="str">
        <f t="shared" si="1023"/>
        <v/>
      </c>
      <c r="FS489" s="46" t="str">
        <f t="shared" si="1024"/>
        <v/>
      </c>
      <c r="FT489" s="46" t="b">
        <f t="shared" si="1025"/>
        <v>0</v>
      </c>
      <c r="FU489" s="46" t="str">
        <f t="shared" si="1026"/>
        <v/>
      </c>
      <c r="FV489" s="46" t="str">
        <f t="shared" si="1027"/>
        <v/>
      </c>
      <c r="FW489" s="46" t="b">
        <f t="shared" si="1028"/>
        <v>0</v>
      </c>
      <c r="FX489" s="46" t="str">
        <f t="shared" si="1029"/>
        <v/>
      </c>
      <c r="FY489" s="46" t="str">
        <f t="shared" si="1030"/>
        <v/>
      </c>
      <c r="FZ489" s="46" t="b">
        <f t="shared" si="1031"/>
        <v>0</v>
      </c>
      <c r="GA489" s="46" t="str">
        <f t="shared" si="1032"/>
        <v/>
      </c>
      <c r="GB489" s="46" t="str">
        <f t="shared" si="1033"/>
        <v/>
      </c>
      <c r="GC489" s="46" t="b">
        <f t="shared" si="1034"/>
        <v>0</v>
      </c>
      <c r="GD489" s="46" t="str">
        <f t="shared" si="1035"/>
        <v/>
      </c>
      <c r="GE489" s="46" t="str">
        <f t="shared" si="1036"/>
        <v/>
      </c>
      <c r="GF489" s="46" t="b">
        <f t="shared" si="1037"/>
        <v>0</v>
      </c>
      <c r="GG489" s="46" t="b">
        <f t="shared" si="1038"/>
        <v>0</v>
      </c>
      <c r="GH489" s="46" t="str">
        <f t="shared" si="1039"/>
        <v/>
      </c>
      <c r="GI489" s="46" t="str">
        <f t="shared" si="1040"/>
        <v/>
      </c>
      <c r="GJ489" s="46" t="str">
        <f t="shared" si="1041"/>
        <v/>
      </c>
      <c r="GK489" s="46" t="b">
        <f t="shared" si="1042"/>
        <v>0</v>
      </c>
      <c r="GL489" s="46" t="str">
        <f t="shared" si="1043"/>
        <v/>
      </c>
      <c r="GM489" s="46" t="str">
        <f t="shared" si="1044"/>
        <v/>
      </c>
      <c r="GN489" s="46" t="str">
        <f t="shared" si="1045"/>
        <v/>
      </c>
      <c r="GO489" s="46" t="b">
        <f t="shared" si="1046"/>
        <v>0</v>
      </c>
      <c r="GP489" s="46" t="str">
        <f t="shared" si="1047"/>
        <v/>
      </c>
      <c r="GQ489" s="46" t="str">
        <f t="shared" si="1048"/>
        <v/>
      </c>
      <c r="GR489" s="46" t="b">
        <f t="shared" si="1049"/>
        <v>0</v>
      </c>
      <c r="GS489" s="46" t="str">
        <f t="shared" si="1050"/>
        <v/>
      </c>
      <c r="GT489" s="46" t="str">
        <f t="shared" si="1051"/>
        <v/>
      </c>
      <c r="GU489" s="46" t="b">
        <f t="shared" si="1052"/>
        <v>0</v>
      </c>
      <c r="GV489" s="46" t="b">
        <f t="shared" si="1053"/>
        <v>0</v>
      </c>
      <c r="GW489" s="46" t="b">
        <f t="shared" si="1054"/>
        <v>0</v>
      </c>
      <c r="GX489" s="46" t="b">
        <f t="shared" si="1055"/>
        <v>0</v>
      </c>
      <c r="GY489" s="46" t="b">
        <f t="shared" si="1056"/>
        <v>0</v>
      </c>
      <c r="GZ489" s="46" t="b">
        <f t="shared" si="1057"/>
        <v>0</v>
      </c>
      <c r="HA489" s="46" t="b">
        <f t="shared" si="1058"/>
        <v>0</v>
      </c>
      <c r="HB489" s="46" t="b">
        <f t="shared" si="1059"/>
        <v>0</v>
      </c>
      <c r="HC489" s="46" t="b">
        <f t="shared" si="1060"/>
        <v>0</v>
      </c>
      <c r="HD489" s="46" t="b">
        <f t="shared" si="1061"/>
        <v>0</v>
      </c>
      <c r="HE489" s="46" t="b">
        <f t="shared" si="1062"/>
        <v>0</v>
      </c>
      <c r="HF489" s="46" t="b">
        <f t="shared" si="1063"/>
        <v>0</v>
      </c>
      <c r="HG489" s="46" t="b">
        <f t="shared" si="1064"/>
        <v>0</v>
      </c>
      <c r="HH489" s="46" t="b">
        <f t="shared" si="1065"/>
        <v>0</v>
      </c>
      <c r="HI489" s="46" t="b">
        <f t="shared" si="1066"/>
        <v>0</v>
      </c>
      <c r="HJ489" s="46" t="b">
        <f t="shared" si="1067"/>
        <v>0</v>
      </c>
      <c r="HK489" s="46" t="b">
        <f t="shared" si="1068"/>
        <v>0</v>
      </c>
      <c r="HL489" s="46" t="b">
        <f t="shared" si="1069"/>
        <v>0</v>
      </c>
      <c r="HM489" s="46" t="b">
        <f t="shared" si="1070"/>
        <v>0</v>
      </c>
      <c r="HN489" s="46" t="b">
        <f t="shared" si="1071"/>
        <v>0</v>
      </c>
      <c r="HO489" s="46" t="b">
        <f t="shared" si="1072"/>
        <v>0</v>
      </c>
      <c r="HP489" s="46" t="b">
        <f t="shared" si="1073"/>
        <v>0</v>
      </c>
      <c r="HQ489" s="46" t="str">
        <f t="shared" si="1074"/>
        <v/>
      </c>
      <c r="HR489" s="46" t="str">
        <f t="shared" si="1075"/>
        <v/>
      </c>
      <c r="HS489" s="46" t="str">
        <f t="shared" si="1076"/>
        <v/>
      </c>
      <c r="HT489" s="46" t="b">
        <f t="shared" si="1077"/>
        <v>0</v>
      </c>
      <c r="HU489" s="46" t="b">
        <f t="shared" si="1078"/>
        <v>0</v>
      </c>
      <c r="HV489" s="46" t="b">
        <f t="shared" si="1079"/>
        <v>0</v>
      </c>
      <c r="HW489" s="46" t="b">
        <f t="shared" si="1080"/>
        <v>0</v>
      </c>
      <c r="HX489" s="46" t="b">
        <f t="shared" si="1081"/>
        <v>0</v>
      </c>
      <c r="HY489" s="46" t="b">
        <f t="shared" si="1082"/>
        <v>0</v>
      </c>
      <c r="HZ489" s="46" t="b">
        <f t="shared" si="1083"/>
        <v>0</v>
      </c>
      <c r="IA489" s="46" t="str">
        <f t="shared" si="1084"/>
        <v/>
      </c>
      <c r="IB489" s="46" t="str">
        <f t="shared" si="1085"/>
        <v/>
      </c>
      <c r="IC489" s="46" t="str">
        <f t="shared" si="1086"/>
        <v/>
      </c>
      <c r="ID489" s="46" t="str">
        <f t="shared" si="1087"/>
        <v/>
      </c>
      <c r="IE489" s="46" t="b">
        <f t="shared" si="1088"/>
        <v>0</v>
      </c>
      <c r="IF489" s="46" t="str">
        <f t="shared" si="1089"/>
        <v/>
      </c>
      <c r="IG489" s="46" t="str">
        <f t="shared" si="1090"/>
        <v/>
      </c>
      <c r="IH489" s="46" t="b">
        <f t="shared" si="1091"/>
        <v>0</v>
      </c>
      <c r="II489" s="46" t="b">
        <f t="shared" si="1092"/>
        <v>0</v>
      </c>
      <c r="IJ489" s="46" t="b">
        <f t="shared" si="1093"/>
        <v>0</v>
      </c>
      <c r="IK489" s="46" t="str">
        <f t="shared" si="1094"/>
        <v/>
      </c>
      <c r="IL489" s="46" t="str">
        <f t="shared" si="1095"/>
        <v/>
      </c>
      <c r="IM489" s="46" t="b">
        <f t="shared" si="1096"/>
        <v>0</v>
      </c>
      <c r="IN489" s="46" t="b">
        <f t="shared" si="1097"/>
        <v>0</v>
      </c>
      <c r="IO489" s="46" t="b">
        <f t="shared" si="1098"/>
        <v>0</v>
      </c>
      <c r="IP489" s="46" t="b">
        <f t="shared" si="1099"/>
        <v>0</v>
      </c>
      <c r="IQ489" s="46" t="b">
        <f t="shared" si="1100"/>
        <v>0</v>
      </c>
      <c r="IR489" s="46" t="b">
        <f t="shared" si="1101"/>
        <v>0</v>
      </c>
      <c r="IS489" s="46" t="b">
        <f t="shared" si="1102"/>
        <v>0</v>
      </c>
      <c r="IT489" s="46" t="b">
        <f t="shared" si="1103"/>
        <v>0</v>
      </c>
      <c r="IU489" s="46" t="b">
        <f t="shared" si="1104"/>
        <v>0</v>
      </c>
      <c r="IV489" s="46" t="b">
        <f t="shared" si="1105"/>
        <v>0</v>
      </c>
      <c r="IW489" s="46" t="b">
        <f t="shared" si="1106"/>
        <v>0</v>
      </c>
      <c r="IX489" s="46" t="b">
        <f t="shared" si="1107"/>
        <v>0</v>
      </c>
      <c r="IY489" s="46" t="b">
        <f t="shared" si="1108"/>
        <v>0</v>
      </c>
    </row>
    <row r="490" spans="2:259" x14ac:dyDescent="0.3">
      <c r="B490" s="48">
        <v>478</v>
      </c>
      <c r="C490" s="61" t="str">
        <f t="shared" si="974"/>
        <v/>
      </c>
      <c r="D490" s="53"/>
      <c r="E490" s="52"/>
      <c r="F490" s="112"/>
      <c r="G490" s="52"/>
      <c r="H490" s="53"/>
      <c r="I490" s="52"/>
      <c r="J490" s="52"/>
      <c r="K490" s="53"/>
      <c r="L490" s="55"/>
      <c r="M490" s="108"/>
      <c r="N490" s="56"/>
      <c r="O490" s="52"/>
      <c r="P490" s="52"/>
      <c r="Q490" s="52"/>
      <c r="R490" s="52"/>
      <c r="S490" s="52"/>
      <c r="T490" s="53"/>
      <c r="U490" s="52"/>
      <c r="V490" s="52"/>
      <c r="W490" s="55"/>
      <c r="X490" s="55"/>
      <c r="Y490" s="52"/>
      <c r="Z490" s="55"/>
      <c r="AA490" s="52"/>
      <c r="AB490" s="53"/>
      <c r="AC490" s="53"/>
      <c r="AD490" s="53"/>
      <c r="AE490" s="57"/>
      <c r="AF490" s="113"/>
      <c r="AG490" s="57"/>
      <c r="AH490" s="58"/>
      <c r="AI490" s="58"/>
      <c r="AJ490" s="58"/>
      <c r="AK490" s="114"/>
      <c r="AL490" s="58"/>
      <c r="AM490" s="114"/>
      <c r="AN490" s="58"/>
      <c r="AO490" s="114"/>
      <c r="AP490" s="58"/>
      <c r="AQ490" s="114"/>
      <c r="AR490" s="58"/>
      <c r="AS490" s="114"/>
      <c r="AT490" s="58"/>
      <c r="AU490" s="114"/>
      <c r="AV490" s="58"/>
      <c r="AW490" s="114"/>
      <c r="AX490" s="58"/>
      <c r="AY490" s="114"/>
      <c r="AZ490" s="58"/>
      <c r="BA490" s="114"/>
      <c r="BB490" s="58"/>
      <c r="BC490" s="114"/>
      <c r="BD490" s="58"/>
      <c r="BE490" s="58"/>
      <c r="BF490" s="58"/>
      <c r="BG490" s="59"/>
      <c r="BH490" s="58"/>
      <c r="BI490" s="114"/>
      <c r="BJ490" s="53"/>
      <c r="BK490" s="58"/>
      <c r="BL490" s="114"/>
      <c r="BM490" s="58"/>
      <c r="BN490" s="114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3"/>
      <c r="CL490" s="58"/>
      <c r="CM490" s="58"/>
      <c r="CN490" s="60"/>
      <c r="CO490" s="57"/>
      <c r="CP490" s="58"/>
      <c r="CQ490" s="60"/>
      <c r="CR490" s="57"/>
      <c r="CS490" s="58"/>
      <c r="CT490" s="59"/>
      <c r="CU490" s="58"/>
      <c r="CV490" s="59"/>
      <c r="CW490" s="58"/>
      <c r="CX490" s="59"/>
      <c r="CY490" s="58"/>
      <c r="CZ490" s="58"/>
      <c r="DA490" s="58"/>
      <c r="DB490" s="53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7"/>
      <c r="DO490" s="57"/>
      <c r="DP490" s="57"/>
      <c r="DQ490" s="76" t="str">
        <f t="shared" si="975"/>
        <v/>
      </c>
      <c r="DR490" s="53"/>
      <c r="DS490" s="46" t="b">
        <f t="shared" si="976"/>
        <v>0</v>
      </c>
      <c r="DT490" s="46" t="str">
        <f t="shared" si="977"/>
        <v/>
      </c>
      <c r="DU490" s="46" t="b">
        <f t="shared" si="978"/>
        <v>0</v>
      </c>
      <c r="DV490" s="46" t="b">
        <f t="shared" si="979"/>
        <v>0</v>
      </c>
      <c r="DW490" s="46" t="b">
        <f t="shared" si="980"/>
        <v>0</v>
      </c>
      <c r="DY490" s="46" t="b">
        <f t="shared" si="981"/>
        <v>0</v>
      </c>
      <c r="DZ490" s="46" t="b">
        <f t="shared" si="982"/>
        <v>0</v>
      </c>
      <c r="EB490" s="46" t="b">
        <f t="shared" si="983"/>
        <v>0</v>
      </c>
      <c r="EC490" s="46" t="b">
        <f t="shared" si="984"/>
        <v>0</v>
      </c>
      <c r="ED490" s="46" t="b">
        <f t="shared" si="985"/>
        <v>0</v>
      </c>
      <c r="EE490" s="46" t="b">
        <f t="shared" si="986"/>
        <v>0</v>
      </c>
      <c r="EF490" s="46" t="b">
        <f t="shared" si="987"/>
        <v>0</v>
      </c>
      <c r="EG490" s="46" t="b">
        <f t="shared" si="988"/>
        <v>0</v>
      </c>
      <c r="EH490" s="46" t="b">
        <f t="shared" si="989"/>
        <v>0</v>
      </c>
      <c r="EI490" s="46" t="b">
        <f t="shared" si="990"/>
        <v>0</v>
      </c>
      <c r="EK490" s="46" t="b">
        <f t="shared" si="991"/>
        <v>0</v>
      </c>
      <c r="EL490" s="46" t="b">
        <f t="shared" si="992"/>
        <v>0</v>
      </c>
      <c r="EM490" s="46" t="b">
        <f t="shared" si="993"/>
        <v>0</v>
      </c>
      <c r="EN490" s="46" t="b">
        <f t="shared" si="994"/>
        <v>0</v>
      </c>
      <c r="EO490" s="46" t="b">
        <f t="shared" si="995"/>
        <v>0</v>
      </c>
      <c r="EP490" s="46" t="b">
        <f t="shared" si="996"/>
        <v>0</v>
      </c>
      <c r="EQ490" s="46" t="b">
        <f t="shared" si="997"/>
        <v>0</v>
      </c>
      <c r="ER490" s="46" t="b">
        <f>OR(AA490='Tablas '!$T$4,AA490='Tablas '!$T$7,AA490='Tablas '!$T$8,AA490='Tablas '!$T$11)</f>
        <v>0</v>
      </c>
      <c r="ES490" s="46" t="str">
        <f t="shared" si="998"/>
        <v/>
      </c>
      <c r="ET490" s="46" t="str">
        <f t="shared" si="999"/>
        <v/>
      </c>
      <c r="EU490" s="46" t="str">
        <f t="shared" si="1000"/>
        <v/>
      </c>
      <c r="EV490" s="46" t="b">
        <f t="shared" si="1001"/>
        <v>0</v>
      </c>
      <c r="EW490" s="46" t="b">
        <f t="shared" si="1002"/>
        <v>0</v>
      </c>
      <c r="EX490" s="46" t="b">
        <f t="shared" si="1003"/>
        <v>0</v>
      </c>
      <c r="EY490" s="46" t="b">
        <f t="shared" si="1004"/>
        <v>0</v>
      </c>
      <c r="EZ490" s="46" t="b">
        <f t="shared" si="1005"/>
        <v>0</v>
      </c>
      <c r="FA490" s="46" t="b">
        <f t="shared" si="1006"/>
        <v>0</v>
      </c>
      <c r="FB490" s="46" t="b">
        <f t="shared" si="1007"/>
        <v>0</v>
      </c>
      <c r="FC490" s="46" t="str">
        <f t="shared" si="1008"/>
        <v/>
      </c>
      <c r="FD490" s="46" t="str">
        <f t="shared" si="1009"/>
        <v/>
      </c>
      <c r="FE490" s="46" t="b">
        <f t="shared" si="1010"/>
        <v>0</v>
      </c>
      <c r="FF490" s="46" t="str">
        <f t="shared" si="1011"/>
        <v/>
      </c>
      <c r="FG490" s="46" t="str">
        <f t="shared" si="1012"/>
        <v/>
      </c>
      <c r="FH490" s="46" t="b">
        <f t="shared" si="1013"/>
        <v>0</v>
      </c>
      <c r="FI490" s="46" t="str">
        <f t="shared" si="1014"/>
        <v/>
      </c>
      <c r="FJ490" s="46" t="str">
        <f t="shared" si="1015"/>
        <v/>
      </c>
      <c r="FK490" s="46" t="b">
        <f t="shared" si="1016"/>
        <v>0</v>
      </c>
      <c r="FL490" s="46" t="str">
        <f t="shared" si="1017"/>
        <v/>
      </c>
      <c r="FM490" s="46" t="str">
        <f t="shared" si="1018"/>
        <v/>
      </c>
      <c r="FN490" s="46" t="b">
        <f t="shared" si="1019"/>
        <v>0</v>
      </c>
      <c r="FO490" s="46" t="str">
        <f t="shared" si="1020"/>
        <v/>
      </c>
      <c r="FP490" s="46" t="str">
        <f t="shared" si="1021"/>
        <v/>
      </c>
      <c r="FQ490" s="46" t="b">
        <f t="shared" si="1022"/>
        <v>0</v>
      </c>
      <c r="FR490" s="46" t="str">
        <f t="shared" si="1023"/>
        <v/>
      </c>
      <c r="FS490" s="46" t="str">
        <f t="shared" si="1024"/>
        <v/>
      </c>
      <c r="FT490" s="46" t="b">
        <f t="shared" si="1025"/>
        <v>0</v>
      </c>
      <c r="FU490" s="46" t="str">
        <f t="shared" si="1026"/>
        <v/>
      </c>
      <c r="FV490" s="46" t="str">
        <f t="shared" si="1027"/>
        <v/>
      </c>
      <c r="FW490" s="46" t="b">
        <f t="shared" si="1028"/>
        <v>0</v>
      </c>
      <c r="FX490" s="46" t="str">
        <f t="shared" si="1029"/>
        <v/>
      </c>
      <c r="FY490" s="46" t="str">
        <f t="shared" si="1030"/>
        <v/>
      </c>
      <c r="FZ490" s="46" t="b">
        <f t="shared" si="1031"/>
        <v>0</v>
      </c>
      <c r="GA490" s="46" t="str">
        <f t="shared" si="1032"/>
        <v/>
      </c>
      <c r="GB490" s="46" t="str">
        <f t="shared" si="1033"/>
        <v/>
      </c>
      <c r="GC490" s="46" t="b">
        <f t="shared" si="1034"/>
        <v>0</v>
      </c>
      <c r="GD490" s="46" t="str">
        <f t="shared" si="1035"/>
        <v/>
      </c>
      <c r="GE490" s="46" t="str">
        <f t="shared" si="1036"/>
        <v/>
      </c>
      <c r="GF490" s="46" t="b">
        <f t="shared" si="1037"/>
        <v>0</v>
      </c>
      <c r="GG490" s="46" t="b">
        <f t="shared" si="1038"/>
        <v>0</v>
      </c>
      <c r="GH490" s="46" t="str">
        <f t="shared" si="1039"/>
        <v/>
      </c>
      <c r="GI490" s="46" t="str">
        <f t="shared" si="1040"/>
        <v/>
      </c>
      <c r="GJ490" s="46" t="str">
        <f t="shared" si="1041"/>
        <v/>
      </c>
      <c r="GK490" s="46" t="b">
        <f t="shared" si="1042"/>
        <v>0</v>
      </c>
      <c r="GL490" s="46" t="str">
        <f t="shared" si="1043"/>
        <v/>
      </c>
      <c r="GM490" s="46" t="str">
        <f t="shared" si="1044"/>
        <v/>
      </c>
      <c r="GN490" s="46" t="str">
        <f t="shared" si="1045"/>
        <v/>
      </c>
      <c r="GO490" s="46" t="b">
        <f t="shared" si="1046"/>
        <v>0</v>
      </c>
      <c r="GP490" s="46" t="str">
        <f t="shared" si="1047"/>
        <v/>
      </c>
      <c r="GQ490" s="46" t="str">
        <f t="shared" si="1048"/>
        <v/>
      </c>
      <c r="GR490" s="46" t="b">
        <f t="shared" si="1049"/>
        <v>0</v>
      </c>
      <c r="GS490" s="46" t="str">
        <f t="shared" si="1050"/>
        <v/>
      </c>
      <c r="GT490" s="46" t="str">
        <f t="shared" si="1051"/>
        <v/>
      </c>
      <c r="GU490" s="46" t="b">
        <f t="shared" si="1052"/>
        <v>0</v>
      </c>
      <c r="GV490" s="46" t="b">
        <f t="shared" si="1053"/>
        <v>0</v>
      </c>
      <c r="GW490" s="46" t="b">
        <f t="shared" si="1054"/>
        <v>0</v>
      </c>
      <c r="GX490" s="46" t="b">
        <f t="shared" si="1055"/>
        <v>0</v>
      </c>
      <c r="GY490" s="46" t="b">
        <f t="shared" si="1056"/>
        <v>0</v>
      </c>
      <c r="GZ490" s="46" t="b">
        <f t="shared" si="1057"/>
        <v>0</v>
      </c>
      <c r="HA490" s="46" t="b">
        <f t="shared" si="1058"/>
        <v>0</v>
      </c>
      <c r="HB490" s="46" t="b">
        <f t="shared" si="1059"/>
        <v>0</v>
      </c>
      <c r="HC490" s="46" t="b">
        <f t="shared" si="1060"/>
        <v>0</v>
      </c>
      <c r="HD490" s="46" t="b">
        <f t="shared" si="1061"/>
        <v>0</v>
      </c>
      <c r="HE490" s="46" t="b">
        <f t="shared" si="1062"/>
        <v>0</v>
      </c>
      <c r="HF490" s="46" t="b">
        <f t="shared" si="1063"/>
        <v>0</v>
      </c>
      <c r="HG490" s="46" t="b">
        <f t="shared" si="1064"/>
        <v>0</v>
      </c>
      <c r="HH490" s="46" t="b">
        <f t="shared" si="1065"/>
        <v>0</v>
      </c>
      <c r="HI490" s="46" t="b">
        <f t="shared" si="1066"/>
        <v>0</v>
      </c>
      <c r="HJ490" s="46" t="b">
        <f t="shared" si="1067"/>
        <v>0</v>
      </c>
      <c r="HK490" s="46" t="b">
        <f t="shared" si="1068"/>
        <v>0</v>
      </c>
      <c r="HL490" s="46" t="b">
        <f t="shared" si="1069"/>
        <v>0</v>
      </c>
      <c r="HM490" s="46" t="b">
        <f t="shared" si="1070"/>
        <v>0</v>
      </c>
      <c r="HN490" s="46" t="b">
        <f t="shared" si="1071"/>
        <v>0</v>
      </c>
      <c r="HO490" s="46" t="b">
        <f t="shared" si="1072"/>
        <v>0</v>
      </c>
      <c r="HP490" s="46" t="b">
        <f t="shared" si="1073"/>
        <v>0</v>
      </c>
      <c r="HQ490" s="46" t="str">
        <f t="shared" si="1074"/>
        <v/>
      </c>
      <c r="HR490" s="46" t="str">
        <f t="shared" si="1075"/>
        <v/>
      </c>
      <c r="HS490" s="46" t="str">
        <f t="shared" si="1076"/>
        <v/>
      </c>
      <c r="HT490" s="46" t="b">
        <f t="shared" si="1077"/>
        <v>0</v>
      </c>
      <c r="HU490" s="46" t="b">
        <f t="shared" si="1078"/>
        <v>0</v>
      </c>
      <c r="HV490" s="46" t="b">
        <f t="shared" si="1079"/>
        <v>0</v>
      </c>
      <c r="HW490" s="46" t="b">
        <f t="shared" si="1080"/>
        <v>0</v>
      </c>
      <c r="HX490" s="46" t="b">
        <f t="shared" si="1081"/>
        <v>0</v>
      </c>
      <c r="HY490" s="46" t="b">
        <f t="shared" si="1082"/>
        <v>0</v>
      </c>
      <c r="HZ490" s="46" t="b">
        <f t="shared" si="1083"/>
        <v>0</v>
      </c>
      <c r="IA490" s="46" t="str">
        <f t="shared" si="1084"/>
        <v/>
      </c>
      <c r="IB490" s="46" t="str">
        <f t="shared" si="1085"/>
        <v/>
      </c>
      <c r="IC490" s="46" t="str">
        <f t="shared" si="1086"/>
        <v/>
      </c>
      <c r="ID490" s="46" t="str">
        <f t="shared" si="1087"/>
        <v/>
      </c>
      <c r="IE490" s="46" t="b">
        <f t="shared" si="1088"/>
        <v>0</v>
      </c>
      <c r="IF490" s="46" t="str">
        <f t="shared" si="1089"/>
        <v/>
      </c>
      <c r="IG490" s="46" t="str">
        <f t="shared" si="1090"/>
        <v/>
      </c>
      <c r="IH490" s="46" t="b">
        <f t="shared" si="1091"/>
        <v>0</v>
      </c>
      <c r="II490" s="46" t="b">
        <f t="shared" si="1092"/>
        <v>0</v>
      </c>
      <c r="IJ490" s="46" t="b">
        <f t="shared" si="1093"/>
        <v>0</v>
      </c>
      <c r="IK490" s="46" t="str">
        <f t="shared" si="1094"/>
        <v/>
      </c>
      <c r="IL490" s="46" t="str">
        <f t="shared" si="1095"/>
        <v/>
      </c>
      <c r="IM490" s="46" t="b">
        <f t="shared" si="1096"/>
        <v>0</v>
      </c>
      <c r="IN490" s="46" t="b">
        <f t="shared" si="1097"/>
        <v>0</v>
      </c>
      <c r="IO490" s="46" t="b">
        <f t="shared" si="1098"/>
        <v>0</v>
      </c>
      <c r="IP490" s="46" t="b">
        <f t="shared" si="1099"/>
        <v>0</v>
      </c>
      <c r="IQ490" s="46" t="b">
        <f t="shared" si="1100"/>
        <v>0</v>
      </c>
      <c r="IR490" s="46" t="b">
        <f t="shared" si="1101"/>
        <v>0</v>
      </c>
      <c r="IS490" s="46" t="b">
        <f t="shared" si="1102"/>
        <v>0</v>
      </c>
      <c r="IT490" s="46" t="b">
        <f t="shared" si="1103"/>
        <v>0</v>
      </c>
      <c r="IU490" s="46" t="b">
        <f t="shared" si="1104"/>
        <v>0</v>
      </c>
      <c r="IV490" s="46" t="b">
        <f t="shared" si="1105"/>
        <v>0</v>
      </c>
      <c r="IW490" s="46" t="b">
        <f t="shared" si="1106"/>
        <v>0</v>
      </c>
      <c r="IX490" s="46" t="b">
        <f t="shared" si="1107"/>
        <v>0</v>
      </c>
      <c r="IY490" s="46" t="b">
        <f t="shared" si="1108"/>
        <v>0</v>
      </c>
    </row>
    <row r="491" spans="2:259" x14ac:dyDescent="0.3">
      <c r="B491" s="48">
        <v>479</v>
      </c>
      <c r="C491" s="61" t="str">
        <f t="shared" si="974"/>
        <v/>
      </c>
      <c r="D491" s="53"/>
      <c r="E491" s="52"/>
      <c r="F491" s="112"/>
      <c r="G491" s="52"/>
      <c r="H491" s="53"/>
      <c r="I491" s="52"/>
      <c r="J491" s="52"/>
      <c r="K491" s="53"/>
      <c r="L491" s="55"/>
      <c r="M491" s="108"/>
      <c r="N491" s="56"/>
      <c r="O491" s="52"/>
      <c r="P491" s="52"/>
      <c r="Q491" s="52"/>
      <c r="R491" s="52"/>
      <c r="S491" s="52"/>
      <c r="T491" s="53"/>
      <c r="U491" s="52"/>
      <c r="V491" s="52"/>
      <c r="W491" s="55"/>
      <c r="X491" s="55"/>
      <c r="Y491" s="52"/>
      <c r="Z491" s="55"/>
      <c r="AA491" s="52"/>
      <c r="AB491" s="53"/>
      <c r="AC491" s="53"/>
      <c r="AD491" s="53"/>
      <c r="AE491" s="57"/>
      <c r="AF491" s="113"/>
      <c r="AG491" s="57"/>
      <c r="AH491" s="58"/>
      <c r="AI491" s="58"/>
      <c r="AJ491" s="58"/>
      <c r="AK491" s="114"/>
      <c r="AL491" s="58"/>
      <c r="AM491" s="114"/>
      <c r="AN491" s="58"/>
      <c r="AO491" s="114"/>
      <c r="AP491" s="58"/>
      <c r="AQ491" s="114"/>
      <c r="AR491" s="58"/>
      <c r="AS491" s="114"/>
      <c r="AT491" s="58"/>
      <c r="AU491" s="114"/>
      <c r="AV491" s="58"/>
      <c r="AW491" s="114"/>
      <c r="AX491" s="58"/>
      <c r="AY491" s="114"/>
      <c r="AZ491" s="58"/>
      <c r="BA491" s="114"/>
      <c r="BB491" s="58"/>
      <c r="BC491" s="114"/>
      <c r="BD491" s="58"/>
      <c r="BE491" s="58"/>
      <c r="BF491" s="58"/>
      <c r="BG491" s="59"/>
      <c r="BH491" s="58"/>
      <c r="BI491" s="114"/>
      <c r="BJ491" s="53"/>
      <c r="BK491" s="58"/>
      <c r="BL491" s="114"/>
      <c r="BM491" s="58"/>
      <c r="BN491" s="114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3"/>
      <c r="CL491" s="58"/>
      <c r="CM491" s="58"/>
      <c r="CN491" s="60"/>
      <c r="CO491" s="57"/>
      <c r="CP491" s="58"/>
      <c r="CQ491" s="60"/>
      <c r="CR491" s="57"/>
      <c r="CS491" s="58"/>
      <c r="CT491" s="59"/>
      <c r="CU491" s="58"/>
      <c r="CV491" s="59"/>
      <c r="CW491" s="58"/>
      <c r="CX491" s="59"/>
      <c r="CY491" s="58"/>
      <c r="CZ491" s="58"/>
      <c r="DA491" s="58"/>
      <c r="DB491" s="53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7"/>
      <c r="DO491" s="57"/>
      <c r="DP491" s="57"/>
      <c r="DQ491" s="76" t="str">
        <f t="shared" si="975"/>
        <v/>
      </c>
      <c r="DR491" s="53"/>
      <c r="DS491" s="46" t="b">
        <f t="shared" si="976"/>
        <v>0</v>
      </c>
      <c r="DT491" s="46" t="str">
        <f t="shared" si="977"/>
        <v/>
      </c>
      <c r="DU491" s="46" t="b">
        <f t="shared" si="978"/>
        <v>0</v>
      </c>
      <c r="DV491" s="46" t="b">
        <f t="shared" si="979"/>
        <v>0</v>
      </c>
      <c r="DW491" s="46" t="b">
        <f t="shared" si="980"/>
        <v>0</v>
      </c>
      <c r="DY491" s="46" t="b">
        <f t="shared" si="981"/>
        <v>0</v>
      </c>
      <c r="DZ491" s="46" t="b">
        <f t="shared" si="982"/>
        <v>0</v>
      </c>
      <c r="EB491" s="46" t="b">
        <f t="shared" si="983"/>
        <v>0</v>
      </c>
      <c r="EC491" s="46" t="b">
        <f t="shared" si="984"/>
        <v>0</v>
      </c>
      <c r="ED491" s="46" t="b">
        <f t="shared" si="985"/>
        <v>0</v>
      </c>
      <c r="EE491" s="46" t="b">
        <f t="shared" si="986"/>
        <v>0</v>
      </c>
      <c r="EF491" s="46" t="b">
        <f t="shared" si="987"/>
        <v>0</v>
      </c>
      <c r="EG491" s="46" t="b">
        <f t="shared" si="988"/>
        <v>0</v>
      </c>
      <c r="EH491" s="46" t="b">
        <f t="shared" si="989"/>
        <v>0</v>
      </c>
      <c r="EI491" s="46" t="b">
        <f t="shared" si="990"/>
        <v>0</v>
      </c>
      <c r="EK491" s="46" t="b">
        <f t="shared" si="991"/>
        <v>0</v>
      </c>
      <c r="EL491" s="46" t="b">
        <f t="shared" si="992"/>
        <v>0</v>
      </c>
      <c r="EM491" s="46" t="b">
        <f t="shared" si="993"/>
        <v>0</v>
      </c>
      <c r="EN491" s="46" t="b">
        <f t="shared" si="994"/>
        <v>0</v>
      </c>
      <c r="EO491" s="46" t="b">
        <f t="shared" si="995"/>
        <v>0</v>
      </c>
      <c r="EP491" s="46" t="b">
        <f t="shared" si="996"/>
        <v>0</v>
      </c>
      <c r="EQ491" s="46" t="b">
        <f t="shared" si="997"/>
        <v>0</v>
      </c>
      <c r="ER491" s="46" t="b">
        <f>OR(AA491='Tablas '!$T$4,AA491='Tablas '!$T$7,AA491='Tablas '!$T$8,AA491='Tablas '!$T$11)</f>
        <v>0</v>
      </c>
      <c r="ES491" s="46" t="str">
        <f t="shared" si="998"/>
        <v/>
      </c>
      <c r="ET491" s="46" t="str">
        <f t="shared" si="999"/>
        <v/>
      </c>
      <c r="EU491" s="46" t="str">
        <f t="shared" si="1000"/>
        <v/>
      </c>
      <c r="EV491" s="46" t="b">
        <f t="shared" si="1001"/>
        <v>0</v>
      </c>
      <c r="EW491" s="46" t="b">
        <f t="shared" si="1002"/>
        <v>0</v>
      </c>
      <c r="EX491" s="46" t="b">
        <f t="shared" si="1003"/>
        <v>0</v>
      </c>
      <c r="EY491" s="46" t="b">
        <f t="shared" si="1004"/>
        <v>0</v>
      </c>
      <c r="EZ491" s="46" t="b">
        <f t="shared" si="1005"/>
        <v>0</v>
      </c>
      <c r="FA491" s="46" t="b">
        <f t="shared" si="1006"/>
        <v>0</v>
      </c>
      <c r="FB491" s="46" t="b">
        <f t="shared" si="1007"/>
        <v>0</v>
      </c>
      <c r="FC491" s="46" t="str">
        <f t="shared" si="1008"/>
        <v/>
      </c>
      <c r="FD491" s="46" t="str">
        <f t="shared" si="1009"/>
        <v/>
      </c>
      <c r="FE491" s="46" t="b">
        <f t="shared" si="1010"/>
        <v>0</v>
      </c>
      <c r="FF491" s="46" t="str">
        <f t="shared" si="1011"/>
        <v/>
      </c>
      <c r="FG491" s="46" t="str">
        <f t="shared" si="1012"/>
        <v/>
      </c>
      <c r="FH491" s="46" t="b">
        <f t="shared" si="1013"/>
        <v>0</v>
      </c>
      <c r="FI491" s="46" t="str">
        <f t="shared" si="1014"/>
        <v/>
      </c>
      <c r="FJ491" s="46" t="str">
        <f t="shared" si="1015"/>
        <v/>
      </c>
      <c r="FK491" s="46" t="b">
        <f t="shared" si="1016"/>
        <v>0</v>
      </c>
      <c r="FL491" s="46" t="str">
        <f t="shared" si="1017"/>
        <v/>
      </c>
      <c r="FM491" s="46" t="str">
        <f t="shared" si="1018"/>
        <v/>
      </c>
      <c r="FN491" s="46" t="b">
        <f t="shared" si="1019"/>
        <v>0</v>
      </c>
      <c r="FO491" s="46" t="str">
        <f t="shared" si="1020"/>
        <v/>
      </c>
      <c r="FP491" s="46" t="str">
        <f t="shared" si="1021"/>
        <v/>
      </c>
      <c r="FQ491" s="46" t="b">
        <f t="shared" si="1022"/>
        <v>0</v>
      </c>
      <c r="FR491" s="46" t="str">
        <f t="shared" si="1023"/>
        <v/>
      </c>
      <c r="FS491" s="46" t="str">
        <f t="shared" si="1024"/>
        <v/>
      </c>
      <c r="FT491" s="46" t="b">
        <f t="shared" si="1025"/>
        <v>0</v>
      </c>
      <c r="FU491" s="46" t="str">
        <f t="shared" si="1026"/>
        <v/>
      </c>
      <c r="FV491" s="46" t="str">
        <f t="shared" si="1027"/>
        <v/>
      </c>
      <c r="FW491" s="46" t="b">
        <f t="shared" si="1028"/>
        <v>0</v>
      </c>
      <c r="FX491" s="46" t="str">
        <f t="shared" si="1029"/>
        <v/>
      </c>
      <c r="FY491" s="46" t="str">
        <f t="shared" si="1030"/>
        <v/>
      </c>
      <c r="FZ491" s="46" t="b">
        <f t="shared" si="1031"/>
        <v>0</v>
      </c>
      <c r="GA491" s="46" t="str">
        <f t="shared" si="1032"/>
        <v/>
      </c>
      <c r="GB491" s="46" t="str">
        <f t="shared" si="1033"/>
        <v/>
      </c>
      <c r="GC491" s="46" t="b">
        <f t="shared" si="1034"/>
        <v>0</v>
      </c>
      <c r="GD491" s="46" t="str">
        <f t="shared" si="1035"/>
        <v/>
      </c>
      <c r="GE491" s="46" t="str">
        <f t="shared" si="1036"/>
        <v/>
      </c>
      <c r="GF491" s="46" t="b">
        <f t="shared" si="1037"/>
        <v>0</v>
      </c>
      <c r="GG491" s="46" t="b">
        <f t="shared" si="1038"/>
        <v>0</v>
      </c>
      <c r="GH491" s="46" t="str">
        <f t="shared" si="1039"/>
        <v/>
      </c>
      <c r="GI491" s="46" t="str">
        <f t="shared" si="1040"/>
        <v/>
      </c>
      <c r="GJ491" s="46" t="str">
        <f t="shared" si="1041"/>
        <v/>
      </c>
      <c r="GK491" s="46" t="b">
        <f t="shared" si="1042"/>
        <v>0</v>
      </c>
      <c r="GL491" s="46" t="str">
        <f t="shared" si="1043"/>
        <v/>
      </c>
      <c r="GM491" s="46" t="str">
        <f t="shared" si="1044"/>
        <v/>
      </c>
      <c r="GN491" s="46" t="str">
        <f t="shared" si="1045"/>
        <v/>
      </c>
      <c r="GO491" s="46" t="b">
        <f t="shared" si="1046"/>
        <v>0</v>
      </c>
      <c r="GP491" s="46" t="str">
        <f t="shared" si="1047"/>
        <v/>
      </c>
      <c r="GQ491" s="46" t="str">
        <f t="shared" si="1048"/>
        <v/>
      </c>
      <c r="GR491" s="46" t="b">
        <f t="shared" si="1049"/>
        <v>0</v>
      </c>
      <c r="GS491" s="46" t="str">
        <f t="shared" si="1050"/>
        <v/>
      </c>
      <c r="GT491" s="46" t="str">
        <f t="shared" si="1051"/>
        <v/>
      </c>
      <c r="GU491" s="46" t="b">
        <f t="shared" si="1052"/>
        <v>0</v>
      </c>
      <c r="GV491" s="46" t="b">
        <f t="shared" si="1053"/>
        <v>0</v>
      </c>
      <c r="GW491" s="46" t="b">
        <f t="shared" si="1054"/>
        <v>0</v>
      </c>
      <c r="GX491" s="46" t="b">
        <f t="shared" si="1055"/>
        <v>0</v>
      </c>
      <c r="GY491" s="46" t="b">
        <f t="shared" si="1056"/>
        <v>0</v>
      </c>
      <c r="GZ491" s="46" t="b">
        <f t="shared" si="1057"/>
        <v>0</v>
      </c>
      <c r="HA491" s="46" t="b">
        <f t="shared" si="1058"/>
        <v>0</v>
      </c>
      <c r="HB491" s="46" t="b">
        <f t="shared" si="1059"/>
        <v>0</v>
      </c>
      <c r="HC491" s="46" t="b">
        <f t="shared" si="1060"/>
        <v>0</v>
      </c>
      <c r="HD491" s="46" t="b">
        <f t="shared" si="1061"/>
        <v>0</v>
      </c>
      <c r="HE491" s="46" t="b">
        <f t="shared" si="1062"/>
        <v>0</v>
      </c>
      <c r="HF491" s="46" t="b">
        <f t="shared" si="1063"/>
        <v>0</v>
      </c>
      <c r="HG491" s="46" t="b">
        <f t="shared" si="1064"/>
        <v>0</v>
      </c>
      <c r="HH491" s="46" t="b">
        <f t="shared" si="1065"/>
        <v>0</v>
      </c>
      <c r="HI491" s="46" t="b">
        <f t="shared" si="1066"/>
        <v>0</v>
      </c>
      <c r="HJ491" s="46" t="b">
        <f t="shared" si="1067"/>
        <v>0</v>
      </c>
      <c r="HK491" s="46" t="b">
        <f t="shared" si="1068"/>
        <v>0</v>
      </c>
      <c r="HL491" s="46" t="b">
        <f t="shared" si="1069"/>
        <v>0</v>
      </c>
      <c r="HM491" s="46" t="b">
        <f t="shared" si="1070"/>
        <v>0</v>
      </c>
      <c r="HN491" s="46" t="b">
        <f t="shared" si="1071"/>
        <v>0</v>
      </c>
      <c r="HO491" s="46" t="b">
        <f t="shared" si="1072"/>
        <v>0</v>
      </c>
      <c r="HP491" s="46" t="b">
        <f t="shared" si="1073"/>
        <v>0</v>
      </c>
      <c r="HQ491" s="46" t="str">
        <f t="shared" si="1074"/>
        <v/>
      </c>
      <c r="HR491" s="46" t="str">
        <f t="shared" si="1075"/>
        <v/>
      </c>
      <c r="HS491" s="46" t="str">
        <f t="shared" si="1076"/>
        <v/>
      </c>
      <c r="HT491" s="46" t="b">
        <f t="shared" si="1077"/>
        <v>0</v>
      </c>
      <c r="HU491" s="46" t="b">
        <f t="shared" si="1078"/>
        <v>0</v>
      </c>
      <c r="HV491" s="46" t="b">
        <f t="shared" si="1079"/>
        <v>0</v>
      </c>
      <c r="HW491" s="46" t="b">
        <f t="shared" si="1080"/>
        <v>0</v>
      </c>
      <c r="HX491" s="46" t="b">
        <f t="shared" si="1081"/>
        <v>0</v>
      </c>
      <c r="HY491" s="46" t="b">
        <f t="shared" si="1082"/>
        <v>0</v>
      </c>
      <c r="HZ491" s="46" t="b">
        <f t="shared" si="1083"/>
        <v>0</v>
      </c>
      <c r="IA491" s="46" t="str">
        <f t="shared" si="1084"/>
        <v/>
      </c>
      <c r="IB491" s="46" t="str">
        <f t="shared" si="1085"/>
        <v/>
      </c>
      <c r="IC491" s="46" t="str">
        <f t="shared" si="1086"/>
        <v/>
      </c>
      <c r="ID491" s="46" t="str">
        <f t="shared" si="1087"/>
        <v/>
      </c>
      <c r="IE491" s="46" t="b">
        <f t="shared" si="1088"/>
        <v>0</v>
      </c>
      <c r="IF491" s="46" t="str">
        <f t="shared" si="1089"/>
        <v/>
      </c>
      <c r="IG491" s="46" t="str">
        <f t="shared" si="1090"/>
        <v/>
      </c>
      <c r="IH491" s="46" t="b">
        <f t="shared" si="1091"/>
        <v>0</v>
      </c>
      <c r="II491" s="46" t="b">
        <f t="shared" si="1092"/>
        <v>0</v>
      </c>
      <c r="IJ491" s="46" t="b">
        <f t="shared" si="1093"/>
        <v>0</v>
      </c>
      <c r="IK491" s="46" t="str">
        <f t="shared" si="1094"/>
        <v/>
      </c>
      <c r="IL491" s="46" t="str">
        <f t="shared" si="1095"/>
        <v/>
      </c>
      <c r="IM491" s="46" t="b">
        <f t="shared" si="1096"/>
        <v>0</v>
      </c>
      <c r="IN491" s="46" t="b">
        <f t="shared" si="1097"/>
        <v>0</v>
      </c>
      <c r="IO491" s="46" t="b">
        <f t="shared" si="1098"/>
        <v>0</v>
      </c>
      <c r="IP491" s="46" t="b">
        <f t="shared" si="1099"/>
        <v>0</v>
      </c>
      <c r="IQ491" s="46" t="b">
        <f t="shared" si="1100"/>
        <v>0</v>
      </c>
      <c r="IR491" s="46" t="b">
        <f t="shared" si="1101"/>
        <v>0</v>
      </c>
      <c r="IS491" s="46" t="b">
        <f t="shared" si="1102"/>
        <v>0</v>
      </c>
      <c r="IT491" s="46" t="b">
        <f t="shared" si="1103"/>
        <v>0</v>
      </c>
      <c r="IU491" s="46" t="b">
        <f t="shared" si="1104"/>
        <v>0</v>
      </c>
      <c r="IV491" s="46" t="b">
        <f t="shared" si="1105"/>
        <v>0</v>
      </c>
      <c r="IW491" s="46" t="b">
        <f t="shared" si="1106"/>
        <v>0</v>
      </c>
      <c r="IX491" s="46" t="b">
        <f t="shared" si="1107"/>
        <v>0</v>
      </c>
      <c r="IY491" s="46" t="b">
        <f t="shared" si="1108"/>
        <v>0</v>
      </c>
    </row>
    <row r="492" spans="2:259" x14ac:dyDescent="0.3">
      <c r="B492" s="48">
        <v>480</v>
      </c>
      <c r="C492" s="61" t="str">
        <f t="shared" si="974"/>
        <v/>
      </c>
      <c r="D492" s="53"/>
      <c r="E492" s="52"/>
      <c r="F492" s="112"/>
      <c r="G492" s="52"/>
      <c r="H492" s="53"/>
      <c r="I492" s="52"/>
      <c r="J492" s="52"/>
      <c r="K492" s="53"/>
      <c r="L492" s="55"/>
      <c r="M492" s="108"/>
      <c r="N492" s="56"/>
      <c r="O492" s="52"/>
      <c r="P492" s="52"/>
      <c r="Q492" s="52"/>
      <c r="R492" s="52"/>
      <c r="S492" s="52"/>
      <c r="T492" s="53"/>
      <c r="U492" s="52"/>
      <c r="V492" s="52"/>
      <c r="W492" s="55"/>
      <c r="X492" s="55"/>
      <c r="Y492" s="52"/>
      <c r="Z492" s="55"/>
      <c r="AA492" s="52"/>
      <c r="AB492" s="53"/>
      <c r="AC492" s="53"/>
      <c r="AD492" s="53"/>
      <c r="AE492" s="57"/>
      <c r="AF492" s="113"/>
      <c r="AG492" s="57"/>
      <c r="AH492" s="58"/>
      <c r="AI492" s="58"/>
      <c r="AJ492" s="58"/>
      <c r="AK492" s="114"/>
      <c r="AL492" s="58"/>
      <c r="AM492" s="114"/>
      <c r="AN492" s="58"/>
      <c r="AO492" s="114"/>
      <c r="AP492" s="58"/>
      <c r="AQ492" s="114"/>
      <c r="AR492" s="58"/>
      <c r="AS492" s="114"/>
      <c r="AT492" s="58"/>
      <c r="AU492" s="114"/>
      <c r="AV492" s="58"/>
      <c r="AW492" s="114"/>
      <c r="AX492" s="58"/>
      <c r="AY492" s="114"/>
      <c r="AZ492" s="58"/>
      <c r="BA492" s="114"/>
      <c r="BB492" s="58"/>
      <c r="BC492" s="114"/>
      <c r="BD492" s="58"/>
      <c r="BE492" s="58"/>
      <c r="BF492" s="58"/>
      <c r="BG492" s="59"/>
      <c r="BH492" s="58"/>
      <c r="BI492" s="114"/>
      <c r="BJ492" s="53"/>
      <c r="BK492" s="58"/>
      <c r="BL492" s="114"/>
      <c r="BM492" s="58"/>
      <c r="BN492" s="114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3"/>
      <c r="CL492" s="58"/>
      <c r="CM492" s="58"/>
      <c r="CN492" s="60"/>
      <c r="CO492" s="57"/>
      <c r="CP492" s="58"/>
      <c r="CQ492" s="60"/>
      <c r="CR492" s="57"/>
      <c r="CS492" s="58"/>
      <c r="CT492" s="59"/>
      <c r="CU492" s="58"/>
      <c r="CV492" s="59"/>
      <c r="CW492" s="58"/>
      <c r="CX492" s="59"/>
      <c r="CY492" s="58"/>
      <c r="CZ492" s="58"/>
      <c r="DA492" s="58"/>
      <c r="DB492" s="53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7"/>
      <c r="DO492" s="57"/>
      <c r="DP492" s="57"/>
      <c r="DQ492" s="76" t="str">
        <f t="shared" si="975"/>
        <v/>
      </c>
      <c r="DR492" s="53"/>
      <c r="DS492" s="46" t="b">
        <f t="shared" si="976"/>
        <v>0</v>
      </c>
      <c r="DT492" s="46" t="str">
        <f t="shared" si="977"/>
        <v/>
      </c>
      <c r="DU492" s="46" t="b">
        <f t="shared" si="978"/>
        <v>0</v>
      </c>
      <c r="DV492" s="46" t="b">
        <f t="shared" si="979"/>
        <v>0</v>
      </c>
      <c r="DW492" s="46" t="b">
        <f t="shared" si="980"/>
        <v>0</v>
      </c>
      <c r="DY492" s="46" t="b">
        <f t="shared" si="981"/>
        <v>0</v>
      </c>
      <c r="DZ492" s="46" t="b">
        <f t="shared" si="982"/>
        <v>0</v>
      </c>
      <c r="EB492" s="46" t="b">
        <f t="shared" si="983"/>
        <v>0</v>
      </c>
      <c r="EC492" s="46" t="b">
        <f t="shared" si="984"/>
        <v>0</v>
      </c>
      <c r="ED492" s="46" t="b">
        <f t="shared" si="985"/>
        <v>0</v>
      </c>
      <c r="EE492" s="46" t="b">
        <f t="shared" si="986"/>
        <v>0</v>
      </c>
      <c r="EF492" s="46" t="b">
        <f t="shared" si="987"/>
        <v>0</v>
      </c>
      <c r="EG492" s="46" t="b">
        <f t="shared" si="988"/>
        <v>0</v>
      </c>
      <c r="EH492" s="46" t="b">
        <f t="shared" si="989"/>
        <v>0</v>
      </c>
      <c r="EI492" s="46" t="b">
        <f t="shared" si="990"/>
        <v>0</v>
      </c>
      <c r="EK492" s="46" t="b">
        <f t="shared" si="991"/>
        <v>0</v>
      </c>
      <c r="EL492" s="46" t="b">
        <f t="shared" si="992"/>
        <v>0</v>
      </c>
      <c r="EM492" s="46" t="b">
        <f t="shared" si="993"/>
        <v>0</v>
      </c>
      <c r="EN492" s="46" t="b">
        <f t="shared" si="994"/>
        <v>0</v>
      </c>
      <c r="EO492" s="46" t="b">
        <f t="shared" si="995"/>
        <v>0</v>
      </c>
      <c r="EP492" s="46" t="b">
        <f t="shared" si="996"/>
        <v>0</v>
      </c>
      <c r="EQ492" s="46" t="b">
        <f t="shared" si="997"/>
        <v>0</v>
      </c>
      <c r="ER492" s="46" t="b">
        <f>OR(AA492='Tablas '!$T$4,AA492='Tablas '!$T$7,AA492='Tablas '!$T$8,AA492='Tablas '!$T$11)</f>
        <v>0</v>
      </c>
      <c r="ES492" s="46" t="str">
        <f t="shared" si="998"/>
        <v/>
      </c>
      <c r="ET492" s="46" t="str">
        <f t="shared" si="999"/>
        <v/>
      </c>
      <c r="EU492" s="46" t="str">
        <f t="shared" si="1000"/>
        <v/>
      </c>
      <c r="EV492" s="46" t="b">
        <f t="shared" si="1001"/>
        <v>0</v>
      </c>
      <c r="EW492" s="46" t="b">
        <f t="shared" si="1002"/>
        <v>0</v>
      </c>
      <c r="EX492" s="46" t="b">
        <f t="shared" si="1003"/>
        <v>0</v>
      </c>
      <c r="EY492" s="46" t="b">
        <f t="shared" si="1004"/>
        <v>0</v>
      </c>
      <c r="EZ492" s="46" t="b">
        <f t="shared" si="1005"/>
        <v>0</v>
      </c>
      <c r="FA492" s="46" t="b">
        <f t="shared" si="1006"/>
        <v>0</v>
      </c>
      <c r="FB492" s="46" t="b">
        <f t="shared" si="1007"/>
        <v>0</v>
      </c>
      <c r="FC492" s="46" t="str">
        <f t="shared" si="1008"/>
        <v/>
      </c>
      <c r="FD492" s="46" t="str">
        <f t="shared" si="1009"/>
        <v/>
      </c>
      <c r="FE492" s="46" t="b">
        <f t="shared" si="1010"/>
        <v>0</v>
      </c>
      <c r="FF492" s="46" t="str">
        <f t="shared" si="1011"/>
        <v/>
      </c>
      <c r="FG492" s="46" t="str">
        <f t="shared" si="1012"/>
        <v/>
      </c>
      <c r="FH492" s="46" t="b">
        <f t="shared" si="1013"/>
        <v>0</v>
      </c>
      <c r="FI492" s="46" t="str">
        <f t="shared" si="1014"/>
        <v/>
      </c>
      <c r="FJ492" s="46" t="str">
        <f t="shared" si="1015"/>
        <v/>
      </c>
      <c r="FK492" s="46" t="b">
        <f t="shared" si="1016"/>
        <v>0</v>
      </c>
      <c r="FL492" s="46" t="str">
        <f t="shared" si="1017"/>
        <v/>
      </c>
      <c r="FM492" s="46" t="str">
        <f t="shared" si="1018"/>
        <v/>
      </c>
      <c r="FN492" s="46" t="b">
        <f t="shared" si="1019"/>
        <v>0</v>
      </c>
      <c r="FO492" s="46" t="str">
        <f t="shared" si="1020"/>
        <v/>
      </c>
      <c r="FP492" s="46" t="str">
        <f t="shared" si="1021"/>
        <v/>
      </c>
      <c r="FQ492" s="46" t="b">
        <f t="shared" si="1022"/>
        <v>0</v>
      </c>
      <c r="FR492" s="46" t="str">
        <f t="shared" si="1023"/>
        <v/>
      </c>
      <c r="FS492" s="46" t="str">
        <f t="shared" si="1024"/>
        <v/>
      </c>
      <c r="FT492" s="46" t="b">
        <f t="shared" si="1025"/>
        <v>0</v>
      </c>
      <c r="FU492" s="46" t="str">
        <f t="shared" si="1026"/>
        <v/>
      </c>
      <c r="FV492" s="46" t="str">
        <f t="shared" si="1027"/>
        <v/>
      </c>
      <c r="FW492" s="46" t="b">
        <f t="shared" si="1028"/>
        <v>0</v>
      </c>
      <c r="FX492" s="46" t="str">
        <f t="shared" si="1029"/>
        <v/>
      </c>
      <c r="FY492" s="46" t="str">
        <f t="shared" si="1030"/>
        <v/>
      </c>
      <c r="FZ492" s="46" t="b">
        <f t="shared" si="1031"/>
        <v>0</v>
      </c>
      <c r="GA492" s="46" t="str">
        <f t="shared" si="1032"/>
        <v/>
      </c>
      <c r="GB492" s="46" t="str">
        <f t="shared" si="1033"/>
        <v/>
      </c>
      <c r="GC492" s="46" t="b">
        <f t="shared" si="1034"/>
        <v>0</v>
      </c>
      <c r="GD492" s="46" t="str">
        <f t="shared" si="1035"/>
        <v/>
      </c>
      <c r="GE492" s="46" t="str">
        <f t="shared" si="1036"/>
        <v/>
      </c>
      <c r="GF492" s="46" t="b">
        <f t="shared" si="1037"/>
        <v>0</v>
      </c>
      <c r="GG492" s="46" t="b">
        <f t="shared" si="1038"/>
        <v>0</v>
      </c>
      <c r="GH492" s="46" t="str">
        <f t="shared" si="1039"/>
        <v/>
      </c>
      <c r="GI492" s="46" t="str">
        <f t="shared" si="1040"/>
        <v/>
      </c>
      <c r="GJ492" s="46" t="str">
        <f t="shared" si="1041"/>
        <v/>
      </c>
      <c r="GK492" s="46" t="b">
        <f t="shared" si="1042"/>
        <v>0</v>
      </c>
      <c r="GL492" s="46" t="str">
        <f t="shared" si="1043"/>
        <v/>
      </c>
      <c r="GM492" s="46" t="str">
        <f t="shared" si="1044"/>
        <v/>
      </c>
      <c r="GN492" s="46" t="str">
        <f t="shared" si="1045"/>
        <v/>
      </c>
      <c r="GO492" s="46" t="b">
        <f t="shared" si="1046"/>
        <v>0</v>
      </c>
      <c r="GP492" s="46" t="str">
        <f t="shared" si="1047"/>
        <v/>
      </c>
      <c r="GQ492" s="46" t="str">
        <f t="shared" si="1048"/>
        <v/>
      </c>
      <c r="GR492" s="46" t="b">
        <f t="shared" si="1049"/>
        <v>0</v>
      </c>
      <c r="GS492" s="46" t="str">
        <f t="shared" si="1050"/>
        <v/>
      </c>
      <c r="GT492" s="46" t="str">
        <f t="shared" si="1051"/>
        <v/>
      </c>
      <c r="GU492" s="46" t="b">
        <f t="shared" si="1052"/>
        <v>0</v>
      </c>
      <c r="GV492" s="46" t="b">
        <f t="shared" si="1053"/>
        <v>0</v>
      </c>
      <c r="GW492" s="46" t="b">
        <f t="shared" si="1054"/>
        <v>0</v>
      </c>
      <c r="GX492" s="46" t="b">
        <f t="shared" si="1055"/>
        <v>0</v>
      </c>
      <c r="GY492" s="46" t="b">
        <f t="shared" si="1056"/>
        <v>0</v>
      </c>
      <c r="GZ492" s="46" t="b">
        <f t="shared" si="1057"/>
        <v>0</v>
      </c>
      <c r="HA492" s="46" t="b">
        <f t="shared" si="1058"/>
        <v>0</v>
      </c>
      <c r="HB492" s="46" t="b">
        <f t="shared" si="1059"/>
        <v>0</v>
      </c>
      <c r="HC492" s="46" t="b">
        <f t="shared" si="1060"/>
        <v>0</v>
      </c>
      <c r="HD492" s="46" t="b">
        <f t="shared" si="1061"/>
        <v>0</v>
      </c>
      <c r="HE492" s="46" t="b">
        <f t="shared" si="1062"/>
        <v>0</v>
      </c>
      <c r="HF492" s="46" t="b">
        <f t="shared" si="1063"/>
        <v>0</v>
      </c>
      <c r="HG492" s="46" t="b">
        <f t="shared" si="1064"/>
        <v>0</v>
      </c>
      <c r="HH492" s="46" t="b">
        <f t="shared" si="1065"/>
        <v>0</v>
      </c>
      <c r="HI492" s="46" t="b">
        <f t="shared" si="1066"/>
        <v>0</v>
      </c>
      <c r="HJ492" s="46" t="b">
        <f t="shared" si="1067"/>
        <v>0</v>
      </c>
      <c r="HK492" s="46" t="b">
        <f t="shared" si="1068"/>
        <v>0</v>
      </c>
      <c r="HL492" s="46" t="b">
        <f t="shared" si="1069"/>
        <v>0</v>
      </c>
      <c r="HM492" s="46" t="b">
        <f t="shared" si="1070"/>
        <v>0</v>
      </c>
      <c r="HN492" s="46" t="b">
        <f t="shared" si="1071"/>
        <v>0</v>
      </c>
      <c r="HO492" s="46" t="b">
        <f t="shared" si="1072"/>
        <v>0</v>
      </c>
      <c r="HP492" s="46" t="b">
        <f t="shared" si="1073"/>
        <v>0</v>
      </c>
      <c r="HQ492" s="46" t="str">
        <f t="shared" si="1074"/>
        <v/>
      </c>
      <c r="HR492" s="46" t="str">
        <f t="shared" si="1075"/>
        <v/>
      </c>
      <c r="HS492" s="46" t="str">
        <f t="shared" si="1076"/>
        <v/>
      </c>
      <c r="HT492" s="46" t="b">
        <f t="shared" si="1077"/>
        <v>0</v>
      </c>
      <c r="HU492" s="46" t="b">
        <f t="shared" si="1078"/>
        <v>0</v>
      </c>
      <c r="HV492" s="46" t="b">
        <f t="shared" si="1079"/>
        <v>0</v>
      </c>
      <c r="HW492" s="46" t="b">
        <f t="shared" si="1080"/>
        <v>0</v>
      </c>
      <c r="HX492" s="46" t="b">
        <f t="shared" si="1081"/>
        <v>0</v>
      </c>
      <c r="HY492" s="46" t="b">
        <f t="shared" si="1082"/>
        <v>0</v>
      </c>
      <c r="HZ492" s="46" t="b">
        <f t="shared" si="1083"/>
        <v>0</v>
      </c>
      <c r="IA492" s="46" t="str">
        <f t="shared" si="1084"/>
        <v/>
      </c>
      <c r="IB492" s="46" t="str">
        <f t="shared" si="1085"/>
        <v/>
      </c>
      <c r="IC492" s="46" t="str">
        <f t="shared" si="1086"/>
        <v/>
      </c>
      <c r="ID492" s="46" t="str">
        <f t="shared" si="1087"/>
        <v/>
      </c>
      <c r="IE492" s="46" t="b">
        <f t="shared" si="1088"/>
        <v>0</v>
      </c>
      <c r="IF492" s="46" t="str">
        <f t="shared" si="1089"/>
        <v/>
      </c>
      <c r="IG492" s="46" t="str">
        <f t="shared" si="1090"/>
        <v/>
      </c>
      <c r="IH492" s="46" t="b">
        <f t="shared" si="1091"/>
        <v>0</v>
      </c>
      <c r="II492" s="46" t="b">
        <f t="shared" si="1092"/>
        <v>0</v>
      </c>
      <c r="IJ492" s="46" t="b">
        <f t="shared" si="1093"/>
        <v>0</v>
      </c>
      <c r="IK492" s="46" t="str">
        <f t="shared" si="1094"/>
        <v/>
      </c>
      <c r="IL492" s="46" t="str">
        <f t="shared" si="1095"/>
        <v/>
      </c>
      <c r="IM492" s="46" t="b">
        <f t="shared" si="1096"/>
        <v>0</v>
      </c>
      <c r="IN492" s="46" t="b">
        <f t="shared" si="1097"/>
        <v>0</v>
      </c>
      <c r="IO492" s="46" t="b">
        <f t="shared" si="1098"/>
        <v>0</v>
      </c>
      <c r="IP492" s="46" t="b">
        <f t="shared" si="1099"/>
        <v>0</v>
      </c>
      <c r="IQ492" s="46" t="b">
        <f t="shared" si="1100"/>
        <v>0</v>
      </c>
      <c r="IR492" s="46" t="b">
        <f t="shared" si="1101"/>
        <v>0</v>
      </c>
      <c r="IS492" s="46" t="b">
        <f t="shared" si="1102"/>
        <v>0</v>
      </c>
      <c r="IT492" s="46" t="b">
        <f t="shared" si="1103"/>
        <v>0</v>
      </c>
      <c r="IU492" s="46" t="b">
        <f t="shared" si="1104"/>
        <v>0</v>
      </c>
      <c r="IV492" s="46" t="b">
        <f t="shared" si="1105"/>
        <v>0</v>
      </c>
      <c r="IW492" s="46" t="b">
        <f t="shared" si="1106"/>
        <v>0</v>
      </c>
      <c r="IX492" s="46" t="b">
        <f t="shared" si="1107"/>
        <v>0</v>
      </c>
      <c r="IY492" s="46" t="b">
        <f t="shared" si="1108"/>
        <v>0</v>
      </c>
    </row>
    <row r="493" spans="2:259" x14ac:dyDescent="0.3">
      <c r="B493" s="48">
        <v>481</v>
      </c>
      <c r="C493" s="61" t="str">
        <f t="shared" si="974"/>
        <v/>
      </c>
      <c r="D493" s="53"/>
      <c r="E493" s="52"/>
      <c r="F493" s="112"/>
      <c r="G493" s="52"/>
      <c r="H493" s="53"/>
      <c r="I493" s="52"/>
      <c r="J493" s="52"/>
      <c r="K493" s="53"/>
      <c r="L493" s="55"/>
      <c r="M493" s="108"/>
      <c r="N493" s="56"/>
      <c r="O493" s="52"/>
      <c r="P493" s="52"/>
      <c r="Q493" s="52"/>
      <c r="R493" s="52"/>
      <c r="S493" s="52"/>
      <c r="T493" s="53"/>
      <c r="U493" s="52"/>
      <c r="V493" s="52"/>
      <c r="W493" s="55"/>
      <c r="X493" s="55"/>
      <c r="Y493" s="52"/>
      <c r="Z493" s="55"/>
      <c r="AA493" s="52"/>
      <c r="AB493" s="53"/>
      <c r="AC493" s="53"/>
      <c r="AD493" s="53"/>
      <c r="AE493" s="57"/>
      <c r="AF493" s="113"/>
      <c r="AG493" s="57"/>
      <c r="AH493" s="58"/>
      <c r="AI493" s="58"/>
      <c r="AJ493" s="58"/>
      <c r="AK493" s="114"/>
      <c r="AL493" s="58"/>
      <c r="AM493" s="114"/>
      <c r="AN493" s="58"/>
      <c r="AO493" s="114"/>
      <c r="AP493" s="58"/>
      <c r="AQ493" s="114"/>
      <c r="AR493" s="58"/>
      <c r="AS493" s="114"/>
      <c r="AT493" s="58"/>
      <c r="AU493" s="114"/>
      <c r="AV493" s="58"/>
      <c r="AW493" s="114"/>
      <c r="AX493" s="58"/>
      <c r="AY493" s="114"/>
      <c r="AZ493" s="58"/>
      <c r="BA493" s="114"/>
      <c r="BB493" s="58"/>
      <c r="BC493" s="114"/>
      <c r="BD493" s="58"/>
      <c r="BE493" s="58"/>
      <c r="BF493" s="58"/>
      <c r="BG493" s="59"/>
      <c r="BH493" s="58"/>
      <c r="BI493" s="114"/>
      <c r="BJ493" s="53"/>
      <c r="BK493" s="58"/>
      <c r="BL493" s="114"/>
      <c r="BM493" s="58"/>
      <c r="BN493" s="114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3"/>
      <c r="CL493" s="58"/>
      <c r="CM493" s="58"/>
      <c r="CN493" s="60"/>
      <c r="CO493" s="57"/>
      <c r="CP493" s="58"/>
      <c r="CQ493" s="60"/>
      <c r="CR493" s="57"/>
      <c r="CS493" s="58"/>
      <c r="CT493" s="59"/>
      <c r="CU493" s="58"/>
      <c r="CV493" s="59"/>
      <c r="CW493" s="58"/>
      <c r="CX493" s="59"/>
      <c r="CY493" s="58"/>
      <c r="CZ493" s="58"/>
      <c r="DA493" s="58"/>
      <c r="DB493" s="53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7"/>
      <c r="DO493" s="57"/>
      <c r="DP493" s="57"/>
      <c r="DQ493" s="76" t="str">
        <f t="shared" si="975"/>
        <v/>
      </c>
      <c r="DR493" s="53"/>
      <c r="DS493" s="46" t="b">
        <f t="shared" si="976"/>
        <v>0</v>
      </c>
      <c r="DT493" s="46" t="str">
        <f t="shared" si="977"/>
        <v/>
      </c>
      <c r="DU493" s="46" t="b">
        <f t="shared" si="978"/>
        <v>0</v>
      </c>
      <c r="DV493" s="46" t="b">
        <f t="shared" si="979"/>
        <v>0</v>
      </c>
      <c r="DW493" s="46" t="b">
        <f t="shared" si="980"/>
        <v>0</v>
      </c>
      <c r="DY493" s="46" t="b">
        <f t="shared" si="981"/>
        <v>0</v>
      </c>
      <c r="DZ493" s="46" t="b">
        <f t="shared" si="982"/>
        <v>0</v>
      </c>
      <c r="EB493" s="46" t="b">
        <f t="shared" si="983"/>
        <v>0</v>
      </c>
      <c r="EC493" s="46" t="b">
        <f t="shared" si="984"/>
        <v>0</v>
      </c>
      <c r="ED493" s="46" t="b">
        <f t="shared" si="985"/>
        <v>0</v>
      </c>
      <c r="EE493" s="46" t="b">
        <f t="shared" si="986"/>
        <v>0</v>
      </c>
      <c r="EF493" s="46" t="b">
        <f t="shared" si="987"/>
        <v>0</v>
      </c>
      <c r="EG493" s="46" t="b">
        <f t="shared" si="988"/>
        <v>0</v>
      </c>
      <c r="EH493" s="46" t="b">
        <f t="shared" si="989"/>
        <v>0</v>
      </c>
      <c r="EI493" s="46" t="b">
        <f t="shared" si="990"/>
        <v>0</v>
      </c>
      <c r="EK493" s="46" t="b">
        <f t="shared" si="991"/>
        <v>0</v>
      </c>
      <c r="EL493" s="46" t="b">
        <f t="shared" si="992"/>
        <v>0</v>
      </c>
      <c r="EM493" s="46" t="b">
        <f t="shared" si="993"/>
        <v>0</v>
      </c>
      <c r="EN493" s="46" t="b">
        <f t="shared" si="994"/>
        <v>0</v>
      </c>
      <c r="EO493" s="46" t="b">
        <f t="shared" si="995"/>
        <v>0</v>
      </c>
      <c r="EP493" s="46" t="b">
        <f t="shared" si="996"/>
        <v>0</v>
      </c>
      <c r="EQ493" s="46" t="b">
        <f t="shared" si="997"/>
        <v>0</v>
      </c>
      <c r="ER493" s="46" t="b">
        <f>OR(AA493='Tablas '!$T$4,AA493='Tablas '!$T$7,AA493='Tablas '!$T$8,AA493='Tablas '!$T$11)</f>
        <v>0</v>
      </c>
      <c r="ES493" s="46" t="str">
        <f t="shared" si="998"/>
        <v/>
      </c>
      <c r="ET493" s="46" t="str">
        <f t="shared" si="999"/>
        <v/>
      </c>
      <c r="EU493" s="46" t="str">
        <f t="shared" si="1000"/>
        <v/>
      </c>
      <c r="EV493" s="46" t="b">
        <f t="shared" si="1001"/>
        <v>0</v>
      </c>
      <c r="EW493" s="46" t="b">
        <f t="shared" si="1002"/>
        <v>0</v>
      </c>
      <c r="EX493" s="46" t="b">
        <f t="shared" si="1003"/>
        <v>0</v>
      </c>
      <c r="EY493" s="46" t="b">
        <f t="shared" si="1004"/>
        <v>0</v>
      </c>
      <c r="EZ493" s="46" t="b">
        <f t="shared" si="1005"/>
        <v>0</v>
      </c>
      <c r="FA493" s="46" t="b">
        <f t="shared" si="1006"/>
        <v>0</v>
      </c>
      <c r="FB493" s="46" t="b">
        <f t="shared" si="1007"/>
        <v>0</v>
      </c>
      <c r="FC493" s="46" t="str">
        <f t="shared" si="1008"/>
        <v/>
      </c>
      <c r="FD493" s="46" t="str">
        <f t="shared" si="1009"/>
        <v/>
      </c>
      <c r="FE493" s="46" t="b">
        <f t="shared" si="1010"/>
        <v>0</v>
      </c>
      <c r="FF493" s="46" t="str">
        <f t="shared" si="1011"/>
        <v/>
      </c>
      <c r="FG493" s="46" t="str">
        <f t="shared" si="1012"/>
        <v/>
      </c>
      <c r="FH493" s="46" t="b">
        <f t="shared" si="1013"/>
        <v>0</v>
      </c>
      <c r="FI493" s="46" t="str">
        <f t="shared" si="1014"/>
        <v/>
      </c>
      <c r="FJ493" s="46" t="str">
        <f t="shared" si="1015"/>
        <v/>
      </c>
      <c r="FK493" s="46" t="b">
        <f t="shared" si="1016"/>
        <v>0</v>
      </c>
      <c r="FL493" s="46" t="str">
        <f t="shared" si="1017"/>
        <v/>
      </c>
      <c r="FM493" s="46" t="str">
        <f t="shared" si="1018"/>
        <v/>
      </c>
      <c r="FN493" s="46" t="b">
        <f t="shared" si="1019"/>
        <v>0</v>
      </c>
      <c r="FO493" s="46" t="str">
        <f t="shared" si="1020"/>
        <v/>
      </c>
      <c r="FP493" s="46" t="str">
        <f t="shared" si="1021"/>
        <v/>
      </c>
      <c r="FQ493" s="46" t="b">
        <f t="shared" si="1022"/>
        <v>0</v>
      </c>
      <c r="FR493" s="46" t="str">
        <f t="shared" si="1023"/>
        <v/>
      </c>
      <c r="FS493" s="46" t="str">
        <f t="shared" si="1024"/>
        <v/>
      </c>
      <c r="FT493" s="46" t="b">
        <f t="shared" si="1025"/>
        <v>0</v>
      </c>
      <c r="FU493" s="46" t="str">
        <f t="shared" si="1026"/>
        <v/>
      </c>
      <c r="FV493" s="46" t="str">
        <f t="shared" si="1027"/>
        <v/>
      </c>
      <c r="FW493" s="46" t="b">
        <f t="shared" si="1028"/>
        <v>0</v>
      </c>
      <c r="FX493" s="46" t="str">
        <f t="shared" si="1029"/>
        <v/>
      </c>
      <c r="FY493" s="46" t="str">
        <f t="shared" si="1030"/>
        <v/>
      </c>
      <c r="FZ493" s="46" t="b">
        <f t="shared" si="1031"/>
        <v>0</v>
      </c>
      <c r="GA493" s="46" t="str">
        <f t="shared" si="1032"/>
        <v/>
      </c>
      <c r="GB493" s="46" t="str">
        <f t="shared" si="1033"/>
        <v/>
      </c>
      <c r="GC493" s="46" t="b">
        <f t="shared" si="1034"/>
        <v>0</v>
      </c>
      <c r="GD493" s="46" t="str">
        <f t="shared" si="1035"/>
        <v/>
      </c>
      <c r="GE493" s="46" t="str">
        <f t="shared" si="1036"/>
        <v/>
      </c>
      <c r="GF493" s="46" t="b">
        <f t="shared" si="1037"/>
        <v>0</v>
      </c>
      <c r="GG493" s="46" t="b">
        <f t="shared" si="1038"/>
        <v>0</v>
      </c>
      <c r="GH493" s="46" t="str">
        <f t="shared" si="1039"/>
        <v/>
      </c>
      <c r="GI493" s="46" t="str">
        <f t="shared" si="1040"/>
        <v/>
      </c>
      <c r="GJ493" s="46" t="str">
        <f t="shared" si="1041"/>
        <v/>
      </c>
      <c r="GK493" s="46" t="b">
        <f t="shared" si="1042"/>
        <v>0</v>
      </c>
      <c r="GL493" s="46" t="str">
        <f t="shared" si="1043"/>
        <v/>
      </c>
      <c r="GM493" s="46" t="str">
        <f t="shared" si="1044"/>
        <v/>
      </c>
      <c r="GN493" s="46" t="str">
        <f t="shared" si="1045"/>
        <v/>
      </c>
      <c r="GO493" s="46" t="b">
        <f t="shared" si="1046"/>
        <v>0</v>
      </c>
      <c r="GP493" s="46" t="str">
        <f t="shared" si="1047"/>
        <v/>
      </c>
      <c r="GQ493" s="46" t="str">
        <f t="shared" si="1048"/>
        <v/>
      </c>
      <c r="GR493" s="46" t="b">
        <f t="shared" si="1049"/>
        <v>0</v>
      </c>
      <c r="GS493" s="46" t="str">
        <f t="shared" si="1050"/>
        <v/>
      </c>
      <c r="GT493" s="46" t="str">
        <f t="shared" si="1051"/>
        <v/>
      </c>
      <c r="GU493" s="46" t="b">
        <f t="shared" si="1052"/>
        <v>0</v>
      </c>
      <c r="GV493" s="46" t="b">
        <f t="shared" si="1053"/>
        <v>0</v>
      </c>
      <c r="GW493" s="46" t="b">
        <f t="shared" si="1054"/>
        <v>0</v>
      </c>
      <c r="GX493" s="46" t="b">
        <f t="shared" si="1055"/>
        <v>0</v>
      </c>
      <c r="GY493" s="46" t="b">
        <f t="shared" si="1056"/>
        <v>0</v>
      </c>
      <c r="GZ493" s="46" t="b">
        <f t="shared" si="1057"/>
        <v>0</v>
      </c>
      <c r="HA493" s="46" t="b">
        <f t="shared" si="1058"/>
        <v>0</v>
      </c>
      <c r="HB493" s="46" t="b">
        <f t="shared" si="1059"/>
        <v>0</v>
      </c>
      <c r="HC493" s="46" t="b">
        <f t="shared" si="1060"/>
        <v>0</v>
      </c>
      <c r="HD493" s="46" t="b">
        <f t="shared" si="1061"/>
        <v>0</v>
      </c>
      <c r="HE493" s="46" t="b">
        <f t="shared" si="1062"/>
        <v>0</v>
      </c>
      <c r="HF493" s="46" t="b">
        <f t="shared" si="1063"/>
        <v>0</v>
      </c>
      <c r="HG493" s="46" t="b">
        <f t="shared" si="1064"/>
        <v>0</v>
      </c>
      <c r="HH493" s="46" t="b">
        <f t="shared" si="1065"/>
        <v>0</v>
      </c>
      <c r="HI493" s="46" t="b">
        <f t="shared" si="1066"/>
        <v>0</v>
      </c>
      <c r="HJ493" s="46" t="b">
        <f t="shared" si="1067"/>
        <v>0</v>
      </c>
      <c r="HK493" s="46" t="b">
        <f t="shared" si="1068"/>
        <v>0</v>
      </c>
      <c r="HL493" s="46" t="b">
        <f t="shared" si="1069"/>
        <v>0</v>
      </c>
      <c r="HM493" s="46" t="b">
        <f t="shared" si="1070"/>
        <v>0</v>
      </c>
      <c r="HN493" s="46" t="b">
        <f t="shared" si="1071"/>
        <v>0</v>
      </c>
      <c r="HO493" s="46" t="b">
        <f t="shared" si="1072"/>
        <v>0</v>
      </c>
      <c r="HP493" s="46" t="b">
        <f t="shared" si="1073"/>
        <v>0</v>
      </c>
      <c r="HQ493" s="46" t="str">
        <f t="shared" si="1074"/>
        <v/>
      </c>
      <c r="HR493" s="46" t="str">
        <f t="shared" si="1075"/>
        <v/>
      </c>
      <c r="HS493" s="46" t="str">
        <f t="shared" si="1076"/>
        <v/>
      </c>
      <c r="HT493" s="46" t="b">
        <f t="shared" si="1077"/>
        <v>0</v>
      </c>
      <c r="HU493" s="46" t="b">
        <f t="shared" si="1078"/>
        <v>0</v>
      </c>
      <c r="HV493" s="46" t="b">
        <f t="shared" si="1079"/>
        <v>0</v>
      </c>
      <c r="HW493" s="46" t="b">
        <f t="shared" si="1080"/>
        <v>0</v>
      </c>
      <c r="HX493" s="46" t="b">
        <f t="shared" si="1081"/>
        <v>0</v>
      </c>
      <c r="HY493" s="46" t="b">
        <f t="shared" si="1082"/>
        <v>0</v>
      </c>
      <c r="HZ493" s="46" t="b">
        <f t="shared" si="1083"/>
        <v>0</v>
      </c>
      <c r="IA493" s="46" t="str">
        <f t="shared" si="1084"/>
        <v/>
      </c>
      <c r="IB493" s="46" t="str">
        <f t="shared" si="1085"/>
        <v/>
      </c>
      <c r="IC493" s="46" t="str">
        <f t="shared" si="1086"/>
        <v/>
      </c>
      <c r="ID493" s="46" t="str">
        <f t="shared" si="1087"/>
        <v/>
      </c>
      <c r="IE493" s="46" t="b">
        <f t="shared" si="1088"/>
        <v>0</v>
      </c>
      <c r="IF493" s="46" t="str">
        <f t="shared" si="1089"/>
        <v/>
      </c>
      <c r="IG493" s="46" t="str">
        <f t="shared" si="1090"/>
        <v/>
      </c>
      <c r="IH493" s="46" t="b">
        <f t="shared" si="1091"/>
        <v>0</v>
      </c>
      <c r="II493" s="46" t="b">
        <f t="shared" si="1092"/>
        <v>0</v>
      </c>
      <c r="IJ493" s="46" t="b">
        <f t="shared" si="1093"/>
        <v>0</v>
      </c>
      <c r="IK493" s="46" t="str">
        <f t="shared" si="1094"/>
        <v/>
      </c>
      <c r="IL493" s="46" t="str">
        <f t="shared" si="1095"/>
        <v/>
      </c>
      <c r="IM493" s="46" t="b">
        <f t="shared" si="1096"/>
        <v>0</v>
      </c>
      <c r="IN493" s="46" t="b">
        <f t="shared" si="1097"/>
        <v>0</v>
      </c>
      <c r="IO493" s="46" t="b">
        <f t="shared" si="1098"/>
        <v>0</v>
      </c>
      <c r="IP493" s="46" t="b">
        <f t="shared" si="1099"/>
        <v>0</v>
      </c>
      <c r="IQ493" s="46" t="b">
        <f t="shared" si="1100"/>
        <v>0</v>
      </c>
      <c r="IR493" s="46" t="b">
        <f t="shared" si="1101"/>
        <v>0</v>
      </c>
      <c r="IS493" s="46" t="b">
        <f t="shared" si="1102"/>
        <v>0</v>
      </c>
      <c r="IT493" s="46" t="b">
        <f t="shared" si="1103"/>
        <v>0</v>
      </c>
      <c r="IU493" s="46" t="b">
        <f t="shared" si="1104"/>
        <v>0</v>
      </c>
      <c r="IV493" s="46" t="b">
        <f t="shared" si="1105"/>
        <v>0</v>
      </c>
      <c r="IW493" s="46" t="b">
        <f t="shared" si="1106"/>
        <v>0</v>
      </c>
      <c r="IX493" s="46" t="b">
        <f t="shared" si="1107"/>
        <v>0</v>
      </c>
      <c r="IY493" s="46" t="b">
        <f t="shared" si="1108"/>
        <v>0</v>
      </c>
    </row>
    <row r="494" spans="2:259" x14ac:dyDescent="0.3">
      <c r="B494" s="48">
        <v>482</v>
      </c>
      <c r="C494" s="61" t="str">
        <f t="shared" si="974"/>
        <v/>
      </c>
      <c r="D494" s="53"/>
      <c r="E494" s="52"/>
      <c r="F494" s="112"/>
      <c r="G494" s="52"/>
      <c r="H494" s="53"/>
      <c r="I494" s="52"/>
      <c r="J494" s="52"/>
      <c r="K494" s="53"/>
      <c r="L494" s="55"/>
      <c r="M494" s="108"/>
      <c r="N494" s="56"/>
      <c r="O494" s="52"/>
      <c r="P494" s="52"/>
      <c r="Q494" s="52"/>
      <c r="R494" s="52"/>
      <c r="S494" s="52"/>
      <c r="T494" s="53"/>
      <c r="U494" s="52"/>
      <c r="V494" s="52"/>
      <c r="W494" s="55"/>
      <c r="X494" s="55"/>
      <c r="Y494" s="52"/>
      <c r="Z494" s="55"/>
      <c r="AA494" s="52"/>
      <c r="AB494" s="53"/>
      <c r="AC494" s="53"/>
      <c r="AD494" s="53"/>
      <c r="AE494" s="57"/>
      <c r="AF494" s="113"/>
      <c r="AG494" s="57"/>
      <c r="AH494" s="58"/>
      <c r="AI494" s="58"/>
      <c r="AJ494" s="58"/>
      <c r="AK494" s="114"/>
      <c r="AL494" s="58"/>
      <c r="AM494" s="114"/>
      <c r="AN494" s="58"/>
      <c r="AO494" s="114"/>
      <c r="AP494" s="58"/>
      <c r="AQ494" s="114"/>
      <c r="AR494" s="58"/>
      <c r="AS494" s="114"/>
      <c r="AT494" s="58"/>
      <c r="AU494" s="114"/>
      <c r="AV494" s="58"/>
      <c r="AW494" s="114"/>
      <c r="AX494" s="58"/>
      <c r="AY494" s="114"/>
      <c r="AZ494" s="58"/>
      <c r="BA494" s="114"/>
      <c r="BB494" s="58"/>
      <c r="BC494" s="114"/>
      <c r="BD494" s="58"/>
      <c r="BE494" s="58"/>
      <c r="BF494" s="58"/>
      <c r="BG494" s="59"/>
      <c r="BH494" s="58"/>
      <c r="BI494" s="114"/>
      <c r="BJ494" s="53"/>
      <c r="BK494" s="58"/>
      <c r="BL494" s="114"/>
      <c r="BM494" s="58"/>
      <c r="BN494" s="114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3"/>
      <c r="CL494" s="58"/>
      <c r="CM494" s="58"/>
      <c r="CN494" s="60"/>
      <c r="CO494" s="57"/>
      <c r="CP494" s="58"/>
      <c r="CQ494" s="60"/>
      <c r="CR494" s="57"/>
      <c r="CS494" s="58"/>
      <c r="CT494" s="59"/>
      <c r="CU494" s="58"/>
      <c r="CV494" s="59"/>
      <c r="CW494" s="58"/>
      <c r="CX494" s="59"/>
      <c r="CY494" s="58"/>
      <c r="CZ494" s="58"/>
      <c r="DA494" s="58"/>
      <c r="DB494" s="53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7"/>
      <c r="DO494" s="57"/>
      <c r="DP494" s="57"/>
      <c r="DQ494" s="76" t="str">
        <f t="shared" si="975"/>
        <v/>
      </c>
      <c r="DR494" s="53"/>
      <c r="DS494" s="46" t="b">
        <f t="shared" si="976"/>
        <v>0</v>
      </c>
      <c r="DT494" s="46" t="str">
        <f t="shared" si="977"/>
        <v/>
      </c>
      <c r="DU494" s="46" t="b">
        <f t="shared" si="978"/>
        <v>0</v>
      </c>
      <c r="DV494" s="46" t="b">
        <f t="shared" si="979"/>
        <v>0</v>
      </c>
      <c r="DW494" s="46" t="b">
        <f t="shared" si="980"/>
        <v>0</v>
      </c>
      <c r="DY494" s="46" t="b">
        <f t="shared" si="981"/>
        <v>0</v>
      </c>
      <c r="DZ494" s="46" t="b">
        <f t="shared" si="982"/>
        <v>0</v>
      </c>
      <c r="EB494" s="46" t="b">
        <f t="shared" si="983"/>
        <v>0</v>
      </c>
      <c r="EC494" s="46" t="b">
        <f t="shared" si="984"/>
        <v>0</v>
      </c>
      <c r="ED494" s="46" t="b">
        <f t="shared" si="985"/>
        <v>0</v>
      </c>
      <c r="EE494" s="46" t="b">
        <f t="shared" si="986"/>
        <v>0</v>
      </c>
      <c r="EF494" s="46" t="b">
        <f t="shared" si="987"/>
        <v>0</v>
      </c>
      <c r="EG494" s="46" t="b">
        <f t="shared" si="988"/>
        <v>0</v>
      </c>
      <c r="EH494" s="46" t="b">
        <f t="shared" si="989"/>
        <v>0</v>
      </c>
      <c r="EI494" s="46" t="b">
        <f t="shared" si="990"/>
        <v>0</v>
      </c>
      <c r="EK494" s="46" t="b">
        <f t="shared" si="991"/>
        <v>0</v>
      </c>
      <c r="EL494" s="46" t="b">
        <f t="shared" si="992"/>
        <v>0</v>
      </c>
      <c r="EM494" s="46" t="b">
        <f t="shared" si="993"/>
        <v>0</v>
      </c>
      <c r="EN494" s="46" t="b">
        <f t="shared" si="994"/>
        <v>0</v>
      </c>
      <c r="EO494" s="46" t="b">
        <f t="shared" si="995"/>
        <v>0</v>
      </c>
      <c r="EP494" s="46" t="b">
        <f t="shared" si="996"/>
        <v>0</v>
      </c>
      <c r="EQ494" s="46" t="b">
        <f t="shared" si="997"/>
        <v>0</v>
      </c>
      <c r="ER494" s="46" t="b">
        <f>OR(AA494='Tablas '!$T$4,AA494='Tablas '!$T$7,AA494='Tablas '!$T$8,AA494='Tablas '!$T$11)</f>
        <v>0</v>
      </c>
      <c r="ES494" s="46" t="str">
        <f t="shared" si="998"/>
        <v/>
      </c>
      <c r="ET494" s="46" t="str">
        <f t="shared" si="999"/>
        <v/>
      </c>
      <c r="EU494" s="46" t="str">
        <f t="shared" si="1000"/>
        <v/>
      </c>
      <c r="EV494" s="46" t="b">
        <f t="shared" si="1001"/>
        <v>0</v>
      </c>
      <c r="EW494" s="46" t="b">
        <f t="shared" si="1002"/>
        <v>0</v>
      </c>
      <c r="EX494" s="46" t="b">
        <f t="shared" si="1003"/>
        <v>0</v>
      </c>
      <c r="EY494" s="46" t="b">
        <f t="shared" si="1004"/>
        <v>0</v>
      </c>
      <c r="EZ494" s="46" t="b">
        <f t="shared" si="1005"/>
        <v>0</v>
      </c>
      <c r="FA494" s="46" t="b">
        <f t="shared" si="1006"/>
        <v>0</v>
      </c>
      <c r="FB494" s="46" t="b">
        <f t="shared" si="1007"/>
        <v>0</v>
      </c>
      <c r="FC494" s="46" t="str">
        <f t="shared" si="1008"/>
        <v/>
      </c>
      <c r="FD494" s="46" t="str">
        <f t="shared" si="1009"/>
        <v/>
      </c>
      <c r="FE494" s="46" t="b">
        <f t="shared" si="1010"/>
        <v>0</v>
      </c>
      <c r="FF494" s="46" t="str">
        <f t="shared" si="1011"/>
        <v/>
      </c>
      <c r="FG494" s="46" t="str">
        <f t="shared" si="1012"/>
        <v/>
      </c>
      <c r="FH494" s="46" t="b">
        <f t="shared" si="1013"/>
        <v>0</v>
      </c>
      <c r="FI494" s="46" t="str">
        <f t="shared" si="1014"/>
        <v/>
      </c>
      <c r="FJ494" s="46" t="str">
        <f t="shared" si="1015"/>
        <v/>
      </c>
      <c r="FK494" s="46" t="b">
        <f t="shared" si="1016"/>
        <v>0</v>
      </c>
      <c r="FL494" s="46" t="str">
        <f t="shared" si="1017"/>
        <v/>
      </c>
      <c r="FM494" s="46" t="str">
        <f t="shared" si="1018"/>
        <v/>
      </c>
      <c r="FN494" s="46" t="b">
        <f t="shared" si="1019"/>
        <v>0</v>
      </c>
      <c r="FO494" s="46" t="str">
        <f t="shared" si="1020"/>
        <v/>
      </c>
      <c r="FP494" s="46" t="str">
        <f t="shared" si="1021"/>
        <v/>
      </c>
      <c r="FQ494" s="46" t="b">
        <f t="shared" si="1022"/>
        <v>0</v>
      </c>
      <c r="FR494" s="46" t="str">
        <f t="shared" si="1023"/>
        <v/>
      </c>
      <c r="FS494" s="46" t="str">
        <f t="shared" si="1024"/>
        <v/>
      </c>
      <c r="FT494" s="46" t="b">
        <f t="shared" si="1025"/>
        <v>0</v>
      </c>
      <c r="FU494" s="46" t="str">
        <f t="shared" si="1026"/>
        <v/>
      </c>
      <c r="FV494" s="46" t="str">
        <f t="shared" si="1027"/>
        <v/>
      </c>
      <c r="FW494" s="46" t="b">
        <f t="shared" si="1028"/>
        <v>0</v>
      </c>
      <c r="FX494" s="46" t="str">
        <f t="shared" si="1029"/>
        <v/>
      </c>
      <c r="FY494" s="46" t="str">
        <f t="shared" si="1030"/>
        <v/>
      </c>
      <c r="FZ494" s="46" t="b">
        <f t="shared" si="1031"/>
        <v>0</v>
      </c>
      <c r="GA494" s="46" t="str">
        <f t="shared" si="1032"/>
        <v/>
      </c>
      <c r="GB494" s="46" t="str">
        <f t="shared" si="1033"/>
        <v/>
      </c>
      <c r="GC494" s="46" t="b">
        <f t="shared" si="1034"/>
        <v>0</v>
      </c>
      <c r="GD494" s="46" t="str">
        <f t="shared" si="1035"/>
        <v/>
      </c>
      <c r="GE494" s="46" t="str">
        <f t="shared" si="1036"/>
        <v/>
      </c>
      <c r="GF494" s="46" t="b">
        <f t="shared" si="1037"/>
        <v>0</v>
      </c>
      <c r="GG494" s="46" t="b">
        <f t="shared" si="1038"/>
        <v>0</v>
      </c>
      <c r="GH494" s="46" t="str">
        <f t="shared" si="1039"/>
        <v/>
      </c>
      <c r="GI494" s="46" t="str">
        <f t="shared" si="1040"/>
        <v/>
      </c>
      <c r="GJ494" s="46" t="str">
        <f t="shared" si="1041"/>
        <v/>
      </c>
      <c r="GK494" s="46" t="b">
        <f t="shared" si="1042"/>
        <v>0</v>
      </c>
      <c r="GL494" s="46" t="str">
        <f t="shared" si="1043"/>
        <v/>
      </c>
      <c r="GM494" s="46" t="str">
        <f t="shared" si="1044"/>
        <v/>
      </c>
      <c r="GN494" s="46" t="str">
        <f t="shared" si="1045"/>
        <v/>
      </c>
      <c r="GO494" s="46" t="b">
        <f t="shared" si="1046"/>
        <v>0</v>
      </c>
      <c r="GP494" s="46" t="str">
        <f t="shared" si="1047"/>
        <v/>
      </c>
      <c r="GQ494" s="46" t="str">
        <f t="shared" si="1048"/>
        <v/>
      </c>
      <c r="GR494" s="46" t="b">
        <f t="shared" si="1049"/>
        <v>0</v>
      </c>
      <c r="GS494" s="46" t="str">
        <f t="shared" si="1050"/>
        <v/>
      </c>
      <c r="GT494" s="46" t="str">
        <f t="shared" si="1051"/>
        <v/>
      </c>
      <c r="GU494" s="46" t="b">
        <f t="shared" si="1052"/>
        <v>0</v>
      </c>
      <c r="GV494" s="46" t="b">
        <f t="shared" si="1053"/>
        <v>0</v>
      </c>
      <c r="GW494" s="46" t="b">
        <f t="shared" si="1054"/>
        <v>0</v>
      </c>
      <c r="GX494" s="46" t="b">
        <f t="shared" si="1055"/>
        <v>0</v>
      </c>
      <c r="GY494" s="46" t="b">
        <f t="shared" si="1056"/>
        <v>0</v>
      </c>
      <c r="GZ494" s="46" t="b">
        <f t="shared" si="1057"/>
        <v>0</v>
      </c>
      <c r="HA494" s="46" t="b">
        <f t="shared" si="1058"/>
        <v>0</v>
      </c>
      <c r="HB494" s="46" t="b">
        <f t="shared" si="1059"/>
        <v>0</v>
      </c>
      <c r="HC494" s="46" t="b">
        <f t="shared" si="1060"/>
        <v>0</v>
      </c>
      <c r="HD494" s="46" t="b">
        <f t="shared" si="1061"/>
        <v>0</v>
      </c>
      <c r="HE494" s="46" t="b">
        <f t="shared" si="1062"/>
        <v>0</v>
      </c>
      <c r="HF494" s="46" t="b">
        <f t="shared" si="1063"/>
        <v>0</v>
      </c>
      <c r="HG494" s="46" t="b">
        <f t="shared" si="1064"/>
        <v>0</v>
      </c>
      <c r="HH494" s="46" t="b">
        <f t="shared" si="1065"/>
        <v>0</v>
      </c>
      <c r="HI494" s="46" t="b">
        <f t="shared" si="1066"/>
        <v>0</v>
      </c>
      <c r="HJ494" s="46" t="b">
        <f t="shared" si="1067"/>
        <v>0</v>
      </c>
      <c r="HK494" s="46" t="b">
        <f t="shared" si="1068"/>
        <v>0</v>
      </c>
      <c r="HL494" s="46" t="b">
        <f t="shared" si="1069"/>
        <v>0</v>
      </c>
      <c r="HM494" s="46" t="b">
        <f t="shared" si="1070"/>
        <v>0</v>
      </c>
      <c r="HN494" s="46" t="b">
        <f t="shared" si="1071"/>
        <v>0</v>
      </c>
      <c r="HO494" s="46" t="b">
        <f t="shared" si="1072"/>
        <v>0</v>
      </c>
      <c r="HP494" s="46" t="b">
        <f t="shared" si="1073"/>
        <v>0</v>
      </c>
      <c r="HQ494" s="46" t="str">
        <f t="shared" si="1074"/>
        <v/>
      </c>
      <c r="HR494" s="46" t="str">
        <f t="shared" si="1075"/>
        <v/>
      </c>
      <c r="HS494" s="46" t="str">
        <f t="shared" si="1076"/>
        <v/>
      </c>
      <c r="HT494" s="46" t="b">
        <f t="shared" si="1077"/>
        <v>0</v>
      </c>
      <c r="HU494" s="46" t="b">
        <f t="shared" si="1078"/>
        <v>0</v>
      </c>
      <c r="HV494" s="46" t="b">
        <f t="shared" si="1079"/>
        <v>0</v>
      </c>
      <c r="HW494" s="46" t="b">
        <f t="shared" si="1080"/>
        <v>0</v>
      </c>
      <c r="HX494" s="46" t="b">
        <f t="shared" si="1081"/>
        <v>0</v>
      </c>
      <c r="HY494" s="46" t="b">
        <f t="shared" si="1082"/>
        <v>0</v>
      </c>
      <c r="HZ494" s="46" t="b">
        <f t="shared" si="1083"/>
        <v>0</v>
      </c>
      <c r="IA494" s="46" t="str">
        <f t="shared" si="1084"/>
        <v/>
      </c>
      <c r="IB494" s="46" t="str">
        <f t="shared" si="1085"/>
        <v/>
      </c>
      <c r="IC494" s="46" t="str">
        <f t="shared" si="1086"/>
        <v/>
      </c>
      <c r="ID494" s="46" t="str">
        <f t="shared" si="1087"/>
        <v/>
      </c>
      <c r="IE494" s="46" t="b">
        <f t="shared" si="1088"/>
        <v>0</v>
      </c>
      <c r="IF494" s="46" t="str">
        <f t="shared" si="1089"/>
        <v/>
      </c>
      <c r="IG494" s="46" t="str">
        <f t="shared" si="1090"/>
        <v/>
      </c>
      <c r="IH494" s="46" t="b">
        <f t="shared" si="1091"/>
        <v>0</v>
      </c>
      <c r="II494" s="46" t="b">
        <f t="shared" si="1092"/>
        <v>0</v>
      </c>
      <c r="IJ494" s="46" t="b">
        <f t="shared" si="1093"/>
        <v>0</v>
      </c>
      <c r="IK494" s="46" t="str">
        <f t="shared" si="1094"/>
        <v/>
      </c>
      <c r="IL494" s="46" t="str">
        <f t="shared" si="1095"/>
        <v/>
      </c>
      <c r="IM494" s="46" t="b">
        <f t="shared" si="1096"/>
        <v>0</v>
      </c>
      <c r="IN494" s="46" t="b">
        <f t="shared" si="1097"/>
        <v>0</v>
      </c>
      <c r="IO494" s="46" t="b">
        <f t="shared" si="1098"/>
        <v>0</v>
      </c>
      <c r="IP494" s="46" t="b">
        <f t="shared" si="1099"/>
        <v>0</v>
      </c>
      <c r="IQ494" s="46" t="b">
        <f t="shared" si="1100"/>
        <v>0</v>
      </c>
      <c r="IR494" s="46" t="b">
        <f t="shared" si="1101"/>
        <v>0</v>
      </c>
      <c r="IS494" s="46" t="b">
        <f t="shared" si="1102"/>
        <v>0</v>
      </c>
      <c r="IT494" s="46" t="b">
        <f t="shared" si="1103"/>
        <v>0</v>
      </c>
      <c r="IU494" s="46" t="b">
        <f t="shared" si="1104"/>
        <v>0</v>
      </c>
      <c r="IV494" s="46" t="b">
        <f t="shared" si="1105"/>
        <v>0</v>
      </c>
      <c r="IW494" s="46" t="b">
        <f t="shared" si="1106"/>
        <v>0</v>
      </c>
      <c r="IX494" s="46" t="b">
        <f t="shared" si="1107"/>
        <v>0</v>
      </c>
      <c r="IY494" s="46" t="b">
        <f t="shared" si="1108"/>
        <v>0</v>
      </c>
    </row>
    <row r="495" spans="2:259" x14ac:dyDescent="0.3">
      <c r="B495" s="48">
        <v>483</v>
      </c>
      <c r="C495" s="61" t="str">
        <f t="shared" si="974"/>
        <v/>
      </c>
      <c r="D495" s="53"/>
      <c r="E495" s="52"/>
      <c r="F495" s="112"/>
      <c r="G495" s="52"/>
      <c r="H495" s="53"/>
      <c r="I495" s="52"/>
      <c r="J495" s="52"/>
      <c r="K495" s="53"/>
      <c r="L495" s="55"/>
      <c r="M495" s="108"/>
      <c r="N495" s="56"/>
      <c r="O495" s="52"/>
      <c r="P495" s="52"/>
      <c r="Q495" s="52"/>
      <c r="R495" s="52"/>
      <c r="S495" s="52"/>
      <c r="T495" s="53"/>
      <c r="U495" s="52"/>
      <c r="V495" s="52"/>
      <c r="W495" s="55"/>
      <c r="X495" s="55"/>
      <c r="Y495" s="52"/>
      <c r="Z495" s="55"/>
      <c r="AA495" s="52"/>
      <c r="AB495" s="53"/>
      <c r="AC495" s="53"/>
      <c r="AD495" s="53"/>
      <c r="AE495" s="57"/>
      <c r="AF495" s="113"/>
      <c r="AG495" s="57"/>
      <c r="AH495" s="58"/>
      <c r="AI495" s="58"/>
      <c r="AJ495" s="58"/>
      <c r="AK495" s="114"/>
      <c r="AL495" s="58"/>
      <c r="AM495" s="114"/>
      <c r="AN495" s="58"/>
      <c r="AO495" s="114"/>
      <c r="AP495" s="58"/>
      <c r="AQ495" s="114"/>
      <c r="AR495" s="58"/>
      <c r="AS495" s="114"/>
      <c r="AT495" s="58"/>
      <c r="AU495" s="114"/>
      <c r="AV495" s="58"/>
      <c r="AW495" s="114"/>
      <c r="AX495" s="58"/>
      <c r="AY495" s="114"/>
      <c r="AZ495" s="58"/>
      <c r="BA495" s="114"/>
      <c r="BB495" s="58"/>
      <c r="BC495" s="114"/>
      <c r="BD495" s="58"/>
      <c r="BE495" s="58"/>
      <c r="BF495" s="58"/>
      <c r="BG495" s="59"/>
      <c r="BH495" s="58"/>
      <c r="BI495" s="114"/>
      <c r="BJ495" s="53"/>
      <c r="BK495" s="58"/>
      <c r="BL495" s="114"/>
      <c r="BM495" s="58"/>
      <c r="BN495" s="114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3"/>
      <c r="CL495" s="58"/>
      <c r="CM495" s="58"/>
      <c r="CN495" s="60"/>
      <c r="CO495" s="57"/>
      <c r="CP495" s="58"/>
      <c r="CQ495" s="60"/>
      <c r="CR495" s="57"/>
      <c r="CS495" s="58"/>
      <c r="CT495" s="59"/>
      <c r="CU495" s="58"/>
      <c r="CV495" s="59"/>
      <c r="CW495" s="58"/>
      <c r="CX495" s="59"/>
      <c r="CY495" s="58"/>
      <c r="CZ495" s="58"/>
      <c r="DA495" s="58"/>
      <c r="DB495" s="53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7"/>
      <c r="DO495" s="57"/>
      <c r="DP495" s="57"/>
      <c r="DQ495" s="76" t="str">
        <f t="shared" si="975"/>
        <v/>
      </c>
      <c r="DR495" s="53"/>
      <c r="DS495" s="46" t="b">
        <f t="shared" si="976"/>
        <v>0</v>
      </c>
      <c r="DT495" s="46" t="str">
        <f t="shared" si="977"/>
        <v/>
      </c>
      <c r="DU495" s="46" t="b">
        <f t="shared" si="978"/>
        <v>0</v>
      </c>
      <c r="DV495" s="46" t="b">
        <f t="shared" si="979"/>
        <v>0</v>
      </c>
      <c r="DW495" s="46" t="b">
        <f t="shared" si="980"/>
        <v>0</v>
      </c>
      <c r="DY495" s="46" t="b">
        <f t="shared" si="981"/>
        <v>0</v>
      </c>
      <c r="DZ495" s="46" t="b">
        <f t="shared" si="982"/>
        <v>0</v>
      </c>
      <c r="EB495" s="46" t="b">
        <f t="shared" si="983"/>
        <v>0</v>
      </c>
      <c r="EC495" s="46" t="b">
        <f t="shared" si="984"/>
        <v>0</v>
      </c>
      <c r="ED495" s="46" t="b">
        <f t="shared" si="985"/>
        <v>0</v>
      </c>
      <c r="EE495" s="46" t="b">
        <f t="shared" si="986"/>
        <v>0</v>
      </c>
      <c r="EF495" s="46" t="b">
        <f t="shared" si="987"/>
        <v>0</v>
      </c>
      <c r="EG495" s="46" t="b">
        <f t="shared" si="988"/>
        <v>0</v>
      </c>
      <c r="EH495" s="46" t="b">
        <f t="shared" si="989"/>
        <v>0</v>
      </c>
      <c r="EI495" s="46" t="b">
        <f t="shared" si="990"/>
        <v>0</v>
      </c>
      <c r="EK495" s="46" t="b">
        <f t="shared" si="991"/>
        <v>0</v>
      </c>
      <c r="EL495" s="46" t="b">
        <f t="shared" si="992"/>
        <v>0</v>
      </c>
      <c r="EM495" s="46" t="b">
        <f t="shared" si="993"/>
        <v>0</v>
      </c>
      <c r="EN495" s="46" t="b">
        <f t="shared" si="994"/>
        <v>0</v>
      </c>
      <c r="EO495" s="46" t="b">
        <f t="shared" si="995"/>
        <v>0</v>
      </c>
      <c r="EP495" s="46" t="b">
        <f t="shared" si="996"/>
        <v>0</v>
      </c>
      <c r="EQ495" s="46" t="b">
        <f t="shared" si="997"/>
        <v>0</v>
      </c>
      <c r="ER495" s="46" t="b">
        <f>OR(AA495='Tablas '!$T$4,AA495='Tablas '!$T$7,AA495='Tablas '!$T$8,AA495='Tablas '!$T$11)</f>
        <v>0</v>
      </c>
      <c r="ES495" s="46" t="str">
        <f t="shared" si="998"/>
        <v/>
      </c>
      <c r="ET495" s="46" t="str">
        <f t="shared" si="999"/>
        <v/>
      </c>
      <c r="EU495" s="46" t="str">
        <f t="shared" si="1000"/>
        <v/>
      </c>
      <c r="EV495" s="46" t="b">
        <f t="shared" si="1001"/>
        <v>0</v>
      </c>
      <c r="EW495" s="46" t="b">
        <f t="shared" si="1002"/>
        <v>0</v>
      </c>
      <c r="EX495" s="46" t="b">
        <f t="shared" si="1003"/>
        <v>0</v>
      </c>
      <c r="EY495" s="46" t="b">
        <f t="shared" si="1004"/>
        <v>0</v>
      </c>
      <c r="EZ495" s="46" t="b">
        <f t="shared" si="1005"/>
        <v>0</v>
      </c>
      <c r="FA495" s="46" t="b">
        <f t="shared" si="1006"/>
        <v>0</v>
      </c>
      <c r="FB495" s="46" t="b">
        <f t="shared" si="1007"/>
        <v>0</v>
      </c>
      <c r="FC495" s="46" t="str">
        <f t="shared" si="1008"/>
        <v/>
      </c>
      <c r="FD495" s="46" t="str">
        <f t="shared" si="1009"/>
        <v/>
      </c>
      <c r="FE495" s="46" t="b">
        <f t="shared" si="1010"/>
        <v>0</v>
      </c>
      <c r="FF495" s="46" t="str">
        <f t="shared" si="1011"/>
        <v/>
      </c>
      <c r="FG495" s="46" t="str">
        <f t="shared" si="1012"/>
        <v/>
      </c>
      <c r="FH495" s="46" t="b">
        <f t="shared" si="1013"/>
        <v>0</v>
      </c>
      <c r="FI495" s="46" t="str">
        <f t="shared" si="1014"/>
        <v/>
      </c>
      <c r="FJ495" s="46" t="str">
        <f t="shared" si="1015"/>
        <v/>
      </c>
      <c r="FK495" s="46" t="b">
        <f t="shared" si="1016"/>
        <v>0</v>
      </c>
      <c r="FL495" s="46" t="str">
        <f t="shared" si="1017"/>
        <v/>
      </c>
      <c r="FM495" s="46" t="str">
        <f t="shared" si="1018"/>
        <v/>
      </c>
      <c r="FN495" s="46" t="b">
        <f t="shared" si="1019"/>
        <v>0</v>
      </c>
      <c r="FO495" s="46" t="str">
        <f t="shared" si="1020"/>
        <v/>
      </c>
      <c r="FP495" s="46" t="str">
        <f t="shared" si="1021"/>
        <v/>
      </c>
      <c r="FQ495" s="46" t="b">
        <f t="shared" si="1022"/>
        <v>0</v>
      </c>
      <c r="FR495" s="46" t="str">
        <f t="shared" si="1023"/>
        <v/>
      </c>
      <c r="FS495" s="46" t="str">
        <f t="shared" si="1024"/>
        <v/>
      </c>
      <c r="FT495" s="46" t="b">
        <f t="shared" si="1025"/>
        <v>0</v>
      </c>
      <c r="FU495" s="46" t="str">
        <f t="shared" si="1026"/>
        <v/>
      </c>
      <c r="FV495" s="46" t="str">
        <f t="shared" si="1027"/>
        <v/>
      </c>
      <c r="FW495" s="46" t="b">
        <f t="shared" si="1028"/>
        <v>0</v>
      </c>
      <c r="FX495" s="46" t="str">
        <f t="shared" si="1029"/>
        <v/>
      </c>
      <c r="FY495" s="46" t="str">
        <f t="shared" si="1030"/>
        <v/>
      </c>
      <c r="FZ495" s="46" t="b">
        <f t="shared" si="1031"/>
        <v>0</v>
      </c>
      <c r="GA495" s="46" t="str">
        <f t="shared" si="1032"/>
        <v/>
      </c>
      <c r="GB495" s="46" t="str">
        <f t="shared" si="1033"/>
        <v/>
      </c>
      <c r="GC495" s="46" t="b">
        <f t="shared" si="1034"/>
        <v>0</v>
      </c>
      <c r="GD495" s="46" t="str">
        <f t="shared" si="1035"/>
        <v/>
      </c>
      <c r="GE495" s="46" t="str">
        <f t="shared" si="1036"/>
        <v/>
      </c>
      <c r="GF495" s="46" t="b">
        <f t="shared" si="1037"/>
        <v>0</v>
      </c>
      <c r="GG495" s="46" t="b">
        <f t="shared" si="1038"/>
        <v>0</v>
      </c>
      <c r="GH495" s="46" t="str">
        <f t="shared" si="1039"/>
        <v/>
      </c>
      <c r="GI495" s="46" t="str">
        <f t="shared" si="1040"/>
        <v/>
      </c>
      <c r="GJ495" s="46" t="str">
        <f t="shared" si="1041"/>
        <v/>
      </c>
      <c r="GK495" s="46" t="b">
        <f t="shared" si="1042"/>
        <v>0</v>
      </c>
      <c r="GL495" s="46" t="str">
        <f t="shared" si="1043"/>
        <v/>
      </c>
      <c r="GM495" s="46" t="str">
        <f t="shared" si="1044"/>
        <v/>
      </c>
      <c r="GN495" s="46" t="str">
        <f t="shared" si="1045"/>
        <v/>
      </c>
      <c r="GO495" s="46" t="b">
        <f t="shared" si="1046"/>
        <v>0</v>
      </c>
      <c r="GP495" s="46" t="str">
        <f t="shared" si="1047"/>
        <v/>
      </c>
      <c r="GQ495" s="46" t="str">
        <f t="shared" si="1048"/>
        <v/>
      </c>
      <c r="GR495" s="46" t="b">
        <f t="shared" si="1049"/>
        <v>0</v>
      </c>
      <c r="GS495" s="46" t="str">
        <f t="shared" si="1050"/>
        <v/>
      </c>
      <c r="GT495" s="46" t="str">
        <f t="shared" si="1051"/>
        <v/>
      </c>
      <c r="GU495" s="46" t="b">
        <f t="shared" si="1052"/>
        <v>0</v>
      </c>
      <c r="GV495" s="46" t="b">
        <f t="shared" si="1053"/>
        <v>0</v>
      </c>
      <c r="GW495" s="46" t="b">
        <f t="shared" si="1054"/>
        <v>0</v>
      </c>
      <c r="GX495" s="46" t="b">
        <f t="shared" si="1055"/>
        <v>0</v>
      </c>
      <c r="GY495" s="46" t="b">
        <f t="shared" si="1056"/>
        <v>0</v>
      </c>
      <c r="GZ495" s="46" t="b">
        <f t="shared" si="1057"/>
        <v>0</v>
      </c>
      <c r="HA495" s="46" t="b">
        <f t="shared" si="1058"/>
        <v>0</v>
      </c>
      <c r="HB495" s="46" t="b">
        <f t="shared" si="1059"/>
        <v>0</v>
      </c>
      <c r="HC495" s="46" t="b">
        <f t="shared" si="1060"/>
        <v>0</v>
      </c>
      <c r="HD495" s="46" t="b">
        <f t="shared" si="1061"/>
        <v>0</v>
      </c>
      <c r="HE495" s="46" t="b">
        <f t="shared" si="1062"/>
        <v>0</v>
      </c>
      <c r="HF495" s="46" t="b">
        <f t="shared" si="1063"/>
        <v>0</v>
      </c>
      <c r="HG495" s="46" t="b">
        <f t="shared" si="1064"/>
        <v>0</v>
      </c>
      <c r="HH495" s="46" t="b">
        <f t="shared" si="1065"/>
        <v>0</v>
      </c>
      <c r="HI495" s="46" t="b">
        <f t="shared" si="1066"/>
        <v>0</v>
      </c>
      <c r="HJ495" s="46" t="b">
        <f t="shared" si="1067"/>
        <v>0</v>
      </c>
      <c r="HK495" s="46" t="b">
        <f t="shared" si="1068"/>
        <v>0</v>
      </c>
      <c r="HL495" s="46" t="b">
        <f t="shared" si="1069"/>
        <v>0</v>
      </c>
      <c r="HM495" s="46" t="b">
        <f t="shared" si="1070"/>
        <v>0</v>
      </c>
      <c r="HN495" s="46" t="b">
        <f t="shared" si="1071"/>
        <v>0</v>
      </c>
      <c r="HO495" s="46" t="b">
        <f t="shared" si="1072"/>
        <v>0</v>
      </c>
      <c r="HP495" s="46" t="b">
        <f t="shared" si="1073"/>
        <v>0</v>
      </c>
      <c r="HQ495" s="46" t="str">
        <f t="shared" si="1074"/>
        <v/>
      </c>
      <c r="HR495" s="46" t="str">
        <f t="shared" si="1075"/>
        <v/>
      </c>
      <c r="HS495" s="46" t="str">
        <f t="shared" si="1076"/>
        <v/>
      </c>
      <c r="HT495" s="46" t="b">
        <f t="shared" si="1077"/>
        <v>0</v>
      </c>
      <c r="HU495" s="46" t="b">
        <f t="shared" si="1078"/>
        <v>0</v>
      </c>
      <c r="HV495" s="46" t="b">
        <f t="shared" si="1079"/>
        <v>0</v>
      </c>
      <c r="HW495" s="46" t="b">
        <f t="shared" si="1080"/>
        <v>0</v>
      </c>
      <c r="HX495" s="46" t="b">
        <f t="shared" si="1081"/>
        <v>0</v>
      </c>
      <c r="HY495" s="46" t="b">
        <f t="shared" si="1082"/>
        <v>0</v>
      </c>
      <c r="HZ495" s="46" t="b">
        <f t="shared" si="1083"/>
        <v>0</v>
      </c>
      <c r="IA495" s="46" t="str">
        <f t="shared" si="1084"/>
        <v/>
      </c>
      <c r="IB495" s="46" t="str">
        <f t="shared" si="1085"/>
        <v/>
      </c>
      <c r="IC495" s="46" t="str">
        <f t="shared" si="1086"/>
        <v/>
      </c>
      <c r="ID495" s="46" t="str">
        <f t="shared" si="1087"/>
        <v/>
      </c>
      <c r="IE495" s="46" t="b">
        <f t="shared" si="1088"/>
        <v>0</v>
      </c>
      <c r="IF495" s="46" t="str">
        <f t="shared" si="1089"/>
        <v/>
      </c>
      <c r="IG495" s="46" t="str">
        <f t="shared" si="1090"/>
        <v/>
      </c>
      <c r="IH495" s="46" t="b">
        <f t="shared" si="1091"/>
        <v>0</v>
      </c>
      <c r="II495" s="46" t="b">
        <f t="shared" si="1092"/>
        <v>0</v>
      </c>
      <c r="IJ495" s="46" t="b">
        <f t="shared" si="1093"/>
        <v>0</v>
      </c>
      <c r="IK495" s="46" t="str">
        <f t="shared" si="1094"/>
        <v/>
      </c>
      <c r="IL495" s="46" t="str">
        <f t="shared" si="1095"/>
        <v/>
      </c>
      <c r="IM495" s="46" t="b">
        <f t="shared" si="1096"/>
        <v>0</v>
      </c>
      <c r="IN495" s="46" t="b">
        <f t="shared" si="1097"/>
        <v>0</v>
      </c>
      <c r="IO495" s="46" t="b">
        <f t="shared" si="1098"/>
        <v>0</v>
      </c>
      <c r="IP495" s="46" t="b">
        <f t="shared" si="1099"/>
        <v>0</v>
      </c>
      <c r="IQ495" s="46" t="b">
        <f t="shared" si="1100"/>
        <v>0</v>
      </c>
      <c r="IR495" s="46" t="b">
        <f t="shared" si="1101"/>
        <v>0</v>
      </c>
      <c r="IS495" s="46" t="b">
        <f t="shared" si="1102"/>
        <v>0</v>
      </c>
      <c r="IT495" s="46" t="b">
        <f t="shared" si="1103"/>
        <v>0</v>
      </c>
      <c r="IU495" s="46" t="b">
        <f t="shared" si="1104"/>
        <v>0</v>
      </c>
      <c r="IV495" s="46" t="b">
        <f t="shared" si="1105"/>
        <v>0</v>
      </c>
      <c r="IW495" s="46" t="b">
        <f t="shared" si="1106"/>
        <v>0</v>
      </c>
      <c r="IX495" s="46" t="b">
        <f t="shared" si="1107"/>
        <v>0</v>
      </c>
      <c r="IY495" s="46" t="b">
        <f t="shared" si="1108"/>
        <v>0</v>
      </c>
    </row>
    <row r="496" spans="2:259" x14ac:dyDescent="0.3">
      <c r="B496" s="48">
        <v>484</v>
      </c>
      <c r="C496" s="61" t="str">
        <f t="shared" si="974"/>
        <v/>
      </c>
      <c r="D496" s="53"/>
      <c r="E496" s="52"/>
      <c r="F496" s="112"/>
      <c r="G496" s="52"/>
      <c r="H496" s="53"/>
      <c r="I496" s="52"/>
      <c r="J496" s="52"/>
      <c r="K496" s="53"/>
      <c r="L496" s="55"/>
      <c r="M496" s="108"/>
      <c r="N496" s="56"/>
      <c r="O496" s="52"/>
      <c r="P496" s="52"/>
      <c r="Q496" s="52"/>
      <c r="R496" s="52"/>
      <c r="S496" s="52"/>
      <c r="T496" s="53"/>
      <c r="U496" s="52"/>
      <c r="V496" s="52"/>
      <c r="W496" s="55"/>
      <c r="X496" s="55"/>
      <c r="Y496" s="52"/>
      <c r="Z496" s="55"/>
      <c r="AA496" s="52"/>
      <c r="AB496" s="53"/>
      <c r="AC496" s="53"/>
      <c r="AD496" s="53"/>
      <c r="AE496" s="57"/>
      <c r="AF496" s="113"/>
      <c r="AG496" s="57"/>
      <c r="AH496" s="58"/>
      <c r="AI496" s="58"/>
      <c r="AJ496" s="58"/>
      <c r="AK496" s="114"/>
      <c r="AL496" s="58"/>
      <c r="AM496" s="114"/>
      <c r="AN496" s="58"/>
      <c r="AO496" s="114"/>
      <c r="AP496" s="58"/>
      <c r="AQ496" s="114"/>
      <c r="AR496" s="58"/>
      <c r="AS496" s="114"/>
      <c r="AT496" s="58"/>
      <c r="AU496" s="114"/>
      <c r="AV496" s="58"/>
      <c r="AW496" s="114"/>
      <c r="AX496" s="58"/>
      <c r="AY496" s="114"/>
      <c r="AZ496" s="58"/>
      <c r="BA496" s="114"/>
      <c r="BB496" s="58"/>
      <c r="BC496" s="114"/>
      <c r="BD496" s="58"/>
      <c r="BE496" s="58"/>
      <c r="BF496" s="58"/>
      <c r="BG496" s="59"/>
      <c r="BH496" s="58"/>
      <c r="BI496" s="114"/>
      <c r="BJ496" s="53"/>
      <c r="BK496" s="58"/>
      <c r="BL496" s="114"/>
      <c r="BM496" s="58"/>
      <c r="BN496" s="114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3"/>
      <c r="CL496" s="58"/>
      <c r="CM496" s="58"/>
      <c r="CN496" s="60"/>
      <c r="CO496" s="57"/>
      <c r="CP496" s="58"/>
      <c r="CQ496" s="60"/>
      <c r="CR496" s="57"/>
      <c r="CS496" s="58"/>
      <c r="CT496" s="59"/>
      <c r="CU496" s="58"/>
      <c r="CV496" s="59"/>
      <c r="CW496" s="58"/>
      <c r="CX496" s="59"/>
      <c r="CY496" s="58"/>
      <c r="CZ496" s="58"/>
      <c r="DA496" s="58"/>
      <c r="DB496" s="53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7"/>
      <c r="DO496" s="57"/>
      <c r="DP496" s="57"/>
      <c r="DQ496" s="76" t="str">
        <f t="shared" si="975"/>
        <v/>
      </c>
      <c r="DR496" s="53"/>
      <c r="DS496" s="46" t="b">
        <f t="shared" si="976"/>
        <v>0</v>
      </c>
      <c r="DT496" s="46" t="str">
        <f t="shared" si="977"/>
        <v/>
      </c>
      <c r="DU496" s="46" t="b">
        <f t="shared" si="978"/>
        <v>0</v>
      </c>
      <c r="DV496" s="46" t="b">
        <f t="shared" si="979"/>
        <v>0</v>
      </c>
      <c r="DW496" s="46" t="b">
        <f t="shared" si="980"/>
        <v>0</v>
      </c>
      <c r="DY496" s="46" t="b">
        <f t="shared" si="981"/>
        <v>0</v>
      </c>
      <c r="DZ496" s="46" t="b">
        <f t="shared" si="982"/>
        <v>0</v>
      </c>
      <c r="EB496" s="46" t="b">
        <f t="shared" si="983"/>
        <v>0</v>
      </c>
      <c r="EC496" s="46" t="b">
        <f t="shared" si="984"/>
        <v>0</v>
      </c>
      <c r="ED496" s="46" t="b">
        <f t="shared" si="985"/>
        <v>0</v>
      </c>
      <c r="EE496" s="46" t="b">
        <f t="shared" si="986"/>
        <v>0</v>
      </c>
      <c r="EF496" s="46" t="b">
        <f t="shared" si="987"/>
        <v>0</v>
      </c>
      <c r="EG496" s="46" t="b">
        <f t="shared" si="988"/>
        <v>0</v>
      </c>
      <c r="EH496" s="46" t="b">
        <f t="shared" si="989"/>
        <v>0</v>
      </c>
      <c r="EI496" s="46" t="b">
        <f t="shared" si="990"/>
        <v>0</v>
      </c>
      <c r="EK496" s="46" t="b">
        <f t="shared" si="991"/>
        <v>0</v>
      </c>
      <c r="EL496" s="46" t="b">
        <f t="shared" si="992"/>
        <v>0</v>
      </c>
      <c r="EM496" s="46" t="b">
        <f t="shared" si="993"/>
        <v>0</v>
      </c>
      <c r="EN496" s="46" t="b">
        <f t="shared" si="994"/>
        <v>0</v>
      </c>
      <c r="EO496" s="46" t="b">
        <f t="shared" si="995"/>
        <v>0</v>
      </c>
      <c r="EP496" s="46" t="b">
        <f t="shared" si="996"/>
        <v>0</v>
      </c>
      <c r="EQ496" s="46" t="b">
        <f t="shared" si="997"/>
        <v>0</v>
      </c>
      <c r="ER496" s="46" t="b">
        <f>OR(AA496='Tablas '!$T$4,AA496='Tablas '!$T$7,AA496='Tablas '!$T$8,AA496='Tablas '!$T$11)</f>
        <v>0</v>
      </c>
      <c r="ES496" s="46" t="str">
        <f t="shared" si="998"/>
        <v/>
      </c>
      <c r="ET496" s="46" t="str">
        <f t="shared" si="999"/>
        <v/>
      </c>
      <c r="EU496" s="46" t="str">
        <f t="shared" si="1000"/>
        <v/>
      </c>
      <c r="EV496" s="46" t="b">
        <f t="shared" si="1001"/>
        <v>0</v>
      </c>
      <c r="EW496" s="46" t="b">
        <f t="shared" si="1002"/>
        <v>0</v>
      </c>
      <c r="EX496" s="46" t="b">
        <f t="shared" si="1003"/>
        <v>0</v>
      </c>
      <c r="EY496" s="46" t="b">
        <f t="shared" si="1004"/>
        <v>0</v>
      </c>
      <c r="EZ496" s="46" t="b">
        <f t="shared" si="1005"/>
        <v>0</v>
      </c>
      <c r="FA496" s="46" t="b">
        <f t="shared" si="1006"/>
        <v>0</v>
      </c>
      <c r="FB496" s="46" t="b">
        <f t="shared" si="1007"/>
        <v>0</v>
      </c>
      <c r="FC496" s="46" t="str">
        <f t="shared" si="1008"/>
        <v/>
      </c>
      <c r="FD496" s="46" t="str">
        <f t="shared" si="1009"/>
        <v/>
      </c>
      <c r="FE496" s="46" t="b">
        <f t="shared" si="1010"/>
        <v>0</v>
      </c>
      <c r="FF496" s="46" t="str">
        <f t="shared" si="1011"/>
        <v/>
      </c>
      <c r="FG496" s="46" t="str">
        <f t="shared" si="1012"/>
        <v/>
      </c>
      <c r="FH496" s="46" t="b">
        <f t="shared" si="1013"/>
        <v>0</v>
      </c>
      <c r="FI496" s="46" t="str">
        <f t="shared" si="1014"/>
        <v/>
      </c>
      <c r="FJ496" s="46" t="str">
        <f t="shared" si="1015"/>
        <v/>
      </c>
      <c r="FK496" s="46" t="b">
        <f t="shared" si="1016"/>
        <v>0</v>
      </c>
      <c r="FL496" s="46" t="str">
        <f t="shared" si="1017"/>
        <v/>
      </c>
      <c r="FM496" s="46" t="str">
        <f t="shared" si="1018"/>
        <v/>
      </c>
      <c r="FN496" s="46" t="b">
        <f t="shared" si="1019"/>
        <v>0</v>
      </c>
      <c r="FO496" s="46" t="str">
        <f t="shared" si="1020"/>
        <v/>
      </c>
      <c r="FP496" s="46" t="str">
        <f t="shared" si="1021"/>
        <v/>
      </c>
      <c r="FQ496" s="46" t="b">
        <f t="shared" si="1022"/>
        <v>0</v>
      </c>
      <c r="FR496" s="46" t="str">
        <f t="shared" si="1023"/>
        <v/>
      </c>
      <c r="FS496" s="46" t="str">
        <f t="shared" si="1024"/>
        <v/>
      </c>
      <c r="FT496" s="46" t="b">
        <f t="shared" si="1025"/>
        <v>0</v>
      </c>
      <c r="FU496" s="46" t="str">
        <f t="shared" si="1026"/>
        <v/>
      </c>
      <c r="FV496" s="46" t="str">
        <f t="shared" si="1027"/>
        <v/>
      </c>
      <c r="FW496" s="46" t="b">
        <f t="shared" si="1028"/>
        <v>0</v>
      </c>
      <c r="FX496" s="46" t="str">
        <f t="shared" si="1029"/>
        <v/>
      </c>
      <c r="FY496" s="46" t="str">
        <f t="shared" si="1030"/>
        <v/>
      </c>
      <c r="FZ496" s="46" t="b">
        <f t="shared" si="1031"/>
        <v>0</v>
      </c>
      <c r="GA496" s="46" t="str">
        <f t="shared" si="1032"/>
        <v/>
      </c>
      <c r="GB496" s="46" t="str">
        <f t="shared" si="1033"/>
        <v/>
      </c>
      <c r="GC496" s="46" t="b">
        <f t="shared" si="1034"/>
        <v>0</v>
      </c>
      <c r="GD496" s="46" t="str">
        <f t="shared" si="1035"/>
        <v/>
      </c>
      <c r="GE496" s="46" t="str">
        <f t="shared" si="1036"/>
        <v/>
      </c>
      <c r="GF496" s="46" t="b">
        <f t="shared" si="1037"/>
        <v>0</v>
      </c>
      <c r="GG496" s="46" t="b">
        <f t="shared" si="1038"/>
        <v>0</v>
      </c>
      <c r="GH496" s="46" t="str">
        <f t="shared" si="1039"/>
        <v/>
      </c>
      <c r="GI496" s="46" t="str">
        <f t="shared" si="1040"/>
        <v/>
      </c>
      <c r="GJ496" s="46" t="str">
        <f t="shared" si="1041"/>
        <v/>
      </c>
      <c r="GK496" s="46" t="b">
        <f t="shared" si="1042"/>
        <v>0</v>
      </c>
      <c r="GL496" s="46" t="str">
        <f t="shared" si="1043"/>
        <v/>
      </c>
      <c r="GM496" s="46" t="str">
        <f t="shared" si="1044"/>
        <v/>
      </c>
      <c r="GN496" s="46" t="str">
        <f t="shared" si="1045"/>
        <v/>
      </c>
      <c r="GO496" s="46" t="b">
        <f t="shared" si="1046"/>
        <v>0</v>
      </c>
      <c r="GP496" s="46" t="str">
        <f t="shared" si="1047"/>
        <v/>
      </c>
      <c r="GQ496" s="46" t="str">
        <f t="shared" si="1048"/>
        <v/>
      </c>
      <c r="GR496" s="46" t="b">
        <f t="shared" si="1049"/>
        <v>0</v>
      </c>
      <c r="GS496" s="46" t="str">
        <f t="shared" si="1050"/>
        <v/>
      </c>
      <c r="GT496" s="46" t="str">
        <f t="shared" si="1051"/>
        <v/>
      </c>
      <c r="GU496" s="46" t="b">
        <f t="shared" si="1052"/>
        <v>0</v>
      </c>
      <c r="GV496" s="46" t="b">
        <f t="shared" si="1053"/>
        <v>0</v>
      </c>
      <c r="GW496" s="46" t="b">
        <f t="shared" si="1054"/>
        <v>0</v>
      </c>
      <c r="GX496" s="46" t="b">
        <f t="shared" si="1055"/>
        <v>0</v>
      </c>
      <c r="GY496" s="46" t="b">
        <f t="shared" si="1056"/>
        <v>0</v>
      </c>
      <c r="GZ496" s="46" t="b">
        <f t="shared" si="1057"/>
        <v>0</v>
      </c>
      <c r="HA496" s="46" t="b">
        <f t="shared" si="1058"/>
        <v>0</v>
      </c>
      <c r="HB496" s="46" t="b">
        <f t="shared" si="1059"/>
        <v>0</v>
      </c>
      <c r="HC496" s="46" t="b">
        <f t="shared" si="1060"/>
        <v>0</v>
      </c>
      <c r="HD496" s="46" t="b">
        <f t="shared" si="1061"/>
        <v>0</v>
      </c>
      <c r="HE496" s="46" t="b">
        <f t="shared" si="1062"/>
        <v>0</v>
      </c>
      <c r="HF496" s="46" t="b">
        <f t="shared" si="1063"/>
        <v>0</v>
      </c>
      <c r="HG496" s="46" t="b">
        <f t="shared" si="1064"/>
        <v>0</v>
      </c>
      <c r="HH496" s="46" t="b">
        <f t="shared" si="1065"/>
        <v>0</v>
      </c>
      <c r="HI496" s="46" t="b">
        <f t="shared" si="1066"/>
        <v>0</v>
      </c>
      <c r="HJ496" s="46" t="b">
        <f t="shared" si="1067"/>
        <v>0</v>
      </c>
      <c r="HK496" s="46" t="b">
        <f t="shared" si="1068"/>
        <v>0</v>
      </c>
      <c r="HL496" s="46" t="b">
        <f t="shared" si="1069"/>
        <v>0</v>
      </c>
      <c r="HM496" s="46" t="b">
        <f t="shared" si="1070"/>
        <v>0</v>
      </c>
      <c r="HN496" s="46" t="b">
        <f t="shared" si="1071"/>
        <v>0</v>
      </c>
      <c r="HO496" s="46" t="b">
        <f t="shared" si="1072"/>
        <v>0</v>
      </c>
      <c r="HP496" s="46" t="b">
        <f t="shared" si="1073"/>
        <v>0</v>
      </c>
      <c r="HQ496" s="46" t="str">
        <f t="shared" si="1074"/>
        <v/>
      </c>
      <c r="HR496" s="46" t="str">
        <f t="shared" si="1075"/>
        <v/>
      </c>
      <c r="HS496" s="46" t="str">
        <f t="shared" si="1076"/>
        <v/>
      </c>
      <c r="HT496" s="46" t="b">
        <f t="shared" si="1077"/>
        <v>0</v>
      </c>
      <c r="HU496" s="46" t="b">
        <f t="shared" si="1078"/>
        <v>0</v>
      </c>
      <c r="HV496" s="46" t="b">
        <f t="shared" si="1079"/>
        <v>0</v>
      </c>
      <c r="HW496" s="46" t="b">
        <f t="shared" si="1080"/>
        <v>0</v>
      </c>
      <c r="HX496" s="46" t="b">
        <f t="shared" si="1081"/>
        <v>0</v>
      </c>
      <c r="HY496" s="46" t="b">
        <f t="shared" si="1082"/>
        <v>0</v>
      </c>
      <c r="HZ496" s="46" t="b">
        <f t="shared" si="1083"/>
        <v>0</v>
      </c>
      <c r="IA496" s="46" t="str">
        <f t="shared" si="1084"/>
        <v/>
      </c>
      <c r="IB496" s="46" t="str">
        <f t="shared" si="1085"/>
        <v/>
      </c>
      <c r="IC496" s="46" t="str">
        <f t="shared" si="1086"/>
        <v/>
      </c>
      <c r="ID496" s="46" t="str">
        <f t="shared" si="1087"/>
        <v/>
      </c>
      <c r="IE496" s="46" t="b">
        <f t="shared" si="1088"/>
        <v>0</v>
      </c>
      <c r="IF496" s="46" t="str">
        <f t="shared" si="1089"/>
        <v/>
      </c>
      <c r="IG496" s="46" t="str">
        <f t="shared" si="1090"/>
        <v/>
      </c>
      <c r="IH496" s="46" t="b">
        <f t="shared" si="1091"/>
        <v>0</v>
      </c>
      <c r="II496" s="46" t="b">
        <f t="shared" si="1092"/>
        <v>0</v>
      </c>
      <c r="IJ496" s="46" t="b">
        <f t="shared" si="1093"/>
        <v>0</v>
      </c>
      <c r="IK496" s="46" t="str">
        <f t="shared" si="1094"/>
        <v/>
      </c>
      <c r="IL496" s="46" t="str">
        <f t="shared" si="1095"/>
        <v/>
      </c>
      <c r="IM496" s="46" t="b">
        <f t="shared" si="1096"/>
        <v>0</v>
      </c>
      <c r="IN496" s="46" t="b">
        <f t="shared" si="1097"/>
        <v>0</v>
      </c>
      <c r="IO496" s="46" t="b">
        <f t="shared" si="1098"/>
        <v>0</v>
      </c>
      <c r="IP496" s="46" t="b">
        <f t="shared" si="1099"/>
        <v>0</v>
      </c>
      <c r="IQ496" s="46" t="b">
        <f t="shared" si="1100"/>
        <v>0</v>
      </c>
      <c r="IR496" s="46" t="b">
        <f t="shared" si="1101"/>
        <v>0</v>
      </c>
      <c r="IS496" s="46" t="b">
        <f t="shared" si="1102"/>
        <v>0</v>
      </c>
      <c r="IT496" s="46" t="b">
        <f t="shared" si="1103"/>
        <v>0</v>
      </c>
      <c r="IU496" s="46" t="b">
        <f t="shared" si="1104"/>
        <v>0</v>
      </c>
      <c r="IV496" s="46" t="b">
        <f t="shared" si="1105"/>
        <v>0</v>
      </c>
      <c r="IW496" s="46" t="b">
        <f t="shared" si="1106"/>
        <v>0</v>
      </c>
      <c r="IX496" s="46" t="b">
        <f t="shared" si="1107"/>
        <v>0</v>
      </c>
      <c r="IY496" s="46" t="b">
        <f t="shared" si="1108"/>
        <v>0</v>
      </c>
    </row>
    <row r="497" spans="2:259" x14ac:dyDescent="0.3">
      <c r="B497" s="48">
        <v>485</v>
      </c>
      <c r="C497" s="61" t="str">
        <f t="shared" si="974"/>
        <v/>
      </c>
      <c r="D497" s="53"/>
      <c r="E497" s="52"/>
      <c r="F497" s="112"/>
      <c r="G497" s="52"/>
      <c r="H497" s="53"/>
      <c r="I497" s="52"/>
      <c r="J497" s="52"/>
      <c r="K497" s="53"/>
      <c r="L497" s="55"/>
      <c r="M497" s="108"/>
      <c r="N497" s="56"/>
      <c r="O497" s="52"/>
      <c r="P497" s="52"/>
      <c r="Q497" s="52"/>
      <c r="R497" s="52"/>
      <c r="S497" s="52"/>
      <c r="T497" s="53"/>
      <c r="U497" s="52"/>
      <c r="V497" s="52"/>
      <c r="W497" s="55"/>
      <c r="X497" s="55"/>
      <c r="Y497" s="52"/>
      <c r="Z497" s="55"/>
      <c r="AA497" s="52"/>
      <c r="AB497" s="53"/>
      <c r="AC497" s="53"/>
      <c r="AD497" s="53"/>
      <c r="AE497" s="57"/>
      <c r="AF497" s="113"/>
      <c r="AG497" s="57"/>
      <c r="AH497" s="58"/>
      <c r="AI497" s="58"/>
      <c r="AJ497" s="58"/>
      <c r="AK497" s="114"/>
      <c r="AL497" s="58"/>
      <c r="AM497" s="114"/>
      <c r="AN497" s="58"/>
      <c r="AO497" s="114"/>
      <c r="AP497" s="58"/>
      <c r="AQ497" s="114"/>
      <c r="AR497" s="58"/>
      <c r="AS497" s="114"/>
      <c r="AT497" s="58"/>
      <c r="AU497" s="114"/>
      <c r="AV497" s="58"/>
      <c r="AW497" s="114"/>
      <c r="AX497" s="58"/>
      <c r="AY497" s="114"/>
      <c r="AZ497" s="58"/>
      <c r="BA497" s="114"/>
      <c r="BB497" s="58"/>
      <c r="BC497" s="114"/>
      <c r="BD497" s="58"/>
      <c r="BE497" s="58"/>
      <c r="BF497" s="58"/>
      <c r="BG497" s="59"/>
      <c r="BH497" s="58"/>
      <c r="BI497" s="114"/>
      <c r="BJ497" s="53"/>
      <c r="BK497" s="58"/>
      <c r="BL497" s="114"/>
      <c r="BM497" s="58"/>
      <c r="BN497" s="114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3"/>
      <c r="CL497" s="58"/>
      <c r="CM497" s="58"/>
      <c r="CN497" s="60"/>
      <c r="CO497" s="57"/>
      <c r="CP497" s="58"/>
      <c r="CQ497" s="60"/>
      <c r="CR497" s="57"/>
      <c r="CS497" s="58"/>
      <c r="CT497" s="59"/>
      <c r="CU497" s="58"/>
      <c r="CV497" s="59"/>
      <c r="CW497" s="58"/>
      <c r="CX497" s="59"/>
      <c r="CY497" s="58"/>
      <c r="CZ497" s="58"/>
      <c r="DA497" s="58"/>
      <c r="DB497" s="53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7"/>
      <c r="DO497" s="57"/>
      <c r="DP497" s="57"/>
      <c r="DQ497" s="76" t="str">
        <f t="shared" si="975"/>
        <v/>
      </c>
      <c r="DR497" s="53"/>
      <c r="DS497" s="46" t="b">
        <f t="shared" si="976"/>
        <v>0</v>
      </c>
      <c r="DT497" s="46" t="str">
        <f t="shared" si="977"/>
        <v/>
      </c>
      <c r="DU497" s="46" t="b">
        <f t="shared" si="978"/>
        <v>0</v>
      </c>
      <c r="DV497" s="46" t="b">
        <f t="shared" si="979"/>
        <v>0</v>
      </c>
      <c r="DW497" s="46" t="b">
        <f t="shared" si="980"/>
        <v>0</v>
      </c>
      <c r="DY497" s="46" t="b">
        <f t="shared" si="981"/>
        <v>0</v>
      </c>
      <c r="DZ497" s="46" t="b">
        <f t="shared" si="982"/>
        <v>0</v>
      </c>
      <c r="EB497" s="46" t="b">
        <f t="shared" si="983"/>
        <v>0</v>
      </c>
      <c r="EC497" s="46" t="b">
        <f t="shared" si="984"/>
        <v>0</v>
      </c>
      <c r="ED497" s="46" t="b">
        <f t="shared" si="985"/>
        <v>0</v>
      </c>
      <c r="EE497" s="46" t="b">
        <f t="shared" si="986"/>
        <v>0</v>
      </c>
      <c r="EF497" s="46" t="b">
        <f t="shared" si="987"/>
        <v>0</v>
      </c>
      <c r="EG497" s="46" t="b">
        <f t="shared" si="988"/>
        <v>0</v>
      </c>
      <c r="EH497" s="46" t="b">
        <f t="shared" si="989"/>
        <v>0</v>
      </c>
      <c r="EI497" s="46" t="b">
        <f t="shared" si="990"/>
        <v>0</v>
      </c>
      <c r="EK497" s="46" t="b">
        <f t="shared" si="991"/>
        <v>0</v>
      </c>
      <c r="EL497" s="46" t="b">
        <f t="shared" si="992"/>
        <v>0</v>
      </c>
      <c r="EM497" s="46" t="b">
        <f t="shared" si="993"/>
        <v>0</v>
      </c>
      <c r="EN497" s="46" t="b">
        <f t="shared" si="994"/>
        <v>0</v>
      </c>
      <c r="EO497" s="46" t="b">
        <f t="shared" si="995"/>
        <v>0</v>
      </c>
      <c r="EP497" s="46" t="b">
        <f t="shared" si="996"/>
        <v>0</v>
      </c>
      <c r="EQ497" s="46" t="b">
        <f t="shared" si="997"/>
        <v>0</v>
      </c>
      <c r="ER497" s="46" t="b">
        <f>OR(AA497='Tablas '!$T$4,AA497='Tablas '!$T$7,AA497='Tablas '!$T$8,AA497='Tablas '!$T$11)</f>
        <v>0</v>
      </c>
      <c r="ES497" s="46" t="str">
        <f t="shared" si="998"/>
        <v/>
      </c>
      <c r="ET497" s="46" t="str">
        <f t="shared" si="999"/>
        <v/>
      </c>
      <c r="EU497" s="46" t="str">
        <f t="shared" si="1000"/>
        <v/>
      </c>
      <c r="EV497" s="46" t="b">
        <f t="shared" si="1001"/>
        <v>0</v>
      </c>
      <c r="EW497" s="46" t="b">
        <f t="shared" si="1002"/>
        <v>0</v>
      </c>
      <c r="EX497" s="46" t="b">
        <f t="shared" si="1003"/>
        <v>0</v>
      </c>
      <c r="EY497" s="46" t="b">
        <f t="shared" si="1004"/>
        <v>0</v>
      </c>
      <c r="EZ497" s="46" t="b">
        <f t="shared" si="1005"/>
        <v>0</v>
      </c>
      <c r="FA497" s="46" t="b">
        <f t="shared" si="1006"/>
        <v>0</v>
      </c>
      <c r="FB497" s="46" t="b">
        <f t="shared" si="1007"/>
        <v>0</v>
      </c>
      <c r="FC497" s="46" t="str">
        <f t="shared" si="1008"/>
        <v/>
      </c>
      <c r="FD497" s="46" t="str">
        <f t="shared" si="1009"/>
        <v/>
      </c>
      <c r="FE497" s="46" t="b">
        <f t="shared" si="1010"/>
        <v>0</v>
      </c>
      <c r="FF497" s="46" t="str">
        <f t="shared" si="1011"/>
        <v/>
      </c>
      <c r="FG497" s="46" t="str">
        <f t="shared" si="1012"/>
        <v/>
      </c>
      <c r="FH497" s="46" t="b">
        <f t="shared" si="1013"/>
        <v>0</v>
      </c>
      <c r="FI497" s="46" t="str">
        <f t="shared" si="1014"/>
        <v/>
      </c>
      <c r="FJ497" s="46" t="str">
        <f t="shared" si="1015"/>
        <v/>
      </c>
      <c r="FK497" s="46" t="b">
        <f t="shared" si="1016"/>
        <v>0</v>
      </c>
      <c r="FL497" s="46" t="str">
        <f t="shared" si="1017"/>
        <v/>
      </c>
      <c r="FM497" s="46" t="str">
        <f t="shared" si="1018"/>
        <v/>
      </c>
      <c r="FN497" s="46" t="b">
        <f t="shared" si="1019"/>
        <v>0</v>
      </c>
      <c r="FO497" s="46" t="str">
        <f t="shared" si="1020"/>
        <v/>
      </c>
      <c r="FP497" s="46" t="str">
        <f t="shared" si="1021"/>
        <v/>
      </c>
      <c r="FQ497" s="46" t="b">
        <f t="shared" si="1022"/>
        <v>0</v>
      </c>
      <c r="FR497" s="46" t="str">
        <f t="shared" si="1023"/>
        <v/>
      </c>
      <c r="FS497" s="46" t="str">
        <f t="shared" si="1024"/>
        <v/>
      </c>
      <c r="FT497" s="46" t="b">
        <f t="shared" si="1025"/>
        <v>0</v>
      </c>
      <c r="FU497" s="46" t="str">
        <f t="shared" si="1026"/>
        <v/>
      </c>
      <c r="FV497" s="46" t="str">
        <f t="shared" si="1027"/>
        <v/>
      </c>
      <c r="FW497" s="46" t="b">
        <f t="shared" si="1028"/>
        <v>0</v>
      </c>
      <c r="FX497" s="46" t="str">
        <f t="shared" si="1029"/>
        <v/>
      </c>
      <c r="FY497" s="46" t="str">
        <f t="shared" si="1030"/>
        <v/>
      </c>
      <c r="FZ497" s="46" t="b">
        <f t="shared" si="1031"/>
        <v>0</v>
      </c>
      <c r="GA497" s="46" t="str">
        <f t="shared" si="1032"/>
        <v/>
      </c>
      <c r="GB497" s="46" t="str">
        <f t="shared" si="1033"/>
        <v/>
      </c>
      <c r="GC497" s="46" t="b">
        <f t="shared" si="1034"/>
        <v>0</v>
      </c>
      <c r="GD497" s="46" t="str">
        <f t="shared" si="1035"/>
        <v/>
      </c>
      <c r="GE497" s="46" t="str">
        <f t="shared" si="1036"/>
        <v/>
      </c>
      <c r="GF497" s="46" t="b">
        <f t="shared" si="1037"/>
        <v>0</v>
      </c>
      <c r="GG497" s="46" t="b">
        <f t="shared" si="1038"/>
        <v>0</v>
      </c>
      <c r="GH497" s="46" t="str">
        <f t="shared" si="1039"/>
        <v/>
      </c>
      <c r="GI497" s="46" t="str">
        <f t="shared" si="1040"/>
        <v/>
      </c>
      <c r="GJ497" s="46" t="str">
        <f t="shared" si="1041"/>
        <v/>
      </c>
      <c r="GK497" s="46" t="b">
        <f t="shared" si="1042"/>
        <v>0</v>
      </c>
      <c r="GL497" s="46" t="str">
        <f t="shared" si="1043"/>
        <v/>
      </c>
      <c r="GM497" s="46" t="str">
        <f t="shared" si="1044"/>
        <v/>
      </c>
      <c r="GN497" s="46" t="str">
        <f t="shared" si="1045"/>
        <v/>
      </c>
      <c r="GO497" s="46" t="b">
        <f t="shared" si="1046"/>
        <v>0</v>
      </c>
      <c r="GP497" s="46" t="str">
        <f t="shared" si="1047"/>
        <v/>
      </c>
      <c r="GQ497" s="46" t="str">
        <f t="shared" si="1048"/>
        <v/>
      </c>
      <c r="GR497" s="46" t="b">
        <f t="shared" si="1049"/>
        <v>0</v>
      </c>
      <c r="GS497" s="46" t="str">
        <f t="shared" si="1050"/>
        <v/>
      </c>
      <c r="GT497" s="46" t="str">
        <f t="shared" si="1051"/>
        <v/>
      </c>
      <c r="GU497" s="46" t="b">
        <f t="shared" si="1052"/>
        <v>0</v>
      </c>
      <c r="GV497" s="46" t="b">
        <f t="shared" si="1053"/>
        <v>0</v>
      </c>
      <c r="GW497" s="46" t="b">
        <f t="shared" si="1054"/>
        <v>0</v>
      </c>
      <c r="GX497" s="46" t="b">
        <f t="shared" si="1055"/>
        <v>0</v>
      </c>
      <c r="GY497" s="46" t="b">
        <f t="shared" si="1056"/>
        <v>0</v>
      </c>
      <c r="GZ497" s="46" t="b">
        <f t="shared" si="1057"/>
        <v>0</v>
      </c>
      <c r="HA497" s="46" t="b">
        <f t="shared" si="1058"/>
        <v>0</v>
      </c>
      <c r="HB497" s="46" t="b">
        <f t="shared" si="1059"/>
        <v>0</v>
      </c>
      <c r="HC497" s="46" t="b">
        <f t="shared" si="1060"/>
        <v>0</v>
      </c>
      <c r="HD497" s="46" t="b">
        <f t="shared" si="1061"/>
        <v>0</v>
      </c>
      <c r="HE497" s="46" t="b">
        <f t="shared" si="1062"/>
        <v>0</v>
      </c>
      <c r="HF497" s="46" t="b">
        <f t="shared" si="1063"/>
        <v>0</v>
      </c>
      <c r="HG497" s="46" t="b">
        <f t="shared" si="1064"/>
        <v>0</v>
      </c>
      <c r="HH497" s="46" t="b">
        <f t="shared" si="1065"/>
        <v>0</v>
      </c>
      <c r="HI497" s="46" t="b">
        <f t="shared" si="1066"/>
        <v>0</v>
      </c>
      <c r="HJ497" s="46" t="b">
        <f t="shared" si="1067"/>
        <v>0</v>
      </c>
      <c r="HK497" s="46" t="b">
        <f t="shared" si="1068"/>
        <v>0</v>
      </c>
      <c r="HL497" s="46" t="b">
        <f t="shared" si="1069"/>
        <v>0</v>
      </c>
      <c r="HM497" s="46" t="b">
        <f t="shared" si="1070"/>
        <v>0</v>
      </c>
      <c r="HN497" s="46" t="b">
        <f t="shared" si="1071"/>
        <v>0</v>
      </c>
      <c r="HO497" s="46" t="b">
        <f t="shared" si="1072"/>
        <v>0</v>
      </c>
      <c r="HP497" s="46" t="b">
        <f t="shared" si="1073"/>
        <v>0</v>
      </c>
      <c r="HQ497" s="46" t="str">
        <f t="shared" si="1074"/>
        <v/>
      </c>
      <c r="HR497" s="46" t="str">
        <f t="shared" si="1075"/>
        <v/>
      </c>
      <c r="HS497" s="46" t="str">
        <f t="shared" si="1076"/>
        <v/>
      </c>
      <c r="HT497" s="46" t="b">
        <f t="shared" si="1077"/>
        <v>0</v>
      </c>
      <c r="HU497" s="46" t="b">
        <f t="shared" si="1078"/>
        <v>0</v>
      </c>
      <c r="HV497" s="46" t="b">
        <f t="shared" si="1079"/>
        <v>0</v>
      </c>
      <c r="HW497" s="46" t="b">
        <f t="shared" si="1080"/>
        <v>0</v>
      </c>
      <c r="HX497" s="46" t="b">
        <f t="shared" si="1081"/>
        <v>0</v>
      </c>
      <c r="HY497" s="46" t="b">
        <f t="shared" si="1082"/>
        <v>0</v>
      </c>
      <c r="HZ497" s="46" t="b">
        <f t="shared" si="1083"/>
        <v>0</v>
      </c>
      <c r="IA497" s="46" t="str">
        <f t="shared" si="1084"/>
        <v/>
      </c>
      <c r="IB497" s="46" t="str">
        <f t="shared" si="1085"/>
        <v/>
      </c>
      <c r="IC497" s="46" t="str">
        <f t="shared" si="1086"/>
        <v/>
      </c>
      <c r="ID497" s="46" t="str">
        <f t="shared" si="1087"/>
        <v/>
      </c>
      <c r="IE497" s="46" t="b">
        <f t="shared" si="1088"/>
        <v>0</v>
      </c>
      <c r="IF497" s="46" t="str">
        <f t="shared" si="1089"/>
        <v/>
      </c>
      <c r="IG497" s="46" t="str">
        <f t="shared" si="1090"/>
        <v/>
      </c>
      <c r="IH497" s="46" t="b">
        <f t="shared" si="1091"/>
        <v>0</v>
      </c>
      <c r="II497" s="46" t="b">
        <f t="shared" si="1092"/>
        <v>0</v>
      </c>
      <c r="IJ497" s="46" t="b">
        <f t="shared" si="1093"/>
        <v>0</v>
      </c>
      <c r="IK497" s="46" t="str">
        <f t="shared" si="1094"/>
        <v/>
      </c>
      <c r="IL497" s="46" t="str">
        <f t="shared" si="1095"/>
        <v/>
      </c>
      <c r="IM497" s="46" t="b">
        <f t="shared" si="1096"/>
        <v>0</v>
      </c>
      <c r="IN497" s="46" t="b">
        <f t="shared" si="1097"/>
        <v>0</v>
      </c>
      <c r="IO497" s="46" t="b">
        <f t="shared" si="1098"/>
        <v>0</v>
      </c>
      <c r="IP497" s="46" t="b">
        <f t="shared" si="1099"/>
        <v>0</v>
      </c>
      <c r="IQ497" s="46" t="b">
        <f t="shared" si="1100"/>
        <v>0</v>
      </c>
      <c r="IR497" s="46" t="b">
        <f t="shared" si="1101"/>
        <v>0</v>
      </c>
      <c r="IS497" s="46" t="b">
        <f t="shared" si="1102"/>
        <v>0</v>
      </c>
      <c r="IT497" s="46" t="b">
        <f t="shared" si="1103"/>
        <v>0</v>
      </c>
      <c r="IU497" s="46" t="b">
        <f t="shared" si="1104"/>
        <v>0</v>
      </c>
      <c r="IV497" s="46" t="b">
        <f t="shared" si="1105"/>
        <v>0</v>
      </c>
      <c r="IW497" s="46" t="b">
        <f t="shared" si="1106"/>
        <v>0</v>
      </c>
      <c r="IX497" s="46" t="b">
        <f t="shared" si="1107"/>
        <v>0</v>
      </c>
      <c r="IY497" s="46" t="b">
        <f t="shared" si="1108"/>
        <v>0</v>
      </c>
    </row>
    <row r="498" spans="2:259" x14ac:dyDescent="0.3">
      <c r="B498" s="48">
        <v>486</v>
      </c>
      <c r="C498" s="61" t="str">
        <f t="shared" si="974"/>
        <v/>
      </c>
      <c r="D498" s="53"/>
      <c r="E498" s="52"/>
      <c r="F498" s="112"/>
      <c r="G498" s="52"/>
      <c r="H498" s="53"/>
      <c r="I498" s="52"/>
      <c r="J498" s="52"/>
      <c r="K498" s="53"/>
      <c r="L498" s="55"/>
      <c r="M498" s="108"/>
      <c r="N498" s="56"/>
      <c r="O498" s="52"/>
      <c r="P498" s="52"/>
      <c r="Q498" s="52"/>
      <c r="R498" s="52"/>
      <c r="S498" s="52"/>
      <c r="T498" s="53"/>
      <c r="U498" s="52"/>
      <c r="V498" s="52"/>
      <c r="W498" s="55"/>
      <c r="X498" s="55"/>
      <c r="Y498" s="52"/>
      <c r="Z498" s="55"/>
      <c r="AA498" s="52"/>
      <c r="AB498" s="53"/>
      <c r="AC498" s="53"/>
      <c r="AD498" s="53"/>
      <c r="AE498" s="57"/>
      <c r="AF498" s="113"/>
      <c r="AG498" s="57"/>
      <c r="AH498" s="58"/>
      <c r="AI498" s="58"/>
      <c r="AJ498" s="58"/>
      <c r="AK498" s="114"/>
      <c r="AL498" s="58"/>
      <c r="AM498" s="114"/>
      <c r="AN498" s="58"/>
      <c r="AO498" s="114"/>
      <c r="AP498" s="58"/>
      <c r="AQ498" s="114"/>
      <c r="AR498" s="58"/>
      <c r="AS498" s="114"/>
      <c r="AT498" s="58"/>
      <c r="AU498" s="114"/>
      <c r="AV498" s="58"/>
      <c r="AW498" s="114"/>
      <c r="AX498" s="58"/>
      <c r="AY498" s="114"/>
      <c r="AZ498" s="58"/>
      <c r="BA498" s="114"/>
      <c r="BB498" s="58"/>
      <c r="BC498" s="114"/>
      <c r="BD498" s="58"/>
      <c r="BE498" s="58"/>
      <c r="BF498" s="58"/>
      <c r="BG498" s="59"/>
      <c r="BH498" s="58"/>
      <c r="BI498" s="114"/>
      <c r="BJ498" s="53"/>
      <c r="BK498" s="58"/>
      <c r="BL498" s="114"/>
      <c r="BM498" s="58"/>
      <c r="BN498" s="114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3"/>
      <c r="CL498" s="58"/>
      <c r="CM498" s="58"/>
      <c r="CN498" s="60"/>
      <c r="CO498" s="57"/>
      <c r="CP498" s="58"/>
      <c r="CQ498" s="60"/>
      <c r="CR498" s="57"/>
      <c r="CS498" s="58"/>
      <c r="CT498" s="59"/>
      <c r="CU498" s="58"/>
      <c r="CV498" s="59"/>
      <c r="CW498" s="58"/>
      <c r="CX498" s="59"/>
      <c r="CY498" s="58"/>
      <c r="CZ498" s="58"/>
      <c r="DA498" s="58"/>
      <c r="DB498" s="53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7"/>
      <c r="DO498" s="57"/>
      <c r="DP498" s="57"/>
      <c r="DQ498" s="76" t="str">
        <f t="shared" si="975"/>
        <v/>
      </c>
      <c r="DR498" s="53"/>
      <c r="DS498" s="46" t="b">
        <f t="shared" si="976"/>
        <v>0</v>
      </c>
      <c r="DT498" s="46" t="str">
        <f t="shared" si="977"/>
        <v/>
      </c>
      <c r="DU498" s="46" t="b">
        <f t="shared" si="978"/>
        <v>0</v>
      </c>
      <c r="DV498" s="46" t="b">
        <f t="shared" si="979"/>
        <v>0</v>
      </c>
      <c r="DW498" s="46" t="b">
        <f t="shared" si="980"/>
        <v>0</v>
      </c>
      <c r="DY498" s="46" t="b">
        <f t="shared" si="981"/>
        <v>0</v>
      </c>
      <c r="DZ498" s="46" t="b">
        <f t="shared" si="982"/>
        <v>0</v>
      </c>
      <c r="EB498" s="46" t="b">
        <f t="shared" si="983"/>
        <v>0</v>
      </c>
      <c r="EC498" s="46" t="b">
        <f t="shared" si="984"/>
        <v>0</v>
      </c>
      <c r="ED498" s="46" t="b">
        <f t="shared" si="985"/>
        <v>0</v>
      </c>
      <c r="EE498" s="46" t="b">
        <f t="shared" si="986"/>
        <v>0</v>
      </c>
      <c r="EF498" s="46" t="b">
        <f t="shared" si="987"/>
        <v>0</v>
      </c>
      <c r="EG498" s="46" t="b">
        <f t="shared" si="988"/>
        <v>0</v>
      </c>
      <c r="EH498" s="46" t="b">
        <f t="shared" si="989"/>
        <v>0</v>
      </c>
      <c r="EI498" s="46" t="b">
        <f t="shared" si="990"/>
        <v>0</v>
      </c>
      <c r="EK498" s="46" t="b">
        <f t="shared" si="991"/>
        <v>0</v>
      </c>
      <c r="EL498" s="46" t="b">
        <f t="shared" si="992"/>
        <v>0</v>
      </c>
      <c r="EM498" s="46" t="b">
        <f t="shared" si="993"/>
        <v>0</v>
      </c>
      <c r="EN498" s="46" t="b">
        <f t="shared" si="994"/>
        <v>0</v>
      </c>
      <c r="EO498" s="46" t="b">
        <f t="shared" si="995"/>
        <v>0</v>
      </c>
      <c r="EP498" s="46" t="b">
        <f t="shared" si="996"/>
        <v>0</v>
      </c>
      <c r="EQ498" s="46" t="b">
        <f t="shared" si="997"/>
        <v>0</v>
      </c>
      <c r="ER498" s="46" t="b">
        <f>OR(AA498='Tablas '!$T$4,AA498='Tablas '!$T$7,AA498='Tablas '!$T$8,AA498='Tablas '!$T$11)</f>
        <v>0</v>
      </c>
      <c r="ES498" s="46" t="str">
        <f t="shared" si="998"/>
        <v/>
      </c>
      <c r="ET498" s="46" t="str">
        <f t="shared" si="999"/>
        <v/>
      </c>
      <c r="EU498" s="46" t="str">
        <f t="shared" si="1000"/>
        <v/>
      </c>
      <c r="EV498" s="46" t="b">
        <f t="shared" si="1001"/>
        <v>0</v>
      </c>
      <c r="EW498" s="46" t="b">
        <f t="shared" si="1002"/>
        <v>0</v>
      </c>
      <c r="EX498" s="46" t="b">
        <f t="shared" si="1003"/>
        <v>0</v>
      </c>
      <c r="EY498" s="46" t="b">
        <f t="shared" si="1004"/>
        <v>0</v>
      </c>
      <c r="EZ498" s="46" t="b">
        <f t="shared" si="1005"/>
        <v>0</v>
      </c>
      <c r="FA498" s="46" t="b">
        <f t="shared" si="1006"/>
        <v>0</v>
      </c>
      <c r="FB498" s="46" t="b">
        <f t="shared" si="1007"/>
        <v>0</v>
      </c>
      <c r="FC498" s="46" t="str">
        <f t="shared" si="1008"/>
        <v/>
      </c>
      <c r="FD498" s="46" t="str">
        <f t="shared" si="1009"/>
        <v/>
      </c>
      <c r="FE498" s="46" t="b">
        <f t="shared" si="1010"/>
        <v>0</v>
      </c>
      <c r="FF498" s="46" t="str">
        <f t="shared" si="1011"/>
        <v/>
      </c>
      <c r="FG498" s="46" t="str">
        <f t="shared" si="1012"/>
        <v/>
      </c>
      <c r="FH498" s="46" t="b">
        <f t="shared" si="1013"/>
        <v>0</v>
      </c>
      <c r="FI498" s="46" t="str">
        <f t="shared" si="1014"/>
        <v/>
      </c>
      <c r="FJ498" s="46" t="str">
        <f t="shared" si="1015"/>
        <v/>
      </c>
      <c r="FK498" s="46" t="b">
        <f t="shared" si="1016"/>
        <v>0</v>
      </c>
      <c r="FL498" s="46" t="str">
        <f t="shared" si="1017"/>
        <v/>
      </c>
      <c r="FM498" s="46" t="str">
        <f t="shared" si="1018"/>
        <v/>
      </c>
      <c r="FN498" s="46" t="b">
        <f t="shared" si="1019"/>
        <v>0</v>
      </c>
      <c r="FO498" s="46" t="str">
        <f t="shared" si="1020"/>
        <v/>
      </c>
      <c r="FP498" s="46" t="str">
        <f t="shared" si="1021"/>
        <v/>
      </c>
      <c r="FQ498" s="46" t="b">
        <f t="shared" si="1022"/>
        <v>0</v>
      </c>
      <c r="FR498" s="46" t="str">
        <f t="shared" si="1023"/>
        <v/>
      </c>
      <c r="FS498" s="46" t="str">
        <f t="shared" si="1024"/>
        <v/>
      </c>
      <c r="FT498" s="46" t="b">
        <f t="shared" si="1025"/>
        <v>0</v>
      </c>
      <c r="FU498" s="46" t="str">
        <f t="shared" si="1026"/>
        <v/>
      </c>
      <c r="FV498" s="46" t="str">
        <f t="shared" si="1027"/>
        <v/>
      </c>
      <c r="FW498" s="46" t="b">
        <f t="shared" si="1028"/>
        <v>0</v>
      </c>
      <c r="FX498" s="46" t="str">
        <f t="shared" si="1029"/>
        <v/>
      </c>
      <c r="FY498" s="46" t="str">
        <f t="shared" si="1030"/>
        <v/>
      </c>
      <c r="FZ498" s="46" t="b">
        <f t="shared" si="1031"/>
        <v>0</v>
      </c>
      <c r="GA498" s="46" t="str">
        <f t="shared" si="1032"/>
        <v/>
      </c>
      <c r="GB498" s="46" t="str">
        <f t="shared" si="1033"/>
        <v/>
      </c>
      <c r="GC498" s="46" t="b">
        <f t="shared" si="1034"/>
        <v>0</v>
      </c>
      <c r="GD498" s="46" t="str">
        <f t="shared" si="1035"/>
        <v/>
      </c>
      <c r="GE498" s="46" t="str">
        <f t="shared" si="1036"/>
        <v/>
      </c>
      <c r="GF498" s="46" t="b">
        <f t="shared" si="1037"/>
        <v>0</v>
      </c>
      <c r="GG498" s="46" t="b">
        <f t="shared" si="1038"/>
        <v>0</v>
      </c>
      <c r="GH498" s="46" t="str">
        <f t="shared" si="1039"/>
        <v/>
      </c>
      <c r="GI498" s="46" t="str">
        <f t="shared" si="1040"/>
        <v/>
      </c>
      <c r="GJ498" s="46" t="str">
        <f t="shared" si="1041"/>
        <v/>
      </c>
      <c r="GK498" s="46" t="b">
        <f t="shared" si="1042"/>
        <v>0</v>
      </c>
      <c r="GL498" s="46" t="str">
        <f t="shared" si="1043"/>
        <v/>
      </c>
      <c r="GM498" s="46" t="str">
        <f t="shared" si="1044"/>
        <v/>
      </c>
      <c r="GN498" s="46" t="str">
        <f t="shared" si="1045"/>
        <v/>
      </c>
      <c r="GO498" s="46" t="b">
        <f t="shared" si="1046"/>
        <v>0</v>
      </c>
      <c r="GP498" s="46" t="str">
        <f t="shared" si="1047"/>
        <v/>
      </c>
      <c r="GQ498" s="46" t="str">
        <f t="shared" si="1048"/>
        <v/>
      </c>
      <c r="GR498" s="46" t="b">
        <f t="shared" si="1049"/>
        <v>0</v>
      </c>
      <c r="GS498" s="46" t="str">
        <f t="shared" si="1050"/>
        <v/>
      </c>
      <c r="GT498" s="46" t="str">
        <f t="shared" si="1051"/>
        <v/>
      </c>
      <c r="GU498" s="46" t="b">
        <f t="shared" si="1052"/>
        <v>0</v>
      </c>
      <c r="GV498" s="46" t="b">
        <f t="shared" si="1053"/>
        <v>0</v>
      </c>
      <c r="GW498" s="46" t="b">
        <f t="shared" si="1054"/>
        <v>0</v>
      </c>
      <c r="GX498" s="46" t="b">
        <f t="shared" si="1055"/>
        <v>0</v>
      </c>
      <c r="GY498" s="46" t="b">
        <f t="shared" si="1056"/>
        <v>0</v>
      </c>
      <c r="GZ498" s="46" t="b">
        <f t="shared" si="1057"/>
        <v>0</v>
      </c>
      <c r="HA498" s="46" t="b">
        <f t="shared" si="1058"/>
        <v>0</v>
      </c>
      <c r="HB498" s="46" t="b">
        <f t="shared" si="1059"/>
        <v>0</v>
      </c>
      <c r="HC498" s="46" t="b">
        <f t="shared" si="1060"/>
        <v>0</v>
      </c>
      <c r="HD498" s="46" t="b">
        <f t="shared" si="1061"/>
        <v>0</v>
      </c>
      <c r="HE498" s="46" t="b">
        <f t="shared" si="1062"/>
        <v>0</v>
      </c>
      <c r="HF498" s="46" t="b">
        <f t="shared" si="1063"/>
        <v>0</v>
      </c>
      <c r="HG498" s="46" t="b">
        <f t="shared" si="1064"/>
        <v>0</v>
      </c>
      <c r="HH498" s="46" t="b">
        <f t="shared" si="1065"/>
        <v>0</v>
      </c>
      <c r="HI498" s="46" t="b">
        <f t="shared" si="1066"/>
        <v>0</v>
      </c>
      <c r="HJ498" s="46" t="b">
        <f t="shared" si="1067"/>
        <v>0</v>
      </c>
      <c r="HK498" s="46" t="b">
        <f t="shared" si="1068"/>
        <v>0</v>
      </c>
      <c r="HL498" s="46" t="b">
        <f t="shared" si="1069"/>
        <v>0</v>
      </c>
      <c r="HM498" s="46" t="b">
        <f t="shared" si="1070"/>
        <v>0</v>
      </c>
      <c r="HN498" s="46" t="b">
        <f t="shared" si="1071"/>
        <v>0</v>
      </c>
      <c r="HO498" s="46" t="b">
        <f t="shared" si="1072"/>
        <v>0</v>
      </c>
      <c r="HP498" s="46" t="b">
        <f t="shared" si="1073"/>
        <v>0</v>
      </c>
      <c r="HQ498" s="46" t="str">
        <f t="shared" si="1074"/>
        <v/>
      </c>
      <c r="HR498" s="46" t="str">
        <f t="shared" si="1075"/>
        <v/>
      </c>
      <c r="HS498" s="46" t="str">
        <f t="shared" si="1076"/>
        <v/>
      </c>
      <c r="HT498" s="46" t="b">
        <f t="shared" si="1077"/>
        <v>0</v>
      </c>
      <c r="HU498" s="46" t="b">
        <f t="shared" si="1078"/>
        <v>0</v>
      </c>
      <c r="HV498" s="46" t="b">
        <f t="shared" si="1079"/>
        <v>0</v>
      </c>
      <c r="HW498" s="46" t="b">
        <f t="shared" si="1080"/>
        <v>0</v>
      </c>
      <c r="HX498" s="46" t="b">
        <f t="shared" si="1081"/>
        <v>0</v>
      </c>
      <c r="HY498" s="46" t="b">
        <f t="shared" si="1082"/>
        <v>0</v>
      </c>
      <c r="HZ498" s="46" t="b">
        <f t="shared" si="1083"/>
        <v>0</v>
      </c>
      <c r="IA498" s="46" t="str">
        <f t="shared" si="1084"/>
        <v/>
      </c>
      <c r="IB498" s="46" t="str">
        <f t="shared" si="1085"/>
        <v/>
      </c>
      <c r="IC498" s="46" t="str">
        <f t="shared" si="1086"/>
        <v/>
      </c>
      <c r="ID498" s="46" t="str">
        <f t="shared" si="1087"/>
        <v/>
      </c>
      <c r="IE498" s="46" t="b">
        <f t="shared" si="1088"/>
        <v>0</v>
      </c>
      <c r="IF498" s="46" t="str">
        <f t="shared" si="1089"/>
        <v/>
      </c>
      <c r="IG498" s="46" t="str">
        <f t="shared" si="1090"/>
        <v/>
      </c>
      <c r="IH498" s="46" t="b">
        <f t="shared" si="1091"/>
        <v>0</v>
      </c>
      <c r="II498" s="46" t="b">
        <f t="shared" si="1092"/>
        <v>0</v>
      </c>
      <c r="IJ498" s="46" t="b">
        <f t="shared" si="1093"/>
        <v>0</v>
      </c>
      <c r="IK498" s="46" t="str">
        <f t="shared" si="1094"/>
        <v/>
      </c>
      <c r="IL498" s="46" t="str">
        <f t="shared" si="1095"/>
        <v/>
      </c>
      <c r="IM498" s="46" t="b">
        <f t="shared" si="1096"/>
        <v>0</v>
      </c>
      <c r="IN498" s="46" t="b">
        <f t="shared" si="1097"/>
        <v>0</v>
      </c>
      <c r="IO498" s="46" t="b">
        <f t="shared" si="1098"/>
        <v>0</v>
      </c>
      <c r="IP498" s="46" t="b">
        <f t="shared" si="1099"/>
        <v>0</v>
      </c>
      <c r="IQ498" s="46" t="b">
        <f t="shared" si="1100"/>
        <v>0</v>
      </c>
      <c r="IR498" s="46" t="b">
        <f t="shared" si="1101"/>
        <v>0</v>
      </c>
      <c r="IS498" s="46" t="b">
        <f t="shared" si="1102"/>
        <v>0</v>
      </c>
      <c r="IT498" s="46" t="b">
        <f t="shared" si="1103"/>
        <v>0</v>
      </c>
      <c r="IU498" s="46" t="b">
        <f t="shared" si="1104"/>
        <v>0</v>
      </c>
      <c r="IV498" s="46" t="b">
        <f t="shared" si="1105"/>
        <v>0</v>
      </c>
      <c r="IW498" s="46" t="b">
        <f t="shared" si="1106"/>
        <v>0</v>
      </c>
      <c r="IX498" s="46" t="b">
        <f t="shared" si="1107"/>
        <v>0</v>
      </c>
      <c r="IY498" s="46" t="b">
        <f t="shared" si="1108"/>
        <v>0</v>
      </c>
    </row>
    <row r="499" spans="2:259" x14ac:dyDescent="0.3">
      <c r="B499" s="48">
        <v>487</v>
      </c>
      <c r="C499" s="61" t="str">
        <f t="shared" si="974"/>
        <v/>
      </c>
      <c r="D499" s="53"/>
      <c r="E499" s="52"/>
      <c r="F499" s="112"/>
      <c r="G499" s="52"/>
      <c r="H499" s="53"/>
      <c r="I499" s="52"/>
      <c r="J499" s="52"/>
      <c r="K499" s="53"/>
      <c r="L499" s="55"/>
      <c r="M499" s="108"/>
      <c r="N499" s="56"/>
      <c r="O499" s="52"/>
      <c r="P499" s="52"/>
      <c r="Q499" s="52"/>
      <c r="R499" s="52"/>
      <c r="S499" s="52"/>
      <c r="T499" s="53"/>
      <c r="U499" s="52"/>
      <c r="V499" s="52"/>
      <c r="W499" s="55"/>
      <c r="X499" s="55"/>
      <c r="Y499" s="52"/>
      <c r="Z499" s="55"/>
      <c r="AA499" s="52"/>
      <c r="AB499" s="53"/>
      <c r="AC499" s="53"/>
      <c r="AD499" s="53"/>
      <c r="AE499" s="57"/>
      <c r="AF499" s="113"/>
      <c r="AG499" s="57"/>
      <c r="AH499" s="58"/>
      <c r="AI499" s="58"/>
      <c r="AJ499" s="58"/>
      <c r="AK499" s="114"/>
      <c r="AL499" s="58"/>
      <c r="AM499" s="114"/>
      <c r="AN499" s="58"/>
      <c r="AO499" s="114"/>
      <c r="AP499" s="58"/>
      <c r="AQ499" s="114"/>
      <c r="AR499" s="58"/>
      <c r="AS499" s="114"/>
      <c r="AT499" s="58"/>
      <c r="AU499" s="114"/>
      <c r="AV499" s="58"/>
      <c r="AW499" s="114"/>
      <c r="AX499" s="58"/>
      <c r="AY499" s="114"/>
      <c r="AZ499" s="58"/>
      <c r="BA499" s="114"/>
      <c r="BB499" s="58"/>
      <c r="BC499" s="114"/>
      <c r="BD499" s="58"/>
      <c r="BE499" s="58"/>
      <c r="BF499" s="58"/>
      <c r="BG499" s="59"/>
      <c r="BH499" s="58"/>
      <c r="BI499" s="114"/>
      <c r="BJ499" s="53"/>
      <c r="BK499" s="58"/>
      <c r="BL499" s="114"/>
      <c r="BM499" s="58"/>
      <c r="BN499" s="114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3"/>
      <c r="CL499" s="58"/>
      <c r="CM499" s="58"/>
      <c r="CN499" s="60"/>
      <c r="CO499" s="57"/>
      <c r="CP499" s="58"/>
      <c r="CQ499" s="60"/>
      <c r="CR499" s="57"/>
      <c r="CS499" s="58"/>
      <c r="CT499" s="59"/>
      <c r="CU499" s="58"/>
      <c r="CV499" s="59"/>
      <c r="CW499" s="58"/>
      <c r="CX499" s="59"/>
      <c r="CY499" s="58"/>
      <c r="CZ499" s="58"/>
      <c r="DA499" s="58"/>
      <c r="DB499" s="53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7"/>
      <c r="DO499" s="57"/>
      <c r="DP499" s="57"/>
      <c r="DQ499" s="76" t="str">
        <f t="shared" si="975"/>
        <v/>
      </c>
      <c r="DR499" s="53"/>
      <c r="DS499" s="46" t="b">
        <f t="shared" si="976"/>
        <v>0</v>
      </c>
      <c r="DT499" s="46" t="str">
        <f t="shared" si="977"/>
        <v/>
      </c>
      <c r="DU499" s="46" t="b">
        <f t="shared" si="978"/>
        <v>0</v>
      </c>
      <c r="DV499" s="46" t="b">
        <f t="shared" si="979"/>
        <v>0</v>
      </c>
      <c r="DW499" s="46" t="b">
        <f t="shared" si="980"/>
        <v>0</v>
      </c>
      <c r="DY499" s="46" t="b">
        <f t="shared" si="981"/>
        <v>0</v>
      </c>
      <c r="DZ499" s="46" t="b">
        <f t="shared" si="982"/>
        <v>0</v>
      </c>
      <c r="EB499" s="46" t="b">
        <f t="shared" si="983"/>
        <v>0</v>
      </c>
      <c r="EC499" s="46" t="b">
        <f t="shared" si="984"/>
        <v>0</v>
      </c>
      <c r="ED499" s="46" t="b">
        <f t="shared" si="985"/>
        <v>0</v>
      </c>
      <c r="EE499" s="46" t="b">
        <f t="shared" si="986"/>
        <v>0</v>
      </c>
      <c r="EF499" s="46" t="b">
        <f t="shared" si="987"/>
        <v>0</v>
      </c>
      <c r="EG499" s="46" t="b">
        <f t="shared" si="988"/>
        <v>0</v>
      </c>
      <c r="EH499" s="46" t="b">
        <f t="shared" si="989"/>
        <v>0</v>
      </c>
      <c r="EI499" s="46" t="b">
        <f t="shared" si="990"/>
        <v>0</v>
      </c>
      <c r="EK499" s="46" t="b">
        <f t="shared" si="991"/>
        <v>0</v>
      </c>
      <c r="EL499" s="46" t="b">
        <f t="shared" si="992"/>
        <v>0</v>
      </c>
      <c r="EM499" s="46" t="b">
        <f t="shared" si="993"/>
        <v>0</v>
      </c>
      <c r="EN499" s="46" t="b">
        <f t="shared" si="994"/>
        <v>0</v>
      </c>
      <c r="EO499" s="46" t="b">
        <f t="shared" si="995"/>
        <v>0</v>
      </c>
      <c r="EP499" s="46" t="b">
        <f t="shared" si="996"/>
        <v>0</v>
      </c>
      <c r="EQ499" s="46" t="b">
        <f t="shared" si="997"/>
        <v>0</v>
      </c>
      <c r="ER499" s="46" t="b">
        <f>OR(AA499='Tablas '!$T$4,AA499='Tablas '!$T$7,AA499='Tablas '!$T$8,AA499='Tablas '!$T$11)</f>
        <v>0</v>
      </c>
      <c r="ES499" s="46" t="str">
        <f t="shared" si="998"/>
        <v/>
      </c>
      <c r="ET499" s="46" t="str">
        <f t="shared" si="999"/>
        <v/>
      </c>
      <c r="EU499" s="46" t="str">
        <f t="shared" si="1000"/>
        <v/>
      </c>
      <c r="EV499" s="46" t="b">
        <f t="shared" si="1001"/>
        <v>0</v>
      </c>
      <c r="EW499" s="46" t="b">
        <f t="shared" si="1002"/>
        <v>0</v>
      </c>
      <c r="EX499" s="46" t="b">
        <f t="shared" si="1003"/>
        <v>0</v>
      </c>
      <c r="EY499" s="46" t="b">
        <f t="shared" si="1004"/>
        <v>0</v>
      </c>
      <c r="EZ499" s="46" t="b">
        <f t="shared" si="1005"/>
        <v>0</v>
      </c>
      <c r="FA499" s="46" t="b">
        <f t="shared" si="1006"/>
        <v>0</v>
      </c>
      <c r="FB499" s="46" t="b">
        <f t="shared" si="1007"/>
        <v>0</v>
      </c>
      <c r="FC499" s="46" t="str">
        <f t="shared" si="1008"/>
        <v/>
      </c>
      <c r="FD499" s="46" t="str">
        <f t="shared" si="1009"/>
        <v/>
      </c>
      <c r="FE499" s="46" t="b">
        <f t="shared" si="1010"/>
        <v>0</v>
      </c>
      <c r="FF499" s="46" t="str">
        <f t="shared" si="1011"/>
        <v/>
      </c>
      <c r="FG499" s="46" t="str">
        <f t="shared" si="1012"/>
        <v/>
      </c>
      <c r="FH499" s="46" t="b">
        <f t="shared" si="1013"/>
        <v>0</v>
      </c>
      <c r="FI499" s="46" t="str">
        <f t="shared" si="1014"/>
        <v/>
      </c>
      <c r="FJ499" s="46" t="str">
        <f t="shared" si="1015"/>
        <v/>
      </c>
      <c r="FK499" s="46" t="b">
        <f t="shared" si="1016"/>
        <v>0</v>
      </c>
      <c r="FL499" s="46" t="str">
        <f t="shared" si="1017"/>
        <v/>
      </c>
      <c r="FM499" s="46" t="str">
        <f t="shared" si="1018"/>
        <v/>
      </c>
      <c r="FN499" s="46" t="b">
        <f t="shared" si="1019"/>
        <v>0</v>
      </c>
      <c r="FO499" s="46" t="str">
        <f t="shared" si="1020"/>
        <v/>
      </c>
      <c r="FP499" s="46" t="str">
        <f t="shared" si="1021"/>
        <v/>
      </c>
      <c r="FQ499" s="46" t="b">
        <f t="shared" si="1022"/>
        <v>0</v>
      </c>
      <c r="FR499" s="46" t="str">
        <f t="shared" si="1023"/>
        <v/>
      </c>
      <c r="FS499" s="46" t="str">
        <f t="shared" si="1024"/>
        <v/>
      </c>
      <c r="FT499" s="46" t="b">
        <f t="shared" si="1025"/>
        <v>0</v>
      </c>
      <c r="FU499" s="46" t="str">
        <f t="shared" si="1026"/>
        <v/>
      </c>
      <c r="FV499" s="46" t="str">
        <f t="shared" si="1027"/>
        <v/>
      </c>
      <c r="FW499" s="46" t="b">
        <f t="shared" si="1028"/>
        <v>0</v>
      </c>
      <c r="FX499" s="46" t="str">
        <f t="shared" si="1029"/>
        <v/>
      </c>
      <c r="FY499" s="46" t="str">
        <f t="shared" si="1030"/>
        <v/>
      </c>
      <c r="FZ499" s="46" t="b">
        <f t="shared" si="1031"/>
        <v>0</v>
      </c>
      <c r="GA499" s="46" t="str">
        <f t="shared" si="1032"/>
        <v/>
      </c>
      <c r="GB499" s="46" t="str">
        <f t="shared" si="1033"/>
        <v/>
      </c>
      <c r="GC499" s="46" t="b">
        <f t="shared" si="1034"/>
        <v>0</v>
      </c>
      <c r="GD499" s="46" t="str">
        <f t="shared" si="1035"/>
        <v/>
      </c>
      <c r="GE499" s="46" t="str">
        <f t="shared" si="1036"/>
        <v/>
      </c>
      <c r="GF499" s="46" t="b">
        <f t="shared" si="1037"/>
        <v>0</v>
      </c>
      <c r="GG499" s="46" t="b">
        <f t="shared" si="1038"/>
        <v>0</v>
      </c>
      <c r="GH499" s="46" t="str">
        <f t="shared" si="1039"/>
        <v/>
      </c>
      <c r="GI499" s="46" t="str">
        <f t="shared" si="1040"/>
        <v/>
      </c>
      <c r="GJ499" s="46" t="str">
        <f t="shared" si="1041"/>
        <v/>
      </c>
      <c r="GK499" s="46" t="b">
        <f t="shared" si="1042"/>
        <v>0</v>
      </c>
      <c r="GL499" s="46" t="str">
        <f t="shared" si="1043"/>
        <v/>
      </c>
      <c r="GM499" s="46" t="str">
        <f t="shared" si="1044"/>
        <v/>
      </c>
      <c r="GN499" s="46" t="str">
        <f t="shared" si="1045"/>
        <v/>
      </c>
      <c r="GO499" s="46" t="b">
        <f t="shared" si="1046"/>
        <v>0</v>
      </c>
      <c r="GP499" s="46" t="str">
        <f t="shared" si="1047"/>
        <v/>
      </c>
      <c r="GQ499" s="46" t="str">
        <f t="shared" si="1048"/>
        <v/>
      </c>
      <c r="GR499" s="46" t="b">
        <f t="shared" si="1049"/>
        <v>0</v>
      </c>
      <c r="GS499" s="46" t="str">
        <f t="shared" si="1050"/>
        <v/>
      </c>
      <c r="GT499" s="46" t="str">
        <f t="shared" si="1051"/>
        <v/>
      </c>
      <c r="GU499" s="46" t="b">
        <f t="shared" si="1052"/>
        <v>0</v>
      </c>
      <c r="GV499" s="46" t="b">
        <f t="shared" si="1053"/>
        <v>0</v>
      </c>
      <c r="GW499" s="46" t="b">
        <f t="shared" si="1054"/>
        <v>0</v>
      </c>
      <c r="GX499" s="46" t="b">
        <f t="shared" si="1055"/>
        <v>0</v>
      </c>
      <c r="GY499" s="46" t="b">
        <f t="shared" si="1056"/>
        <v>0</v>
      </c>
      <c r="GZ499" s="46" t="b">
        <f t="shared" si="1057"/>
        <v>0</v>
      </c>
      <c r="HA499" s="46" t="b">
        <f t="shared" si="1058"/>
        <v>0</v>
      </c>
      <c r="HB499" s="46" t="b">
        <f t="shared" si="1059"/>
        <v>0</v>
      </c>
      <c r="HC499" s="46" t="b">
        <f t="shared" si="1060"/>
        <v>0</v>
      </c>
      <c r="HD499" s="46" t="b">
        <f t="shared" si="1061"/>
        <v>0</v>
      </c>
      <c r="HE499" s="46" t="b">
        <f t="shared" si="1062"/>
        <v>0</v>
      </c>
      <c r="HF499" s="46" t="b">
        <f t="shared" si="1063"/>
        <v>0</v>
      </c>
      <c r="HG499" s="46" t="b">
        <f t="shared" si="1064"/>
        <v>0</v>
      </c>
      <c r="HH499" s="46" t="b">
        <f t="shared" si="1065"/>
        <v>0</v>
      </c>
      <c r="HI499" s="46" t="b">
        <f t="shared" si="1066"/>
        <v>0</v>
      </c>
      <c r="HJ499" s="46" t="b">
        <f t="shared" si="1067"/>
        <v>0</v>
      </c>
      <c r="HK499" s="46" t="b">
        <f t="shared" si="1068"/>
        <v>0</v>
      </c>
      <c r="HL499" s="46" t="b">
        <f t="shared" si="1069"/>
        <v>0</v>
      </c>
      <c r="HM499" s="46" t="b">
        <f t="shared" si="1070"/>
        <v>0</v>
      </c>
      <c r="HN499" s="46" t="b">
        <f t="shared" si="1071"/>
        <v>0</v>
      </c>
      <c r="HO499" s="46" t="b">
        <f t="shared" si="1072"/>
        <v>0</v>
      </c>
      <c r="HP499" s="46" t="b">
        <f t="shared" si="1073"/>
        <v>0</v>
      </c>
      <c r="HQ499" s="46" t="str">
        <f t="shared" si="1074"/>
        <v/>
      </c>
      <c r="HR499" s="46" t="str">
        <f t="shared" si="1075"/>
        <v/>
      </c>
      <c r="HS499" s="46" t="str">
        <f t="shared" si="1076"/>
        <v/>
      </c>
      <c r="HT499" s="46" t="b">
        <f t="shared" si="1077"/>
        <v>0</v>
      </c>
      <c r="HU499" s="46" t="b">
        <f t="shared" si="1078"/>
        <v>0</v>
      </c>
      <c r="HV499" s="46" t="b">
        <f t="shared" si="1079"/>
        <v>0</v>
      </c>
      <c r="HW499" s="46" t="b">
        <f t="shared" si="1080"/>
        <v>0</v>
      </c>
      <c r="HX499" s="46" t="b">
        <f t="shared" si="1081"/>
        <v>0</v>
      </c>
      <c r="HY499" s="46" t="b">
        <f t="shared" si="1082"/>
        <v>0</v>
      </c>
      <c r="HZ499" s="46" t="b">
        <f t="shared" si="1083"/>
        <v>0</v>
      </c>
      <c r="IA499" s="46" t="str">
        <f t="shared" si="1084"/>
        <v/>
      </c>
      <c r="IB499" s="46" t="str">
        <f t="shared" si="1085"/>
        <v/>
      </c>
      <c r="IC499" s="46" t="str">
        <f t="shared" si="1086"/>
        <v/>
      </c>
      <c r="ID499" s="46" t="str">
        <f t="shared" si="1087"/>
        <v/>
      </c>
      <c r="IE499" s="46" t="b">
        <f t="shared" si="1088"/>
        <v>0</v>
      </c>
      <c r="IF499" s="46" t="str">
        <f t="shared" si="1089"/>
        <v/>
      </c>
      <c r="IG499" s="46" t="str">
        <f t="shared" si="1090"/>
        <v/>
      </c>
      <c r="IH499" s="46" t="b">
        <f t="shared" si="1091"/>
        <v>0</v>
      </c>
      <c r="II499" s="46" t="b">
        <f t="shared" si="1092"/>
        <v>0</v>
      </c>
      <c r="IJ499" s="46" t="b">
        <f t="shared" si="1093"/>
        <v>0</v>
      </c>
      <c r="IK499" s="46" t="str">
        <f t="shared" si="1094"/>
        <v/>
      </c>
      <c r="IL499" s="46" t="str">
        <f t="shared" si="1095"/>
        <v/>
      </c>
      <c r="IM499" s="46" t="b">
        <f t="shared" si="1096"/>
        <v>0</v>
      </c>
      <c r="IN499" s="46" t="b">
        <f t="shared" si="1097"/>
        <v>0</v>
      </c>
      <c r="IO499" s="46" t="b">
        <f t="shared" si="1098"/>
        <v>0</v>
      </c>
      <c r="IP499" s="46" t="b">
        <f t="shared" si="1099"/>
        <v>0</v>
      </c>
      <c r="IQ499" s="46" t="b">
        <f t="shared" si="1100"/>
        <v>0</v>
      </c>
      <c r="IR499" s="46" t="b">
        <f t="shared" si="1101"/>
        <v>0</v>
      </c>
      <c r="IS499" s="46" t="b">
        <f t="shared" si="1102"/>
        <v>0</v>
      </c>
      <c r="IT499" s="46" t="b">
        <f t="shared" si="1103"/>
        <v>0</v>
      </c>
      <c r="IU499" s="46" t="b">
        <f t="shared" si="1104"/>
        <v>0</v>
      </c>
      <c r="IV499" s="46" t="b">
        <f t="shared" si="1105"/>
        <v>0</v>
      </c>
      <c r="IW499" s="46" t="b">
        <f t="shared" si="1106"/>
        <v>0</v>
      </c>
      <c r="IX499" s="46" t="b">
        <f t="shared" si="1107"/>
        <v>0</v>
      </c>
      <c r="IY499" s="46" t="b">
        <f t="shared" si="1108"/>
        <v>0</v>
      </c>
    </row>
    <row r="500" spans="2:259" x14ac:dyDescent="0.3">
      <c r="B500" s="48">
        <v>488</v>
      </c>
      <c r="C500" s="61" t="str">
        <f t="shared" si="974"/>
        <v/>
      </c>
      <c r="D500" s="53"/>
      <c r="E500" s="52"/>
      <c r="F500" s="112"/>
      <c r="G500" s="52"/>
      <c r="H500" s="53"/>
      <c r="I500" s="52"/>
      <c r="J500" s="52"/>
      <c r="K500" s="53"/>
      <c r="L500" s="55"/>
      <c r="M500" s="108"/>
      <c r="N500" s="56"/>
      <c r="O500" s="52"/>
      <c r="P500" s="52"/>
      <c r="Q500" s="52"/>
      <c r="R500" s="52"/>
      <c r="S500" s="52"/>
      <c r="T500" s="53"/>
      <c r="U500" s="52"/>
      <c r="V500" s="52"/>
      <c r="W500" s="55"/>
      <c r="X500" s="55"/>
      <c r="Y500" s="52"/>
      <c r="Z500" s="55"/>
      <c r="AA500" s="52"/>
      <c r="AB500" s="53"/>
      <c r="AC500" s="53"/>
      <c r="AD500" s="53"/>
      <c r="AE500" s="57"/>
      <c r="AF500" s="113"/>
      <c r="AG500" s="57"/>
      <c r="AH500" s="58"/>
      <c r="AI500" s="58"/>
      <c r="AJ500" s="58"/>
      <c r="AK500" s="114"/>
      <c r="AL500" s="58"/>
      <c r="AM500" s="114"/>
      <c r="AN500" s="58"/>
      <c r="AO500" s="114"/>
      <c r="AP500" s="58"/>
      <c r="AQ500" s="114"/>
      <c r="AR500" s="58"/>
      <c r="AS500" s="114"/>
      <c r="AT500" s="58"/>
      <c r="AU500" s="114"/>
      <c r="AV500" s="58"/>
      <c r="AW500" s="114"/>
      <c r="AX500" s="58"/>
      <c r="AY500" s="114"/>
      <c r="AZ500" s="58"/>
      <c r="BA500" s="114"/>
      <c r="BB500" s="58"/>
      <c r="BC500" s="114"/>
      <c r="BD500" s="58"/>
      <c r="BE500" s="58"/>
      <c r="BF500" s="58"/>
      <c r="BG500" s="59"/>
      <c r="BH500" s="58"/>
      <c r="BI500" s="114"/>
      <c r="BJ500" s="53"/>
      <c r="BK500" s="58"/>
      <c r="BL500" s="114"/>
      <c r="BM500" s="58"/>
      <c r="BN500" s="114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3"/>
      <c r="CL500" s="58"/>
      <c r="CM500" s="58"/>
      <c r="CN500" s="60"/>
      <c r="CO500" s="57"/>
      <c r="CP500" s="58"/>
      <c r="CQ500" s="60"/>
      <c r="CR500" s="57"/>
      <c r="CS500" s="58"/>
      <c r="CT500" s="59"/>
      <c r="CU500" s="58"/>
      <c r="CV500" s="59"/>
      <c r="CW500" s="58"/>
      <c r="CX500" s="59"/>
      <c r="CY500" s="58"/>
      <c r="CZ500" s="58"/>
      <c r="DA500" s="58"/>
      <c r="DB500" s="53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7"/>
      <c r="DO500" s="57"/>
      <c r="DP500" s="57"/>
      <c r="DQ500" s="76" t="str">
        <f t="shared" si="975"/>
        <v/>
      </c>
      <c r="DR500" s="53"/>
      <c r="DS500" s="46" t="b">
        <f t="shared" si="976"/>
        <v>0</v>
      </c>
      <c r="DT500" s="46" t="str">
        <f t="shared" si="977"/>
        <v/>
      </c>
      <c r="DU500" s="46" t="b">
        <f t="shared" si="978"/>
        <v>0</v>
      </c>
      <c r="DV500" s="46" t="b">
        <f t="shared" si="979"/>
        <v>0</v>
      </c>
      <c r="DW500" s="46" t="b">
        <f t="shared" si="980"/>
        <v>0</v>
      </c>
      <c r="DY500" s="46" t="b">
        <f t="shared" si="981"/>
        <v>0</v>
      </c>
      <c r="DZ500" s="46" t="b">
        <f t="shared" si="982"/>
        <v>0</v>
      </c>
      <c r="EB500" s="46" t="b">
        <f t="shared" si="983"/>
        <v>0</v>
      </c>
      <c r="EC500" s="46" t="b">
        <f t="shared" si="984"/>
        <v>0</v>
      </c>
      <c r="ED500" s="46" t="b">
        <f t="shared" si="985"/>
        <v>0</v>
      </c>
      <c r="EE500" s="46" t="b">
        <f t="shared" si="986"/>
        <v>0</v>
      </c>
      <c r="EF500" s="46" t="b">
        <f t="shared" si="987"/>
        <v>0</v>
      </c>
      <c r="EG500" s="46" t="b">
        <f t="shared" si="988"/>
        <v>0</v>
      </c>
      <c r="EH500" s="46" t="b">
        <f t="shared" si="989"/>
        <v>0</v>
      </c>
      <c r="EI500" s="46" t="b">
        <f t="shared" si="990"/>
        <v>0</v>
      </c>
      <c r="EK500" s="46" t="b">
        <f t="shared" si="991"/>
        <v>0</v>
      </c>
      <c r="EL500" s="46" t="b">
        <f t="shared" si="992"/>
        <v>0</v>
      </c>
      <c r="EM500" s="46" t="b">
        <f t="shared" si="993"/>
        <v>0</v>
      </c>
      <c r="EN500" s="46" t="b">
        <f t="shared" si="994"/>
        <v>0</v>
      </c>
      <c r="EO500" s="46" t="b">
        <f t="shared" si="995"/>
        <v>0</v>
      </c>
      <c r="EP500" s="46" t="b">
        <f t="shared" si="996"/>
        <v>0</v>
      </c>
      <c r="EQ500" s="46" t="b">
        <f t="shared" si="997"/>
        <v>0</v>
      </c>
      <c r="ER500" s="46" t="b">
        <f>OR(AA500='Tablas '!$T$4,AA500='Tablas '!$T$7,AA500='Tablas '!$T$8,AA500='Tablas '!$T$11)</f>
        <v>0</v>
      </c>
      <c r="ES500" s="46" t="str">
        <f t="shared" si="998"/>
        <v/>
      </c>
      <c r="ET500" s="46" t="str">
        <f t="shared" si="999"/>
        <v/>
      </c>
      <c r="EU500" s="46" t="str">
        <f t="shared" si="1000"/>
        <v/>
      </c>
      <c r="EV500" s="46" t="b">
        <f t="shared" si="1001"/>
        <v>0</v>
      </c>
      <c r="EW500" s="46" t="b">
        <f t="shared" si="1002"/>
        <v>0</v>
      </c>
      <c r="EX500" s="46" t="b">
        <f t="shared" si="1003"/>
        <v>0</v>
      </c>
      <c r="EY500" s="46" t="b">
        <f t="shared" si="1004"/>
        <v>0</v>
      </c>
      <c r="EZ500" s="46" t="b">
        <f t="shared" si="1005"/>
        <v>0</v>
      </c>
      <c r="FA500" s="46" t="b">
        <f t="shared" si="1006"/>
        <v>0</v>
      </c>
      <c r="FB500" s="46" t="b">
        <f t="shared" si="1007"/>
        <v>0</v>
      </c>
      <c r="FC500" s="46" t="str">
        <f t="shared" si="1008"/>
        <v/>
      </c>
      <c r="FD500" s="46" t="str">
        <f t="shared" si="1009"/>
        <v/>
      </c>
      <c r="FE500" s="46" t="b">
        <f t="shared" si="1010"/>
        <v>0</v>
      </c>
      <c r="FF500" s="46" t="str">
        <f t="shared" si="1011"/>
        <v/>
      </c>
      <c r="FG500" s="46" t="str">
        <f t="shared" si="1012"/>
        <v/>
      </c>
      <c r="FH500" s="46" t="b">
        <f t="shared" si="1013"/>
        <v>0</v>
      </c>
      <c r="FI500" s="46" t="str">
        <f t="shared" si="1014"/>
        <v/>
      </c>
      <c r="FJ500" s="46" t="str">
        <f t="shared" si="1015"/>
        <v/>
      </c>
      <c r="FK500" s="46" t="b">
        <f t="shared" si="1016"/>
        <v>0</v>
      </c>
      <c r="FL500" s="46" t="str">
        <f t="shared" si="1017"/>
        <v/>
      </c>
      <c r="FM500" s="46" t="str">
        <f t="shared" si="1018"/>
        <v/>
      </c>
      <c r="FN500" s="46" t="b">
        <f t="shared" si="1019"/>
        <v>0</v>
      </c>
      <c r="FO500" s="46" t="str">
        <f t="shared" si="1020"/>
        <v/>
      </c>
      <c r="FP500" s="46" t="str">
        <f t="shared" si="1021"/>
        <v/>
      </c>
      <c r="FQ500" s="46" t="b">
        <f t="shared" si="1022"/>
        <v>0</v>
      </c>
      <c r="FR500" s="46" t="str">
        <f t="shared" si="1023"/>
        <v/>
      </c>
      <c r="FS500" s="46" t="str">
        <f t="shared" si="1024"/>
        <v/>
      </c>
      <c r="FT500" s="46" t="b">
        <f t="shared" si="1025"/>
        <v>0</v>
      </c>
      <c r="FU500" s="46" t="str">
        <f t="shared" si="1026"/>
        <v/>
      </c>
      <c r="FV500" s="46" t="str">
        <f t="shared" si="1027"/>
        <v/>
      </c>
      <c r="FW500" s="46" t="b">
        <f t="shared" si="1028"/>
        <v>0</v>
      </c>
      <c r="FX500" s="46" t="str">
        <f t="shared" si="1029"/>
        <v/>
      </c>
      <c r="FY500" s="46" t="str">
        <f t="shared" si="1030"/>
        <v/>
      </c>
      <c r="FZ500" s="46" t="b">
        <f t="shared" si="1031"/>
        <v>0</v>
      </c>
      <c r="GA500" s="46" t="str">
        <f t="shared" si="1032"/>
        <v/>
      </c>
      <c r="GB500" s="46" t="str">
        <f t="shared" si="1033"/>
        <v/>
      </c>
      <c r="GC500" s="46" t="b">
        <f t="shared" si="1034"/>
        <v>0</v>
      </c>
      <c r="GD500" s="46" t="str">
        <f t="shared" si="1035"/>
        <v/>
      </c>
      <c r="GE500" s="46" t="str">
        <f t="shared" si="1036"/>
        <v/>
      </c>
      <c r="GF500" s="46" t="b">
        <f t="shared" si="1037"/>
        <v>0</v>
      </c>
      <c r="GG500" s="46" t="b">
        <f t="shared" si="1038"/>
        <v>0</v>
      </c>
      <c r="GH500" s="46" t="str">
        <f t="shared" si="1039"/>
        <v/>
      </c>
      <c r="GI500" s="46" t="str">
        <f t="shared" si="1040"/>
        <v/>
      </c>
      <c r="GJ500" s="46" t="str">
        <f t="shared" si="1041"/>
        <v/>
      </c>
      <c r="GK500" s="46" t="b">
        <f t="shared" si="1042"/>
        <v>0</v>
      </c>
      <c r="GL500" s="46" t="str">
        <f t="shared" si="1043"/>
        <v/>
      </c>
      <c r="GM500" s="46" t="str">
        <f t="shared" si="1044"/>
        <v/>
      </c>
      <c r="GN500" s="46" t="str">
        <f t="shared" si="1045"/>
        <v/>
      </c>
      <c r="GO500" s="46" t="b">
        <f t="shared" si="1046"/>
        <v>0</v>
      </c>
      <c r="GP500" s="46" t="str">
        <f t="shared" si="1047"/>
        <v/>
      </c>
      <c r="GQ500" s="46" t="str">
        <f t="shared" si="1048"/>
        <v/>
      </c>
      <c r="GR500" s="46" t="b">
        <f t="shared" si="1049"/>
        <v>0</v>
      </c>
      <c r="GS500" s="46" t="str">
        <f t="shared" si="1050"/>
        <v/>
      </c>
      <c r="GT500" s="46" t="str">
        <f t="shared" si="1051"/>
        <v/>
      </c>
      <c r="GU500" s="46" t="b">
        <f t="shared" si="1052"/>
        <v>0</v>
      </c>
      <c r="GV500" s="46" t="b">
        <f t="shared" si="1053"/>
        <v>0</v>
      </c>
      <c r="GW500" s="46" t="b">
        <f t="shared" si="1054"/>
        <v>0</v>
      </c>
      <c r="GX500" s="46" t="b">
        <f t="shared" si="1055"/>
        <v>0</v>
      </c>
      <c r="GY500" s="46" t="b">
        <f t="shared" si="1056"/>
        <v>0</v>
      </c>
      <c r="GZ500" s="46" t="b">
        <f t="shared" si="1057"/>
        <v>0</v>
      </c>
      <c r="HA500" s="46" t="b">
        <f t="shared" si="1058"/>
        <v>0</v>
      </c>
      <c r="HB500" s="46" t="b">
        <f t="shared" si="1059"/>
        <v>0</v>
      </c>
      <c r="HC500" s="46" t="b">
        <f t="shared" si="1060"/>
        <v>0</v>
      </c>
      <c r="HD500" s="46" t="b">
        <f t="shared" si="1061"/>
        <v>0</v>
      </c>
      <c r="HE500" s="46" t="b">
        <f t="shared" si="1062"/>
        <v>0</v>
      </c>
      <c r="HF500" s="46" t="b">
        <f t="shared" si="1063"/>
        <v>0</v>
      </c>
      <c r="HG500" s="46" t="b">
        <f t="shared" si="1064"/>
        <v>0</v>
      </c>
      <c r="HH500" s="46" t="b">
        <f t="shared" si="1065"/>
        <v>0</v>
      </c>
      <c r="HI500" s="46" t="b">
        <f t="shared" si="1066"/>
        <v>0</v>
      </c>
      <c r="HJ500" s="46" t="b">
        <f t="shared" si="1067"/>
        <v>0</v>
      </c>
      <c r="HK500" s="46" t="b">
        <f t="shared" si="1068"/>
        <v>0</v>
      </c>
      <c r="HL500" s="46" t="b">
        <f t="shared" si="1069"/>
        <v>0</v>
      </c>
      <c r="HM500" s="46" t="b">
        <f t="shared" si="1070"/>
        <v>0</v>
      </c>
      <c r="HN500" s="46" t="b">
        <f t="shared" si="1071"/>
        <v>0</v>
      </c>
      <c r="HO500" s="46" t="b">
        <f t="shared" si="1072"/>
        <v>0</v>
      </c>
      <c r="HP500" s="46" t="b">
        <f t="shared" si="1073"/>
        <v>0</v>
      </c>
      <c r="HQ500" s="46" t="str">
        <f t="shared" si="1074"/>
        <v/>
      </c>
      <c r="HR500" s="46" t="str">
        <f t="shared" si="1075"/>
        <v/>
      </c>
      <c r="HS500" s="46" t="str">
        <f t="shared" si="1076"/>
        <v/>
      </c>
      <c r="HT500" s="46" t="b">
        <f t="shared" si="1077"/>
        <v>0</v>
      </c>
      <c r="HU500" s="46" t="b">
        <f t="shared" si="1078"/>
        <v>0</v>
      </c>
      <c r="HV500" s="46" t="b">
        <f t="shared" si="1079"/>
        <v>0</v>
      </c>
      <c r="HW500" s="46" t="b">
        <f t="shared" si="1080"/>
        <v>0</v>
      </c>
      <c r="HX500" s="46" t="b">
        <f t="shared" si="1081"/>
        <v>0</v>
      </c>
      <c r="HY500" s="46" t="b">
        <f t="shared" si="1082"/>
        <v>0</v>
      </c>
      <c r="HZ500" s="46" t="b">
        <f t="shared" si="1083"/>
        <v>0</v>
      </c>
      <c r="IA500" s="46" t="str">
        <f t="shared" si="1084"/>
        <v/>
      </c>
      <c r="IB500" s="46" t="str">
        <f t="shared" si="1085"/>
        <v/>
      </c>
      <c r="IC500" s="46" t="str">
        <f t="shared" si="1086"/>
        <v/>
      </c>
      <c r="ID500" s="46" t="str">
        <f t="shared" si="1087"/>
        <v/>
      </c>
      <c r="IE500" s="46" t="b">
        <f t="shared" si="1088"/>
        <v>0</v>
      </c>
      <c r="IF500" s="46" t="str">
        <f t="shared" si="1089"/>
        <v/>
      </c>
      <c r="IG500" s="46" t="str">
        <f t="shared" si="1090"/>
        <v/>
      </c>
      <c r="IH500" s="46" t="b">
        <f t="shared" si="1091"/>
        <v>0</v>
      </c>
      <c r="II500" s="46" t="b">
        <f t="shared" si="1092"/>
        <v>0</v>
      </c>
      <c r="IJ500" s="46" t="b">
        <f t="shared" si="1093"/>
        <v>0</v>
      </c>
      <c r="IK500" s="46" t="str">
        <f t="shared" si="1094"/>
        <v/>
      </c>
      <c r="IL500" s="46" t="str">
        <f t="shared" si="1095"/>
        <v/>
      </c>
      <c r="IM500" s="46" t="b">
        <f t="shared" si="1096"/>
        <v>0</v>
      </c>
      <c r="IN500" s="46" t="b">
        <f t="shared" si="1097"/>
        <v>0</v>
      </c>
      <c r="IO500" s="46" t="b">
        <f t="shared" si="1098"/>
        <v>0</v>
      </c>
      <c r="IP500" s="46" t="b">
        <f t="shared" si="1099"/>
        <v>0</v>
      </c>
      <c r="IQ500" s="46" t="b">
        <f t="shared" si="1100"/>
        <v>0</v>
      </c>
      <c r="IR500" s="46" t="b">
        <f t="shared" si="1101"/>
        <v>0</v>
      </c>
      <c r="IS500" s="46" t="b">
        <f t="shared" si="1102"/>
        <v>0</v>
      </c>
      <c r="IT500" s="46" t="b">
        <f t="shared" si="1103"/>
        <v>0</v>
      </c>
      <c r="IU500" s="46" t="b">
        <f t="shared" si="1104"/>
        <v>0</v>
      </c>
      <c r="IV500" s="46" t="b">
        <f t="shared" si="1105"/>
        <v>0</v>
      </c>
      <c r="IW500" s="46" t="b">
        <f t="shared" si="1106"/>
        <v>0</v>
      </c>
      <c r="IX500" s="46" t="b">
        <f t="shared" si="1107"/>
        <v>0</v>
      </c>
      <c r="IY500" s="46" t="b">
        <f t="shared" si="1108"/>
        <v>0</v>
      </c>
    </row>
    <row r="501" spans="2:259" x14ac:dyDescent="0.3">
      <c r="B501" s="48">
        <v>489</v>
      </c>
      <c r="C501" s="61" t="str">
        <f t="shared" si="974"/>
        <v/>
      </c>
      <c r="D501" s="53"/>
      <c r="E501" s="52"/>
      <c r="F501" s="112"/>
      <c r="G501" s="52"/>
      <c r="H501" s="53"/>
      <c r="I501" s="52"/>
      <c r="J501" s="52"/>
      <c r="K501" s="53"/>
      <c r="L501" s="55"/>
      <c r="M501" s="108"/>
      <c r="N501" s="56"/>
      <c r="O501" s="52"/>
      <c r="P501" s="52"/>
      <c r="Q501" s="52"/>
      <c r="R501" s="52"/>
      <c r="S501" s="52"/>
      <c r="T501" s="53"/>
      <c r="U501" s="52"/>
      <c r="V501" s="52"/>
      <c r="W501" s="55"/>
      <c r="X501" s="55"/>
      <c r="Y501" s="52"/>
      <c r="Z501" s="55"/>
      <c r="AA501" s="52"/>
      <c r="AB501" s="53"/>
      <c r="AC501" s="53"/>
      <c r="AD501" s="53"/>
      <c r="AE501" s="57"/>
      <c r="AF501" s="113"/>
      <c r="AG501" s="57"/>
      <c r="AH501" s="58"/>
      <c r="AI501" s="58"/>
      <c r="AJ501" s="58"/>
      <c r="AK501" s="114"/>
      <c r="AL501" s="58"/>
      <c r="AM501" s="114"/>
      <c r="AN501" s="58"/>
      <c r="AO501" s="114"/>
      <c r="AP501" s="58"/>
      <c r="AQ501" s="114"/>
      <c r="AR501" s="58"/>
      <c r="AS501" s="114"/>
      <c r="AT501" s="58"/>
      <c r="AU501" s="114"/>
      <c r="AV501" s="58"/>
      <c r="AW501" s="114"/>
      <c r="AX501" s="58"/>
      <c r="AY501" s="114"/>
      <c r="AZ501" s="58"/>
      <c r="BA501" s="114"/>
      <c r="BB501" s="58"/>
      <c r="BC501" s="114"/>
      <c r="BD501" s="58"/>
      <c r="BE501" s="58"/>
      <c r="BF501" s="58"/>
      <c r="BG501" s="59"/>
      <c r="BH501" s="58"/>
      <c r="BI501" s="114"/>
      <c r="BJ501" s="53"/>
      <c r="BK501" s="58"/>
      <c r="BL501" s="114"/>
      <c r="BM501" s="58"/>
      <c r="BN501" s="114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3"/>
      <c r="CL501" s="58"/>
      <c r="CM501" s="58"/>
      <c r="CN501" s="60"/>
      <c r="CO501" s="57"/>
      <c r="CP501" s="58"/>
      <c r="CQ501" s="60"/>
      <c r="CR501" s="57"/>
      <c r="CS501" s="58"/>
      <c r="CT501" s="59"/>
      <c r="CU501" s="58"/>
      <c r="CV501" s="59"/>
      <c r="CW501" s="58"/>
      <c r="CX501" s="59"/>
      <c r="CY501" s="58"/>
      <c r="CZ501" s="58"/>
      <c r="DA501" s="58"/>
      <c r="DB501" s="53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7"/>
      <c r="DO501" s="57"/>
      <c r="DP501" s="57"/>
      <c r="DQ501" s="76" t="str">
        <f t="shared" si="975"/>
        <v/>
      </c>
      <c r="DR501" s="53"/>
      <c r="DS501" s="46" t="b">
        <f t="shared" si="976"/>
        <v>0</v>
      </c>
      <c r="DT501" s="46" t="str">
        <f t="shared" si="977"/>
        <v/>
      </c>
      <c r="DU501" s="46" t="b">
        <f t="shared" si="978"/>
        <v>0</v>
      </c>
      <c r="DV501" s="46" t="b">
        <f t="shared" si="979"/>
        <v>0</v>
      </c>
      <c r="DW501" s="46" t="b">
        <f t="shared" si="980"/>
        <v>0</v>
      </c>
      <c r="DY501" s="46" t="b">
        <f t="shared" si="981"/>
        <v>0</v>
      </c>
      <c r="DZ501" s="46" t="b">
        <f t="shared" si="982"/>
        <v>0</v>
      </c>
      <c r="EB501" s="46" t="b">
        <f t="shared" si="983"/>
        <v>0</v>
      </c>
      <c r="EC501" s="46" t="b">
        <f t="shared" si="984"/>
        <v>0</v>
      </c>
      <c r="ED501" s="46" t="b">
        <f t="shared" si="985"/>
        <v>0</v>
      </c>
      <c r="EE501" s="46" t="b">
        <f t="shared" si="986"/>
        <v>0</v>
      </c>
      <c r="EF501" s="46" t="b">
        <f t="shared" si="987"/>
        <v>0</v>
      </c>
      <c r="EG501" s="46" t="b">
        <f t="shared" si="988"/>
        <v>0</v>
      </c>
      <c r="EH501" s="46" t="b">
        <f t="shared" si="989"/>
        <v>0</v>
      </c>
      <c r="EI501" s="46" t="b">
        <f t="shared" si="990"/>
        <v>0</v>
      </c>
      <c r="EK501" s="46" t="b">
        <f t="shared" si="991"/>
        <v>0</v>
      </c>
      <c r="EL501" s="46" t="b">
        <f t="shared" si="992"/>
        <v>0</v>
      </c>
      <c r="EM501" s="46" t="b">
        <f t="shared" si="993"/>
        <v>0</v>
      </c>
      <c r="EN501" s="46" t="b">
        <f t="shared" si="994"/>
        <v>0</v>
      </c>
      <c r="EO501" s="46" t="b">
        <f t="shared" si="995"/>
        <v>0</v>
      </c>
      <c r="EP501" s="46" t="b">
        <f t="shared" si="996"/>
        <v>0</v>
      </c>
      <c r="EQ501" s="46" t="b">
        <f t="shared" si="997"/>
        <v>0</v>
      </c>
      <c r="ER501" s="46" t="b">
        <f>OR(AA501='Tablas '!$T$4,AA501='Tablas '!$T$7,AA501='Tablas '!$T$8,AA501='Tablas '!$T$11)</f>
        <v>0</v>
      </c>
      <c r="ES501" s="46" t="str">
        <f t="shared" si="998"/>
        <v/>
      </c>
      <c r="ET501" s="46" t="str">
        <f t="shared" si="999"/>
        <v/>
      </c>
      <c r="EU501" s="46" t="str">
        <f t="shared" si="1000"/>
        <v/>
      </c>
      <c r="EV501" s="46" t="b">
        <f t="shared" si="1001"/>
        <v>0</v>
      </c>
      <c r="EW501" s="46" t="b">
        <f t="shared" si="1002"/>
        <v>0</v>
      </c>
      <c r="EX501" s="46" t="b">
        <f t="shared" si="1003"/>
        <v>0</v>
      </c>
      <c r="EY501" s="46" t="b">
        <f t="shared" si="1004"/>
        <v>0</v>
      </c>
      <c r="EZ501" s="46" t="b">
        <f t="shared" si="1005"/>
        <v>0</v>
      </c>
      <c r="FA501" s="46" t="b">
        <f t="shared" si="1006"/>
        <v>0</v>
      </c>
      <c r="FB501" s="46" t="b">
        <f t="shared" si="1007"/>
        <v>0</v>
      </c>
      <c r="FC501" s="46" t="str">
        <f t="shared" si="1008"/>
        <v/>
      </c>
      <c r="FD501" s="46" t="str">
        <f t="shared" si="1009"/>
        <v/>
      </c>
      <c r="FE501" s="46" t="b">
        <f t="shared" si="1010"/>
        <v>0</v>
      </c>
      <c r="FF501" s="46" t="str">
        <f t="shared" si="1011"/>
        <v/>
      </c>
      <c r="FG501" s="46" t="str">
        <f t="shared" si="1012"/>
        <v/>
      </c>
      <c r="FH501" s="46" t="b">
        <f t="shared" si="1013"/>
        <v>0</v>
      </c>
      <c r="FI501" s="46" t="str">
        <f t="shared" si="1014"/>
        <v/>
      </c>
      <c r="FJ501" s="46" t="str">
        <f t="shared" si="1015"/>
        <v/>
      </c>
      <c r="FK501" s="46" t="b">
        <f t="shared" si="1016"/>
        <v>0</v>
      </c>
      <c r="FL501" s="46" t="str">
        <f t="shared" si="1017"/>
        <v/>
      </c>
      <c r="FM501" s="46" t="str">
        <f t="shared" si="1018"/>
        <v/>
      </c>
      <c r="FN501" s="46" t="b">
        <f t="shared" si="1019"/>
        <v>0</v>
      </c>
      <c r="FO501" s="46" t="str">
        <f t="shared" si="1020"/>
        <v/>
      </c>
      <c r="FP501" s="46" t="str">
        <f t="shared" si="1021"/>
        <v/>
      </c>
      <c r="FQ501" s="46" t="b">
        <f t="shared" si="1022"/>
        <v>0</v>
      </c>
      <c r="FR501" s="46" t="str">
        <f t="shared" si="1023"/>
        <v/>
      </c>
      <c r="FS501" s="46" t="str">
        <f t="shared" si="1024"/>
        <v/>
      </c>
      <c r="FT501" s="46" t="b">
        <f t="shared" si="1025"/>
        <v>0</v>
      </c>
      <c r="FU501" s="46" t="str">
        <f t="shared" si="1026"/>
        <v/>
      </c>
      <c r="FV501" s="46" t="str">
        <f t="shared" si="1027"/>
        <v/>
      </c>
      <c r="FW501" s="46" t="b">
        <f t="shared" si="1028"/>
        <v>0</v>
      </c>
      <c r="FX501" s="46" t="str">
        <f t="shared" si="1029"/>
        <v/>
      </c>
      <c r="FY501" s="46" t="str">
        <f t="shared" si="1030"/>
        <v/>
      </c>
      <c r="FZ501" s="46" t="b">
        <f t="shared" si="1031"/>
        <v>0</v>
      </c>
      <c r="GA501" s="46" t="str">
        <f t="shared" si="1032"/>
        <v/>
      </c>
      <c r="GB501" s="46" t="str">
        <f t="shared" si="1033"/>
        <v/>
      </c>
      <c r="GC501" s="46" t="b">
        <f t="shared" si="1034"/>
        <v>0</v>
      </c>
      <c r="GD501" s="46" t="str">
        <f t="shared" si="1035"/>
        <v/>
      </c>
      <c r="GE501" s="46" t="str">
        <f t="shared" si="1036"/>
        <v/>
      </c>
      <c r="GF501" s="46" t="b">
        <f t="shared" si="1037"/>
        <v>0</v>
      </c>
      <c r="GG501" s="46" t="b">
        <f t="shared" si="1038"/>
        <v>0</v>
      </c>
      <c r="GH501" s="46" t="str">
        <f t="shared" si="1039"/>
        <v/>
      </c>
      <c r="GI501" s="46" t="str">
        <f t="shared" si="1040"/>
        <v/>
      </c>
      <c r="GJ501" s="46" t="str">
        <f t="shared" si="1041"/>
        <v/>
      </c>
      <c r="GK501" s="46" t="b">
        <f t="shared" si="1042"/>
        <v>0</v>
      </c>
      <c r="GL501" s="46" t="str">
        <f t="shared" si="1043"/>
        <v/>
      </c>
      <c r="GM501" s="46" t="str">
        <f t="shared" si="1044"/>
        <v/>
      </c>
      <c r="GN501" s="46" t="str">
        <f t="shared" si="1045"/>
        <v/>
      </c>
      <c r="GO501" s="46" t="b">
        <f t="shared" si="1046"/>
        <v>0</v>
      </c>
      <c r="GP501" s="46" t="str">
        <f t="shared" si="1047"/>
        <v/>
      </c>
      <c r="GQ501" s="46" t="str">
        <f t="shared" si="1048"/>
        <v/>
      </c>
      <c r="GR501" s="46" t="b">
        <f t="shared" si="1049"/>
        <v>0</v>
      </c>
      <c r="GS501" s="46" t="str">
        <f t="shared" si="1050"/>
        <v/>
      </c>
      <c r="GT501" s="46" t="str">
        <f t="shared" si="1051"/>
        <v/>
      </c>
      <c r="GU501" s="46" t="b">
        <f t="shared" si="1052"/>
        <v>0</v>
      </c>
      <c r="GV501" s="46" t="b">
        <f t="shared" si="1053"/>
        <v>0</v>
      </c>
      <c r="GW501" s="46" t="b">
        <f t="shared" si="1054"/>
        <v>0</v>
      </c>
      <c r="GX501" s="46" t="b">
        <f t="shared" si="1055"/>
        <v>0</v>
      </c>
      <c r="GY501" s="46" t="b">
        <f t="shared" si="1056"/>
        <v>0</v>
      </c>
      <c r="GZ501" s="46" t="b">
        <f t="shared" si="1057"/>
        <v>0</v>
      </c>
      <c r="HA501" s="46" t="b">
        <f t="shared" si="1058"/>
        <v>0</v>
      </c>
      <c r="HB501" s="46" t="b">
        <f t="shared" si="1059"/>
        <v>0</v>
      </c>
      <c r="HC501" s="46" t="b">
        <f t="shared" si="1060"/>
        <v>0</v>
      </c>
      <c r="HD501" s="46" t="b">
        <f t="shared" si="1061"/>
        <v>0</v>
      </c>
      <c r="HE501" s="46" t="b">
        <f t="shared" si="1062"/>
        <v>0</v>
      </c>
      <c r="HF501" s="46" t="b">
        <f t="shared" si="1063"/>
        <v>0</v>
      </c>
      <c r="HG501" s="46" t="b">
        <f t="shared" si="1064"/>
        <v>0</v>
      </c>
      <c r="HH501" s="46" t="b">
        <f t="shared" si="1065"/>
        <v>0</v>
      </c>
      <c r="HI501" s="46" t="b">
        <f t="shared" si="1066"/>
        <v>0</v>
      </c>
      <c r="HJ501" s="46" t="b">
        <f t="shared" si="1067"/>
        <v>0</v>
      </c>
      <c r="HK501" s="46" t="b">
        <f t="shared" si="1068"/>
        <v>0</v>
      </c>
      <c r="HL501" s="46" t="b">
        <f t="shared" si="1069"/>
        <v>0</v>
      </c>
      <c r="HM501" s="46" t="b">
        <f t="shared" si="1070"/>
        <v>0</v>
      </c>
      <c r="HN501" s="46" t="b">
        <f t="shared" si="1071"/>
        <v>0</v>
      </c>
      <c r="HO501" s="46" t="b">
        <f t="shared" si="1072"/>
        <v>0</v>
      </c>
      <c r="HP501" s="46" t="b">
        <f t="shared" si="1073"/>
        <v>0</v>
      </c>
      <c r="HQ501" s="46" t="str">
        <f t="shared" si="1074"/>
        <v/>
      </c>
      <c r="HR501" s="46" t="str">
        <f t="shared" si="1075"/>
        <v/>
      </c>
      <c r="HS501" s="46" t="str">
        <f t="shared" si="1076"/>
        <v/>
      </c>
      <c r="HT501" s="46" t="b">
        <f t="shared" si="1077"/>
        <v>0</v>
      </c>
      <c r="HU501" s="46" t="b">
        <f t="shared" si="1078"/>
        <v>0</v>
      </c>
      <c r="HV501" s="46" t="b">
        <f t="shared" si="1079"/>
        <v>0</v>
      </c>
      <c r="HW501" s="46" t="b">
        <f t="shared" si="1080"/>
        <v>0</v>
      </c>
      <c r="HX501" s="46" t="b">
        <f t="shared" si="1081"/>
        <v>0</v>
      </c>
      <c r="HY501" s="46" t="b">
        <f t="shared" si="1082"/>
        <v>0</v>
      </c>
      <c r="HZ501" s="46" t="b">
        <f t="shared" si="1083"/>
        <v>0</v>
      </c>
      <c r="IA501" s="46" t="str">
        <f t="shared" si="1084"/>
        <v/>
      </c>
      <c r="IB501" s="46" t="str">
        <f t="shared" si="1085"/>
        <v/>
      </c>
      <c r="IC501" s="46" t="str">
        <f t="shared" si="1086"/>
        <v/>
      </c>
      <c r="ID501" s="46" t="str">
        <f t="shared" si="1087"/>
        <v/>
      </c>
      <c r="IE501" s="46" t="b">
        <f t="shared" si="1088"/>
        <v>0</v>
      </c>
      <c r="IF501" s="46" t="str">
        <f t="shared" si="1089"/>
        <v/>
      </c>
      <c r="IG501" s="46" t="str">
        <f t="shared" si="1090"/>
        <v/>
      </c>
      <c r="IH501" s="46" t="b">
        <f t="shared" si="1091"/>
        <v>0</v>
      </c>
      <c r="II501" s="46" t="b">
        <f t="shared" si="1092"/>
        <v>0</v>
      </c>
      <c r="IJ501" s="46" t="b">
        <f t="shared" si="1093"/>
        <v>0</v>
      </c>
      <c r="IK501" s="46" t="str">
        <f t="shared" si="1094"/>
        <v/>
      </c>
      <c r="IL501" s="46" t="str">
        <f t="shared" si="1095"/>
        <v/>
      </c>
      <c r="IM501" s="46" t="b">
        <f t="shared" si="1096"/>
        <v>0</v>
      </c>
      <c r="IN501" s="46" t="b">
        <f t="shared" si="1097"/>
        <v>0</v>
      </c>
      <c r="IO501" s="46" t="b">
        <f t="shared" si="1098"/>
        <v>0</v>
      </c>
      <c r="IP501" s="46" t="b">
        <f t="shared" si="1099"/>
        <v>0</v>
      </c>
      <c r="IQ501" s="46" t="b">
        <f t="shared" si="1100"/>
        <v>0</v>
      </c>
      <c r="IR501" s="46" t="b">
        <f t="shared" si="1101"/>
        <v>0</v>
      </c>
      <c r="IS501" s="46" t="b">
        <f t="shared" si="1102"/>
        <v>0</v>
      </c>
      <c r="IT501" s="46" t="b">
        <f t="shared" si="1103"/>
        <v>0</v>
      </c>
      <c r="IU501" s="46" t="b">
        <f t="shared" si="1104"/>
        <v>0</v>
      </c>
      <c r="IV501" s="46" t="b">
        <f t="shared" si="1105"/>
        <v>0</v>
      </c>
      <c r="IW501" s="46" t="b">
        <f t="shared" si="1106"/>
        <v>0</v>
      </c>
      <c r="IX501" s="46" t="b">
        <f t="shared" si="1107"/>
        <v>0</v>
      </c>
      <c r="IY501" s="46" t="b">
        <f t="shared" si="1108"/>
        <v>0</v>
      </c>
    </row>
    <row r="502" spans="2:259" x14ac:dyDescent="0.3">
      <c r="B502" s="48">
        <v>490</v>
      </c>
      <c r="C502" s="61" t="str">
        <f t="shared" si="974"/>
        <v/>
      </c>
      <c r="D502" s="53"/>
      <c r="E502" s="52"/>
      <c r="F502" s="112"/>
      <c r="G502" s="52"/>
      <c r="H502" s="53"/>
      <c r="I502" s="52"/>
      <c r="J502" s="52"/>
      <c r="K502" s="53"/>
      <c r="L502" s="55"/>
      <c r="M502" s="108"/>
      <c r="N502" s="56"/>
      <c r="O502" s="52"/>
      <c r="P502" s="52"/>
      <c r="Q502" s="52"/>
      <c r="R502" s="52"/>
      <c r="S502" s="52"/>
      <c r="T502" s="53"/>
      <c r="U502" s="52"/>
      <c r="V502" s="52"/>
      <c r="W502" s="55"/>
      <c r="X502" s="55"/>
      <c r="Y502" s="52"/>
      <c r="Z502" s="55"/>
      <c r="AA502" s="52"/>
      <c r="AB502" s="53"/>
      <c r="AC502" s="53"/>
      <c r="AD502" s="53"/>
      <c r="AE502" s="57"/>
      <c r="AF502" s="113"/>
      <c r="AG502" s="57"/>
      <c r="AH502" s="58"/>
      <c r="AI502" s="58"/>
      <c r="AJ502" s="58"/>
      <c r="AK502" s="114"/>
      <c r="AL502" s="58"/>
      <c r="AM502" s="114"/>
      <c r="AN502" s="58"/>
      <c r="AO502" s="114"/>
      <c r="AP502" s="58"/>
      <c r="AQ502" s="114"/>
      <c r="AR502" s="58"/>
      <c r="AS502" s="114"/>
      <c r="AT502" s="58"/>
      <c r="AU502" s="114"/>
      <c r="AV502" s="58"/>
      <c r="AW502" s="114"/>
      <c r="AX502" s="58"/>
      <c r="AY502" s="114"/>
      <c r="AZ502" s="58"/>
      <c r="BA502" s="114"/>
      <c r="BB502" s="58"/>
      <c r="BC502" s="114"/>
      <c r="BD502" s="58"/>
      <c r="BE502" s="58"/>
      <c r="BF502" s="58"/>
      <c r="BG502" s="59"/>
      <c r="BH502" s="58"/>
      <c r="BI502" s="114"/>
      <c r="BJ502" s="53"/>
      <c r="BK502" s="58"/>
      <c r="BL502" s="114"/>
      <c r="BM502" s="58"/>
      <c r="BN502" s="114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3"/>
      <c r="CL502" s="58"/>
      <c r="CM502" s="58"/>
      <c r="CN502" s="60"/>
      <c r="CO502" s="57"/>
      <c r="CP502" s="58"/>
      <c r="CQ502" s="60"/>
      <c r="CR502" s="57"/>
      <c r="CS502" s="58"/>
      <c r="CT502" s="59"/>
      <c r="CU502" s="58"/>
      <c r="CV502" s="59"/>
      <c r="CW502" s="58"/>
      <c r="CX502" s="59"/>
      <c r="CY502" s="58"/>
      <c r="CZ502" s="58"/>
      <c r="DA502" s="58"/>
      <c r="DB502" s="53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7"/>
      <c r="DO502" s="57"/>
      <c r="DP502" s="57"/>
      <c r="DQ502" s="76" t="str">
        <f t="shared" si="975"/>
        <v/>
      </c>
      <c r="DR502" s="53"/>
      <c r="DS502" s="46" t="b">
        <f t="shared" si="976"/>
        <v>0</v>
      </c>
      <c r="DT502" s="46" t="str">
        <f t="shared" si="977"/>
        <v/>
      </c>
      <c r="DU502" s="46" t="b">
        <f t="shared" si="978"/>
        <v>0</v>
      </c>
      <c r="DV502" s="46" t="b">
        <f t="shared" si="979"/>
        <v>0</v>
      </c>
      <c r="DW502" s="46" t="b">
        <f t="shared" si="980"/>
        <v>0</v>
      </c>
      <c r="DY502" s="46" t="b">
        <f t="shared" si="981"/>
        <v>0</v>
      </c>
      <c r="DZ502" s="46" t="b">
        <f t="shared" si="982"/>
        <v>0</v>
      </c>
      <c r="EB502" s="46" t="b">
        <f t="shared" si="983"/>
        <v>0</v>
      </c>
      <c r="EC502" s="46" t="b">
        <f t="shared" si="984"/>
        <v>0</v>
      </c>
      <c r="ED502" s="46" t="b">
        <f t="shared" si="985"/>
        <v>0</v>
      </c>
      <c r="EE502" s="46" t="b">
        <f t="shared" si="986"/>
        <v>0</v>
      </c>
      <c r="EF502" s="46" t="b">
        <f t="shared" si="987"/>
        <v>0</v>
      </c>
      <c r="EG502" s="46" t="b">
        <f t="shared" si="988"/>
        <v>0</v>
      </c>
      <c r="EH502" s="46" t="b">
        <f t="shared" si="989"/>
        <v>0</v>
      </c>
      <c r="EI502" s="46" t="b">
        <f t="shared" si="990"/>
        <v>0</v>
      </c>
      <c r="EK502" s="46" t="b">
        <f t="shared" si="991"/>
        <v>0</v>
      </c>
      <c r="EL502" s="46" t="b">
        <f t="shared" si="992"/>
        <v>0</v>
      </c>
      <c r="EM502" s="46" t="b">
        <f t="shared" si="993"/>
        <v>0</v>
      </c>
      <c r="EN502" s="46" t="b">
        <f t="shared" si="994"/>
        <v>0</v>
      </c>
      <c r="EO502" s="46" t="b">
        <f t="shared" si="995"/>
        <v>0</v>
      </c>
      <c r="EP502" s="46" t="b">
        <f t="shared" si="996"/>
        <v>0</v>
      </c>
      <c r="EQ502" s="46" t="b">
        <f t="shared" si="997"/>
        <v>0</v>
      </c>
      <c r="ER502" s="46" t="b">
        <f>OR(AA502='Tablas '!$T$4,AA502='Tablas '!$T$7,AA502='Tablas '!$T$8,AA502='Tablas '!$T$11)</f>
        <v>0</v>
      </c>
      <c r="ES502" s="46" t="str">
        <f t="shared" si="998"/>
        <v/>
      </c>
      <c r="ET502" s="46" t="str">
        <f t="shared" si="999"/>
        <v/>
      </c>
      <c r="EU502" s="46" t="str">
        <f t="shared" si="1000"/>
        <v/>
      </c>
      <c r="EV502" s="46" t="b">
        <f t="shared" si="1001"/>
        <v>0</v>
      </c>
      <c r="EW502" s="46" t="b">
        <f t="shared" si="1002"/>
        <v>0</v>
      </c>
      <c r="EX502" s="46" t="b">
        <f t="shared" si="1003"/>
        <v>0</v>
      </c>
      <c r="EY502" s="46" t="b">
        <f t="shared" si="1004"/>
        <v>0</v>
      </c>
      <c r="EZ502" s="46" t="b">
        <f t="shared" si="1005"/>
        <v>0</v>
      </c>
      <c r="FA502" s="46" t="b">
        <f t="shared" si="1006"/>
        <v>0</v>
      </c>
      <c r="FB502" s="46" t="b">
        <f t="shared" si="1007"/>
        <v>0</v>
      </c>
      <c r="FC502" s="46" t="str">
        <f t="shared" si="1008"/>
        <v/>
      </c>
      <c r="FD502" s="46" t="str">
        <f t="shared" si="1009"/>
        <v/>
      </c>
      <c r="FE502" s="46" t="b">
        <f t="shared" si="1010"/>
        <v>0</v>
      </c>
      <c r="FF502" s="46" t="str">
        <f t="shared" si="1011"/>
        <v/>
      </c>
      <c r="FG502" s="46" t="str">
        <f t="shared" si="1012"/>
        <v/>
      </c>
      <c r="FH502" s="46" t="b">
        <f t="shared" si="1013"/>
        <v>0</v>
      </c>
      <c r="FI502" s="46" t="str">
        <f t="shared" si="1014"/>
        <v/>
      </c>
      <c r="FJ502" s="46" t="str">
        <f t="shared" si="1015"/>
        <v/>
      </c>
      <c r="FK502" s="46" t="b">
        <f t="shared" si="1016"/>
        <v>0</v>
      </c>
      <c r="FL502" s="46" t="str">
        <f t="shared" si="1017"/>
        <v/>
      </c>
      <c r="FM502" s="46" t="str">
        <f t="shared" si="1018"/>
        <v/>
      </c>
      <c r="FN502" s="46" t="b">
        <f t="shared" si="1019"/>
        <v>0</v>
      </c>
      <c r="FO502" s="46" t="str">
        <f t="shared" si="1020"/>
        <v/>
      </c>
      <c r="FP502" s="46" t="str">
        <f t="shared" si="1021"/>
        <v/>
      </c>
      <c r="FQ502" s="46" t="b">
        <f t="shared" si="1022"/>
        <v>0</v>
      </c>
      <c r="FR502" s="46" t="str">
        <f t="shared" si="1023"/>
        <v/>
      </c>
      <c r="FS502" s="46" t="str">
        <f t="shared" si="1024"/>
        <v/>
      </c>
      <c r="FT502" s="46" t="b">
        <f t="shared" si="1025"/>
        <v>0</v>
      </c>
      <c r="FU502" s="46" t="str">
        <f t="shared" si="1026"/>
        <v/>
      </c>
      <c r="FV502" s="46" t="str">
        <f t="shared" si="1027"/>
        <v/>
      </c>
      <c r="FW502" s="46" t="b">
        <f t="shared" si="1028"/>
        <v>0</v>
      </c>
      <c r="FX502" s="46" t="str">
        <f t="shared" si="1029"/>
        <v/>
      </c>
      <c r="FY502" s="46" t="str">
        <f t="shared" si="1030"/>
        <v/>
      </c>
      <c r="FZ502" s="46" t="b">
        <f t="shared" si="1031"/>
        <v>0</v>
      </c>
      <c r="GA502" s="46" t="str">
        <f t="shared" si="1032"/>
        <v/>
      </c>
      <c r="GB502" s="46" t="str">
        <f t="shared" si="1033"/>
        <v/>
      </c>
      <c r="GC502" s="46" t="b">
        <f t="shared" si="1034"/>
        <v>0</v>
      </c>
      <c r="GD502" s="46" t="str">
        <f t="shared" si="1035"/>
        <v/>
      </c>
      <c r="GE502" s="46" t="str">
        <f t="shared" si="1036"/>
        <v/>
      </c>
      <c r="GF502" s="46" t="b">
        <f t="shared" si="1037"/>
        <v>0</v>
      </c>
      <c r="GG502" s="46" t="b">
        <f t="shared" si="1038"/>
        <v>0</v>
      </c>
      <c r="GH502" s="46" t="str">
        <f t="shared" si="1039"/>
        <v/>
      </c>
      <c r="GI502" s="46" t="str">
        <f t="shared" si="1040"/>
        <v/>
      </c>
      <c r="GJ502" s="46" t="str">
        <f t="shared" si="1041"/>
        <v/>
      </c>
      <c r="GK502" s="46" t="b">
        <f t="shared" si="1042"/>
        <v>0</v>
      </c>
      <c r="GL502" s="46" t="str">
        <f t="shared" si="1043"/>
        <v/>
      </c>
      <c r="GM502" s="46" t="str">
        <f t="shared" si="1044"/>
        <v/>
      </c>
      <c r="GN502" s="46" t="str">
        <f t="shared" si="1045"/>
        <v/>
      </c>
      <c r="GO502" s="46" t="b">
        <f t="shared" si="1046"/>
        <v>0</v>
      </c>
      <c r="GP502" s="46" t="str">
        <f t="shared" si="1047"/>
        <v/>
      </c>
      <c r="GQ502" s="46" t="str">
        <f t="shared" si="1048"/>
        <v/>
      </c>
      <c r="GR502" s="46" t="b">
        <f t="shared" si="1049"/>
        <v>0</v>
      </c>
      <c r="GS502" s="46" t="str">
        <f t="shared" si="1050"/>
        <v/>
      </c>
      <c r="GT502" s="46" t="str">
        <f t="shared" si="1051"/>
        <v/>
      </c>
      <c r="GU502" s="46" t="b">
        <f t="shared" si="1052"/>
        <v>0</v>
      </c>
      <c r="GV502" s="46" t="b">
        <f t="shared" si="1053"/>
        <v>0</v>
      </c>
      <c r="GW502" s="46" t="b">
        <f t="shared" si="1054"/>
        <v>0</v>
      </c>
      <c r="GX502" s="46" t="b">
        <f t="shared" si="1055"/>
        <v>0</v>
      </c>
      <c r="GY502" s="46" t="b">
        <f t="shared" si="1056"/>
        <v>0</v>
      </c>
      <c r="GZ502" s="46" t="b">
        <f t="shared" si="1057"/>
        <v>0</v>
      </c>
      <c r="HA502" s="46" t="b">
        <f t="shared" si="1058"/>
        <v>0</v>
      </c>
      <c r="HB502" s="46" t="b">
        <f t="shared" si="1059"/>
        <v>0</v>
      </c>
      <c r="HC502" s="46" t="b">
        <f t="shared" si="1060"/>
        <v>0</v>
      </c>
      <c r="HD502" s="46" t="b">
        <f t="shared" si="1061"/>
        <v>0</v>
      </c>
      <c r="HE502" s="46" t="b">
        <f t="shared" si="1062"/>
        <v>0</v>
      </c>
      <c r="HF502" s="46" t="b">
        <f t="shared" si="1063"/>
        <v>0</v>
      </c>
      <c r="HG502" s="46" t="b">
        <f t="shared" si="1064"/>
        <v>0</v>
      </c>
      <c r="HH502" s="46" t="b">
        <f t="shared" si="1065"/>
        <v>0</v>
      </c>
      <c r="HI502" s="46" t="b">
        <f t="shared" si="1066"/>
        <v>0</v>
      </c>
      <c r="HJ502" s="46" t="b">
        <f t="shared" si="1067"/>
        <v>0</v>
      </c>
      <c r="HK502" s="46" t="b">
        <f t="shared" si="1068"/>
        <v>0</v>
      </c>
      <c r="HL502" s="46" t="b">
        <f t="shared" si="1069"/>
        <v>0</v>
      </c>
      <c r="HM502" s="46" t="b">
        <f t="shared" si="1070"/>
        <v>0</v>
      </c>
      <c r="HN502" s="46" t="b">
        <f t="shared" si="1071"/>
        <v>0</v>
      </c>
      <c r="HO502" s="46" t="b">
        <f t="shared" si="1072"/>
        <v>0</v>
      </c>
      <c r="HP502" s="46" t="b">
        <f t="shared" si="1073"/>
        <v>0</v>
      </c>
      <c r="HQ502" s="46" t="str">
        <f t="shared" si="1074"/>
        <v/>
      </c>
      <c r="HR502" s="46" t="str">
        <f t="shared" si="1075"/>
        <v/>
      </c>
      <c r="HS502" s="46" t="str">
        <f t="shared" si="1076"/>
        <v/>
      </c>
      <c r="HT502" s="46" t="b">
        <f t="shared" si="1077"/>
        <v>0</v>
      </c>
      <c r="HU502" s="46" t="b">
        <f t="shared" si="1078"/>
        <v>0</v>
      </c>
      <c r="HV502" s="46" t="b">
        <f t="shared" si="1079"/>
        <v>0</v>
      </c>
      <c r="HW502" s="46" t="b">
        <f t="shared" si="1080"/>
        <v>0</v>
      </c>
      <c r="HX502" s="46" t="b">
        <f t="shared" si="1081"/>
        <v>0</v>
      </c>
      <c r="HY502" s="46" t="b">
        <f t="shared" si="1082"/>
        <v>0</v>
      </c>
      <c r="HZ502" s="46" t="b">
        <f t="shared" si="1083"/>
        <v>0</v>
      </c>
      <c r="IA502" s="46" t="str">
        <f t="shared" si="1084"/>
        <v/>
      </c>
      <c r="IB502" s="46" t="str">
        <f t="shared" si="1085"/>
        <v/>
      </c>
      <c r="IC502" s="46" t="str">
        <f t="shared" si="1086"/>
        <v/>
      </c>
      <c r="ID502" s="46" t="str">
        <f t="shared" si="1087"/>
        <v/>
      </c>
      <c r="IE502" s="46" t="b">
        <f t="shared" si="1088"/>
        <v>0</v>
      </c>
      <c r="IF502" s="46" t="str">
        <f t="shared" si="1089"/>
        <v/>
      </c>
      <c r="IG502" s="46" t="str">
        <f t="shared" si="1090"/>
        <v/>
      </c>
      <c r="IH502" s="46" t="b">
        <f t="shared" si="1091"/>
        <v>0</v>
      </c>
      <c r="II502" s="46" t="b">
        <f t="shared" si="1092"/>
        <v>0</v>
      </c>
      <c r="IJ502" s="46" t="b">
        <f t="shared" si="1093"/>
        <v>0</v>
      </c>
      <c r="IK502" s="46" t="str">
        <f t="shared" si="1094"/>
        <v/>
      </c>
      <c r="IL502" s="46" t="str">
        <f t="shared" si="1095"/>
        <v/>
      </c>
      <c r="IM502" s="46" t="b">
        <f t="shared" si="1096"/>
        <v>0</v>
      </c>
      <c r="IN502" s="46" t="b">
        <f t="shared" si="1097"/>
        <v>0</v>
      </c>
      <c r="IO502" s="46" t="b">
        <f t="shared" si="1098"/>
        <v>0</v>
      </c>
      <c r="IP502" s="46" t="b">
        <f t="shared" si="1099"/>
        <v>0</v>
      </c>
      <c r="IQ502" s="46" t="b">
        <f t="shared" si="1100"/>
        <v>0</v>
      </c>
      <c r="IR502" s="46" t="b">
        <f t="shared" si="1101"/>
        <v>0</v>
      </c>
      <c r="IS502" s="46" t="b">
        <f t="shared" si="1102"/>
        <v>0</v>
      </c>
      <c r="IT502" s="46" t="b">
        <f t="shared" si="1103"/>
        <v>0</v>
      </c>
      <c r="IU502" s="46" t="b">
        <f t="shared" si="1104"/>
        <v>0</v>
      </c>
      <c r="IV502" s="46" t="b">
        <f t="shared" si="1105"/>
        <v>0</v>
      </c>
      <c r="IW502" s="46" t="b">
        <f t="shared" si="1106"/>
        <v>0</v>
      </c>
      <c r="IX502" s="46" t="b">
        <f t="shared" si="1107"/>
        <v>0</v>
      </c>
      <c r="IY502" s="46" t="b">
        <f t="shared" si="1108"/>
        <v>0</v>
      </c>
    </row>
    <row r="503" spans="2:259" x14ac:dyDescent="0.3">
      <c r="B503" s="48">
        <v>491</v>
      </c>
      <c r="C503" s="61" t="str">
        <f t="shared" si="974"/>
        <v/>
      </c>
      <c r="D503" s="53"/>
      <c r="E503" s="52"/>
      <c r="F503" s="112"/>
      <c r="G503" s="52"/>
      <c r="H503" s="53"/>
      <c r="I503" s="52"/>
      <c r="J503" s="52"/>
      <c r="K503" s="53"/>
      <c r="L503" s="55"/>
      <c r="M503" s="108"/>
      <c r="N503" s="56"/>
      <c r="O503" s="52"/>
      <c r="P503" s="52"/>
      <c r="Q503" s="52"/>
      <c r="R503" s="52"/>
      <c r="S503" s="52"/>
      <c r="T503" s="53"/>
      <c r="U503" s="52"/>
      <c r="V503" s="52"/>
      <c r="W503" s="55"/>
      <c r="X503" s="55"/>
      <c r="Y503" s="52"/>
      <c r="Z503" s="55"/>
      <c r="AA503" s="52"/>
      <c r="AB503" s="53"/>
      <c r="AC503" s="53"/>
      <c r="AD503" s="53"/>
      <c r="AE503" s="57"/>
      <c r="AF503" s="113"/>
      <c r="AG503" s="57"/>
      <c r="AH503" s="58"/>
      <c r="AI503" s="58"/>
      <c r="AJ503" s="58"/>
      <c r="AK503" s="114"/>
      <c r="AL503" s="58"/>
      <c r="AM503" s="114"/>
      <c r="AN503" s="58"/>
      <c r="AO503" s="114"/>
      <c r="AP503" s="58"/>
      <c r="AQ503" s="114"/>
      <c r="AR503" s="58"/>
      <c r="AS503" s="114"/>
      <c r="AT503" s="58"/>
      <c r="AU503" s="114"/>
      <c r="AV503" s="58"/>
      <c r="AW503" s="114"/>
      <c r="AX503" s="58"/>
      <c r="AY503" s="114"/>
      <c r="AZ503" s="58"/>
      <c r="BA503" s="114"/>
      <c r="BB503" s="58"/>
      <c r="BC503" s="114"/>
      <c r="BD503" s="58"/>
      <c r="BE503" s="58"/>
      <c r="BF503" s="58"/>
      <c r="BG503" s="59"/>
      <c r="BH503" s="58"/>
      <c r="BI503" s="114"/>
      <c r="BJ503" s="53"/>
      <c r="BK503" s="58"/>
      <c r="BL503" s="114"/>
      <c r="BM503" s="58"/>
      <c r="BN503" s="114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3"/>
      <c r="CL503" s="58"/>
      <c r="CM503" s="58"/>
      <c r="CN503" s="60"/>
      <c r="CO503" s="57"/>
      <c r="CP503" s="58"/>
      <c r="CQ503" s="60"/>
      <c r="CR503" s="57"/>
      <c r="CS503" s="58"/>
      <c r="CT503" s="59"/>
      <c r="CU503" s="58"/>
      <c r="CV503" s="59"/>
      <c r="CW503" s="58"/>
      <c r="CX503" s="59"/>
      <c r="CY503" s="58"/>
      <c r="CZ503" s="58"/>
      <c r="DA503" s="58"/>
      <c r="DB503" s="53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7"/>
      <c r="DO503" s="57"/>
      <c r="DP503" s="57"/>
      <c r="DQ503" s="76" t="str">
        <f t="shared" si="975"/>
        <v/>
      </c>
      <c r="DR503" s="53"/>
      <c r="DS503" s="46" t="b">
        <f t="shared" si="976"/>
        <v>0</v>
      </c>
      <c r="DT503" s="46" t="str">
        <f t="shared" si="977"/>
        <v/>
      </c>
      <c r="DU503" s="46" t="b">
        <f t="shared" si="978"/>
        <v>0</v>
      </c>
      <c r="DV503" s="46" t="b">
        <f t="shared" si="979"/>
        <v>0</v>
      </c>
      <c r="DW503" s="46" t="b">
        <f t="shared" si="980"/>
        <v>0</v>
      </c>
      <c r="DY503" s="46" t="b">
        <f t="shared" si="981"/>
        <v>0</v>
      </c>
      <c r="DZ503" s="46" t="b">
        <f t="shared" si="982"/>
        <v>0</v>
      </c>
      <c r="EB503" s="46" t="b">
        <f t="shared" si="983"/>
        <v>0</v>
      </c>
      <c r="EC503" s="46" t="b">
        <f t="shared" si="984"/>
        <v>0</v>
      </c>
      <c r="ED503" s="46" t="b">
        <f t="shared" si="985"/>
        <v>0</v>
      </c>
      <c r="EE503" s="46" t="b">
        <f t="shared" si="986"/>
        <v>0</v>
      </c>
      <c r="EF503" s="46" t="b">
        <f t="shared" si="987"/>
        <v>0</v>
      </c>
      <c r="EG503" s="46" t="b">
        <f t="shared" si="988"/>
        <v>0</v>
      </c>
      <c r="EH503" s="46" t="b">
        <f t="shared" si="989"/>
        <v>0</v>
      </c>
      <c r="EI503" s="46" t="b">
        <f t="shared" si="990"/>
        <v>0</v>
      </c>
      <c r="EK503" s="46" t="b">
        <f t="shared" si="991"/>
        <v>0</v>
      </c>
      <c r="EL503" s="46" t="b">
        <f t="shared" si="992"/>
        <v>0</v>
      </c>
      <c r="EM503" s="46" t="b">
        <f t="shared" si="993"/>
        <v>0</v>
      </c>
      <c r="EN503" s="46" t="b">
        <f t="shared" si="994"/>
        <v>0</v>
      </c>
      <c r="EO503" s="46" t="b">
        <f t="shared" si="995"/>
        <v>0</v>
      </c>
      <c r="EP503" s="46" t="b">
        <f t="shared" si="996"/>
        <v>0</v>
      </c>
      <c r="EQ503" s="46" t="b">
        <f t="shared" si="997"/>
        <v>0</v>
      </c>
      <c r="ER503" s="46" t="b">
        <f>OR(AA503='Tablas '!$T$4,AA503='Tablas '!$T$7,AA503='Tablas '!$T$8,AA503='Tablas '!$T$11)</f>
        <v>0</v>
      </c>
      <c r="ES503" s="46" t="str">
        <f t="shared" si="998"/>
        <v/>
      </c>
      <c r="ET503" s="46" t="str">
        <f t="shared" si="999"/>
        <v/>
      </c>
      <c r="EU503" s="46" t="str">
        <f t="shared" si="1000"/>
        <v/>
      </c>
      <c r="EV503" s="46" t="b">
        <f t="shared" si="1001"/>
        <v>0</v>
      </c>
      <c r="EW503" s="46" t="b">
        <f t="shared" si="1002"/>
        <v>0</v>
      </c>
      <c r="EX503" s="46" t="b">
        <f t="shared" si="1003"/>
        <v>0</v>
      </c>
      <c r="EY503" s="46" t="b">
        <f t="shared" si="1004"/>
        <v>0</v>
      </c>
      <c r="EZ503" s="46" t="b">
        <f t="shared" si="1005"/>
        <v>0</v>
      </c>
      <c r="FA503" s="46" t="b">
        <f t="shared" si="1006"/>
        <v>0</v>
      </c>
      <c r="FB503" s="46" t="b">
        <f t="shared" si="1007"/>
        <v>0</v>
      </c>
      <c r="FC503" s="46" t="str">
        <f t="shared" si="1008"/>
        <v/>
      </c>
      <c r="FD503" s="46" t="str">
        <f t="shared" si="1009"/>
        <v/>
      </c>
      <c r="FE503" s="46" t="b">
        <f t="shared" si="1010"/>
        <v>0</v>
      </c>
      <c r="FF503" s="46" t="str">
        <f t="shared" si="1011"/>
        <v/>
      </c>
      <c r="FG503" s="46" t="str">
        <f t="shared" si="1012"/>
        <v/>
      </c>
      <c r="FH503" s="46" t="b">
        <f t="shared" si="1013"/>
        <v>0</v>
      </c>
      <c r="FI503" s="46" t="str">
        <f t="shared" si="1014"/>
        <v/>
      </c>
      <c r="FJ503" s="46" t="str">
        <f t="shared" si="1015"/>
        <v/>
      </c>
      <c r="FK503" s="46" t="b">
        <f t="shared" si="1016"/>
        <v>0</v>
      </c>
      <c r="FL503" s="46" t="str">
        <f t="shared" si="1017"/>
        <v/>
      </c>
      <c r="FM503" s="46" t="str">
        <f t="shared" si="1018"/>
        <v/>
      </c>
      <c r="FN503" s="46" t="b">
        <f t="shared" si="1019"/>
        <v>0</v>
      </c>
      <c r="FO503" s="46" t="str">
        <f t="shared" si="1020"/>
        <v/>
      </c>
      <c r="FP503" s="46" t="str">
        <f t="shared" si="1021"/>
        <v/>
      </c>
      <c r="FQ503" s="46" t="b">
        <f t="shared" si="1022"/>
        <v>0</v>
      </c>
      <c r="FR503" s="46" t="str">
        <f t="shared" si="1023"/>
        <v/>
      </c>
      <c r="FS503" s="46" t="str">
        <f t="shared" si="1024"/>
        <v/>
      </c>
      <c r="FT503" s="46" t="b">
        <f t="shared" si="1025"/>
        <v>0</v>
      </c>
      <c r="FU503" s="46" t="str">
        <f t="shared" si="1026"/>
        <v/>
      </c>
      <c r="FV503" s="46" t="str">
        <f t="shared" si="1027"/>
        <v/>
      </c>
      <c r="FW503" s="46" t="b">
        <f t="shared" si="1028"/>
        <v>0</v>
      </c>
      <c r="FX503" s="46" t="str">
        <f t="shared" si="1029"/>
        <v/>
      </c>
      <c r="FY503" s="46" t="str">
        <f t="shared" si="1030"/>
        <v/>
      </c>
      <c r="FZ503" s="46" t="b">
        <f t="shared" si="1031"/>
        <v>0</v>
      </c>
      <c r="GA503" s="46" t="str">
        <f t="shared" si="1032"/>
        <v/>
      </c>
      <c r="GB503" s="46" t="str">
        <f t="shared" si="1033"/>
        <v/>
      </c>
      <c r="GC503" s="46" t="b">
        <f t="shared" si="1034"/>
        <v>0</v>
      </c>
      <c r="GD503" s="46" t="str">
        <f t="shared" si="1035"/>
        <v/>
      </c>
      <c r="GE503" s="46" t="str">
        <f t="shared" si="1036"/>
        <v/>
      </c>
      <c r="GF503" s="46" t="b">
        <f t="shared" si="1037"/>
        <v>0</v>
      </c>
      <c r="GG503" s="46" t="b">
        <f t="shared" si="1038"/>
        <v>0</v>
      </c>
      <c r="GH503" s="46" t="str">
        <f t="shared" si="1039"/>
        <v/>
      </c>
      <c r="GI503" s="46" t="str">
        <f t="shared" si="1040"/>
        <v/>
      </c>
      <c r="GJ503" s="46" t="str">
        <f t="shared" si="1041"/>
        <v/>
      </c>
      <c r="GK503" s="46" t="b">
        <f t="shared" si="1042"/>
        <v>0</v>
      </c>
      <c r="GL503" s="46" t="str">
        <f t="shared" si="1043"/>
        <v/>
      </c>
      <c r="GM503" s="46" t="str">
        <f t="shared" si="1044"/>
        <v/>
      </c>
      <c r="GN503" s="46" t="str">
        <f t="shared" si="1045"/>
        <v/>
      </c>
      <c r="GO503" s="46" t="b">
        <f t="shared" si="1046"/>
        <v>0</v>
      </c>
      <c r="GP503" s="46" t="str">
        <f t="shared" si="1047"/>
        <v/>
      </c>
      <c r="GQ503" s="46" t="str">
        <f t="shared" si="1048"/>
        <v/>
      </c>
      <c r="GR503" s="46" t="b">
        <f t="shared" si="1049"/>
        <v>0</v>
      </c>
      <c r="GS503" s="46" t="str">
        <f t="shared" si="1050"/>
        <v/>
      </c>
      <c r="GT503" s="46" t="str">
        <f t="shared" si="1051"/>
        <v/>
      </c>
      <c r="GU503" s="46" t="b">
        <f t="shared" si="1052"/>
        <v>0</v>
      </c>
      <c r="GV503" s="46" t="b">
        <f t="shared" si="1053"/>
        <v>0</v>
      </c>
      <c r="GW503" s="46" t="b">
        <f t="shared" si="1054"/>
        <v>0</v>
      </c>
      <c r="GX503" s="46" t="b">
        <f t="shared" si="1055"/>
        <v>0</v>
      </c>
      <c r="GY503" s="46" t="b">
        <f t="shared" si="1056"/>
        <v>0</v>
      </c>
      <c r="GZ503" s="46" t="b">
        <f t="shared" si="1057"/>
        <v>0</v>
      </c>
      <c r="HA503" s="46" t="b">
        <f t="shared" si="1058"/>
        <v>0</v>
      </c>
      <c r="HB503" s="46" t="b">
        <f t="shared" si="1059"/>
        <v>0</v>
      </c>
      <c r="HC503" s="46" t="b">
        <f t="shared" si="1060"/>
        <v>0</v>
      </c>
      <c r="HD503" s="46" t="b">
        <f t="shared" si="1061"/>
        <v>0</v>
      </c>
      <c r="HE503" s="46" t="b">
        <f t="shared" si="1062"/>
        <v>0</v>
      </c>
      <c r="HF503" s="46" t="b">
        <f t="shared" si="1063"/>
        <v>0</v>
      </c>
      <c r="HG503" s="46" t="b">
        <f t="shared" si="1064"/>
        <v>0</v>
      </c>
      <c r="HH503" s="46" t="b">
        <f t="shared" si="1065"/>
        <v>0</v>
      </c>
      <c r="HI503" s="46" t="b">
        <f t="shared" si="1066"/>
        <v>0</v>
      </c>
      <c r="HJ503" s="46" t="b">
        <f t="shared" si="1067"/>
        <v>0</v>
      </c>
      <c r="HK503" s="46" t="b">
        <f t="shared" si="1068"/>
        <v>0</v>
      </c>
      <c r="HL503" s="46" t="b">
        <f t="shared" si="1069"/>
        <v>0</v>
      </c>
      <c r="HM503" s="46" t="b">
        <f t="shared" si="1070"/>
        <v>0</v>
      </c>
      <c r="HN503" s="46" t="b">
        <f t="shared" si="1071"/>
        <v>0</v>
      </c>
      <c r="HO503" s="46" t="b">
        <f t="shared" si="1072"/>
        <v>0</v>
      </c>
      <c r="HP503" s="46" t="b">
        <f t="shared" si="1073"/>
        <v>0</v>
      </c>
      <c r="HQ503" s="46" t="str">
        <f t="shared" si="1074"/>
        <v/>
      </c>
      <c r="HR503" s="46" t="str">
        <f t="shared" si="1075"/>
        <v/>
      </c>
      <c r="HS503" s="46" t="str">
        <f t="shared" si="1076"/>
        <v/>
      </c>
      <c r="HT503" s="46" t="b">
        <f t="shared" si="1077"/>
        <v>0</v>
      </c>
      <c r="HU503" s="46" t="b">
        <f t="shared" si="1078"/>
        <v>0</v>
      </c>
      <c r="HV503" s="46" t="b">
        <f t="shared" si="1079"/>
        <v>0</v>
      </c>
      <c r="HW503" s="46" t="b">
        <f t="shared" si="1080"/>
        <v>0</v>
      </c>
      <c r="HX503" s="46" t="b">
        <f t="shared" si="1081"/>
        <v>0</v>
      </c>
      <c r="HY503" s="46" t="b">
        <f t="shared" si="1082"/>
        <v>0</v>
      </c>
      <c r="HZ503" s="46" t="b">
        <f t="shared" si="1083"/>
        <v>0</v>
      </c>
      <c r="IA503" s="46" t="str">
        <f t="shared" si="1084"/>
        <v/>
      </c>
      <c r="IB503" s="46" t="str">
        <f t="shared" si="1085"/>
        <v/>
      </c>
      <c r="IC503" s="46" t="str">
        <f t="shared" si="1086"/>
        <v/>
      </c>
      <c r="ID503" s="46" t="str">
        <f t="shared" si="1087"/>
        <v/>
      </c>
      <c r="IE503" s="46" t="b">
        <f t="shared" si="1088"/>
        <v>0</v>
      </c>
      <c r="IF503" s="46" t="str">
        <f t="shared" si="1089"/>
        <v/>
      </c>
      <c r="IG503" s="46" t="str">
        <f t="shared" si="1090"/>
        <v/>
      </c>
      <c r="IH503" s="46" t="b">
        <f t="shared" si="1091"/>
        <v>0</v>
      </c>
      <c r="II503" s="46" t="b">
        <f t="shared" si="1092"/>
        <v>0</v>
      </c>
      <c r="IJ503" s="46" t="b">
        <f t="shared" si="1093"/>
        <v>0</v>
      </c>
      <c r="IK503" s="46" t="str">
        <f t="shared" si="1094"/>
        <v/>
      </c>
      <c r="IL503" s="46" t="str">
        <f t="shared" si="1095"/>
        <v/>
      </c>
      <c r="IM503" s="46" t="b">
        <f t="shared" si="1096"/>
        <v>0</v>
      </c>
      <c r="IN503" s="46" t="b">
        <f t="shared" si="1097"/>
        <v>0</v>
      </c>
      <c r="IO503" s="46" t="b">
        <f t="shared" si="1098"/>
        <v>0</v>
      </c>
      <c r="IP503" s="46" t="b">
        <f t="shared" si="1099"/>
        <v>0</v>
      </c>
      <c r="IQ503" s="46" t="b">
        <f t="shared" si="1100"/>
        <v>0</v>
      </c>
      <c r="IR503" s="46" t="b">
        <f t="shared" si="1101"/>
        <v>0</v>
      </c>
      <c r="IS503" s="46" t="b">
        <f t="shared" si="1102"/>
        <v>0</v>
      </c>
      <c r="IT503" s="46" t="b">
        <f t="shared" si="1103"/>
        <v>0</v>
      </c>
      <c r="IU503" s="46" t="b">
        <f t="shared" si="1104"/>
        <v>0</v>
      </c>
      <c r="IV503" s="46" t="b">
        <f t="shared" si="1105"/>
        <v>0</v>
      </c>
      <c r="IW503" s="46" t="b">
        <f t="shared" si="1106"/>
        <v>0</v>
      </c>
      <c r="IX503" s="46" t="b">
        <f t="shared" si="1107"/>
        <v>0</v>
      </c>
      <c r="IY503" s="46" t="b">
        <f t="shared" si="1108"/>
        <v>0</v>
      </c>
    </row>
    <row r="504" spans="2:259" x14ac:dyDescent="0.3">
      <c r="B504" s="48">
        <v>492</v>
      </c>
      <c r="C504" s="61" t="str">
        <f t="shared" si="974"/>
        <v/>
      </c>
      <c r="D504" s="53"/>
      <c r="E504" s="52"/>
      <c r="F504" s="112"/>
      <c r="G504" s="52"/>
      <c r="H504" s="53"/>
      <c r="I504" s="52"/>
      <c r="J504" s="52"/>
      <c r="K504" s="53"/>
      <c r="L504" s="55"/>
      <c r="M504" s="108"/>
      <c r="N504" s="56"/>
      <c r="O504" s="52"/>
      <c r="P504" s="52"/>
      <c r="Q504" s="52"/>
      <c r="R504" s="52"/>
      <c r="S504" s="52"/>
      <c r="T504" s="53"/>
      <c r="U504" s="52"/>
      <c r="V504" s="52"/>
      <c r="W504" s="55"/>
      <c r="X504" s="55"/>
      <c r="Y504" s="52"/>
      <c r="Z504" s="55"/>
      <c r="AA504" s="52"/>
      <c r="AB504" s="53"/>
      <c r="AC504" s="53"/>
      <c r="AD504" s="53"/>
      <c r="AE504" s="57"/>
      <c r="AF504" s="113"/>
      <c r="AG504" s="57"/>
      <c r="AH504" s="58"/>
      <c r="AI504" s="58"/>
      <c r="AJ504" s="58"/>
      <c r="AK504" s="114"/>
      <c r="AL504" s="58"/>
      <c r="AM504" s="114"/>
      <c r="AN504" s="58"/>
      <c r="AO504" s="114"/>
      <c r="AP504" s="58"/>
      <c r="AQ504" s="114"/>
      <c r="AR504" s="58"/>
      <c r="AS504" s="114"/>
      <c r="AT504" s="58"/>
      <c r="AU504" s="114"/>
      <c r="AV504" s="58"/>
      <c r="AW504" s="114"/>
      <c r="AX504" s="58"/>
      <c r="AY504" s="114"/>
      <c r="AZ504" s="58"/>
      <c r="BA504" s="114"/>
      <c r="BB504" s="58"/>
      <c r="BC504" s="114"/>
      <c r="BD504" s="58"/>
      <c r="BE504" s="58"/>
      <c r="BF504" s="58"/>
      <c r="BG504" s="59"/>
      <c r="BH504" s="58"/>
      <c r="BI504" s="114"/>
      <c r="BJ504" s="53"/>
      <c r="BK504" s="58"/>
      <c r="BL504" s="114"/>
      <c r="BM504" s="58"/>
      <c r="BN504" s="114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3"/>
      <c r="CL504" s="58"/>
      <c r="CM504" s="58"/>
      <c r="CN504" s="60"/>
      <c r="CO504" s="57"/>
      <c r="CP504" s="58"/>
      <c r="CQ504" s="60"/>
      <c r="CR504" s="57"/>
      <c r="CS504" s="58"/>
      <c r="CT504" s="59"/>
      <c r="CU504" s="58"/>
      <c r="CV504" s="59"/>
      <c r="CW504" s="58"/>
      <c r="CX504" s="59"/>
      <c r="CY504" s="58"/>
      <c r="CZ504" s="58"/>
      <c r="DA504" s="58"/>
      <c r="DB504" s="53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7"/>
      <c r="DO504" s="57"/>
      <c r="DP504" s="57"/>
      <c r="DQ504" s="76" t="str">
        <f t="shared" si="975"/>
        <v/>
      </c>
      <c r="DR504" s="53"/>
      <c r="DS504" s="46" t="b">
        <f t="shared" si="976"/>
        <v>0</v>
      </c>
      <c r="DT504" s="46" t="str">
        <f t="shared" si="977"/>
        <v/>
      </c>
      <c r="DU504" s="46" t="b">
        <f t="shared" si="978"/>
        <v>0</v>
      </c>
      <c r="DV504" s="46" t="b">
        <f t="shared" si="979"/>
        <v>0</v>
      </c>
      <c r="DW504" s="46" t="b">
        <f t="shared" si="980"/>
        <v>0</v>
      </c>
      <c r="DY504" s="46" t="b">
        <f t="shared" si="981"/>
        <v>0</v>
      </c>
      <c r="DZ504" s="46" t="b">
        <f t="shared" si="982"/>
        <v>0</v>
      </c>
      <c r="EB504" s="46" t="b">
        <f t="shared" si="983"/>
        <v>0</v>
      </c>
      <c r="EC504" s="46" t="b">
        <f t="shared" si="984"/>
        <v>0</v>
      </c>
      <c r="ED504" s="46" t="b">
        <f t="shared" si="985"/>
        <v>0</v>
      </c>
      <c r="EE504" s="46" t="b">
        <f t="shared" si="986"/>
        <v>0</v>
      </c>
      <c r="EF504" s="46" t="b">
        <f t="shared" si="987"/>
        <v>0</v>
      </c>
      <c r="EG504" s="46" t="b">
        <f t="shared" si="988"/>
        <v>0</v>
      </c>
      <c r="EH504" s="46" t="b">
        <f t="shared" si="989"/>
        <v>0</v>
      </c>
      <c r="EI504" s="46" t="b">
        <f t="shared" si="990"/>
        <v>0</v>
      </c>
      <c r="EK504" s="46" t="b">
        <f t="shared" si="991"/>
        <v>0</v>
      </c>
      <c r="EL504" s="46" t="b">
        <f t="shared" si="992"/>
        <v>0</v>
      </c>
      <c r="EM504" s="46" t="b">
        <f t="shared" si="993"/>
        <v>0</v>
      </c>
      <c r="EN504" s="46" t="b">
        <f t="shared" si="994"/>
        <v>0</v>
      </c>
      <c r="EO504" s="46" t="b">
        <f t="shared" si="995"/>
        <v>0</v>
      </c>
      <c r="EP504" s="46" t="b">
        <f t="shared" si="996"/>
        <v>0</v>
      </c>
      <c r="EQ504" s="46" t="b">
        <f t="shared" si="997"/>
        <v>0</v>
      </c>
      <c r="ER504" s="46" t="b">
        <f>OR(AA504='Tablas '!$T$4,AA504='Tablas '!$T$7,AA504='Tablas '!$T$8,AA504='Tablas '!$T$11)</f>
        <v>0</v>
      </c>
      <c r="ES504" s="46" t="str">
        <f t="shared" si="998"/>
        <v/>
      </c>
      <c r="ET504" s="46" t="str">
        <f t="shared" si="999"/>
        <v/>
      </c>
      <c r="EU504" s="46" t="str">
        <f t="shared" si="1000"/>
        <v/>
      </c>
      <c r="EV504" s="46" t="b">
        <f t="shared" si="1001"/>
        <v>0</v>
      </c>
      <c r="EW504" s="46" t="b">
        <f t="shared" si="1002"/>
        <v>0</v>
      </c>
      <c r="EX504" s="46" t="b">
        <f t="shared" si="1003"/>
        <v>0</v>
      </c>
      <c r="EY504" s="46" t="b">
        <f t="shared" si="1004"/>
        <v>0</v>
      </c>
      <c r="EZ504" s="46" t="b">
        <f t="shared" si="1005"/>
        <v>0</v>
      </c>
      <c r="FA504" s="46" t="b">
        <f t="shared" si="1006"/>
        <v>0</v>
      </c>
      <c r="FB504" s="46" t="b">
        <f t="shared" si="1007"/>
        <v>0</v>
      </c>
      <c r="FC504" s="46" t="str">
        <f t="shared" si="1008"/>
        <v/>
      </c>
      <c r="FD504" s="46" t="str">
        <f t="shared" si="1009"/>
        <v/>
      </c>
      <c r="FE504" s="46" t="b">
        <f t="shared" si="1010"/>
        <v>0</v>
      </c>
      <c r="FF504" s="46" t="str">
        <f t="shared" si="1011"/>
        <v/>
      </c>
      <c r="FG504" s="46" t="str">
        <f t="shared" si="1012"/>
        <v/>
      </c>
      <c r="FH504" s="46" t="b">
        <f t="shared" si="1013"/>
        <v>0</v>
      </c>
      <c r="FI504" s="46" t="str">
        <f t="shared" si="1014"/>
        <v/>
      </c>
      <c r="FJ504" s="46" t="str">
        <f t="shared" si="1015"/>
        <v/>
      </c>
      <c r="FK504" s="46" t="b">
        <f t="shared" si="1016"/>
        <v>0</v>
      </c>
      <c r="FL504" s="46" t="str">
        <f t="shared" si="1017"/>
        <v/>
      </c>
      <c r="FM504" s="46" t="str">
        <f t="shared" si="1018"/>
        <v/>
      </c>
      <c r="FN504" s="46" t="b">
        <f t="shared" si="1019"/>
        <v>0</v>
      </c>
      <c r="FO504" s="46" t="str">
        <f t="shared" si="1020"/>
        <v/>
      </c>
      <c r="FP504" s="46" t="str">
        <f t="shared" si="1021"/>
        <v/>
      </c>
      <c r="FQ504" s="46" t="b">
        <f t="shared" si="1022"/>
        <v>0</v>
      </c>
      <c r="FR504" s="46" t="str">
        <f t="shared" si="1023"/>
        <v/>
      </c>
      <c r="FS504" s="46" t="str">
        <f t="shared" si="1024"/>
        <v/>
      </c>
      <c r="FT504" s="46" t="b">
        <f t="shared" si="1025"/>
        <v>0</v>
      </c>
      <c r="FU504" s="46" t="str">
        <f t="shared" si="1026"/>
        <v/>
      </c>
      <c r="FV504" s="46" t="str">
        <f t="shared" si="1027"/>
        <v/>
      </c>
      <c r="FW504" s="46" t="b">
        <f t="shared" si="1028"/>
        <v>0</v>
      </c>
      <c r="FX504" s="46" t="str">
        <f t="shared" si="1029"/>
        <v/>
      </c>
      <c r="FY504" s="46" t="str">
        <f t="shared" si="1030"/>
        <v/>
      </c>
      <c r="FZ504" s="46" t="b">
        <f t="shared" si="1031"/>
        <v>0</v>
      </c>
      <c r="GA504" s="46" t="str">
        <f t="shared" si="1032"/>
        <v/>
      </c>
      <c r="GB504" s="46" t="str">
        <f t="shared" si="1033"/>
        <v/>
      </c>
      <c r="GC504" s="46" t="b">
        <f t="shared" si="1034"/>
        <v>0</v>
      </c>
      <c r="GD504" s="46" t="str">
        <f t="shared" si="1035"/>
        <v/>
      </c>
      <c r="GE504" s="46" t="str">
        <f t="shared" si="1036"/>
        <v/>
      </c>
      <c r="GF504" s="46" t="b">
        <f t="shared" si="1037"/>
        <v>0</v>
      </c>
      <c r="GG504" s="46" t="b">
        <f t="shared" si="1038"/>
        <v>0</v>
      </c>
      <c r="GH504" s="46" t="str">
        <f t="shared" si="1039"/>
        <v/>
      </c>
      <c r="GI504" s="46" t="str">
        <f t="shared" si="1040"/>
        <v/>
      </c>
      <c r="GJ504" s="46" t="str">
        <f t="shared" si="1041"/>
        <v/>
      </c>
      <c r="GK504" s="46" t="b">
        <f t="shared" si="1042"/>
        <v>0</v>
      </c>
      <c r="GL504" s="46" t="str">
        <f t="shared" si="1043"/>
        <v/>
      </c>
      <c r="GM504" s="46" t="str">
        <f t="shared" si="1044"/>
        <v/>
      </c>
      <c r="GN504" s="46" t="str">
        <f t="shared" si="1045"/>
        <v/>
      </c>
      <c r="GO504" s="46" t="b">
        <f t="shared" si="1046"/>
        <v>0</v>
      </c>
      <c r="GP504" s="46" t="str">
        <f t="shared" si="1047"/>
        <v/>
      </c>
      <c r="GQ504" s="46" t="str">
        <f t="shared" si="1048"/>
        <v/>
      </c>
      <c r="GR504" s="46" t="b">
        <f t="shared" si="1049"/>
        <v>0</v>
      </c>
      <c r="GS504" s="46" t="str">
        <f t="shared" si="1050"/>
        <v/>
      </c>
      <c r="GT504" s="46" t="str">
        <f t="shared" si="1051"/>
        <v/>
      </c>
      <c r="GU504" s="46" t="b">
        <f t="shared" si="1052"/>
        <v>0</v>
      </c>
      <c r="GV504" s="46" t="b">
        <f t="shared" si="1053"/>
        <v>0</v>
      </c>
      <c r="GW504" s="46" t="b">
        <f t="shared" si="1054"/>
        <v>0</v>
      </c>
      <c r="GX504" s="46" t="b">
        <f t="shared" si="1055"/>
        <v>0</v>
      </c>
      <c r="GY504" s="46" t="b">
        <f t="shared" si="1056"/>
        <v>0</v>
      </c>
      <c r="GZ504" s="46" t="b">
        <f t="shared" si="1057"/>
        <v>0</v>
      </c>
      <c r="HA504" s="46" t="b">
        <f t="shared" si="1058"/>
        <v>0</v>
      </c>
      <c r="HB504" s="46" t="b">
        <f t="shared" si="1059"/>
        <v>0</v>
      </c>
      <c r="HC504" s="46" t="b">
        <f t="shared" si="1060"/>
        <v>0</v>
      </c>
      <c r="HD504" s="46" t="b">
        <f t="shared" si="1061"/>
        <v>0</v>
      </c>
      <c r="HE504" s="46" t="b">
        <f t="shared" si="1062"/>
        <v>0</v>
      </c>
      <c r="HF504" s="46" t="b">
        <f t="shared" si="1063"/>
        <v>0</v>
      </c>
      <c r="HG504" s="46" t="b">
        <f t="shared" si="1064"/>
        <v>0</v>
      </c>
      <c r="HH504" s="46" t="b">
        <f t="shared" si="1065"/>
        <v>0</v>
      </c>
      <c r="HI504" s="46" t="b">
        <f t="shared" si="1066"/>
        <v>0</v>
      </c>
      <c r="HJ504" s="46" t="b">
        <f t="shared" si="1067"/>
        <v>0</v>
      </c>
      <c r="HK504" s="46" t="b">
        <f t="shared" si="1068"/>
        <v>0</v>
      </c>
      <c r="HL504" s="46" t="b">
        <f t="shared" si="1069"/>
        <v>0</v>
      </c>
      <c r="HM504" s="46" t="b">
        <f t="shared" si="1070"/>
        <v>0</v>
      </c>
      <c r="HN504" s="46" t="b">
        <f t="shared" si="1071"/>
        <v>0</v>
      </c>
      <c r="HO504" s="46" t="b">
        <f t="shared" si="1072"/>
        <v>0</v>
      </c>
      <c r="HP504" s="46" t="b">
        <f t="shared" si="1073"/>
        <v>0</v>
      </c>
      <c r="HQ504" s="46" t="str">
        <f t="shared" si="1074"/>
        <v/>
      </c>
      <c r="HR504" s="46" t="str">
        <f t="shared" si="1075"/>
        <v/>
      </c>
      <c r="HS504" s="46" t="str">
        <f t="shared" si="1076"/>
        <v/>
      </c>
      <c r="HT504" s="46" t="b">
        <f t="shared" si="1077"/>
        <v>0</v>
      </c>
      <c r="HU504" s="46" t="b">
        <f t="shared" si="1078"/>
        <v>0</v>
      </c>
      <c r="HV504" s="46" t="b">
        <f t="shared" si="1079"/>
        <v>0</v>
      </c>
      <c r="HW504" s="46" t="b">
        <f t="shared" si="1080"/>
        <v>0</v>
      </c>
      <c r="HX504" s="46" t="b">
        <f t="shared" si="1081"/>
        <v>0</v>
      </c>
      <c r="HY504" s="46" t="b">
        <f t="shared" si="1082"/>
        <v>0</v>
      </c>
      <c r="HZ504" s="46" t="b">
        <f t="shared" si="1083"/>
        <v>0</v>
      </c>
      <c r="IA504" s="46" t="str">
        <f t="shared" si="1084"/>
        <v/>
      </c>
      <c r="IB504" s="46" t="str">
        <f t="shared" si="1085"/>
        <v/>
      </c>
      <c r="IC504" s="46" t="str">
        <f t="shared" si="1086"/>
        <v/>
      </c>
      <c r="ID504" s="46" t="str">
        <f t="shared" si="1087"/>
        <v/>
      </c>
      <c r="IE504" s="46" t="b">
        <f t="shared" si="1088"/>
        <v>0</v>
      </c>
      <c r="IF504" s="46" t="str">
        <f t="shared" si="1089"/>
        <v/>
      </c>
      <c r="IG504" s="46" t="str">
        <f t="shared" si="1090"/>
        <v/>
      </c>
      <c r="IH504" s="46" t="b">
        <f t="shared" si="1091"/>
        <v>0</v>
      </c>
      <c r="II504" s="46" t="b">
        <f t="shared" si="1092"/>
        <v>0</v>
      </c>
      <c r="IJ504" s="46" t="b">
        <f t="shared" si="1093"/>
        <v>0</v>
      </c>
      <c r="IK504" s="46" t="str">
        <f t="shared" si="1094"/>
        <v/>
      </c>
      <c r="IL504" s="46" t="str">
        <f t="shared" si="1095"/>
        <v/>
      </c>
      <c r="IM504" s="46" t="b">
        <f t="shared" si="1096"/>
        <v>0</v>
      </c>
      <c r="IN504" s="46" t="b">
        <f t="shared" si="1097"/>
        <v>0</v>
      </c>
      <c r="IO504" s="46" t="b">
        <f t="shared" si="1098"/>
        <v>0</v>
      </c>
      <c r="IP504" s="46" t="b">
        <f t="shared" si="1099"/>
        <v>0</v>
      </c>
      <c r="IQ504" s="46" t="b">
        <f t="shared" si="1100"/>
        <v>0</v>
      </c>
      <c r="IR504" s="46" t="b">
        <f t="shared" si="1101"/>
        <v>0</v>
      </c>
      <c r="IS504" s="46" t="b">
        <f t="shared" si="1102"/>
        <v>0</v>
      </c>
      <c r="IT504" s="46" t="b">
        <f t="shared" si="1103"/>
        <v>0</v>
      </c>
      <c r="IU504" s="46" t="b">
        <f t="shared" si="1104"/>
        <v>0</v>
      </c>
      <c r="IV504" s="46" t="b">
        <f t="shared" si="1105"/>
        <v>0</v>
      </c>
      <c r="IW504" s="46" t="b">
        <f t="shared" si="1106"/>
        <v>0</v>
      </c>
      <c r="IX504" s="46" t="b">
        <f t="shared" si="1107"/>
        <v>0</v>
      </c>
      <c r="IY504" s="46" t="b">
        <f t="shared" si="1108"/>
        <v>0</v>
      </c>
    </row>
    <row r="505" spans="2:259" x14ac:dyDescent="0.3">
      <c r="B505" s="48">
        <v>493</v>
      </c>
      <c r="C505" s="61" t="str">
        <f t="shared" si="974"/>
        <v/>
      </c>
      <c r="D505" s="53"/>
      <c r="E505" s="52"/>
      <c r="F505" s="112"/>
      <c r="G505" s="52"/>
      <c r="H505" s="53"/>
      <c r="I505" s="52"/>
      <c r="J505" s="52"/>
      <c r="K505" s="53"/>
      <c r="L505" s="55"/>
      <c r="M505" s="108"/>
      <c r="N505" s="56"/>
      <c r="O505" s="52"/>
      <c r="P505" s="52"/>
      <c r="Q505" s="52"/>
      <c r="R505" s="52"/>
      <c r="S505" s="52"/>
      <c r="T505" s="53"/>
      <c r="U505" s="52"/>
      <c r="V505" s="52"/>
      <c r="W505" s="55"/>
      <c r="X505" s="55"/>
      <c r="Y505" s="52"/>
      <c r="Z505" s="55"/>
      <c r="AA505" s="52"/>
      <c r="AB505" s="53"/>
      <c r="AC505" s="53"/>
      <c r="AD505" s="53"/>
      <c r="AE505" s="57"/>
      <c r="AF505" s="113"/>
      <c r="AG505" s="57"/>
      <c r="AH505" s="58"/>
      <c r="AI505" s="58"/>
      <c r="AJ505" s="58"/>
      <c r="AK505" s="114"/>
      <c r="AL505" s="58"/>
      <c r="AM505" s="114"/>
      <c r="AN505" s="58"/>
      <c r="AO505" s="114"/>
      <c r="AP505" s="58"/>
      <c r="AQ505" s="114"/>
      <c r="AR505" s="58"/>
      <c r="AS505" s="114"/>
      <c r="AT505" s="58"/>
      <c r="AU505" s="114"/>
      <c r="AV505" s="58"/>
      <c r="AW505" s="114"/>
      <c r="AX505" s="58"/>
      <c r="AY505" s="114"/>
      <c r="AZ505" s="58"/>
      <c r="BA505" s="114"/>
      <c r="BB505" s="58"/>
      <c r="BC505" s="114"/>
      <c r="BD505" s="58"/>
      <c r="BE505" s="58"/>
      <c r="BF505" s="58"/>
      <c r="BG505" s="59"/>
      <c r="BH505" s="58"/>
      <c r="BI505" s="114"/>
      <c r="BJ505" s="53"/>
      <c r="BK505" s="58"/>
      <c r="BL505" s="114"/>
      <c r="BM505" s="58"/>
      <c r="BN505" s="114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3"/>
      <c r="CL505" s="58"/>
      <c r="CM505" s="58"/>
      <c r="CN505" s="60"/>
      <c r="CO505" s="57"/>
      <c r="CP505" s="58"/>
      <c r="CQ505" s="60"/>
      <c r="CR505" s="57"/>
      <c r="CS505" s="58"/>
      <c r="CT505" s="59"/>
      <c r="CU505" s="58"/>
      <c r="CV505" s="59"/>
      <c r="CW505" s="58"/>
      <c r="CX505" s="59"/>
      <c r="CY505" s="58"/>
      <c r="CZ505" s="58"/>
      <c r="DA505" s="58"/>
      <c r="DB505" s="53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7"/>
      <c r="DO505" s="57"/>
      <c r="DP505" s="57"/>
      <c r="DQ505" s="76" t="str">
        <f t="shared" si="975"/>
        <v/>
      </c>
      <c r="DR505" s="53"/>
      <c r="DS505" s="46" t="b">
        <f t="shared" si="976"/>
        <v>0</v>
      </c>
      <c r="DT505" s="46" t="str">
        <f t="shared" si="977"/>
        <v/>
      </c>
      <c r="DU505" s="46" t="b">
        <f t="shared" si="978"/>
        <v>0</v>
      </c>
      <c r="DV505" s="46" t="b">
        <f t="shared" si="979"/>
        <v>0</v>
      </c>
      <c r="DW505" s="46" t="b">
        <f t="shared" si="980"/>
        <v>0</v>
      </c>
      <c r="DY505" s="46" t="b">
        <f t="shared" si="981"/>
        <v>0</v>
      </c>
      <c r="DZ505" s="46" t="b">
        <f t="shared" si="982"/>
        <v>0</v>
      </c>
      <c r="EB505" s="46" t="b">
        <f t="shared" si="983"/>
        <v>0</v>
      </c>
      <c r="EC505" s="46" t="b">
        <f t="shared" si="984"/>
        <v>0</v>
      </c>
      <c r="ED505" s="46" t="b">
        <f t="shared" si="985"/>
        <v>0</v>
      </c>
      <c r="EE505" s="46" t="b">
        <f t="shared" si="986"/>
        <v>0</v>
      </c>
      <c r="EF505" s="46" t="b">
        <f t="shared" si="987"/>
        <v>0</v>
      </c>
      <c r="EG505" s="46" t="b">
        <f t="shared" si="988"/>
        <v>0</v>
      </c>
      <c r="EH505" s="46" t="b">
        <f t="shared" si="989"/>
        <v>0</v>
      </c>
      <c r="EI505" s="46" t="b">
        <f t="shared" si="990"/>
        <v>0</v>
      </c>
      <c r="EK505" s="46" t="b">
        <f t="shared" si="991"/>
        <v>0</v>
      </c>
      <c r="EL505" s="46" t="b">
        <f t="shared" si="992"/>
        <v>0</v>
      </c>
      <c r="EM505" s="46" t="b">
        <f t="shared" si="993"/>
        <v>0</v>
      </c>
      <c r="EN505" s="46" t="b">
        <f t="shared" si="994"/>
        <v>0</v>
      </c>
      <c r="EO505" s="46" t="b">
        <f t="shared" si="995"/>
        <v>0</v>
      </c>
      <c r="EP505" s="46" t="b">
        <f t="shared" si="996"/>
        <v>0</v>
      </c>
      <c r="EQ505" s="46" t="b">
        <f t="shared" si="997"/>
        <v>0</v>
      </c>
      <c r="ER505" s="46" t="b">
        <f>OR(AA505='Tablas '!$T$4,AA505='Tablas '!$T$7,AA505='Tablas '!$T$8,AA505='Tablas '!$T$11)</f>
        <v>0</v>
      </c>
      <c r="ES505" s="46" t="str">
        <f t="shared" si="998"/>
        <v/>
      </c>
      <c r="ET505" s="46" t="str">
        <f t="shared" si="999"/>
        <v/>
      </c>
      <c r="EU505" s="46" t="str">
        <f t="shared" si="1000"/>
        <v/>
      </c>
      <c r="EV505" s="46" t="b">
        <f t="shared" si="1001"/>
        <v>0</v>
      </c>
      <c r="EW505" s="46" t="b">
        <f t="shared" si="1002"/>
        <v>0</v>
      </c>
      <c r="EX505" s="46" t="b">
        <f t="shared" si="1003"/>
        <v>0</v>
      </c>
      <c r="EY505" s="46" t="b">
        <f t="shared" si="1004"/>
        <v>0</v>
      </c>
      <c r="EZ505" s="46" t="b">
        <f t="shared" si="1005"/>
        <v>0</v>
      </c>
      <c r="FA505" s="46" t="b">
        <f t="shared" si="1006"/>
        <v>0</v>
      </c>
      <c r="FB505" s="46" t="b">
        <f t="shared" si="1007"/>
        <v>0</v>
      </c>
      <c r="FC505" s="46" t="str">
        <f t="shared" si="1008"/>
        <v/>
      </c>
      <c r="FD505" s="46" t="str">
        <f t="shared" si="1009"/>
        <v/>
      </c>
      <c r="FE505" s="46" t="b">
        <f t="shared" si="1010"/>
        <v>0</v>
      </c>
      <c r="FF505" s="46" t="str">
        <f t="shared" si="1011"/>
        <v/>
      </c>
      <c r="FG505" s="46" t="str">
        <f t="shared" si="1012"/>
        <v/>
      </c>
      <c r="FH505" s="46" t="b">
        <f t="shared" si="1013"/>
        <v>0</v>
      </c>
      <c r="FI505" s="46" t="str">
        <f t="shared" si="1014"/>
        <v/>
      </c>
      <c r="FJ505" s="46" t="str">
        <f t="shared" si="1015"/>
        <v/>
      </c>
      <c r="FK505" s="46" t="b">
        <f t="shared" si="1016"/>
        <v>0</v>
      </c>
      <c r="FL505" s="46" t="str">
        <f t="shared" si="1017"/>
        <v/>
      </c>
      <c r="FM505" s="46" t="str">
        <f t="shared" si="1018"/>
        <v/>
      </c>
      <c r="FN505" s="46" t="b">
        <f t="shared" si="1019"/>
        <v>0</v>
      </c>
      <c r="FO505" s="46" t="str">
        <f t="shared" si="1020"/>
        <v/>
      </c>
      <c r="FP505" s="46" t="str">
        <f t="shared" si="1021"/>
        <v/>
      </c>
      <c r="FQ505" s="46" t="b">
        <f t="shared" si="1022"/>
        <v>0</v>
      </c>
      <c r="FR505" s="46" t="str">
        <f t="shared" si="1023"/>
        <v/>
      </c>
      <c r="FS505" s="46" t="str">
        <f t="shared" si="1024"/>
        <v/>
      </c>
      <c r="FT505" s="46" t="b">
        <f t="shared" si="1025"/>
        <v>0</v>
      </c>
      <c r="FU505" s="46" t="str">
        <f t="shared" si="1026"/>
        <v/>
      </c>
      <c r="FV505" s="46" t="str">
        <f t="shared" si="1027"/>
        <v/>
      </c>
      <c r="FW505" s="46" t="b">
        <f t="shared" si="1028"/>
        <v>0</v>
      </c>
      <c r="FX505" s="46" t="str">
        <f t="shared" si="1029"/>
        <v/>
      </c>
      <c r="FY505" s="46" t="str">
        <f t="shared" si="1030"/>
        <v/>
      </c>
      <c r="FZ505" s="46" t="b">
        <f t="shared" si="1031"/>
        <v>0</v>
      </c>
      <c r="GA505" s="46" t="str">
        <f t="shared" si="1032"/>
        <v/>
      </c>
      <c r="GB505" s="46" t="str">
        <f t="shared" si="1033"/>
        <v/>
      </c>
      <c r="GC505" s="46" t="b">
        <f t="shared" si="1034"/>
        <v>0</v>
      </c>
      <c r="GD505" s="46" t="str">
        <f t="shared" si="1035"/>
        <v/>
      </c>
      <c r="GE505" s="46" t="str">
        <f t="shared" si="1036"/>
        <v/>
      </c>
      <c r="GF505" s="46" t="b">
        <f t="shared" si="1037"/>
        <v>0</v>
      </c>
      <c r="GG505" s="46" t="b">
        <f t="shared" si="1038"/>
        <v>0</v>
      </c>
      <c r="GH505" s="46" t="str">
        <f t="shared" si="1039"/>
        <v/>
      </c>
      <c r="GI505" s="46" t="str">
        <f t="shared" si="1040"/>
        <v/>
      </c>
      <c r="GJ505" s="46" t="str">
        <f t="shared" si="1041"/>
        <v/>
      </c>
      <c r="GK505" s="46" t="b">
        <f t="shared" si="1042"/>
        <v>0</v>
      </c>
      <c r="GL505" s="46" t="str">
        <f t="shared" si="1043"/>
        <v/>
      </c>
      <c r="GM505" s="46" t="str">
        <f t="shared" si="1044"/>
        <v/>
      </c>
      <c r="GN505" s="46" t="str">
        <f t="shared" si="1045"/>
        <v/>
      </c>
      <c r="GO505" s="46" t="b">
        <f t="shared" si="1046"/>
        <v>0</v>
      </c>
      <c r="GP505" s="46" t="str">
        <f t="shared" si="1047"/>
        <v/>
      </c>
      <c r="GQ505" s="46" t="str">
        <f t="shared" si="1048"/>
        <v/>
      </c>
      <c r="GR505" s="46" t="b">
        <f t="shared" si="1049"/>
        <v>0</v>
      </c>
      <c r="GS505" s="46" t="str">
        <f t="shared" si="1050"/>
        <v/>
      </c>
      <c r="GT505" s="46" t="str">
        <f t="shared" si="1051"/>
        <v/>
      </c>
      <c r="GU505" s="46" t="b">
        <f t="shared" si="1052"/>
        <v>0</v>
      </c>
      <c r="GV505" s="46" t="b">
        <f t="shared" si="1053"/>
        <v>0</v>
      </c>
      <c r="GW505" s="46" t="b">
        <f t="shared" si="1054"/>
        <v>0</v>
      </c>
      <c r="GX505" s="46" t="b">
        <f t="shared" si="1055"/>
        <v>0</v>
      </c>
      <c r="GY505" s="46" t="b">
        <f t="shared" si="1056"/>
        <v>0</v>
      </c>
      <c r="GZ505" s="46" t="b">
        <f t="shared" si="1057"/>
        <v>0</v>
      </c>
      <c r="HA505" s="46" t="b">
        <f t="shared" si="1058"/>
        <v>0</v>
      </c>
      <c r="HB505" s="46" t="b">
        <f t="shared" si="1059"/>
        <v>0</v>
      </c>
      <c r="HC505" s="46" t="b">
        <f t="shared" si="1060"/>
        <v>0</v>
      </c>
      <c r="HD505" s="46" t="b">
        <f t="shared" si="1061"/>
        <v>0</v>
      </c>
      <c r="HE505" s="46" t="b">
        <f t="shared" si="1062"/>
        <v>0</v>
      </c>
      <c r="HF505" s="46" t="b">
        <f t="shared" si="1063"/>
        <v>0</v>
      </c>
      <c r="HG505" s="46" t="b">
        <f t="shared" si="1064"/>
        <v>0</v>
      </c>
      <c r="HH505" s="46" t="b">
        <f t="shared" si="1065"/>
        <v>0</v>
      </c>
      <c r="HI505" s="46" t="b">
        <f t="shared" si="1066"/>
        <v>0</v>
      </c>
      <c r="HJ505" s="46" t="b">
        <f t="shared" si="1067"/>
        <v>0</v>
      </c>
      <c r="HK505" s="46" t="b">
        <f t="shared" si="1068"/>
        <v>0</v>
      </c>
      <c r="HL505" s="46" t="b">
        <f t="shared" si="1069"/>
        <v>0</v>
      </c>
      <c r="HM505" s="46" t="b">
        <f t="shared" si="1070"/>
        <v>0</v>
      </c>
      <c r="HN505" s="46" t="b">
        <f t="shared" si="1071"/>
        <v>0</v>
      </c>
      <c r="HO505" s="46" t="b">
        <f t="shared" si="1072"/>
        <v>0</v>
      </c>
      <c r="HP505" s="46" t="b">
        <f t="shared" si="1073"/>
        <v>0</v>
      </c>
      <c r="HQ505" s="46" t="str">
        <f t="shared" si="1074"/>
        <v/>
      </c>
      <c r="HR505" s="46" t="str">
        <f t="shared" si="1075"/>
        <v/>
      </c>
      <c r="HS505" s="46" t="str">
        <f t="shared" si="1076"/>
        <v/>
      </c>
      <c r="HT505" s="46" t="b">
        <f t="shared" si="1077"/>
        <v>0</v>
      </c>
      <c r="HU505" s="46" t="b">
        <f t="shared" si="1078"/>
        <v>0</v>
      </c>
      <c r="HV505" s="46" t="b">
        <f t="shared" si="1079"/>
        <v>0</v>
      </c>
      <c r="HW505" s="46" t="b">
        <f t="shared" si="1080"/>
        <v>0</v>
      </c>
      <c r="HX505" s="46" t="b">
        <f t="shared" si="1081"/>
        <v>0</v>
      </c>
      <c r="HY505" s="46" t="b">
        <f t="shared" si="1082"/>
        <v>0</v>
      </c>
      <c r="HZ505" s="46" t="b">
        <f t="shared" si="1083"/>
        <v>0</v>
      </c>
      <c r="IA505" s="46" t="str">
        <f t="shared" si="1084"/>
        <v/>
      </c>
      <c r="IB505" s="46" t="str">
        <f t="shared" si="1085"/>
        <v/>
      </c>
      <c r="IC505" s="46" t="str">
        <f t="shared" si="1086"/>
        <v/>
      </c>
      <c r="ID505" s="46" t="str">
        <f t="shared" si="1087"/>
        <v/>
      </c>
      <c r="IE505" s="46" t="b">
        <f t="shared" si="1088"/>
        <v>0</v>
      </c>
      <c r="IF505" s="46" t="str">
        <f t="shared" si="1089"/>
        <v/>
      </c>
      <c r="IG505" s="46" t="str">
        <f t="shared" si="1090"/>
        <v/>
      </c>
      <c r="IH505" s="46" t="b">
        <f t="shared" si="1091"/>
        <v>0</v>
      </c>
      <c r="II505" s="46" t="b">
        <f t="shared" si="1092"/>
        <v>0</v>
      </c>
      <c r="IJ505" s="46" t="b">
        <f t="shared" si="1093"/>
        <v>0</v>
      </c>
      <c r="IK505" s="46" t="str">
        <f t="shared" si="1094"/>
        <v/>
      </c>
      <c r="IL505" s="46" t="str">
        <f t="shared" si="1095"/>
        <v/>
      </c>
      <c r="IM505" s="46" t="b">
        <f t="shared" si="1096"/>
        <v>0</v>
      </c>
      <c r="IN505" s="46" t="b">
        <f t="shared" si="1097"/>
        <v>0</v>
      </c>
      <c r="IO505" s="46" t="b">
        <f t="shared" si="1098"/>
        <v>0</v>
      </c>
      <c r="IP505" s="46" t="b">
        <f t="shared" si="1099"/>
        <v>0</v>
      </c>
      <c r="IQ505" s="46" t="b">
        <f t="shared" si="1100"/>
        <v>0</v>
      </c>
      <c r="IR505" s="46" t="b">
        <f t="shared" si="1101"/>
        <v>0</v>
      </c>
      <c r="IS505" s="46" t="b">
        <f t="shared" si="1102"/>
        <v>0</v>
      </c>
      <c r="IT505" s="46" t="b">
        <f t="shared" si="1103"/>
        <v>0</v>
      </c>
      <c r="IU505" s="46" t="b">
        <f t="shared" si="1104"/>
        <v>0</v>
      </c>
      <c r="IV505" s="46" t="b">
        <f t="shared" si="1105"/>
        <v>0</v>
      </c>
      <c r="IW505" s="46" t="b">
        <f t="shared" si="1106"/>
        <v>0</v>
      </c>
      <c r="IX505" s="46" t="b">
        <f t="shared" si="1107"/>
        <v>0</v>
      </c>
      <c r="IY505" s="46" t="b">
        <f t="shared" si="1108"/>
        <v>0</v>
      </c>
    </row>
    <row r="506" spans="2:259" x14ac:dyDescent="0.3">
      <c r="B506" s="48">
        <v>494</v>
      </c>
      <c r="C506" s="61" t="str">
        <f t="shared" si="974"/>
        <v/>
      </c>
      <c r="D506" s="53"/>
      <c r="E506" s="52"/>
      <c r="F506" s="112"/>
      <c r="G506" s="52"/>
      <c r="H506" s="53"/>
      <c r="I506" s="52"/>
      <c r="J506" s="52"/>
      <c r="K506" s="53"/>
      <c r="L506" s="55"/>
      <c r="M506" s="108"/>
      <c r="N506" s="56"/>
      <c r="O506" s="52"/>
      <c r="P506" s="52"/>
      <c r="Q506" s="52"/>
      <c r="R506" s="52"/>
      <c r="S506" s="52"/>
      <c r="T506" s="53"/>
      <c r="U506" s="52"/>
      <c r="V506" s="52"/>
      <c r="W506" s="55"/>
      <c r="X506" s="55"/>
      <c r="Y506" s="52"/>
      <c r="Z506" s="55"/>
      <c r="AA506" s="52"/>
      <c r="AB506" s="53"/>
      <c r="AC506" s="53"/>
      <c r="AD506" s="53"/>
      <c r="AE506" s="57"/>
      <c r="AF506" s="113"/>
      <c r="AG506" s="57"/>
      <c r="AH506" s="58"/>
      <c r="AI506" s="58"/>
      <c r="AJ506" s="58"/>
      <c r="AK506" s="114"/>
      <c r="AL506" s="58"/>
      <c r="AM506" s="114"/>
      <c r="AN506" s="58"/>
      <c r="AO506" s="114"/>
      <c r="AP506" s="58"/>
      <c r="AQ506" s="114"/>
      <c r="AR506" s="58"/>
      <c r="AS506" s="114"/>
      <c r="AT506" s="58"/>
      <c r="AU506" s="114"/>
      <c r="AV506" s="58"/>
      <c r="AW506" s="114"/>
      <c r="AX506" s="58"/>
      <c r="AY506" s="114"/>
      <c r="AZ506" s="58"/>
      <c r="BA506" s="114"/>
      <c r="BB506" s="58"/>
      <c r="BC506" s="114"/>
      <c r="BD506" s="58"/>
      <c r="BE506" s="58"/>
      <c r="BF506" s="58"/>
      <c r="BG506" s="59"/>
      <c r="BH506" s="58"/>
      <c r="BI506" s="114"/>
      <c r="BJ506" s="53"/>
      <c r="BK506" s="58"/>
      <c r="BL506" s="114"/>
      <c r="BM506" s="58"/>
      <c r="BN506" s="114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3"/>
      <c r="CL506" s="58"/>
      <c r="CM506" s="58"/>
      <c r="CN506" s="60"/>
      <c r="CO506" s="57"/>
      <c r="CP506" s="58"/>
      <c r="CQ506" s="60"/>
      <c r="CR506" s="57"/>
      <c r="CS506" s="58"/>
      <c r="CT506" s="59"/>
      <c r="CU506" s="58"/>
      <c r="CV506" s="59"/>
      <c r="CW506" s="58"/>
      <c r="CX506" s="59"/>
      <c r="CY506" s="58"/>
      <c r="CZ506" s="58"/>
      <c r="DA506" s="58"/>
      <c r="DB506" s="53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7"/>
      <c r="DO506" s="57"/>
      <c r="DP506" s="57"/>
      <c r="DQ506" s="76" t="str">
        <f t="shared" si="975"/>
        <v/>
      </c>
      <c r="DR506" s="53"/>
      <c r="DS506" s="46" t="b">
        <f t="shared" si="976"/>
        <v>0</v>
      </c>
      <c r="DT506" s="46" t="str">
        <f t="shared" si="977"/>
        <v/>
      </c>
      <c r="DU506" s="46" t="b">
        <f t="shared" si="978"/>
        <v>0</v>
      </c>
      <c r="DV506" s="46" t="b">
        <f t="shared" si="979"/>
        <v>0</v>
      </c>
      <c r="DW506" s="46" t="b">
        <f t="shared" si="980"/>
        <v>0</v>
      </c>
      <c r="DY506" s="46" t="b">
        <f t="shared" si="981"/>
        <v>0</v>
      </c>
      <c r="DZ506" s="46" t="b">
        <f t="shared" si="982"/>
        <v>0</v>
      </c>
      <c r="EB506" s="46" t="b">
        <f t="shared" si="983"/>
        <v>0</v>
      </c>
      <c r="EC506" s="46" t="b">
        <f t="shared" si="984"/>
        <v>0</v>
      </c>
      <c r="ED506" s="46" t="b">
        <f t="shared" si="985"/>
        <v>0</v>
      </c>
      <c r="EE506" s="46" t="b">
        <f t="shared" si="986"/>
        <v>0</v>
      </c>
      <c r="EF506" s="46" t="b">
        <f t="shared" si="987"/>
        <v>0</v>
      </c>
      <c r="EG506" s="46" t="b">
        <f t="shared" si="988"/>
        <v>0</v>
      </c>
      <c r="EH506" s="46" t="b">
        <f t="shared" si="989"/>
        <v>0</v>
      </c>
      <c r="EI506" s="46" t="b">
        <f t="shared" si="990"/>
        <v>0</v>
      </c>
      <c r="EK506" s="46" t="b">
        <f t="shared" si="991"/>
        <v>0</v>
      </c>
      <c r="EL506" s="46" t="b">
        <f t="shared" si="992"/>
        <v>0</v>
      </c>
      <c r="EM506" s="46" t="b">
        <f t="shared" si="993"/>
        <v>0</v>
      </c>
      <c r="EN506" s="46" t="b">
        <f t="shared" si="994"/>
        <v>0</v>
      </c>
      <c r="EO506" s="46" t="b">
        <f t="shared" si="995"/>
        <v>0</v>
      </c>
      <c r="EP506" s="46" t="b">
        <f t="shared" si="996"/>
        <v>0</v>
      </c>
      <c r="EQ506" s="46" t="b">
        <f t="shared" si="997"/>
        <v>0</v>
      </c>
      <c r="ER506" s="46" t="b">
        <f>OR(AA506='Tablas '!$T$4,AA506='Tablas '!$T$7,AA506='Tablas '!$T$8,AA506='Tablas '!$T$11)</f>
        <v>0</v>
      </c>
      <c r="ES506" s="46" t="str">
        <f t="shared" si="998"/>
        <v/>
      </c>
      <c r="ET506" s="46" t="str">
        <f t="shared" si="999"/>
        <v/>
      </c>
      <c r="EU506" s="46" t="str">
        <f t="shared" si="1000"/>
        <v/>
      </c>
      <c r="EV506" s="46" t="b">
        <f t="shared" si="1001"/>
        <v>0</v>
      </c>
      <c r="EW506" s="46" t="b">
        <f t="shared" si="1002"/>
        <v>0</v>
      </c>
      <c r="EX506" s="46" t="b">
        <f t="shared" si="1003"/>
        <v>0</v>
      </c>
      <c r="EY506" s="46" t="b">
        <f t="shared" si="1004"/>
        <v>0</v>
      </c>
      <c r="EZ506" s="46" t="b">
        <f t="shared" si="1005"/>
        <v>0</v>
      </c>
      <c r="FA506" s="46" t="b">
        <f t="shared" si="1006"/>
        <v>0</v>
      </c>
      <c r="FB506" s="46" t="b">
        <f t="shared" si="1007"/>
        <v>0</v>
      </c>
      <c r="FC506" s="46" t="str">
        <f t="shared" si="1008"/>
        <v/>
      </c>
      <c r="FD506" s="46" t="str">
        <f t="shared" si="1009"/>
        <v/>
      </c>
      <c r="FE506" s="46" t="b">
        <f t="shared" si="1010"/>
        <v>0</v>
      </c>
      <c r="FF506" s="46" t="str">
        <f t="shared" si="1011"/>
        <v/>
      </c>
      <c r="FG506" s="46" t="str">
        <f t="shared" si="1012"/>
        <v/>
      </c>
      <c r="FH506" s="46" t="b">
        <f t="shared" si="1013"/>
        <v>0</v>
      </c>
      <c r="FI506" s="46" t="str">
        <f t="shared" si="1014"/>
        <v/>
      </c>
      <c r="FJ506" s="46" t="str">
        <f t="shared" si="1015"/>
        <v/>
      </c>
      <c r="FK506" s="46" t="b">
        <f t="shared" si="1016"/>
        <v>0</v>
      </c>
      <c r="FL506" s="46" t="str">
        <f t="shared" si="1017"/>
        <v/>
      </c>
      <c r="FM506" s="46" t="str">
        <f t="shared" si="1018"/>
        <v/>
      </c>
      <c r="FN506" s="46" t="b">
        <f t="shared" si="1019"/>
        <v>0</v>
      </c>
      <c r="FO506" s="46" t="str">
        <f t="shared" si="1020"/>
        <v/>
      </c>
      <c r="FP506" s="46" t="str">
        <f t="shared" si="1021"/>
        <v/>
      </c>
      <c r="FQ506" s="46" t="b">
        <f t="shared" si="1022"/>
        <v>0</v>
      </c>
      <c r="FR506" s="46" t="str">
        <f t="shared" si="1023"/>
        <v/>
      </c>
      <c r="FS506" s="46" t="str">
        <f t="shared" si="1024"/>
        <v/>
      </c>
      <c r="FT506" s="46" t="b">
        <f t="shared" si="1025"/>
        <v>0</v>
      </c>
      <c r="FU506" s="46" t="str">
        <f t="shared" si="1026"/>
        <v/>
      </c>
      <c r="FV506" s="46" t="str">
        <f t="shared" si="1027"/>
        <v/>
      </c>
      <c r="FW506" s="46" t="b">
        <f t="shared" si="1028"/>
        <v>0</v>
      </c>
      <c r="FX506" s="46" t="str">
        <f t="shared" si="1029"/>
        <v/>
      </c>
      <c r="FY506" s="46" t="str">
        <f t="shared" si="1030"/>
        <v/>
      </c>
      <c r="FZ506" s="46" t="b">
        <f t="shared" si="1031"/>
        <v>0</v>
      </c>
      <c r="GA506" s="46" t="str">
        <f t="shared" si="1032"/>
        <v/>
      </c>
      <c r="GB506" s="46" t="str">
        <f t="shared" si="1033"/>
        <v/>
      </c>
      <c r="GC506" s="46" t="b">
        <f t="shared" si="1034"/>
        <v>0</v>
      </c>
      <c r="GD506" s="46" t="str">
        <f t="shared" si="1035"/>
        <v/>
      </c>
      <c r="GE506" s="46" t="str">
        <f t="shared" si="1036"/>
        <v/>
      </c>
      <c r="GF506" s="46" t="b">
        <f t="shared" si="1037"/>
        <v>0</v>
      </c>
      <c r="GG506" s="46" t="b">
        <f t="shared" si="1038"/>
        <v>0</v>
      </c>
      <c r="GH506" s="46" t="str">
        <f t="shared" si="1039"/>
        <v/>
      </c>
      <c r="GI506" s="46" t="str">
        <f t="shared" si="1040"/>
        <v/>
      </c>
      <c r="GJ506" s="46" t="str">
        <f t="shared" si="1041"/>
        <v/>
      </c>
      <c r="GK506" s="46" t="b">
        <f t="shared" si="1042"/>
        <v>0</v>
      </c>
      <c r="GL506" s="46" t="str">
        <f t="shared" si="1043"/>
        <v/>
      </c>
      <c r="GM506" s="46" t="str">
        <f t="shared" si="1044"/>
        <v/>
      </c>
      <c r="GN506" s="46" t="str">
        <f t="shared" si="1045"/>
        <v/>
      </c>
      <c r="GO506" s="46" t="b">
        <f t="shared" si="1046"/>
        <v>0</v>
      </c>
      <c r="GP506" s="46" t="str">
        <f t="shared" si="1047"/>
        <v/>
      </c>
      <c r="GQ506" s="46" t="str">
        <f t="shared" si="1048"/>
        <v/>
      </c>
      <c r="GR506" s="46" t="b">
        <f t="shared" si="1049"/>
        <v>0</v>
      </c>
      <c r="GS506" s="46" t="str">
        <f t="shared" si="1050"/>
        <v/>
      </c>
      <c r="GT506" s="46" t="str">
        <f t="shared" si="1051"/>
        <v/>
      </c>
      <c r="GU506" s="46" t="b">
        <f t="shared" si="1052"/>
        <v>0</v>
      </c>
      <c r="GV506" s="46" t="b">
        <f t="shared" si="1053"/>
        <v>0</v>
      </c>
      <c r="GW506" s="46" t="b">
        <f t="shared" si="1054"/>
        <v>0</v>
      </c>
      <c r="GX506" s="46" t="b">
        <f t="shared" si="1055"/>
        <v>0</v>
      </c>
      <c r="GY506" s="46" t="b">
        <f t="shared" si="1056"/>
        <v>0</v>
      </c>
      <c r="GZ506" s="46" t="b">
        <f t="shared" si="1057"/>
        <v>0</v>
      </c>
      <c r="HA506" s="46" t="b">
        <f t="shared" si="1058"/>
        <v>0</v>
      </c>
      <c r="HB506" s="46" t="b">
        <f t="shared" si="1059"/>
        <v>0</v>
      </c>
      <c r="HC506" s="46" t="b">
        <f t="shared" si="1060"/>
        <v>0</v>
      </c>
      <c r="HD506" s="46" t="b">
        <f t="shared" si="1061"/>
        <v>0</v>
      </c>
      <c r="HE506" s="46" t="b">
        <f t="shared" si="1062"/>
        <v>0</v>
      </c>
      <c r="HF506" s="46" t="b">
        <f t="shared" si="1063"/>
        <v>0</v>
      </c>
      <c r="HG506" s="46" t="b">
        <f t="shared" si="1064"/>
        <v>0</v>
      </c>
      <c r="HH506" s="46" t="b">
        <f t="shared" si="1065"/>
        <v>0</v>
      </c>
      <c r="HI506" s="46" t="b">
        <f t="shared" si="1066"/>
        <v>0</v>
      </c>
      <c r="HJ506" s="46" t="b">
        <f t="shared" si="1067"/>
        <v>0</v>
      </c>
      <c r="HK506" s="46" t="b">
        <f t="shared" si="1068"/>
        <v>0</v>
      </c>
      <c r="HL506" s="46" t="b">
        <f t="shared" si="1069"/>
        <v>0</v>
      </c>
      <c r="HM506" s="46" t="b">
        <f t="shared" si="1070"/>
        <v>0</v>
      </c>
      <c r="HN506" s="46" t="b">
        <f t="shared" si="1071"/>
        <v>0</v>
      </c>
      <c r="HO506" s="46" t="b">
        <f t="shared" si="1072"/>
        <v>0</v>
      </c>
      <c r="HP506" s="46" t="b">
        <f t="shared" si="1073"/>
        <v>0</v>
      </c>
      <c r="HQ506" s="46" t="str">
        <f t="shared" si="1074"/>
        <v/>
      </c>
      <c r="HR506" s="46" t="str">
        <f t="shared" si="1075"/>
        <v/>
      </c>
      <c r="HS506" s="46" t="str">
        <f t="shared" si="1076"/>
        <v/>
      </c>
      <c r="HT506" s="46" t="b">
        <f t="shared" si="1077"/>
        <v>0</v>
      </c>
      <c r="HU506" s="46" t="b">
        <f t="shared" si="1078"/>
        <v>0</v>
      </c>
      <c r="HV506" s="46" t="b">
        <f t="shared" si="1079"/>
        <v>0</v>
      </c>
      <c r="HW506" s="46" t="b">
        <f t="shared" si="1080"/>
        <v>0</v>
      </c>
      <c r="HX506" s="46" t="b">
        <f t="shared" si="1081"/>
        <v>0</v>
      </c>
      <c r="HY506" s="46" t="b">
        <f t="shared" si="1082"/>
        <v>0</v>
      </c>
      <c r="HZ506" s="46" t="b">
        <f t="shared" si="1083"/>
        <v>0</v>
      </c>
      <c r="IA506" s="46" t="str">
        <f t="shared" si="1084"/>
        <v/>
      </c>
      <c r="IB506" s="46" t="str">
        <f t="shared" si="1085"/>
        <v/>
      </c>
      <c r="IC506" s="46" t="str">
        <f t="shared" si="1086"/>
        <v/>
      </c>
      <c r="ID506" s="46" t="str">
        <f t="shared" si="1087"/>
        <v/>
      </c>
      <c r="IE506" s="46" t="b">
        <f t="shared" si="1088"/>
        <v>0</v>
      </c>
      <c r="IF506" s="46" t="str">
        <f t="shared" si="1089"/>
        <v/>
      </c>
      <c r="IG506" s="46" t="str">
        <f t="shared" si="1090"/>
        <v/>
      </c>
      <c r="IH506" s="46" t="b">
        <f t="shared" si="1091"/>
        <v>0</v>
      </c>
      <c r="II506" s="46" t="b">
        <f t="shared" si="1092"/>
        <v>0</v>
      </c>
      <c r="IJ506" s="46" t="b">
        <f t="shared" si="1093"/>
        <v>0</v>
      </c>
      <c r="IK506" s="46" t="str">
        <f t="shared" si="1094"/>
        <v/>
      </c>
      <c r="IL506" s="46" t="str">
        <f t="shared" si="1095"/>
        <v/>
      </c>
      <c r="IM506" s="46" t="b">
        <f t="shared" si="1096"/>
        <v>0</v>
      </c>
      <c r="IN506" s="46" t="b">
        <f t="shared" si="1097"/>
        <v>0</v>
      </c>
      <c r="IO506" s="46" t="b">
        <f t="shared" si="1098"/>
        <v>0</v>
      </c>
      <c r="IP506" s="46" t="b">
        <f t="shared" si="1099"/>
        <v>0</v>
      </c>
      <c r="IQ506" s="46" t="b">
        <f t="shared" si="1100"/>
        <v>0</v>
      </c>
      <c r="IR506" s="46" t="b">
        <f t="shared" si="1101"/>
        <v>0</v>
      </c>
      <c r="IS506" s="46" t="b">
        <f t="shared" si="1102"/>
        <v>0</v>
      </c>
      <c r="IT506" s="46" t="b">
        <f t="shared" si="1103"/>
        <v>0</v>
      </c>
      <c r="IU506" s="46" t="b">
        <f t="shared" si="1104"/>
        <v>0</v>
      </c>
      <c r="IV506" s="46" t="b">
        <f t="shared" si="1105"/>
        <v>0</v>
      </c>
      <c r="IW506" s="46" t="b">
        <f t="shared" si="1106"/>
        <v>0</v>
      </c>
      <c r="IX506" s="46" t="b">
        <f t="shared" si="1107"/>
        <v>0</v>
      </c>
      <c r="IY506" s="46" t="b">
        <f t="shared" si="1108"/>
        <v>0</v>
      </c>
    </row>
    <row r="507" spans="2:259" x14ac:dyDescent="0.3">
      <c r="B507" s="48">
        <v>495</v>
      </c>
      <c r="C507" s="61" t="str">
        <f t="shared" si="974"/>
        <v/>
      </c>
      <c r="D507" s="53"/>
      <c r="E507" s="52"/>
      <c r="F507" s="112"/>
      <c r="G507" s="52"/>
      <c r="H507" s="53"/>
      <c r="I507" s="52"/>
      <c r="J507" s="52"/>
      <c r="K507" s="53"/>
      <c r="L507" s="55"/>
      <c r="M507" s="108"/>
      <c r="N507" s="56"/>
      <c r="O507" s="52"/>
      <c r="P507" s="52"/>
      <c r="Q507" s="52"/>
      <c r="R507" s="52"/>
      <c r="S507" s="52"/>
      <c r="T507" s="53"/>
      <c r="U507" s="52"/>
      <c r="V507" s="52"/>
      <c r="W507" s="55"/>
      <c r="X507" s="55"/>
      <c r="Y507" s="52"/>
      <c r="Z507" s="55"/>
      <c r="AA507" s="52"/>
      <c r="AB507" s="53"/>
      <c r="AC507" s="53"/>
      <c r="AD507" s="53"/>
      <c r="AE507" s="57"/>
      <c r="AF507" s="113"/>
      <c r="AG507" s="57"/>
      <c r="AH507" s="58"/>
      <c r="AI507" s="58"/>
      <c r="AJ507" s="58"/>
      <c r="AK507" s="114"/>
      <c r="AL507" s="58"/>
      <c r="AM507" s="114"/>
      <c r="AN507" s="58"/>
      <c r="AO507" s="114"/>
      <c r="AP507" s="58"/>
      <c r="AQ507" s="114"/>
      <c r="AR507" s="58"/>
      <c r="AS507" s="114"/>
      <c r="AT507" s="58"/>
      <c r="AU507" s="114"/>
      <c r="AV507" s="58"/>
      <c r="AW507" s="114"/>
      <c r="AX507" s="58"/>
      <c r="AY507" s="114"/>
      <c r="AZ507" s="58"/>
      <c r="BA507" s="114"/>
      <c r="BB507" s="58"/>
      <c r="BC507" s="114"/>
      <c r="BD507" s="58"/>
      <c r="BE507" s="58"/>
      <c r="BF507" s="58"/>
      <c r="BG507" s="59"/>
      <c r="BH507" s="58"/>
      <c r="BI507" s="114"/>
      <c r="BJ507" s="53"/>
      <c r="BK507" s="58"/>
      <c r="BL507" s="114"/>
      <c r="BM507" s="58"/>
      <c r="BN507" s="114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3"/>
      <c r="CL507" s="58"/>
      <c r="CM507" s="58"/>
      <c r="CN507" s="60"/>
      <c r="CO507" s="57"/>
      <c r="CP507" s="58"/>
      <c r="CQ507" s="60"/>
      <c r="CR507" s="57"/>
      <c r="CS507" s="58"/>
      <c r="CT507" s="59"/>
      <c r="CU507" s="58"/>
      <c r="CV507" s="59"/>
      <c r="CW507" s="58"/>
      <c r="CX507" s="59"/>
      <c r="CY507" s="58"/>
      <c r="CZ507" s="58"/>
      <c r="DA507" s="58"/>
      <c r="DB507" s="53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7"/>
      <c r="DO507" s="57"/>
      <c r="DP507" s="57"/>
      <c r="DQ507" s="76" t="str">
        <f t="shared" si="975"/>
        <v/>
      </c>
      <c r="DR507" s="53"/>
      <c r="DS507" s="46" t="b">
        <f t="shared" si="976"/>
        <v>0</v>
      </c>
      <c r="DT507" s="46" t="str">
        <f t="shared" si="977"/>
        <v/>
      </c>
      <c r="DU507" s="46" t="b">
        <f t="shared" si="978"/>
        <v>0</v>
      </c>
      <c r="DV507" s="46" t="b">
        <f t="shared" si="979"/>
        <v>0</v>
      </c>
      <c r="DW507" s="46" t="b">
        <f t="shared" si="980"/>
        <v>0</v>
      </c>
      <c r="DY507" s="46" t="b">
        <f t="shared" si="981"/>
        <v>0</v>
      </c>
      <c r="DZ507" s="46" t="b">
        <f t="shared" si="982"/>
        <v>0</v>
      </c>
      <c r="EB507" s="46" t="b">
        <f t="shared" si="983"/>
        <v>0</v>
      </c>
      <c r="EC507" s="46" t="b">
        <f t="shared" si="984"/>
        <v>0</v>
      </c>
      <c r="ED507" s="46" t="b">
        <f t="shared" si="985"/>
        <v>0</v>
      </c>
      <c r="EE507" s="46" t="b">
        <f t="shared" si="986"/>
        <v>0</v>
      </c>
      <c r="EF507" s="46" t="b">
        <f t="shared" si="987"/>
        <v>0</v>
      </c>
      <c r="EG507" s="46" t="b">
        <f t="shared" si="988"/>
        <v>0</v>
      </c>
      <c r="EH507" s="46" t="b">
        <f t="shared" si="989"/>
        <v>0</v>
      </c>
      <c r="EI507" s="46" t="b">
        <f t="shared" si="990"/>
        <v>0</v>
      </c>
      <c r="EK507" s="46" t="b">
        <f t="shared" si="991"/>
        <v>0</v>
      </c>
      <c r="EL507" s="46" t="b">
        <f t="shared" si="992"/>
        <v>0</v>
      </c>
      <c r="EM507" s="46" t="b">
        <f t="shared" si="993"/>
        <v>0</v>
      </c>
      <c r="EN507" s="46" t="b">
        <f t="shared" si="994"/>
        <v>0</v>
      </c>
      <c r="EO507" s="46" t="b">
        <f t="shared" si="995"/>
        <v>0</v>
      </c>
      <c r="EP507" s="46" t="b">
        <f t="shared" si="996"/>
        <v>0</v>
      </c>
      <c r="EQ507" s="46" t="b">
        <f t="shared" si="997"/>
        <v>0</v>
      </c>
      <c r="ER507" s="46" t="b">
        <f>OR(AA507='Tablas '!$T$4,AA507='Tablas '!$T$7,AA507='Tablas '!$T$8,AA507='Tablas '!$T$11)</f>
        <v>0</v>
      </c>
      <c r="ES507" s="46" t="str">
        <f t="shared" si="998"/>
        <v/>
      </c>
      <c r="ET507" s="46" t="str">
        <f t="shared" si="999"/>
        <v/>
      </c>
      <c r="EU507" s="46" t="str">
        <f t="shared" si="1000"/>
        <v/>
      </c>
      <c r="EV507" s="46" t="b">
        <f t="shared" si="1001"/>
        <v>0</v>
      </c>
      <c r="EW507" s="46" t="b">
        <f t="shared" si="1002"/>
        <v>0</v>
      </c>
      <c r="EX507" s="46" t="b">
        <f t="shared" si="1003"/>
        <v>0</v>
      </c>
      <c r="EY507" s="46" t="b">
        <f t="shared" si="1004"/>
        <v>0</v>
      </c>
      <c r="EZ507" s="46" t="b">
        <f t="shared" si="1005"/>
        <v>0</v>
      </c>
      <c r="FA507" s="46" t="b">
        <f t="shared" si="1006"/>
        <v>0</v>
      </c>
      <c r="FB507" s="46" t="b">
        <f t="shared" si="1007"/>
        <v>0</v>
      </c>
      <c r="FC507" s="46" t="str">
        <f t="shared" si="1008"/>
        <v/>
      </c>
      <c r="FD507" s="46" t="str">
        <f t="shared" si="1009"/>
        <v/>
      </c>
      <c r="FE507" s="46" t="b">
        <f t="shared" si="1010"/>
        <v>0</v>
      </c>
      <c r="FF507" s="46" t="str">
        <f t="shared" si="1011"/>
        <v/>
      </c>
      <c r="FG507" s="46" t="str">
        <f t="shared" si="1012"/>
        <v/>
      </c>
      <c r="FH507" s="46" t="b">
        <f t="shared" si="1013"/>
        <v>0</v>
      </c>
      <c r="FI507" s="46" t="str">
        <f t="shared" si="1014"/>
        <v/>
      </c>
      <c r="FJ507" s="46" t="str">
        <f t="shared" si="1015"/>
        <v/>
      </c>
      <c r="FK507" s="46" t="b">
        <f t="shared" si="1016"/>
        <v>0</v>
      </c>
      <c r="FL507" s="46" t="str">
        <f t="shared" si="1017"/>
        <v/>
      </c>
      <c r="FM507" s="46" t="str">
        <f t="shared" si="1018"/>
        <v/>
      </c>
      <c r="FN507" s="46" t="b">
        <f t="shared" si="1019"/>
        <v>0</v>
      </c>
      <c r="FO507" s="46" t="str">
        <f t="shared" si="1020"/>
        <v/>
      </c>
      <c r="FP507" s="46" t="str">
        <f t="shared" si="1021"/>
        <v/>
      </c>
      <c r="FQ507" s="46" t="b">
        <f t="shared" si="1022"/>
        <v>0</v>
      </c>
      <c r="FR507" s="46" t="str">
        <f t="shared" si="1023"/>
        <v/>
      </c>
      <c r="FS507" s="46" t="str">
        <f t="shared" si="1024"/>
        <v/>
      </c>
      <c r="FT507" s="46" t="b">
        <f t="shared" si="1025"/>
        <v>0</v>
      </c>
      <c r="FU507" s="46" t="str">
        <f t="shared" si="1026"/>
        <v/>
      </c>
      <c r="FV507" s="46" t="str">
        <f t="shared" si="1027"/>
        <v/>
      </c>
      <c r="FW507" s="46" t="b">
        <f t="shared" si="1028"/>
        <v>0</v>
      </c>
      <c r="FX507" s="46" t="str">
        <f t="shared" si="1029"/>
        <v/>
      </c>
      <c r="FY507" s="46" t="str">
        <f t="shared" si="1030"/>
        <v/>
      </c>
      <c r="FZ507" s="46" t="b">
        <f t="shared" si="1031"/>
        <v>0</v>
      </c>
      <c r="GA507" s="46" t="str">
        <f t="shared" si="1032"/>
        <v/>
      </c>
      <c r="GB507" s="46" t="str">
        <f t="shared" si="1033"/>
        <v/>
      </c>
      <c r="GC507" s="46" t="b">
        <f t="shared" si="1034"/>
        <v>0</v>
      </c>
      <c r="GD507" s="46" t="str">
        <f t="shared" si="1035"/>
        <v/>
      </c>
      <c r="GE507" s="46" t="str">
        <f t="shared" si="1036"/>
        <v/>
      </c>
      <c r="GF507" s="46" t="b">
        <f t="shared" si="1037"/>
        <v>0</v>
      </c>
      <c r="GG507" s="46" t="b">
        <f t="shared" si="1038"/>
        <v>0</v>
      </c>
      <c r="GH507" s="46" t="str">
        <f t="shared" si="1039"/>
        <v/>
      </c>
      <c r="GI507" s="46" t="str">
        <f t="shared" si="1040"/>
        <v/>
      </c>
      <c r="GJ507" s="46" t="str">
        <f t="shared" si="1041"/>
        <v/>
      </c>
      <c r="GK507" s="46" t="b">
        <f t="shared" si="1042"/>
        <v>0</v>
      </c>
      <c r="GL507" s="46" t="str">
        <f t="shared" si="1043"/>
        <v/>
      </c>
      <c r="GM507" s="46" t="str">
        <f t="shared" si="1044"/>
        <v/>
      </c>
      <c r="GN507" s="46" t="str">
        <f t="shared" si="1045"/>
        <v/>
      </c>
      <c r="GO507" s="46" t="b">
        <f t="shared" si="1046"/>
        <v>0</v>
      </c>
      <c r="GP507" s="46" t="str">
        <f t="shared" si="1047"/>
        <v/>
      </c>
      <c r="GQ507" s="46" t="str">
        <f t="shared" si="1048"/>
        <v/>
      </c>
      <c r="GR507" s="46" t="b">
        <f t="shared" si="1049"/>
        <v>0</v>
      </c>
      <c r="GS507" s="46" t="str">
        <f t="shared" si="1050"/>
        <v/>
      </c>
      <c r="GT507" s="46" t="str">
        <f t="shared" si="1051"/>
        <v/>
      </c>
      <c r="GU507" s="46" t="b">
        <f t="shared" si="1052"/>
        <v>0</v>
      </c>
      <c r="GV507" s="46" t="b">
        <f t="shared" si="1053"/>
        <v>0</v>
      </c>
      <c r="GW507" s="46" t="b">
        <f t="shared" si="1054"/>
        <v>0</v>
      </c>
      <c r="GX507" s="46" t="b">
        <f t="shared" si="1055"/>
        <v>0</v>
      </c>
      <c r="GY507" s="46" t="b">
        <f t="shared" si="1056"/>
        <v>0</v>
      </c>
      <c r="GZ507" s="46" t="b">
        <f t="shared" si="1057"/>
        <v>0</v>
      </c>
      <c r="HA507" s="46" t="b">
        <f t="shared" si="1058"/>
        <v>0</v>
      </c>
      <c r="HB507" s="46" t="b">
        <f t="shared" si="1059"/>
        <v>0</v>
      </c>
      <c r="HC507" s="46" t="b">
        <f t="shared" si="1060"/>
        <v>0</v>
      </c>
      <c r="HD507" s="46" t="b">
        <f t="shared" si="1061"/>
        <v>0</v>
      </c>
      <c r="HE507" s="46" t="b">
        <f t="shared" si="1062"/>
        <v>0</v>
      </c>
      <c r="HF507" s="46" t="b">
        <f t="shared" si="1063"/>
        <v>0</v>
      </c>
      <c r="HG507" s="46" t="b">
        <f t="shared" si="1064"/>
        <v>0</v>
      </c>
      <c r="HH507" s="46" t="b">
        <f t="shared" si="1065"/>
        <v>0</v>
      </c>
      <c r="HI507" s="46" t="b">
        <f t="shared" si="1066"/>
        <v>0</v>
      </c>
      <c r="HJ507" s="46" t="b">
        <f t="shared" si="1067"/>
        <v>0</v>
      </c>
      <c r="HK507" s="46" t="b">
        <f t="shared" si="1068"/>
        <v>0</v>
      </c>
      <c r="HL507" s="46" t="b">
        <f t="shared" si="1069"/>
        <v>0</v>
      </c>
      <c r="HM507" s="46" t="b">
        <f t="shared" si="1070"/>
        <v>0</v>
      </c>
      <c r="HN507" s="46" t="b">
        <f t="shared" si="1071"/>
        <v>0</v>
      </c>
      <c r="HO507" s="46" t="b">
        <f t="shared" si="1072"/>
        <v>0</v>
      </c>
      <c r="HP507" s="46" t="b">
        <f t="shared" si="1073"/>
        <v>0</v>
      </c>
      <c r="HQ507" s="46" t="str">
        <f t="shared" si="1074"/>
        <v/>
      </c>
      <c r="HR507" s="46" t="str">
        <f t="shared" si="1075"/>
        <v/>
      </c>
      <c r="HS507" s="46" t="str">
        <f t="shared" si="1076"/>
        <v/>
      </c>
      <c r="HT507" s="46" t="b">
        <f t="shared" si="1077"/>
        <v>0</v>
      </c>
      <c r="HU507" s="46" t="b">
        <f t="shared" si="1078"/>
        <v>0</v>
      </c>
      <c r="HV507" s="46" t="b">
        <f t="shared" si="1079"/>
        <v>0</v>
      </c>
      <c r="HW507" s="46" t="b">
        <f t="shared" si="1080"/>
        <v>0</v>
      </c>
      <c r="HX507" s="46" t="b">
        <f t="shared" si="1081"/>
        <v>0</v>
      </c>
      <c r="HY507" s="46" t="b">
        <f t="shared" si="1082"/>
        <v>0</v>
      </c>
      <c r="HZ507" s="46" t="b">
        <f t="shared" si="1083"/>
        <v>0</v>
      </c>
      <c r="IA507" s="46" t="str">
        <f t="shared" si="1084"/>
        <v/>
      </c>
      <c r="IB507" s="46" t="str">
        <f t="shared" si="1085"/>
        <v/>
      </c>
      <c r="IC507" s="46" t="str">
        <f t="shared" si="1086"/>
        <v/>
      </c>
      <c r="ID507" s="46" t="str">
        <f t="shared" si="1087"/>
        <v/>
      </c>
      <c r="IE507" s="46" t="b">
        <f t="shared" si="1088"/>
        <v>0</v>
      </c>
      <c r="IF507" s="46" t="str">
        <f t="shared" si="1089"/>
        <v/>
      </c>
      <c r="IG507" s="46" t="str">
        <f t="shared" si="1090"/>
        <v/>
      </c>
      <c r="IH507" s="46" t="b">
        <f t="shared" si="1091"/>
        <v>0</v>
      </c>
      <c r="II507" s="46" t="b">
        <f t="shared" si="1092"/>
        <v>0</v>
      </c>
      <c r="IJ507" s="46" t="b">
        <f t="shared" si="1093"/>
        <v>0</v>
      </c>
      <c r="IK507" s="46" t="str">
        <f t="shared" si="1094"/>
        <v/>
      </c>
      <c r="IL507" s="46" t="str">
        <f t="shared" si="1095"/>
        <v/>
      </c>
      <c r="IM507" s="46" t="b">
        <f t="shared" si="1096"/>
        <v>0</v>
      </c>
      <c r="IN507" s="46" t="b">
        <f t="shared" si="1097"/>
        <v>0</v>
      </c>
      <c r="IO507" s="46" t="b">
        <f t="shared" si="1098"/>
        <v>0</v>
      </c>
      <c r="IP507" s="46" t="b">
        <f t="shared" si="1099"/>
        <v>0</v>
      </c>
      <c r="IQ507" s="46" t="b">
        <f t="shared" si="1100"/>
        <v>0</v>
      </c>
      <c r="IR507" s="46" t="b">
        <f t="shared" si="1101"/>
        <v>0</v>
      </c>
      <c r="IS507" s="46" t="b">
        <f t="shared" si="1102"/>
        <v>0</v>
      </c>
      <c r="IT507" s="46" t="b">
        <f t="shared" si="1103"/>
        <v>0</v>
      </c>
      <c r="IU507" s="46" t="b">
        <f t="shared" si="1104"/>
        <v>0</v>
      </c>
      <c r="IV507" s="46" t="b">
        <f t="shared" si="1105"/>
        <v>0</v>
      </c>
      <c r="IW507" s="46" t="b">
        <f t="shared" si="1106"/>
        <v>0</v>
      </c>
      <c r="IX507" s="46" t="b">
        <f t="shared" si="1107"/>
        <v>0</v>
      </c>
      <c r="IY507" s="46" t="b">
        <f t="shared" si="1108"/>
        <v>0</v>
      </c>
    </row>
    <row r="508" spans="2:259" x14ac:dyDescent="0.3">
      <c r="B508" s="48">
        <v>496</v>
      </c>
      <c r="C508" s="61" t="str">
        <f t="shared" si="974"/>
        <v/>
      </c>
      <c r="D508" s="53"/>
      <c r="E508" s="52"/>
      <c r="F508" s="112"/>
      <c r="G508" s="52"/>
      <c r="H508" s="53"/>
      <c r="I508" s="52"/>
      <c r="J508" s="52"/>
      <c r="K508" s="53"/>
      <c r="L508" s="55"/>
      <c r="M508" s="108"/>
      <c r="N508" s="56"/>
      <c r="O508" s="52"/>
      <c r="P508" s="52"/>
      <c r="Q508" s="52"/>
      <c r="R508" s="52"/>
      <c r="S508" s="52"/>
      <c r="T508" s="53"/>
      <c r="U508" s="52"/>
      <c r="V508" s="52"/>
      <c r="W508" s="55"/>
      <c r="X508" s="55"/>
      <c r="Y508" s="52"/>
      <c r="Z508" s="55"/>
      <c r="AA508" s="52"/>
      <c r="AB508" s="53"/>
      <c r="AC508" s="53"/>
      <c r="AD508" s="53"/>
      <c r="AE508" s="57"/>
      <c r="AF508" s="113"/>
      <c r="AG508" s="57"/>
      <c r="AH508" s="58"/>
      <c r="AI508" s="58"/>
      <c r="AJ508" s="58"/>
      <c r="AK508" s="114"/>
      <c r="AL508" s="58"/>
      <c r="AM508" s="114"/>
      <c r="AN508" s="58"/>
      <c r="AO508" s="114"/>
      <c r="AP508" s="58"/>
      <c r="AQ508" s="114"/>
      <c r="AR508" s="58"/>
      <c r="AS508" s="114"/>
      <c r="AT508" s="58"/>
      <c r="AU508" s="114"/>
      <c r="AV508" s="58"/>
      <c r="AW508" s="114"/>
      <c r="AX508" s="58"/>
      <c r="AY508" s="114"/>
      <c r="AZ508" s="58"/>
      <c r="BA508" s="114"/>
      <c r="BB508" s="58"/>
      <c r="BC508" s="114"/>
      <c r="BD508" s="58"/>
      <c r="BE508" s="58"/>
      <c r="BF508" s="58"/>
      <c r="BG508" s="59"/>
      <c r="BH508" s="58"/>
      <c r="BI508" s="114"/>
      <c r="BJ508" s="53"/>
      <c r="BK508" s="58"/>
      <c r="BL508" s="114"/>
      <c r="BM508" s="58"/>
      <c r="BN508" s="114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3"/>
      <c r="CL508" s="58"/>
      <c r="CM508" s="58"/>
      <c r="CN508" s="60"/>
      <c r="CO508" s="57"/>
      <c r="CP508" s="58"/>
      <c r="CQ508" s="60"/>
      <c r="CR508" s="57"/>
      <c r="CS508" s="58"/>
      <c r="CT508" s="59"/>
      <c r="CU508" s="58"/>
      <c r="CV508" s="59"/>
      <c r="CW508" s="58"/>
      <c r="CX508" s="59"/>
      <c r="CY508" s="58"/>
      <c r="CZ508" s="58"/>
      <c r="DA508" s="58"/>
      <c r="DB508" s="53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7"/>
      <c r="DO508" s="57"/>
      <c r="DP508" s="57"/>
      <c r="DQ508" s="76" t="str">
        <f t="shared" si="975"/>
        <v/>
      </c>
      <c r="DR508" s="53"/>
      <c r="DS508" s="46" t="b">
        <f t="shared" si="976"/>
        <v>0</v>
      </c>
      <c r="DT508" s="46" t="str">
        <f t="shared" si="977"/>
        <v/>
      </c>
      <c r="DU508" s="46" t="b">
        <f t="shared" si="978"/>
        <v>0</v>
      </c>
      <c r="DV508" s="46" t="b">
        <f t="shared" si="979"/>
        <v>0</v>
      </c>
      <c r="DW508" s="46" t="b">
        <f t="shared" si="980"/>
        <v>0</v>
      </c>
      <c r="DY508" s="46" t="b">
        <f t="shared" si="981"/>
        <v>0</v>
      </c>
      <c r="DZ508" s="46" t="b">
        <f t="shared" si="982"/>
        <v>0</v>
      </c>
      <c r="EB508" s="46" t="b">
        <f t="shared" si="983"/>
        <v>0</v>
      </c>
      <c r="EC508" s="46" t="b">
        <f t="shared" si="984"/>
        <v>0</v>
      </c>
      <c r="ED508" s="46" t="b">
        <f t="shared" si="985"/>
        <v>0</v>
      </c>
      <c r="EE508" s="46" t="b">
        <f t="shared" si="986"/>
        <v>0</v>
      </c>
      <c r="EF508" s="46" t="b">
        <f t="shared" si="987"/>
        <v>0</v>
      </c>
      <c r="EG508" s="46" t="b">
        <f t="shared" si="988"/>
        <v>0</v>
      </c>
      <c r="EH508" s="46" t="b">
        <f t="shared" si="989"/>
        <v>0</v>
      </c>
      <c r="EI508" s="46" t="b">
        <f t="shared" si="990"/>
        <v>0</v>
      </c>
      <c r="EK508" s="46" t="b">
        <f t="shared" si="991"/>
        <v>0</v>
      </c>
      <c r="EL508" s="46" t="b">
        <f t="shared" si="992"/>
        <v>0</v>
      </c>
      <c r="EM508" s="46" t="b">
        <f t="shared" si="993"/>
        <v>0</v>
      </c>
      <c r="EN508" s="46" t="b">
        <f t="shared" si="994"/>
        <v>0</v>
      </c>
      <c r="EO508" s="46" t="b">
        <f t="shared" si="995"/>
        <v>0</v>
      </c>
      <c r="EP508" s="46" t="b">
        <f t="shared" si="996"/>
        <v>0</v>
      </c>
      <c r="EQ508" s="46" t="b">
        <f t="shared" si="997"/>
        <v>0</v>
      </c>
      <c r="ER508" s="46" t="b">
        <f>OR(AA508='Tablas '!$T$4,AA508='Tablas '!$T$7,AA508='Tablas '!$T$8,AA508='Tablas '!$T$11)</f>
        <v>0</v>
      </c>
      <c r="ES508" s="46" t="str">
        <f t="shared" si="998"/>
        <v/>
      </c>
      <c r="ET508" s="46" t="str">
        <f t="shared" si="999"/>
        <v/>
      </c>
      <c r="EU508" s="46" t="str">
        <f t="shared" si="1000"/>
        <v/>
      </c>
      <c r="EV508" s="46" t="b">
        <f t="shared" si="1001"/>
        <v>0</v>
      </c>
      <c r="EW508" s="46" t="b">
        <f t="shared" si="1002"/>
        <v>0</v>
      </c>
      <c r="EX508" s="46" t="b">
        <f t="shared" si="1003"/>
        <v>0</v>
      </c>
      <c r="EY508" s="46" t="b">
        <f t="shared" si="1004"/>
        <v>0</v>
      </c>
      <c r="EZ508" s="46" t="b">
        <f t="shared" si="1005"/>
        <v>0</v>
      </c>
      <c r="FA508" s="46" t="b">
        <f t="shared" si="1006"/>
        <v>0</v>
      </c>
      <c r="FB508" s="46" t="b">
        <f t="shared" si="1007"/>
        <v>0</v>
      </c>
      <c r="FC508" s="46" t="str">
        <f t="shared" si="1008"/>
        <v/>
      </c>
      <c r="FD508" s="46" t="str">
        <f t="shared" si="1009"/>
        <v/>
      </c>
      <c r="FE508" s="46" t="b">
        <f t="shared" si="1010"/>
        <v>0</v>
      </c>
      <c r="FF508" s="46" t="str">
        <f t="shared" si="1011"/>
        <v/>
      </c>
      <c r="FG508" s="46" t="str">
        <f t="shared" si="1012"/>
        <v/>
      </c>
      <c r="FH508" s="46" t="b">
        <f t="shared" si="1013"/>
        <v>0</v>
      </c>
      <c r="FI508" s="46" t="str">
        <f t="shared" si="1014"/>
        <v/>
      </c>
      <c r="FJ508" s="46" t="str">
        <f t="shared" si="1015"/>
        <v/>
      </c>
      <c r="FK508" s="46" t="b">
        <f t="shared" si="1016"/>
        <v>0</v>
      </c>
      <c r="FL508" s="46" t="str">
        <f t="shared" si="1017"/>
        <v/>
      </c>
      <c r="FM508" s="46" t="str">
        <f t="shared" si="1018"/>
        <v/>
      </c>
      <c r="FN508" s="46" t="b">
        <f t="shared" si="1019"/>
        <v>0</v>
      </c>
      <c r="FO508" s="46" t="str">
        <f t="shared" si="1020"/>
        <v/>
      </c>
      <c r="FP508" s="46" t="str">
        <f t="shared" si="1021"/>
        <v/>
      </c>
      <c r="FQ508" s="46" t="b">
        <f t="shared" si="1022"/>
        <v>0</v>
      </c>
      <c r="FR508" s="46" t="str">
        <f t="shared" si="1023"/>
        <v/>
      </c>
      <c r="FS508" s="46" t="str">
        <f t="shared" si="1024"/>
        <v/>
      </c>
      <c r="FT508" s="46" t="b">
        <f t="shared" si="1025"/>
        <v>0</v>
      </c>
      <c r="FU508" s="46" t="str">
        <f t="shared" si="1026"/>
        <v/>
      </c>
      <c r="FV508" s="46" t="str">
        <f t="shared" si="1027"/>
        <v/>
      </c>
      <c r="FW508" s="46" t="b">
        <f t="shared" si="1028"/>
        <v>0</v>
      </c>
      <c r="FX508" s="46" t="str">
        <f t="shared" si="1029"/>
        <v/>
      </c>
      <c r="FY508" s="46" t="str">
        <f t="shared" si="1030"/>
        <v/>
      </c>
      <c r="FZ508" s="46" t="b">
        <f t="shared" si="1031"/>
        <v>0</v>
      </c>
      <c r="GA508" s="46" t="str">
        <f t="shared" si="1032"/>
        <v/>
      </c>
      <c r="GB508" s="46" t="str">
        <f t="shared" si="1033"/>
        <v/>
      </c>
      <c r="GC508" s="46" t="b">
        <f t="shared" si="1034"/>
        <v>0</v>
      </c>
      <c r="GD508" s="46" t="str">
        <f t="shared" si="1035"/>
        <v/>
      </c>
      <c r="GE508" s="46" t="str">
        <f t="shared" si="1036"/>
        <v/>
      </c>
      <c r="GF508" s="46" t="b">
        <f t="shared" si="1037"/>
        <v>0</v>
      </c>
      <c r="GG508" s="46" t="b">
        <f t="shared" si="1038"/>
        <v>0</v>
      </c>
      <c r="GH508" s="46" t="str">
        <f t="shared" si="1039"/>
        <v/>
      </c>
      <c r="GI508" s="46" t="str">
        <f t="shared" si="1040"/>
        <v/>
      </c>
      <c r="GJ508" s="46" t="str">
        <f t="shared" si="1041"/>
        <v/>
      </c>
      <c r="GK508" s="46" t="b">
        <f t="shared" si="1042"/>
        <v>0</v>
      </c>
      <c r="GL508" s="46" t="str">
        <f t="shared" si="1043"/>
        <v/>
      </c>
      <c r="GM508" s="46" t="str">
        <f t="shared" si="1044"/>
        <v/>
      </c>
      <c r="GN508" s="46" t="str">
        <f t="shared" si="1045"/>
        <v/>
      </c>
      <c r="GO508" s="46" t="b">
        <f t="shared" si="1046"/>
        <v>0</v>
      </c>
      <c r="GP508" s="46" t="str">
        <f t="shared" si="1047"/>
        <v/>
      </c>
      <c r="GQ508" s="46" t="str">
        <f t="shared" si="1048"/>
        <v/>
      </c>
      <c r="GR508" s="46" t="b">
        <f t="shared" si="1049"/>
        <v>0</v>
      </c>
      <c r="GS508" s="46" t="str">
        <f t="shared" si="1050"/>
        <v/>
      </c>
      <c r="GT508" s="46" t="str">
        <f t="shared" si="1051"/>
        <v/>
      </c>
      <c r="GU508" s="46" t="b">
        <f t="shared" si="1052"/>
        <v>0</v>
      </c>
      <c r="GV508" s="46" t="b">
        <f t="shared" si="1053"/>
        <v>0</v>
      </c>
      <c r="GW508" s="46" t="b">
        <f t="shared" si="1054"/>
        <v>0</v>
      </c>
      <c r="GX508" s="46" t="b">
        <f t="shared" si="1055"/>
        <v>0</v>
      </c>
      <c r="GY508" s="46" t="b">
        <f t="shared" si="1056"/>
        <v>0</v>
      </c>
      <c r="GZ508" s="46" t="b">
        <f t="shared" si="1057"/>
        <v>0</v>
      </c>
      <c r="HA508" s="46" t="b">
        <f t="shared" si="1058"/>
        <v>0</v>
      </c>
      <c r="HB508" s="46" t="b">
        <f t="shared" si="1059"/>
        <v>0</v>
      </c>
      <c r="HC508" s="46" t="b">
        <f t="shared" si="1060"/>
        <v>0</v>
      </c>
      <c r="HD508" s="46" t="b">
        <f t="shared" si="1061"/>
        <v>0</v>
      </c>
      <c r="HE508" s="46" t="b">
        <f t="shared" si="1062"/>
        <v>0</v>
      </c>
      <c r="HF508" s="46" t="b">
        <f t="shared" si="1063"/>
        <v>0</v>
      </c>
      <c r="HG508" s="46" t="b">
        <f t="shared" si="1064"/>
        <v>0</v>
      </c>
      <c r="HH508" s="46" t="b">
        <f t="shared" si="1065"/>
        <v>0</v>
      </c>
      <c r="HI508" s="46" t="b">
        <f t="shared" si="1066"/>
        <v>0</v>
      </c>
      <c r="HJ508" s="46" t="b">
        <f t="shared" si="1067"/>
        <v>0</v>
      </c>
      <c r="HK508" s="46" t="b">
        <f t="shared" si="1068"/>
        <v>0</v>
      </c>
      <c r="HL508" s="46" t="b">
        <f t="shared" si="1069"/>
        <v>0</v>
      </c>
      <c r="HM508" s="46" t="b">
        <f t="shared" si="1070"/>
        <v>0</v>
      </c>
      <c r="HN508" s="46" t="b">
        <f t="shared" si="1071"/>
        <v>0</v>
      </c>
      <c r="HO508" s="46" t="b">
        <f t="shared" si="1072"/>
        <v>0</v>
      </c>
      <c r="HP508" s="46" t="b">
        <f t="shared" si="1073"/>
        <v>0</v>
      </c>
      <c r="HQ508" s="46" t="str">
        <f t="shared" si="1074"/>
        <v/>
      </c>
      <c r="HR508" s="46" t="str">
        <f t="shared" si="1075"/>
        <v/>
      </c>
      <c r="HS508" s="46" t="str">
        <f t="shared" si="1076"/>
        <v/>
      </c>
      <c r="HT508" s="46" t="b">
        <f t="shared" si="1077"/>
        <v>0</v>
      </c>
      <c r="HU508" s="46" t="b">
        <f t="shared" si="1078"/>
        <v>0</v>
      </c>
      <c r="HV508" s="46" t="b">
        <f t="shared" si="1079"/>
        <v>0</v>
      </c>
      <c r="HW508" s="46" t="b">
        <f t="shared" si="1080"/>
        <v>0</v>
      </c>
      <c r="HX508" s="46" t="b">
        <f t="shared" si="1081"/>
        <v>0</v>
      </c>
      <c r="HY508" s="46" t="b">
        <f t="shared" si="1082"/>
        <v>0</v>
      </c>
      <c r="HZ508" s="46" t="b">
        <f t="shared" si="1083"/>
        <v>0</v>
      </c>
      <c r="IA508" s="46" t="str">
        <f t="shared" si="1084"/>
        <v/>
      </c>
      <c r="IB508" s="46" t="str">
        <f t="shared" si="1085"/>
        <v/>
      </c>
      <c r="IC508" s="46" t="str">
        <f t="shared" si="1086"/>
        <v/>
      </c>
      <c r="ID508" s="46" t="str">
        <f t="shared" si="1087"/>
        <v/>
      </c>
      <c r="IE508" s="46" t="b">
        <f t="shared" si="1088"/>
        <v>0</v>
      </c>
      <c r="IF508" s="46" t="str">
        <f t="shared" si="1089"/>
        <v/>
      </c>
      <c r="IG508" s="46" t="str">
        <f t="shared" si="1090"/>
        <v/>
      </c>
      <c r="IH508" s="46" t="b">
        <f t="shared" si="1091"/>
        <v>0</v>
      </c>
      <c r="II508" s="46" t="b">
        <f t="shared" si="1092"/>
        <v>0</v>
      </c>
      <c r="IJ508" s="46" t="b">
        <f t="shared" si="1093"/>
        <v>0</v>
      </c>
      <c r="IK508" s="46" t="str">
        <f t="shared" si="1094"/>
        <v/>
      </c>
      <c r="IL508" s="46" t="str">
        <f t="shared" si="1095"/>
        <v/>
      </c>
      <c r="IM508" s="46" t="b">
        <f t="shared" si="1096"/>
        <v>0</v>
      </c>
      <c r="IN508" s="46" t="b">
        <f t="shared" si="1097"/>
        <v>0</v>
      </c>
      <c r="IO508" s="46" t="b">
        <f t="shared" si="1098"/>
        <v>0</v>
      </c>
      <c r="IP508" s="46" t="b">
        <f t="shared" si="1099"/>
        <v>0</v>
      </c>
      <c r="IQ508" s="46" t="b">
        <f t="shared" si="1100"/>
        <v>0</v>
      </c>
      <c r="IR508" s="46" t="b">
        <f t="shared" si="1101"/>
        <v>0</v>
      </c>
      <c r="IS508" s="46" t="b">
        <f t="shared" si="1102"/>
        <v>0</v>
      </c>
      <c r="IT508" s="46" t="b">
        <f t="shared" si="1103"/>
        <v>0</v>
      </c>
      <c r="IU508" s="46" t="b">
        <f t="shared" si="1104"/>
        <v>0</v>
      </c>
      <c r="IV508" s="46" t="b">
        <f t="shared" si="1105"/>
        <v>0</v>
      </c>
      <c r="IW508" s="46" t="b">
        <f t="shared" si="1106"/>
        <v>0</v>
      </c>
      <c r="IX508" s="46" t="b">
        <f t="shared" si="1107"/>
        <v>0</v>
      </c>
      <c r="IY508" s="46" t="b">
        <f t="shared" si="1108"/>
        <v>0</v>
      </c>
    </row>
    <row r="509" spans="2:259" x14ac:dyDescent="0.3">
      <c r="B509" s="48">
        <v>497</v>
      </c>
      <c r="C509" s="61" t="str">
        <f t="shared" si="974"/>
        <v/>
      </c>
      <c r="D509" s="53"/>
      <c r="E509" s="52"/>
      <c r="F509" s="112"/>
      <c r="G509" s="52"/>
      <c r="H509" s="53"/>
      <c r="I509" s="52"/>
      <c r="J509" s="52"/>
      <c r="K509" s="53"/>
      <c r="L509" s="55"/>
      <c r="M509" s="108"/>
      <c r="N509" s="56"/>
      <c r="O509" s="52"/>
      <c r="P509" s="52"/>
      <c r="Q509" s="52"/>
      <c r="R509" s="52"/>
      <c r="S509" s="52"/>
      <c r="T509" s="53"/>
      <c r="U509" s="52"/>
      <c r="V509" s="52"/>
      <c r="W509" s="55"/>
      <c r="X509" s="55"/>
      <c r="Y509" s="52"/>
      <c r="Z509" s="55"/>
      <c r="AA509" s="52"/>
      <c r="AB509" s="53"/>
      <c r="AC509" s="53"/>
      <c r="AD509" s="53"/>
      <c r="AE509" s="57"/>
      <c r="AF509" s="113"/>
      <c r="AG509" s="57"/>
      <c r="AH509" s="58"/>
      <c r="AI509" s="58"/>
      <c r="AJ509" s="58"/>
      <c r="AK509" s="114"/>
      <c r="AL509" s="58"/>
      <c r="AM509" s="114"/>
      <c r="AN509" s="58"/>
      <c r="AO509" s="114"/>
      <c r="AP509" s="58"/>
      <c r="AQ509" s="114"/>
      <c r="AR509" s="58"/>
      <c r="AS509" s="114"/>
      <c r="AT509" s="58"/>
      <c r="AU509" s="114"/>
      <c r="AV509" s="58"/>
      <c r="AW509" s="114"/>
      <c r="AX509" s="58"/>
      <c r="AY509" s="114"/>
      <c r="AZ509" s="58"/>
      <c r="BA509" s="114"/>
      <c r="BB509" s="58"/>
      <c r="BC509" s="114"/>
      <c r="BD509" s="58"/>
      <c r="BE509" s="58"/>
      <c r="BF509" s="58"/>
      <c r="BG509" s="59"/>
      <c r="BH509" s="58"/>
      <c r="BI509" s="114"/>
      <c r="BJ509" s="53"/>
      <c r="BK509" s="58"/>
      <c r="BL509" s="114"/>
      <c r="BM509" s="58"/>
      <c r="BN509" s="114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3"/>
      <c r="CL509" s="58"/>
      <c r="CM509" s="58"/>
      <c r="CN509" s="60"/>
      <c r="CO509" s="57"/>
      <c r="CP509" s="58"/>
      <c r="CQ509" s="60"/>
      <c r="CR509" s="57"/>
      <c r="CS509" s="58"/>
      <c r="CT509" s="59"/>
      <c r="CU509" s="58"/>
      <c r="CV509" s="59"/>
      <c r="CW509" s="58"/>
      <c r="CX509" s="59"/>
      <c r="CY509" s="58"/>
      <c r="CZ509" s="58"/>
      <c r="DA509" s="58"/>
      <c r="DB509" s="53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7"/>
      <c r="DO509" s="57"/>
      <c r="DP509" s="57"/>
      <c r="DQ509" s="76" t="str">
        <f t="shared" si="975"/>
        <v/>
      </c>
      <c r="DR509" s="53"/>
      <c r="DS509" s="46" t="b">
        <f t="shared" si="976"/>
        <v>0</v>
      </c>
      <c r="DT509" s="46" t="str">
        <f t="shared" si="977"/>
        <v/>
      </c>
      <c r="DU509" s="46" t="b">
        <f t="shared" si="978"/>
        <v>0</v>
      </c>
      <c r="DV509" s="46" t="b">
        <f t="shared" si="979"/>
        <v>0</v>
      </c>
      <c r="DW509" s="46" t="b">
        <f t="shared" si="980"/>
        <v>0</v>
      </c>
      <c r="DY509" s="46" t="b">
        <f t="shared" si="981"/>
        <v>0</v>
      </c>
      <c r="DZ509" s="46" t="b">
        <f t="shared" si="982"/>
        <v>0</v>
      </c>
      <c r="EB509" s="46" t="b">
        <f t="shared" si="983"/>
        <v>0</v>
      </c>
      <c r="EC509" s="46" t="b">
        <f t="shared" si="984"/>
        <v>0</v>
      </c>
      <c r="ED509" s="46" t="b">
        <f t="shared" si="985"/>
        <v>0</v>
      </c>
      <c r="EE509" s="46" t="b">
        <f t="shared" si="986"/>
        <v>0</v>
      </c>
      <c r="EF509" s="46" t="b">
        <f t="shared" si="987"/>
        <v>0</v>
      </c>
      <c r="EG509" s="46" t="b">
        <f t="shared" si="988"/>
        <v>0</v>
      </c>
      <c r="EH509" s="46" t="b">
        <f t="shared" si="989"/>
        <v>0</v>
      </c>
      <c r="EI509" s="46" t="b">
        <f t="shared" si="990"/>
        <v>0</v>
      </c>
      <c r="EK509" s="46" t="b">
        <f t="shared" si="991"/>
        <v>0</v>
      </c>
      <c r="EL509" s="46" t="b">
        <f t="shared" si="992"/>
        <v>0</v>
      </c>
      <c r="EM509" s="46" t="b">
        <f t="shared" si="993"/>
        <v>0</v>
      </c>
      <c r="EN509" s="46" t="b">
        <f t="shared" si="994"/>
        <v>0</v>
      </c>
      <c r="EO509" s="46" t="b">
        <f t="shared" si="995"/>
        <v>0</v>
      </c>
      <c r="EP509" s="46" t="b">
        <f t="shared" si="996"/>
        <v>0</v>
      </c>
      <c r="EQ509" s="46" t="b">
        <f t="shared" si="997"/>
        <v>0</v>
      </c>
      <c r="ER509" s="46" t="b">
        <f>OR(AA509='Tablas '!$T$4,AA509='Tablas '!$T$7,AA509='Tablas '!$T$8,AA509='Tablas '!$T$11)</f>
        <v>0</v>
      </c>
      <c r="ES509" s="46" t="str">
        <f t="shared" si="998"/>
        <v/>
      </c>
      <c r="ET509" s="46" t="str">
        <f t="shared" si="999"/>
        <v/>
      </c>
      <c r="EU509" s="46" t="str">
        <f t="shared" si="1000"/>
        <v/>
      </c>
      <c r="EV509" s="46" t="b">
        <f t="shared" si="1001"/>
        <v>0</v>
      </c>
      <c r="EW509" s="46" t="b">
        <f t="shared" si="1002"/>
        <v>0</v>
      </c>
      <c r="EX509" s="46" t="b">
        <f t="shared" si="1003"/>
        <v>0</v>
      </c>
      <c r="EY509" s="46" t="b">
        <f t="shared" si="1004"/>
        <v>0</v>
      </c>
      <c r="EZ509" s="46" t="b">
        <f t="shared" si="1005"/>
        <v>0</v>
      </c>
      <c r="FA509" s="46" t="b">
        <f t="shared" si="1006"/>
        <v>0</v>
      </c>
      <c r="FB509" s="46" t="b">
        <f t="shared" si="1007"/>
        <v>0</v>
      </c>
      <c r="FC509" s="46" t="str">
        <f t="shared" si="1008"/>
        <v/>
      </c>
      <c r="FD509" s="46" t="str">
        <f t="shared" si="1009"/>
        <v/>
      </c>
      <c r="FE509" s="46" t="b">
        <f t="shared" si="1010"/>
        <v>0</v>
      </c>
      <c r="FF509" s="46" t="str">
        <f t="shared" si="1011"/>
        <v/>
      </c>
      <c r="FG509" s="46" t="str">
        <f t="shared" si="1012"/>
        <v/>
      </c>
      <c r="FH509" s="46" t="b">
        <f t="shared" si="1013"/>
        <v>0</v>
      </c>
      <c r="FI509" s="46" t="str">
        <f t="shared" si="1014"/>
        <v/>
      </c>
      <c r="FJ509" s="46" t="str">
        <f t="shared" si="1015"/>
        <v/>
      </c>
      <c r="FK509" s="46" t="b">
        <f t="shared" si="1016"/>
        <v>0</v>
      </c>
      <c r="FL509" s="46" t="str">
        <f t="shared" si="1017"/>
        <v/>
      </c>
      <c r="FM509" s="46" t="str">
        <f t="shared" si="1018"/>
        <v/>
      </c>
      <c r="FN509" s="46" t="b">
        <f t="shared" si="1019"/>
        <v>0</v>
      </c>
      <c r="FO509" s="46" t="str">
        <f t="shared" si="1020"/>
        <v/>
      </c>
      <c r="FP509" s="46" t="str">
        <f t="shared" si="1021"/>
        <v/>
      </c>
      <c r="FQ509" s="46" t="b">
        <f t="shared" si="1022"/>
        <v>0</v>
      </c>
      <c r="FR509" s="46" t="str">
        <f t="shared" si="1023"/>
        <v/>
      </c>
      <c r="FS509" s="46" t="str">
        <f t="shared" si="1024"/>
        <v/>
      </c>
      <c r="FT509" s="46" t="b">
        <f t="shared" si="1025"/>
        <v>0</v>
      </c>
      <c r="FU509" s="46" t="str">
        <f t="shared" si="1026"/>
        <v/>
      </c>
      <c r="FV509" s="46" t="str">
        <f t="shared" si="1027"/>
        <v/>
      </c>
      <c r="FW509" s="46" t="b">
        <f t="shared" si="1028"/>
        <v>0</v>
      </c>
      <c r="FX509" s="46" t="str">
        <f t="shared" si="1029"/>
        <v/>
      </c>
      <c r="FY509" s="46" t="str">
        <f t="shared" si="1030"/>
        <v/>
      </c>
      <c r="FZ509" s="46" t="b">
        <f t="shared" si="1031"/>
        <v>0</v>
      </c>
      <c r="GA509" s="46" t="str">
        <f t="shared" si="1032"/>
        <v/>
      </c>
      <c r="GB509" s="46" t="str">
        <f t="shared" si="1033"/>
        <v/>
      </c>
      <c r="GC509" s="46" t="b">
        <f t="shared" si="1034"/>
        <v>0</v>
      </c>
      <c r="GD509" s="46" t="str">
        <f t="shared" si="1035"/>
        <v/>
      </c>
      <c r="GE509" s="46" t="str">
        <f t="shared" si="1036"/>
        <v/>
      </c>
      <c r="GF509" s="46" t="b">
        <f t="shared" si="1037"/>
        <v>0</v>
      </c>
      <c r="GG509" s="46" t="b">
        <f t="shared" si="1038"/>
        <v>0</v>
      </c>
      <c r="GH509" s="46" t="str">
        <f t="shared" si="1039"/>
        <v/>
      </c>
      <c r="GI509" s="46" t="str">
        <f t="shared" si="1040"/>
        <v/>
      </c>
      <c r="GJ509" s="46" t="str">
        <f t="shared" si="1041"/>
        <v/>
      </c>
      <c r="GK509" s="46" t="b">
        <f t="shared" si="1042"/>
        <v>0</v>
      </c>
      <c r="GL509" s="46" t="str">
        <f t="shared" si="1043"/>
        <v/>
      </c>
      <c r="GM509" s="46" t="str">
        <f t="shared" si="1044"/>
        <v/>
      </c>
      <c r="GN509" s="46" t="str">
        <f t="shared" si="1045"/>
        <v/>
      </c>
      <c r="GO509" s="46" t="b">
        <f t="shared" si="1046"/>
        <v>0</v>
      </c>
      <c r="GP509" s="46" t="str">
        <f t="shared" si="1047"/>
        <v/>
      </c>
      <c r="GQ509" s="46" t="str">
        <f t="shared" si="1048"/>
        <v/>
      </c>
      <c r="GR509" s="46" t="b">
        <f t="shared" si="1049"/>
        <v>0</v>
      </c>
      <c r="GS509" s="46" t="str">
        <f t="shared" si="1050"/>
        <v/>
      </c>
      <c r="GT509" s="46" t="str">
        <f t="shared" si="1051"/>
        <v/>
      </c>
      <c r="GU509" s="46" t="b">
        <f t="shared" si="1052"/>
        <v>0</v>
      </c>
      <c r="GV509" s="46" t="b">
        <f t="shared" si="1053"/>
        <v>0</v>
      </c>
      <c r="GW509" s="46" t="b">
        <f t="shared" si="1054"/>
        <v>0</v>
      </c>
      <c r="GX509" s="46" t="b">
        <f t="shared" si="1055"/>
        <v>0</v>
      </c>
      <c r="GY509" s="46" t="b">
        <f t="shared" si="1056"/>
        <v>0</v>
      </c>
      <c r="GZ509" s="46" t="b">
        <f t="shared" si="1057"/>
        <v>0</v>
      </c>
      <c r="HA509" s="46" t="b">
        <f t="shared" si="1058"/>
        <v>0</v>
      </c>
      <c r="HB509" s="46" t="b">
        <f t="shared" si="1059"/>
        <v>0</v>
      </c>
      <c r="HC509" s="46" t="b">
        <f t="shared" si="1060"/>
        <v>0</v>
      </c>
      <c r="HD509" s="46" t="b">
        <f t="shared" si="1061"/>
        <v>0</v>
      </c>
      <c r="HE509" s="46" t="b">
        <f t="shared" si="1062"/>
        <v>0</v>
      </c>
      <c r="HF509" s="46" t="b">
        <f t="shared" si="1063"/>
        <v>0</v>
      </c>
      <c r="HG509" s="46" t="b">
        <f t="shared" si="1064"/>
        <v>0</v>
      </c>
      <c r="HH509" s="46" t="b">
        <f t="shared" si="1065"/>
        <v>0</v>
      </c>
      <c r="HI509" s="46" t="b">
        <f t="shared" si="1066"/>
        <v>0</v>
      </c>
      <c r="HJ509" s="46" t="b">
        <f t="shared" si="1067"/>
        <v>0</v>
      </c>
      <c r="HK509" s="46" t="b">
        <f t="shared" si="1068"/>
        <v>0</v>
      </c>
      <c r="HL509" s="46" t="b">
        <f t="shared" si="1069"/>
        <v>0</v>
      </c>
      <c r="HM509" s="46" t="b">
        <f t="shared" si="1070"/>
        <v>0</v>
      </c>
      <c r="HN509" s="46" t="b">
        <f t="shared" si="1071"/>
        <v>0</v>
      </c>
      <c r="HO509" s="46" t="b">
        <f t="shared" si="1072"/>
        <v>0</v>
      </c>
      <c r="HP509" s="46" t="b">
        <f t="shared" si="1073"/>
        <v>0</v>
      </c>
      <c r="HQ509" s="46" t="str">
        <f t="shared" si="1074"/>
        <v/>
      </c>
      <c r="HR509" s="46" t="str">
        <f t="shared" si="1075"/>
        <v/>
      </c>
      <c r="HS509" s="46" t="str">
        <f t="shared" si="1076"/>
        <v/>
      </c>
      <c r="HT509" s="46" t="b">
        <f t="shared" si="1077"/>
        <v>0</v>
      </c>
      <c r="HU509" s="46" t="b">
        <f t="shared" si="1078"/>
        <v>0</v>
      </c>
      <c r="HV509" s="46" t="b">
        <f t="shared" si="1079"/>
        <v>0</v>
      </c>
      <c r="HW509" s="46" t="b">
        <f t="shared" si="1080"/>
        <v>0</v>
      </c>
      <c r="HX509" s="46" t="b">
        <f t="shared" si="1081"/>
        <v>0</v>
      </c>
      <c r="HY509" s="46" t="b">
        <f t="shared" si="1082"/>
        <v>0</v>
      </c>
      <c r="HZ509" s="46" t="b">
        <f t="shared" si="1083"/>
        <v>0</v>
      </c>
      <c r="IA509" s="46" t="str">
        <f t="shared" si="1084"/>
        <v/>
      </c>
      <c r="IB509" s="46" t="str">
        <f t="shared" si="1085"/>
        <v/>
      </c>
      <c r="IC509" s="46" t="str">
        <f t="shared" si="1086"/>
        <v/>
      </c>
      <c r="ID509" s="46" t="str">
        <f t="shared" si="1087"/>
        <v/>
      </c>
      <c r="IE509" s="46" t="b">
        <f t="shared" si="1088"/>
        <v>0</v>
      </c>
      <c r="IF509" s="46" t="str">
        <f t="shared" si="1089"/>
        <v/>
      </c>
      <c r="IG509" s="46" t="str">
        <f t="shared" si="1090"/>
        <v/>
      </c>
      <c r="IH509" s="46" t="b">
        <f t="shared" si="1091"/>
        <v>0</v>
      </c>
      <c r="II509" s="46" t="b">
        <f t="shared" si="1092"/>
        <v>0</v>
      </c>
      <c r="IJ509" s="46" t="b">
        <f t="shared" si="1093"/>
        <v>0</v>
      </c>
      <c r="IK509" s="46" t="str">
        <f t="shared" si="1094"/>
        <v/>
      </c>
      <c r="IL509" s="46" t="str">
        <f t="shared" si="1095"/>
        <v/>
      </c>
      <c r="IM509" s="46" t="b">
        <f t="shared" si="1096"/>
        <v>0</v>
      </c>
      <c r="IN509" s="46" t="b">
        <f t="shared" si="1097"/>
        <v>0</v>
      </c>
      <c r="IO509" s="46" t="b">
        <f t="shared" si="1098"/>
        <v>0</v>
      </c>
      <c r="IP509" s="46" t="b">
        <f t="shared" si="1099"/>
        <v>0</v>
      </c>
      <c r="IQ509" s="46" t="b">
        <f t="shared" si="1100"/>
        <v>0</v>
      </c>
      <c r="IR509" s="46" t="b">
        <f t="shared" si="1101"/>
        <v>0</v>
      </c>
      <c r="IS509" s="46" t="b">
        <f t="shared" si="1102"/>
        <v>0</v>
      </c>
      <c r="IT509" s="46" t="b">
        <f t="shared" si="1103"/>
        <v>0</v>
      </c>
      <c r="IU509" s="46" t="b">
        <f t="shared" si="1104"/>
        <v>0</v>
      </c>
      <c r="IV509" s="46" t="b">
        <f t="shared" si="1105"/>
        <v>0</v>
      </c>
      <c r="IW509" s="46" t="b">
        <f t="shared" si="1106"/>
        <v>0</v>
      </c>
      <c r="IX509" s="46" t="b">
        <f t="shared" si="1107"/>
        <v>0</v>
      </c>
      <c r="IY509" s="46" t="b">
        <f t="shared" si="1108"/>
        <v>0</v>
      </c>
    </row>
    <row r="510" spans="2:259" x14ac:dyDescent="0.3">
      <c r="B510" s="48">
        <v>498</v>
      </c>
      <c r="C510" s="61" t="str">
        <f t="shared" si="974"/>
        <v/>
      </c>
      <c r="D510" s="53"/>
      <c r="E510" s="52"/>
      <c r="F510" s="112"/>
      <c r="G510" s="52"/>
      <c r="H510" s="53"/>
      <c r="I510" s="52"/>
      <c r="J510" s="52"/>
      <c r="K510" s="53"/>
      <c r="L510" s="55"/>
      <c r="M510" s="108"/>
      <c r="N510" s="56"/>
      <c r="O510" s="52"/>
      <c r="P510" s="52"/>
      <c r="Q510" s="52"/>
      <c r="R510" s="52"/>
      <c r="S510" s="52"/>
      <c r="T510" s="53"/>
      <c r="U510" s="52"/>
      <c r="V510" s="52"/>
      <c r="W510" s="55"/>
      <c r="X510" s="55"/>
      <c r="Y510" s="52"/>
      <c r="Z510" s="55"/>
      <c r="AA510" s="52"/>
      <c r="AB510" s="53"/>
      <c r="AC510" s="53"/>
      <c r="AD510" s="53"/>
      <c r="AE510" s="57"/>
      <c r="AF510" s="113"/>
      <c r="AG510" s="57"/>
      <c r="AH510" s="58"/>
      <c r="AI510" s="58"/>
      <c r="AJ510" s="58"/>
      <c r="AK510" s="114"/>
      <c r="AL510" s="58"/>
      <c r="AM510" s="114"/>
      <c r="AN510" s="58"/>
      <c r="AO510" s="114"/>
      <c r="AP510" s="58"/>
      <c r="AQ510" s="114"/>
      <c r="AR510" s="58"/>
      <c r="AS510" s="114"/>
      <c r="AT510" s="58"/>
      <c r="AU510" s="114"/>
      <c r="AV510" s="58"/>
      <c r="AW510" s="114"/>
      <c r="AX510" s="58"/>
      <c r="AY510" s="114"/>
      <c r="AZ510" s="58"/>
      <c r="BA510" s="114"/>
      <c r="BB510" s="58"/>
      <c r="BC510" s="114"/>
      <c r="BD510" s="58"/>
      <c r="BE510" s="58"/>
      <c r="BF510" s="58"/>
      <c r="BG510" s="59"/>
      <c r="BH510" s="58"/>
      <c r="BI510" s="114"/>
      <c r="BJ510" s="53"/>
      <c r="BK510" s="58"/>
      <c r="BL510" s="114"/>
      <c r="BM510" s="58"/>
      <c r="BN510" s="114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3"/>
      <c r="CL510" s="58"/>
      <c r="CM510" s="58"/>
      <c r="CN510" s="60"/>
      <c r="CO510" s="57"/>
      <c r="CP510" s="58"/>
      <c r="CQ510" s="60"/>
      <c r="CR510" s="57"/>
      <c r="CS510" s="58"/>
      <c r="CT510" s="59"/>
      <c r="CU510" s="58"/>
      <c r="CV510" s="59"/>
      <c r="CW510" s="58"/>
      <c r="CX510" s="59"/>
      <c r="CY510" s="58"/>
      <c r="CZ510" s="58"/>
      <c r="DA510" s="58"/>
      <c r="DB510" s="53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7"/>
      <c r="DO510" s="57"/>
      <c r="DP510" s="57"/>
      <c r="DQ510" s="76" t="str">
        <f t="shared" si="975"/>
        <v/>
      </c>
      <c r="DR510" s="53"/>
      <c r="DS510" s="46" t="b">
        <f t="shared" si="976"/>
        <v>0</v>
      </c>
      <c r="DT510" s="46" t="str">
        <f t="shared" si="977"/>
        <v/>
      </c>
      <c r="DU510" s="46" t="b">
        <f t="shared" si="978"/>
        <v>0</v>
      </c>
      <c r="DV510" s="46" t="b">
        <f t="shared" si="979"/>
        <v>0</v>
      </c>
      <c r="DW510" s="46" t="b">
        <f t="shared" si="980"/>
        <v>0</v>
      </c>
      <c r="DY510" s="46" t="b">
        <f t="shared" si="981"/>
        <v>0</v>
      </c>
      <c r="DZ510" s="46" t="b">
        <f t="shared" si="982"/>
        <v>0</v>
      </c>
      <c r="EB510" s="46" t="b">
        <f t="shared" si="983"/>
        <v>0</v>
      </c>
      <c r="EC510" s="46" t="b">
        <f t="shared" si="984"/>
        <v>0</v>
      </c>
      <c r="ED510" s="46" t="b">
        <f t="shared" si="985"/>
        <v>0</v>
      </c>
      <c r="EE510" s="46" t="b">
        <f t="shared" si="986"/>
        <v>0</v>
      </c>
      <c r="EF510" s="46" t="b">
        <f t="shared" si="987"/>
        <v>0</v>
      </c>
      <c r="EG510" s="46" t="b">
        <f t="shared" si="988"/>
        <v>0</v>
      </c>
      <c r="EH510" s="46" t="b">
        <f t="shared" si="989"/>
        <v>0</v>
      </c>
      <c r="EI510" s="46" t="b">
        <f t="shared" si="990"/>
        <v>0</v>
      </c>
      <c r="EK510" s="46" t="b">
        <f t="shared" si="991"/>
        <v>0</v>
      </c>
      <c r="EL510" s="46" t="b">
        <f t="shared" si="992"/>
        <v>0</v>
      </c>
      <c r="EM510" s="46" t="b">
        <f t="shared" si="993"/>
        <v>0</v>
      </c>
      <c r="EN510" s="46" t="b">
        <f t="shared" si="994"/>
        <v>0</v>
      </c>
      <c r="EO510" s="46" t="b">
        <f t="shared" si="995"/>
        <v>0</v>
      </c>
      <c r="EP510" s="46" t="b">
        <f t="shared" si="996"/>
        <v>0</v>
      </c>
      <c r="EQ510" s="46" t="b">
        <f t="shared" si="997"/>
        <v>0</v>
      </c>
      <c r="ER510" s="46" t="b">
        <f>OR(AA510='Tablas '!$T$4,AA510='Tablas '!$T$7,AA510='Tablas '!$T$8,AA510='Tablas '!$T$11)</f>
        <v>0</v>
      </c>
      <c r="ES510" s="46" t="str">
        <f t="shared" si="998"/>
        <v/>
      </c>
      <c r="ET510" s="46" t="str">
        <f t="shared" si="999"/>
        <v/>
      </c>
      <c r="EU510" s="46" t="str">
        <f t="shared" si="1000"/>
        <v/>
      </c>
      <c r="EV510" s="46" t="b">
        <f t="shared" si="1001"/>
        <v>0</v>
      </c>
      <c r="EW510" s="46" t="b">
        <f t="shared" si="1002"/>
        <v>0</v>
      </c>
      <c r="EX510" s="46" t="b">
        <f t="shared" si="1003"/>
        <v>0</v>
      </c>
      <c r="EY510" s="46" t="b">
        <f t="shared" si="1004"/>
        <v>0</v>
      </c>
      <c r="EZ510" s="46" t="b">
        <f t="shared" si="1005"/>
        <v>0</v>
      </c>
      <c r="FA510" s="46" t="b">
        <f t="shared" si="1006"/>
        <v>0</v>
      </c>
      <c r="FB510" s="46" t="b">
        <f t="shared" si="1007"/>
        <v>0</v>
      </c>
      <c r="FC510" s="46" t="str">
        <f t="shared" si="1008"/>
        <v/>
      </c>
      <c r="FD510" s="46" t="str">
        <f t="shared" si="1009"/>
        <v/>
      </c>
      <c r="FE510" s="46" t="b">
        <f t="shared" si="1010"/>
        <v>0</v>
      </c>
      <c r="FF510" s="46" t="str">
        <f t="shared" si="1011"/>
        <v/>
      </c>
      <c r="FG510" s="46" t="str">
        <f t="shared" si="1012"/>
        <v/>
      </c>
      <c r="FH510" s="46" t="b">
        <f t="shared" si="1013"/>
        <v>0</v>
      </c>
      <c r="FI510" s="46" t="str">
        <f t="shared" si="1014"/>
        <v/>
      </c>
      <c r="FJ510" s="46" t="str">
        <f t="shared" si="1015"/>
        <v/>
      </c>
      <c r="FK510" s="46" t="b">
        <f t="shared" si="1016"/>
        <v>0</v>
      </c>
      <c r="FL510" s="46" t="str">
        <f t="shared" si="1017"/>
        <v/>
      </c>
      <c r="FM510" s="46" t="str">
        <f t="shared" si="1018"/>
        <v/>
      </c>
      <c r="FN510" s="46" t="b">
        <f t="shared" si="1019"/>
        <v>0</v>
      </c>
      <c r="FO510" s="46" t="str">
        <f t="shared" si="1020"/>
        <v/>
      </c>
      <c r="FP510" s="46" t="str">
        <f t="shared" si="1021"/>
        <v/>
      </c>
      <c r="FQ510" s="46" t="b">
        <f t="shared" si="1022"/>
        <v>0</v>
      </c>
      <c r="FR510" s="46" t="str">
        <f t="shared" si="1023"/>
        <v/>
      </c>
      <c r="FS510" s="46" t="str">
        <f t="shared" si="1024"/>
        <v/>
      </c>
      <c r="FT510" s="46" t="b">
        <f t="shared" si="1025"/>
        <v>0</v>
      </c>
      <c r="FU510" s="46" t="str">
        <f t="shared" si="1026"/>
        <v/>
      </c>
      <c r="FV510" s="46" t="str">
        <f t="shared" si="1027"/>
        <v/>
      </c>
      <c r="FW510" s="46" t="b">
        <f t="shared" si="1028"/>
        <v>0</v>
      </c>
      <c r="FX510" s="46" t="str">
        <f t="shared" si="1029"/>
        <v/>
      </c>
      <c r="FY510" s="46" t="str">
        <f t="shared" si="1030"/>
        <v/>
      </c>
      <c r="FZ510" s="46" t="b">
        <f t="shared" si="1031"/>
        <v>0</v>
      </c>
      <c r="GA510" s="46" t="str">
        <f t="shared" si="1032"/>
        <v/>
      </c>
      <c r="GB510" s="46" t="str">
        <f t="shared" si="1033"/>
        <v/>
      </c>
      <c r="GC510" s="46" t="b">
        <f t="shared" si="1034"/>
        <v>0</v>
      </c>
      <c r="GD510" s="46" t="str">
        <f t="shared" si="1035"/>
        <v/>
      </c>
      <c r="GE510" s="46" t="str">
        <f t="shared" si="1036"/>
        <v/>
      </c>
      <c r="GF510" s="46" t="b">
        <f t="shared" si="1037"/>
        <v>0</v>
      </c>
      <c r="GG510" s="46" t="b">
        <f t="shared" si="1038"/>
        <v>0</v>
      </c>
      <c r="GH510" s="46" t="str">
        <f t="shared" si="1039"/>
        <v/>
      </c>
      <c r="GI510" s="46" t="str">
        <f t="shared" si="1040"/>
        <v/>
      </c>
      <c r="GJ510" s="46" t="str">
        <f t="shared" si="1041"/>
        <v/>
      </c>
      <c r="GK510" s="46" t="b">
        <f t="shared" si="1042"/>
        <v>0</v>
      </c>
      <c r="GL510" s="46" t="str">
        <f t="shared" si="1043"/>
        <v/>
      </c>
      <c r="GM510" s="46" t="str">
        <f t="shared" si="1044"/>
        <v/>
      </c>
      <c r="GN510" s="46" t="str">
        <f t="shared" si="1045"/>
        <v/>
      </c>
      <c r="GO510" s="46" t="b">
        <f t="shared" si="1046"/>
        <v>0</v>
      </c>
      <c r="GP510" s="46" t="str">
        <f t="shared" si="1047"/>
        <v/>
      </c>
      <c r="GQ510" s="46" t="str">
        <f t="shared" si="1048"/>
        <v/>
      </c>
      <c r="GR510" s="46" t="b">
        <f t="shared" si="1049"/>
        <v>0</v>
      </c>
      <c r="GS510" s="46" t="str">
        <f t="shared" si="1050"/>
        <v/>
      </c>
      <c r="GT510" s="46" t="str">
        <f t="shared" si="1051"/>
        <v/>
      </c>
      <c r="GU510" s="46" t="b">
        <f t="shared" si="1052"/>
        <v>0</v>
      </c>
      <c r="GV510" s="46" t="b">
        <f t="shared" si="1053"/>
        <v>0</v>
      </c>
      <c r="GW510" s="46" t="b">
        <f t="shared" si="1054"/>
        <v>0</v>
      </c>
      <c r="GX510" s="46" t="b">
        <f t="shared" si="1055"/>
        <v>0</v>
      </c>
      <c r="GY510" s="46" t="b">
        <f t="shared" si="1056"/>
        <v>0</v>
      </c>
      <c r="GZ510" s="46" t="b">
        <f t="shared" si="1057"/>
        <v>0</v>
      </c>
      <c r="HA510" s="46" t="b">
        <f t="shared" si="1058"/>
        <v>0</v>
      </c>
      <c r="HB510" s="46" t="b">
        <f t="shared" si="1059"/>
        <v>0</v>
      </c>
      <c r="HC510" s="46" t="b">
        <f t="shared" si="1060"/>
        <v>0</v>
      </c>
      <c r="HD510" s="46" t="b">
        <f t="shared" si="1061"/>
        <v>0</v>
      </c>
      <c r="HE510" s="46" t="b">
        <f t="shared" si="1062"/>
        <v>0</v>
      </c>
      <c r="HF510" s="46" t="b">
        <f t="shared" si="1063"/>
        <v>0</v>
      </c>
      <c r="HG510" s="46" t="b">
        <f t="shared" si="1064"/>
        <v>0</v>
      </c>
      <c r="HH510" s="46" t="b">
        <f t="shared" si="1065"/>
        <v>0</v>
      </c>
      <c r="HI510" s="46" t="b">
        <f t="shared" si="1066"/>
        <v>0</v>
      </c>
      <c r="HJ510" s="46" t="b">
        <f t="shared" si="1067"/>
        <v>0</v>
      </c>
      <c r="HK510" s="46" t="b">
        <f t="shared" si="1068"/>
        <v>0</v>
      </c>
      <c r="HL510" s="46" t="b">
        <f t="shared" si="1069"/>
        <v>0</v>
      </c>
      <c r="HM510" s="46" t="b">
        <f t="shared" si="1070"/>
        <v>0</v>
      </c>
      <c r="HN510" s="46" t="b">
        <f t="shared" si="1071"/>
        <v>0</v>
      </c>
      <c r="HO510" s="46" t="b">
        <f t="shared" si="1072"/>
        <v>0</v>
      </c>
      <c r="HP510" s="46" t="b">
        <f t="shared" si="1073"/>
        <v>0</v>
      </c>
      <c r="HQ510" s="46" t="str">
        <f t="shared" si="1074"/>
        <v/>
      </c>
      <c r="HR510" s="46" t="str">
        <f t="shared" si="1075"/>
        <v/>
      </c>
      <c r="HS510" s="46" t="str">
        <f t="shared" si="1076"/>
        <v/>
      </c>
      <c r="HT510" s="46" t="b">
        <f t="shared" si="1077"/>
        <v>0</v>
      </c>
      <c r="HU510" s="46" t="b">
        <f t="shared" si="1078"/>
        <v>0</v>
      </c>
      <c r="HV510" s="46" t="b">
        <f t="shared" si="1079"/>
        <v>0</v>
      </c>
      <c r="HW510" s="46" t="b">
        <f t="shared" si="1080"/>
        <v>0</v>
      </c>
      <c r="HX510" s="46" t="b">
        <f t="shared" si="1081"/>
        <v>0</v>
      </c>
      <c r="HY510" s="46" t="b">
        <f t="shared" si="1082"/>
        <v>0</v>
      </c>
      <c r="HZ510" s="46" t="b">
        <f t="shared" si="1083"/>
        <v>0</v>
      </c>
      <c r="IA510" s="46" t="str">
        <f t="shared" si="1084"/>
        <v/>
      </c>
      <c r="IB510" s="46" t="str">
        <f t="shared" si="1085"/>
        <v/>
      </c>
      <c r="IC510" s="46" t="str">
        <f t="shared" si="1086"/>
        <v/>
      </c>
      <c r="ID510" s="46" t="str">
        <f t="shared" si="1087"/>
        <v/>
      </c>
      <c r="IE510" s="46" t="b">
        <f t="shared" si="1088"/>
        <v>0</v>
      </c>
      <c r="IF510" s="46" t="str">
        <f t="shared" si="1089"/>
        <v/>
      </c>
      <c r="IG510" s="46" t="str">
        <f t="shared" si="1090"/>
        <v/>
      </c>
      <c r="IH510" s="46" t="b">
        <f t="shared" si="1091"/>
        <v>0</v>
      </c>
      <c r="II510" s="46" t="b">
        <f t="shared" si="1092"/>
        <v>0</v>
      </c>
      <c r="IJ510" s="46" t="b">
        <f t="shared" si="1093"/>
        <v>0</v>
      </c>
      <c r="IK510" s="46" t="str">
        <f t="shared" si="1094"/>
        <v/>
      </c>
      <c r="IL510" s="46" t="str">
        <f t="shared" si="1095"/>
        <v/>
      </c>
      <c r="IM510" s="46" t="b">
        <f t="shared" si="1096"/>
        <v>0</v>
      </c>
      <c r="IN510" s="46" t="b">
        <f t="shared" si="1097"/>
        <v>0</v>
      </c>
      <c r="IO510" s="46" t="b">
        <f t="shared" si="1098"/>
        <v>0</v>
      </c>
      <c r="IP510" s="46" t="b">
        <f t="shared" si="1099"/>
        <v>0</v>
      </c>
      <c r="IQ510" s="46" t="b">
        <f t="shared" si="1100"/>
        <v>0</v>
      </c>
      <c r="IR510" s="46" t="b">
        <f t="shared" si="1101"/>
        <v>0</v>
      </c>
      <c r="IS510" s="46" t="b">
        <f t="shared" si="1102"/>
        <v>0</v>
      </c>
      <c r="IT510" s="46" t="b">
        <f t="shared" si="1103"/>
        <v>0</v>
      </c>
      <c r="IU510" s="46" t="b">
        <f t="shared" si="1104"/>
        <v>0</v>
      </c>
      <c r="IV510" s="46" t="b">
        <f t="shared" si="1105"/>
        <v>0</v>
      </c>
      <c r="IW510" s="46" t="b">
        <f t="shared" si="1106"/>
        <v>0</v>
      </c>
      <c r="IX510" s="46" t="b">
        <f t="shared" si="1107"/>
        <v>0</v>
      </c>
      <c r="IY510" s="46" t="b">
        <f t="shared" si="1108"/>
        <v>0</v>
      </c>
    </row>
    <row r="511" spans="2:259" x14ac:dyDescent="0.3">
      <c r="B511" s="48">
        <v>499</v>
      </c>
      <c r="C511" s="61" t="str">
        <f t="shared" si="974"/>
        <v/>
      </c>
      <c r="D511" s="53"/>
      <c r="E511" s="52"/>
      <c r="F511" s="112"/>
      <c r="G511" s="52"/>
      <c r="H511" s="53"/>
      <c r="I511" s="52"/>
      <c r="J511" s="52"/>
      <c r="K511" s="53"/>
      <c r="L511" s="55"/>
      <c r="M511" s="108"/>
      <c r="N511" s="56"/>
      <c r="O511" s="52"/>
      <c r="P511" s="52"/>
      <c r="Q511" s="52"/>
      <c r="R511" s="52"/>
      <c r="S511" s="52"/>
      <c r="T511" s="53"/>
      <c r="U511" s="52"/>
      <c r="V511" s="52"/>
      <c r="W511" s="55"/>
      <c r="X511" s="55"/>
      <c r="Y511" s="52"/>
      <c r="Z511" s="55"/>
      <c r="AA511" s="52"/>
      <c r="AB511" s="53"/>
      <c r="AC511" s="53"/>
      <c r="AD511" s="53"/>
      <c r="AE511" s="57"/>
      <c r="AF511" s="113"/>
      <c r="AG511" s="57"/>
      <c r="AH511" s="58"/>
      <c r="AI511" s="58"/>
      <c r="AJ511" s="58"/>
      <c r="AK511" s="114"/>
      <c r="AL511" s="58"/>
      <c r="AM511" s="114"/>
      <c r="AN511" s="58"/>
      <c r="AO511" s="114"/>
      <c r="AP511" s="58"/>
      <c r="AQ511" s="114"/>
      <c r="AR511" s="58"/>
      <c r="AS511" s="114"/>
      <c r="AT511" s="58"/>
      <c r="AU511" s="114"/>
      <c r="AV511" s="58"/>
      <c r="AW511" s="114"/>
      <c r="AX511" s="58"/>
      <c r="AY511" s="114"/>
      <c r="AZ511" s="58"/>
      <c r="BA511" s="114"/>
      <c r="BB511" s="58"/>
      <c r="BC511" s="114"/>
      <c r="BD511" s="58"/>
      <c r="BE511" s="58"/>
      <c r="BF511" s="58"/>
      <c r="BG511" s="59"/>
      <c r="BH511" s="58"/>
      <c r="BI511" s="114"/>
      <c r="BJ511" s="53"/>
      <c r="BK511" s="58"/>
      <c r="BL511" s="114"/>
      <c r="BM511" s="58"/>
      <c r="BN511" s="114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3"/>
      <c r="CL511" s="58"/>
      <c r="CM511" s="58"/>
      <c r="CN511" s="60"/>
      <c r="CO511" s="57"/>
      <c r="CP511" s="58"/>
      <c r="CQ511" s="60"/>
      <c r="CR511" s="57"/>
      <c r="CS511" s="58"/>
      <c r="CT511" s="59"/>
      <c r="CU511" s="58"/>
      <c r="CV511" s="59"/>
      <c r="CW511" s="58"/>
      <c r="CX511" s="59"/>
      <c r="CY511" s="58"/>
      <c r="CZ511" s="58"/>
      <c r="DA511" s="58"/>
      <c r="DB511" s="53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7"/>
      <c r="DO511" s="57"/>
      <c r="DP511" s="57"/>
      <c r="DQ511" s="76" t="str">
        <f t="shared" si="975"/>
        <v/>
      </c>
      <c r="DR511" s="53"/>
      <c r="DS511" s="46" t="b">
        <f t="shared" si="976"/>
        <v>0</v>
      </c>
      <c r="DT511" s="46" t="str">
        <f t="shared" si="977"/>
        <v/>
      </c>
      <c r="DU511" s="46" t="b">
        <f t="shared" si="978"/>
        <v>0</v>
      </c>
      <c r="DV511" s="46" t="b">
        <f t="shared" si="979"/>
        <v>0</v>
      </c>
      <c r="DW511" s="46" t="b">
        <f t="shared" si="980"/>
        <v>0</v>
      </c>
      <c r="DY511" s="46" t="b">
        <f t="shared" si="981"/>
        <v>0</v>
      </c>
      <c r="DZ511" s="46" t="b">
        <f t="shared" si="982"/>
        <v>0</v>
      </c>
      <c r="EB511" s="46" t="b">
        <f t="shared" si="983"/>
        <v>0</v>
      </c>
      <c r="EC511" s="46" t="b">
        <f t="shared" si="984"/>
        <v>0</v>
      </c>
      <c r="ED511" s="46" t="b">
        <f t="shared" si="985"/>
        <v>0</v>
      </c>
      <c r="EE511" s="46" t="b">
        <f t="shared" si="986"/>
        <v>0</v>
      </c>
      <c r="EF511" s="46" t="b">
        <f t="shared" si="987"/>
        <v>0</v>
      </c>
      <c r="EG511" s="46" t="b">
        <f t="shared" si="988"/>
        <v>0</v>
      </c>
      <c r="EH511" s="46" t="b">
        <f t="shared" si="989"/>
        <v>0</v>
      </c>
      <c r="EI511" s="46" t="b">
        <f t="shared" si="990"/>
        <v>0</v>
      </c>
      <c r="EK511" s="46" t="b">
        <f t="shared" si="991"/>
        <v>0</v>
      </c>
      <c r="EL511" s="46" t="b">
        <f t="shared" si="992"/>
        <v>0</v>
      </c>
      <c r="EM511" s="46" t="b">
        <f t="shared" si="993"/>
        <v>0</v>
      </c>
      <c r="EN511" s="46" t="b">
        <f t="shared" si="994"/>
        <v>0</v>
      </c>
      <c r="EO511" s="46" t="b">
        <f t="shared" si="995"/>
        <v>0</v>
      </c>
      <c r="EP511" s="46" t="b">
        <f t="shared" si="996"/>
        <v>0</v>
      </c>
      <c r="EQ511" s="46" t="b">
        <f t="shared" si="997"/>
        <v>0</v>
      </c>
      <c r="ER511" s="46" t="b">
        <f>OR(AA511='Tablas '!$T$4,AA511='Tablas '!$T$7,AA511='Tablas '!$T$8,AA511='Tablas '!$T$11)</f>
        <v>0</v>
      </c>
      <c r="ES511" s="46" t="str">
        <f t="shared" si="998"/>
        <v/>
      </c>
      <c r="ET511" s="46" t="str">
        <f t="shared" si="999"/>
        <v/>
      </c>
      <c r="EU511" s="46" t="str">
        <f t="shared" si="1000"/>
        <v/>
      </c>
      <c r="EV511" s="46" t="b">
        <f t="shared" si="1001"/>
        <v>0</v>
      </c>
      <c r="EW511" s="46" t="b">
        <f t="shared" si="1002"/>
        <v>0</v>
      </c>
      <c r="EX511" s="46" t="b">
        <f t="shared" si="1003"/>
        <v>0</v>
      </c>
      <c r="EY511" s="46" t="b">
        <f t="shared" si="1004"/>
        <v>0</v>
      </c>
      <c r="EZ511" s="46" t="b">
        <f t="shared" si="1005"/>
        <v>0</v>
      </c>
      <c r="FA511" s="46" t="b">
        <f t="shared" si="1006"/>
        <v>0</v>
      </c>
      <c r="FB511" s="46" t="b">
        <f t="shared" si="1007"/>
        <v>0</v>
      </c>
      <c r="FC511" s="46" t="str">
        <f t="shared" si="1008"/>
        <v/>
      </c>
      <c r="FD511" s="46" t="str">
        <f t="shared" si="1009"/>
        <v/>
      </c>
      <c r="FE511" s="46" t="b">
        <f t="shared" si="1010"/>
        <v>0</v>
      </c>
      <c r="FF511" s="46" t="str">
        <f t="shared" si="1011"/>
        <v/>
      </c>
      <c r="FG511" s="46" t="str">
        <f t="shared" si="1012"/>
        <v/>
      </c>
      <c r="FH511" s="46" t="b">
        <f t="shared" si="1013"/>
        <v>0</v>
      </c>
      <c r="FI511" s="46" t="str">
        <f t="shared" si="1014"/>
        <v/>
      </c>
      <c r="FJ511" s="46" t="str">
        <f t="shared" si="1015"/>
        <v/>
      </c>
      <c r="FK511" s="46" t="b">
        <f t="shared" si="1016"/>
        <v>0</v>
      </c>
      <c r="FL511" s="46" t="str">
        <f t="shared" si="1017"/>
        <v/>
      </c>
      <c r="FM511" s="46" t="str">
        <f t="shared" si="1018"/>
        <v/>
      </c>
      <c r="FN511" s="46" t="b">
        <f t="shared" si="1019"/>
        <v>0</v>
      </c>
      <c r="FO511" s="46" t="str">
        <f t="shared" si="1020"/>
        <v/>
      </c>
      <c r="FP511" s="46" t="str">
        <f t="shared" si="1021"/>
        <v/>
      </c>
      <c r="FQ511" s="46" t="b">
        <f t="shared" si="1022"/>
        <v>0</v>
      </c>
      <c r="FR511" s="46" t="str">
        <f t="shared" si="1023"/>
        <v/>
      </c>
      <c r="FS511" s="46" t="str">
        <f t="shared" si="1024"/>
        <v/>
      </c>
      <c r="FT511" s="46" t="b">
        <f t="shared" si="1025"/>
        <v>0</v>
      </c>
      <c r="FU511" s="46" t="str">
        <f t="shared" si="1026"/>
        <v/>
      </c>
      <c r="FV511" s="46" t="str">
        <f t="shared" si="1027"/>
        <v/>
      </c>
      <c r="FW511" s="46" t="b">
        <f t="shared" si="1028"/>
        <v>0</v>
      </c>
      <c r="FX511" s="46" t="str">
        <f t="shared" si="1029"/>
        <v/>
      </c>
      <c r="FY511" s="46" t="str">
        <f t="shared" si="1030"/>
        <v/>
      </c>
      <c r="FZ511" s="46" t="b">
        <f t="shared" si="1031"/>
        <v>0</v>
      </c>
      <c r="GA511" s="46" t="str">
        <f t="shared" si="1032"/>
        <v/>
      </c>
      <c r="GB511" s="46" t="str">
        <f t="shared" si="1033"/>
        <v/>
      </c>
      <c r="GC511" s="46" t="b">
        <f t="shared" si="1034"/>
        <v>0</v>
      </c>
      <c r="GD511" s="46" t="str">
        <f t="shared" si="1035"/>
        <v/>
      </c>
      <c r="GE511" s="46" t="str">
        <f t="shared" si="1036"/>
        <v/>
      </c>
      <c r="GF511" s="46" t="b">
        <f t="shared" si="1037"/>
        <v>0</v>
      </c>
      <c r="GG511" s="46" t="b">
        <f t="shared" si="1038"/>
        <v>0</v>
      </c>
      <c r="GH511" s="46" t="str">
        <f t="shared" si="1039"/>
        <v/>
      </c>
      <c r="GI511" s="46" t="str">
        <f t="shared" si="1040"/>
        <v/>
      </c>
      <c r="GJ511" s="46" t="str">
        <f t="shared" si="1041"/>
        <v/>
      </c>
      <c r="GK511" s="46" t="b">
        <f t="shared" si="1042"/>
        <v>0</v>
      </c>
      <c r="GL511" s="46" t="str">
        <f t="shared" si="1043"/>
        <v/>
      </c>
      <c r="GM511" s="46" t="str">
        <f t="shared" si="1044"/>
        <v/>
      </c>
      <c r="GN511" s="46" t="str">
        <f t="shared" si="1045"/>
        <v/>
      </c>
      <c r="GO511" s="46" t="b">
        <f t="shared" si="1046"/>
        <v>0</v>
      </c>
      <c r="GP511" s="46" t="str">
        <f t="shared" si="1047"/>
        <v/>
      </c>
      <c r="GQ511" s="46" t="str">
        <f t="shared" si="1048"/>
        <v/>
      </c>
      <c r="GR511" s="46" t="b">
        <f t="shared" si="1049"/>
        <v>0</v>
      </c>
      <c r="GS511" s="46" t="str">
        <f t="shared" si="1050"/>
        <v/>
      </c>
      <c r="GT511" s="46" t="str">
        <f t="shared" si="1051"/>
        <v/>
      </c>
      <c r="GU511" s="46" t="b">
        <f t="shared" si="1052"/>
        <v>0</v>
      </c>
      <c r="GV511" s="46" t="b">
        <f t="shared" si="1053"/>
        <v>0</v>
      </c>
      <c r="GW511" s="46" t="b">
        <f t="shared" si="1054"/>
        <v>0</v>
      </c>
      <c r="GX511" s="46" t="b">
        <f t="shared" si="1055"/>
        <v>0</v>
      </c>
      <c r="GY511" s="46" t="b">
        <f t="shared" si="1056"/>
        <v>0</v>
      </c>
      <c r="GZ511" s="46" t="b">
        <f t="shared" si="1057"/>
        <v>0</v>
      </c>
      <c r="HA511" s="46" t="b">
        <f t="shared" si="1058"/>
        <v>0</v>
      </c>
      <c r="HB511" s="46" t="b">
        <f t="shared" si="1059"/>
        <v>0</v>
      </c>
      <c r="HC511" s="46" t="b">
        <f t="shared" si="1060"/>
        <v>0</v>
      </c>
      <c r="HD511" s="46" t="b">
        <f t="shared" si="1061"/>
        <v>0</v>
      </c>
      <c r="HE511" s="46" t="b">
        <f t="shared" si="1062"/>
        <v>0</v>
      </c>
      <c r="HF511" s="46" t="b">
        <f t="shared" si="1063"/>
        <v>0</v>
      </c>
      <c r="HG511" s="46" t="b">
        <f t="shared" si="1064"/>
        <v>0</v>
      </c>
      <c r="HH511" s="46" t="b">
        <f t="shared" si="1065"/>
        <v>0</v>
      </c>
      <c r="HI511" s="46" t="b">
        <f t="shared" si="1066"/>
        <v>0</v>
      </c>
      <c r="HJ511" s="46" t="b">
        <f t="shared" si="1067"/>
        <v>0</v>
      </c>
      <c r="HK511" s="46" t="b">
        <f t="shared" si="1068"/>
        <v>0</v>
      </c>
      <c r="HL511" s="46" t="b">
        <f t="shared" si="1069"/>
        <v>0</v>
      </c>
      <c r="HM511" s="46" t="b">
        <f t="shared" si="1070"/>
        <v>0</v>
      </c>
      <c r="HN511" s="46" t="b">
        <f t="shared" si="1071"/>
        <v>0</v>
      </c>
      <c r="HO511" s="46" t="b">
        <f t="shared" si="1072"/>
        <v>0</v>
      </c>
      <c r="HP511" s="46" t="b">
        <f t="shared" si="1073"/>
        <v>0</v>
      </c>
      <c r="HQ511" s="46" t="str">
        <f t="shared" si="1074"/>
        <v/>
      </c>
      <c r="HR511" s="46" t="str">
        <f t="shared" si="1075"/>
        <v/>
      </c>
      <c r="HS511" s="46" t="str">
        <f t="shared" si="1076"/>
        <v/>
      </c>
      <c r="HT511" s="46" t="b">
        <f t="shared" si="1077"/>
        <v>0</v>
      </c>
      <c r="HU511" s="46" t="b">
        <f t="shared" si="1078"/>
        <v>0</v>
      </c>
      <c r="HV511" s="46" t="b">
        <f t="shared" si="1079"/>
        <v>0</v>
      </c>
      <c r="HW511" s="46" t="b">
        <f t="shared" si="1080"/>
        <v>0</v>
      </c>
      <c r="HX511" s="46" t="b">
        <f t="shared" si="1081"/>
        <v>0</v>
      </c>
      <c r="HY511" s="46" t="b">
        <f t="shared" si="1082"/>
        <v>0</v>
      </c>
      <c r="HZ511" s="46" t="b">
        <f t="shared" si="1083"/>
        <v>0</v>
      </c>
      <c r="IA511" s="46" t="str">
        <f t="shared" si="1084"/>
        <v/>
      </c>
      <c r="IB511" s="46" t="str">
        <f t="shared" si="1085"/>
        <v/>
      </c>
      <c r="IC511" s="46" t="str">
        <f t="shared" si="1086"/>
        <v/>
      </c>
      <c r="ID511" s="46" t="str">
        <f t="shared" si="1087"/>
        <v/>
      </c>
      <c r="IE511" s="46" t="b">
        <f t="shared" si="1088"/>
        <v>0</v>
      </c>
      <c r="IF511" s="46" t="str">
        <f t="shared" si="1089"/>
        <v/>
      </c>
      <c r="IG511" s="46" t="str">
        <f t="shared" si="1090"/>
        <v/>
      </c>
      <c r="IH511" s="46" t="b">
        <f t="shared" si="1091"/>
        <v>0</v>
      </c>
      <c r="II511" s="46" t="b">
        <f t="shared" si="1092"/>
        <v>0</v>
      </c>
      <c r="IJ511" s="46" t="b">
        <f t="shared" si="1093"/>
        <v>0</v>
      </c>
      <c r="IK511" s="46" t="str">
        <f t="shared" si="1094"/>
        <v/>
      </c>
      <c r="IL511" s="46" t="str">
        <f t="shared" si="1095"/>
        <v/>
      </c>
      <c r="IM511" s="46" t="b">
        <f t="shared" si="1096"/>
        <v>0</v>
      </c>
      <c r="IN511" s="46" t="b">
        <f t="shared" si="1097"/>
        <v>0</v>
      </c>
      <c r="IO511" s="46" t="b">
        <f t="shared" si="1098"/>
        <v>0</v>
      </c>
      <c r="IP511" s="46" t="b">
        <f t="shared" si="1099"/>
        <v>0</v>
      </c>
      <c r="IQ511" s="46" t="b">
        <f t="shared" si="1100"/>
        <v>0</v>
      </c>
      <c r="IR511" s="46" t="b">
        <f t="shared" si="1101"/>
        <v>0</v>
      </c>
      <c r="IS511" s="46" t="b">
        <f t="shared" si="1102"/>
        <v>0</v>
      </c>
      <c r="IT511" s="46" t="b">
        <f t="shared" si="1103"/>
        <v>0</v>
      </c>
      <c r="IU511" s="46" t="b">
        <f t="shared" si="1104"/>
        <v>0</v>
      </c>
      <c r="IV511" s="46" t="b">
        <f t="shared" si="1105"/>
        <v>0</v>
      </c>
      <c r="IW511" s="46" t="b">
        <f t="shared" si="1106"/>
        <v>0</v>
      </c>
      <c r="IX511" s="46" t="b">
        <f t="shared" si="1107"/>
        <v>0</v>
      </c>
      <c r="IY511" s="46" t="b">
        <f t="shared" si="1108"/>
        <v>0</v>
      </c>
    </row>
    <row r="512" spans="2:259" x14ac:dyDescent="0.3">
      <c r="B512" s="48">
        <v>500</v>
      </c>
      <c r="C512" s="61" t="str">
        <f t="shared" si="974"/>
        <v/>
      </c>
      <c r="D512" s="53"/>
      <c r="E512" s="52"/>
      <c r="F512" s="112"/>
      <c r="G512" s="52"/>
      <c r="H512" s="53"/>
      <c r="I512" s="52"/>
      <c r="J512" s="52"/>
      <c r="K512" s="53"/>
      <c r="L512" s="55"/>
      <c r="M512" s="108"/>
      <c r="N512" s="56"/>
      <c r="O512" s="52"/>
      <c r="P512" s="52"/>
      <c r="Q512" s="52"/>
      <c r="R512" s="52"/>
      <c r="S512" s="52"/>
      <c r="T512" s="53"/>
      <c r="U512" s="52"/>
      <c r="V512" s="52"/>
      <c r="W512" s="55"/>
      <c r="X512" s="55"/>
      <c r="Y512" s="52"/>
      <c r="Z512" s="55"/>
      <c r="AA512" s="52"/>
      <c r="AB512" s="53"/>
      <c r="AC512" s="53"/>
      <c r="AD512" s="53"/>
      <c r="AE512" s="57"/>
      <c r="AF512" s="113"/>
      <c r="AG512" s="57"/>
      <c r="AH512" s="58"/>
      <c r="AI512" s="58"/>
      <c r="AJ512" s="58"/>
      <c r="AK512" s="114"/>
      <c r="AL512" s="58"/>
      <c r="AM512" s="114"/>
      <c r="AN512" s="58"/>
      <c r="AO512" s="114"/>
      <c r="AP512" s="58"/>
      <c r="AQ512" s="114"/>
      <c r="AR512" s="58"/>
      <c r="AS512" s="114"/>
      <c r="AT512" s="58"/>
      <c r="AU512" s="114"/>
      <c r="AV512" s="58"/>
      <c r="AW512" s="114"/>
      <c r="AX512" s="58"/>
      <c r="AY512" s="114"/>
      <c r="AZ512" s="58"/>
      <c r="BA512" s="114"/>
      <c r="BB512" s="58"/>
      <c r="BC512" s="114"/>
      <c r="BD512" s="58"/>
      <c r="BE512" s="58"/>
      <c r="BF512" s="58"/>
      <c r="BG512" s="59"/>
      <c r="BH512" s="58"/>
      <c r="BI512" s="114"/>
      <c r="BJ512" s="53"/>
      <c r="BK512" s="58"/>
      <c r="BL512" s="114"/>
      <c r="BM512" s="58"/>
      <c r="BN512" s="114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3"/>
      <c r="CL512" s="58"/>
      <c r="CM512" s="58"/>
      <c r="CN512" s="60"/>
      <c r="CO512" s="57"/>
      <c r="CP512" s="58"/>
      <c r="CQ512" s="60"/>
      <c r="CR512" s="57"/>
      <c r="CS512" s="58"/>
      <c r="CT512" s="59"/>
      <c r="CU512" s="58"/>
      <c r="CV512" s="59"/>
      <c r="CW512" s="58"/>
      <c r="CX512" s="59"/>
      <c r="CY512" s="58"/>
      <c r="CZ512" s="58"/>
      <c r="DA512" s="58"/>
      <c r="DB512" s="53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7"/>
      <c r="DO512" s="57"/>
      <c r="DP512" s="57"/>
      <c r="DQ512" s="76" t="str">
        <f t="shared" si="975"/>
        <v/>
      </c>
      <c r="DR512" s="53"/>
      <c r="DS512" s="46" t="b">
        <f t="shared" si="976"/>
        <v>0</v>
      </c>
      <c r="DT512" s="46" t="str">
        <f t="shared" si="977"/>
        <v/>
      </c>
      <c r="DU512" s="46" t="b">
        <f t="shared" si="978"/>
        <v>0</v>
      </c>
      <c r="DV512" s="46" t="b">
        <f t="shared" si="979"/>
        <v>0</v>
      </c>
      <c r="DW512" s="46" t="b">
        <f t="shared" si="980"/>
        <v>0</v>
      </c>
      <c r="DY512" s="46" t="b">
        <f t="shared" si="981"/>
        <v>0</v>
      </c>
      <c r="DZ512" s="46" t="b">
        <f t="shared" si="982"/>
        <v>0</v>
      </c>
      <c r="EB512" s="46" t="b">
        <f t="shared" si="983"/>
        <v>0</v>
      </c>
      <c r="EC512" s="46" t="b">
        <f t="shared" si="984"/>
        <v>0</v>
      </c>
      <c r="ED512" s="46" t="b">
        <f t="shared" si="985"/>
        <v>0</v>
      </c>
      <c r="EE512" s="46" t="b">
        <f t="shared" si="986"/>
        <v>0</v>
      </c>
      <c r="EF512" s="46" t="b">
        <f t="shared" si="987"/>
        <v>0</v>
      </c>
      <c r="EG512" s="46" t="b">
        <f t="shared" si="988"/>
        <v>0</v>
      </c>
      <c r="EH512" s="46" t="b">
        <f t="shared" si="989"/>
        <v>0</v>
      </c>
      <c r="EI512" s="46" t="b">
        <f t="shared" si="990"/>
        <v>0</v>
      </c>
      <c r="EK512" s="46" t="b">
        <f t="shared" si="991"/>
        <v>0</v>
      </c>
      <c r="EL512" s="46" t="b">
        <f t="shared" si="992"/>
        <v>0</v>
      </c>
      <c r="EM512" s="46" t="b">
        <f t="shared" si="993"/>
        <v>0</v>
      </c>
      <c r="EN512" s="46" t="b">
        <f t="shared" si="994"/>
        <v>0</v>
      </c>
      <c r="EO512" s="46" t="b">
        <f t="shared" si="995"/>
        <v>0</v>
      </c>
      <c r="EP512" s="46" t="b">
        <f t="shared" si="996"/>
        <v>0</v>
      </c>
      <c r="EQ512" s="46" t="b">
        <f t="shared" si="997"/>
        <v>0</v>
      </c>
      <c r="ER512" s="46" t="b">
        <f>OR(AA512='Tablas '!$T$4,AA512='Tablas '!$T$7,AA512='Tablas '!$T$8,AA512='Tablas '!$T$11)</f>
        <v>0</v>
      </c>
      <c r="ES512" s="46" t="str">
        <f t="shared" si="998"/>
        <v/>
      </c>
      <c r="ET512" s="46" t="str">
        <f t="shared" si="999"/>
        <v/>
      </c>
      <c r="EU512" s="46" t="str">
        <f t="shared" si="1000"/>
        <v/>
      </c>
      <c r="EV512" s="46" t="b">
        <f t="shared" si="1001"/>
        <v>0</v>
      </c>
      <c r="EW512" s="46" t="b">
        <f t="shared" si="1002"/>
        <v>0</v>
      </c>
      <c r="EX512" s="46" t="b">
        <f t="shared" si="1003"/>
        <v>0</v>
      </c>
      <c r="EY512" s="46" t="b">
        <f t="shared" si="1004"/>
        <v>0</v>
      </c>
      <c r="EZ512" s="46" t="b">
        <f t="shared" si="1005"/>
        <v>0</v>
      </c>
      <c r="FA512" s="46" t="b">
        <f t="shared" si="1006"/>
        <v>0</v>
      </c>
      <c r="FB512" s="46" t="b">
        <f t="shared" si="1007"/>
        <v>0</v>
      </c>
      <c r="FC512" s="46" t="str">
        <f t="shared" si="1008"/>
        <v/>
      </c>
      <c r="FD512" s="46" t="str">
        <f t="shared" si="1009"/>
        <v/>
      </c>
      <c r="FE512" s="46" t="b">
        <f t="shared" si="1010"/>
        <v>0</v>
      </c>
      <c r="FF512" s="46" t="str">
        <f t="shared" si="1011"/>
        <v/>
      </c>
      <c r="FG512" s="46" t="str">
        <f t="shared" si="1012"/>
        <v/>
      </c>
      <c r="FH512" s="46" t="b">
        <f t="shared" si="1013"/>
        <v>0</v>
      </c>
      <c r="FI512" s="46" t="str">
        <f t="shared" si="1014"/>
        <v/>
      </c>
      <c r="FJ512" s="46" t="str">
        <f t="shared" si="1015"/>
        <v/>
      </c>
      <c r="FK512" s="46" t="b">
        <f t="shared" si="1016"/>
        <v>0</v>
      </c>
      <c r="FL512" s="46" t="str">
        <f t="shared" si="1017"/>
        <v/>
      </c>
      <c r="FM512" s="46" t="str">
        <f t="shared" si="1018"/>
        <v/>
      </c>
      <c r="FN512" s="46" t="b">
        <f t="shared" si="1019"/>
        <v>0</v>
      </c>
      <c r="FO512" s="46" t="str">
        <f t="shared" si="1020"/>
        <v/>
      </c>
      <c r="FP512" s="46" t="str">
        <f t="shared" si="1021"/>
        <v/>
      </c>
      <c r="FQ512" s="46" t="b">
        <f t="shared" si="1022"/>
        <v>0</v>
      </c>
      <c r="FR512" s="46" t="str">
        <f t="shared" si="1023"/>
        <v/>
      </c>
      <c r="FS512" s="46" t="str">
        <f t="shared" si="1024"/>
        <v/>
      </c>
      <c r="FT512" s="46" t="b">
        <f t="shared" si="1025"/>
        <v>0</v>
      </c>
      <c r="FU512" s="46" t="str">
        <f t="shared" si="1026"/>
        <v/>
      </c>
      <c r="FV512" s="46" t="str">
        <f t="shared" si="1027"/>
        <v/>
      </c>
      <c r="FW512" s="46" t="b">
        <f t="shared" si="1028"/>
        <v>0</v>
      </c>
      <c r="FX512" s="46" t="str">
        <f t="shared" si="1029"/>
        <v/>
      </c>
      <c r="FY512" s="46" t="str">
        <f t="shared" si="1030"/>
        <v/>
      </c>
      <c r="FZ512" s="46" t="b">
        <f t="shared" si="1031"/>
        <v>0</v>
      </c>
      <c r="GA512" s="46" t="str">
        <f t="shared" si="1032"/>
        <v/>
      </c>
      <c r="GB512" s="46" t="str">
        <f t="shared" si="1033"/>
        <v/>
      </c>
      <c r="GC512" s="46" t="b">
        <f t="shared" si="1034"/>
        <v>0</v>
      </c>
      <c r="GD512" s="46" t="str">
        <f t="shared" si="1035"/>
        <v/>
      </c>
      <c r="GE512" s="46" t="str">
        <f t="shared" si="1036"/>
        <v/>
      </c>
      <c r="GF512" s="46" t="b">
        <f t="shared" si="1037"/>
        <v>0</v>
      </c>
      <c r="GG512" s="46" t="b">
        <f t="shared" si="1038"/>
        <v>0</v>
      </c>
      <c r="GH512" s="46" t="str">
        <f t="shared" si="1039"/>
        <v/>
      </c>
      <c r="GI512" s="46" t="str">
        <f t="shared" si="1040"/>
        <v/>
      </c>
      <c r="GJ512" s="46" t="str">
        <f t="shared" si="1041"/>
        <v/>
      </c>
      <c r="GK512" s="46" t="b">
        <f t="shared" si="1042"/>
        <v>0</v>
      </c>
      <c r="GL512" s="46" t="str">
        <f t="shared" si="1043"/>
        <v/>
      </c>
      <c r="GM512" s="46" t="str">
        <f t="shared" si="1044"/>
        <v/>
      </c>
      <c r="GN512" s="46" t="str">
        <f t="shared" si="1045"/>
        <v/>
      </c>
      <c r="GO512" s="46" t="b">
        <f t="shared" si="1046"/>
        <v>0</v>
      </c>
      <c r="GP512" s="46" t="str">
        <f t="shared" si="1047"/>
        <v/>
      </c>
      <c r="GQ512" s="46" t="str">
        <f t="shared" si="1048"/>
        <v/>
      </c>
      <c r="GR512" s="46" t="b">
        <f t="shared" si="1049"/>
        <v>0</v>
      </c>
      <c r="GS512" s="46" t="str">
        <f t="shared" si="1050"/>
        <v/>
      </c>
      <c r="GT512" s="46" t="str">
        <f t="shared" si="1051"/>
        <v/>
      </c>
      <c r="GU512" s="46" t="b">
        <f t="shared" si="1052"/>
        <v>0</v>
      </c>
      <c r="GV512" s="46" t="b">
        <f t="shared" si="1053"/>
        <v>0</v>
      </c>
      <c r="GW512" s="46" t="b">
        <f t="shared" si="1054"/>
        <v>0</v>
      </c>
      <c r="GX512" s="46" t="b">
        <f t="shared" si="1055"/>
        <v>0</v>
      </c>
      <c r="GY512" s="46" t="b">
        <f t="shared" si="1056"/>
        <v>0</v>
      </c>
      <c r="GZ512" s="46" t="b">
        <f t="shared" si="1057"/>
        <v>0</v>
      </c>
      <c r="HA512" s="46" t="b">
        <f t="shared" si="1058"/>
        <v>0</v>
      </c>
      <c r="HB512" s="46" t="b">
        <f t="shared" si="1059"/>
        <v>0</v>
      </c>
      <c r="HC512" s="46" t="b">
        <f t="shared" si="1060"/>
        <v>0</v>
      </c>
      <c r="HD512" s="46" t="b">
        <f t="shared" si="1061"/>
        <v>0</v>
      </c>
      <c r="HE512" s="46" t="b">
        <f t="shared" si="1062"/>
        <v>0</v>
      </c>
      <c r="HF512" s="46" t="b">
        <f t="shared" si="1063"/>
        <v>0</v>
      </c>
      <c r="HG512" s="46" t="b">
        <f t="shared" si="1064"/>
        <v>0</v>
      </c>
      <c r="HH512" s="46" t="b">
        <f t="shared" si="1065"/>
        <v>0</v>
      </c>
      <c r="HI512" s="46" t="b">
        <f t="shared" si="1066"/>
        <v>0</v>
      </c>
      <c r="HJ512" s="46" t="b">
        <f t="shared" si="1067"/>
        <v>0</v>
      </c>
      <c r="HK512" s="46" t="b">
        <f t="shared" si="1068"/>
        <v>0</v>
      </c>
      <c r="HL512" s="46" t="b">
        <f t="shared" si="1069"/>
        <v>0</v>
      </c>
      <c r="HM512" s="46" t="b">
        <f t="shared" si="1070"/>
        <v>0</v>
      </c>
      <c r="HN512" s="46" t="b">
        <f t="shared" si="1071"/>
        <v>0</v>
      </c>
      <c r="HO512" s="46" t="b">
        <f t="shared" si="1072"/>
        <v>0</v>
      </c>
      <c r="HP512" s="46" t="b">
        <f t="shared" si="1073"/>
        <v>0</v>
      </c>
      <c r="HQ512" s="46" t="str">
        <f t="shared" si="1074"/>
        <v/>
      </c>
      <c r="HR512" s="46" t="str">
        <f t="shared" si="1075"/>
        <v/>
      </c>
      <c r="HS512" s="46" t="str">
        <f t="shared" si="1076"/>
        <v/>
      </c>
      <c r="HT512" s="46" t="b">
        <f t="shared" si="1077"/>
        <v>0</v>
      </c>
      <c r="HU512" s="46" t="b">
        <f t="shared" si="1078"/>
        <v>0</v>
      </c>
      <c r="HV512" s="46" t="b">
        <f t="shared" si="1079"/>
        <v>0</v>
      </c>
      <c r="HW512" s="46" t="b">
        <f t="shared" si="1080"/>
        <v>0</v>
      </c>
      <c r="HX512" s="46" t="b">
        <f t="shared" si="1081"/>
        <v>0</v>
      </c>
      <c r="HY512" s="46" t="b">
        <f t="shared" si="1082"/>
        <v>0</v>
      </c>
      <c r="HZ512" s="46" t="b">
        <f t="shared" si="1083"/>
        <v>0</v>
      </c>
      <c r="IA512" s="46" t="str">
        <f t="shared" si="1084"/>
        <v/>
      </c>
      <c r="IB512" s="46" t="str">
        <f t="shared" si="1085"/>
        <v/>
      </c>
      <c r="IC512" s="46" t="str">
        <f t="shared" si="1086"/>
        <v/>
      </c>
      <c r="ID512" s="46" t="str">
        <f t="shared" si="1087"/>
        <v/>
      </c>
      <c r="IE512" s="46" t="b">
        <f t="shared" si="1088"/>
        <v>0</v>
      </c>
      <c r="IF512" s="46" t="str">
        <f t="shared" si="1089"/>
        <v/>
      </c>
      <c r="IG512" s="46" t="str">
        <f t="shared" si="1090"/>
        <v/>
      </c>
      <c r="IH512" s="46" t="b">
        <f t="shared" si="1091"/>
        <v>0</v>
      </c>
      <c r="II512" s="46" t="b">
        <f t="shared" si="1092"/>
        <v>0</v>
      </c>
      <c r="IJ512" s="46" t="b">
        <f t="shared" si="1093"/>
        <v>0</v>
      </c>
      <c r="IK512" s="46" t="str">
        <f t="shared" si="1094"/>
        <v/>
      </c>
      <c r="IL512" s="46" t="str">
        <f t="shared" si="1095"/>
        <v/>
      </c>
      <c r="IM512" s="46" t="b">
        <f t="shared" si="1096"/>
        <v>0</v>
      </c>
      <c r="IN512" s="46" t="b">
        <f t="shared" si="1097"/>
        <v>0</v>
      </c>
      <c r="IO512" s="46" t="b">
        <f t="shared" si="1098"/>
        <v>0</v>
      </c>
      <c r="IP512" s="46" t="b">
        <f t="shared" si="1099"/>
        <v>0</v>
      </c>
      <c r="IQ512" s="46" t="b">
        <f t="shared" si="1100"/>
        <v>0</v>
      </c>
      <c r="IR512" s="46" t="b">
        <f t="shared" si="1101"/>
        <v>0</v>
      </c>
      <c r="IS512" s="46" t="b">
        <f t="shared" si="1102"/>
        <v>0</v>
      </c>
      <c r="IT512" s="46" t="b">
        <f t="shared" si="1103"/>
        <v>0</v>
      </c>
      <c r="IU512" s="46" t="b">
        <f t="shared" si="1104"/>
        <v>0</v>
      </c>
      <c r="IV512" s="46" t="b">
        <f t="shared" si="1105"/>
        <v>0</v>
      </c>
      <c r="IW512" s="46" t="b">
        <f t="shared" si="1106"/>
        <v>0</v>
      </c>
      <c r="IX512" s="46" t="b">
        <f t="shared" si="1107"/>
        <v>0</v>
      </c>
      <c r="IY512" s="46" t="b">
        <f t="shared" si="1108"/>
        <v>0</v>
      </c>
    </row>
  </sheetData>
  <sheetProtection algorithmName="SHA-512" hashValue="1uq22uOEl/GlpskW2pv49jNDh8bV1LzAIgU8DPf3Q3mKXIJ5yI9JZM3fQZ2Cu/l4gMn2NmhTGV14mSyqVF6NdA==" saltValue="rgW/YzEcq0BB4mhJwXxwWw==" spinCount="100000" sheet="1" selectLockedCells="1"/>
  <mergeCells count="34">
    <mergeCell ref="CT11:CW11"/>
    <mergeCell ref="DF11:DM11"/>
    <mergeCell ref="DN11:DP11"/>
    <mergeCell ref="CX11:CY11"/>
    <mergeCell ref="CZ11:DA11"/>
    <mergeCell ref="DB11:DC11"/>
    <mergeCell ref="BY11:BZ11"/>
    <mergeCell ref="CE11:CJ11"/>
    <mergeCell ref="CK11:CM11"/>
    <mergeCell ref="CN11:CP11"/>
    <mergeCell ref="CQ11:CS11"/>
    <mergeCell ref="BQ11:BR11"/>
    <mergeCell ref="BS11:BV11"/>
    <mergeCell ref="BW11:BX11"/>
    <mergeCell ref="BA11:BB11"/>
    <mergeCell ref="BC11:BE11"/>
    <mergeCell ref="BF11:BH11"/>
    <mergeCell ref="BI11:BK11"/>
    <mergeCell ref="BL11:BM11"/>
    <mergeCell ref="AE11:AH11"/>
    <mergeCell ref="AI11:AJ11"/>
    <mergeCell ref="AK11:AX11"/>
    <mergeCell ref="AY11:AZ11"/>
    <mergeCell ref="BN11:BP11"/>
    <mergeCell ref="L11:N11"/>
    <mergeCell ref="O11:S11"/>
    <mergeCell ref="T11:V11"/>
    <mergeCell ref="W11:X11"/>
    <mergeCell ref="Y11:AD11"/>
    <mergeCell ref="I6:K6"/>
    <mergeCell ref="E4:G4"/>
    <mergeCell ref="E11:K11"/>
    <mergeCell ref="I8:K8"/>
    <mergeCell ref="E8:G8"/>
  </mergeCells>
  <phoneticPr fontId="5" type="noConversion"/>
  <conditionalFormatting sqref="C13:C512">
    <cfRule type="expression" dxfId="7" priority="1">
      <formula>C13=""</formula>
    </cfRule>
    <cfRule type="expression" dxfId="6" priority="2">
      <formula>C13="OK"</formula>
    </cfRule>
    <cfRule type="expression" dxfId="5" priority="3">
      <formula>C13="Error"</formula>
    </cfRule>
  </conditionalFormatting>
  <conditionalFormatting sqref="I6">
    <cfRule type="expression" dxfId="4" priority="8">
      <formula>$I$6="Sin validación"</formula>
    </cfRule>
    <cfRule type="expression" dxfId="3" priority="9">
      <formula>LEFT($I$6, 5)&lt;&gt;"¡Ups!"</formula>
    </cfRule>
    <cfRule type="expression" dxfId="2" priority="10">
      <formula>$I$6&lt;&gt;"OK"</formula>
    </cfRule>
  </conditionalFormatting>
  <conditionalFormatting sqref="I8">
    <cfRule type="expression" dxfId="1" priority="4">
      <formula>$I$8=""</formula>
    </cfRule>
    <cfRule type="expression" dxfId="0" priority="5">
      <formula>$I$8&lt;&gt;""</formula>
    </cfRule>
  </conditionalFormatting>
  <dataValidations xWindow="1549" yWindow="471" count="22">
    <dataValidation type="list" showInputMessage="1" showErrorMessage="1" errorTitle="Error" error="Debes seleccionar una modalidad de contratación y pago" sqref="E4:G4" xr:uid="{00000000-0002-0000-0000-000000000000}">
      <formula1>OPCION_DE_TRANSMISION</formula1>
    </dataValidation>
    <dataValidation type="list" allowBlank="1" showInputMessage="1" showErrorMessage="1" sqref="E6" xr:uid="{00000000-0002-0000-0000-000001000000}">
      <formula1>MES_LIQUIDACION</formula1>
    </dataValidation>
    <dataValidation allowBlank="1" showInputMessage="1" showErrorMessage="1" promptTitle="Ayuda" prompt="- Si tu resultado es VERDE, ¡perfecto, ya podemos emitir!_x000a__x000a_- Si tu resultado es ROJO, ve a la última columna (descripción del error) y conoce cómo corregir los registros con inconsistencias. " sqref="I6:K6" xr:uid="{00000000-0002-0000-0000-000002000000}"/>
    <dataValidation operator="greaterThan" allowBlank="1" errorTitle="¡Ups!" error="Este campo es obligatorio. Recuerda ingresar el tiempo laborado en días." promptTitle="Obligatorio" prompt="Ingresa en días el tiempo que lleva laborando el trabajador. ten presente que 1 año = 360 días, 1 mes = 30 días (sin importar qué mes sea)_x000a__x000a_Ejemplo: 5 años +3 meses + 18 días se calculan (5*360)+(3*30)+18 para un total de 1908 días" sqref="M13:M512" xr:uid="{00000000-0002-0000-0000-000004000000}"/>
    <dataValidation operator="greaterThanOrEqual" allowBlank="1" promptTitle="Opcional" prompt="Si el trabajador se ha retirado de la empresa durante el periodo liquidado, digita aquí la fecha." sqref="N13:N512" xr:uid="{00000000-0002-0000-0000-000005000000}"/>
    <dataValidation type="list" allowBlank="1" showInputMessage="1" showErrorMessage="1" errorTitle="¡Ups!" error="Elige una de las opciones de la lista." sqref="O13:O512" xr:uid="{00000000-0002-0000-0000-000006000000}">
      <formula1>TIPO_DE_TRABAJADOR</formula1>
    </dataValidation>
    <dataValidation type="list" allowBlank="1" showInputMessage="1" showErrorMessage="1" errorTitle="¡Ups!" error="Selecciona una opción de la lista_x000a_" sqref="P13:P512" xr:uid="{00000000-0002-0000-0000-000007000000}">
      <formula1>SUBTIPO_DE_TRABAJADOR</formula1>
    </dataValidation>
    <dataValidation type="list" allowBlank="1" showInputMessage="1" showErrorMessage="1" errorTitle="¡Ups!" error="Debes seleccionar el tipo de contrato del empleado de la lista." sqref="Q13:Q512" xr:uid="{00000000-0002-0000-0000-000008000000}">
      <formula1>TIPO_DE_CONTRATO</formula1>
    </dataValidation>
    <dataValidation type="list" allowBlank="1" showInputMessage="1" showErrorMessage="1" errorTitle="¡Ups!" error="Debes seleccionar sí o no de la lista." sqref="R13:S512" xr:uid="{00000000-0002-0000-0000-000009000000}">
      <formula1>SI_NO</formula1>
    </dataValidation>
    <dataValidation type="list" operator="lessThanOrEqual" allowBlank="1" showInputMessage="1" showErrorMessage="1" errorTitle="¡Ups!" error="Selecciona una opción de la lista." sqref="U13:U512" xr:uid="{00000000-0002-0000-0000-00000A000000}">
      <formula1>MUNICIPIO</formula1>
    </dataValidation>
    <dataValidation operator="greaterThan" allowBlank="1" showInputMessage="1" showErrorMessage="1" sqref="Z13:Z512 L13:L512 W13:X512 AF13:AF512 AK13:AK512 AM13:AM512 AO13:AO512 AQ13:AQ512 AS13:AS512 AU13:AU512 AW13:AW512 AY13:AY512 BA13:BA512 BC13:BC512 BG13:BG512 BI13:BI512 BL13:BL512 BN13:BN512 CN13:CN512 CQ13:CQ512 CT13:CT512 CV13:CV512 CX13:CX512" xr:uid="{00000000-0002-0000-0000-00000B000000}"/>
    <dataValidation type="date" operator="greaterThanOrEqual" allowBlank="1" showErrorMessage="1" errorTitle="¡Ups!" error="Debes ingresar una fecha de ingreso válida. " sqref="W13:W512" xr:uid="{00000000-0002-0000-0000-00000C000000}">
      <formula1>1</formula1>
    </dataValidation>
    <dataValidation operator="greaterThanOrEqual" allowBlank="1" prompt="_x000a_" sqref="L13:L512" xr:uid="{00000000-0002-0000-0000-00000D000000}"/>
    <dataValidation type="list" allowBlank="1" showInputMessage="1" showErrorMessage="1" errorTitle="¡Ups!" error="Este campo es obligatorio, debes seleccionar el tipo de documento del trabajador" sqref="E13:E512" xr:uid="{00000000-0002-0000-0000-00000E000000}">
      <formula1>TIPO_DE_DOCUMENTO</formula1>
    </dataValidation>
    <dataValidation operator="lessThanOrEqual" allowBlank="1" showInputMessage="1" showErrorMessage="1" sqref="V13:V512 F13:K512 T13:T512" xr:uid="{00000000-0002-0000-0000-00000F000000}"/>
    <dataValidation operator="greaterThanOrEqual" allowBlank="1" showInputMessage="1" showErrorMessage="1" sqref="X13:X512 Z13:Z512 M13:M512 AF13:AF512 AK13:AK512 AM13:AM512 AO13:AO512 AQ13:AQ512 AS13:AS512 AU13:AU512 AW13:AW512 AY13:AY512 BA13:BA512 BC13:BC512 BG13:BG512 BI13:BI512 BL13:BL512 BN13:BN512 CT13:CT512 CV13:CV512 CX13:CX512" xr:uid="{00000000-0002-0000-0000-000010000000}"/>
    <dataValidation operator="greaterThan" allowBlank="1" showInputMessage="1" showErrorMessage="1" prompt="_x000a_ " sqref="N13:N512" xr:uid="{00000000-0002-0000-0000-000011000000}"/>
    <dataValidation type="list" allowBlank="1" showInputMessage="1" showErrorMessage="1" errorTitle="¡Ups!" error="Debes seleccionar la frecuencia de pago del empleado" sqref="Y13:Y512" xr:uid="{00000000-0002-0000-0000-000012000000}">
      <formula1>PERÍODO_DE_NÓMINA</formula1>
    </dataValidation>
    <dataValidation type="list" allowBlank="1" showInputMessage="1" showErrorMessage="1" errorTitle="¡Ups!" error="Debes seleccionar un medio de pago de la lista." sqref="AA13:AA512" xr:uid="{00000000-0002-0000-0000-000013000000}">
      <formula1>MEDIOS_DE_PAGO</formula1>
    </dataValidation>
    <dataValidation type="list" allowBlank="1" showInputMessage="1" showErrorMessage="1" errorTitle="¡Ups!" error="Debes seleccionar un tipo de cuenta bancaria de la lista." sqref="AC13:AC512" xr:uid="{00000000-0002-0000-0000-000014000000}">
      <formula1>TIPO_DE_CUENTA</formula1>
    </dataValidation>
    <dataValidation type="list" allowBlank="1" showInputMessage="1" showErrorMessage="1" sqref="BJ13:BJ512" xr:uid="{00000000-0002-0000-0000-000015000000}">
      <formula1>TIPO_DE_INCAPACIDAD</formula1>
    </dataValidation>
    <dataValidation operator="greaterThanOrEqual" allowBlank="1" showInputMessage="1" showErrorMessage="1" errorTitle="Error" error="Debes escribir un tiempo laborado válido" sqref="CN13:CN512 CQ13:CQ512" xr:uid="{00000000-0002-0000-0000-000016000000}"/>
  </dataValidation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3:AT1149"/>
  <sheetViews>
    <sheetView showGridLines="0" topLeftCell="Z18" workbookViewId="0">
      <selection activeCell="AC28" sqref="AC28"/>
    </sheetView>
  </sheetViews>
  <sheetFormatPr baseColWidth="10" defaultColWidth="11.5703125" defaultRowHeight="15" x14ac:dyDescent="0.25"/>
  <cols>
    <col min="1" max="1" width="1.85546875" customWidth="1"/>
    <col min="2" max="2" width="34.28515625" bestFit="1" customWidth="1"/>
    <col min="3" max="3" width="5.42578125" style="1" bestFit="1" customWidth="1"/>
    <col min="4" max="4" width="1.85546875" customWidth="1"/>
    <col min="5" max="5" width="89.28515625" bestFit="1" customWidth="1"/>
    <col min="6" max="6" width="5.42578125" style="1" bestFit="1" customWidth="1"/>
    <col min="7" max="7" width="1.85546875" customWidth="1"/>
    <col min="8" max="8" width="34.85546875" bestFit="1" customWidth="1"/>
    <col min="9" max="9" width="5.42578125" style="1" bestFit="1" customWidth="1"/>
    <col min="10" max="10" width="1.85546875" customWidth="1"/>
    <col min="11" max="11" width="18.140625" bestFit="1" customWidth="1"/>
    <col min="12" max="12" width="5.42578125" style="1" bestFit="1" customWidth="1"/>
    <col min="13" max="13" width="1.85546875" customWidth="1"/>
    <col min="14" max="14" width="20.28515625" bestFit="1" customWidth="1"/>
    <col min="15" max="15" width="5.42578125" style="1" bestFit="1" customWidth="1"/>
    <col min="16" max="16" width="1.85546875" customWidth="1"/>
    <col min="17" max="17" width="19.140625" bestFit="1" customWidth="1"/>
    <col min="18" max="18" width="5.42578125" style="1" bestFit="1" customWidth="1"/>
    <col min="19" max="19" width="1.85546875" customWidth="1"/>
    <col min="20" max="20" width="60.28515625" bestFit="1" customWidth="1"/>
    <col min="21" max="21" width="5.42578125" style="1" bestFit="1" customWidth="1"/>
    <col min="22" max="22" width="1.85546875" customWidth="1"/>
    <col min="23" max="23" width="60.28515625" bestFit="1" customWidth="1"/>
    <col min="24" max="24" width="5.42578125" style="1" bestFit="1" customWidth="1"/>
    <col min="25" max="25" width="1.85546875" customWidth="1"/>
    <col min="26" max="26" width="19.5703125" bestFit="1" customWidth="1"/>
    <col min="27" max="27" width="5.42578125" style="1" bestFit="1" customWidth="1"/>
    <col min="28" max="28" width="1.85546875" customWidth="1"/>
    <col min="29" max="29" width="19.5703125" bestFit="1" customWidth="1"/>
    <col min="30" max="30" width="1.85546875" customWidth="1"/>
    <col min="31" max="31" width="5.5703125" bestFit="1" customWidth="1"/>
    <col min="32" max="32" width="5.42578125" style="1" bestFit="1" customWidth="1"/>
    <col min="33" max="33" width="1.85546875" customWidth="1"/>
    <col min="34" max="34" width="7" customWidth="1"/>
    <col min="35" max="35" width="47.28515625" bestFit="1" customWidth="1"/>
    <col min="36" max="36" width="1.85546875" customWidth="1"/>
    <col min="37" max="37" width="28.7109375" bestFit="1" customWidth="1"/>
    <col min="38" max="38" width="8" bestFit="1" customWidth="1"/>
    <col min="39" max="39" width="58.7109375" bestFit="1" customWidth="1"/>
    <col min="40" max="40" width="7" customWidth="1"/>
    <col min="41" max="41" width="1.85546875" customWidth="1"/>
    <col min="42" max="42" width="97.42578125" bestFit="1" customWidth="1"/>
    <col min="43" max="43" width="104.5703125" customWidth="1"/>
    <col min="44" max="44" width="30.7109375" bestFit="1" customWidth="1"/>
    <col min="45" max="45" width="36.28515625" bestFit="1" customWidth="1"/>
  </cols>
  <sheetData>
    <row r="3" spans="1:46" x14ac:dyDescent="0.25">
      <c r="B3" s="7" t="s">
        <v>58</v>
      </c>
      <c r="C3" s="8" t="s">
        <v>59</v>
      </c>
      <c r="E3" s="7" t="s">
        <v>60</v>
      </c>
      <c r="F3" s="8" t="s">
        <v>59</v>
      </c>
      <c r="H3" s="7" t="s">
        <v>61</v>
      </c>
      <c r="I3" s="8" t="s">
        <v>59</v>
      </c>
      <c r="K3" s="7" t="s">
        <v>62</v>
      </c>
      <c r="L3" s="8" t="s">
        <v>59</v>
      </c>
      <c r="N3" s="7" t="s">
        <v>63</v>
      </c>
      <c r="O3" s="8" t="s">
        <v>59</v>
      </c>
      <c r="Q3" s="7" t="s">
        <v>64</v>
      </c>
      <c r="R3" s="8" t="s">
        <v>59</v>
      </c>
      <c r="T3" s="7" t="s">
        <v>65</v>
      </c>
      <c r="U3" s="8" t="s">
        <v>59</v>
      </c>
      <c r="W3" s="7" t="s">
        <v>66</v>
      </c>
      <c r="X3" s="8" t="s">
        <v>59</v>
      </c>
      <c r="Z3" s="7" t="s">
        <v>67</v>
      </c>
      <c r="AA3" s="8" t="s">
        <v>59</v>
      </c>
      <c r="AC3" s="7" t="s">
        <v>68</v>
      </c>
      <c r="AE3" s="7" t="s">
        <v>69</v>
      </c>
      <c r="AF3" s="8" t="s">
        <v>59</v>
      </c>
      <c r="AH3" s="8" t="s">
        <v>70</v>
      </c>
      <c r="AI3" s="7" t="s">
        <v>71</v>
      </c>
      <c r="AK3" s="7" t="s">
        <v>72</v>
      </c>
      <c r="AL3" s="8" t="s">
        <v>73</v>
      </c>
      <c r="AM3" s="8" t="s">
        <v>74</v>
      </c>
      <c r="AN3" s="8" t="s">
        <v>70</v>
      </c>
      <c r="AP3" s="8" t="s">
        <v>75</v>
      </c>
      <c r="AQ3" s="8" t="s">
        <v>76</v>
      </c>
      <c r="AR3" s="8" t="s">
        <v>77</v>
      </c>
      <c r="AS3" s="8" t="s">
        <v>78</v>
      </c>
      <c r="AT3" s="8" t="s">
        <v>70</v>
      </c>
    </row>
    <row r="4" spans="1:46" x14ac:dyDescent="0.25">
      <c r="A4" s="9"/>
      <c r="B4" s="3" t="s">
        <v>79</v>
      </c>
      <c r="C4" s="10">
        <v>13</v>
      </c>
      <c r="E4" s="2" t="s">
        <v>80</v>
      </c>
      <c r="F4" s="10">
        <v>1</v>
      </c>
      <c r="H4" s="2" t="s">
        <v>81</v>
      </c>
      <c r="I4" s="10">
        <v>0</v>
      </c>
      <c r="K4" s="2" t="s">
        <v>82</v>
      </c>
      <c r="L4" s="10">
        <v>1</v>
      </c>
      <c r="N4" s="2" t="s">
        <v>83</v>
      </c>
      <c r="O4" s="10">
        <v>1</v>
      </c>
      <c r="Q4" s="2" t="s">
        <v>84</v>
      </c>
      <c r="R4" s="10">
        <v>1</v>
      </c>
      <c r="T4" s="2" t="s">
        <v>85</v>
      </c>
      <c r="U4" s="10">
        <v>42</v>
      </c>
      <c r="W4" s="2" t="s">
        <v>86</v>
      </c>
      <c r="X4" s="12" t="s">
        <v>87</v>
      </c>
      <c r="Z4" s="2" t="s">
        <v>88</v>
      </c>
      <c r="AA4" s="10">
        <v>1</v>
      </c>
      <c r="AC4" s="2" t="s">
        <v>89</v>
      </c>
      <c r="AE4" s="2" t="s">
        <v>90</v>
      </c>
      <c r="AF4" s="10">
        <v>1</v>
      </c>
      <c r="AH4" s="12">
        <v>11</v>
      </c>
      <c r="AI4" s="2" t="s">
        <v>91</v>
      </c>
      <c r="AK4" s="2" t="s">
        <v>92</v>
      </c>
      <c r="AL4" s="10" t="s">
        <v>93</v>
      </c>
      <c r="AM4" s="2" t="str">
        <f t="shared" ref="AM4:AM67" si="0">AK4&amp;" / "&amp;VLOOKUP(AL4,$AH$4:$AI$36,2,FALSE)</f>
        <v>Abejorral / Antioquia</v>
      </c>
      <c r="AN4" s="10" t="s">
        <v>94</v>
      </c>
      <c r="AP4" s="2" t="s">
        <v>2</v>
      </c>
      <c r="AQ4" s="2" t="s">
        <v>95</v>
      </c>
      <c r="AR4" s="73" t="s">
        <v>96</v>
      </c>
      <c r="AS4" s="2" t="s">
        <v>97</v>
      </c>
      <c r="AT4" s="111">
        <v>1</v>
      </c>
    </row>
    <row r="5" spans="1:46" x14ac:dyDescent="0.25">
      <c r="A5" s="9"/>
      <c r="B5" s="3" t="s">
        <v>98</v>
      </c>
      <c r="C5" s="10">
        <v>22</v>
      </c>
      <c r="E5" s="2" t="s">
        <v>99</v>
      </c>
      <c r="F5" s="10">
        <v>2</v>
      </c>
      <c r="H5" s="2" t="s">
        <v>100</v>
      </c>
      <c r="I5" s="10">
        <v>1</v>
      </c>
      <c r="K5" s="2" t="s">
        <v>101</v>
      </c>
      <c r="L5" s="10">
        <v>2</v>
      </c>
      <c r="N5" s="2" t="s">
        <v>102</v>
      </c>
      <c r="O5" s="10">
        <v>2</v>
      </c>
      <c r="Q5" s="2" t="s">
        <v>103</v>
      </c>
      <c r="R5" s="10">
        <v>2</v>
      </c>
      <c r="T5" s="2" t="s">
        <v>104</v>
      </c>
      <c r="U5" s="10">
        <v>10</v>
      </c>
      <c r="W5" s="2" t="s">
        <v>105</v>
      </c>
      <c r="X5" s="12" t="s">
        <v>106</v>
      </c>
      <c r="Z5" s="2" t="s">
        <v>107</v>
      </c>
      <c r="AA5" s="10">
        <v>2</v>
      </c>
      <c r="AC5" s="2" t="s">
        <v>108</v>
      </c>
      <c r="AE5" s="2" t="s">
        <v>109</v>
      </c>
      <c r="AF5" s="10">
        <v>0</v>
      </c>
      <c r="AH5" s="12">
        <v>91</v>
      </c>
      <c r="AI5" s="2" t="s">
        <v>110</v>
      </c>
      <c r="AK5" s="2" t="s">
        <v>111</v>
      </c>
      <c r="AL5" s="10">
        <v>54</v>
      </c>
      <c r="AM5" s="2" t="str">
        <f t="shared" si="0"/>
        <v>Ábrego / Norte de Santander</v>
      </c>
      <c r="AN5" s="10">
        <v>54003</v>
      </c>
      <c r="AP5" s="2" t="s">
        <v>112</v>
      </c>
      <c r="AQ5" s="2" t="s">
        <v>113</v>
      </c>
      <c r="AR5" s="73" t="s">
        <v>96</v>
      </c>
      <c r="AS5" s="2" t="s">
        <v>114</v>
      </c>
      <c r="AT5" s="111">
        <v>2</v>
      </c>
    </row>
    <row r="6" spans="1:46" x14ac:dyDescent="0.25">
      <c r="A6" s="9"/>
      <c r="B6" s="3" t="s">
        <v>115</v>
      </c>
      <c r="C6" s="10">
        <v>47</v>
      </c>
      <c r="E6" s="2" t="s">
        <v>116</v>
      </c>
      <c r="F6" s="10">
        <v>51</v>
      </c>
      <c r="H6" s="2"/>
      <c r="I6" s="10"/>
      <c r="K6" s="2" t="s">
        <v>117</v>
      </c>
      <c r="L6" s="10">
        <v>3</v>
      </c>
      <c r="N6" s="2" t="s">
        <v>118</v>
      </c>
      <c r="O6" s="10">
        <v>3</v>
      </c>
      <c r="Q6" s="2" t="s">
        <v>119</v>
      </c>
      <c r="R6" s="10">
        <v>3</v>
      </c>
      <c r="T6" s="2" t="s">
        <v>120</v>
      </c>
      <c r="U6" s="10">
        <v>20</v>
      </c>
      <c r="W6" s="2" t="s">
        <v>121</v>
      </c>
      <c r="X6" s="12" t="s">
        <v>122</v>
      </c>
      <c r="Z6" s="2" t="s">
        <v>123</v>
      </c>
      <c r="AA6" s="10">
        <v>3</v>
      </c>
      <c r="AC6" s="2" t="s">
        <v>124</v>
      </c>
      <c r="AE6" s="2" t="s">
        <v>125</v>
      </c>
      <c r="AF6" s="10">
        <v>1</v>
      </c>
      <c r="AH6" s="12" t="s">
        <v>93</v>
      </c>
      <c r="AI6" s="2" t="s">
        <v>126</v>
      </c>
      <c r="AK6" s="2" t="s">
        <v>127</v>
      </c>
      <c r="AL6" s="10" t="s">
        <v>93</v>
      </c>
      <c r="AM6" s="2" t="str">
        <f t="shared" si="0"/>
        <v>Abriaquí / Antioquia</v>
      </c>
      <c r="AN6" s="10" t="s">
        <v>128</v>
      </c>
      <c r="AP6" s="2" t="s">
        <v>129</v>
      </c>
      <c r="AQ6" s="2" t="s">
        <v>130</v>
      </c>
      <c r="AR6" s="73" t="s">
        <v>96</v>
      </c>
      <c r="AS6" s="2" t="s">
        <v>131</v>
      </c>
      <c r="AT6" s="111">
        <v>3</v>
      </c>
    </row>
    <row r="7" spans="1:46" x14ac:dyDescent="0.25">
      <c r="A7" s="9"/>
      <c r="B7" s="3" t="s">
        <v>132</v>
      </c>
      <c r="C7" s="10">
        <v>41</v>
      </c>
      <c r="E7" s="2" t="s">
        <v>133</v>
      </c>
      <c r="F7" s="10">
        <v>12</v>
      </c>
      <c r="H7" s="2"/>
      <c r="I7" s="10"/>
      <c r="K7" s="2" t="s">
        <v>134</v>
      </c>
      <c r="L7" s="10">
        <v>4</v>
      </c>
      <c r="N7" s="2"/>
      <c r="O7" s="10"/>
      <c r="Q7" s="2" t="s">
        <v>135</v>
      </c>
      <c r="R7" s="10">
        <v>4</v>
      </c>
      <c r="T7" s="2" t="s">
        <v>136</v>
      </c>
      <c r="U7" s="10">
        <v>46</v>
      </c>
      <c r="W7" s="2" t="s">
        <v>137</v>
      </c>
      <c r="X7" s="12" t="s">
        <v>138</v>
      </c>
      <c r="Z7" s="2"/>
      <c r="AA7" s="10"/>
      <c r="AC7" s="2" t="s">
        <v>139</v>
      </c>
      <c r="AE7" s="2"/>
      <c r="AF7" s="10"/>
      <c r="AH7" s="12">
        <v>81</v>
      </c>
      <c r="AI7" s="2" t="s">
        <v>140</v>
      </c>
      <c r="AK7" s="2" t="s">
        <v>141</v>
      </c>
      <c r="AL7" s="10">
        <v>50</v>
      </c>
      <c r="AM7" s="2" t="str">
        <f t="shared" si="0"/>
        <v>Acacías / Meta</v>
      </c>
      <c r="AN7" s="10">
        <v>50006</v>
      </c>
    </row>
    <row r="8" spans="1:46" x14ac:dyDescent="0.25">
      <c r="A8" s="9"/>
      <c r="B8" s="3" t="s">
        <v>142</v>
      </c>
      <c r="C8" s="10">
        <v>12</v>
      </c>
      <c r="E8" s="2" t="s">
        <v>143</v>
      </c>
      <c r="F8" s="10">
        <v>19</v>
      </c>
      <c r="H8" s="2"/>
      <c r="I8" s="10"/>
      <c r="K8" s="2" t="s">
        <v>144</v>
      </c>
      <c r="L8" s="10">
        <v>5</v>
      </c>
      <c r="N8" s="2"/>
      <c r="O8" s="10"/>
      <c r="Q8" s="2" t="s">
        <v>145</v>
      </c>
      <c r="R8" s="10">
        <v>5</v>
      </c>
      <c r="T8" s="2" t="s">
        <v>146</v>
      </c>
      <c r="U8" s="10">
        <v>47</v>
      </c>
      <c r="W8" s="2"/>
      <c r="X8" s="10"/>
      <c r="Z8" s="2"/>
      <c r="AA8" s="10"/>
      <c r="AC8" s="2" t="s">
        <v>147</v>
      </c>
      <c r="AE8" s="2"/>
      <c r="AF8" s="10"/>
      <c r="AH8" s="12">
        <v>88</v>
      </c>
      <c r="AI8" s="2" t="s">
        <v>148</v>
      </c>
      <c r="AK8" s="2" t="s">
        <v>149</v>
      </c>
      <c r="AL8" s="10">
        <v>27</v>
      </c>
      <c r="AM8" s="2" t="str">
        <f t="shared" si="0"/>
        <v>Acandí / Chocó</v>
      </c>
      <c r="AN8" s="10">
        <v>27006</v>
      </c>
    </row>
    <row r="9" spans="1:46" x14ac:dyDescent="0.25">
      <c r="A9" s="9"/>
      <c r="B9" s="3" t="s">
        <v>150</v>
      </c>
      <c r="C9" s="10">
        <v>21</v>
      </c>
      <c r="E9" s="2" t="s">
        <v>151</v>
      </c>
      <c r="F9" s="10">
        <v>23</v>
      </c>
      <c r="H9" s="2"/>
      <c r="I9" s="10"/>
      <c r="K9" s="2"/>
      <c r="L9" s="10"/>
      <c r="N9" s="2"/>
      <c r="O9" s="10"/>
      <c r="Q9" s="2" t="s">
        <v>152</v>
      </c>
      <c r="R9" s="10">
        <v>6</v>
      </c>
      <c r="T9" s="2" t="s">
        <v>23</v>
      </c>
      <c r="U9" s="10">
        <v>71</v>
      </c>
      <c r="W9" s="2"/>
      <c r="X9" s="10"/>
      <c r="Z9" s="2"/>
      <c r="AA9" s="10"/>
      <c r="AC9" s="2" t="s">
        <v>153</v>
      </c>
      <c r="AE9" s="2"/>
      <c r="AF9" s="10"/>
      <c r="AH9" s="12" t="s">
        <v>154</v>
      </c>
      <c r="AI9" s="2" t="s">
        <v>155</v>
      </c>
      <c r="AK9" s="2" t="s">
        <v>156</v>
      </c>
      <c r="AL9" s="10">
        <v>41</v>
      </c>
      <c r="AM9" s="2" t="str">
        <f t="shared" si="0"/>
        <v>Acevedo / Huila</v>
      </c>
      <c r="AN9" s="10">
        <v>41006</v>
      </c>
    </row>
    <row r="10" spans="1:46" x14ac:dyDescent="0.25">
      <c r="A10" s="9"/>
      <c r="B10" s="3" t="s">
        <v>157</v>
      </c>
      <c r="C10" s="10">
        <v>11</v>
      </c>
      <c r="E10" s="2" t="s">
        <v>158</v>
      </c>
      <c r="F10" s="10">
        <v>31</v>
      </c>
      <c r="H10" s="2"/>
      <c r="I10" s="10"/>
      <c r="K10" s="2"/>
      <c r="L10" s="10"/>
      <c r="N10" s="2"/>
      <c r="O10" s="10"/>
      <c r="Q10" s="2"/>
      <c r="R10" s="10"/>
      <c r="T10" s="2" t="s">
        <v>159</v>
      </c>
      <c r="U10" s="10">
        <v>72</v>
      </c>
      <c r="W10" s="2"/>
      <c r="X10" s="10"/>
      <c r="Z10" s="2"/>
      <c r="AA10" s="10"/>
      <c r="AC10" s="2" t="s">
        <v>160</v>
      </c>
      <c r="AE10" s="2"/>
      <c r="AF10" s="10"/>
      <c r="AH10" s="12">
        <v>13</v>
      </c>
      <c r="AI10" s="2" t="s">
        <v>161</v>
      </c>
      <c r="AK10" s="2" t="s">
        <v>162</v>
      </c>
      <c r="AL10" s="10">
        <v>13</v>
      </c>
      <c r="AM10" s="2" t="str">
        <f t="shared" si="0"/>
        <v>Achí / Bolívar</v>
      </c>
      <c r="AN10" s="10">
        <v>13006</v>
      </c>
    </row>
    <row r="11" spans="1:46" x14ac:dyDescent="0.25">
      <c r="A11" s="9"/>
      <c r="B11" s="3" t="s">
        <v>163</v>
      </c>
      <c r="C11" s="10">
        <v>42</v>
      </c>
      <c r="E11" s="2" t="s">
        <v>164</v>
      </c>
      <c r="F11" s="10">
        <v>47</v>
      </c>
      <c r="H11" s="2"/>
      <c r="I11" s="10"/>
      <c r="K11" s="2"/>
      <c r="L11" s="10"/>
      <c r="N11" s="2"/>
      <c r="O11" s="10"/>
      <c r="Q11" s="2"/>
      <c r="R11" s="10"/>
      <c r="T11" s="2" t="s">
        <v>137</v>
      </c>
      <c r="U11" s="10">
        <v>98</v>
      </c>
      <c r="W11" s="2"/>
      <c r="X11" s="10"/>
      <c r="Z11" s="2"/>
      <c r="AA11" s="10"/>
      <c r="AC11" s="2" t="s">
        <v>165</v>
      </c>
      <c r="AE11" s="2"/>
      <c r="AF11" s="10"/>
      <c r="AH11" s="12">
        <v>15</v>
      </c>
      <c r="AI11" s="2" t="s">
        <v>166</v>
      </c>
      <c r="AK11" s="2" t="s">
        <v>167</v>
      </c>
      <c r="AL11" s="10">
        <v>41</v>
      </c>
      <c r="AM11" s="2" t="str">
        <f t="shared" si="0"/>
        <v>Agrado / Huila</v>
      </c>
      <c r="AN11" s="10">
        <v>41013</v>
      </c>
    </row>
    <row r="12" spans="1:46" x14ac:dyDescent="0.25">
      <c r="A12" s="9"/>
      <c r="B12" s="3" t="s">
        <v>168</v>
      </c>
      <c r="C12" s="10">
        <v>91</v>
      </c>
      <c r="E12" s="2" t="s">
        <v>169</v>
      </c>
      <c r="F12" s="10">
        <v>54</v>
      </c>
      <c r="H12" s="2"/>
      <c r="I12" s="10"/>
      <c r="K12" s="2"/>
      <c r="L12" s="10"/>
      <c r="N12" s="2"/>
      <c r="O12" s="10"/>
      <c r="Q12" s="2"/>
      <c r="R12" s="10"/>
      <c r="T12" s="2" t="s">
        <v>170</v>
      </c>
      <c r="U12" s="10" t="s">
        <v>171</v>
      </c>
      <c r="W12" s="2"/>
      <c r="X12" s="10"/>
      <c r="Z12" s="2"/>
      <c r="AA12" s="10"/>
      <c r="AC12" s="2" t="s">
        <v>172</v>
      </c>
      <c r="AE12" s="2"/>
      <c r="AF12" s="10"/>
      <c r="AH12" s="12">
        <v>17</v>
      </c>
      <c r="AI12" s="2" t="s">
        <v>173</v>
      </c>
      <c r="AK12" s="2" t="s">
        <v>174</v>
      </c>
      <c r="AL12" s="10">
        <v>25</v>
      </c>
      <c r="AM12" s="2" t="str">
        <f t="shared" si="0"/>
        <v>Agua De Dios / Cundinamarca</v>
      </c>
      <c r="AN12" s="10">
        <v>25001</v>
      </c>
    </row>
    <row r="13" spans="1:46" x14ac:dyDescent="0.25">
      <c r="A13" s="9"/>
      <c r="B13" s="3" t="s">
        <v>175</v>
      </c>
      <c r="C13" s="10">
        <v>31</v>
      </c>
      <c r="E13" s="2" t="s">
        <v>176</v>
      </c>
      <c r="F13" s="10">
        <v>56</v>
      </c>
      <c r="H13" s="2"/>
      <c r="I13" s="10"/>
      <c r="K13" s="2"/>
      <c r="L13" s="10"/>
      <c r="N13" s="2"/>
      <c r="O13" s="10"/>
      <c r="Q13" s="2"/>
      <c r="R13" s="10"/>
      <c r="T13" s="2" t="s">
        <v>177</v>
      </c>
      <c r="U13" s="10">
        <v>1</v>
      </c>
      <c r="W13" s="2"/>
      <c r="X13" s="10"/>
      <c r="Z13" s="2"/>
      <c r="AA13" s="10"/>
      <c r="AC13" s="2" t="s">
        <v>178</v>
      </c>
      <c r="AE13" s="2"/>
      <c r="AF13" s="10"/>
      <c r="AH13" s="12">
        <v>18</v>
      </c>
      <c r="AI13" s="2" t="s">
        <v>179</v>
      </c>
      <c r="AK13" s="2" t="s">
        <v>180</v>
      </c>
      <c r="AL13" s="10">
        <v>20</v>
      </c>
      <c r="AM13" s="2" t="str">
        <f t="shared" si="0"/>
        <v>Aguachica / Cesar</v>
      </c>
      <c r="AN13" s="10">
        <v>20011</v>
      </c>
    </row>
    <row r="14" spans="1:46" x14ac:dyDescent="0.25">
      <c r="A14" s="9"/>
      <c r="B14" s="3" t="s">
        <v>181</v>
      </c>
      <c r="C14" s="10">
        <v>50</v>
      </c>
      <c r="E14" s="2" t="s">
        <v>182</v>
      </c>
      <c r="F14" s="10">
        <v>58</v>
      </c>
      <c r="H14" s="2"/>
      <c r="I14" s="10"/>
      <c r="K14" s="2"/>
      <c r="L14" s="10"/>
      <c r="N14" s="2"/>
      <c r="O14" s="10"/>
      <c r="Q14" s="2"/>
      <c r="R14" s="10"/>
      <c r="T14" s="2"/>
      <c r="U14" s="10"/>
      <c r="W14" s="2"/>
      <c r="X14" s="10"/>
      <c r="Z14" s="2"/>
      <c r="AA14" s="10"/>
      <c r="AC14" s="2" t="s">
        <v>183</v>
      </c>
      <c r="AE14" s="2"/>
      <c r="AF14" s="10"/>
      <c r="AH14" s="12">
        <v>85</v>
      </c>
      <c r="AI14" s="2" t="s">
        <v>184</v>
      </c>
      <c r="AK14" s="2" t="s">
        <v>185</v>
      </c>
      <c r="AL14" s="10">
        <v>68</v>
      </c>
      <c r="AM14" s="2" t="str">
        <f t="shared" si="0"/>
        <v>Aguada / Santander</v>
      </c>
      <c r="AN14" s="10">
        <v>68013</v>
      </c>
    </row>
    <row r="15" spans="1:46" x14ac:dyDescent="0.25">
      <c r="A15" s="9"/>
      <c r="B15" s="3"/>
      <c r="C15" s="10"/>
      <c r="E15" s="2" t="s">
        <v>186</v>
      </c>
      <c r="F15" s="10">
        <v>18</v>
      </c>
      <c r="H15" s="2"/>
      <c r="I15" s="10"/>
      <c r="K15" s="2"/>
      <c r="L15" s="10"/>
      <c r="N15" s="2"/>
      <c r="O15" s="10"/>
      <c r="Q15" s="2"/>
      <c r="R15" s="10"/>
      <c r="T15" s="2"/>
      <c r="U15" s="10"/>
      <c r="W15" s="2"/>
      <c r="X15" s="10"/>
      <c r="Z15" s="2"/>
      <c r="AA15" s="10"/>
      <c r="AC15" s="2" t="s">
        <v>187</v>
      </c>
      <c r="AE15" s="2"/>
      <c r="AF15" s="10"/>
      <c r="AH15" s="12">
        <v>19</v>
      </c>
      <c r="AI15" s="2" t="s">
        <v>188</v>
      </c>
      <c r="AK15" s="2" t="s">
        <v>189</v>
      </c>
      <c r="AL15" s="10">
        <v>17</v>
      </c>
      <c r="AM15" s="2" t="str">
        <f t="shared" si="0"/>
        <v>Aguadas / Caldas</v>
      </c>
      <c r="AN15" s="10">
        <v>17013</v>
      </c>
    </row>
    <row r="16" spans="1:46" x14ac:dyDescent="0.25">
      <c r="A16" s="11"/>
      <c r="E16" s="2" t="s">
        <v>190</v>
      </c>
      <c r="F16" s="10">
        <v>30</v>
      </c>
      <c r="H16" s="2"/>
      <c r="I16" s="10"/>
      <c r="K16" s="2"/>
      <c r="L16" s="10"/>
      <c r="N16" s="2"/>
      <c r="O16" s="10"/>
      <c r="Q16" s="2"/>
      <c r="R16" s="10"/>
      <c r="T16" s="2"/>
      <c r="U16" s="10"/>
      <c r="W16" s="2"/>
      <c r="X16" s="10"/>
      <c r="Z16" s="2"/>
      <c r="AA16" s="10"/>
      <c r="AC16" s="2" t="s">
        <v>191</v>
      </c>
      <c r="AE16" s="2"/>
      <c r="AF16" s="10"/>
      <c r="AH16" s="12">
        <v>20</v>
      </c>
      <c r="AI16" s="2" t="s">
        <v>192</v>
      </c>
      <c r="AK16" s="2" t="s">
        <v>193</v>
      </c>
      <c r="AL16" s="10">
        <v>85</v>
      </c>
      <c r="AM16" s="2" t="str">
        <f t="shared" si="0"/>
        <v>Aguazul / Casanare</v>
      </c>
      <c r="AN16" s="10">
        <v>85010</v>
      </c>
    </row>
    <row r="17" spans="1:40" x14ac:dyDescent="0.25">
      <c r="A17" s="11"/>
      <c r="E17" s="2" t="s">
        <v>194</v>
      </c>
      <c r="F17" s="10">
        <v>21</v>
      </c>
      <c r="I17" s="10"/>
      <c r="K17" s="2"/>
      <c r="L17" s="10"/>
      <c r="N17" s="2"/>
      <c r="O17" s="10"/>
      <c r="Q17" s="2"/>
      <c r="R17" s="10"/>
      <c r="T17" s="2"/>
      <c r="U17" s="10"/>
      <c r="W17" s="2"/>
      <c r="X17" s="10"/>
      <c r="Z17" s="2"/>
      <c r="AA17" s="10"/>
      <c r="AC17" s="2" t="s">
        <v>195</v>
      </c>
      <c r="AE17" s="2"/>
      <c r="AF17" s="10"/>
      <c r="AH17" s="12">
        <v>27</v>
      </c>
      <c r="AI17" s="2" t="s">
        <v>196</v>
      </c>
      <c r="AK17" s="2" t="s">
        <v>197</v>
      </c>
      <c r="AL17" s="10">
        <v>20</v>
      </c>
      <c r="AM17" s="2" t="str">
        <f t="shared" si="0"/>
        <v>Agustín Codazzi / Cesar</v>
      </c>
      <c r="AN17" s="10">
        <v>20013</v>
      </c>
    </row>
    <row r="18" spans="1:40" x14ac:dyDescent="0.25">
      <c r="E18" s="2" t="s">
        <v>198</v>
      </c>
      <c r="F18" s="10">
        <v>22</v>
      </c>
      <c r="I18" s="10"/>
      <c r="K18" s="2"/>
      <c r="L18" s="10"/>
      <c r="N18" s="2"/>
      <c r="O18" s="10"/>
      <c r="Q18" s="2"/>
      <c r="R18" s="10"/>
      <c r="T18" s="2"/>
      <c r="U18" s="10"/>
      <c r="W18" s="2"/>
      <c r="X18" s="10"/>
      <c r="Z18" s="2"/>
      <c r="AA18" s="10"/>
      <c r="AC18" s="2" t="s">
        <v>199</v>
      </c>
      <c r="AE18" s="2"/>
      <c r="AF18" s="10"/>
      <c r="AH18" s="12">
        <v>23</v>
      </c>
      <c r="AI18" s="2" t="s">
        <v>200</v>
      </c>
      <c r="AK18" s="2" t="s">
        <v>201</v>
      </c>
      <c r="AL18" s="10">
        <v>41</v>
      </c>
      <c r="AM18" s="2" t="str">
        <f t="shared" si="0"/>
        <v>Aipe / Huila</v>
      </c>
      <c r="AN18" s="10">
        <v>41016</v>
      </c>
    </row>
    <row r="19" spans="1:40" x14ac:dyDescent="0.25">
      <c r="E19" s="2" t="s">
        <v>202</v>
      </c>
      <c r="F19" s="10">
        <v>4</v>
      </c>
      <c r="K19" s="2"/>
      <c r="L19" s="10"/>
      <c r="N19" s="2"/>
      <c r="O19" s="10"/>
      <c r="Q19" s="2"/>
      <c r="R19" s="10"/>
      <c r="T19" s="2"/>
      <c r="U19" s="10"/>
      <c r="W19" s="2"/>
      <c r="X19" s="10"/>
      <c r="Z19" s="2"/>
      <c r="AA19" s="10"/>
      <c r="AC19" s="2" t="s">
        <v>203</v>
      </c>
      <c r="AE19" s="2"/>
      <c r="AF19" s="10"/>
      <c r="AH19" s="12">
        <v>25</v>
      </c>
      <c r="AI19" s="2" t="s">
        <v>204</v>
      </c>
      <c r="AK19" s="2" t="s">
        <v>205</v>
      </c>
      <c r="AL19" s="10">
        <v>52</v>
      </c>
      <c r="AM19" s="2" t="str">
        <f t="shared" si="0"/>
        <v>Albán (San José) / Nariño</v>
      </c>
      <c r="AN19" s="10">
        <v>52019</v>
      </c>
    </row>
    <row r="20" spans="1:40" x14ac:dyDescent="0.25">
      <c r="AC20" s="2" t="s">
        <v>206</v>
      </c>
      <c r="AH20" s="12">
        <v>94</v>
      </c>
      <c r="AI20" s="2" t="s">
        <v>207</v>
      </c>
      <c r="AK20" s="2" t="s">
        <v>208</v>
      </c>
      <c r="AL20" s="10">
        <v>25</v>
      </c>
      <c r="AM20" s="2" t="str">
        <f t="shared" si="0"/>
        <v>Albán / Cundinamarca</v>
      </c>
      <c r="AN20" s="10">
        <v>25019</v>
      </c>
    </row>
    <row r="21" spans="1:40" x14ac:dyDescent="0.25">
      <c r="AC21" s="2" t="s">
        <v>209</v>
      </c>
      <c r="AH21" s="12">
        <v>95</v>
      </c>
      <c r="AI21" s="2" t="s">
        <v>210</v>
      </c>
      <c r="AK21" s="2" t="s">
        <v>211</v>
      </c>
      <c r="AL21" s="10">
        <v>18</v>
      </c>
      <c r="AM21" s="2" t="str">
        <f t="shared" si="0"/>
        <v>Albania / Caquetá</v>
      </c>
      <c r="AN21" s="10">
        <v>18029</v>
      </c>
    </row>
    <row r="22" spans="1:40" x14ac:dyDescent="0.25">
      <c r="AC22" s="2" t="s">
        <v>212</v>
      </c>
      <c r="AH22" s="12">
        <v>41</v>
      </c>
      <c r="AI22" s="2" t="s">
        <v>213</v>
      </c>
      <c r="AK22" s="2" t="s">
        <v>211</v>
      </c>
      <c r="AL22" s="10">
        <v>44</v>
      </c>
      <c r="AM22" s="2" t="str">
        <f t="shared" si="0"/>
        <v>Albania / La Guajira</v>
      </c>
      <c r="AN22" s="10">
        <v>44035</v>
      </c>
    </row>
    <row r="23" spans="1:40" x14ac:dyDescent="0.25">
      <c r="AC23" s="2" t="s">
        <v>214</v>
      </c>
      <c r="AH23" s="12">
        <v>44</v>
      </c>
      <c r="AI23" s="2" t="s">
        <v>215</v>
      </c>
      <c r="AK23" s="2" t="s">
        <v>211</v>
      </c>
      <c r="AL23" s="10">
        <v>68</v>
      </c>
      <c r="AM23" s="2" t="str">
        <f t="shared" si="0"/>
        <v>Albania / Santander</v>
      </c>
      <c r="AN23" s="10">
        <v>68020</v>
      </c>
    </row>
    <row r="24" spans="1:40" x14ac:dyDescent="0.25">
      <c r="AC24" s="2" t="s">
        <v>216</v>
      </c>
      <c r="AH24" s="12">
        <v>47</v>
      </c>
      <c r="AI24" s="2" t="s">
        <v>217</v>
      </c>
      <c r="AK24" s="2" t="s">
        <v>218</v>
      </c>
      <c r="AL24" s="10">
        <v>76</v>
      </c>
      <c r="AM24" s="2" t="str">
        <f t="shared" si="0"/>
        <v>Alcalá / Valle del Cauca</v>
      </c>
      <c r="AN24" s="10">
        <v>76020</v>
      </c>
    </row>
    <row r="25" spans="1:40" x14ac:dyDescent="0.25">
      <c r="AC25" s="2" t="s">
        <v>219</v>
      </c>
      <c r="AH25" s="12">
        <v>50</v>
      </c>
      <c r="AI25" s="2" t="s">
        <v>220</v>
      </c>
      <c r="AK25" s="2" t="s">
        <v>221</v>
      </c>
      <c r="AL25" s="10">
        <v>52</v>
      </c>
      <c r="AM25" s="2" t="str">
        <f t="shared" si="0"/>
        <v>Aldana / Nariño</v>
      </c>
      <c r="AN25" s="10">
        <v>52022</v>
      </c>
    </row>
    <row r="26" spans="1:40" x14ac:dyDescent="0.25">
      <c r="AC26" s="2" t="s">
        <v>222</v>
      </c>
      <c r="AH26" s="12">
        <v>52</v>
      </c>
      <c r="AI26" s="2" t="s">
        <v>223</v>
      </c>
      <c r="AK26" s="2" t="s">
        <v>224</v>
      </c>
      <c r="AL26" s="10" t="s">
        <v>93</v>
      </c>
      <c r="AM26" s="2" t="str">
        <f t="shared" si="0"/>
        <v>Alejandría / Antioquia</v>
      </c>
      <c r="AN26" s="10" t="s">
        <v>225</v>
      </c>
    </row>
    <row r="27" spans="1:40" x14ac:dyDescent="0.25">
      <c r="AC27" s="2" t="s">
        <v>226</v>
      </c>
      <c r="AH27" s="12">
        <v>54</v>
      </c>
      <c r="AI27" s="2" t="s">
        <v>227</v>
      </c>
      <c r="AK27" s="2" t="s">
        <v>228</v>
      </c>
      <c r="AL27" s="10">
        <v>47</v>
      </c>
      <c r="AM27" s="2" t="str">
        <f t="shared" si="0"/>
        <v>Algarrobo / Magdalena</v>
      </c>
      <c r="AN27" s="10">
        <v>47030</v>
      </c>
    </row>
    <row r="28" spans="1:40" x14ac:dyDescent="0.25">
      <c r="AC28" s="2" t="s">
        <v>229</v>
      </c>
      <c r="AH28" s="12">
        <v>86</v>
      </c>
      <c r="AI28" s="2" t="s">
        <v>230</v>
      </c>
      <c r="AK28" s="2" t="s">
        <v>231</v>
      </c>
      <c r="AL28" s="10">
        <v>41</v>
      </c>
      <c r="AM28" s="2" t="str">
        <f t="shared" si="0"/>
        <v>Algeciras / Huila</v>
      </c>
      <c r="AN28" s="10">
        <v>41020</v>
      </c>
    </row>
    <row r="29" spans="1:40" x14ac:dyDescent="0.25">
      <c r="AC29" s="2" t="s">
        <v>232</v>
      </c>
      <c r="AH29" s="12">
        <v>63</v>
      </c>
      <c r="AI29" s="2" t="s">
        <v>233</v>
      </c>
      <c r="AK29" s="2" t="s">
        <v>234</v>
      </c>
      <c r="AL29" s="10">
        <v>19</v>
      </c>
      <c r="AM29" s="2" t="str">
        <f t="shared" si="0"/>
        <v>Almaguer / Cauca</v>
      </c>
      <c r="AN29" s="10">
        <v>19022</v>
      </c>
    </row>
    <row r="30" spans="1:40" x14ac:dyDescent="0.25">
      <c r="AC30" s="2" t="s">
        <v>235</v>
      </c>
      <c r="AH30" s="12">
        <v>66</v>
      </c>
      <c r="AI30" s="2" t="s">
        <v>236</v>
      </c>
      <c r="AK30" s="2" t="s">
        <v>237</v>
      </c>
      <c r="AL30" s="10">
        <v>15</v>
      </c>
      <c r="AM30" s="2" t="str">
        <f t="shared" si="0"/>
        <v>Almeida / Boyacá</v>
      </c>
      <c r="AN30" s="10">
        <v>15022</v>
      </c>
    </row>
    <row r="31" spans="1:40" x14ac:dyDescent="0.25">
      <c r="AC31" s="2" t="s">
        <v>4</v>
      </c>
      <c r="AH31" s="12">
        <v>68</v>
      </c>
      <c r="AI31" s="2" t="s">
        <v>238</v>
      </c>
      <c r="AK31" s="2" t="s">
        <v>239</v>
      </c>
      <c r="AL31" s="10">
        <v>73</v>
      </c>
      <c r="AM31" s="2" t="str">
        <f t="shared" si="0"/>
        <v>Alpujarra / Tolima</v>
      </c>
      <c r="AN31" s="10">
        <v>73024</v>
      </c>
    </row>
    <row r="32" spans="1:40" x14ac:dyDescent="0.25">
      <c r="AH32" s="12">
        <v>70</v>
      </c>
      <c r="AI32" s="2" t="s">
        <v>240</v>
      </c>
      <c r="AK32" s="2" t="s">
        <v>241</v>
      </c>
      <c r="AL32" s="10">
        <v>41</v>
      </c>
      <c r="AM32" s="2" t="str">
        <f t="shared" si="0"/>
        <v>Altamira / Huila</v>
      </c>
      <c r="AN32" s="10">
        <v>41026</v>
      </c>
    </row>
    <row r="33" spans="34:40" x14ac:dyDescent="0.25">
      <c r="AH33" s="12">
        <v>73</v>
      </c>
      <c r="AI33" s="2" t="s">
        <v>242</v>
      </c>
      <c r="AK33" s="2" t="s">
        <v>243</v>
      </c>
      <c r="AL33" s="10">
        <v>27</v>
      </c>
      <c r="AM33" s="2" t="str">
        <f t="shared" si="0"/>
        <v>Alto Baudó (Pie De Pató) / Chocó</v>
      </c>
      <c r="AN33" s="10">
        <v>27025</v>
      </c>
    </row>
    <row r="34" spans="34:40" x14ac:dyDescent="0.25">
      <c r="AH34" s="12">
        <v>76</v>
      </c>
      <c r="AI34" s="2" t="s">
        <v>244</v>
      </c>
      <c r="AK34" s="2" t="s">
        <v>245</v>
      </c>
      <c r="AL34" s="10">
        <v>13</v>
      </c>
      <c r="AM34" s="2" t="str">
        <f t="shared" si="0"/>
        <v>Altos Del Rosario / Bolívar</v>
      </c>
      <c r="AN34" s="10">
        <v>13030</v>
      </c>
    </row>
    <row r="35" spans="34:40" x14ac:dyDescent="0.25">
      <c r="AH35" s="12">
        <v>97</v>
      </c>
      <c r="AI35" s="2" t="s">
        <v>246</v>
      </c>
      <c r="AK35" s="2" t="s">
        <v>247</v>
      </c>
      <c r="AL35" s="10">
        <v>73</v>
      </c>
      <c r="AM35" s="2" t="str">
        <f t="shared" si="0"/>
        <v>Alvarado / Tolima</v>
      </c>
      <c r="AN35" s="10">
        <v>73026</v>
      </c>
    </row>
    <row r="36" spans="34:40" x14ac:dyDescent="0.25">
      <c r="AH36" s="12">
        <v>99</v>
      </c>
      <c r="AI36" s="2" t="s">
        <v>248</v>
      </c>
      <c r="AK36" s="2" t="s">
        <v>249</v>
      </c>
      <c r="AL36" s="10" t="s">
        <v>93</v>
      </c>
      <c r="AM36" s="2" t="str">
        <f t="shared" si="0"/>
        <v>Amagá / Antioquia</v>
      </c>
      <c r="AN36" s="10" t="s">
        <v>250</v>
      </c>
    </row>
    <row r="37" spans="34:40" x14ac:dyDescent="0.25">
      <c r="AK37" s="2" t="s">
        <v>251</v>
      </c>
      <c r="AL37" s="10" t="s">
        <v>93</v>
      </c>
      <c r="AM37" s="2" t="str">
        <f t="shared" si="0"/>
        <v>Amalfi / Antioquia</v>
      </c>
      <c r="AN37" s="10" t="s">
        <v>252</v>
      </c>
    </row>
    <row r="38" spans="34:40" x14ac:dyDescent="0.25">
      <c r="AH38" s="10"/>
      <c r="AK38" s="2" t="s">
        <v>253</v>
      </c>
      <c r="AL38" s="10">
        <v>73</v>
      </c>
      <c r="AM38" s="2" t="str">
        <f t="shared" si="0"/>
        <v>Ambalema / Tolima</v>
      </c>
      <c r="AN38" s="10">
        <v>73030</v>
      </c>
    </row>
    <row r="39" spans="34:40" x14ac:dyDescent="0.25">
      <c r="AH39" s="10"/>
      <c r="AK39" s="2" t="s">
        <v>254</v>
      </c>
      <c r="AL39" s="10">
        <v>25</v>
      </c>
      <c r="AM39" s="2" t="str">
        <f t="shared" si="0"/>
        <v>Anapoima / Cundinamarca</v>
      </c>
      <c r="AN39" s="10">
        <v>25035</v>
      </c>
    </row>
    <row r="40" spans="34:40" x14ac:dyDescent="0.25">
      <c r="AH40" s="10"/>
      <c r="AK40" s="2" t="s">
        <v>255</v>
      </c>
      <c r="AL40" s="10">
        <v>52</v>
      </c>
      <c r="AM40" s="2" t="str">
        <f t="shared" si="0"/>
        <v>Ancuyá / Nariño</v>
      </c>
      <c r="AN40" s="10">
        <v>52036</v>
      </c>
    </row>
    <row r="41" spans="34:40" x14ac:dyDescent="0.25">
      <c r="AH41" s="10"/>
      <c r="AK41" s="2" t="s">
        <v>256</v>
      </c>
      <c r="AL41" s="10">
        <v>76</v>
      </c>
      <c r="AM41" s="2" t="str">
        <f t="shared" si="0"/>
        <v>Andalucía / Valle del Cauca</v>
      </c>
      <c r="AN41" s="10">
        <v>76036</v>
      </c>
    </row>
    <row r="42" spans="34:40" x14ac:dyDescent="0.25">
      <c r="AH42" s="10"/>
      <c r="AK42" s="2" t="s">
        <v>257</v>
      </c>
      <c r="AL42" s="10" t="s">
        <v>93</v>
      </c>
      <c r="AM42" s="2" t="str">
        <f t="shared" si="0"/>
        <v>Andes / Antioquia</v>
      </c>
      <c r="AN42" s="10" t="s">
        <v>258</v>
      </c>
    </row>
    <row r="43" spans="34:40" x14ac:dyDescent="0.25">
      <c r="AH43" s="10"/>
      <c r="AK43" s="2" t="s">
        <v>259</v>
      </c>
      <c r="AL43" s="10" t="s">
        <v>93</v>
      </c>
      <c r="AM43" s="2" t="str">
        <f t="shared" si="0"/>
        <v>Angelópolis / Antioquia</v>
      </c>
      <c r="AN43" s="10" t="s">
        <v>260</v>
      </c>
    </row>
    <row r="44" spans="34:40" x14ac:dyDescent="0.25">
      <c r="AH44" s="10"/>
      <c r="AK44" s="2" t="s">
        <v>261</v>
      </c>
      <c r="AL44" s="10" t="s">
        <v>93</v>
      </c>
      <c r="AM44" s="2" t="str">
        <f t="shared" si="0"/>
        <v>Angostura / Antioquia</v>
      </c>
      <c r="AN44" s="10" t="s">
        <v>262</v>
      </c>
    </row>
    <row r="45" spans="34:40" x14ac:dyDescent="0.25">
      <c r="AH45" s="10"/>
      <c r="AK45" s="2" t="s">
        <v>263</v>
      </c>
      <c r="AL45" s="10">
        <v>25</v>
      </c>
      <c r="AM45" s="2" t="str">
        <f t="shared" si="0"/>
        <v>Anolaima / Cundinamarca</v>
      </c>
      <c r="AN45" s="10">
        <v>25040</v>
      </c>
    </row>
    <row r="46" spans="34:40" x14ac:dyDescent="0.25">
      <c r="AH46" s="10"/>
      <c r="AK46" s="2" t="s">
        <v>264</v>
      </c>
      <c r="AL46" s="10" t="s">
        <v>93</v>
      </c>
      <c r="AM46" s="2" t="str">
        <f t="shared" si="0"/>
        <v>Anorí / Antioquia</v>
      </c>
      <c r="AN46" s="10" t="s">
        <v>265</v>
      </c>
    </row>
    <row r="47" spans="34:40" x14ac:dyDescent="0.25">
      <c r="AH47" s="10"/>
      <c r="AK47" s="2" t="s">
        <v>266</v>
      </c>
      <c r="AL47" s="10">
        <v>17</v>
      </c>
      <c r="AM47" s="2" t="str">
        <f t="shared" si="0"/>
        <v>Anserma / Caldas</v>
      </c>
      <c r="AN47" s="10">
        <v>17042</v>
      </c>
    </row>
    <row r="48" spans="34:40" x14ac:dyDescent="0.25">
      <c r="AH48" s="10"/>
      <c r="AK48" s="2" t="s">
        <v>267</v>
      </c>
      <c r="AL48" s="10">
        <v>76</v>
      </c>
      <c r="AM48" s="2" t="str">
        <f t="shared" si="0"/>
        <v>Ansermanuevo / Valle del Cauca</v>
      </c>
      <c r="AN48" s="10">
        <v>76041</v>
      </c>
    </row>
    <row r="49" spans="6:40" x14ac:dyDescent="0.25">
      <c r="AH49" s="10"/>
      <c r="AK49" s="2" t="s">
        <v>268</v>
      </c>
      <c r="AL49" s="10" t="s">
        <v>93</v>
      </c>
      <c r="AM49" s="2" t="str">
        <f t="shared" si="0"/>
        <v>Anzá / Antioquia</v>
      </c>
      <c r="AN49" s="10" t="s">
        <v>269</v>
      </c>
    </row>
    <row r="50" spans="6:40" x14ac:dyDescent="0.25">
      <c r="AH50" s="10"/>
      <c r="AK50" s="2" t="s">
        <v>270</v>
      </c>
      <c r="AL50" s="10">
        <v>73</v>
      </c>
      <c r="AM50" s="2" t="str">
        <f t="shared" si="0"/>
        <v>Anzoátegui / Tolima</v>
      </c>
      <c r="AN50" s="10">
        <v>73043</v>
      </c>
    </row>
    <row r="51" spans="6:40" x14ac:dyDescent="0.25">
      <c r="AH51" s="10"/>
      <c r="AK51" s="2" t="s">
        <v>271</v>
      </c>
      <c r="AL51" s="10" t="s">
        <v>93</v>
      </c>
      <c r="AM51" s="2" t="str">
        <f t="shared" si="0"/>
        <v>Apartadó / Antioquia</v>
      </c>
      <c r="AN51" s="10" t="s">
        <v>272</v>
      </c>
    </row>
    <row r="52" spans="6:40" x14ac:dyDescent="0.25">
      <c r="AH52" s="10"/>
      <c r="AK52" s="2" t="s">
        <v>273</v>
      </c>
      <c r="AL52" s="10">
        <v>66</v>
      </c>
      <c r="AM52" s="2" t="str">
        <f t="shared" si="0"/>
        <v>Apía / Risaralda</v>
      </c>
      <c r="AN52" s="10">
        <v>66045</v>
      </c>
    </row>
    <row r="53" spans="6:40" x14ac:dyDescent="0.25">
      <c r="AH53" s="10"/>
      <c r="AK53" s="2" t="s">
        <v>274</v>
      </c>
      <c r="AL53" s="10">
        <v>25</v>
      </c>
      <c r="AM53" s="2" t="str">
        <f t="shared" si="0"/>
        <v>Apulo / Cundinamarca</v>
      </c>
      <c r="AN53" s="10">
        <v>25599</v>
      </c>
    </row>
    <row r="54" spans="6:40" x14ac:dyDescent="0.25">
      <c r="AH54" s="10"/>
      <c r="AK54" s="2" t="s">
        <v>275</v>
      </c>
      <c r="AL54" s="10">
        <v>15</v>
      </c>
      <c r="AM54" s="2" t="str">
        <f t="shared" si="0"/>
        <v>Aquitania / Boyacá</v>
      </c>
      <c r="AN54" s="10">
        <v>15047</v>
      </c>
    </row>
    <row r="55" spans="6:40" x14ac:dyDescent="0.25">
      <c r="AH55" s="10"/>
      <c r="AK55" s="2" t="s">
        <v>276</v>
      </c>
      <c r="AL55" s="10">
        <v>47</v>
      </c>
      <c r="AM55" s="2" t="str">
        <f t="shared" si="0"/>
        <v>Aracataca / Magdalena</v>
      </c>
      <c r="AN55" s="10">
        <v>47053</v>
      </c>
    </row>
    <row r="56" spans="6:40" x14ac:dyDescent="0.25">
      <c r="AH56" s="10"/>
      <c r="AK56" s="2" t="s">
        <v>277</v>
      </c>
      <c r="AL56" s="10">
        <v>17</v>
      </c>
      <c r="AM56" s="2" t="str">
        <f t="shared" si="0"/>
        <v>Aranzazu / Caldas</v>
      </c>
      <c r="AN56" s="10">
        <v>17050</v>
      </c>
    </row>
    <row r="57" spans="6:40" x14ac:dyDescent="0.25">
      <c r="AH57" s="10"/>
      <c r="AK57" s="2" t="s">
        <v>278</v>
      </c>
      <c r="AL57" s="10">
        <v>68</v>
      </c>
      <c r="AM57" s="2" t="str">
        <f t="shared" si="0"/>
        <v>Aratoca / Santander</v>
      </c>
      <c r="AN57" s="10">
        <v>68051</v>
      </c>
    </row>
    <row r="58" spans="6:40" x14ac:dyDescent="0.25">
      <c r="AH58" s="10"/>
      <c r="AK58" s="2" t="s">
        <v>140</v>
      </c>
      <c r="AL58" s="10">
        <v>81</v>
      </c>
      <c r="AM58" s="2" t="str">
        <f t="shared" si="0"/>
        <v>Arauca / Arauca</v>
      </c>
      <c r="AN58" s="10">
        <v>81001</v>
      </c>
    </row>
    <row r="59" spans="6:40" x14ac:dyDescent="0.25">
      <c r="AH59" s="10"/>
      <c r="AK59" s="2" t="s">
        <v>279</v>
      </c>
      <c r="AL59" s="10">
        <v>81</v>
      </c>
      <c r="AM59" s="2" t="str">
        <f t="shared" si="0"/>
        <v>Arauquita / Arauca</v>
      </c>
      <c r="AN59" s="10">
        <v>81065</v>
      </c>
    </row>
    <row r="60" spans="6:40" x14ac:dyDescent="0.25">
      <c r="AH60" s="10"/>
      <c r="AK60" s="2" t="s">
        <v>280</v>
      </c>
      <c r="AL60" s="10">
        <v>25</v>
      </c>
      <c r="AM60" s="2" t="str">
        <f t="shared" si="0"/>
        <v>Arbeláez / Cundinamarca</v>
      </c>
      <c r="AN60" s="10">
        <v>25053</v>
      </c>
    </row>
    <row r="61" spans="6:40" x14ac:dyDescent="0.25">
      <c r="F61"/>
      <c r="L61"/>
      <c r="O61"/>
      <c r="R61"/>
      <c r="U61"/>
      <c r="X61"/>
      <c r="AA61"/>
      <c r="AF61"/>
      <c r="AH61" s="10"/>
      <c r="AK61" s="2" t="s">
        <v>281</v>
      </c>
      <c r="AL61" s="10">
        <v>52</v>
      </c>
      <c r="AM61" s="2" t="str">
        <f t="shared" si="0"/>
        <v>Arboleda / Nariño</v>
      </c>
      <c r="AN61" s="10">
        <v>52051</v>
      </c>
    </row>
    <row r="62" spans="6:40" x14ac:dyDescent="0.25">
      <c r="F62"/>
      <c r="L62"/>
      <c r="O62"/>
      <c r="R62"/>
      <c r="U62"/>
      <c r="X62"/>
      <c r="AA62"/>
      <c r="AF62"/>
      <c r="AH62" s="10"/>
      <c r="AK62" s="2" t="s">
        <v>282</v>
      </c>
      <c r="AL62" s="10">
        <v>54</v>
      </c>
      <c r="AM62" s="2" t="str">
        <f t="shared" si="0"/>
        <v>Arboledas / Norte de Santander</v>
      </c>
      <c r="AN62" s="10">
        <v>54051</v>
      </c>
    </row>
    <row r="63" spans="6:40" x14ac:dyDescent="0.25">
      <c r="F63"/>
      <c r="L63"/>
      <c r="O63"/>
      <c r="R63"/>
      <c r="U63"/>
      <c r="X63"/>
      <c r="AA63"/>
      <c r="AF63"/>
      <c r="AH63" s="10"/>
      <c r="AK63" s="2" t="s">
        <v>283</v>
      </c>
      <c r="AL63" s="10" t="s">
        <v>93</v>
      </c>
      <c r="AM63" s="2" t="str">
        <f t="shared" si="0"/>
        <v>Arboletes / Antioquia</v>
      </c>
      <c r="AN63" s="10" t="s">
        <v>284</v>
      </c>
    </row>
    <row r="64" spans="6:40" x14ac:dyDescent="0.25">
      <c r="F64"/>
      <c r="L64"/>
      <c r="O64"/>
      <c r="R64"/>
      <c r="U64"/>
      <c r="X64"/>
      <c r="AA64"/>
      <c r="AF64"/>
      <c r="AH64" s="10"/>
      <c r="AK64" s="2" t="s">
        <v>285</v>
      </c>
      <c r="AL64" s="10">
        <v>15</v>
      </c>
      <c r="AM64" s="2" t="str">
        <f t="shared" si="0"/>
        <v>Arcabuco / Boyacá</v>
      </c>
      <c r="AN64" s="10">
        <v>15051</v>
      </c>
    </row>
    <row r="65" spans="6:40" x14ac:dyDescent="0.25">
      <c r="F65"/>
      <c r="L65"/>
      <c r="O65"/>
      <c r="R65"/>
      <c r="U65"/>
      <c r="X65"/>
      <c r="AA65"/>
      <c r="AF65"/>
      <c r="AH65" s="10"/>
      <c r="AK65" s="2" t="s">
        <v>286</v>
      </c>
      <c r="AL65" s="10">
        <v>13</v>
      </c>
      <c r="AM65" s="2" t="str">
        <f t="shared" si="0"/>
        <v>Arenal / Bolívar</v>
      </c>
      <c r="AN65" s="10">
        <v>13042</v>
      </c>
    </row>
    <row r="66" spans="6:40" x14ac:dyDescent="0.25">
      <c r="F66"/>
      <c r="L66"/>
      <c r="O66"/>
      <c r="R66"/>
      <c r="U66"/>
      <c r="X66"/>
      <c r="AA66"/>
      <c r="AF66"/>
      <c r="AH66" s="10"/>
      <c r="AK66" s="2" t="s">
        <v>287</v>
      </c>
      <c r="AL66" s="10" t="s">
        <v>93</v>
      </c>
      <c r="AM66" s="2" t="str">
        <f t="shared" si="0"/>
        <v>Argelia / Antioquia</v>
      </c>
      <c r="AN66" s="10" t="s">
        <v>288</v>
      </c>
    </row>
    <row r="67" spans="6:40" x14ac:dyDescent="0.25">
      <c r="F67"/>
      <c r="L67"/>
      <c r="O67"/>
      <c r="R67"/>
      <c r="U67"/>
      <c r="X67"/>
      <c r="AA67"/>
      <c r="AF67"/>
      <c r="AH67" s="10"/>
      <c r="AK67" s="2" t="s">
        <v>287</v>
      </c>
      <c r="AL67" s="10">
        <v>19</v>
      </c>
      <c r="AM67" s="2" t="str">
        <f t="shared" si="0"/>
        <v>Argelia / Cauca</v>
      </c>
      <c r="AN67" s="10">
        <v>19050</v>
      </c>
    </row>
    <row r="68" spans="6:40" x14ac:dyDescent="0.25">
      <c r="F68"/>
      <c r="L68"/>
      <c r="O68"/>
      <c r="R68"/>
      <c r="U68"/>
      <c r="X68"/>
      <c r="AA68"/>
      <c r="AF68"/>
      <c r="AH68" s="10"/>
      <c r="AK68" s="2" t="s">
        <v>287</v>
      </c>
      <c r="AL68" s="10">
        <v>76</v>
      </c>
      <c r="AM68" s="2" t="str">
        <f t="shared" ref="AM68:AM131" si="1">AK68&amp;" / "&amp;VLOOKUP(AL68,$AH$4:$AI$36,2,FALSE)</f>
        <v>Argelia / Valle del Cauca</v>
      </c>
      <c r="AN68" s="10">
        <v>76054</v>
      </c>
    </row>
    <row r="69" spans="6:40" x14ac:dyDescent="0.25">
      <c r="F69"/>
      <c r="L69"/>
      <c r="O69"/>
      <c r="R69"/>
      <c r="U69"/>
      <c r="X69"/>
      <c r="AA69"/>
      <c r="AF69"/>
      <c r="AH69" s="10"/>
      <c r="AK69" s="2" t="s">
        <v>289</v>
      </c>
      <c r="AL69" s="10">
        <v>47</v>
      </c>
      <c r="AM69" s="2" t="str">
        <f t="shared" si="1"/>
        <v>Ariguaní / Magdalena</v>
      </c>
      <c r="AN69" s="10">
        <v>47058</v>
      </c>
    </row>
    <row r="70" spans="6:40" x14ac:dyDescent="0.25">
      <c r="F70"/>
      <c r="L70"/>
      <c r="O70"/>
      <c r="R70"/>
      <c r="U70"/>
      <c r="X70"/>
      <c r="AA70"/>
      <c r="AF70"/>
      <c r="AH70" s="10"/>
      <c r="AK70" s="2" t="s">
        <v>290</v>
      </c>
      <c r="AL70" s="10">
        <v>13</v>
      </c>
      <c r="AM70" s="2" t="str">
        <f t="shared" si="1"/>
        <v>Arjona / Bolívar</v>
      </c>
      <c r="AN70" s="10">
        <v>13052</v>
      </c>
    </row>
    <row r="71" spans="6:40" x14ac:dyDescent="0.25">
      <c r="F71"/>
      <c r="L71"/>
      <c r="O71"/>
      <c r="R71"/>
      <c r="U71"/>
      <c r="X71"/>
      <c r="AA71"/>
      <c r="AF71"/>
      <c r="AH71" s="10"/>
      <c r="AK71" s="2" t="s">
        <v>291</v>
      </c>
      <c r="AL71" s="10" t="s">
        <v>93</v>
      </c>
      <c r="AM71" s="2" t="str">
        <f t="shared" si="1"/>
        <v>Armenia / Antioquia</v>
      </c>
      <c r="AN71" s="10" t="s">
        <v>292</v>
      </c>
    </row>
    <row r="72" spans="6:40" x14ac:dyDescent="0.25">
      <c r="F72"/>
      <c r="L72"/>
      <c r="O72"/>
      <c r="R72"/>
      <c r="U72"/>
      <c r="X72"/>
      <c r="AA72"/>
      <c r="AF72"/>
      <c r="AH72" s="10"/>
      <c r="AK72" s="2" t="s">
        <v>291</v>
      </c>
      <c r="AL72" s="10">
        <v>63</v>
      </c>
      <c r="AM72" s="2" t="str">
        <f t="shared" si="1"/>
        <v>Armenia / Quindío</v>
      </c>
      <c r="AN72" s="10">
        <v>63001</v>
      </c>
    </row>
    <row r="73" spans="6:40" x14ac:dyDescent="0.25">
      <c r="F73"/>
      <c r="L73"/>
      <c r="O73"/>
      <c r="R73"/>
      <c r="U73"/>
      <c r="X73"/>
      <c r="AA73"/>
      <c r="AF73"/>
      <c r="AH73" s="10"/>
      <c r="AK73" s="2" t="s">
        <v>293</v>
      </c>
      <c r="AL73" s="10">
        <v>73</v>
      </c>
      <c r="AM73" s="2" t="str">
        <f t="shared" si="1"/>
        <v>Armero (Guayabal) / Tolima</v>
      </c>
      <c r="AN73" s="10">
        <v>73055</v>
      </c>
    </row>
    <row r="74" spans="6:40" x14ac:dyDescent="0.25">
      <c r="F74"/>
      <c r="L74"/>
      <c r="O74"/>
      <c r="R74"/>
      <c r="U74"/>
      <c r="X74"/>
      <c r="AA74"/>
      <c r="AF74"/>
      <c r="AH74" s="10"/>
      <c r="AK74" s="2" t="s">
        <v>294</v>
      </c>
      <c r="AL74" s="10">
        <v>13</v>
      </c>
      <c r="AM74" s="2" t="str">
        <f t="shared" si="1"/>
        <v>Arroyohondo / Bolívar</v>
      </c>
      <c r="AN74" s="10">
        <v>13062</v>
      </c>
    </row>
    <row r="75" spans="6:40" x14ac:dyDescent="0.25">
      <c r="F75"/>
      <c r="L75"/>
      <c r="O75"/>
      <c r="R75"/>
      <c r="U75"/>
      <c r="X75"/>
      <c r="AA75"/>
      <c r="AF75"/>
      <c r="AH75" s="10"/>
      <c r="AK75" s="2" t="s">
        <v>295</v>
      </c>
      <c r="AL75" s="10">
        <v>20</v>
      </c>
      <c r="AM75" s="2" t="str">
        <f t="shared" si="1"/>
        <v>Astrea / Cesar</v>
      </c>
      <c r="AN75" s="10">
        <v>20032</v>
      </c>
    </row>
    <row r="76" spans="6:40" x14ac:dyDescent="0.25">
      <c r="F76"/>
      <c r="L76"/>
      <c r="O76"/>
      <c r="R76"/>
      <c r="U76"/>
      <c r="X76"/>
      <c r="AA76"/>
      <c r="AF76"/>
      <c r="AH76" s="10"/>
      <c r="AK76" s="2" t="s">
        <v>296</v>
      </c>
      <c r="AL76" s="10">
        <v>73</v>
      </c>
      <c r="AM76" s="2" t="str">
        <f t="shared" si="1"/>
        <v>Ataco / Tolima</v>
      </c>
      <c r="AN76" s="10">
        <v>73067</v>
      </c>
    </row>
    <row r="77" spans="6:40" x14ac:dyDescent="0.25">
      <c r="F77"/>
      <c r="L77"/>
      <c r="O77"/>
      <c r="R77"/>
      <c r="U77"/>
      <c r="X77"/>
      <c r="AA77"/>
      <c r="AF77"/>
      <c r="AH77" s="10"/>
      <c r="AK77" s="2" t="s">
        <v>297</v>
      </c>
      <c r="AL77" s="10">
        <v>27</v>
      </c>
      <c r="AM77" s="2" t="str">
        <f t="shared" si="1"/>
        <v>Atrato (Yuto) / Chocó</v>
      </c>
      <c r="AN77" s="10">
        <v>27050</v>
      </c>
    </row>
    <row r="78" spans="6:40" x14ac:dyDescent="0.25">
      <c r="F78"/>
      <c r="L78"/>
      <c r="O78"/>
      <c r="R78"/>
      <c r="U78"/>
      <c r="X78"/>
      <c r="AA78"/>
      <c r="AF78"/>
      <c r="AH78" s="10"/>
      <c r="AK78" s="2" t="s">
        <v>298</v>
      </c>
      <c r="AL78" s="10">
        <v>23</v>
      </c>
      <c r="AM78" s="2" t="str">
        <f t="shared" si="1"/>
        <v>Ayapel / Córdoba</v>
      </c>
      <c r="AN78" s="10">
        <v>23068</v>
      </c>
    </row>
    <row r="79" spans="6:40" x14ac:dyDescent="0.25">
      <c r="F79"/>
      <c r="L79"/>
      <c r="O79"/>
      <c r="R79"/>
      <c r="U79"/>
      <c r="X79"/>
      <c r="AA79"/>
      <c r="AF79"/>
      <c r="AH79" s="10"/>
      <c r="AK79" s="2" t="s">
        <v>299</v>
      </c>
      <c r="AL79" s="10">
        <v>27</v>
      </c>
      <c r="AM79" s="2" t="str">
        <f t="shared" si="1"/>
        <v>Bagadó / Chocó</v>
      </c>
      <c r="AN79" s="10">
        <v>27073</v>
      </c>
    </row>
    <row r="80" spans="6:40" x14ac:dyDescent="0.25">
      <c r="F80"/>
      <c r="L80"/>
      <c r="O80"/>
      <c r="R80"/>
      <c r="U80"/>
      <c r="X80"/>
      <c r="AA80"/>
      <c r="AF80"/>
      <c r="AH80" s="10"/>
      <c r="AK80" s="2" t="s">
        <v>300</v>
      </c>
      <c r="AL80" s="10">
        <v>27</v>
      </c>
      <c r="AM80" s="2" t="str">
        <f t="shared" si="1"/>
        <v>Bahía Solano (Mutis) / Chocó</v>
      </c>
      <c r="AN80" s="10">
        <v>27075</v>
      </c>
    </row>
    <row r="81" spans="6:40" x14ac:dyDescent="0.25">
      <c r="F81"/>
      <c r="L81"/>
      <c r="O81"/>
      <c r="R81"/>
      <c r="U81"/>
      <c r="X81"/>
      <c r="AA81"/>
      <c r="AF81"/>
      <c r="AH81" s="10"/>
      <c r="AK81" s="2" t="s">
        <v>301</v>
      </c>
      <c r="AL81" s="10">
        <v>27</v>
      </c>
      <c r="AM81" s="2" t="str">
        <f t="shared" si="1"/>
        <v>Bajo Baudó (Pizarro) / Chocó</v>
      </c>
      <c r="AN81" s="10">
        <v>27077</v>
      </c>
    </row>
    <row r="82" spans="6:40" x14ac:dyDescent="0.25">
      <c r="F82"/>
      <c r="L82"/>
      <c r="O82"/>
      <c r="R82"/>
      <c r="U82"/>
      <c r="X82"/>
      <c r="AA82"/>
      <c r="AF82"/>
      <c r="AH82" s="10"/>
      <c r="AK82" s="2" t="s">
        <v>302</v>
      </c>
      <c r="AL82" s="10">
        <v>19</v>
      </c>
      <c r="AM82" s="2" t="str">
        <f t="shared" si="1"/>
        <v>Balboa / Cauca</v>
      </c>
      <c r="AN82" s="10">
        <v>19075</v>
      </c>
    </row>
    <row r="83" spans="6:40" x14ac:dyDescent="0.25">
      <c r="F83"/>
      <c r="L83"/>
      <c r="O83"/>
      <c r="R83"/>
      <c r="U83"/>
      <c r="X83"/>
      <c r="AA83"/>
      <c r="AF83"/>
      <c r="AH83" s="10"/>
      <c r="AK83" s="2" t="s">
        <v>302</v>
      </c>
      <c r="AL83" s="10">
        <v>66</v>
      </c>
      <c r="AM83" s="2" t="str">
        <f t="shared" si="1"/>
        <v>Balboa / Risaralda</v>
      </c>
      <c r="AN83" s="10">
        <v>66075</v>
      </c>
    </row>
    <row r="84" spans="6:40" x14ac:dyDescent="0.25">
      <c r="F84"/>
      <c r="L84"/>
      <c r="O84"/>
      <c r="R84"/>
      <c r="U84"/>
      <c r="X84"/>
      <c r="AA84"/>
      <c r="AF84"/>
      <c r="AH84" s="10"/>
      <c r="AK84" s="2" t="s">
        <v>303</v>
      </c>
      <c r="AL84" s="10" t="s">
        <v>154</v>
      </c>
      <c r="AM84" s="2" t="str">
        <f t="shared" si="1"/>
        <v>Baranoa / Atlántico</v>
      </c>
      <c r="AN84" s="10" t="s">
        <v>304</v>
      </c>
    </row>
    <row r="85" spans="6:40" x14ac:dyDescent="0.25">
      <c r="F85"/>
      <c r="L85"/>
      <c r="O85"/>
      <c r="R85"/>
      <c r="U85"/>
      <c r="X85"/>
      <c r="AA85"/>
      <c r="AF85"/>
      <c r="AH85" s="10"/>
      <c r="AK85" s="2" t="s">
        <v>305</v>
      </c>
      <c r="AL85" s="10">
        <v>41</v>
      </c>
      <c r="AM85" s="2" t="str">
        <f t="shared" si="1"/>
        <v>Baraya / Huila</v>
      </c>
      <c r="AN85" s="10">
        <v>41078</v>
      </c>
    </row>
    <row r="86" spans="6:40" x14ac:dyDescent="0.25">
      <c r="F86"/>
      <c r="L86"/>
      <c r="O86"/>
      <c r="R86"/>
      <c r="U86"/>
      <c r="X86"/>
      <c r="AA86"/>
      <c r="AF86"/>
      <c r="AH86" s="10"/>
      <c r="AK86" s="2" t="s">
        <v>306</v>
      </c>
      <c r="AL86" s="10">
        <v>52</v>
      </c>
      <c r="AM86" s="2" t="str">
        <f t="shared" si="1"/>
        <v>Barbacoas / Nariño</v>
      </c>
      <c r="AN86" s="10">
        <v>52079</v>
      </c>
    </row>
    <row r="87" spans="6:40" x14ac:dyDescent="0.25">
      <c r="F87"/>
      <c r="L87"/>
      <c r="O87"/>
      <c r="R87"/>
      <c r="U87"/>
      <c r="X87"/>
      <c r="AA87"/>
      <c r="AF87"/>
      <c r="AH87" s="10"/>
      <c r="AK87" s="2" t="s">
        <v>307</v>
      </c>
      <c r="AL87" s="10" t="s">
        <v>93</v>
      </c>
      <c r="AM87" s="2" t="str">
        <f t="shared" si="1"/>
        <v>Barbosa / Antioquia</v>
      </c>
      <c r="AN87" s="10" t="s">
        <v>308</v>
      </c>
    </row>
    <row r="88" spans="6:40" x14ac:dyDescent="0.25">
      <c r="F88"/>
      <c r="L88"/>
      <c r="O88"/>
      <c r="R88"/>
      <c r="U88"/>
      <c r="X88"/>
      <c r="AA88"/>
      <c r="AF88"/>
      <c r="AH88" s="10"/>
      <c r="AK88" s="2" t="s">
        <v>307</v>
      </c>
      <c r="AL88" s="10">
        <v>68</v>
      </c>
      <c r="AM88" s="2" t="str">
        <f t="shared" si="1"/>
        <v>Barbosa / Santander</v>
      </c>
      <c r="AN88" s="10">
        <v>68077</v>
      </c>
    </row>
    <row r="89" spans="6:40" x14ac:dyDescent="0.25">
      <c r="F89"/>
      <c r="L89"/>
      <c r="O89"/>
      <c r="R89"/>
      <c r="U89"/>
      <c r="X89"/>
      <c r="AA89"/>
      <c r="AF89"/>
      <c r="AH89" s="10"/>
      <c r="AK89" s="2" t="s">
        <v>309</v>
      </c>
      <c r="AL89" s="10">
        <v>68</v>
      </c>
      <c r="AM89" s="2" t="str">
        <f t="shared" si="1"/>
        <v>Barichara / Santander</v>
      </c>
      <c r="AN89" s="10">
        <v>68079</v>
      </c>
    </row>
    <row r="90" spans="6:40" x14ac:dyDescent="0.25">
      <c r="F90"/>
      <c r="L90"/>
      <c r="O90"/>
      <c r="R90"/>
      <c r="U90"/>
      <c r="X90"/>
      <c r="AA90"/>
      <c r="AF90"/>
      <c r="AH90" s="10"/>
      <c r="AK90" s="2" t="s">
        <v>310</v>
      </c>
      <c r="AL90" s="10">
        <v>50</v>
      </c>
      <c r="AM90" s="2" t="str">
        <f t="shared" si="1"/>
        <v>Barranca De Upía / Meta</v>
      </c>
      <c r="AN90" s="10">
        <v>50110</v>
      </c>
    </row>
    <row r="91" spans="6:40" x14ac:dyDescent="0.25">
      <c r="F91"/>
      <c r="L91"/>
      <c r="O91"/>
      <c r="R91"/>
      <c r="U91"/>
      <c r="X91"/>
      <c r="AA91"/>
      <c r="AF91"/>
      <c r="AH91" s="10"/>
      <c r="AK91" s="2" t="s">
        <v>311</v>
      </c>
      <c r="AL91" s="10">
        <v>68</v>
      </c>
      <c r="AM91" s="2" t="str">
        <f t="shared" si="1"/>
        <v>Barrancabermeja / Santander</v>
      </c>
      <c r="AN91" s="10">
        <v>68081</v>
      </c>
    </row>
    <row r="92" spans="6:40" x14ac:dyDescent="0.25">
      <c r="F92"/>
      <c r="L92"/>
      <c r="O92"/>
      <c r="R92"/>
      <c r="U92"/>
      <c r="X92"/>
      <c r="AA92"/>
      <c r="AF92"/>
      <c r="AH92" s="10"/>
      <c r="AK92" s="2" t="s">
        <v>312</v>
      </c>
      <c r="AL92" s="10">
        <v>44</v>
      </c>
      <c r="AM92" s="2" t="str">
        <f t="shared" si="1"/>
        <v>Barrancas / La Guajira</v>
      </c>
      <c r="AN92" s="10">
        <v>44078</v>
      </c>
    </row>
    <row r="93" spans="6:40" x14ac:dyDescent="0.25">
      <c r="F93"/>
      <c r="L93"/>
      <c r="O93"/>
      <c r="R93"/>
      <c r="U93"/>
      <c r="X93"/>
      <c r="AA93"/>
      <c r="AF93"/>
      <c r="AH93" s="10"/>
      <c r="AK93" s="2" t="s">
        <v>313</v>
      </c>
      <c r="AL93" s="10">
        <v>13</v>
      </c>
      <c r="AM93" s="2" t="str">
        <f t="shared" si="1"/>
        <v>Barranco De Loba / Bolívar</v>
      </c>
      <c r="AN93" s="10">
        <v>13074</v>
      </c>
    </row>
    <row r="94" spans="6:40" x14ac:dyDescent="0.25">
      <c r="F94"/>
      <c r="L94"/>
      <c r="O94"/>
      <c r="R94"/>
      <c r="U94"/>
      <c r="X94"/>
      <c r="AA94"/>
      <c r="AF94"/>
      <c r="AH94" s="10"/>
      <c r="AK94" s="2" t="s">
        <v>314</v>
      </c>
      <c r="AL94" s="10">
        <v>94</v>
      </c>
      <c r="AM94" s="2" t="str">
        <f t="shared" si="1"/>
        <v>Barrancominas / Guainía</v>
      </c>
      <c r="AN94" s="10">
        <v>94343</v>
      </c>
    </row>
    <row r="95" spans="6:40" x14ac:dyDescent="0.25">
      <c r="F95"/>
      <c r="L95"/>
      <c r="O95"/>
      <c r="R95"/>
      <c r="U95"/>
      <c r="X95"/>
      <c r="AA95"/>
      <c r="AF95"/>
      <c r="AH95" s="10"/>
      <c r="AK95" s="2" t="s">
        <v>315</v>
      </c>
      <c r="AL95" s="10" t="s">
        <v>154</v>
      </c>
      <c r="AM95" s="2" t="str">
        <f t="shared" si="1"/>
        <v>Barranquilla / Atlántico</v>
      </c>
      <c r="AN95" s="10" t="s">
        <v>316</v>
      </c>
    </row>
    <row r="96" spans="6:40" x14ac:dyDescent="0.25">
      <c r="F96"/>
      <c r="L96"/>
      <c r="O96"/>
      <c r="R96"/>
      <c r="U96"/>
      <c r="X96"/>
      <c r="AA96"/>
      <c r="AF96"/>
      <c r="AH96" s="10"/>
      <c r="AK96" s="2" t="s">
        <v>317</v>
      </c>
      <c r="AL96" s="10">
        <v>20</v>
      </c>
      <c r="AM96" s="2" t="str">
        <f t="shared" si="1"/>
        <v>Becerril / Cesar</v>
      </c>
      <c r="AN96" s="10">
        <v>20045</v>
      </c>
    </row>
    <row r="97" spans="6:40" x14ac:dyDescent="0.25">
      <c r="F97"/>
      <c r="L97"/>
      <c r="O97"/>
      <c r="R97"/>
      <c r="U97"/>
      <c r="X97"/>
      <c r="AA97"/>
      <c r="AF97"/>
      <c r="AH97" s="10"/>
      <c r="AK97" s="2" t="s">
        <v>318</v>
      </c>
      <c r="AL97" s="10">
        <v>17</v>
      </c>
      <c r="AM97" s="2" t="str">
        <f t="shared" si="1"/>
        <v>Belalcázar / Caldas</v>
      </c>
      <c r="AN97" s="10">
        <v>17088</v>
      </c>
    </row>
    <row r="98" spans="6:40" x14ac:dyDescent="0.25">
      <c r="F98"/>
      <c r="L98"/>
      <c r="O98"/>
      <c r="R98"/>
      <c r="U98"/>
      <c r="X98"/>
      <c r="AA98"/>
      <c r="AF98"/>
      <c r="AH98" s="10"/>
      <c r="AK98" s="2" t="s">
        <v>319</v>
      </c>
      <c r="AL98" s="10">
        <v>15</v>
      </c>
      <c r="AM98" s="2" t="str">
        <f t="shared" si="1"/>
        <v>Belén / Boyacá</v>
      </c>
      <c r="AN98" s="10">
        <v>15087</v>
      </c>
    </row>
    <row r="99" spans="6:40" x14ac:dyDescent="0.25">
      <c r="F99"/>
      <c r="L99"/>
      <c r="O99"/>
      <c r="R99"/>
      <c r="U99"/>
      <c r="X99"/>
      <c r="AA99"/>
      <c r="AF99"/>
      <c r="AH99" s="10"/>
      <c r="AK99" s="2" t="s">
        <v>319</v>
      </c>
      <c r="AL99" s="10">
        <v>52</v>
      </c>
      <c r="AM99" s="2" t="str">
        <f t="shared" si="1"/>
        <v>Belén / Nariño</v>
      </c>
      <c r="AN99" s="10">
        <v>52083</v>
      </c>
    </row>
    <row r="100" spans="6:40" x14ac:dyDescent="0.25">
      <c r="F100"/>
      <c r="L100"/>
      <c r="O100"/>
      <c r="R100"/>
      <c r="U100"/>
      <c r="X100"/>
      <c r="AA100"/>
      <c r="AF100"/>
      <c r="AH100" s="10"/>
      <c r="AK100" s="2" t="s">
        <v>320</v>
      </c>
      <c r="AL100" s="10">
        <v>18</v>
      </c>
      <c r="AM100" s="2" t="str">
        <f t="shared" si="1"/>
        <v>Belén De Los Andaquíes / Caquetá</v>
      </c>
      <c r="AN100" s="10">
        <v>18094</v>
      </c>
    </row>
    <row r="101" spans="6:40" x14ac:dyDescent="0.25">
      <c r="F101"/>
      <c r="L101"/>
      <c r="O101"/>
      <c r="R101"/>
      <c r="U101"/>
      <c r="X101"/>
      <c r="AA101"/>
      <c r="AF101"/>
      <c r="AH101" s="10"/>
      <c r="AK101" s="2" t="s">
        <v>321</v>
      </c>
      <c r="AL101" s="10">
        <v>66</v>
      </c>
      <c r="AM101" s="2" t="str">
        <f t="shared" si="1"/>
        <v>Belén De Umbría / Risaralda</v>
      </c>
      <c r="AN101" s="10">
        <v>66088</v>
      </c>
    </row>
    <row r="102" spans="6:40" x14ac:dyDescent="0.25">
      <c r="F102"/>
      <c r="L102"/>
      <c r="O102"/>
      <c r="R102"/>
      <c r="U102"/>
      <c r="X102"/>
      <c r="AA102"/>
      <c r="AF102"/>
      <c r="AH102" s="10"/>
      <c r="AK102" s="2" t="s">
        <v>322</v>
      </c>
      <c r="AL102" s="10" t="s">
        <v>93</v>
      </c>
      <c r="AM102" s="2" t="str">
        <f t="shared" si="1"/>
        <v>Bello / Antioquia</v>
      </c>
      <c r="AN102" s="10" t="s">
        <v>323</v>
      </c>
    </row>
    <row r="103" spans="6:40" x14ac:dyDescent="0.25">
      <c r="F103"/>
      <c r="L103"/>
      <c r="O103"/>
      <c r="R103"/>
      <c r="U103"/>
      <c r="X103"/>
      <c r="AA103"/>
      <c r="AF103"/>
      <c r="AH103" s="10"/>
      <c r="AK103" s="2" t="s">
        <v>324</v>
      </c>
      <c r="AL103" s="10" t="s">
        <v>93</v>
      </c>
      <c r="AM103" s="2" t="str">
        <f t="shared" si="1"/>
        <v>Belmira / Antioquia</v>
      </c>
      <c r="AN103" s="10" t="s">
        <v>325</v>
      </c>
    </row>
    <row r="104" spans="6:40" x14ac:dyDescent="0.25">
      <c r="F104"/>
      <c r="L104"/>
      <c r="O104"/>
      <c r="R104"/>
      <c r="U104"/>
      <c r="X104"/>
      <c r="AA104"/>
      <c r="AF104"/>
      <c r="AH104" s="10"/>
      <c r="AK104" s="2" t="s">
        <v>326</v>
      </c>
      <c r="AL104" s="10">
        <v>25</v>
      </c>
      <c r="AM104" s="2" t="str">
        <f t="shared" si="1"/>
        <v>Beltrán / Cundinamarca</v>
      </c>
      <c r="AN104" s="10">
        <v>25086</v>
      </c>
    </row>
    <row r="105" spans="6:40" x14ac:dyDescent="0.25">
      <c r="F105"/>
      <c r="L105"/>
      <c r="O105"/>
      <c r="R105"/>
      <c r="U105"/>
      <c r="X105"/>
      <c r="AA105"/>
      <c r="AF105"/>
      <c r="AH105" s="10"/>
      <c r="AK105" s="2" t="s">
        <v>327</v>
      </c>
      <c r="AL105" s="10">
        <v>15</v>
      </c>
      <c r="AM105" s="2" t="str">
        <f t="shared" si="1"/>
        <v>Berbeo / Boyacá</v>
      </c>
      <c r="AN105" s="10">
        <v>15090</v>
      </c>
    </row>
    <row r="106" spans="6:40" x14ac:dyDescent="0.25">
      <c r="F106"/>
      <c r="L106"/>
      <c r="O106"/>
      <c r="R106"/>
      <c r="U106"/>
      <c r="X106"/>
      <c r="AA106"/>
      <c r="AF106"/>
      <c r="AH106" s="10"/>
      <c r="AK106" s="2" t="s">
        <v>328</v>
      </c>
      <c r="AL106" s="10" t="s">
        <v>93</v>
      </c>
      <c r="AM106" s="2" t="str">
        <f t="shared" si="1"/>
        <v>Betania / Antioquia</v>
      </c>
      <c r="AN106" s="10" t="s">
        <v>329</v>
      </c>
    </row>
    <row r="107" spans="6:40" x14ac:dyDescent="0.25">
      <c r="F107"/>
      <c r="L107"/>
      <c r="O107"/>
      <c r="R107"/>
      <c r="U107"/>
      <c r="X107"/>
      <c r="AA107"/>
      <c r="AF107"/>
      <c r="AH107" s="10"/>
      <c r="AK107" s="2" t="s">
        <v>330</v>
      </c>
      <c r="AL107" s="10">
        <v>15</v>
      </c>
      <c r="AM107" s="2" t="str">
        <f t="shared" si="1"/>
        <v>Betéitiva / Boyacá</v>
      </c>
      <c r="AN107" s="10">
        <v>15092</v>
      </c>
    </row>
    <row r="108" spans="6:40" x14ac:dyDescent="0.25">
      <c r="F108"/>
      <c r="L108"/>
      <c r="O108"/>
      <c r="R108"/>
      <c r="U108"/>
      <c r="X108"/>
      <c r="AA108"/>
      <c r="AF108"/>
      <c r="AH108" s="10"/>
      <c r="AK108" s="2" t="s">
        <v>331</v>
      </c>
      <c r="AL108" s="10" t="s">
        <v>93</v>
      </c>
      <c r="AM108" s="2" t="str">
        <f t="shared" si="1"/>
        <v>Betulia / Antioquia</v>
      </c>
      <c r="AN108" s="10" t="s">
        <v>332</v>
      </c>
    </row>
    <row r="109" spans="6:40" x14ac:dyDescent="0.25">
      <c r="F109"/>
      <c r="L109"/>
      <c r="O109"/>
      <c r="R109"/>
      <c r="U109"/>
      <c r="X109"/>
      <c r="AA109"/>
      <c r="AF109"/>
      <c r="AH109" s="10"/>
      <c r="AK109" s="2" t="s">
        <v>331</v>
      </c>
      <c r="AL109" s="10">
        <v>68</v>
      </c>
      <c r="AM109" s="2" t="str">
        <f t="shared" si="1"/>
        <v>Betulia / Santander</v>
      </c>
      <c r="AN109" s="10">
        <v>68092</v>
      </c>
    </row>
    <row r="110" spans="6:40" x14ac:dyDescent="0.25">
      <c r="F110"/>
      <c r="L110"/>
      <c r="O110"/>
      <c r="R110"/>
      <c r="U110"/>
      <c r="X110"/>
      <c r="AA110"/>
      <c r="AF110"/>
      <c r="AH110" s="10"/>
      <c r="AK110" s="2" t="s">
        <v>333</v>
      </c>
      <c r="AL110" s="10">
        <v>25</v>
      </c>
      <c r="AM110" s="2" t="str">
        <f t="shared" si="1"/>
        <v>Bituima / Cundinamarca</v>
      </c>
      <c r="AN110" s="10">
        <v>25095</v>
      </c>
    </row>
    <row r="111" spans="6:40" x14ac:dyDescent="0.25">
      <c r="F111"/>
      <c r="L111"/>
      <c r="O111"/>
      <c r="R111"/>
      <c r="U111"/>
      <c r="X111"/>
      <c r="AA111"/>
      <c r="AF111"/>
      <c r="AH111" s="10"/>
      <c r="AK111" s="2" t="s">
        <v>334</v>
      </c>
      <c r="AL111" s="10">
        <v>15</v>
      </c>
      <c r="AM111" s="2" t="str">
        <f t="shared" si="1"/>
        <v>Boavita / Boyacá</v>
      </c>
      <c r="AN111" s="10">
        <v>15097</v>
      </c>
    </row>
    <row r="112" spans="6:40" x14ac:dyDescent="0.25">
      <c r="F112"/>
      <c r="L112"/>
      <c r="O112"/>
      <c r="R112"/>
      <c r="U112"/>
      <c r="X112"/>
      <c r="AA112"/>
      <c r="AF112"/>
      <c r="AH112" s="10"/>
      <c r="AK112" s="2" t="s">
        <v>335</v>
      </c>
      <c r="AL112" s="10">
        <v>54</v>
      </c>
      <c r="AM112" s="2" t="str">
        <f t="shared" si="1"/>
        <v>Bochalema / Norte de Santander</v>
      </c>
      <c r="AN112" s="10">
        <v>54099</v>
      </c>
    </row>
    <row r="113" spans="6:40" x14ac:dyDescent="0.25">
      <c r="F113"/>
      <c r="L113"/>
      <c r="O113"/>
      <c r="R113"/>
      <c r="U113"/>
      <c r="X113"/>
      <c r="AA113"/>
      <c r="AF113"/>
      <c r="AH113" s="10"/>
      <c r="AK113" s="2" t="s">
        <v>91</v>
      </c>
      <c r="AL113" s="10">
        <v>11</v>
      </c>
      <c r="AM113" s="2" t="str">
        <f t="shared" si="1"/>
        <v>Bogotá, D.C. / Bogotá, D.C.</v>
      </c>
      <c r="AN113" s="10">
        <v>11001</v>
      </c>
    </row>
    <row r="114" spans="6:40" x14ac:dyDescent="0.25">
      <c r="F114"/>
      <c r="L114"/>
      <c r="O114"/>
      <c r="R114"/>
      <c r="U114"/>
      <c r="X114"/>
      <c r="AA114"/>
      <c r="AF114"/>
      <c r="AH114" s="10"/>
      <c r="AK114" s="2" t="s">
        <v>336</v>
      </c>
      <c r="AL114" s="10">
        <v>25</v>
      </c>
      <c r="AM114" s="2" t="str">
        <f t="shared" si="1"/>
        <v>Bojacá / Cundinamarca</v>
      </c>
      <c r="AN114" s="10">
        <v>25099</v>
      </c>
    </row>
    <row r="115" spans="6:40" x14ac:dyDescent="0.25">
      <c r="F115"/>
      <c r="L115"/>
      <c r="O115"/>
      <c r="R115"/>
      <c r="U115"/>
      <c r="X115"/>
      <c r="AA115"/>
      <c r="AF115"/>
      <c r="AH115" s="10"/>
      <c r="AK115" s="2" t="s">
        <v>337</v>
      </c>
      <c r="AL115" s="10">
        <v>27</v>
      </c>
      <c r="AM115" s="2" t="str">
        <f t="shared" si="1"/>
        <v>Bojayá (Bella Vista) / Chocó</v>
      </c>
      <c r="AN115" s="10">
        <v>27099</v>
      </c>
    </row>
    <row r="116" spans="6:40" x14ac:dyDescent="0.25">
      <c r="F116"/>
      <c r="L116"/>
      <c r="O116"/>
      <c r="R116"/>
      <c r="U116"/>
      <c r="X116"/>
      <c r="AA116"/>
      <c r="AF116"/>
      <c r="AH116" s="10"/>
      <c r="AK116" s="2" t="s">
        <v>161</v>
      </c>
      <c r="AL116" s="10">
        <v>19</v>
      </c>
      <c r="AM116" s="2" t="str">
        <f t="shared" si="1"/>
        <v>Bolívar / Cauca</v>
      </c>
      <c r="AN116" s="10">
        <v>19100</v>
      </c>
    </row>
    <row r="117" spans="6:40" x14ac:dyDescent="0.25">
      <c r="F117"/>
      <c r="L117"/>
      <c r="O117"/>
      <c r="R117"/>
      <c r="U117"/>
      <c r="X117"/>
      <c r="AA117"/>
      <c r="AF117"/>
      <c r="AH117" s="10"/>
      <c r="AK117" s="2" t="s">
        <v>161</v>
      </c>
      <c r="AL117" s="10">
        <v>68</v>
      </c>
      <c r="AM117" s="2" t="str">
        <f t="shared" si="1"/>
        <v>Bolívar / Santander</v>
      </c>
      <c r="AN117" s="10">
        <v>68101</v>
      </c>
    </row>
    <row r="118" spans="6:40" x14ac:dyDescent="0.25">
      <c r="F118"/>
      <c r="L118"/>
      <c r="O118"/>
      <c r="R118"/>
      <c r="U118"/>
      <c r="X118"/>
      <c r="AA118"/>
      <c r="AF118"/>
      <c r="AH118" s="10"/>
      <c r="AK118" s="2" t="s">
        <v>161</v>
      </c>
      <c r="AL118" s="10">
        <v>76</v>
      </c>
      <c r="AM118" s="2" t="str">
        <f t="shared" si="1"/>
        <v>Bolívar / Valle del Cauca</v>
      </c>
      <c r="AN118" s="10">
        <v>76100</v>
      </c>
    </row>
    <row r="119" spans="6:40" x14ac:dyDescent="0.25">
      <c r="F119"/>
      <c r="L119"/>
      <c r="O119"/>
      <c r="R119"/>
      <c r="U119"/>
      <c r="X119"/>
      <c r="AA119"/>
      <c r="AF119"/>
      <c r="AH119" s="10"/>
      <c r="AK119" s="2" t="s">
        <v>338</v>
      </c>
      <c r="AL119" s="10">
        <v>20</v>
      </c>
      <c r="AM119" s="2" t="str">
        <f t="shared" si="1"/>
        <v>Bosconia / Cesar</v>
      </c>
      <c r="AN119" s="10">
        <v>20060</v>
      </c>
    </row>
    <row r="120" spans="6:40" x14ac:dyDescent="0.25">
      <c r="F120"/>
      <c r="L120"/>
      <c r="O120"/>
      <c r="R120"/>
      <c r="U120"/>
      <c r="X120"/>
      <c r="AA120"/>
      <c r="AF120"/>
      <c r="AH120" s="10"/>
      <c r="AK120" s="2" t="s">
        <v>166</v>
      </c>
      <c r="AL120" s="10">
        <v>15</v>
      </c>
      <c r="AM120" s="2" t="str">
        <f t="shared" si="1"/>
        <v>Boyacá / Boyacá</v>
      </c>
      <c r="AN120" s="10">
        <v>15104</v>
      </c>
    </row>
    <row r="121" spans="6:40" x14ac:dyDescent="0.25">
      <c r="F121"/>
      <c r="L121"/>
      <c r="O121"/>
      <c r="R121"/>
      <c r="U121"/>
      <c r="X121"/>
      <c r="AA121"/>
      <c r="AF121"/>
      <c r="AH121" s="10"/>
      <c r="AK121" s="2" t="s">
        <v>339</v>
      </c>
      <c r="AL121" s="10" t="s">
        <v>93</v>
      </c>
      <c r="AM121" s="2" t="str">
        <f t="shared" si="1"/>
        <v>Briceño / Antioquia</v>
      </c>
      <c r="AN121" s="10" t="s">
        <v>340</v>
      </c>
    </row>
    <row r="122" spans="6:40" x14ac:dyDescent="0.25">
      <c r="F122"/>
      <c r="L122"/>
      <c r="O122"/>
      <c r="R122"/>
      <c r="U122"/>
      <c r="X122"/>
      <c r="AA122"/>
      <c r="AF122"/>
      <c r="AH122" s="10"/>
      <c r="AK122" s="2" t="s">
        <v>339</v>
      </c>
      <c r="AL122" s="10">
        <v>15</v>
      </c>
      <c r="AM122" s="2" t="str">
        <f t="shared" si="1"/>
        <v>Briceño / Boyacá</v>
      </c>
      <c r="AN122" s="10">
        <v>15106</v>
      </c>
    </row>
    <row r="123" spans="6:40" x14ac:dyDescent="0.25">
      <c r="F123"/>
      <c r="L123"/>
      <c r="O123"/>
      <c r="R123"/>
      <c r="U123"/>
      <c r="X123"/>
      <c r="AA123"/>
      <c r="AF123"/>
      <c r="AH123" s="10"/>
      <c r="AK123" s="2" t="s">
        <v>341</v>
      </c>
      <c r="AL123" s="10">
        <v>68</v>
      </c>
      <c r="AM123" s="2" t="str">
        <f t="shared" si="1"/>
        <v>Bucaramanga / Santander</v>
      </c>
      <c r="AN123" s="10">
        <v>68001</v>
      </c>
    </row>
    <row r="124" spans="6:40" x14ac:dyDescent="0.25">
      <c r="F124"/>
      <c r="L124"/>
      <c r="O124"/>
      <c r="R124"/>
      <c r="U124"/>
      <c r="X124"/>
      <c r="AA124"/>
      <c r="AF124"/>
      <c r="AH124" s="10"/>
      <c r="AK124" s="2" t="s">
        <v>342</v>
      </c>
      <c r="AL124" s="10">
        <v>54</v>
      </c>
      <c r="AM124" s="2" t="str">
        <f t="shared" si="1"/>
        <v>Bucarasica / Norte de Santander</v>
      </c>
      <c r="AN124" s="10">
        <v>54109</v>
      </c>
    </row>
    <row r="125" spans="6:40" x14ac:dyDescent="0.25">
      <c r="F125"/>
      <c r="L125"/>
      <c r="O125"/>
      <c r="R125"/>
      <c r="U125"/>
      <c r="X125"/>
      <c r="AA125"/>
      <c r="AF125"/>
      <c r="AH125" s="10"/>
      <c r="AK125" s="2" t="s">
        <v>343</v>
      </c>
      <c r="AL125" s="10">
        <v>76</v>
      </c>
      <c r="AM125" s="2" t="str">
        <f t="shared" si="1"/>
        <v>Buenaventura / Valle del Cauca</v>
      </c>
      <c r="AN125" s="10">
        <v>76109</v>
      </c>
    </row>
    <row r="126" spans="6:40" x14ac:dyDescent="0.25">
      <c r="F126"/>
      <c r="L126"/>
      <c r="O126"/>
      <c r="R126"/>
      <c r="U126"/>
      <c r="X126"/>
      <c r="AA126"/>
      <c r="AF126"/>
      <c r="AH126" s="10"/>
      <c r="AK126" s="2" t="s">
        <v>344</v>
      </c>
      <c r="AL126" s="10">
        <v>15</v>
      </c>
      <c r="AM126" s="2" t="str">
        <f t="shared" si="1"/>
        <v>Buenavista / Boyacá</v>
      </c>
      <c r="AN126" s="10">
        <v>15109</v>
      </c>
    </row>
    <row r="127" spans="6:40" x14ac:dyDescent="0.25">
      <c r="F127"/>
      <c r="L127"/>
      <c r="O127"/>
      <c r="R127"/>
      <c r="U127"/>
      <c r="X127"/>
      <c r="AA127"/>
      <c r="AF127"/>
      <c r="AH127" s="10"/>
      <c r="AK127" s="2" t="s">
        <v>344</v>
      </c>
      <c r="AL127" s="10">
        <v>23</v>
      </c>
      <c r="AM127" s="2" t="str">
        <f t="shared" si="1"/>
        <v>Buenavista / Córdoba</v>
      </c>
      <c r="AN127" s="10">
        <v>23079</v>
      </c>
    </row>
    <row r="128" spans="6:40" x14ac:dyDescent="0.25">
      <c r="F128"/>
      <c r="L128"/>
      <c r="O128"/>
      <c r="R128"/>
      <c r="U128"/>
      <c r="X128"/>
      <c r="AA128"/>
      <c r="AF128"/>
      <c r="AH128" s="10"/>
      <c r="AK128" s="2" t="s">
        <v>344</v>
      </c>
      <c r="AL128" s="10">
        <v>63</v>
      </c>
      <c r="AM128" s="2" t="str">
        <f t="shared" si="1"/>
        <v>Buenavista / Quindío</v>
      </c>
      <c r="AN128" s="10">
        <v>63111</v>
      </c>
    </row>
    <row r="129" spans="6:40" x14ac:dyDescent="0.25">
      <c r="F129"/>
      <c r="L129"/>
      <c r="O129"/>
      <c r="R129"/>
      <c r="U129"/>
      <c r="X129"/>
      <c r="AA129"/>
      <c r="AF129"/>
      <c r="AH129" s="10"/>
      <c r="AK129" s="2" t="s">
        <v>344</v>
      </c>
      <c r="AL129" s="10">
        <v>70</v>
      </c>
      <c r="AM129" s="2" t="str">
        <f t="shared" si="1"/>
        <v>Buenavista / Sucre</v>
      </c>
      <c r="AN129" s="10">
        <v>70110</v>
      </c>
    </row>
    <row r="130" spans="6:40" x14ac:dyDescent="0.25">
      <c r="F130"/>
      <c r="L130"/>
      <c r="O130"/>
      <c r="R130"/>
      <c r="U130"/>
      <c r="X130"/>
      <c r="AA130"/>
      <c r="AF130"/>
      <c r="AH130" s="10"/>
      <c r="AK130" s="2" t="s">
        <v>345</v>
      </c>
      <c r="AL130" s="10">
        <v>19</v>
      </c>
      <c r="AM130" s="2" t="str">
        <f t="shared" si="1"/>
        <v>Buenos Aires / Cauca</v>
      </c>
      <c r="AN130" s="10">
        <v>19110</v>
      </c>
    </row>
    <row r="131" spans="6:40" x14ac:dyDescent="0.25">
      <c r="F131"/>
      <c r="L131"/>
      <c r="O131"/>
      <c r="R131"/>
      <c r="U131"/>
      <c r="X131"/>
      <c r="AA131"/>
      <c r="AF131"/>
      <c r="AH131" s="10"/>
      <c r="AK131" s="2" t="s">
        <v>346</v>
      </c>
      <c r="AL131" s="10">
        <v>52</v>
      </c>
      <c r="AM131" s="2" t="str">
        <f t="shared" si="1"/>
        <v>Buesaco / Nariño</v>
      </c>
      <c r="AN131" s="10">
        <v>52110</v>
      </c>
    </row>
    <row r="132" spans="6:40" x14ac:dyDescent="0.25">
      <c r="F132"/>
      <c r="L132"/>
      <c r="O132"/>
      <c r="R132"/>
      <c r="U132"/>
      <c r="X132"/>
      <c r="AA132"/>
      <c r="AF132"/>
      <c r="AH132" s="10"/>
      <c r="AK132" s="2" t="s">
        <v>347</v>
      </c>
      <c r="AL132" s="10">
        <v>76</v>
      </c>
      <c r="AM132" s="2" t="str">
        <f t="shared" ref="AM132:AM195" si="2">AK132&amp;" / "&amp;VLOOKUP(AL132,$AH$4:$AI$36,2,FALSE)</f>
        <v>Bugalagrande / Valle del Cauca</v>
      </c>
      <c r="AN132" s="10">
        <v>76113</v>
      </c>
    </row>
    <row r="133" spans="6:40" x14ac:dyDescent="0.25">
      <c r="F133"/>
      <c r="L133"/>
      <c r="O133"/>
      <c r="R133"/>
      <c r="U133"/>
      <c r="X133"/>
      <c r="AA133"/>
      <c r="AF133"/>
      <c r="AH133" s="10"/>
      <c r="AK133" s="2" t="s">
        <v>348</v>
      </c>
      <c r="AL133" s="10" t="s">
        <v>93</v>
      </c>
      <c r="AM133" s="2" t="str">
        <f t="shared" si="2"/>
        <v>Buriticá / Antioquia</v>
      </c>
      <c r="AN133" s="10" t="s">
        <v>349</v>
      </c>
    </row>
    <row r="134" spans="6:40" x14ac:dyDescent="0.25">
      <c r="F134"/>
      <c r="L134"/>
      <c r="O134"/>
      <c r="R134"/>
      <c r="U134"/>
      <c r="X134"/>
      <c r="AA134"/>
      <c r="AF134"/>
      <c r="AH134" s="10"/>
      <c r="AK134" s="2" t="s">
        <v>350</v>
      </c>
      <c r="AL134" s="10">
        <v>15</v>
      </c>
      <c r="AM134" s="2" t="str">
        <f t="shared" si="2"/>
        <v>Busbanzá / Boyacá</v>
      </c>
      <c r="AN134" s="10">
        <v>15114</v>
      </c>
    </row>
    <row r="135" spans="6:40" x14ac:dyDescent="0.25">
      <c r="F135"/>
      <c r="L135"/>
      <c r="O135"/>
      <c r="R135"/>
      <c r="U135"/>
      <c r="X135"/>
      <c r="AA135"/>
      <c r="AF135"/>
      <c r="AH135" s="10"/>
      <c r="AK135" s="2" t="s">
        <v>351</v>
      </c>
      <c r="AL135" s="10">
        <v>25</v>
      </c>
      <c r="AM135" s="2" t="str">
        <f t="shared" si="2"/>
        <v>Cabrera / Cundinamarca</v>
      </c>
      <c r="AN135" s="10">
        <v>25120</v>
      </c>
    </row>
    <row r="136" spans="6:40" x14ac:dyDescent="0.25">
      <c r="F136"/>
      <c r="L136"/>
      <c r="O136"/>
      <c r="R136"/>
      <c r="U136"/>
      <c r="X136"/>
      <c r="AA136"/>
      <c r="AF136"/>
      <c r="AH136" s="10"/>
      <c r="AK136" s="2" t="s">
        <v>351</v>
      </c>
      <c r="AL136" s="10">
        <v>68</v>
      </c>
      <c r="AM136" s="2" t="str">
        <f t="shared" si="2"/>
        <v>Cabrera / Santander</v>
      </c>
      <c r="AN136" s="10">
        <v>68121</v>
      </c>
    </row>
    <row r="137" spans="6:40" x14ac:dyDescent="0.25">
      <c r="F137"/>
      <c r="L137"/>
      <c r="O137"/>
      <c r="R137"/>
      <c r="U137"/>
      <c r="X137"/>
      <c r="AA137"/>
      <c r="AF137"/>
      <c r="AH137" s="10"/>
      <c r="AK137" s="2" t="s">
        <v>352</v>
      </c>
      <c r="AL137" s="10">
        <v>50</v>
      </c>
      <c r="AM137" s="2" t="str">
        <f t="shared" si="2"/>
        <v>Cabuyaro / Meta</v>
      </c>
      <c r="AN137" s="10">
        <v>50124</v>
      </c>
    </row>
    <row r="138" spans="6:40" x14ac:dyDescent="0.25">
      <c r="F138"/>
      <c r="L138"/>
      <c r="O138"/>
      <c r="R138"/>
      <c r="U138"/>
      <c r="X138"/>
      <c r="AA138"/>
      <c r="AF138"/>
      <c r="AH138" s="10"/>
      <c r="AK138" s="2" t="s">
        <v>353</v>
      </c>
      <c r="AL138" s="10">
        <v>94</v>
      </c>
      <c r="AM138" s="2" t="str">
        <f t="shared" si="2"/>
        <v>Cacahual / Guainía</v>
      </c>
      <c r="AN138" s="10">
        <v>94886</v>
      </c>
    </row>
    <row r="139" spans="6:40" x14ac:dyDescent="0.25">
      <c r="F139"/>
      <c r="L139"/>
      <c r="O139"/>
      <c r="R139"/>
      <c r="U139"/>
      <c r="X139"/>
      <c r="AA139"/>
      <c r="AF139"/>
      <c r="AH139" s="10"/>
      <c r="AK139" s="2" t="s">
        <v>354</v>
      </c>
      <c r="AL139" s="10" t="s">
        <v>93</v>
      </c>
      <c r="AM139" s="2" t="str">
        <f t="shared" si="2"/>
        <v>Cáceres / Antioquia</v>
      </c>
      <c r="AN139" s="10" t="s">
        <v>355</v>
      </c>
    </row>
    <row r="140" spans="6:40" x14ac:dyDescent="0.25">
      <c r="F140"/>
      <c r="L140"/>
      <c r="O140"/>
      <c r="R140"/>
      <c r="U140"/>
      <c r="X140"/>
      <c r="AA140"/>
      <c r="AF140"/>
      <c r="AH140" s="10"/>
      <c r="AK140" s="2" t="s">
        <v>356</v>
      </c>
      <c r="AL140" s="10">
        <v>25</v>
      </c>
      <c r="AM140" s="2" t="str">
        <f t="shared" si="2"/>
        <v>Cachipay / Cundinamarca</v>
      </c>
      <c r="AN140" s="10">
        <v>25123</v>
      </c>
    </row>
    <row r="141" spans="6:40" x14ac:dyDescent="0.25">
      <c r="F141"/>
      <c r="L141"/>
      <c r="O141"/>
      <c r="R141"/>
      <c r="U141"/>
      <c r="X141"/>
      <c r="AA141"/>
      <c r="AF141"/>
      <c r="AH141" s="10"/>
      <c r="AK141" s="2" t="s">
        <v>357</v>
      </c>
      <c r="AL141" s="10">
        <v>54</v>
      </c>
      <c r="AM141" s="2" t="str">
        <f t="shared" si="2"/>
        <v>Cáchira / Norte de Santander</v>
      </c>
      <c r="AN141" s="10">
        <v>54128</v>
      </c>
    </row>
    <row r="142" spans="6:40" x14ac:dyDescent="0.25">
      <c r="F142"/>
      <c r="L142"/>
      <c r="O142"/>
      <c r="R142"/>
      <c r="U142"/>
      <c r="X142"/>
      <c r="AA142"/>
      <c r="AF142"/>
      <c r="AH142" s="10"/>
      <c r="AK142" s="2" t="s">
        <v>358</v>
      </c>
      <c r="AL142" s="10">
        <v>54</v>
      </c>
      <c r="AM142" s="2" t="str">
        <f t="shared" si="2"/>
        <v>Cácota De Velasco / Norte de Santander</v>
      </c>
      <c r="AN142" s="10">
        <v>54125</v>
      </c>
    </row>
    <row r="143" spans="6:40" x14ac:dyDescent="0.25">
      <c r="F143"/>
      <c r="L143"/>
      <c r="O143"/>
      <c r="R143"/>
      <c r="U143"/>
      <c r="X143"/>
      <c r="AA143"/>
      <c r="AF143"/>
      <c r="AH143" s="10"/>
      <c r="AK143" s="2" t="s">
        <v>359</v>
      </c>
      <c r="AL143" s="10" t="s">
        <v>93</v>
      </c>
      <c r="AM143" s="2" t="str">
        <f t="shared" si="2"/>
        <v>Caicedo / Antioquia</v>
      </c>
      <c r="AN143" s="10" t="s">
        <v>360</v>
      </c>
    </row>
    <row r="144" spans="6:40" x14ac:dyDescent="0.25">
      <c r="F144"/>
      <c r="L144"/>
      <c r="O144"/>
      <c r="R144"/>
      <c r="U144"/>
      <c r="X144"/>
      <c r="AA144"/>
      <c r="AF144"/>
      <c r="AH144" s="10"/>
      <c r="AK144" s="2" t="s">
        <v>361</v>
      </c>
      <c r="AL144" s="10">
        <v>76</v>
      </c>
      <c r="AM144" s="2" t="str">
        <f t="shared" si="2"/>
        <v>Caicedonia / Valle del Cauca</v>
      </c>
      <c r="AN144" s="10">
        <v>76122</v>
      </c>
    </row>
    <row r="145" spans="6:40" x14ac:dyDescent="0.25">
      <c r="F145"/>
      <c r="L145"/>
      <c r="O145"/>
      <c r="R145"/>
      <c r="U145"/>
      <c r="X145"/>
      <c r="AA145"/>
      <c r="AF145"/>
      <c r="AH145" s="10"/>
      <c r="AK145" s="2" t="s">
        <v>362</v>
      </c>
      <c r="AL145" s="10">
        <v>70</v>
      </c>
      <c r="AM145" s="2" t="str">
        <f t="shared" si="2"/>
        <v>Caimito / Sucre</v>
      </c>
      <c r="AN145" s="10">
        <v>70124</v>
      </c>
    </row>
    <row r="146" spans="6:40" x14ac:dyDescent="0.25">
      <c r="F146"/>
      <c r="L146"/>
      <c r="O146"/>
      <c r="R146"/>
      <c r="U146"/>
      <c r="X146"/>
      <c r="AA146"/>
      <c r="AF146"/>
      <c r="AH146" s="10"/>
      <c r="AK146" s="2" t="s">
        <v>363</v>
      </c>
      <c r="AL146" s="10">
        <v>73</v>
      </c>
      <c r="AM146" s="2" t="str">
        <f t="shared" si="2"/>
        <v>Cajamarca / Tolima</v>
      </c>
      <c r="AN146" s="10">
        <v>73124</v>
      </c>
    </row>
    <row r="147" spans="6:40" x14ac:dyDescent="0.25">
      <c r="F147"/>
      <c r="L147"/>
      <c r="O147"/>
      <c r="R147"/>
      <c r="U147"/>
      <c r="X147"/>
      <c r="AA147"/>
      <c r="AF147"/>
      <c r="AH147" s="10"/>
      <c r="AK147" s="2" t="s">
        <v>364</v>
      </c>
      <c r="AL147" s="10">
        <v>19</v>
      </c>
      <c r="AM147" s="2" t="str">
        <f t="shared" si="2"/>
        <v>Cajibío / Cauca</v>
      </c>
      <c r="AN147" s="10">
        <v>19130</v>
      </c>
    </row>
    <row r="148" spans="6:40" x14ac:dyDescent="0.25">
      <c r="F148"/>
      <c r="L148"/>
      <c r="O148"/>
      <c r="R148"/>
      <c r="U148"/>
      <c r="X148"/>
      <c r="AA148"/>
      <c r="AF148"/>
      <c r="AH148" s="10"/>
      <c r="AK148" s="2" t="s">
        <v>365</v>
      </c>
      <c r="AL148" s="10">
        <v>25</v>
      </c>
      <c r="AM148" s="2" t="str">
        <f t="shared" si="2"/>
        <v>Cajicá / Cundinamarca</v>
      </c>
      <c r="AN148" s="10">
        <v>25126</v>
      </c>
    </row>
    <row r="149" spans="6:40" x14ac:dyDescent="0.25">
      <c r="F149"/>
      <c r="L149"/>
      <c r="O149"/>
      <c r="R149"/>
      <c r="U149"/>
      <c r="X149"/>
      <c r="AA149"/>
      <c r="AF149"/>
      <c r="AH149" s="10"/>
      <c r="AK149" s="2" t="s">
        <v>366</v>
      </c>
      <c r="AL149" s="10">
        <v>13</v>
      </c>
      <c r="AM149" s="2" t="str">
        <f t="shared" si="2"/>
        <v>Calamar / Bolívar</v>
      </c>
      <c r="AN149" s="10">
        <v>13140</v>
      </c>
    </row>
    <row r="150" spans="6:40" x14ac:dyDescent="0.25">
      <c r="F150"/>
      <c r="L150"/>
      <c r="O150"/>
      <c r="R150"/>
      <c r="U150"/>
      <c r="X150"/>
      <c r="AA150"/>
      <c r="AF150"/>
      <c r="AH150" s="10"/>
      <c r="AK150" s="2" t="s">
        <v>366</v>
      </c>
      <c r="AL150" s="10">
        <v>95</v>
      </c>
      <c r="AM150" s="2" t="str">
        <f t="shared" si="2"/>
        <v>Calamar / Guaviare</v>
      </c>
      <c r="AN150" s="10">
        <v>95015</v>
      </c>
    </row>
    <row r="151" spans="6:40" x14ac:dyDescent="0.25">
      <c r="F151"/>
      <c r="L151"/>
      <c r="O151"/>
      <c r="R151"/>
      <c r="U151"/>
      <c r="X151"/>
      <c r="AA151"/>
      <c r="AF151"/>
      <c r="AH151" s="10"/>
      <c r="AK151" s="2" t="s">
        <v>367</v>
      </c>
      <c r="AL151" s="10">
        <v>63</v>
      </c>
      <c r="AM151" s="2" t="str">
        <f t="shared" si="2"/>
        <v>Calarcá / Quindío</v>
      </c>
      <c r="AN151" s="10">
        <v>63130</v>
      </c>
    </row>
    <row r="152" spans="6:40" x14ac:dyDescent="0.25">
      <c r="F152"/>
      <c r="L152"/>
      <c r="O152"/>
      <c r="R152"/>
      <c r="U152"/>
      <c r="X152"/>
      <c r="AA152"/>
      <c r="AF152"/>
      <c r="AH152" s="10"/>
      <c r="AK152" s="2" t="s">
        <v>173</v>
      </c>
      <c r="AL152" s="10" t="s">
        <v>93</v>
      </c>
      <c r="AM152" s="2" t="str">
        <f t="shared" si="2"/>
        <v>Caldas / Antioquia</v>
      </c>
      <c r="AN152" s="10" t="s">
        <v>368</v>
      </c>
    </row>
    <row r="153" spans="6:40" x14ac:dyDescent="0.25">
      <c r="F153"/>
      <c r="L153"/>
      <c r="O153"/>
      <c r="R153"/>
      <c r="U153"/>
      <c r="X153"/>
      <c r="AA153"/>
      <c r="AF153"/>
      <c r="AH153" s="10"/>
      <c r="AK153" s="2" t="s">
        <v>173</v>
      </c>
      <c r="AL153" s="10">
        <v>15</v>
      </c>
      <c r="AM153" s="2" t="str">
        <f t="shared" si="2"/>
        <v>Caldas / Boyacá</v>
      </c>
      <c r="AN153" s="10">
        <v>15131</v>
      </c>
    </row>
    <row r="154" spans="6:40" x14ac:dyDescent="0.25">
      <c r="F154"/>
      <c r="L154"/>
      <c r="O154"/>
      <c r="R154"/>
      <c r="U154"/>
      <c r="X154"/>
      <c r="AA154"/>
      <c r="AF154"/>
      <c r="AH154" s="10"/>
      <c r="AK154" s="2" t="s">
        <v>369</v>
      </c>
      <c r="AL154" s="10">
        <v>19</v>
      </c>
      <c r="AM154" s="2" t="str">
        <f t="shared" si="2"/>
        <v>Caldono / Cauca</v>
      </c>
      <c r="AN154" s="10">
        <v>19137</v>
      </c>
    </row>
    <row r="155" spans="6:40" x14ac:dyDescent="0.25">
      <c r="F155"/>
      <c r="L155"/>
      <c r="O155"/>
      <c r="R155"/>
      <c r="U155"/>
      <c r="X155"/>
      <c r="AA155"/>
      <c r="AF155"/>
      <c r="AH155" s="10"/>
      <c r="AK155" s="2" t="s">
        <v>370</v>
      </c>
      <c r="AL155" s="10">
        <v>76</v>
      </c>
      <c r="AM155" s="2" t="str">
        <f t="shared" si="2"/>
        <v>Cali / Valle del Cauca</v>
      </c>
      <c r="AN155" s="10">
        <v>76001</v>
      </c>
    </row>
    <row r="156" spans="6:40" x14ac:dyDescent="0.25">
      <c r="F156"/>
      <c r="L156"/>
      <c r="O156"/>
      <c r="R156"/>
      <c r="U156"/>
      <c r="X156"/>
      <c r="AA156"/>
      <c r="AF156"/>
      <c r="AH156" s="10"/>
      <c r="AK156" s="2" t="s">
        <v>371</v>
      </c>
      <c r="AL156" s="10">
        <v>68</v>
      </c>
      <c r="AM156" s="2" t="str">
        <f t="shared" si="2"/>
        <v>California / Santander</v>
      </c>
      <c r="AN156" s="10">
        <v>68132</v>
      </c>
    </row>
    <row r="157" spans="6:40" x14ac:dyDescent="0.25">
      <c r="F157"/>
      <c r="L157"/>
      <c r="O157"/>
      <c r="R157"/>
      <c r="U157"/>
      <c r="X157"/>
      <c r="AA157"/>
      <c r="AF157"/>
      <c r="AH157" s="10"/>
      <c r="AK157" s="2" t="s">
        <v>372</v>
      </c>
      <c r="AL157" s="10">
        <v>76</v>
      </c>
      <c r="AM157" s="2" t="str">
        <f t="shared" si="2"/>
        <v>Calima (Darien) / Valle del Cauca</v>
      </c>
      <c r="AN157" s="10">
        <v>76126</v>
      </c>
    </row>
    <row r="158" spans="6:40" x14ac:dyDescent="0.25">
      <c r="F158"/>
      <c r="L158"/>
      <c r="O158"/>
      <c r="R158"/>
      <c r="U158"/>
      <c r="X158"/>
      <c r="AA158"/>
      <c r="AF158"/>
      <c r="AH158" s="10"/>
      <c r="AK158" s="2" t="s">
        <v>373</v>
      </c>
      <c r="AL158" s="10">
        <v>19</v>
      </c>
      <c r="AM158" s="2" t="str">
        <f t="shared" si="2"/>
        <v>Caloto / Cauca</v>
      </c>
      <c r="AN158" s="10">
        <v>19142</v>
      </c>
    </row>
    <row r="159" spans="6:40" x14ac:dyDescent="0.25">
      <c r="F159"/>
      <c r="L159"/>
      <c r="O159"/>
      <c r="R159"/>
      <c r="U159"/>
      <c r="X159"/>
      <c r="AA159"/>
      <c r="AF159"/>
      <c r="AH159" s="10"/>
      <c r="AK159" s="2" t="s">
        <v>374</v>
      </c>
      <c r="AL159" s="10" t="s">
        <v>93</v>
      </c>
      <c r="AM159" s="2" t="str">
        <f t="shared" si="2"/>
        <v>Campamento / Antioquia</v>
      </c>
      <c r="AN159" s="10" t="s">
        <v>375</v>
      </c>
    </row>
    <row r="160" spans="6:40" x14ac:dyDescent="0.25">
      <c r="F160"/>
      <c r="L160"/>
      <c r="O160"/>
      <c r="R160"/>
      <c r="U160"/>
      <c r="X160"/>
      <c r="AA160"/>
      <c r="AF160"/>
      <c r="AH160" s="10"/>
      <c r="AK160" s="2" t="s">
        <v>376</v>
      </c>
      <c r="AL160" s="10" t="s">
        <v>154</v>
      </c>
      <c r="AM160" s="2" t="str">
        <f t="shared" si="2"/>
        <v>Campo De La Cruz / Atlántico</v>
      </c>
      <c r="AN160" s="10" t="s">
        <v>377</v>
      </c>
    </row>
    <row r="161" spans="6:40" x14ac:dyDescent="0.25">
      <c r="F161"/>
      <c r="L161"/>
      <c r="O161"/>
      <c r="R161"/>
      <c r="U161"/>
      <c r="X161"/>
      <c r="AA161"/>
      <c r="AF161"/>
      <c r="AH161" s="10"/>
      <c r="AK161" s="2" t="s">
        <v>378</v>
      </c>
      <c r="AL161" s="10">
        <v>41</v>
      </c>
      <c r="AM161" s="2" t="str">
        <f t="shared" si="2"/>
        <v>Campoalegre / Huila</v>
      </c>
      <c r="AN161" s="10">
        <v>41132</v>
      </c>
    </row>
    <row r="162" spans="6:40" x14ac:dyDescent="0.25">
      <c r="F162"/>
      <c r="L162"/>
      <c r="O162"/>
      <c r="R162"/>
      <c r="U162"/>
      <c r="X162"/>
      <c r="AA162"/>
      <c r="AF162"/>
      <c r="AH162" s="10"/>
      <c r="AK162" s="2" t="s">
        <v>379</v>
      </c>
      <c r="AL162" s="10">
        <v>15</v>
      </c>
      <c r="AM162" s="2" t="str">
        <f t="shared" si="2"/>
        <v>Campohermoso / Boyacá</v>
      </c>
      <c r="AN162" s="10">
        <v>15135</v>
      </c>
    </row>
    <row r="163" spans="6:40" x14ac:dyDescent="0.25">
      <c r="F163"/>
      <c r="L163"/>
      <c r="O163"/>
      <c r="R163"/>
      <c r="U163"/>
      <c r="X163"/>
      <c r="AA163"/>
      <c r="AF163"/>
      <c r="AH163" s="10"/>
      <c r="AK163" s="2" t="s">
        <v>380</v>
      </c>
      <c r="AL163" s="10">
        <v>23</v>
      </c>
      <c r="AM163" s="2" t="str">
        <f t="shared" si="2"/>
        <v>Canalete / Córdoba</v>
      </c>
      <c r="AN163" s="10">
        <v>23090</v>
      </c>
    </row>
    <row r="164" spans="6:40" x14ac:dyDescent="0.25">
      <c r="F164"/>
      <c r="L164"/>
      <c r="O164"/>
      <c r="R164"/>
      <c r="U164"/>
      <c r="X164"/>
      <c r="AA164"/>
      <c r="AF164"/>
      <c r="AH164" s="10"/>
      <c r="AK164" s="2" t="s">
        <v>381</v>
      </c>
      <c r="AL164" s="10" t="s">
        <v>154</v>
      </c>
      <c r="AM164" s="2" t="str">
        <f t="shared" si="2"/>
        <v>Candelaria / Atlántico</v>
      </c>
      <c r="AN164" s="10" t="s">
        <v>382</v>
      </c>
    </row>
    <row r="165" spans="6:40" x14ac:dyDescent="0.25">
      <c r="F165"/>
      <c r="L165"/>
      <c r="O165"/>
      <c r="R165"/>
      <c r="U165"/>
      <c r="X165"/>
      <c r="AA165"/>
      <c r="AF165"/>
      <c r="AH165" s="10"/>
      <c r="AK165" s="2" t="s">
        <v>381</v>
      </c>
      <c r="AL165" s="10">
        <v>76</v>
      </c>
      <c r="AM165" s="2" t="str">
        <f t="shared" si="2"/>
        <v>Candelaria / Valle del Cauca</v>
      </c>
      <c r="AN165" s="10">
        <v>76130</v>
      </c>
    </row>
    <row r="166" spans="6:40" x14ac:dyDescent="0.25">
      <c r="F166"/>
      <c r="L166"/>
      <c r="O166"/>
      <c r="R166"/>
      <c r="U166"/>
      <c r="X166"/>
      <c r="AA166"/>
      <c r="AF166"/>
      <c r="AH166" s="10"/>
      <c r="AK166" s="2" t="s">
        <v>383</v>
      </c>
      <c r="AL166" s="10">
        <v>13</v>
      </c>
      <c r="AM166" s="2" t="str">
        <f t="shared" si="2"/>
        <v>Cantagallo / Bolívar</v>
      </c>
      <c r="AN166" s="10">
        <v>13160</v>
      </c>
    </row>
    <row r="167" spans="6:40" x14ac:dyDescent="0.25">
      <c r="F167"/>
      <c r="L167"/>
      <c r="O167"/>
      <c r="R167"/>
      <c r="U167"/>
      <c r="X167"/>
      <c r="AA167"/>
      <c r="AF167"/>
      <c r="AH167" s="10"/>
      <c r="AK167" s="2" t="s">
        <v>384</v>
      </c>
      <c r="AL167" s="10" t="s">
        <v>93</v>
      </c>
      <c r="AM167" s="2" t="str">
        <f t="shared" si="2"/>
        <v>Cañasgordas / Antioquia</v>
      </c>
      <c r="AN167" s="10" t="s">
        <v>385</v>
      </c>
    </row>
    <row r="168" spans="6:40" x14ac:dyDescent="0.25">
      <c r="F168"/>
      <c r="L168"/>
      <c r="O168"/>
      <c r="R168"/>
      <c r="U168"/>
      <c r="X168"/>
      <c r="AA168"/>
      <c r="AF168"/>
      <c r="AH168" s="10"/>
      <c r="AK168" s="2" t="s">
        <v>386</v>
      </c>
      <c r="AL168" s="10">
        <v>25</v>
      </c>
      <c r="AM168" s="2" t="str">
        <f t="shared" si="2"/>
        <v>Caparrapí / Cundinamarca</v>
      </c>
      <c r="AN168" s="10">
        <v>25148</v>
      </c>
    </row>
    <row r="169" spans="6:40" x14ac:dyDescent="0.25">
      <c r="F169"/>
      <c r="L169"/>
      <c r="O169"/>
      <c r="R169"/>
      <c r="U169"/>
      <c r="X169"/>
      <c r="AA169"/>
      <c r="AF169"/>
      <c r="AH169" s="10"/>
      <c r="AK169" s="2" t="s">
        <v>387</v>
      </c>
      <c r="AL169" s="10">
        <v>68</v>
      </c>
      <c r="AM169" s="2" t="str">
        <f t="shared" si="2"/>
        <v>Capitanejo / Santander</v>
      </c>
      <c r="AN169" s="10">
        <v>68147</v>
      </c>
    </row>
    <row r="170" spans="6:40" x14ac:dyDescent="0.25">
      <c r="F170"/>
      <c r="L170"/>
      <c r="O170"/>
      <c r="R170"/>
      <c r="U170"/>
      <c r="X170"/>
      <c r="AA170"/>
      <c r="AF170"/>
      <c r="AH170" s="10"/>
      <c r="AK170" s="2" t="s">
        <v>388</v>
      </c>
      <c r="AL170" s="10">
        <v>25</v>
      </c>
      <c r="AM170" s="2" t="str">
        <f t="shared" si="2"/>
        <v>Cáqueza / Cundinamarca</v>
      </c>
      <c r="AN170" s="10">
        <v>25151</v>
      </c>
    </row>
    <row r="171" spans="6:40" x14ac:dyDescent="0.25">
      <c r="F171"/>
      <c r="L171"/>
      <c r="O171"/>
      <c r="R171"/>
      <c r="U171"/>
      <c r="X171"/>
      <c r="AA171"/>
      <c r="AF171"/>
      <c r="AH171" s="10"/>
      <c r="AK171" s="2" t="s">
        <v>389</v>
      </c>
      <c r="AL171" s="10" t="s">
        <v>93</v>
      </c>
      <c r="AM171" s="2" t="str">
        <f t="shared" si="2"/>
        <v>Caracolí / Antioquia</v>
      </c>
      <c r="AN171" s="10" t="s">
        <v>390</v>
      </c>
    </row>
    <row r="172" spans="6:40" x14ac:dyDescent="0.25">
      <c r="F172"/>
      <c r="L172"/>
      <c r="O172"/>
      <c r="R172"/>
      <c r="U172"/>
      <c r="X172"/>
      <c r="AA172"/>
      <c r="AF172"/>
      <c r="AH172" s="10"/>
      <c r="AK172" s="2" t="s">
        <v>391</v>
      </c>
      <c r="AL172" s="10" t="s">
        <v>93</v>
      </c>
      <c r="AM172" s="2" t="str">
        <f t="shared" si="2"/>
        <v>Caramanta / Antioquia</v>
      </c>
      <c r="AN172" s="10" t="s">
        <v>392</v>
      </c>
    </row>
    <row r="173" spans="6:40" x14ac:dyDescent="0.25">
      <c r="F173"/>
      <c r="L173"/>
      <c r="O173"/>
      <c r="R173"/>
      <c r="U173"/>
      <c r="X173"/>
      <c r="AA173"/>
      <c r="AF173"/>
      <c r="AH173" s="10"/>
      <c r="AK173" s="2" t="s">
        <v>393</v>
      </c>
      <c r="AL173" s="10">
        <v>68</v>
      </c>
      <c r="AM173" s="2" t="str">
        <f t="shared" si="2"/>
        <v>Carcasí / Santander</v>
      </c>
      <c r="AN173" s="10">
        <v>68152</v>
      </c>
    </row>
    <row r="174" spans="6:40" x14ac:dyDescent="0.25">
      <c r="F174"/>
      <c r="L174"/>
      <c r="O174"/>
      <c r="R174"/>
      <c r="U174"/>
      <c r="X174"/>
      <c r="AA174"/>
      <c r="AF174"/>
      <c r="AH174" s="10"/>
      <c r="AK174" s="2" t="s">
        <v>394</v>
      </c>
      <c r="AL174" s="10" t="s">
        <v>93</v>
      </c>
      <c r="AM174" s="2" t="str">
        <f t="shared" si="2"/>
        <v>Carepa / Antioquia</v>
      </c>
      <c r="AN174" s="10" t="s">
        <v>395</v>
      </c>
    </row>
    <row r="175" spans="6:40" x14ac:dyDescent="0.25">
      <c r="F175"/>
      <c r="L175"/>
      <c r="O175"/>
      <c r="R175"/>
      <c r="U175"/>
      <c r="X175"/>
      <c r="AA175"/>
      <c r="AF175"/>
      <c r="AH175" s="10"/>
      <c r="AK175" s="2" t="s">
        <v>396</v>
      </c>
      <c r="AL175" s="10">
        <v>73</v>
      </c>
      <c r="AM175" s="2" t="str">
        <f t="shared" si="2"/>
        <v>Carmen De Apicalá / Tolima</v>
      </c>
      <c r="AN175" s="10">
        <v>73148</v>
      </c>
    </row>
    <row r="176" spans="6:40" x14ac:dyDescent="0.25">
      <c r="F176"/>
      <c r="L176"/>
      <c r="O176"/>
      <c r="R176"/>
      <c r="U176"/>
      <c r="X176"/>
      <c r="AA176"/>
      <c r="AF176"/>
      <c r="AH176" s="10"/>
      <c r="AK176" s="2" t="s">
        <v>397</v>
      </c>
      <c r="AL176" s="10">
        <v>25</v>
      </c>
      <c r="AM176" s="2" t="str">
        <f t="shared" si="2"/>
        <v>Carmen De Carupa / Cundinamarca</v>
      </c>
      <c r="AN176" s="10">
        <v>25154</v>
      </c>
    </row>
    <row r="177" spans="6:40" x14ac:dyDescent="0.25">
      <c r="F177"/>
      <c r="L177"/>
      <c r="O177"/>
      <c r="R177"/>
      <c r="U177"/>
      <c r="X177"/>
      <c r="AA177"/>
      <c r="AF177"/>
      <c r="AH177" s="10"/>
      <c r="AK177" s="2" t="s">
        <v>398</v>
      </c>
      <c r="AL177" s="10">
        <v>27</v>
      </c>
      <c r="AM177" s="2" t="str">
        <f t="shared" si="2"/>
        <v>Carmen Del Darién / Chocó</v>
      </c>
      <c r="AN177" s="10">
        <v>27150</v>
      </c>
    </row>
    <row r="178" spans="6:40" x14ac:dyDescent="0.25">
      <c r="F178"/>
      <c r="L178"/>
      <c r="O178"/>
      <c r="R178"/>
      <c r="U178"/>
      <c r="X178"/>
      <c r="AA178"/>
      <c r="AF178"/>
      <c r="AH178" s="10"/>
      <c r="AK178" s="2" t="s">
        <v>399</v>
      </c>
      <c r="AL178" s="10" t="s">
        <v>93</v>
      </c>
      <c r="AM178" s="2" t="str">
        <f t="shared" si="2"/>
        <v>Carolina / Antioquia</v>
      </c>
      <c r="AN178" s="10" t="s">
        <v>400</v>
      </c>
    </row>
    <row r="179" spans="6:40" x14ac:dyDescent="0.25">
      <c r="F179"/>
      <c r="L179"/>
      <c r="O179"/>
      <c r="R179"/>
      <c r="U179"/>
      <c r="X179"/>
      <c r="AA179"/>
      <c r="AF179"/>
      <c r="AH179" s="10"/>
      <c r="AK179" s="2" t="s">
        <v>401</v>
      </c>
      <c r="AL179" s="10">
        <v>13</v>
      </c>
      <c r="AM179" s="2" t="str">
        <f t="shared" si="2"/>
        <v>Cartagena De Indias / Bolívar</v>
      </c>
      <c r="AN179" s="10">
        <v>13001</v>
      </c>
    </row>
    <row r="180" spans="6:40" x14ac:dyDescent="0.25">
      <c r="F180"/>
      <c r="L180"/>
      <c r="O180"/>
      <c r="R180"/>
      <c r="U180"/>
      <c r="X180"/>
      <c r="AA180"/>
      <c r="AF180"/>
      <c r="AH180" s="10"/>
      <c r="AK180" s="2" t="s">
        <v>402</v>
      </c>
      <c r="AL180" s="10">
        <v>18</v>
      </c>
      <c r="AM180" s="2" t="str">
        <f t="shared" si="2"/>
        <v>Cartagena Del Chairá / Caquetá</v>
      </c>
      <c r="AN180" s="10">
        <v>18150</v>
      </c>
    </row>
    <row r="181" spans="6:40" x14ac:dyDescent="0.25">
      <c r="F181"/>
      <c r="L181"/>
      <c r="O181"/>
      <c r="R181"/>
      <c r="U181"/>
      <c r="X181"/>
      <c r="AA181"/>
      <c r="AF181"/>
      <c r="AH181" s="10"/>
      <c r="AK181" s="2" t="s">
        <v>403</v>
      </c>
      <c r="AL181" s="10">
        <v>76</v>
      </c>
      <c r="AM181" s="2" t="str">
        <f t="shared" si="2"/>
        <v>Cartago / Valle del Cauca</v>
      </c>
      <c r="AN181" s="10">
        <v>76147</v>
      </c>
    </row>
    <row r="182" spans="6:40" x14ac:dyDescent="0.25">
      <c r="F182"/>
      <c r="L182"/>
      <c r="O182"/>
      <c r="R182"/>
      <c r="U182"/>
      <c r="X182"/>
      <c r="AA182"/>
      <c r="AF182"/>
      <c r="AH182" s="10"/>
      <c r="AK182" s="2" t="s">
        <v>404</v>
      </c>
      <c r="AL182" s="10">
        <v>97</v>
      </c>
      <c r="AM182" s="2" t="str">
        <f t="shared" si="2"/>
        <v>Carurú / Vaupés</v>
      </c>
      <c r="AN182" s="10">
        <v>97161</v>
      </c>
    </row>
    <row r="183" spans="6:40" x14ac:dyDescent="0.25">
      <c r="F183"/>
      <c r="L183"/>
      <c r="O183"/>
      <c r="R183"/>
      <c r="U183"/>
      <c r="X183"/>
      <c r="AA183"/>
      <c r="AF183"/>
      <c r="AH183" s="10"/>
      <c r="AK183" s="2" t="s">
        <v>405</v>
      </c>
      <c r="AL183" s="10">
        <v>73</v>
      </c>
      <c r="AM183" s="2" t="str">
        <f t="shared" si="2"/>
        <v>Casabianca / Tolima</v>
      </c>
      <c r="AN183" s="10">
        <v>73152</v>
      </c>
    </row>
    <row r="184" spans="6:40" x14ac:dyDescent="0.25">
      <c r="F184"/>
      <c r="L184"/>
      <c r="O184"/>
      <c r="R184"/>
      <c r="U184"/>
      <c r="X184"/>
      <c r="AA184"/>
      <c r="AF184"/>
      <c r="AH184" s="10"/>
      <c r="AK184" s="2" t="s">
        <v>406</v>
      </c>
      <c r="AL184" s="10">
        <v>50</v>
      </c>
      <c r="AM184" s="2" t="str">
        <f t="shared" si="2"/>
        <v>Castilla La Nueva / Meta</v>
      </c>
      <c r="AN184" s="10">
        <v>50150</v>
      </c>
    </row>
    <row r="185" spans="6:40" x14ac:dyDescent="0.25">
      <c r="F185"/>
      <c r="L185"/>
      <c r="O185"/>
      <c r="R185"/>
      <c r="U185"/>
      <c r="X185"/>
      <c r="AA185"/>
      <c r="AF185"/>
      <c r="AH185" s="10"/>
      <c r="AK185" s="2" t="s">
        <v>407</v>
      </c>
      <c r="AL185" s="10" t="s">
        <v>93</v>
      </c>
      <c r="AM185" s="2" t="str">
        <f t="shared" si="2"/>
        <v>Caucasia / Antioquia</v>
      </c>
      <c r="AN185" s="10" t="s">
        <v>408</v>
      </c>
    </row>
    <row r="186" spans="6:40" x14ac:dyDescent="0.25">
      <c r="F186"/>
      <c r="L186"/>
      <c r="O186"/>
      <c r="R186"/>
      <c r="U186"/>
      <c r="X186"/>
      <c r="AA186"/>
      <c r="AF186"/>
      <c r="AH186" s="10"/>
      <c r="AK186" s="2" t="s">
        <v>409</v>
      </c>
      <c r="AL186" s="10">
        <v>68</v>
      </c>
      <c r="AM186" s="2" t="str">
        <f t="shared" si="2"/>
        <v>Cepitá / Santander</v>
      </c>
      <c r="AN186" s="10">
        <v>68160</v>
      </c>
    </row>
    <row r="187" spans="6:40" x14ac:dyDescent="0.25">
      <c r="F187"/>
      <c r="L187"/>
      <c r="O187"/>
      <c r="R187"/>
      <c r="U187"/>
      <c r="X187"/>
      <c r="AA187"/>
      <c r="AF187"/>
      <c r="AH187" s="10"/>
      <c r="AK187" s="2" t="s">
        <v>410</v>
      </c>
      <c r="AL187" s="10">
        <v>23</v>
      </c>
      <c r="AM187" s="2" t="str">
        <f t="shared" si="2"/>
        <v>Cereté / Córdoba</v>
      </c>
      <c r="AN187" s="10">
        <v>23162</v>
      </c>
    </row>
    <row r="188" spans="6:40" x14ac:dyDescent="0.25">
      <c r="F188"/>
      <c r="L188"/>
      <c r="O188"/>
      <c r="R188"/>
      <c r="U188"/>
      <c r="X188"/>
      <c r="AA188"/>
      <c r="AF188"/>
      <c r="AH188" s="10"/>
      <c r="AK188" s="2" t="s">
        <v>411</v>
      </c>
      <c r="AL188" s="10">
        <v>15</v>
      </c>
      <c r="AM188" s="2" t="str">
        <f t="shared" si="2"/>
        <v>Cerinza / Boyacá</v>
      </c>
      <c r="AN188" s="10">
        <v>15162</v>
      </c>
    </row>
    <row r="189" spans="6:40" x14ac:dyDescent="0.25">
      <c r="F189"/>
      <c r="L189"/>
      <c r="O189"/>
      <c r="R189"/>
      <c r="U189"/>
      <c r="X189"/>
      <c r="AA189"/>
      <c r="AF189"/>
      <c r="AH189" s="10"/>
      <c r="AK189" s="2" t="s">
        <v>412</v>
      </c>
      <c r="AL189" s="10">
        <v>68</v>
      </c>
      <c r="AM189" s="2" t="str">
        <f t="shared" si="2"/>
        <v>Cerrito / Santander</v>
      </c>
      <c r="AN189" s="10">
        <v>68162</v>
      </c>
    </row>
    <row r="190" spans="6:40" x14ac:dyDescent="0.25">
      <c r="F190"/>
      <c r="L190"/>
      <c r="O190"/>
      <c r="R190"/>
      <c r="U190"/>
      <c r="X190"/>
      <c r="AA190"/>
      <c r="AF190"/>
      <c r="AH190" s="10"/>
      <c r="AK190" s="2" t="s">
        <v>413</v>
      </c>
      <c r="AL190" s="10">
        <v>47</v>
      </c>
      <c r="AM190" s="2" t="str">
        <f t="shared" si="2"/>
        <v>Cerro De San Antonio / Magdalena</v>
      </c>
      <c r="AN190" s="10">
        <v>47161</v>
      </c>
    </row>
    <row r="191" spans="6:40" x14ac:dyDescent="0.25">
      <c r="F191"/>
      <c r="L191"/>
      <c r="O191"/>
      <c r="R191"/>
      <c r="U191"/>
      <c r="X191"/>
      <c r="AA191"/>
      <c r="AF191"/>
      <c r="AH191" s="10"/>
      <c r="AK191" s="2" t="s">
        <v>414</v>
      </c>
      <c r="AL191" s="10">
        <v>27</v>
      </c>
      <c r="AM191" s="2" t="str">
        <f t="shared" si="2"/>
        <v>Cértegui / Chocó</v>
      </c>
      <c r="AN191" s="10">
        <v>27160</v>
      </c>
    </row>
    <row r="192" spans="6:40" x14ac:dyDescent="0.25">
      <c r="F192"/>
      <c r="L192"/>
      <c r="O192"/>
      <c r="R192"/>
      <c r="U192"/>
      <c r="X192"/>
      <c r="AA192"/>
      <c r="AF192"/>
      <c r="AH192" s="10"/>
      <c r="AK192" s="2" t="s">
        <v>415</v>
      </c>
      <c r="AL192" s="10">
        <v>52</v>
      </c>
      <c r="AM192" s="2" t="str">
        <f t="shared" si="2"/>
        <v>Chachagüí / Nariño</v>
      </c>
      <c r="AN192" s="10">
        <v>52240</v>
      </c>
    </row>
    <row r="193" spans="6:40" x14ac:dyDescent="0.25">
      <c r="F193"/>
      <c r="L193"/>
      <c r="O193"/>
      <c r="R193"/>
      <c r="U193"/>
      <c r="X193"/>
      <c r="AA193"/>
      <c r="AF193"/>
      <c r="AH193" s="10"/>
      <c r="AK193" s="2" t="s">
        <v>416</v>
      </c>
      <c r="AL193" s="10">
        <v>25</v>
      </c>
      <c r="AM193" s="2" t="str">
        <f t="shared" si="2"/>
        <v>Chaguaní / Cundinamarca</v>
      </c>
      <c r="AN193" s="10">
        <v>25168</v>
      </c>
    </row>
    <row r="194" spans="6:40" x14ac:dyDescent="0.25">
      <c r="F194"/>
      <c r="L194"/>
      <c r="O194"/>
      <c r="R194"/>
      <c r="U194"/>
      <c r="X194"/>
      <c r="AA194"/>
      <c r="AF194"/>
      <c r="AH194" s="10"/>
      <c r="AK194" s="2" t="s">
        <v>417</v>
      </c>
      <c r="AL194" s="10">
        <v>70</v>
      </c>
      <c r="AM194" s="2" t="str">
        <f t="shared" si="2"/>
        <v>Chalán / Sucre</v>
      </c>
      <c r="AN194" s="10">
        <v>70230</v>
      </c>
    </row>
    <row r="195" spans="6:40" x14ac:dyDescent="0.25">
      <c r="F195"/>
      <c r="L195"/>
      <c r="O195"/>
      <c r="R195"/>
      <c r="U195"/>
      <c r="X195"/>
      <c r="AA195"/>
      <c r="AF195"/>
      <c r="AH195" s="10"/>
      <c r="AK195" s="2" t="s">
        <v>418</v>
      </c>
      <c r="AL195" s="10">
        <v>85</v>
      </c>
      <c r="AM195" s="2" t="str">
        <f t="shared" si="2"/>
        <v>Chámeza / Casanare</v>
      </c>
      <c r="AN195" s="10">
        <v>85015</v>
      </c>
    </row>
    <row r="196" spans="6:40" x14ac:dyDescent="0.25">
      <c r="F196"/>
      <c r="L196"/>
      <c r="O196"/>
      <c r="R196"/>
      <c r="U196"/>
      <c r="X196"/>
      <c r="AA196"/>
      <c r="AF196"/>
      <c r="AH196" s="10"/>
      <c r="AK196" s="2" t="s">
        <v>419</v>
      </c>
      <c r="AL196" s="10">
        <v>73</v>
      </c>
      <c r="AM196" s="2" t="str">
        <f t="shared" ref="AM196:AM259" si="3">AK196&amp;" / "&amp;VLOOKUP(AL196,$AH$4:$AI$36,2,FALSE)</f>
        <v>Chaparral / Tolima</v>
      </c>
      <c r="AN196" s="10">
        <v>73168</v>
      </c>
    </row>
    <row r="197" spans="6:40" x14ac:dyDescent="0.25">
      <c r="F197"/>
      <c r="L197"/>
      <c r="O197"/>
      <c r="R197"/>
      <c r="U197"/>
      <c r="X197"/>
      <c r="AA197"/>
      <c r="AF197"/>
      <c r="AH197" s="10"/>
      <c r="AK197" s="2" t="s">
        <v>420</v>
      </c>
      <c r="AL197" s="10">
        <v>68</v>
      </c>
      <c r="AM197" s="2" t="str">
        <f t="shared" si="3"/>
        <v>Charalá / Santander</v>
      </c>
      <c r="AN197" s="10">
        <v>68167</v>
      </c>
    </row>
    <row r="198" spans="6:40" x14ac:dyDescent="0.25">
      <c r="F198"/>
      <c r="L198"/>
      <c r="O198"/>
      <c r="R198"/>
      <c r="U198"/>
      <c r="X198"/>
      <c r="AA198"/>
      <c r="AF198"/>
      <c r="AH198" s="10"/>
      <c r="AK198" s="2" t="s">
        <v>421</v>
      </c>
      <c r="AL198" s="10">
        <v>68</v>
      </c>
      <c r="AM198" s="2" t="str">
        <f t="shared" si="3"/>
        <v>Charta / Santander</v>
      </c>
      <c r="AN198" s="10">
        <v>68169</v>
      </c>
    </row>
    <row r="199" spans="6:40" x14ac:dyDescent="0.25">
      <c r="F199"/>
      <c r="L199"/>
      <c r="O199"/>
      <c r="R199"/>
      <c r="U199"/>
      <c r="X199"/>
      <c r="AA199"/>
      <c r="AF199"/>
      <c r="AH199" s="10"/>
      <c r="AK199" s="2" t="s">
        <v>422</v>
      </c>
      <c r="AL199" s="10">
        <v>25</v>
      </c>
      <c r="AM199" s="2" t="str">
        <f t="shared" si="3"/>
        <v>Chía / Cundinamarca</v>
      </c>
      <c r="AN199" s="10">
        <v>25175</v>
      </c>
    </row>
    <row r="200" spans="6:40" x14ac:dyDescent="0.25">
      <c r="F200"/>
      <c r="L200"/>
      <c r="O200"/>
      <c r="R200"/>
      <c r="U200"/>
      <c r="X200"/>
      <c r="AA200"/>
      <c r="AF200"/>
      <c r="AH200" s="10"/>
      <c r="AK200" s="2" t="s">
        <v>423</v>
      </c>
      <c r="AL200" s="10">
        <v>47</v>
      </c>
      <c r="AM200" s="2" t="str">
        <f t="shared" si="3"/>
        <v>Chibolo / Magdalena</v>
      </c>
      <c r="AN200" s="10">
        <v>47170</v>
      </c>
    </row>
    <row r="201" spans="6:40" x14ac:dyDescent="0.25">
      <c r="F201"/>
      <c r="L201"/>
      <c r="O201"/>
      <c r="R201"/>
      <c r="U201"/>
      <c r="X201"/>
      <c r="AA201"/>
      <c r="AF201"/>
      <c r="AH201" s="10"/>
      <c r="AK201" s="2" t="s">
        <v>424</v>
      </c>
      <c r="AL201" s="10" t="s">
        <v>93</v>
      </c>
      <c r="AM201" s="2" t="str">
        <f t="shared" si="3"/>
        <v>Chigorodó / Antioquia</v>
      </c>
      <c r="AN201" s="10" t="s">
        <v>425</v>
      </c>
    </row>
    <row r="202" spans="6:40" x14ac:dyDescent="0.25">
      <c r="F202"/>
      <c r="L202"/>
      <c r="O202"/>
      <c r="R202"/>
      <c r="U202"/>
      <c r="X202"/>
      <c r="AA202"/>
      <c r="AF202"/>
      <c r="AH202" s="10"/>
      <c r="AK202" s="2" t="s">
        <v>426</v>
      </c>
      <c r="AL202" s="10">
        <v>23</v>
      </c>
      <c r="AM202" s="2" t="str">
        <f t="shared" si="3"/>
        <v>Chimá / Córdoba</v>
      </c>
      <c r="AN202" s="10">
        <v>23168</v>
      </c>
    </row>
    <row r="203" spans="6:40" x14ac:dyDescent="0.25">
      <c r="F203"/>
      <c r="L203"/>
      <c r="O203"/>
      <c r="R203"/>
      <c r="U203"/>
      <c r="X203"/>
      <c r="AA203"/>
      <c r="AF203"/>
      <c r="AH203" s="10"/>
      <c r="AK203" s="2" t="s">
        <v>427</v>
      </c>
      <c r="AL203" s="10">
        <v>68</v>
      </c>
      <c r="AM203" s="2" t="str">
        <f t="shared" si="3"/>
        <v>Chima / Santander</v>
      </c>
      <c r="AN203" s="10">
        <v>68176</v>
      </c>
    </row>
    <row r="204" spans="6:40" x14ac:dyDescent="0.25">
      <c r="F204"/>
      <c r="L204"/>
      <c r="O204"/>
      <c r="R204"/>
      <c r="U204"/>
      <c r="X204"/>
      <c r="AA204"/>
      <c r="AF204"/>
      <c r="AH204" s="10"/>
      <c r="AK204" s="2" t="s">
        <v>428</v>
      </c>
      <c r="AL204" s="10">
        <v>20</v>
      </c>
      <c r="AM204" s="2" t="str">
        <f t="shared" si="3"/>
        <v>Chimichagua / Cesar</v>
      </c>
      <c r="AN204" s="10">
        <v>20175</v>
      </c>
    </row>
    <row r="205" spans="6:40" x14ac:dyDescent="0.25">
      <c r="F205"/>
      <c r="L205"/>
      <c r="O205"/>
      <c r="R205"/>
      <c r="U205"/>
      <c r="X205"/>
      <c r="AA205"/>
      <c r="AF205"/>
      <c r="AH205" s="10"/>
      <c r="AK205" s="2" t="s">
        <v>429</v>
      </c>
      <c r="AL205" s="10">
        <v>54</v>
      </c>
      <c r="AM205" s="2" t="str">
        <f t="shared" si="3"/>
        <v>Chinácota / Norte de Santander</v>
      </c>
      <c r="AN205" s="10">
        <v>54172</v>
      </c>
    </row>
    <row r="206" spans="6:40" x14ac:dyDescent="0.25">
      <c r="F206"/>
      <c r="L206"/>
      <c r="O206"/>
      <c r="R206"/>
      <c r="U206"/>
      <c r="X206"/>
      <c r="AA206"/>
      <c r="AF206"/>
      <c r="AH206" s="10"/>
      <c r="AK206" s="2" t="s">
        <v>430</v>
      </c>
      <c r="AL206" s="10">
        <v>15</v>
      </c>
      <c r="AM206" s="2" t="str">
        <f t="shared" si="3"/>
        <v>Chinavita / Boyacá</v>
      </c>
      <c r="AN206" s="10">
        <v>15172</v>
      </c>
    </row>
    <row r="207" spans="6:40" x14ac:dyDescent="0.25">
      <c r="F207"/>
      <c r="L207"/>
      <c r="O207"/>
      <c r="R207"/>
      <c r="U207"/>
      <c r="X207"/>
      <c r="AA207"/>
      <c r="AF207"/>
      <c r="AH207" s="10"/>
      <c r="AK207" s="2" t="s">
        <v>431</v>
      </c>
      <c r="AL207" s="10">
        <v>17</v>
      </c>
      <c r="AM207" s="2" t="str">
        <f t="shared" si="3"/>
        <v>Chinchiná / Caldas</v>
      </c>
      <c r="AN207" s="10">
        <v>17174</v>
      </c>
    </row>
    <row r="208" spans="6:40" x14ac:dyDescent="0.25">
      <c r="F208"/>
      <c r="L208"/>
      <c r="O208"/>
      <c r="R208"/>
      <c r="U208"/>
      <c r="X208"/>
      <c r="AA208"/>
      <c r="AF208"/>
      <c r="AH208" s="10"/>
      <c r="AK208" s="2" t="s">
        <v>432</v>
      </c>
      <c r="AL208" s="10">
        <v>23</v>
      </c>
      <c r="AM208" s="2" t="str">
        <f t="shared" si="3"/>
        <v>Chinú / Córdoba</v>
      </c>
      <c r="AN208" s="10">
        <v>23182</v>
      </c>
    </row>
    <row r="209" spans="6:40" x14ac:dyDescent="0.25">
      <c r="F209"/>
      <c r="L209"/>
      <c r="O209"/>
      <c r="R209"/>
      <c r="U209"/>
      <c r="X209"/>
      <c r="AA209"/>
      <c r="AF209"/>
      <c r="AH209" s="10"/>
      <c r="AK209" s="2" t="s">
        <v>433</v>
      </c>
      <c r="AL209" s="10">
        <v>25</v>
      </c>
      <c r="AM209" s="2" t="str">
        <f t="shared" si="3"/>
        <v>Chipaque / Cundinamarca</v>
      </c>
      <c r="AN209" s="10">
        <v>25178</v>
      </c>
    </row>
    <row r="210" spans="6:40" x14ac:dyDescent="0.25">
      <c r="F210"/>
      <c r="L210"/>
      <c r="O210"/>
      <c r="R210"/>
      <c r="U210"/>
      <c r="X210"/>
      <c r="AA210"/>
      <c r="AF210"/>
      <c r="AH210" s="10"/>
      <c r="AK210" s="2" t="s">
        <v>434</v>
      </c>
      <c r="AL210" s="10">
        <v>68</v>
      </c>
      <c r="AM210" s="2" t="str">
        <f t="shared" si="3"/>
        <v>Chipatá / Santander</v>
      </c>
      <c r="AN210" s="10">
        <v>68179</v>
      </c>
    </row>
    <row r="211" spans="6:40" x14ac:dyDescent="0.25">
      <c r="F211"/>
      <c r="L211"/>
      <c r="O211"/>
      <c r="R211"/>
      <c r="U211"/>
      <c r="X211"/>
      <c r="AA211"/>
      <c r="AF211"/>
      <c r="AH211" s="10"/>
      <c r="AK211" s="2" t="s">
        <v>435</v>
      </c>
      <c r="AL211" s="10">
        <v>15</v>
      </c>
      <c r="AM211" s="2" t="str">
        <f t="shared" si="3"/>
        <v>Chiquinquirá / Boyacá</v>
      </c>
      <c r="AN211" s="10">
        <v>15176</v>
      </c>
    </row>
    <row r="212" spans="6:40" x14ac:dyDescent="0.25">
      <c r="F212"/>
      <c r="L212"/>
      <c r="O212"/>
      <c r="R212"/>
      <c r="U212"/>
      <c r="X212"/>
      <c r="AA212"/>
      <c r="AF212"/>
      <c r="AH212" s="10"/>
      <c r="AK212" s="2" t="s">
        <v>436</v>
      </c>
      <c r="AL212" s="10">
        <v>15</v>
      </c>
      <c r="AM212" s="2" t="str">
        <f t="shared" si="3"/>
        <v>Chíquiza / Boyacá</v>
      </c>
      <c r="AN212" s="10">
        <v>15232</v>
      </c>
    </row>
    <row r="213" spans="6:40" x14ac:dyDescent="0.25">
      <c r="F213"/>
      <c r="L213"/>
      <c r="O213"/>
      <c r="R213"/>
      <c r="U213"/>
      <c r="X213"/>
      <c r="AA213"/>
      <c r="AF213"/>
      <c r="AH213" s="10"/>
      <c r="AK213" s="2" t="s">
        <v>437</v>
      </c>
      <c r="AL213" s="10">
        <v>20</v>
      </c>
      <c r="AM213" s="2" t="str">
        <f t="shared" si="3"/>
        <v>Chiriguaná / Cesar</v>
      </c>
      <c r="AN213" s="10">
        <v>20178</v>
      </c>
    </row>
    <row r="214" spans="6:40" x14ac:dyDescent="0.25">
      <c r="F214"/>
      <c r="L214"/>
      <c r="O214"/>
      <c r="R214"/>
      <c r="U214"/>
      <c r="X214"/>
      <c r="AA214"/>
      <c r="AF214"/>
      <c r="AH214" s="10"/>
      <c r="AK214" s="2" t="s">
        <v>438</v>
      </c>
      <c r="AL214" s="10">
        <v>15</v>
      </c>
      <c r="AM214" s="2" t="str">
        <f t="shared" si="3"/>
        <v>Chiscas / Boyacá</v>
      </c>
      <c r="AN214" s="10">
        <v>15180</v>
      </c>
    </row>
    <row r="215" spans="6:40" x14ac:dyDescent="0.25">
      <c r="F215"/>
      <c r="L215"/>
      <c r="O215"/>
      <c r="R215"/>
      <c r="U215"/>
      <c r="X215"/>
      <c r="AA215"/>
      <c r="AF215"/>
      <c r="AH215" s="10"/>
      <c r="AK215" s="2" t="s">
        <v>439</v>
      </c>
      <c r="AL215" s="10">
        <v>15</v>
      </c>
      <c r="AM215" s="2" t="str">
        <f t="shared" si="3"/>
        <v>Chita / Boyacá</v>
      </c>
      <c r="AN215" s="10">
        <v>15183</v>
      </c>
    </row>
    <row r="216" spans="6:40" x14ac:dyDescent="0.25">
      <c r="F216"/>
      <c r="L216"/>
      <c r="O216"/>
      <c r="R216"/>
      <c r="U216"/>
      <c r="X216"/>
      <c r="AA216"/>
      <c r="AF216"/>
      <c r="AH216" s="10"/>
      <c r="AK216" s="2" t="s">
        <v>440</v>
      </c>
      <c r="AL216" s="10">
        <v>54</v>
      </c>
      <c r="AM216" s="2" t="str">
        <f t="shared" si="3"/>
        <v>Chitagá / Norte de Santander</v>
      </c>
      <c r="AN216" s="10">
        <v>54174</v>
      </c>
    </row>
    <row r="217" spans="6:40" x14ac:dyDescent="0.25">
      <c r="F217"/>
      <c r="L217"/>
      <c r="O217"/>
      <c r="R217"/>
      <c r="U217"/>
      <c r="X217"/>
      <c r="AA217"/>
      <c r="AF217"/>
      <c r="AH217" s="10"/>
      <c r="AK217" s="2" t="s">
        <v>441</v>
      </c>
      <c r="AL217" s="10">
        <v>15</v>
      </c>
      <c r="AM217" s="2" t="str">
        <f t="shared" si="3"/>
        <v>Chitaraque / Boyacá</v>
      </c>
      <c r="AN217" s="10">
        <v>15185</v>
      </c>
    </row>
    <row r="218" spans="6:40" x14ac:dyDescent="0.25">
      <c r="F218"/>
      <c r="L218"/>
      <c r="O218"/>
      <c r="R218"/>
      <c r="U218"/>
      <c r="X218"/>
      <c r="AA218"/>
      <c r="AF218"/>
      <c r="AH218" s="10"/>
      <c r="AK218" s="2" t="s">
        <v>442</v>
      </c>
      <c r="AL218" s="10">
        <v>15</v>
      </c>
      <c r="AM218" s="2" t="str">
        <f t="shared" si="3"/>
        <v>Chivatá / Boyacá</v>
      </c>
      <c r="AN218" s="10">
        <v>15187</v>
      </c>
    </row>
    <row r="219" spans="6:40" x14ac:dyDescent="0.25">
      <c r="F219"/>
      <c r="L219"/>
      <c r="O219"/>
      <c r="R219"/>
      <c r="U219"/>
      <c r="X219"/>
      <c r="AA219"/>
      <c r="AF219"/>
      <c r="AH219" s="10"/>
      <c r="AK219" s="2" t="s">
        <v>443</v>
      </c>
      <c r="AL219" s="10">
        <v>15</v>
      </c>
      <c r="AM219" s="2" t="str">
        <f t="shared" si="3"/>
        <v>Chivor / Boyacá</v>
      </c>
      <c r="AN219" s="10">
        <v>15236</v>
      </c>
    </row>
    <row r="220" spans="6:40" x14ac:dyDescent="0.25">
      <c r="F220"/>
      <c r="L220"/>
      <c r="O220"/>
      <c r="R220"/>
      <c r="U220"/>
      <c r="X220"/>
      <c r="AA220"/>
      <c r="AF220"/>
      <c r="AH220" s="10"/>
      <c r="AK220" s="2" t="s">
        <v>444</v>
      </c>
      <c r="AL220" s="10">
        <v>25</v>
      </c>
      <c r="AM220" s="2" t="str">
        <f t="shared" si="3"/>
        <v>Choachí / Cundinamarca</v>
      </c>
      <c r="AN220" s="10">
        <v>25181</v>
      </c>
    </row>
    <row r="221" spans="6:40" x14ac:dyDescent="0.25">
      <c r="F221"/>
      <c r="L221"/>
      <c r="O221"/>
      <c r="R221"/>
      <c r="U221"/>
      <c r="X221"/>
      <c r="AA221"/>
      <c r="AF221"/>
      <c r="AH221" s="10"/>
      <c r="AK221" s="2" t="s">
        <v>445</v>
      </c>
      <c r="AL221" s="10">
        <v>25</v>
      </c>
      <c r="AM221" s="2" t="str">
        <f t="shared" si="3"/>
        <v>Chocontá / Cundinamarca</v>
      </c>
      <c r="AN221" s="10">
        <v>25183</v>
      </c>
    </row>
    <row r="222" spans="6:40" x14ac:dyDescent="0.25">
      <c r="F222"/>
      <c r="L222"/>
      <c r="O222"/>
      <c r="R222"/>
      <c r="U222"/>
      <c r="X222"/>
      <c r="AA222"/>
      <c r="AF222"/>
      <c r="AH222" s="10"/>
      <c r="AK222" s="2" t="s">
        <v>446</v>
      </c>
      <c r="AL222" s="10">
        <v>13</v>
      </c>
      <c r="AM222" s="2" t="str">
        <f t="shared" si="3"/>
        <v>Cicuco / Bolívar</v>
      </c>
      <c r="AN222" s="10">
        <v>13188</v>
      </c>
    </row>
    <row r="223" spans="6:40" x14ac:dyDescent="0.25">
      <c r="F223"/>
      <c r="L223"/>
      <c r="O223"/>
      <c r="R223"/>
      <c r="U223"/>
      <c r="X223"/>
      <c r="AA223"/>
      <c r="AF223"/>
      <c r="AH223" s="10"/>
      <c r="AK223" s="2" t="s">
        <v>447</v>
      </c>
      <c r="AL223" s="10">
        <v>47</v>
      </c>
      <c r="AM223" s="2" t="str">
        <f t="shared" si="3"/>
        <v>Ciénaga / Magdalena</v>
      </c>
      <c r="AN223" s="10">
        <v>47189</v>
      </c>
    </row>
    <row r="224" spans="6:40" x14ac:dyDescent="0.25">
      <c r="F224"/>
      <c r="L224"/>
      <c r="O224"/>
      <c r="R224"/>
      <c r="U224"/>
      <c r="X224"/>
      <c r="AA224"/>
      <c r="AF224"/>
      <c r="AH224" s="10"/>
      <c r="AK224" s="2" t="s">
        <v>448</v>
      </c>
      <c r="AL224" s="10">
        <v>23</v>
      </c>
      <c r="AM224" s="2" t="str">
        <f t="shared" si="3"/>
        <v>Ciénaga De Oro / Córdoba</v>
      </c>
      <c r="AN224" s="10">
        <v>23189</v>
      </c>
    </row>
    <row r="225" spans="6:40" x14ac:dyDescent="0.25">
      <c r="F225"/>
      <c r="L225"/>
      <c r="O225"/>
      <c r="R225"/>
      <c r="U225"/>
      <c r="X225"/>
      <c r="AA225"/>
      <c r="AF225"/>
      <c r="AH225" s="10"/>
      <c r="AK225" s="2" t="s">
        <v>449</v>
      </c>
      <c r="AL225" s="10">
        <v>15</v>
      </c>
      <c r="AM225" s="2" t="str">
        <f t="shared" si="3"/>
        <v>Ciénega / Boyacá</v>
      </c>
      <c r="AN225" s="10">
        <v>15189</v>
      </c>
    </row>
    <row r="226" spans="6:40" x14ac:dyDescent="0.25">
      <c r="F226"/>
      <c r="L226"/>
      <c r="O226"/>
      <c r="R226"/>
      <c r="U226"/>
      <c r="X226"/>
      <c r="AA226"/>
      <c r="AF226"/>
      <c r="AH226" s="10"/>
      <c r="AK226" s="2" t="s">
        <v>450</v>
      </c>
      <c r="AL226" s="10">
        <v>68</v>
      </c>
      <c r="AM226" s="2" t="str">
        <f t="shared" si="3"/>
        <v>Cimitarra / Santander</v>
      </c>
      <c r="AN226" s="10">
        <v>68190</v>
      </c>
    </row>
    <row r="227" spans="6:40" x14ac:dyDescent="0.25">
      <c r="F227"/>
      <c r="L227"/>
      <c r="O227"/>
      <c r="R227"/>
      <c r="U227"/>
      <c r="X227"/>
      <c r="AA227"/>
      <c r="AF227"/>
      <c r="AH227" s="10"/>
      <c r="AK227" s="2" t="s">
        <v>451</v>
      </c>
      <c r="AL227" s="10">
        <v>63</v>
      </c>
      <c r="AM227" s="2" t="str">
        <f t="shared" si="3"/>
        <v>Circasia / Quindío</v>
      </c>
      <c r="AN227" s="10">
        <v>63190</v>
      </c>
    </row>
    <row r="228" spans="6:40" x14ac:dyDescent="0.25">
      <c r="F228"/>
      <c r="L228"/>
      <c r="O228"/>
      <c r="R228"/>
      <c r="U228"/>
      <c r="X228"/>
      <c r="AA228"/>
      <c r="AF228"/>
      <c r="AH228" s="10"/>
      <c r="AK228" s="2" t="s">
        <v>452</v>
      </c>
      <c r="AL228" s="10" t="s">
        <v>93</v>
      </c>
      <c r="AM228" s="2" t="str">
        <f t="shared" si="3"/>
        <v>Cisneros / Antioquia</v>
      </c>
      <c r="AN228" s="10" t="s">
        <v>453</v>
      </c>
    </row>
    <row r="229" spans="6:40" x14ac:dyDescent="0.25">
      <c r="F229"/>
      <c r="L229"/>
      <c r="O229"/>
      <c r="R229"/>
      <c r="U229"/>
      <c r="X229"/>
      <c r="AA229"/>
      <c r="AF229"/>
      <c r="AH229" s="10"/>
      <c r="AK229" s="2" t="s">
        <v>454</v>
      </c>
      <c r="AL229" s="10" t="s">
        <v>93</v>
      </c>
      <c r="AM229" s="2" t="str">
        <f t="shared" si="3"/>
        <v>Ciudad Bolívar / Antioquia</v>
      </c>
      <c r="AN229" s="10" t="s">
        <v>455</v>
      </c>
    </row>
    <row r="230" spans="6:40" x14ac:dyDescent="0.25">
      <c r="F230"/>
      <c r="L230"/>
      <c r="O230"/>
      <c r="R230"/>
      <c r="U230"/>
      <c r="X230"/>
      <c r="AA230"/>
      <c r="AF230"/>
      <c r="AH230" s="10"/>
      <c r="AK230" s="2" t="s">
        <v>456</v>
      </c>
      <c r="AL230" s="10">
        <v>13</v>
      </c>
      <c r="AM230" s="2" t="str">
        <f t="shared" si="3"/>
        <v>Clemencia / Bolívar</v>
      </c>
      <c r="AN230" s="10">
        <v>13222</v>
      </c>
    </row>
    <row r="231" spans="6:40" x14ac:dyDescent="0.25">
      <c r="F231"/>
      <c r="L231"/>
      <c r="O231"/>
      <c r="R231"/>
      <c r="U231"/>
      <c r="X231"/>
      <c r="AA231"/>
      <c r="AF231"/>
      <c r="AH231" s="10"/>
      <c r="AK231" s="2" t="s">
        <v>457</v>
      </c>
      <c r="AL231" s="10" t="s">
        <v>93</v>
      </c>
      <c r="AM231" s="2" t="str">
        <f t="shared" si="3"/>
        <v>Cocorná / Antioquia</v>
      </c>
      <c r="AN231" s="10" t="s">
        <v>458</v>
      </c>
    </row>
    <row r="232" spans="6:40" x14ac:dyDescent="0.25">
      <c r="F232"/>
      <c r="L232"/>
      <c r="O232"/>
      <c r="R232"/>
      <c r="U232"/>
      <c r="X232"/>
      <c r="AA232"/>
      <c r="AF232"/>
      <c r="AH232" s="10"/>
      <c r="AK232" s="2" t="s">
        <v>459</v>
      </c>
      <c r="AL232" s="10">
        <v>73</v>
      </c>
      <c r="AM232" s="2" t="str">
        <f t="shared" si="3"/>
        <v>Coello / Tolima</v>
      </c>
      <c r="AN232" s="10">
        <v>73200</v>
      </c>
    </row>
    <row r="233" spans="6:40" x14ac:dyDescent="0.25">
      <c r="F233"/>
      <c r="L233"/>
      <c r="O233"/>
      <c r="R233"/>
      <c r="U233"/>
      <c r="X233"/>
      <c r="AA233"/>
      <c r="AF233"/>
      <c r="AH233" s="10"/>
      <c r="AK233" s="2" t="s">
        <v>460</v>
      </c>
      <c r="AL233" s="10">
        <v>25</v>
      </c>
      <c r="AM233" s="2" t="str">
        <f t="shared" si="3"/>
        <v>Cogua / Cundinamarca</v>
      </c>
      <c r="AN233" s="10">
        <v>25200</v>
      </c>
    </row>
    <row r="234" spans="6:40" x14ac:dyDescent="0.25">
      <c r="F234"/>
      <c r="L234"/>
      <c r="O234"/>
      <c r="R234"/>
      <c r="U234"/>
      <c r="X234"/>
      <c r="AA234"/>
      <c r="AF234"/>
      <c r="AH234" s="10"/>
      <c r="AK234" s="2" t="s">
        <v>461</v>
      </c>
      <c r="AL234" s="10">
        <v>41</v>
      </c>
      <c r="AM234" s="2" t="str">
        <f t="shared" si="3"/>
        <v>Colombia / Huila</v>
      </c>
      <c r="AN234" s="10">
        <v>41206</v>
      </c>
    </row>
    <row r="235" spans="6:40" x14ac:dyDescent="0.25">
      <c r="F235"/>
      <c r="L235"/>
      <c r="O235"/>
      <c r="R235"/>
      <c r="U235"/>
      <c r="X235"/>
      <c r="AA235"/>
      <c r="AF235"/>
      <c r="AH235" s="10"/>
      <c r="AK235" s="2" t="s">
        <v>462</v>
      </c>
      <c r="AL235" s="10">
        <v>52</v>
      </c>
      <c r="AM235" s="2" t="str">
        <f t="shared" si="3"/>
        <v>Colón (Génova) / Nariño</v>
      </c>
      <c r="AN235" s="10">
        <v>52203</v>
      </c>
    </row>
    <row r="236" spans="6:40" x14ac:dyDescent="0.25">
      <c r="F236"/>
      <c r="L236"/>
      <c r="O236"/>
      <c r="R236"/>
      <c r="U236"/>
      <c r="X236"/>
      <c r="AA236"/>
      <c r="AF236"/>
      <c r="AH236" s="10"/>
      <c r="AK236" s="2" t="s">
        <v>463</v>
      </c>
      <c r="AL236" s="10">
        <v>86</v>
      </c>
      <c r="AM236" s="2" t="str">
        <f t="shared" si="3"/>
        <v>Colón / Putumayo</v>
      </c>
      <c r="AN236" s="10">
        <v>86219</v>
      </c>
    </row>
    <row r="237" spans="6:40" x14ac:dyDescent="0.25">
      <c r="F237"/>
      <c r="L237"/>
      <c r="O237"/>
      <c r="R237"/>
      <c r="U237"/>
      <c r="X237"/>
      <c r="AA237"/>
      <c r="AF237"/>
      <c r="AH237" s="10"/>
      <c r="AK237" s="2" t="s">
        <v>464</v>
      </c>
      <c r="AL237" s="10">
        <v>70</v>
      </c>
      <c r="AM237" s="2" t="str">
        <f t="shared" si="3"/>
        <v>Colosó / Sucre</v>
      </c>
      <c r="AN237" s="10">
        <v>70204</v>
      </c>
    </row>
    <row r="238" spans="6:40" x14ac:dyDescent="0.25">
      <c r="F238"/>
      <c r="L238"/>
      <c r="O238"/>
      <c r="R238"/>
      <c r="U238"/>
      <c r="X238"/>
      <c r="AA238"/>
      <c r="AF238"/>
      <c r="AH238" s="10"/>
      <c r="AK238" s="2" t="s">
        <v>465</v>
      </c>
      <c r="AL238" s="10">
        <v>15</v>
      </c>
      <c r="AM238" s="2" t="str">
        <f t="shared" si="3"/>
        <v>Cómbita / Boyacá</v>
      </c>
      <c r="AN238" s="10">
        <v>15204</v>
      </c>
    </row>
    <row r="239" spans="6:40" x14ac:dyDescent="0.25">
      <c r="F239"/>
      <c r="L239"/>
      <c r="O239"/>
      <c r="R239"/>
      <c r="U239"/>
      <c r="X239"/>
      <c r="AA239"/>
      <c r="AF239"/>
      <c r="AH239" s="10"/>
      <c r="AK239" s="2" t="s">
        <v>466</v>
      </c>
      <c r="AL239" s="10" t="s">
        <v>93</v>
      </c>
      <c r="AM239" s="2" t="str">
        <f t="shared" si="3"/>
        <v>Concepción / Antioquia</v>
      </c>
      <c r="AN239" s="10" t="s">
        <v>467</v>
      </c>
    </row>
    <row r="240" spans="6:40" x14ac:dyDescent="0.25">
      <c r="F240"/>
      <c r="L240"/>
      <c r="O240"/>
      <c r="R240"/>
      <c r="U240"/>
      <c r="X240"/>
      <c r="AA240"/>
      <c r="AF240"/>
      <c r="AH240" s="10"/>
      <c r="AK240" s="2" t="s">
        <v>466</v>
      </c>
      <c r="AL240" s="10">
        <v>68</v>
      </c>
      <c r="AM240" s="2" t="str">
        <f t="shared" si="3"/>
        <v>Concepción / Santander</v>
      </c>
      <c r="AN240" s="10">
        <v>68207</v>
      </c>
    </row>
    <row r="241" spans="6:40" x14ac:dyDescent="0.25">
      <c r="F241"/>
      <c r="L241"/>
      <c r="O241"/>
      <c r="R241"/>
      <c r="U241"/>
      <c r="X241"/>
      <c r="AA241"/>
      <c r="AF241"/>
      <c r="AH241" s="10"/>
      <c r="AK241" s="2" t="s">
        <v>468</v>
      </c>
      <c r="AL241" s="10" t="s">
        <v>93</v>
      </c>
      <c r="AM241" s="2" t="str">
        <f t="shared" si="3"/>
        <v>Concordia / Antioquia</v>
      </c>
      <c r="AN241" s="10" t="s">
        <v>469</v>
      </c>
    </row>
    <row r="242" spans="6:40" x14ac:dyDescent="0.25">
      <c r="F242"/>
      <c r="L242"/>
      <c r="O242"/>
      <c r="R242"/>
      <c r="U242"/>
      <c r="X242"/>
      <c r="AA242"/>
      <c r="AF242"/>
      <c r="AH242" s="10"/>
      <c r="AK242" s="2" t="s">
        <v>468</v>
      </c>
      <c r="AL242" s="10">
        <v>47</v>
      </c>
      <c r="AM242" s="2" t="str">
        <f t="shared" si="3"/>
        <v>Concordia / Magdalena</v>
      </c>
      <c r="AN242" s="10">
        <v>47205</v>
      </c>
    </row>
    <row r="243" spans="6:40" x14ac:dyDescent="0.25">
      <c r="F243"/>
      <c r="L243"/>
      <c r="O243"/>
      <c r="R243"/>
      <c r="U243"/>
      <c r="X243"/>
      <c r="AA243"/>
      <c r="AF243"/>
      <c r="AH243" s="10"/>
      <c r="AK243" s="2" t="s">
        <v>470</v>
      </c>
      <c r="AL243" s="10">
        <v>27</v>
      </c>
      <c r="AM243" s="2" t="str">
        <f t="shared" si="3"/>
        <v>Condoto / Chocó</v>
      </c>
      <c r="AN243" s="10">
        <v>27205</v>
      </c>
    </row>
    <row r="244" spans="6:40" x14ac:dyDescent="0.25">
      <c r="F244"/>
      <c r="L244"/>
      <c r="O244"/>
      <c r="R244"/>
      <c r="U244"/>
      <c r="X244"/>
      <c r="AA244"/>
      <c r="AF244"/>
      <c r="AH244" s="10"/>
      <c r="AK244" s="2" t="s">
        <v>471</v>
      </c>
      <c r="AL244" s="10">
        <v>68</v>
      </c>
      <c r="AM244" s="2" t="str">
        <f t="shared" si="3"/>
        <v>Confines / Santander</v>
      </c>
      <c r="AN244" s="10">
        <v>68209</v>
      </c>
    </row>
    <row r="245" spans="6:40" x14ac:dyDescent="0.25">
      <c r="F245"/>
      <c r="L245"/>
      <c r="O245"/>
      <c r="R245"/>
      <c r="U245"/>
      <c r="X245"/>
      <c r="AA245"/>
      <c r="AF245"/>
      <c r="AH245" s="10"/>
      <c r="AK245" s="2" t="s">
        <v>472</v>
      </c>
      <c r="AL245" s="10">
        <v>52</v>
      </c>
      <c r="AM245" s="2" t="str">
        <f t="shared" si="3"/>
        <v>Consacá / Nariño</v>
      </c>
      <c r="AN245" s="10">
        <v>52207</v>
      </c>
    </row>
    <row r="246" spans="6:40" x14ac:dyDescent="0.25">
      <c r="F246"/>
      <c r="L246"/>
      <c r="O246"/>
      <c r="R246"/>
      <c r="U246"/>
      <c r="X246"/>
      <c r="AA246"/>
      <c r="AF246"/>
      <c r="AH246" s="10"/>
      <c r="AK246" s="2" t="s">
        <v>473</v>
      </c>
      <c r="AL246" s="10">
        <v>52</v>
      </c>
      <c r="AM246" s="2" t="str">
        <f t="shared" si="3"/>
        <v>Contadero / Nariño</v>
      </c>
      <c r="AN246" s="10">
        <v>52210</v>
      </c>
    </row>
    <row r="247" spans="6:40" x14ac:dyDescent="0.25">
      <c r="F247"/>
      <c r="L247"/>
      <c r="O247"/>
      <c r="R247"/>
      <c r="U247"/>
      <c r="X247"/>
      <c r="AA247"/>
      <c r="AF247"/>
      <c r="AH247" s="10"/>
      <c r="AK247" s="2" t="s">
        <v>474</v>
      </c>
      <c r="AL247" s="10">
        <v>68</v>
      </c>
      <c r="AM247" s="2" t="str">
        <f t="shared" si="3"/>
        <v>Contratación / Santander</v>
      </c>
      <c r="AN247" s="10">
        <v>68211</v>
      </c>
    </row>
    <row r="248" spans="6:40" x14ac:dyDescent="0.25">
      <c r="F248"/>
      <c r="L248"/>
      <c r="O248"/>
      <c r="R248"/>
      <c r="U248"/>
      <c r="X248"/>
      <c r="AA248"/>
      <c r="AF248"/>
      <c r="AH248" s="10"/>
      <c r="AK248" s="2" t="s">
        <v>475</v>
      </c>
      <c r="AL248" s="10">
        <v>54</v>
      </c>
      <c r="AM248" s="2" t="str">
        <f t="shared" si="3"/>
        <v>Convención / Norte de Santander</v>
      </c>
      <c r="AN248" s="10">
        <v>54206</v>
      </c>
    </row>
    <row r="249" spans="6:40" x14ac:dyDescent="0.25">
      <c r="F249"/>
      <c r="L249"/>
      <c r="O249"/>
      <c r="R249"/>
      <c r="U249"/>
      <c r="X249"/>
      <c r="AA249"/>
      <c r="AF249"/>
      <c r="AH249" s="10"/>
      <c r="AK249" s="2" t="s">
        <v>476</v>
      </c>
      <c r="AL249" s="10" t="s">
        <v>93</v>
      </c>
      <c r="AM249" s="2" t="str">
        <f t="shared" si="3"/>
        <v>Copacabana / Antioquia</v>
      </c>
      <c r="AN249" s="10" t="s">
        <v>477</v>
      </c>
    </row>
    <row r="250" spans="6:40" x14ac:dyDescent="0.25">
      <c r="F250"/>
      <c r="L250"/>
      <c r="O250"/>
      <c r="R250"/>
      <c r="U250"/>
      <c r="X250"/>
      <c r="AA250"/>
      <c r="AF250"/>
      <c r="AH250" s="10"/>
      <c r="AK250" s="2" t="s">
        <v>478</v>
      </c>
      <c r="AL250" s="10">
        <v>15</v>
      </c>
      <c r="AM250" s="2" t="str">
        <f t="shared" si="3"/>
        <v>Coper / Boyacá</v>
      </c>
      <c r="AN250" s="10">
        <v>15212</v>
      </c>
    </row>
    <row r="251" spans="6:40" x14ac:dyDescent="0.25">
      <c r="F251"/>
      <c r="L251"/>
      <c r="O251"/>
      <c r="R251"/>
      <c r="U251"/>
      <c r="X251"/>
      <c r="AA251"/>
      <c r="AF251"/>
      <c r="AH251" s="10"/>
      <c r="AK251" s="2" t="s">
        <v>200</v>
      </c>
      <c r="AL251" s="10">
        <v>13</v>
      </c>
      <c r="AM251" s="2" t="str">
        <f t="shared" si="3"/>
        <v>Córdoba / Bolívar</v>
      </c>
      <c r="AN251" s="10">
        <v>13212</v>
      </c>
    </row>
    <row r="252" spans="6:40" x14ac:dyDescent="0.25">
      <c r="F252"/>
      <c r="L252"/>
      <c r="O252"/>
      <c r="R252"/>
      <c r="U252"/>
      <c r="X252"/>
      <c r="AA252"/>
      <c r="AF252"/>
      <c r="AH252" s="10"/>
      <c r="AK252" s="2" t="s">
        <v>200</v>
      </c>
      <c r="AL252" s="10">
        <v>52</v>
      </c>
      <c r="AM252" s="2" t="str">
        <f t="shared" si="3"/>
        <v>Córdoba / Nariño</v>
      </c>
      <c r="AN252" s="10">
        <v>52215</v>
      </c>
    </row>
    <row r="253" spans="6:40" x14ac:dyDescent="0.25">
      <c r="F253"/>
      <c r="L253"/>
      <c r="O253"/>
      <c r="R253"/>
      <c r="U253"/>
      <c r="X253"/>
      <c r="AA253"/>
      <c r="AF253"/>
      <c r="AH253" s="10"/>
      <c r="AK253" s="2" t="s">
        <v>200</v>
      </c>
      <c r="AL253" s="10">
        <v>63</v>
      </c>
      <c r="AM253" s="2" t="str">
        <f t="shared" si="3"/>
        <v>Córdoba / Quindío</v>
      </c>
      <c r="AN253" s="10">
        <v>63212</v>
      </c>
    </row>
    <row r="254" spans="6:40" x14ac:dyDescent="0.25">
      <c r="F254"/>
      <c r="L254"/>
      <c r="O254"/>
      <c r="R254"/>
      <c r="U254"/>
      <c r="X254"/>
      <c r="AA254"/>
      <c r="AF254"/>
      <c r="AH254" s="10"/>
      <c r="AK254" s="2" t="s">
        <v>479</v>
      </c>
      <c r="AL254" s="10">
        <v>19</v>
      </c>
      <c r="AM254" s="2" t="str">
        <f t="shared" si="3"/>
        <v>Corinto / Cauca</v>
      </c>
      <c r="AN254" s="10">
        <v>19212</v>
      </c>
    </row>
    <row r="255" spans="6:40" x14ac:dyDescent="0.25">
      <c r="F255"/>
      <c r="L255"/>
      <c r="O255"/>
      <c r="R255"/>
      <c r="U255"/>
      <c r="X255"/>
      <c r="AA255"/>
      <c r="AF255"/>
      <c r="AH255" s="10"/>
      <c r="AK255" s="2" t="s">
        <v>480</v>
      </c>
      <c r="AL255" s="10">
        <v>68</v>
      </c>
      <c r="AM255" s="2" t="str">
        <f t="shared" si="3"/>
        <v>Coromoro / Santander</v>
      </c>
      <c r="AN255" s="10">
        <v>68217</v>
      </c>
    </row>
    <row r="256" spans="6:40" x14ac:dyDescent="0.25">
      <c r="F256"/>
      <c r="L256"/>
      <c r="O256"/>
      <c r="R256"/>
      <c r="U256"/>
      <c r="X256"/>
      <c r="AA256"/>
      <c r="AF256"/>
      <c r="AH256" s="10"/>
      <c r="AK256" s="2" t="s">
        <v>481</v>
      </c>
      <c r="AL256" s="10">
        <v>70</v>
      </c>
      <c r="AM256" s="2" t="str">
        <f t="shared" si="3"/>
        <v>Corozal / Sucre</v>
      </c>
      <c r="AN256" s="10">
        <v>70215</v>
      </c>
    </row>
    <row r="257" spans="6:40" x14ac:dyDescent="0.25">
      <c r="F257"/>
      <c r="L257"/>
      <c r="O257"/>
      <c r="R257"/>
      <c r="U257"/>
      <c r="X257"/>
      <c r="AA257"/>
      <c r="AF257"/>
      <c r="AH257" s="10"/>
      <c r="AK257" s="2" t="s">
        <v>482</v>
      </c>
      <c r="AL257" s="10">
        <v>15</v>
      </c>
      <c r="AM257" s="2" t="str">
        <f t="shared" si="3"/>
        <v>Corrales / Boyacá</v>
      </c>
      <c r="AN257" s="10">
        <v>15215</v>
      </c>
    </row>
    <row r="258" spans="6:40" x14ac:dyDescent="0.25">
      <c r="F258"/>
      <c r="L258"/>
      <c r="O258"/>
      <c r="R258"/>
      <c r="U258"/>
      <c r="X258"/>
      <c r="AA258"/>
      <c r="AF258"/>
      <c r="AH258" s="10"/>
      <c r="AK258" s="2" t="s">
        <v>483</v>
      </c>
      <c r="AL258" s="10">
        <v>25</v>
      </c>
      <c r="AM258" s="2" t="str">
        <f t="shared" si="3"/>
        <v>Cota / Cundinamarca</v>
      </c>
      <c r="AN258" s="10">
        <v>25214</v>
      </c>
    </row>
    <row r="259" spans="6:40" x14ac:dyDescent="0.25">
      <c r="F259"/>
      <c r="L259"/>
      <c r="O259"/>
      <c r="R259"/>
      <c r="U259"/>
      <c r="X259"/>
      <c r="AA259"/>
      <c r="AF259"/>
      <c r="AH259" s="10"/>
      <c r="AK259" s="2" t="s">
        <v>484</v>
      </c>
      <c r="AL259" s="10">
        <v>23</v>
      </c>
      <c r="AM259" s="2" t="str">
        <f t="shared" si="3"/>
        <v>Cotorra / Córdoba</v>
      </c>
      <c r="AN259" s="10">
        <v>23300</v>
      </c>
    </row>
    <row r="260" spans="6:40" x14ac:dyDescent="0.25">
      <c r="F260"/>
      <c r="L260"/>
      <c r="O260"/>
      <c r="R260"/>
      <c r="U260"/>
      <c r="X260"/>
      <c r="AA260"/>
      <c r="AF260"/>
      <c r="AH260" s="10"/>
      <c r="AK260" s="2" t="s">
        <v>485</v>
      </c>
      <c r="AL260" s="10">
        <v>15</v>
      </c>
      <c r="AM260" s="2" t="str">
        <f t="shared" ref="AM260:AM323" si="4">AK260&amp;" / "&amp;VLOOKUP(AL260,$AH$4:$AI$36,2,FALSE)</f>
        <v>Covarachía / Boyacá</v>
      </c>
      <c r="AN260" s="10">
        <v>15218</v>
      </c>
    </row>
    <row r="261" spans="6:40" x14ac:dyDescent="0.25">
      <c r="F261"/>
      <c r="L261"/>
      <c r="O261"/>
      <c r="R261"/>
      <c r="U261"/>
      <c r="X261"/>
      <c r="AA261"/>
      <c r="AF261"/>
      <c r="AH261" s="10"/>
      <c r="AK261" s="2" t="s">
        <v>486</v>
      </c>
      <c r="AL261" s="10">
        <v>70</v>
      </c>
      <c r="AM261" s="2" t="str">
        <f t="shared" si="4"/>
        <v>Coveñas / Sucre</v>
      </c>
      <c r="AN261" s="10">
        <v>70221</v>
      </c>
    </row>
    <row r="262" spans="6:40" x14ac:dyDescent="0.25">
      <c r="F262"/>
      <c r="L262"/>
      <c r="O262"/>
      <c r="R262"/>
      <c r="U262"/>
      <c r="X262"/>
      <c r="AA262"/>
      <c r="AF262"/>
      <c r="AH262" s="10"/>
      <c r="AK262" s="2" t="s">
        <v>487</v>
      </c>
      <c r="AL262" s="10">
        <v>73</v>
      </c>
      <c r="AM262" s="2" t="str">
        <f t="shared" si="4"/>
        <v>Coyaima / Tolima</v>
      </c>
      <c r="AN262" s="10">
        <v>73217</v>
      </c>
    </row>
    <row r="263" spans="6:40" x14ac:dyDescent="0.25">
      <c r="F263"/>
      <c r="L263"/>
      <c r="O263"/>
      <c r="R263"/>
      <c r="U263"/>
      <c r="X263"/>
      <c r="AA263"/>
      <c r="AF263"/>
      <c r="AH263" s="10"/>
      <c r="AK263" s="2" t="s">
        <v>488</v>
      </c>
      <c r="AL263" s="10">
        <v>81</v>
      </c>
      <c r="AM263" s="2" t="str">
        <f t="shared" si="4"/>
        <v>Cravo Norte / Arauca</v>
      </c>
      <c r="AN263" s="10">
        <v>81220</v>
      </c>
    </row>
    <row r="264" spans="6:40" x14ac:dyDescent="0.25">
      <c r="F264"/>
      <c r="L264"/>
      <c r="O264"/>
      <c r="R264"/>
      <c r="U264"/>
      <c r="X264"/>
      <c r="AA264"/>
      <c r="AF264"/>
      <c r="AH264" s="10"/>
      <c r="AK264" s="2" t="s">
        <v>489</v>
      </c>
      <c r="AL264" s="10">
        <v>52</v>
      </c>
      <c r="AM264" s="2" t="str">
        <f t="shared" si="4"/>
        <v>Cuaspúd / Nariño</v>
      </c>
      <c r="AN264" s="10">
        <v>52224</v>
      </c>
    </row>
    <row r="265" spans="6:40" x14ac:dyDescent="0.25">
      <c r="F265"/>
      <c r="L265"/>
      <c r="O265"/>
      <c r="R265"/>
      <c r="U265"/>
      <c r="X265"/>
      <c r="AA265"/>
      <c r="AF265"/>
      <c r="AH265" s="10"/>
      <c r="AK265" s="2" t="s">
        <v>490</v>
      </c>
      <c r="AL265" s="10">
        <v>15</v>
      </c>
      <c r="AM265" s="2" t="str">
        <f t="shared" si="4"/>
        <v>Cubará / Boyacá</v>
      </c>
      <c r="AN265" s="10">
        <v>15223</v>
      </c>
    </row>
    <row r="266" spans="6:40" x14ac:dyDescent="0.25">
      <c r="F266"/>
      <c r="L266"/>
      <c r="O266"/>
      <c r="R266"/>
      <c r="U266"/>
      <c r="X266"/>
      <c r="AA266"/>
      <c r="AF266"/>
      <c r="AH266" s="10"/>
      <c r="AK266" s="2" t="s">
        <v>491</v>
      </c>
      <c r="AL266" s="10">
        <v>50</v>
      </c>
      <c r="AM266" s="2" t="str">
        <f t="shared" si="4"/>
        <v>Cubarral / Meta</v>
      </c>
      <c r="AN266" s="10">
        <v>50223</v>
      </c>
    </row>
    <row r="267" spans="6:40" x14ac:dyDescent="0.25">
      <c r="F267"/>
      <c r="L267"/>
      <c r="O267"/>
      <c r="R267"/>
      <c r="U267"/>
      <c r="X267"/>
      <c r="AA267"/>
      <c r="AF267"/>
      <c r="AH267" s="10"/>
      <c r="AK267" s="2" t="s">
        <v>492</v>
      </c>
      <c r="AL267" s="10">
        <v>15</v>
      </c>
      <c r="AM267" s="2" t="str">
        <f t="shared" si="4"/>
        <v>Cucaita / Boyacá</v>
      </c>
      <c r="AN267" s="10">
        <v>15224</v>
      </c>
    </row>
    <row r="268" spans="6:40" x14ac:dyDescent="0.25">
      <c r="F268"/>
      <c r="L268"/>
      <c r="O268"/>
      <c r="R268"/>
      <c r="U268"/>
      <c r="X268"/>
      <c r="AA268"/>
      <c r="AF268"/>
      <c r="AH268" s="10"/>
      <c r="AK268" s="2" t="s">
        <v>493</v>
      </c>
      <c r="AL268" s="10">
        <v>25</v>
      </c>
      <c r="AM268" s="2" t="str">
        <f t="shared" si="4"/>
        <v>Cucunubá / Cundinamarca</v>
      </c>
      <c r="AN268" s="10">
        <v>25224</v>
      </c>
    </row>
    <row r="269" spans="6:40" x14ac:dyDescent="0.25">
      <c r="F269"/>
      <c r="L269"/>
      <c r="O269"/>
      <c r="R269"/>
      <c r="U269"/>
      <c r="X269"/>
      <c r="AA269"/>
      <c r="AF269"/>
      <c r="AH269" s="10"/>
      <c r="AK269" s="2" t="s">
        <v>494</v>
      </c>
      <c r="AL269" s="10">
        <v>54</v>
      </c>
      <c r="AM269" s="2" t="str">
        <f t="shared" si="4"/>
        <v>Cúcuta / Norte de Santander</v>
      </c>
      <c r="AN269" s="10">
        <v>54001</v>
      </c>
    </row>
    <row r="270" spans="6:40" x14ac:dyDescent="0.25">
      <c r="F270"/>
      <c r="L270"/>
      <c r="O270"/>
      <c r="R270"/>
      <c r="U270"/>
      <c r="X270"/>
      <c r="AA270"/>
      <c r="AF270"/>
      <c r="AH270" s="10"/>
      <c r="AK270" s="2" t="s">
        <v>495</v>
      </c>
      <c r="AL270" s="10">
        <v>54</v>
      </c>
      <c r="AM270" s="2" t="str">
        <f t="shared" si="4"/>
        <v>Cucutilla / Norte de Santander</v>
      </c>
      <c r="AN270" s="10">
        <v>54223</v>
      </c>
    </row>
    <row r="271" spans="6:40" x14ac:dyDescent="0.25">
      <c r="F271"/>
      <c r="L271"/>
      <c r="O271"/>
      <c r="R271"/>
      <c r="U271"/>
      <c r="X271"/>
      <c r="AA271"/>
      <c r="AF271"/>
      <c r="AH271" s="10"/>
      <c r="AK271" s="2" t="s">
        <v>496</v>
      </c>
      <c r="AL271" s="10">
        <v>15</v>
      </c>
      <c r="AM271" s="2" t="str">
        <f t="shared" si="4"/>
        <v>Cuítiva / Boyacá</v>
      </c>
      <c r="AN271" s="10">
        <v>15226</v>
      </c>
    </row>
    <row r="272" spans="6:40" x14ac:dyDescent="0.25">
      <c r="F272"/>
      <c r="L272"/>
      <c r="O272"/>
      <c r="R272"/>
      <c r="U272"/>
      <c r="X272"/>
      <c r="AA272"/>
      <c r="AF272"/>
      <c r="AH272" s="10"/>
      <c r="AK272" s="2" t="s">
        <v>497</v>
      </c>
      <c r="AL272" s="10">
        <v>50</v>
      </c>
      <c r="AM272" s="2" t="str">
        <f t="shared" si="4"/>
        <v>Cumaral / Meta</v>
      </c>
      <c r="AN272" s="10">
        <v>50226</v>
      </c>
    </row>
    <row r="273" spans="6:40" x14ac:dyDescent="0.25">
      <c r="F273"/>
      <c r="L273"/>
      <c r="O273"/>
      <c r="R273"/>
      <c r="U273"/>
      <c r="X273"/>
      <c r="AA273"/>
      <c r="AF273"/>
      <c r="AH273" s="10"/>
      <c r="AK273" s="2" t="s">
        <v>498</v>
      </c>
      <c r="AL273" s="10">
        <v>99</v>
      </c>
      <c r="AM273" s="2" t="str">
        <f t="shared" si="4"/>
        <v>Cumaribo / Vichada</v>
      </c>
      <c r="AN273" s="10">
        <v>99773</v>
      </c>
    </row>
    <row r="274" spans="6:40" x14ac:dyDescent="0.25">
      <c r="F274"/>
      <c r="L274"/>
      <c r="O274"/>
      <c r="R274"/>
      <c r="U274"/>
      <c r="X274"/>
      <c r="AA274"/>
      <c r="AF274"/>
      <c r="AH274" s="10"/>
      <c r="AK274" s="2" t="s">
        <v>499</v>
      </c>
      <c r="AL274" s="10">
        <v>52</v>
      </c>
      <c r="AM274" s="2" t="str">
        <f t="shared" si="4"/>
        <v>Cumbal / Nariño</v>
      </c>
      <c r="AN274" s="10">
        <v>52227</v>
      </c>
    </row>
    <row r="275" spans="6:40" x14ac:dyDescent="0.25">
      <c r="F275"/>
      <c r="L275"/>
      <c r="O275"/>
      <c r="R275"/>
      <c r="U275"/>
      <c r="X275"/>
      <c r="AA275"/>
      <c r="AF275"/>
      <c r="AH275" s="10"/>
      <c r="AK275" s="2" t="s">
        <v>500</v>
      </c>
      <c r="AL275" s="10">
        <v>52</v>
      </c>
      <c r="AM275" s="2" t="str">
        <f t="shared" si="4"/>
        <v>Cumbitara / Nariño</v>
      </c>
      <c r="AN275" s="10">
        <v>52233</v>
      </c>
    </row>
    <row r="276" spans="6:40" x14ac:dyDescent="0.25">
      <c r="F276"/>
      <c r="L276"/>
      <c r="O276"/>
      <c r="R276"/>
      <c r="U276"/>
      <c r="X276"/>
      <c r="AA276"/>
      <c r="AF276"/>
      <c r="AH276" s="10"/>
      <c r="AK276" s="2" t="s">
        <v>501</v>
      </c>
      <c r="AL276" s="10">
        <v>73</v>
      </c>
      <c r="AM276" s="2" t="str">
        <f t="shared" si="4"/>
        <v>Cunday / Tolima</v>
      </c>
      <c r="AN276" s="10">
        <v>73226</v>
      </c>
    </row>
    <row r="277" spans="6:40" x14ac:dyDescent="0.25">
      <c r="F277"/>
      <c r="L277"/>
      <c r="O277"/>
      <c r="R277"/>
      <c r="U277"/>
      <c r="X277"/>
      <c r="AA277"/>
      <c r="AF277"/>
      <c r="AH277" s="10"/>
      <c r="AK277" s="2" t="s">
        <v>502</v>
      </c>
      <c r="AL277" s="10">
        <v>18</v>
      </c>
      <c r="AM277" s="2" t="str">
        <f t="shared" si="4"/>
        <v>Curillo / Caquetá</v>
      </c>
      <c r="AN277" s="10">
        <v>18205</v>
      </c>
    </row>
    <row r="278" spans="6:40" x14ac:dyDescent="0.25">
      <c r="F278"/>
      <c r="L278"/>
      <c r="O278"/>
      <c r="R278"/>
      <c r="U278"/>
      <c r="X278"/>
      <c r="AA278"/>
      <c r="AF278"/>
      <c r="AH278" s="10"/>
      <c r="AK278" s="2" t="s">
        <v>503</v>
      </c>
      <c r="AL278" s="10">
        <v>68</v>
      </c>
      <c r="AM278" s="2" t="str">
        <f t="shared" si="4"/>
        <v>Curití / Santander</v>
      </c>
      <c r="AN278" s="10">
        <v>68229</v>
      </c>
    </row>
    <row r="279" spans="6:40" x14ac:dyDescent="0.25">
      <c r="F279"/>
      <c r="L279"/>
      <c r="O279"/>
      <c r="R279"/>
      <c r="U279"/>
      <c r="X279"/>
      <c r="AA279"/>
      <c r="AF279"/>
      <c r="AH279" s="10"/>
      <c r="AK279" s="2" t="s">
        <v>504</v>
      </c>
      <c r="AL279" s="10">
        <v>20</v>
      </c>
      <c r="AM279" s="2" t="str">
        <f t="shared" si="4"/>
        <v>Curumaní / Cesar</v>
      </c>
      <c r="AN279" s="10">
        <v>20228</v>
      </c>
    </row>
    <row r="280" spans="6:40" x14ac:dyDescent="0.25">
      <c r="F280"/>
      <c r="L280"/>
      <c r="O280"/>
      <c r="R280"/>
      <c r="U280"/>
      <c r="X280"/>
      <c r="AA280"/>
      <c r="AF280"/>
      <c r="AH280" s="10"/>
      <c r="AK280" s="2" t="s">
        <v>505</v>
      </c>
      <c r="AL280" s="10" t="s">
        <v>93</v>
      </c>
      <c r="AM280" s="2" t="str">
        <f t="shared" si="4"/>
        <v>Dabeiba / Antioquia</v>
      </c>
      <c r="AN280" s="10" t="s">
        <v>506</v>
      </c>
    </row>
    <row r="281" spans="6:40" x14ac:dyDescent="0.25">
      <c r="F281"/>
      <c r="L281"/>
      <c r="O281"/>
      <c r="R281"/>
      <c r="U281"/>
      <c r="X281"/>
      <c r="AA281"/>
      <c r="AF281"/>
      <c r="AH281" s="10"/>
      <c r="AK281" s="2" t="s">
        <v>507</v>
      </c>
      <c r="AL281" s="10">
        <v>76</v>
      </c>
      <c r="AM281" s="2" t="str">
        <f t="shared" si="4"/>
        <v>Dagua / Valle del Cauca</v>
      </c>
      <c r="AN281" s="10">
        <v>76233</v>
      </c>
    </row>
    <row r="282" spans="6:40" x14ac:dyDescent="0.25">
      <c r="F282"/>
      <c r="L282"/>
      <c r="O282"/>
      <c r="R282"/>
      <c r="U282"/>
      <c r="X282"/>
      <c r="AA282"/>
      <c r="AF282"/>
      <c r="AH282" s="10"/>
      <c r="AK282" s="2" t="s">
        <v>508</v>
      </c>
      <c r="AL282" s="10">
        <v>44</v>
      </c>
      <c r="AM282" s="2" t="str">
        <f t="shared" si="4"/>
        <v>Dibulla / La Guajira</v>
      </c>
      <c r="AN282" s="10">
        <v>44090</v>
      </c>
    </row>
    <row r="283" spans="6:40" x14ac:dyDescent="0.25">
      <c r="F283"/>
      <c r="L283"/>
      <c r="O283"/>
      <c r="R283"/>
      <c r="U283"/>
      <c r="X283"/>
      <c r="AA283"/>
      <c r="AF283"/>
      <c r="AH283" s="10"/>
      <c r="AK283" s="2" t="s">
        <v>509</v>
      </c>
      <c r="AL283" s="10">
        <v>44</v>
      </c>
      <c r="AM283" s="2" t="str">
        <f t="shared" si="4"/>
        <v>Distracción / La Guajira</v>
      </c>
      <c r="AN283" s="10">
        <v>44098</v>
      </c>
    </row>
    <row r="284" spans="6:40" x14ac:dyDescent="0.25">
      <c r="F284"/>
      <c r="L284"/>
      <c r="O284"/>
      <c r="R284"/>
      <c r="U284"/>
      <c r="X284"/>
      <c r="AA284"/>
      <c r="AF284"/>
      <c r="AH284" s="10"/>
      <c r="AK284" s="2" t="s">
        <v>510</v>
      </c>
      <c r="AL284" s="10">
        <v>73</v>
      </c>
      <c r="AM284" s="2" t="str">
        <f t="shared" si="4"/>
        <v>Dolores / Tolima</v>
      </c>
      <c r="AN284" s="10">
        <v>73236</v>
      </c>
    </row>
    <row r="285" spans="6:40" x14ac:dyDescent="0.25">
      <c r="F285"/>
      <c r="L285"/>
      <c r="O285"/>
      <c r="R285"/>
      <c r="U285"/>
      <c r="X285"/>
      <c r="AA285"/>
      <c r="AF285"/>
      <c r="AH285" s="10"/>
      <c r="AK285" s="2" t="s">
        <v>511</v>
      </c>
      <c r="AL285" s="10" t="s">
        <v>93</v>
      </c>
      <c r="AM285" s="2" t="str">
        <f t="shared" si="4"/>
        <v>Donmatías / Antioquia</v>
      </c>
      <c r="AN285" s="10" t="s">
        <v>512</v>
      </c>
    </row>
    <row r="286" spans="6:40" x14ac:dyDescent="0.25">
      <c r="F286"/>
      <c r="L286"/>
      <c r="O286"/>
      <c r="R286"/>
      <c r="U286"/>
      <c r="X286"/>
      <c r="AA286"/>
      <c r="AF286"/>
      <c r="AH286" s="10"/>
      <c r="AK286" s="2" t="s">
        <v>513</v>
      </c>
      <c r="AL286" s="10">
        <v>66</v>
      </c>
      <c r="AM286" s="2" t="str">
        <f t="shared" si="4"/>
        <v>Dosquebradas / Risaralda</v>
      </c>
      <c r="AN286" s="10">
        <v>66170</v>
      </c>
    </row>
    <row r="287" spans="6:40" x14ac:dyDescent="0.25">
      <c r="F287"/>
      <c r="L287"/>
      <c r="O287"/>
      <c r="R287"/>
      <c r="U287"/>
      <c r="X287"/>
      <c r="AA287"/>
      <c r="AF287"/>
      <c r="AH287" s="10"/>
      <c r="AK287" s="2" t="s">
        <v>514</v>
      </c>
      <c r="AL287" s="10">
        <v>15</v>
      </c>
      <c r="AM287" s="2" t="str">
        <f t="shared" si="4"/>
        <v>Duitama / Boyacá</v>
      </c>
      <c r="AN287" s="10">
        <v>15238</v>
      </c>
    </row>
    <row r="288" spans="6:40" x14ac:dyDescent="0.25">
      <c r="F288"/>
      <c r="L288"/>
      <c r="O288"/>
      <c r="R288"/>
      <c r="U288"/>
      <c r="X288"/>
      <c r="AA288"/>
      <c r="AF288"/>
      <c r="AH288" s="10"/>
      <c r="AK288" s="2" t="s">
        <v>515</v>
      </c>
      <c r="AL288" s="10">
        <v>54</v>
      </c>
      <c r="AM288" s="2" t="str">
        <f t="shared" si="4"/>
        <v>Durania / Norte de Santander</v>
      </c>
      <c r="AN288" s="10">
        <v>54239</v>
      </c>
    </row>
    <row r="289" spans="6:40" x14ac:dyDescent="0.25">
      <c r="F289"/>
      <c r="L289"/>
      <c r="O289"/>
      <c r="R289"/>
      <c r="U289"/>
      <c r="X289"/>
      <c r="AA289"/>
      <c r="AF289"/>
      <c r="AH289" s="10"/>
      <c r="AK289" s="2" t="s">
        <v>516</v>
      </c>
      <c r="AL289" s="10" t="s">
        <v>93</v>
      </c>
      <c r="AM289" s="2" t="str">
        <f t="shared" si="4"/>
        <v>Ebéjico / Antioquia</v>
      </c>
      <c r="AN289" s="10" t="s">
        <v>517</v>
      </c>
    </row>
    <row r="290" spans="6:40" x14ac:dyDescent="0.25">
      <c r="F290"/>
      <c r="L290"/>
      <c r="O290"/>
      <c r="R290"/>
      <c r="U290"/>
      <c r="X290"/>
      <c r="AA290"/>
      <c r="AF290"/>
      <c r="AH290" s="10"/>
      <c r="AK290" s="2" t="s">
        <v>518</v>
      </c>
      <c r="AL290" s="10">
        <v>76</v>
      </c>
      <c r="AM290" s="2" t="str">
        <f t="shared" si="4"/>
        <v>El Águila / Valle del Cauca</v>
      </c>
      <c r="AN290" s="10">
        <v>76243</v>
      </c>
    </row>
    <row r="291" spans="6:40" x14ac:dyDescent="0.25">
      <c r="F291"/>
      <c r="L291"/>
      <c r="O291"/>
      <c r="R291"/>
      <c r="U291"/>
      <c r="X291"/>
      <c r="AA291"/>
      <c r="AF291"/>
      <c r="AH291" s="10"/>
      <c r="AK291" s="2" t="s">
        <v>519</v>
      </c>
      <c r="AL291" s="10" t="s">
        <v>93</v>
      </c>
      <c r="AM291" s="2" t="str">
        <f t="shared" si="4"/>
        <v>El Bagre / Antioquia</v>
      </c>
      <c r="AN291" s="10" t="s">
        <v>520</v>
      </c>
    </row>
    <row r="292" spans="6:40" x14ac:dyDescent="0.25">
      <c r="F292"/>
      <c r="L292"/>
      <c r="O292"/>
      <c r="R292"/>
      <c r="U292"/>
      <c r="X292"/>
      <c r="AA292"/>
      <c r="AF292"/>
      <c r="AH292" s="10"/>
      <c r="AK292" s="2" t="s">
        <v>521</v>
      </c>
      <c r="AL292" s="10">
        <v>47</v>
      </c>
      <c r="AM292" s="2" t="str">
        <f t="shared" si="4"/>
        <v>El Banco / Magdalena</v>
      </c>
      <c r="AN292" s="10">
        <v>47245</v>
      </c>
    </row>
    <row r="293" spans="6:40" x14ac:dyDescent="0.25">
      <c r="F293"/>
      <c r="L293"/>
      <c r="O293"/>
      <c r="R293"/>
      <c r="U293"/>
      <c r="X293"/>
      <c r="AA293"/>
      <c r="AF293"/>
      <c r="AH293" s="10"/>
      <c r="AK293" s="2" t="s">
        <v>522</v>
      </c>
      <c r="AL293" s="10">
        <v>76</v>
      </c>
      <c r="AM293" s="2" t="str">
        <f t="shared" si="4"/>
        <v>El Cairo / Valle del Cauca</v>
      </c>
      <c r="AN293" s="10">
        <v>76246</v>
      </c>
    </row>
    <row r="294" spans="6:40" x14ac:dyDescent="0.25">
      <c r="F294"/>
      <c r="L294"/>
      <c r="O294"/>
      <c r="R294"/>
      <c r="U294"/>
      <c r="X294"/>
      <c r="AA294"/>
      <c r="AF294"/>
      <c r="AH294" s="10"/>
      <c r="AK294" s="2" t="s">
        <v>523</v>
      </c>
      <c r="AL294" s="10">
        <v>50</v>
      </c>
      <c r="AM294" s="2" t="str">
        <f t="shared" si="4"/>
        <v>El Calvario / Meta</v>
      </c>
      <c r="AN294" s="10">
        <v>50245</v>
      </c>
    </row>
    <row r="295" spans="6:40" x14ac:dyDescent="0.25">
      <c r="F295"/>
      <c r="L295"/>
      <c r="O295"/>
      <c r="R295"/>
      <c r="U295"/>
      <c r="X295"/>
      <c r="AA295"/>
      <c r="AF295"/>
      <c r="AH295" s="10"/>
      <c r="AK295" s="2" t="s">
        <v>524</v>
      </c>
      <c r="AL295" s="10">
        <v>27</v>
      </c>
      <c r="AM295" s="2" t="str">
        <f t="shared" si="4"/>
        <v>El Cantón Del San Pablo / Chocó</v>
      </c>
      <c r="AN295" s="10">
        <v>27135</v>
      </c>
    </row>
    <row r="296" spans="6:40" x14ac:dyDescent="0.25">
      <c r="F296"/>
      <c r="L296"/>
      <c r="O296"/>
      <c r="R296"/>
      <c r="U296"/>
      <c r="X296"/>
      <c r="AA296"/>
      <c r="AF296"/>
      <c r="AH296" s="10"/>
      <c r="AK296" s="2" t="s">
        <v>525</v>
      </c>
      <c r="AL296" s="10">
        <v>54</v>
      </c>
      <c r="AM296" s="2" t="str">
        <f t="shared" si="4"/>
        <v>El Carmen / Norte de Santander</v>
      </c>
      <c r="AN296" s="10">
        <v>54245</v>
      </c>
    </row>
    <row r="297" spans="6:40" x14ac:dyDescent="0.25">
      <c r="F297"/>
      <c r="L297"/>
      <c r="O297"/>
      <c r="R297"/>
      <c r="U297"/>
      <c r="X297"/>
      <c r="AA297"/>
      <c r="AF297"/>
      <c r="AH297" s="10"/>
      <c r="AK297" s="2" t="s">
        <v>526</v>
      </c>
      <c r="AL297" s="10">
        <v>27</v>
      </c>
      <c r="AM297" s="2" t="str">
        <f t="shared" si="4"/>
        <v>El Carmen De Atrato / Chocó</v>
      </c>
      <c r="AN297" s="10">
        <v>27245</v>
      </c>
    </row>
    <row r="298" spans="6:40" x14ac:dyDescent="0.25">
      <c r="F298"/>
      <c r="L298"/>
      <c r="O298"/>
      <c r="R298"/>
      <c r="U298"/>
      <c r="X298"/>
      <c r="AA298"/>
      <c r="AF298"/>
      <c r="AH298" s="10"/>
      <c r="AK298" s="2" t="s">
        <v>527</v>
      </c>
      <c r="AL298" s="10">
        <v>13</v>
      </c>
      <c r="AM298" s="2" t="str">
        <f t="shared" si="4"/>
        <v>El Carmen De Bolívar / Bolívar</v>
      </c>
      <c r="AN298" s="10">
        <v>13244</v>
      </c>
    </row>
    <row r="299" spans="6:40" x14ac:dyDescent="0.25">
      <c r="F299"/>
      <c r="L299"/>
      <c r="O299"/>
      <c r="R299"/>
      <c r="U299"/>
      <c r="X299"/>
      <c r="AA299"/>
      <c r="AF299"/>
      <c r="AH299" s="10"/>
      <c r="AK299" s="2" t="s">
        <v>528</v>
      </c>
      <c r="AL299" s="10">
        <v>68</v>
      </c>
      <c r="AM299" s="2" t="str">
        <f t="shared" si="4"/>
        <v>El Carmen De Chucurí / Santander</v>
      </c>
      <c r="AN299" s="10">
        <v>68235</v>
      </c>
    </row>
    <row r="300" spans="6:40" x14ac:dyDescent="0.25">
      <c r="F300"/>
      <c r="L300"/>
      <c r="O300"/>
      <c r="R300"/>
      <c r="U300"/>
      <c r="X300"/>
      <c r="AA300"/>
      <c r="AF300"/>
      <c r="AH300" s="10"/>
      <c r="AK300" s="2" t="s">
        <v>529</v>
      </c>
      <c r="AL300" s="10" t="s">
        <v>93</v>
      </c>
      <c r="AM300" s="2" t="str">
        <f t="shared" si="4"/>
        <v>El Carmen De Viboral / Antioquia</v>
      </c>
      <c r="AN300" s="10" t="s">
        <v>530</v>
      </c>
    </row>
    <row r="301" spans="6:40" x14ac:dyDescent="0.25">
      <c r="F301"/>
      <c r="L301"/>
      <c r="O301"/>
      <c r="R301"/>
      <c r="U301"/>
      <c r="X301"/>
      <c r="AA301"/>
      <c r="AF301"/>
      <c r="AH301" s="10"/>
      <c r="AK301" s="2" t="s">
        <v>531</v>
      </c>
      <c r="AL301" s="10">
        <v>50</v>
      </c>
      <c r="AM301" s="2" t="str">
        <f t="shared" si="4"/>
        <v>El Castillo / Meta</v>
      </c>
      <c r="AN301" s="10">
        <v>50251</v>
      </c>
    </row>
    <row r="302" spans="6:40" x14ac:dyDescent="0.25">
      <c r="F302"/>
      <c r="L302"/>
      <c r="O302"/>
      <c r="R302"/>
      <c r="U302"/>
      <c r="X302"/>
      <c r="AA302"/>
      <c r="AF302"/>
      <c r="AH302" s="10"/>
      <c r="AK302" s="2" t="s">
        <v>532</v>
      </c>
      <c r="AL302" s="10">
        <v>76</v>
      </c>
      <c r="AM302" s="2" t="str">
        <f t="shared" si="4"/>
        <v>El Cerrito / Valle del Cauca</v>
      </c>
      <c r="AN302" s="10">
        <v>76248</v>
      </c>
    </row>
    <row r="303" spans="6:40" x14ac:dyDescent="0.25">
      <c r="F303"/>
      <c r="L303"/>
      <c r="O303"/>
      <c r="R303"/>
      <c r="U303"/>
      <c r="X303"/>
      <c r="AA303"/>
      <c r="AF303"/>
      <c r="AH303" s="10"/>
      <c r="AK303" s="2" t="s">
        <v>533</v>
      </c>
      <c r="AL303" s="10">
        <v>52</v>
      </c>
      <c r="AM303" s="2" t="str">
        <f t="shared" si="4"/>
        <v>El Charco / Nariño</v>
      </c>
      <c r="AN303" s="10">
        <v>52250</v>
      </c>
    </row>
    <row r="304" spans="6:40" x14ac:dyDescent="0.25">
      <c r="F304"/>
      <c r="L304"/>
      <c r="O304"/>
      <c r="R304"/>
      <c r="U304"/>
      <c r="X304"/>
      <c r="AA304"/>
      <c r="AF304"/>
      <c r="AH304" s="10"/>
      <c r="AK304" s="2" t="s">
        <v>534</v>
      </c>
      <c r="AL304" s="10">
        <v>15</v>
      </c>
      <c r="AM304" s="2" t="str">
        <f t="shared" si="4"/>
        <v>El Cocuy / Boyacá</v>
      </c>
      <c r="AN304" s="10">
        <v>15244</v>
      </c>
    </row>
    <row r="305" spans="6:40" x14ac:dyDescent="0.25">
      <c r="F305"/>
      <c r="L305"/>
      <c r="O305"/>
      <c r="R305"/>
      <c r="U305"/>
      <c r="X305"/>
      <c r="AA305"/>
      <c r="AF305"/>
      <c r="AH305" s="10"/>
      <c r="AK305" s="2" t="s">
        <v>535</v>
      </c>
      <c r="AL305" s="10">
        <v>25</v>
      </c>
      <c r="AM305" s="2" t="str">
        <f t="shared" si="4"/>
        <v>El Colegio / Cundinamarca</v>
      </c>
      <c r="AN305" s="10">
        <v>25245</v>
      </c>
    </row>
    <row r="306" spans="6:40" x14ac:dyDescent="0.25">
      <c r="F306"/>
      <c r="L306"/>
      <c r="O306"/>
      <c r="R306"/>
      <c r="U306"/>
      <c r="X306"/>
      <c r="AA306"/>
      <c r="AF306"/>
      <c r="AH306" s="10"/>
      <c r="AK306" s="2" t="s">
        <v>536</v>
      </c>
      <c r="AL306" s="10">
        <v>20</v>
      </c>
      <c r="AM306" s="2" t="str">
        <f t="shared" si="4"/>
        <v>El Copey / Cesar</v>
      </c>
      <c r="AN306" s="10">
        <v>20238</v>
      </c>
    </row>
    <row r="307" spans="6:40" x14ac:dyDescent="0.25">
      <c r="F307"/>
      <c r="L307"/>
      <c r="O307"/>
      <c r="R307"/>
      <c r="U307"/>
      <c r="X307"/>
      <c r="AA307"/>
      <c r="AF307"/>
      <c r="AH307" s="10"/>
      <c r="AK307" s="2" t="s">
        <v>537</v>
      </c>
      <c r="AL307" s="10">
        <v>18</v>
      </c>
      <c r="AM307" s="2" t="str">
        <f t="shared" si="4"/>
        <v>El Doncello / Caquetá</v>
      </c>
      <c r="AN307" s="10">
        <v>18247</v>
      </c>
    </row>
    <row r="308" spans="6:40" x14ac:dyDescent="0.25">
      <c r="F308"/>
      <c r="L308"/>
      <c r="O308"/>
      <c r="R308"/>
      <c r="U308"/>
      <c r="X308"/>
      <c r="AA308"/>
      <c r="AF308"/>
      <c r="AH308" s="10"/>
      <c r="AK308" s="2" t="s">
        <v>538</v>
      </c>
      <c r="AL308" s="10">
        <v>50</v>
      </c>
      <c r="AM308" s="2" t="str">
        <f t="shared" si="4"/>
        <v>El Dorado / Meta</v>
      </c>
      <c r="AN308" s="10">
        <v>50270</v>
      </c>
    </row>
    <row r="309" spans="6:40" x14ac:dyDescent="0.25">
      <c r="F309"/>
      <c r="L309"/>
      <c r="O309"/>
      <c r="R309"/>
      <c r="U309"/>
      <c r="X309"/>
      <c r="AA309"/>
      <c r="AF309"/>
      <c r="AH309" s="10"/>
      <c r="AK309" s="2" t="s">
        <v>539</v>
      </c>
      <c r="AL309" s="10">
        <v>76</v>
      </c>
      <c r="AM309" s="2" t="str">
        <f t="shared" si="4"/>
        <v>El Dovio / Valle del Cauca</v>
      </c>
      <c r="AN309" s="10">
        <v>76250</v>
      </c>
    </row>
    <row r="310" spans="6:40" x14ac:dyDescent="0.25">
      <c r="F310"/>
      <c r="L310"/>
      <c r="O310"/>
      <c r="R310"/>
      <c r="U310"/>
      <c r="X310"/>
      <c r="AA310"/>
      <c r="AF310"/>
      <c r="AH310" s="10"/>
      <c r="AK310" s="2" t="s">
        <v>540</v>
      </c>
      <c r="AL310" s="10">
        <v>91</v>
      </c>
      <c r="AM310" s="2" t="str">
        <f t="shared" si="4"/>
        <v>El Encanto / Amazonas</v>
      </c>
      <c r="AN310" s="10">
        <v>91263</v>
      </c>
    </row>
    <row r="311" spans="6:40" x14ac:dyDescent="0.25">
      <c r="F311"/>
      <c r="L311"/>
      <c r="O311"/>
      <c r="R311"/>
      <c r="U311"/>
      <c r="X311"/>
      <c r="AA311"/>
      <c r="AF311"/>
      <c r="AH311" s="10"/>
      <c r="AK311" s="2" t="s">
        <v>541</v>
      </c>
      <c r="AL311" s="10">
        <v>15</v>
      </c>
      <c r="AM311" s="2" t="str">
        <f t="shared" si="4"/>
        <v>El Espino / Boyacá</v>
      </c>
      <c r="AN311" s="10">
        <v>15248</v>
      </c>
    </row>
    <row r="312" spans="6:40" x14ac:dyDescent="0.25">
      <c r="F312"/>
      <c r="L312"/>
      <c r="O312"/>
      <c r="R312"/>
      <c r="U312"/>
      <c r="X312"/>
      <c r="AA312"/>
      <c r="AF312"/>
      <c r="AH312" s="10"/>
      <c r="AK312" s="2" t="s">
        <v>542</v>
      </c>
      <c r="AL312" s="10">
        <v>68</v>
      </c>
      <c r="AM312" s="2" t="str">
        <f t="shared" si="4"/>
        <v>El Guacamayo / Santander</v>
      </c>
      <c r="AN312" s="10">
        <v>68245</v>
      </c>
    </row>
    <row r="313" spans="6:40" x14ac:dyDescent="0.25">
      <c r="F313"/>
      <c r="L313"/>
      <c r="O313"/>
      <c r="R313"/>
      <c r="U313"/>
      <c r="X313"/>
      <c r="AA313"/>
      <c r="AF313"/>
      <c r="AH313" s="10"/>
      <c r="AK313" s="2" t="s">
        <v>543</v>
      </c>
      <c r="AL313" s="10">
        <v>13</v>
      </c>
      <c r="AM313" s="2" t="str">
        <f t="shared" si="4"/>
        <v>El Guamo / Bolívar</v>
      </c>
      <c r="AN313" s="10">
        <v>13248</v>
      </c>
    </row>
    <row r="314" spans="6:40" x14ac:dyDescent="0.25">
      <c r="F314"/>
      <c r="L314"/>
      <c r="O314"/>
      <c r="R314"/>
      <c r="U314"/>
      <c r="X314"/>
      <c r="AA314"/>
      <c r="AF314"/>
      <c r="AH314" s="10"/>
      <c r="AK314" s="2" t="s">
        <v>544</v>
      </c>
      <c r="AL314" s="10">
        <v>27</v>
      </c>
      <c r="AM314" s="2" t="str">
        <f t="shared" si="4"/>
        <v>El Litoral Del San Juan / Chocó</v>
      </c>
      <c r="AN314" s="10">
        <v>27250</v>
      </c>
    </row>
    <row r="315" spans="6:40" x14ac:dyDescent="0.25">
      <c r="F315"/>
      <c r="L315"/>
      <c r="O315"/>
      <c r="R315"/>
      <c r="U315"/>
      <c r="X315"/>
      <c r="AA315"/>
      <c r="AF315"/>
      <c r="AH315" s="10"/>
      <c r="AK315" s="2" t="s">
        <v>545</v>
      </c>
      <c r="AL315" s="10">
        <v>44</v>
      </c>
      <c r="AM315" s="2" t="str">
        <f t="shared" si="4"/>
        <v>El Molino / La Guajira</v>
      </c>
      <c r="AN315" s="10">
        <v>44110</v>
      </c>
    </row>
    <row r="316" spans="6:40" x14ac:dyDescent="0.25">
      <c r="F316"/>
      <c r="L316"/>
      <c r="O316"/>
      <c r="R316"/>
      <c r="U316"/>
      <c r="X316"/>
      <c r="AA316"/>
      <c r="AF316"/>
      <c r="AH316" s="10"/>
      <c r="AK316" s="2" t="s">
        <v>546</v>
      </c>
      <c r="AL316" s="10">
        <v>20</v>
      </c>
      <c r="AM316" s="2" t="str">
        <f t="shared" si="4"/>
        <v>El Paso / Cesar</v>
      </c>
      <c r="AN316" s="10">
        <v>20250</v>
      </c>
    </row>
    <row r="317" spans="6:40" x14ac:dyDescent="0.25">
      <c r="F317"/>
      <c r="L317"/>
      <c r="O317"/>
      <c r="R317"/>
      <c r="U317"/>
      <c r="X317"/>
      <c r="AA317"/>
      <c r="AF317"/>
      <c r="AH317" s="10"/>
      <c r="AK317" s="2" t="s">
        <v>547</v>
      </c>
      <c r="AL317" s="10">
        <v>18</v>
      </c>
      <c r="AM317" s="2" t="str">
        <f t="shared" si="4"/>
        <v>El Paujíl / Caquetá</v>
      </c>
      <c r="AN317" s="10">
        <v>18256</v>
      </c>
    </row>
    <row r="318" spans="6:40" x14ac:dyDescent="0.25">
      <c r="F318"/>
      <c r="L318"/>
      <c r="O318"/>
      <c r="R318"/>
      <c r="U318"/>
      <c r="X318"/>
      <c r="AA318"/>
      <c r="AF318"/>
      <c r="AH318" s="10"/>
      <c r="AK318" s="2" t="s">
        <v>548</v>
      </c>
      <c r="AL318" s="10">
        <v>52</v>
      </c>
      <c r="AM318" s="2" t="str">
        <f t="shared" si="4"/>
        <v>El Peñol / Nariño</v>
      </c>
      <c r="AN318" s="10">
        <v>52254</v>
      </c>
    </row>
    <row r="319" spans="6:40" x14ac:dyDescent="0.25">
      <c r="F319"/>
      <c r="L319"/>
      <c r="O319"/>
      <c r="R319"/>
      <c r="U319"/>
      <c r="X319"/>
      <c r="AA319"/>
      <c r="AF319"/>
      <c r="AH319" s="10"/>
      <c r="AK319" s="2" t="s">
        <v>549</v>
      </c>
      <c r="AL319" s="10">
        <v>13</v>
      </c>
      <c r="AM319" s="2" t="str">
        <f t="shared" si="4"/>
        <v>El Peñón / Bolívar</v>
      </c>
      <c r="AN319" s="10">
        <v>13268</v>
      </c>
    </row>
    <row r="320" spans="6:40" x14ac:dyDescent="0.25">
      <c r="F320"/>
      <c r="L320"/>
      <c r="O320"/>
      <c r="R320"/>
      <c r="U320"/>
      <c r="X320"/>
      <c r="AA320"/>
      <c r="AF320"/>
      <c r="AH320" s="10"/>
      <c r="AK320" s="2" t="s">
        <v>549</v>
      </c>
      <c r="AL320" s="10">
        <v>25</v>
      </c>
      <c r="AM320" s="2" t="str">
        <f t="shared" si="4"/>
        <v>El Peñón / Cundinamarca</v>
      </c>
      <c r="AN320" s="10">
        <v>25258</v>
      </c>
    </row>
    <row r="321" spans="6:40" x14ac:dyDescent="0.25">
      <c r="F321"/>
      <c r="L321"/>
      <c r="O321"/>
      <c r="R321"/>
      <c r="U321"/>
      <c r="X321"/>
      <c r="AA321"/>
      <c r="AF321"/>
      <c r="AH321" s="10"/>
      <c r="AK321" s="2" t="s">
        <v>549</v>
      </c>
      <c r="AL321" s="10">
        <v>68</v>
      </c>
      <c r="AM321" s="2" t="str">
        <f t="shared" si="4"/>
        <v>El Peñón / Santander</v>
      </c>
      <c r="AN321" s="10">
        <v>68250</v>
      </c>
    </row>
    <row r="322" spans="6:40" x14ac:dyDescent="0.25">
      <c r="F322"/>
      <c r="L322"/>
      <c r="O322"/>
      <c r="R322"/>
      <c r="U322"/>
      <c r="X322"/>
      <c r="AA322"/>
      <c r="AF322"/>
      <c r="AH322" s="10"/>
      <c r="AK322" s="2" t="s">
        <v>550</v>
      </c>
      <c r="AL322" s="10">
        <v>47</v>
      </c>
      <c r="AM322" s="2" t="str">
        <f t="shared" si="4"/>
        <v>El Piñón / Magdalena</v>
      </c>
      <c r="AN322" s="10">
        <v>47258</v>
      </c>
    </row>
    <row r="323" spans="6:40" x14ac:dyDescent="0.25">
      <c r="F323"/>
      <c r="L323"/>
      <c r="O323"/>
      <c r="R323"/>
      <c r="U323"/>
      <c r="X323"/>
      <c r="AA323"/>
      <c r="AF323"/>
      <c r="AH323" s="10"/>
      <c r="AK323" s="2" t="s">
        <v>551</v>
      </c>
      <c r="AL323" s="10">
        <v>68</v>
      </c>
      <c r="AM323" s="2" t="str">
        <f t="shared" si="4"/>
        <v>El Playón / Santander</v>
      </c>
      <c r="AN323" s="10">
        <v>68255</v>
      </c>
    </row>
    <row r="324" spans="6:40" x14ac:dyDescent="0.25">
      <c r="F324"/>
      <c r="L324"/>
      <c r="O324"/>
      <c r="R324"/>
      <c r="U324"/>
      <c r="X324"/>
      <c r="AA324"/>
      <c r="AF324"/>
      <c r="AH324" s="10"/>
      <c r="AK324" s="2" t="s">
        <v>552</v>
      </c>
      <c r="AL324" s="10">
        <v>47</v>
      </c>
      <c r="AM324" s="2" t="str">
        <f t="shared" ref="AM324:AM387" si="5">AK324&amp;" / "&amp;VLOOKUP(AL324,$AH$4:$AI$36,2,FALSE)</f>
        <v>El Retén / Magdalena</v>
      </c>
      <c r="AN324" s="10">
        <v>47268</v>
      </c>
    </row>
    <row r="325" spans="6:40" x14ac:dyDescent="0.25">
      <c r="F325"/>
      <c r="L325"/>
      <c r="O325"/>
      <c r="R325"/>
      <c r="U325"/>
      <c r="X325"/>
      <c r="AA325"/>
      <c r="AF325"/>
      <c r="AH325" s="10"/>
      <c r="AK325" s="2" t="s">
        <v>553</v>
      </c>
      <c r="AL325" s="10">
        <v>95</v>
      </c>
      <c r="AM325" s="2" t="str">
        <f t="shared" si="5"/>
        <v>El Retorno / Guaviare</v>
      </c>
      <c r="AN325" s="10">
        <v>95025</v>
      </c>
    </row>
    <row r="326" spans="6:40" x14ac:dyDescent="0.25">
      <c r="F326"/>
      <c r="L326"/>
      <c r="O326"/>
      <c r="R326"/>
      <c r="U326"/>
      <c r="X326"/>
      <c r="AA326"/>
      <c r="AF326"/>
      <c r="AH326" s="10"/>
      <c r="AK326" s="2" t="s">
        <v>554</v>
      </c>
      <c r="AL326" s="10">
        <v>70</v>
      </c>
      <c r="AM326" s="2" t="str">
        <f t="shared" si="5"/>
        <v>El Roble / Sucre</v>
      </c>
      <c r="AN326" s="10">
        <v>70233</v>
      </c>
    </row>
    <row r="327" spans="6:40" x14ac:dyDescent="0.25">
      <c r="F327"/>
      <c r="L327"/>
      <c r="O327"/>
      <c r="R327"/>
      <c r="U327"/>
      <c r="X327"/>
      <c r="AA327"/>
      <c r="AF327"/>
      <c r="AH327" s="10"/>
      <c r="AK327" s="2" t="s">
        <v>555</v>
      </c>
      <c r="AL327" s="10">
        <v>25</v>
      </c>
      <c r="AM327" s="2" t="str">
        <f t="shared" si="5"/>
        <v>El Rosal / Cundinamarca</v>
      </c>
      <c r="AN327" s="10">
        <v>25260</v>
      </c>
    </row>
    <row r="328" spans="6:40" x14ac:dyDescent="0.25">
      <c r="F328"/>
      <c r="L328"/>
      <c r="O328"/>
      <c r="R328"/>
      <c r="U328"/>
      <c r="X328"/>
      <c r="AA328"/>
      <c r="AF328"/>
      <c r="AH328" s="10"/>
      <c r="AK328" s="2" t="s">
        <v>556</v>
      </c>
      <c r="AL328" s="10">
        <v>52</v>
      </c>
      <c r="AM328" s="2" t="str">
        <f t="shared" si="5"/>
        <v>El Rosario / Nariño</v>
      </c>
      <c r="AN328" s="10">
        <v>52256</v>
      </c>
    </row>
    <row r="329" spans="6:40" x14ac:dyDescent="0.25">
      <c r="F329"/>
      <c r="L329"/>
      <c r="O329"/>
      <c r="R329"/>
      <c r="U329"/>
      <c r="X329"/>
      <c r="AA329"/>
      <c r="AF329"/>
      <c r="AH329" s="10"/>
      <c r="AK329" s="2" t="s">
        <v>557</v>
      </c>
      <c r="AL329" s="10" t="s">
        <v>93</v>
      </c>
      <c r="AM329" s="2" t="str">
        <f t="shared" si="5"/>
        <v>El Santuario / Antioquia</v>
      </c>
      <c r="AN329" s="10" t="s">
        <v>558</v>
      </c>
    </row>
    <row r="330" spans="6:40" x14ac:dyDescent="0.25">
      <c r="F330"/>
      <c r="L330"/>
      <c r="O330"/>
      <c r="R330"/>
      <c r="U330"/>
      <c r="X330"/>
      <c r="AA330"/>
      <c r="AF330"/>
      <c r="AH330" s="10"/>
      <c r="AK330" s="2" t="s">
        <v>559</v>
      </c>
      <c r="AL330" s="10">
        <v>52</v>
      </c>
      <c r="AM330" s="2" t="str">
        <f t="shared" si="5"/>
        <v>El Tablón De Gómez / Nariño</v>
      </c>
      <c r="AN330" s="10">
        <v>52258</v>
      </c>
    </row>
    <row r="331" spans="6:40" x14ac:dyDescent="0.25">
      <c r="F331"/>
      <c r="L331"/>
      <c r="O331"/>
      <c r="R331"/>
      <c r="U331"/>
      <c r="X331"/>
      <c r="AA331"/>
      <c r="AF331"/>
      <c r="AH331" s="10"/>
      <c r="AK331" s="2" t="s">
        <v>560</v>
      </c>
      <c r="AL331" s="10">
        <v>19</v>
      </c>
      <c r="AM331" s="2" t="str">
        <f t="shared" si="5"/>
        <v>El Tambo / Cauca</v>
      </c>
      <c r="AN331" s="10">
        <v>19256</v>
      </c>
    </row>
    <row r="332" spans="6:40" x14ac:dyDescent="0.25">
      <c r="F332"/>
      <c r="L332"/>
      <c r="O332"/>
      <c r="R332"/>
      <c r="U332"/>
      <c r="X332"/>
      <c r="AA332"/>
      <c r="AF332"/>
      <c r="AH332" s="10"/>
      <c r="AK332" s="2" t="s">
        <v>560</v>
      </c>
      <c r="AL332" s="10">
        <v>52</v>
      </c>
      <c r="AM332" s="2" t="str">
        <f t="shared" si="5"/>
        <v>El Tambo / Nariño</v>
      </c>
      <c r="AN332" s="10">
        <v>52260</v>
      </c>
    </row>
    <row r="333" spans="6:40" x14ac:dyDescent="0.25">
      <c r="F333"/>
      <c r="L333"/>
      <c r="O333"/>
      <c r="R333"/>
      <c r="U333"/>
      <c r="X333"/>
      <c r="AA333"/>
      <c r="AF333"/>
      <c r="AH333" s="10"/>
      <c r="AK333" s="2" t="s">
        <v>561</v>
      </c>
      <c r="AL333" s="10">
        <v>54</v>
      </c>
      <c r="AM333" s="2" t="str">
        <f t="shared" si="5"/>
        <v>El Tarra / Norte de Santander</v>
      </c>
      <c r="AN333" s="10">
        <v>54250</v>
      </c>
    </row>
    <row r="334" spans="6:40" x14ac:dyDescent="0.25">
      <c r="F334"/>
      <c r="L334"/>
      <c r="O334"/>
      <c r="R334"/>
      <c r="U334"/>
      <c r="X334"/>
      <c r="AA334"/>
      <c r="AF334"/>
      <c r="AH334" s="10"/>
      <c r="AK334" s="2" t="s">
        <v>562</v>
      </c>
      <c r="AL334" s="10">
        <v>54</v>
      </c>
      <c r="AM334" s="2" t="str">
        <f t="shared" si="5"/>
        <v>El Zulia / Norte de Santander</v>
      </c>
      <c r="AN334" s="10">
        <v>54261</v>
      </c>
    </row>
    <row r="335" spans="6:40" x14ac:dyDescent="0.25">
      <c r="F335"/>
      <c r="L335"/>
      <c r="O335"/>
      <c r="R335"/>
      <c r="U335"/>
      <c r="X335"/>
      <c r="AA335"/>
      <c r="AF335"/>
      <c r="AH335" s="10"/>
      <c r="AK335" s="2" t="s">
        <v>563</v>
      </c>
      <c r="AL335" s="10">
        <v>41</v>
      </c>
      <c r="AM335" s="2" t="str">
        <f t="shared" si="5"/>
        <v>Elías / Huila</v>
      </c>
      <c r="AN335" s="10">
        <v>41244</v>
      </c>
    </row>
    <row r="336" spans="6:40" x14ac:dyDescent="0.25">
      <c r="F336"/>
      <c r="L336"/>
      <c r="O336"/>
      <c r="R336"/>
      <c r="U336"/>
      <c r="X336"/>
      <c r="AA336"/>
      <c r="AF336"/>
      <c r="AH336" s="10"/>
      <c r="AK336" s="2" t="s">
        <v>564</v>
      </c>
      <c r="AL336" s="10">
        <v>68</v>
      </c>
      <c r="AM336" s="2" t="str">
        <f t="shared" si="5"/>
        <v>Encino / Santander</v>
      </c>
      <c r="AN336" s="10">
        <v>68264</v>
      </c>
    </row>
    <row r="337" spans="6:40" x14ac:dyDescent="0.25">
      <c r="F337"/>
      <c r="L337"/>
      <c r="O337"/>
      <c r="R337"/>
      <c r="U337"/>
      <c r="X337"/>
      <c r="AA337"/>
      <c r="AF337"/>
      <c r="AH337" s="10"/>
      <c r="AK337" s="2" t="s">
        <v>565</v>
      </c>
      <c r="AL337" s="10">
        <v>68</v>
      </c>
      <c r="AM337" s="2" t="str">
        <f t="shared" si="5"/>
        <v>Enciso / Santander</v>
      </c>
      <c r="AN337" s="10">
        <v>68266</v>
      </c>
    </row>
    <row r="338" spans="6:40" x14ac:dyDescent="0.25">
      <c r="F338"/>
      <c r="L338"/>
      <c r="O338"/>
      <c r="R338"/>
      <c r="U338"/>
      <c r="X338"/>
      <c r="AA338"/>
      <c r="AF338"/>
      <c r="AH338" s="10"/>
      <c r="AK338" s="2" t="s">
        <v>566</v>
      </c>
      <c r="AL338" s="10" t="s">
        <v>93</v>
      </c>
      <c r="AM338" s="2" t="str">
        <f t="shared" si="5"/>
        <v>Entrerríos / Antioquia</v>
      </c>
      <c r="AN338" s="10" t="s">
        <v>567</v>
      </c>
    </row>
    <row r="339" spans="6:40" x14ac:dyDescent="0.25">
      <c r="F339"/>
      <c r="L339"/>
      <c r="O339"/>
      <c r="R339"/>
      <c r="U339"/>
      <c r="X339"/>
      <c r="AA339"/>
      <c r="AF339"/>
      <c r="AH339" s="10"/>
      <c r="AK339" s="2" t="s">
        <v>568</v>
      </c>
      <c r="AL339" s="10" t="s">
        <v>93</v>
      </c>
      <c r="AM339" s="2" t="str">
        <f t="shared" si="5"/>
        <v>Envigado / Antioquia</v>
      </c>
      <c r="AN339" s="10" t="s">
        <v>569</v>
      </c>
    </row>
    <row r="340" spans="6:40" x14ac:dyDescent="0.25">
      <c r="F340"/>
      <c r="L340"/>
      <c r="O340"/>
      <c r="R340"/>
      <c r="U340"/>
      <c r="X340"/>
      <c r="AA340"/>
      <c r="AF340"/>
      <c r="AH340" s="10"/>
      <c r="AK340" s="2" t="s">
        <v>570</v>
      </c>
      <c r="AL340" s="10">
        <v>73</v>
      </c>
      <c r="AM340" s="2" t="str">
        <f t="shared" si="5"/>
        <v>Espinal / Tolima</v>
      </c>
      <c r="AN340" s="10">
        <v>73268</v>
      </c>
    </row>
    <row r="341" spans="6:40" x14ac:dyDescent="0.25">
      <c r="F341"/>
      <c r="L341"/>
      <c r="O341"/>
      <c r="R341"/>
      <c r="U341"/>
      <c r="X341"/>
      <c r="AA341"/>
      <c r="AF341"/>
      <c r="AH341" s="10"/>
      <c r="AK341" s="2" t="s">
        <v>571</v>
      </c>
      <c r="AL341" s="10">
        <v>25</v>
      </c>
      <c r="AM341" s="2" t="str">
        <f t="shared" si="5"/>
        <v>Facatativá / Cundinamarca</v>
      </c>
      <c r="AN341" s="10">
        <v>25269</v>
      </c>
    </row>
    <row r="342" spans="6:40" x14ac:dyDescent="0.25">
      <c r="F342"/>
      <c r="L342"/>
      <c r="O342"/>
      <c r="R342"/>
      <c r="U342"/>
      <c r="X342"/>
      <c r="AA342"/>
      <c r="AF342"/>
      <c r="AH342" s="10"/>
      <c r="AK342" s="2" t="s">
        <v>572</v>
      </c>
      <c r="AL342" s="10">
        <v>73</v>
      </c>
      <c r="AM342" s="2" t="str">
        <f t="shared" si="5"/>
        <v>Falan / Tolima</v>
      </c>
      <c r="AN342" s="10">
        <v>73270</v>
      </c>
    </row>
    <row r="343" spans="6:40" x14ac:dyDescent="0.25">
      <c r="F343"/>
      <c r="L343"/>
      <c r="O343"/>
      <c r="R343"/>
      <c r="U343"/>
      <c r="X343"/>
      <c r="AA343"/>
      <c r="AF343"/>
      <c r="AH343" s="10"/>
      <c r="AK343" s="2" t="s">
        <v>573</v>
      </c>
      <c r="AL343" s="10">
        <v>17</v>
      </c>
      <c r="AM343" s="2" t="str">
        <f t="shared" si="5"/>
        <v>Filadelfia / Caldas</v>
      </c>
      <c r="AN343" s="10">
        <v>17272</v>
      </c>
    </row>
    <row r="344" spans="6:40" x14ac:dyDescent="0.25">
      <c r="F344"/>
      <c r="L344"/>
      <c r="O344"/>
      <c r="R344"/>
      <c r="U344"/>
      <c r="X344"/>
      <c r="AA344"/>
      <c r="AF344"/>
      <c r="AH344" s="10"/>
      <c r="AK344" s="2" t="s">
        <v>574</v>
      </c>
      <c r="AL344" s="10">
        <v>63</v>
      </c>
      <c r="AM344" s="2" t="str">
        <f t="shared" si="5"/>
        <v>Filandia / Quindío</v>
      </c>
      <c r="AN344" s="10">
        <v>63272</v>
      </c>
    </row>
    <row r="345" spans="6:40" x14ac:dyDescent="0.25">
      <c r="F345"/>
      <c r="L345"/>
      <c r="O345"/>
      <c r="R345"/>
      <c r="U345"/>
      <c r="X345"/>
      <c r="AA345"/>
      <c r="AF345"/>
      <c r="AH345" s="10"/>
      <c r="AK345" s="2" t="s">
        <v>575</v>
      </c>
      <c r="AL345" s="10">
        <v>15</v>
      </c>
      <c r="AM345" s="2" t="str">
        <f t="shared" si="5"/>
        <v>Firavitoba / Boyacá</v>
      </c>
      <c r="AN345" s="10">
        <v>15272</v>
      </c>
    </row>
    <row r="346" spans="6:40" x14ac:dyDescent="0.25">
      <c r="F346"/>
      <c r="L346"/>
      <c r="O346"/>
      <c r="R346"/>
      <c r="U346"/>
      <c r="X346"/>
      <c r="AA346"/>
      <c r="AF346"/>
      <c r="AH346" s="10"/>
      <c r="AK346" s="2" t="s">
        <v>576</v>
      </c>
      <c r="AL346" s="10">
        <v>73</v>
      </c>
      <c r="AM346" s="2" t="str">
        <f t="shared" si="5"/>
        <v>Flandes / Tolima</v>
      </c>
      <c r="AN346" s="10">
        <v>73275</v>
      </c>
    </row>
    <row r="347" spans="6:40" x14ac:dyDescent="0.25">
      <c r="F347"/>
      <c r="L347"/>
      <c r="O347"/>
      <c r="R347"/>
      <c r="U347"/>
      <c r="X347"/>
      <c r="AA347"/>
      <c r="AF347"/>
      <c r="AH347" s="10"/>
      <c r="AK347" s="2" t="s">
        <v>577</v>
      </c>
      <c r="AL347" s="10">
        <v>18</v>
      </c>
      <c r="AM347" s="2" t="str">
        <f t="shared" si="5"/>
        <v>Florencia / Caquetá</v>
      </c>
      <c r="AN347" s="10">
        <v>18001</v>
      </c>
    </row>
    <row r="348" spans="6:40" x14ac:dyDescent="0.25">
      <c r="F348"/>
      <c r="L348"/>
      <c r="O348"/>
      <c r="R348"/>
      <c r="U348"/>
      <c r="X348"/>
      <c r="AA348"/>
      <c r="AF348"/>
      <c r="AH348" s="10"/>
      <c r="AK348" s="2" t="s">
        <v>577</v>
      </c>
      <c r="AL348" s="10">
        <v>19</v>
      </c>
      <c r="AM348" s="2" t="str">
        <f t="shared" si="5"/>
        <v>Florencia / Cauca</v>
      </c>
      <c r="AN348" s="10">
        <v>19290</v>
      </c>
    </row>
    <row r="349" spans="6:40" x14ac:dyDescent="0.25">
      <c r="F349"/>
      <c r="L349"/>
      <c r="O349"/>
      <c r="R349"/>
      <c r="U349"/>
      <c r="X349"/>
      <c r="AA349"/>
      <c r="AF349"/>
      <c r="AH349" s="10"/>
      <c r="AK349" s="2" t="s">
        <v>578</v>
      </c>
      <c r="AL349" s="10">
        <v>15</v>
      </c>
      <c r="AM349" s="2" t="str">
        <f t="shared" si="5"/>
        <v>Floresta / Boyacá</v>
      </c>
      <c r="AN349" s="10">
        <v>15276</v>
      </c>
    </row>
    <row r="350" spans="6:40" x14ac:dyDescent="0.25">
      <c r="F350"/>
      <c r="L350"/>
      <c r="O350"/>
      <c r="R350"/>
      <c r="U350"/>
      <c r="X350"/>
      <c r="AA350"/>
      <c r="AF350"/>
      <c r="AH350" s="10"/>
      <c r="AK350" s="2" t="s">
        <v>579</v>
      </c>
      <c r="AL350" s="10">
        <v>68</v>
      </c>
      <c r="AM350" s="2" t="str">
        <f t="shared" si="5"/>
        <v>Florián / Santander</v>
      </c>
      <c r="AN350" s="10">
        <v>68271</v>
      </c>
    </row>
    <row r="351" spans="6:40" x14ac:dyDescent="0.25">
      <c r="F351"/>
      <c r="L351"/>
      <c r="O351"/>
      <c r="R351"/>
      <c r="U351"/>
      <c r="X351"/>
      <c r="AA351"/>
      <c r="AF351"/>
      <c r="AH351" s="10"/>
      <c r="AK351" s="2" t="s">
        <v>580</v>
      </c>
      <c r="AL351" s="10">
        <v>76</v>
      </c>
      <c r="AM351" s="2" t="str">
        <f t="shared" si="5"/>
        <v>Florida / Valle del Cauca</v>
      </c>
      <c r="AN351" s="10">
        <v>76275</v>
      </c>
    </row>
    <row r="352" spans="6:40" x14ac:dyDescent="0.25">
      <c r="F352"/>
      <c r="L352"/>
      <c r="O352"/>
      <c r="R352"/>
      <c r="U352"/>
      <c r="X352"/>
      <c r="AA352"/>
      <c r="AF352"/>
      <c r="AH352" s="10"/>
      <c r="AK352" s="2" t="s">
        <v>581</v>
      </c>
      <c r="AL352" s="10">
        <v>68</v>
      </c>
      <c r="AM352" s="2" t="str">
        <f t="shared" si="5"/>
        <v>Floridablanca / Santander</v>
      </c>
      <c r="AN352" s="10">
        <v>68276</v>
      </c>
    </row>
    <row r="353" spans="6:40" x14ac:dyDescent="0.25">
      <c r="F353"/>
      <c r="L353"/>
      <c r="O353"/>
      <c r="R353"/>
      <c r="U353"/>
      <c r="X353"/>
      <c r="AA353"/>
      <c r="AF353"/>
      <c r="AH353" s="10"/>
      <c r="AK353" s="2" t="s">
        <v>582</v>
      </c>
      <c r="AL353" s="10">
        <v>25</v>
      </c>
      <c r="AM353" s="2" t="str">
        <f t="shared" si="5"/>
        <v>Fómeque / Cundinamarca</v>
      </c>
      <c r="AN353" s="10">
        <v>25279</v>
      </c>
    </row>
    <row r="354" spans="6:40" x14ac:dyDescent="0.25">
      <c r="F354"/>
      <c r="L354"/>
      <c r="O354"/>
      <c r="R354"/>
      <c r="U354"/>
      <c r="X354"/>
      <c r="AA354"/>
      <c r="AF354"/>
      <c r="AH354" s="10"/>
      <c r="AK354" s="2" t="s">
        <v>583</v>
      </c>
      <c r="AL354" s="10">
        <v>44</v>
      </c>
      <c r="AM354" s="2" t="str">
        <f t="shared" si="5"/>
        <v>Fonseca / La Guajira</v>
      </c>
      <c r="AN354" s="10">
        <v>44279</v>
      </c>
    </row>
    <row r="355" spans="6:40" x14ac:dyDescent="0.25">
      <c r="F355"/>
      <c r="L355"/>
      <c r="O355"/>
      <c r="R355"/>
      <c r="U355"/>
      <c r="X355"/>
      <c r="AA355"/>
      <c r="AF355"/>
      <c r="AH355" s="10"/>
      <c r="AK355" s="2" t="s">
        <v>584</v>
      </c>
      <c r="AL355" s="10">
        <v>81</v>
      </c>
      <c r="AM355" s="2" t="str">
        <f t="shared" si="5"/>
        <v>Fortul / Arauca</v>
      </c>
      <c r="AN355" s="10">
        <v>81300</v>
      </c>
    </row>
    <row r="356" spans="6:40" x14ac:dyDescent="0.25">
      <c r="F356"/>
      <c r="L356"/>
      <c r="O356"/>
      <c r="R356"/>
      <c r="U356"/>
      <c r="X356"/>
      <c r="AA356"/>
      <c r="AF356"/>
      <c r="AH356" s="10"/>
      <c r="AK356" s="2" t="s">
        <v>585</v>
      </c>
      <c r="AL356" s="10">
        <v>25</v>
      </c>
      <c r="AM356" s="2" t="str">
        <f t="shared" si="5"/>
        <v>Fosca / Cundinamarca</v>
      </c>
      <c r="AN356" s="10">
        <v>25281</v>
      </c>
    </row>
    <row r="357" spans="6:40" x14ac:dyDescent="0.25">
      <c r="F357"/>
      <c r="L357"/>
      <c r="O357"/>
      <c r="R357"/>
      <c r="U357"/>
      <c r="X357"/>
      <c r="AA357"/>
      <c r="AF357"/>
      <c r="AH357" s="10"/>
      <c r="AK357" s="2" t="s">
        <v>586</v>
      </c>
      <c r="AL357" s="10">
        <v>52</v>
      </c>
      <c r="AM357" s="2" t="str">
        <f t="shared" si="5"/>
        <v>Francisco Pizarro / Nariño</v>
      </c>
      <c r="AN357" s="10">
        <v>52520</v>
      </c>
    </row>
    <row r="358" spans="6:40" x14ac:dyDescent="0.25">
      <c r="F358"/>
      <c r="L358"/>
      <c r="O358"/>
      <c r="R358"/>
      <c r="U358"/>
      <c r="X358"/>
      <c r="AA358"/>
      <c r="AF358"/>
      <c r="AH358" s="10"/>
      <c r="AK358" s="2" t="s">
        <v>587</v>
      </c>
      <c r="AL358" s="10" t="s">
        <v>93</v>
      </c>
      <c r="AM358" s="2" t="str">
        <f t="shared" si="5"/>
        <v>Fredonia / Antioquia</v>
      </c>
      <c r="AN358" s="10" t="s">
        <v>588</v>
      </c>
    </row>
    <row r="359" spans="6:40" x14ac:dyDescent="0.25">
      <c r="F359"/>
      <c r="L359"/>
      <c r="O359"/>
      <c r="R359"/>
      <c r="U359"/>
      <c r="X359"/>
      <c r="AA359"/>
      <c r="AF359"/>
      <c r="AH359" s="10"/>
      <c r="AK359" s="2" t="s">
        <v>589</v>
      </c>
      <c r="AL359" s="10">
        <v>73</v>
      </c>
      <c r="AM359" s="2" t="str">
        <f t="shared" si="5"/>
        <v>Fresno / Tolima</v>
      </c>
      <c r="AN359" s="10">
        <v>73283</v>
      </c>
    </row>
    <row r="360" spans="6:40" x14ac:dyDescent="0.25">
      <c r="F360"/>
      <c r="L360"/>
      <c r="O360"/>
      <c r="R360"/>
      <c r="U360"/>
      <c r="X360"/>
      <c r="AA360"/>
      <c r="AF360"/>
      <c r="AH360" s="10"/>
      <c r="AK360" s="2" t="s">
        <v>590</v>
      </c>
      <c r="AL360" s="10" t="s">
        <v>93</v>
      </c>
      <c r="AM360" s="2" t="str">
        <f t="shared" si="5"/>
        <v>Frontino / Antioquia</v>
      </c>
      <c r="AN360" s="10" t="s">
        <v>591</v>
      </c>
    </row>
    <row r="361" spans="6:40" x14ac:dyDescent="0.25">
      <c r="F361"/>
      <c r="L361"/>
      <c r="O361"/>
      <c r="R361"/>
      <c r="U361"/>
      <c r="X361"/>
      <c r="AA361"/>
      <c r="AF361"/>
      <c r="AH361" s="10"/>
      <c r="AK361" s="2" t="s">
        <v>592</v>
      </c>
      <c r="AL361" s="10">
        <v>50</v>
      </c>
      <c r="AM361" s="2" t="str">
        <f t="shared" si="5"/>
        <v>Fuentedeoro / Meta</v>
      </c>
      <c r="AN361" s="10">
        <v>50287</v>
      </c>
    </row>
    <row r="362" spans="6:40" x14ac:dyDescent="0.25">
      <c r="F362"/>
      <c r="L362"/>
      <c r="O362"/>
      <c r="R362"/>
      <c r="U362"/>
      <c r="X362"/>
      <c r="AA362"/>
      <c r="AF362"/>
      <c r="AH362" s="10"/>
      <c r="AK362" s="2" t="s">
        <v>593</v>
      </c>
      <c r="AL362" s="10">
        <v>47</v>
      </c>
      <c r="AM362" s="2" t="str">
        <f t="shared" si="5"/>
        <v>Fundación / Magdalena</v>
      </c>
      <c r="AN362" s="10">
        <v>47288</v>
      </c>
    </row>
    <row r="363" spans="6:40" x14ac:dyDescent="0.25">
      <c r="F363"/>
      <c r="L363"/>
      <c r="O363"/>
      <c r="R363"/>
      <c r="U363"/>
      <c r="X363"/>
      <c r="AA363"/>
      <c r="AF363"/>
      <c r="AH363" s="10"/>
      <c r="AK363" s="2" t="s">
        <v>594</v>
      </c>
      <c r="AL363" s="10">
        <v>52</v>
      </c>
      <c r="AM363" s="2" t="str">
        <f t="shared" si="5"/>
        <v>Funes / Nariño</v>
      </c>
      <c r="AN363" s="10">
        <v>52287</v>
      </c>
    </row>
    <row r="364" spans="6:40" x14ac:dyDescent="0.25">
      <c r="F364"/>
      <c r="L364"/>
      <c r="O364"/>
      <c r="R364"/>
      <c r="U364"/>
      <c r="X364"/>
      <c r="AA364"/>
      <c r="AF364"/>
      <c r="AH364" s="10"/>
      <c r="AK364" s="2" t="s">
        <v>595</v>
      </c>
      <c r="AL364" s="10">
        <v>25</v>
      </c>
      <c r="AM364" s="2" t="str">
        <f t="shared" si="5"/>
        <v>Funza / Cundinamarca</v>
      </c>
      <c r="AN364" s="10">
        <v>25286</v>
      </c>
    </row>
    <row r="365" spans="6:40" x14ac:dyDescent="0.25">
      <c r="F365"/>
      <c r="L365"/>
      <c r="O365"/>
      <c r="R365"/>
      <c r="U365"/>
      <c r="X365"/>
      <c r="AA365"/>
      <c r="AF365"/>
      <c r="AH365" s="10"/>
      <c r="AK365" s="2" t="s">
        <v>596</v>
      </c>
      <c r="AL365" s="10">
        <v>25</v>
      </c>
      <c r="AM365" s="2" t="str">
        <f t="shared" si="5"/>
        <v>Fúquene / Cundinamarca</v>
      </c>
      <c r="AN365" s="10">
        <v>25288</v>
      </c>
    </row>
    <row r="366" spans="6:40" x14ac:dyDescent="0.25">
      <c r="F366"/>
      <c r="L366"/>
      <c r="O366"/>
      <c r="R366"/>
      <c r="U366"/>
      <c r="X366"/>
      <c r="AA366"/>
      <c r="AF366"/>
      <c r="AH366" s="10"/>
      <c r="AK366" s="2" t="s">
        <v>597</v>
      </c>
      <c r="AL366" s="10">
        <v>25</v>
      </c>
      <c r="AM366" s="2" t="str">
        <f t="shared" si="5"/>
        <v>Fusagasugá / Cundinamarca</v>
      </c>
      <c r="AN366" s="10">
        <v>25290</v>
      </c>
    </row>
    <row r="367" spans="6:40" x14ac:dyDescent="0.25">
      <c r="F367"/>
      <c r="L367"/>
      <c r="O367"/>
      <c r="R367"/>
      <c r="U367"/>
      <c r="X367"/>
      <c r="AA367"/>
      <c r="AF367"/>
      <c r="AH367" s="10"/>
      <c r="AK367" s="2" t="s">
        <v>598</v>
      </c>
      <c r="AL367" s="10">
        <v>25</v>
      </c>
      <c r="AM367" s="2" t="str">
        <f t="shared" si="5"/>
        <v>Gachalá / Cundinamarca</v>
      </c>
      <c r="AN367" s="10">
        <v>25293</v>
      </c>
    </row>
    <row r="368" spans="6:40" x14ac:dyDescent="0.25">
      <c r="F368"/>
      <c r="L368"/>
      <c r="O368"/>
      <c r="R368"/>
      <c r="U368"/>
      <c r="X368"/>
      <c r="AA368"/>
      <c r="AF368"/>
      <c r="AH368" s="10"/>
      <c r="AK368" s="2" t="s">
        <v>599</v>
      </c>
      <c r="AL368" s="10">
        <v>25</v>
      </c>
      <c r="AM368" s="2" t="str">
        <f t="shared" si="5"/>
        <v>Gachancipá / Cundinamarca</v>
      </c>
      <c r="AN368" s="10">
        <v>25295</v>
      </c>
    </row>
    <row r="369" spans="6:40" x14ac:dyDescent="0.25">
      <c r="F369"/>
      <c r="L369"/>
      <c r="O369"/>
      <c r="R369"/>
      <c r="U369"/>
      <c r="X369"/>
      <c r="AA369"/>
      <c r="AF369"/>
      <c r="AH369" s="10"/>
      <c r="AK369" s="2" t="s">
        <v>600</v>
      </c>
      <c r="AL369" s="10">
        <v>15</v>
      </c>
      <c r="AM369" s="2" t="str">
        <f t="shared" si="5"/>
        <v>Gachantivá / Boyacá</v>
      </c>
      <c r="AN369" s="10">
        <v>15293</v>
      </c>
    </row>
    <row r="370" spans="6:40" x14ac:dyDescent="0.25">
      <c r="F370"/>
      <c r="L370"/>
      <c r="O370"/>
      <c r="R370"/>
      <c r="U370"/>
      <c r="X370"/>
      <c r="AA370"/>
      <c r="AF370"/>
      <c r="AH370" s="10"/>
      <c r="AK370" s="2" t="s">
        <v>601</v>
      </c>
      <c r="AL370" s="10">
        <v>25</v>
      </c>
      <c r="AM370" s="2" t="str">
        <f t="shared" si="5"/>
        <v>Gachetá / Cundinamarca</v>
      </c>
      <c r="AN370" s="10">
        <v>25297</v>
      </c>
    </row>
    <row r="371" spans="6:40" x14ac:dyDescent="0.25">
      <c r="F371"/>
      <c r="L371"/>
      <c r="O371"/>
      <c r="R371"/>
      <c r="U371"/>
      <c r="X371"/>
      <c r="AA371"/>
      <c r="AF371"/>
      <c r="AH371" s="10"/>
      <c r="AK371" s="2" t="s">
        <v>602</v>
      </c>
      <c r="AL371" s="10">
        <v>68</v>
      </c>
      <c r="AM371" s="2" t="str">
        <f t="shared" si="5"/>
        <v>Galán / Santander</v>
      </c>
      <c r="AN371" s="10">
        <v>68296</v>
      </c>
    </row>
    <row r="372" spans="6:40" x14ac:dyDescent="0.25">
      <c r="F372"/>
      <c r="L372"/>
      <c r="O372"/>
      <c r="R372"/>
      <c r="U372"/>
      <c r="X372"/>
      <c r="AA372"/>
      <c r="AF372"/>
      <c r="AH372" s="10"/>
      <c r="AK372" s="2" t="s">
        <v>603</v>
      </c>
      <c r="AL372" s="10" t="s">
        <v>154</v>
      </c>
      <c r="AM372" s="2" t="str">
        <f t="shared" si="5"/>
        <v>Galapa / Atlántico</v>
      </c>
      <c r="AN372" s="10" t="s">
        <v>604</v>
      </c>
    </row>
    <row r="373" spans="6:40" x14ac:dyDescent="0.25">
      <c r="F373"/>
      <c r="L373"/>
      <c r="O373"/>
      <c r="R373"/>
      <c r="U373"/>
      <c r="X373"/>
      <c r="AA373"/>
      <c r="AF373"/>
      <c r="AH373" s="10"/>
      <c r="AK373" s="2" t="s">
        <v>605</v>
      </c>
      <c r="AL373" s="10">
        <v>70</v>
      </c>
      <c r="AM373" s="2" t="str">
        <f t="shared" si="5"/>
        <v>Galeras / Sucre</v>
      </c>
      <c r="AN373" s="10">
        <v>70235</v>
      </c>
    </row>
    <row r="374" spans="6:40" x14ac:dyDescent="0.25">
      <c r="F374"/>
      <c r="L374"/>
      <c r="O374"/>
      <c r="R374"/>
      <c r="U374"/>
      <c r="X374"/>
      <c r="AA374"/>
      <c r="AF374"/>
      <c r="AH374" s="10"/>
      <c r="AK374" s="2" t="s">
        <v>606</v>
      </c>
      <c r="AL374" s="10">
        <v>25</v>
      </c>
      <c r="AM374" s="2" t="str">
        <f t="shared" si="5"/>
        <v>Gama / Cundinamarca</v>
      </c>
      <c r="AN374" s="10">
        <v>25299</v>
      </c>
    </row>
    <row r="375" spans="6:40" x14ac:dyDescent="0.25">
      <c r="F375"/>
      <c r="L375"/>
      <c r="O375"/>
      <c r="R375"/>
      <c r="U375"/>
      <c r="X375"/>
      <c r="AA375"/>
      <c r="AF375"/>
      <c r="AH375" s="10"/>
      <c r="AK375" s="2" t="s">
        <v>607</v>
      </c>
      <c r="AL375" s="10">
        <v>20</v>
      </c>
      <c r="AM375" s="2" t="str">
        <f t="shared" si="5"/>
        <v>Gamarra / Cesar</v>
      </c>
      <c r="AN375" s="10">
        <v>20295</v>
      </c>
    </row>
    <row r="376" spans="6:40" x14ac:dyDescent="0.25">
      <c r="F376"/>
      <c r="L376"/>
      <c r="O376"/>
      <c r="R376"/>
      <c r="U376"/>
      <c r="X376"/>
      <c r="AA376"/>
      <c r="AF376"/>
      <c r="AH376" s="10"/>
      <c r="AK376" s="2" t="s">
        <v>608</v>
      </c>
      <c r="AL376" s="10">
        <v>68</v>
      </c>
      <c r="AM376" s="2" t="str">
        <f t="shared" si="5"/>
        <v>Gámbita / Santander</v>
      </c>
      <c r="AN376" s="10">
        <v>68298</v>
      </c>
    </row>
    <row r="377" spans="6:40" x14ac:dyDescent="0.25">
      <c r="F377"/>
      <c r="L377"/>
      <c r="O377"/>
      <c r="R377"/>
      <c r="U377"/>
      <c r="X377"/>
      <c r="AA377"/>
      <c r="AF377"/>
      <c r="AH377" s="10"/>
      <c r="AK377" s="2" t="s">
        <v>609</v>
      </c>
      <c r="AL377" s="10">
        <v>15</v>
      </c>
      <c r="AM377" s="2" t="str">
        <f t="shared" si="5"/>
        <v>Gámeza / Boyacá</v>
      </c>
      <c r="AN377" s="10">
        <v>15296</v>
      </c>
    </row>
    <row r="378" spans="6:40" x14ac:dyDescent="0.25">
      <c r="F378"/>
      <c r="L378"/>
      <c r="O378"/>
      <c r="R378"/>
      <c r="U378"/>
      <c r="X378"/>
      <c r="AA378"/>
      <c r="AF378"/>
      <c r="AH378" s="10"/>
      <c r="AK378" s="2" t="s">
        <v>610</v>
      </c>
      <c r="AL378" s="10">
        <v>15</v>
      </c>
      <c r="AM378" s="2" t="str">
        <f t="shared" si="5"/>
        <v>Garagoa / Boyacá</v>
      </c>
      <c r="AN378" s="10">
        <v>15299</v>
      </c>
    </row>
    <row r="379" spans="6:40" x14ac:dyDescent="0.25">
      <c r="F379"/>
      <c r="L379"/>
      <c r="O379"/>
      <c r="R379"/>
      <c r="U379"/>
      <c r="X379"/>
      <c r="AA379"/>
      <c r="AF379"/>
      <c r="AH379" s="10"/>
      <c r="AK379" s="2" t="s">
        <v>611</v>
      </c>
      <c r="AL379" s="10">
        <v>41</v>
      </c>
      <c r="AM379" s="2" t="str">
        <f t="shared" si="5"/>
        <v>Garzón / Huila</v>
      </c>
      <c r="AN379" s="10">
        <v>41298</v>
      </c>
    </row>
    <row r="380" spans="6:40" x14ac:dyDescent="0.25">
      <c r="F380"/>
      <c r="L380"/>
      <c r="O380"/>
      <c r="R380"/>
      <c r="U380"/>
      <c r="X380"/>
      <c r="AA380"/>
      <c r="AF380"/>
      <c r="AH380" s="10"/>
      <c r="AK380" s="2" t="s">
        <v>612</v>
      </c>
      <c r="AL380" s="10">
        <v>63</v>
      </c>
      <c r="AM380" s="2" t="str">
        <f t="shared" si="5"/>
        <v>Génova / Quindío</v>
      </c>
      <c r="AN380" s="10">
        <v>63302</v>
      </c>
    </row>
    <row r="381" spans="6:40" x14ac:dyDescent="0.25">
      <c r="F381"/>
      <c r="L381"/>
      <c r="O381"/>
      <c r="R381"/>
      <c r="U381"/>
      <c r="X381"/>
      <c r="AA381"/>
      <c r="AF381"/>
      <c r="AH381" s="10"/>
      <c r="AK381" s="2" t="s">
        <v>613</v>
      </c>
      <c r="AL381" s="10">
        <v>41</v>
      </c>
      <c r="AM381" s="2" t="str">
        <f t="shared" si="5"/>
        <v>Gigante / Huila</v>
      </c>
      <c r="AN381" s="10">
        <v>41306</v>
      </c>
    </row>
    <row r="382" spans="6:40" x14ac:dyDescent="0.25">
      <c r="F382"/>
      <c r="L382"/>
      <c r="O382"/>
      <c r="R382"/>
      <c r="U382"/>
      <c r="X382"/>
      <c r="AA382"/>
      <c r="AF382"/>
      <c r="AH382" s="10"/>
      <c r="AK382" s="2" t="s">
        <v>614</v>
      </c>
      <c r="AL382" s="10">
        <v>76</v>
      </c>
      <c r="AM382" s="2" t="str">
        <f t="shared" si="5"/>
        <v>Ginebra / Valle del Cauca</v>
      </c>
      <c r="AN382" s="10">
        <v>76306</v>
      </c>
    </row>
    <row r="383" spans="6:40" x14ac:dyDescent="0.25">
      <c r="F383"/>
      <c r="L383"/>
      <c r="O383"/>
      <c r="R383"/>
      <c r="U383"/>
      <c r="X383"/>
      <c r="AA383"/>
      <c r="AF383"/>
      <c r="AH383" s="10"/>
      <c r="AK383" s="2" t="s">
        <v>615</v>
      </c>
      <c r="AL383" s="10" t="s">
        <v>93</v>
      </c>
      <c r="AM383" s="2" t="str">
        <f t="shared" si="5"/>
        <v>Giraldo / Antioquia</v>
      </c>
      <c r="AN383" s="10" t="s">
        <v>616</v>
      </c>
    </row>
    <row r="384" spans="6:40" x14ac:dyDescent="0.25">
      <c r="F384"/>
      <c r="L384"/>
      <c r="O384"/>
      <c r="R384"/>
      <c r="U384"/>
      <c r="X384"/>
      <c r="AA384"/>
      <c r="AF384"/>
      <c r="AH384" s="10"/>
      <c r="AK384" s="2" t="s">
        <v>617</v>
      </c>
      <c r="AL384" s="10">
        <v>25</v>
      </c>
      <c r="AM384" s="2" t="str">
        <f t="shared" si="5"/>
        <v>Girardot / Cundinamarca</v>
      </c>
      <c r="AN384" s="10">
        <v>25307</v>
      </c>
    </row>
    <row r="385" spans="6:40" x14ac:dyDescent="0.25">
      <c r="F385"/>
      <c r="L385"/>
      <c r="O385"/>
      <c r="R385"/>
      <c r="U385"/>
      <c r="X385"/>
      <c r="AA385"/>
      <c r="AF385"/>
      <c r="AH385" s="10"/>
      <c r="AK385" s="2" t="s">
        <v>618</v>
      </c>
      <c r="AL385" s="10" t="s">
        <v>93</v>
      </c>
      <c r="AM385" s="2" t="str">
        <f t="shared" si="5"/>
        <v>Girardota / Antioquia</v>
      </c>
      <c r="AN385" s="10" t="s">
        <v>619</v>
      </c>
    </row>
    <row r="386" spans="6:40" x14ac:dyDescent="0.25">
      <c r="F386"/>
      <c r="L386"/>
      <c r="O386"/>
      <c r="R386"/>
      <c r="U386"/>
      <c r="X386"/>
      <c r="AA386"/>
      <c r="AF386"/>
      <c r="AH386" s="10"/>
      <c r="AK386" s="2" t="s">
        <v>620</v>
      </c>
      <c r="AL386" s="10">
        <v>68</v>
      </c>
      <c r="AM386" s="2" t="str">
        <f t="shared" si="5"/>
        <v>Girón / Santander</v>
      </c>
      <c r="AN386" s="10">
        <v>68307</v>
      </c>
    </row>
    <row r="387" spans="6:40" x14ac:dyDescent="0.25">
      <c r="F387"/>
      <c r="L387"/>
      <c r="O387"/>
      <c r="R387"/>
      <c r="U387"/>
      <c r="X387"/>
      <c r="AA387"/>
      <c r="AF387"/>
      <c r="AH387" s="10"/>
      <c r="AK387" s="2" t="s">
        <v>621</v>
      </c>
      <c r="AL387" s="10" t="s">
        <v>93</v>
      </c>
      <c r="AM387" s="2" t="str">
        <f t="shared" si="5"/>
        <v>Gómez Plata / Antioquia</v>
      </c>
      <c r="AN387" s="10" t="s">
        <v>622</v>
      </c>
    </row>
    <row r="388" spans="6:40" x14ac:dyDescent="0.25">
      <c r="F388"/>
      <c r="L388"/>
      <c r="O388"/>
      <c r="R388"/>
      <c r="U388"/>
      <c r="X388"/>
      <c r="AA388"/>
      <c r="AF388"/>
      <c r="AH388" s="10"/>
      <c r="AK388" s="2" t="s">
        <v>623</v>
      </c>
      <c r="AL388" s="10">
        <v>20</v>
      </c>
      <c r="AM388" s="2" t="str">
        <f t="shared" ref="AM388:AM451" si="6">AK388&amp;" / "&amp;VLOOKUP(AL388,$AH$4:$AI$36,2,FALSE)</f>
        <v>González / Cesar</v>
      </c>
      <c r="AN388" s="10">
        <v>20310</v>
      </c>
    </row>
    <row r="389" spans="6:40" x14ac:dyDescent="0.25">
      <c r="F389"/>
      <c r="L389"/>
      <c r="O389"/>
      <c r="R389"/>
      <c r="U389"/>
      <c r="X389"/>
      <c r="AA389"/>
      <c r="AF389"/>
      <c r="AH389" s="10"/>
      <c r="AK389" s="2" t="s">
        <v>624</v>
      </c>
      <c r="AL389" s="10">
        <v>54</v>
      </c>
      <c r="AM389" s="2" t="str">
        <f t="shared" si="6"/>
        <v>Gramalote / Norte de Santander</v>
      </c>
      <c r="AN389" s="10">
        <v>54313</v>
      </c>
    </row>
    <row r="390" spans="6:40" x14ac:dyDescent="0.25">
      <c r="F390"/>
      <c r="L390"/>
      <c r="O390"/>
      <c r="R390"/>
      <c r="U390"/>
      <c r="X390"/>
      <c r="AA390"/>
      <c r="AF390"/>
      <c r="AH390" s="10"/>
      <c r="AK390" s="2" t="s">
        <v>625</v>
      </c>
      <c r="AL390" s="10" t="s">
        <v>93</v>
      </c>
      <c r="AM390" s="2" t="str">
        <f t="shared" si="6"/>
        <v>Granada / Antioquia</v>
      </c>
      <c r="AN390" s="10" t="s">
        <v>626</v>
      </c>
    </row>
    <row r="391" spans="6:40" x14ac:dyDescent="0.25">
      <c r="F391"/>
      <c r="L391"/>
      <c r="O391"/>
      <c r="R391"/>
      <c r="U391"/>
      <c r="X391"/>
      <c r="AA391"/>
      <c r="AF391"/>
      <c r="AH391" s="10"/>
      <c r="AK391" s="2" t="s">
        <v>625</v>
      </c>
      <c r="AL391" s="10">
        <v>25</v>
      </c>
      <c r="AM391" s="2" t="str">
        <f t="shared" si="6"/>
        <v>Granada / Cundinamarca</v>
      </c>
      <c r="AN391" s="10">
        <v>25312</v>
      </c>
    </row>
    <row r="392" spans="6:40" x14ac:dyDescent="0.25">
      <c r="F392"/>
      <c r="L392"/>
      <c r="O392"/>
      <c r="R392"/>
      <c r="U392"/>
      <c r="X392"/>
      <c r="AA392"/>
      <c r="AF392"/>
      <c r="AH392" s="10"/>
      <c r="AK392" s="2" t="s">
        <v>625</v>
      </c>
      <c r="AL392" s="10">
        <v>50</v>
      </c>
      <c r="AM392" s="2" t="str">
        <f t="shared" si="6"/>
        <v>Granada / Meta</v>
      </c>
      <c r="AN392" s="10">
        <v>50313</v>
      </c>
    </row>
    <row r="393" spans="6:40" x14ac:dyDescent="0.25">
      <c r="F393"/>
      <c r="L393"/>
      <c r="O393"/>
      <c r="R393"/>
      <c r="U393"/>
      <c r="X393"/>
      <c r="AA393"/>
      <c r="AF393"/>
      <c r="AH393" s="10"/>
      <c r="AK393" s="2" t="s">
        <v>627</v>
      </c>
      <c r="AL393" s="10">
        <v>68</v>
      </c>
      <c r="AM393" s="2" t="str">
        <f t="shared" si="6"/>
        <v>Guaca / Santander</v>
      </c>
      <c r="AN393" s="10">
        <v>68318</v>
      </c>
    </row>
    <row r="394" spans="6:40" x14ac:dyDescent="0.25">
      <c r="F394"/>
      <c r="L394"/>
      <c r="O394"/>
      <c r="R394"/>
      <c r="U394"/>
      <c r="X394"/>
      <c r="AA394"/>
      <c r="AF394"/>
      <c r="AH394" s="10"/>
      <c r="AK394" s="2" t="s">
        <v>628</v>
      </c>
      <c r="AL394" s="10">
        <v>15</v>
      </c>
      <c r="AM394" s="2" t="str">
        <f t="shared" si="6"/>
        <v>Guacamayas / Boyacá</v>
      </c>
      <c r="AN394" s="10">
        <v>15317</v>
      </c>
    </row>
    <row r="395" spans="6:40" x14ac:dyDescent="0.25">
      <c r="F395"/>
      <c r="L395"/>
      <c r="O395"/>
      <c r="R395"/>
      <c r="U395"/>
      <c r="X395"/>
      <c r="AA395"/>
      <c r="AF395"/>
      <c r="AH395" s="10"/>
      <c r="AK395" s="2" t="s">
        <v>629</v>
      </c>
      <c r="AL395" s="10">
        <v>76</v>
      </c>
      <c r="AM395" s="2" t="str">
        <f t="shared" si="6"/>
        <v>Guacarí / Valle del Cauca</v>
      </c>
      <c r="AN395" s="10">
        <v>76318</v>
      </c>
    </row>
    <row r="396" spans="6:40" x14ac:dyDescent="0.25">
      <c r="F396"/>
      <c r="L396"/>
      <c r="O396"/>
      <c r="R396"/>
      <c r="U396"/>
      <c r="X396"/>
      <c r="AA396"/>
      <c r="AF396"/>
      <c r="AH396" s="10"/>
      <c r="AK396" s="2" t="s">
        <v>630</v>
      </c>
      <c r="AL396" s="10">
        <v>19</v>
      </c>
      <c r="AM396" s="2" t="str">
        <f t="shared" si="6"/>
        <v>Guachené / Cauca</v>
      </c>
      <c r="AN396" s="10">
        <v>19300</v>
      </c>
    </row>
    <row r="397" spans="6:40" x14ac:dyDescent="0.25">
      <c r="F397"/>
      <c r="L397"/>
      <c r="O397"/>
      <c r="R397"/>
      <c r="U397"/>
      <c r="X397"/>
      <c r="AA397"/>
      <c r="AF397"/>
      <c r="AH397" s="10"/>
      <c r="AK397" s="2" t="s">
        <v>631</v>
      </c>
      <c r="AL397" s="10">
        <v>25</v>
      </c>
      <c r="AM397" s="2" t="str">
        <f t="shared" si="6"/>
        <v>Guachetá / Cundinamarca</v>
      </c>
      <c r="AN397" s="10">
        <v>25317</v>
      </c>
    </row>
    <row r="398" spans="6:40" x14ac:dyDescent="0.25">
      <c r="F398"/>
      <c r="L398"/>
      <c r="O398"/>
      <c r="R398"/>
      <c r="U398"/>
      <c r="X398"/>
      <c r="AA398"/>
      <c r="AF398"/>
      <c r="AH398" s="10"/>
      <c r="AK398" s="2" t="s">
        <v>632</v>
      </c>
      <c r="AL398" s="10">
        <v>52</v>
      </c>
      <c r="AM398" s="2" t="str">
        <f t="shared" si="6"/>
        <v>Guachucal / Nariño</v>
      </c>
      <c r="AN398" s="10">
        <v>52317</v>
      </c>
    </row>
    <row r="399" spans="6:40" x14ac:dyDescent="0.25">
      <c r="F399"/>
      <c r="L399"/>
      <c r="O399"/>
      <c r="R399"/>
      <c r="U399"/>
      <c r="X399"/>
      <c r="AA399"/>
      <c r="AF399"/>
      <c r="AH399" s="10"/>
      <c r="AK399" s="2" t="s">
        <v>633</v>
      </c>
      <c r="AL399" s="10">
        <v>76</v>
      </c>
      <c r="AM399" s="2" t="str">
        <f t="shared" si="6"/>
        <v>Guadalajara De Buga / Valle del Cauca</v>
      </c>
      <c r="AN399" s="10">
        <v>76111</v>
      </c>
    </row>
    <row r="400" spans="6:40" x14ac:dyDescent="0.25">
      <c r="F400"/>
      <c r="L400"/>
      <c r="O400"/>
      <c r="R400"/>
      <c r="U400"/>
      <c r="X400"/>
      <c r="AA400"/>
      <c r="AF400"/>
      <c r="AH400" s="10"/>
      <c r="AK400" s="2" t="s">
        <v>634</v>
      </c>
      <c r="AL400" s="10" t="s">
        <v>93</v>
      </c>
      <c r="AM400" s="2" t="str">
        <f t="shared" si="6"/>
        <v>Guadalupe / Antioquia</v>
      </c>
      <c r="AN400" s="10" t="s">
        <v>635</v>
      </c>
    </row>
    <row r="401" spans="6:40" x14ac:dyDescent="0.25">
      <c r="F401"/>
      <c r="L401"/>
      <c r="O401"/>
      <c r="R401"/>
      <c r="U401"/>
      <c r="X401"/>
      <c r="AA401"/>
      <c r="AF401"/>
      <c r="AH401" s="10"/>
      <c r="AK401" s="2" t="s">
        <v>634</v>
      </c>
      <c r="AL401" s="10">
        <v>41</v>
      </c>
      <c r="AM401" s="2" t="str">
        <f t="shared" si="6"/>
        <v>Guadalupe / Huila</v>
      </c>
      <c r="AN401" s="10">
        <v>41319</v>
      </c>
    </row>
    <row r="402" spans="6:40" x14ac:dyDescent="0.25">
      <c r="F402"/>
      <c r="L402"/>
      <c r="O402"/>
      <c r="R402"/>
      <c r="U402"/>
      <c r="X402"/>
      <c r="AA402"/>
      <c r="AF402"/>
      <c r="AH402" s="10"/>
      <c r="AK402" s="2" t="s">
        <v>634</v>
      </c>
      <c r="AL402" s="10">
        <v>68</v>
      </c>
      <c r="AM402" s="2" t="str">
        <f t="shared" si="6"/>
        <v>Guadalupe / Santander</v>
      </c>
      <c r="AN402" s="10">
        <v>68320</v>
      </c>
    </row>
    <row r="403" spans="6:40" x14ac:dyDescent="0.25">
      <c r="F403"/>
      <c r="L403"/>
      <c r="O403"/>
      <c r="R403"/>
      <c r="U403"/>
      <c r="X403"/>
      <c r="AA403"/>
      <c r="AF403"/>
      <c r="AH403" s="10"/>
      <c r="AK403" s="2" t="s">
        <v>636</v>
      </c>
      <c r="AL403" s="10">
        <v>25</v>
      </c>
      <c r="AM403" s="2" t="str">
        <f t="shared" si="6"/>
        <v>Guaduas / Cundinamarca</v>
      </c>
      <c r="AN403" s="10">
        <v>25320</v>
      </c>
    </row>
    <row r="404" spans="6:40" x14ac:dyDescent="0.25">
      <c r="F404"/>
      <c r="L404"/>
      <c r="O404"/>
      <c r="R404"/>
      <c r="U404"/>
      <c r="X404"/>
      <c r="AA404"/>
      <c r="AF404"/>
      <c r="AH404" s="10"/>
      <c r="AK404" s="2" t="s">
        <v>637</v>
      </c>
      <c r="AL404" s="10">
        <v>52</v>
      </c>
      <c r="AM404" s="2" t="str">
        <f t="shared" si="6"/>
        <v>Guaitarilla / Nariño</v>
      </c>
      <c r="AN404" s="10">
        <v>52320</v>
      </c>
    </row>
    <row r="405" spans="6:40" x14ac:dyDescent="0.25">
      <c r="F405"/>
      <c r="L405"/>
      <c r="O405"/>
      <c r="R405"/>
      <c r="U405"/>
      <c r="X405"/>
      <c r="AA405"/>
      <c r="AF405"/>
      <c r="AH405" s="10"/>
      <c r="AK405" s="2" t="s">
        <v>638</v>
      </c>
      <c r="AL405" s="10">
        <v>52</v>
      </c>
      <c r="AM405" s="2" t="str">
        <f t="shared" si="6"/>
        <v>Gualmatán / Nariño</v>
      </c>
      <c r="AN405" s="10">
        <v>52323</v>
      </c>
    </row>
    <row r="406" spans="6:40" x14ac:dyDescent="0.25">
      <c r="F406"/>
      <c r="L406"/>
      <c r="O406"/>
      <c r="R406"/>
      <c r="U406"/>
      <c r="X406"/>
      <c r="AA406"/>
      <c r="AF406"/>
      <c r="AH406" s="10"/>
      <c r="AK406" s="2" t="s">
        <v>639</v>
      </c>
      <c r="AL406" s="10">
        <v>47</v>
      </c>
      <c r="AM406" s="2" t="str">
        <f t="shared" si="6"/>
        <v>Guamal / Magdalena</v>
      </c>
      <c r="AN406" s="10">
        <v>47318</v>
      </c>
    </row>
    <row r="407" spans="6:40" x14ac:dyDescent="0.25">
      <c r="F407"/>
      <c r="L407"/>
      <c r="O407"/>
      <c r="R407"/>
      <c r="U407"/>
      <c r="X407"/>
      <c r="AA407"/>
      <c r="AF407"/>
      <c r="AH407" s="10"/>
      <c r="AK407" s="2" t="s">
        <v>639</v>
      </c>
      <c r="AL407" s="10">
        <v>50</v>
      </c>
      <c r="AM407" s="2" t="str">
        <f t="shared" si="6"/>
        <v>Guamal / Meta</v>
      </c>
      <c r="AN407" s="10">
        <v>50318</v>
      </c>
    </row>
    <row r="408" spans="6:40" x14ac:dyDescent="0.25">
      <c r="F408"/>
      <c r="L408"/>
      <c r="O408"/>
      <c r="R408"/>
      <c r="U408"/>
      <c r="X408"/>
      <c r="AA408"/>
      <c r="AF408"/>
      <c r="AH408" s="10"/>
      <c r="AK408" s="2" t="s">
        <v>640</v>
      </c>
      <c r="AL408" s="10">
        <v>73</v>
      </c>
      <c r="AM408" s="2" t="str">
        <f t="shared" si="6"/>
        <v>Guamo / Tolima</v>
      </c>
      <c r="AN408" s="10">
        <v>73319</v>
      </c>
    </row>
    <row r="409" spans="6:40" x14ac:dyDescent="0.25">
      <c r="F409"/>
      <c r="L409"/>
      <c r="O409"/>
      <c r="R409"/>
      <c r="U409"/>
      <c r="X409"/>
      <c r="AA409"/>
      <c r="AF409"/>
      <c r="AH409" s="10"/>
      <c r="AK409" s="2" t="s">
        <v>641</v>
      </c>
      <c r="AL409" s="10">
        <v>19</v>
      </c>
      <c r="AM409" s="2" t="str">
        <f t="shared" si="6"/>
        <v>Guapí / Cauca</v>
      </c>
      <c r="AN409" s="10">
        <v>19318</v>
      </c>
    </row>
    <row r="410" spans="6:40" x14ac:dyDescent="0.25">
      <c r="F410"/>
      <c r="L410"/>
      <c r="O410"/>
      <c r="R410"/>
      <c r="U410"/>
      <c r="X410"/>
      <c r="AA410"/>
      <c r="AF410"/>
      <c r="AH410" s="10"/>
      <c r="AK410" s="2" t="s">
        <v>642</v>
      </c>
      <c r="AL410" s="10">
        <v>68</v>
      </c>
      <c r="AM410" s="2" t="str">
        <f t="shared" si="6"/>
        <v>Guapotá / Santander</v>
      </c>
      <c r="AN410" s="10">
        <v>68322</v>
      </c>
    </row>
    <row r="411" spans="6:40" x14ac:dyDescent="0.25">
      <c r="F411"/>
      <c r="L411"/>
      <c r="O411"/>
      <c r="R411"/>
      <c r="U411"/>
      <c r="X411"/>
      <c r="AA411"/>
      <c r="AF411"/>
      <c r="AH411" s="10"/>
      <c r="AK411" s="2" t="s">
        <v>643</v>
      </c>
      <c r="AL411" s="10">
        <v>70</v>
      </c>
      <c r="AM411" s="2" t="str">
        <f t="shared" si="6"/>
        <v>Guaranda / Sucre</v>
      </c>
      <c r="AN411" s="10">
        <v>70265</v>
      </c>
    </row>
    <row r="412" spans="6:40" x14ac:dyDescent="0.25">
      <c r="F412"/>
      <c r="L412"/>
      <c r="O412"/>
      <c r="R412"/>
      <c r="U412"/>
      <c r="X412"/>
      <c r="AA412"/>
      <c r="AF412"/>
      <c r="AH412" s="10"/>
      <c r="AK412" s="2" t="s">
        <v>644</v>
      </c>
      <c r="AL412" s="10" t="s">
        <v>93</v>
      </c>
      <c r="AM412" s="2" t="str">
        <f t="shared" si="6"/>
        <v>Guarne / Antioquia</v>
      </c>
      <c r="AN412" s="10" t="s">
        <v>645</v>
      </c>
    </row>
    <row r="413" spans="6:40" x14ac:dyDescent="0.25">
      <c r="F413"/>
      <c r="L413"/>
      <c r="O413"/>
      <c r="R413"/>
      <c r="U413"/>
      <c r="X413"/>
      <c r="AA413"/>
      <c r="AF413"/>
      <c r="AH413" s="10"/>
      <c r="AK413" s="2" t="s">
        <v>646</v>
      </c>
      <c r="AL413" s="10">
        <v>25</v>
      </c>
      <c r="AM413" s="2" t="str">
        <f t="shared" si="6"/>
        <v>Guasca / Cundinamarca</v>
      </c>
      <c r="AN413" s="10">
        <v>25322</v>
      </c>
    </row>
    <row r="414" spans="6:40" x14ac:dyDescent="0.25">
      <c r="F414"/>
      <c r="L414"/>
      <c r="O414"/>
      <c r="R414"/>
      <c r="U414"/>
      <c r="X414"/>
      <c r="AA414"/>
      <c r="AF414"/>
      <c r="AH414" s="10"/>
      <c r="AK414" s="2" t="s">
        <v>647</v>
      </c>
      <c r="AL414" s="10" t="s">
        <v>93</v>
      </c>
      <c r="AM414" s="2" t="str">
        <f t="shared" si="6"/>
        <v>Guatapé / Antioquia</v>
      </c>
      <c r="AN414" s="10" t="s">
        <v>648</v>
      </c>
    </row>
    <row r="415" spans="6:40" x14ac:dyDescent="0.25">
      <c r="F415"/>
      <c r="L415"/>
      <c r="O415"/>
      <c r="R415"/>
      <c r="U415"/>
      <c r="X415"/>
      <c r="AA415"/>
      <c r="AF415"/>
      <c r="AH415" s="10"/>
      <c r="AK415" s="2" t="s">
        <v>649</v>
      </c>
      <c r="AL415" s="10">
        <v>25</v>
      </c>
      <c r="AM415" s="2" t="str">
        <f t="shared" si="6"/>
        <v>Guataquí / Cundinamarca</v>
      </c>
      <c r="AN415" s="10">
        <v>25324</v>
      </c>
    </row>
    <row r="416" spans="6:40" x14ac:dyDescent="0.25">
      <c r="F416"/>
      <c r="L416"/>
      <c r="O416"/>
      <c r="R416"/>
      <c r="U416"/>
      <c r="X416"/>
      <c r="AA416"/>
      <c r="AF416"/>
      <c r="AH416" s="10"/>
      <c r="AK416" s="2" t="s">
        <v>650</v>
      </c>
      <c r="AL416" s="10">
        <v>25</v>
      </c>
      <c r="AM416" s="2" t="str">
        <f t="shared" si="6"/>
        <v>Guatavita / Cundinamarca</v>
      </c>
      <c r="AN416" s="10">
        <v>25326</v>
      </c>
    </row>
    <row r="417" spans="6:40" x14ac:dyDescent="0.25">
      <c r="F417"/>
      <c r="L417"/>
      <c r="O417"/>
      <c r="R417"/>
      <c r="U417"/>
      <c r="X417"/>
      <c r="AA417"/>
      <c r="AF417"/>
      <c r="AH417" s="10"/>
      <c r="AK417" s="2" t="s">
        <v>651</v>
      </c>
      <c r="AL417" s="10">
        <v>15</v>
      </c>
      <c r="AM417" s="2" t="str">
        <f t="shared" si="6"/>
        <v>Guateque / Boyacá</v>
      </c>
      <c r="AN417" s="10">
        <v>15322</v>
      </c>
    </row>
    <row r="418" spans="6:40" x14ac:dyDescent="0.25">
      <c r="F418"/>
      <c r="L418"/>
      <c r="O418"/>
      <c r="R418"/>
      <c r="U418"/>
      <c r="X418"/>
      <c r="AA418"/>
      <c r="AF418"/>
      <c r="AH418" s="10"/>
      <c r="AK418" s="2" t="s">
        <v>652</v>
      </c>
      <c r="AL418" s="10">
        <v>66</v>
      </c>
      <c r="AM418" s="2" t="str">
        <f t="shared" si="6"/>
        <v>Guática / Risaralda</v>
      </c>
      <c r="AN418" s="10">
        <v>66318</v>
      </c>
    </row>
    <row r="419" spans="6:40" x14ac:dyDescent="0.25">
      <c r="F419"/>
      <c r="L419"/>
      <c r="O419"/>
      <c r="R419"/>
      <c r="U419"/>
      <c r="X419"/>
      <c r="AA419"/>
      <c r="AF419"/>
      <c r="AH419" s="10"/>
      <c r="AK419" s="2" t="s">
        <v>653</v>
      </c>
      <c r="AL419" s="10">
        <v>68</v>
      </c>
      <c r="AM419" s="2" t="str">
        <f t="shared" si="6"/>
        <v>Guavatá / Santander</v>
      </c>
      <c r="AN419" s="10">
        <v>68324</v>
      </c>
    </row>
    <row r="420" spans="6:40" x14ac:dyDescent="0.25">
      <c r="F420"/>
      <c r="L420"/>
      <c r="O420"/>
      <c r="R420"/>
      <c r="U420"/>
      <c r="X420"/>
      <c r="AA420"/>
      <c r="AF420"/>
      <c r="AH420" s="10"/>
      <c r="AK420" s="2" t="s">
        <v>654</v>
      </c>
      <c r="AL420" s="10">
        <v>25</v>
      </c>
      <c r="AM420" s="2" t="str">
        <f t="shared" si="6"/>
        <v>Guayabal De Síquima / Cundinamarca</v>
      </c>
      <c r="AN420" s="10">
        <v>25328</v>
      </c>
    </row>
    <row r="421" spans="6:40" x14ac:dyDescent="0.25">
      <c r="F421"/>
      <c r="L421"/>
      <c r="O421"/>
      <c r="R421"/>
      <c r="U421"/>
      <c r="X421"/>
      <c r="AA421"/>
      <c r="AF421"/>
      <c r="AH421" s="10"/>
      <c r="AK421" s="2" t="s">
        <v>655</v>
      </c>
      <c r="AL421" s="10">
        <v>25</v>
      </c>
      <c r="AM421" s="2" t="str">
        <f t="shared" si="6"/>
        <v>Guayabetal / Cundinamarca</v>
      </c>
      <c r="AN421" s="10">
        <v>25335</v>
      </c>
    </row>
    <row r="422" spans="6:40" x14ac:dyDescent="0.25">
      <c r="F422"/>
      <c r="L422"/>
      <c r="O422"/>
      <c r="R422"/>
      <c r="U422"/>
      <c r="X422"/>
      <c r="AA422"/>
      <c r="AF422"/>
      <c r="AH422" s="10"/>
      <c r="AK422" s="2" t="s">
        <v>656</v>
      </c>
      <c r="AL422" s="10">
        <v>15</v>
      </c>
      <c r="AM422" s="2" t="str">
        <f t="shared" si="6"/>
        <v>Guayatá / Boyacá</v>
      </c>
      <c r="AN422" s="10">
        <v>15325</v>
      </c>
    </row>
    <row r="423" spans="6:40" x14ac:dyDescent="0.25">
      <c r="F423"/>
      <c r="L423"/>
      <c r="O423"/>
      <c r="R423"/>
      <c r="U423"/>
      <c r="X423"/>
      <c r="AA423"/>
      <c r="AF423"/>
      <c r="AH423" s="10"/>
      <c r="AK423" s="2" t="s">
        <v>657</v>
      </c>
      <c r="AL423" s="10">
        <v>68</v>
      </c>
      <c r="AM423" s="2" t="str">
        <f t="shared" si="6"/>
        <v>Güepsa / Santander</v>
      </c>
      <c r="AN423" s="10">
        <v>68327</v>
      </c>
    </row>
    <row r="424" spans="6:40" x14ac:dyDescent="0.25">
      <c r="F424"/>
      <c r="L424"/>
      <c r="O424"/>
      <c r="R424"/>
      <c r="U424"/>
      <c r="X424"/>
      <c r="AA424"/>
      <c r="AF424"/>
      <c r="AH424" s="10"/>
      <c r="AK424" s="2" t="s">
        <v>658</v>
      </c>
      <c r="AL424" s="10">
        <v>15</v>
      </c>
      <c r="AM424" s="2" t="str">
        <f t="shared" si="6"/>
        <v>Güicán De La Sierra / Boyacá</v>
      </c>
      <c r="AN424" s="10">
        <v>15332</v>
      </c>
    </row>
    <row r="425" spans="6:40" x14ac:dyDescent="0.25">
      <c r="F425"/>
      <c r="L425"/>
      <c r="O425"/>
      <c r="R425"/>
      <c r="U425"/>
      <c r="X425"/>
      <c r="AA425"/>
      <c r="AF425"/>
      <c r="AH425" s="10"/>
      <c r="AK425" s="2" t="s">
        <v>659</v>
      </c>
      <c r="AL425" s="10">
        <v>25</v>
      </c>
      <c r="AM425" s="2" t="str">
        <f t="shared" si="6"/>
        <v>Gutiérrez / Cundinamarca</v>
      </c>
      <c r="AN425" s="10">
        <v>25339</v>
      </c>
    </row>
    <row r="426" spans="6:40" x14ac:dyDescent="0.25">
      <c r="F426"/>
      <c r="L426"/>
      <c r="O426"/>
      <c r="R426"/>
      <c r="U426"/>
      <c r="X426"/>
      <c r="AA426"/>
      <c r="AF426"/>
      <c r="AH426" s="10"/>
      <c r="AK426" s="2" t="s">
        <v>660</v>
      </c>
      <c r="AL426" s="10">
        <v>54</v>
      </c>
      <c r="AM426" s="2" t="str">
        <f t="shared" si="6"/>
        <v>Hacarí / Norte de Santander</v>
      </c>
      <c r="AN426" s="10">
        <v>54344</v>
      </c>
    </row>
    <row r="427" spans="6:40" x14ac:dyDescent="0.25">
      <c r="F427"/>
      <c r="L427"/>
      <c r="O427"/>
      <c r="R427"/>
      <c r="U427"/>
      <c r="X427"/>
      <c r="AA427"/>
      <c r="AF427"/>
      <c r="AH427" s="10"/>
      <c r="AK427" s="2" t="s">
        <v>661</v>
      </c>
      <c r="AL427" s="10">
        <v>13</v>
      </c>
      <c r="AM427" s="2" t="str">
        <f t="shared" si="6"/>
        <v>Hatillo De Loba / Bolívar</v>
      </c>
      <c r="AN427" s="10">
        <v>13300</v>
      </c>
    </row>
    <row r="428" spans="6:40" x14ac:dyDescent="0.25">
      <c r="F428"/>
      <c r="L428"/>
      <c r="O428"/>
      <c r="R428"/>
      <c r="U428"/>
      <c r="X428"/>
      <c r="AA428"/>
      <c r="AF428"/>
      <c r="AH428" s="10"/>
      <c r="AK428" s="2" t="s">
        <v>662</v>
      </c>
      <c r="AL428" s="10">
        <v>68</v>
      </c>
      <c r="AM428" s="2" t="str">
        <f t="shared" si="6"/>
        <v>Hato / Santander</v>
      </c>
      <c r="AN428" s="10">
        <v>68344</v>
      </c>
    </row>
    <row r="429" spans="6:40" x14ac:dyDescent="0.25">
      <c r="F429"/>
      <c r="L429"/>
      <c r="O429"/>
      <c r="R429"/>
      <c r="U429"/>
      <c r="X429"/>
      <c r="AA429"/>
      <c r="AF429"/>
      <c r="AH429" s="10"/>
      <c r="AK429" s="2" t="s">
        <v>663</v>
      </c>
      <c r="AL429" s="10">
        <v>85</v>
      </c>
      <c r="AM429" s="2" t="str">
        <f t="shared" si="6"/>
        <v>Hato Corozal / Casanare</v>
      </c>
      <c r="AN429" s="10">
        <v>85125</v>
      </c>
    </row>
    <row r="430" spans="6:40" x14ac:dyDescent="0.25">
      <c r="F430"/>
      <c r="L430"/>
      <c r="O430"/>
      <c r="R430"/>
      <c r="U430"/>
      <c r="X430"/>
      <c r="AA430"/>
      <c r="AF430"/>
      <c r="AH430" s="10"/>
      <c r="AK430" s="2" t="s">
        <v>664</v>
      </c>
      <c r="AL430" s="10">
        <v>44</v>
      </c>
      <c r="AM430" s="2" t="str">
        <f t="shared" si="6"/>
        <v>Hatonuevo / La Guajira</v>
      </c>
      <c r="AN430" s="10">
        <v>44378</v>
      </c>
    </row>
    <row r="431" spans="6:40" x14ac:dyDescent="0.25">
      <c r="F431"/>
      <c r="L431"/>
      <c r="O431"/>
      <c r="R431"/>
      <c r="U431"/>
      <c r="X431"/>
      <c r="AA431"/>
      <c r="AF431"/>
      <c r="AH431" s="10"/>
      <c r="AK431" s="2" t="s">
        <v>665</v>
      </c>
      <c r="AL431" s="10" t="s">
        <v>93</v>
      </c>
      <c r="AM431" s="2" t="str">
        <f t="shared" si="6"/>
        <v>Heliconia / Antioquia</v>
      </c>
      <c r="AN431" s="10" t="s">
        <v>666</v>
      </c>
    </row>
    <row r="432" spans="6:40" x14ac:dyDescent="0.25">
      <c r="F432"/>
      <c r="L432"/>
      <c r="O432"/>
      <c r="R432"/>
      <c r="U432"/>
      <c r="X432"/>
      <c r="AA432"/>
      <c r="AF432"/>
      <c r="AH432" s="10"/>
      <c r="AK432" s="2" t="s">
        <v>667</v>
      </c>
      <c r="AL432" s="10">
        <v>54</v>
      </c>
      <c r="AM432" s="2" t="str">
        <f t="shared" si="6"/>
        <v>Herrán / Norte de Santander</v>
      </c>
      <c r="AN432" s="10">
        <v>54347</v>
      </c>
    </row>
    <row r="433" spans="6:40" x14ac:dyDescent="0.25">
      <c r="F433"/>
      <c r="L433"/>
      <c r="O433"/>
      <c r="R433"/>
      <c r="U433"/>
      <c r="X433"/>
      <c r="AA433"/>
      <c r="AF433"/>
      <c r="AH433" s="10"/>
      <c r="AK433" s="2" t="s">
        <v>668</v>
      </c>
      <c r="AL433" s="10">
        <v>73</v>
      </c>
      <c r="AM433" s="2" t="str">
        <f t="shared" si="6"/>
        <v>Herveo / Tolima</v>
      </c>
      <c r="AN433" s="10">
        <v>73347</v>
      </c>
    </row>
    <row r="434" spans="6:40" x14ac:dyDescent="0.25">
      <c r="F434"/>
      <c r="L434"/>
      <c r="O434"/>
      <c r="R434"/>
      <c r="U434"/>
      <c r="X434"/>
      <c r="AA434"/>
      <c r="AF434"/>
      <c r="AH434" s="10"/>
      <c r="AK434" s="2" t="s">
        <v>669</v>
      </c>
      <c r="AL434" s="10" t="s">
        <v>93</v>
      </c>
      <c r="AM434" s="2" t="str">
        <f t="shared" si="6"/>
        <v>Hispania / Antioquia</v>
      </c>
      <c r="AN434" s="10" t="s">
        <v>670</v>
      </c>
    </row>
    <row r="435" spans="6:40" x14ac:dyDescent="0.25">
      <c r="F435"/>
      <c r="L435"/>
      <c r="O435"/>
      <c r="R435"/>
      <c r="U435"/>
      <c r="X435"/>
      <c r="AA435"/>
      <c r="AF435"/>
      <c r="AH435" s="10"/>
      <c r="AK435" s="2" t="s">
        <v>671</v>
      </c>
      <c r="AL435" s="10">
        <v>41</v>
      </c>
      <c r="AM435" s="2" t="str">
        <f t="shared" si="6"/>
        <v>Hobo / Huila</v>
      </c>
      <c r="AN435" s="10">
        <v>41349</v>
      </c>
    </row>
    <row r="436" spans="6:40" x14ac:dyDescent="0.25">
      <c r="F436"/>
      <c r="L436"/>
      <c r="O436"/>
      <c r="R436"/>
      <c r="U436"/>
      <c r="X436"/>
      <c r="AA436"/>
      <c r="AF436"/>
      <c r="AH436" s="10"/>
      <c r="AK436" s="2" t="s">
        <v>672</v>
      </c>
      <c r="AL436" s="10">
        <v>73</v>
      </c>
      <c r="AM436" s="2" t="str">
        <f t="shared" si="6"/>
        <v>Honda / Tolima</v>
      </c>
      <c r="AN436" s="10">
        <v>73349</v>
      </c>
    </row>
    <row r="437" spans="6:40" x14ac:dyDescent="0.25">
      <c r="F437"/>
      <c r="L437"/>
      <c r="O437"/>
      <c r="R437"/>
      <c r="U437"/>
      <c r="X437"/>
      <c r="AA437"/>
      <c r="AF437"/>
      <c r="AH437" s="10"/>
      <c r="AK437" s="2" t="s">
        <v>673</v>
      </c>
      <c r="AL437" s="10">
        <v>73</v>
      </c>
      <c r="AM437" s="2" t="str">
        <f t="shared" si="6"/>
        <v>Ibagué / Tolima</v>
      </c>
      <c r="AN437" s="10">
        <v>73001</v>
      </c>
    </row>
    <row r="438" spans="6:40" x14ac:dyDescent="0.25">
      <c r="F438"/>
      <c r="L438"/>
      <c r="O438"/>
      <c r="R438"/>
      <c r="U438"/>
      <c r="X438"/>
      <c r="AA438"/>
      <c r="AF438"/>
      <c r="AH438" s="10"/>
      <c r="AK438" s="2" t="s">
        <v>674</v>
      </c>
      <c r="AL438" s="10">
        <v>73</v>
      </c>
      <c r="AM438" s="2" t="str">
        <f t="shared" si="6"/>
        <v>Icononzo / Tolima</v>
      </c>
      <c r="AN438" s="10">
        <v>73352</v>
      </c>
    </row>
    <row r="439" spans="6:40" x14ac:dyDescent="0.25">
      <c r="F439"/>
      <c r="L439"/>
      <c r="O439"/>
      <c r="R439"/>
      <c r="U439"/>
      <c r="X439"/>
      <c r="AA439"/>
      <c r="AF439"/>
      <c r="AH439" s="10"/>
      <c r="AK439" s="2" t="s">
        <v>675</v>
      </c>
      <c r="AL439" s="10">
        <v>52</v>
      </c>
      <c r="AM439" s="2" t="str">
        <f t="shared" si="6"/>
        <v>Iles / Nariño</v>
      </c>
      <c r="AN439" s="10">
        <v>52352</v>
      </c>
    </row>
    <row r="440" spans="6:40" x14ac:dyDescent="0.25">
      <c r="F440"/>
      <c r="L440"/>
      <c r="O440"/>
      <c r="R440"/>
      <c r="U440"/>
      <c r="X440"/>
      <c r="AA440"/>
      <c r="AF440"/>
      <c r="AH440" s="10"/>
      <c r="AK440" s="2" t="s">
        <v>676</v>
      </c>
      <c r="AL440" s="10">
        <v>52</v>
      </c>
      <c r="AM440" s="2" t="str">
        <f t="shared" si="6"/>
        <v>Imués / Nariño</v>
      </c>
      <c r="AN440" s="10">
        <v>52354</v>
      </c>
    </row>
    <row r="441" spans="6:40" x14ac:dyDescent="0.25">
      <c r="F441"/>
      <c r="L441"/>
      <c r="O441"/>
      <c r="R441"/>
      <c r="U441"/>
      <c r="X441"/>
      <c r="AA441"/>
      <c r="AF441"/>
      <c r="AH441" s="10"/>
      <c r="AK441" s="2" t="s">
        <v>677</v>
      </c>
      <c r="AL441" s="10">
        <v>94</v>
      </c>
      <c r="AM441" s="2" t="str">
        <f t="shared" si="6"/>
        <v>Inírida / Guainía</v>
      </c>
      <c r="AN441" s="10">
        <v>94001</v>
      </c>
    </row>
    <row r="442" spans="6:40" x14ac:dyDescent="0.25">
      <c r="F442"/>
      <c r="L442"/>
      <c r="O442"/>
      <c r="R442"/>
      <c r="U442"/>
      <c r="X442"/>
      <c r="AA442"/>
      <c r="AF442"/>
      <c r="AH442" s="10"/>
      <c r="AK442" s="2" t="s">
        <v>678</v>
      </c>
      <c r="AL442" s="10">
        <v>19</v>
      </c>
      <c r="AM442" s="2" t="str">
        <f t="shared" si="6"/>
        <v>Inzá / Cauca</v>
      </c>
      <c r="AN442" s="10">
        <v>19355</v>
      </c>
    </row>
    <row r="443" spans="6:40" x14ac:dyDescent="0.25">
      <c r="F443"/>
      <c r="L443"/>
      <c r="O443"/>
      <c r="R443"/>
      <c r="U443"/>
      <c r="X443"/>
      <c r="AA443"/>
      <c r="AF443"/>
      <c r="AH443" s="10"/>
      <c r="AK443" s="2" t="s">
        <v>679</v>
      </c>
      <c r="AL443" s="10">
        <v>52</v>
      </c>
      <c r="AM443" s="2" t="str">
        <f t="shared" si="6"/>
        <v>Ipiales / Nariño</v>
      </c>
      <c r="AN443" s="10">
        <v>52356</v>
      </c>
    </row>
    <row r="444" spans="6:40" x14ac:dyDescent="0.25">
      <c r="F444"/>
      <c r="L444"/>
      <c r="O444"/>
      <c r="R444"/>
      <c r="U444"/>
      <c r="X444"/>
      <c r="AA444"/>
      <c r="AF444"/>
      <c r="AH444" s="10"/>
      <c r="AK444" s="2" t="s">
        <v>680</v>
      </c>
      <c r="AL444" s="10">
        <v>41</v>
      </c>
      <c r="AM444" s="2" t="str">
        <f t="shared" si="6"/>
        <v>Íquira / Huila</v>
      </c>
      <c r="AN444" s="10">
        <v>41357</v>
      </c>
    </row>
    <row r="445" spans="6:40" x14ac:dyDescent="0.25">
      <c r="F445"/>
      <c r="L445"/>
      <c r="O445"/>
      <c r="R445"/>
      <c r="U445"/>
      <c r="X445"/>
      <c r="AA445"/>
      <c r="AF445"/>
      <c r="AH445" s="10"/>
      <c r="AK445" s="2" t="s">
        <v>681</v>
      </c>
      <c r="AL445" s="10">
        <v>41</v>
      </c>
      <c r="AM445" s="2" t="str">
        <f t="shared" si="6"/>
        <v>Isnos / Huila</v>
      </c>
      <c r="AN445" s="10">
        <v>41359</v>
      </c>
    </row>
    <row r="446" spans="6:40" x14ac:dyDescent="0.25">
      <c r="F446"/>
      <c r="L446"/>
      <c r="O446"/>
      <c r="R446"/>
      <c r="U446"/>
      <c r="X446"/>
      <c r="AA446"/>
      <c r="AF446"/>
      <c r="AH446" s="10"/>
      <c r="AK446" s="2" t="s">
        <v>682</v>
      </c>
      <c r="AL446" s="10">
        <v>27</v>
      </c>
      <c r="AM446" s="2" t="str">
        <f t="shared" si="6"/>
        <v>Istmina / Chocó</v>
      </c>
      <c r="AN446" s="10">
        <v>27361</v>
      </c>
    </row>
    <row r="447" spans="6:40" x14ac:dyDescent="0.25">
      <c r="F447"/>
      <c r="L447"/>
      <c r="O447"/>
      <c r="R447"/>
      <c r="U447"/>
      <c r="X447"/>
      <c r="AA447"/>
      <c r="AF447"/>
      <c r="AH447" s="10"/>
      <c r="AK447" s="2" t="s">
        <v>683</v>
      </c>
      <c r="AL447" s="10" t="s">
        <v>93</v>
      </c>
      <c r="AM447" s="2" t="str">
        <f t="shared" si="6"/>
        <v>Itagüí / Antioquia</v>
      </c>
      <c r="AN447" s="10" t="s">
        <v>684</v>
      </c>
    </row>
    <row r="448" spans="6:40" x14ac:dyDescent="0.25">
      <c r="F448"/>
      <c r="L448"/>
      <c r="O448"/>
      <c r="R448"/>
      <c r="U448"/>
      <c r="X448"/>
      <c r="AA448"/>
      <c r="AF448"/>
      <c r="AH448" s="10"/>
      <c r="AK448" s="2" t="s">
        <v>685</v>
      </c>
      <c r="AL448" s="10" t="s">
        <v>93</v>
      </c>
      <c r="AM448" s="2" t="str">
        <f t="shared" si="6"/>
        <v>Ituango / Antioquia</v>
      </c>
      <c r="AN448" s="10" t="s">
        <v>686</v>
      </c>
    </row>
    <row r="449" spans="6:40" x14ac:dyDescent="0.25">
      <c r="F449"/>
      <c r="L449"/>
      <c r="O449"/>
      <c r="R449"/>
      <c r="U449"/>
      <c r="X449"/>
      <c r="AA449"/>
      <c r="AF449"/>
      <c r="AH449" s="10"/>
      <c r="AK449" s="2" t="s">
        <v>687</v>
      </c>
      <c r="AL449" s="10">
        <v>15</v>
      </c>
      <c r="AM449" s="2" t="str">
        <f t="shared" si="6"/>
        <v>Iza / Boyacá</v>
      </c>
      <c r="AN449" s="10">
        <v>15362</v>
      </c>
    </row>
    <row r="450" spans="6:40" x14ac:dyDescent="0.25">
      <c r="F450"/>
      <c r="L450"/>
      <c r="O450"/>
      <c r="R450"/>
      <c r="U450"/>
      <c r="X450"/>
      <c r="AA450"/>
      <c r="AF450"/>
      <c r="AH450" s="10"/>
      <c r="AK450" s="2" t="s">
        <v>688</v>
      </c>
      <c r="AL450" s="10">
        <v>19</v>
      </c>
      <c r="AM450" s="2" t="str">
        <f t="shared" si="6"/>
        <v>Jambaló / Cauca</v>
      </c>
      <c r="AN450" s="10">
        <v>19364</v>
      </c>
    </row>
    <row r="451" spans="6:40" x14ac:dyDescent="0.25">
      <c r="F451"/>
      <c r="L451"/>
      <c r="O451"/>
      <c r="R451"/>
      <c r="U451"/>
      <c r="X451"/>
      <c r="AA451"/>
      <c r="AF451"/>
      <c r="AH451" s="10"/>
      <c r="AK451" s="2" t="s">
        <v>689</v>
      </c>
      <c r="AL451" s="10">
        <v>76</v>
      </c>
      <c r="AM451" s="2" t="str">
        <f t="shared" si="6"/>
        <v>Jamundí / Valle del Cauca</v>
      </c>
      <c r="AN451" s="10">
        <v>76364</v>
      </c>
    </row>
    <row r="452" spans="6:40" x14ac:dyDescent="0.25">
      <c r="F452"/>
      <c r="L452"/>
      <c r="O452"/>
      <c r="R452"/>
      <c r="U452"/>
      <c r="X452"/>
      <c r="AA452"/>
      <c r="AF452"/>
      <c r="AH452" s="10"/>
      <c r="AK452" s="2" t="s">
        <v>690</v>
      </c>
      <c r="AL452" s="10" t="s">
        <v>93</v>
      </c>
      <c r="AM452" s="2" t="str">
        <f t="shared" ref="AM452:AM515" si="7">AK452&amp;" / "&amp;VLOOKUP(AL452,$AH$4:$AI$36,2,FALSE)</f>
        <v>Jardín / Antioquia</v>
      </c>
      <c r="AN452" s="10" t="s">
        <v>691</v>
      </c>
    </row>
    <row r="453" spans="6:40" x14ac:dyDescent="0.25">
      <c r="F453"/>
      <c r="L453"/>
      <c r="O453"/>
      <c r="R453"/>
      <c r="U453"/>
      <c r="X453"/>
      <c r="AA453"/>
      <c r="AF453"/>
      <c r="AH453" s="10"/>
      <c r="AK453" s="2" t="s">
        <v>692</v>
      </c>
      <c r="AL453" s="10">
        <v>15</v>
      </c>
      <c r="AM453" s="2" t="str">
        <f t="shared" si="7"/>
        <v>Jenesano / Boyacá</v>
      </c>
      <c r="AN453" s="10">
        <v>15367</v>
      </c>
    </row>
    <row r="454" spans="6:40" x14ac:dyDescent="0.25">
      <c r="F454"/>
      <c r="L454"/>
      <c r="O454"/>
      <c r="R454"/>
      <c r="U454"/>
      <c r="X454"/>
      <c r="AA454"/>
      <c r="AF454"/>
      <c r="AH454" s="10"/>
      <c r="AK454" s="2" t="s">
        <v>693</v>
      </c>
      <c r="AL454" s="10" t="s">
        <v>93</v>
      </c>
      <c r="AM454" s="2" t="str">
        <f t="shared" si="7"/>
        <v>Jericó / Antioquia</v>
      </c>
      <c r="AN454" s="10" t="s">
        <v>694</v>
      </c>
    </row>
    <row r="455" spans="6:40" x14ac:dyDescent="0.25">
      <c r="F455"/>
      <c r="L455"/>
      <c r="O455"/>
      <c r="R455"/>
      <c r="U455"/>
      <c r="X455"/>
      <c r="AA455"/>
      <c r="AF455"/>
      <c r="AH455" s="10"/>
      <c r="AK455" s="2" t="s">
        <v>693</v>
      </c>
      <c r="AL455" s="10">
        <v>15</v>
      </c>
      <c r="AM455" s="2" t="str">
        <f t="shared" si="7"/>
        <v>Jericó / Boyacá</v>
      </c>
      <c r="AN455" s="10">
        <v>15368</v>
      </c>
    </row>
    <row r="456" spans="6:40" x14ac:dyDescent="0.25">
      <c r="F456"/>
      <c r="L456"/>
      <c r="O456"/>
      <c r="R456"/>
      <c r="U456"/>
      <c r="X456"/>
      <c r="AA456"/>
      <c r="AF456"/>
      <c r="AH456" s="10"/>
      <c r="AK456" s="2" t="s">
        <v>695</v>
      </c>
      <c r="AL456" s="10">
        <v>25</v>
      </c>
      <c r="AM456" s="2" t="str">
        <f t="shared" si="7"/>
        <v>Jerusalén / Cundinamarca</v>
      </c>
      <c r="AN456" s="10">
        <v>25368</v>
      </c>
    </row>
    <row r="457" spans="6:40" x14ac:dyDescent="0.25">
      <c r="F457"/>
      <c r="L457"/>
      <c r="O457"/>
      <c r="R457"/>
      <c r="U457"/>
      <c r="X457"/>
      <c r="AA457"/>
      <c r="AF457"/>
      <c r="AH457" s="10"/>
      <c r="AK457" s="2" t="s">
        <v>696</v>
      </c>
      <c r="AL457" s="10">
        <v>68</v>
      </c>
      <c r="AM457" s="2" t="str">
        <f t="shared" si="7"/>
        <v>Jesús María / Santander</v>
      </c>
      <c r="AN457" s="10">
        <v>68368</v>
      </c>
    </row>
    <row r="458" spans="6:40" x14ac:dyDescent="0.25">
      <c r="F458"/>
      <c r="L458"/>
      <c r="O458"/>
      <c r="R458"/>
      <c r="U458"/>
      <c r="X458"/>
      <c r="AA458"/>
      <c r="AF458"/>
      <c r="AH458" s="10"/>
      <c r="AK458" s="2" t="s">
        <v>697</v>
      </c>
      <c r="AL458" s="10">
        <v>68</v>
      </c>
      <c r="AM458" s="2" t="str">
        <f t="shared" si="7"/>
        <v>Jordán / Santander</v>
      </c>
      <c r="AN458" s="10">
        <v>68370</v>
      </c>
    </row>
    <row r="459" spans="6:40" x14ac:dyDescent="0.25">
      <c r="F459"/>
      <c r="L459"/>
      <c r="O459"/>
      <c r="R459"/>
      <c r="U459"/>
      <c r="X459"/>
      <c r="AA459"/>
      <c r="AF459"/>
      <c r="AH459" s="10"/>
      <c r="AK459" s="2" t="s">
        <v>698</v>
      </c>
      <c r="AL459" s="10" t="s">
        <v>154</v>
      </c>
      <c r="AM459" s="2" t="str">
        <f t="shared" si="7"/>
        <v>Juan De Acosta / Atlántico</v>
      </c>
      <c r="AN459" s="10" t="s">
        <v>699</v>
      </c>
    </row>
    <row r="460" spans="6:40" x14ac:dyDescent="0.25">
      <c r="F460"/>
      <c r="L460"/>
      <c r="O460"/>
      <c r="R460"/>
      <c r="U460"/>
      <c r="X460"/>
      <c r="AA460"/>
      <c r="AF460"/>
      <c r="AH460" s="10"/>
      <c r="AK460" s="2" t="s">
        <v>700</v>
      </c>
      <c r="AL460" s="10">
        <v>25</v>
      </c>
      <c r="AM460" s="2" t="str">
        <f t="shared" si="7"/>
        <v>Junín / Cundinamarca</v>
      </c>
      <c r="AN460" s="10">
        <v>25372</v>
      </c>
    </row>
    <row r="461" spans="6:40" x14ac:dyDescent="0.25">
      <c r="F461"/>
      <c r="L461"/>
      <c r="O461"/>
      <c r="R461"/>
      <c r="U461"/>
      <c r="X461"/>
      <c r="AA461"/>
      <c r="AF461"/>
      <c r="AH461" s="10"/>
      <c r="AK461" s="2" t="s">
        <v>701</v>
      </c>
      <c r="AL461" s="10">
        <v>27</v>
      </c>
      <c r="AM461" s="2" t="str">
        <f t="shared" si="7"/>
        <v>Juradó / Chocó</v>
      </c>
      <c r="AN461" s="10">
        <v>27372</v>
      </c>
    </row>
    <row r="462" spans="6:40" x14ac:dyDescent="0.25">
      <c r="F462"/>
      <c r="L462"/>
      <c r="O462"/>
      <c r="R462"/>
      <c r="U462"/>
      <c r="X462"/>
      <c r="AA462"/>
      <c r="AF462"/>
      <c r="AH462" s="10"/>
      <c r="AK462" s="2" t="s">
        <v>702</v>
      </c>
      <c r="AL462" s="10">
        <v>23</v>
      </c>
      <c r="AM462" s="2" t="str">
        <f t="shared" si="7"/>
        <v>La Apartada / Córdoba</v>
      </c>
      <c r="AN462" s="10">
        <v>23350</v>
      </c>
    </row>
    <row r="463" spans="6:40" x14ac:dyDescent="0.25">
      <c r="F463"/>
      <c r="L463"/>
      <c r="O463"/>
      <c r="R463"/>
      <c r="U463"/>
      <c r="X463"/>
      <c r="AA463"/>
      <c r="AF463"/>
      <c r="AH463" s="10"/>
      <c r="AK463" s="2" t="s">
        <v>703</v>
      </c>
      <c r="AL463" s="10">
        <v>41</v>
      </c>
      <c r="AM463" s="2" t="str">
        <f t="shared" si="7"/>
        <v>La Argentina (La Plata Vieja) / Huila</v>
      </c>
      <c r="AN463" s="10">
        <v>41378</v>
      </c>
    </row>
    <row r="464" spans="6:40" x14ac:dyDescent="0.25">
      <c r="F464"/>
      <c r="L464"/>
      <c r="O464"/>
      <c r="R464"/>
      <c r="U464"/>
      <c r="X464"/>
      <c r="AA464"/>
      <c r="AF464"/>
      <c r="AH464" s="10"/>
      <c r="AK464" s="2" t="s">
        <v>704</v>
      </c>
      <c r="AL464" s="10">
        <v>68</v>
      </c>
      <c r="AM464" s="2" t="str">
        <f t="shared" si="7"/>
        <v>La Belleza / Santander</v>
      </c>
      <c r="AN464" s="10">
        <v>68377</v>
      </c>
    </row>
    <row r="465" spans="6:40" x14ac:dyDescent="0.25">
      <c r="F465"/>
      <c r="L465"/>
      <c r="O465"/>
      <c r="R465"/>
      <c r="U465"/>
      <c r="X465"/>
      <c r="AA465"/>
      <c r="AF465"/>
      <c r="AH465" s="10"/>
      <c r="AK465" s="2" t="s">
        <v>705</v>
      </c>
      <c r="AL465" s="10">
        <v>25</v>
      </c>
      <c r="AM465" s="2" t="str">
        <f t="shared" si="7"/>
        <v>La Calera / Cundinamarca</v>
      </c>
      <c r="AN465" s="10">
        <v>25377</v>
      </c>
    </row>
    <row r="466" spans="6:40" x14ac:dyDescent="0.25">
      <c r="F466"/>
      <c r="L466"/>
      <c r="O466"/>
      <c r="R466"/>
      <c r="U466"/>
      <c r="X466"/>
      <c r="AA466"/>
      <c r="AF466"/>
      <c r="AH466" s="10"/>
      <c r="AK466" s="2" t="s">
        <v>706</v>
      </c>
      <c r="AL466" s="10">
        <v>15</v>
      </c>
      <c r="AM466" s="2" t="str">
        <f t="shared" si="7"/>
        <v>La Capilla / Boyacá</v>
      </c>
      <c r="AN466" s="10">
        <v>15380</v>
      </c>
    </row>
    <row r="467" spans="6:40" x14ac:dyDescent="0.25">
      <c r="F467"/>
      <c r="L467"/>
      <c r="O467"/>
      <c r="R467"/>
      <c r="U467"/>
      <c r="X467"/>
      <c r="AA467"/>
      <c r="AF467"/>
      <c r="AH467" s="10"/>
      <c r="AK467" s="2" t="s">
        <v>707</v>
      </c>
      <c r="AL467" s="10" t="s">
        <v>93</v>
      </c>
      <c r="AM467" s="2" t="str">
        <f t="shared" si="7"/>
        <v>La Ceja / Antioquia</v>
      </c>
      <c r="AN467" s="10" t="s">
        <v>708</v>
      </c>
    </row>
    <row r="468" spans="6:40" x14ac:dyDescent="0.25">
      <c r="F468"/>
      <c r="L468"/>
      <c r="O468"/>
      <c r="R468"/>
      <c r="U468"/>
      <c r="X468"/>
      <c r="AA468"/>
      <c r="AF468"/>
      <c r="AH468" s="10"/>
      <c r="AK468" s="2" t="s">
        <v>709</v>
      </c>
      <c r="AL468" s="10">
        <v>66</v>
      </c>
      <c r="AM468" s="2" t="str">
        <f t="shared" si="7"/>
        <v>La Celia / Risaralda</v>
      </c>
      <c r="AN468" s="10">
        <v>66383</v>
      </c>
    </row>
    <row r="469" spans="6:40" x14ac:dyDescent="0.25">
      <c r="F469"/>
      <c r="L469"/>
      <c r="O469"/>
      <c r="R469"/>
      <c r="U469"/>
      <c r="X469"/>
      <c r="AA469"/>
      <c r="AF469"/>
      <c r="AH469" s="10"/>
      <c r="AK469" s="2" t="s">
        <v>710</v>
      </c>
      <c r="AL469" s="10">
        <v>91</v>
      </c>
      <c r="AM469" s="2" t="str">
        <f t="shared" si="7"/>
        <v>La Chorrera / Amazonas</v>
      </c>
      <c r="AN469" s="10">
        <v>91405</v>
      </c>
    </row>
    <row r="470" spans="6:40" x14ac:dyDescent="0.25">
      <c r="F470"/>
      <c r="L470"/>
      <c r="O470"/>
      <c r="R470"/>
      <c r="U470"/>
      <c r="X470"/>
      <c r="AA470"/>
      <c r="AF470"/>
      <c r="AH470" s="10"/>
      <c r="AK470" s="2" t="s">
        <v>711</v>
      </c>
      <c r="AL470" s="10">
        <v>52</v>
      </c>
      <c r="AM470" s="2" t="str">
        <f t="shared" si="7"/>
        <v>La Cruz / Nariño</v>
      </c>
      <c r="AN470" s="10">
        <v>52378</v>
      </c>
    </row>
    <row r="471" spans="6:40" x14ac:dyDescent="0.25">
      <c r="F471"/>
      <c r="L471"/>
      <c r="O471"/>
      <c r="R471"/>
      <c r="U471"/>
      <c r="X471"/>
      <c r="AA471"/>
      <c r="AF471"/>
      <c r="AH471" s="10"/>
      <c r="AK471" s="2" t="s">
        <v>712</v>
      </c>
      <c r="AL471" s="10">
        <v>76</v>
      </c>
      <c r="AM471" s="2" t="str">
        <f t="shared" si="7"/>
        <v>La Cumbre / Valle del Cauca</v>
      </c>
      <c r="AN471" s="10">
        <v>76377</v>
      </c>
    </row>
    <row r="472" spans="6:40" x14ac:dyDescent="0.25">
      <c r="F472"/>
      <c r="L472"/>
      <c r="O472"/>
      <c r="R472"/>
      <c r="U472"/>
      <c r="X472"/>
      <c r="AA472"/>
      <c r="AF472"/>
      <c r="AH472" s="10"/>
      <c r="AK472" s="2" t="s">
        <v>713</v>
      </c>
      <c r="AL472" s="10">
        <v>17</v>
      </c>
      <c r="AM472" s="2" t="str">
        <f t="shared" si="7"/>
        <v>La Dorada / Caldas</v>
      </c>
      <c r="AN472" s="10">
        <v>17380</v>
      </c>
    </row>
    <row r="473" spans="6:40" x14ac:dyDescent="0.25">
      <c r="F473"/>
      <c r="L473"/>
      <c r="O473"/>
      <c r="R473"/>
      <c r="U473"/>
      <c r="X473"/>
      <c r="AA473"/>
      <c r="AF473"/>
      <c r="AH473" s="10"/>
      <c r="AK473" s="2" t="s">
        <v>714</v>
      </c>
      <c r="AL473" s="10">
        <v>54</v>
      </c>
      <c r="AM473" s="2" t="str">
        <f t="shared" si="7"/>
        <v>La Esperanza / Norte de Santander</v>
      </c>
      <c r="AN473" s="10">
        <v>54385</v>
      </c>
    </row>
    <row r="474" spans="6:40" x14ac:dyDescent="0.25">
      <c r="F474"/>
      <c r="L474"/>
      <c r="O474"/>
      <c r="R474"/>
      <c r="U474"/>
      <c r="X474"/>
      <c r="AA474"/>
      <c r="AF474"/>
      <c r="AH474" s="10"/>
      <c r="AK474" s="2" t="s">
        <v>715</v>
      </c>
      <c r="AL474" s="10" t="s">
        <v>93</v>
      </c>
      <c r="AM474" s="2" t="str">
        <f t="shared" si="7"/>
        <v>La Estrella / Antioquia</v>
      </c>
      <c r="AN474" s="10" t="s">
        <v>716</v>
      </c>
    </row>
    <row r="475" spans="6:40" x14ac:dyDescent="0.25">
      <c r="F475"/>
      <c r="L475"/>
      <c r="O475"/>
      <c r="R475"/>
      <c r="U475"/>
      <c r="X475"/>
      <c r="AA475"/>
      <c r="AF475"/>
      <c r="AH475" s="10"/>
      <c r="AK475" s="2" t="s">
        <v>717</v>
      </c>
      <c r="AL475" s="10">
        <v>52</v>
      </c>
      <c r="AM475" s="2" t="str">
        <f t="shared" si="7"/>
        <v>La Florida / Nariño</v>
      </c>
      <c r="AN475" s="10">
        <v>52381</v>
      </c>
    </row>
    <row r="476" spans="6:40" x14ac:dyDescent="0.25">
      <c r="F476"/>
      <c r="L476"/>
      <c r="O476"/>
      <c r="R476"/>
      <c r="U476"/>
      <c r="X476"/>
      <c r="AA476"/>
      <c r="AF476"/>
      <c r="AH476" s="10"/>
      <c r="AK476" s="2" t="s">
        <v>718</v>
      </c>
      <c r="AL476" s="10">
        <v>20</v>
      </c>
      <c r="AM476" s="2" t="str">
        <f t="shared" si="7"/>
        <v>La Gloria / Cesar</v>
      </c>
      <c r="AN476" s="10">
        <v>20383</v>
      </c>
    </row>
    <row r="477" spans="6:40" x14ac:dyDescent="0.25">
      <c r="F477"/>
      <c r="L477"/>
      <c r="O477"/>
      <c r="R477"/>
      <c r="U477"/>
      <c r="X477"/>
      <c r="AA477"/>
      <c r="AF477"/>
      <c r="AH477" s="10"/>
      <c r="AK477" s="2" t="s">
        <v>719</v>
      </c>
      <c r="AL477" s="10">
        <v>94</v>
      </c>
      <c r="AM477" s="2" t="str">
        <f t="shared" si="7"/>
        <v>La Guadalupe / Guainía</v>
      </c>
      <c r="AN477" s="10">
        <v>94885</v>
      </c>
    </row>
    <row r="478" spans="6:40" x14ac:dyDescent="0.25">
      <c r="F478"/>
      <c r="L478"/>
      <c r="O478"/>
      <c r="R478"/>
      <c r="U478"/>
      <c r="X478"/>
      <c r="AA478"/>
      <c r="AF478"/>
      <c r="AH478" s="10"/>
      <c r="AK478" s="2" t="s">
        <v>720</v>
      </c>
      <c r="AL478" s="10">
        <v>20</v>
      </c>
      <c r="AM478" s="2" t="str">
        <f t="shared" si="7"/>
        <v>La Jagua De Ibirico / Cesar</v>
      </c>
      <c r="AN478" s="10">
        <v>20400</v>
      </c>
    </row>
    <row r="479" spans="6:40" x14ac:dyDescent="0.25">
      <c r="F479"/>
      <c r="L479"/>
      <c r="O479"/>
      <c r="R479"/>
      <c r="U479"/>
      <c r="X479"/>
      <c r="AA479"/>
      <c r="AF479"/>
      <c r="AH479" s="10"/>
      <c r="AK479" s="2" t="s">
        <v>721</v>
      </c>
      <c r="AL479" s="10">
        <v>44</v>
      </c>
      <c r="AM479" s="2" t="str">
        <f t="shared" si="7"/>
        <v>La Jagua Del Pilar / La Guajira</v>
      </c>
      <c r="AN479" s="10">
        <v>44420</v>
      </c>
    </row>
    <row r="480" spans="6:40" x14ac:dyDescent="0.25">
      <c r="F480"/>
      <c r="L480"/>
      <c r="O480"/>
      <c r="R480"/>
      <c r="U480"/>
      <c r="X480"/>
      <c r="AA480"/>
      <c r="AF480"/>
      <c r="AH480" s="10"/>
      <c r="AK480" s="2" t="s">
        <v>722</v>
      </c>
      <c r="AL480" s="10">
        <v>52</v>
      </c>
      <c r="AM480" s="2" t="str">
        <f t="shared" si="7"/>
        <v>La Llanada / Nariño</v>
      </c>
      <c r="AN480" s="10">
        <v>52385</v>
      </c>
    </row>
    <row r="481" spans="6:40" x14ac:dyDescent="0.25">
      <c r="F481"/>
      <c r="L481"/>
      <c r="O481"/>
      <c r="R481"/>
      <c r="U481"/>
      <c r="X481"/>
      <c r="AA481"/>
      <c r="AF481"/>
      <c r="AH481" s="10"/>
      <c r="AK481" s="2" t="s">
        <v>723</v>
      </c>
      <c r="AL481" s="10">
        <v>50</v>
      </c>
      <c r="AM481" s="2" t="str">
        <f t="shared" si="7"/>
        <v>La Macarena / Meta</v>
      </c>
      <c r="AN481" s="10">
        <v>50350</v>
      </c>
    </row>
    <row r="482" spans="6:40" x14ac:dyDescent="0.25">
      <c r="F482"/>
      <c r="L482"/>
      <c r="O482"/>
      <c r="R482"/>
      <c r="U482"/>
      <c r="X482"/>
      <c r="AA482"/>
      <c r="AF482"/>
      <c r="AH482" s="10"/>
      <c r="AK482" s="2" t="s">
        <v>724</v>
      </c>
      <c r="AL482" s="10">
        <v>17</v>
      </c>
      <c r="AM482" s="2" t="str">
        <f t="shared" si="7"/>
        <v>La Merced / Caldas</v>
      </c>
      <c r="AN482" s="10">
        <v>17388</v>
      </c>
    </row>
    <row r="483" spans="6:40" x14ac:dyDescent="0.25">
      <c r="F483"/>
      <c r="L483"/>
      <c r="O483"/>
      <c r="R483"/>
      <c r="U483"/>
      <c r="X483"/>
      <c r="AA483"/>
      <c r="AF483"/>
      <c r="AH483" s="10"/>
      <c r="AK483" s="2" t="s">
        <v>725</v>
      </c>
      <c r="AL483" s="10">
        <v>25</v>
      </c>
      <c r="AM483" s="2" t="str">
        <f t="shared" si="7"/>
        <v>La Mesa / Cundinamarca</v>
      </c>
      <c r="AN483" s="10">
        <v>25386</v>
      </c>
    </row>
    <row r="484" spans="6:40" x14ac:dyDescent="0.25">
      <c r="F484"/>
      <c r="L484"/>
      <c r="O484"/>
      <c r="R484"/>
      <c r="U484"/>
      <c r="X484"/>
      <c r="AA484"/>
      <c r="AF484"/>
      <c r="AH484" s="10"/>
      <c r="AK484" s="2" t="s">
        <v>726</v>
      </c>
      <c r="AL484" s="10">
        <v>18</v>
      </c>
      <c r="AM484" s="2" t="str">
        <f t="shared" si="7"/>
        <v>La Montañita / Caquetá</v>
      </c>
      <c r="AN484" s="10">
        <v>18410</v>
      </c>
    </row>
    <row r="485" spans="6:40" x14ac:dyDescent="0.25">
      <c r="F485"/>
      <c r="L485"/>
      <c r="O485"/>
      <c r="R485"/>
      <c r="U485"/>
      <c r="X485"/>
      <c r="AA485"/>
      <c r="AF485"/>
      <c r="AH485" s="10"/>
      <c r="AK485" s="2" t="s">
        <v>727</v>
      </c>
      <c r="AL485" s="10">
        <v>25</v>
      </c>
      <c r="AM485" s="2" t="str">
        <f t="shared" si="7"/>
        <v>La Palma / Cundinamarca</v>
      </c>
      <c r="AN485" s="10">
        <v>25394</v>
      </c>
    </row>
    <row r="486" spans="6:40" x14ac:dyDescent="0.25">
      <c r="F486"/>
      <c r="L486"/>
      <c r="O486"/>
      <c r="R486"/>
      <c r="U486"/>
      <c r="X486"/>
      <c r="AA486"/>
      <c r="AF486"/>
      <c r="AH486" s="10"/>
      <c r="AK486" s="2" t="s">
        <v>728</v>
      </c>
      <c r="AL486" s="10">
        <v>20</v>
      </c>
      <c r="AM486" s="2" t="str">
        <f t="shared" si="7"/>
        <v>La Paz / Cesar</v>
      </c>
      <c r="AN486" s="10">
        <v>20621</v>
      </c>
    </row>
    <row r="487" spans="6:40" x14ac:dyDescent="0.25">
      <c r="F487"/>
      <c r="L487"/>
      <c r="O487"/>
      <c r="R487"/>
      <c r="U487"/>
      <c r="X487"/>
      <c r="AA487"/>
      <c r="AF487"/>
      <c r="AH487" s="10"/>
      <c r="AK487" s="2" t="s">
        <v>728</v>
      </c>
      <c r="AL487" s="10">
        <v>68</v>
      </c>
      <c r="AM487" s="2" t="str">
        <f t="shared" si="7"/>
        <v>La Paz / Santander</v>
      </c>
      <c r="AN487" s="10">
        <v>68397</v>
      </c>
    </row>
    <row r="488" spans="6:40" x14ac:dyDescent="0.25">
      <c r="F488"/>
      <c r="L488"/>
      <c r="O488"/>
      <c r="R488"/>
      <c r="U488"/>
      <c r="X488"/>
      <c r="AA488"/>
      <c r="AF488"/>
      <c r="AH488" s="10"/>
      <c r="AK488" s="2" t="s">
        <v>729</v>
      </c>
      <c r="AL488" s="10">
        <v>91</v>
      </c>
      <c r="AM488" s="2" t="str">
        <f t="shared" si="7"/>
        <v>La Pedrera / Amazonas</v>
      </c>
      <c r="AN488" s="10">
        <v>91407</v>
      </c>
    </row>
    <row r="489" spans="6:40" x14ac:dyDescent="0.25">
      <c r="F489"/>
      <c r="L489"/>
      <c r="O489"/>
      <c r="R489"/>
      <c r="U489"/>
      <c r="X489"/>
      <c r="AA489"/>
      <c r="AF489"/>
      <c r="AH489" s="10"/>
      <c r="AK489" s="2" t="s">
        <v>730</v>
      </c>
      <c r="AL489" s="10">
        <v>25</v>
      </c>
      <c r="AM489" s="2" t="str">
        <f t="shared" si="7"/>
        <v>La Peña / Cundinamarca</v>
      </c>
      <c r="AN489" s="10">
        <v>25398</v>
      </c>
    </row>
    <row r="490" spans="6:40" x14ac:dyDescent="0.25">
      <c r="F490"/>
      <c r="L490"/>
      <c r="O490"/>
      <c r="R490"/>
      <c r="U490"/>
      <c r="X490"/>
      <c r="AA490"/>
      <c r="AF490"/>
      <c r="AH490" s="10"/>
      <c r="AK490" s="2" t="s">
        <v>731</v>
      </c>
      <c r="AL490" s="10" t="s">
        <v>93</v>
      </c>
      <c r="AM490" s="2" t="str">
        <f t="shared" si="7"/>
        <v>La Pintada / Antioquia</v>
      </c>
      <c r="AN490" s="10" t="s">
        <v>732</v>
      </c>
    </row>
    <row r="491" spans="6:40" x14ac:dyDescent="0.25">
      <c r="F491"/>
      <c r="L491"/>
      <c r="O491"/>
      <c r="R491"/>
      <c r="U491"/>
      <c r="X491"/>
      <c r="AA491"/>
      <c r="AF491"/>
      <c r="AH491" s="10"/>
      <c r="AK491" s="2" t="s">
        <v>733</v>
      </c>
      <c r="AL491" s="10">
        <v>41</v>
      </c>
      <c r="AM491" s="2" t="str">
        <f t="shared" si="7"/>
        <v>La Plata / Huila</v>
      </c>
      <c r="AN491" s="10">
        <v>41396</v>
      </c>
    </row>
    <row r="492" spans="6:40" x14ac:dyDescent="0.25">
      <c r="F492"/>
      <c r="L492"/>
      <c r="O492"/>
      <c r="R492"/>
      <c r="U492"/>
      <c r="X492"/>
      <c r="AA492"/>
      <c r="AF492"/>
      <c r="AH492" s="10"/>
      <c r="AK492" s="2" t="s">
        <v>734</v>
      </c>
      <c r="AL492" s="10">
        <v>54</v>
      </c>
      <c r="AM492" s="2" t="str">
        <f t="shared" si="7"/>
        <v>La Playa De Belén / Norte de Santander</v>
      </c>
      <c r="AN492" s="10">
        <v>54398</v>
      </c>
    </row>
    <row r="493" spans="6:40" x14ac:dyDescent="0.25">
      <c r="F493"/>
      <c r="L493"/>
      <c r="O493"/>
      <c r="R493"/>
      <c r="U493"/>
      <c r="X493"/>
      <c r="AA493"/>
      <c r="AF493"/>
      <c r="AH493" s="10"/>
      <c r="AK493" s="2" t="s">
        <v>735</v>
      </c>
      <c r="AL493" s="10">
        <v>99</v>
      </c>
      <c r="AM493" s="2" t="str">
        <f t="shared" si="7"/>
        <v>La Primavera / Vichada</v>
      </c>
      <c r="AN493" s="10">
        <v>99524</v>
      </c>
    </row>
    <row r="494" spans="6:40" x14ac:dyDescent="0.25">
      <c r="F494"/>
      <c r="L494"/>
      <c r="O494"/>
      <c r="R494"/>
      <c r="U494"/>
      <c r="X494"/>
      <c r="AA494"/>
      <c r="AF494"/>
      <c r="AH494" s="10"/>
      <c r="AK494" s="2" t="s">
        <v>736</v>
      </c>
      <c r="AL494" s="10">
        <v>85</v>
      </c>
      <c r="AM494" s="2" t="str">
        <f t="shared" si="7"/>
        <v>La Salina / Casanare</v>
      </c>
      <c r="AN494" s="10">
        <v>85136</v>
      </c>
    </row>
    <row r="495" spans="6:40" x14ac:dyDescent="0.25">
      <c r="F495"/>
      <c r="L495"/>
      <c r="O495"/>
      <c r="R495"/>
      <c r="U495"/>
      <c r="X495"/>
      <c r="AA495"/>
      <c r="AF495"/>
      <c r="AH495" s="10"/>
      <c r="AK495" s="2" t="s">
        <v>737</v>
      </c>
      <c r="AL495" s="10">
        <v>19</v>
      </c>
      <c r="AM495" s="2" t="str">
        <f t="shared" si="7"/>
        <v>La Sierra / Cauca</v>
      </c>
      <c r="AN495" s="10">
        <v>19392</v>
      </c>
    </row>
    <row r="496" spans="6:40" x14ac:dyDescent="0.25">
      <c r="F496"/>
      <c r="L496"/>
      <c r="O496"/>
      <c r="R496"/>
      <c r="U496"/>
      <c r="X496"/>
      <c r="AA496"/>
      <c r="AF496"/>
      <c r="AH496" s="10"/>
      <c r="AK496" s="2" t="s">
        <v>738</v>
      </c>
      <c r="AL496" s="10">
        <v>63</v>
      </c>
      <c r="AM496" s="2" t="str">
        <f t="shared" si="7"/>
        <v>La Tebaida / Quindío</v>
      </c>
      <c r="AN496" s="10">
        <v>63401</v>
      </c>
    </row>
    <row r="497" spans="6:40" x14ac:dyDescent="0.25">
      <c r="F497"/>
      <c r="L497"/>
      <c r="O497"/>
      <c r="R497"/>
      <c r="U497"/>
      <c r="X497"/>
      <c r="AA497"/>
      <c r="AF497"/>
      <c r="AH497" s="10"/>
      <c r="AK497" s="2" t="s">
        <v>739</v>
      </c>
      <c r="AL497" s="10">
        <v>52</v>
      </c>
      <c r="AM497" s="2" t="str">
        <f t="shared" si="7"/>
        <v>La Tola / Nariño</v>
      </c>
      <c r="AN497" s="10">
        <v>52390</v>
      </c>
    </row>
    <row r="498" spans="6:40" x14ac:dyDescent="0.25">
      <c r="F498"/>
      <c r="L498"/>
      <c r="O498"/>
      <c r="R498"/>
      <c r="U498"/>
      <c r="X498"/>
      <c r="AA498"/>
      <c r="AF498"/>
      <c r="AH498" s="10"/>
      <c r="AK498" s="2" t="s">
        <v>740</v>
      </c>
      <c r="AL498" s="10" t="s">
        <v>93</v>
      </c>
      <c r="AM498" s="2" t="str">
        <f t="shared" si="7"/>
        <v>La Unión / Antioquia</v>
      </c>
      <c r="AN498" s="10" t="s">
        <v>741</v>
      </c>
    </row>
    <row r="499" spans="6:40" x14ac:dyDescent="0.25">
      <c r="F499"/>
      <c r="L499"/>
      <c r="O499"/>
      <c r="R499"/>
      <c r="U499"/>
      <c r="X499"/>
      <c r="AA499"/>
      <c r="AF499"/>
      <c r="AH499" s="10"/>
      <c r="AK499" s="2" t="s">
        <v>740</v>
      </c>
      <c r="AL499" s="10">
        <v>52</v>
      </c>
      <c r="AM499" s="2" t="str">
        <f t="shared" si="7"/>
        <v>La Unión / Nariño</v>
      </c>
      <c r="AN499" s="10">
        <v>52399</v>
      </c>
    </row>
    <row r="500" spans="6:40" x14ac:dyDescent="0.25">
      <c r="F500"/>
      <c r="L500"/>
      <c r="O500"/>
      <c r="R500"/>
      <c r="U500"/>
      <c r="X500"/>
      <c r="AA500"/>
      <c r="AF500"/>
      <c r="AH500" s="10"/>
      <c r="AK500" s="2" t="s">
        <v>740</v>
      </c>
      <c r="AL500" s="10">
        <v>70</v>
      </c>
      <c r="AM500" s="2" t="str">
        <f t="shared" si="7"/>
        <v>La Unión / Sucre</v>
      </c>
      <c r="AN500" s="10">
        <v>70400</v>
      </c>
    </row>
    <row r="501" spans="6:40" x14ac:dyDescent="0.25">
      <c r="F501"/>
      <c r="L501"/>
      <c r="O501"/>
      <c r="R501"/>
      <c r="U501"/>
      <c r="X501"/>
      <c r="AA501"/>
      <c r="AF501"/>
      <c r="AH501" s="10"/>
      <c r="AK501" s="2" t="s">
        <v>740</v>
      </c>
      <c r="AL501" s="10">
        <v>76</v>
      </c>
      <c r="AM501" s="2" t="str">
        <f t="shared" si="7"/>
        <v>La Unión / Valle del Cauca</v>
      </c>
      <c r="AN501" s="10">
        <v>76400</v>
      </c>
    </row>
    <row r="502" spans="6:40" x14ac:dyDescent="0.25">
      <c r="F502"/>
      <c r="L502"/>
      <c r="O502"/>
      <c r="R502"/>
      <c r="U502"/>
      <c r="X502"/>
      <c r="AA502"/>
      <c r="AF502"/>
      <c r="AH502" s="10"/>
      <c r="AK502" s="2" t="s">
        <v>742</v>
      </c>
      <c r="AL502" s="10">
        <v>15</v>
      </c>
      <c r="AM502" s="2" t="str">
        <f t="shared" si="7"/>
        <v>La Uvita / Boyacá</v>
      </c>
      <c r="AN502" s="10">
        <v>15403</v>
      </c>
    </row>
    <row r="503" spans="6:40" x14ac:dyDescent="0.25">
      <c r="F503"/>
      <c r="L503"/>
      <c r="O503"/>
      <c r="R503"/>
      <c r="U503"/>
      <c r="X503"/>
      <c r="AA503"/>
      <c r="AF503"/>
      <c r="AH503" s="10"/>
      <c r="AK503" s="2" t="s">
        <v>743</v>
      </c>
      <c r="AL503" s="10">
        <v>19</v>
      </c>
      <c r="AM503" s="2" t="str">
        <f t="shared" si="7"/>
        <v>La Vega / Cauca</v>
      </c>
      <c r="AN503" s="10">
        <v>19397</v>
      </c>
    </row>
    <row r="504" spans="6:40" x14ac:dyDescent="0.25">
      <c r="F504"/>
      <c r="L504"/>
      <c r="O504"/>
      <c r="R504"/>
      <c r="U504"/>
      <c r="X504"/>
      <c r="AA504"/>
      <c r="AF504"/>
      <c r="AH504" s="10"/>
      <c r="AK504" s="2" t="s">
        <v>743</v>
      </c>
      <c r="AL504" s="10">
        <v>25</v>
      </c>
      <c r="AM504" s="2" t="str">
        <f t="shared" si="7"/>
        <v>La Vega / Cundinamarca</v>
      </c>
      <c r="AN504" s="10">
        <v>25402</v>
      </c>
    </row>
    <row r="505" spans="6:40" x14ac:dyDescent="0.25">
      <c r="F505"/>
      <c r="L505"/>
      <c r="O505"/>
      <c r="R505"/>
      <c r="U505"/>
      <c r="X505"/>
      <c r="AA505"/>
      <c r="AF505"/>
      <c r="AH505" s="10"/>
      <c r="AK505" s="2" t="s">
        <v>744</v>
      </c>
      <c r="AL505" s="10">
        <v>91</v>
      </c>
      <c r="AM505" s="2" t="str">
        <f t="shared" si="7"/>
        <v>La Victoria / Amazonas</v>
      </c>
      <c r="AN505" s="10">
        <v>91430</v>
      </c>
    </row>
    <row r="506" spans="6:40" x14ac:dyDescent="0.25">
      <c r="F506"/>
      <c r="L506"/>
      <c r="O506"/>
      <c r="R506"/>
      <c r="U506"/>
      <c r="X506"/>
      <c r="AA506"/>
      <c r="AF506"/>
      <c r="AH506" s="10"/>
      <c r="AK506" s="2" t="s">
        <v>744</v>
      </c>
      <c r="AL506" s="10">
        <v>15</v>
      </c>
      <c r="AM506" s="2" t="str">
        <f t="shared" si="7"/>
        <v>La Victoria / Boyacá</v>
      </c>
      <c r="AN506" s="10">
        <v>15401</v>
      </c>
    </row>
    <row r="507" spans="6:40" x14ac:dyDescent="0.25">
      <c r="F507"/>
      <c r="L507"/>
      <c r="O507"/>
      <c r="R507"/>
      <c r="U507"/>
      <c r="X507"/>
      <c r="AA507"/>
      <c r="AF507"/>
      <c r="AH507" s="10"/>
      <c r="AK507" s="2" t="s">
        <v>744</v>
      </c>
      <c r="AL507" s="10">
        <v>76</v>
      </c>
      <c r="AM507" s="2" t="str">
        <f t="shared" si="7"/>
        <v>La Victoria / Valle del Cauca</v>
      </c>
      <c r="AN507" s="10">
        <v>76403</v>
      </c>
    </row>
    <row r="508" spans="6:40" x14ac:dyDescent="0.25">
      <c r="F508"/>
      <c r="L508"/>
      <c r="O508"/>
      <c r="R508"/>
      <c r="U508"/>
      <c r="X508"/>
      <c r="AA508"/>
      <c r="AF508"/>
      <c r="AH508" s="10"/>
      <c r="AK508" s="2" t="s">
        <v>745</v>
      </c>
      <c r="AL508" s="10">
        <v>66</v>
      </c>
      <c r="AM508" s="2" t="str">
        <f t="shared" si="7"/>
        <v>La Virginia / Risaralda</v>
      </c>
      <c r="AN508" s="10">
        <v>66400</v>
      </c>
    </row>
    <row r="509" spans="6:40" x14ac:dyDescent="0.25">
      <c r="F509"/>
      <c r="L509"/>
      <c r="O509"/>
      <c r="R509"/>
      <c r="U509"/>
      <c r="X509"/>
      <c r="AA509"/>
      <c r="AF509"/>
      <c r="AH509" s="10"/>
      <c r="AK509" s="2" t="s">
        <v>746</v>
      </c>
      <c r="AL509" s="10">
        <v>54</v>
      </c>
      <c r="AM509" s="2" t="str">
        <f t="shared" si="7"/>
        <v>Labateca / Norte de Santander</v>
      </c>
      <c r="AN509" s="10">
        <v>54377</v>
      </c>
    </row>
    <row r="510" spans="6:40" x14ac:dyDescent="0.25">
      <c r="F510"/>
      <c r="L510"/>
      <c r="O510"/>
      <c r="R510"/>
      <c r="U510"/>
      <c r="X510"/>
      <c r="AA510"/>
      <c r="AF510"/>
      <c r="AH510" s="10"/>
      <c r="AK510" s="2" t="s">
        <v>747</v>
      </c>
      <c r="AL510" s="10">
        <v>15</v>
      </c>
      <c r="AM510" s="2" t="str">
        <f t="shared" si="7"/>
        <v>Labranzagrande / Boyacá</v>
      </c>
      <c r="AN510" s="10">
        <v>15377</v>
      </c>
    </row>
    <row r="511" spans="6:40" x14ac:dyDescent="0.25">
      <c r="F511"/>
      <c r="L511"/>
      <c r="O511"/>
      <c r="R511"/>
      <c r="U511"/>
      <c r="X511"/>
      <c r="AA511"/>
      <c r="AF511"/>
      <c r="AH511" s="10"/>
      <c r="AK511" s="2" t="s">
        <v>748</v>
      </c>
      <c r="AL511" s="10">
        <v>68</v>
      </c>
      <c r="AM511" s="2" t="str">
        <f t="shared" si="7"/>
        <v>Landázuri / Santander</v>
      </c>
      <c r="AN511" s="10">
        <v>68385</v>
      </c>
    </row>
    <row r="512" spans="6:40" x14ac:dyDescent="0.25">
      <c r="F512"/>
      <c r="L512"/>
      <c r="O512"/>
      <c r="R512"/>
      <c r="U512"/>
      <c r="X512"/>
      <c r="AA512"/>
      <c r="AF512"/>
      <c r="AH512" s="10"/>
      <c r="AK512" s="2" t="s">
        <v>749</v>
      </c>
      <c r="AL512" s="10">
        <v>68</v>
      </c>
      <c r="AM512" s="2" t="str">
        <f t="shared" si="7"/>
        <v>Lebrija / Santander</v>
      </c>
      <c r="AN512" s="10">
        <v>68406</v>
      </c>
    </row>
    <row r="513" spans="6:40" x14ac:dyDescent="0.25">
      <c r="F513"/>
      <c r="L513"/>
      <c r="O513"/>
      <c r="R513"/>
      <c r="U513"/>
      <c r="X513"/>
      <c r="AA513"/>
      <c r="AF513"/>
      <c r="AH513" s="10"/>
      <c r="AK513" s="2" t="s">
        <v>750</v>
      </c>
      <c r="AL513" s="10">
        <v>52</v>
      </c>
      <c r="AM513" s="2" t="str">
        <f t="shared" si="7"/>
        <v>Leiva / Nariño</v>
      </c>
      <c r="AN513" s="10">
        <v>52405</v>
      </c>
    </row>
    <row r="514" spans="6:40" x14ac:dyDescent="0.25">
      <c r="F514"/>
      <c r="L514"/>
      <c r="O514"/>
      <c r="R514"/>
      <c r="U514"/>
      <c r="X514"/>
      <c r="AA514"/>
      <c r="AF514"/>
      <c r="AH514" s="10"/>
      <c r="AK514" s="2" t="s">
        <v>751</v>
      </c>
      <c r="AL514" s="10">
        <v>50</v>
      </c>
      <c r="AM514" s="2" t="str">
        <f t="shared" si="7"/>
        <v>Lejanías / Meta</v>
      </c>
      <c r="AN514" s="10">
        <v>50400</v>
      </c>
    </row>
    <row r="515" spans="6:40" x14ac:dyDescent="0.25">
      <c r="F515"/>
      <c r="L515"/>
      <c r="O515"/>
      <c r="R515"/>
      <c r="U515"/>
      <c r="X515"/>
      <c r="AA515"/>
      <c r="AF515"/>
      <c r="AH515" s="10"/>
      <c r="AK515" s="2" t="s">
        <v>752</v>
      </c>
      <c r="AL515" s="10">
        <v>25</v>
      </c>
      <c r="AM515" s="2" t="str">
        <f t="shared" si="7"/>
        <v>Lenguazaque / Cundinamarca</v>
      </c>
      <c r="AN515" s="10">
        <v>25407</v>
      </c>
    </row>
    <row r="516" spans="6:40" x14ac:dyDescent="0.25">
      <c r="F516"/>
      <c r="L516"/>
      <c r="O516"/>
      <c r="R516"/>
      <c r="U516"/>
      <c r="X516"/>
      <c r="AA516"/>
      <c r="AF516"/>
      <c r="AH516" s="10"/>
      <c r="AK516" s="2" t="s">
        <v>753</v>
      </c>
      <c r="AL516" s="10">
        <v>73</v>
      </c>
      <c r="AM516" s="2" t="str">
        <f t="shared" ref="AM516:AM579" si="8">AK516&amp;" / "&amp;VLOOKUP(AL516,$AH$4:$AI$36,2,FALSE)</f>
        <v>Lérida / Tolima</v>
      </c>
      <c r="AN516" s="10">
        <v>73408</v>
      </c>
    </row>
    <row r="517" spans="6:40" x14ac:dyDescent="0.25">
      <c r="F517"/>
      <c r="L517"/>
      <c r="O517"/>
      <c r="R517"/>
      <c r="U517"/>
      <c r="X517"/>
      <c r="AA517"/>
      <c r="AF517"/>
      <c r="AH517" s="10"/>
      <c r="AK517" s="2" t="s">
        <v>754</v>
      </c>
      <c r="AL517" s="10">
        <v>91</v>
      </c>
      <c r="AM517" s="2" t="str">
        <f t="shared" si="8"/>
        <v>Leticia / Amazonas</v>
      </c>
      <c r="AN517" s="10">
        <v>91001</v>
      </c>
    </row>
    <row r="518" spans="6:40" x14ac:dyDescent="0.25">
      <c r="F518"/>
      <c r="L518"/>
      <c r="O518"/>
      <c r="R518"/>
      <c r="U518"/>
      <c r="X518"/>
      <c r="AA518"/>
      <c r="AF518"/>
      <c r="AH518" s="10"/>
      <c r="AK518" s="2" t="s">
        <v>755</v>
      </c>
      <c r="AL518" s="10">
        <v>73</v>
      </c>
      <c r="AM518" s="2" t="str">
        <f t="shared" si="8"/>
        <v>Líbano / Tolima</v>
      </c>
      <c r="AN518" s="10">
        <v>73411</v>
      </c>
    </row>
    <row r="519" spans="6:40" x14ac:dyDescent="0.25">
      <c r="F519"/>
      <c r="L519"/>
      <c r="O519"/>
      <c r="R519"/>
      <c r="U519"/>
      <c r="X519"/>
      <c r="AA519"/>
      <c r="AF519"/>
      <c r="AH519" s="10"/>
      <c r="AK519" s="2" t="s">
        <v>756</v>
      </c>
      <c r="AL519" s="10" t="s">
        <v>93</v>
      </c>
      <c r="AM519" s="2" t="str">
        <f t="shared" si="8"/>
        <v>Liborina / Antioquia</v>
      </c>
      <c r="AN519" s="10" t="s">
        <v>757</v>
      </c>
    </row>
    <row r="520" spans="6:40" x14ac:dyDescent="0.25">
      <c r="F520"/>
      <c r="L520"/>
      <c r="O520"/>
      <c r="R520"/>
      <c r="U520"/>
      <c r="X520"/>
      <c r="AA520"/>
      <c r="AF520"/>
      <c r="AH520" s="10"/>
      <c r="AK520" s="2" t="s">
        <v>758</v>
      </c>
      <c r="AL520" s="10">
        <v>52</v>
      </c>
      <c r="AM520" s="2" t="str">
        <f t="shared" si="8"/>
        <v>Linares / Nariño</v>
      </c>
      <c r="AN520" s="10">
        <v>52411</v>
      </c>
    </row>
    <row r="521" spans="6:40" x14ac:dyDescent="0.25">
      <c r="F521"/>
      <c r="L521"/>
      <c r="O521"/>
      <c r="R521"/>
      <c r="U521"/>
      <c r="X521"/>
      <c r="AA521"/>
      <c r="AF521"/>
      <c r="AH521" s="10"/>
      <c r="AK521" s="2" t="s">
        <v>759</v>
      </c>
      <c r="AL521" s="10">
        <v>27</v>
      </c>
      <c r="AM521" s="2" t="str">
        <f t="shared" si="8"/>
        <v>Lloró / Chocó</v>
      </c>
      <c r="AN521" s="10">
        <v>27413</v>
      </c>
    </row>
    <row r="522" spans="6:40" x14ac:dyDescent="0.25">
      <c r="F522"/>
      <c r="L522"/>
      <c r="O522"/>
      <c r="R522"/>
      <c r="U522"/>
      <c r="X522"/>
      <c r="AA522"/>
      <c r="AF522"/>
      <c r="AH522" s="10"/>
      <c r="AK522" s="2" t="s">
        <v>760</v>
      </c>
      <c r="AL522" s="10">
        <v>19</v>
      </c>
      <c r="AM522" s="2" t="str">
        <f t="shared" si="8"/>
        <v>López De Micay / Cauca</v>
      </c>
      <c r="AN522" s="10">
        <v>19418</v>
      </c>
    </row>
    <row r="523" spans="6:40" x14ac:dyDescent="0.25">
      <c r="F523"/>
      <c r="L523"/>
      <c r="O523"/>
      <c r="R523"/>
      <c r="U523"/>
      <c r="X523"/>
      <c r="AA523"/>
      <c r="AF523"/>
      <c r="AH523" s="10"/>
      <c r="AK523" s="2" t="s">
        <v>761</v>
      </c>
      <c r="AL523" s="10">
        <v>23</v>
      </c>
      <c r="AM523" s="2" t="str">
        <f t="shared" si="8"/>
        <v>Lorica / Córdoba</v>
      </c>
      <c r="AN523" s="10">
        <v>23417</v>
      </c>
    </row>
    <row r="524" spans="6:40" x14ac:dyDescent="0.25">
      <c r="F524"/>
      <c r="L524"/>
      <c r="O524"/>
      <c r="R524"/>
      <c r="U524"/>
      <c r="X524"/>
      <c r="AA524"/>
      <c r="AF524"/>
      <c r="AH524" s="10"/>
      <c r="AK524" s="2" t="s">
        <v>762</v>
      </c>
      <c r="AL524" s="10">
        <v>52</v>
      </c>
      <c r="AM524" s="2" t="str">
        <f t="shared" si="8"/>
        <v>Los Andes (Sotomayor) / Nariño</v>
      </c>
      <c r="AN524" s="10">
        <v>52418</v>
      </c>
    </row>
    <row r="525" spans="6:40" x14ac:dyDescent="0.25">
      <c r="F525"/>
      <c r="L525"/>
      <c r="O525"/>
      <c r="R525"/>
      <c r="U525"/>
      <c r="X525"/>
      <c r="AA525"/>
      <c r="AF525"/>
      <c r="AH525" s="10"/>
      <c r="AK525" s="2" t="s">
        <v>763</v>
      </c>
      <c r="AL525" s="10">
        <v>23</v>
      </c>
      <c r="AM525" s="2" t="str">
        <f t="shared" si="8"/>
        <v>Los Córdobas / Córdoba</v>
      </c>
      <c r="AN525" s="10">
        <v>23419</v>
      </c>
    </row>
    <row r="526" spans="6:40" x14ac:dyDescent="0.25">
      <c r="F526"/>
      <c r="L526"/>
      <c r="O526"/>
      <c r="R526"/>
      <c r="U526"/>
      <c r="X526"/>
      <c r="AA526"/>
      <c r="AF526"/>
      <c r="AH526" s="10"/>
      <c r="AK526" s="2" t="s">
        <v>764</v>
      </c>
      <c r="AL526" s="10">
        <v>70</v>
      </c>
      <c r="AM526" s="2" t="str">
        <f t="shared" si="8"/>
        <v>Los Palmitos / Sucre</v>
      </c>
      <c r="AN526" s="10">
        <v>70418</v>
      </c>
    </row>
    <row r="527" spans="6:40" x14ac:dyDescent="0.25">
      <c r="F527"/>
      <c r="L527"/>
      <c r="O527"/>
      <c r="R527"/>
      <c r="U527"/>
      <c r="X527"/>
      <c r="AA527"/>
      <c r="AF527"/>
      <c r="AH527" s="10"/>
      <c r="AK527" s="2" t="s">
        <v>765</v>
      </c>
      <c r="AL527" s="10">
        <v>54</v>
      </c>
      <c r="AM527" s="2" t="str">
        <f t="shared" si="8"/>
        <v>Los Patios / Norte de Santander</v>
      </c>
      <c r="AN527" s="10">
        <v>54405</v>
      </c>
    </row>
    <row r="528" spans="6:40" x14ac:dyDescent="0.25">
      <c r="F528"/>
      <c r="L528"/>
      <c r="O528"/>
      <c r="R528"/>
      <c r="U528"/>
      <c r="X528"/>
      <c r="AA528"/>
      <c r="AF528"/>
      <c r="AH528" s="10"/>
      <c r="AK528" s="2" t="s">
        <v>766</v>
      </c>
      <c r="AL528" s="10">
        <v>68</v>
      </c>
      <c r="AM528" s="2" t="str">
        <f t="shared" si="8"/>
        <v>Los Santos / Santander</v>
      </c>
      <c r="AN528" s="10">
        <v>68418</v>
      </c>
    </row>
    <row r="529" spans="6:40" x14ac:dyDescent="0.25">
      <c r="F529"/>
      <c r="L529"/>
      <c r="O529"/>
      <c r="R529"/>
      <c r="U529"/>
      <c r="X529"/>
      <c r="AA529"/>
      <c r="AF529"/>
      <c r="AH529" s="10"/>
      <c r="AK529" s="2" t="s">
        <v>767</v>
      </c>
      <c r="AL529" s="10">
        <v>54</v>
      </c>
      <c r="AM529" s="2" t="str">
        <f t="shared" si="8"/>
        <v>Lourdes / Norte de Santander</v>
      </c>
      <c r="AN529" s="10">
        <v>54418</v>
      </c>
    </row>
    <row r="530" spans="6:40" x14ac:dyDescent="0.25">
      <c r="F530"/>
      <c r="L530"/>
      <c r="O530"/>
      <c r="R530"/>
      <c r="U530"/>
      <c r="X530"/>
      <c r="AA530"/>
      <c r="AF530"/>
      <c r="AH530" s="10"/>
      <c r="AK530" s="2" t="s">
        <v>768</v>
      </c>
      <c r="AL530" s="10" t="s">
        <v>154</v>
      </c>
      <c r="AM530" s="2" t="str">
        <f t="shared" si="8"/>
        <v>Luruaco / Atlántico</v>
      </c>
      <c r="AN530" s="10" t="s">
        <v>769</v>
      </c>
    </row>
    <row r="531" spans="6:40" x14ac:dyDescent="0.25">
      <c r="F531"/>
      <c r="L531"/>
      <c r="O531"/>
      <c r="R531"/>
      <c r="U531"/>
      <c r="X531"/>
      <c r="AA531"/>
      <c r="AF531"/>
      <c r="AH531" s="10"/>
      <c r="AK531" s="2" t="s">
        <v>770</v>
      </c>
      <c r="AL531" s="10">
        <v>15</v>
      </c>
      <c r="AM531" s="2" t="str">
        <f t="shared" si="8"/>
        <v>Macanal / Boyacá</v>
      </c>
      <c r="AN531" s="10">
        <v>15425</v>
      </c>
    </row>
    <row r="532" spans="6:40" x14ac:dyDescent="0.25">
      <c r="F532"/>
      <c r="L532"/>
      <c r="O532"/>
      <c r="R532"/>
      <c r="U532"/>
      <c r="X532"/>
      <c r="AA532"/>
      <c r="AF532"/>
      <c r="AH532" s="10"/>
      <c r="AK532" s="2" t="s">
        <v>771</v>
      </c>
      <c r="AL532" s="10">
        <v>68</v>
      </c>
      <c r="AM532" s="2" t="str">
        <f t="shared" si="8"/>
        <v>Macaravita / Santander</v>
      </c>
      <c r="AN532" s="10">
        <v>68425</v>
      </c>
    </row>
    <row r="533" spans="6:40" x14ac:dyDescent="0.25">
      <c r="F533"/>
      <c r="L533"/>
      <c r="O533"/>
      <c r="R533"/>
      <c r="U533"/>
      <c r="X533"/>
      <c r="AA533"/>
      <c r="AF533"/>
      <c r="AH533" s="10"/>
      <c r="AK533" s="2" t="s">
        <v>772</v>
      </c>
      <c r="AL533" s="10" t="s">
        <v>93</v>
      </c>
      <c r="AM533" s="2" t="str">
        <f t="shared" si="8"/>
        <v>Maceo / Antioquia</v>
      </c>
      <c r="AN533" s="10" t="s">
        <v>773</v>
      </c>
    </row>
    <row r="534" spans="6:40" x14ac:dyDescent="0.25">
      <c r="F534"/>
      <c r="L534"/>
      <c r="O534"/>
      <c r="R534"/>
      <c r="U534"/>
      <c r="X534"/>
      <c r="AA534"/>
      <c r="AF534"/>
      <c r="AH534" s="10"/>
      <c r="AK534" s="2" t="s">
        <v>774</v>
      </c>
      <c r="AL534" s="10">
        <v>25</v>
      </c>
      <c r="AM534" s="2" t="str">
        <f t="shared" si="8"/>
        <v>Machetá / Cundinamarca</v>
      </c>
      <c r="AN534" s="10">
        <v>25426</v>
      </c>
    </row>
    <row r="535" spans="6:40" x14ac:dyDescent="0.25">
      <c r="F535"/>
      <c r="L535"/>
      <c r="O535"/>
      <c r="R535"/>
      <c r="U535"/>
      <c r="X535"/>
      <c r="AA535"/>
      <c r="AF535"/>
      <c r="AH535" s="10"/>
      <c r="AK535" s="2" t="s">
        <v>775</v>
      </c>
      <c r="AL535" s="10">
        <v>25</v>
      </c>
      <c r="AM535" s="2" t="str">
        <f t="shared" si="8"/>
        <v>Madrid / Cundinamarca</v>
      </c>
      <c r="AN535" s="10">
        <v>25430</v>
      </c>
    </row>
    <row r="536" spans="6:40" x14ac:dyDescent="0.25">
      <c r="F536"/>
      <c r="L536"/>
      <c r="O536"/>
      <c r="R536"/>
      <c r="U536"/>
      <c r="X536"/>
      <c r="AA536"/>
      <c r="AF536"/>
      <c r="AH536" s="10"/>
      <c r="AK536" s="2" t="s">
        <v>776</v>
      </c>
      <c r="AL536" s="10">
        <v>13</v>
      </c>
      <c r="AM536" s="2" t="str">
        <f t="shared" si="8"/>
        <v>Magangué / Bolívar</v>
      </c>
      <c r="AN536" s="10">
        <v>13430</v>
      </c>
    </row>
    <row r="537" spans="6:40" x14ac:dyDescent="0.25">
      <c r="F537"/>
      <c r="L537"/>
      <c r="O537"/>
      <c r="R537"/>
      <c r="U537"/>
      <c r="X537"/>
      <c r="AA537"/>
      <c r="AF537"/>
      <c r="AH537" s="10"/>
      <c r="AK537" s="2" t="s">
        <v>777</v>
      </c>
      <c r="AL537" s="10">
        <v>52</v>
      </c>
      <c r="AM537" s="2" t="str">
        <f t="shared" si="8"/>
        <v>Magüí (Payán) / Nariño</v>
      </c>
      <c r="AN537" s="10">
        <v>52427</v>
      </c>
    </row>
    <row r="538" spans="6:40" x14ac:dyDescent="0.25">
      <c r="F538"/>
      <c r="L538"/>
      <c r="O538"/>
      <c r="R538"/>
      <c r="U538"/>
      <c r="X538"/>
      <c r="AA538"/>
      <c r="AF538"/>
      <c r="AH538" s="10"/>
      <c r="AK538" s="2" t="s">
        <v>778</v>
      </c>
      <c r="AL538" s="10">
        <v>13</v>
      </c>
      <c r="AM538" s="2" t="str">
        <f t="shared" si="8"/>
        <v>Mahates / Bolívar</v>
      </c>
      <c r="AN538" s="10">
        <v>13433</v>
      </c>
    </row>
    <row r="539" spans="6:40" x14ac:dyDescent="0.25">
      <c r="F539"/>
      <c r="L539"/>
      <c r="O539"/>
      <c r="R539"/>
      <c r="U539"/>
      <c r="X539"/>
      <c r="AA539"/>
      <c r="AF539"/>
      <c r="AH539" s="10"/>
      <c r="AK539" s="2" t="s">
        <v>779</v>
      </c>
      <c r="AL539" s="10">
        <v>44</v>
      </c>
      <c r="AM539" s="2" t="str">
        <f t="shared" si="8"/>
        <v>Maicao / La Guajira</v>
      </c>
      <c r="AN539" s="10">
        <v>44430</v>
      </c>
    </row>
    <row r="540" spans="6:40" x14ac:dyDescent="0.25">
      <c r="F540"/>
      <c r="L540"/>
      <c r="O540"/>
      <c r="R540"/>
      <c r="U540"/>
      <c r="X540"/>
      <c r="AA540"/>
      <c r="AF540"/>
      <c r="AH540" s="10"/>
      <c r="AK540" s="2" t="s">
        <v>780</v>
      </c>
      <c r="AL540" s="10">
        <v>70</v>
      </c>
      <c r="AM540" s="2" t="str">
        <f t="shared" si="8"/>
        <v>Majagual / Sucre</v>
      </c>
      <c r="AN540" s="10">
        <v>70429</v>
      </c>
    </row>
    <row r="541" spans="6:40" x14ac:dyDescent="0.25">
      <c r="F541"/>
      <c r="L541"/>
      <c r="O541"/>
      <c r="R541"/>
      <c r="U541"/>
      <c r="X541"/>
      <c r="AA541"/>
      <c r="AF541"/>
      <c r="AH541" s="10"/>
      <c r="AK541" s="2" t="s">
        <v>781</v>
      </c>
      <c r="AL541" s="10">
        <v>68</v>
      </c>
      <c r="AM541" s="2" t="str">
        <f t="shared" si="8"/>
        <v>Málaga / Santander</v>
      </c>
      <c r="AN541" s="10">
        <v>68432</v>
      </c>
    </row>
    <row r="542" spans="6:40" x14ac:dyDescent="0.25">
      <c r="F542"/>
      <c r="L542"/>
      <c r="O542"/>
      <c r="R542"/>
      <c r="U542"/>
      <c r="X542"/>
      <c r="AA542"/>
      <c r="AF542"/>
      <c r="AH542" s="10"/>
      <c r="AK542" s="2" t="s">
        <v>782</v>
      </c>
      <c r="AL542" s="10" t="s">
        <v>154</v>
      </c>
      <c r="AM542" s="2" t="str">
        <f t="shared" si="8"/>
        <v>Malambo / Atlántico</v>
      </c>
      <c r="AN542" s="10" t="s">
        <v>783</v>
      </c>
    </row>
    <row r="543" spans="6:40" x14ac:dyDescent="0.25">
      <c r="F543"/>
      <c r="L543"/>
      <c r="O543"/>
      <c r="R543"/>
      <c r="U543"/>
      <c r="X543"/>
      <c r="AA543"/>
      <c r="AF543"/>
      <c r="AH543" s="10"/>
      <c r="AK543" s="2" t="s">
        <v>784</v>
      </c>
      <c r="AL543" s="10">
        <v>52</v>
      </c>
      <c r="AM543" s="2" t="str">
        <f t="shared" si="8"/>
        <v>Mallama (Piedrancha) / Nariño</v>
      </c>
      <c r="AN543" s="10">
        <v>52435</v>
      </c>
    </row>
    <row r="544" spans="6:40" x14ac:dyDescent="0.25">
      <c r="F544"/>
      <c r="L544"/>
      <c r="O544"/>
      <c r="R544"/>
      <c r="U544"/>
      <c r="X544"/>
      <c r="AA544"/>
      <c r="AF544"/>
      <c r="AH544" s="10"/>
      <c r="AK544" s="2" t="s">
        <v>785</v>
      </c>
      <c r="AL544" s="10" t="s">
        <v>154</v>
      </c>
      <c r="AM544" s="2" t="str">
        <f t="shared" si="8"/>
        <v>Manatí / Atlántico</v>
      </c>
      <c r="AN544" s="10" t="s">
        <v>786</v>
      </c>
    </row>
    <row r="545" spans="6:40" x14ac:dyDescent="0.25">
      <c r="F545"/>
      <c r="L545"/>
      <c r="O545"/>
      <c r="R545"/>
      <c r="U545"/>
      <c r="X545"/>
      <c r="AA545"/>
      <c r="AF545"/>
      <c r="AH545" s="10"/>
      <c r="AK545" s="2" t="s">
        <v>787</v>
      </c>
      <c r="AL545" s="10">
        <v>44</v>
      </c>
      <c r="AM545" s="2" t="str">
        <f t="shared" si="8"/>
        <v>Manaure / La Guajira</v>
      </c>
      <c r="AN545" s="10">
        <v>44560</v>
      </c>
    </row>
    <row r="546" spans="6:40" x14ac:dyDescent="0.25">
      <c r="F546"/>
      <c r="L546"/>
      <c r="O546"/>
      <c r="R546"/>
      <c r="U546"/>
      <c r="X546"/>
      <c r="AA546"/>
      <c r="AF546"/>
      <c r="AH546" s="10"/>
      <c r="AK546" s="2" t="s">
        <v>788</v>
      </c>
      <c r="AL546" s="10">
        <v>20</v>
      </c>
      <c r="AM546" s="2" t="str">
        <f t="shared" si="8"/>
        <v>Manaure Balcón Del Cesar / Cesar</v>
      </c>
      <c r="AN546" s="10">
        <v>20443</v>
      </c>
    </row>
    <row r="547" spans="6:40" x14ac:dyDescent="0.25">
      <c r="F547"/>
      <c r="L547"/>
      <c r="O547"/>
      <c r="R547"/>
      <c r="U547"/>
      <c r="X547"/>
      <c r="AA547"/>
      <c r="AF547"/>
      <c r="AH547" s="10"/>
      <c r="AK547" s="2" t="s">
        <v>789</v>
      </c>
      <c r="AL547" s="10">
        <v>85</v>
      </c>
      <c r="AM547" s="2" t="str">
        <f t="shared" si="8"/>
        <v>Maní / Casanare</v>
      </c>
      <c r="AN547" s="10">
        <v>85139</v>
      </c>
    </row>
    <row r="548" spans="6:40" x14ac:dyDescent="0.25">
      <c r="F548"/>
      <c r="L548"/>
      <c r="O548"/>
      <c r="R548"/>
      <c r="U548"/>
      <c r="X548"/>
      <c r="AA548"/>
      <c r="AF548"/>
      <c r="AH548" s="10"/>
      <c r="AK548" s="2" t="s">
        <v>790</v>
      </c>
      <c r="AL548" s="10">
        <v>17</v>
      </c>
      <c r="AM548" s="2" t="str">
        <f t="shared" si="8"/>
        <v>Manizales / Caldas</v>
      </c>
      <c r="AN548" s="10">
        <v>17001</v>
      </c>
    </row>
    <row r="549" spans="6:40" x14ac:dyDescent="0.25">
      <c r="F549"/>
      <c r="L549"/>
      <c r="O549"/>
      <c r="R549"/>
      <c r="U549"/>
      <c r="X549"/>
      <c r="AA549"/>
      <c r="AF549"/>
      <c r="AH549" s="10"/>
      <c r="AK549" s="2" t="s">
        <v>791</v>
      </c>
      <c r="AL549" s="10">
        <v>25</v>
      </c>
      <c r="AM549" s="2" t="str">
        <f t="shared" si="8"/>
        <v>Manta / Cundinamarca</v>
      </c>
      <c r="AN549" s="10">
        <v>25436</v>
      </c>
    </row>
    <row r="550" spans="6:40" x14ac:dyDescent="0.25">
      <c r="F550"/>
      <c r="L550"/>
      <c r="O550"/>
      <c r="R550"/>
      <c r="U550"/>
      <c r="X550"/>
      <c r="AA550"/>
      <c r="AF550"/>
      <c r="AH550" s="10"/>
      <c r="AK550" s="2" t="s">
        <v>792</v>
      </c>
      <c r="AL550" s="10">
        <v>17</v>
      </c>
      <c r="AM550" s="2" t="str">
        <f t="shared" si="8"/>
        <v>Manzanares / Caldas</v>
      </c>
      <c r="AN550" s="10">
        <v>17433</v>
      </c>
    </row>
    <row r="551" spans="6:40" x14ac:dyDescent="0.25">
      <c r="F551"/>
      <c r="L551"/>
      <c r="O551"/>
      <c r="R551"/>
      <c r="U551"/>
      <c r="X551"/>
      <c r="AA551"/>
      <c r="AF551"/>
      <c r="AH551" s="10"/>
      <c r="AK551" s="2" t="s">
        <v>793</v>
      </c>
      <c r="AL551" s="10">
        <v>50</v>
      </c>
      <c r="AM551" s="2" t="str">
        <f t="shared" si="8"/>
        <v>Mapiripán / Meta</v>
      </c>
      <c r="AN551" s="10">
        <v>50325</v>
      </c>
    </row>
    <row r="552" spans="6:40" x14ac:dyDescent="0.25">
      <c r="F552"/>
      <c r="L552"/>
      <c r="O552"/>
      <c r="R552"/>
      <c r="U552"/>
      <c r="X552"/>
      <c r="AA552"/>
      <c r="AF552"/>
      <c r="AH552" s="10"/>
      <c r="AK552" s="2" t="s">
        <v>794</v>
      </c>
      <c r="AL552" s="10">
        <v>94</v>
      </c>
      <c r="AM552" s="2" t="str">
        <f t="shared" si="8"/>
        <v>Mapiripana / Guainía</v>
      </c>
      <c r="AN552" s="10">
        <v>94663</v>
      </c>
    </row>
    <row r="553" spans="6:40" x14ac:dyDescent="0.25">
      <c r="F553"/>
      <c r="L553"/>
      <c r="O553"/>
      <c r="R553"/>
      <c r="U553"/>
      <c r="X553"/>
      <c r="AA553"/>
      <c r="AF553"/>
      <c r="AH553" s="10"/>
      <c r="AK553" s="2" t="s">
        <v>795</v>
      </c>
      <c r="AL553" s="10">
        <v>13</v>
      </c>
      <c r="AM553" s="2" t="str">
        <f t="shared" si="8"/>
        <v>Margarita / Bolívar</v>
      </c>
      <c r="AN553" s="10">
        <v>13440</v>
      </c>
    </row>
    <row r="554" spans="6:40" x14ac:dyDescent="0.25">
      <c r="F554"/>
      <c r="L554"/>
      <c r="O554"/>
      <c r="R554"/>
      <c r="U554"/>
      <c r="X554"/>
      <c r="AA554"/>
      <c r="AF554"/>
      <c r="AH554" s="10"/>
      <c r="AK554" s="2" t="s">
        <v>796</v>
      </c>
      <c r="AL554" s="10">
        <v>13</v>
      </c>
      <c r="AM554" s="2" t="str">
        <f t="shared" si="8"/>
        <v>María La Baja / Bolívar</v>
      </c>
      <c r="AN554" s="10">
        <v>13442</v>
      </c>
    </row>
    <row r="555" spans="6:40" x14ac:dyDescent="0.25">
      <c r="F555"/>
      <c r="L555"/>
      <c r="O555"/>
      <c r="R555"/>
      <c r="U555"/>
      <c r="X555"/>
      <c r="AA555"/>
      <c r="AF555"/>
      <c r="AH555" s="10"/>
      <c r="AK555" s="2" t="s">
        <v>797</v>
      </c>
      <c r="AL555" s="10" t="s">
        <v>93</v>
      </c>
      <c r="AM555" s="2" t="str">
        <f t="shared" si="8"/>
        <v>Marinilla / Antioquia</v>
      </c>
      <c r="AN555" s="10" t="s">
        <v>798</v>
      </c>
    </row>
    <row r="556" spans="6:40" x14ac:dyDescent="0.25">
      <c r="F556"/>
      <c r="L556"/>
      <c r="O556"/>
      <c r="R556"/>
      <c r="U556"/>
      <c r="X556"/>
      <c r="AA556"/>
      <c r="AF556"/>
      <c r="AH556" s="10"/>
      <c r="AK556" s="2" t="s">
        <v>799</v>
      </c>
      <c r="AL556" s="10">
        <v>15</v>
      </c>
      <c r="AM556" s="2" t="str">
        <f t="shared" si="8"/>
        <v>Maripí / Boyacá</v>
      </c>
      <c r="AN556" s="10">
        <v>15442</v>
      </c>
    </row>
    <row r="557" spans="6:40" x14ac:dyDescent="0.25">
      <c r="F557"/>
      <c r="L557"/>
      <c r="O557"/>
      <c r="R557"/>
      <c r="U557"/>
      <c r="X557"/>
      <c r="AA557"/>
      <c r="AF557"/>
      <c r="AH557" s="10"/>
      <c r="AK557" s="2" t="s">
        <v>800</v>
      </c>
      <c r="AL557" s="10">
        <v>17</v>
      </c>
      <c r="AM557" s="2" t="str">
        <f t="shared" si="8"/>
        <v>Marmato / Caldas</v>
      </c>
      <c r="AN557" s="10">
        <v>17442</v>
      </c>
    </row>
    <row r="558" spans="6:40" x14ac:dyDescent="0.25">
      <c r="F558"/>
      <c r="L558"/>
      <c r="O558"/>
      <c r="R558"/>
      <c r="U558"/>
      <c r="X558"/>
      <c r="AA558"/>
      <c r="AF558"/>
      <c r="AH558" s="10"/>
      <c r="AK558" s="2" t="s">
        <v>801</v>
      </c>
      <c r="AL558" s="10">
        <v>17</v>
      </c>
      <c r="AM558" s="2" t="str">
        <f t="shared" si="8"/>
        <v>Marquetalia / Caldas</v>
      </c>
      <c r="AN558" s="10">
        <v>17444</v>
      </c>
    </row>
    <row r="559" spans="6:40" x14ac:dyDescent="0.25">
      <c r="F559"/>
      <c r="L559"/>
      <c r="O559"/>
      <c r="R559"/>
      <c r="U559"/>
      <c r="X559"/>
      <c r="AA559"/>
      <c r="AF559"/>
      <c r="AH559" s="10"/>
      <c r="AK559" s="2" t="s">
        <v>802</v>
      </c>
      <c r="AL559" s="10">
        <v>66</v>
      </c>
      <c r="AM559" s="2" t="str">
        <f t="shared" si="8"/>
        <v>Marsella / Risaralda</v>
      </c>
      <c r="AN559" s="10">
        <v>66440</v>
      </c>
    </row>
    <row r="560" spans="6:40" x14ac:dyDescent="0.25">
      <c r="F560"/>
      <c r="L560"/>
      <c r="O560"/>
      <c r="R560"/>
      <c r="U560"/>
      <c r="X560"/>
      <c r="AA560"/>
      <c r="AF560"/>
      <c r="AH560" s="10"/>
      <c r="AK560" s="2" t="s">
        <v>803</v>
      </c>
      <c r="AL560" s="10">
        <v>17</v>
      </c>
      <c r="AM560" s="2" t="str">
        <f t="shared" si="8"/>
        <v>Marulanda / Caldas</v>
      </c>
      <c r="AN560" s="10">
        <v>17446</v>
      </c>
    </row>
    <row r="561" spans="6:40" x14ac:dyDescent="0.25">
      <c r="F561"/>
      <c r="L561"/>
      <c r="O561"/>
      <c r="R561"/>
      <c r="U561"/>
      <c r="X561"/>
      <c r="AA561"/>
      <c r="AF561"/>
      <c r="AH561" s="10"/>
      <c r="AK561" s="2" t="s">
        <v>804</v>
      </c>
      <c r="AL561" s="10">
        <v>68</v>
      </c>
      <c r="AM561" s="2" t="str">
        <f t="shared" si="8"/>
        <v>Matanza / Santander</v>
      </c>
      <c r="AN561" s="10">
        <v>68444</v>
      </c>
    </row>
    <row r="562" spans="6:40" x14ac:dyDescent="0.25">
      <c r="F562"/>
      <c r="L562"/>
      <c r="O562"/>
      <c r="R562"/>
      <c r="U562"/>
      <c r="X562"/>
      <c r="AA562"/>
      <c r="AF562"/>
      <c r="AH562" s="10"/>
      <c r="AK562" s="2" t="s">
        <v>805</v>
      </c>
      <c r="AL562" s="10" t="s">
        <v>93</v>
      </c>
      <c r="AM562" s="2" t="str">
        <f t="shared" si="8"/>
        <v>Medellín / Antioquia</v>
      </c>
      <c r="AN562" s="10" t="s">
        <v>806</v>
      </c>
    </row>
    <row r="563" spans="6:40" x14ac:dyDescent="0.25">
      <c r="F563"/>
      <c r="L563"/>
      <c r="O563"/>
      <c r="R563"/>
      <c r="U563"/>
      <c r="X563"/>
      <c r="AA563"/>
      <c r="AF563"/>
      <c r="AH563" s="10"/>
      <c r="AK563" s="2" t="s">
        <v>807</v>
      </c>
      <c r="AL563" s="10">
        <v>25</v>
      </c>
      <c r="AM563" s="2" t="str">
        <f t="shared" si="8"/>
        <v>Medina / Cundinamarca</v>
      </c>
      <c r="AN563" s="10">
        <v>25438</v>
      </c>
    </row>
    <row r="564" spans="6:40" x14ac:dyDescent="0.25">
      <c r="F564"/>
      <c r="L564"/>
      <c r="O564"/>
      <c r="R564"/>
      <c r="U564"/>
      <c r="X564"/>
      <c r="AA564"/>
      <c r="AF564"/>
      <c r="AH564" s="10"/>
      <c r="AK564" s="2" t="s">
        <v>808</v>
      </c>
      <c r="AL564" s="10">
        <v>27</v>
      </c>
      <c r="AM564" s="2" t="str">
        <f t="shared" si="8"/>
        <v>Medio Atrato (Beté) / Chocó</v>
      </c>
      <c r="AN564" s="10">
        <v>27425</v>
      </c>
    </row>
    <row r="565" spans="6:40" x14ac:dyDescent="0.25">
      <c r="F565"/>
      <c r="L565"/>
      <c r="O565"/>
      <c r="R565"/>
      <c r="U565"/>
      <c r="X565"/>
      <c r="AA565"/>
      <c r="AF565"/>
      <c r="AH565" s="10"/>
      <c r="AK565" s="2" t="s">
        <v>809</v>
      </c>
      <c r="AL565" s="10">
        <v>27</v>
      </c>
      <c r="AM565" s="2" t="str">
        <f t="shared" si="8"/>
        <v>Medio Baudó / Chocó</v>
      </c>
      <c r="AN565" s="10">
        <v>27430</v>
      </c>
    </row>
    <row r="566" spans="6:40" x14ac:dyDescent="0.25">
      <c r="F566"/>
      <c r="L566"/>
      <c r="O566"/>
      <c r="R566"/>
      <c r="U566"/>
      <c r="X566"/>
      <c r="AA566"/>
      <c r="AF566"/>
      <c r="AH566" s="10"/>
      <c r="AK566" s="2" t="s">
        <v>810</v>
      </c>
      <c r="AL566" s="10">
        <v>27</v>
      </c>
      <c r="AM566" s="2" t="str">
        <f t="shared" si="8"/>
        <v>Medio San Juan (Andagoya) / Chocó</v>
      </c>
      <c r="AN566" s="10">
        <v>27450</v>
      </c>
    </row>
    <row r="567" spans="6:40" x14ac:dyDescent="0.25">
      <c r="F567"/>
      <c r="L567"/>
      <c r="O567"/>
      <c r="R567"/>
      <c r="U567"/>
      <c r="X567"/>
      <c r="AA567"/>
      <c r="AF567"/>
      <c r="AH567" s="10"/>
      <c r="AK567" s="2" t="s">
        <v>811</v>
      </c>
      <c r="AL567" s="10">
        <v>73</v>
      </c>
      <c r="AM567" s="2" t="str">
        <f t="shared" si="8"/>
        <v>Melgar / Tolima</v>
      </c>
      <c r="AN567" s="10">
        <v>73449</v>
      </c>
    </row>
    <row r="568" spans="6:40" x14ac:dyDescent="0.25">
      <c r="F568"/>
      <c r="L568"/>
      <c r="O568"/>
      <c r="R568"/>
      <c r="U568"/>
      <c r="X568"/>
      <c r="AA568"/>
      <c r="AF568"/>
      <c r="AH568" s="10"/>
      <c r="AK568" s="2" t="s">
        <v>812</v>
      </c>
      <c r="AL568" s="10">
        <v>19</v>
      </c>
      <c r="AM568" s="2" t="str">
        <f t="shared" si="8"/>
        <v>Mercaderes / Cauca</v>
      </c>
      <c r="AN568" s="10">
        <v>19450</v>
      </c>
    </row>
    <row r="569" spans="6:40" x14ac:dyDescent="0.25">
      <c r="F569"/>
      <c r="L569"/>
      <c r="O569"/>
      <c r="R569"/>
      <c r="U569"/>
      <c r="X569"/>
      <c r="AA569"/>
      <c r="AF569"/>
      <c r="AH569" s="10"/>
      <c r="AK569" s="2" t="s">
        <v>813</v>
      </c>
      <c r="AL569" s="10">
        <v>50</v>
      </c>
      <c r="AM569" s="2" t="str">
        <f t="shared" si="8"/>
        <v>Mesetas / Meta</v>
      </c>
      <c r="AN569" s="10">
        <v>50330</v>
      </c>
    </row>
    <row r="570" spans="6:40" x14ac:dyDescent="0.25">
      <c r="F570"/>
      <c r="L570"/>
      <c r="O570"/>
      <c r="R570"/>
      <c r="U570"/>
      <c r="X570"/>
      <c r="AA570"/>
      <c r="AF570"/>
      <c r="AH570" s="10"/>
      <c r="AK570" s="2" t="s">
        <v>814</v>
      </c>
      <c r="AL570" s="10">
        <v>18</v>
      </c>
      <c r="AM570" s="2" t="str">
        <f t="shared" si="8"/>
        <v>Milán / Caquetá</v>
      </c>
      <c r="AN570" s="10">
        <v>18460</v>
      </c>
    </row>
    <row r="571" spans="6:40" x14ac:dyDescent="0.25">
      <c r="F571"/>
      <c r="L571"/>
      <c r="O571"/>
      <c r="R571"/>
      <c r="U571"/>
      <c r="X571"/>
      <c r="AA571"/>
      <c r="AF571"/>
      <c r="AH571" s="10"/>
      <c r="AK571" s="2" t="s">
        <v>815</v>
      </c>
      <c r="AL571" s="10">
        <v>15</v>
      </c>
      <c r="AM571" s="2" t="str">
        <f t="shared" si="8"/>
        <v>Miraflores / Boyacá</v>
      </c>
      <c r="AN571" s="10">
        <v>15455</v>
      </c>
    </row>
    <row r="572" spans="6:40" x14ac:dyDescent="0.25">
      <c r="F572"/>
      <c r="L572"/>
      <c r="O572"/>
      <c r="R572"/>
      <c r="U572"/>
      <c r="X572"/>
      <c r="AA572"/>
      <c r="AF572"/>
      <c r="AH572" s="10"/>
      <c r="AK572" s="2" t="s">
        <v>815</v>
      </c>
      <c r="AL572" s="10">
        <v>95</v>
      </c>
      <c r="AM572" s="2" t="str">
        <f t="shared" si="8"/>
        <v>Miraflores / Guaviare</v>
      </c>
      <c r="AN572" s="10">
        <v>95200</v>
      </c>
    </row>
    <row r="573" spans="6:40" x14ac:dyDescent="0.25">
      <c r="F573"/>
      <c r="L573"/>
      <c r="O573"/>
      <c r="R573"/>
      <c r="U573"/>
      <c r="X573"/>
      <c r="AA573"/>
      <c r="AF573"/>
      <c r="AH573" s="10"/>
      <c r="AK573" s="2" t="s">
        <v>816</v>
      </c>
      <c r="AL573" s="10">
        <v>19</v>
      </c>
      <c r="AM573" s="2" t="str">
        <f t="shared" si="8"/>
        <v>Miranda / Cauca</v>
      </c>
      <c r="AN573" s="10">
        <v>19455</v>
      </c>
    </row>
    <row r="574" spans="6:40" x14ac:dyDescent="0.25">
      <c r="F574"/>
      <c r="L574"/>
      <c r="O574"/>
      <c r="R574"/>
      <c r="U574"/>
      <c r="X574"/>
      <c r="AA574"/>
      <c r="AF574"/>
      <c r="AH574" s="10"/>
      <c r="AK574" s="2" t="s">
        <v>817</v>
      </c>
      <c r="AL574" s="10">
        <v>91</v>
      </c>
      <c r="AM574" s="2" t="str">
        <f t="shared" si="8"/>
        <v>Mirití - Paraná / Amazonas</v>
      </c>
      <c r="AN574" s="10">
        <v>91460</v>
      </c>
    </row>
    <row r="575" spans="6:40" x14ac:dyDescent="0.25">
      <c r="F575"/>
      <c r="L575"/>
      <c r="O575"/>
      <c r="R575"/>
      <c r="U575"/>
      <c r="X575"/>
      <c r="AA575"/>
      <c r="AF575"/>
      <c r="AH575" s="10"/>
      <c r="AK575" s="2" t="s">
        <v>818</v>
      </c>
      <c r="AL575" s="10">
        <v>66</v>
      </c>
      <c r="AM575" s="2" t="str">
        <f t="shared" si="8"/>
        <v>Mistrató / Risaralda</v>
      </c>
      <c r="AN575" s="10">
        <v>66456</v>
      </c>
    </row>
    <row r="576" spans="6:40" x14ac:dyDescent="0.25">
      <c r="F576"/>
      <c r="L576"/>
      <c r="O576"/>
      <c r="R576"/>
      <c r="U576"/>
      <c r="X576"/>
      <c r="AA576"/>
      <c r="AF576"/>
      <c r="AH576" s="10"/>
      <c r="AK576" s="2" t="s">
        <v>819</v>
      </c>
      <c r="AL576" s="10">
        <v>97</v>
      </c>
      <c r="AM576" s="2" t="str">
        <f t="shared" si="8"/>
        <v>Mitú / Vaupés</v>
      </c>
      <c r="AN576" s="10">
        <v>97001</v>
      </c>
    </row>
    <row r="577" spans="6:40" x14ac:dyDescent="0.25">
      <c r="F577"/>
      <c r="L577"/>
      <c r="O577"/>
      <c r="R577"/>
      <c r="U577"/>
      <c r="X577"/>
      <c r="AA577"/>
      <c r="AF577"/>
      <c r="AH577" s="10"/>
      <c r="AK577" s="2" t="s">
        <v>820</v>
      </c>
      <c r="AL577" s="10">
        <v>86</v>
      </c>
      <c r="AM577" s="2" t="str">
        <f t="shared" si="8"/>
        <v>Mocoa / Putumayo</v>
      </c>
      <c r="AN577" s="10">
        <v>86001</v>
      </c>
    </row>
    <row r="578" spans="6:40" x14ac:dyDescent="0.25">
      <c r="F578"/>
      <c r="L578"/>
      <c r="O578"/>
      <c r="R578"/>
      <c r="U578"/>
      <c r="X578"/>
      <c r="AA578"/>
      <c r="AF578"/>
      <c r="AH578" s="10"/>
      <c r="AK578" s="2" t="s">
        <v>821</v>
      </c>
      <c r="AL578" s="10">
        <v>68</v>
      </c>
      <c r="AM578" s="2" t="str">
        <f t="shared" si="8"/>
        <v>Mogotes / Santander</v>
      </c>
      <c r="AN578" s="10">
        <v>68464</v>
      </c>
    </row>
    <row r="579" spans="6:40" x14ac:dyDescent="0.25">
      <c r="F579"/>
      <c r="L579"/>
      <c r="O579"/>
      <c r="R579"/>
      <c r="U579"/>
      <c r="X579"/>
      <c r="AA579"/>
      <c r="AF579"/>
      <c r="AH579" s="10"/>
      <c r="AK579" s="2" t="s">
        <v>822</v>
      </c>
      <c r="AL579" s="10">
        <v>68</v>
      </c>
      <c r="AM579" s="2" t="str">
        <f t="shared" si="8"/>
        <v>Molagavita / Santander</v>
      </c>
      <c r="AN579" s="10">
        <v>68468</v>
      </c>
    </row>
    <row r="580" spans="6:40" x14ac:dyDescent="0.25">
      <c r="F580"/>
      <c r="L580"/>
      <c r="O580"/>
      <c r="R580"/>
      <c r="U580"/>
      <c r="X580"/>
      <c r="AA580"/>
      <c r="AF580"/>
      <c r="AH580" s="10"/>
      <c r="AK580" s="2" t="s">
        <v>823</v>
      </c>
      <c r="AL580" s="10">
        <v>23</v>
      </c>
      <c r="AM580" s="2" t="str">
        <f t="shared" ref="AM580:AM643" si="9">AK580&amp;" / "&amp;VLOOKUP(AL580,$AH$4:$AI$36,2,FALSE)</f>
        <v>Momil / Córdoba</v>
      </c>
      <c r="AN580" s="10">
        <v>23464</v>
      </c>
    </row>
    <row r="581" spans="6:40" x14ac:dyDescent="0.25">
      <c r="F581"/>
      <c r="L581"/>
      <c r="O581"/>
      <c r="R581"/>
      <c r="U581"/>
      <c r="X581"/>
      <c r="AA581"/>
      <c r="AF581"/>
      <c r="AH581" s="10"/>
      <c r="AK581" s="2" t="s">
        <v>824</v>
      </c>
      <c r="AL581" s="10">
        <v>13</v>
      </c>
      <c r="AM581" s="2" t="str">
        <f t="shared" si="9"/>
        <v>Mompós / Bolívar</v>
      </c>
      <c r="AN581" s="10">
        <v>13468</v>
      </c>
    </row>
    <row r="582" spans="6:40" x14ac:dyDescent="0.25">
      <c r="F582"/>
      <c r="L582"/>
      <c r="O582"/>
      <c r="R582"/>
      <c r="U582"/>
      <c r="X582"/>
      <c r="AA582"/>
      <c r="AF582"/>
      <c r="AH582" s="10"/>
      <c r="AK582" s="2" t="s">
        <v>825</v>
      </c>
      <c r="AL582" s="10">
        <v>15</v>
      </c>
      <c r="AM582" s="2" t="str">
        <f t="shared" si="9"/>
        <v>Mongua / Boyacá</v>
      </c>
      <c r="AN582" s="10">
        <v>15464</v>
      </c>
    </row>
    <row r="583" spans="6:40" x14ac:dyDescent="0.25">
      <c r="F583"/>
      <c r="L583"/>
      <c r="O583"/>
      <c r="R583"/>
      <c r="U583"/>
      <c r="X583"/>
      <c r="AA583"/>
      <c r="AF583"/>
      <c r="AH583" s="10"/>
      <c r="AK583" s="2" t="s">
        <v>826</v>
      </c>
      <c r="AL583" s="10">
        <v>15</v>
      </c>
      <c r="AM583" s="2" t="str">
        <f t="shared" si="9"/>
        <v>Monguí / Boyacá</v>
      </c>
      <c r="AN583" s="10">
        <v>15466</v>
      </c>
    </row>
    <row r="584" spans="6:40" x14ac:dyDescent="0.25">
      <c r="F584"/>
      <c r="L584"/>
      <c r="O584"/>
      <c r="R584"/>
      <c r="U584"/>
      <c r="X584"/>
      <c r="AA584"/>
      <c r="AF584"/>
      <c r="AH584" s="10"/>
      <c r="AK584" s="2" t="s">
        <v>827</v>
      </c>
      <c r="AL584" s="10">
        <v>15</v>
      </c>
      <c r="AM584" s="2" t="str">
        <f t="shared" si="9"/>
        <v>Moniquirá / Boyacá</v>
      </c>
      <c r="AN584" s="10">
        <v>15469</v>
      </c>
    </row>
    <row r="585" spans="6:40" x14ac:dyDescent="0.25">
      <c r="F585"/>
      <c r="L585"/>
      <c r="O585"/>
      <c r="R585"/>
      <c r="U585"/>
      <c r="X585"/>
      <c r="AA585"/>
      <c r="AF585"/>
      <c r="AH585" s="10"/>
      <c r="AK585" s="2" t="s">
        <v>828</v>
      </c>
      <c r="AL585" s="10" t="s">
        <v>93</v>
      </c>
      <c r="AM585" s="2" t="str">
        <f t="shared" si="9"/>
        <v>Montebello / Antioquia</v>
      </c>
      <c r="AN585" s="10" t="s">
        <v>829</v>
      </c>
    </row>
    <row r="586" spans="6:40" x14ac:dyDescent="0.25">
      <c r="F586"/>
      <c r="L586"/>
      <c r="O586"/>
      <c r="R586"/>
      <c r="U586"/>
      <c r="X586"/>
      <c r="AA586"/>
      <c r="AF586"/>
      <c r="AH586" s="10"/>
      <c r="AK586" s="2" t="s">
        <v>830</v>
      </c>
      <c r="AL586" s="10">
        <v>13</v>
      </c>
      <c r="AM586" s="2" t="str">
        <f t="shared" si="9"/>
        <v>Montecristo / Bolívar</v>
      </c>
      <c r="AN586" s="10">
        <v>13458</v>
      </c>
    </row>
    <row r="587" spans="6:40" x14ac:dyDescent="0.25">
      <c r="F587"/>
      <c r="L587"/>
      <c r="O587"/>
      <c r="R587"/>
      <c r="U587"/>
      <c r="X587"/>
      <c r="AA587"/>
      <c r="AF587"/>
      <c r="AH587" s="10"/>
      <c r="AK587" s="2" t="s">
        <v>831</v>
      </c>
      <c r="AL587" s="10">
        <v>23</v>
      </c>
      <c r="AM587" s="2" t="str">
        <f t="shared" si="9"/>
        <v>Montelíbano / Córdoba</v>
      </c>
      <c r="AN587" s="10">
        <v>23466</v>
      </c>
    </row>
    <row r="588" spans="6:40" x14ac:dyDescent="0.25">
      <c r="F588"/>
      <c r="L588"/>
      <c r="O588"/>
      <c r="R588"/>
      <c r="U588"/>
      <c r="X588"/>
      <c r="AA588"/>
      <c r="AF588"/>
      <c r="AH588" s="10"/>
      <c r="AK588" s="2" t="s">
        <v>832</v>
      </c>
      <c r="AL588" s="10">
        <v>63</v>
      </c>
      <c r="AM588" s="2" t="str">
        <f t="shared" si="9"/>
        <v>Montenegro / Quindío</v>
      </c>
      <c r="AN588" s="10">
        <v>63470</v>
      </c>
    </row>
    <row r="589" spans="6:40" x14ac:dyDescent="0.25">
      <c r="F589"/>
      <c r="L589"/>
      <c r="O589"/>
      <c r="R589"/>
      <c r="U589"/>
      <c r="X589"/>
      <c r="AA589"/>
      <c r="AF589"/>
      <c r="AH589" s="10"/>
      <c r="AK589" s="2" t="s">
        <v>833</v>
      </c>
      <c r="AL589" s="10">
        <v>23</v>
      </c>
      <c r="AM589" s="2" t="str">
        <f t="shared" si="9"/>
        <v>Montería / Córdoba</v>
      </c>
      <c r="AN589" s="10">
        <v>23001</v>
      </c>
    </row>
    <row r="590" spans="6:40" x14ac:dyDescent="0.25">
      <c r="F590"/>
      <c r="L590"/>
      <c r="O590"/>
      <c r="R590"/>
      <c r="U590"/>
      <c r="X590"/>
      <c r="AA590"/>
      <c r="AF590"/>
      <c r="AH590" s="10"/>
      <c r="AK590" s="2" t="s">
        <v>834</v>
      </c>
      <c r="AL590" s="10">
        <v>85</v>
      </c>
      <c r="AM590" s="2" t="str">
        <f t="shared" si="9"/>
        <v>Monterrey / Casanare</v>
      </c>
      <c r="AN590" s="10">
        <v>85162</v>
      </c>
    </row>
    <row r="591" spans="6:40" x14ac:dyDescent="0.25">
      <c r="F591"/>
      <c r="L591"/>
      <c r="O591"/>
      <c r="R591"/>
      <c r="U591"/>
      <c r="X591"/>
      <c r="AA591"/>
      <c r="AF591"/>
      <c r="AH591" s="10"/>
      <c r="AK591" s="2" t="s">
        <v>835</v>
      </c>
      <c r="AL591" s="10">
        <v>23</v>
      </c>
      <c r="AM591" s="2" t="str">
        <f t="shared" si="9"/>
        <v>Moñitos / Córdoba</v>
      </c>
      <c r="AN591" s="10">
        <v>23500</v>
      </c>
    </row>
    <row r="592" spans="6:40" x14ac:dyDescent="0.25">
      <c r="F592"/>
      <c r="L592"/>
      <c r="O592"/>
      <c r="R592"/>
      <c r="U592"/>
      <c r="X592"/>
      <c r="AA592"/>
      <c r="AF592"/>
      <c r="AH592" s="10"/>
      <c r="AK592" s="2" t="s">
        <v>836</v>
      </c>
      <c r="AL592" s="10">
        <v>13</v>
      </c>
      <c r="AM592" s="2" t="str">
        <f t="shared" si="9"/>
        <v>Morales / Bolívar</v>
      </c>
      <c r="AN592" s="10">
        <v>13473</v>
      </c>
    </row>
    <row r="593" spans="6:40" x14ac:dyDescent="0.25">
      <c r="F593"/>
      <c r="L593"/>
      <c r="O593"/>
      <c r="R593"/>
      <c r="U593"/>
      <c r="X593"/>
      <c r="AA593"/>
      <c r="AF593"/>
      <c r="AH593" s="10"/>
      <c r="AK593" s="2" t="s">
        <v>836</v>
      </c>
      <c r="AL593" s="10">
        <v>19</v>
      </c>
      <c r="AM593" s="2" t="str">
        <f t="shared" si="9"/>
        <v>Morales / Cauca</v>
      </c>
      <c r="AN593" s="10">
        <v>19473</v>
      </c>
    </row>
    <row r="594" spans="6:40" x14ac:dyDescent="0.25">
      <c r="F594"/>
      <c r="L594"/>
      <c r="O594"/>
      <c r="R594"/>
      <c r="U594"/>
      <c r="X594"/>
      <c r="AA594"/>
      <c r="AF594"/>
      <c r="AH594" s="10"/>
      <c r="AK594" s="2" t="s">
        <v>837</v>
      </c>
      <c r="AL594" s="10">
        <v>18</v>
      </c>
      <c r="AM594" s="2" t="str">
        <f t="shared" si="9"/>
        <v>Morelia / Caquetá</v>
      </c>
      <c r="AN594" s="10">
        <v>18479</v>
      </c>
    </row>
    <row r="595" spans="6:40" x14ac:dyDescent="0.25">
      <c r="F595"/>
      <c r="L595"/>
      <c r="O595"/>
      <c r="R595"/>
      <c r="U595"/>
      <c r="X595"/>
      <c r="AA595"/>
      <c r="AF595"/>
      <c r="AH595" s="10"/>
      <c r="AK595" s="2" t="s">
        <v>838</v>
      </c>
      <c r="AL595" s="10">
        <v>94</v>
      </c>
      <c r="AM595" s="2" t="str">
        <f t="shared" si="9"/>
        <v>Morichal Nuevo / Guainía</v>
      </c>
      <c r="AN595" s="10">
        <v>94888</v>
      </c>
    </row>
    <row r="596" spans="6:40" x14ac:dyDescent="0.25">
      <c r="F596"/>
      <c r="L596"/>
      <c r="O596"/>
      <c r="R596"/>
      <c r="U596"/>
      <c r="X596"/>
      <c r="AA596"/>
      <c r="AF596"/>
      <c r="AH596" s="10"/>
      <c r="AK596" s="2" t="s">
        <v>839</v>
      </c>
      <c r="AL596" s="10">
        <v>70</v>
      </c>
      <c r="AM596" s="2" t="str">
        <f t="shared" si="9"/>
        <v>Morroa / Sucre</v>
      </c>
      <c r="AN596" s="10">
        <v>70473</v>
      </c>
    </row>
    <row r="597" spans="6:40" x14ac:dyDescent="0.25">
      <c r="F597"/>
      <c r="L597"/>
      <c r="O597"/>
      <c r="R597"/>
      <c r="U597"/>
      <c r="X597"/>
      <c r="AA597"/>
      <c r="AF597"/>
      <c r="AH597" s="10"/>
      <c r="AK597" s="2" t="s">
        <v>840</v>
      </c>
      <c r="AL597" s="10">
        <v>25</v>
      </c>
      <c r="AM597" s="2" t="str">
        <f t="shared" si="9"/>
        <v>Mosquera / Cundinamarca</v>
      </c>
      <c r="AN597" s="10">
        <v>25473</v>
      </c>
    </row>
    <row r="598" spans="6:40" x14ac:dyDescent="0.25">
      <c r="F598"/>
      <c r="L598"/>
      <c r="O598"/>
      <c r="R598"/>
      <c r="U598"/>
      <c r="X598"/>
      <c r="AA598"/>
      <c r="AF598"/>
      <c r="AH598" s="10"/>
      <c r="AK598" s="2" t="s">
        <v>840</v>
      </c>
      <c r="AL598" s="10">
        <v>52</v>
      </c>
      <c r="AM598" s="2" t="str">
        <f t="shared" si="9"/>
        <v>Mosquera / Nariño</v>
      </c>
      <c r="AN598" s="10">
        <v>52473</v>
      </c>
    </row>
    <row r="599" spans="6:40" x14ac:dyDescent="0.25">
      <c r="F599"/>
      <c r="L599"/>
      <c r="O599"/>
      <c r="R599"/>
      <c r="U599"/>
      <c r="X599"/>
      <c r="AA599"/>
      <c r="AF599"/>
      <c r="AH599" s="10"/>
      <c r="AK599" s="2" t="s">
        <v>841</v>
      </c>
      <c r="AL599" s="10">
        <v>15</v>
      </c>
      <c r="AM599" s="2" t="str">
        <f t="shared" si="9"/>
        <v>Motavita / Boyacá</v>
      </c>
      <c r="AN599" s="10">
        <v>15476</v>
      </c>
    </row>
    <row r="600" spans="6:40" x14ac:dyDescent="0.25">
      <c r="F600"/>
      <c r="L600"/>
      <c r="O600"/>
      <c r="R600"/>
      <c r="U600"/>
      <c r="X600"/>
      <c r="AA600"/>
      <c r="AF600"/>
      <c r="AH600" s="10"/>
      <c r="AK600" s="2" t="s">
        <v>842</v>
      </c>
      <c r="AL600" s="10">
        <v>73</v>
      </c>
      <c r="AM600" s="2" t="str">
        <f t="shared" si="9"/>
        <v>Murillo / Tolima</v>
      </c>
      <c r="AN600" s="10">
        <v>73461</v>
      </c>
    </row>
    <row r="601" spans="6:40" x14ac:dyDescent="0.25">
      <c r="F601"/>
      <c r="L601"/>
      <c r="O601"/>
      <c r="R601"/>
      <c r="U601"/>
      <c r="X601"/>
      <c r="AA601"/>
      <c r="AF601"/>
      <c r="AH601" s="10"/>
      <c r="AK601" s="2" t="s">
        <v>843</v>
      </c>
      <c r="AL601" s="10" t="s">
        <v>93</v>
      </c>
      <c r="AM601" s="2" t="str">
        <f t="shared" si="9"/>
        <v>Murindó / Antioquia</v>
      </c>
      <c r="AN601" s="10" t="s">
        <v>844</v>
      </c>
    </row>
    <row r="602" spans="6:40" x14ac:dyDescent="0.25">
      <c r="F602"/>
      <c r="L602"/>
      <c r="O602"/>
      <c r="R602"/>
      <c r="U602"/>
      <c r="X602"/>
      <c r="AA602"/>
      <c r="AF602"/>
      <c r="AH602" s="10"/>
      <c r="AK602" s="2" t="s">
        <v>845</v>
      </c>
      <c r="AL602" s="10" t="s">
        <v>93</v>
      </c>
      <c r="AM602" s="2" t="str">
        <f t="shared" si="9"/>
        <v>Mutatá / Antioquia</v>
      </c>
      <c r="AN602" s="10" t="s">
        <v>846</v>
      </c>
    </row>
    <row r="603" spans="6:40" x14ac:dyDescent="0.25">
      <c r="F603"/>
      <c r="L603"/>
      <c r="O603"/>
      <c r="R603"/>
      <c r="U603"/>
      <c r="X603"/>
      <c r="AA603"/>
      <c r="AF603"/>
      <c r="AH603" s="10"/>
      <c r="AK603" s="2" t="s">
        <v>847</v>
      </c>
      <c r="AL603" s="10">
        <v>54</v>
      </c>
      <c r="AM603" s="2" t="str">
        <f t="shared" si="9"/>
        <v>Mutiscua / Norte de Santander</v>
      </c>
      <c r="AN603" s="10">
        <v>54480</v>
      </c>
    </row>
    <row r="604" spans="6:40" x14ac:dyDescent="0.25">
      <c r="F604"/>
      <c r="L604"/>
      <c r="O604"/>
      <c r="R604"/>
      <c r="U604"/>
      <c r="X604"/>
      <c r="AA604"/>
      <c r="AF604"/>
      <c r="AH604" s="10"/>
      <c r="AK604" s="2" t="s">
        <v>848</v>
      </c>
      <c r="AL604" s="10">
        <v>15</v>
      </c>
      <c r="AM604" s="2" t="str">
        <f t="shared" si="9"/>
        <v>Muzo / Boyacá</v>
      </c>
      <c r="AN604" s="10">
        <v>15480</v>
      </c>
    </row>
    <row r="605" spans="6:40" x14ac:dyDescent="0.25">
      <c r="F605"/>
      <c r="L605"/>
      <c r="O605"/>
      <c r="R605"/>
      <c r="U605"/>
      <c r="X605"/>
      <c r="AA605"/>
      <c r="AF605"/>
      <c r="AH605" s="10"/>
      <c r="AK605" s="2" t="s">
        <v>223</v>
      </c>
      <c r="AL605" s="10" t="s">
        <v>93</v>
      </c>
      <c r="AM605" s="2" t="str">
        <f t="shared" si="9"/>
        <v>Nariño / Antioquia</v>
      </c>
      <c r="AN605" s="10" t="s">
        <v>849</v>
      </c>
    </row>
    <row r="606" spans="6:40" x14ac:dyDescent="0.25">
      <c r="F606"/>
      <c r="L606"/>
      <c r="O606"/>
      <c r="R606"/>
      <c r="U606"/>
      <c r="X606"/>
      <c r="AA606"/>
      <c r="AF606"/>
      <c r="AH606" s="10"/>
      <c r="AK606" s="2" t="s">
        <v>223</v>
      </c>
      <c r="AL606" s="10">
        <v>25</v>
      </c>
      <c r="AM606" s="2" t="str">
        <f t="shared" si="9"/>
        <v>Nariño / Cundinamarca</v>
      </c>
      <c r="AN606" s="10">
        <v>25483</v>
      </c>
    </row>
    <row r="607" spans="6:40" x14ac:dyDescent="0.25">
      <c r="F607"/>
      <c r="L607"/>
      <c r="O607"/>
      <c r="R607"/>
      <c r="U607"/>
      <c r="X607"/>
      <c r="AA607"/>
      <c r="AF607"/>
      <c r="AH607" s="10"/>
      <c r="AK607" s="2" t="s">
        <v>223</v>
      </c>
      <c r="AL607" s="10">
        <v>52</v>
      </c>
      <c r="AM607" s="2" t="str">
        <f t="shared" si="9"/>
        <v>Nariño / Nariño</v>
      </c>
      <c r="AN607" s="10">
        <v>52480</v>
      </c>
    </row>
    <row r="608" spans="6:40" x14ac:dyDescent="0.25">
      <c r="F608"/>
      <c r="L608"/>
      <c r="O608"/>
      <c r="R608"/>
      <c r="U608"/>
      <c r="X608"/>
      <c r="AA608"/>
      <c r="AF608"/>
      <c r="AH608" s="10"/>
      <c r="AK608" s="2" t="s">
        <v>850</v>
      </c>
      <c r="AL608" s="10">
        <v>41</v>
      </c>
      <c r="AM608" s="2" t="str">
        <f t="shared" si="9"/>
        <v>Nátaga / Huila</v>
      </c>
      <c r="AN608" s="10">
        <v>41483</v>
      </c>
    </row>
    <row r="609" spans="6:40" x14ac:dyDescent="0.25">
      <c r="F609"/>
      <c r="L609"/>
      <c r="O609"/>
      <c r="R609"/>
      <c r="U609"/>
      <c r="X609"/>
      <c r="AA609"/>
      <c r="AF609"/>
      <c r="AH609" s="10"/>
      <c r="AK609" s="2" t="s">
        <v>851</v>
      </c>
      <c r="AL609" s="10">
        <v>73</v>
      </c>
      <c r="AM609" s="2" t="str">
        <f t="shared" si="9"/>
        <v>Natagaima / Tolima</v>
      </c>
      <c r="AN609" s="10">
        <v>73483</v>
      </c>
    </row>
    <row r="610" spans="6:40" x14ac:dyDescent="0.25">
      <c r="F610"/>
      <c r="L610"/>
      <c r="O610"/>
      <c r="R610"/>
      <c r="U610"/>
      <c r="X610"/>
      <c r="AA610"/>
      <c r="AF610"/>
      <c r="AH610" s="10"/>
      <c r="AK610" s="2" t="s">
        <v>852</v>
      </c>
      <c r="AL610" s="10" t="s">
        <v>93</v>
      </c>
      <c r="AM610" s="2" t="str">
        <f t="shared" si="9"/>
        <v>Nechí / Antioquia</v>
      </c>
      <c r="AN610" s="10" t="s">
        <v>853</v>
      </c>
    </row>
    <row r="611" spans="6:40" x14ac:dyDescent="0.25">
      <c r="F611"/>
      <c r="L611"/>
      <c r="O611"/>
      <c r="R611"/>
      <c r="U611"/>
      <c r="X611"/>
      <c r="AA611"/>
      <c r="AF611"/>
      <c r="AH611" s="10"/>
      <c r="AK611" s="2" t="s">
        <v>854</v>
      </c>
      <c r="AL611" s="10" t="s">
        <v>93</v>
      </c>
      <c r="AM611" s="2" t="str">
        <f t="shared" si="9"/>
        <v>Necoclí / Antioquia</v>
      </c>
      <c r="AN611" s="10" t="s">
        <v>855</v>
      </c>
    </row>
    <row r="612" spans="6:40" x14ac:dyDescent="0.25">
      <c r="F612"/>
      <c r="L612"/>
      <c r="O612"/>
      <c r="R612"/>
      <c r="U612"/>
      <c r="X612"/>
      <c r="AA612"/>
      <c r="AF612"/>
      <c r="AH612" s="10"/>
      <c r="AK612" s="2" t="s">
        <v>856</v>
      </c>
      <c r="AL612" s="10">
        <v>17</v>
      </c>
      <c r="AM612" s="2" t="str">
        <f t="shared" si="9"/>
        <v>Neira / Caldas</v>
      </c>
      <c r="AN612" s="10">
        <v>17486</v>
      </c>
    </row>
    <row r="613" spans="6:40" x14ac:dyDescent="0.25">
      <c r="F613"/>
      <c r="L613"/>
      <c r="O613"/>
      <c r="R613"/>
      <c r="U613"/>
      <c r="X613"/>
      <c r="AA613"/>
      <c r="AF613"/>
      <c r="AH613" s="10"/>
      <c r="AK613" s="2" t="s">
        <v>857</v>
      </c>
      <c r="AL613" s="10">
        <v>41</v>
      </c>
      <c r="AM613" s="2" t="str">
        <f t="shared" si="9"/>
        <v>Neiva / Huila</v>
      </c>
      <c r="AN613" s="10">
        <v>41001</v>
      </c>
    </row>
    <row r="614" spans="6:40" x14ac:dyDescent="0.25">
      <c r="F614"/>
      <c r="L614"/>
      <c r="O614"/>
      <c r="R614"/>
      <c r="U614"/>
      <c r="X614"/>
      <c r="AA614"/>
      <c r="AF614"/>
      <c r="AH614" s="10"/>
      <c r="AK614" s="2" t="s">
        <v>858</v>
      </c>
      <c r="AL614" s="10">
        <v>25</v>
      </c>
      <c r="AM614" s="2" t="str">
        <f t="shared" si="9"/>
        <v>Nemocón / Cundinamarca</v>
      </c>
      <c r="AN614" s="10">
        <v>25486</v>
      </c>
    </row>
    <row r="615" spans="6:40" x14ac:dyDescent="0.25">
      <c r="F615"/>
      <c r="L615"/>
      <c r="O615"/>
      <c r="R615"/>
      <c r="U615"/>
      <c r="X615"/>
      <c r="AA615"/>
      <c r="AF615"/>
      <c r="AH615" s="10"/>
      <c r="AK615" s="2" t="s">
        <v>859</v>
      </c>
      <c r="AL615" s="10">
        <v>25</v>
      </c>
      <c r="AM615" s="2" t="str">
        <f t="shared" si="9"/>
        <v>Nilo / Cundinamarca</v>
      </c>
      <c r="AN615" s="10">
        <v>25488</v>
      </c>
    </row>
    <row r="616" spans="6:40" x14ac:dyDescent="0.25">
      <c r="F616"/>
      <c r="L616"/>
      <c r="O616"/>
      <c r="R616"/>
      <c r="U616"/>
      <c r="X616"/>
      <c r="AA616"/>
      <c r="AF616"/>
      <c r="AH616" s="10"/>
      <c r="AK616" s="2" t="s">
        <v>860</v>
      </c>
      <c r="AL616" s="10">
        <v>25</v>
      </c>
      <c r="AM616" s="2" t="str">
        <f t="shared" si="9"/>
        <v>Nimaima / Cundinamarca</v>
      </c>
      <c r="AN616" s="10">
        <v>25489</v>
      </c>
    </row>
    <row r="617" spans="6:40" x14ac:dyDescent="0.25">
      <c r="F617"/>
      <c r="L617"/>
      <c r="O617"/>
      <c r="R617"/>
      <c r="U617"/>
      <c r="X617"/>
      <c r="AA617"/>
      <c r="AF617"/>
      <c r="AH617" s="10"/>
      <c r="AK617" s="2" t="s">
        <v>861</v>
      </c>
      <c r="AL617" s="10">
        <v>15</v>
      </c>
      <c r="AM617" s="2" t="str">
        <f t="shared" si="9"/>
        <v>Nobsa / Boyacá</v>
      </c>
      <c r="AN617" s="10">
        <v>15491</v>
      </c>
    </row>
    <row r="618" spans="6:40" x14ac:dyDescent="0.25">
      <c r="F618"/>
      <c r="L618"/>
      <c r="O618"/>
      <c r="R618"/>
      <c r="U618"/>
      <c r="X618"/>
      <c r="AA618"/>
      <c r="AF618"/>
      <c r="AH618" s="10"/>
      <c r="AK618" s="2" t="s">
        <v>862</v>
      </c>
      <c r="AL618" s="10">
        <v>25</v>
      </c>
      <c r="AM618" s="2" t="str">
        <f t="shared" si="9"/>
        <v>Nocaima / Cundinamarca</v>
      </c>
      <c r="AN618" s="10">
        <v>25491</v>
      </c>
    </row>
    <row r="619" spans="6:40" x14ac:dyDescent="0.25">
      <c r="F619"/>
      <c r="L619"/>
      <c r="O619"/>
      <c r="R619"/>
      <c r="U619"/>
      <c r="X619"/>
      <c r="AA619"/>
      <c r="AF619"/>
      <c r="AH619" s="10"/>
      <c r="AK619" s="2" t="s">
        <v>863</v>
      </c>
      <c r="AL619" s="10">
        <v>17</v>
      </c>
      <c r="AM619" s="2" t="str">
        <f t="shared" si="9"/>
        <v>Norcasia / Caldas</v>
      </c>
      <c r="AN619" s="10">
        <v>17495</v>
      </c>
    </row>
    <row r="620" spans="6:40" x14ac:dyDescent="0.25">
      <c r="F620"/>
      <c r="L620"/>
      <c r="O620"/>
      <c r="R620"/>
      <c r="U620"/>
      <c r="X620"/>
      <c r="AA620"/>
      <c r="AF620"/>
      <c r="AH620" s="10"/>
      <c r="AK620" s="2" t="s">
        <v>864</v>
      </c>
      <c r="AL620" s="10">
        <v>13</v>
      </c>
      <c r="AM620" s="2" t="str">
        <f t="shared" si="9"/>
        <v>Norosí / Bolívar</v>
      </c>
      <c r="AN620" s="10">
        <v>13490</v>
      </c>
    </row>
    <row r="621" spans="6:40" x14ac:dyDescent="0.25">
      <c r="F621"/>
      <c r="L621"/>
      <c r="O621"/>
      <c r="R621"/>
      <c r="U621"/>
      <c r="X621"/>
      <c r="AA621"/>
      <c r="AF621"/>
      <c r="AH621" s="10"/>
      <c r="AK621" s="2" t="s">
        <v>865</v>
      </c>
      <c r="AL621" s="10">
        <v>27</v>
      </c>
      <c r="AM621" s="2" t="str">
        <f t="shared" si="9"/>
        <v>Nóvita / Chocó</v>
      </c>
      <c r="AN621" s="10">
        <v>27491</v>
      </c>
    </row>
    <row r="622" spans="6:40" x14ac:dyDescent="0.25">
      <c r="F622"/>
      <c r="L622"/>
      <c r="O622"/>
      <c r="R622"/>
      <c r="U622"/>
      <c r="X622"/>
      <c r="AA622"/>
      <c r="AF622"/>
      <c r="AH622" s="10"/>
      <c r="AK622" s="2" t="s">
        <v>866</v>
      </c>
      <c r="AL622" s="10">
        <v>47</v>
      </c>
      <c r="AM622" s="2" t="str">
        <f t="shared" si="9"/>
        <v>Nueva Granada / Magdalena</v>
      </c>
      <c r="AN622" s="10">
        <v>47460</v>
      </c>
    </row>
    <row r="623" spans="6:40" x14ac:dyDescent="0.25">
      <c r="F623"/>
      <c r="L623"/>
      <c r="O623"/>
      <c r="R623"/>
      <c r="U623"/>
      <c r="X623"/>
      <c r="AA623"/>
      <c r="AF623"/>
      <c r="AH623" s="10"/>
      <c r="AK623" s="2" t="s">
        <v>867</v>
      </c>
      <c r="AL623" s="10">
        <v>15</v>
      </c>
      <c r="AM623" s="2" t="str">
        <f t="shared" si="9"/>
        <v>Nuevo Colón / Boyacá</v>
      </c>
      <c r="AN623" s="10">
        <v>15494</v>
      </c>
    </row>
    <row r="624" spans="6:40" x14ac:dyDescent="0.25">
      <c r="F624"/>
      <c r="L624"/>
      <c r="O624"/>
      <c r="R624"/>
      <c r="U624"/>
      <c r="X624"/>
      <c r="AA624"/>
      <c r="AF624"/>
      <c r="AH624" s="10"/>
      <c r="AK624" s="2" t="s">
        <v>868</v>
      </c>
      <c r="AL624" s="10">
        <v>85</v>
      </c>
      <c r="AM624" s="2" t="str">
        <f t="shared" si="9"/>
        <v>Nunchía / Casanare</v>
      </c>
      <c r="AN624" s="10">
        <v>85225</v>
      </c>
    </row>
    <row r="625" spans="6:40" x14ac:dyDescent="0.25">
      <c r="F625"/>
      <c r="L625"/>
      <c r="O625"/>
      <c r="R625"/>
      <c r="U625"/>
      <c r="X625"/>
      <c r="AA625"/>
      <c r="AF625"/>
      <c r="AH625" s="10"/>
      <c r="AK625" s="2" t="s">
        <v>869</v>
      </c>
      <c r="AL625" s="10">
        <v>27</v>
      </c>
      <c r="AM625" s="2" t="str">
        <f t="shared" si="9"/>
        <v>Nuquí / Chocó</v>
      </c>
      <c r="AN625" s="10">
        <v>27495</v>
      </c>
    </row>
    <row r="626" spans="6:40" x14ac:dyDescent="0.25">
      <c r="F626"/>
      <c r="L626"/>
      <c r="O626"/>
      <c r="R626"/>
      <c r="U626"/>
      <c r="X626"/>
      <c r="AA626"/>
      <c r="AF626"/>
      <c r="AH626" s="10"/>
      <c r="AK626" s="2" t="s">
        <v>870</v>
      </c>
      <c r="AL626" s="10">
        <v>76</v>
      </c>
      <c r="AM626" s="2" t="str">
        <f t="shared" si="9"/>
        <v>Obando / Valle del Cauca</v>
      </c>
      <c r="AN626" s="10">
        <v>76497</v>
      </c>
    </row>
    <row r="627" spans="6:40" x14ac:dyDescent="0.25">
      <c r="F627"/>
      <c r="L627"/>
      <c r="O627"/>
      <c r="R627"/>
      <c r="U627"/>
      <c r="X627"/>
      <c r="AA627"/>
      <c r="AF627"/>
      <c r="AH627" s="10"/>
      <c r="AK627" s="2" t="s">
        <v>871</v>
      </c>
      <c r="AL627" s="10">
        <v>68</v>
      </c>
      <c r="AM627" s="2" t="str">
        <f t="shared" si="9"/>
        <v>Ocamonte / Santander</v>
      </c>
      <c r="AN627" s="10">
        <v>68498</v>
      </c>
    </row>
    <row r="628" spans="6:40" x14ac:dyDescent="0.25">
      <c r="F628"/>
      <c r="L628"/>
      <c r="O628"/>
      <c r="R628"/>
      <c r="U628"/>
      <c r="X628"/>
      <c r="AA628"/>
      <c r="AF628"/>
      <c r="AH628" s="10"/>
      <c r="AK628" s="2" t="s">
        <v>872</v>
      </c>
      <c r="AL628" s="10">
        <v>54</v>
      </c>
      <c r="AM628" s="2" t="str">
        <f t="shared" si="9"/>
        <v>Ocaña / Norte de Santander</v>
      </c>
      <c r="AN628" s="10">
        <v>54498</v>
      </c>
    </row>
    <row r="629" spans="6:40" x14ac:dyDescent="0.25">
      <c r="F629"/>
      <c r="L629"/>
      <c r="O629"/>
      <c r="R629"/>
      <c r="U629"/>
      <c r="X629"/>
      <c r="AA629"/>
      <c r="AF629"/>
      <c r="AH629" s="10"/>
      <c r="AK629" s="2" t="s">
        <v>873</v>
      </c>
      <c r="AL629" s="10">
        <v>68</v>
      </c>
      <c r="AM629" s="2" t="str">
        <f t="shared" si="9"/>
        <v>Oiba / Santander</v>
      </c>
      <c r="AN629" s="10">
        <v>68500</v>
      </c>
    </row>
    <row r="630" spans="6:40" x14ac:dyDescent="0.25">
      <c r="F630"/>
      <c r="L630"/>
      <c r="O630"/>
      <c r="R630"/>
      <c r="U630"/>
      <c r="X630"/>
      <c r="AA630"/>
      <c r="AF630"/>
      <c r="AH630" s="10"/>
      <c r="AK630" s="2" t="s">
        <v>874</v>
      </c>
      <c r="AL630" s="10">
        <v>15</v>
      </c>
      <c r="AM630" s="2" t="str">
        <f t="shared" si="9"/>
        <v>Oicatá / Boyacá</v>
      </c>
      <c r="AN630" s="10">
        <v>15500</v>
      </c>
    </row>
    <row r="631" spans="6:40" x14ac:dyDescent="0.25">
      <c r="F631"/>
      <c r="L631"/>
      <c r="O631"/>
      <c r="R631"/>
      <c r="U631"/>
      <c r="X631"/>
      <c r="AA631"/>
      <c r="AF631"/>
      <c r="AH631" s="10"/>
      <c r="AK631" s="2" t="s">
        <v>875</v>
      </c>
      <c r="AL631" s="10" t="s">
        <v>93</v>
      </c>
      <c r="AM631" s="2" t="str">
        <f t="shared" si="9"/>
        <v>Olaya / Antioquia</v>
      </c>
      <c r="AN631" s="10" t="s">
        <v>876</v>
      </c>
    </row>
    <row r="632" spans="6:40" x14ac:dyDescent="0.25">
      <c r="F632"/>
      <c r="L632"/>
      <c r="O632"/>
      <c r="R632"/>
      <c r="U632"/>
      <c r="X632"/>
      <c r="AA632"/>
      <c r="AF632"/>
      <c r="AH632" s="10"/>
      <c r="AK632" s="2" t="s">
        <v>877</v>
      </c>
      <c r="AL632" s="10">
        <v>52</v>
      </c>
      <c r="AM632" s="2" t="str">
        <f t="shared" si="9"/>
        <v>Olaya Herrera / Nariño</v>
      </c>
      <c r="AN632" s="10">
        <v>52490</v>
      </c>
    </row>
    <row r="633" spans="6:40" x14ac:dyDescent="0.25">
      <c r="F633"/>
      <c r="L633"/>
      <c r="O633"/>
      <c r="R633"/>
      <c r="U633"/>
      <c r="X633"/>
      <c r="AA633"/>
      <c r="AF633"/>
      <c r="AH633" s="10"/>
      <c r="AK633" s="2" t="s">
        <v>878</v>
      </c>
      <c r="AL633" s="10">
        <v>68</v>
      </c>
      <c r="AM633" s="2" t="str">
        <f t="shared" si="9"/>
        <v>Onzaga / Santander</v>
      </c>
      <c r="AN633" s="10">
        <v>68502</v>
      </c>
    </row>
    <row r="634" spans="6:40" x14ac:dyDescent="0.25">
      <c r="F634"/>
      <c r="L634"/>
      <c r="O634"/>
      <c r="R634"/>
      <c r="U634"/>
      <c r="X634"/>
      <c r="AA634"/>
      <c r="AF634"/>
      <c r="AH634" s="10"/>
      <c r="AK634" s="2" t="s">
        <v>879</v>
      </c>
      <c r="AL634" s="10">
        <v>41</v>
      </c>
      <c r="AM634" s="2" t="str">
        <f t="shared" si="9"/>
        <v>Oporapa / Huila</v>
      </c>
      <c r="AN634" s="10">
        <v>41503</v>
      </c>
    </row>
    <row r="635" spans="6:40" x14ac:dyDescent="0.25">
      <c r="F635"/>
      <c r="L635"/>
      <c r="O635"/>
      <c r="R635"/>
      <c r="U635"/>
      <c r="X635"/>
      <c r="AA635"/>
      <c r="AF635"/>
      <c r="AH635" s="10"/>
      <c r="AK635" s="2" t="s">
        <v>880</v>
      </c>
      <c r="AL635" s="10">
        <v>86</v>
      </c>
      <c r="AM635" s="2" t="str">
        <f t="shared" si="9"/>
        <v>Orito / Putumayo</v>
      </c>
      <c r="AN635" s="10">
        <v>86320</v>
      </c>
    </row>
    <row r="636" spans="6:40" x14ac:dyDescent="0.25">
      <c r="F636"/>
      <c r="L636"/>
      <c r="O636"/>
      <c r="R636"/>
      <c r="U636"/>
      <c r="X636"/>
      <c r="AA636"/>
      <c r="AF636"/>
      <c r="AH636" s="10"/>
      <c r="AK636" s="2" t="s">
        <v>881</v>
      </c>
      <c r="AL636" s="10">
        <v>85</v>
      </c>
      <c r="AM636" s="2" t="str">
        <f t="shared" si="9"/>
        <v>Orocué / Casanare</v>
      </c>
      <c r="AN636" s="10">
        <v>85230</v>
      </c>
    </row>
    <row r="637" spans="6:40" x14ac:dyDescent="0.25">
      <c r="F637"/>
      <c r="L637"/>
      <c r="O637"/>
      <c r="R637"/>
      <c r="U637"/>
      <c r="X637"/>
      <c r="AA637"/>
      <c r="AF637"/>
      <c r="AH637" s="10"/>
      <c r="AK637" s="2" t="s">
        <v>882</v>
      </c>
      <c r="AL637" s="10">
        <v>73</v>
      </c>
      <c r="AM637" s="2" t="str">
        <f t="shared" si="9"/>
        <v>Ortega / Tolima</v>
      </c>
      <c r="AN637" s="10">
        <v>73504</v>
      </c>
    </row>
    <row r="638" spans="6:40" x14ac:dyDescent="0.25">
      <c r="F638"/>
      <c r="L638"/>
      <c r="O638"/>
      <c r="R638"/>
      <c r="U638"/>
      <c r="X638"/>
      <c r="AA638"/>
      <c r="AF638"/>
      <c r="AH638" s="10"/>
      <c r="AK638" s="2" t="s">
        <v>883</v>
      </c>
      <c r="AL638" s="10">
        <v>52</v>
      </c>
      <c r="AM638" s="2" t="str">
        <f t="shared" si="9"/>
        <v>Ospina / Nariño</v>
      </c>
      <c r="AN638" s="10">
        <v>52506</v>
      </c>
    </row>
    <row r="639" spans="6:40" x14ac:dyDescent="0.25">
      <c r="F639"/>
      <c r="L639"/>
      <c r="O639"/>
      <c r="R639"/>
      <c r="U639"/>
      <c r="X639"/>
      <c r="AA639"/>
      <c r="AF639"/>
      <c r="AH639" s="10"/>
      <c r="AK639" s="2" t="s">
        <v>884</v>
      </c>
      <c r="AL639" s="10">
        <v>15</v>
      </c>
      <c r="AM639" s="2" t="str">
        <f t="shared" si="9"/>
        <v>Otanche / Boyacá</v>
      </c>
      <c r="AN639" s="10">
        <v>15507</v>
      </c>
    </row>
    <row r="640" spans="6:40" x14ac:dyDescent="0.25">
      <c r="F640"/>
      <c r="L640"/>
      <c r="O640"/>
      <c r="R640"/>
      <c r="U640"/>
      <c r="X640"/>
      <c r="AA640"/>
      <c r="AF640"/>
      <c r="AH640" s="10"/>
      <c r="AK640" s="2" t="s">
        <v>885</v>
      </c>
      <c r="AL640" s="10">
        <v>70</v>
      </c>
      <c r="AM640" s="2" t="str">
        <f t="shared" si="9"/>
        <v>Ovejas / Sucre</v>
      </c>
      <c r="AN640" s="10">
        <v>70508</v>
      </c>
    </row>
    <row r="641" spans="6:40" x14ac:dyDescent="0.25">
      <c r="F641"/>
      <c r="L641"/>
      <c r="O641"/>
      <c r="R641"/>
      <c r="U641"/>
      <c r="X641"/>
      <c r="AA641"/>
      <c r="AF641"/>
      <c r="AH641" s="10"/>
      <c r="AK641" s="2" t="s">
        <v>886</v>
      </c>
      <c r="AL641" s="10">
        <v>15</v>
      </c>
      <c r="AM641" s="2" t="str">
        <f t="shared" si="9"/>
        <v>Pachavita / Boyacá</v>
      </c>
      <c r="AN641" s="10">
        <v>15511</v>
      </c>
    </row>
    <row r="642" spans="6:40" x14ac:dyDescent="0.25">
      <c r="F642"/>
      <c r="L642"/>
      <c r="O642"/>
      <c r="R642"/>
      <c r="U642"/>
      <c r="X642"/>
      <c r="AA642"/>
      <c r="AF642"/>
      <c r="AH642" s="10"/>
      <c r="AK642" s="2" t="s">
        <v>887</v>
      </c>
      <c r="AL642" s="10">
        <v>25</v>
      </c>
      <c r="AM642" s="2" t="str">
        <f t="shared" si="9"/>
        <v>Pacho / Cundinamarca</v>
      </c>
      <c r="AN642" s="10">
        <v>25513</v>
      </c>
    </row>
    <row r="643" spans="6:40" x14ac:dyDescent="0.25">
      <c r="F643"/>
      <c r="L643"/>
      <c r="O643"/>
      <c r="R643"/>
      <c r="U643"/>
      <c r="X643"/>
      <c r="AA643"/>
      <c r="AF643"/>
      <c r="AH643" s="10"/>
      <c r="AK643" s="2" t="s">
        <v>888</v>
      </c>
      <c r="AL643" s="10">
        <v>97</v>
      </c>
      <c r="AM643" s="2" t="str">
        <f t="shared" si="9"/>
        <v>Pacoa / Vaupés</v>
      </c>
      <c r="AN643" s="10">
        <v>97511</v>
      </c>
    </row>
    <row r="644" spans="6:40" x14ac:dyDescent="0.25">
      <c r="F644"/>
      <c r="L644"/>
      <c r="O644"/>
      <c r="R644"/>
      <c r="U644"/>
      <c r="X644"/>
      <c r="AA644"/>
      <c r="AF644"/>
      <c r="AH644" s="10"/>
      <c r="AK644" s="2" t="s">
        <v>889</v>
      </c>
      <c r="AL644" s="10">
        <v>17</v>
      </c>
      <c r="AM644" s="2" t="str">
        <f t="shared" ref="AM644:AM707" si="10">AK644&amp;" / "&amp;VLOOKUP(AL644,$AH$4:$AI$36,2,FALSE)</f>
        <v>Pácora / Caldas</v>
      </c>
      <c r="AN644" s="10">
        <v>17513</v>
      </c>
    </row>
    <row r="645" spans="6:40" x14ac:dyDescent="0.25">
      <c r="F645"/>
      <c r="L645"/>
      <c r="O645"/>
      <c r="R645"/>
      <c r="U645"/>
      <c r="X645"/>
      <c r="AA645"/>
      <c r="AF645"/>
      <c r="AH645" s="10"/>
      <c r="AK645" s="2" t="s">
        <v>890</v>
      </c>
      <c r="AL645" s="10">
        <v>19</v>
      </c>
      <c r="AM645" s="2" t="str">
        <f t="shared" si="10"/>
        <v>Padilla / Cauca</v>
      </c>
      <c r="AN645" s="10">
        <v>19513</v>
      </c>
    </row>
    <row r="646" spans="6:40" x14ac:dyDescent="0.25">
      <c r="F646"/>
      <c r="L646"/>
      <c r="O646"/>
      <c r="R646"/>
      <c r="U646"/>
      <c r="X646"/>
      <c r="AA646"/>
      <c r="AF646"/>
      <c r="AH646" s="10"/>
      <c r="AK646" s="2" t="s">
        <v>891</v>
      </c>
      <c r="AL646" s="10">
        <v>19</v>
      </c>
      <c r="AM646" s="2" t="str">
        <f t="shared" si="10"/>
        <v>Páez - Belalcazar / Cauca</v>
      </c>
      <c r="AN646" s="10">
        <v>19517</v>
      </c>
    </row>
    <row r="647" spans="6:40" x14ac:dyDescent="0.25">
      <c r="F647"/>
      <c r="L647"/>
      <c r="O647"/>
      <c r="R647"/>
      <c r="U647"/>
      <c r="X647"/>
      <c r="AA647"/>
      <c r="AF647"/>
      <c r="AH647" s="10"/>
      <c r="AK647" s="2" t="s">
        <v>892</v>
      </c>
      <c r="AL647" s="10">
        <v>15</v>
      </c>
      <c r="AM647" s="2" t="str">
        <f t="shared" si="10"/>
        <v>Páez / Boyacá</v>
      </c>
      <c r="AN647" s="10">
        <v>15514</v>
      </c>
    </row>
    <row r="648" spans="6:40" x14ac:dyDescent="0.25">
      <c r="F648"/>
      <c r="L648"/>
      <c r="O648"/>
      <c r="R648"/>
      <c r="U648"/>
      <c r="X648"/>
      <c r="AA648"/>
      <c r="AF648"/>
      <c r="AH648" s="10"/>
      <c r="AK648" s="2" t="s">
        <v>893</v>
      </c>
      <c r="AL648" s="10">
        <v>41</v>
      </c>
      <c r="AM648" s="2" t="str">
        <f t="shared" si="10"/>
        <v>Paicol / Huila</v>
      </c>
      <c r="AN648" s="10">
        <v>41518</v>
      </c>
    </row>
    <row r="649" spans="6:40" x14ac:dyDescent="0.25">
      <c r="F649"/>
      <c r="L649"/>
      <c r="O649"/>
      <c r="R649"/>
      <c r="U649"/>
      <c r="X649"/>
      <c r="AA649"/>
      <c r="AF649"/>
      <c r="AH649" s="10"/>
      <c r="AK649" s="2" t="s">
        <v>894</v>
      </c>
      <c r="AL649" s="10">
        <v>20</v>
      </c>
      <c r="AM649" s="2" t="str">
        <f t="shared" si="10"/>
        <v>Pailitas / Cesar</v>
      </c>
      <c r="AN649" s="10">
        <v>20517</v>
      </c>
    </row>
    <row r="650" spans="6:40" x14ac:dyDescent="0.25">
      <c r="F650"/>
      <c r="L650"/>
      <c r="O650"/>
      <c r="R650"/>
      <c r="U650"/>
      <c r="X650"/>
      <c r="AA650"/>
      <c r="AF650"/>
      <c r="AH650" s="10"/>
      <c r="AK650" s="2" t="s">
        <v>895</v>
      </c>
      <c r="AL650" s="10">
        <v>25</v>
      </c>
      <c r="AM650" s="2" t="str">
        <f t="shared" si="10"/>
        <v>Paime / Cundinamarca</v>
      </c>
      <c r="AN650" s="10">
        <v>25518</v>
      </c>
    </row>
    <row r="651" spans="6:40" x14ac:dyDescent="0.25">
      <c r="F651"/>
      <c r="L651"/>
      <c r="O651"/>
      <c r="R651"/>
      <c r="U651"/>
      <c r="X651"/>
      <c r="AA651"/>
      <c r="AF651"/>
      <c r="AH651" s="10"/>
      <c r="AK651" s="2" t="s">
        <v>896</v>
      </c>
      <c r="AL651" s="10">
        <v>15</v>
      </c>
      <c r="AM651" s="2" t="str">
        <f t="shared" si="10"/>
        <v>Paipa / Boyacá</v>
      </c>
      <c r="AN651" s="10">
        <v>15516</v>
      </c>
    </row>
    <row r="652" spans="6:40" x14ac:dyDescent="0.25">
      <c r="F652"/>
      <c r="L652"/>
      <c r="O652"/>
      <c r="R652"/>
      <c r="U652"/>
      <c r="X652"/>
      <c r="AA652"/>
      <c r="AF652"/>
      <c r="AH652" s="10"/>
      <c r="AK652" s="2" t="s">
        <v>897</v>
      </c>
      <c r="AL652" s="10">
        <v>15</v>
      </c>
      <c r="AM652" s="2" t="str">
        <f t="shared" si="10"/>
        <v>Pajarito / Boyacá</v>
      </c>
      <c r="AN652" s="10">
        <v>15518</v>
      </c>
    </row>
    <row r="653" spans="6:40" x14ac:dyDescent="0.25">
      <c r="F653"/>
      <c r="L653"/>
      <c r="O653"/>
      <c r="R653"/>
      <c r="U653"/>
      <c r="X653"/>
      <c r="AA653"/>
      <c r="AF653"/>
      <c r="AH653" s="10"/>
      <c r="AK653" s="2" t="s">
        <v>898</v>
      </c>
      <c r="AL653" s="10">
        <v>41</v>
      </c>
      <c r="AM653" s="2" t="str">
        <f t="shared" si="10"/>
        <v>Palermo / Huila</v>
      </c>
      <c r="AN653" s="10">
        <v>41524</v>
      </c>
    </row>
    <row r="654" spans="6:40" x14ac:dyDescent="0.25">
      <c r="F654"/>
      <c r="L654"/>
      <c r="O654"/>
      <c r="R654"/>
      <c r="U654"/>
      <c r="X654"/>
      <c r="AA654"/>
      <c r="AF654"/>
      <c r="AH654" s="10"/>
      <c r="AK654" s="2" t="s">
        <v>899</v>
      </c>
      <c r="AL654" s="10">
        <v>17</v>
      </c>
      <c r="AM654" s="2" t="str">
        <f t="shared" si="10"/>
        <v>Palestina / Caldas</v>
      </c>
      <c r="AN654" s="10">
        <v>17524</v>
      </c>
    </row>
    <row r="655" spans="6:40" x14ac:dyDescent="0.25">
      <c r="F655"/>
      <c r="L655"/>
      <c r="O655"/>
      <c r="R655"/>
      <c r="U655"/>
      <c r="X655"/>
      <c r="AA655"/>
      <c r="AF655"/>
      <c r="AH655" s="10"/>
      <c r="AK655" s="2" t="s">
        <v>899</v>
      </c>
      <c r="AL655" s="10">
        <v>41</v>
      </c>
      <c r="AM655" s="2" t="str">
        <f t="shared" si="10"/>
        <v>Palestina / Huila</v>
      </c>
      <c r="AN655" s="10">
        <v>41530</v>
      </c>
    </row>
    <row r="656" spans="6:40" x14ac:dyDescent="0.25">
      <c r="F656"/>
      <c r="L656"/>
      <c r="O656"/>
      <c r="R656"/>
      <c r="U656"/>
      <c r="X656"/>
      <c r="AA656"/>
      <c r="AF656"/>
      <c r="AH656" s="10"/>
      <c r="AK656" s="2" t="s">
        <v>900</v>
      </c>
      <c r="AL656" s="10">
        <v>68</v>
      </c>
      <c r="AM656" s="2" t="str">
        <f t="shared" si="10"/>
        <v>Palmar / Santander</v>
      </c>
      <c r="AN656" s="10">
        <v>68522</v>
      </c>
    </row>
    <row r="657" spans="6:40" x14ac:dyDescent="0.25">
      <c r="F657"/>
      <c r="L657"/>
      <c r="O657"/>
      <c r="R657"/>
      <c r="U657"/>
      <c r="X657"/>
      <c r="AA657"/>
      <c r="AF657"/>
      <c r="AH657" s="10"/>
      <c r="AK657" s="2" t="s">
        <v>901</v>
      </c>
      <c r="AL657" s="10" t="s">
        <v>154</v>
      </c>
      <c r="AM657" s="2" t="str">
        <f t="shared" si="10"/>
        <v>Palmar De Varela / Atlántico</v>
      </c>
      <c r="AN657" s="10" t="s">
        <v>902</v>
      </c>
    </row>
    <row r="658" spans="6:40" x14ac:dyDescent="0.25">
      <c r="F658"/>
      <c r="L658"/>
      <c r="O658"/>
      <c r="R658"/>
      <c r="U658"/>
      <c r="X658"/>
      <c r="AA658"/>
      <c r="AF658"/>
      <c r="AH658" s="10"/>
      <c r="AK658" s="2" t="s">
        <v>903</v>
      </c>
      <c r="AL658" s="10">
        <v>68</v>
      </c>
      <c r="AM658" s="2" t="str">
        <f t="shared" si="10"/>
        <v>Palmas Del Socorro / Santander</v>
      </c>
      <c r="AN658" s="10">
        <v>68524</v>
      </c>
    </row>
    <row r="659" spans="6:40" x14ac:dyDescent="0.25">
      <c r="F659"/>
      <c r="L659"/>
      <c r="O659"/>
      <c r="R659"/>
      <c r="U659"/>
      <c r="X659"/>
      <c r="AA659"/>
      <c r="AF659"/>
      <c r="AH659" s="10"/>
      <c r="AK659" s="2" t="s">
        <v>904</v>
      </c>
      <c r="AL659" s="10">
        <v>76</v>
      </c>
      <c r="AM659" s="2" t="str">
        <f t="shared" si="10"/>
        <v>Palmira / Valle del Cauca</v>
      </c>
      <c r="AN659" s="10">
        <v>76520</v>
      </c>
    </row>
    <row r="660" spans="6:40" x14ac:dyDescent="0.25">
      <c r="F660"/>
      <c r="L660"/>
      <c r="O660"/>
      <c r="R660"/>
      <c r="U660"/>
      <c r="X660"/>
      <c r="AA660"/>
      <c r="AF660"/>
      <c r="AH660" s="10"/>
      <c r="AK660" s="2" t="s">
        <v>905</v>
      </c>
      <c r="AL660" s="10">
        <v>70</v>
      </c>
      <c r="AM660" s="2" t="str">
        <f t="shared" si="10"/>
        <v>Palmito / Sucre</v>
      </c>
      <c r="AN660" s="10">
        <v>70523</v>
      </c>
    </row>
    <row r="661" spans="6:40" x14ac:dyDescent="0.25">
      <c r="F661"/>
      <c r="L661"/>
      <c r="O661"/>
      <c r="R661"/>
      <c r="U661"/>
      <c r="X661"/>
      <c r="AA661"/>
      <c r="AF661"/>
      <c r="AH661" s="10"/>
      <c r="AK661" s="2" t="s">
        <v>906</v>
      </c>
      <c r="AL661" s="10">
        <v>73</v>
      </c>
      <c r="AM661" s="2" t="str">
        <f t="shared" si="10"/>
        <v>Palocabildo / Tolima</v>
      </c>
      <c r="AN661" s="10">
        <v>73520</v>
      </c>
    </row>
    <row r="662" spans="6:40" x14ac:dyDescent="0.25">
      <c r="F662"/>
      <c r="L662"/>
      <c r="O662"/>
      <c r="R662"/>
      <c r="U662"/>
      <c r="X662"/>
      <c r="AA662"/>
      <c r="AF662"/>
      <c r="AH662" s="10"/>
      <c r="AK662" s="2" t="s">
        <v>907</v>
      </c>
      <c r="AL662" s="10">
        <v>54</v>
      </c>
      <c r="AM662" s="2" t="str">
        <f t="shared" si="10"/>
        <v>Pamplona / Norte de Santander</v>
      </c>
      <c r="AN662" s="10">
        <v>54518</v>
      </c>
    </row>
    <row r="663" spans="6:40" x14ac:dyDescent="0.25">
      <c r="F663"/>
      <c r="L663"/>
      <c r="O663"/>
      <c r="R663"/>
      <c r="U663"/>
      <c r="X663"/>
      <c r="AA663"/>
      <c r="AF663"/>
      <c r="AH663" s="10"/>
      <c r="AK663" s="2" t="s">
        <v>908</v>
      </c>
      <c r="AL663" s="10">
        <v>54</v>
      </c>
      <c r="AM663" s="2" t="str">
        <f t="shared" si="10"/>
        <v>Pamplonita / Norte de Santander</v>
      </c>
      <c r="AN663" s="10">
        <v>54520</v>
      </c>
    </row>
    <row r="664" spans="6:40" x14ac:dyDescent="0.25">
      <c r="F664"/>
      <c r="L664"/>
      <c r="O664"/>
      <c r="R664"/>
      <c r="U664"/>
      <c r="X664"/>
      <c r="AA664"/>
      <c r="AF664"/>
      <c r="AH664" s="10"/>
      <c r="AK664" s="2" t="s">
        <v>909</v>
      </c>
      <c r="AL664" s="10">
        <v>94</v>
      </c>
      <c r="AM664" s="2" t="str">
        <f t="shared" si="10"/>
        <v>Pana Pana / Guainía</v>
      </c>
      <c r="AN664" s="10">
        <v>94887</v>
      </c>
    </row>
    <row r="665" spans="6:40" x14ac:dyDescent="0.25">
      <c r="F665"/>
      <c r="L665"/>
      <c r="O665"/>
      <c r="R665"/>
      <c r="U665"/>
      <c r="X665"/>
      <c r="AA665"/>
      <c r="AF665"/>
      <c r="AH665" s="10"/>
      <c r="AK665" s="2" t="s">
        <v>910</v>
      </c>
      <c r="AL665" s="10">
        <v>25</v>
      </c>
      <c r="AM665" s="2" t="str">
        <f t="shared" si="10"/>
        <v>Pandi / Cundinamarca</v>
      </c>
      <c r="AN665" s="10">
        <v>25524</v>
      </c>
    </row>
    <row r="666" spans="6:40" x14ac:dyDescent="0.25">
      <c r="F666"/>
      <c r="L666"/>
      <c r="O666"/>
      <c r="R666"/>
      <c r="U666"/>
      <c r="X666"/>
      <c r="AA666"/>
      <c r="AF666"/>
      <c r="AH666" s="10"/>
      <c r="AK666" s="2" t="s">
        <v>911</v>
      </c>
      <c r="AL666" s="10">
        <v>15</v>
      </c>
      <c r="AM666" s="2" t="str">
        <f t="shared" si="10"/>
        <v>Panqueba / Boyacá</v>
      </c>
      <c r="AN666" s="10">
        <v>15522</v>
      </c>
    </row>
    <row r="667" spans="6:40" x14ac:dyDescent="0.25">
      <c r="F667"/>
      <c r="L667"/>
      <c r="O667"/>
      <c r="R667"/>
      <c r="U667"/>
      <c r="X667"/>
      <c r="AA667"/>
      <c r="AF667"/>
      <c r="AH667" s="10"/>
      <c r="AK667" s="2" t="s">
        <v>912</v>
      </c>
      <c r="AL667" s="10">
        <v>97</v>
      </c>
      <c r="AM667" s="2" t="str">
        <f t="shared" si="10"/>
        <v>Papunahua / Vaupés</v>
      </c>
      <c r="AN667" s="10">
        <v>97777</v>
      </c>
    </row>
    <row r="668" spans="6:40" x14ac:dyDescent="0.25">
      <c r="F668"/>
      <c r="L668"/>
      <c r="O668"/>
      <c r="R668"/>
      <c r="U668"/>
      <c r="X668"/>
      <c r="AA668"/>
      <c r="AF668"/>
      <c r="AH668" s="10"/>
      <c r="AK668" s="2" t="s">
        <v>913</v>
      </c>
      <c r="AL668" s="10">
        <v>68</v>
      </c>
      <c r="AM668" s="2" t="str">
        <f t="shared" si="10"/>
        <v>Páramo / Santander</v>
      </c>
      <c r="AN668" s="10">
        <v>68533</v>
      </c>
    </row>
    <row r="669" spans="6:40" x14ac:dyDescent="0.25">
      <c r="F669"/>
      <c r="L669"/>
      <c r="O669"/>
      <c r="R669"/>
      <c r="U669"/>
      <c r="X669"/>
      <c r="AA669"/>
      <c r="AF669"/>
      <c r="AH669" s="10"/>
      <c r="AK669" s="2" t="s">
        <v>914</v>
      </c>
      <c r="AL669" s="10">
        <v>25</v>
      </c>
      <c r="AM669" s="2" t="str">
        <f t="shared" si="10"/>
        <v>Paratebueno / Cundinamarca</v>
      </c>
      <c r="AN669" s="10">
        <v>25530</v>
      </c>
    </row>
    <row r="670" spans="6:40" x14ac:dyDescent="0.25">
      <c r="F670"/>
      <c r="L670"/>
      <c r="O670"/>
      <c r="R670"/>
      <c r="U670"/>
      <c r="X670"/>
      <c r="AA670"/>
      <c r="AF670"/>
      <c r="AH670" s="10"/>
      <c r="AK670" s="2" t="s">
        <v>915</v>
      </c>
      <c r="AL670" s="10">
        <v>25</v>
      </c>
      <c r="AM670" s="2" t="str">
        <f t="shared" si="10"/>
        <v>Pasca / Cundinamarca</v>
      </c>
      <c r="AN670" s="10">
        <v>25535</v>
      </c>
    </row>
    <row r="671" spans="6:40" x14ac:dyDescent="0.25">
      <c r="F671"/>
      <c r="L671"/>
      <c r="O671"/>
      <c r="R671"/>
      <c r="U671"/>
      <c r="X671"/>
      <c r="AA671"/>
      <c r="AF671"/>
      <c r="AH671" s="10"/>
      <c r="AK671" s="2" t="s">
        <v>916</v>
      </c>
      <c r="AL671" s="10">
        <v>52</v>
      </c>
      <c r="AM671" s="2" t="str">
        <f t="shared" si="10"/>
        <v>Pasto / Nariño</v>
      </c>
      <c r="AN671" s="10">
        <v>52001</v>
      </c>
    </row>
    <row r="672" spans="6:40" x14ac:dyDescent="0.25">
      <c r="F672"/>
      <c r="L672"/>
      <c r="O672"/>
      <c r="R672"/>
      <c r="U672"/>
      <c r="X672"/>
      <c r="AA672"/>
      <c r="AF672"/>
      <c r="AH672" s="10"/>
      <c r="AK672" s="2" t="s">
        <v>917</v>
      </c>
      <c r="AL672" s="10">
        <v>19</v>
      </c>
      <c r="AM672" s="2" t="str">
        <f t="shared" si="10"/>
        <v>Patía – El Bordo / Cauca</v>
      </c>
      <c r="AN672" s="10">
        <v>19532</v>
      </c>
    </row>
    <row r="673" spans="6:40" x14ac:dyDescent="0.25">
      <c r="F673"/>
      <c r="L673"/>
      <c r="O673"/>
      <c r="R673"/>
      <c r="U673"/>
      <c r="X673"/>
      <c r="AA673"/>
      <c r="AF673"/>
      <c r="AH673" s="10"/>
      <c r="AK673" s="2" t="s">
        <v>918</v>
      </c>
      <c r="AL673" s="10">
        <v>15</v>
      </c>
      <c r="AM673" s="2" t="str">
        <f t="shared" si="10"/>
        <v>Pauna / Boyacá</v>
      </c>
      <c r="AN673" s="10">
        <v>15531</v>
      </c>
    </row>
    <row r="674" spans="6:40" x14ac:dyDescent="0.25">
      <c r="F674"/>
      <c r="L674"/>
      <c r="O674"/>
      <c r="R674"/>
      <c r="U674"/>
      <c r="X674"/>
      <c r="AA674"/>
      <c r="AF674"/>
      <c r="AH674" s="10"/>
      <c r="AK674" s="2" t="s">
        <v>919</v>
      </c>
      <c r="AL674" s="10">
        <v>15</v>
      </c>
      <c r="AM674" s="2" t="str">
        <f t="shared" si="10"/>
        <v>Paya / Boyacá</v>
      </c>
      <c r="AN674" s="10">
        <v>15533</v>
      </c>
    </row>
    <row r="675" spans="6:40" x14ac:dyDescent="0.25">
      <c r="F675"/>
      <c r="L675"/>
      <c r="O675"/>
      <c r="R675"/>
      <c r="U675"/>
      <c r="X675"/>
      <c r="AA675"/>
      <c r="AF675"/>
      <c r="AH675" s="10"/>
      <c r="AK675" s="2" t="s">
        <v>920</v>
      </c>
      <c r="AL675" s="10">
        <v>85</v>
      </c>
      <c r="AM675" s="2" t="str">
        <f t="shared" si="10"/>
        <v>Paz De Ariporo / Casanare</v>
      </c>
      <c r="AN675" s="10">
        <v>85250</v>
      </c>
    </row>
    <row r="676" spans="6:40" x14ac:dyDescent="0.25">
      <c r="F676"/>
      <c r="L676"/>
      <c r="O676"/>
      <c r="R676"/>
      <c r="U676"/>
      <c r="X676"/>
      <c r="AA676"/>
      <c r="AF676"/>
      <c r="AH676" s="10"/>
      <c r="AK676" s="2" t="s">
        <v>921</v>
      </c>
      <c r="AL676" s="10">
        <v>15</v>
      </c>
      <c r="AM676" s="2" t="str">
        <f t="shared" si="10"/>
        <v>Paz De Río / Boyacá</v>
      </c>
      <c r="AN676" s="10">
        <v>15537</v>
      </c>
    </row>
    <row r="677" spans="6:40" x14ac:dyDescent="0.25">
      <c r="F677"/>
      <c r="L677"/>
      <c r="O677"/>
      <c r="R677"/>
      <c r="U677"/>
      <c r="X677"/>
      <c r="AA677"/>
      <c r="AF677"/>
      <c r="AH677" s="10"/>
      <c r="AK677" s="2" t="s">
        <v>922</v>
      </c>
      <c r="AL677" s="10">
        <v>47</v>
      </c>
      <c r="AM677" s="2" t="str">
        <f t="shared" si="10"/>
        <v>Pedraza / Magdalena</v>
      </c>
      <c r="AN677" s="10">
        <v>47541</v>
      </c>
    </row>
    <row r="678" spans="6:40" x14ac:dyDescent="0.25">
      <c r="F678"/>
      <c r="L678"/>
      <c r="O678"/>
      <c r="R678"/>
      <c r="U678"/>
      <c r="X678"/>
      <c r="AA678"/>
      <c r="AF678"/>
      <c r="AH678" s="10"/>
      <c r="AK678" s="2" t="s">
        <v>923</v>
      </c>
      <c r="AL678" s="10">
        <v>20</v>
      </c>
      <c r="AM678" s="2" t="str">
        <f t="shared" si="10"/>
        <v>Pelaya / Cesar</v>
      </c>
      <c r="AN678" s="10">
        <v>20550</v>
      </c>
    </row>
    <row r="679" spans="6:40" x14ac:dyDescent="0.25">
      <c r="F679"/>
      <c r="L679"/>
      <c r="O679"/>
      <c r="R679"/>
      <c r="U679"/>
      <c r="X679"/>
      <c r="AA679"/>
      <c r="AF679"/>
      <c r="AH679" s="10"/>
      <c r="AK679" s="2" t="s">
        <v>924</v>
      </c>
      <c r="AL679" s="10">
        <v>17</v>
      </c>
      <c r="AM679" s="2" t="str">
        <f t="shared" si="10"/>
        <v>Pensilvania / Caldas</v>
      </c>
      <c r="AN679" s="10">
        <v>17541</v>
      </c>
    </row>
    <row r="680" spans="6:40" x14ac:dyDescent="0.25">
      <c r="F680"/>
      <c r="L680"/>
      <c r="O680"/>
      <c r="R680"/>
      <c r="U680"/>
      <c r="X680"/>
      <c r="AA680"/>
      <c r="AF680"/>
      <c r="AH680" s="10"/>
      <c r="AK680" s="2" t="s">
        <v>925</v>
      </c>
      <c r="AL680" s="10" t="s">
        <v>93</v>
      </c>
      <c r="AM680" s="2" t="str">
        <f t="shared" si="10"/>
        <v>Peñol / Antioquia</v>
      </c>
      <c r="AN680" s="10" t="s">
        <v>926</v>
      </c>
    </row>
    <row r="681" spans="6:40" x14ac:dyDescent="0.25">
      <c r="F681"/>
      <c r="L681"/>
      <c r="O681"/>
      <c r="R681"/>
      <c r="U681"/>
      <c r="X681"/>
      <c r="AA681"/>
      <c r="AF681"/>
      <c r="AH681" s="10"/>
      <c r="AK681" s="2" t="s">
        <v>927</v>
      </c>
      <c r="AL681" s="10" t="s">
        <v>93</v>
      </c>
      <c r="AM681" s="2" t="str">
        <f t="shared" si="10"/>
        <v>Peque / Antioquia</v>
      </c>
      <c r="AN681" s="10" t="s">
        <v>928</v>
      </c>
    </row>
    <row r="682" spans="6:40" x14ac:dyDescent="0.25">
      <c r="F682"/>
      <c r="L682"/>
      <c r="O682"/>
      <c r="R682"/>
      <c r="U682"/>
      <c r="X682"/>
      <c r="AA682"/>
      <c r="AF682"/>
      <c r="AH682" s="10"/>
      <c r="AK682" s="2" t="s">
        <v>929</v>
      </c>
      <c r="AL682" s="10">
        <v>66</v>
      </c>
      <c r="AM682" s="2" t="str">
        <f t="shared" si="10"/>
        <v>Pereira / Risaralda</v>
      </c>
      <c r="AN682" s="10">
        <v>66001</v>
      </c>
    </row>
    <row r="683" spans="6:40" x14ac:dyDescent="0.25">
      <c r="F683"/>
      <c r="L683"/>
      <c r="O683"/>
      <c r="R683"/>
      <c r="U683"/>
      <c r="X683"/>
      <c r="AA683"/>
      <c r="AF683"/>
      <c r="AH683" s="10"/>
      <c r="AK683" s="2" t="s">
        <v>930</v>
      </c>
      <c r="AL683" s="10">
        <v>15</v>
      </c>
      <c r="AM683" s="2" t="str">
        <f t="shared" si="10"/>
        <v>Pesca / Boyacá</v>
      </c>
      <c r="AN683" s="10">
        <v>15542</v>
      </c>
    </row>
    <row r="684" spans="6:40" x14ac:dyDescent="0.25">
      <c r="F684"/>
      <c r="L684"/>
      <c r="O684"/>
      <c r="R684"/>
      <c r="U684"/>
      <c r="X684"/>
      <c r="AA684"/>
      <c r="AF684"/>
      <c r="AH684" s="10"/>
      <c r="AK684" s="2" t="s">
        <v>931</v>
      </c>
      <c r="AL684" s="10">
        <v>19</v>
      </c>
      <c r="AM684" s="2" t="str">
        <f t="shared" si="10"/>
        <v>Piamonte / Cauca</v>
      </c>
      <c r="AN684" s="10">
        <v>19533</v>
      </c>
    </row>
    <row r="685" spans="6:40" x14ac:dyDescent="0.25">
      <c r="F685"/>
      <c r="L685"/>
      <c r="O685"/>
      <c r="R685"/>
      <c r="U685"/>
      <c r="X685"/>
      <c r="AA685"/>
      <c r="AF685"/>
      <c r="AH685" s="10"/>
      <c r="AK685" s="2" t="s">
        <v>932</v>
      </c>
      <c r="AL685" s="10">
        <v>68</v>
      </c>
      <c r="AM685" s="2" t="str">
        <f t="shared" si="10"/>
        <v>Piedecuesta / Santander</v>
      </c>
      <c r="AN685" s="10">
        <v>68547</v>
      </c>
    </row>
    <row r="686" spans="6:40" x14ac:dyDescent="0.25">
      <c r="F686"/>
      <c r="L686"/>
      <c r="O686"/>
      <c r="R686"/>
      <c r="U686"/>
      <c r="X686"/>
      <c r="AA686"/>
      <c r="AF686"/>
      <c r="AH686" s="10"/>
      <c r="AK686" s="2" t="s">
        <v>933</v>
      </c>
      <c r="AL686" s="10">
        <v>73</v>
      </c>
      <c r="AM686" s="2" t="str">
        <f t="shared" si="10"/>
        <v>Piedras / Tolima</v>
      </c>
      <c r="AN686" s="10">
        <v>73547</v>
      </c>
    </row>
    <row r="687" spans="6:40" x14ac:dyDescent="0.25">
      <c r="F687"/>
      <c r="L687"/>
      <c r="O687"/>
      <c r="R687"/>
      <c r="U687"/>
      <c r="X687"/>
      <c r="AA687"/>
      <c r="AF687"/>
      <c r="AH687" s="10"/>
      <c r="AK687" s="2" t="s">
        <v>934</v>
      </c>
      <c r="AL687" s="10">
        <v>19</v>
      </c>
      <c r="AM687" s="2" t="str">
        <f t="shared" si="10"/>
        <v>Piendamó – Tunía / Cauca</v>
      </c>
      <c r="AN687" s="10">
        <v>19548</v>
      </c>
    </row>
    <row r="688" spans="6:40" x14ac:dyDescent="0.25">
      <c r="F688"/>
      <c r="L688"/>
      <c r="O688"/>
      <c r="R688"/>
      <c r="U688"/>
      <c r="X688"/>
      <c r="AA688"/>
      <c r="AF688"/>
      <c r="AH688" s="10"/>
      <c r="AK688" s="2" t="s">
        <v>935</v>
      </c>
      <c r="AL688" s="10">
        <v>63</v>
      </c>
      <c r="AM688" s="2" t="str">
        <f t="shared" si="10"/>
        <v>Pijao / Quindío</v>
      </c>
      <c r="AN688" s="10">
        <v>63548</v>
      </c>
    </row>
    <row r="689" spans="6:40" x14ac:dyDescent="0.25">
      <c r="F689"/>
      <c r="L689"/>
      <c r="O689"/>
      <c r="R689"/>
      <c r="U689"/>
      <c r="X689"/>
      <c r="AA689"/>
      <c r="AF689"/>
      <c r="AH689" s="10"/>
      <c r="AK689" s="2" t="s">
        <v>936</v>
      </c>
      <c r="AL689" s="10">
        <v>47</v>
      </c>
      <c r="AM689" s="2" t="str">
        <f t="shared" si="10"/>
        <v>Pijiño Del Carmen / Magdalena</v>
      </c>
      <c r="AN689" s="10">
        <v>47545</v>
      </c>
    </row>
    <row r="690" spans="6:40" x14ac:dyDescent="0.25">
      <c r="F690"/>
      <c r="L690"/>
      <c r="O690"/>
      <c r="R690"/>
      <c r="U690"/>
      <c r="X690"/>
      <c r="AA690"/>
      <c r="AF690"/>
      <c r="AH690" s="10"/>
      <c r="AK690" s="2" t="s">
        <v>937</v>
      </c>
      <c r="AL690" s="10">
        <v>68</v>
      </c>
      <c r="AM690" s="2" t="str">
        <f t="shared" si="10"/>
        <v>Pinchote / Santander</v>
      </c>
      <c r="AN690" s="10">
        <v>68549</v>
      </c>
    </row>
    <row r="691" spans="6:40" x14ac:dyDescent="0.25">
      <c r="F691"/>
      <c r="L691"/>
      <c r="O691"/>
      <c r="R691"/>
      <c r="U691"/>
      <c r="X691"/>
      <c r="AA691"/>
      <c r="AF691"/>
      <c r="AH691" s="10"/>
      <c r="AK691" s="2" t="s">
        <v>938</v>
      </c>
      <c r="AL691" s="10">
        <v>13</v>
      </c>
      <c r="AM691" s="2" t="str">
        <f t="shared" si="10"/>
        <v>Pinillos / Bolívar</v>
      </c>
      <c r="AN691" s="10">
        <v>13549</v>
      </c>
    </row>
    <row r="692" spans="6:40" x14ac:dyDescent="0.25">
      <c r="F692"/>
      <c r="L692"/>
      <c r="O692"/>
      <c r="R692"/>
      <c r="U692"/>
      <c r="X692"/>
      <c r="AA692"/>
      <c r="AF692"/>
      <c r="AH692" s="10"/>
      <c r="AK692" s="2" t="s">
        <v>939</v>
      </c>
      <c r="AL692" s="10" t="s">
        <v>154</v>
      </c>
      <c r="AM692" s="2" t="str">
        <f t="shared" si="10"/>
        <v>Piojó / Atlántico</v>
      </c>
      <c r="AN692" s="10" t="s">
        <v>940</v>
      </c>
    </row>
    <row r="693" spans="6:40" x14ac:dyDescent="0.25">
      <c r="F693"/>
      <c r="L693"/>
      <c r="O693"/>
      <c r="R693"/>
      <c r="U693"/>
      <c r="X693"/>
      <c r="AA693"/>
      <c r="AF693"/>
      <c r="AH693" s="10"/>
      <c r="AK693" s="2" t="s">
        <v>941</v>
      </c>
      <c r="AL693" s="10">
        <v>15</v>
      </c>
      <c r="AM693" s="2" t="str">
        <f t="shared" si="10"/>
        <v>Pisba / Boyacá</v>
      </c>
      <c r="AN693" s="10">
        <v>15550</v>
      </c>
    </row>
    <row r="694" spans="6:40" x14ac:dyDescent="0.25">
      <c r="F694"/>
      <c r="L694"/>
      <c r="O694"/>
      <c r="R694"/>
      <c r="U694"/>
      <c r="X694"/>
      <c r="AA694"/>
      <c r="AF694"/>
      <c r="AH694" s="10"/>
      <c r="AK694" s="2" t="s">
        <v>942</v>
      </c>
      <c r="AL694" s="10">
        <v>41</v>
      </c>
      <c r="AM694" s="2" t="str">
        <f t="shared" si="10"/>
        <v>Pital / Huila</v>
      </c>
      <c r="AN694" s="10">
        <v>41548</v>
      </c>
    </row>
    <row r="695" spans="6:40" x14ac:dyDescent="0.25">
      <c r="F695"/>
      <c r="L695"/>
      <c r="O695"/>
      <c r="R695"/>
      <c r="U695"/>
      <c r="X695"/>
      <c r="AA695"/>
      <c r="AF695"/>
      <c r="AH695" s="10"/>
      <c r="AK695" s="2" t="s">
        <v>943</v>
      </c>
      <c r="AL695" s="10">
        <v>41</v>
      </c>
      <c r="AM695" s="2" t="str">
        <f t="shared" si="10"/>
        <v>Pitalito / Huila</v>
      </c>
      <c r="AN695" s="10">
        <v>41551</v>
      </c>
    </row>
    <row r="696" spans="6:40" x14ac:dyDescent="0.25">
      <c r="F696"/>
      <c r="L696"/>
      <c r="O696"/>
      <c r="R696"/>
      <c r="U696"/>
      <c r="X696"/>
      <c r="AA696"/>
      <c r="AF696"/>
      <c r="AH696" s="10"/>
      <c r="AK696" s="2" t="s">
        <v>944</v>
      </c>
      <c r="AL696" s="10">
        <v>47</v>
      </c>
      <c r="AM696" s="2" t="str">
        <f t="shared" si="10"/>
        <v>Pivijay / Magdalena</v>
      </c>
      <c r="AN696" s="10">
        <v>47551</v>
      </c>
    </row>
    <row r="697" spans="6:40" x14ac:dyDescent="0.25">
      <c r="F697"/>
      <c r="L697"/>
      <c r="O697"/>
      <c r="R697"/>
      <c r="U697"/>
      <c r="X697"/>
      <c r="AA697"/>
      <c r="AF697"/>
      <c r="AH697" s="10"/>
      <c r="AK697" s="2" t="s">
        <v>945</v>
      </c>
      <c r="AL697" s="10">
        <v>73</v>
      </c>
      <c r="AM697" s="2" t="str">
        <f t="shared" si="10"/>
        <v>Planadas / Tolima</v>
      </c>
      <c r="AN697" s="10">
        <v>73555</v>
      </c>
    </row>
    <row r="698" spans="6:40" x14ac:dyDescent="0.25">
      <c r="F698"/>
      <c r="L698"/>
      <c r="O698"/>
      <c r="R698"/>
      <c r="U698"/>
      <c r="X698"/>
      <c r="AA698"/>
      <c r="AF698"/>
      <c r="AH698" s="10"/>
      <c r="AK698" s="2" t="s">
        <v>946</v>
      </c>
      <c r="AL698" s="10">
        <v>23</v>
      </c>
      <c r="AM698" s="2" t="str">
        <f t="shared" si="10"/>
        <v>Planeta Rica / Córdoba</v>
      </c>
      <c r="AN698" s="10">
        <v>23555</v>
      </c>
    </row>
    <row r="699" spans="6:40" x14ac:dyDescent="0.25">
      <c r="F699"/>
      <c r="L699"/>
      <c r="O699"/>
      <c r="R699"/>
      <c r="U699"/>
      <c r="X699"/>
      <c r="AA699"/>
      <c r="AF699"/>
      <c r="AH699" s="10"/>
      <c r="AK699" s="2" t="s">
        <v>947</v>
      </c>
      <c r="AL699" s="10">
        <v>47</v>
      </c>
      <c r="AM699" s="2" t="str">
        <f t="shared" si="10"/>
        <v>Plato / Magdalena</v>
      </c>
      <c r="AN699" s="10">
        <v>47555</v>
      </c>
    </row>
    <row r="700" spans="6:40" x14ac:dyDescent="0.25">
      <c r="F700"/>
      <c r="L700"/>
      <c r="O700"/>
      <c r="R700"/>
      <c r="U700"/>
      <c r="X700"/>
      <c r="AA700"/>
      <c r="AF700"/>
      <c r="AH700" s="10"/>
      <c r="AK700" s="2" t="s">
        <v>948</v>
      </c>
      <c r="AL700" s="10">
        <v>52</v>
      </c>
      <c r="AM700" s="2" t="str">
        <f t="shared" si="10"/>
        <v>Policarpa / Nariño</v>
      </c>
      <c r="AN700" s="10">
        <v>52540</v>
      </c>
    </row>
    <row r="701" spans="6:40" x14ac:dyDescent="0.25">
      <c r="F701"/>
      <c r="L701"/>
      <c r="O701"/>
      <c r="R701"/>
      <c r="U701"/>
      <c r="X701"/>
      <c r="AA701"/>
      <c r="AF701"/>
      <c r="AH701" s="10"/>
      <c r="AK701" s="2" t="s">
        <v>949</v>
      </c>
      <c r="AL701" s="10" t="s">
        <v>154</v>
      </c>
      <c r="AM701" s="2" t="str">
        <f t="shared" si="10"/>
        <v>Polonuevo / Atlántico</v>
      </c>
      <c r="AN701" s="10" t="s">
        <v>950</v>
      </c>
    </row>
    <row r="702" spans="6:40" x14ac:dyDescent="0.25">
      <c r="F702"/>
      <c r="L702"/>
      <c r="O702"/>
      <c r="R702"/>
      <c r="U702"/>
      <c r="X702"/>
      <c r="AA702"/>
      <c r="AF702"/>
      <c r="AH702" s="10"/>
      <c r="AK702" s="2" t="s">
        <v>951</v>
      </c>
      <c r="AL702" s="10" t="s">
        <v>154</v>
      </c>
      <c r="AM702" s="2" t="str">
        <f t="shared" si="10"/>
        <v>Ponedera / Atlántico</v>
      </c>
      <c r="AN702" s="10" t="s">
        <v>952</v>
      </c>
    </row>
    <row r="703" spans="6:40" x14ac:dyDescent="0.25">
      <c r="F703"/>
      <c r="L703"/>
      <c r="O703"/>
      <c r="R703"/>
      <c r="U703"/>
      <c r="X703"/>
      <c r="AA703"/>
      <c r="AF703"/>
      <c r="AH703" s="10"/>
      <c r="AK703" s="2" t="s">
        <v>953</v>
      </c>
      <c r="AL703" s="10">
        <v>19</v>
      </c>
      <c r="AM703" s="2" t="str">
        <f t="shared" si="10"/>
        <v>Popayán / Cauca</v>
      </c>
      <c r="AN703" s="10">
        <v>19001</v>
      </c>
    </row>
    <row r="704" spans="6:40" x14ac:dyDescent="0.25">
      <c r="F704"/>
      <c r="L704"/>
      <c r="O704"/>
      <c r="R704"/>
      <c r="U704"/>
      <c r="X704"/>
      <c r="AA704"/>
      <c r="AF704"/>
      <c r="AH704" s="10"/>
      <c r="AK704" s="2" t="s">
        <v>954</v>
      </c>
      <c r="AL704" s="10">
        <v>85</v>
      </c>
      <c r="AM704" s="2" t="str">
        <f t="shared" si="10"/>
        <v>Pore / Casanare</v>
      </c>
      <c r="AN704" s="10">
        <v>85263</v>
      </c>
    </row>
    <row r="705" spans="6:40" x14ac:dyDescent="0.25">
      <c r="F705"/>
      <c r="L705"/>
      <c r="O705"/>
      <c r="R705"/>
      <c r="U705"/>
      <c r="X705"/>
      <c r="AA705"/>
      <c r="AF705"/>
      <c r="AH705" s="10"/>
      <c r="AK705" s="2" t="s">
        <v>955</v>
      </c>
      <c r="AL705" s="10">
        <v>52</v>
      </c>
      <c r="AM705" s="2" t="str">
        <f t="shared" si="10"/>
        <v>Potosí / Nariño</v>
      </c>
      <c r="AN705" s="10">
        <v>52560</v>
      </c>
    </row>
    <row r="706" spans="6:40" x14ac:dyDescent="0.25">
      <c r="F706"/>
      <c r="L706"/>
      <c r="O706"/>
      <c r="R706"/>
      <c r="U706"/>
      <c r="X706"/>
      <c r="AA706"/>
      <c r="AF706"/>
      <c r="AH706" s="10"/>
      <c r="AK706" s="2" t="s">
        <v>956</v>
      </c>
      <c r="AL706" s="10">
        <v>76</v>
      </c>
      <c r="AM706" s="2" t="str">
        <f t="shared" si="10"/>
        <v>Pradera / Valle del Cauca</v>
      </c>
      <c r="AN706" s="10">
        <v>76563</v>
      </c>
    </row>
    <row r="707" spans="6:40" x14ac:dyDescent="0.25">
      <c r="F707"/>
      <c r="L707"/>
      <c r="O707"/>
      <c r="R707"/>
      <c r="U707"/>
      <c r="X707"/>
      <c r="AA707"/>
      <c r="AF707"/>
      <c r="AH707" s="10"/>
      <c r="AK707" s="2" t="s">
        <v>957</v>
      </c>
      <c r="AL707" s="10">
        <v>73</v>
      </c>
      <c r="AM707" s="2" t="str">
        <f t="shared" si="10"/>
        <v>Prado / Tolima</v>
      </c>
      <c r="AN707" s="10">
        <v>73563</v>
      </c>
    </row>
    <row r="708" spans="6:40" x14ac:dyDescent="0.25">
      <c r="F708"/>
      <c r="L708"/>
      <c r="O708"/>
      <c r="R708"/>
      <c r="U708"/>
      <c r="X708"/>
      <c r="AA708"/>
      <c r="AF708"/>
      <c r="AH708" s="10"/>
      <c r="AK708" s="2" t="s">
        <v>958</v>
      </c>
      <c r="AL708" s="10">
        <v>88</v>
      </c>
      <c r="AM708" s="2" t="str">
        <f t="shared" ref="AM708:AM771" si="11">AK708&amp;" / "&amp;VLOOKUP(AL708,$AH$4:$AI$36,2,FALSE)</f>
        <v>Providencia / Archipiélago de San Andrés, Providencia y Santa Catalina</v>
      </c>
      <c r="AN708" s="10">
        <v>88564</v>
      </c>
    </row>
    <row r="709" spans="6:40" x14ac:dyDescent="0.25">
      <c r="F709"/>
      <c r="L709"/>
      <c r="O709"/>
      <c r="R709"/>
      <c r="U709"/>
      <c r="X709"/>
      <c r="AA709"/>
      <c r="AF709"/>
      <c r="AH709" s="10"/>
      <c r="AK709" s="2" t="s">
        <v>958</v>
      </c>
      <c r="AL709" s="10">
        <v>52</v>
      </c>
      <c r="AM709" s="2" t="str">
        <f t="shared" si="11"/>
        <v>Providencia / Nariño</v>
      </c>
      <c r="AN709" s="10">
        <v>52565</v>
      </c>
    </row>
    <row r="710" spans="6:40" x14ac:dyDescent="0.25">
      <c r="F710"/>
      <c r="L710"/>
      <c r="O710"/>
      <c r="R710"/>
      <c r="U710"/>
      <c r="X710"/>
      <c r="AA710"/>
      <c r="AF710"/>
      <c r="AH710" s="10"/>
      <c r="AK710" s="2" t="s">
        <v>959</v>
      </c>
      <c r="AL710" s="10">
        <v>20</v>
      </c>
      <c r="AM710" s="2" t="str">
        <f t="shared" si="11"/>
        <v>Pueblo Bello / Cesar</v>
      </c>
      <c r="AN710" s="10">
        <v>20570</v>
      </c>
    </row>
    <row r="711" spans="6:40" x14ac:dyDescent="0.25">
      <c r="F711"/>
      <c r="L711"/>
      <c r="O711"/>
      <c r="R711"/>
      <c r="U711"/>
      <c r="X711"/>
      <c r="AA711"/>
      <c r="AF711"/>
      <c r="AH711" s="10"/>
      <c r="AK711" s="2" t="s">
        <v>960</v>
      </c>
      <c r="AL711" s="10">
        <v>23</v>
      </c>
      <c r="AM711" s="2" t="str">
        <f t="shared" si="11"/>
        <v>Pueblo Nuevo / Córdoba</v>
      </c>
      <c r="AN711" s="10">
        <v>23570</v>
      </c>
    </row>
    <row r="712" spans="6:40" x14ac:dyDescent="0.25">
      <c r="F712"/>
      <c r="L712"/>
      <c r="O712"/>
      <c r="R712"/>
      <c r="U712"/>
      <c r="X712"/>
      <c r="AA712"/>
      <c r="AF712"/>
      <c r="AH712" s="10"/>
      <c r="AK712" s="2" t="s">
        <v>961</v>
      </c>
      <c r="AL712" s="10">
        <v>66</v>
      </c>
      <c r="AM712" s="2" t="str">
        <f t="shared" si="11"/>
        <v>Pueblo Rico / Risaralda</v>
      </c>
      <c r="AN712" s="10">
        <v>66572</v>
      </c>
    </row>
    <row r="713" spans="6:40" x14ac:dyDescent="0.25">
      <c r="F713"/>
      <c r="L713"/>
      <c r="O713"/>
      <c r="R713"/>
      <c r="U713"/>
      <c r="X713"/>
      <c r="AA713"/>
      <c r="AF713"/>
      <c r="AH713" s="10"/>
      <c r="AK713" s="2" t="s">
        <v>962</v>
      </c>
      <c r="AL713" s="10" t="s">
        <v>93</v>
      </c>
      <c r="AM713" s="2" t="str">
        <f t="shared" si="11"/>
        <v>Pueblorrico / Antioquia</v>
      </c>
      <c r="AN713" s="10" t="s">
        <v>963</v>
      </c>
    </row>
    <row r="714" spans="6:40" x14ac:dyDescent="0.25">
      <c r="F714"/>
      <c r="L714"/>
      <c r="O714"/>
      <c r="R714"/>
      <c r="U714"/>
      <c r="X714"/>
      <c r="AA714"/>
      <c r="AF714"/>
      <c r="AH714" s="10"/>
      <c r="AK714" s="2" t="s">
        <v>964</v>
      </c>
      <c r="AL714" s="10">
        <v>47</v>
      </c>
      <c r="AM714" s="2" t="str">
        <f t="shared" si="11"/>
        <v>Puebloviejo / Magdalena</v>
      </c>
      <c r="AN714" s="10">
        <v>47570</v>
      </c>
    </row>
    <row r="715" spans="6:40" x14ac:dyDescent="0.25">
      <c r="F715"/>
      <c r="L715"/>
      <c r="O715"/>
      <c r="R715"/>
      <c r="U715"/>
      <c r="X715"/>
      <c r="AA715"/>
      <c r="AF715"/>
      <c r="AH715" s="10"/>
      <c r="AK715" s="2" t="s">
        <v>965</v>
      </c>
      <c r="AL715" s="10">
        <v>68</v>
      </c>
      <c r="AM715" s="2" t="str">
        <f t="shared" si="11"/>
        <v>Puente Nacional / Santander</v>
      </c>
      <c r="AN715" s="10">
        <v>68572</v>
      </c>
    </row>
    <row r="716" spans="6:40" x14ac:dyDescent="0.25">
      <c r="F716"/>
      <c r="L716"/>
      <c r="O716"/>
      <c r="R716"/>
      <c r="U716"/>
      <c r="X716"/>
      <c r="AA716"/>
      <c r="AF716"/>
      <c r="AH716" s="10"/>
      <c r="AK716" s="2" t="s">
        <v>966</v>
      </c>
      <c r="AL716" s="10">
        <v>52</v>
      </c>
      <c r="AM716" s="2" t="str">
        <f t="shared" si="11"/>
        <v>Puerres / Nariño</v>
      </c>
      <c r="AN716" s="10">
        <v>52573</v>
      </c>
    </row>
    <row r="717" spans="6:40" x14ac:dyDescent="0.25">
      <c r="F717"/>
      <c r="L717"/>
      <c r="O717"/>
      <c r="R717"/>
      <c r="U717"/>
      <c r="X717"/>
      <c r="AA717"/>
      <c r="AF717"/>
      <c r="AH717" s="10"/>
      <c r="AK717" s="2" t="s">
        <v>967</v>
      </c>
      <c r="AL717" s="10">
        <v>91</v>
      </c>
      <c r="AM717" s="2" t="str">
        <f t="shared" si="11"/>
        <v>Puerto Alegría / Amazonas</v>
      </c>
      <c r="AN717" s="10">
        <v>91530</v>
      </c>
    </row>
    <row r="718" spans="6:40" x14ac:dyDescent="0.25">
      <c r="F718"/>
      <c r="L718"/>
      <c r="O718"/>
      <c r="R718"/>
      <c r="U718"/>
      <c r="X718"/>
      <c r="AA718"/>
      <c r="AF718"/>
      <c r="AH718" s="10"/>
      <c r="AK718" s="2" t="s">
        <v>968</v>
      </c>
      <c r="AL718" s="10">
        <v>91</v>
      </c>
      <c r="AM718" s="2" t="str">
        <f t="shared" si="11"/>
        <v>Puerto Arica / Amazonas</v>
      </c>
      <c r="AN718" s="10">
        <v>91536</v>
      </c>
    </row>
    <row r="719" spans="6:40" x14ac:dyDescent="0.25">
      <c r="F719"/>
      <c r="L719"/>
      <c r="O719"/>
      <c r="R719"/>
      <c r="U719"/>
      <c r="X719"/>
      <c r="AA719"/>
      <c r="AF719"/>
      <c r="AH719" s="10"/>
      <c r="AK719" s="2" t="s">
        <v>969</v>
      </c>
      <c r="AL719" s="10">
        <v>86</v>
      </c>
      <c r="AM719" s="2" t="str">
        <f t="shared" si="11"/>
        <v>Puerto Asís / Putumayo</v>
      </c>
      <c r="AN719" s="10">
        <v>86568</v>
      </c>
    </row>
    <row r="720" spans="6:40" x14ac:dyDescent="0.25">
      <c r="F720"/>
      <c r="L720"/>
      <c r="O720"/>
      <c r="R720"/>
      <c r="U720"/>
      <c r="X720"/>
      <c r="AA720"/>
      <c r="AF720"/>
      <c r="AH720" s="10"/>
      <c r="AK720" s="2" t="s">
        <v>970</v>
      </c>
      <c r="AL720" s="10" t="s">
        <v>93</v>
      </c>
      <c r="AM720" s="2" t="str">
        <f t="shared" si="11"/>
        <v>Puerto Berrío / Antioquia</v>
      </c>
      <c r="AN720" s="10" t="s">
        <v>971</v>
      </c>
    </row>
    <row r="721" spans="6:40" x14ac:dyDescent="0.25">
      <c r="F721"/>
      <c r="L721"/>
      <c r="O721"/>
      <c r="R721"/>
      <c r="U721"/>
      <c r="X721"/>
      <c r="AA721"/>
      <c r="AF721"/>
      <c r="AH721" s="10"/>
      <c r="AK721" s="2" t="s">
        <v>972</v>
      </c>
      <c r="AL721" s="10">
        <v>15</v>
      </c>
      <c r="AM721" s="2" t="str">
        <f t="shared" si="11"/>
        <v>Puerto Boyacá / Boyacá</v>
      </c>
      <c r="AN721" s="10">
        <v>15572</v>
      </c>
    </row>
    <row r="722" spans="6:40" x14ac:dyDescent="0.25">
      <c r="F722"/>
      <c r="L722"/>
      <c r="O722"/>
      <c r="R722"/>
      <c r="U722"/>
      <c r="X722"/>
      <c r="AA722"/>
      <c r="AF722"/>
      <c r="AH722" s="10"/>
      <c r="AK722" s="2" t="s">
        <v>973</v>
      </c>
      <c r="AL722" s="10">
        <v>86</v>
      </c>
      <c r="AM722" s="2" t="str">
        <f t="shared" si="11"/>
        <v>Puerto Caicedo / Putumayo</v>
      </c>
      <c r="AN722" s="10">
        <v>86569</v>
      </c>
    </row>
    <row r="723" spans="6:40" x14ac:dyDescent="0.25">
      <c r="F723"/>
      <c r="L723"/>
      <c r="O723"/>
      <c r="R723"/>
      <c r="U723"/>
      <c r="X723"/>
      <c r="AA723"/>
      <c r="AF723"/>
      <c r="AH723" s="10"/>
      <c r="AK723" s="2" t="s">
        <v>974</v>
      </c>
      <c r="AL723" s="10">
        <v>99</v>
      </c>
      <c r="AM723" s="2" t="str">
        <f t="shared" si="11"/>
        <v>Puerto Carreño / Vichada</v>
      </c>
      <c r="AN723" s="10">
        <v>99001</v>
      </c>
    </row>
    <row r="724" spans="6:40" x14ac:dyDescent="0.25">
      <c r="F724"/>
      <c r="L724"/>
      <c r="O724"/>
      <c r="R724"/>
      <c r="U724"/>
      <c r="X724"/>
      <c r="AA724"/>
      <c r="AF724"/>
      <c r="AH724" s="10"/>
      <c r="AK724" s="2" t="s">
        <v>975</v>
      </c>
      <c r="AL724" s="10" t="s">
        <v>154</v>
      </c>
      <c r="AM724" s="2" t="str">
        <f t="shared" si="11"/>
        <v>Puerto Colombia / Atlántico</v>
      </c>
      <c r="AN724" s="10" t="s">
        <v>976</v>
      </c>
    </row>
    <row r="725" spans="6:40" x14ac:dyDescent="0.25">
      <c r="F725"/>
      <c r="L725"/>
      <c r="O725"/>
      <c r="R725"/>
      <c r="U725"/>
      <c r="X725"/>
      <c r="AA725"/>
      <c r="AF725"/>
      <c r="AH725" s="10"/>
      <c r="AK725" s="2" t="s">
        <v>975</v>
      </c>
      <c r="AL725" s="10">
        <v>94</v>
      </c>
      <c r="AM725" s="2" t="str">
        <f t="shared" si="11"/>
        <v>Puerto Colombia / Guainía</v>
      </c>
      <c r="AN725" s="10">
        <v>94884</v>
      </c>
    </row>
    <row r="726" spans="6:40" x14ac:dyDescent="0.25">
      <c r="F726"/>
      <c r="L726"/>
      <c r="O726"/>
      <c r="R726"/>
      <c r="U726"/>
      <c r="X726"/>
      <c r="AA726"/>
      <c r="AF726"/>
      <c r="AH726" s="10"/>
      <c r="AK726" s="2" t="s">
        <v>977</v>
      </c>
      <c r="AL726" s="10">
        <v>50</v>
      </c>
      <c r="AM726" s="2" t="str">
        <f t="shared" si="11"/>
        <v>Puerto Concordia / Meta</v>
      </c>
      <c r="AN726" s="10">
        <v>50450</v>
      </c>
    </row>
    <row r="727" spans="6:40" x14ac:dyDescent="0.25">
      <c r="F727"/>
      <c r="L727"/>
      <c r="O727"/>
      <c r="R727"/>
      <c r="U727"/>
      <c r="X727"/>
      <c r="AA727"/>
      <c r="AF727"/>
      <c r="AH727" s="10"/>
      <c r="AK727" s="2" t="s">
        <v>978</v>
      </c>
      <c r="AL727" s="10">
        <v>23</v>
      </c>
      <c r="AM727" s="2" t="str">
        <f t="shared" si="11"/>
        <v>Puerto Escondido / Córdoba</v>
      </c>
      <c r="AN727" s="10">
        <v>23574</v>
      </c>
    </row>
    <row r="728" spans="6:40" x14ac:dyDescent="0.25">
      <c r="F728"/>
      <c r="L728"/>
      <c r="O728"/>
      <c r="R728"/>
      <c r="U728"/>
      <c r="X728"/>
      <c r="AA728"/>
      <c r="AF728"/>
      <c r="AH728" s="10"/>
      <c r="AK728" s="2" t="s">
        <v>979</v>
      </c>
      <c r="AL728" s="10">
        <v>50</v>
      </c>
      <c r="AM728" s="2" t="str">
        <f t="shared" si="11"/>
        <v>Puerto Gaitán / Meta</v>
      </c>
      <c r="AN728" s="10">
        <v>50568</v>
      </c>
    </row>
    <row r="729" spans="6:40" x14ac:dyDescent="0.25">
      <c r="F729"/>
      <c r="L729"/>
      <c r="O729"/>
      <c r="R729"/>
      <c r="U729"/>
      <c r="X729"/>
      <c r="AA729"/>
      <c r="AF729"/>
      <c r="AH729" s="10"/>
      <c r="AK729" s="2" t="s">
        <v>980</v>
      </c>
      <c r="AL729" s="10">
        <v>86</v>
      </c>
      <c r="AM729" s="2" t="str">
        <f t="shared" si="11"/>
        <v>Puerto Guzmán / Putumayo</v>
      </c>
      <c r="AN729" s="10">
        <v>86571</v>
      </c>
    </row>
    <row r="730" spans="6:40" x14ac:dyDescent="0.25">
      <c r="F730"/>
      <c r="L730"/>
      <c r="O730"/>
      <c r="R730"/>
      <c r="U730"/>
      <c r="X730"/>
      <c r="AA730"/>
      <c r="AF730"/>
      <c r="AH730" s="10"/>
      <c r="AK730" s="2" t="s">
        <v>981</v>
      </c>
      <c r="AL730" s="10">
        <v>86</v>
      </c>
      <c r="AM730" s="2" t="str">
        <f t="shared" si="11"/>
        <v>Puerto Leguízamo / Putumayo</v>
      </c>
      <c r="AN730" s="10">
        <v>86573</v>
      </c>
    </row>
    <row r="731" spans="6:40" x14ac:dyDescent="0.25">
      <c r="F731"/>
      <c r="L731"/>
      <c r="O731"/>
      <c r="R731"/>
      <c r="U731"/>
      <c r="X731"/>
      <c r="AA731"/>
      <c r="AF731"/>
      <c r="AH731" s="10"/>
      <c r="AK731" s="2" t="s">
        <v>982</v>
      </c>
      <c r="AL731" s="10">
        <v>23</v>
      </c>
      <c r="AM731" s="2" t="str">
        <f t="shared" si="11"/>
        <v>Puerto Libertador / Córdoba</v>
      </c>
      <c r="AN731" s="10">
        <v>23580</v>
      </c>
    </row>
    <row r="732" spans="6:40" x14ac:dyDescent="0.25">
      <c r="F732"/>
      <c r="L732"/>
      <c r="O732"/>
      <c r="R732"/>
      <c r="U732"/>
      <c r="X732"/>
      <c r="AA732"/>
      <c r="AF732"/>
      <c r="AH732" s="10"/>
      <c r="AK732" s="2" t="s">
        <v>983</v>
      </c>
      <c r="AL732" s="10">
        <v>50</v>
      </c>
      <c r="AM732" s="2" t="str">
        <f t="shared" si="11"/>
        <v>Puerto Lleras / Meta</v>
      </c>
      <c r="AN732" s="10">
        <v>50577</v>
      </c>
    </row>
    <row r="733" spans="6:40" x14ac:dyDescent="0.25">
      <c r="F733"/>
      <c r="L733"/>
      <c r="O733"/>
      <c r="R733"/>
      <c r="U733"/>
      <c r="X733"/>
      <c r="AA733"/>
      <c r="AF733"/>
      <c r="AH733" s="10"/>
      <c r="AK733" s="2" t="s">
        <v>984</v>
      </c>
      <c r="AL733" s="10">
        <v>50</v>
      </c>
      <c r="AM733" s="2" t="str">
        <f t="shared" si="11"/>
        <v>Puerto López / Meta</v>
      </c>
      <c r="AN733" s="10">
        <v>50573</v>
      </c>
    </row>
    <row r="734" spans="6:40" x14ac:dyDescent="0.25">
      <c r="F734"/>
      <c r="L734"/>
      <c r="O734"/>
      <c r="R734"/>
      <c r="U734"/>
      <c r="X734"/>
      <c r="AA734"/>
      <c r="AF734"/>
      <c r="AH734" s="10"/>
      <c r="AK734" s="2" t="s">
        <v>985</v>
      </c>
      <c r="AL734" s="10" t="s">
        <v>93</v>
      </c>
      <c r="AM734" s="2" t="str">
        <f t="shared" si="11"/>
        <v>Puerto Nare / Antioquia</v>
      </c>
      <c r="AN734" s="10" t="s">
        <v>986</v>
      </c>
    </row>
    <row r="735" spans="6:40" x14ac:dyDescent="0.25">
      <c r="F735"/>
      <c r="L735"/>
      <c r="O735"/>
      <c r="R735"/>
      <c r="U735"/>
      <c r="X735"/>
      <c r="AA735"/>
      <c r="AF735"/>
      <c r="AH735" s="10"/>
      <c r="AK735" s="2" t="s">
        <v>987</v>
      </c>
      <c r="AL735" s="10">
        <v>91</v>
      </c>
      <c r="AM735" s="2" t="str">
        <f t="shared" si="11"/>
        <v>Puerto Nariño / Amazonas</v>
      </c>
      <c r="AN735" s="10">
        <v>91540</v>
      </c>
    </row>
    <row r="736" spans="6:40" x14ac:dyDescent="0.25">
      <c r="F736"/>
      <c r="L736"/>
      <c r="O736"/>
      <c r="R736"/>
      <c r="U736"/>
      <c r="X736"/>
      <c r="AA736"/>
      <c r="AF736"/>
      <c r="AH736" s="10"/>
      <c r="AK736" s="2" t="s">
        <v>988</v>
      </c>
      <c r="AL736" s="10">
        <v>68</v>
      </c>
      <c r="AM736" s="2" t="str">
        <f t="shared" si="11"/>
        <v>Puerto Parra / Santander</v>
      </c>
      <c r="AN736" s="10">
        <v>68573</v>
      </c>
    </row>
    <row r="737" spans="6:40" x14ac:dyDescent="0.25">
      <c r="F737"/>
      <c r="L737"/>
      <c r="O737"/>
      <c r="R737"/>
      <c r="U737"/>
      <c r="X737"/>
      <c r="AA737"/>
      <c r="AF737"/>
      <c r="AH737" s="10"/>
      <c r="AK737" s="2" t="s">
        <v>989</v>
      </c>
      <c r="AL737" s="10">
        <v>18</v>
      </c>
      <c r="AM737" s="2" t="str">
        <f t="shared" si="11"/>
        <v>Puerto Rico / Caquetá</v>
      </c>
      <c r="AN737" s="10">
        <v>18592</v>
      </c>
    </row>
    <row r="738" spans="6:40" x14ac:dyDescent="0.25">
      <c r="F738"/>
      <c r="L738"/>
      <c r="O738"/>
      <c r="R738"/>
      <c r="U738"/>
      <c r="X738"/>
      <c r="AA738"/>
      <c r="AF738"/>
      <c r="AH738" s="10"/>
      <c r="AK738" s="2" t="s">
        <v>989</v>
      </c>
      <c r="AL738" s="10">
        <v>50</v>
      </c>
      <c r="AM738" s="2" t="str">
        <f t="shared" si="11"/>
        <v>Puerto Rico / Meta</v>
      </c>
      <c r="AN738" s="10">
        <v>50590</v>
      </c>
    </row>
    <row r="739" spans="6:40" x14ac:dyDescent="0.25">
      <c r="F739"/>
      <c r="L739"/>
      <c r="O739"/>
      <c r="R739"/>
      <c r="U739"/>
      <c r="X739"/>
      <c r="AA739"/>
      <c r="AF739"/>
      <c r="AH739" s="10"/>
      <c r="AK739" s="2" t="s">
        <v>990</v>
      </c>
      <c r="AL739" s="10">
        <v>81</v>
      </c>
      <c r="AM739" s="2" t="str">
        <f t="shared" si="11"/>
        <v>Puerto Rondón / Arauca</v>
      </c>
      <c r="AN739" s="10">
        <v>81591</v>
      </c>
    </row>
    <row r="740" spans="6:40" x14ac:dyDescent="0.25">
      <c r="F740"/>
      <c r="L740"/>
      <c r="O740"/>
      <c r="R740"/>
      <c r="U740"/>
      <c r="X740"/>
      <c r="AA740"/>
      <c r="AF740"/>
      <c r="AH740" s="10"/>
      <c r="AK740" s="2" t="s">
        <v>991</v>
      </c>
      <c r="AL740" s="10">
        <v>25</v>
      </c>
      <c r="AM740" s="2" t="str">
        <f t="shared" si="11"/>
        <v>Puerto Salgar / Cundinamarca</v>
      </c>
      <c r="AN740" s="10">
        <v>25572</v>
      </c>
    </row>
    <row r="741" spans="6:40" x14ac:dyDescent="0.25">
      <c r="F741"/>
      <c r="L741"/>
      <c r="O741"/>
      <c r="R741"/>
      <c r="U741"/>
      <c r="X741"/>
      <c r="AA741"/>
      <c r="AF741"/>
      <c r="AH741" s="10"/>
      <c r="AK741" s="2" t="s">
        <v>992</v>
      </c>
      <c r="AL741" s="10">
        <v>91</v>
      </c>
      <c r="AM741" s="2" t="str">
        <f t="shared" si="11"/>
        <v>Puerto Santander / Amazonas</v>
      </c>
      <c r="AN741" s="10">
        <v>91669</v>
      </c>
    </row>
    <row r="742" spans="6:40" x14ac:dyDescent="0.25">
      <c r="F742"/>
      <c r="L742"/>
      <c r="O742"/>
      <c r="R742"/>
      <c r="U742"/>
      <c r="X742"/>
      <c r="AA742"/>
      <c r="AF742"/>
      <c r="AH742" s="10"/>
      <c r="AK742" s="2" t="s">
        <v>992</v>
      </c>
      <c r="AL742" s="10">
        <v>54</v>
      </c>
      <c r="AM742" s="2" t="str">
        <f t="shared" si="11"/>
        <v>Puerto Santander / Norte de Santander</v>
      </c>
      <c r="AN742" s="10">
        <v>54553</v>
      </c>
    </row>
    <row r="743" spans="6:40" x14ac:dyDescent="0.25">
      <c r="F743"/>
      <c r="L743"/>
      <c r="O743"/>
      <c r="R743"/>
      <c r="U743"/>
      <c r="X743"/>
      <c r="AA743"/>
      <c r="AF743"/>
      <c r="AH743" s="10"/>
      <c r="AK743" s="2" t="s">
        <v>993</v>
      </c>
      <c r="AL743" s="10">
        <v>19</v>
      </c>
      <c r="AM743" s="2" t="str">
        <f t="shared" si="11"/>
        <v>Puerto Tejada / Cauca</v>
      </c>
      <c r="AN743" s="10">
        <v>19573</v>
      </c>
    </row>
    <row r="744" spans="6:40" x14ac:dyDescent="0.25">
      <c r="F744"/>
      <c r="L744"/>
      <c r="O744"/>
      <c r="R744"/>
      <c r="U744"/>
      <c r="X744"/>
      <c r="AA744"/>
      <c r="AF744"/>
      <c r="AH744" s="10"/>
      <c r="AK744" s="2" t="s">
        <v>994</v>
      </c>
      <c r="AL744" s="10" t="s">
        <v>93</v>
      </c>
      <c r="AM744" s="2" t="str">
        <f t="shared" si="11"/>
        <v>Puerto Triunfo / Antioquia</v>
      </c>
      <c r="AN744" s="10" t="s">
        <v>995</v>
      </c>
    </row>
    <row r="745" spans="6:40" x14ac:dyDescent="0.25">
      <c r="F745"/>
      <c r="L745"/>
      <c r="O745"/>
      <c r="R745"/>
      <c r="U745"/>
      <c r="X745"/>
      <c r="AA745"/>
      <c r="AF745"/>
      <c r="AH745" s="10"/>
      <c r="AK745" s="2" t="s">
        <v>996</v>
      </c>
      <c r="AL745" s="10">
        <v>68</v>
      </c>
      <c r="AM745" s="2" t="str">
        <f t="shared" si="11"/>
        <v>Puerto Wilches / Santander</v>
      </c>
      <c r="AN745" s="10">
        <v>68575</v>
      </c>
    </row>
    <row r="746" spans="6:40" x14ac:dyDescent="0.25">
      <c r="F746"/>
      <c r="L746"/>
      <c r="O746"/>
      <c r="R746"/>
      <c r="U746"/>
      <c r="X746"/>
      <c r="AA746"/>
      <c r="AF746"/>
      <c r="AH746" s="10"/>
      <c r="AK746" s="2" t="s">
        <v>997</v>
      </c>
      <c r="AL746" s="10">
        <v>25</v>
      </c>
      <c r="AM746" s="2" t="str">
        <f t="shared" si="11"/>
        <v>Pulí / Cundinamarca</v>
      </c>
      <c r="AN746" s="10">
        <v>25580</v>
      </c>
    </row>
    <row r="747" spans="6:40" x14ac:dyDescent="0.25">
      <c r="F747"/>
      <c r="L747"/>
      <c r="O747"/>
      <c r="R747"/>
      <c r="U747"/>
      <c r="X747"/>
      <c r="AA747"/>
      <c r="AF747"/>
      <c r="AH747" s="10"/>
      <c r="AK747" s="2" t="s">
        <v>998</v>
      </c>
      <c r="AL747" s="10">
        <v>52</v>
      </c>
      <c r="AM747" s="2" t="str">
        <f t="shared" si="11"/>
        <v>Pupiales / Nariño</v>
      </c>
      <c r="AN747" s="10">
        <v>52585</v>
      </c>
    </row>
    <row r="748" spans="6:40" x14ac:dyDescent="0.25">
      <c r="F748"/>
      <c r="L748"/>
      <c r="O748"/>
      <c r="R748"/>
      <c r="U748"/>
      <c r="X748"/>
      <c r="AA748"/>
      <c r="AF748"/>
      <c r="AH748" s="10"/>
      <c r="AK748" s="2" t="s">
        <v>999</v>
      </c>
      <c r="AL748" s="10">
        <v>19</v>
      </c>
      <c r="AM748" s="2" t="str">
        <f t="shared" si="11"/>
        <v>Puracé - Coconuco / Cauca</v>
      </c>
      <c r="AN748" s="10">
        <v>19585</v>
      </c>
    </row>
    <row r="749" spans="6:40" x14ac:dyDescent="0.25">
      <c r="F749"/>
      <c r="L749"/>
      <c r="O749"/>
      <c r="R749"/>
      <c r="U749"/>
      <c r="X749"/>
      <c r="AA749"/>
      <c r="AF749"/>
      <c r="AH749" s="10"/>
      <c r="AK749" s="2" t="s">
        <v>1000</v>
      </c>
      <c r="AL749" s="10">
        <v>73</v>
      </c>
      <c r="AM749" s="2" t="str">
        <f t="shared" si="11"/>
        <v>Purificación / Tolima</v>
      </c>
      <c r="AN749" s="10">
        <v>73585</v>
      </c>
    </row>
    <row r="750" spans="6:40" x14ac:dyDescent="0.25">
      <c r="F750"/>
      <c r="L750"/>
      <c r="O750"/>
      <c r="R750"/>
      <c r="U750"/>
      <c r="X750"/>
      <c r="AA750"/>
      <c r="AF750"/>
      <c r="AH750" s="10"/>
      <c r="AK750" s="2" t="s">
        <v>1001</v>
      </c>
      <c r="AL750" s="10">
        <v>23</v>
      </c>
      <c r="AM750" s="2" t="str">
        <f t="shared" si="11"/>
        <v>Purísima De La Concepción / Córdoba</v>
      </c>
      <c r="AN750" s="10">
        <v>23586</v>
      </c>
    </row>
    <row r="751" spans="6:40" x14ac:dyDescent="0.25">
      <c r="F751"/>
      <c r="L751"/>
      <c r="O751"/>
      <c r="R751"/>
      <c r="U751"/>
      <c r="X751"/>
      <c r="AA751"/>
      <c r="AF751"/>
      <c r="AH751" s="10"/>
      <c r="AK751" s="2" t="s">
        <v>1002</v>
      </c>
      <c r="AL751" s="10">
        <v>25</v>
      </c>
      <c r="AM751" s="2" t="str">
        <f t="shared" si="11"/>
        <v>Quebradanegra / Cundinamarca</v>
      </c>
      <c r="AN751" s="10">
        <v>25592</v>
      </c>
    </row>
    <row r="752" spans="6:40" x14ac:dyDescent="0.25">
      <c r="F752"/>
      <c r="L752"/>
      <c r="O752"/>
      <c r="R752"/>
      <c r="U752"/>
      <c r="X752"/>
      <c r="AA752"/>
      <c r="AF752"/>
      <c r="AH752" s="10"/>
      <c r="AK752" s="2" t="s">
        <v>1003</v>
      </c>
      <c r="AL752" s="10">
        <v>25</v>
      </c>
      <c r="AM752" s="2" t="str">
        <f t="shared" si="11"/>
        <v>Quetame / Cundinamarca</v>
      </c>
      <c r="AN752" s="10">
        <v>25594</v>
      </c>
    </row>
    <row r="753" spans="6:40" x14ac:dyDescent="0.25">
      <c r="F753"/>
      <c r="L753"/>
      <c r="O753"/>
      <c r="R753"/>
      <c r="U753"/>
      <c r="X753"/>
      <c r="AA753"/>
      <c r="AF753"/>
      <c r="AH753" s="10"/>
      <c r="AK753" s="2" t="s">
        <v>1004</v>
      </c>
      <c r="AL753" s="10">
        <v>27</v>
      </c>
      <c r="AM753" s="2" t="str">
        <f t="shared" si="11"/>
        <v>Quibdó / Chocó</v>
      </c>
      <c r="AN753" s="10">
        <v>27001</v>
      </c>
    </row>
    <row r="754" spans="6:40" x14ac:dyDescent="0.25">
      <c r="F754"/>
      <c r="L754"/>
      <c r="O754"/>
      <c r="R754"/>
      <c r="U754"/>
      <c r="X754"/>
      <c r="AA754"/>
      <c r="AF754"/>
      <c r="AH754" s="10"/>
      <c r="AK754" s="2" t="s">
        <v>1005</v>
      </c>
      <c r="AL754" s="10">
        <v>63</v>
      </c>
      <c r="AM754" s="2" t="str">
        <f t="shared" si="11"/>
        <v>Quimbaya / Quindío</v>
      </c>
      <c r="AN754" s="10">
        <v>63594</v>
      </c>
    </row>
    <row r="755" spans="6:40" x14ac:dyDescent="0.25">
      <c r="F755"/>
      <c r="L755"/>
      <c r="O755"/>
      <c r="R755"/>
      <c r="U755"/>
      <c r="X755"/>
      <c r="AA755"/>
      <c r="AF755"/>
      <c r="AH755" s="10"/>
      <c r="AK755" s="2" t="s">
        <v>1006</v>
      </c>
      <c r="AL755" s="10">
        <v>66</v>
      </c>
      <c r="AM755" s="2" t="str">
        <f t="shared" si="11"/>
        <v>Quinchía / Risaralda</v>
      </c>
      <c r="AN755" s="10">
        <v>66594</v>
      </c>
    </row>
    <row r="756" spans="6:40" x14ac:dyDescent="0.25">
      <c r="F756"/>
      <c r="L756"/>
      <c r="O756"/>
      <c r="R756"/>
      <c r="U756"/>
      <c r="X756"/>
      <c r="AA756"/>
      <c r="AF756"/>
      <c r="AH756" s="10"/>
      <c r="AK756" s="2" t="s">
        <v>1007</v>
      </c>
      <c r="AL756" s="10">
        <v>15</v>
      </c>
      <c r="AM756" s="2" t="str">
        <f t="shared" si="11"/>
        <v>Quípama / Boyacá</v>
      </c>
      <c r="AN756" s="10">
        <v>15580</v>
      </c>
    </row>
    <row r="757" spans="6:40" x14ac:dyDescent="0.25">
      <c r="F757"/>
      <c r="L757"/>
      <c r="O757"/>
      <c r="R757"/>
      <c r="U757"/>
      <c r="X757"/>
      <c r="AA757"/>
      <c r="AF757"/>
      <c r="AH757" s="10"/>
      <c r="AK757" s="2" t="s">
        <v>1008</v>
      </c>
      <c r="AL757" s="10">
        <v>25</v>
      </c>
      <c r="AM757" s="2" t="str">
        <f t="shared" si="11"/>
        <v>Quipile / Cundinamarca</v>
      </c>
      <c r="AN757" s="10">
        <v>25596</v>
      </c>
    </row>
    <row r="758" spans="6:40" x14ac:dyDescent="0.25">
      <c r="F758"/>
      <c r="L758"/>
      <c r="O758"/>
      <c r="R758"/>
      <c r="U758"/>
      <c r="X758"/>
      <c r="AA758"/>
      <c r="AF758"/>
      <c r="AH758" s="10"/>
      <c r="AK758" s="2" t="s">
        <v>1009</v>
      </c>
      <c r="AL758" s="10">
        <v>54</v>
      </c>
      <c r="AM758" s="2" t="str">
        <f t="shared" si="11"/>
        <v>Ragonvalia / Norte de Santander</v>
      </c>
      <c r="AN758" s="10">
        <v>54599</v>
      </c>
    </row>
    <row r="759" spans="6:40" x14ac:dyDescent="0.25">
      <c r="F759"/>
      <c r="L759"/>
      <c r="O759"/>
      <c r="R759"/>
      <c r="U759"/>
      <c r="X759"/>
      <c r="AA759"/>
      <c r="AF759"/>
      <c r="AH759" s="10"/>
      <c r="AK759" s="2" t="s">
        <v>1010</v>
      </c>
      <c r="AL759" s="10">
        <v>15</v>
      </c>
      <c r="AM759" s="2" t="str">
        <f t="shared" si="11"/>
        <v>Ramiriquí / Boyacá</v>
      </c>
      <c r="AN759" s="10">
        <v>15599</v>
      </c>
    </row>
    <row r="760" spans="6:40" x14ac:dyDescent="0.25">
      <c r="F760"/>
      <c r="L760"/>
      <c r="O760"/>
      <c r="R760"/>
      <c r="U760"/>
      <c r="X760"/>
      <c r="AA760"/>
      <c r="AF760"/>
      <c r="AH760" s="10"/>
      <c r="AK760" s="2" t="s">
        <v>1011</v>
      </c>
      <c r="AL760" s="10">
        <v>15</v>
      </c>
      <c r="AM760" s="2" t="str">
        <f t="shared" si="11"/>
        <v>Ráquira / Boyacá</v>
      </c>
      <c r="AN760" s="10">
        <v>15600</v>
      </c>
    </row>
    <row r="761" spans="6:40" x14ac:dyDescent="0.25">
      <c r="F761"/>
      <c r="L761"/>
      <c r="O761"/>
      <c r="R761"/>
      <c r="U761"/>
      <c r="X761"/>
      <c r="AA761"/>
      <c r="AF761"/>
      <c r="AH761" s="10"/>
      <c r="AK761" s="2" t="s">
        <v>1012</v>
      </c>
      <c r="AL761" s="10">
        <v>85</v>
      </c>
      <c r="AM761" s="2" t="str">
        <f t="shared" si="11"/>
        <v>Recetor / Casanare</v>
      </c>
      <c r="AN761" s="10">
        <v>85279</v>
      </c>
    </row>
    <row r="762" spans="6:40" x14ac:dyDescent="0.25">
      <c r="F762"/>
      <c r="L762"/>
      <c r="O762"/>
      <c r="R762"/>
      <c r="U762"/>
      <c r="X762"/>
      <c r="AA762"/>
      <c r="AF762"/>
      <c r="AH762" s="10"/>
      <c r="AK762" s="2" t="s">
        <v>1013</v>
      </c>
      <c r="AL762" s="10">
        <v>13</v>
      </c>
      <c r="AM762" s="2" t="str">
        <f t="shared" si="11"/>
        <v>Regidor / Bolívar</v>
      </c>
      <c r="AN762" s="10">
        <v>13580</v>
      </c>
    </row>
    <row r="763" spans="6:40" x14ac:dyDescent="0.25">
      <c r="F763"/>
      <c r="L763"/>
      <c r="O763"/>
      <c r="R763"/>
      <c r="U763"/>
      <c r="X763"/>
      <c r="AA763"/>
      <c r="AF763"/>
      <c r="AH763" s="10"/>
      <c r="AK763" s="2" t="s">
        <v>1014</v>
      </c>
      <c r="AL763" s="10" t="s">
        <v>93</v>
      </c>
      <c r="AM763" s="2" t="str">
        <f t="shared" si="11"/>
        <v>Remedios / Antioquia</v>
      </c>
      <c r="AN763" s="10" t="s">
        <v>1015</v>
      </c>
    </row>
    <row r="764" spans="6:40" x14ac:dyDescent="0.25">
      <c r="F764"/>
      <c r="L764"/>
      <c r="O764"/>
      <c r="R764"/>
      <c r="U764"/>
      <c r="X764"/>
      <c r="AA764"/>
      <c r="AF764"/>
      <c r="AH764" s="10"/>
      <c r="AK764" s="2" t="s">
        <v>1016</v>
      </c>
      <c r="AL764" s="10">
        <v>47</v>
      </c>
      <c r="AM764" s="2" t="str">
        <f t="shared" si="11"/>
        <v>Remolino / Magdalena</v>
      </c>
      <c r="AN764" s="10">
        <v>47605</v>
      </c>
    </row>
    <row r="765" spans="6:40" x14ac:dyDescent="0.25">
      <c r="F765"/>
      <c r="L765"/>
      <c r="O765"/>
      <c r="R765"/>
      <c r="U765"/>
      <c r="X765"/>
      <c r="AA765"/>
      <c r="AF765"/>
      <c r="AH765" s="10"/>
      <c r="AK765" s="2" t="s">
        <v>1017</v>
      </c>
      <c r="AL765" s="10" t="s">
        <v>154</v>
      </c>
      <c r="AM765" s="2" t="str">
        <f t="shared" si="11"/>
        <v>Repelón / Atlántico</v>
      </c>
      <c r="AN765" s="10" t="s">
        <v>1018</v>
      </c>
    </row>
    <row r="766" spans="6:40" x14ac:dyDescent="0.25">
      <c r="F766"/>
      <c r="L766"/>
      <c r="O766"/>
      <c r="R766"/>
      <c r="U766"/>
      <c r="X766"/>
      <c r="AA766"/>
      <c r="AF766"/>
      <c r="AH766" s="10"/>
      <c r="AK766" s="2" t="s">
        <v>1019</v>
      </c>
      <c r="AL766" s="10">
        <v>50</v>
      </c>
      <c r="AM766" s="2" t="str">
        <f t="shared" si="11"/>
        <v>Restrepo / Meta</v>
      </c>
      <c r="AN766" s="10">
        <v>50606</v>
      </c>
    </row>
    <row r="767" spans="6:40" x14ac:dyDescent="0.25">
      <c r="F767"/>
      <c r="L767"/>
      <c r="O767"/>
      <c r="R767"/>
      <c r="U767"/>
      <c r="X767"/>
      <c r="AA767"/>
      <c r="AF767"/>
      <c r="AH767" s="10"/>
      <c r="AK767" s="2" t="s">
        <v>1019</v>
      </c>
      <c r="AL767" s="10">
        <v>76</v>
      </c>
      <c r="AM767" s="2" t="str">
        <f t="shared" si="11"/>
        <v>Restrepo / Valle del Cauca</v>
      </c>
      <c r="AN767" s="10">
        <v>76606</v>
      </c>
    </row>
    <row r="768" spans="6:40" x14ac:dyDescent="0.25">
      <c r="F768"/>
      <c r="L768"/>
      <c r="O768"/>
      <c r="R768"/>
      <c r="U768"/>
      <c r="X768"/>
      <c r="AA768"/>
      <c r="AF768"/>
      <c r="AH768" s="10"/>
      <c r="AK768" s="2" t="s">
        <v>1020</v>
      </c>
      <c r="AL768" s="10" t="s">
        <v>93</v>
      </c>
      <c r="AM768" s="2" t="str">
        <f t="shared" si="11"/>
        <v>Retiro / Antioquia</v>
      </c>
      <c r="AN768" s="10" t="s">
        <v>1021</v>
      </c>
    </row>
    <row r="769" spans="6:40" x14ac:dyDescent="0.25">
      <c r="F769"/>
      <c r="L769"/>
      <c r="O769"/>
      <c r="R769"/>
      <c r="U769"/>
      <c r="X769"/>
      <c r="AA769"/>
      <c r="AF769"/>
      <c r="AH769" s="10"/>
      <c r="AK769" s="2" t="s">
        <v>1022</v>
      </c>
      <c r="AL769" s="10">
        <v>25</v>
      </c>
      <c r="AM769" s="2" t="str">
        <f t="shared" si="11"/>
        <v>Ricaurte / Cundinamarca</v>
      </c>
      <c r="AN769" s="10">
        <v>25612</v>
      </c>
    </row>
    <row r="770" spans="6:40" x14ac:dyDescent="0.25">
      <c r="F770"/>
      <c r="L770"/>
      <c r="O770"/>
      <c r="R770"/>
      <c r="U770"/>
      <c r="X770"/>
      <c r="AA770"/>
      <c r="AF770"/>
      <c r="AH770" s="10"/>
      <c r="AK770" s="2" t="s">
        <v>1022</v>
      </c>
      <c r="AL770" s="10">
        <v>52</v>
      </c>
      <c r="AM770" s="2" t="str">
        <f t="shared" si="11"/>
        <v>Ricaurte / Nariño</v>
      </c>
      <c r="AN770" s="10">
        <v>52612</v>
      </c>
    </row>
    <row r="771" spans="6:40" x14ac:dyDescent="0.25">
      <c r="F771"/>
      <c r="L771"/>
      <c r="O771"/>
      <c r="R771"/>
      <c r="U771"/>
      <c r="X771"/>
      <c r="AA771"/>
      <c r="AF771"/>
      <c r="AH771" s="10"/>
      <c r="AK771" s="2" t="s">
        <v>1023</v>
      </c>
      <c r="AL771" s="10">
        <v>20</v>
      </c>
      <c r="AM771" s="2" t="str">
        <f t="shared" si="11"/>
        <v>Río De Oro / Cesar</v>
      </c>
      <c r="AN771" s="10">
        <v>20614</v>
      </c>
    </row>
    <row r="772" spans="6:40" x14ac:dyDescent="0.25">
      <c r="F772"/>
      <c r="L772"/>
      <c r="O772"/>
      <c r="R772"/>
      <c r="U772"/>
      <c r="X772"/>
      <c r="AA772"/>
      <c r="AF772"/>
      <c r="AH772" s="10"/>
      <c r="AK772" s="2" t="s">
        <v>1024</v>
      </c>
      <c r="AL772" s="10">
        <v>27</v>
      </c>
      <c r="AM772" s="2" t="str">
        <f t="shared" ref="AM772:AM835" si="12">AK772&amp;" / "&amp;VLOOKUP(AL772,$AH$4:$AI$36,2,FALSE)</f>
        <v>Río Iró (Santa Rita) / Chocó</v>
      </c>
      <c r="AN772" s="10">
        <v>27580</v>
      </c>
    </row>
    <row r="773" spans="6:40" x14ac:dyDescent="0.25">
      <c r="F773"/>
      <c r="L773"/>
      <c r="O773"/>
      <c r="R773"/>
      <c r="U773"/>
      <c r="X773"/>
      <c r="AA773"/>
      <c r="AF773"/>
      <c r="AH773" s="10"/>
      <c r="AK773" s="2" t="s">
        <v>1025</v>
      </c>
      <c r="AL773" s="10">
        <v>27</v>
      </c>
      <c r="AM773" s="2" t="str">
        <f t="shared" si="12"/>
        <v>Río Quito (Paimadó) / Chocó</v>
      </c>
      <c r="AN773" s="10">
        <v>27600</v>
      </c>
    </row>
    <row r="774" spans="6:40" x14ac:dyDescent="0.25">
      <c r="F774"/>
      <c r="L774"/>
      <c r="O774"/>
      <c r="R774"/>
      <c r="U774"/>
      <c r="X774"/>
      <c r="AA774"/>
      <c r="AF774"/>
      <c r="AH774" s="10"/>
      <c r="AK774" s="2" t="s">
        <v>1026</v>
      </c>
      <c r="AL774" s="10">
        <v>13</v>
      </c>
      <c r="AM774" s="2" t="str">
        <f t="shared" si="12"/>
        <v>Río Viejo / Bolívar</v>
      </c>
      <c r="AN774" s="10">
        <v>13600</v>
      </c>
    </row>
    <row r="775" spans="6:40" x14ac:dyDescent="0.25">
      <c r="F775"/>
      <c r="L775"/>
      <c r="O775"/>
      <c r="R775"/>
      <c r="U775"/>
      <c r="X775"/>
      <c r="AA775"/>
      <c r="AF775"/>
      <c r="AH775" s="10"/>
      <c r="AK775" s="2" t="s">
        <v>1027</v>
      </c>
      <c r="AL775" s="10">
        <v>73</v>
      </c>
      <c r="AM775" s="2" t="str">
        <f t="shared" si="12"/>
        <v>Rioblanco / Tolima</v>
      </c>
      <c r="AN775" s="10">
        <v>73616</v>
      </c>
    </row>
    <row r="776" spans="6:40" x14ac:dyDescent="0.25">
      <c r="F776"/>
      <c r="L776"/>
      <c r="O776"/>
      <c r="R776"/>
      <c r="U776"/>
      <c r="X776"/>
      <c r="AA776"/>
      <c r="AF776"/>
      <c r="AH776" s="10"/>
      <c r="AK776" s="2" t="s">
        <v>1028</v>
      </c>
      <c r="AL776" s="10">
        <v>76</v>
      </c>
      <c r="AM776" s="2" t="str">
        <f t="shared" si="12"/>
        <v>Riofrío / Valle del Cauca</v>
      </c>
      <c r="AN776" s="10">
        <v>76616</v>
      </c>
    </row>
    <row r="777" spans="6:40" x14ac:dyDescent="0.25">
      <c r="F777"/>
      <c r="L777"/>
      <c r="O777"/>
      <c r="R777"/>
      <c r="U777"/>
      <c r="X777"/>
      <c r="AA777"/>
      <c r="AF777"/>
      <c r="AH777" s="10"/>
      <c r="AK777" s="2" t="s">
        <v>1029</v>
      </c>
      <c r="AL777" s="10">
        <v>44</v>
      </c>
      <c r="AM777" s="2" t="str">
        <f t="shared" si="12"/>
        <v>Riohacha / La Guajira</v>
      </c>
      <c r="AN777" s="10">
        <v>44001</v>
      </c>
    </row>
    <row r="778" spans="6:40" x14ac:dyDescent="0.25">
      <c r="F778"/>
      <c r="L778"/>
      <c r="O778"/>
      <c r="R778"/>
      <c r="U778"/>
      <c r="X778"/>
      <c r="AA778"/>
      <c r="AF778"/>
      <c r="AH778" s="10"/>
      <c r="AK778" s="2" t="s">
        <v>1030</v>
      </c>
      <c r="AL778" s="10" t="s">
        <v>93</v>
      </c>
      <c r="AM778" s="2" t="str">
        <f t="shared" si="12"/>
        <v>Rionegro / Antioquia</v>
      </c>
      <c r="AN778" s="10" t="s">
        <v>1031</v>
      </c>
    </row>
    <row r="779" spans="6:40" x14ac:dyDescent="0.25">
      <c r="F779"/>
      <c r="L779"/>
      <c r="O779"/>
      <c r="R779"/>
      <c r="U779"/>
      <c r="X779"/>
      <c r="AA779"/>
      <c r="AF779"/>
      <c r="AH779" s="10"/>
      <c r="AK779" s="2" t="s">
        <v>1030</v>
      </c>
      <c r="AL779" s="10">
        <v>68</v>
      </c>
      <c r="AM779" s="2" t="str">
        <f t="shared" si="12"/>
        <v>Rionegro / Santander</v>
      </c>
      <c r="AN779" s="10">
        <v>68615</v>
      </c>
    </row>
    <row r="780" spans="6:40" x14ac:dyDescent="0.25">
      <c r="F780"/>
      <c r="L780"/>
      <c r="O780"/>
      <c r="R780"/>
      <c r="U780"/>
      <c r="X780"/>
      <c r="AA780"/>
      <c r="AF780"/>
      <c r="AH780" s="10"/>
      <c r="AK780" s="2" t="s">
        <v>1032</v>
      </c>
      <c r="AL780" s="10">
        <v>17</v>
      </c>
      <c r="AM780" s="2" t="str">
        <f t="shared" si="12"/>
        <v>Riosucio / Caldas</v>
      </c>
      <c r="AN780" s="10">
        <v>17614</v>
      </c>
    </row>
    <row r="781" spans="6:40" x14ac:dyDescent="0.25">
      <c r="F781"/>
      <c r="L781"/>
      <c r="O781"/>
      <c r="R781"/>
      <c r="U781"/>
      <c r="X781"/>
      <c r="AA781"/>
      <c r="AF781"/>
      <c r="AH781" s="10"/>
      <c r="AK781" s="2" t="s">
        <v>1032</v>
      </c>
      <c r="AL781" s="10">
        <v>27</v>
      </c>
      <c r="AM781" s="2" t="str">
        <f t="shared" si="12"/>
        <v>Riosucio / Chocó</v>
      </c>
      <c r="AN781" s="10">
        <v>27615</v>
      </c>
    </row>
    <row r="782" spans="6:40" x14ac:dyDescent="0.25">
      <c r="F782"/>
      <c r="L782"/>
      <c r="O782"/>
      <c r="R782"/>
      <c r="U782"/>
      <c r="X782"/>
      <c r="AA782"/>
      <c r="AF782"/>
      <c r="AH782" s="10"/>
      <c r="AK782" s="2" t="s">
        <v>236</v>
      </c>
      <c r="AL782" s="10">
        <v>17</v>
      </c>
      <c r="AM782" s="2" t="str">
        <f t="shared" si="12"/>
        <v>Risaralda / Caldas</v>
      </c>
      <c r="AN782" s="10">
        <v>17616</v>
      </c>
    </row>
    <row r="783" spans="6:40" x14ac:dyDescent="0.25">
      <c r="F783"/>
      <c r="L783"/>
      <c r="O783"/>
      <c r="R783"/>
      <c r="U783"/>
      <c r="X783"/>
      <c r="AA783"/>
      <c r="AF783"/>
      <c r="AH783" s="10"/>
      <c r="AK783" s="2" t="s">
        <v>1033</v>
      </c>
      <c r="AL783" s="10">
        <v>41</v>
      </c>
      <c r="AM783" s="2" t="str">
        <f t="shared" si="12"/>
        <v>Rivera / Huila</v>
      </c>
      <c r="AN783" s="10">
        <v>41615</v>
      </c>
    </row>
    <row r="784" spans="6:40" x14ac:dyDescent="0.25">
      <c r="F784"/>
      <c r="L784"/>
      <c r="O784"/>
      <c r="R784"/>
      <c r="U784"/>
      <c r="X784"/>
      <c r="AA784"/>
      <c r="AF784"/>
      <c r="AH784" s="10"/>
      <c r="AK784" s="2" t="s">
        <v>1034</v>
      </c>
      <c r="AL784" s="10">
        <v>52</v>
      </c>
      <c r="AM784" s="2" t="str">
        <f t="shared" si="12"/>
        <v>Roberto Payán (San José) / Nariño</v>
      </c>
      <c r="AN784" s="10">
        <v>52621</v>
      </c>
    </row>
    <row r="785" spans="6:40" x14ac:dyDescent="0.25">
      <c r="F785"/>
      <c r="L785"/>
      <c r="O785"/>
      <c r="R785"/>
      <c r="U785"/>
      <c r="X785"/>
      <c r="AA785"/>
      <c r="AF785"/>
      <c r="AH785" s="10"/>
      <c r="AK785" s="2" t="s">
        <v>1035</v>
      </c>
      <c r="AL785" s="10">
        <v>76</v>
      </c>
      <c r="AM785" s="2" t="str">
        <f t="shared" si="12"/>
        <v>Roldanillo / Valle del Cauca</v>
      </c>
      <c r="AN785" s="10">
        <v>76622</v>
      </c>
    </row>
    <row r="786" spans="6:40" x14ac:dyDescent="0.25">
      <c r="F786"/>
      <c r="L786"/>
      <c r="O786"/>
      <c r="R786"/>
      <c r="U786"/>
      <c r="X786"/>
      <c r="AA786"/>
      <c r="AF786"/>
      <c r="AH786" s="10"/>
      <c r="AK786" s="2" t="s">
        <v>1036</v>
      </c>
      <c r="AL786" s="10">
        <v>73</v>
      </c>
      <c r="AM786" s="2" t="str">
        <f t="shared" si="12"/>
        <v>Roncesvalles / Tolima</v>
      </c>
      <c r="AN786" s="10">
        <v>73622</v>
      </c>
    </row>
    <row r="787" spans="6:40" x14ac:dyDescent="0.25">
      <c r="F787"/>
      <c r="L787"/>
      <c r="O787"/>
      <c r="R787"/>
      <c r="U787"/>
      <c r="X787"/>
      <c r="AA787"/>
      <c r="AF787"/>
      <c r="AH787" s="10"/>
      <c r="AK787" s="2" t="s">
        <v>1037</v>
      </c>
      <c r="AL787" s="10">
        <v>15</v>
      </c>
      <c r="AM787" s="2" t="str">
        <f t="shared" si="12"/>
        <v>Rondón / Boyacá</v>
      </c>
      <c r="AN787" s="10">
        <v>15621</v>
      </c>
    </row>
    <row r="788" spans="6:40" x14ac:dyDescent="0.25">
      <c r="F788"/>
      <c r="L788"/>
      <c r="O788"/>
      <c r="R788"/>
      <c r="U788"/>
      <c r="X788"/>
      <c r="AA788"/>
      <c r="AF788"/>
      <c r="AH788" s="10"/>
      <c r="AK788" s="2" t="s">
        <v>1038</v>
      </c>
      <c r="AL788" s="10">
        <v>19</v>
      </c>
      <c r="AM788" s="2" t="str">
        <f t="shared" si="12"/>
        <v>Rosas / Cauca</v>
      </c>
      <c r="AN788" s="10">
        <v>19622</v>
      </c>
    </row>
    <row r="789" spans="6:40" x14ac:dyDescent="0.25">
      <c r="F789"/>
      <c r="L789"/>
      <c r="O789"/>
      <c r="R789"/>
      <c r="U789"/>
      <c r="X789"/>
      <c r="AA789"/>
      <c r="AF789"/>
      <c r="AH789" s="10"/>
      <c r="AK789" s="2" t="s">
        <v>1039</v>
      </c>
      <c r="AL789" s="10">
        <v>73</v>
      </c>
      <c r="AM789" s="2" t="str">
        <f t="shared" si="12"/>
        <v>Rovira / Tolima</v>
      </c>
      <c r="AN789" s="10">
        <v>73624</v>
      </c>
    </row>
    <row r="790" spans="6:40" x14ac:dyDescent="0.25">
      <c r="F790"/>
      <c r="L790"/>
      <c r="O790"/>
      <c r="R790"/>
      <c r="U790"/>
      <c r="X790"/>
      <c r="AA790"/>
      <c r="AF790"/>
      <c r="AH790" s="10"/>
      <c r="AK790" s="2" t="s">
        <v>1040</v>
      </c>
      <c r="AL790" s="10">
        <v>68</v>
      </c>
      <c r="AM790" s="2" t="str">
        <f t="shared" si="12"/>
        <v>Sabana De Torres / Santander</v>
      </c>
      <c r="AN790" s="10">
        <v>68655</v>
      </c>
    </row>
    <row r="791" spans="6:40" x14ac:dyDescent="0.25">
      <c r="F791"/>
      <c r="L791"/>
      <c r="O791"/>
      <c r="R791"/>
      <c r="U791"/>
      <c r="X791"/>
      <c r="AA791"/>
      <c r="AF791"/>
      <c r="AH791" s="10"/>
      <c r="AK791" s="2" t="s">
        <v>1041</v>
      </c>
      <c r="AL791" s="10" t="s">
        <v>154</v>
      </c>
      <c r="AM791" s="2" t="str">
        <f t="shared" si="12"/>
        <v>Sabanagrande / Atlántico</v>
      </c>
      <c r="AN791" s="10" t="s">
        <v>1042</v>
      </c>
    </row>
    <row r="792" spans="6:40" x14ac:dyDescent="0.25">
      <c r="F792"/>
      <c r="L792"/>
      <c r="O792"/>
      <c r="R792"/>
      <c r="U792"/>
      <c r="X792"/>
      <c r="AA792"/>
      <c r="AF792"/>
      <c r="AH792" s="10"/>
      <c r="AK792" s="2" t="s">
        <v>1043</v>
      </c>
      <c r="AL792" s="10" t="s">
        <v>93</v>
      </c>
      <c r="AM792" s="2" t="str">
        <f t="shared" si="12"/>
        <v>Sabanalarga / Antioquia</v>
      </c>
      <c r="AN792" s="10" t="s">
        <v>1044</v>
      </c>
    </row>
    <row r="793" spans="6:40" x14ac:dyDescent="0.25">
      <c r="F793"/>
      <c r="L793"/>
      <c r="O793"/>
      <c r="R793"/>
      <c r="U793"/>
      <c r="X793"/>
      <c r="AA793"/>
      <c r="AF793"/>
      <c r="AH793" s="10"/>
      <c r="AK793" s="2" t="s">
        <v>1043</v>
      </c>
      <c r="AL793" s="10" t="s">
        <v>154</v>
      </c>
      <c r="AM793" s="2" t="str">
        <f t="shared" si="12"/>
        <v>Sabanalarga / Atlántico</v>
      </c>
      <c r="AN793" s="10" t="s">
        <v>1045</v>
      </c>
    </row>
    <row r="794" spans="6:40" x14ac:dyDescent="0.25">
      <c r="F794"/>
      <c r="L794"/>
      <c r="O794"/>
      <c r="R794"/>
      <c r="U794"/>
      <c r="X794"/>
      <c r="AA794"/>
      <c r="AF794"/>
      <c r="AH794" s="10"/>
      <c r="AK794" s="2" t="s">
        <v>1043</v>
      </c>
      <c r="AL794" s="10">
        <v>85</v>
      </c>
      <c r="AM794" s="2" t="str">
        <f t="shared" si="12"/>
        <v>Sabanalarga / Casanare</v>
      </c>
      <c r="AN794" s="10">
        <v>85300</v>
      </c>
    </row>
    <row r="795" spans="6:40" x14ac:dyDescent="0.25">
      <c r="F795"/>
      <c r="L795"/>
      <c r="O795"/>
      <c r="R795"/>
      <c r="U795"/>
      <c r="X795"/>
      <c r="AA795"/>
      <c r="AF795"/>
      <c r="AH795" s="10"/>
      <c r="AK795" s="2" t="s">
        <v>1046</v>
      </c>
      <c r="AL795" s="10">
        <v>47</v>
      </c>
      <c r="AM795" s="2" t="str">
        <f t="shared" si="12"/>
        <v>Sabanas De San Ángel / Magdalena</v>
      </c>
      <c r="AN795" s="10">
        <v>47660</v>
      </c>
    </row>
    <row r="796" spans="6:40" x14ac:dyDescent="0.25">
      <c r="F796"/>
      <c r="L796"/>
      <c r="O796"/>
      <c r="R796"/>
      <c r="U796"/>
      <c r="X796"/>
      <c r="AA796"/>
      <c r="AF796"/>
      <c r="AH796" s="10"/>
      <c r="AK796" s="2" t="s">
        <v>1047</v>
      </c>
      <c r="AL796" s="10" t="s">
        <v>93</v>
      </c>
      <c r="AM796" s="2" t="str">
        <f t="shared" si="12"/>
        <v>Sabaneta / Antioquia</v>
      </c>
      <c r="AN796" s="10" t="s">
        <v>1048</v>
      </c>
    </row>
    <row r="797" spans="6:40" x14ac:dyDescent="0.25">
      <c r="F797"/>
      <c r="L797"/>
      <c r="O797"/>
      <c r="R797"/>
      <c r="U797"/>
      <c r="X797"/>
      <c r="AA797"/>
      <c r="AF797"/>
      <c r="AH797" s="10"/>
      <c r="AK797" s="2" t="s">
        <v>1049</v>
      </c>
      <c r="AL797" s="10">
        <v>15</v>
      </c>
      <c r="AM797" s="2" t="str">
        <f t="shared" si="12"/>
        <v>Saboyá / Boyacá</v>
      </c>
      <c r="AN797" s="10">
        <v>15632</v>
      </c>
    </row>
    <row r="798" spans="6:40" x14ac:dyDescent="0.25">
      <c r="F798"/>
      <c r="L798"/>
      <c r="O798"/>
      <c r="R798"/>
      <c r="U798"/>
      <c r="X798"/>
      <c r="AA798"/>
      <c r="AF798"/>
      <c r="AH798" s="10"/>
      <c r="AK798" s="2" t="s">
        <v>1050</v>
      </c>
      <c r="AL798" s="10">
        <v>85</v>
      </c>
      <c r="AM798" s="2" t="str">
        <f t="shared" si="12"/>
        <v>Sácama / Casanare</v>
      </c>
      <c r="AN798" s="10">
        <v>85315</v>
      </c>
    </row>
    <row r="799" spans="6:40" x14ac:dyDescent="0.25">
      <c r="F799"/>
      <c r="L799"/>
      <c r="O799"/>
      <c r="R799"/>
      <c r="U799"/>
      <c r="X799"/>
      <c r="AA799"/>
      <c r="AF799"/>
      <c r="AH799" s="10"/>
      <c r="AK799" s="2" t="s">
        <v>1051</v>
      </c>
      <c r="AL799" s="10">
        <v>15</v>
      </c>
      <c r="AM799" s="2" t="str">
        <f t="shared" si="12"/>
        <v>Sáchica / Boyacá</v>
      </c>
      <c r="AN799" s="10">
        <v>15638</v>
      </c>
    </row>
    <row r="800" spans="6:40" x14ac:dyDescent="0.25">
      <c r="F800"/>
      <c r="L800"/>
      <c r="O800"/>
      <c r="R800"/>
      <c r="U800"/>
      <c r="X800"/>
      <c r="AA800"/>
      <c r="AF800"/>
      <c r="AH800" s="10"/>
      <c r="AK800" s="2" t="s">
        <v>1052</v>
      </c>
      <c r="AL800" s="10">
        <v>23</v>
      </c>
      <c r="AM800" s="2" t="str">
        <f t="shared" si="12"/>
        <v>Sahagún / Córdoba</v>
      </c>
      <c r="AN800" s="10">
        <v>23660</v>
      </c>
    </row>
    <row r="801" spans="6:40" x14ac:dyDescent="0.25">
      <c r="F801"/>
      <c r="L801"/>
      <c r="O801"/>
      <c r="R801"/>
      <c r="U801"/>
      <c r="X801"/>
      <c r="AA801"/>
      <c r="AF801"/>
      <c r="AH801" s="10"/>
      <c r="AK801" s="2" t="s">
        <v>1053</v>
      </c>
      <c r="AL801" s="10">
        <v>41</v>
      </c>
      <c r="AM801" s="2" t="str">
        <f t="shared" si="12"/>
        <v>Saladoblanco / Huila</v>
      </c>
      <c r="AN801" s="10">
        <v>41660</v>
      </c>
    </row>
    <row r="802" spans="6:40" x14ac:dyDescent="0.25">
      <c r="F802"/>
      <c r="L802"/>
      <c r="O802"/>
      <c r="R802"/>
      <c r="U802"/>
      <c r="X802"/>
      <c r="AA802"/>
      <c r="AF802"/>
      <c r="AH802" s="10"/>
      <c r="AK802" s="2" t="s">
        <v>1054</v>
      </c>
      <c r="AL802" s="10">
        <v>17</v>
      </c>
      <c r="AM802" s="2" t="str">
        <f t="shared" si="12"/>
        <v>Salamina / Caldas</v>
      </c>
      <c r="AN802" s="10">
        <v>17653</v>
      </c>
    </row>
    <row r="803" spans="6:40" x14ac:dyDescent="0.25">
      <c r="F803"/>
      <c r="L803"/>
      <c r="O803"/>
      <c r="R803"/>
      <c r="U803"/>
      <c r="X803"/>
      <c r="AA803"/>
      <c r="AF803"/>
      <c r="AH803" s="10"/>
      <c r="AK803" s="2" t="s">
        <v>1054</v>
      </c>
      <c r="AL803" s="10">
        <v>47</v>
      </c>
      <c r="AM803" s="2" t="str">
        <f t="shared" si="12"/>
        <v>Salamina / Magdalena</v>
      </c>
      <c r="AN803" s="10">
        <v>47675</v>
      </c>
    </row>
    <row r="804" spans="6:40" x14ac:dyDescent="0.25">
      <c r="F804"/>
      <c r="L804"/>
      <c r="O804"/>
      <c r="R804"/>
      <c r="U804"/>
      <c r="X804"/>
      <c r="AA804"/>
      <c r="AF804"/>
      <c r="AH804" s="10"/>
      <c r="AK804" s="2" t="s">
        <v>1055</v>
      </c>
      <c r="AL804" s="10">
        <v>54</v>
      </c>
      <c r="AM804" s="2" t="str">
        <f t="shared" si="12"/>
        <v>Salazar De Las Palmas / Norte de Santander</v>
      </c>
      <c r="AN804" s="10">
        <v>54660</v>
      </c>
    </row>
    <row r="805" spans="6:40" x14ac:dyDescent="0.25">
      <c r="F805"/>
      <c r="L805"/>
      <c r="O805"/>
      <c r="R805"/>
      <c r="U805"/>
      <c r="X805"/>
      <c r="AA805"/>
      <c r="AF805"/>
      <c r="AH805" s="10"/>
      <c r="AK805" s="2" t="s">
        <v>1056</v>
      </c>
      <c r="AL805" s="10">
        <v>73</v>
      </c>
      <c r="AM805" s="2" t="str">
        <f t="shared" si="12"/>
        <v>Saldaña / Tolima</v>
      </c>
      <c r="AN805" s="10">
        <v>73671</v>
      </c>
    </row>
    <row r="806" spans="6:40" x14ac:dyDescent="0.25">
      <c r="F806"/>
      <c r="L806"/>
      <c r="O806"/>
      <c r="R806"/>
      <c r="U806"/>
      <c r="X806"/>
      <c r="AA806"/>
      <c r="AF806"/>
      <c r="AH806" s="10"/>
      <c r="AK806" s="2" t="s">
        <v>1057</v>
      </c>
      <c r="AL806" s="10">
        <v>63</v>
      </c>
      <c r="AM806" s="2" t="str">
        <f t="shared" si="12"/>
        <v>Salento / Quindío</v>
      </c>
      <c r="AN806" s="10">
        <v>63690</v>
      </c>
    </row>
    <row r="807" spans="6:40" x14ac:dyDescent="0.25">
      <c r="F807"/>
      <c r="L807"/>
      <c r="O807"/>
      <c r="R807"/>
      <c r="U807"/>
      <c r="X807"/>
      <c r="AA807"/>
      <c r="AF807"/>
      <c r="AH807" s="10"/>
      <c r="AK807" s="2" t="s">
        <v>1058</v>
      </c>
      <c r="AL807" s="10" t="s">
        <v>93</v>
      </c>
      <c r="AM807" s="2" t="str">
        <f t="shared" si="12"/>
        <v>Salgar / Antioquia</v>
      </c>
      <c r="AN807" s="10" t="s">
        <v>1059</v>
      </c>
    </row>
    <row r="808" spans="6:40" x14ac:dyDescent="0.25">
      <c r="F808"/>
      <c r="L808"/>
      <c r="O808"/>
      <c r="R808"/>
      <c r="U808"/>
      <c r="X808"/>
      <c r="AA808"/>
      <c r="AF808"/>
      <c r="AH808" s="10"/>
      <c r="AK808" s="2" t="s">
        <v>1060</v>
      </c>
      <c r="AL808" s="10">
        <v>15</v>
      </c>
      <c r="AM808" s="2" t="str">
        <f t="shared" si="12"/>
        <v>Samacá / Boyacá</v>
      </c>
      <c r="AN808" s="10">
        <v>15646</v>
      </c>
    </row>
    <row r="809" spans="6:40" x14ac:dyDescent="0.25">
      <c r="F809"/>
      <c r="L809"/>
      <c r="O809"/>
      <c r="R809"/>
      <c r="U809"/>
      <c r="X809"/>
      <c r="AA809"/>
      <c r="AF809"/>
      <c r="AH809" s="10"/>
      <c r="AK809" s="2" t="s">
        <v>1061</v>
      </c>
      <c r="AL809" s="10">
        <v>17</v>
      </c>
      <c r="AM809" s="2" t="str">
        <f t="shared" si="12"/>
        <v>Samaná / Caldas</v>
      </c>
      <c r="AN809" s="10">
        <v>17662</v>
      </c>
    </row>
    <row r="810" spans="6:40" x14ac:dyDescent="0.25">
      <c r="F810"/>
      <c r="L810"/>
      <c r="O810"/>
      <c r="R810"/>
      <c r="U810"/>
      <c r="X810"/>
      <c r="AA810"/>
      <c r="AF810"/>
      <c r="AH810" s="10"/>
      <c r="AK810" s="2" t="s">
        <v>1062</v>
      </c>
      <c r="AL810" s="10">
        <v>52</v>
      </c>
      <c r="AM810" s="2" t="str">
        <f t="shared" si="12"/>
        <v>Samaniego / Nariño</v>
      </c>
      <c r="AN810" s="10">
        <v>52678</v>
      </c>
    </row>
    <row r="811" spans="6:40" x14ac:dyDescent="0.25">
      <c r="F811"/>
      <c r="L811"/>
      <c r="O811"/>
      <c r="R811"/>
      <c r="U811"/>
      <c r="X811"/>
      <c r="AA811"/>
      <c r="AF811"/>
      <c r="AH811" s="10"/>
      <c r="AK811" s="2" t="s">
        <v>1063</v>
      </c>
      <c r="AL811" s="10">
        <v>70</v>
      </c>
      <c r="AM811" s="2" t="str">
        <f t="shared" si="12"/>
        <v>Sampués / Sucre</v>
      </c>
      <c r="AN811" s="10">
        <v>70670</v>
      </c>
    </row>
    <row r="812" spans="6:40" x14ac:dyDescent="0.25">
      <c r="F812"/>
      <c r="L812"/>
      <c r="O812"/>
      <c r="R812"/>
      <c r="U812"/>
      <c r="X812"/>
      <c r="AA812"/>
      <c r="AF812"/>
      <c r="AH812" s="10"/>
      <c r="AK812" s="2" t="s">
        <v>1064</v>
      </c>
      <c r="AL812" s="10">
        <v>41</v>
      </c>
      <c r="AM812" s="2" t="str">
        <f t="shared" si="12"/>
        <v>San Agustín / Huila</v>
      </c>
      <c r="AN812" s="10">
        <v>41668</v>
      </c>
    </row>
    <row r="813" spans="6:40" x14ac:dyDescent="0.25">
      <c r="F813"/>
      <c r="L813"/>
      <c r="O813"/>
      <c r="R813"/>
      <c r="U813"/>
      <c r="X813"/>
      <c r="AA813"/>
      <c r="AF813"/>
      <c r="AH813" s="10"/>
      <c r="AK813" s="2" t="s">
        <v>1065</v>
      </c>
      <c r="AL813" s="10">
        <v>20</v>
      </c>
      <c r="AM813" s="2" t="str">
        <f t="shared" si="12"/>
        <v>San Alberto / Cesar</v>
      </c>
      <c r="AN813" s="10">
        <v>20710</v>
      </c>
    </row>
    <row r="814" spans="6:40" x14ac:dyDescent="0.25">
      <c r="F814"/>
      <c r="L814"/>
      <c r="O814"/>
      <c r="R814"/>
      <c r="U814"/>
      <c r="X814"/>
      <c r="AA814"/>
      <c r="AF814"/>
      <c r="AH814" s="10"/>
      <c r="AK814" s="2" t="s">
        <v>1066</v>
      </c>
      <c r="AL814" s="10">
        <v>88</v>
      </c>
      <c r="AM814" s="2" t="str">
        <f t="shared" si="12"/>
        <v>San Andrés / Archipiélago de San Andrés, Providencia y Santa Catalina</v>
      </c>
      <c r="AN814" s="10">
        <v>88001</v>
      </c>
    </row>
    <row r="815" spans="6:40" x14ac:dyDescent="0.25">
      <c r="F815"/>
      <c r="L815"/>
      <c r="O815"/>
      <c r="R815"/>
      <c r="U815"/>
      <c r="X815"/>
      <c r="AA815"/>
      <c r="AF815"/>
      <c r="AH815" s="10"/>
      <c r="AK815" s="2" t="s">
        <v>1066</v>
      </c>
      <c r="AL815" s="10">
        <v>68</v>
      </c>
      <c r="AM815" s="2" t="str">
        <f t="shared" si="12"/>
        <v>San Andrés / Santander</v>
      </c>
      <c r="AN815" s="10">
        <v>68669</v>
      </c>
    </row>
    <row r="816" spans="6:40" x14ac:dyDescent="0.25">
      <c r="F816"/>
      <c r="L816"/>
      <c r="O816"/>
      <c r="R816"/>
      <c r="U816"/>
      <c r="X816"/>
      <c r="AA816"/>
      <c r="AF816"/>
      <c r="AH816" s="10"/>
      <c r="AK816" s="2" t="s">
        <v>1067</v>
      </c>
      <c r="AL816" s="10" t="s">
        <v>93</v>
      </c>
      <c r="AM816" s="2" t="str">
        <f t="shared" si="12"/>
        <v>San Andrés De Cuerquía / Antioquia</v>
      </c>
      <c r="AN816" s="10" t="s">
        <v>1068</v>
      </c>
    </row>
    <row r="817" spans="6:40" x14ac:dyDescent="0.25">
      <c r="F817"/>
      <c r="L817"/>
      <c r="O817"/>
      <c r="R817"/>
      <c r="U817"/>
      <c r="X817"/>
      <c r="AA817"/>
      <c r="AF817"/>
      <c r="AH817" s="10"/>
      <c r="AK817" s="2" t="s">
        <v>1069</v>
      </c>
      <c r="AL817" s="10">
        <v>23</v>
      </c>
      <c r="AM817" s="2" t="str">
        <f t="shared" si="12"/>
        <v>San Andrés De Sotavento / Córdoba</v>
      </c>
      <c r="AN817" s="10">
        <v>23670</v>
      </c>
    </row>
    <row r="818" spans="6:40" x14ac:dyDescent="0.25">
      <c r="F818"/>
      <c r="L818"/>
      <c r="O818"/>
      <c r="R818"/>
      <c r="U818"/>
      <c r="X818"/>
      <c r="AA818"/>
      <c r="AF818"/>
      <c r="AH818" s="10"/>
      <c r="AK818" s="2" t="s">
        <v>1070</v>
      </c>
      <c r="AL818" s="10">
        <v>52</v>
      </c>
      <c r="AM818" s="2" t="str">
        <f t="shared" si="12"/>
        <v>San Andrés De Tumaco / Nariño</v>
      </c>
      <c r="AN818" s="10">
        <v>52835</v>
      </c>
    </row>
    <row r="819" spans="6:40" x14ac:dyDescent="0.25">
      <c r="F819"/>
      <c r="L819"/>
      <c r="O819"/>
      <c r="R819"/>
      <c r="U819"/>
      <c r="X819"/>
      <c r="AA819"/>
      <c r="AF819"/>
      <c r="AH819" s="10"/>
      <c r="AK819" s="2" t="s">
        <v>1071</v>
      </c>
      <c r="AL819" s="10">
        <v>23</v>
      </c>
      <c r="AM819" s="2" t="str">
        <f t="shared" si="12"/>
        <v>San Antero / Córdoba</v>
      </c>
      <c r="AN819" s="10">
        <v>23672</v>
      </c>
    </row>
    <row r="820" spans="6:40" x14ac:dyDescent="0.25">
      <c r="F820"/>
      <c r="L820"/>
      <c r="O820"/>
      <c r="R820"/>
      <c r="U820"/>
      <c r="X820"/>
      <c r="AA820"/>
      <c r="AF820"/>
      <c r="AH820" s="10"/>
      <c r="AK820" s="2" t="s">
        <v>1072</v>
      </c>
      <c r="AL820" s="10">
        <v>73</v>
      </c>
      <c r="AM820" s="2" t="str">
        <f t="shared" si="12"/>
        <v>San Antonio / Tolima</v>
      </c>
      <c r="AN820" s="10">
        <v>73675</v>
      </c>
    </row>
    <row r="821" spans="6:40" x14ac:dyDescent="0.25">
      <c r="F821"/>
      <c r="L821"/>
      <c r="O821"/>
      <c r="R821"/>
      <c r="U821"/>
      <c r="X821"/>
      <c r="AA821"/>
      <c r="AF821"/>
      <c r="AH821" s="10"/>
      <c r="AK821" s="2" t="s">
        <v>1073</v>
      </c>
      <c r="AL821" s="10">
        <v>25</v>
      </c>
      <c r="AM821" s="2" t="str">
        <f t="shared" si="12"/>
        <v>San Antonio Del Tequendama / Cundinamarca</v>
      </c>
      <c r="AN821" s="10">
        <v>25645</v>
      </c>
    </row>
    <row r="822" spans="6:40" x14ac:dyDescent="0.25">
      <c r="F822"/>
      <c r="L822"/>
      <c r="O822"/>
      <c r="R822"/>
      <c r="U822"/>
      <c r="X822"/>
      <c r="AA822"/>
      <c r="AF822"/>
      <c r="AH822" s="10"/>
      <c r="AK822" s="2" t="s">
        <v>1074</v>
      </c>
      <c r="AL822" s="10">
        <v>68</v>
      </c>
      <c r="AM822" s="2" t="str">
        <f t="shared" si="12"/>
        <v>San Benito / Santander</v>
      </c>
      <c r="AN822" s="10">
        <v>68673</v>
      </c>
    </row>
    <row r="823" spans="6:40" x14ac:dyDescent="0.25">
      <c r="F823"/>
      <c r="L823"/>
      <c r="O823"/>
      <c r="R823"/>
      <c r="U823"/>
      <c r="X823"/>
      <c r="AA823"/>
      <c r="AF823"/>
      <c r="AH823" s="10"/>
      <c r="AK823" s="2" t="s">
        <v>1075</v>
      </c>
      <c r="AL823" s="10">
        <v>70</v>
      </c>
      <c r="AM823" s="2" t="str">
        <f t="shared" si="12"/>
        <v>San Benito Abad / Sucre</v>
      </c>
      <c r="AN823" s="10">
        <v>70678</v>
      </c>
    </row>
    <row r="824" spans="6:40" x14ac:dyDescent="0.25">
      <c r="F824"/>
      <c r="L824"/>
      <c r="O824"/>
      <c r="R824"/>
      <c r="U824"/>
      <c r="X824"/>
      <c r="AA824"/>
      <c r="AF824"/>
      <c r="AH824" s="10"/>
      <c r="AK824" s="2" t="s">
        <v>1076</v>
      </c>
      <c r="AL824" s="10">
        <v>25</v>
      </c>
      <c r="AM824" s="2" t="str">
        <f t="shared" si="12"/>
        <v>San Bernardo / Cundinamarca</v>
      </c>
      <c r="AN824" s="10">
        <v>25649</v>
      </c>
    </row>
    <row r="825" spans="6:40" x14ac:dyDescent="0.25">
      <c r="F825"/>
      <c r="L825"/>
      <c r="O825"/>
      <c r="R825"/>
      <c r="U825"/>
      <c r="X825"/>
      <c r="AA825"/>
      <c r="AF825"/>
      <c r="AH825" s="10"/>
      <c r="AK825" s="2" t="s">
        <v>1076</v>
      </c>
      <c r="AL825" s="10">
        <v>52</v>
      </c>
      <c r="AM825" s="2" t="str">
        <f t="shared" si="12"/>
        <v>San Bernardo / Nariño</v>
      </c>
      <c r="AN825" s="10">
        <v>52685</v>
      </c>
    </row>
    <row r="826" spans="6:40" x14ac:dyDescent="0.25">
      <c r="F826"/>
      <c r="L826"/>
      <c r="O826"/>
      <c r="R826"/>
      <c r="U826"/>
      <c r="X826"/>
      <c r="AA826"/>
      <c r="AF826"/>
      <c r="AH826" s="10"/>
      <c r="AK826" s="2" t="s">
        <v>1077</v>
      </c>
      <c r="AL826" s="10">
        <v>23</v>
      </c>
      <c r="AM826" s="2" t="str">
        <f t="shared" si="12"/>
        <v>San Bernardo Del Viento / Córdoba</v>
      </c>
      <c r="AN826" s="10">
        <v>23675</v>
      </c>
    </row>
    <row r="827" spans="6:40" x14ac:dyDescent="0.25">
      <c r="F827"/>
      <c r="L827"/>
      <c r="O827"/>
      <c r="R827"/>
      <c r="U827"/>
      <c r="X827"/>
      <c r="AA827"/>
      <c r="AF827"/>
      <c r="AH827" s="10"/>
      <c r="AK827" s="2" t="s">
        <v>1078</v>
      </c>
      <c r="AL827" s="10">
        <v>54</v>
      </c>
      <c r="AM827" s="2" t="str">
        <f t="shared" si="12"/>
        <v>San Calixto / Norte de Santander</v>
      </c>
      <c r="AN827" s="10">
        <v>54670</v>
      </c>
    </row>
    <row r="828" spans="6:40" x14ac:dyDescent="0.25">
      <c r="F828"/>
      <c r="L828"/>
      <c r="O828"/>
      <c r="R828"/>
      <c r="U828"/>
      <c r="X828"/>
      <c r="AA828"/>
      <c r="AF828"/>
      <c r="AH828" s="10"/>
      <c r="AK828" s="2" t="s">
        <v>1079</v>
      </c>
      <c r="AL828" s="10" t="s">
        <v>93</v>
      </c>
      <c r="AM828" s="2" t="str">
        <f t="shared" si="12"/>
        <v>San Carlos / Antioquia</v>
      </c>
      <c r="AN828" s="10" t="s">
        <v>1080</v>
      </c>
    </row>
    <row r="829" spans="6:40" x14ac:dyDescent="0.25">
      <c r="F829"/>
      <c r="L829"/>
      <c r="O829"/>
      <c r="R829"/>
      <c r="U829"/>
      <c r="X829"/>
      <c r="AA829"/>
      <c r="AF829"/>
      <c r="AH829" s="10"/>
      <c r="AK829" s="2" t="s">
        <v>1079</v>
      </c>
      <c r="AL829" s="10">
        <v>23</v>
      </c>
      <c r="AM829" s="2" t="str">
        <f t="shared" si="12"/>
        <v>San Carlos / Córdoba</v>
      </c>
      <c r="AN829" s="10">
        <v>23678</v>
      </c>
    </row>
    <row r="830" spans="6:40" x14ac:dyDescent="0.25">
      <c r="F830"/>
      <c r="L830"/>
      <c r="O830"/>
      <c r="R830"/>
      <c r="U830"/>
      <c r="X830"/>
      <c r="AA830"/>
      <c r="AF830"/>
      <c r="AH830" s="10"/>
      <c r="AK830" s="2" t="s">
        <v>1081</v>
      </c>
      <c r="AL830" s="10">
        <v>50</v>
      </c>
      <c r="AM830" s="2" t="str">
        <f t="shared" si="12"/>
        <v>San Carlos De Guaroa / Meta</v>
      </c>
      <c r="AN830" s="10">
        <v>50680</v>
      </c>
    </row>
    <row r="831" spans="6:40" x14ac:dyDescent="0.25">
      <c r="F831"/>
      <c r="L831"/>
      <c r="O831"/>
      <c r="R831"/>
      <c r="U831"/>
      <c r="X831"/>
      <c r="AA831"/>
      <c r="AF831"/>
      <c r="AH831" s="10"/>
      <c r="AK831" s="2" t="s">
        <v>1082</v>
      </c>
      <c r="AL831" s="10">
        <v>25</v>
      </c>
      <c r="AM831" s="2" t="str">
        <f t="shared" si="12"/>
        <v>San Cayetano / Cundinamarca</v>
      </c>
      <c r="AN831" s="10">
        <v>25653</v>
      </c>
    </row>
    <row r="832" spans="6:40" x14ac:dyDescent="0.25">
      <c r="F832"/>
      <c r="L832"/>
      <c r="O832"/>
      <c r="R832"/>
      <c r="U832"/>
      <c r="X832"/>
      <c r="AA832"/>
      <c r="AF832"/>
      <c r="AH832" s="10"/>
      <c r="AK832" s="2" t="s">
        <v>1082</v>
      </c>
      <c r="AL832" s="10">
        <v>54</v>
      </c>
      <c r="AM832" s="2" t="str">
        <f t="shared" si="12"/>
        <v>San Cayetano / Norte de Santander</v>
      </c>
      <c r="AN832" s="10">
        <v>54673</v>
      </c>
    </row>
    <row r="833" spans="6:40" x14ac:dyDescent="0.25">
      <c r="F833"/>
      <c r="L833"/>
      <c r="O833"/>
      <c r="R833"/>
      <c r="U833"/>
      <c r="X833"/>
      <c r="AA833"/>
      <c r="AF833"/>
      <c r="AH833" s="10"/>
      <c r="AK833" s="2" t="s">
        <v>1083</v>
      </c>
      <c r="AL833" s="10">
        <v>13</v>
      </c>
      <c r="AM833" s="2" t="str">
        <f t="shared" si="12"/>
        <v>San Cristóbal / Bolívar</v>
      </c>
      <c r="AN833" s="10">
        <v>13620</v>
      </c>
    </row>
    <row r="834" spans="6:40" x14ac:dyDescent="0.25">
      <c r="F834"/>
      <c r="L834"/>
      <c r="O834"/>
      <c r="R834"/>
      <c r="U834"/>
      <c r="X834"/>
      <c r="AA834"/>
      <c r="AF834"/>
      <c r="AH834" s="10"/>
      <c r="AK834" s="2" t="s">
        <v>1084</v>
      </c>
      <c r="AL834" s="10">
        <v>20</v>
      </c>
      <c r="AM834" s="2" t="str">
        <f t="shared" si="12"/>
        <v>San Diego / Cesar</v>
      </c>
      <c r="AN834" s="10">
        <v>20750</v>
      </c>
    </row>
    <row r="835" spans="6:40" x14ac:dyDescent="0.25">
      <c r="F835"/>
      <c r="L835"/>
      <c r="O835"/>
      <c r="R835"/>
      <c r="U835"/>
      <c r="X835"/>
      <c r="AA835"/>
      <c r="AF835"/>
      <c r="AH835" s="10"/>
      <c r="AK835" s="2" t="s">
        <v>1085</v>
      </c>
      <c r="AL835" s="10">
        <v>15</v>
      </c>
      <c r="AM835" s="2" t="str">
        <f t="shared" si="12"/>
        <v>San Eduardo / Boyacá</v>
      </c>
      <c r="AN835" s="10">
        <v>15660</v>
      </c>
    </row>
    <row r="836" spans="6:40" x14ac:dyDescent="0.25">
      <c r="F836"/>
      <c r="L836"/>
      <c r="O836"/>
      <c r="R836"/>
      <c r="U836"/>
      <c r="X836"/>
      <c r="AA836"/>
      <c r="AF836"/>
      <c r="AH836" s="10"/>
      <c r="AK836" s="2" t="s">
        <v>1086</v>
      </c>
      <c r="AL836" s="10">
        <v>13</v>
      </c>
      <c r="AM836" s="2" t="str">
        <f t="shared" ref="AM836:AM899" si="13">AK836&amp;" / "&amp;VLOOKUP(AL836,$AH$4:$AI$36,2,FALSE)</f>
        <v>San Estanislao / Bolívar</v>
      </c>
      <c r="AN836" s="10">
        <v>13647</v>
      </c>
    </row>
    <row r="837" spans="6:40" x14ac:dyDescent="0.25">
      <c r="F837"/>
      <c r="L837"/>
      <c r="O837"/>
      <c r="R837"/>
      <c r="U837"/>
      <c r="X837"/>
      <c r="AA837"/>
      <c r="AF837"/>
      <c r="AH837" s="10"/>
      <c r="AK837" s="2" t="s">
        <v>1087</v>
      </c>
      <c r="AL837" s="10">
        <v>94</v>
      </c>
      <c r="AM837" s="2" t="str">
        <f t="shared" si="13"/>
        <v>San Felipe / Guainía</v>
      </c>
      <c r="AN837" s="10">
        <v>94883</v>
      </c>
    </row>
    <row r="838" spans="6:40" x14ac:dyDescent="0.25">
      <c r="F838"/>
      <c r="L838"/>
      <c r="O838"/>
      <c r="R838"/>
      <c r="U838"/>
      <c r="X838"/>
      <c r="AA838"/>
      <c r="AF838"/>
      <c r="AH838" s="10"/>
      <c r="AK838" s="2" t="s">
        <v>1088</v>
      </c>
      <c r="AL838" s="10">
        <v>13</v>
      </c>
      <c r="AM838" s="2" t="str">
        <f t="shared" si="13"/>
        <v>San Fernando / Bolívar</v>
      </c>
      <c r="AN838" s="10">
        <v>13650</v>
      </c>
    </row>
    <row r="839" spans="6:40" x14ac:dyDescent="0.25">
      <c r="F839"/>
      <c r="L839"/>
      <c r="O839"/>
      <c r="R839"/>
      <c r="U839"/>
      <c r="X839"/>
      <c r="AA839"/>
      <c r="AF839"/>
      <c r="AH839" s="10"/>
      <c r="AK839" s="2" t="s">
        <v>1089</v>
      </c>
      <c r="AL839" s="10" t="s">
        <v>93</v>
      </c>
      <c r="AM839" s="2" t="str">
        <f t="shared" si="13"/>
        <v>San Francisco / Antioquia</v>
      </c>
      <c r="AN839" s="10" t="s">
        <v>1090</v>
      </c>
    </row>
    <row r="840" spans="6:40" x14ac:dyDescent="0.25">
      <c r="F840"/>
      <c r="L840"/>
      <c r="O840"/>
      <c r="R840"/>
      <c r="U840"/>
      <c r="X840"/>
      <c r="AA840"/>
      <c r="AF840"/>
      <c r="AH840" s="10"/>
      <c r="AK840" s="2" t="s">
        <v>1089</v>
      </c>
      <c r="AL840" s="10">
        <v>25</v>
      </c>
      <c r="AM840" s="2" t="str">
        <f t="shared" si="13"/>
        <v>San Francisco / Cundinamarca</v>
      </c>
      <c r="AN840" s="10">
        <v>25658</v>
      </c>
    </row>
    <row r="841" spans="6:40" x14ac:dyDescent="0.25">
      <c r="F841"/>
      <c r="L841"/>
      <c r="O841"/>
      <c r="R841"/>
      <c r="U841"/>
      <c r="X841"/>
      <c r="AA841"/>
      <c r="AF841"/>
      <c r="AH841" s="10"/>
      <c r="AK841" s="2" t="s">
        <v>1089</v>
      </c>
      <c r="AL841" s="10">
        <v>86</v>
      </c>
      <c r="AM841" s="2" t="str">
        <f t="shared" si="13"/>
        <v>San Francisco / Putumayo</v>
      </c>
      <c r="AN841" s="10">
        <v>86755</v>
      </c>
    </row>
    <row r="842" spans="6:40" x14ac:dyDescent="0.25">
      <c r="F842"/>
      <c r="L842"/>
      <c r="O842"/>
      <c r="R842"/>
      <c r="U842"/>
      <c r="X842"/>
      <c r="AA842"/>
      <c r="AF842"/>
      <c r="AH842" s="10"/>
      <c r="AK842" s="2" t="s">
        <v>1091</v>
      </c>
      <c r="AL842" s="10">
        <v>68</v>
      </c>
      <c r="AM842" s="2" t="str">
        <f t="shared" si="13"/>
        <v>San Gil / Santander</v>
      </c>
      <c r="AN842" s="10">
        <v>68679</v>
      </c>
    </row>
    <row r="843" spans="6:40" x14ac:dyDescent="0.25">
      <c r="F843"/>
      <c r="L843"/>
      <c r="O843"/>
      <c r="R843"/>
      <c r="U843"/>
      <c r="X843"/>
      <c r="AA843"/>
      <c r="AF843"/>
      <c r="AH843" s="10"/>
      <c r="AK843" s="2" t="s">
        <v>1092</v>
      </c>
      <c r="AL843" s="10">
        <v>13</v>
      </c>
      <c r="AM843" s="2" t="str">
        <f t="shared" si="13"/>
        <v>San Jacinto / Bolívar</v>
      </c>
      <c r="AN843" s="10">
        <v>13654</v>
      </c>
    </row>
    <row r="844" spans="6:40" x14ac:dyDescent="0.25">
      <c r="F844"/>
      <c r="L844"/>
      <c r="O844"/>
      <c r="R844"/>
      <c r="U844"/>
      <c r="X844"/>
      <c r="AA844"/>
      <c r="AF844"/>
      <c r="AH844" s="10"/>
      <c r="AK844" s="2" t="s">
        <v>1093</v>
      </c>
      <c r="AL844" s="10">
        <v>13</v>
      </c>
      <c r="AM844" s="2" t="str">
        <f t="shared" si="13"/>
        <v>San Jacinto Del Cauca / Bolívar</v>
      </c>
      <c r="AN844" s="10">
        <v>13655</v>
      </c>
    </row>
    <row r="845" spans="6:40" x14ac:dyDescent="0.25">
      <c r="F845"/>
      <c r="L845"/>
      <c r="O845"/>
      <c r="R845"/>
      <c r="U845"/>
      <c r="X845"/>
      <c r="AA845"/>
      <c r="AF845"/>
      <c r="AH845" s="10"/>
      <c r="AK845" s="2" t="s">
        <v>1094</v>
      </c>
      <c r="AL845" s="10" t="s">
        <v>93</v>
      </c>
      <c r="AM845" s="2" t="str">
        <f t="shared" si="13"/>
        <v>San Jerónimo / Antioquia</v>
      </c>
      <c r="AN845" s="10" t="s">
        <v>1095</v>
      </c>
    </row>
    <row r="846" spans="6:40" x14ac:dyDescent="0.25">
      <c r="F846"/>
      <c r="L846"/>
      <c r="O846"/>
      <c r="R846"/>
      <c r="U846"/>
      <c r="X846"/>
      <c r="AA846"/>
      <c r="AF846"/>
      <c r="AH846" s="10"/>
      <c r="AK846" s="2" t="s">
        <v>1096</v>
      </c>
      <c r="AL846" s="10">
        <v>68</v>
      </c>
      <c r="AM846" s="2" t="str">
        <f t="shared" si="13"/>
        <v>San Joaquín / Santander</v>
      </c>
      <c r="AN846" s="10">
        <v>68682</v>
      </c>
    </row>
    <row r="847" spans="6:40" x14ac:dyDescent="0.25">
      <c r="F847"/>
      <c r="L847"/>
      <c r="O847"/>
      <c r="R847"/>
      <c r="U847"/>
      <c r="X847"/>
      <c r="AA847"/>
      <c r="AF847"/>
      <c r="AH847" s="10"/>
      <c r="AK847" s="2" t="s">
        <v>1097</v>
      </c>
      <c r="AL847" s="10">
        <v>17</v>
      </c>
      <c r="AM847" s="2" t="str">
        <f t="shared" si="13"/>
        <v>San José / Caldas</v>
      </c>
      <c r="AN847" s="10">
        <v>17665</v>
      </c>
    </row>
    <row r="848" spans="6:40" x14ac:dyDescent="0.25">
      <c r="F848"/>
      <c r="L848"/>
      <c r="O848"/>
      <c r="R848"/>
      <c r="U848"/>
      <c r="X848"/>
      <c r="AA848"/>
      <c r="AF848"/>
      <c r="AH848" s="10"/>
      <c r="AK848" s="2" t="s">
        <v>1098</v>
      </c>
      <c r="AL848" s="10" t="s">
        <v>93</v>
      </c>
      <c r="AM848" s="2" t="str">
        <f t="shared" si="13"/>
        <v>San José De La Montaña / Antioquia</v>
      </c>
      <c r="AN848" s="10" t="s">
        <v>1099</v>
      </c>
    </row>
    <row r="849" spans="6:40" x14ac:dyDescent="0.25">
      <c r="F849"/>
      <c r="L849"/>
      <c r="O849"/>
      <c r="R849"/>
      <c r="U849"/>
      <c r="X849"/>
      <c r="AA849"/>
      <c r="AF849"/>
      <c r="AH849" s="10"/>
      <c r="AK849" s="2" t="s">
        <v>1100</v>
      </c>
      <c r="AL849" s="10">
        <v>68</v>
      </c>
      <c r="AM849" s="2" t="str">
        <f t="shared" si="13"/>
        <v>San José De Miranda / Santander</v>
      </c>
      <c r="AN849" s="10">
        <v>68684</v>
      </c>
    </row>
    <row r="850" spans="6:40" x14ac:dyDescent="0.25">
      <c r="F850"/>
      <c r="L850"/>
      <c r="O850"/>
      <c r="R850"/>
      <c r="U850"/>
      <c r="X850"/>
      <c r="AA850"/>
      <c r="AF850"/>
      <c r="AH850" s="10"/>
      <c r="AK850" s="2" t="s">
        <v>1101</v>
      </c>
      <c r="AL850" s="10">
        <v>15</v>
      </c>
      <c r="AM850" s="2" t="str">
        <f t="shared" si="13"/>
        <v>San José De Pare / Boyacá</v>
      </c>
      <c r="AN850" s="10">
        <v>15664</v>
      </c>
    </row>
    <row r="851" spans="6:40" x14ac:dyDescent="0.25">
      <c r="F851"/>
      <c r="L851"/>
      <c r="O851"/>
      <c r="R851"/>
      <c r="U851"/>
      <c r="X851"/>
      <c r="AA851"/>
      <c r="AF851"/>
      <c r="AH851" s="10"/>
      <c r="AK851" s="2" t="s">
        <v>1102</v>
      </c>
      <c r="AL851" s="10">
        <v>23</v>
      </c>
      <c r="AM851" s="2" t="str">
        <f t="shared" si="13"/>
        <v>San José De Uré / Córdoba</v>
      </c>
      <c r="AN851" s="10">
        <v>23682</v>
      </c>
    </row>
    <row r="852" spans="6:40" x14ac:dyDescent="0.25">
      <c r="F852"/>
      <c r="L852"/>
      <c r="O852"/>
      <c r="R852"/>
      <c r="U852"/>
      <c r="X852"/>
      <c r="AA852"/>
      <c r="AF852"/>
      <c r="AH852" s="10"/>
      <c r="AK852" s="2" t="s">
        <v>1103</v>
      </c>
      <c r="AL852" s="10">
        <v>18</v>
      </c>
      <c r="AM852" s="2" t="str">
        <f t="shared" si="13"/>
        <v>San José Del Fragua / Caquetá</v>
      </c>
      <c r="AN852" s="10">
        <v>18610</v>
      </c>
    </row>
    <row r="853" spans="6:40" x14ac:dyDescent="0.25">
      <c r="F853"/>
      <c r="L853"/>
      <c r="O853"/>
      <c r="R853"/>
      <c r="U853"/>
      <c r="X853"/>
      <c r="AA853"/>
      <c r="AF853"/>
      <c r="AH853" s="10"/>
      <c r="AK853" s="2" t="s">
        <v>1104</v>
      </c>
      <c r="AL853" s="10">
        <v>95</v>
      </c>
      <c r="AM853" s="2" t="str">
        <f t="shared" si="13"/>
        <v>San José Del Guaviare / Guaviare</v>
      </c>
      <c r="AN853" s="10">
        <v>95001</v>
      </c>
    </row>
    <row r="854" spans="6:40" x14ac:dyDescent="0.25">
      <c r="F854"/>
      <c r="L854"/>
      <c r="O854"/>
      <c r="R854"/>
      <c r="U854"/>
      <c r="X854"/>
      <c r="AA854"/>
      <c r="AF854"/>
      <c r="AH854" s="10"/>
      <c r="AK854" s="2" t="s">
        <v>1105</v>
      </c>
      <c r="AL854" s="10">
        <v>27</v>
      </c>
      <c r="AM854" s="2" t="str">
        <f t="shared" si="13"/>
        <v>San José Del Palmar / Chocó</v>
      </c>
      <c r="AN854" s="10">
        <v>27660</v>
      </c>
    </row>
    <row r="855" spans="6:40" x14ac:dyDescent="0.25">
      <c r="F855"/>
      <c r="L855"/>
      <c r="O855"/>
      <c r="R855"/>
      <c r="U855"/>
      <c r="X855"/>
      <c r="AA855"/>
      <c r="AF855"/>
      <c r="AH855" s="10"/>
      <c r="AK855" s="2" t="s">
        <v>1106</v>
      </c>
      <c r="AL855" s="10">
        <v>50</v>
      </c>
      <c r="AM855" s="2" t="str">
        <f t="shared" si="13"/>
        <v>San Juan De Arama / Meta</v>
      </c>
      <c r="AN855" s="10">
        <v>50683</v>
      </c>
    </row>
    <row r="856" spans="6:40" x14ac:dyDescent="0.25">
      <c r="F856"/>
      <c r="L856"/>
      <c r="O856"/>
      <c r="R856"/>
      <c r="U856"/>
      <c r="X856"/>
      <c r="AA856"/>
      <c r="AF856"/>
      <c r="AH856" s="10"/>
      <c r="AK856" s="2" t="s">
        <v>1107</v>
      </c>
      <c r="AL856" s="10">
        <v>70</v>
      </c>
      <c r="AM856" s="2" t="str">
        <f t="shared" si="13"/>
        <v>San Juan De Betulia / Sucre</v>
      </c>
      <c r="AN856" s="10">
        <v>70702</v>
      </c>
    </row>
    <row r="857" spans="6:40" x14ac:dyDescent="0.25">
      <c r="F857"/>
      <c r="L857"/>
      <c r="O857"/>
      <c r="R857"/>
      <c r="U857"/>
      <c r="X857"/>
      <c r="AA857"/>
      <c r="AF857"/>
      <c r="AH857" s="10"/>
      <c r="AK857" s="2" t="s">
        <v>1108</v>
      </c>
      <c r="AL857" s="10">
        <v>25</v>
      </c>
      <c r="AM857" s="2" t="str">
        <f t="shared" si="13"/>
        <v>San Juan De Rioseco / Cundinamarca</v>
      </c>
      <c r="AN857" s="10">
        <v>25662</v>
      </c>
    </row>
    <row r="858" spans="6:40" x14ac:dyDescent="0.25">
      <c r="F858"/>
      <c r="L858"/>
      <c r="O858"/>
      <c r="R858"/>
      <c r="U858"/>
      <c r="X858"/>
      <c r="AA858"/>
      <c r="AF858"/>
      <c r="AH858" s="10"/>
      <c r="AK858" s="2" t="s">
        <v>1109</v>
      </c>
      <c r="AL858" s="10" t="s">
        <v>93</v>
      </c>
      <c r="AM858" s="2" t="str">
        <f t="shared" si="13"/>
        <v>San Juan De Urabá / Antioquia</v>
      </c>
      <c r="AN858" s="10" t="s">
        <v>1110</v>
      </c>
    </row>
    <row r="859" spans="6:40" x14ac:dyDescent="0.25">
      <c r="F859"/>
      <c r="L859"/>
      <c r="O859"/>
      <c r="R859"/>
      <c r="U859"/>
      <c r="X859"/>
      <c r="AA859"/>
      <c r="AF859"/>
      <c r="AH859" s="10"/>
      <c r="AK859" s="2" t="s">
        <v>1111</v>
      </c>
      <c r="AL859" s="10">
        <v>44</v>
      </c>
      <c r="AM859" s="2" t="str">
        <f t="shared" si="13"/>
        <v>San Juan Del Cesar / La Guajira</v>
      </c>
      <c r="AN859" s="10">
        <v>44650</v>
      </c>
    </row>
    <row r="860" spans="6:40" x14ac:dyDescent="0.25">
      <c r="F860"/>
      <c r="L860"/>
      <c r="O860"/>
      <c r="R860"/>
      <c r="U860"/>
      <c r="X860"/>
      <c r="AA860"/>
      <c r="AF860"/>
      <c r="AH860" s="10"/>
      <c r="AK860" s="2" t="s">
        <v>1112</v>
      </c>
      <c r="AL860" s="10">
        <v>13</v>
      </c>
      <c r="AM860" s="2" t="str">
        <f t="shared" si="13"/>
        <v>San Juan Nepomuceno / Bolívar</v>
      </c>
      <c r="AN860" s="10">
        <v>13657</v>
      </c>
    </row>
    <row r="861" spans="6:40" x14ac:dyDescent="0.25">
      <c r="F861"/>
      <c r="L861"/>
      <c r="O861"/>
      <c r="R861"/>
      <c r="U861"/>
      <c r="X861"/>
      <c r="AA861"/>
      <c r="AF861"/>
      <c r="AH861" s="10"/>
      <c r="AK861" s="2" t="s">
        <v>1113</v>
      </c>
      <c r="AL861" s="10">
        <v>50</v>
      </c>
      <c r="AM861" s="2" t="str">
        <f t="shared" si="13"/>
        <v>San Juanito / Meta</v>
      </c>
      <c r="AN861" s="10">
        <v>50686</v>
      </c>
    </row>
    <row r="862" spans="6:40" x14ac:dyDescent="0.25">
      <c r="F862"/>
      <c r="L862"/>
      <c r="O862"/>
      <c r="R862"/>
      <c r="U862"/>
      <c r="X862"/>
      <c r="AA862"/>
      <c r="AF862"/>
      <c r="AH862" s="10"/>
      <c r="AK862" s="2" t="s">
        <v>1114</v>
      </c>
      <c r="AL862" s="10">
        <v>52</v>
      </c>
      <c r="AM862" s="2" t="str">
        <f t="shared" si="13"/>
        <v>San Lorenzo / Nariño</v>
      </c>
      <c r="AN862" s="10">
        <v>52687</v>
      </c>
    </row>
    <row r="863" spans="6:40" x14ac:dyDescent="0.25">
      <c r="F863"/>
      <c r="L863"/>
      <c r="O863"/>
      <c r="R863"/>
      <c r="U863"/>
      <c r="X863"/>
      <c r="AA863"/>
      <c r="AF863"/>
      <c r="AH863" s="10"/>
      <c r="AK863" s="2" t="s">
        <v>1115</v>
      </c>
      <c r="AL863" s="10" t="s">
        <v>93</v>
      </c>
      <c r="AM863" s="2" t="str">
        <f t="shared" si="13"/>
        <v>San Luis / Antioquia</v>
      </c>
      <c r="AN863" s="10" t="s">
        <v>1116</v>
      </c>
    </row>
    <row r="864" spans="6:40" x14ac:dyDescent="0.25">
      <c r="F864"/>
      <c r="L864"/>
      <c r="O864"/>
      <c r="R864"/>
      <c r="U864"/>
      <c r="X864"/>
      <c r="AA864"/>
      <c r="AF864"/>
      <c r="AH864" s="10"/>
      <c r="AK864" s="2" t="s">
        <v>1115</v>
      </c>
      <c r="AL864" s="10">
        <v>73</v>
      </c>
      <c r="AM864" s="2" t="str">
        <f t="shared" si="13"/>
        <v>San Luis / Tolima</v>
      </c>
      <c r="AN864" s="10">
        <v>73678</v>
      </c>
    </row>
    <row r="865" spans="6:40" x14ac:dyDescent="0.25">
      <c r="F865"/>
      <c r="L865"/>
      <c r="O865"/>
      <c r="R865"/>
      <c r="U865"/>
      <c r="X865"/>
      <c r="AA865"/>
      <c r="AF865"/>
      <c r="AH865" s="10"/>
      <c r="AK865" s="2" t="s">
        <v>1117</v>
      </c>
      <c r="AL865" s="10">
        <v>15</v>
      </c>
      <c r="AM865" s="2" t="str">
        <f t="shared" si="13"/>
        <v>San Luis De Gaceno / Boyacá</v>
      </c>
      <c r="AN865" s="10">
        <v>15667</v>
      </c>
    </row>
    <row r="866" spans="6:40" x14ac:dyDescent="0.25">
      <c r="F866"/>
      <c r="L866"/>
      <c r="O866"/>
      <c r="R866"/>
      <c r="U866"/>
      <c r="X866"/>
      <c r="AA866"/>
      <c r="AF866"/>
      <c r="AH866" s="10"/>
      <c r="AK866" s="2" t="s">
        <v>1118</v>
      </c>
      <c r="AL866" s="10">
        <v>85</v>
      </c>
      <c r="AM866" s="2" t="str">
        <f t="shared" si="13"/>
        <v>San Luis De Palenque / Casanare</v>
      </c>
      <c r="AN866" s="10">
        <v>85325</v>
      </c>
    </row>
    <row r="867" spans="6:40" x14ac:dyDescent="0.25">
      <c r="F867"/>
      <c r="L867"/>
      <c r="O867"/>
      <c r="R867"/>
      <c r="U867"/>
      <c r="X867"/>
      <c r="AA867"/>
      <c r="AF867"/>
      <c r="AH867" s="10"/>
      <c r="AK867" s="2" t="s">
        <v>1119</v>
      </c>
      <c r="AL867" s="10">
        <v>70</v>
      </c>
      <c r="AM867" s="2" t="str">
        <f t="shared" si="13"/>
        <v>San Luis De Sincé / Sucre</v>
      </c>
      <c r="AN867" s="10">
        <v>70742</v>
      </c>
    </row>
    <row r="868" spans="6:40" x14ac:dyDescent="0.25">
      <c r="F868"/>
      <c r="L868"/>
      <c r="O868"/>
      <c r="R868"/>
      <c r="U868"/>
      <c r="X868"/>
      <c r="AA868"/>
      <c r="AF868"/>
      <c r="AH868" s="10"/>
      <c r="AK868" s="2" t="s">
        <v>1120</v>
      </c>
      <c r="AL868" s="10">
        <v>70</v>
      </c>
      <c r="AM868" s="2" t="str">
        <f t="shared" si="13"/>
        <v>San Marcos / Sucre</v>
      </c>
      <c r="AN868" s="10">
        <v>70708</v>
      </c>
    </row>
    <row r="869" spans="6:40" x14ac:dyDescent="0.25">
      <c r="F869"/>
      <c r="L869"/>
      <c r="O869"/>
      <c r="R869"/>
      <c r="U869"/>
      <c r="X869"/>
      <c r="AA869"/>
      <c r="AF869"/>
      <c r="AH869" s="10"/>
      <c r="AK869" s="2" t="s">
        <v>1121</v>
      </c>
      <c r="AL869" s="10">
        <v>20</v>
      </c>
      <c r="AM869" s="2" t="str">
        <f t="shared" si="13"/>
        <v>San Martín / Cesar</v>
      </c>
      <c r="AN869" s="10">
        <v>20770</v>
      </c>
    </row>
    <row r="870" spans="6:40" x14ac:dyDescent="0.25">
      <c r="F870"/>
      <c r="L870"/>
      <c r="O870"/>
      <c r="R870"/>
      <c r="U870"/>
      <c r="X870"/>
      <c r="AA870"/>
      <c r="AF870"/>
      <c r="AH870" s="10"/>
      <c r="AK870" s="2" t="s">
        <v>1122</v>
      </c>
      <c r="AL870" s="10">
        <v>13</v>
      </c>
      <c r="AM870" s="2" t="str">
        <f t="shared" si="13"/>
        <v>San Martín De Loba / Bolívar</v>
      </c>
      <c r="AN870" s="10">
        <v>13667</v>
      </c>
    </row>
    <row r="871" spans="6:40" x14ac:dyDescent="0.25">
      <c r="F871"/>
      <c r="L871"/>
      <c r="O871"/>
      <c r="R871"/>
      <c r="U871"/>
      <c r="X871"/>
      <c r="AA871"/>
      <c r="AF871"/>
      <c r="AH871" s="10"/>
      <c r="AK871" s="2" t="s">
        <v>1123</v>
      </c>
      <c r="AL871" s="10">
        <v>50</v>
      </c>
      <c r="AM871" s="2" t="str">
        <f t="shared" si="13"/>
        <v>San Martín De Los Llanos / Meta</v>
      </c>
      <c r="AN871" s="10">
        <v>50689</v>
      </c>
    </row>
    <row r="872" spans="6:40" x14ac:dyDescent="0.25">
      <c r="F872"/>
      <c r="L872"/>
      <c r="O872"/>
      <c r="R872"/>
      <c r="U872"/>
      <c r="X872"/>
      <c r="AA872"/>
      <c r="AF872"/>
      <c r="AH872" s="10"/>
      <c r="AK872" s="2" t="s">
        <v>1124</v>
      </c>
      <c r="AL872" s="10">
        <v>15</v>
      </c>
      <c r="AM872" s="2" t="str">
        <f t="shared" si="13"/>
        <v>San Mateo / Boyacá</v>
      </c>
      <c r="AN872" s="10">
        <v>15673</v>
      </c>
    </row>
    <row r="873" spans="6:40" x14ac:dyDescent="0.25">
      <c r="F873"/>
      <c r="L873"/>
      <c r="O873"/>
      <c r="R873"/>
      <c r="U873"/>
      <c r="X873"/>
      <c r="AA873"/>
      <c r="AF873"/>
      <c r="AH873" s="10"/>
      <c r="AK873" s="2" t="s">
        <v>1125</v>
      </c>
      <c r="AL873" s="10">
        <v>86</v>
      </c>
      <c r="AM873" s="2" t="str">
        <f t="shared" si="13"/>
        <v>San Miguel / Putumayo</v>
      </c>
      <c r="AN873" s="10">
        <v>86757</v>
      </c>
    </row>
    <row r="874" spans="6:40" x14ac:dyDescent="0.25">
      <c r="F874"/>
      <c r="L874"/>
      <c r="O874"/>
      <c r="R874"/>
      <c r="U874"/>
      <c r="X874"/>
      <c r="AA874"/>
      <c r="AF874"/>
      <c r="AH874" s="10"/>
      <c r="AK874" s="2" t="s">
        <v>1125</v>
      </c>
      <c r="AL874" s="10">
        <v>68</v>
      </c>
      <c r="AM874" s="2" t="str">
        <f t="shared" si="13"/>
        <v>San Miguel / Santander</v>
      </c>
      <c r="AN874" s="10">
        <v>68686</v>
      </c>
    </row>
    <row r="875" spans="6:40" x14ac:dyDescent="0.25">
      <c r="F875"/>
      <c r="L875"/>
      <c r="O875"/>
      <c r="R875"/>
      <c r="U875"/>
      <c r="X875"/>
      <c r="AA875"/>
      <c r="AF875"/>
      <c r="AH875" s="10"/>
      <c r="AK875" s="2" t="s">
        <v>1126</v>
      </c>
      <c r="AL875" s="10">
        <v>15</v>
      </c>
      <c r="AM875" s="2" t="str">
        <f t="shared" si="13"/>
        <v>San Miguel De Sema / Boyacá</v>
      </c>
      <c r="AN875" s="10">
        <v>15676</v>
      </c>
    </row>
    <row r="876" spans="6:40" x14ac:dyDescent="0.25">
      <c r="F876"/>
      <c r="L876"/>
      <c r="O876"/>
      <c r="R876"/>
      <c r="U876"/>
      <c r="X876"/>
      <c r="AA876"/>
      <c r="AF876"/>
      <c r="AH876" s="10"/>
      <c r="AK876" s="2" t="s">
        <v>1127</v>
      </c>
      <c r="AL876" s="10">
        <v>70</v>
      </c>
      <c r="AM876" s="2" t="str">
        <f t="shared" si="13"/>
        <v>San Onofre / Sucre</v>
      </c>
      <c r="AN876" s="10">
        <v>70713</v>
      </c>
    </row>
    <row r="877" spans="6:40" x14ac:dyDescent="0.25">
      <c r="F877"/>
      <c r="L877"/>
      <c r="O877"/>
      <c r="R877"/>
      <c r="U877"/>
      <c r="X877"/>
      <c r="AA877"/>
      <c r="AF877"/>
      <c r="AH877" s="10"/>
      <c r="AK877" s="2" t="s">
        <v>1128</v>
      </c>
      <c r="AL877" s="10">
        <v>52</v>
      </c>
      <c r="AM877" s="2" t="str">
        <f t="shared" si="13"/>
        <v>San Pablo / Nariño</v>
      </c>
      <c r="AN877" s="10">
        <v>52693</v>
      </c>
    </row>
    <row r="878" spans="6:40" x14ac:dyDescent="0.25">
      <c r="F878"/>
      <c r="L878"/>
      <c r="O878"/>
      <c r="R878"/>
      <c r="U878"/>
      <c r="X878"/>
      <c r="AA878"/>
      <c r="AF878"/>
      <c r="AH878" s="10"/>
      <c r="AK878" s="2" t="s">
        <v>1129</v>
      </c>
      <c r="AL878" s="10">
        <v>15</v>
      </c>
      <c r="AM878" s="2" t="str">
        <f t="shared" si="13"/>
        <v>San Pablo De Borbur / Boyacá</v>
      </c>
      <c r="AN878" s="10">
        <v>15681</v>
      </c>
    </row>
    <row r="879" spans="6:40" x14ac:dyDescent="0.25">
      <c r="F879"/>
      <c r="L879"/>
      <c r="O879"/>
      <c r="R879"/>
      <c r="U879"/>
      <c r="X879"/>
      <c r="AA879"/>
      <c r="AF879"/>
      <c r="AH879" s="10"/>
      <c r="AK879" s="2" t="s">
        <v>1130</v>
      </c>
      <c r="AL879" s="10">
        <v>13</v>
      </c>
      <c r="AM879" s="2" t="str">
        <f t="shared" si="13"/>
        <v>San Pablo Sur / Bolívar</v>
      </c>
      <c r="AN879" s="10">
        <v>13670</v>
      </c>
    </row>
    <row r="880" spans="6:40" x14ac:dyDescent="0.25">
      <c r="F880"/>
      <c r="L880"/>
      <c r="O880"/>
      <c r="R880"/>
      <c r="U880"/>
      <c r="X880"/>
      <c r="AA880"/>
      <c r="AF880"/>
      <c r="AH880" s="10"/>
      <c r="AK880" s="2" t="s">
        <v>1131</v>
      </c>
      <c r="AL880" s="10">
        <v>70</v>
      </c>
      <c r="AM880" s="2" t="str">
        <f t="shared" si="13"/>
        <v>San Pedro / Sucre</v>
      </c>
      <c r="AN880" s="10">
        <v>70717</v>
      </c>
    </row>
    <row r="881" spans="6:40" x14ac:dyDescent="0.25">
      <c r="F881"/>
      <c r="L881"/>
      <c r="O881"/>
      <c r="R881"/>
      <c r="U881"/>
      <c r="X881"/>
      <c r="AA881"/>
      <c r="AF881"/>
      <c r="AH881" s="10"/>
      <c r="AK881" s="2" t="s">
        <v>1131</v>
      </c>
      <c r="AL881" s="10">
        <v>76</v>
      </c>
      <c r="AM881" s="2" t="str">
        <f t="shared" si="13"/>
        <v>San Pedro / Valle del Cauca</v>
      </c>
      <c r="AN881" s="10">
        <v>76670</v>
      </c>
    </row>
    <row r="882" spans="6:40" x14ac:dyDescent="0.25">
      <c r="F882"/>
      <c r="L882"/>
      <c r="O882"/>
      <c r="R882"/>
      <c r="U882"/>
      <c r="X882"/>
      <c r="AA882"/>
      <c r="AF882"/>
      <c r="AH882" s="10"/>
      <c r="AK882" s="2" t="s">
        <v>1132</v>
      </c>
      <c r="AL882" s="10">
        <v>52</v>
      </c>
      <c r="AM882" s="2" t="str">
        <f t="shared" si="13"/>
        <v>San Pedro De Cartago / Nariño</v>
      </c>
      <c r="AN882" s="10">
        <v>52694</v>
      </c>
    </row>
    <row r="883" spans="6:40" x14ac:dyDescent="0.25">
      <c r="F883"/>
      <c r="L883"/>
      <c r="O883"/>
      <c r="R883"/>
      <c r="U883"/>
      <c r="X883"/>
      <c r="AA883"/>
      <c r="AF883"/>
      <c r="AH883" s="10"/>
      <c r="AK883" s="2" t="s">
        <v>1133</v>
      </c>
      <c r="AL883" s="10" t="s">
        <v>93</v>
      </c>
      <c r="AM883" s="2" t="str">
        <f t="shared" si="13"/>
        <v>San Pedro De Los Milagros / Antioquia</v>
      </c>
      <c r="AN883" s="10" t="s">
        <v>1134</v>
      </c>
    </row>
    <row r="884" spans="6:40" x14ac:dyDescent="0.25">
      <c r="F884"/>
      <c r="L884"/>
      <c r="O884"/>
      <c r="R884"/>
      <c r="U884"/>
      <c r="X884"/>
      <c r="AA884"/>
      <c r="AF884"/>
      <c r="AH884" s="10"/>
      <c r="AK884" s="2" t="s">
        <v>1135</v>
      </c>
      <c r="AL884" s="10" t="s">
        <v>93</v>
      </c>
      <c r="AM884" s="2" t="str">
        <f t="shared" si="13"/>
        <v>San Pedro De Urabá / Antioquia</v>
      </c>
      <c r="AN884" s="10" t="s">
        <v>1136</v>
      </c>
    </row>
    <row r="885" spans="6:40" x14ac:dyDescent="0.25">
      <c r="F885"/>
      <c r="L885"/>
      <c r="O885"/>
      <c r="R885"/>
      <c r="U885"/>
      <c r="X885"/>
      <c r="AA885"/>
      <c r="AF885"/>
      <c r="AH885" s="10"/>
      <c r="AK885" s="2" t="s">
        <v>1137</v>
      </c>
      <c r="AL885" s="10">
        <v>23</v>
      </c>
      <c r="AM885" s="2" t="str">
        <f t="shared" si="13"/>
        <v>San Pelayo / Córdoba</v>
      </c>
      <c r="AN885" s="10">
        <v>23686</v>
      </c>
    </row>
    <row r="886" spans="6:40" x14ac:dyDescent="0.25">
      <c r="F886"/>
      <c r="L886"/>
      <c r="O886"/>
      <c r="R886"/>
      <c r="U886"/>
      <c r="X886"/>
      <c r="AA886"/>
      <c r="AF886"/>
      <c r="AH886" s="10"/>
      <c r="AK886" s="2" t="s">
        <v>1138</v>
      </c>
      <c r="AL886" s="10" t="s">
        <v>93</v>
      </c>
      <c r="AM886" s="2" t="str">
        <f t="shared" si="13"/>
        <v>San Rafael / Antioquia</v>
      </c>
      <c r="AN886" s="10" t="s">
        <v>1139</v>
      </c>
    </row>
    <row r="887" spans="6:40" x14ac:dyDescent="0.25">
      <c r="F887"/>
      <c r="L887"/>
      <c r="O887"/>
      <c r="R887"/>
      <c r="U887"/>
      <c r="X887"/>
      <c r="AA887"/>
      <c r="AF887"/>
      <c r="AH887" s="10"/>
      <c r="AK887" s="2" t="s">
        <v>1140</v>
      </c>
      <c r="AL887" s="10" t="s">
        <v>93</v>
      </c>
      <c r="AM887" s="2" t="str">
        <f t="shared" si="13"/>
        <v>San Roque / Antioquia</v>
      </c>
      <c r="AN887" s="10" t="s">
        <v>1141</v>
      </c>
    </row>
    <row r="888" spans="6:40" x14ac:dyDescent="0.25">
      <c r="F888"/>
      <c r="L888"/>
      <c r="O888"/>
      <c r="R888"/>
      <c r="U888"/>
      <c r="X888"/>
      <c r="AA888"/>
      <c r="AF888"/>
      <c r="AH888" s="10"/>
      <c r="AK888" s="2" t="s">
        <v>1142</v>
      </c>
      <c r="AL888" s="10">
        <v>19</v>
      </c>
      <c r="AM888" s="2" t="str">
        <f t="shared" si="13"/>
        <v>San Sebastián / Cauca</v>
      </c>
      <c r="AN888" s="10">
        <v>19693</v>
      </c>
    </row>
    <row r="889" spans="6:40" x14ac:dyDescent="0.25">
      <c r="F889"/>
      <c r="L889"/>
      <c r="O889"/>
      <c r="R889"/>
      <c r="U889"/>
      <c r="X889"/>
      <c r="AA889"/>
      <c r="AF889"/>
      <c r="AH889" s="10"/>
      <c r="AK889" s="2" t="s">
        <v>1143</v>
      </c>
      <c r="AL889" s="10">
        <v>47</v>
      </c>
      <c r="AM889" s="2" t="str">
        <f t="shared" si="13"/>
        <v>San Sebastián De Buenavista / Magdalena</v>
      </c>
      <c r="AN889" s="10">
        <v>47692</v>
      </c>
    </row>
    <row r="890" spans="6:40" x14ac:dyDescent="0.25">
      <c r="F890"/>
      <c r="L890"/>
      <c r="O890"/>
      <c r="R890"/>
      <c r="U890"/>
      <c r="X890"/>
      <c r="AA890"/>
      <c r="AF890"/>
      <c r="AH890" s="10"/>
      <c r="AK890" s="2" t="s">
        <v>1144</v>
      </c>
      <c r="AL890" s="10">
        <v>73</v>
      </c>
      <c r="AM890" s="2" t="str">
        <f t="shared" si="13"/>
        <v>San Sebastián De Mariquita / Tolima</v>
      </c>
      <c r="AN890" s="10">
        <v>73443</v>
      </c>
    </row>
    <row r="891" spans="6:40" x14ac:dyDescent="0.25">
      <c r="F891"/>
      <c r="L891"/>
      <c r="O891"/>
      <c r="R891"/>
      <c r="U891"/>
      <c r="X891"/>
      <c r="AA891"/>
      <c r="AF891"/>
      <c r="AH891" s="10"/>
      <c r="AK891" s="2" t="s">
        <v>1145</v>
      </c>
      <c r="AL891" s="10">
        <v>68</v>
      </c>
      <c r="AM891" s="2" t="str">
        <f t="shared" si="13"/>
        <v>San Vicente De Chucurí / Santander</v>
      </c>
      <c r="AN891" s="10">
        <v>68689</v>
      </c>
    </row>
    <row r="892" spans="6:40" x14ac:dyDescent="0.25">
      <c r="F892"/>
      <c r="L892"/>
      <c r="O892"/>
      <c r="R892"/>
      <c r="U892"/>
      <c r="X892"/>
      <c r="AA892"/>
      <c r="AF892"/>
      <c r="AH892" s="10"/>
      <c r="AK892" s="2" t="s">
        <v>1146</v>
      </c>
      <c r="AL892" s="10">
        <v>18</v>
      </c>
      <c r="AM892" s="2" t="str">
        <f t="shared" si="13"/>
        <v>San Vicente Del Caguán / Caquetá</v>
      </c>
      <c r="AN892" s="10">
        <v>18753</v>
      </c>
    </row>
    <row r="893" spans="6:40" x14ac:dyDescent="0.25">
      <c r="F893"/>
      <c r="L893"/>
      <c r="O893"/>
      <c r="R893"/>
      <c r="U893"/>
      <c r="X893"/>
      <c r="AA893"/>
      <c r="AF893"/>
      <c r="AH893" s="10"/>
      <c r="AK893" s="2" t="s">
        <v>1147</v>
      </c>
      <c r="AL893" s="10" t="s">
        <v>93</v>
      </c>
      <c r="AM893" s="2" t="str">
        <f t="shared" si="13"/>
        <v>San Vicente Ferrer / Antioquia</v>
      </c>
      <c r="AN893" s="10" t="s">
        <v>1148</v>
      </c>
    </row>
    <row r="894" spans="6:40" x14ac:dyDescent="0.25">
      <c r="F894"/>
      <c r="L894"/>
      <c r="O894"/>
      <c r="R894"/>
      <c r="U894"/>
      <c r="X894"/>
      <c r="AA894"/>
      <c r="AF894"/>
      <c r="AH894" s="10"/>
      <c r="AK894" s="2" t="s">
        <v>1149</v>
      </c>
      <c r="AL894" s="10">
        <v>47</v>
      </c>
      <c r="AM894" s="2" t="str">
        <f t="shared" si="13"/>
        <v>San Zenón / Magdalena</v>
      </c>
      <c r="AN894" s="10">
        <v>47703</v>
      </c>
    </row>
    <row r="895" spans="6:40" x14ac:dyDescent="0.25">
      <c r="F895"/>
      <c r="L895"/>
      <c r="O895"/>
      <c r="R895"/>
      <c r="U895"/>
      <c r="X895"/>
      <c r="AA895"/>
      <c r="AF895"/>
      <c r="AH895" s="10"/>
      <c r="AK895" s="2" t="s">
        <v>1150</v>
      </c>
      <c r="AL895" s="10">
        <v>52</v>
      </c>
      <c r="AM895" s="2" t="str">
        <f t="shared" si="13"/>
        <v>Sandoná / Nariño</v>
      </c>
      <c r="AN895" s="10">
        <v>52683</v>
      </c>
    </row>
    <row r="896" spans="6:40" x14ac:dyDescent="0.25">
      <c r="F896"/>
      <c r="L896"/>
      <c r="O896"/>
      <c r="R896"/>
      <c r="U896"/>
      <c r="X896"/>
      <c r="AA896"/>
      <c r="AF896"/>
      <c r="AH896" s="10"/>
      <c r="AK896" s="2" t="s">
        <v>1151</v>
      </c>
      <c r="AL896" s="10">
        <v>47</v>
      </c>
      <c r="AM896" s="2" t="str">
        <f t="shared" si="13"/>
        <v>Santa Ana / Magdalena</v>
      </c>
      <c r="AN896" s="10">
        <v>47707</v>
      </c>
    </row>
    <row r="897" spans="6:40" x14ac:dyDescent="0.25">
      <c r="F897"/>
      <c r="L897"/>
      <c r="O897"/>
      <c r="R897"/>
      <c r="U897"/>
      <c r="X897"/>
      <c r="AA897"/>
      <c r="AF897"/>
      <c r="AH897" s="10"/>
      <c r="AK897" s="2" t="s">
        <v>1152</v>
      </c>
      <c r="AL897" s="10" t="s">
        <v>93</v>
      </c>
      <c r="AM897" s="2" t="str">
        <f t="shared" si="13"/>
        <v>Santa Bárbara / Antioquia</v>
      </c>
      <c r="AN897" s="10" t="s">
        <v>1153</v>
      </c>
    </row>
    <row r="898" spans="6:40" x14ac:dyDescent="0.25">
      <c r="F898"/>
      <c r="L898"/>
      <c r="O898"/>
      <c r="R898"/>
      <c r="U898"/>
      <c r="X898"/>
      <c r="AA898"/>
      <c r="AF898"/>
      <c r="AH898" s="10"/>
      <c r="AK898" s="2" t="s">
        <v>1152</v>
      </c>
      <c r="AL898" s="10">
        <v>52</v>
      </c>
      <c r="AM898" s="2" t="str">
        <f t="shared" si="13"/>
        <v>Santa Bárbara / Nariño</v>
      </c>
      <c r="AN898" s="10">
        <v>52696</v>
      </c>
    </row>
    <row r="899" spans="6:40" x14ac:dyDescent="0.25">
      <c r="F899"/>
      <c r="L899"/>
      <c r="O899"/>
      <c r="R899"/>
      <c r="U899"/>
      <c r="X899"/>
      <c r="AA899"/>
      <c r="AF899"/>
      <c r="AH899" s="10"/>
      <c r="AK899" s="2" t="s">
        <v>1152</v>
      </c>
      <c r="AL899" s="10">
        <v>68</v>
      </c>
      <c r="AM899" s="2" t="str">
        <f t="shared" si="13"/>
        <v>Santa Bárbara / Santander</v>
      </c>
      <c r="AN899" s="10">
        <v>68705</v>
      </c>
    </row>
    <row r="900" spans="6:40" x14ac:dyDescent="0.25">
      <c r="F900"/>
      <c r="L900"/>
      <c r="O900"/>
      <c r="R900"/>
      <c r="U900"/>
      <c r="X900"/>
      <c r="AA900"/>
      <c r="AF900"/>
      <c r="AH900" s="10"/>
      <c r="AK900" s="2" t="s">
        <v>1154</v>
      </c>
      <c r="AL900" s="10">
        <v>47</v>
      </c>
      <c r="AM900" s="2" t="str">
        <f t="shared" ref="AM900:AM963" si="14">AK900&amp;" / "&amp;VLOOKUP(AL900,$AH$4:$AI$36,2,FALSE)</f>
        <v>Santa Bárbara De Pinto / Magdalena</v>
      </c>
      <c r="AN900" s="10">
        <v>47720</v>
      </c>
    </row>
    <row r="901" spans="6:40" x14ac:dyDescent="0.25">
      <c r="F901"/>
      <c r="L901"/>
      <c r="O901"/>
      <c r="R901"/>
      <c r="U901"/>
      <c r="X901"/>
      <c r="AA901"/>
      <c r="AF901"/>
      <c r="AH901" s="10"/>
      <c r="AK901" s="2" t="s">
        <v>1155</v>
      </c>
      <c r="AL901" s="10">
        <v>13</v>
      </c>
      <c r="AM901" s="2" t="str">
        <f t="shared" si="14"/>
        <v>Santa Catalina / Bolívar</v>
      </c>
      <c r="AN901" s="10">
        <v>13673</v>
      </c>
    </row>
    <row r="902" spans="6:40" x14ac:dyDescent="0.25">
      <c r="F902"/>
      <c r="L902"/>
      <c r="O902"/>
      <c r="R902"/>
      <c r="U902"/>
      <c r="X902"/>
      <c r="AA902"/>
      <c r="AF902"/>
      <c r="AH902" s="10"/>
      <c r="AK902" s="2" t="s">
        <v>1156</v>
      </c>
      <c r="AL902" s="10" t="s">
        <v>93</v>
      </c>
      <c r="AM902" s="2" t="str">
        <f t="shared" si="14"/>
        <v>Santa Fé De Antioquia / Antioquia</v>
      </c>
      <c r="AN902" s="10" t="s">
        <v>1157</v>
      </c>
    </row>
    <row r="903" spans="6:40" x14ac:dyDescent="0.25">
      <c r="F903"/>
      <c r="L903"/>
      <c r="O903"/>
      <c r="R903"/>
      <c r="U903"/>
      <c r="X903"/>
      <c r="AA903"/>
      <c r="AF903"/>
      <c r="AH903" s="10"/>
      <c r="AK903" s="2" t="s">
        <v>1158</v>
      </c>
      <c r="AL903" s="10">
        <v>68</v>
      </c>
      <c r="AM903" s="2" t="str">
        <f t="shared" si="14"/>
        <v>Santa Helena Del Opón / Santander</v>
      </c>
      <c r="AN903" s="10">
        <v>68720</v>
      </c>
    </row>
    <row r="904" spans="6:40" x14ac:dyDescent="0.25">
      <c r="F904"/>
      <c r="L904"/>
      <c r="O904"/>
      <c r="R904"/>
      <c r="U904"/>
      <c r="X904"/>
      <c r="AA904"/>
      <c r="AF904"/>
      <c r="AH904" s="10"/>
      <c r="AK904" s="2" t="s">
        <v>1159</v>
      </c>
      <c r="AL904" s="10">
        <v>73</v>
      </c>
      <c r="AM904" s="2" t="str">
        <f t="shared" si="14"/>
        <v>Santa Isabel / Tolima</v>
      </c>
      <c r="AN904" s="10">
        <v>73686</v>
      </c>
    </row>
    <row r="905" spans="6:40" x14ac:dyDescent="0.25">
      <c r="F905"/>
      <c r="L905"/>
      <c r="O905"/>
      <c r="R905"/>
      <c r="U905"/>
      <c r="X905"/>
      <c r="AA905"/>
      <c r="AF905"/>
      <c r="AH905" s="10"/>
      <c r="AK905" s="2" t="s">
        <v>1160</v>
      </c>
      <c r="AL905" s="10" t="s">
        <v>154</v>
      </c>
      <c r="AM905" s="2" t="str">
        <f t="shared" si="14"/>
        <v>Santa Lucía / Atlántico</v>
      </c>
      <c r="AN905" s="10" t="s">
        <v>1161</v>
      </c>
    </row>
    <row r="906" spans="6:40" x14ac:dyDescent="0.25">
      <c r="F906"/>
      <c r="L906"/>
      <c r="O906"/>
      <c r="R906"/>
      <c r="U906"/>
      <c r="X906"/>
      <c r="AA906"/>
      <c r="AF906"/>
      <c r="AH906" s="10"/>
      <c r="AK906" s="2" t="s">
        <v>1162</v>
      </c>
      <c r="AL906" s="10">
        <v>15</v>
      </c>
      <c r="AM906" s="2" t="str">
        <f t="shared" si="14"/>
        <v>Santa María / Boyacá</v>
      </c>
      <c r="AN906" s="10">
        <v>15690</v>
      </c>
    </row>
    <row r="907" spans="6:40" x14ac:dyDescent="0.25">
      <c r="F907"/>
      <c r="L907"/>
      <c r="O907"/>
      <c r="R907"/>
      <c r="U907"/>
      <c r="X907"/>
      <c r="AA907"/>
      <c r="AF907"/>
      <c r="AH907" s="10"/>
      <c r="AK907" s="2" t="s">
        <v>1162</v>
      </c>
      <c r="AL907" s="10">
        <v>41</v>
      </c>
      <c r="AM907" s="2" t="str">
        <f t="shared" si="14"/>
        <v>Santa María / Huila</v>
      </c>
      <c r="AN907" s="10">
        <v>41676</v>
      </c>
    </row>
    <row r="908" spans="6:40" x14ac:dyDescent="0.25">
      <c r="F908"/>
      <c r="L908"/>
      <c r="O908"/>
      <c r="R908"/>
      <c r="U908"/>
      <c r="X908"/>
      <c r="AA908"/>
      <c r="AF908"/>
      <c r="AH908" s="10"/>
      <c r="AK908" s="2" t="s">
        <v>1163</v>
      </c>
      <c r="AL908" s="10">
        <v>47</v>
      </c>
      <c r="AM908" s="2" t="str">
        <f t="shared" si="14"/>
        <v>Santa Marta / Magdalena</v>
      </c>
      <c r="AN908" s="10">
        <v>47001</v>
      </c>
    </row>
    <row r="909" spans="6:40" x14ac:dyDescent="0.25">
      <c r="F909"/>
      <c r="L909"/>
      <c r="O909"/>
      <c r="R909"/>
      <c r="U909"/>
      <c r="X909"/>
      <c r="AA909"/>
      <c r="AF909"/>
      <c r="AH909" s="10"/>
      <c r="AK909" s="2" t="s">
        <v>1164</v>
      </c>
      <c r="AL909" s="10">
        <v>19</v>
      </c>
      <c r="AM909" s="2" t="str">
        <f t="shared" si="14"/>
        <v>Santa Rosa / Cauca</v>
      </c>
      <c r="AN909" s="10">
        <v>19701</v>
      </c>
    </row>
    <row r="910" spans="6:40" x14ac:dyDescent="0.25">
      <c r="F910"/>
      <c r="L910"/>
      <c r="O910"/>
      <c r="R910"/>
      <c r="U910"/>
      <c r="X910"/>
      <c r="AA910"/>
      <c r="AF910"/>
      <c r="AH910" s="10"/>
      <c r="AK910" s="2" t="s">
        <v>1165</v>
      </c>
      <c r="AL910" s="10">
        <v>66</v>
      </c>
      <c r="AM910" s="2" t="str">
        <f t="shared" si="14"/>
        <v>Santa Rosa De Cabal / Risaralda</v>
      </c>
      <c r="AN910" s="10">
        <v>66682</v>
      </c>
    </row>
    <row r="911" spans="6:40" x14ac:dyDescent="0.25">
      <c r="F911"/>
      <c r="L911"/>
      <c r="O911"/>
      <c r="R911"/>
      <c r="U911"/>
      <c r="X911"/>
      <c r="AA911"/>
      <c r="AF911"/>
      <c r="AH911" s="10"/>
      <c r="AK911" s="2" t="s">
        <v>1166</v>
      </c>
      <c r="AL911" s="10">
        <v>13</v>
      </c>
      <c r="AM911" s="2" t="str">
        <f t="shared" si="14"/>
        <v>Santa Rosa De Lima / Bolívar</v>
      </c>
      <c r="AN911" s="10">
        <v>13683</v>
      </c>
    </row>
    <row r="912" spans="6:40" x14ac:dyDescent="0.25">
      <c r="F912"/>
      <c r="L912"/>
      <c r="O912"/>
      <c r="R912"/>
      <c r="U912"/>
      <c r="X912"/>
      <c r="AA912"/>
      <c r="AF912"/>
      <c r="AH912" s="10"/>
      <c r="AK912" s="2" t="s">
        <v>1167</v>
      </c>
      <c r="AL912" s="10" t="s">
        <v>93</v>
      </c>
      <c r="AM912" s="2" t="str">
        <f t="shared" si="14"/>
        <v>Santa Rosa De Osos / Antioquia</v>
      </c>
      <c r="AN912" s="10" t="s">
        <v>1168</v>
      </c>
    </row>
    <row r="913" spans="6:40" x14ac:dyDescent="0.25">
      <c r="F913"/>
      <c r="L913"/>
      <c r="O913"/>
      <c r="R913"/>
      <c r="U913"/>
      <c r="X913"/>
      <c r="AA913"/>
      <c r="AF913"/>
      <c r="AH913" s="10"/>
      <c r="AK913" s="2" t="s">
        <v>1169</v>
      </c>
      <c r="AL913" s="10">
        <v>15</v>
      </c>
      <c r="AM913" s="2" t="str">
        <f t="shared" si="14"/>
        <v>Santa Rosa De Viterbo / Boyacá</v>
      </c>
      <c r="AN913" s="10">
        <v>15693</v>
      </c>
    </row>
    <row r="914" spans="6:40" x14ac:dyDescent="0.25">
      <c r="F914"/>
      <c r="L914"/>
      <c r="O914"/>
      <c r="R914"/>
      <c r="U914"/>
      <c r="X914"/>
      <c r="AA914"/>
      <c r="AF914"/>
      <c r="AH914" s="10"/>
      <c r="AK914" s="2" t="s">
        <v>1170</v>
      </c>
      <c r="AL914" s="10">
        <v>13</v>
      </c>
      <c r="AM914" s="2" t="str">
        <f t="shared" si="14"/>
        <v>Santa Rosa Del Sur / Bolívar</v>
      </c>
      <c r="AN914" s="10">
        <v>13688</v>
      </c>
    </row>
    <row r="915" spans="6:40" x14ac:dyDescent="0.25">
      <c r="F915"/>
      <c r="L915"/>
      <c r="O915"/>
      <c r="R915"/>
      <c r="U915"/>
      <c r="X915"/>
      <c r="AA915"/>
      <c r="AF915"/>
      <c r="AH915" s="10"/>
      <c r="AK915" s="2" t="s">
        <v>1171</v>
      </c>
      <c r="AL915" s="10">
        <v>99</v>
      </c>
      <c r="AM915" s="2" t="str">
        <f t="shared" si="14"/>
        <v>Santa Rosalía / Vichada</v>
      </c>
      <c r="AN915" s="10">
        <v>99624</v>
      </c>
    </row>
    <row r="916" spans="6:40" x14ac:dyDescent="0.25">
      <c r="F916"/>
      <c r="L916"/>
      <c r="O916"/>
      <c r="R916"/>
      <c r="U916"/>
      <c r="X916"/>
      <c r="AA916"/>
      <c r="AF916"/>
      <c r="AH916" s="10"/>
      <c r="AK916" s="2" t="s">
        <v>1172</v>
      </c>
      <c r="AL916" s="10">
        <v>15</v>
      </c>
      <c r="AM916" s="2" t="str">
        <f t="shared" si="14"/>
        <v>Santa Sofía / Boyacá</v>
      </c>
      <c r="AN916" s="10">
        <v>15696</v>
      </c>
    </row>
    <row r="917" spans="6:40" x14ac:dyDescent="0.25">
      <c r="F917"/>
      <c r="L917"/>
      <c r="O917"/>
      <c r="R917"/>
      <c r="U917"/>
      <c r="X917"/>
      <c r="AA917"/>
      <c r="AF917"/>
      <c r="AH917" s="10"/>
      <c r="AK917" s="2" t="s">
        <v>1173</v>
      </c>
      <c r="AL917" s="10">
        <v>52</v>
      </c>
      <c r="AM917" s="2" t="str">
        <f t="shared" si="14"/>
        <v>Santacruz / Nariño</v>
      </c>
      <c r="AN917" s="10">
        <v>52699</v>
      </c>
    </row>
    <row r="918" spans="6:40" x14ac:dyDescent="0.25">
      <c r="F918"/>
      <c r="L918"/>
      <c r="O918"/>
      <c r="R918"/>
      <c r="U918"/>
      <c r="X918"/>
      <c r="AA918"/>
      <c r="AF918"/>
      <c r="AH918" s="10"/>
      <c r="AK918" s="2" t="s">
        <v>1174</v>
      </c>
      <c r="AL918" s="10">
        <v>15</v>
      </c>
      <c r="AM918" s="2" t="str">
        <f t="shared" si="14"/>
        <v>Santana / Boyacá</v>
      </c>
      <c r="AN918" s="10">
        <v>15686</v>
      </c>
    </row>
    <row r="919" spans="6:40" x14ac:dyDescent="0.25">
      <c r="F919"/>
      <c r="L919"/>
      <c r="O919"/>
      <c r="R919"/>
      <c r="U919"/>
      <c r="X919"/>
      <c r="AA919"/>
      <c r="AF919"/>
      <c r="AH919" s="10"/>
      <c r="AK919" s="2" t="s">
        <v>1175</v>
      </c>
      <c r="AL919" s="10">
        <v>19</v>
      </c>
      <c r="AM919" s="2" t="str">
        <f t="shared" si="14"/>
        <v>Santander De Quilichao / Cauca</v>
      </c>
      <c r="AN919" s="10">
        <v>19698</v>
      </c>
    </row>
    <row r="920" spans="6:40" x14ac:dyDescent="0.25">
      <c r="F920"/>
      <c r="L920"/>
      <c r="O920"/>
      <c r="R920"/>
      <c r="U920"/>
      <c r="X920"/>
      <c r="AA920"/>
      <c r="AF920"/>
      <c r="AH920" s="10"/>
      <c r="AK920" s="2" t="s">
        <v>1176</v>
      </c>
      <c r="AL920" s="10">
        <v>54</v>
      </c>
      <c r="AM920" s="2" t="str">
        <f t="shared" si="14"/>
        <v>Santiago / Norte de Santander</v>
      </c>
      <c r="AN920" s="10">
        <v>54680</v>
      </c>
    </row>
    <row r="921" spans="6:40" x14ac:dyDescent="0.25">
      <c r="F921"/>
      <c r="L921"/>
      <c r="O921"/>
      <c r="R921"/>
      <c r="U921"/>
      <c r="X921"/>
      <c r="AA921"/>
      <c r="AF921"/>
      <c r="AH921" s="10"/>
      <c r="AK921" s="2" t="s">
        <v>1176</v>
      </c>
      <c r="AL921" s="10">
        <v>86</v>
      </c>
      <c r="AM921" s="2" t="str">
        <f t="shared" si="14"/>
        <v>Santiago / Putumayo</v>
      </c>
      <c r="AN921" s="10">
        <v>86760</v>
      </c>
    </row>
    <row r="922" spans="6:40" x14ac:dyDescent="0.25">
      <c r="F922"/>
      <c r="L922"/>
      <c r="O922"/>
      <c r="R922"/>
      <c r="U922"/>
      <c r="X922"/>
      <c r="AA922"/>
      <c r="AF922"/>
      <c r="AH922" s="10"/>
      <c r="AK922" s="2" t="s">
        <v>1177</v>
      </c>
      <c r="AL922" s="10">
        <v>70</v>
      </c>
      <c r="AM922" s="2" t="str">
        <f t="shared" si="14"/>
        <v>Santiago De Tolú / Sucre</v>
      </c>
      <c r="AN922" s="10">
        <v>70820</v>
      </c>
    </row>
    <row r="923" spans="6:40" x14ac:dyDescent="0.25">
      <c r="F923"/>
      <c r="L923"/>
      <c r="O923"/>
      <c r="R923"/>
      <c r="U923"/>
      <c r="X923"/>
      <c r="AA923"/>
      <c r="AF923"/>
      <c r="AH923" s="10"/>
      <c r="AK923" s="2" t="s">
        <v>1178</v>
      </c>
      <c r="AL923" s="10" t="s">
        <v>93</v>
      </c>
      <c r="AM923" s="2" t="str">
        <f t="shared" si="14"/>
        <v>Santo Domingo / Antioquia</v>
      </c>
      <c r="AN923" s="10" t="s">
        <v>1179</v>
      </c>
    </row>
    <row r="924" spans="6:40" x14ac:dyDescent="0.25">
      <c r="F924"/>
      <c r="L924"/>
      <c r="O924"/>
      <c r="R924"/>
      <c r="U924"/>
      <c r="X924"/>
      <c r="AA924"/>
      <c r="AF924"/>
      <c r="AH924" s="10"/>
      <c r="AK924" s="2" t="s">
        <v>1180</v>
      </c>
      <c r="AL924" s="10">
        <v>54</v>
      </c>
      <c r="AM924" s="2" t="str">
        <f t="shared" si="14"/>
        <v>Santo Domingo De Silos / Norte de Santander</v>
      </c>
      <c r="AN924" s="10">
        <v>54743</v>
      </c>
    </row>
    <row r="925" spans="6:40" x14ac:dyDescent="0.25">
      <c r="F925"/>
      <c r="L925"/>
      <c r="O925"/>
      <c r="R925"/>
      <c r="U925"/>
      <c r="X925"/>
      <c r="AA925"/>
      <c r="AF925"/>
      <c r="AH925" s="10"/>
      <c r="AK925" s="2" t="s">
        <v>1181</v>
      </c>
      <c r="AL925" s="10" t="s">
        <v>154</v>
      </c>
      <c r="AM925" s="2" t="str">
        <f t="shared" si="14"/>
        <v>Santo Tomás / Atlántico</v>
      </c>
      <c r="AN925" s="10" t="s">
        <v>1182</v>
      </c>
    </row>
    <row r="926" spans="6:40" x14ac:dyDescent="0.25">
      <c r="F926"/>
      <c r="L926"/>
      <c r="O926"/>
      <c r="R926"/>
      <c r="U926"/>
      <c r="X926"/>
      <c r="AA926"/>
      <c r="AF926"/>
      <c r="AH926" s="10"/>
      <c r="AK926" s="2" t="s">
        <v>1183</v>
      </c>
      <c r="AL926" s="10">
        <v>66</v>
      </c>
      <c r="AM926" s="2" t="str">
        <f t="shared" si="14"/>
        <v>Santuario / Risaralda</v>
      </c>
      <c r="AN926" s="10">
        <v>66687</v>
      </c>
    </row>
    <row r="927" spans="6:40" x14ac:dyDescent="0.25">
      <c r="F927"/>
      <c r="L927"/>
      <c r="O927"/>
      <c r="R927"/>
      <c r="U927"/>
      <c r="X927"/>
      <c r="AA927"/>
      <c r="AF927"/>
      <c r="AH927" s="10"/>
      <c r="AK927" s="2" t="s">
        <v>1184</v>
      </c>
      <c r="AL927" s="10">
        <v>52</v>
      </c>
      <c r="AM927" s="2" t="str">
        <f t="shared" si="14"/>
        <v>Sapuyes / Nariño</v>
      </c>
      <c r="AN927" s="10">
        <v>52720</v>
      </c>
    </row>
    <row r="928" spans="6:40" x14ac:dyDescent="0.25">
      <c r="F928"/>
      <c r="L928"/>
      <c r="O928"/>
      <c r="R928"/>
      <c r="U928"/>
      <c r="X928"/>
      <c r="AA928"/>
      <c r="AF928"/>
      <c r="AH928" s="10"/>
      <c r="AK928" s="2" t="s">
        <v>1185</v>
      </c>
      <c r="AL928" s="10">
        <v>81</v>
      </c>
      <c r="AM928" s="2" t="str">
        <f t="shared" si="14"/>
        <v>Saravena / Arauca</v>
      </c>
      <c r="AN928" s="10">
        <v>81736</v>
      </c>
    </row>
    <row r="929" spans="6:40" x14ac:dyDescent="0.25">
      <c r="F929"/>
      <c r="L929"/>
      <c r="O929"/>
      <c r="R929"/>
      <c r="U929"/>
      <c r="X929"/>
      <c r="AA929"/>
      <c r="AF929"/>
      <c r="AH929" s="10"/>
      <c r="AK929" s="2" t="s">
        <v>1186</v>
      </c>
      <c r="AL929" s="10">
        <v>54</v>
      </c>
      <c r="AM929" s="2" t="str">
        <f t="shared" si="14"/>
        <v>Sardinata / Norte de Santander</v>
      </c>
      <c r="AN929" s="10">
        <v>54720</v>
      </c>
    </row>
    <row r="930" spans="6:40" x14ac:dyDescent="0.25">
      <c r="F930"/>
      <c r="L930"/>
      <c r="O930"/>
      <c r="R930"/>
      <c r="U930"/>
      <c r="X930"/>
      <c r="AA930"/>
      <c r="AF930"/>
      <c r="AH930" s="10"/>
      <c r="AK930" s="2" t="s">
        <v>1187</v>
      </c>
      <c r="AL930" s="10">
        <v>25</v>
      </c>
      <c r="AM930" s="2" t="str">
        <f t="shared" si="14"/>
        <v>Sasaima / Cundinamarca</v>
      </c>
      <c r="AN930" s="10">
        <v>25718</v>
      </c>
    </row>
    <row r="931" spans="6:40" x14ac:dyDescent="0.25">
      <c r="F931"/>
      <c r="L931"/>
      <c r="O931"/>
      <c r="R931"/>
      <c r="U931"/>
      <c r="X931"/>
      <c r="AA931"/>
      <c r="AF931"/>
      <c r="AH931" s="10"/>
      <c r="AK931" s="2" t="s">
        <v>1188</v>
      </c>
      <c r="AL931" s="10">
        <v>15</v>
      </c>
      <c r="AM931" s="2" t="str">
        <f t="shared" si="14"/>
        <v>Sativanorte / Boyacá</v>
      </c>
      <c r="AN931" s="10">
        <v>15720</v>
      </c>
    </row>
    <row r="932" spans="6:40" x14ac:dyDescent="0.25">
      <c r="F932"/>
      <c r="L932"/>
      <c r="O932"/>
      <c r="R932"/>
      <c r="U932"/>
      <c r="X932"/>
      <c r="AA932"/>
      <c r="AF932"/>
      <c r="AH932" s="10"/>
      <c r="AK932" s="2" t="s">
        <v>1189</v>
      </c>
      <c r="AL932" s="10">
        <v>15</v>
      </c>
      <c r="AM932" s="2" t="str">
        <f t="shared" si="14"/>
        <v>Sativasur / Boyacá</v>
      </c>
      <c r="AN932" s="10">
        <v>15723</v>
      </c>
    </row>
    <row r="933" spans="6:40" x14ac:dyDescent="0.25">
      <c r="F933"/>
      <c r="L933"/>
      <c r="O933"/>
      <c r="R933"/>
      <c r="U933"/>
      <c r="X933"/>
      <c r="AA933"/>
      <c r="AF933"/>
      <c r="AH933" s="10"/>
      <c r="AK933" s="2" t="s">
        <v>1190</v>
      </c>
      <c r="AL933" s="10" t="s">
        <v>93</v>
      </c>
      <c r="AM933" s="2" t="str">
        <f t="shared" si="14"/>
        <v>Segovia / Antioquia</v>
      </c>
      <c r="AN933" s="10" t="s">
        <v>1191</v>
      </c>
    </row>
    <row r="934" spans="6:40" x14ac:dyDescent="0.25">
      <c r="F934"/>
      <c r="L934"/>
      <c r="O934"/>
      <c r="R934"/>
      <c r="U934"/>
      <c r="X934"/>
      <c r="AA934"/>
      <c r="AF934"/>
      <c r="AH934" s="10"/>
      <c r="AK934" s="2" t="s">
        <v>1192</v>
      </c>
      <c r="AL934" s="10">
        <v>25</v>
      </c>
      <c r="AM934" s="2" t="str">
        <f t="shared" si="14"/>
        <v>Sesquilé / Cundinamarca</v>
      </c>
      <c r="AN934" s="10">
        <v>25736</v>
      </c>
    </row>
    <row r="935" spans="6:40" x14ac:dyDescent="0.25">
      <c r="F935"/>
      <c r="L935"/>
      <c r="O935"/>
      <c r="R935"/>
      <c r="U935"/>
      <c r="X935"/>
      <c r="AA935"/>
      <c r="AF935"/>
      <c r="AH935" s="10"/>
      <c r="AK935" s="2" t="s">
        <v>1193</v>
      </c>
      <c r="AL935" s="10">
        <v>76</v>
      </c>
      <c r="AM935" s="2" t="str">
        <f t="shared" si="14"/>
        <v>Sevilla / Valle del Cauca</v>
      </c>
      <c r="AN935" s="10">
        <v>76736</v>
      </c>
    </row>
    <row r="936" spans="6:40" x14ac:dyDescent="0.25">
      <c r="F936"/>
      <c r="L936"/>
      <c r="O936"/>
      <c r="R936"/>
      <c r="U936"/>
      <c r="X936"/>
      <c r="AA936"/>
      <c r="AF936"/>
      <c r="AH936" s="10"/>
      <c r="AK936" s="2" t="s">
        <v>1194</v>
      </c>
      <c r="AL936" s="10">
        <v>15</v>
      </c>
      <c r="AM936" s="2" t="str">
        <f t="shared" si="14"/>
        <v>Siachoque / Boyacá</v>
      </c>
      <c r="AN936" s="10">
        <v>15740</v>
      </c>
    </row>
    <row r="937" spans="6:40" x14ac:dyDescent="0.25">
      <c r="F937"/>
      <c r="L937"/>
      <c r="O937"/>
      <c r="R937"/>
      <c r="U937"/>
      <c r="X937"/>
      <c r="AA937"/>
      <c r="AF937"/>
      <c r="AH937" s="10"/>
      <c r="AK937" s="2" t="s">
        <v>1195</v>
      </c>
      <c r="AL937" s="10">
        <v>25</v>
      </c>
      <c r="AM937" s="2" t="str">
        <f t="shared" si="14"/>
        <v>Sibaté / Cundinamarca</v>
      </c>
      <c r="AN937" s="10">
        <v>25740</v>
      </c>
    </row>
    <row r="938" spans="6:40" x14ac:dyDescent="0.25">
      <c r="F938"/>
      <c r="L938"/>
      <c r="O938"/>
      <c r="R938"/>
      <c r="U938"/>
      <c r="X938"/>
      <c r="AA938"/>
      <c r="AF938"/>
      <c r="AH938" s="10"/>
      <c r="AK938" s="2" t="s">
        <v>1196</v>
      </c>
      <c r="AL938" s="10">
        <v>86</v>
      </c>
      <c r="AM938" s="2" t="str">
        <f t="shared" si="14"/>
        <v>Sibundoy / Putumayo</v>
      </c>
      <c r="AN938" s="10">
        <v>86749</v>
      </c>
    </row>
    <row r="939" spans="6:40" x14ac:dyDescent="0.25">
      <c r="F939"/>
      <c r="L939"/>
      <c r="O939"/>
      <c r="R939"/>
      <c r="U939"/>
      <c r="X939"/>
      <c r="AA939"/>
      <c r="AF939"/>
      <c r="AH939" s="10"/>
      <c r="AK939" s="2" t="s">
        <v>1197</v>
      </c>
      <c r="AL939" s="10">
        <v>25</v>
      </c>
      <c r="AM939" s="2" t="str">
        <f t="shared" si="14"/>
        <v>Silvania / Cundinamarca</v>
      </c>
      <c r="AN939" s="10">
        <v>25743</v>
      </c>
    </row>
    <row r="940" spans="6:40" x14ac:dyDescent="0.25">
      <c r="F940"/>
      <c r="L940"/>
      <c r="O940"/>
      <c r="R940"/>
      <c r="U940"/>
      <c r="X940"/>
      <c r="AA940"/>
      <c r="AF940"/>
      <c r="AH940" s="10"/>
      <c r="AK940" s="2" t="s">
        <v>1198</v>
      </c>
      <c r="AL940" s="10">
        <v>19</v>
      </c>
      <c r="AM940" s="2" t="str">
        <f t="shared" si="14"/>
        <v>Silvia / Cauca</v>
      </c>
      <c r="AN940" s="10">
        <v>19743</v>
      </c>
    </row>
    <row r="941" spans="6:40" x14ac:dyDescent="0.25">
      <c r="F941"/>
      <c r="L941"/>
      <c r="O941"/>
      <c r="R941"/>
      <c r="U941"/>
      <c r="X941"/>
      <c r="AA941"/>
      <c r="AF941"/>
      <c r="AH941" s="10"/>
      <c r="AK941" s="2" t="s">
        <v>1199</v>
      </c>
      <c r="AL941" s="10">
        <v>68</v>
      </c>
      <c r="AM941" s="2" t="str">
        <f t="shared" si="14"/>
        <v>Simacota / Santander</v>
      </c>
      <c r="AN941" s="10">
        <v>68745</v>
      </c>
    </row>
    <row r="942" spans="6:40" x14ac:dyDescent="0.25">
      <c r="F942"/>
      <c r="L942"/>
      <c r="O942"/>
      <c r="R942"/>
      <c r="U942"/>
      <c r="X942"/>
      <c r="AA942"/>
      <c r="AF942"/>
      <c r="AH942" s="10"/>
      <c r="AK942" s="2" t="s">
        <v>1200</v>
      </c>
      <c r="AL942" s="10">
        <v>25</v>
      </c>
      <c r="AM942" s="2" t="str">
        <f t="shared" si="14"/>
        <v>Simijaca / Cundinamarca</v>
      </c>
      <c r="AN942" s="10">
        <v>25745</v>
      </c>
    </row>
    <row r="943" spans="6:40" x14ac:dyDescent="0.25">
      <c r="F943"/>
      <c r="L943"/>
      <c r="O943"/>
      <c r="R943"/>
      <c r="U943"/>
      <c r="X943"/>
      <c r="AA943"/>
      <c r="AF943"/>
      <c r="AH943" s="10"/>
      <c r="AK943" s="2" t="s">
        <v>1201</v>
      </c>
      <c r="AL943" s="10">
        <v>13</v>
      </c>
      <c r="AM943" s="2" t="str">
        <f t="shared" si="14"/>
        <v>Simití / Bolívar</v>
      </c>
      <c r="AN943" s="10">
        <v>13744</v>
      </c>
    </row>
    <row r="944" spans="6:40" x14ac:dyDescent="0.25">
      <c r="F944"/>
      <c r="L944"/>
      <c r="O944"/>
      <c r="R944"/>
      <c r="U944"/>
      <c r="X944"/>
      <c r="AA944"/>
      <c r="AF944"/>
      <c r="AH944" s="10"/>
      <c r="AK944" s="2" t="s">
        <v>1202</v>
      </c>
      <c r="AL944" s="10">
        <v>70</v>
      </c>
      <c r="AM944" s="2" t="str">
        <f t="shared" si="14"/>
        <v>Sincelejo / Sucre</v>
      </c>
      <c r="AN944" s="10">
        <v>70001</v>
      </c>
    </row>
    <row r="945" spans="6:40" x14ac:dyDescent="0.25">
      <c r="F945"/>
      <c r="L945"/>
      <c r="O945"/>
      <c r="R945"/>
      <c r="U945"/>
      <c r="X945"/>
      <c r="AA945"/>
      <c r="AF945"/>
      <c r="AH945" s="10"/>
      <c r="AK945" s="2" t="s">
        <v>1203</v>
      </c>
      <c r="AL945" s="10">
        <v>27</v>
      </c>
      <c r="AM945" s="2" t="str">
        <f t="shared" si="14"/>
        <v>Sipí / Chocó</v>
      </c>
      <c r="AN945" s="10">
        <v>27745</v>
      </c>
    </row>
    <row r="946" spans="6:40" x14ac:dyDescent="0.25">
      <c r="F946"/>
      <c r="L946"/>
      <c r="O946"/>
      <c r="R946"/>
      <c r="U946"/>
      <c r="X946"/>
      <c r="AA946"/>
      <c r="AF946"/>
      <c r="AH946" s="10"/>
      <c r="AK946" s="2" t="s">
        <v>1204</v>
      </c>
      <c r="AL946" s="10">
        <v>47</v>
      </c>
      <c r="AM946" s="2" t="str">
        <f t="shared" si="14"/>
        <v>Sitionuevo / Magdalena</v>
      </c>
      <c r="AN946" s="10">
        <v>47745</v>
      </c>
    </row>
    <row r="947" spans="6:40" x14ac:dyDescent="0.25">
      <c r="F947"/>
      <c r="L947"/>
      <c r="O947"/>
      <c r="R947"/>
      <c r="U947"/>
      <c r="X947"/>
      <c r="AA947"/>
      <c r="AF947"/>
      <c r="AH947" s="10"/>
      <c r="AK947" s="2" t="s">
        <v>1205</v>
      </c>
      <c r="AL947" s="10">
        <v>25</v>
      </c>
      <c r="AM947" s="2" t="str">
        <f t="shared" si="14"/>
        <v>Soacha / Cundinamarca</v>
      </c>
      <c r="AN947" s="10">
        <v>25754</v>
      </c>
    </row>
    <row r="948" spans="6:40" x14ac:dyDescent="0.25">
      <c r="F948"/>
      <c r="L948"/>
      <c r="O948"/>
      <c r="R948"/>
      <c r="U948"/>
      <c r="X948"/>
      <c r="AA948"/>
      <c r="AF948"/>
      <c r="AH948" s="10"/>
      <c r="AK948" s="2" t="s">
        <v>1206</v>
      </c>
      <c r="AL948" s="10">
        <v>15</v>
      </c>
      <c r="AM948" s="2" t="str">
        <f t="shared" si="14"/>
        <v>Soatá / Boyacá</v>
      </c>
      <c r="AN948" s="10">
        <v>15753</v>
      </c>
    </row>
    <row r="949" spans="6:40" x14ac:dyDescent="0.25">
      <c r="F949"/>
      <c r="L949"/>
      <c r="O949"/>
      <c r="R949"/>
      <c r="U949"/>
      <c r="X949"/>
      <c r="AA949"/>
      <c r="AF949"/>
      <c r="AH949" s="10"/>
      <c r="AK949" s="2" t="s">
        <v>1207</v>
      </c>
      <c r="AL949" s="10">
        <v>15</v>
      </c>
      <c r="AM949" s="2" t="str">
        <f t="shared" si="14"/>
        <v>Socha / Boyacá</v>
      </c>
      <c r="AN949" s="10">
        <v>15757</v>
      </c>
    </row>
    <row r="950" spans="6:40" x14ac:dyDescent="0.25">
      <c r="F950"/>
      <c r="L950"/>
      <c r="O950"/>
      <c r="R950"/>
      <c r="U950"/>
      <c r="X950"/>
      <c r="AA950"/>
      <c r="AF950"/>
      <c r="AH950" s="10"/>
      <c r="AK950" s="2" t="s">
        <v>1208</v>
      </c>
      <c r="AL950" s="10">
        <v>68</v>
      </c>
      <c r="AM950" s="2" t="str">
        <f t="shared" si="14"/>
        <v>Socorro / Santander</v>
      </c>
      <c r="AN950" s="10">
        <v>68755</v>
      </c>
    </row>
    <row r="951" spans="6:40" x14ac:dyDescent="0.25">
      <c r="F951"/>
      <c r="L951"/>
      <c r="O951"/>
      <c r="R951"/>
      <c r="U951"/>
      <c r="X951"/>
      <c r="AA951"/>
      <c r="AF951"/>
      <c r="AH951" s="10"/>
      <c r="AK951" s="2" t="s">
        <v>1209</v>
      </c>
      <c r="AL951" s="10">
        <v>15</v>
      </c>
      <c r="AM951" s="2" t="str">
        <f t="shared" si="14"/>
        <v>Socotá / Boyacá</v>
      </c>
      <c r="AN951" s="10">
        <v>15755</v>
      </c>
    </row>
    <row r="952" spans="6:40" x14ac:dyDescent="0.25">
      <c r="F952"/>
      <c r="L952"/>
      <c r="O952"/>
      <c r="R952"/>
      <c r="U952"/>
      <c r="X952"/>
      <c r="AA952"/>
      <c r="AF952"/>
      <c r="AH952" s="10"/>
      <c r="AK952" s="2" t="s">
        <v>1210</v>
      </c>
      <c r="AL952" s="10">
        <v>15</v>
      </c>
      <c r="AM952" s="2" t="str">
        <f t="shared" si="14"/>
        <v>Sogamoso / Boyacá</v>
      </c>
      <c r="AN952" s="10">
        <v>15759</v>
      </c>
    </row>
    <row r="953" spans="6:40" x14ac:dyDescent="0.25">
      <c r="F953"/>
      <c r="L953"/>
      <c r="O953"/>
      <c r="R953"/>
      <c r="U953"/>
      <c r="X953"/>
      <c r="AA953"/>
      <c r="AF953"/>
      <c r="AH953" s="10"/>
      <c r="AK953" s="2" t="s">
        <v>1211</v>
      </c>
      <c r="AL953" s="10">
        <v>18</v>
      </c>
      <c r="AM953" s="2" t="str">
        <f t="shared" si="14"/>
        <v>Solano / Caquetá</v>
      </c>
      <c r="AN953" s="10">
        <v>18756</v>
      </c>
    </row>
    <row r="954" spans="6:40" x14ac:dyDescent="0.25">
      <c r="F954"/>
      <c r="L954"/>
      <c r="O954"/>
      <c r="R954"/>
      <c r="U954"/>
      <c r="X954"/>
      <c r="AA954"/>
      <c r="AF954"/>
      <c r="AH954" s="10"/>
      <c r="AK954" s="2" t="s">
        <v>1212</v>
      </c>
      <c r="AL954" s="10" t="s">
        <v>154</v>
      </c>
      <c r="AM954" s="2" t="str">
        <f t="shared" si="14"/>
        <v>Soledad / Atlántico</v>
      </c>
      <c r="AN954" s="10" t="s">
        <v>1213</v>
      </c>
    </row>
    <row r="955" spans="6:40" x14ac:dyDescent="0.25">
      <c r="F955"/>
      <c r="L955"/>
      <c r="O955"/>
      <c r="R955"/>
      <c r="U955"/>
      <c r="X955"/>
      <c r="AA955"/>
      <c r="AF955"/>
      <c r="AH955" s="10"/>
      <c r="AK955" s="2" t="s">
        <v>1214</v>
      </c>
      <c r="AL955" s="10">
        <v>18</v>
      </c>
      <c r="AM955" s="2" t="str">
        <f t="shared" si="14"/>
        <v>Solita / Caquetá</v>
      </c>
      <c r="AN955" s="10">
        <v>18785</v>
      </c>
    </row>
    <row r="956" spans="6:40" x14ac:dyDescent="0.25">
      <c r="F956"/>
      <c r="L956"/>
      <c r="O956"/>
      <c r="R956"/>
      <c r="U956"/>
      <c r="X956"/>
      <c r="AA956"/>
      <c r="AF956"/>
      <c r="AH956" s="10"/>
      <c r="AK956" s="2" t="s">
        <v>1215</v>
      </c>
      <c r="AL956" s="10">
        <v>15</v>
      </c>
      <c r="AM956" s="2" t="str">
        <f t="shared" si="14"/>
        <v>Somondoco / Boyacá</v>
      </c>
      <c r="AN956" s="10">
        <v>15761</v>
      </c>
    </row>
    <row r="957" spans="6:40" x14ac:dyDescent="0.25">
      <c r="F957"/>
      <c r="L957"/>
      <c r="O957"/>
      <c r="R957"/>
      <c r="U957"/>
      <c r="X957"/>
      <c r="AA957"/>
      <c r="AF957"/>
      <c r="AH957" s="10"/>
      <c r="AK957" s="2" t="s">
        <v>1216</v>
      </c>
      <c r="AL957" s="10" t="s">
        <v>93</v>
      </c>
      <c r="AM957" s="2" t="str">
        <f t="shared" si="14"/>
        <v>Sonsón / Antioquia</v>
      </c>
      <c r="AN957" s="10" t="s">
        <v>1217</v>
      </c>
    </row>
    <row r="958" spans="6:40" x14ac:dyDescent="0.25">
      <c r="F958"/>
      <c r="L958"/>
      <c r="O958"/>
      <c r="R958"/>
      <c r="U958"/>
      <c r="X958"/>
      <c r="AA958"/>
      <c r="AF958"/>
      <c r="AH958" s="10"/>
      <c r="AK958" s="2" t="s">
        <v>1218</v>
      </c>
      <c r="AL958" s="10" t="s">
        <v>93</v>
      </c>
      <c r="AM958" s="2" t="str">
        <f t="shared" si="14"/>
        <v>Sopetrán / Antioquia</v>
      </c>
      <c r="AN958" s="10" t="s">
        <v>1219</v>
      </c>
    </row>
    <row r="959" spans="6:40" x14ac:dyDescent="0.25">
      <c r="F959"/>
      <c r="L959"/>
      <c r="O959"/>
      <c r="R959"/>
      <c r="U959"/>
      <c r="X959"/>
      <c r="AA959"/>
      <c r="AF959"/>
      <c r="AH959" s="10"/>
      <c r="AK959" s="2" t="s">
        <v>1220</v>
      </c>
      <c r="AL959" s="10">
        <v>13</v>
      </c>
      <c r="AM959" s="2" t="str">
        <f t="shared" si="14"/>
        <v>Soplaviento / Bolívar</v>
      </c>
      <c r="AN959" s="10">
        <v>13760</v>
      </c>
    </row>
    <row r="960" spans="6:40" x14ac:dyDescent="0.25">
      <c r="F960"/>
      <c r="L960"/>
      <c r="O960"/>
      <c r="R960"/>
      <c r="U960"/>
      <c r="X960"/>
      <c r="AA960"/>
      <c r="AF960"/>
      <c r="AH960" s="10"/>
      <c r="AK960" s="2" t="s">
        <v>1221</v>
      </c>
      <c r="AL960" s="10">
        <v>25</v>
      </c>
      <c r="AM960" s="2" t="str">
        <f t="shared" si="14"/>
        <v>Sopó / Cundinamarca</v>
      </c>
      <c r="AN960" s="10">
        <v>25758</v>
      </c>
    </row>
    <row r="961" spans="6:40" x14ac:dyDescent="0.25">
      <c r="F961"/>
      <c r="L961"/>
      <c r="O961"/>
      <c r="R961"/>
      <c r="U961"/>
      <c r="X961"/>
      <c r="AA961"/>
      <c r="AF961"/>
      <c r="AH961" s="10"/>
      <c r="AK961" s="2" t="s">
        <v>1222</v>
      </c>
      <c r="AL961" s="10">
        <v>15</v>
      </c>
      <c r="AM961" s="2" t="str">
        <f t="shared" si="14"/>
        <v>Sora / Boyacá</v>
      </c>
      <c r="AN961" s="10">
        <v>15762</v>
      </c>
    </row>
    <row r="962" spans="6:40" x14ac:dyDescent="0.25">
      <c r="F962"/>
      <c r="L962"/>
      <c r="O962"/>
      <c r="R962"/>
      <c r="U962"/>
      <c r="X962"/>
      <c r="AA962"/>
      <c r="AF962"/>
      <c r="AH962" s="10"/>
      <c r="AK962" s="2" t="s">
        <v>1223</v>
      </c>
      <c r="AL962" s="10">
        <v>15</v>
      </c>
      <c r="AM962" s="2" t="str">
        <f t="shared" si="14"/>
        <v>Soracá / Boyacá</v>
      </c>
      <c r="AN962" s="10">
        <v>15764</v>
      </c>
    </row>
    <row r="963" spans="6:40" x14ac:dyDescent="0.25">
      <c r="F963"/>
      <c r="L963"/>
      <c r="O963"/>
      <c r="R963"/>
      <c r="U963"/>
      <c r="X963"/>
      <c r="AA963"/>
      <c r="AF963"/>
      <c r="AH963" s="10"/>
      <c r="AK963" s="2" t="s">
        <v>1224</v>
      </c>
      <c r="AL963" s="10">
        <v>15</v>
      </c>
      <c r="AM963" s="2" t="str">
        <f t="shared" si="14"/>
        <v>Sotaquirá / Boyacá</v>
      </c>
      <c r="AN963" s="10">
        <v>15763</v>
      </c>
    </row>
    <row r="964" spans="6:40" x14ac:dyDescent="0.25">
      <c r="F964"/>
      <c r="L964"/>
      <c r="O964"/>
      <c r="R964"/>
      <c r="U964"/>
      <c r="X964"/>
      <c r="AA964"/>
      <c r="AF964"/>
      <c r="AH964" s="10"/>
      <c r="AK964" s="2" t="s">
        <v>1225</v>
      </c>
      <c r="AL964" s="10">
        <v>19</v>
      </c>
      <c r="AM964" s="2" t="str">
        <f t="shared" ref="AM964:AM1027" si="15">AK964&amp;" / "&amp;VLOOKUP(AL964,$AH$4:$AI$36,2,FALSE)</f>
        <v>Sotara / Cauca</v>
      </c>
      <c r="AN964" s="10">
        <v>19760</v>
      </c>
    </row>
    <row r="965" spans="6:40" x14ac:dyDescent="0.25">
      <c r="F965"/>
      <c r="L965"/>
      <c r="O965"/>
      <c r="R965"/>
      <c r="U965"/>
      <c r="X965"/>
      <c r="AA965"/>
      <c r="AF965"/>
      <c r="AH965" s="10"/>
      <c r="AK965" s="2" t="s">
        <v>1226</v>
      </c>
      <c r="AL965" s="10">
        <v>68</v>
      </c>
      <c r="AM965" s="2" t="str">
        <f t="shared" si="15"/>
        <v>Suaita / Santander</v>
      </c>
      <c r="AN965" s="10">
        <v>68770</v>
      </c>
    </row>
    <row r="966" spans="6:40" x14ac:dyDescent="0.25">
      <c r="F966"/>
      <c r="L966"/>
      <c r="O966"/>
      <c r="R966"/>
      <c r="U966"/>
      <c r="X966"/>
      <c r="AA966"/>
      <c r="AF966"/>
      <c r="AH966" s="10"/>
      <c r="AK966" s="2" t="s">
        <v>1227</v>
      </c>
      <c r="AL966" s="10" t="s">
        <v>154</v>
      </c>
      <c r="AM966" s="2" t="str">
        <f t="shared" si="15"/>
        <v>Suan / Atlántico</v>
      </c>
      <c r="AN966" s="10" t="s">
        <v>1228</v>
      </c>
    </row>
    <row r="967" spans="6:40" x14ac:dyDescent="0.25">
      <c r="F967"/>
      <c r="L967"/>
      <c r="O967"/>
      <c r="R967"/>
      <c r="U967"/>
      <c r="X967"/>
      <c r="AA967"/>
      <c r="AF967"/>
      <c r="AH967" s="10"/>
      <c r="AK967" s="2" t="s">
        <v>1229</v>
      </c>
      <c r="AL967" s="10">
        <v>19</v>
      </c>
      <c r="AM967" s="2" t="str">
        <f t="shared" si="15"/>
        <v>Suárez / Cauca</v>
      </c>
      <c r="AN967" s="10">
        <v>19780</v>
      </c>
    </row>
    <row r="968" spans="6:40" x14ac:dyDescent="0.25">
      <c r="F968"/>
      <c r="L968"/>
      <c r="O968"/>
      <c r="R968"/>
      <c r="U968"/>
      <c r="X968"/>
      <c r="AA968"/>
      <c r="AF968"/>
      <c r="AH968" s="10"/>
      <c r="AK968" s="2" t="s">
        <v>1229</v>
      </c>
      <c r="AL968" s="10">
        <v>73</v>
      </c>
      <c r="AM968" s="2" t="str">
        <f t="shared" si="15"/>
        <v>Suárez / Tolima</v>
      </c>
      <c r="AN968" s="10">
        <v>73770</v>
      </c>
    </row>
    <row r="969" spans="6:40" x14ac:dyDescent="0.25">
      <c r="F969"/>
      <c r="L969"/>
      <c r="O969"/>
      <c r="R969"/>
      <c r="U969"/>
      <c r="X969"/>
      <c r="AA969"/>
      <c r="AF969"/>
      <c r="AH969" s="10"/>
      <c r="AK969" s="2" t="s">
        <v>1230</v>
      </c>
      <c r="AL969" s="10">
        <v>41</v>
      </c>
      <c r="AM969" s="2" t="str">
        <f t="shared" si="15"/>
        <v>Suaza / Huila</v>
      </c>
      <c r="AN969" s="10">
        <v>41770</v>
      </c>
    </row>
    <row r="970" spans="6:40" x14ac:dyDescent="0.25">
      <c r="F970"/>
      <c r="L970"/>
      <c r="O970"/>
      <c r="R970"/>
      <c r="U970"/>
      <c r="X970"/>
      <c r="AA970"/>
      <c r="AF970"/>
      <c r="AH970" s="10"/>
      <c r="AK970" s="2" t="s">
        <v>1231</v>
      </c>
      <c r="AL970" s="10">
        <v>25</v>
      </c>
      <c r="AM970" s="2" t="str">
        <f t="shared" si="15"/>
        <v>Subachoque / Cundinamarca</v>
      </c>
      <c r="AN970" s="10">
        <v>25769</v>
      </c>
    </row>
    <row r="971" spans="6:40" x14ac:dyDescent="0.25">
      <c r="F971"/>
      <c r="L971"/>
      <c r="O971"/>
      <c r="R971"/>
      <c r="U971"/>
      <c r="X971"/>
      <c r="AA971"/>
      <c r="AF971"/>
      <c r="AH971" s="10"/>
      <c r="AK971" s="2" t="s">
        <v>240</v>
      </c>
      <c r="AL971" s="10">
        <v>19</v>
      </c>
      <c r="AM971" s="2" t="str">
        <f t="shared" si="15"/>
        <v>Sucre / Cauca</v>
      </c>
      <c r="AN971" s="10">
        <v>19785</v>
      </c>
    </row>
    <row r="972" spans="6:40" x14ac:dyDescent="0.25">
      <c r="F972"/>
      <c r="L972"/>
      <c r="O972"/>
      <c r="R972"/>
      <c r="U972"/>
      <c r="X972"/>
      <c r="AA972"/>
      <c r="AF972"/>
      <c r="AH972" s="10"/>
      <c r="AK972" s="2" t="s">
        <v>240</v>
      </c>
      <c r="AL972" s="10">
        <v>68</v>
      </c>
      <c r="AM972" s="2" t="str">
        <f t="shared" si="15"/>
        <v>Sucre / Santander</v>
      </c>
      <c r="AN972" s="10">
        <v>68773</v>
      </c>
    </row>
    <row r="973" spans="6:40" x14ac:dyDescent="0.25">
      <c r="F973"/>
      <c r="L973"/>
      <c r="O973"/>
      <c r="R973"/>
      <c r="U973"/>
      <c r="X973"/>
      <c r="AA973"/>
      <c r="AF973"/>
      <c r="AH973" s="10"/>
      <c r="AK973" s="2" t="s">
        <v>240</v>
      </c>
      <c r="AL973" s="10">
        <v>70</v>
      </c>
      <c r="AM973" s="2" t="str">
        <f t="shared" si="15"/>
        <v>Sucre / Sucre</v>
      </c>
      <c r="AN973" s="10">
        <v>70771</v>
      </c>
    </row>
    <row r="974" spans="6:40" x14ac:dyDescent="0.25">
      <c r="F974"/>
      <c r="L974"/>
      <c r="O974"/>
      <c r="R974"/>
      <c r="U974"/>
      <c r="X974"/>
      <c r="AA974"/>
      <c r="AF974"/>
      <c r="AH974" s="10"/>
      <c r="AK974" s="2" t="s">
        <v>1232</v>
      </c>
      <c r="AL974" s="10">
        <v>25</v>
      </c>
      <c r="AM974" s="2" t="str">
        <f t="shared" si="15"/>
        <v>Suesca / Cundinamarca</v>
      </c>
      <c r="AN974" s="10">
        <v>25772</v>
      </c>
    </row>
    <row r="975" spans="6:40" x14ac:dyDescent="0.25">
      <c r="F975"/>
      <c r="L975"/>
      <c r="O975"/>
      <c r="R975"/>
      <c r="U975"/>
      <c r="X975"/>
      <c r="AA975"/>
      <c r="AF975"/>
      <c r="AH975" s="10"/>
      <c r="AK975" s="2" t="s">
        <v>1233</v>
      </c>
      <c r="AL975" s="10">
        <v>25</v>
      </c>
      <c r="AM975" s="2" t="str">
        <f t="shared" si="15"/>
        <v>Supatá / Cundinamarca</v>
      </c>
      <c r="AN975" s="10">
        <v>25777</v>
      </c>
    </row>
    <row r="976" spans="6:40" x14ac:dyDescent="0.25">
      <c r="F976"/>
      <c r="L976"/>
      <c r="O976"/>
      <c r="R976"/>
      <c r="U976"/>
      <c r="X976"/>
      <c r="AA976"/>
      <c r="AF976"/>
      <c r="AH976" s="10"/>
      <c r="AK976" s="2" t="s">
        <v>1234</v>
      </c>
      <c r="AL976" s="10">
        <v>17</v>
      </c>
      <c r="AM976" s="2" t="str">
        <f t="shared" si="15"/>
        <v>Supía / Caldas</v>
      </c>
      <c r="AN976" s="10">
        <v>17777</v>
      </c>
    </row>
    <row r="977" spans="6:40" x14ac:dyDescent="0.25">
      <c r="F977"/>
      <c r="L977"/>
      <c r="O977"/>
      <c r="R977"/>
      <c r="U977"/>
      <c r="X977"/>
      <c r="AA977"/>
      <c r="AF977"/>
      <c r="AH977" s="10"/>
      <c r="AK977" s="2" t="s">
        <v>1235</v>
      </c>
      <c r="AL977" s="10">
        <v>68</v>
      </c>
      <c r="AM977" s="2" t="str">
        <f t="shared" si="15"/>
        <v>Suratá / Santander</v>
      </c>
      <c r="AN977" s="10">
        <v>68780</v>
      </c>
    </row>
    <row r="978" spans="6:40" x14ac:dyDescent="0.25">
      <c r="F978"/>
      <c r="L978"/>
      <c r="O978"/>
      <c r="R978"/>
      <c r="U978"/>
      <c r="X978"/>
      <c r="AA978"/>
      <c r="AF978"/>
      <c r="AH978" s="10"/>
      <c r="AK978" s="2" t="s">
        <v>1236</v>
      </c>
      <c r="AL978" s="10">
        <v>25</v>
      </c>
      <c r="AM978" s="2" t="str">
        <f t="shared" si="15"/>
        <v>Susa / Cundinamarca</v>
      </c>
      <c r="AN978" s="10">
        <v>25779</v>
      </c>
    </row>
    <row r="979" spans="6:40" x14ac:dyDescent="0.25">
      <c r="F979"/>
      <c r="L979"/>
      <c r="O979"/>
      <c r="R979"/>
      <c r="U979"/>
      <c r="X979"/>
      <c r="AA979"/>
      <c r="AF979"/>
      <c r="AH979" s="10"/>
      <c r="AK979" s="2" t="s">
        <v>1237</v>
      </c>
      <c r="AL979" s="10">
        <v>15</v>
      </c>
      <c r="AM979" s="2" t="str">
        <f t="shared" si="15"/>
        <v>Susacón / Boyacá</v>
      </c>
      <c r="AN979" s="10">
        <v>15774</v>
      </c>
    </row>
    <row r="980" spans="6:40" x14ac:dyDescent="0.25">
      <c r="F980"/>
      <c r="L980"/>
      <c r="O980"/>
      <c r="R980"/>
      <c r="U980"/>
      <c r="X980"/>
      <c r="AA980"/>
      <c r="AF980"/>
      <c r="AH980" s="10"/>
      <c r="AK980" s="2" t="s">
        <v>1238</v>
      </c>
      <c r="AL980" s="10">
        <v>15</v>
      </c>
      <c r="AM980" s="2" t="str">
        <f t="shared" si="15"/>
        <v>Sutamarchán / Boyacá</v>
      </c>
      <c r="AN980" s="10">
        <v>15776</v>
      </c>
    </row>
    <row r="981" spans="6:40" x14ac:dyDescent="0.25">
      <c r="F981"/>
      <c r="L981"/>
      <c r="O981"/>
      <c r="R981"/>
      <c r="U981"/>
      <c r="X981"/>
      <c r="AA981"/>
      <c r="AF981"/>
      <c r="AH981" s="10"/>
      <c r="AK981" s="2" t="s">
        <v>1239</v>
      </c>
      <c r="AL981" s="10">
        <v>25</v>
      </c>
      <c r="AM981" s="2" t="str">
        <f t="shared" si="15"/>
        <v>Sutatausa / Cundinamarca</v>
      </c>
      <c r="AN981" s="10">
        <v>25781</v>
      </c>
    </row>
    <row r="982" spans="6:40" x14ac:dyDescent="0.25">
      <c r="F982"/>
      <c r="L982"/>
      <c r="O982"/>
      <c r="R982"/>
      <c r="U982"/>
      <c r="X982"/>
      <c r="AA982"/>
      <c r="AF982"/>
      <c r="AH982" s="10"/>
      <c r="AK982" s="2" t="s">
        <v>1240</v>
      </c>
      <c r="AL982" s="10">
        <v>15</v>
      </c>
      <c r="AM982" s="2" t="str">
        <f t="shared" si="15"/>
        <v>Sutatenza / Boyacá</v>
      </c>
      <c r="AN982" s="10">
        <v>15778</v>
      </c>
    </row>
    <row r="983" spans="6:40" x14ac:dyDescent="0.25">
      <c r="F983"/>
      <c r="L983"/>
      <c r="O983"/>
      <c r="R983"/>
      <c r="U983"/>
      <c r="X983"/>
      <c r="AA983"/>
      <c r="AF983"/>
      <c r="AH983" s="10"/>
      <c r="AK983" s="2" t="s">
        <v>1241</v>
      </c>
      <c r="AL983" s="10">
        <v>25</v>
      </c>
      <c r="AM983" s="2" t="str">
        <f t="shared" si="15"/>
        <v>Tabio / Cundinamarca</v>
      </c>
      <c r="AN983" s="10">
        <v>25785</v>
      </c>
    </row>
    <row r="984" spans="6:40" x14ac:dyDescent="0.25">
      <c r="F984"/>
      <c r="L984"/>
      <c r="O984"/>
      <c r="R984"/>
      <c r="U984"/>
      <c r="X984"/>
      <c r="AA984"/>
      <c r="AF984"/>
      <c r="AH984" s="10"/>
      <c r="AK984" s="2" t="s">
        <v>1242</v>
      </c>
      <c r="AL984" s="10">
        <v>27</v>
      </c>
      <c r="AM984" s="2" t="str">
        <f t="shared" si="15"/>
        <v>Tadó / Chocó</v>
      </c>
      <c r="AN984" s="10">
        <v>27787</v>
      </c>
    </row>
    <row r="985" spans="6:40" x14ac:dyDescent="0.25">
      <c r="F985"/>
      <c r="L985"/>
      <c r="O985"/>
      <c r="R985"/>
      <c r="U985"/>
      <c r="X985"/>
      <c r="AA985"/>
      <c r="AF985"/>
      <c r="AH985" s="10"/>
      <c r="AK985" s="2" t="s">
        <v>1243</v>
      </c>
      <c r="AL985" s="10">
        <v>13</v>
      </c>
      <c r="AM985" s="2" t="str">
        <f t="shared" si="15"/>
        <v>Talaigua Nuevo / Bolívar</v>
      </c>
      <c r="AN985" s="10">
        <v>13780</v>
      </c>
    </row>
    <row r="986" spans="6:40" x14ac:dyDescent="0.25">
      <c r="F986"/>
      <c r="L986"/>
      <c r="O986"/>
      <c r="R986"/>
      <c r="U986"/>
      <c r="X986"/>
      <c r="AA986"/>
      <c r="AF986"/>
      <c r="AH986" s="10"/>
      <c r="AK986" s="2" t="s">
        <v>1244</v>
      </c>
      <c r="AL986" s="10">
        <v>20</v>
      </c>
      <c r="AM986" s="2" t="str">
        <f t="shared" si="15"/>
        <v>Tamalameque / Cesar</v>
      </c>
      <c r="AN986" s="10">
        <v>20787</v>
      </c>
    </row>
    <row r="987" spans="6:40" x14ac:dyDescent="0.25">
      <c r="F987"/>
      <c r="L987"/>
      <c r="O987"/>
      <c r="R987"/>
      <c r="U987"/>
      <c r="X987"/>
      <c r="AA987"/>
      <c r="AF987"/>
      <c r="AH987" s="10"/>
      <c r="AK987" s="2" t="s">
        <v>1245</v>
      </c>
      <c r="AL987" s="10">
        <v>85</v>
      </c>
      <c r="AM987" s="2" t="str">
        <f t="shared" si="15"/>
        <v>Támara / Casanare</v>
      </c>
      <c r="AN987" s="10">
        <v>85400</v>
      </c>
    </row>
    <row r="988" spans="6:40" x14ac:dyDescent="0.25">
      <c r="F988"/>
      <c r="L988"/>
      <c r="O988"/>
      <c r="R988"/>
      <c r="U988"/>
      <c r="X988"/>
      <c r="AA988"/>
      <c r="AF988"/>
      <c r="AH988" s="10"/>
      <c r="AK988" s="2" t="s">
        <v>1246</v>
      </c>
      <c r="AL988" s="10">
        <v>81</v>
      </c>
      <c r="AM988" s="2" t="str">
        <f t="shared" si="15"/>
        <v>Tame / Arauca</v>
      </c>
      <c r="AN988" s="10">
        <v>81794</v>
      </c>
    </row>
    <row r="989" spans="6:40" x14ac:dyDescent="0.25">
      <c r="F989"/>
      <c r="L989"/>
      <c r="O989"/>
      <c r="R989"/>
      <c r="U989"/>
      <c r="X989"/>
      <c r="AA989"/>
      <c r="AF989"/>
      <c r="AH989" s="10"/>
      <c r="AK989" s="2" t="s">
        <v>1247</v>
      </c>
      <c r="AL989" s="10" t="s">
        <v>93</v>
      </c>
      <c r="AM989" s="2" t="str">
        <f t="shared" si="15"/>
        <v>Támesis / Antioquia</v>
      </c>
      <c r="AN989" s="10" t="s">
        <v>1248</v>
      </c>
    </row>
    <row r="990" spans="6:40" x14ac:dyDescent="0.25">
      <c r="F990"/>
      <c r="L990"/>
      <c r="O990"/>
      <c r="R990"/>
      <c r="U990"/>
      <c r="X990"/>
      <c r="AA990"/>
      <c r="AF990"/>
      <c r="AH990" s="10"/>
      <c r="AK990" s="2" t="s">
        <v>1249</v>
      </c>
      <c r="AL990" s="10">
        <v>52</v>
      </c>
      <c r="AM990" s="2" t="str">
        <f t="shared" si="15"/>
        <v>Taminango / Nariño</v>
      </c>
      <c r="AN990" s="10">
        <v>52786</v>
      </c>
    </row>
    <row r="991" spans="6:40" x14ac:dyDescent="0.25">
      <c r="F991"/>
      <c r="L991"/>
      <c r="O991"/>
      <c r="R991"/>
      <c r="U991"/>
      <c r="X991"/>
      <c r="AA991"/>
      <c r="AF991"/>
      <c r="AH991" s="10"/>
      <c r="AK991" s="2" t="s">
        <v>1250</v>
      </c>
      <c r="AL991" s="10">
        <v>52</v>
      </c>
      <c r="AM991" s="2" t="str">
        <f t="shared" si="15"/>
        <v>Tangua / Nariño</v>
      </c>
      <c r="AN991" s="10">
        <v>52788</v>
      </c>
    </row>
    <row r="992" spans="6:40" x14ac:dyDescent="0.25">
      <c r="F992"/>
      <c r="L992"/>
      <c r="O992"/>
      <c r="R992"/>
      <c r="U992"/>
      <c r="X992"/>
      <c r="AA992"/>
      <c r="AF992"/>
      <c r="AH992" s="10"/>
      <c r="AK992" s="2" t="s">
        <v>1251</v>
      </c>
      <c r="AL992" s="10">
        <v>97</v>
      </c>
      <c r="AM992" s="2" t="str">
        <f t="shared" si="15"/>
        <v>Taraira / Vaupés</v>
      </c>
      <c r="AN992" s="10">
        <v>97666</v>
      </c>
    </row>
    <row r="993" spans="6:40" x14ac:dyDescent="0.25">
      <c r="F993"/>
      <c r="L993"/>
      <c r="O993"/>
      <c r="R993"/>
      <c r="U993"/>
      <c r="X993"/>
      <c r="AA993"/>
      <c r="AF993"/>
      <c r="AH993" s="10"/>
      <c r="AK993" s="2" t="s">
        <v>1252</v>
      </c>
      <c r="AL993" s="10">
        <v>91</v>
      </c>
      <c r="AM993" s="2" t="str">
        <f t="shared" si="15"/>
        <v>Tarapacá / Amazonas</v>
      </c>
      <c r="AN993" s="10">
        <v>91798</v>
      </c>
    </row>
    <row r="994" spans="6:40" x14ac:dyDescent="0.25">
      <c r="F994"/>
      <c r="L994"/>
      <c r="O994"/>
      <c r="R994"/>
      <c r="U994"/>
      <c r="X994"/>
      <c r="AA994"/>
      <c r="AF994"/>
      <c r="AH994" s="10"/>
      <c r="AK994" s="2" t="s">
        <v>1253</v>
      </c>
      <c r="AL994" s="10" t="s">
        <v>93</v>
      </c>
      <c r="AM994" s="2" t="str">
        <f t="shared" si="15"/>
        <v>Tarazá / Antioquia</v>
      </c>
      <c r="AN994" s="10" t="s">
        <v>1254</v>
      </c>
    </row>
    <row r="995" spans="6:40" x14ac:dyDescent="0.25">
      <c r="F995"/>
      <c r="L995"/>
      <c r="O995"/>
      <c r="R995"/>
      <c r="U995"/>
      <c r="X995"/>
      <c r="AA995"/>
      <c r="AF995"/>
      <c r="AH995" s="10"/>
      <c r="AK995" s="2" t="s">
        <v>1255</v>
      </c>
      <c r="AL995" s="10">
        <v>41</v>
      </c>
      <c r="AM995" s="2" t="str">
        <f t="shared" si="15"/>
        <v>Tarqui / Huila</v>
      </c>
      <c r="AN995" s="10">
        <v>41791</v>
      </c>
    </row>
    <row r="996" spans="6:40" x14ac:dyDescent="0.25">
      <c r="F996"/>
      <c r="L996"/>
      <c r="O996"/>
      <c r="R996"/>
      <c r="U996"/>
      <c r="X996"/>
      <c r="AA996"/>
      <c r="AF996"/>
      <c r="AH996" s="10"/>
      <c r="AK996" s="2" t="s">
        <v>1256</v>
      </c>
      <c r="AL996" s="10" t="s">
        <v>93</v>
      </c>
      <c r="AM996" s="2" t="str">
        <f t="shared" si="15"/>
        <v>Tarso / Antioquia</v>
      </c>
      <c r="AN996" s="10" t="s">
        <v>1257</v>
      </c>
    </row>
    <row r="997" spans="6:40" x14ac:dyDescent="0.25">
      <c r="F997"/>
      <c r="L997"/>
      <c r="O997"/>
      <c r="R997"/>
      <c r="U997"/>
      <c r="X997"/>
      <c r="AA997"/>
      <c r="AF997"/>
      <c r="AH997" s="10"/>
      <c r="AK997" s="2" t="s">
        <v>1258</v>
      </c>
      <c r="AL997" s="10">
        <v>15</v>
      </c>
      <c r="AM997" s="2" t="str">
        <f t="shared" si="15"/>
        <v>Tasco / Boyacá</v>
      </c>
      <c r="AN997" s="10">
        <v>15790</v>
      </c>
    </row>
    <row r="998" spans="6:40" x14ac:dyDescent="0.25">
      <c r="F998"/>
      <c r="L998"/>
      <c r="O998"/>
      <c r="R998"/>
      <c r="U998"/>
      <c r="X998"/>
      <c r="AA998"/>
      <c r="AF998"/>
      <c r="AH998" s="10"/>
      <c r="AK998" s="2" t="s">
        <v>1259</v>
      </c>
      <c r="AL998" s="10">
        <v>85</v>
      </c>
      <c r="AM998" s="2" t="str">
        <f t="shared" si="15"/>
        <v>Tauramena / Casanare</v>
      </c>
      <c r="AN998" s="10">
        <v>85410</v>
      </c>
    </row>
    <row r="999" spans="6:40" x14ac:dyDescent="0.25">
      <c r="F999"/>
      <c r="L999"/>
      <c r="O999"/>
      <c r="R999"/>
      <c r="U999"/>
      <c r="X999"/>
      <c r="AA999"/>
      <c r="AF999"/>
      <c r="AH999" s="10"/>
      <c r="AK999" s="2" t="s">
        <v>1260</v>
      </c>
      <c r="AL999" s="10">
        <v>25</v>
      </c>
      <c r="AM999" s="2" t="str">
        <f t="shared" si="15"/>
        <v>Tausa / Cundinamarca</v>
      </c>
      <c r="AN999" s="10">
        <v>25793</v>
      </c>
    </row>
    <row r="1000" spans="6:40" x14ac:dyDescent="0.25">
      <c r="F1000"/>
      <c r="L1000"/>
      <c r="O1000"/>
      <c r="R1000"/>
      <c r="U1000"/>
      <c r="X1000"/>
      <c r="AA1000"/>
      <c r="AF1000"/>
      <c r="AH1000" s="10"/>
      <c r="AK1000" s="2" t="s">
        <v>1261</v>
      </c>
      <c r="AL1000" s="10">
        <v>41</v>
      </c>
      <c r="AM1000" s="2" t="str">
        <f t="shared" si="15"/>
        <v>Tello / Huila</v>
      </c>
      <c r="AN1000" s="10">
        <v>41799</v>
      </c>
    </row>
    <row r="1001" spans="6:40" x14ac:dyDescent="0.25">
      <c r="F1001"/>
      <c r="L1001"/>
      <c r="O1001"/>
      <c r="R1001"/>
      <c r="U1001"/>
      <c r="X1001"/>
      <c r="AA1001"/>
      <c r="AF1001"/>
      <c r="AH1001" s="10"/>
      <c r="AK1001" s="2" t="s">
        <v>1262</v>
      </c>
      <c r="AL1001" s="10">
        <v>25</v>
      </c>
      <c r="AM1001" s="2" t="str">
        <f t="shared" si="15"/>
        <v>Tena / Cundinamarca</v>
      </c>
      <c r="AN1001" s="10">
        <v>25797</v>
      </c>
    </row>
    <row r="1002" spans="6:40" x14ac:dyDescent="0.25">
      <c r="F1002"/>
      <c r="L1002"/>
      <c r="O1002"/>
      <c r="R1002"/>
      <c r="U1002"/>
      <c r="X1002"/>
      <c r="AA1002"/>
      <c r="AF1002"/>
      <c r="AH1002" s="10"/>
      <c r="AK1002" s="2" t="s">
        <v>1263</v>
      </c>
      <c r="AL1002" s="10">
        <v>47</v>
      </c>
      <c r="AM1002" s="2" t="str">
        <f t="shared" si="15"/>
        <v>Tenerife / Magdalena</v>
      </c>
      <c r="AN1002" s="10">
        <v>47798</v>
      </c>
    </row>
    <row r="1003" spans="6:40" x14ac:dyDescent="0.25">
      <c r="F1003"/>
      <c r="L1003"/>
      <c r="O1003"/>
      <c r="R1003"/>
      <c r="U1003"/>
      <c r="X1003"/>
      <c r="AA1003"/>
      <c r="AF1003"/>
      <c r="AH1003" s="10"/>
      <c r="AK1003" s="2" t="s">
        <v>1264</v>
      </c>
      <c r="AL1003" s="10">
        <v>25</v>
      </c>
      <c r="AM1003" s="2" t="str">
        <f t="shared" si="15"/>
        <v>Tenjo / Cundinamarca</v>
      </c>
      <c r="AN1003" s="10">
        <v>25799</v>
      </c>
    </row>
    <row r="1004" spans="6:40" x14ac:dyDescent="0.25">
      <c r="F1004"/>
      <c r="L1004"/>
      <c r="O1004"/>
      <c r="R1004"/>
      <c r="U1004"/>
      <c r="X1004"/>
      <c r="AA1004"/>
      <c r="AF1004"/>
      <c r="AH1004" s="10"/>
      <c r="AK1004" s="2" t="s">
        <v>1265</v>
      </c>
      <c r="AL1004" s="10">
        <v>15</v>
      </c>
      <c r="AM1004" s="2" t="str">
        <f t="shared" si="15"/>
        <v>Tenza / Boyacá</v>
      </c>
      <c r="AN1004" s="10">
        <v>15798</v>
      </c>
    </row>
    <row r="1005" spans="6:40" x14ac:dyDescent="0.25">
      <c r="F1005"/>
      <c r="L1005"/>
      <c r="O1005"/>
      <c r="R1005"/>
      <c r="U1005"/>
      <c r="X1005"/>
      <c r="AA1005"/>
      <c r="AF1005"/>
      <c r="AH1005" s="10"/>
      <c r="AK1005" s="2" t="s">
        <v>1266</v>
      </c>
      <c r="AL1005" s="10">
        <v>54</v>
      </c>
      <c r="AM1005" s="2" t="str">
        <f t="shared" si="15"/>
        <v>Teorama / Norte de Santander</v>
      </c>
      <c r="AN1005" s="10">
        <v>54800</v>
      </c>
    </row>
    <row r="1006" spans="6:40" x14ac:dyDescent="0.25">
      <c r="F1006"/>
      <c r="L1006"/>
      <c r="O1006"/>
      <c r="R1006"/>
      <c r="U1006"/>
      <c r="X1006"/>
      <c r="AA1006"/>
      <c r="AF1006"/>
      <c r="AH1006" s="10"/>
      <c r="AK1006" s="2" t="s">
        <v>1267</v>
      </c>
      <c r="AL1006" s="10">
        <v>41</v>
      </c>
      <c r="AM1006" s="2" t="str">
        <f t="shared" si="15"/>
        <v>Teruel / Huila</v>
      </c>
      <c r="AN1006" s="10">
        <v>41801</v>
      </c>
    </row>
    <row r="1007" spans="6:40" x14ac:dyDescent="0.25">
      <c r="F1007"/>
      <c r="L1007"/>
      <c r="O1007"/>
      <c r="R1007"/>
      <c r="U1007"/>
      <c r="X1007"/>
      <c r="AA1007"/>
      <c r="AF1007"/>
      <c r="AH1007" s="10"/>
      <c r="AK1007" s="2" t="s">
        <v>1268</v>
      </c>
      <c r="AL1007" s="10">
        <v>41</v>
      </c>
      <c r="AM1007" s="2" t="str">
        <f t="shared" si="15"/>
        <v>Tesalia (Carnicerías) / Huila</v>
      </c>
      <c r="AN1007" s="10">
        <v>41797</v>
      </c>
    </row>
    <row r="1008" spans="6:40" x14ac:dyDescent="0.25">
      <c r="F1008"/>
      <c r="L1008"/>
      <c r="O1008"/>
      <c r="R1008"/>
      <c r="U1008"/>
      <c r="X1008"/>
      <c r="AA1008"/>
      <c r="AF1008"/>
      <c r="AH1008" s="10"/>
      <c r="AK1008" s="2" t="s">
        <v>1269</v>
      </c>
      <c r="AL1008" s="10">
        <v>25</v>
      </c>
      <c r="AM1008" s="2" t="str">
        <f t="shared" si="15"/>
        <v>Tibacuy / Cundinamarca</v>
      </c>
      <c r="AN1008" s="10">
        <v>25805</v>
      </c>
    </row>
    <row r="1009" spans="6:40" x14ac:dyDescent="0.25">
      <c r="F1009"/>
      <c r="L1009"/>
      <c r="O1009"/>
      <c r="R1009"/>
      <c r="U1009"/>
      <c r="X1009"/>
      <c r="AA1009"/>
      <c r="AF1009"/>
      <c r="AH1009" s="10"/>
      <c r="AK1009" s="2" t="s">
        <v>1270</v>
      </c>
      <c r="AL1009" s="10">
        <v>15</v>
      </c>
      <c r="AM1009" s="2" t="str">
        <f t="shared" si="15"/>
        <v>Tibaná / Boyacá</v>
      </c>
      <c r="AN1009" s="10">
        <v>15804</v>
      </c>
    </row>
    <row r="1010" spans="6:40" x14ac:dyDescent="0.25">
      <c r="F1010"/>
      <c r="L1010"/>
      <c r="O1010"/>
      <c r="R1010"/>
      <c r="U1010"/>
      <c r="X1010"/>
      <c r="AA1010"/>
      <c r="AF1010"/>
      <c r="AH1010" s="10"/>
      <c r="AK1010" s="2" t="s">
        <v>1271</v>
      </c>
      <c r="AL1010" s="10">
        <v>15</v>
      </c>
      <c r="AM1010" s="2" t="str">
        <f t="shared" si="15"/>
        <v>Tibasosa / Boyacá</v>
      </c>
      <c r="AN1010" s="10">
        <v>15806</v>
      </c>
    </row>
    <row r="1011" spans="6:40" x14ac:dyDescent="0.25">
      <c r="F1011"/>
      <c r="L1011"/>
      <c r="O1011"/>
      <c r="R1011"/>
      <c r="U1011"/>
      <c r="X1011"/>
      <c r="AA1011"/>
      <c r="AF1011"/>
      <c r="AH1011" s="10"/>
      <c r="AK1011" s="2" t="s">
        <v>1272</v>
      </c>
      <c r="AL1011" s="10">
        <v>25</v>
      </c>
      <c r="AM1011" s="2" t="str">
        <f t="shared" si="15"/>
        <v>Tibirita / Cundinamarca</v>
      </c>
      <c r="AN1011" s="10">
        <v>25807</v>
      </c>
    </row>
    <row r="1012" spans="6:40" x14ac:dyDescent="0.25">
      <c r="F1012"/>
      <c r="L1012"/>
      <c r="O1012"/>
      <c r="R1012"/>
      <c r="U1012"/>
      <c r="X1012"/>
      <c r="AA1012"/>
      <c r="AF1012"/>
      <c r="AH1012" s="10"/>
      <c r="AK1012" s="2" t="s">
        <v>1273</v>
      </c>
      <c r="AL1012" s="10">
        <v>54</v>
      </c>
      <c r="AM1012" s="2" t="str">
        <f t="shared" si="15"/>
        <v>Tibú / Norte de Santander</v>
      </c>
      <c r="AN1012" s="10">
        <v>54810</v>
      </c>
    </row>
    <row r="1013" spans="6:40" x14ac:dyDescent="0.25">
      <c r="F1013"/>
      <c r="L1013"/>
      <c r="O1013"/>
      <c r="R1013"/>
      <c r="U1013"/>
      <c r="X1013"/>
      <c r="AA1013"/>
      <c r="AF1013"/>
      <c r="AH1013" s="10"/>
      <c r="AK1013" s="2" t="s">
        <v>1274</v>
      </c>
      <c r="AL1013" s="10">
        <v>23</v>
      </c>
      <c r="AM1013" s="2" t="str">
        <f t="shared" si="15"/>
        <v>Tierralta / Córdoba</v>
      </c>
      <c r="AN1013" s="10">
        <v>23807</v>
      </c>
    </row>
    <row r="1014" spans="6:40" x14ac:dyDescent="0.25">
      <c r="F1014"/>
      <c r="L1014"/>
      <c r="O1014"/>
      <c r="R1014"/>
      <c r="U1014"/>
      <c r="X1014"/>
      <c r="AA1014"/>
      <c r="AF1014"/>
      <c r="AH1014" s="10"/>
      <c r="AK1014" s="2" t="s">
        <v>1275</v>
      </c>
      <c r="AL1014" s="10">
        <v>41</v>
      </c>
      <c r="AM1014" s="2" t="str">
        <f t="shared" si="15"/>
        <v>Timaná / Huila</v>
      </c>
      <c r="AN1014" s="10">
        <v>41807</v>
      </c>
    </row>
    <row r="1015" spans="6:40" x14ac:dyDescent="0.25">
      <c r="F1015"/>
      <c r="L1015"/>
      <c r="O1015"/>
      <c r="R1015"/>
      <c r="U1015"/>
      <c r="X1015"/>
      <c r="AA1015"/>
      <c r="AF1015"/>
      <c r="AH1015" s="10"/>
      <c r="AK1015" s="2" t="s">
        <v>1276</v>
      </c>
      <c r="AL1015" s="10">
        <v>19</v>
      </c>
      <c r="AM1015" s="2" t="str">
        <f t="shared" si="15"/>
        <v>Timbío / Cauca</v>
      </c>
      <c r="AN1015" s="10">
        <v>19807</v>
      </c>
    </row>
    <row r="1016" spans="6:40" x14ac:dyDescent="0.25">
      <c r="F1016"/>
      <c r="L1016"/>
      <c r="O1016"/>
      <c r="R1016"/>
      <c r="U1016"/>
      <c r="X1016"/>
      <c r="AA1016"/>
      <c r="AF1016"/>
      <c r="AH1016" s="10"/>
      <c r="AK1016" s="2" t="s">
        <v>1277</v>
      </c>
      <c r="AL1016" s="10">
        <v>19</v>
      </c>
      <c r="AM1016" s="2" t="str">
        <f t="shared" si="15"/>
        <v>Timbiquí / Cauca</v>
      </c>
      <c r="AN1016" s="10">
        <v>19809</v>
      </c>
    </row>
    <row r="1017" spans="6:40" x14ac:dyDescent="0.25">
      <c r="F1017"/>
      <c r="L1017"/>
      <c r="O1017"/>
      <c r="R1017"/>
      <c r="U1017"/>
      <c r="X1017"/>
      <c r="AA1017"/>
      <c r="AF1017"/>
      <c r="AH1017" s="10"/>
      <c r="AK1017" s="2" t="s">
        <v>1278</v>
      </c>
      <c r="AL1017" s="10">
        <v>15</v>
      </c>
      <c r="AM1017" s="2" t="str">
        <f t="shared" si="15"/>
        <v>Tinjacá / Boyacá</v>
      </c>
      <c r="AN1017" s="10">
        <v>15808</v>
      </c>
    </row>
    <row r="1018" spans="6:40" x14ac:dyDescent="0.25">
      <c r="F1018"/>
      <c r="L1018"/>
      <c r="O1018"/>
      <c r="R1018"/>
      <c r="U1018"/>
      <c r="X1018"/>
      <c r="AA1018"/>
      <c r="AF1018"/>
      <c r="AH1018" s="10"/>
      <c r="AK1018" s="2" t="s">
        <v>1279</v>
      </c>
      <c r="AL1018" s="10">
        <v>15</v>
      </c>
      <c r="AM1018" s="2" t="str">
        <f t="shared" si="15"/>
        <v>Tipacoque / Boyacá</v>
      </c>
      <c r="AN1018" s="10">
        <v>15810</v>
      </c>
    </row>
    <row r="1019" spans="6:40" x14ac:dyDescent="0.25">
      <c r="F1019"/>
      <c r="L1019"/>
      <c r="O1019"/>
      <c r="R1019"/>
      <c r="U1019"/>
      <c r="X1019"/>
      <c r="AA1019"/>
      <c r="AF1019"/>
      <c r="AH1019" s="10"/>
      <c r="AK1019" s="2" t="s">
        <v>1280</v>
      </c>
      <c r="AL1019" s="10">
        <v>13</v>
      </c>
      <c r="AM1019" s="2" t="str">
        <f t="shared" si="15"/>
        <v>Tiquisio / Bolívar</v>
      </c>
      <c r="AN1019" s="10">
        <v>13810</v>
      </c>
    </row>
    <row r="1020" spans="6:40" x14ac:dyDescent="0.25">
      <c r="F1020"/>
      <c r="L1020"/>
      <c r="O1020"/>
      <c r="R1020"/>
      <c r="U1020"/>
      <c r="X1020"/>
      <c r="AA1020"/>
      <c r="AF1020"/>
      <c r="AH1020" s="10"/>
      <c r="AK1020" s="2" t="s">
        <v>1281</v>
      </c>
      <c r="AL1020" s="10" t="s">
        <v>93</v>
      </c>
      <c r="AM1020" s="2" t="str">
        <f t="shared" si="15"/>
        <v>Titiribí / Antioquia</v>
      </c>
      <c r="AN1020" s="10" t="s">
        <v>1282</v>
      </c>
    </row>
    <row r="1021" spans="6:40" x14ac:dyDescent="0.25">
      <c r="F1021"/>
      <c r="L1021"/>
      <c r="O1021"/>
      <c r="R1021"/>
      <c r="U1021"/>
      <c r="X1021"/>
      <c r="AA1021"/>
      <c r="AF1021"/>
      <c r="AH1021" s="10"/>
      <c r="AK1021" s="2" t="s">
        <v>1283</v>
      </c>
      <c r="AL1021" s="10">
        <v>15</v>
      </c>
      <c r="AM1021" s="2" t="str">
        <f t="shared" si="15"/>
        <v>Toca / Boyacá</v>
      </c>
      <c r="AN1021" s="10">
        <v>15814</v>
      </c>
    </row>
    <row r="1022" spans="6:40" x14ac:dyDescent="0.25">
      <c r="F1022"/>
      <c r="L1022"/>
      <c r="O1022"/>
      <c r="R1022"/>
      <c r="U1022"/>
      <c r="X1022"/>
      <c r="AA1022"/>
      <c r="AF1022"/>
      <c r="AH1022" s="10"/>
      <c r="AK1022" s="2" t="s">
        <v>1284</v>
      </c>
      <c r="AL1022" s="10">
        <v>25</v>
      </c>
      <c r="AM1022" s="2" t="str">
        <f t="shared" si="15"/>
        <v>Tocaima / Cundinamarca</v>
      </c>
      <c r="AN1022" s="10">
        <v>25815</v>
      </c>
    </row>
    <row r="1023" spans="6:40" x14ac:dyDescent="0.25">
      <c r="F1023"/>
      <c r="L1023"/>
      <c r="O1023"/>
      <c r="R1023"/>
      <c r="U1023"/>
      <c r="X1023"/>
      <c r="AA1023"/>
      <c r="AF1023"/>
      <c r="AH1023" s="10"/>
      <c r="AK1023" s="2" t="s">
        <v>1285</v>
      </c>
      <c r="AL1023" s="10">
        <v>25</v>
      </c>
      <c r="AM1023" s="2" t="str">
        <f t="shared" si="15"/>
        <v>Tocancipá / Cundinamarca</v>
      </c>
      <c r="AN1023" s="10">
        <v>25817</v>
      </c>
    </row>
    <row r="1024" spans="6:40" x14ac:dyDescent="0.25">
      <c r="F1024"/>
      <c r="L1024"/>
      <c r="O1024"/>
      <c r="R1024"/>
      <c r="U1024"/>
      <c r="X1024"/>
      <c r="AA1024"/>
      <c r="AF1024"/>
      <c r="AH1024" s="10"/>
      <c r="AK1024" s="2" t="s">
        <v>1286</v>
      </c>
      <c r="AL1024" s="10">
        <v>15</v>
      </c>
      <c r="AM1024" s="2" t="str">
        <f t="shared" si="15"/>
        <v>Togüí / Boyacá</v>
      </c>
      <c r="AN1024" s="10">
        <v>15816</v>
      </c>
    </row>
    <row r="1025" spans="6:40" x14ac:dyDescent="0.25">
      <c r="F1025"/>
      <c r="L1025"/>
      <c r="O1025"/>
      <c r="R1025"/>
      <c r="U1025"/>
      <c r="X1025"/>
      <c r="AA1025"/>
      <c r="AF1025"/>
      <c r="AH1025" s="10"/>
      <c r="AK1025" s="2" t="s">
        <v>1287</v>
      </c>
      <c r="AL1025" s="10" t="s">
        <v>93</v>
      </c>
      <c r="AM1025" s="2" t="str">
        <f t="shared" si="15"/>
        <v>Toledo / Antioquia</v>
      </c>
      <c r="AN1025" s="10" t="s">
        <v>1288</v>
      </c>
    </row>
    <row r="1026" spans="6:40" x14ac:dyDescent="0.25">
      <c r="F1026"/>
      <c r="L1026"/>
      <c r="O1026"/>
      <c r="R1026"/>
      <c r="U1026"/>
      <c r="X1026"/>
      <c r="AA1026"/>
      <c r="AF1026"/>
      <c r="AH1026" s="10"/>
      <c r="AK1026" s="2" t="s">
        <v>1287</v>
      </c>
      <c r="AL1026" s="10">
        <v>54</v>
      </c>
      <c r="AM1026" s="2" t="str">
        <f t="shared" si="15"/>
        <v>Toledo / Norte de Santander</v>
      </c>
      <c r="AN1026" s="10">
        <v>54820</v>
      </c>
    </row>
    <row r="1027" spans="6:40" x14ac:dyDescent="0.25">
      <c r="F1027"/>
      <c r="L1027"/>
      <c r="O1027"/>
      <c r="R1027"/>
      <c r="U1027"/>
      <c r="X1027"/>
      <c r="AA1027"/>
      <c r="AF1027"/>
      <c r="AH1027" s="10"/>
      <c r="AK1027" s="2" t="s">
        <v>1289</v>
      </c>
      <c r="AL1027" s="10">
        <v>70</v>
      </c>
      <c r="AM1027" s="2" t="str">
        <f t="shared" si="15"/>
        <v>Tolú Viejo / Sucre</v>
      </c>
      <c r="AN1027" s="10">
        <v>70823</v>
      </c>
    </row>
    <row r="1028" spans="6:40" x14ac:dyDescent="0.25">
      <c r="F1028"/>
      <c r="L1028"/>
      <c r="O1028"/>
      <c r="R1028"/>
      <c r="U1028"/>
      <c r="X1028"/>
      <c r="AA1028"/>
      <c r="AF1028"/>
      <c r="AH1028" s="10"/>
      <c r="AK1028" s="2" t="s">
        <v>1290</v>
      </c>
      <c r="AL1028" s="10">
        <v>68</v>
      </c>
      <c r="AM1028" s="2" t="str">
        <f t="shared" ref="AM1028:AM1091" si="16">AK1028&amp;" / "&amp;VLOOKUP(AL1028,$AH$4:$AI$36,2,FALSE)</f>
        <v>Tona / Santander</v>
      </c>
      <c r="AN1028" s="10">
        <v>68820</v>
      </c>
    </row>
    <row r="1029" spans="6:40" x14ac:dyDescent="0.25">
      <c r="F1029"/>
      <c r="L1029"/>
      <c r="O1029"/>
      <c r="R1029"/>
      <c r="U1029"/>
      <c r="X1029"/>
      <c r="AA1029"/>
      <c r="AF1029"/>
      <c r="AH1029" s="10"/>
      <c r="AK1029" s="2" t="s">
        <v>1291</v>
      </c>
      <c r="AL1029" s="10">
        <v>15</v>
      </c>
      <c r="AM1029" s="2" t="str">
        <f t="shared" si="16"/>
        <v>Tópaga / Boyacá</v>
      </c>
      <c r="AN1029" s="10">
        <v>15820</v>
      </c>
    </row>
    <row r="1030" spans="6:40" x14ac:dyDescent="0.25">
      <c r="F1030"/>
      <c r="L1030"/>
      <c r="O1030"/>
      <c r="R1030"/>
      <c r="U1030"/>
      <c r="X1030"/>
      <c r="AA1030"/>
      <c r="AF1030"/>
      <c r="AH1030" s="10"/>
      <c r="AK1030" s="2" t="s">
        <v>1292</v>
      </c>
      <c r="AL1030" s="10">
        <v>25</v>
      </c>
      <c r="AM1030" s="2" t="str">
        <f t="shared" si="16"/>
        <v>Topaipí / Cundinamarca</v>
      </c>
      <c r="AN1030" s="10">
        <v>25823</v>
      </c>
    </row>
    <row r="1031" spans="6:40" x14ac:dyDescent="0.25">
      <c r="F1031"/>
      <c r="L1031"/>
      <c r="O1031"/>
      <c r="R1031"/>
      <c r="U1031"/>
      <c r="X1031"/>
      <c r="AA1031"/>
      <c r="AF1031"/>
      <c r="AH1031" s="10"/>
      <c r="AK1031" s="2" t="s">
        <v>1293</v>
      </c>
      <c r="AL1031" s="10">
        <v>19</v>
      </c>
      <c r="AM1031" s="2" t="str">
        <f t="shared" si="16"/>
        <v>Toribío / Cauca</v>
      </c>
      <c r="AN1031" s="10">
        <v>19821</v>
      </c>
    </row>
    <row r="1032" spans="6:40" x14ac:dyDescent="0.25">
      <c r="F1032"/>
      <c r="L1032"/>
      <c r="O1032"/>
      <c r="R1032"/>
      <c r="U1032"/>
      <c r="X1032"/>
      <c r="AA1032"/>
      <c r="AF1032"/>
      <c r="AH1032" s="10"/>
      <c r="AK1032" s="2" t="s">
        <v>1294</v>
      </c>
      <c r="AL1032" s="10">
        <v>76</v>
      </c>
      <c r="AM1032" s="2" t="str">
        <f t="shared" si="16"/>
        <v>Toro / Valle del Cauca</v>
      </c>
      <c r="AN1032" s="10">
        <v>76823</v>
      </c>
    </row>
    <row r="1033" spans="6:40" x14ac:dyDescent="0.25">
      <c r="F1033"/>
      <c r="L1033"/>
      <c r="O1033"/>
      <c r="R1033"/>
      <c r="U1033"/>
      <c r="X1033"/>
      <c r="AA1033"/>
      <c r="AF1033"/>
      <c r="AH1033" s="10"/>
      <c r="AK1033" s="2" t="s">
        <v>1295</v>
      </c>
      <c r="AL1033" s="10">
        <v>15</v>
      </c>
      <c r="AM1033" s="2" t="str">
        <f t="shared" si="16"/>
        <v>Tota / Boyacá</v>
      </c>
      <c r="AN1033" s="10">
        <v>15822</v>
      </c>
    </row>
    <row r="1034" spans="6:40" x14ac:dyDescent="0.25">
      <c r="F1034"/>
      <c r="L1034"/>
      <c r="O1034"/>
      <c r="R1034"/>
      <c r="U1034"/>
      <c r="X1034"/>
      <c r="AA1034"/>
      <c r="AF1034"/>
      <c r="AH1034" s="10"/>
      <c r="AK1034" s="2" t="s">
        <v>1296</v>
      </c>
      <c r="AL1034" s="10">
        <v>19</v>
      </c>
      <c r="AM1034" s="2" t="str">
        <f t="shared" si="16"/>
        <v>Totoró / Cauca</v>
      </c>
      <c r="AN1034" s="10">
        <v>19824</v>
      </c>
    </row>
    <row r="1035" spans="6:40" x14ac:dyDescent="0.25">
      <c r="F1035"/>
      <c r="L1035"/>
      <c r="O1035"/>
      <c r="R1035"/>
      <c r="U1035"/>
      <c r="X1035"/>
      <c r="AA1035"/>
      <c r="AF1035"/>
      <c r="AH1035" s="10"/>
      <c r="AK1035" s="2" t="s">
        <v>1297</v>
      </c>
      <c r="AL1035" s="10">
        <v>85</v>
      </c>
      <c r="AM1035" s="2" t="str">
        <f t="shared" si="16"/>
        <v>Trinidad / Casanare</v>
      </c>
      <c r="AN1035" s="10">
        <v>85430</v>
      </c>
    </row>
    <row r="1036" spans="6:40" x14ac:dyDescent="0.25">
      <c r="F1036"/>
      <c r="L1036"/>
      <c r="O1036"/>
      <c r="R1036"/>
      <c r="U1036"/>
      <c r="X1036"/>
      <c r="AA1036"/>
      <c r="AF1036"/>
      <c r="AH1036" s="10"/>
      <c r="AK1036" s="2" t="s">
        <v>1298</v>
      </c>
      <c r="AL1036" s="10">
        <v>76</v>
      </c>
      <c r="AM1036" s="2" t="str">
        <f t="shared" si="16"/>
        <v>Trujillo / Valle del Cauca</v>
      </c>
      <c r="AN1036" s="10">
        <v>76828</v>
      </c>
    </row>
    <row r="1037" spans="6:40" x14ac:dyDescent="0.25">
      <c r="F1037"/>
      <c r="L1037"/>
      <c r="O1037"/>
      <c r="R1037"/>
      <c r="U1037"/>
      <c r="X1037"/>
      <c r="AA1037"/>
      <c r="AF1037"/>
      <c r="AH1037" s="10"/>
      <c r="AK1037" s="2" t="s">
        <v>1299</v>
      </c>
      <c r="AL1037" s="10" t="s">
        <v>154</v>
      </c>
      <c r="AM1037" s="2" t="str">
        <f t="shared" si="16"/>
        <v>Tubará / Atlántico</v>
      </c>
      <c r="AN1037" s="10" t="s">
        <v>1300</v>
      </c>
    </row>
    <row r="1038" spans="6:40" x14ac:dyDescent="0.25">
      <c r="F1038"/>
      <c r="L1038"/>
      <c r="O1038"/>
      <c r="R1038"/>
      <c r="U1038"/>
      <c r="X1038"/>
      <c r="AA1038"/>
      <c r="AF1038"/>
      <c r="AH1038" s="10"/>
      <c r="AK1038" s="2" t="s">
        <v>1301</v>
      </c>
      <c r="AL1038" s="10">
        <v>23</v>
      </c>
      <c r="AM1038" s="2" t="str">
        <f t="shared" si="16"/>
        <v>Tuchín / Córdoba</v>
      </c>
      <c r="AN1038" s="10">
        <v>23815</v>
      </c>
    </row>
    <row r="1039" spans="6:40" x14ac:dyDescent="0.25">
      <c r="F1039"/>
      <c r="L1039"/>
      <c r="O1039"/>
      <c r="R1039"/>
      <c r="U1039"/>
      <c r="X1039"/>
      <c r="AA1039"/>
      <c r="AF1039"/>
      <c r="AH1039" s="10"/>
      <c r="AK1039" s="2" t="s">
        <v>1302</v>
      </c>
      <c r="AL1039" s="10">
        <v>76</v>
      </c>
      <c r="AM1039" s="2" t="str">
        <f t="shared" si="16"/>
        <v>Tuluá / Valle del Cauca</v>
      </c>
      <c r="AN1039" s="10">
        <v>76834</v>
      </c>
    </row>
    <row r="1040" spans="6:40" x14ac:dyDescent="0.25">
      <c r="F1040"/>
      <c r="L1040"/>
      <c r="O1040"/>
      <c r="R1040"/>
      <c r="U1040"/>
      <c r="X1040"/>
      <c r="AA1040"/>
      <c r="AF1040"/>
      <c r="AH1040" s="10"/>
      <c r="AK1040" s="2" t="s">
        <v>1303</v>
      </c>
      <c r="AL1040" s="10">
        <v>15</v>
      </c>
      <c r="AM1040" s="2" t="str">
        <f t="shared" si="16"/>
        <v>Tunja / Boyacá</v>
      </c>
      <c r="AN1040" s="10">
        <v>15001</v>
      </c>
    </row>
    <row r="1041" spans="6:40" x14ac:dyDescent="0.25">
      <c r="F1041"/>
      <c r="L1041"/>
      <c r="O1041"/>
      <c r="R1041"/>
      <c r="U1041"/>
      <c r="X1041"/>
      <c r="AA1041"/>
      <c r="AF1041"/>
      <c r="AH1041" s="10"/>
      <c r="AK1041" s="2" t="s">
        <v>1304</v>
      </c>
      <c r="AL1041" s="10">
        <v>15</v>
      </c>
      <c r="AM1041" s="2" t="str">
        <f t="shared" si="16"/>
        <v>Tununguá / Boyacá</v>
      </c>
      <c r="AN1041" s="10">
        <v>15832</v>
      </c>
    </row>
    <row r="1042" spans="6:40" x14ac:dyDescent="0.25">
      <c r="F1042"/>
      <c r="L1042"/>
      <c r="O1042"/>
      <c r="R1042"/>
      <c r="U1042"/>
      <c r="X1042"/>
      <c r="AA1042"/>
      <c r="AF1042"/>
      <c r="AH1042" s="10"/>
      <c r="AK1042" s="2" t="s">
        <v>1305</v>
      </c>
      <c r="AL1042" s="10">
        <v>52</v>
      </c>
      <c r="AM1042" s="2" t="str">
        <f t="shared" si="16"/>
        <v>Túquerres / Nariño</v>
      </c>
      <c r="AN1042" s="10">
        <v>52838</v>
      </c>
    </row>
    <row r="1043" spans="6:40" x14ac:dyDescent="0.25">
      <c r="F1043"/>
      <c r="L1043"/>
      <c r="O1043"/>
      <c r="R1043"/>
      <c r="U1043"/>
      <c r="X1043"/>
      <c r="AA1043"/>
      <c r="AF1043"/>
      <c r="AH1043" s="10"/>
      <c r="AK1043" s="2" t="s">
        <v>1306</v>
      </c>
      <c r="AL1043" s="10">
        <v>13</v>
      </c>
      <c r="AM1043" s="2" t="str">
        <f t="shared" si="16"/>
        <v>Turbaco / Bolívar</v>
      </c>
      <c r="AN1043" s="10">
        <v>13836</v>
      </c>
    </row>
    <row r="1044" spans="6:40" x14ac:dyDescent="0.25">
      <c r="F1044"/>
      <c r="L1044"/>
      <c r="O1044"/>
      <c r="R1044"/>
      <c r="U1044"/>
      <c r="X1044"/>
      <c r="AA1044"/>
      <c r="AF1044"/>
      <c r="AH1044" s="10"/>
      <c r="AK1044" s="2" t="s">
        <v>1307</v>
      </c>
      <c r="AL1044" s="10">
        <v>13</v>
      </c>
      <c r="AM1044" s="2" t="str">
        <f t="shared" si="16"/>
        <v>Turbaná / Bolívar</v>
      </c>
      <c r="AN1044" s="10">
        <v>13838</v>
      </c>
    </row>
    <row r="1045" spans="6:40" x14ac:dyDescent="0.25">
      <c r="F1045"/>
      <c r="L1045"/>
      <c r="O1045"/>
      <c r="R1045"/>
      <c r="U1045"/>
      <c r="X1045"/>
      <c r="AA1045"/>
      <c r="AF1045"/>
      <c r="AH1045" s="10"/>
      <c r="AK1045" s="2" t="s">
        <v>1308</v>
      </c>
      <c r="AL1045" s="10" t="s">
        <v>93</v>
      </c>
      <c r="AM1045" s="2" t="str">
        <f t="shared" si="16"/>
        <v>Turbo / Antioquia</v>
      </c>
      <c r="AN1045" s="10" t="s">
        <v>1309</v>
      </c>
    </row>
    <row r="1046" spans="6:40" x14ac:dyDescent="0.25">
      <c r="F1046"/>
      <c r="L1046"/>
      <c r="O1046"/>
      <c r="R1046"/>
      <c r="U1046"/>
      <c r="X1046"/>
      <c r="AA1046"/>
      <c r="AF1046"/>
      <c r="AH1046" s="10"/>
      <c r="AK1046" s="2" t="s">
        <v>1310</v>
      </c>
      <c r="AL1046" s="10">
        <v>15</v>
      </c>
      <c r="AM1046" s="2" t="str">
        <f t="shared" si="16"/>
        <v>Turmequé / Boyacá</v>
      </c>
      <c r="AN1046" s="10">
        <v>15835</v>
      </c>
    </row>
    <row r="1047" spans="6:40" x14ac:dyDescent="0.25">
      <c r="F1047"/>
      <c r="L1047"/>
      <c r="O1047"/>
      <c r="R1047"/>
      <c r="U1047"/>
      <c r="X1047"/>
      <c r="AA1047"/>
      <c r="AF1047"/>
      <c r="AH1047" s="10"/>
      <c r="AK1047" s="2" t="s">
        <v>1311</v>
      </c>
      <c r="AL1047" s="10">
        <v>15</v>
      </c>
      <c r="AM1047" s="2" t="str">
        <f t="shared" si="16"/>
        <v>Tuta / Boyacá</v>
      </c>
      <c r="AN1047" s="10">
        <v>15837</v>
      </c>
    </row>
    <row r="1048" spans="6:40" x14ac:dyDescent="0.25">
      <c r="F1048"/>
      <c r="L1048"/>
      <c r="O1048"/>
      <c r="R1048"/>
      <c r="U1048"/>
      <c r="X1048"/>
      <c r="AA1048"/>
      <c r="AF1048"/>
      <c r="AH1048" s="10"/>
      <c r="AK1048" s="2" t="s">
        <v>1312</v>
      </c>
      <c r="AL1048" s="10">
        <v>15</v>
      </c>
      <c r="AM1048" s="2" t="str">
        <f t="shared" si="16"/>
        <v>Tutazá / Boyacá</v>
      </c>
      <c r="AN1048" s="10">
        <v>15839</v>
      </c>
    </row>
    <row r="1049" spans="6:40" x14ac:dyDescent="0.25">
      <c r="F1049"/>
      <c r="L1049"/>
      <c r="O1049"/>
      <c r="R1049"/>
      <c r="U1049"/>
      <c r="X1049"/>
      <c r="AA1049"/>
      <c r="AF1049"/>
      <c r="AH1049" s="10"/>
      <c r="AK1049" s="2" t="s">
        <v>1313</v>
      </c>
      <c r="AL1049" s="10">
        <v>25</v>
      </c>
      <c r="AM1049" s="2" t="str">
        <f t="shared" si="16"/>
        <v>Ubalá / Cundinamarca</v>
      </c>
      <c r="AN1049" s="10">
        <v>25839</v>
      </c>
    </row>
    <row r="1050" spans="6:40" x14ac:dyDescent="0.25">
      <c r="F1050"/>
      <c r="L1050"/>
      <c r="O1050"/>
      <c r="R1050"/>
      <c r="U1050"/>
      <c r="X1050"/>
      <c r="AA1050"/>
      <c r="AF1050"/>
      <c r="AH1050" s="10"/>
      <c r="AK1050" s="2" t="s">
        <v>1314</v>
      </c>
      <c r="AL1050" s="10">
        <v>25</v>
      </c>
      <c r="AM1050" s="2" t="str">
        <f t="shared" si="16"/>
        <v>Ubaque / Cundinamarca</v>
      </c>
      <c r="AN1050" s="10">
        <v>25841</v>
      </c>
    </row>
    <row r="1051" spans="6:40" x14ac:dyDescent="0.25">
      <c r="F1051"/>
      <c r="L1051"/>
      <c r="O1051"/>
      <c r="R1051"/>
      <c r="U1051"/>
      <c r="X1051"/>
      <c r="AA1051"/>
      <c r="AF1051"/>
      <c r="AH1051" s="10"/>
      <c r="AK1051" s="2" t="s">
        <v>1315</v>
      </c>
      <c r="AL1051" s="10">
        <v>76</v>
      </c>
      <c r="AM1051" s="2" t="str">
        <f t="shared" si="16"/>
        <v>Ulloa / Valle del Cauca</v>
      </c>
      <c r="AN1051" s="10">
        <v>76845</v>
      </c>
    </row>
    <row r="1052" spans="6:40" x14ac:dyDescent="0.25">
      <c r="F1052"/>
      <c r="L1052"/>
      <c r="O1052"/>
      <c r="R1052"/>
      <c r="U1052"/>
      <c r="X1052"/>
      <c r="AA1052"/>
      <c r="AF1052"/>
      <c r="AH1052" s="10"/>
      <c r="AK1052" s="2" t="s">
        <v>1316</v>
      </c>
      <c r="AL1052" s="10">
        <v>15</v>
      </c>
      <c r="AM1052" s="2" t="str">
        <f t="shared" si="16"/>
        <v>Úmbita / Boyacá</v>
      </c>
      <c r="AN1052" s="10">
        <v>15842</v>
      </c>
    </row>
    <row r="1053" spans="6:40" x14ac:dyDescent="0.25">
      <c r="F1053"/>
      <c r="L1053"/>
      <c r="O1053"/>
      <c r="R1053"/>
      <c r="U1053"/>
      <c r="X1053"/>
      <c r="AA1053"/>
      <c r="AF1053"/>
      <c r="AH1053" s="10"/>
      <c r="AK1053" s="2" t="s">
        <v>1317</v>
      </c>
      <c r="AL1053" s="10">
        <v>25</v>
      </c>
      <c r="AM1053" s="2" t="str">
        <f t="shared" si="16"/>
        <v>Une / Cundinamarca</v>
      </c>
      <c r="AN1053" s="10">
        <v>25845</v>
      </c>
    </row>
    <row r="1054" spans="6:40" x14ac:dyDescent="0.25">
      <c r="F1054"/>
      <c r="L1054"/>
      <c r="O1054"/>
      <c r="R1054"/>
      <c r="U1054"/>
      <c r="X1054"/>
      <c r="AA1054"/>
      <c r="AF1054"/>
      <c r="AH1054" s="10"/>
      <c r="AK1054" s="2" t="s">
        <v>1318</v>
      </c>
      <c r="AL1054" s="10">
        <v>27</v>
      </c>
      <c r="AM1054" s="2" t="str">
        <f t="shared" si="16"/>
        <v>Unguía / Chocó</v>
      </c>
      <c r="AN1054" s="10">
        <v>27800</v>
      </c>
    </row>
    <row r="1055" spans="6:40" x14ac:dyDescent="0.25">
      <c r="F1055"/>
      <c r="L1055"/>
      <c r="O1055"/>
      <c r="R1055"/>
      <c r="U1055"/>
      <c r="X1055"/>
      <c r="AA1055"/>
      <c r="AF1055"/>
      <c r="AH1055" s="10"/>
      <c r="AK1055" s="2" t="s">
        <v>1319</v>
      </c>
      <c r="AL1055" s="10">
        <v>27</v>
      </c>
      <c r="AM1055" s="2" t="str">
        <f t="shared" si="16"/>
        <v>Unión Panamericana (Las Ánimas) / Chocó</v>
      </c>
      <c r="AN1055" s="10">
        <v>27810</v>
      </c>
    </row>
    <row r="1056" spans="6:40" x14ac:dyDescent="0.25">
      <c r="F1056"/>
      <c r="L1056"/>
      <c r="O1056"/>
      <c r="R1056"/>
      <c r="U1056"/>
      <c r="X1056"/>
      <c r="AA1056"/>
      <c r="AF1056"/>
      <c r="AH1056" s="10"/>
      <c r="AK1056" s="2" t="s">
        <v>1320</v>
      </c>
      <c r="AL1056" s="10" t="s">
        <v>93</v>
      </c>
      <c r="AM1056" s="2" t="str">
        <f t="shared" si="16"/>
        <v>Uramita / Antioquia</v>
      </c>
      <c r="AN1056" s="10" t="s">
        <v>1321</v>
      </c>
    </row>
    <row r="1057" spans="6:40" x14ac:dyDescent="0.25">
      <c r="F1057"/>
      <c r="L1057"/>
      <c r="O1057"/>
      <c r="R1057"/>
      <c r="U1057"/>
      <c r="X1057"/>
      <c r="AA1057"/>
      <c r="AF1057"/>
      <c r="AH1057" s="10"/>
      <c r="AK1057" s="2" t="s">
        <v>1322</v>
      </c>
      <c r="AL1057" s="10">
        <v>50</v>
      </c>
      <c r="AM1057" s="2" t="str">
        <f t="shared" si="16"/>
        <v>Uribe / Meta</v>
      </c>
      <c r="AN1057" s="10">
        <v>50370</v>
      </c>
    </row>
    <row r="1058" spans="6:40" x14ac:dyDescent="0.25">
      <c r="F1058"/>
      <c r="L1058"/>
      <c r="O1058"/>
      <c r="R1058"/>
      <c r="U1058"/>
      <c r="X1058"/>
      <c r="AA1058"/>
      <c r="AF1058"/>
      <c r="AH1058" s="10"/>
      <c r="AK1058" s="2" t="s">
        <v>1323</v>
      </c>
      <c r="AL1058" s="10">
        <v>44</v>
      </c>
      <c r="AM1058" s="2" t="str">
        <f t="shared" si="16"/>
        <v>Uribia / La Guajira</v>
      </c>
      <c r="AN1058" s="10">
        <v>44847</v>
      </c>
    </row>
    <row r="1059" spans="6:40" x14ac:dyDescent="0.25">
      <c r="F1059"/>
      <c r="L1059"/>
      <c r="O1059"/>
      <c r="R1059"/>
      <c r="U1059"/>
      <c r="X1059"/>
      <c r="AA1059"/>
      <c r="AF1059"/>
      <c r="AH1059" s="10"/>
      <c r="AK1059" s="2" t="s">
        <v>1324</v>
      </c>
      <c r="AL1059" s="10" t="s">
        <v>93</v>
      </c>
      <c r="AM1059" s="2" t="str">
        <f t="shared" si="16"/>
        <v>Urrao / Antioquia</v>
      </c>
      <c r="AN1059" s="10" t="s">
        <v>1325</v>
      </c>
    </row>
    <row r="1060" spans="6:40" x14ac:dyDescent="0.25">
      <c r="F1060"/>
      <c r="L1060"/>
      <c r="O1060"/>
      <c r="R1060"/>
      <c r="U1060"/>
      <c r="X1060"/>
      <c r="AA1060"/>
      <c r="AF1060"/>
      <c r="AH1060" s="10"/>
      <c r="AK1060" s="2" t="s">
        <v>1326</v>
      </c>
      <c r="AL1060" s="10">
        <v>44</v>
      </c>
      <c r="AM1060" s="2" t="str">
        <f t="shared" si="16"/>
        <v>Urumita / La Guajira</v>
      </c>
      <c r="AN1060" s="10">
        <v>44855</v>
      </c>
    </row>
    <row r="1061" spans="6:40" x14ac:dyDescent="0.25">
      <c r="F1061"/>
      <c r="L1061"/>
      <c r="O1061"/>
      <c r="R1061"/>
      <c r="U1061"/>
      <c r="X1061"/>
      <c r="AA1061"/>
      <c r="AF1061"/>
      <c r="AH1061" s="10"/>
      <c r="AK1061" s="2" t="s">
        <v>1327</v>
      </c>
      <c r="AL1061" s="10" t="s">
        <v>154</v>
      </c>
      <c r="AM1061" s="2" t="str">
        <f t="shared" si="16"/>
        <v>Usiacurí / Atlántico</v>
      </c>
      <c r="AN1061" s="10" t="s">
        <v>1328</v>
      </c>
    </row>
    <row r="1062" spans="6:40" x14ac:dyDescent="0.25">
      <c r="F1062"/>
      <c r="L1062"/>
      <c r="O1062"/>
      <c r="R1062"/>
      <c r="U1062"/>
      <c r="X1062"/>
      <c r="AA1062"/>
      <c r="AF1062"/>
      <c r="AH1062" s="10"/>
      <c r="AK1062" s="2" t="s">
        <v>1329</v>
      </c>
      <c r="AL1062" s="10">
        <v>25</v>
      </c>
      <c r="AM1062" s="2" t="str">
        <f t="shared" si="16"/>
        <v>Útica / Cundinamarca</v>
      </c>
      <c r="AN1062" s="10">
        <v>25851</v>
      </c>
    </row>
    <row r="1063" spans="6:40" x14ac:dyDescent="0.25">
      <c r="F1063"/>
      <c r="L1063"/>
      <c r="O1063"/>
      <c r="R1063"/>
      <c r="U1063"/>
      <c r="X1063"/>
      <c r="AA1063"/>
      <c r="AF1063"/>
      <c r="AH1063" s="10"/>
      <c r="AK1063" s="2" t="s">
        <v>1330</v>
      </c>
      <c r="AL1063" s="10" t="s">
        <v>93</v>
      </c>
      <c r="AM1063" s="2" t="str">
        <f t="shared" si="16"/>
        <v>Valdivia / Antioquia</v>
      </c>
      <c r="AN1063" s="10" t="s">
        <v>1331</v>
      </c>
    </row>
    <row r="1064" spans="6:40" x14ac:dyDescent="0.25">
      <c r="F1064"/>
      <c r="L1064"/>
      <c r="O1064"/>
      <c r="R1064"/>
      <c r="U1064"/>
      <c r="X1064"/>
      <c r="AA1064"/>
      <c r="AF1064"/>
      <c r="AH1064" s="10"/>
      <c r="AK1064" s="2" t="s">
        <v>1332</v>
      </c>
      <c r="AL1064" s="10">
        <v>23</v>
      </c>
      <c r="AM1064" s="2" t="str">
        <f t="shared" si="16"/>
        <v>Valencia / Córdoba</v>
      </c>
      <c r="AN1064" s="10">
        <v>23855</v>
      </c>
    </row>
    <row r="1065" spans="6:40" x14ac:dyDescent="0.25">
      <c r="F1065"/>
      <c r="L1065"/>
      <c r="O1065"/>
      <c r="R1065"/>
      <c r="U1065"/>
      <c r="X1065"/>
      <c r="AA1065"/>
      <c r="AF1065"/>
      <c r="AH1065" s="10"/>
      <c r="AK1065" s="2" t="s">
        <v>1333</v>
      </c>
      <c r="AL1065" s="10">
        <v>68</v>
      </c>
      <c r="AM1065" s="2" t="str">
        <f t="shared" si="16"/>
        <v>Valle De San José / Santander</v>
      </c>
      <c r="AN1065" s="10">
        <v>68855</v>
      </c>
    </row>
    <row r="1066" spans="6:40" x14ac:dyDescent="0.25">
      <c r="F1066"/>
      <c r="L1066"/>
      <c r="O1066"/>
      <c r="R1066"/>
      <c r="U1066"/>
      <c r="X1066"/>
      <c r="AA1066"/>
      <c r="AF1066"/>
      <c r="AH1066" s="10"/>
      <c r="AK1066" s="2" t="s">
        <v>1334</v>
      </c>
      <c r="AL1066" s="10">
        <v>73</v>
      </c>
      <c r="AM1066" s="2" t="str">
        <f t="shared" si="16"/>
        <v>Valle De San Juan / Tolima</v>
      </c>
      <c r="AN1066" s="10">
        <v>73854</v>
      </c>
    </row>
    <row r="1067" spans="6:40" x14ac:dyDescent="0.25">
      <c r="F1067"/>
      <c r="L1067"/>
      <c r="O1067"/>
      <c r="R1067"/>
      <c r="U1067"/>
      <c r="X1067"/>
      <c r="AA1067"/>
      <c r="AF1067"/>
      <c r="AH1067" s="10"/>
      <c r="AK1067" s="2" t="s">
        <v>1335</v>
      </c>
      <c r="AL1067" s="10">
        <v>86</v>
      </c>
      <c r="AM1067" s="2" t="str">
        <f t="shared" si="16"/>
        <v>Valle Del Guamuez / Putumayo</v>
      </c>
      <c r="AN1067" s="10">
        <v>86865</v>
      </c>
    </row>
    <row r="1068" spans="6:40" x14ac:dyDescent="0.25">
      <c r="F1068"/>
      <c r="L1068"/>
      <c r="O1068"/>
      <c r="R1068"/>
      <c r="U1068"/>
      <c r="X1068"/>
      <c r="AA1068"/>
      <c r="AF1068"/>
      <c r="AH1068" s="10"/>
      <c r="AK1068" s="2" t="s">
        <v>1336</v>
      </c>
      <c r="AL1068" s="10">
        <v>20</v>
      </c>
      <c r="AM1068" s="2" t="str">
        <f t="shared" si="16"/>
        <v>Valledupar / Cesar</v>
      </c>
      <c r="AN1068" s="10">
        <v>20001</v>
      </c>
    </row>
    <row r="1069" spans="6:40" x14ac:dyDescent="0.25">
      <c r="F1069"/>
      <c r="L1069"/>
      <c r="O1069"/>
      <c r="R1069"/>
      <c r="U1069"/>
      <c r="X1069"/>
      <c r="AA1069"/>
      <c r="AF1069"/>
      <c r="AH1069" s="10"/>
      <c r="AK1069" s="2" t="s">
        <v>1337</v>
      </c>
      <c r="AL1069" s="10" t="s">
        <v>93</v>
      </c>
      <c r="AM1069" s="2" t="str">
        <f t="shared" si="16"/>
        <v>Valparaíso / Antioquia</v>
      </c>
      <c r="AN1069" s="10" t="s">
        <v>1338</v>
      </c>
    </row>
    <row r="1070" spans="6:40" x14ac:dyDescent="0.25">
      <c r="F1070"/>
      <c r="L1070"/>
      <c r="O1070"/>
      <c r="R1070"/>
      <c r="U1070"/>
      <c r="X1070"/>
      <c r="AA1070"/>
      <c r="AF1070"/>
      <c r="AH1070" s="10"/>
      <c r="AK1070" s="2" t="s">
        <v>1337</v>
      </c>
      <c r="AL1070" s="10">
        <v>18</v>
      </c>
      <c r="AM1070" s="2" t="str">
        <f t="shared" si="16"/>
        <v>Valparaíso / Caquetá</v>
      </c>
      <c r="AN1070" s="10">
        <v>18860</v>
      </c>
    </row>
    <row r="1071" spans="6:40" x14ac:dyDescent="0.25">
      <c r="F1071"/>
      <c r="L1071"/>
      <c r="O1071"/>
      <c r="R1071"/>
      <c r="U1071"/>
      <c r="X1071"/>
      <c r="AA1071"/>
      <c r="AF1071"/>
      <c r="AH1071" s="10"/>
      <c r="AK1071" s="2" t="s">
        <v>1339</v>
      </c>
      <c r="AL1071" s="10" t="s">
        <v>93</v>
      </c>
      <c r="AM1071" s="2" t="str">
        <f t="shared" si="16"/>
        <v>Vegachí / Antioquia</v>
      </c>
      <c r="AN1071" s="10" t="s">
        <v>1340</v>
      </c>
    </row>
    <row r="1072" spans="6:40" x14ac:dyDescent="0.25">
      <c r="F1072"/>
      <c r="L1072"/>
      <c r="O1072"/>
      <c r="R1072"/>
      <c r="U1072"/>
      <c r="X1072"/>
      <c r="AA1072"/>
      <c r="AF1072"/>
      <c r="AH1072" s="10"/>
      <c r="AK1072" s="2" t="s">
        <v>1341</v>
      </c>
      <c r="AL1072" s="10">
        <v>68</v>
      </c>
      <c r="AM1072" s="2" t="str">
        <f t="shared" si="16"/>
        <v>Vélez / Santander</v>
      </c>
      <c r="AN1072" s="10">
        <v>68861</v>
      </c>
    </row>
    <row r="1073" spans="6:40" x14ac:dyDescent="0.25">
      <c r="F1073"/>
      <c r="L1073"/>
      <c r="O1073"/>
      <c r="R1073"/>
      <c r="U1073"/>
      <c r="X1073"/>
      <c r="AA1073"/>
      <c r="AF1073"/>
      <c r="AH1073" s="10"/>
      <c r="AK1073" s="2" t="s">
        <v>1342</v>
      </c>
      <c r="AL1073" s="10">
        <v>73</v>
      </c>
      <c r="AM1073" s="2" t="str">
        <f t="shared" si="16"/>
        <v>Venadillo / Tolima</v>
      </c>
      <c r="AN1073" s="10">
        <v>73861</v>
      </c>
    </row>
    <row r="1074" spans="6:40" x14ac:dyDescent="0.25">
      <c r="F1074"/>
      <c r="L1074"/>
      <c r="O1074"/>
      <c r="R1074"/>
      <c r="U1074"/>
      <c r="X1074"/>
      <c r="AA1074"/>
      <c r="AF1074"/>
      <c r="AH1074" s="10"/>
      <c r="AK1074" s="2" t="s">
        <v>1343</v>
      </c>
      <c r="AL1074" s="10" t="s">
        <v>93</v>
      </c>
      <c r="AM1074" s="2" t="str">
        <f t="shared" si="16"/>
        <v>Venecia / Antioquia</v>
      </c>
      <c r="AN1074" s="10" t="s">
        <v>1344</v>
      </c>
    </row>
    <row r="1075" spans="6:40" x14ac:dyDescent="0.25">
      <c r="F1075"/>
      <c r="L1075"/>
      <c r="O1075"/>
      <c r="R1075"/>
      <c r="U1075"/>
      <c r="X1075"/>
      <c r="AA1075"/>
      <c r="AF1075"/>
      <c r="AH1075" s="10"/>
      <c r="AK1075" s="2" t="s">
        <v>1343</v>
      </c>
      <c r="AL1075" s="10" t="s">
        <v>93</v>
      </c>
      <c r="AM1075" s="2" t="str">
        <f t="shared" si="16"/>
        <v>Venecia / Antioquia</v>
      </c>
      <c r="AN1075" s="10" t="s">
        <v>1344</v>
      </c>
    </row>
    <row r="1076" spans="6:40" x14ac:dyDescent="0.25">
      <c r="F1076"/>
      <c r="L1076"/>
      <c r="O1076"/>
      <c r="R1076"/>
      <c r="U1076"/>
      <c r="X1076"/>
      <c r="AA1076"/>
      <c r="AF1076"/>
      <c r="AH1076" s="10"/>
      <c r="AK1076" s="2" t="s">
        <v>1343</v>
      </c>
      <c r="AL1076" s="10">
        <v>25</v>
      </c>
      <c r="AM1076" s="2" t="str">
        <f t="shared" si="16"/>
        <v>Venecia / Cundinamarca</v>
      </c>
      <c r="AN1076" s="10">
        <v>25506</v>
      </c>
    </row>
    <row r="1077" spans="6:40" x14ac:dyDescent="0.25">
      <c r="F1077"/>
      <c r="L1077"/>
      <c r="O1077"/>
      <c r="R1077"/>
      <c r="U1077"/>
      <c r="X1077"/>
      <c r="AA1077"/>
      <c r="AF1077"/>
      <c r="AH1077" s="10"/>
      <c r="AK1077" s="2" t="s">
        <v>1345</v>
      </c>
      <c r="AL1077" s="10">
        <v>15</v>
      </c>
      <c r="AM1077" s="2" t="str">
        <f t="shared" si="16"/>
        <v>Ventaquemada / Boyacá</v>
      </c>
      <c r="AN1077" s="10">
        <v>15861</v>
      </c>
    </row>
    <row r="1078" spans="6:40" x14ac:dyDescent="0.25">
      <c r="F1078"/>
      <c r="L1078"/>
      <c r="O1078"/>
      <c r="R1078"/>
      <c r="U1078"/>
      <c r="X1078"/>
      <c r="AA1078"/>
      <c r="AF1078"/>
      <c r="AH1078" s="10"/>
      <c r="AK1078" s="2" t="s">
        <v>1346</v>
      </c>
      <c r="AL1078" s="10">
        <v>25</v>
      </c>
      <c r="AM1078" s="2" t="str">
        <f t="shared" si="16"/>
        <v>Vergara / Cundinamarca</v>
      </c>
      <c r="AN1078" s="10">
        <v>25862</v>
      </c>
    </row>
    <row r="1079" spans="6:40" x14ac:dyDescent="0.25">
      <c r="F1079"/>
      <c r="L1079"/>
      <c r="O1079"/>
      <c r="R1079"/>
      <c r="U1079"/>
      <c r="X1079"/>
      <c r="AA1079"/>
      <c r="AF1079"/>
      <c r="AH1079" s="10"/>
      <c r="AK1079" s="2" t="s">
        <v>1347</v>
      </c>
      <c r="AL1079" s="10">
        <v>76</v>
      </c>
      <c r="AM1079" s="2" t="str">
        <f t="shared" si="16"/>
        <v>Versalles / Valle del Cauca</v>
      </c>
      <c r="AN1079" s="10">
        <v>76863</v>
      </c>
    </row>
    <row r="1080" spans="6:40" x14ac:dyDescent="0.25">
      <c r="F1080"/>
      <c r="L1080"/>
      <c r="O1080"/>
      <c r="R1080"/>
      <c r="U1080"/>
      <c r="X1080"/>
      <c r="AA1080"/>
      <c r="AF1080"/>
      <c r="AH1080" s="10"/>
      <c r="AK1080" s="2" t="s">
        <v>1348</v>
      </c>
      <c r="AL1080" s="10">
        <v>68</v>
      </c>
      <c r="AM1080" s="2" t="str">
        <f t="shared" si="16"/>
        <v>Vetas / Santander</v>
      </c>
      <c r="AN1080" s="10">
        <v>68867</v>
      </c>
    </row>
    <row r="1081" spans="6:40" x14ac:dyDescent="0.25">
      <c r="F1081"/>
      <c r="L1081"/>
      <c r="O1081"/>
      <c r="R1081"/>
      <c r="U1081"/>
      <c r="X1081"/>
      <c r="AA1081"/>
      <c r="AF1081"/>
      <c r="AH1081" s="10"/>
      <c r="AK1081" s="2" t="s">
        <v>1349</v>
      </c>
      <c r="AL1081" s="10">
        <v>25</v>
      </c>
      <c r="AM1081" s="2" t="str">
        <f t="shared" si="16"/>
        <v>Vianí / Cundinamarca</v>
      </c>
      <c r="AN1081" s="10">
        <v>25867</v>
      </c>
    </row>
    <row r="1082" spans="6:40" x14ac:dyDescent="0.25">
      <c r="F1082"/>
      <c r="L1082"/>
      <c r="O1082"/>
      <c r="R1082"/>
      <c r="U1082"/>
      <c r="X1082"/>
      <c r="AA1082"/>
      <c r="AF1082"/>
      <c r="AH1082" s="10"/>
      <c r="AK1082" s="2" t="s">
        <v>1350</v>
      </c>
      <c r="AL1082" s="10">
        <v>17</v>
      </c>
      <c r="AM1082" s="2" t="str">
        <f t="shared" si="16"/>
        <v>Victoria / Caldas</v>
      </c>
      <c r="AN1082" s="10">
        <v>17867</v>
      </c>
    </row>
    <row r="1083" spans="6:40" x14ac:dyDescent="0.25">
      <c r="F1083"/>
      <c r="L1083"/>
      <c r="O1083"/>
      <c r="R1083"/>
      <c r="U1083"/>
      <c r="X1083"/>
      <c r="AA1083"/>
      <c r="AF1083"/>
      <c r="AH1083" s="10"/>
      <c r="AK1083" s="2" t="s">
        <v>1351</v>
      </c>
      <c r="AL1083" s="10" t="s">
        <v>93</v>
      </c>
      <c r="AM1083" s="2" t="str">
        <f t="shared" si="16"/>
        <v>Vigía Del Fuerte / Antioquia</v>
      </c>
      <c r="AN1083" s="10" t="s">
        <v>1352</v>
      </c>
    </row>
    <row r="1084" spans="6:40" x14ac:dyDescent="0.25">
      <c r="F1084"/>
      <c r="L1084"/>
      <c r="O1084"/>
      <c r="R1084"/>
      <c r="U1084"/>
      <c r="X1084"/>
      <c r="AA1084"/>
      <c r="AF1084"/>
      <c r="AH1084" s="10"/>
      <c r="AK1084" s="2" t="s">
        <v>1353</v>
      </c>
      <c r="AL1084" s="10">
        <v>76</v>
      </c>
      <c r="AM1084" s="2" t="str">
        <f t="shared" si="16"/>
        <v>Vijes / Valle del Cauca</v>
      </c>
      <c r="AN1084" s="10">
        <v>76869</v>
      </c>
    </row>
    <row r="1085" spans="6:40" x14ac:dyDescent="0.25">
      <c r="F1085"/>
      <c r="L1085"/>
      <c r="O1085"/>
      <c r="R1085"/>
      <c r="U1085"/>
      <c r="X1085"/>
      <c r="AA1085"/>
      <c r="AF1085"/>
      <c r="AH1085" s="10"/>
      <c r="AK1085" s="2" t="s">
        <v>1354</v>
      </c>
      <c r="AL1085" s="10">
        <v>54</v>
      </c>
      <c r="AM1085" s="2" t="str">
        <f t="shared" si="16"/>
        <v>Villa Caro / Norte de Santander</v>
      </c>
      <c r="AN1085" s="10">
        <v>54871</v>
      </c>
    </row>
    <row r="1086" spans="6:40" x14ac:dyDescent="0.25">
      <c r="F1086"/>
      <c r="L1086"/>
      <c r="O1086"/>
      <c r="R1086"/>
      <c r="U1086"/>
      <c r="X1086"/>
      <c r="AA1086"/>
      <c r="AF1086"/>
      <c r="AH1086" s="10"/>
      <c r="AK1086" s="2" t="s">
        <v>1355</v>
      </c>
      <c r="AL1086" s="10">
        <v>15</v>
      </c>
      <c r="AM1086" s="2" t="str">
        <f t="shared" si="16"/>
        <v>Villa De Leyva / Boyacá</v>
      </c>
      <c r="AN1086" s="10">
        <v>15407</v>
      </c>
    </row>
    <row r="1087" spans="6:40" x14ac:dyDescent="0.25">
      <c r="F1087"/>
      <c r="L1087"/>
      <c r="O1087"/>
      <c r="R1087"/>
      <c r="U1087"/>
      <c r="X1087"/>
      <c r="AA1087"/>
      <c r="AF1087"/>
      <c r="AH1087" s="10"/>
      <c r="AK1087" s="2" t="s">
        <v>1356</v>
      </c>
      <c r="AL1087" s="10">
        <v>25</v>
      </c>
      <c r="AM1087" s="2" t="str">
        <f t="shared" si="16"/>
        <v>Villa De San Diego De Ubaté / Cundinamarca</v>
      </c>
      <c r="AN1087" s="10">
        <v>25843</v>
      </c>
    </row>
    <row r="1088" spans="6:40" x14ac:dyDescent="0.25">
      <c r="F1088"/>
      <c r="L1088"/>
      <c r="O1088"/>
      <c r="R1088"/>
      <c r="U1088"/>
      <c r="X1088"/>
      <c r="AA1088"/>
      <c r="AF1088"/>
      <c r="AH1088" s="10"/>
      <c r="AK1088" s="2" t="s">
        <v>1357</v>
      </c>
      <c r="AL1088" s="10">
        <v>54</v>
      </c>
      <c r="AM1088" s="2" t="str">
        <f t="shared" si="16"/>
        <v>Villa Del Rosario / Norte de Santander</v>
      </c>
      <c r="AN1088" s="10">
        <v>54874</v>
      </c>
    </row>
    <row r="1089" spans="6:40" x14ac:dyDescent="0.25">
      <c r="F1089"/>
      <c r="L1089"/>
      <c r="O1089"/>
      <c r="R1089"/>
      <c r="U1089"/>
      <c r="X1089"/>
      <c r="AA1089"/>
      <c r="AF1089"/>
      <c r="AH1089" s="10"/>
      <c r="AK1089" s="2" t="s">
        <v>1358</v>
      </c>
      <c r="AL1089" s="10">
        <v>19</v>
      </c>
      <c r="AM1089" s="2" t="str">
        <f t="shared" si="16"/>
        <v>Villa Rica / Cauca</v>
      </c>
      <c r="AN1089" s="10">
        <v>19845</v>
      </c>
    </row>
    <row r="1090" spans="6:40" x14ac:dyDescent="0.25">
      <c r="F1090"/>
      <c r="L1090"/>
      <c r="O1090"/>
      <c r="R1090"/>
      <c r="U1090"/>
      <c r="X1090"/>
      <c r="AA1090"/>
      <c r="AF1090"/>
      <c r="AH1090" s="10"/>
      <c r="AK1090" s="2" t="s">
        <v>1359</v>
      </c>
      <c r="AL1090" s="10">
        <v>86</v>
      </c>
      <c r="AM1090" s="2" t="str">
        <f t="shared" si="16"/>
        <v>Villagarzón / Putumayo</v>
      </c>
      <c r="AN1090" s="10">
        <v>86885</v>
      </c>
    </row>
    <row r="1091" spans="6:40" x14ac:dyDescent="0.25">
      <c r="F1091"/>
      <c r="L1091"/>
      <c r="O1091"/>
      <c r="R1091"/>
      <c r="U1091"/>
      <c r="X1091"/>
      <c r="AA1091"/>
      <c r="AF1091"/>
      <c r="AH1091" s="10"/>
      <c r="AK1091" s="2" t="s">
        <v>1360</v>
      </c>
      <c r="AL1091" s="10">
        <v>25</v>
      </c>
      <c r="AM1091" s="2" t="str">
        <f t="shared" si="16"/>
        <v>Villagómez / Cundinamarca</v>
      </c>
      <c r="AN1091" s="10">
        <v>25871</v>
      </c>
    </row>
    <row r="1092" spans="6:40" x14ac:dyDescent="0.25">
      <c r="F1092"/>
      <c r="L1092"/>
      <c r="O1092"/>
      <c r="R1092"/>
      <c r="U1092"/>
      <c r="X1092"/>
      <c r="AA1092"/>
      <c r="AF1092"/>
      <c r="AH1092" s="10"/>
      <c r="AK1092" s="2" t="s">
        <v>1361</v>
      </c>
      <c r="AL1092" s="10">
        <v>73</v>
      </c>
      <c r="AM1092" s="2" t="str">
        <f t="shared" ref="AM1092:AM1126" si="17">AK1092&amp;" / "&amp;VLOOKUP(AL1092,$AH$4:$AI$36,2,FALSE)</f>
        <v>Villahermosa / Tolima</v>
      </c>
      <c r="AN1092" s="10">
        <v>73870</v>
      </c>
    </row>
    <row r="1093" spans="6:40" x14ac:dyDescent="0.25">
      <c r="F1093"/>
      <c r="L1093"/>
      <c r="O1093"/>
      <c r="R1093"/>
      <c r="U1093"/>
      <c r="X1093"/>
      <c r="AA1093"/>
      <c r="AF1093"/>
      <c r="AH1093" s="10"/>
      <c r="AK1093" s="2" t="s">
        <v>1362</v>
      </c>
      <c r="AL1093" s="10">
        <v>17</v>
      </c>
      <c r="AM1093" s="2" t="str">
        <f t="shared" si="17"/>
        <v>Villamaría / Caldas</v>
      </c>
      <c r="AN1093" s="10">
        <v>17873</v>
      </c>
    </row>
    <row r="1094" spans="6:40" x14ac:dyDescent="0.25">
      <c r="F1094"/>
      <c r="L1094"/>
      <c r="O1094"/>
      <c r="R1094"/>
      <c r="U1094"/>
      <c r="X1094"/>
      <c r="AA1094"/>
      <c r="AF1094"/>
      <c r="AH1094" s="10"/>
      <c r="AK1094" s="2" t="s">
        <v>1363</v>
      </c>
      <c r="AL1094" s="10">
        <v>13</v>
      </c>
      <c r="AM1094" s="2" t="str">
        <f t="shared" si="17"/>
        <v>Villanueva / Bolívar</v>
      </c>
      <c r="AN1094" s="10">
        <v>13873</v>
      </c>
    </row>
    <row r="1095" spans="6:40" x14ac:dyDescent="0.25">
      <c r="F1095"/>
      <c r="L1095"/>
      <c r="O1095"/>
      <c r="R1095"/>
      <c r="U1095"/>
      <c r="X1095"/>
      <c r="AA1095"/>
      <c r="AF1095"/>
      <c r="AH1095" s="10"/>
      <c r="AK1095" s="2" t="s">
        <v>1363</v>
      </c>
      <c r="AL1095" s="10">
        <v>85</v>
      </c>
      <c r="AM1095" s="2" t="str">
        <f t="shared" si="17"/>
        <v>Villanueva / Casanare</v>
      </c>
      <c r="AN1095" s="10">
        <v>85440</v>
      </c>
    </row>
    <row r="1096" spans="6:40" x14ac:dyDescent="0.25">
      <c r="F1096"/>
      <c r="L1096"/>
      <c r="O1096"/>
      <c r="R1096"/>
      <c r="U1096"/>
      <c r="X1096"/>
      <c r="AA1096"/>
      <c r="AF1096"/>
      <c r="AH1096" s="10"/>
      <c r="AK1096" s="2" t="s">
        <v>1363</v>
      </c>
      <c r="AL1096" s="10">
        <v>44</v>
      </c>
      <c r="AM1096" s="2" t="str">
        <f t="shared" si="17"/>
        <v>Villanueva / La Guajira</v>
      </c>
      <c r="AN1096" s="10">
        <v>44874</v>
      </c>
    </row>
    <row r="1097" spans="6:40" x14ac:dyDescent="0.25">
      <c r="F1097"/>
      <c r="L1097"/>
      <c r="O1097"/>
      <c r="R1097"/>
      <c r="U1097"/>
      <c r="X1097"/>
      <c r="AA1097"/>
      <c r="AF1097"/>
      <c r="AH1097" s="10"/>
      <c r="AK1097" s="2" t="s">
        <v>1363</v>
      </c>
      <c r="AL1097" s="10">
        <v>68</v>
      </c>
      <c r="AM1097" s="2" t="str">
        <f t="shared" si="17"/>
        <v>Villanueva / Santander</v>
      </c>
      <c r="AN1097" s="10">
        <v>68872</v>
      </c>
    </row>
    <row r="1098" spans="6:40" x14ac:dyDescent="0.25">
      <c r="F1098"/>
      <c r="L1098"/>
      <c r="O1098"/>
      <c r="R1098"/>
      <c r="U1098"/>
      <c r="X1098"/>
      <c r="AA1098"/>
      <c r="AF1098"/>
      <c r="AH1098" s="10"/>
      <c r="AK1098" s="2" t="s">
        <v>1364</v>
      </c>
      <c r="AL1098" s="10">
        <v>25</v>
      </c>
      <c r="AM1098" s="2" t="str">
        <f t="shared" si="17"/>
        <v>Villapinzón / Cundinamarca</v>
      </c>
      <c r="AN1098" s="10">
        <v>25873</v>
      </c>
    </row>
    <row r="1099" spans="6:40" x14ac:dyDescent="0.25">
      <c r="F1099"/>
      <c r="L1099"/>
      <c r="O1099"/>
      <c r="R1099"/>
      <c r="U1099"/>
      <c r="X1099"/>
      <c r="AA1099"/>
      <c r="AF1099"/>
      <c r="AH1099" s="10"/>
      <c r="AK1099" s="2" t="s">
        <v>1365</v>
      </c>
      <c r="AL1099" s="10">
        <v>73</v>
      </c>
      <c r="AM1099" s="2" t="str">
        <f t="shared" si="17"/>
        <v>Villarrica / Tolima</v>
      </c>
      <c r="AN1099" s="10">
        <v>73873</v>
      </c>
    </row>
    <row r="1100" spans="6:40" x14ac:dyDescent="0.25">
      <c r="F1100"/>
      <c r="L1100"/>
      <c r="O1100"/>
      <c r="R1100"/>
      <c r="U1100"/>
      <c r="X1100"/>
      <c r="AA1100"/>
      <c r="AF1100"/>
      <c r="AH1100" s="10"/>
      <c r="AK1100" s="2" t="s">
        <v>1366</v>
      </c>
      <c r="AL1100" s="10">
        <v>50</v>
      </c>
      <c r="AM1100" s="2" t="str">
        <f t="shared" si="17"/>
        <v>Villavicencio / Meta</v>
      </c>
      <c r="AN1100" s="10">
        <v>50001</v>
      </c>
    </row>
    <row r="1101" spans="6:40" x14ac:dyDescent="0.25">
      <c r="F1101"/>
      <c r="L1101"/>
      <c r="O1101"/>
      <c r="R1101"/>
      <c r="U1101"/>
      <c r="X1101"/>
      <c r="AA1101"/>
      <c r="AF1101"/>
      <c r="AH1101" s="10"/>
      <c r="AK1101" s="2" t="s">
        <v>1367</v>
      </c>
      <c r="AL1101" s="10">
        <v>41</v>
      </c>
      <c r="AM1101" s="2" t="str">
        <f t="shared" si="17"/>
        <v>Villavieja / Huila</v>
      </c>
      <c r="AN1101" s="10">
        <v>41872</v>
      </c>
    </row>
    <row r="1102" spans="6:40" x14ac:dyDescent="0.25">
      <c r="F1102"/>
      <c r="L1102"/>
      <c r="O1102"/>
      <c r="R1102"/>
      <c r="U1102"/>
      <c r="X1102"/>
      <c r="AA1102"/>
      <c r="AF1102"/>
      <c r="AH1102" s="10"/>
      <c r="AK1102" s="2" t="s">
        <v>1368</v>
      </c>
      <c r="AL1102" s="10">
        <v>25</v>
      </c>
      <c r="AM1102" s="2" t="str">
        <f t="shared" si="17"/>
        <v>Villeta / Cundinamarca</v>
      </c>
      <c r="AN1102" s="10">
        <v>25875</v>
      </c>
    </row>
    <row r="1103" spans="6:40" x14ac:dyDescent="0.25">
      <c r="F1103"/>
      <c r="L1103"/>
      <c r="O1103"/>
      <c r="R1103"/>
      <c r="U1103"/>
      <c r="X1103"/>
      <c r="AA1103"/>
      <c r="AF1103"/>
      <c r="AH1103" s="10"/>
      <c r="AK1103" s="2" t="s">
        <v>1369</v>
      </c>
      <c r="AL1103" s="10">
        <v>25</v>
      </c>
      <c r="AM1103" s="2" t="str">
        <f t="shared" si="17"/>
        <v>Viotá / Cundinamarca</v>
      </c>
      <c r="AN1103" s="10">
        <v>25878</v>
      </c>
    </row>
    <row r="1104" spans="6:40" x14ac:dyDescent="0.25">
      <c r="F1104"/>
      <c r="L1104"/>
      <c r="O1104"/>
      <c r="R1104"/>
      <c r="U1104"/>
      <c r="X1104"/>
      <c r="AA1104"/>
      <c r="AF1104"/>
      <c r="AH1104" s="10"/>
      <c r="AK1104" s="2" t="s">
        <v>1370</v>
      </c>
      <c r="AL1104" s="10">
        <v>15</v>
      </c>
      <c r="AM1104" s="2" t="str">
        <f t="shared" si="17"/>
        <v>Viracachá / Boyacá</v>
      </c>
      <c r="AN1104" s="10">
        <v>15879</v>
      </c>
    </row>
    <row r="1105" spans="6:40" x14ac:dyDescent="0.25">
      <c r="F1105"/>
      <c r="L1105"/>
      <c r="O1105"/>
      <c r="R1105"/>
      <c r="U1105"/>
      <c r="X1105"/>
      <c r="AA1105"/>
      <c r="AF1105"/>
      <c r="AH1105" s="10"/>
      <c r="AK1105" s="2" t="s">
        <v>1371</v>
      </c>
      <c r="AL1105" s="10">
        <v>50</v>
      </c>
      <c r="AM1105" s="2" t="str">
        <f t="shared" si="17"/>
        <v>Vistahermosa / Meta</v>
      </c>
      <c r="AN1105" s="10">
        <v>50711</v>
      </c>
    </row>
    <row r="1106" spans="6:40" x14ac:dyDescent="0.25">
      <c r="F1106"/>
      <c r="L1106"/>
      <c r="O1106"/>
      <c r="R1106"/>
      <c r="U1106"/>
      <c r="X1106"/>
      <c r="AA1106"/>
      <c r="AF1106"/>
      <c r="AH1106" s="10"/>
      <c r="AK1106" s="2" t="s">
        <v>1372</v>
      </c>
      <c r="AL1106" s="10">
        <v>17</v>
      </c>
      <c r="AM1106" s="2" t="str">
        <f t="shared" si="17"/>
        <v>Viterbo / Caldas</v>
      </c>
      <c r="AN1106" s="10">
        <v>17877</v>
      </c>
    </row>
    <row r="1107" spans="6:40" x14ac:dyDescent="0.25">
      <c r="F1107"/>
      <c r="L1107"/>
      <c r="O1107"/>
      <c r="R1107"/>
      <c r="U1107"/>
      <c r="X1107"/>
      <c r="AA1107"/>
      <c r="AF1107"/>
      <c r="AH1107" s="10"/>
      <c r="AK1107" s="2" t="s">
        <v>1373</v>
      </c>
      <c r="AL1107" s="10">
        <v>25</v>
      </c>
      <c r="AM1107" s="2" t="str">
        <f t="shared" si="17"/>
        <v>Yacopí / Cundinamarca</v>
      </c>
      <c r="AN1107" s="10">
        <v>25885</v>
      </c>
    </row>
    <row r="1108" spans="6:40" x14ac:dyDescent="0.25">
      <c r="F1108"/>
      <c r="L1108"/>
      <c r="O1108"/>
      <c r="R1108"/>
      <c r="U1108"/>
      <c r="X1108"/>
      <c r="AA1108"/>
      <c r="AF1108"/>
      <c r="AH1108" s="10"/>
      <c r="AK1108" s="2" t="s">
        <v>1374</v>
      </c>
      <c r="AL1108" s="10">
        <v>52</v>
      </c>
      <c r="AM1108" s="2" t="str">
        <f t="shared" si="17"/>
        <v>Yacuanquer / Nariño</v>
      </c>
      <c r="AN1108" s="10">
        <v>52885</v>
      </c>
    </row>
    <row r="1109" spans="6:40" x14ac:dyDescent="0.25">
      <c r="F1109"/>
      <c r="L1109"/>
      <c r="O1109"/>
      <c r="R1109"/>
      <c r="U1109"/>
      <c r="X1109"/>
      <c r="AA1109"/>
      <c r="AF1109"/>
      <c r="AH1109" s="10"/>
      <c r="AK1109" s="2" t="s">
        <v>1375</v>
      </c>
      <c r="AL1109" s="10">
        <v>41</v>
      </c>
      <c r="AM1109" s="2" t="str">
        <f t="shared" si="17"/>
        <v>Yaguará / Huila</v>
      </c>
      <c r="AN1109" s="10">
        <v>41885</v>
      </c>
    </row>
    <row r="1110" spans="6:40" x14ac:dyDescent="0.25">
      <c r="F1110"/>
      <c r="L1110"/>
      <c r="O1110"/>
      <c r="R1110"/>
      <c r="U1110"/>
      <c r="X1110"/>
      <c r="AA1110"/>
      <c r="AF1110"/>
      <c r="AH1110" s="10"/>
      <c r="AK1110" s="2" t="s">
        <v>1376</v>
      </c>
      <c r="AL1110" s="10" t="s">
        <v>93</v>
      </c>
      <c r="AM1110" s="2" t="str">
        <f t="shared" si="17"/>
        <v>Yalí / Antioquia</v>
      </c>
      <c r="AN1110" s="10" t="s">
        <v>1377</v>
      </c>
    </row>
    <row r="1111" spans="6:40" x14ac:dyDescent="0.25">
      <c r="F1111"/>
      <c r="L1111"/>
      <c r="O1111"/>
      <c r="R1111"/>
      <c r="U1111"/>
      <c r="X1111"/>
      <c r="AA1111"/>
      <c r="AF1111"/>
      <c r="AH1111" s="10"/>
      <c r="AK1111" s="2" t="s">
        <v>1378</v>
      </c>
      <c r="AL1111" s="10" t="s">
        <v>93</v>
      </c>
      <c r="AM1111" s="2" t="str">
        <f t="shared" si="17"/>
        <v>Yarumal / Antioquia</v>
      </c>
      <c r="AN1111" s="10" t="s">
        <v>1379</v>
      </c>
    </row>
    <row r="1112" spans="6:40" x14ac:dyDescent="0.25">
      <c r="F1112"/>
      <c r="L1112"/>
      <c r="O1112"/>
      <c r="R1112"/>
      <c r="U1112"/>
      <c r="X1112"/>
      <c r="AA1112"/>
      <c r="AF1112"/>
      <c r="AH1112" s="10"/>
      <c r="AK1112" s="2" t="s">
        <v>1380</v>
      </c>
      <c r="AL1112" s="10">
        <v>97</v>
      </c>
      <c r="AM1112" s="2" t="str">
        <f t="shared" si="17"/>
        <v>Yavaraté / Vaupés</v>
      </c>
      <c r="AN1112" s="10">
        <v>97889</v>
      </c>
    </row>
    <row r="1113" spans="6:40" x14ac:dyDescent="0.25">
      <c r="F1113"/>
      <c r="L1113"/>
      <c r="O1113"/>
      <c r="R1113"/>
      <c r="U1113"/>
      <c r="X1113"/>
      <c r="AA1113"/>
      <c r="AF1113"/>
      <c r="AH1113" s="10"/>
      <c r="AK1113" s="2" t="s">
        <v>1381</v>
      </c>
      <c r="AL1113" s="10" t="s">
        <v>93</v>
      </c>
      <c r="AM1113" s="2" t="str">
        <f t="shared" si="17"/>
        <v>Yolombó / Antioquia</v>
      </c>
      <c r="AN1113" s="10" t="s">
        <v>1382</v>
      </c>
    </row>
    <row r="1114" spans="6:40" x14ac:dyDescent="0.25">
      <c r="F1114"/>
      <c r="L1114"/>
      <c r="O1114"/>
      <c r="R1114"/>
      <c r="U1114"/>
      <c r="X1114"/>
      <c r="AA1114"/>
      <c r="AF1114"/>
      <c r="AH1114" s="10"/>
      <c r="AK1114" s="2" t="s">
        <v>1383</v>
      </c>
      <c r="AL1114" s="10" t="s">
        <v>93</v>
      </c>
      <c r="AM1114" s="2" t="str">
        <f t="shared" si="17"/>
        <v>Yondó / Antioquia</v>
      </c>
      <c r="AN1114" s="10" t="s">
        <v>1384</v>
      </c>
    </row>
    <row r="1115" spans="6:40" x14ac:dyDescent="0.25">
      <c r="F1115"/>
      <c r="L1115"/>
      <c r="O1115"/>
      <c r="R1115"/>
      <c r="U1115"/>
      <c r="X1115"/>
      <c r="AA1115"/>
      <c r="AF1115"/>
      <c r="AH1115" s="10"/>
      <c r="AK1115" s="2" t="s">
        <v>1385</v>
      </c>
      <c r="AL1115" s="10">
        <v>85</v>
      </c>
      <c r="AM1115" s="2" t="str">
        <f t="shared" si="17"/>
        <v>Yopal / Casanare</v>
      </c>
      <c r="AN1115" s="10">
        <v>85001</v>
      </c>
    </row>
    <row r="1116" spans="6:40" x14ac:dyDescent="0.25">
      <c r="F1116"/>
      <c r="L1116"/>
      <c r="O1116"/>
      <c r="R1116"/>
      <c r="U1116"/>
      <c r="X1116"/>
      <c r="AA1116"/>
      <c r="AF1116"/>
      <c r="AH1116" s="10"/>
      <c r="AK1116" s="2" t="s">
        <v>1386</v>
      </c>
      <c r="AL1116" s="10">
        <v>76</v>
      </c>
      <c r="AM1116" s="2" t="str">
        <f t="shared" si="17"/>
        <v>Yotoco / Valle del Cauca</v>
      </c>
      <c r="AN1116" s="10">
        <v>76890</v>
      </c>
    </row>
    <row r="1117" spans="6:40" x14ac:dyDescent="0.25">
      <c r="F1117"/>
      <c r="L1117"/>
      <c r="O1117"/>
      <c r="R1117"/>
      <c r="U1117"/>
      <c r="X1117"/>
      <c r="AA1117"/>
      <c r="AF1117"/>
      <c r="AH1117" s="10"/>
      <c r="AK1117" s="2" t="s">
        <v>1387</v>
      </c>
      <c r="AL1117" s="10">
        <v>76</v>
      </c>
      <c r="AM1117" s="2" t="str">
        <f t="shared" si="17"/>
        <v>Yumbo / Valle del Cauca</v>
      </c>
      <c r="AN1117" s="10">
        <v>76892</v>
      </c>
    </row>
    <row r="1118" spans="6:40" x14ac:dyDescent="0.25">
      <c r="F1118"/>
      <c r="L1118"/>
      <c r="O1118"/>
      <c r="R1118"/>
      <c r="U1118"/>
      <c r="X1118"/>
      <c r="AA1118"/>
      <c r="AF1118"/>
      <c r="AH1118" s="10"/>
      <c r="AK1118" s="2" t="s">
        <v>1388</v>
      </c>
      <c r="AL1118" s="10">
        <v>13</v>
      </c>
      <c r="AM1118" s="2" t="str">
        <f t="shared" si="17"/>
        <v>Zambrano / Bolívar</v>
      </c>
      <c r="AN1118" s="10">
        <v>13894</v>
      </c>
    </row>
    <row r="1119" spans="6:40" x14ac:dyDescent="0.25">
      <c r="F1119"/>
      <c r="L1119"/>
      <c r="O1119"/>
      <c r="R1119"/>
      <c r="U1119"/>
      <c r="X1119"/>
      <c r="AA1119"/>
      <c r="AF1119"/>
      <c r="AH1119" s="10"/>
      <c r="AK1119" s="2" t="s">
        <v>1389</v>
      </c>
      <c r="AL1119" s="10">
        <v>68</v>
      </c>
      <c r="AM1119" s="2" t="str">
        <f t="shared" si="17"/>
        <v>Zapatoca / Santander</v>
      </c>
      <c r="AN1119" s="10">
        <v>68895</v>
      </c>
    </row>
    <row r="1120" spans="6:40" x14ac:dyDescent="0.25">
      <c r="F1120"/>
      <c r="L1120"/>
      <c r="O1120"/>
      <c r="R1120"/>
      <c r="U1120"/>
      <c r="X1120"/>
      <c r="AA1120"/>
      <c r="AF1120"/>
      <c r="AH1120" s="10"/>
      <c r="AK1120" s="2" t="s">
        <v>1390</v>
      </c>
      <c r="AL1120" s="10">
        <v>47</v>
      </c>
      <c r="AM1120" s="2" t="str">
        <f t="shared" si="17"/>
        <v>Zapayán / Magdalena</v>
      </c>
      <c r="AN1120" s="10">
        <v>47960</v>
      </c>
    </row>
    <row r="1121" spans="6:40" x14ac:dyDescent="0.25">
      <c r="F1121"/>
      <c r="L1121"/>
      <c r="O1121"/>
      <c r="R1121"/>
      <c r="U1121"/>
      <c r="X1121"/>
      <c r="AA1121"/>
      <c r="AF1121"/>
      <c r="AH1121" s="10"/>
      <c r="AK1121" s="2" t="s">
        <v>1391</v>
      </c>
      <c r="AL1121" s="10" t="s">
        <v>93</v>
      </c>
      <c r="AM1121" s="2" t="str">
        <f t="shared" si="17"/>
        <v>Zaragoza / Antioquia</v>
      </c>
      <c r="AN1121" s="10" t="s">
        <v>1392</v>
      </c>
    </row>
    <row r="1122" spans="6:40" x14ac:dyDescent="0.25">
      <c r="F1122"/>
      <c r="L1122"/>
      <c r="O1122"/>
      <c r="R1122"/>
      <c r="U1122"/>
      <c r="X1122"/>
      <c r="AA1122"/>
      <c r="AF1122"/>
      <c r="AH1122" s="10"/>
      <c r="AK1122" s="2" t="s">
        <v>1393</v>
      </c>
      <c r="AL1122" s="10">
        <v>76</v>
      </c>
      <c r="AM1122" s="2" t="str">
        <f t="shared" si="17"/>
        <v>Zarzal / Valle del Cauca</v>
      </c>
      <c r="AN1122" s="10">
        <v>76895</v>
      </c>
    </row>
    <row r="1123" spans="6:40" x14ac:dyDescent="0.25">
      <c r="F1123"/>
      <c r="L1123"/>
      <c r="O1123"/>
      <c r="R1123"/>
      <c r="U1123"/>
      <c r="X1123"/>
      <c r="AA1123"/>
      <c r="AF1123"/>
      <c r="AH1123" s="10"/>
      <c r="AK1123" s="2" t="s">
        <v>1394</v>
      </c>
      <c r="AL1123" s="10">
        <v>15</v>
      </c>
      <c r="AM1123" s="2" t="str">
        <f t="shared" si="17"/>
        <v>Zetaquira / Boyacá</v>
      </c>
      <c r="AN1123" s="10">
        <v>15897</v>
      </c>
    </row>
    <row r="1124" spans="6:40" x14ac:dyDescent="0.25">
      <c r="F1124"/>
      <c r="L1124"/>
      <c r="O1124"/>
      <c r="R1124"/>
      <c r="U1124"/>
      <c r="X1124"/>
      <c r="AA1124"/>
      <c r="AF1124"/>
      <c r="AH1124" s="10"/>
      <c r="AK1124" s="2" t="s">
        <v>1395</v>
      </c>
      <c r="AL1124" s="10">
        <v>25</v>
      </c>
      <c r="AM1124" s="2" t="str">
        <f t="shared" si="17"/>
        <v>Zipacón / Cundinamarca</v>
      </c>
      <c r="AN1124" s="10">
        <v>25898</v>
      </c>
    </row>
    <row r="1125" spans="6:40" x14ac:dyDescent="0.25">
      <c r="F1125"/>
      <c r="L1125"/>
      <c r="O1125"/>
      <c r="R1125"/>
      <c r="U1125"/>
      <c r="X1125"/>
      <c r="AA1125"/>
      <c r="AF1125"/>
      <c r="AH1125" s="10"/>
      <c r="AK1125" s="2" t="s">
        <v>1396</v>
      </c>
      <c r="AL1125" s="10">
        <v>25</v>
      </c>
      <c r="AM1125" s="2" t="str">
        <f t="shared" si="17"/>
        <v>Zipaquirá / Cundinamarca</v>
      </c>
      <c r="AN1125" s="10">
        <v>25899</v>
      </c>
    </row>
    <row r="1126" spans="6:40" x14ac:dyDescent="0.25">
      <c r="F1126"/>
      <c r="L1126"/>
      <c r="O1126"/>
      <c r="R1126"/>
      <c r="U1126"/>
      <c r="X1126"/>
      <c r="AA1126"/>
      <c r="AF1126"/>
      <c r="AH1126" s="10"/>
      <c r="AK1126" s="2" t="s">
        <v>1397</v>
      </c>
      <c r="AL1126" s="10">
        <v>47</v>
      </c>
      <c r="AM1126" s="2" t="str">
        <f t="shared" si="17"/>
        <v>Zona Bananera / Magdalena</v>
      </c>
      <c r="AN1126" s="10">
        <v>47980</v>
      </c>
    </row>
    <row r="1127" spans="6:40" x14ac:dyDescent="0.25">
      <c r="F1127"/>
      <c r="L1127"/>
      <c r="O1127"/>
      <c r="R1127"/>
      <c r="U1127"/>
      <c r="X1127"/>
      <c r="AA1127"/>
      <c r="AF1127"/>
    </row>
    <row r="1128" spans="6:40" x14ac:dyDescent="0.25">
      <c r="F1128"/>
      <c r="L1128"/>
      <c r="O1128"/>
      <c r="R1128"/>
      <c r="U1128"/>
      <c r="X1128"/>
      <c r="AA1128"/>
      <c r="AF1128"/>
    </row>
    <row r="1129" spans="6:40" x14ac:dyDescent="0.25">
      <c r="F1129"/>
      <c r="L1129"/>
      <c r="O1129"/>
      <c r="R1129"/>
      <c r="U1129"/>
      <c r="X1129"/>
      <c r="AA1129"/>
      <c r="AF1129"/>
    </row>
    <row r="1130" spans="6:40" x14ac:dyDescent="0.25">
      <c r="F1130"/>
      <c r="L1130"/>
      <c r="O1130"/>
      <c r="R1130"/>
      <c r="U1130"/>
      <c r="X1130"/>
      <c r="AA1130"/>
      <c r="AF1130"/>
    </row>
    <row r="1131" spans="6:40" x14ac:dyDescent="0.25">
      <c r="F1131"/>
      <c r="L1131"/>
      <c r="O1131"/>
      <c r="R1131"/>
      <c r="U1131"/>
      <c r="X1131"/>
      <c r="AA1131"/>
      <c r="AF1131"/>
    </row>
    <row r="1132" spans="6:40" x14ac:dyDescent="0.25">
      <c r="F1132"/>
      <c r="L1132"/>
      <c r="O1132"/>
      <c r="R1132"/>
      <c r="U1132"/>
      <c r="X1132"/>
      <c r="AA1132"/>
      <c r="AF1132"/>
    </row>
    <row r="1133" spans="6:40" x14ac:dyDescent="0.25">
      <c r="F1133"/>
      <c r="L1133"/>
      <c r="O1133"/>
      <c r="R1133"/>
      <c r="U1133"/>
      <c r="X1133"/>
      <c r="AA1133"/>
      <c r="AF1133"/>
    </row>
    <row r="1134" spans="6:40" x14ac:dyDescent="0.25">
      <c r="F1134"/>
      <c r="L1134"/>
      <c r="O1134"/>
      <c r="R1134"/>
      <c r="U1134"/>
      <c r="X1134"/>
      <c r="AA1134"/>
      <c r="AF1134"/>
    </row>
    <row r="1135" spans="6:40" x14ac:dyDescent="0.25">
      <c r="F1135"/>
      <c r="L1135"/>
      <c r="O1135"/>
      <c r="R1135"/>
      <c r="U1135"/>
      <c r="X1135"/>
      <c r="AA1135"/>
      <c r="AF1135"/>
    </row>
    <row r="1136" spans="6:40" x14ac:dyDescent="0.25">
      <c r="F1136"/>
      <c r="L1136"/>
      <c r="O1136"/>
      <c r="R1136"/>
      <c r="U1136"/>
      <c r="X1136"/>
      <c r="AA1136"/>
      <c r="AF1136"/>
    </row>
    <row r="1137" spans="6:32" x14ac:dyDescent="0.25">
      <c r="F1137"/>
      <c r="L1137"/>
      <c r="O1137"/>
      <c r="R1137"/>
      <c r="U1137"/>
      <c r="X1137"/>
      <c r="AA1137"/>
      <c r="AF1137"/>
    </row>
    <row r="1138" spans="6:32" x14ac:dyDescent="0.25">
      <c r="F1138"/>
      <c r="L1138"/>
      <c r="O1138"/>
      <c r="R1138"/>
      <c r="U1138"/>
      <c r="X1138"/>
      <c r="AA1138"/>
      <c r="AF1138"/>
    </row>
    <row r="1139" spans="6:32" x14ac:dyDescent="0.25">
      <c r="F1139"/>
      <c r="L1139"/>
      <c r="O1139"/>
      <c r="R1139"/>
      <c r="U1139"/>
      <c r="X1139"/>
      <c r="AA1139"/>
      <c r="AF1139"/>
    </row>
    <row r="1140" spans="6:32" x14ac:dyDescent="0.25">
      <c r="F1140"/>
      <c r="L1140"/>
      <c r="O1140"/>
      <c r="R1140"/>
      <c r="U1140"/>
      <c r="X1140"/>
      <c r="AA1140"/>
      <c r="AF1140"/>
    </row>
    <row r="1141" spans="6:32" x14ac:dyDescent="0.25">
      <c r="F1141"/>
      <c r="L1141"/>
      <c r="O1141"/>
      <c r="R1141"/>
      <c r="U1141"/>
      <c r="X1141"/>
      <c r="AA1141"/>
      <c r="AF1141"/>
    </row>
    <row r="1142" spans="6:32" x14ac:dyDescent="0.25">
      <c r="F1142"/>
      <c r="L1142"/>
      <c r="O1142"/>
      <c r="R1142"/>
      <c r="U1142"/>
      <c r="X1142"/>
      <c r="AA1142"/>
      <c r="AF1142"/>
    </row>
    <row r="1143" spans="6:32" x14ac:dyDescent="0.25">
      <c r="F1143"/>
      <c r="L1143"/>
      <c r="O1143"/>
      <c r="R1143"/>
      <c r="U1143"/>
      <c r="X1143"/>
      <c r="AA1143"/>
      <c r="AF1143"/>
    </row>
    <row r="1144" spans="6:32" x14ac:dyDescent="0.25">
      <c r="F1144"/>
      <c r="L1144"/>
      <c r="O1144"/>
      <c r="R1144"/>
      <c r="U1144"/>
      <c r="X1144"/>
      <c r="AA1144"/>
      <c r="AF1144"/>
    </row>
    <row r="1145" spans="6:32" x14ac:dyDescent="0.25">
      <c r="F1145"/>
      <c r="L1145"/>
      <c r="O1145"/>
      <c r="R1145"/>
      <c r="U1145"/>
      <c r="X1145"/>
      <c r="AA1145"/>
      <c r="AF1145"/>
    </row>
    <row r="1146" spans="6:32" x14ac:dyDescent="0.25">
      <c r="F1146"/>
      <c r="L1146"/>
      <c r="O1146"/>
      <c r="R1146"/>
      <c r="U1146"/>
      <c r="X1146"/>
      <c r="AA1146"/>
      <c r="AF1146"/>
    </row>
    <row r="1147" spans="6:32" x14ac:dyDescent="0.25">
      <c r="F1147"/>
      <c r="L1147"/>
      <c r="O1147"/>
      <c r="R1147"/>
      <c r="U1147"/>
      <c r="X1147"/>
      <c r="AA1147"/>
      <c r="AF1147"/>
    </row>
    <row r="1148" spans="6:32" x14ac:dyDescent="0.25">
      <c r="F1148"/>
      <c r="L1148"/>
      <c r="O1148"/>
      <c r="R1148"/>
      <c r="U1148"/>
      <c r="X1148"/>
      <c r="AA1148"/>
      <c r="AF1148"/>
    </row>
    <row r="1149" spans="6:32" x14ac:dyDescent="0.25">
      <c r="F1149"/>
      <c r="L1149"/>
      <c r="O1149"/>
      <c r="R1149"/>
      <c r="U1149"/>
      <c r="X1149"/>
      <c r="AA1149"/>
      <c r="AF1149"/>
    </row>
  </sheetData>
  <sheetProtection algorithmName="SHA-512" hashValue="MG5zb6TE+5mG8tiouIZrqqiUv1inTUvRddix4c/N19+iCQM6/u0+e7oh/OM7ORpn7TpCt+m3xVJLz9qDFdqHAw==" saltValue="hz10RX81oMl8+aFXoEzFKQ==" spinCount="100000" sheet="1" objects="1" scenarios="1"/>
  <sortState xmlns:xlrd2="http://schemas.microsoft.com/office/spreadsheetml/2017/richdata2" ref="AK4:AN1126">
    <sortCondition ref="AM4:AM1126"/>
  </sortState>
  <phoneticPr fontId="5" type="noConversion"/>
  <hyperlinks>
    <hyperlink ref="AR4" r:id="rId1" xr:uid="{00000000-0004-0000-0100-000000000000}"/>
    <hyperlink ref="AR5" r:id="rId2" xr:uid="{00000000-0004-0000-0100-000001000000}"/>
    <hyperlink ref="AR6" r:id="rId3" xr:uid="{00000000-0004-0000-0100-000002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DV39"/>
  <sheetViews>
    <sheetView workbookViewId="0">
      <pane xSplit="1" ySplit="4" topLeftCell="AB5" activePane="bottomRight" state="frozen"/>
      <selection pane="topRight" activeCell="B1" sqref="B1"/>
      <selection pane="bottomLeft" activeCell="A5" sqref="A5"/>
      <selection pane="bottomRight" activeCell="AD4" sqref="AD4"/>
    </sheetView>
  </sheetViews>
  <sheetFormatPr baseColWidth="10" defaultColWidth="12.85546875" defaultRowHeight="15" x14ac:dyDescent="0.25"/>
  <cols>
    <col min="1" max="1" width="12.5703125" style="35" customWidth="1"/>
    <col min="2" max="2" width="20.5703125" style="40" customWidth="1"/>
    <col min="3" max="3" width="18.7109375" customWidth="1"/>
    <col min="4" max="4" width="23.7109375" style="6" customWidth="1"/>
    <col min="5" max="5" width="19.42578125" customWidth="1"/>
    <col min="6" max="6" width="13.85546875" customWidth="1"/>
    <col min="7" max="7" width="17" customWidth="1"/>
    <col min="8" max="8" width="17.5703125" customWidth="1"/>
    <col min="9" max="9" width="16.42578125" customWidth="1"/>
    <col min="10" max="10" width="14.7109375" style="5" customWidth="1"/>
    <col min="11" max="11" width="16.7109375" style="5" customWidth="1"/>
    <col min="12" max="12" width="13" style="5" customWidth="1"/>
    <col min="13" max="13" width="17.42578125" style="4" customWidth="1"/>
    <col min="14" max="14" width="21" style="4" customWidth="1"/>
    <col min="15" max="15" width="15.5703125" style="4" customWidth="1"/>
    <col min="16" max="16" width="14" style="4" customWidth="1"/>
    <col min="17" max="17" width="14.42578125" style="4" customWidth="1"/>
    <col min="18" max="19" width="15.5703125" style="4" customWidth="1"/>
    <col min="20" max="20" width="12.85546875" style="4"/>
    <col min="21" max="21" width="14.5703125" style="37" customWidth="1"/>
    <col min="22" max="22" width="12.85546875" style="5"/>
    <col min="23" max="23" width="12.140625" style="4" customWidth="1"/>
    <col min="24" max="24" width="12.140625" style="5" customWidth="1"/>
    <col min="25" max="25" width="12.85546875" style="4"/>
    <col min="26" max="26" width="18.42578125" style="4" customWidth="1"/>
    <col min="27" max="27" width="12.85546875" style="4"/>
    <col min="28" max="28" width="11.7109375" style="4" customWidth="1"/>
    <col min="29" max="29" width="15" style="4" bestFit="1" customWidth="1"/>
    <col min="30" max="30" width="15" style="4" customWidth="1"/>
    <col min="31" max="31" width="13.85546875" style="4" bestFit="1" customWidth="1"/>
    <col min="32" max="32" width="12.42578125" style="4" customWidth="1"/>
    <col min="33" max="33" width="16" style="4" customWidth="1"/>
    <col min="34" max="34" width="17.28515625" style="4" customWidth="1"/>
    <col min="35" max="36" width="21.42578125" style="38" customWidth="1"/>
    <col min="37" max="40" width="21" style="38" customWidth="1"/>
    <col min="41" max="42" width="21" style="4" customWidth="1"/>
    <col min="43" max="44" width="21" style="38" customWidth="1"/>
    <col min="45" max="46" width="21" style="4" customWidth="1"/>
    <col min="47" max="48" width="23.140625" style="4" customWidth="1"/>
    <col min="49" max="49" width="15" style="4" customWidth="1"/>
    <col min="50" max="50" width="16.28515625" style="4" customWidth="1"/>
    <col min="51" max="51" width="18.28515625" style="4" customWidth="1"/>
    <col min="52" max="52" width="14.140625" style="4" customWidth="1"/>
    <col min="53" max="53" width="15.5703125" style="4" customWidth="1"/>
    <col min="54" max="54" width="15" style="4" customWidth="1"/>
    <col min="55" max="55" width="15.42578125" style="4" customWidth="1"/>
    <col min="56" max="57" width="12.85546875" style="4"/>
    <col min="58" max="58" width="13.85546875" style="4" customWidth="1"/>
    <col min="59" max="59" width="16.7109375" style="4" customWidth="1"/>
    <col min="60" max="60" width="12.85546875" style="4"/>
    <col min="61" max="61" width="14.5703125" style="4" customWidth="1"/>
    <col min="62" max="62" width="16.28515625" style="4" customWidth="1"/>
    <col min="63" max="63" width="16.140625" style="4" customWidth="1"/>
    <col min="64" max="64" width="20" style="4" customWidth="1"/>
    <col min="65" max="65" width="20.7109375" style="4" customWidth="1"/>
    <col min="66" max="66" width="18.85546875" style="4" customWidth="1"/>
    <col min="67" max="67" width="17.28515625" style="4" customWidth="1"/>
    <col min="68" max="69" width="15.5703125" style="4" customWidth="1"/>
    <col min="70" max="70" width="16.140625" style="4" customWidth="1"/>
    <col min="71" max="71" width="16" style="4" customWidth="1"/>
    <col min="72" max="72" width="16.140625" style="4" customWidth="1"/>
    <col min="73" max="73" width="14.140625" style="4" customWidth="1"/>
    <col min="74" max="74" width="14.42578125" style="4" customWidth="1"/>
    <col min="75" max="75" width="17.42578125" style="4" customWidth="1"/>
    <col min="76" max="76" width="13.85546875" style="4" customWidth="1"/>
    <col min="77" max="77" width="16.140625" style="4" customWidth="1"/>
    <col min="78" max="78" width="19.5703125" style="4" customWidth="1"/>
    <col min="79" max="79" width="14.7109375" style="4" customWidth="1"/>
    <col min="80" max="80" width="16.140625" style="4" customWidth="1"/>
    <col min="81" max="81" width="16" style="4" customWidth="1"/>
    <col min="82" max="84" width="14.5703125" style="4" customWidth="1"/>
    <col min="85" max="86" width="20.7109375" style="4" customWidth="1"/>
    <col min="87" max="88" width="16" style="4" customWidth="1"/>
    <col min="89" max="91" width="13.85546875" style="4" customWidth="1"/>
    <col min="92" max="92" width="16.140625" style="4" customWidth="1"/>
    <col min="93" max="93" width="15.85546875" style="4" customWidth="1"/>
    <col min="94" max="94" width="13.85546875" style="4" customWidth="1"/>
    <col min="95" max="95" width="14.42578125" style="4" customWidth="1"/>
    <col min="96" max="96" width="16.7109375" style="4" customWidth="1"/>
    <col min="97" max="99" width="13.85546875" style="4" customWidth="1"/>
    <col min="100" max="105" width="12.85546875" style="4"/>
    <col min="106" max="106" width="14.140625" style="4" customWidth="1"/>
    <col min="107" max="107" width="15.5703125" style="4" customWidth="1"/>
    <col min="108" max="114" width="14.42578125" style="4" customWidth="1"/>
    <col min="115" max="115" width="12.85546875" style="4"/>
    <col min="116" max="116" width="12.7109375" style="4" customWidth="1"/>
    <col min="117" max="117" width="15.5703125" style="4" bestFit="1" customWidth="1"/>
    <col min="118" max="118" width="12.85546875" style="4"/>
    <col min="119" max="119" width="21.5703125" style="4" customWidth="1"/>
    <col min="120" max="120" width="14.7109375" style="4" customWidth="1"/>
    <col min="121" max="121" width="6.42578125" style="4" customWidth="1"/>
    <col min="122" max="122" width="14.140625" style="4" customWidth="1"/>
    <col min="123" max="123" width="14.42578125" style="4" customWidth="1"/>
    <col min="124" max="124" width="15.5703125" style="4" customWidth="1"/>
    <col min="125" max="125" width="34.85546875" style="4" customWidth="1"/>
    <col min="126" max="127" width="17" style="4" customWidth="1"/>
    <col min="128" max="16384" width="12.85546875" style="4"/>
  </cols>
  <sheetData>
    <row r="1" spans="1:126" s="15" customFormat="1" ht="21" customHeight="1" thickBot="1" x14ac:dyDescent="0.4">
      <c r="A1" s="133"/>
      <c r="B1" s="14"/>
      <c r="C1" s="134" t="s">
        <v>1398</v>
      </c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5"/>
      <c r="AC1" s="139" t="s">
        <v>1399</v>
      </c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1"/>
      <c r="CL1" s="142" t="s">
        <v>1400</v>
      </c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4"/>
      <c r="DL1" s="166" t="s">
        <v>1401</v>
      </c>
      <c r="DM1" s="167"/>
      <c r="DN1" s="167"/>
      <c r="DO1" s="167"/>
      <c r="DR1" s="1"/>
      <c r="DS1" s="1"/>
      <c r="DT1"/>
      <c r="DU1"/>
      <c r="DV1"/>
    </row>
    <row r="2" spans="1:126" s="19" customFormat="1" ht="30.75" customHeight="1" thickBot="1" x14ac:dyDescent="0.3">
      <c r="A2" s="133"/>
      <c r="B2" s="16"/>
      <c r="C2" s="154" t="s">
        <v>1402</v>
      </c>
      <c r="D2" s="155"/>
      <c r="E2" s="155"/>
      <c r="F2" s="155"/>
      <c r="G2" s="155"/>
      <c r="H2" s="155"/>
      <c r="I2" s="156"/>
      <c r="J2" s="157" t="s">
        <v>1403</v>
      </c>
      <c r="K2" s="157"/>
      <c r="L2" s="157"/>
      <c r="M2" s="158" t="s">
        <v>1404</v>
      </c>
      <c r="N2" s="152"/>
      <c r="O2" s="152"/>
      <c r="P2" s="152"/>
      <c r="Q2" s="152"/>
      <c r="R2" s="159" t="s">
        <v>1405</v>
      </c>
      <c r="S2" s="160"/>
      <c r="T2" s="161"/>
      <c r="U2" s="162" t="s">
        <v>1406</v>
      </c>
      <c r="V2" s="161"/>
      <c r="W2" s="151" t="s">
        <v>1407</v>
      </c>
      <c r="X2" s="152"/>
      <c r="Y2" s="152"/>
      <c r="Z2" s="152"/>
      <c r="AA2" s="152"/>
      <c r="AB2" s="153"/>
      <c r="AC2" s="136" t="s">
        <v>1408</v>
      </c>
      <c r="AD2" s="137"/>
      <c r="AE2" s="137"/>
      <c r="AF2" s="137"/>
      <c r="AG2" s="136" t="s">
        <v>1409</v>
      </c>
      <c r="AH2" s="138"/>
      <c r="AI2" s="136" t="s">
        <v>1410</v>
      </c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6" t="s">
        <v>1411</v>
      </c>
      <c r="AX2" s="138"/>
      <c r="AY2" s="136" t="s">
        <v>1412</v>
      </c>
      <c r="AZ2" s="138"/>
      <c r="BA2" s="136" t="s">
        <v>1413</v>
      </c>
      <c r="BB2" s="137"/>
      <c r="BC2" s="138"/>
      <c r="BD2" s="136" t="s">
        <v>1414</v>
      </c>
      <c r="BE2" s="137"/>
      <c r="BF2" s="138"/>
      <c r="BG2" s="136" t="s">
        <v>1415</v>
      </c>
      <c r="BH2" s="137"/>
      <c r="BI2" s="138"/>
      <c r="BJ2" s="136" t="s">
        <v>1416</v>
      </c>
      <c r="BK2" s="138"/>
      <c r="BL2" s="136" t="s">
        <v>1417</v>
      </c>
      <c r="BM2" s="138"/>
      <c r="BN2" s="17" t="s">
        <v>1418</v>
      </c>
      <c r="BO2" s="136" t="s">
        <v>1419</v>
      </c>
      <c r="BP2" s="138"/>
      <c r="BQ2" s="136" t="s">
        <v>1420</v>
      </c>
      <c r="BR2" s="137"/>
      <c r="BS2" s="137"/>
      <c r="BT2" s="138"/>
      <c r="BU2" s="136" t="s">
        <v>1421</v>
      </c>
      <c r="BV2" s="138"/>
      <c r="BW2" s="136" t="s">
        <v>1422</v>
      </c>
      <c r="BX2" s="138"/>
      <c r="BY2" s="17" t="s">
        <v>1423</v>
      </c>
      <c r="BZ2" s="17" t="s">
        <v>1424</v>
      </c>
      <c r="CA2" s="17" t="s">
        <v>1425</v>
      </c>
      <c r="CB2" s="17" t="s">
        <v>1426</v>
      </c>
      <c r="CC2" s="136" t="s">
        <v>1427</v>
      </c>
      <c r="CD2" s="137"/>
      <c r="CE2" s="137"/>
      <c r="CF2" s="137"/>
      <c r="CG2" s="137"/>
      <c r="CH2" s="138"/>
      <c r="CI2" s="136" t="s">
        <v>1428</v>
      </c>
      <c r="CJ2" s="137"/>
      <c r="CK2" s="138"/>
      <c r="CL2" s="145" t="s">
        <v>1429</v>
      </c>
      <c r="CM2" s="146"/>
      <c r="CN2" s="147"/>
      <c r="CO2" s="148" t="s">
        <v>1430</v>
      </c>
      <c r="CP2" s="148"/>
      <c r="CQ2" s="149"/>
      <c r="CR2" s="150" t="s">
        <v>1431</v>
      </c>
      <c r="CS2" s="148"/>
      <c r="CT2" s="150" t="s">
        <v>1432</v>
      </c>
      <c r="CU2" s="148"/>
      <c r="CV2" s="150" t="s">
        <v>1433</v>
      </c>
      <c r="CW2" s="149"/>
      <c r="CX2" s="150" t="s">
        <v>1434</v>
      </c>
      <c r="CY2" s="149"/>
      <c r="CZ2" s="150" t="s">
        <v>1435</v>
      </c>
      <c r="DA2" s="149"/>
      <c r="DB2" s="18" t="s">
        <v>1426</v>
      </c>
      <c r="DC2" s="18" t="s">
        <v>1425</v>
      </c>
      <c r="DD2" s="150" t="s">
        <v>1436</v>
      </c>
      <c r="DE2" s="148"/>
      <c r="DF2" s="148"/>
      <c r="DG2" s="148"/>
      <c r="DH2" s="148"/>
      <c r="DI2" s="148"/>
      <c r="DJ2" s="148"/>
      <c r="DK2" s="149"/>
      <c r="DL2" s="163" t="s">
        <v>1437</v>
      </c>
      <c r="DM2" s="164"/>
      <c r="DN2" s="165"/>
      <c r="DO2" s="54" t="s">
        <v>1438</v>
      </c>
      <c r="DR2" s="1"/>
      <c r="DS2" s="1"/>
      <c r="DT2"/>
      <c r="DU2"/>
      <c r="DV2"/>
    </row>
    <row r="3" spans="1:126" s="104" customFormat="1" ht="81" customHeight="1" thickBot="1" x14ac:dyDescent="0.3">
      <c r="A3" s="133"/>
      <c r="B3" s="85" t="s">
        <v>1439</v>
      </c>
      <c r="C3" s="86" t="s">
        <v>1440</v>
      </c>
      <c r="D3" s="86" t="s">
        <v>1441</v>
      </c>
      <c r="E3" s="86" t="s">
        <v>1442</v>
      </c>
      <c r="F3" s="86" t="s">
        <v>1443</v>
      </c>
      <c r="G3" s="86" t="s">
        <v>1444</v>
      </c>
      <c r="H3" s="86" t="s">
        <v>1445</v>
      </c>
      <c r="I3" s="86" t="s">
        <v>1446</v>
      </c>
      <c r="J3" s="87" t="s">
        <v>1447</v>
      </c>
      <c r="K3" s="87" t="s">
        <v>1448</v>
      </c>
      <c r="L3" s="87" t="s">
        <v>1449</v>
      </c>
      <c r="M3" s="86" t="s">
        <v>1450</v>
      </c>
      <c r="N3" s="88" t="s">
        <v>1451</v>
      </c>
      <c r="O3" s="89" t="s">
        <v>1452</v>
      </c>
      <c r="P3" s="88" t="s">
        <v>1453</v>
      </c>
      <c r="Q3" s="88" t="s">
        <v>1454</v>
      </c>
      <c r="R3" s="90" t="s">
        <v>1455</v>
      </c>
      <c r="S3" s="90" t="s">
        <v>1456</v>
      </c>
      <c r="T3" s="90" t="s">
        <v>1457</v>
      </c>
      <c r="U3" s="88" t="s">
        <v>1458</v>
      </c>
      <c r="V3" s="88" t="s">
        <v>1459</v>
      </c>
      <c r="W3" s="91" t="s">
        <v>1460</v>
      </c>
      <c r="X3" s="87" t="s">
        <v>1461</v>
      </c>
      <c r="Y3" s="87" t="s">
        <v>1462</v>
      </c>
      <c r="Z3" s="87" t="s">
        <v>1463</v>
      </c>
      <c r="AA3" s="87" t="s">
        <v>1464</v>
      </c>
      <c r="AB3" s="87" t="s">
        <v>1465</v>
      </c>
      <c r="AC3" s="92" t="s">
        <v>1466</v>
      </c>
      <c r="AD3" s="93" t="s">
        <v>1467</v>
      </c>
      <c r="AE3" s="93" t="s">
        <v>1468</v>
      </c>
      <c r="AF3" s="94" t="s">
        <v>1469</v>
      </c>
      <c r="AG3" s="94" t="s">
        <v>1470</v>
      </c>
      <c r="AH3" s="94" t="s">
        <v>1471</v>
      </c>
      <c r="AI3" s="95" t="s">
        <v>1472</v>
      </c>
      <c r="AJ3" s="95" t="s">
        <v>1473</v>
      </c>
      <c r="AK3" s="95" t="s">
        <v>1474</v>
      </c>
      <c r="AL3" s="95" t="s">
        <v>1475</v>
      </c>
      <c r="AM3" s="95" t="s">
        <v>1476</v>
      </c>
      <c r="AN3" s="95" t="s">
        <v>1477</v>
      </c>
      <c r="AO3" s="95" t="s">
        <v>1478</v>
      </c>
      <c r="AP3" s="95" t="s">
        <v>1479</v>
      </c>
      <c r="AQ3" s="20" t="s">
        <v>1480</v>
      </c>
      <c r="AR3" s="20" t="s">
        <v>1481</v>
      </c>
      <c r="AS3" s="20" t="s">
        <v>1482</v>
      </c>
      <c r="AT3" s="20" t="s">
        <v>1483</v>
      </c>
      <c r="AU3" s="20" t="s">
        <v>1484</v>
      </c>
      <c r="AV3" s="20" t="s">
        <v>1485</v>
      </c>
      <c r="AW3" s="94" t="s">
        <v>1486</v>
      </c>
      <c r="AX3" s="94" t="s">
        <v>1487</v>
      </c>
      <c r="AY3" s="94" t="s">
        <v>1488</v>
      </c>
      <c r="AZ3" s="94" t="s">
        <v>1489</v>
      </c>
      <c r="BA3" s="94" t="s">
        <v>1490</v>
      </c>
      <c r="BB3" s="94" t="s">
        <v>1491</v>
      </c>
      <c r="BC3" s="94" t="s">
        <v>1492</v>
      </c>
      <c r="BD3" s="94" t="s">
        <v>1493</v>
      </c>
      <c r="BE3" s="94" t="s">
        <v>1494</v>
      </c>
      <c r="BF3" s="94" t="s">
        <v>1495</v>
      </c>
      <c r="BG3" s="94" t="s">
        <v>1496</v>
      </c>
      <c r="BH3" s="94" t="s">
        <v>1497</v>
      </c>
      <c r="BI3" s="94" t="s">
        <v>1498</v>
      </c>
      <c r="BJ3" s="94" t="s">
        <v>1499</v>
      </c>
      <c r="BK3" s="94" t="s">
        <v>1500</v>
      </c>
      <c r="BL3" s="94" t="s">
        <v>1501</v>
      </c>
      <c r="BM3" s="94" t="s">
        <v>1502</v>
      </c>
      <c r="BN3" s="94" t="s">
        <v>1503</v>
      </c>
      <c r="BO3" s="94" t="s">
        <v>1504</v>
      </c>
      <c r="BP3" s="94" t="s">
        <v>1505</v>
      </c>
      <c r="BQ3" s="94" t="s">
        <v>1506</v>
      </c>
      <c r="BR3" s="94" t="s">
        <v>1507</v>
      </c>
      <c r="BS3" s="94" t="s">
        <v>1508</v>
      </c>
      <c r="BT3" s="94" t="s">
        <v>1509</v>
      </c>
      <c r="BU3" s="94" t="s">
        <v>1510</v>
      </c>
      <c r="BV3" s="94" t="s">
        <v>1511</v>
      </c>
      <c r="BW3" s="94" t="s">
        <v>1512</v>
      </c>
      <c r="BX3" s="94" t="s">
        <v>1513</v>
      </c>
      <c r="BY3" s="94" t="s">
        <v>1514</v>
      </c>
      <c r="BZ3" s="94" t="s">
        <v>1515</v>
      </c>
      <c r="CA3" s="94" t="s">
        <v>1516</v>
      </c>
      <c r="CB3" s="94" t="s">
        <v>1517</v>
      </c>
      <c r="CC3" s="93" t="s">
        <v>1518</v>
      </c>
      <c r="CD3" s="93" t="s">
        <v>1519</v>
      </c>
      <c r="CE3" s="93" t="s">
        <v>1520</v>
      </c>
      <c r="CF3" s="93" t="s">
        <v>1521</v>
      </c>
      <c r="CG3" s="93" t="s">
        <v>1522</v>
      </c>
      <c r="CH3" s="94" t="s">
        <v>1523</v>
      </c>
      <c r="CI3" s="93" t="s">
        <v>1524</v>
      </c>
      <c r="CJ3" s="93" t="s">
        <v>1525</v>
      </c>
      <c r="CK3" s="93" t="s">
        <v>1526</v>
      </c>
      <c r="CL3" s="96" t="s">
        <v>1527</v>
      </c>
      <c r="CM3" s="96" t="s">
        <v>1528</v>
      </c>
      <c r="CN3" s="96" t="s">
        <v>1529</v>
      </c>
      <c r="CO3" s="97" t="s">
        <v>1530</v>
      </c>
      <c r="CP3" s="98" t="s">
        <v>1531</v>
      </c>
      <c r="CQ3" s="97" t="s">
        <v>1532</v>
      </c>
      <c r="CR3" s="99" t="s">
        <v>1533</v>
      </c>
      <c r="CS3" s="99" t="s">
        <v>1534</v>
      </c>
      <c r="CT3" s="98" t="s">
        <v>1535</v>
      </c>
      <c r="CU3" s="98" t="s">
        <v>1536</v>
      </c>
      <c r="CV3" s="97" t="s">
        <v>1537</v>
      </c>
      <c r="CW3" s="97" t="s">
        <v>1538</v>
      </c>
      <c r="CX3" s="97" t="s">
        <v>1539</v>
      </c>
      <c r="CY3" s="97" t="s">
        <v>1540</v>
      </c>
      <c r="CZ3" s="97" t="s">
        <v>1541</v>
      </c>
      <c r="DA3" s="97" t="s">
        <v>1542</v>
      </c>
      <c r="DB3" s="97" t="s">
        <v>1517</v>
      </c>
      <c r="DC3" s="97" t="s">
        <v>1516</v>
      </c>
      <c r="DD3" s="97" t="s">
        <v>1543</v>
      </c>
      <c r="DE3" s="97" t="s">
        <v>1544</v>
      </c>
      <c r="DF3" s="97" t="s">
        <v>1545</v>
      </c>
      <c r="DG3" s="97" t="s">
        <v>1546</v>
      </c>
      <c r="DH3" s="97" t="s">
        <v>1547</v>
      </c>
      <c r="DI3" s="97" t="s">
        <v>1548</v>
      </c>
      <c r="DJ3" s="97" t="s">
        <v>1549</v>
      </c>
      <c r="DK3" s="97" t="s">
        <v>1550</v>
      </c>
      <c r="DL3" s="100" t="s">
        <v>1551</v>
      </c>
      <c r="DM3" s="101" t="s">
        <v>1552</v>
      </c>
      <c r="DN3" s="102" t="s">
        <v>1553</v>
      </c>
      <c r="DO3" s="103" t="s">
        <v>1438</v>
      </c>
      <c r="DR3" s="105"/>
      <c r="DS3" s="105"/>
      <c r="DT3" s="11"/>
      <c r="DU3" s="11"/>
      <c r="DV3" s="11"/>
    </row>
    <row r="4" spans="1:126" s="21" customFormat="1" ht="46.5" customHeight="1" x14ac:dyDescent="0.25">
      <c r="A4" s="21" t="s">
        <v>1554</v>
      </c>
      <c r="B4" s="21" t="s">
        <v>1555</v>
      </c>
      <c r="C4" s="21" t="s">
        <v>1556</v>
      </c>
      <c r="D4" s="21" t="s">
        <v>1557</v>
      </c>
      <c r="E4" s="21" t="s">
        <v>1558</v>
      </c>
      <c r="F4" s="21" t="s">
        <v>1559</v>
      </c>
      <c r="G4" s="21" t="s">
        <v>1560</v>
      </c>
      <c r="H4" s="21" t="s">
        <v>1561</v>
      </c>
      <c r="I4" s="22" t="s">
        <v>1562</v>
      </c>
      <c r="J4" s="21" t="s">
        <v>1563</v>
      </c>
      <c r="K4" s="21" t="s">
        <v>1564</v>
      </c>
      <c r="L4" s="21" t="s">
        <v>1565</v>
      </c>
      <c r="M4" s="21" t="s">
        <v>1566</v>
      </c>
      <c r="N4" s="21" t="s">
        <v>1567</v>
      </c>
      <c r="O4" s="21" t="s">
        <v>1568</v>
      </c>
      <c r="P4" s="21" t="s">
        <v>1569</v>
      </c>
      <c r="Q4" s="21" t="s">
        <v>1570</v>
      </c>
      <c r="R4" s="21" t="s">
        <v>1571</v>
      </c>
      <c r="S4" s="21" t="s">
        <v>1572</v>
      </c>
      <c r="T4" s="21" t="s">
        <v>1573</v>
      </c>
      <c r="U4" s="21" t="s">
        <v>1574</v>
      </c>
      <c r="V4" s="21" t="s">
        <v>1575</v>
      </c>
      <c r="W4" s="21" t="s">
        <v>1576</v>
      </c>
      <c r="X4" s="21" t="s">
        <v>1577</v>
      </c>
      <c r="Y4" s="21" t="s">
        <v>1578</v>
      </c>
      <c r="Z4" s="21" t="s">
        <v>1579</v>
      </c>
      <c r="AA4" s="21" t="s">
        <v>1580</v>
      </c>
      <c r="AB4" s="21" t="s">
        <v>1581</v>
      </c>
      <c r="AC4" s="21" t="s">
        <v>1582</v>
      </c>
      <c r="AD4" s="21" t="s">
        <v>1583</v>
      </c>
      <c r="AE4" s="21" t="s">
        <v>1584</v>
      </c>
      <c r="AF4" s="22" t="s">
        <v>1585</v>
      </c>
      <c r="AG4" s="21" t="s">
        <v>1586</v>
      </c>
      <c r="AH4" s="21" t="s">
        <v>1587</v>
      </c>
      <c r="AI4" s="21" t="s">
        <v>1588</v>
      </c>
      <c r="AK4" s="21" t="s">
        <v>1588</v>
      </c>
      <c r="AM4" s="21" t="s">
        <v>1588</v>
      </c>
      <c r="AO4" s="21" t="s">
        <v>1588</v>
      </c>
      <c r="AQ4" s="21" t="s">
        <v>1588</v>
      </c>
      <c r="AS4" s="21" t="s">
        <v>1588</v>
      </c>
      <c r="AU4" s="21" t="s">
        <v>1588</v>
      </c>
      <c r="AW4" s="21" t="s">
        <v>1588</v>
      </c>
      <c r="AX4" s="21" t="s">
        <v>1589</v>
      </c>
      <c r="AY4" s="21" t="s">
        <v>1588</v>
      </c>
      <c r="AZ4" s="21" t="s">
        <v>1589</v>
      </c>
      <c r="BA4" s="21" t="s">
        <v>1588</v>
      </c>
      <c r="BB4" s="21" t="s">
        <v>1589</v>
      </c>
      <c r="BC4" s="21" t="s">
        <v>1590</v>
      </c>
      <c r="BD4" s="21" t="s">
        <v>1589</v>
      </c>
      <c r="BE4" s="21" t="s">
        <v>1591</v>
      </c>
      <c r="BF4" s="21" t="s">
        <v>1592</v>
      </c>
      <c r="BG4" s="21" t="s">
        <v>1588</v>
      </c>
      <c r="BH4" s="21" t="s">
        <v>1593</v>
      </c>
      <c r="BI4" s="21" t="s">
        <v>1589</v>
      </c>
      <c r="BJ4" s="21" t="s">
        <v>1588</v>
      </c>
      <c r="BK4" s="21" t="s">
        <v>1589</v>
      </c>
      <c r="BL4" s="21" t="s">
        <v>1588</v>
      </c>
      <c r="BM4" s="21" t="s">
        <v>1589</v>
      </c>
      <c r="BO4" s="21" t="s">
        <v>1594</v>
      </c>
      <c r="BP4" s="21" t="s">
        <v>1595</v>
      </c>
      <c r="BQ4" s="21" t="s">
        <v>1596</v>
      </c>
      <c r="BR4" s="21" t="s">
        <v>1597</v>
      </c>
      <c r="BS4" s="21" t="s">
        <v>1598</v>
      </c>
      <c r="BT4" s="21" t="s">
        <v>1599</v>
      </c>
      <c r="BU4" s="21" t="s">
        <v>1600</v>
      </c>
      <c r="BV4" s="21" t="s">
        <v>1601</v>
      </c>
      <c r="BW4" s="21" t="s">
        <v>1602</v>
      </c>
      <c r="BX4" s="21" t="s">
        <v>1603</v>
      </c>
      <c r="BY4" s="21" t="s">
        <v>1604</v>
      </c>
      <c r="CA4" s="21" t="s">
        <v>1605</v>
      </c>
      <c r="CB4" s="21" t="s">
        <v>1606</v>
      </c>
      <c r="CC4" s="21" t="s">
        <v>1607</v>
      </c>
      <c r="CD4" s="21" t="s">
        <v>1608</v>
      </c>
      <c r="CE4" s="21" t="s">
        <v>1609</v>
      </c>
      <c r="CF4" s="21" t="s">
        <v>1610</v>
      </c>
      <c r="CG4" s="21" t="s">
        <v>1611</v>
      </c>
      <c r="CH4" s="21" t="s">
        <v>1612</v>
      </c>
      <c r="CI4" s="21" t="s">
        <v>1613</v>
      </c>
      <c r="CJ4" s="21" t="s">
        <v>1614</v>
      </c>
      <c r="CK4" s="21" t="s">
        <v>1615</v>
      </c>
      <c r="CL4" s="21" t="s">
        <v>1591</v>
      </c>
      <c r="CM4" s="21" t="s">
        <v>1616</v>
      </c>
      <c r="CN4" s="21" t="s">
        <v>1617</v>
      </c>
      <c r="CO4" s="21" t="s">
        <v>1591</v>
      </c>
      <c r="CP4" s="21" t="s">
        <v>1616</v>
      </c>
      <c r="CQ4" s="21" t="s">
        <v>1618</v>
      </c>
      <c r="CR4" s="21" t="s">
        <v>1619</v>
      </c>
      <c r="CS4" s="21" t="s">
        <v>1620</v>
      </c>
      <c r="CT4" s="21" t="s">
        <v>1621</v>
      </c>
      <c r="CU4" s="21" t="s">
        <v>1622</v>
      </c>
      <c r="CV4" s="21" t="s">
        <v>1619</v>
      </c>
      <c r="CW4" s="21" t="s">
        <v>1616</v>
      </c>
      <c r="CX4" s="21" t="s">
        <v>1623</v>
      </c>
      <c r="CY4" s="21" t="s">
        <v>1624</v>
      </c>
      <c r="CZ4" s="21" t="s">
        <v>1625</v>
      </c>
      <c r="DA4" s="21" t="s">
        <v>1616</v>
      </c>
      <c r="DB4" s="21" t="s">
        <v>1626</v>
      </c>
      <c r="DC4" s="21" t="s">
        <v>1605</v>
      </c>
      <c r="DD4" s="21" t="s">
        <v>1627</v>
      </c>
      <c r="DE4" s="21" t="s">
        <v>1628</v>
      </c>
      <c r="DF4" s="21" t="s">
        <v>1629</v>
      </c>
      <c r="DG4" s="21" t="s">
        <v>1630</v>
      </c>
      <c r="DH4" s="21" t="s">
        <v>1631</v>
      </c>
      <c r="DI4" s="21" t="s">
        <v>1612</v>
      </c>
      <c r="DJ4" s="21" t="s">
        <v>1632</v>
      </c>
      <c r="DK4" s="21" t="s">
        <v>1633</v>
      </c>
      <c r="DL4" s="21" t="s">
        <v>1634</v>
      </c>
      <c r="DM4" s="21" t="s">
        <v>1635</v>
      </c>
      <c r="DN4" s="21" t="s">
        <v>1636</v>
      </c>
      <c r="DO4" s="21" t="s">
        <v>1637</v>
      </c>
      <c r="DR4" s="1"/>
      <c r="DS4" s="1"/>
      <c r="DT4"/>
      <c r="DU4"/>
      <c r="DV4"/>
    </row>
    <row r="5" spans="1:126" s="23" customFormat="1" ht="28.9" customHeight="1" x14ac:dyDescent="0.25">
      <c r="A5" s="21" t="s">
        <v>70</v>
      </c>
      <c r="B5" s="13" t="s">
        <v>1638</v>
      </c>
      <c r="C5" s="23" t="s">
        <v>1639</v>
      </c>
      <c r="D5" s="23" t="s">
        <v>1640</v>
      </c>
      <c r="E5" s="23" t="s">
        <v>1641</v>
      </c>
      <c r="F5" s="23" t="s">
        <v>1642</v>
      </c>
      <c r="G5" s="23" t="s">
        <v>1643</v>
      </c>
      <c r="H5" s="23" t="s">
        <v>1644</v>
      </c>
      <c r="I5" s="23" t="s">
        <v>1645</v>
      </c>
      <c r="J5" s="23" t="s">
        <v>1646</v>
      </c>
      <c r="K5" s="23" t="s">
        <v>1647</v>
      </c>
      <c r="L5" s="23" t="s">
        <v>1648</v>
      </c>
      <c r="M5" s="23" t="s">
        <v>1649</v>
      </c>
      <c r="N5" s="23" t="s">
        <v>1650</v>
      </c>
      <c r="O5" s="23" t="s">
        <v>1651</v>
      </c>
      <c r="P5" s="23" t="s">
        <v>1652</v>
      </c>
      <c r="Q5" s="23" t="s">
        <v>1653</v>
      </c>
      <c r="R5" s="23" t="s">
        <v>1654</v>
      </c>
      <c r="S5" s="23" t="s">
        <v>1655</v>
      </c>
      <c r="T5" s="23" t="s">
        <v>1656</v>
      </c>
      <c r="U5" s="23" t="s">
        <v>1657</v>
      </c>
      <c r="V5" s="23" t="s">
        <v>1658</v>
      </c>
      <c r="W5" s="23" t="s">
        <v>1659</v>
      </c>
      <c r="X5" s="23" t="s">
        <v>1660</v>
      </c>
      <c r="Y5" s="23" t="s">
        <v>1661</v>
      </c>
      <c r="Z5" s="23" t="s">
        <v>1662</v>
      </c>
      <c r="AA5" s="23" t="s">
        <v>1663</v>
      </c>
      <c r="AB5" s="23" t="s">
        <v>1664</v>
      </c>
      <c r="AC5" s="23" t="s">
        <v>1665</v>
      </c>
      <c r="AD5" s="23" t="s">
        <v>1666</v>
      </c>
      <c r="AE5" s="23" t="s">
        <v>1667</v>
      </c>
      <c r="AF5" s="23" t="s">
        <v>1668</v>
      </c>
      <c r="AG5" s="23" t="s">
        <v>1669</v>
      </c>
      <c r="AH5" s="23" t="s">
        <v>1670</v>
      </c>
      <c r="AI5" s="23" t="s">
        <v>1671</v>
      </c>
      <c r="AK5" s="23" t="s">
        <v>1672</v>
      </c>
      <c r="AM5" s="23" t="s">
        <v>1673</v>
      </c>
      <c r="AO5" s="23" t="s">
        <v>1674</v>
      </c>
      <c r="AQ5" s="23" t="s">
        <v>1675</v>
      </c>
      <c r="AS5" s="23" t="s">
        <v>1676</v>
      </c>
      <c r="AU5" s="23" t="s">
        <v>1677</v>
      </c>
      <c r="AW5" s="23" t="s">
        <v>1678</v>
      </c>
      <c r="AX5" s="23" t="s">
        <v>1679</v>
      </c>
      <c r="AY5" s="23" t="s">
        <v>1680</v>
      </c>
      <c r="AZ5" s="23" t="s">
        <v>1681</v>
      </c>
      <c r="BA5" s="23" t="s">
        <v>1682</v>
      </c>
      <c r="BB5" s="23" t="s">
        <v>1683</v>
      </c>
      <c r="BC5" s="23" t="s">
        <v>1684</v>
      </c>
      <c r="BD5" s="23" t="s">
        <v>1685</v>
      </c>
      <c r="BE5" s="23" t="s">
        <v>1686</v>
      </c>
      <c r="BF5" s="23" t="s">
        <v>1687</v>
      </c>
      <c r="BG5" s="23" t="s">
        <v>1688</v>
      </c>
      <c r="BH5" s="23" t="s">
        <v>1689</v>
      </c>
      <c r="BI5" s="23" t="s">
        <v>1690</v>
      </c>
      <c r="BJ5" s="23" t="s">
        <v>1691</v>
      </c>
      <c r="BK5" s="23" t="s">
        <v>1692</v>
      </c>
      <c r="BL5" s="23" t="s">
        <v>1693</v>
      </c>
      <c r="BM5" s="23" t="s">
        <v>1694</v>
      </c>
      <c r="BN5" s="23" t="s">
        <v>1695</v>
      </c>
      <c r="BO5" s="23" t="s">
        <v>1696</v>
      </c>
      <c r="BP5" s="23" t="s">
        <v>1697</v>
      </c>
      <c r="BQ5" s="23" t="s">
        <v>1698</v>
      </c>
      <c r="BR5" s="23" t="s">
        <v>1699</v>
      </c>
      <c r="BS5" s="23" t="s">
        <v>1700</v>
      </c>
      <c r="BT5" s="23" t="s">
        <v>1701</v>
      </c>
      <c r="BU5" s="23" t="s">
        <v>1702</v>
      </c>
      <c r="BV5" s="23" t="s">
        <v>1703</v>
      </c>
      <c r="BW5" s="23" t="s">
        <v>1704</v>
      </c>
      <c r="BX5" s="23" t="s">
        <v>1705</v>
      </c>
      <c r="BY5" s="23" t="s">
        <v>1706</v>
      </c>
      <c r="BZ5" s="23" t="s">
        <v>1707</v>
      </c>
      <c r="CA5" s="23" t="s">
        <v>1708</v>
      </c>
      <c r="CB5" s="23" t="s">
        <v>1709</v>
      </c>
      <c r="CC5" s="23" t="s">
        <v>1710</v>
      </c>
      <c r="CD5" s="23" t="s">
        <v>1711</v>
      </c>
      <c r="CE5" s="23" t="s">
        <v>1712</v>
      </c>
      <c r="CF5" s="23" t="s">
        <v>1713</v>
      </c>
      <c r="CG5" s="23" t="s">
        <v>1714</v>
      </c>
      <c r="CH5" s="23" t="s">
        <v>1715</v>
      </c>
      <c r="CI5" s="23" t="s">
        <v>1716</v>
      </c>
      <c r="CJ5" s="23" t="s">
        <v>1717</v>
      </c>
      <c r="CK5" s="23" t="s">
        <v>1718</v>
      </c>
      <c r="CL5" s="23" t="s">
        <v>1719</v>
      </c>
      <c r="CM5" s="23" t="s">
        <v>1720</v>
      </c>
      <c r="CN5" s="23" t="s">
        <v>1721</v>
      </c>
      <c r="CO5" s="23" t="s">
        <v>1722</v>
      </c>
      <c r="CP5" s="23" t="s">
        <v>1723</v>
      </c>
      <c r="CQ5" s="23" t="s">
        <v>1724</v>
      </c>
      <c r="CR5" s="23" t="s">
        <v>1725</v>
      </c>
      <c r="CS5" s="23" t="s">
        <v>1726</v>
      </c>
      <c r="CT5" s="23" t="s">
        <v>1727</v>
      </c>
      <c r="CU5" s="23" t="s">
        <v>1728</v>
      </c>
      <c r="CV5" s="23" t="s">
        <v>1729</v>
      </c>
      <c r="CW5" s="23" t="s">
        <v>1730</v>
      </c>
      <c r="CX5" s="23" t="s">
        <v>1731</v>
      </c>
      <c r="CY5" s="23" t="s">
        <v>1732</v>
      </c>
      <c r="CZ5" s="23" t="s">
        <v>1733</v>
      </c>
      <c r="DA5" s="23" t="s">
        <v>1734</v>
      </c>
      <c r="DB5" s="23" t="s">
        <v>1735</v>
      </c>
      <c r="DC5" s="23" t="s">
        <v>1736</v>
      </c>
      <c r="DD5" s="23" t="s">
        <v>1737</v>
      </c>
      <c r="DE5" s="23" t="s">
        <v>1738</v>
      </c>
      <c r="DF5" s="23" t="s">
        <v>1739</v>
      </c>
      <c r="DG5" s="23" t="s">
        <v>1740</v>
      </c>
      <c r="DH5" s="23" t="s">
        <v>1741</v>
      </c>
      <c r="DI5" s="23" t="s">
        <v>1742</v>
      </c>
      <c r="DJ5" s="23" t="s">
        <v>1743</v>
      </c>
      <c r="DK5" s="23" t="s">
        <v>1744</v>
      </c>
      <c r="DL5" s="23" t="s">
        <v>1745</v>
      </c>
      <c r="DM5" s="23" t="s">
        <v>1746</v>
      </c>
      <c r="DN5" s="23" t="s">
        <v>1747</v>
      </c>
      <c r="DO5" s="23" t="s">
        <v>1748</v>
      </c>
      <c r="DR5" s="1"/>
      <c r="DS5" s="1"/>
      <c r="DT5"/>
      <c r="DU5"/>
      <c r="DV5"/>
    </row>
    <row r="6" spans="1:126" s="13" customFormat="1" ht="45" customHeight="1" x14ac:dyDescent="0.25">
      <c r="A6" s="21" t="s">
        <v>1749</v>
      </c>
      <c r="B6" s="13" t="s">
        <v>1750</v>
      </c>
      <c r="C6" s="13" t="s">
        <v>1751</v>
      </c>
      <c r="D6" s="13" t="s">
        <v>1750</v>
      </c>
      <c r="E6" s="13" t="s">
        <v>1750</v>
      </c>
      <c r="F6" s="13" t="s">
        <v>1750</v>
      </c>
      <c r="G6" s="13" t="s">
        <v>1750</v>
      </c>
      <c r="H6" s="13" t="s">
        <v>1750</v>
      </c>
      <c r="I6" s="13" t="s">
        <v>1750</v>
      </c>
      <c r="J6" s="13" t="s">
        <v>1750</v>
      </c>
      <c r="K6" s="13" t="s">
        <v>1750</v>
      </c>
      <c r="L6" s="13" t="s">
        <v>1750</v>
      </c>
      <c r="M6" s="13" t="s">
        <v>1751</v>
      </c>
      <c r="N6" s="13" t="s">
        <v>1751</v>
      </c>
      <c r="O6" s="13" t="s">
        <v>1751</v>
      </c>
      <c r="P6" s="13" t="s">
        <v>1751</v>
      </c>
      <c r="Q6" s="13" t="s">
        <v>1751</v>
      </c>
      <c r="R6" s="13" t="s">
        <v>1750</v>
      </c>
      <c r="S6" s="13" t="s">
        <v>1751</v>
      </c>
      <c r="T6" s="13" t="s">
        <v>1750</v>
      </c>
      <c r="U6" s="13" t="s">
        <v>1750</v>
      </c>
      <c r="V6" s="13" t="s">
        <v>1750</v>
      </c>
      <c r="W6" s="13" t="s">
        <v>1751</v>
      </c>
      <c r="X6" s="13" t="s">
        <v>1750</v>
      </c>
      <c r="Y6" s="13" t="s">
        <v>1751</v>
      </c>
      <c r="Z6" s="13" t="s">
        <v>1750</v>
      </c>
      <c r="AA6" s="13" t="s">
        <v>1751</v>
      </c>
      <c r="AB6" s="13" t="s">
        <v>1750</v>
      </c>
      <c r="AC6" s="13" t="s">
        <v>1750</v>
      </c>
      <c r="AD6" s="13" t="s">
        <v>1750</v>
      </c>
      <c r="AE6" s="13" t="s">
        <v>1752</v>
      </c>
      <c r="AF6" s="13" t="s">
        <v>1750</v>
      </c>
      <c r="AG6" s="13" t="s">
        <v>1750</v>
      </c>
      <c r="AH6" s="13" t="s">
        <v>1750</v>
      </c>
      <c r="AI6" s="13" t="s">
        <v>1750</v>
      </c>
      <c r="AK6" s="13" t="s">
        <v>1750</v>
      </c>
      <c r="AM6" s="13" t="s">
        <v>1750</v>
      </c>
      <c r="AO6" s="13" t="s">
        <v>1750</v>
      </c>
      <c r="AQ6" s="13" t="s">
        <v>1750</v>
      </c>
      <c r="AS6" s="13" t="s">
        <v>1750</v>
      </c>
      <c r="AU6" s="13" t="s">
        <v>1750</v>
      </c>
      <c r="AW6" s="13" t="s">
        <v>1750</v>
      </c>
      <c r="AX6" s="13" t="s">
        <v>1750</v>
      </c>
      <c r="AY6" s="13" t="s">
        <v>1750</v>
      </c>
      <c r="AZ6" s="13" t="s">
        <v>1750</v>
      </c>
      <c r="BA6" s="13" t="s">
        <v>1750</v>
      </c>
      <c r="BB6" s="13" t="s">
        <v>1750</v>
      </c>
      <c r="BC6" s="13" t="s">
        <v>1750</v>
      </c>
      <c r="BD6" s="13" t="s">
        <v>1750</v>
      </c>
      <c r="BE6" s="13" t="s">
        <v>1750</v>
      </c>
      <c r="BF6" s="13" t="s">
        <v>1750</v>
      </c>
      <c r="BG6" s="13" t="s">
        <v>1750</v>
      </c>
      <c r="BH6" s="13" t="s">
        <v>1751</v>
      </c>
      <c r="BI6" s="13" t="s">
        <v>1750</v>
      </c>
      <c r="BJ6" s="13" t="s">
        <v>1750</v>
      </c>
      <c r="BK6" s="13" t="s">
        <v>1750</v>
      </c>
      <c r="BL6" s="13" t="s">
        <v>1750</v>
      </c>
      <c r="BM6" s="13" t="s">
        <v>1750</v>
      </c>
      <c r="BN6" s="13" t="s">
        <v>1750</v>
      </c>
      <c r="BO6" s="13" t="s">
        <v>1750</v>
      </c>
      <c r="BP6" s="13" t="s">
        <v>1750</v>
      </c>
      <c r="BQ6" s="13" t="s">
        <v>1750</v>
      </c>
      <c r="BR6" s="13" t="s">
        <v>1750</v>
      </c>
      <c r="BS6" s="13" t="s">
        <v>1750</v>
      </c>
      <c r="BT6" s="13" t="s">
        <v>1750</v>
      </c>
      <c r="BU6" s="13" t="s">
        <v>1750</v>
      </c>
      <c r="BV6" s="13" t="s">
        <v>1750</v>
      </c>
      <c r="BW6" s="13" t="s">
        <v>1750</v>
      </c>
      <c r="BX6" s="13" t="s">
        <v>1750</v>
      </c>
      <c r="BY6" s="13" t="s">
        <v>1750</v>
      </c>
      <c r="BZ6" s="13" t="s">
        <v>1750</v>
      </c>
      <c r="CA6" s="13" t="s">
        <v>1750</v>
      </c>
      <c r="CB6" s="13" t="s">
        <v>1750</v>
      </c>
      <c r="CC6" s="13" t="s">
        <v>1750</v>
      </c>
      <c r="CD6" s="13" t="s">
        <v>1750</v>
      </c>
      <c r="CE6" s="13" t="s">
        <v>1750</v>
      </c>
      <c r="CF6" s="13" t="s">
        <v>1750</v>
      </c>
      <c r="CG6" s="13" t="s">
        <v>1750</v>
      </c>
      <c r="CH6" s="13" t="s">
        <v>1750</v>
      </c>
      <c r="CI6" s="13" t="s">
        <v>1750</v>
      </c>
      <c r="CJ6" s="13" t="s">
        <v>1750</v>
      </c>
      <c r="CK6" s="13" t="s">
        <v>1750</v>
      </c>
      <c r="CL6" s="13" t="s">
        <v>1750</v>
      </c>
      <c r="CM6" s="13" t="s">
        <v>1750</v>
      </c>
      <c r="CN6" s="13" t="s">
        <v>1750</v>
      </c>
      <c r="CO6" s="13" t="s">
        <v>1750</v>
      </c>
      <c r="CP6" s="13" t="s">
        <v>1750</v>
      </c>
      <c r="CQ6" s="13" t="s">
        <v>1750</v>
      </c>
      <c r="CR6" s="13" t="s">
        <v>1750</v>
      </c>
      <c r="CS6" s="13" t="s">
        <v>1750</v>
      </c>
      <c r="CT6" s="13" t="s">
        <v>1750</v>
      </c>
      <c r="CU6" s="13" t="s">
        <v>1750</v>
      </c>
      <c r="CV6" s="13" t="s">
        <v>1750</v>
      </c>
      <c r="CW6" s="13" t="s">
        <v>1750</v>
      </c>
      <c r="CX6" s="13" t="s">
        <v>1750</v>
      </c>
      <c r="CY6" s="13" t="s">
        <v>1750</v>
      </c>
      <c r="CZ6" s="13" t="s">
        <v>1750</v>
      </c>
      <c r="DA6" s="13" t="s">
        <v>1750</v>
      </c>
      <c r="DB6" s="13" t="s">
        <v>1750</v>
      </c>
      <c r="DC6" s="13" t="s">
        <v>1750</v>
      </c>
      <c r="DD6" s="13" t="s">
        <v>1750</v>
      </c>
      <c r="DE6" s="13" t="s">
        <v>1750</v>
      </c>
      <c r="DF6" s="13" t="s">
        <v>1750</v>
      </c>
      <c r="DG6" s="13" t="s">
        <v>1750</v>
      </c>
      <c r="DH6" s="13" t="s">
        <v>1750</v>
      </c>
      <c r="DI6" s="13" t="s">
        <v>1750</v>
      </c>
      <c r="DJ6" s="13" t="s">
        <v>1750</v>
      </c>
      <c r="DK6" s="13" t="s">
        <v>1750</v>
      </c>
      <c r="DL6" s="13" t="s">
        <v>1753</v>
      </c>
      <c r="DM6" s="13" t="s">
        <v>1753</v>
      </c>
      <c r="DN6" s="13" t="s">
        <v>1753</v>
      </c>
      <c r="DO6" s="13" t="s">
        <v>1750</v>
      </c>
      <c r="DR6" s="1"/>
      <c r="DS6" s="1"/>
      <c r="DT6"/>
      <c r="DU6"/>
      <c r="DV6"/>
    </row>
    <row r="7" spans="1:126" s="23" customFormat="1" ht="99.75" customHeight="1" x14ac:dyDescent="0.25">
      <c r="A7" s="24" t="s">
        <v>1754</v>
      </c>
      <c r="B7" s="23" t="s">
        <v>1755</v>
      </c>
      <c r="C7" s="23" t="s">
        <v>1756</v>
      </c>
      <c r="D7" s="23" t="s">
        <v>1756</v>
      </c>
      <c r="E7" s="23" t="s">
        <v>1756</v>
      </c>
      <c r="F7" s="23" t="s">
        <v>1755</v>
      </c>
      <c r="G7" s="23" t="s">
        <v>1756</v>
      </c>
      <c r="H7" s="23" t="s">
        <v>1756</v>
      </c>
      <c r="I7" s="23" t="s">
        <v>1755</v>
      </c>
      <c r="J7" s="23" t="s">
        <v>1756</v>
      </c>
      <c r="K7" s="23" t="s">
        <v>1756</v>
      </c>
      <c r="L7" s="23" t="s">
        <v>1755</v>
      </c>
      <c r="M7" s="23" t="s">
        <v>1756</v>
      </c>
      <c r="N7" s="23" t="s">
        <v>1756</v>
      </c>
      <c r="O7" s="23" t="s">
        <v>1756</v>
      </c>
      <c r="P7" s="23" t="s">
        <v>1756</v>
      </c>
      <c r="Q7" s="23" t="s">
        <v>1756</v>
      </c>
      <c r="R7" s="23" t="s">
        <v>1755</v>
      </c>
      <c r="S7" s="23" t="s">
        <v>1756</v>
      </c>
      <c r="T7" s="23" t="s">
        <v>1756</v>
      </c>
      <c r="U7" s="23" t="s">
        <v>1756</v>
      </c>
      <c r="V7" s="23" t="s">
        <v>1756</v>
      </c>
      <c r="W7" s="23" t="s">
        <v>1756</v>
      </c>
      <c r="X7" s="23" t="s">
        <v>1756</v>
      </c>
      <c r="Y7" s="13" t="s">
        <v>1756</v>
      </c>
      <c r="Z7" s="13" t="s">
        <v>1757</v>
      </c>
      <c r="AA7" s="13" t="s">
        <v>1758</v>
      </c>
      <c r="AB7" s="13" t="s">
        <v>1758</v>
      </c>
      <c r="AC7" s="23" t="s">
        <v>1756</v>
      </c>
      <c r="AD7" s="23" t="s">
        <v>1756</v>
      </c>
      <c r="AE7" s="23" t="s">
        <v>1756</v>
      </c>
      <c r="AF7" s="13" t="s">
        <v>1755</v>
      </c>
      <c r="AG7" s="13" t="s">
        <v>1759</v>
      </c>
      <c r="AH7" s="13" t="s">
        <v>1759</v>
      </c>
      <c r="AI7" s="13" t="s">
        <v>1760</v>
      </c>
      <c r="AJ7" s="13"/>
      <c r="AK7" s="13" t="s">
        <v>1760</v>
      </c>
      <c r="AL7" s="13"/>
      <c r="AM7" s="13" t="s">
        <v>1760</v>
      </c>
      <c r="AN7" s="13"/>
      <c r="AO7" s="13" t="s">
        <v>1760</v>
      </c>
      <c r="AP7" s="13"/>
      <c r="AQ7" s="13" t="s">
        <v>1760</v>
      </c>
      <c r="AR7" s="13"/>
      <c r="AS7" s="13" t="s">
        <v>1760</v>
      </c>
      <c r="AT7" s="13"/>
      <c r="AU7" s="13" t="s">
        <v>1760</v>
      </c>
      <c r="AV7" s="13"/>
      <c r="AW7" s="13" t="s">
        <v>1761</v>
      </c>
      <c r="AX7" s="13" t="s">
        <v>1761</v>
      </c>
      <c r="AY7" s="13" t="s">
        <v>1761</v>
      </c>
      <c r="AZ7" s="13" t="s">
        <v>1761</v>
      </c>
      <c r="BA7" s="13" t="s">
        <v>1762</v>
      </c>
      <c r="BB7" s="13" t="s">
        <v>1762</v>
      </c>
      <c r="BC7" s="13" t="s">
        <v>1762</v>
      </c>
      <c r="BD7" s="13" t="s">
        <v>1763</v>
      </c>
      <c r="BE7" s="13" t="s">
        <v>1763</v>
      </c>
      <c r="BF7" s="13" t="s">
        <v>1763</v>
      </c>
      <c r="BG7" s="13" t="s">
        <v>1761</v>
      </c>
      <c r="BH7" s="13" t="s">
        <v>1761</v>
      </c>
      <c r="BI7" s="13" t="s">
        <v>1761</v>
      </c>
      <c r="BJ7" s="13" t="s">
        <v>1761</v>
      </c>
      <c r="BK7" s="13" t="s">
        <v>1761</v>
      </c>
      <c r="BL7" s="13" t="s">
        <v>1761</v>
      </c>
      <c r="BM7" s="13" t="s">
        <v>1761</v>
      </c>
      <c r="BN7" s="13" t="s">
        <v>1761</v>
      </c>
      <c r="BO7" s="13" t="s">
        <v>1764</v>
      </c>
      <c r="BP7" s="13" t="s">
        <v>1764</v>
      </c>
      <c r="BQ7" s="13" t="s">
        <v>1765</v>
      </c>
      <c r="BR7" s="13" t="s">
        <v>1765</v>
      </c>
      <c r="BS7" s="13" t="s">
        <v>1765</v>
      </c>
      <c r="BT7" s="13" t="s">
        <v>1765</v>
      </c>
      <c r="BU7" s="13" t="s">
        <v>1766</v>
      </c>
      <c r="BV7" s="13" t="s">
        <v>1766</v>
      </c>
      <c r="BW7" s="25" t="s">
        <v>1767</v>
      </c>
      <c r="BX7" s="25" t="s">
        <v>1767</v>
      </c>
      <c r="BY7" s="13" t="s">
        <v>1763</v>
      </c>
      <c r="BZ7" s="13" t="s">
        <v>1761</v>
      </c>
      <c r="CA7" s="13" t="s">
        <v>1763</v>
      </c>
      <c r="CB7" s="13" t="s">
        <v>1763</v>
      </c>
      <c r="CC7" s="13" t="s">
        <v>1768</v>
      </c>
      <c r="CD7" s="13" t="s">
        <v>1768</v>
      </c>
      <c r="CE7" s="13" t="s">
        <v>1768</v>
      </c>
      <c r="CF7" s="13" t="s">
        <v>1768</v>
      </c>
      <c r="CG7" s="13" t="s">
        <v>1768</v>
      </c>
      <c r="CH7" s="13" t="s">
        <v>1768</v>
      </c>
      <c r="CI7" s="13" t="s">
        <v>1761</v>
      </c>
      <c r="CJ7" s="13" t="s">
        <v>1769</v>
      </c>
      <c r="CK7" s="13" t="s">
        <v>1769</v>
      </c>
      <c r="CL7" s="13" t="s">
        <v>1756</v>
      </c>
      <c r="CM7" s="13" t="s">
        <v>1756</v>
      </c>
      <c r="CN7" s="26" t="s">
        <v>1770</v>
      </c>
      <c r="CO7" s="13" t="s">
        <v>1756</v>
      </c>
      <c r="CP7" s="13" t="s">
        <v>1756</v>
      </c>
      <c r="CQ7" s="26" t="s">
        <v>1770</v>
      </c>
      <c r="CR7" s="13" t="s">
        <v>1771</v>
      </c>
      <c r="CS7" s="13" t="s">
        <v>1771</v>
      </c>
      <c r="CT7" s="13" t="s">
        <v>1771</v>
      </c>
      <c r="CU7" s="13" t="s">
        <v>1771</v>
      </c>
      <c r="CV7" s="13" t="s">
        <v>1772</v>
      </c>
      <c r="CW7" s="13" t="s">
        <v>1772</v>
      </c>
      <c r="CX7" s="13" t="s">
        <v>1773</v>
      </c>
      <c r="CY7" s="13" t="s">
        <v>1773</v>
      </c>
      <c r="CZ7" s="13" t="s">
        <v>1772</v>
      </c>
      <c r="DA7" s="13" t="s">
        <v>1772</v>
      </c>
      <c r="DB7" s="13" t="s">
        <v>1774</v>
      </c>
      <c r="DC7" s="13" t="s">
        <v>1774</v>
      </c>
      <c r="DD7" s="26" t="s">
        <v>1770</v>
      </c>
      <c r="DE7" s="26" t="s">
        <v>1770</v>
      </c>
      <c r="DF7" s="26" t="s">
        <v>1770</v>
      </c>
      <c r="DG7" s="26" t="s">
        <v>1770</v>
      </c>
      <c r="DH7" s="26" t="s">
        <v>1770</v>
      </c>
      <c r="DI7" s="26" t="s">
        <v>1770</v>
      </c>
      <c r="DJ7" s="26" t="s">
        <v>1770</v>
      </c>
      <c r="DK7" s="26" t="s">
        <v>1770</v>
      </c>
      <c r="DL7" s="13" t="s">
        <v>1756</v>
      </c>
      <c r="DM7" s="13" t="s">
        <v>1756</v>
      </c>
      <c r="DN7" s="13" t="s">
        <v>1756</v>
      </c>
      <c r="DO7" s="23" t="s">
        <v>1755</v>
      </c>
      <c r="DR7" s="1"/>
      <c r="DS7" s="1"/>
      <c r="DT7"/>
      <c r="DU7"/>
      <c r="DV7"/>
    </row>
    <row r="8" spans="1:126" s="23" customFormat="1" ht="30" x14ac:dyDescent="0.25">
      <c r="A8" s="24" t="s">
        <v>1775</v>
      </c>
      <c r="B8" s="13" t="s">
        <v>1776</v>
      </c>
      <c r="D8" s="27" t="s">
        <v>1776</v>
      </c>
      <c r="E8" s="23" t="s">
        <v>1776</v>
      </c>
      <c r="F8" s="23" t="s">
        <v>1776</v>
      </c>
      <c r="G8" s="23" t="s">
        <v>1776</v>
      </c>
      <c r="H8" s="23" t="s">
        <v>1776</v>
      </c>
      <c r="I8" s="23" t="s">
        <v>1776</v>
      </c>
      <c r="J8" s="13" t="s">
        <v>1777</v>
      </c>
      <c r="K8" s="13" t="s">
        <v>1778</v>
      </c>
      <c r="L8" s="13" t="s">
        <v>1779</v>
      </c>
      <c r="M8" s="27"/>
      <c r="N8" s="27"/>
      <c r="O8" s="13"/>
      <c r="P8" s="23" t="s">
        <v>1780</v>
      </c>
      <c r="Q8" s="23" t="s">
        <v>1780</v>
      </c>
      <c r="R8" s="23" t="s">
        <v>1776</v>
      </c>
      <c r="T8" s="23" t="s">
        <v>1776</v>
      </c>
      <c r="U8" s="13" t="s">
        <v>1777</v>
      </c>
      <c r="V8" s="13" t="s">
        <v>1777</v>
      </c>
      <c r="X8" s="13" t="s">
        <v>1777</v>
      </c>
      <c r="Z8" s="23" t="s">
        <v>1776</v>
      </c>
      <c r="AB8" s="23" t="s">
        <v>1781</v>
      </c>
      <c r="AC8" s="13" t="s">
        <v>1782</v>
      </c>
      <c r="AD8" s="13" t="s">
        <v>1783</v>
      </c>
      <c r="AE8" s="13" t="s">
        <v>1782</v>
      </c>
      <c r="AF8" s="13" t="s">
        <v>1782</v>
      </c>
      <c r="AG8" s="13" t="s">
        <v>1782</v>
      </c>
      <c r="AH8" s="13" t="s">
        <v>1782</v>
      </c>
      <c r="AI8" s="23" t="s">
        <v>1783</v>
      </c>
      <c r="AK8" s="23" t="s">
        <v>1783</v>
      </c>
      <c r="AM8" s="23" t="s">
        <v>1783</v>
      </c>
      <c r="AO8" s="23" t="s">
        <v>1783</v>
      </c>
      <c r="AQ8" s="23" t="s">
        <v>1783</v>
      </c>
      <c r="AS8" s="23" t="s">
        <v>1783</v>
      </c>
      <c r="AU8" s="23" t="s">
        <v>1783</v>
      </c>
      <c r="AW8" s="13" t="s">
        <v>1783</v>
      </c>
      <c r="AX8" s="13" t="s">
        <v>1782</v>
      </c>
      <c r="AY8" s="23" t="s">
        <v>1784</v>
      </c>
      <c r="AZ8" s="13" t="s">
        <v>1782</v>
      </c>
      <c r="BA8" s="23" t="s">
        <v>1784</v>
      </c>
      <c r="BB8" s="13" t="s">
        <v>1782</v>
      </c>
      <c r="BC8" s="13" t="s">
        <v>1782</v>
      </c>
      <c r="BD8" s="13" t="s">
        <v>1782</v>
      </c>
      <c r="BE8" s="13" t="s">
        <v>1785</v>
      </c>
      <c r="BF8" s="13" t="s">
        <v>1782</v>
      </c>
      <c r="BG8" s="13" t="s">
        <v>1783</v>
      </c>
      <c r="BI8" s="13" t="s">
        <v>1782</v>
      </c>
      <c r="BJ8" s="13" t="s">
        <v>1783</v>
      </c>
      <c r="BK8" s="13" t="s">
        <v>1782</v>
      </c>
      <c r="BL8" s="13" t="s">
        <v>1784</v>
      </c>
      <c r="BM8" s="13" t="s">
        <v>1782</v>
      </c>
      <c r="BN8" s="13" t="s">
        <v>1784</v>
      </c>
      <c r="BO8" s="13" t="s">
        <v>1782</v>
      </c>
      <c r="BP8" s="13" t="s">
        <v>1782</v>
      </c>
      <c r="BQ8" s="13" t="s">
        <v>1782</v>
      </c>
      <c r="BR8" s="13" t="s">
        <v>1782</v>
      </c>
      <c r="BS8" s="13" t="s">
        <v>1782</v>
      </c>
      <c r="BT8" s="13" t="s">
        <v>1782</v>
      </c>
      <c r="BU8" s="13" t="s">
        <v>1782</v>
      </c>
      <c r="BV8" s="13" t="s">
        <v>1782</v>
      </c>
      <c r="BW8" s="13" t="s">
        <v>1782</v>
      </c>
      <c r="BX8" s="13" t="s">
        <v>1782</v>
      </c>
      <c r="BY8" s="13" t="s">
        <v>1782</v>
      </c>
      <c r="BZ8" s="13" t="s">
        <v>1784</v>
      </c>
      <c r="CA8" s="13" t="s">
        <v>1782</v>
      </c>
      <c r="CB8" s="13" t="s">
        <v>1782</v>
      </c>
      <c r="CC8" s="13" t="s">
        <v>1782</v>
      </c>
      <c r="CD8" s="13" t="s">
        <v>1782</v>
      </c>
      <c r="CE8" s="13" t="s">
        <v>1782</v>
      </c>
      <c r="CF8" s="13" t="s">
        <v>1782</v>
      </c>
      <c r="CG8" s="13" t="s">
        <v>1782</v>
      </c>
      <c r="CH8" s="13" t="s">
        <v>1782</v>
      </c>
      <c r="CI8" s="23" t="s">
        <v>1776</v>
      </c>
      <c r="CJ8" s="13" t="s">
        <v>1782</v>
      </c>
      <c r="CK8" s="13" t="s">
        <v>1782</v>
      </c>
      <c r="CL8" s="13" t="s">
        <v>1786</v>
      </c>
      <c r="CM8" s="13" t="s">
        <v>1782</v>
      </c>
      <c r="CN8" s="13" t="s">
        <v>1782</v>
      </c>
      <c r="CO8" s="13" t="s">
        <v>1786</v>
      </c>
      <c r="CP8" s="13" t="s">
        <v>1782</v>
      </c>
      <c r="CQ8" s="13" t="s">
        <v>1782</v>
      </c>
      <c r="CR8" s="13" t="s">
        <v>1786</v>
      </c>
      <c r="CS8" s="13" t="s">
        <v>1782</v>
      </c>
      <c r="CT8" s="13" t="s">
        <v>1786</v>
      </c>
      <c r="CU8" s="13" t="s">
        <v>1782</v>
      </c>
      <c r="CV8" s="13" t="s">
        <v>1786</v>
      </c>
      <c r="CW8" s="13" t="s">
        <v>1782</v>
      </c>
      <c r="CX8" s="13" t="s">
        <v>1782</v>
      </c>
      <c r="CY8" s="13" t="s">
        <v>1782</v>
      </c>
      <c r="CZ8" s="13" t="s">
        <v>1781</v>
      </c>
      <c r="DA8" s="13" t="s">
        <v>1782</v>
      </c>
      <c r="DB8" s="13" t="s">
        <v>1782</v>
      </c>
      <c r="DC8" s="13" t="s">
        <v>1782</v>
      </c>
      <c r="DD8" s="13" t="s">
        <v>1782</v>
      </c>
      <c r="DE8" s="13" t="s">
        <v>1782</v>
      </c>
      <c r="DF8" s="13" t="s">
        <v>1782</v>
      </c>
      <c r="DG8" s="13" t="s">
        <v>1782</v>
      </c>
      <c r="DH8" s="13" t="s">
        <v>1782</v>
      </c>
      <c r="DI8" s="13" t="s">
        <v>1782</v>
      </c>
      <c r="DJ8" s="13" t="s">
        <v>1782</v>
      </c>
      <c r="DK8" s="13" t="s">
        <v>1782</v>
      </c>
      <c r="DL8" s="13" t="s">
        <v>1782</v>
      </c>
      <c r="DM8" s="13" t="s">
        <v>1782</v>
      </c>
      <c r="DN8" s="13" t="s">
        <v>1782</v>
      </c>
      <c r="DO8" s="23" t="s">
        <v>1781</v>
      </c>
      <c r="DR8" s="1"/>
      <c r="DS8" s="1"/>
      <c r="DT8"/>
      <c r="DU8"/>
      <c r="DV8"/>
    </row>
    <row r="9" spans="1:126" s="23" customFormat="1" ht="28.15" customHeight="1" x14ac:dyDescent="0.25">
      <c r="A9" s="21" t="s">
        <v>1787</v>
      </c>
      <c r="B9" s="13"/>
      <c r="C9" s="28" t="s">
        <v>1788</v>
      </c>
      <c r="D9" s="28" t="s">
        <v>1788</v>
      </c>
      <c r="E9" s="28" t="s">
        <v>1788</v>
      </c>
      <c r="F9" s="28" t="s">
        <v>1788</v>
      </c>
      <c r="G9" s="28" t="s">
        <v>1788</v>
      </c>
      <c r="H9" s="28" t="s">
        <v>1788</v>
      </c>
      <c r="I9" s="28" t="s">
        <v>1788</v>
      </c>
      <c r="J9" s="13" t="s">
        <v>1789</v>
      </c>
      <c r="K9" s="13" t="s">
        <v>1788</v>
      </c>
      <c r="L9" s="13" t="s">
        <v>1789</v>
      </c>
      <c r="M9" s="28" t="s">
        <v>1788</v>
      </c>
      <c r="N9" s="28" t="s">
        <v>1788</v>
      </c>
      <c r="O9" s="28" t="s">
        <v>1788</v>
      </c>
      <c r="P9" s="23" t="s">
        <v>1790</v>
      </c>
      <c r="Q9" s="23" t="s">
        <v>1790</v>
      </c>
      <c r="R9" s="28" t="s">
        <v>1788</v>
      </c>
      <c r="U9" s="13" t="s">
        <v>1789</v>
      </c>
      <c r="V9" s="13" t="s">
        <v>1789</v>
      </c>
      <c r="W9" s="28" t="s">
        <v>1788</v>
      </c>
      <c r="X9" s="13" t="s">
        <v>1791</v>
      </c>
      <c r="Y9" s="28" t="s">
        <v>1788</v>
      </c>
      <c r="Z9" s="28" t="s">
        <v>1788</v>
      </c>
      <c r="AA9" s="28" t="s">
        <v>1788</v>
      </c>
      <c r="AB9" s="28" t="s">
        <v>1788</v>
      </c>
      <c r="AC9" s="23" t="s">
        <v>1792</v>
      </c>
      <c r="AD9" s="23" t="s">
        <v>1793</v>
      </c>
      <c r="AE9" s="23" t="s">
        <v>1792</v>
      </c>
      <c r="AF9" s="23" t="s">
        <v>1792</v>
      </c>
      <c r="AG9" s="23" t="s">
        <v>1792</v>
      </c>
      <c r="AH9" s="23" t="s">
        <v>1792</v>
      </c>
      <c r="AI9" s="23" t="s">
        <v>1794</v>
      </c>
      <c r="AK9" s="23" t="s">
        <v>1794</v>
      </c>
      <c r="AM9" s="23" t="s">
        <v>1794</v>
      </c>
      <c r="AO9" s="23" t="s">
        <v>1794</v>
      </c>
      <c r="AQ9" s="23" t="s">
        <v>1794</v>
      </c>
      <c r="AS9" s="23" t="s">
        <v>1794</v>
      </c>
      <c r="AU9" s="23" t="s">
        <v>1794</v>
      </c>
      <c r="AW9" s="23" t="s">
        <v>1793</v>
      </c>
      <c r="AX9" s="23" t="s">
        <v>1792</v>
      </c>
      <c r="AY9" s="23" t="s">
        <v>1793</v>
      </c>
      <c r="AZ9" s="23" t="s">
        <v>1792</v>
      </c>
      <c r="BA9" s="23" t="s">
        <v>1793</v>
      </c>
      <c r="BB9" s="23" t="s">
        <v>1792</v>
      </c>
      <c r="BC9" s="23" t="s">
        <v>1792</v>
      </c>
      <c r="BD9" s="23" t="s">
        <v>1792</v>
      </c>
      <c r="BE9" s="23" t="s">
        <v>1795</v>
      </c>
      <c r="BF9" s="23" t="s">
        <v>1792</v>
      </c>
      <c r="BG9" s="23" t="s">
        <v>1793</v>
      </c>
      <c r="BH9" s="28" t="s">
        <v>1788</v>
      </c>
      <c r="BI9" s="23" t="s">
        <v>1796</v>
      </c>
      <c r="BJ9" s="23" t="s">
        <v>1793</v>
      </c>
      <c r="BK9" s="23" t="s">
        <v>1792</v>
      </c>
      <c r="BL9" s="23" t="s">
        <v>1793</v>
      </c>
      <c r="BM9" s="23" t="s">
        <v>1792</v>
      </c>
      <c r="BN9" s="23" t="s">
        <v>1793</v>
      </c>
      <c r="BO9" s="23" t="s">
        <v>1792</v>
      </c>
      <c r="BP9" s="23" t="s">
        <v>1792</v>
      </c>
      <c r="BQ9" s="23" t="s">
        <v>1792</v>
      </c>
      <c r="BR9" s="23" t="s">
        <v>1792</v>
      </c>
      <c r="BS9" s="23" t="s">
        <v>1792</v>
      </c>
      <c r="BT9" s="23" t="s">
        <v>1792</v>
      </c>
      <c r="BU9" s="23" t="s">
        <v>1792</v>
      </c>
      <c r="BV9" s="23" t="s">
        <v>1792</v>
      </c>
      <c r="BW9" s="23" t="s">
        <v>1792</v>
      </c>
      <c r="BX9" s="23" t="s">
        <v>1792</v>
      </c>
      <c r="BY9" s="23" t="s">
        <v>1792</v>
      </c>
      <c r="BZ9" s="23" t="s">
        <v>1793</v>
      </c>
      <c r="CA9" s="23" t="s">
        <v>1792</v>
      </c>
      <c r="CB9" s="23" t="s">
        <v>1792</v>
      </c>
      <c r="CC9" s="23" t="s">
        <v>1792</v>
      </c>
      <c r="CD9" s="23" t="s">
        <v>1792</v>
      </c>
      <c r="CE9" s="23" t="s">
        <v>1792</v>
      </c>
      <c r="CF9" s="23" t="s">
        <v>1792</v>
      </c>
      <c r="CG9" s="23" t="s">
        <v>1792</v>
      </c>
      <c r="CH9" s="23" t="s">
        <v>1792</v>
      </c>
      <c r="CJ9" s="23" t="s">
        <v>1792</v>
      </c>
      <c r="CK9" s="23" t="s">
        <v>1792</v>
      </c>
      <c r="CL9" s="23" t="s">
        <v>1797</v>
      </c>
      <c r="CM9" s="23" t="s">
        <v>1792</v>
      </c>
      <c r="CN9" s="23" t="s">
        <v>1792</v>
      </c>
      <c r="CO9" s="23" t="s">
        <v>1797</v>
      </c>
      <c r="CP9" s="23" t="s">
        <v>1792</v>
      </c>
      <c r="CQ9" s="23" t="s">
        <v>1792</v>
      </c>
      <c r="CR9" s="23" t="s">
        <v>1797</v>
      </c>
      <c r="CS9" s="23" t="s">
        <v>1792</v>
      </c>
      <c r="CT9" s="23" t="s">
        <v>1797</v>
      </c>
      <c r="CU9" s="23" t="s">
        <v>1792</v>
      </c>
      <c r="CV9" s="23" t="s">
        <v>1792</v>
      </c>
      <c r="CW9" s="23" t="s">
        <v>1792</v>
      </c>
      <c r="CX9" s="23" t="s">
        <v>1792</v>
      </c>
      <c r="CY9" s="23" t="s">
        <v>1792</v>
      </c>
      <c r="CZ9" s="23" t="s">
        <v>1798</v>
      </c>
      <c r="DA9" s="23" t="s">
        <v>1792</v>
      </c>
      <c r="DB9" s="23" t="s">
        <v>1792</v>
      </c>
      <c r="DC9" s="23" t="s">
        <v>1792</v>
      </c>
      <c r="DD9" s="23" t="s">
        <v>1792</v>
      </c>
      <c r="DE9" s="23" t="s">
        <v>1792</v>
      </c>
      <c r="DF9" s="23" t="s">
        <v>1792</v>
      </c>
      <c r="DG9" s="23" t="s">
        <v>1792</v>
      </c>
      <c r="DH9" s="23" t="s">
        <v>1792</v>
      </c>
      <c r="DI9" s="23" t="s">
        <v>1792</v>
      </c>
      <c r="DJ9" s="23" t="s">
        <v>1792</v>
      </c>
      <c r="DK9" s="23" t="s">
        <v>1792</v>
      </c>
      <c r="DL9" s="23" t="s">
        <v>1792</v>
      </c>
      <c r="DM9" s="23" t="s">
        <v>1792</v>
      </c>
      <c r="DN9" s="23" t="s">
        <v>1792</v>
      </c>
      <c r="DO9" s="13" t="s">
        <v>1799</v>
      </c>
      <c r="DR9" s="1"/>
      <c r="DS9" s="1"/>
      <c r="DT9"/>
      <c r="DU9"/>
      <c r="DV9"/>
    </row>
    <row r="10" spans="1:126" s="28" customFormat="1" ht="25.15" customHeight="1" x14ac:dyDescent="0.25">
      <c r="A10" s="21" t="s">
        <v>1800</v>
      </c>
      <c r="B10" s="23"/>
      <c r="D10" s="28" t="s">
        <v>1788</v>
      </c>
      <c r="E10" s="28" t="s">
        <v>1801</v>
      </c>
      <c r="F10" s="28" t="s">
        <v>1801</v>
      </c>
      <c r="G10" s="28" t="s">
        <v>1801</v>
      </c>
      <c r="H10" s="28" t="s">
        <v>1801</v>
      </c>
      <c r="I10" s="28" t="s">
        <v>1788</v>
      </c>
      <c r="J10" s="28" t="s">
        <v>1802</v>
      </c>
      <c r="K10" s="28" t="s">
        <v>1788</v>
      </c>
      <c r="L10" s="28" t="s">
        <v>1802</v>
      </c>
      <c r="O10" s="28" t="s">
        <v>1788</v>
      </c>
      <c r="P10" s="28" t="s">
        <v>1788</v>
      </c>
      <c r="R10" s="28" t="s">
        <v>1788</v>
      </c>
      <c r="S10" s="28" t="s">
        <v>1788</v>
      </c>
      <c r="T10" s="28" t="s">
        <v>1788</v>
      </c>
      <c r="U10" s="23">
        <v>10</v>
      </c>
      <c r="V10" s="23">
        <v>10</v>
      </c>
      <c r="W10" s="28" t="s">
        <v>1788</v>
      </c>
      <c r="X10" s="28" t="s">
        <v>1803</v>
      </c>
      <c r="Y10" s="28" t="s">
        <v>1788</v>
      </c>
      <c r="Z10" s="28" t="s">
        <v>1788</v>
      </c>
      <c r="AA10" s="28" t="s">
        <v>1788</v>
      </c>
      <c r="AB10" s="28" t="s">
        <v>1788</v>
      </c>
      <c r="AC10" s="29"/>
      <c r="AD10" s="28" t="s">
        <v>1804</v>
      </c>
      <c r="AI10" s="28" t="s">
        <v>1788</v>
      </c>
      <c r="AK10" s="28" t="s">
        <v>1788</v>
      </c>
      <c r="AM10" s="28" t="s">
        <v>1788</v>
      </c>
      <c r="AO10" s="28" t="s">
        <v>1788</v>
      </c>
      <c r="AQ10" s="28" t="s">
        <v>1788</v>
      </c>
      <c r="AS10" s="28" t="s">
        <v>1788</v>
      </c>
      <c r="AU10" s="28" t="s">
        <v>1788</v>
      </c>
      <c r="AW10" s="28" t="s">
        <v>1788</v>
      </c>
      <c r="AX10" s="28" t="s">
        <v>1788</v>
      </c>
      <c r="AY10" s="28" t="s">
        <v>1788</v>
      </c>
      <c r="AZ10" s="28" t="s">
        <v>1788</v>
      </c>
      <c r="BA10" s="28" t="s">
        <v>1788</v>
      </c>
      <c r="BB10" s="28" t="s">
        <v>1788</v>
      </c>
      <c r="BC10" s="28" t="s">
        <v>1788</v>
      </c>
      <c r="BD10" s="28" t="s">
        <v>1788</v>
      </c>
      <c r="BE10" s="28" t="s">
        <v>1788</v>
      </c>
      <c r="BF10" s="28" t="s">
        <v>1788</v>
      </c>
      <c r="BG10" s="28" t="s">
        <v>1788</v>
      </c>
      <c r="BH10" s="28" t="s">
        <v>1788</v>
      </c>
      <c r="BI10" s="28" t="s">
        <v>1788</v>
      </c>
      <c r="BJ10" s="28" t="s">
        <v>1788</v>
      </c>
      <c r="BK10" s="28" t="s">
        <v>1788</v>
      </c>
      <c r="BL10" s="28" t="s">
        <v>1788</v>
      </c>
      <c r="BM10" s="28" t="s">
        <v>1788</v>
      </c>
      <c r="BN10" s="28" t="s">
        <v>1788</v>
      </c>
      <c r="BO10" s="28" t="s">
        <v>1788</v>
      </c>
      <c r="BP10" s="28" t="s">
        <v>1788</v>
      </c>
      <c r="BQ10" s="28" t="s">
        <v>1788</v>
      </c>
      <c r="BR10" s="28" t="s">
        <v>1788</v>
      </c>
      <c r="BS10" s="28" t="s">
        <v>1788</v>
      </c>
      <c r="BT10" s="28" t="s">
        <v>1788</v>
      </c>
      <c r="BU10" s="28" t="s">
        <v>1788</v>
      </c>
      <c r="BV10" s="28" t="s">
        <v>1788</v>
      </c>
      <c r="BW10" s="28" t="s">
        <v>1788</v>
      </c>
      <c r="BX10" s="28" t="s">
        <v>1788</v>
      </c>
      <c r="BY10" s="28" t="s">
        <v>1788</v>
      </c>
      <c r="BZ10" s="28" t="s">
        <v>1788</v>
      </c>
      <c r="CA10" s="28" t="s">
        <v>1788</v>
      </c>
      <c r="CB10" s="28" t="s">
        <v>1788</v>
      </c>
      <c r="CC10" s="28" t="s">
        <v>1788</v>
      </c>
      <c r="CD10" s="28" t="s">
        <v>1788</v>
      </c>
      <c r="CE10" s="28" t="s">
        <v>1788</v>
      </c>
      <c r="CF10" s="28" t="s">
        <v>1788</v>
      </c>
      <c r="CG10" s="28" t="s">
        <v>1788</v>
      </c>
      <c r="CH10" s="28" t="s">
        <v>1788</v>
      </c>
      <c r="CI10" s="28" t="s">
        <v>1788</v>
      </c>
      <c r="CJ10" s="28" t="s">
        <v>1788</v>
      </c>
      <c r="CK10" s="28" t="s">
        <v>1788</v>
      </c>
      <c r="CL10" s="28" t="s">
        <v>1805</v>
      </c>
      <c r="CM10" s="28" t="s">
        <v>1788</v>
      </c>
      <c r="CN10" s="28" t="s">
        <v>1788</v>
      </c>
      <c r="CO10" s="28" t="s">
        <v>1805</v>
      </c>
      <c r="CP10" s="28" t="s">
        <v>1788</v>
      </c>
      <c r="CQ10" s="28" t="s">
        <v>1788</v>
      </c>
      <c r="CR10" s="28" t="s">
        <v>1805</v>
      </c>
      <c r="CS10" s="28" t="s">
        <v>1788</v>
      </c>
      <c r="CT10" s="28" t="s">
        <v>1805</v>
      </c>
      <c r="CU10" s="28" t="s">
        <v>1788</v>
      </c>
      <c r="CV10" s="28" t="s">
        <v>1788</v>
      </c>
      <c r="CW10" s="28" t="s">
        <v>1788</v>
      </c>
      <c r="CX10" s="28" t="s">
        <v>1788</v>
      </c>
      <c r="CY10" s="28" t="s">
        <v>1788</v>
      </c>
      <c r="CZ10" s="28" t="s">
        <v>1788</v>
      </c>
      <c r="DA10" s="28" t="s">
        <v>1788</v>
      </c>
      <c r="DB10" s="28" t="s">
        <v>1788</v>
      </c>
      <c r="DC10" s="28" t="s">
        <v>1788</v>
      </c>
      <c r="DD10" s="28" t="s">
        <v>1788</v>
      </c>
      <c r="DE10" s="28" t="s">
        <v>1788</v>
      </c>
      <c r="DF10" s="28" t="s">
        <v>1788</v>
      </c>
      <c r="DG10" s="28" t="s">
        <v>1788</v>
      </c>
      <c r="DH10" s="28" t="s">
        <v>1788</v>
      </c>
      <c r="DI10" s="28" t="s">
        <v>1788</v>
      </c>
      <c r="DJ10" s="28" t="s">
        <v>1788</v>
      </c>
      <c r="DK10" s="28" t="s">
        <v>1788</v>
      </c>
      <c r="DL10" s="28" t="s">
        <v>1788</v>
      </c>
      <c r="DM10" s="28" t="s">
        <v>1788</v>
      </c>
      <c r="DN10" s="28" t="s">
        <v>1788</v>
      </c>
      <c r="DR10" s="1"/>
      <c r="DS10" s="1"/>
      <c r="DT10"/>
      <c r="DU10"/>
      <c r="DV10"/>
    </row>
    <row r="11" spans="1:126" s="23" customFormat="1" ht="138.75" customHeight="1" x14ac:dyDescent="0.25">
      <c r="A11" s="21" t="s">
        <v>1806</v>
      </c>
      <c r="B11" s="29" t="s">
        <v>1807</v>
      </c>
      <c r="C11" s="28" t="s">
        <v>1788</v>
      </c>
      <c r="D11" s="30" t="s">
        <v>1808</v>
      </c>
      <c r="E11" s="23" t="s">
        <v>1809</v>
      </c>
      <c r="F11" s="23" t="s">
        <v>1809</v>
      </c>
      <c r="G11" s="23" t="s">
        <v>1809</v>
      </c>
      <c r="H11" s="23" t="s">
        <v>1809</v>
      </c>
      <c r="I11" s="23" t="s">
        <v>1809</v>
      </c>
      <c r="J11" s="29" t="s">
        <v>1810</v>
      </c>
      <c r="K11" s="29" t="s">
        <v>1811</v>
      </c>
      <c r="L11" s="29" t="s">
        <v>1812</v>
      </c>
      <c r="M11" s="28" t="s">
        <v>1788</v>
      </c>
      <c r="N11" s="28" t="s">
        <v>1788</v>
      </c>
      <c r="O11" s="28" t="s">
        <v>1788</v>
      </c>
      <c r="P11" s="28" t="s">
        <v>1788</v>
      </c>
      <c r="Q11" s="28" t="s">
        <v>1788</v>
      </c>
      <c r="R11" s="13" t="s">
        <v>1813</v>
      </c>
      <c r="S11" s="29" t="s">
        <v>1814</v>
      </c>
      <c r="T11" s="28" t="s">
        <v>1788</v>
      </c>
      <c r="U11" s="29" t="s">
        <v>1815</v>
      </c>
      <c r="V11" s="29" t="s">
        <v>1816</v>
      </c>
      <c r="W11" s="23" t="s">
        <v>1809</v>
      </c>
      <c r="X11" s="29" t="s">
        <v>1817</v>
      </c>
      <c r="Y11" s="23" t="s">
        <v>1809</v>
      </c>
      <c r="Z11" s="13" t="s">
        <v>1818</v>
      </c>
      <c r="AA11" s="13" t="s">
        <v>1758</v>
      </c>
      <c r="AB11" s="13" t="s">
        <v>1758</v>
      </c>
      <c r="AC11" s="23" t="s">
        <v>1809</v>
      </c>
      <c r="AD11" s="13" t="s">
        <v>1819</v>
      </c>
      <c r="AE11" s="13"/>
      <c r="AF11" s="23" t="s">
        <v>1809</v>
      </c>
      <c r="AG11" s="13" t="s">
        <v>1759</v>
      </c>
      <c r="AH11" s="13" t="s">
        <v>1759</v>
      </c>
      <c r="AI11" s="13" t="s">
        <v>1760</v>
      </c>
      <c r="AJ11" s="13"/>
      <c r="AK11" s="13" t="s">
        <v>1760</v>
      </c>
      <c r="AL11" s="13"/>
      <c r="AM11" s="13" t="s">
        <v>1760</v>
      </c>
      <c r="AN11" s="13"/>
      <c r="AO11" s="13" t="s">
        <v>1760</v>
      </c>
      <c r="AP11" s="13"/>
      <c r="AQ11" s="13" t="s">
        <v>1760</v>
      </c>
      <c r="AR11" s="13"/>
      <c r="AS11" s="13" t="s">
        <v>1760</v>
      </c>
      <c r="AT11" s="13"/>
      <c r="AU11" s="13" t="s">
        <v>1760</v>
      </c>
      <c r="AV11" s="13"/>
      <c r="AW11" s="25" t="s">
        <v>1820</v>
      </c>
      <c r="AY11" s="23" t="s">
        <v>1809</v>
      </c>
      <c r="AZ11" s="23" t="s">
        <v>1809</v>
      </c>
      <c r="BA11" s="23" t="s">
        <v>1809</v>
      </c>
      <c r="BB11" s="23" t="s">
        <v>1809</v>
      </c>
      <c r="BC11" s="23" t="s">
        <v>1809</v>
      </c>
      <c r="BD11" s="23" t="s">
        <v>1809</v>
      </c>
      <c r="BE11" s="23" t="s">
        <v>1809</v>
      </c>
      <c r="BF11" s="23" t="s">
        <v>1809</v>
      </c>
      <c r="BG11" s="23" t="s">
        <v>1809</v>
      </c>
      <c r="BH11" s="13" t="s">
        <v>1821</v>
      </c>
      <c r="BI11" s="23" t="s">
        <v>1809</v>
      </c>
      <c r="BJ11" s="23" t="s">
        <v>1809</v>
      </c>
      <c r="BK11" s="23" t="s">
        <v>1809</v>
      </c>
      <c r="BL11" s="23" t="s">
        <v>1809</v>
      </c>
      <c r="BM11" s="23" t="s">
        <v>1809</v>
      </c>
      <c r="BN11" s="23" t="s">
        <v>1809</v>
      </c>
      <c r="BO11" s="23" t="s">
        <v>1809</v>
      </c>
      <c r="BP11" s="23" t="s">
        <v>1809</v>
      </c>
      <c r="BQ11" s="23" t="s">
        <v>1809</v>
      </c>
      <c r="BR11" s="23" t="s">
        <v>1809</v>
      </c>
      <c r="BS11" s="23" t="s">
        <v>1809</v>
      </c>
      <c r="BT11" s="23" t="s">
        <v>1809</v>
      </c>
      <c r="BU11" s="23" t="s">
        <v>1809</v>
      </c>
      <c r="BV11" s="23" t="s">
        <v>1809</v>
      </c>
      <c r="BW11" s="23" t="s">
        <v>1809</v>
      </c>
      <c r="BX11" s="23" t="s">
        <v>1809</v>
      </c>
      <c r="BY11" s="23" t="s">
        <v>1809</v>
      </c>
      <c r="BZ11" s="23" t="s">
        <v>1809</v>
      </c>
      <c r="CA11" s="23" t="s">
        <v>1809</v>
      </c>
      <c r="CB11" s="23" t="s">
        <v>1809</v>
      </c>
      <c r="CC11" s="23" t="s">
        <v>1809</v>
      </c>
      <c r="CD11" s="23" t="s">
        <v>1809</v>
      </c>
      <c r="CE11" s="23" t="s">
        <v>1809</v>
      </c>
      <c r="CF11" s="23" t="s">
        <v>1809</v>
      </c>
      <c r="CG11" s="23" t="s">
        <v>1809</v>
      </c>
      <c r="CH11" s="23" t="s">
        <v>1809</v>
      </c>
      <c r="CI11" s="23" t="s">
        <v>1809</v>
      </c>
      <c r="CJ11" s="23" t="s">
        <v>1809</v>
      </c>
      <c r="CK11" s="23" t="s">
        <v>1809</v>
      </c>
      <c r="CL11" s="23" t="s">
        <v>1809</v>
      </c>
      <c r="CM11" s="23" t="s">
        <v>1809</v>
      </c>
      <c r="CN11" s="23" t="s">
        <v>1809</v>
      </c>
      <c r="CO11" s="23" t="s">
        <v>1809</v>
      </c>
      <c r="CP11" s="23" t="s">
        <v>1809</v>
      </c>
      <c r="CQ11" s="23" t="s">
        <v>1809</v>
      </c>
      <c r="CR11" s="23" t="s">
        <v>1809</v>
      </c>
      <c r="CS11" s="23" t="s">
        <v>1809</v>
      </c>
      <c r="CT11" s="23" t="s">
        <v>1809</v>
      </c>
      <c r="CU11" s="23" t="s">
        <v>1809</v>
      </c>
      <c r="CV11" s="23" t="s">
        <v>1809</v>
      </c>
      <c r="CW11" s="23" t="s">
        <v>1809</v>
      </c>
      <c r="CX11" s="23" t="s">
        <v>1809</v>
      </c>
      <c r="CY11" s="23" t="s">
        <v>1809</v>
      </c>
      <c r="CZ11" s="23" t="s">
        <v>1809</v>
      </c>
      <c r="DA11" s="23" t="s">
        <v>1809</v>
      </c>
      <c r="DB11" s="23" t="s">
        <v>1809</v>
      </c>
      <c r="DC11" s="23" t="s">
        <v>1809</v>
      </c>
      <c r="DD11" s="23" t="s">
        <v>1809</v>
      </c>
      <c r="DE11" s="23" t="s">
        <v>1809</v>
      </c>
      <c r="DF11" s="23" t="s">
        <v>1809</v>
      </c>
      <c r="DG11" s="23" t="s">
        <v>1809</v>
      </c>
      <c r="DH11" s="23" t="s">
        <v>1809</v>
      </c>
      <c r="DI11" s="23" t="s">
        <v>1809</v>
      </c>
      <c r="DJ11" s="23" t="s">
        <v>1809</v>
      </c>
      <c r="DK11" s="23" t="s">
        <v>1809</v>
      </c>
      <c r="DL11" s="23" t="s">
        <v>1809</v>
      </c>
      <c r="DM11" s="23" t="s">
        <v>1809</v>
      </c>
      <c r="DN11" s="23" t="s">
        <v>1809</v>
      </c>
      <c r="DO11" s="13" t="s">
        <v>1799</v>
      </c>
      <c r="DR11" s="1"/>
      <c r="DS11" s="1"/>
      <c r="DT11"/>
      <c r="DU11"/>
      <c r="DV11"/>
    </row>
    <row r="12" spans="1:126" s="23" customFormat="1" ht="33" customHeight="1" x14ac:dyDescent="0.25">
      <c r="A12" s="21" t="s">
        <v>1822</v>
      </c>
      <c r="C12" s="28" t="s">
        <v>1788</v>
      </c>
      <c r="D12" s="23" t="s">
        <v>1809</v>
      </c>
      <c r="E12" s="23" t="s">
        <v>1809</v>
      </c>
      <c r="F12" s="23" t="s">
        <v>1809</v>
      </c>
      <c r="G12" s="23" t="s">
        <v>1809</v>
      </c>
      <c r="H12" s="23" t="s">
        <v>1809</v>
      </c>
      <c r="I12" s="23" t="s">
        <v>1809</v>
      </c>
      <c r="J12" s="28" t="s">
        <v>1788</v>
      </c>
      <c r="K12" s="28" t="s">
        <v>1809</v>
      </c>
      <c r="L12" s="28" t="s">
        <v>1788</v>
      </c>
      <c r="M12" s="28" t="s">
        <v>1788</v>
      </c>
      <c r="N12" s="28" t="s">
        <v>1788</v>
      </c>
      <c r="O12" s="28" t="s">
        <v>1788</v>
      </c>
      <c r="P12" s="28" t="s">
        <v>1788</v>
      </c>
      <c r="Q12" s="28" t="s">
        <v>1788</v>
      </c>
      <c r="R12" s="23" t="s">
        <v>1809</v>
      </c>
      <c r="S12" s="28" t="s">
        <v>1788</v>
      </c>
      <c r="T12" s="28" t="s">
        <v>1788</v>
      </c>
      <c r="U12" s="23" t="s">
        <v>1809</v>
      </c>
      <c r="W12" s="23" t="s">
        <v>1809</v>
      </c>
      <c r="X12" s="28" t="s">
        <v>1788</v>
      </c>
      <c r="Y12" s="23" t="s">
        <v>1809</v>
      </c>
      <c r="Z12" s="23" t="s">
        <v>1809</v>
      </c>
      <c r="AA12" s="23" t="s">
        <v>1809</v>
      </c>
      <c r="AB12" s="23" t="s">
        <v>1809</v>
      </c>
      <c r="AC12" s="23" t="s">
        <v>1809</v>
      </c>
      <c r="AD12" s="23" t="s">
        <v>1809</v>
      </c>
      <c r="AE12" s="23" t="s">
        <v>1809</v>
      </c>
      <c r="AF12" s="23" t="s">
        <v>1809</v>
      </c>
      <c r="AG12" s="23" t="s">
        <v>1809</v>
      </c>
      <c r="AH12" s="23" t="s">
        <v>1809</v>
      </c>
      <c r="AI12" s="23" t="s">
        <v>1809</v>
      </c>
      <c r="AK12" s="23" t="s">
        <v>1809</v>
      </c>
      <c r="AM12" s="23" t="s">
        <v>1809</v>
      </c>
      <c r="AO12" s="23" t="s">
        <v>1809</v>
      </c>
      <c r="AQ12" s="23" t="s">
        <v>1809</v>
      </c>
      <c r="AS12" s="23" t="s">
        <v>1809</v>
      </c>
      <c r="AU12" s="23" t="s">
        <v>1809</v>
      </c>
      <c r="AW12" s="23" t="s">
        <v>1809</v>
      </c>
      <c r="AX12" s="23" t="s">
        <v>1809</v>
      </c>
      <c r="AY12" s="23" t="s">
        <v>1809</v>
      </c>
      <c r="AZ12" s="23" t="s">
        <v>1809</v>
      </c>
      <c r="BA12" s="23" t="s">
        <v>1809</v>
      </c>
      <c r="BB12" s="23" t="s">
        <v>1809</v>
      </c>
      <c r="BC12" s="23" t="s">
        <v>1809</v>
      </c>
      <c r="BD12" s="23" t="s">
        <v>1809</v>
      </c>
      <c r="BE12" s="23" t="s">
        <v>1809</v>
      </c>
      <c r="BF12" s="23" t="s">
        <v>1809</v>
      </c>
      <c r="BG12" s="23" t="s">
        <v>1809</v>
      </c>
      <c r="BH12" s="23" t="s">
        <v>1809</v>
      </c>
      <c r="BI12" s="23" t="s">
        <v>1809</v>
      </c>
      <c r="BJ12" s="23" t="s">
        <v>1809</v>
      </c>
      <c r="BK12" s="23" t="s">
        <v>1809</v>
      </c>
      <c r="BL12" s="23" t="s">
        <v>1809</v>
      </c>
      <c r="BM12" s="23" t="s">
        <v>1809</v>
      </c>
      <c r="BN12" s="23" t="s">
        <v>1809</v>
      </c>
      <c r="BO12" s="23" t="s">
        <v>1823</v>
      </c>
      <c r="BP12" s="23" t="s">
        <v>1823</v>
      </c>
      <c r="BQ12" s="23" t="s">
        <v>1809</v>
      </c>
      <c r="BR12" s="23" t="s">
        <v>1809</v>
      </c>
      <c r="BS12" s="23" t="s">
        <v>1809</v>
      </c>
      <c r="BT12" s="23" t="s">
        <v>1809</v>
      </c>
      <c r="BU12" s="23" t="s">
        <v>1809</v>
      </c>
      <c r="BV12" s="23" t="s">
        <v>1809</v>
      </c>
      <c r="BW12" s="23" t="s">
        <v>1809</v>
      </c>
      <c r="BX12" s="23" t="s">
        <v>1809</v>
      </c>
      <c r="BY12" s="23" t="s">
        <v>1809</v>
      </c>
      <c r="BZ12" s="23" t="s">
        <v>1809</v>
      </c>
      <c r="CA12" s="23" t="s">
        <v>1809</v>
      </c>
      <c r="CB12" s="23" t="s">
        <v>1809</v>
      </c>
      <c r="CC12" s="23" t="s">
        <v>1809</v>
      </c>
      <c r="CD12" s="23" t="s">
        <v>1809</v>
      </c>
      <c r="CE12" s="23" t="s">
        <v>1809</v>
      </c>
      <c r="CF12" s="23" t="s">
        <v>1809</v>
      </c>
      <c r="CG12" s="23" t="s">
        <v>1809</v>
      </c>
      <c r="CH12" s="23" t="s">
        <v>1809</v>
      </c>
      <c r="CI12" s="23" t="s">
        <v>1809</v>
      </c>
      <c r="CJ12" s="23" t="s">
        <v>1809</v>
      </c>
      <c r="CK12" s="23" t="s">
        <v>1809</v>
      </c>
      <c r="CL12" s="23" t="s">
        <v>1809</v>
      </c>
      <c r="CM12" s="23" t="s">
        <v>1809</v>
      </c>
      <c r="CN12" s="23" t="s">
        <v>1809</v>
      </c>
      <c r="CO12" s="23" t="s">
        <v>1809</v>
      </c>
      <c r="CP12" s="23" t="s">
        <v>1809</v>
      </c>
      <c r="CQ12" s="23" t="s">
        <v>1809</v>
      </c>
      <c r="CR12" s="23" t="s">
        <v>1809</v>
      </c>
      <c r="CS12" s="23" t="s">
        <v>1809</v>
      </c>
      <c r="CT12" s="23" t="s">
        <v>1809</v>
      </c>
      <c r="CU12" s="23" t="s">
        <v>1809</v>
      </c>
      <c r="CV12" s="23" t="s">
        <v>1809</v>
      </c>
      <c r="CW12" s="23" t="s">
        <v>1809</v>
      </c>
      <c r="CX12" s="23" t="s">
        <v>1809</v>
      </c>
      <c r="CY12" s="23" t="s">
        <v>1809</v>
      </c>
      <c r="CZ12" s="23" t="s">
        <v>1809</v>
      </c>
      <c r="DA12" s="23" t="s">
        <v>1809</v>
      </c>
      <c r="DB12" s="23" t="s">
        <v>1809</v>
      </c>
      <c r="DC12" s="23" t="s">
        <v>1809</v>
      </c>
      <c r="DD12" s="23" t="s">
        <v>1809</v>
      </c>
      <c r="DE12" s="23" t="s">
        <v>1809</v>
      </c>
      <c r="DF12" s="23" t="s">
        <v>1809</v>
      </c>
      <c r="DG12" s="23" t="s">
        <v>1809</v>
      </c>
      <c r="DH12" s="23" t="s">
        <v>1809</v>
      </c>
      <c r="DI12" s="23" t="s">
        <v>1809</v>
      </c>
      <c r="DJ12" s="23" t="s">
        <v>1809</v>
      </c>
      <c r="DK12" s="23" t="s">
        <v>1809</v>
      </c>
      <c r="DL12" s="13" t="s">
        <v>1824</v>
      </c>
      <c r="DM12" s="13" t="s">
        <v>1825</v>
      </c>
      <c r="DN12" s="13" t="s">
        <v>1826</v>
      </c>
      <c r="DO12" s="23" t="s">
        <v>1809</v>
      </c>
      <c r="DR12" s="1"/>
      <c r="DS12" s="1"/>
      <c r="DT12"/>
      <c r="DU12"/>
      <c r="DV12"/>
    </row>
    <row r="13" spans="1:126" s="23" customFormat="1" ht="35.25" customHeight="1" x14ac:dyDescent="0.25">
      <c r="A13" s="21" t="s">
        <v>1827</v>
      </c>
      <c r="B13" s="21"/>
      <c r="C13" s="28"/>
      <c r="J13" s="28"/>
      <c r="K13" s="28"/>
      <c r="L13" s="28"/>
      <c r="M13" s="28"/>
      <c r="N13" s="28"/>
      <c r="O13" s="28"/>
      <c r="P13" s="28" t="s">
        <v>109</v>
      </c>
      <c r="Q13" s="28"/>
      <c r="S13" s="28" t="s">
        <v>1788</v>
      </c>
      <c r="T13" s="28" t="s">
        <v>1788</v>
      </c>
      <c r="U13" s="21" t="s">
        <v>1828</v>
      </c>
      <c r="V13" s="21" t="s">
        <v>1828</v>
      </c>
      <c r="X13" s="28"/>
      <c r="AB13" s="31"/>
      <c r="AC13" s="32"/>
      <c r="AE13" s="31"/>
      <c r="AI13" s="33">
        <f>1+0.25</f>
        <v>1.25</v>
      </c>
      <c r="AJ13" s="33"/>
      <c r="AK13" s="33">
        <f>1+0.75</f>
        <v>1.75</v>
      </c>
      <c r="AL13" s="33"/>
      <c r="AM13" s="33">
        <f>1+1</f>
        <v>2</v>
      </c>
      <c r="AN13" s="33"/>
      <c r="AO13" s="33">
        <f>1+1.5</f>
        <v>2.5</v>
      </c>
      <c r="AP13" s="33"/>
      <c r="AQ13" s="33">
        <f>1+0.35</f>
        <v>1.35</v>
      </c>
      <c r="AR13" s="33"/>
      <c r="AS13" s="33">
        <f>1+0.75</f>
        <v>1.75</v>
      </c>
      <c r="AT13" s="33"/>
      <c r="AU13" s="33">
        <f>1+1.1</f>
        <v>2.1</v>
      </c>
      <c r="AV13" s="33"/>
      <c r="CS13" s="34"/>
      <c r="DR13" s="1"/>
      <c r="DS13" s="1"/>
      <c r="DT13"/>
      <c r="DU13"/>
      <c r="DV13"/>
    </row>
    <row r="14" spans="1:126" s="13" customFormat="1" ht="45.75" customHeight="1" x14ac:dyDescent="0.25">
      <c r="A14" s="21" t="s">
        <v>1829</v>
      </c>
      <c r="B14" s="21" t="s">
        <v>1830</v>
      </c>
      <c r="C14" s="13" t="s">
        <v>1831</v>
      </c>
      <c r="D14" s="13" t="s">
        <v>109</v>
      </c>
      <c r="E14" s="13" t="s">
        <v>109</v>
      </c>
      <c r="F14" s="13" t="s">
        <v>109</v>
      </c>
      <c r="G14" s="13" t="s">
        <v>109</v>
      </c>
      <c r="H14" s="13" t="s">
        <v>109</v>
      </c>
      <c r="I14" s="13" t="s">
        <v>109</v>
      </c>
      <c r="J14" s="13" t="s">
        <v>109</v>
      </c>
      <c r="K14" s="13" t="s">
        <v>109</v>
      </c>
      <c r="L14" s="13" t="s">
        <v>109</v>
      </c>
      <c r="M14" s="13" t="s">
        <v>1832</v>
      </c>
      <c r="N14" s="13" t="s">
        <v>1833</v>
      </c>
      <c r="O14" s="13" t="s">
        <v>1834</v>
      </c>
      <c r="P14" s="13" t="s">
        <v>109</v>
      </c>
      <c r="Q14" s="13" t="s">
        <v>109</v>
      </c>
      <c r="R14" s="13" t="s">
        <v>109</v>
      </c>
      <c r="S14" s="13" t="s">
        <v>1835</v>
      </c>
      <c r="T14" s="13" t="s">
        <v>109</v>
      </c>
      <c r="U14" s="21" t="s">
        <v>1836</v>
      </c>
      <c r="V14" s="21" t="s">
        <v>109</v>
      </c>
      <c r="W14" s="13" t="s">
        <v>1837</v>
      </c>
      <c r="X14" s="13" t="s">
        <v>109</v>
      </c>
      <c r="Y14" s="13" t="s">
        <v>1838</v>
      </c>
      <c r="Z14" s="13" t="s">
        <v>1661</v>
      </c>
      <c r="AA14" s="26" t="s">
        <v>1839</v>
      </c>
      <c r="AB14" s="13" t="s">
        <v>1840</v>
      </c>
      <c r="AC14" s="13" t="s">
        <v>109</v>
      </c>
      <c r="AD14" s="13" t="s">
        <v>109</v>
      </c>
      <c r="AE14" s="13" t="s">
        <v>1841</v>
      </c>
      <c r="AF14" s="13" t="s">
        <v>109</v>
      </c>
      <c r="AG14" s="13" t="s">
        <v>1842</v>
      </c>
      <c r="AH14" s="13" t="s">
        <v>1842</v>
      </c>
      <c r="AI14" s="13" t="s">
        <v>1843</v>
      </c>
      <c r="AK14" s="13" t="s">
        <v>1843</v>
      </c>
      <c r="AM14" s="13" t="s">
        <v>1843</v>
      </c>
      <c r="AO14" s="13" t="s">
        <v>1843</v>
      </c>
      <c r="AQ14" s="13" t="s">
        <v>1843</v>
      </c>
      <c r="AS14" s="13" t="s">
        <v>1843</v>
      </c>
      <c r="AU14" s="13" t="s">
        <v>1843</v>
      </c>
      <c r="AW14" s="13" t="s">
        <v>1844</v>
      </c>
      <c r="AX14" s="13" t="s">
        <v>1844</v>
      </c>
      <c r="AY14" s="13" t="s">
        <v>1845</v>
      </c>
      <c r="AZ14" s="13" t="s">
        <v>1845</v>
      </c>
      <c r="BA14" s="13" t="s">
        <v>1683</v>
      </c>
      <c r="BB14" s="13" t="s">
        <v>1682</v>
      </c>
      <c r="BC14" s="13" t="s">
        <v>1846</v>
      </c>
      <c r="BD14" s="13" t="s">
        <v>1847</v>
      </c>
      <c r="BE14" s="13" t="s">
        <v>1847</v>
      </c>
      <c r="BF14" s="13" t="s">
        <v>1847</v>
      </c>
      <c r="BG14" s="13" t="s">
        <v>1848</v>
      </c>
      <c r="BH14" s="13" t="s">
        <v>1849</v>
      </c>
      <c r="BI14" s="13" t="s">
        <v>1848</v>
      </c>
      <c r="BJ14" s="13" t="s">
        <v>1850</v>
      </c>
      <c r="BK14" s="13" t="s">
        <v>1850</v>
      </c>
      <c r="BL14" s="13" t="s">
        <v>1851</v>
      </c>
      <c r="BM14" s="13" t="s">
        <v>1851</v>
      </c>
      <c r="BN14" s="13" t="s">
        <v>1852</v>
      </c>
      <c r="BO14" s="13" t="str">
        <f>BO3</f>
        <v>Valor auxilios salariales</v>
      </c>
      <c r="BP14" s="13" t="str">
        <f>BO3</f>
        <v>Valor auxilios salariales</v>
      </c>
      <c r="BQ14" s="13" t="s">
        <v>1853</v>
      </c>
      <c r="BR14" s="13" t="s">
        <v>1853</v>
      </c>
      <c r="BS14" s="13" t="s">
        <v>1853</v>
      </c>
      <c r="BT14" s="13" t="s">
        <v>1853</v>
      </c>
      <c r="BU14" s="13" t="s">
        <v>1854</v>
      </c>
      <c r="BV14" s="13" t="s">
        <v>1854</v>
      </c>
      <c r="BW14" s="13" t="s">
        <v>1855</v>
      </c>
      <c r="BX14" s="13" t="s">
        <v>1855</v>
      </c>
      <c r="BY14" s="13" t="s">
        <v>1856</v>
      </c>
      <c r="BZ14" s="23" t="s">
        <v>1857</v>
      </c>
      <c r="CA14" s="13" t="s">
        <v>1858</v>
      </c>
      <c r="CB14" s="13" t="s">
        <v>1859</v>
      </c>
      <c r="CC14" s="13" t="s">
        <v>1860</v>
      </c>
      <c r="CD14" s="13" t="s">
        <v>1860</v>
      </c>
      <c r="CE14" s="13" t="s">
        <v>1860</v>
      </c>
      <c r="CF14" s="25" t="s">
        <v>1860</v>
      </c>
      <c r="CG14" s="25" t="s">
        <v>1860</v>
      </c>
      <c r="CH14" s="13" t="s">
        <v>1860</v>
      </c>
      <c r="CI14" s="13" t="s">
        <v>1861</v>
      </c>
      <c r="CJ14" s="13" t="s">
        <v>1861</v>
      </c>
      <c r="CK14" s="13" t="s">
        <v>1861</v>
      </c>
      <c r="CL14" s="13" t="s">
        <v>109</v>
      </c>
      <c r="CM14" s="13" t="s">
        <v>109</v>
      </c>
      <c r="CN14" s="13" t="s">
        <v>1862</v>
      </c>
      <c r="CO14" s="13" t="s">
        <v>109</v>
      </c>
      <c r="CP14" s="13" t="s">
        <v>109</v>
      </c>
      <c r="CQ14" s="13" t="s">
        <v>1862</v>
      </c>
      <c r="CR14" s="13" t="s">
        <v>1863</v>
      </c>
      <c r="CS14" s="13" t="s">
        <v>1863</v>
      </c>
      <c r="CT14" s="13" t="s">
        <v>1863</v>
      </c>
      <c r="CU14" s="13" t="s">
        <v>1863</v>
      </c>
      <c r="CV14" s="13" t="s">
        <v>1864</v>
      </c>
      <c r="CW14" s="13" t="s">
        <v>1864</v>
      </c>
      <c r="CX14" s="13" t="s">
        <v>1865</v>
      </c>
      <c r="CY14" s="13" t="s">
        <v>1865</v>
      </c>
      <c r="CZ14" s="13" t="s">
        <v>1866</v>
      </c>
      <c r="DA14" s="13" t="s">
        <v>1866</v>
      </c>
      <c r="DB14" s="13" t="s">
        <v>1859</v>
      </c>
      <c r="DC14" s="13" t="s">
        <v>1867</v>
      </c>
      <c r="DD14" s="13" t="s">
        <v>1862</v>
      </c>
      <c r="DE14" s="13" t="s">
        <v>1862</v>
      </c>
      <c r="DF14" s="13" t="s">
        <v>1862</v>
      </c>
      <c r="DG14" s="13" t="s">
        <v>1862</v>
      </c>
      <c r="DH14" s="13" t="s">
        <v>1862</v>
      </c>
      <c r="DI14" s="13" t="s">
        <v>1862</v>
      </c>
      <c r="DJ14" s="13" t="s">
        <v>1862</v>
      </c>
      <c r="DK14" s="13" t="s">
        <v>1862</v>
      </c>
      <c r="DL14" s="13" t="s">
        <v>1868</v>
      </c>
      <c r="DM14" s="13" t="s">
        <v>1869</v>
      </c>
      <c r="DN14" s="13" t="s">
        <v>1870</v>
      </c>
      <c r="DO14" s="13" t="s">
        <v>109</v>
      </c>
      <c r="DR14" s="1"/>
      <c r="DS14" s="1"/>
      <c r="DT14"/>
      <c r="DU14"/>
      <c r="DV14"/>
    </row>
    <row r="15" spans="1:126" x14ac:dyDescent="0.25">
      <c r="B15" s="36"/>
      <c r="AO15" s="39"/>
      <c r="AP15" s="39"/>
      <c r="DR15" s="1"/>
      <c r="DS15" s="1"/>
      <c r="DT15"/>
      <c r="DU15"/>
      <c r="DV15"/>
    </row>
    <row r="16" spans="1:126" x14ac:dyDescent="0.25">
      <c r="AI16" s="41"/>
      <c r="AJ16" s="41"/>
      <c r="AK16" s="41"/>
      <c r="AL16" s="41"/>
      <c r="AM16" s="41"/>
      <c r="AN16" s="41"/>
      <c r="AO16" s="41"/>
      <c r="AP16" s="41"/>
      <c r="AS16" s="38"/>
      <c r="AT16" s="38"/>
      <c r="AU16" s="38"/>
      <c r="AV16" s="38"/>
      <c r="DR16" s="1"/>
      <c r="DS16" s="1"/>
      <c r="DT16"/>
      <c r="DU16"/>
      <c r="DV16"/>
    </row>
    <row r="17" spans="35:126" s="4" customFormat="1" x14ac:dyDescent="0.25">
      <c r="AI17" s="41"/>
      <c r="AJ17" s="41"/>
      <c r="AK17" s="41"/>
      <c r="AL17" s="41"/>
      <c r="AM17" s="41"/>
      <c r="AN17" s="41"/>
      <c r="AO17" s="42"/>
      <c r="AP17" s="42"/>
      <c r="AQ17" s="38"/>
      <c r="AR17" s="38"/>
      <c r="DR17" s="1"/>
      <c r="DS17" s="1"/>
      <c r="DT17"/>
      <c r="DU17"/>
      <c r="DV17"/>
    </row>
    <row r="18" spans="35:126" s="4" customFormat="1" x14ac:dyDescent="0.25">
      <c r="AI18" s="38"/>
      <c r="AJ18" s="38"/>
      <c r="AK18" s="38"/>
      <c r="AL18" s="38"/>
      <c r="AM18" s="38"/>
      <c r="AN18" s="38"/>
      <c r="AQ18" s="38"/>
      <c r="AR18" s="38"/>
      <c r="DR18" s="1"/>
      <c r="DS18" s="1"/>
      <c r="DT18"/>
      <c r="DU18"/>
      <c r="DV18"/>
    </row>
    <row r="19" spans="35:126" s="4" customFormat="1" x14ac:dyDescent="0.25">
      <c r="AI19" s="38"/>
      <c r="AJ19" s="38"/>
      <c r="AK19" s="38"/>
      <c r="AL19" s="38"/>
      <c r="AM19" s="38"/>
      <c r="AN19" s="38"/>
      <c r="AQ19" s="38"/>
      <c r="AR19" s="38"/>
      <c r="DR19" s="1"/>
      <c r="DS19" s="1"/>
      <c r="DT19"/>
      <c r="DU19"/>
      <c r="DV19"/>
    </row>
    <row r="20" spans="35:126" s="4" customFormat="1" x14ac:dyDescent="0.25">
      <c r="AI20" s="38"/>
      <c r="AJ20" s="38"/>
      <c r="AK20" s="38"/>
      <c r="AL20" s="38"/>
      <c r="AM20" s="38"/>
      <c r="AN20" s="38"/>
      <c r="AQ20" s="38"/>
      <c r="AR20" s="38"/>
      <c r="DR20" s="1"/>
      <c r="DS20" s="1"/>
      <c r="DT20"/>
      <c r="DU20"/>
      <c r="DV20"/>
    </row>
    <row r="21" spans="35:126" s="4" customFormat="1" x14ac:dyDescent="0.25">
      <c r="AI21" s="38"/>
      <c r="AJ21" s="38"/>
      <c r="AK21" s="38"/>
      <c r="AL21" s="38"/>
      <c r="AM21" s="38"/>
      <c r="AN21" s="38"/>
      <c r="AQ21" s="38"/>
      <c r="AR21" s="38"/>
      <c r="DR21" s="1"/>
      <c r="DS21" s="1"/>
      <c r="DT21"/>
      <c r="DU21"/>
      <c r="DV21"/>
    </row>
    <row r="22" spans="35:126" s="4" customFormat="1" x14ac:dyDescent="0.25">
      <c r="AI22" s="38"/>
      <c r="AJ22" s="38"/>
      <c r="AK22" s="38"/>
      <c r="AL22" s="38"/>
      <c r="AM22" s="38"/>
      <c r="AN22" s="38"/>
      <c r="AQ22" s="38"/>
      <c r="AR22" s="38"/>
      <c r="DR22" s="1"/>
      <c r="DS22" s="1"/>
      <c r="DT22"/>
      <c r="DU22"/>
      <c r="DV22"/>
    </row>
    <row r="39" s="4" customFormat="1" x14ac:dyDescent="0.25"/>
  </sheetData>
  <sheetProtection algorithmName="SHA-512" hashValue="UC5XnmpVebMB36MRaCxrbCjvXT/F8Vmpg8pM9BLWG+StNChW1AJUtPyfD/UVC++NrnWmFDTYh7Nr2IeHxWFP3A==" saltValue="9SGwHlEFbQbtJldG3iiBrA==" spinCount="100000" sheet="1" objects="1" scenarios="1"/>
  <mergeCells count="36">
    <mergeCell ref="CX2:CY2"/>
    <mergeCell ref="CZ2:DA2"/>
    <mergeCell ref="DD2:DK2"/>
    <mergeCell ref="DL2:DN2"/>
    <mergeCell ref="DL1:DO1"/>
    <mergeCell ref="C2:I2"/>
    <mergeCell ref="J2:L2"/>
    <mergeCell ref="M2:Q2"/>
    <mergeCell ref="R2:T2"/>
    <mergeCell ref="U2:V2"/>
    <mergeCell ref="W2:AB2"/>
    <mergeCell ref="AC2:AF2"/>
    <mergeCell ref="AG2:AH2"/>
    <mergeCell ref="AI2:AV2"/>
    <mergeCell ref="AW2:AX2"/>
    <mergeCell ref="AY2:AZ2"/>
    <mergeCell ref="BA2:BC2"/>
    <mergeCell ref="CR2:CS2"/>
    <mergeCell ref="BG2:BI2"/>
    <mergeCell ref="BJ2:BK2"/>
    <mergeCell ref="A1:A3"/>
    <mergeCell ref="C1:AB1"/>
    <mergeCell ref="BD2:BF2"/>
    <mergeCell ref="AC1:CK1"/>
    <mergeCell ref="CL1:DK1"/>
    <mergeCell ref="BL2:BM2"/>
    <mergeCell ref="BO2:BP2"/>
    <mergeCell ref="BQ2:BT2"/>
    <mergeCell ref="BU2:BV2"/>
    <mergeCell ref="BW2:BX2"/>
    <mergeCell ref="CC2:CH2"/>
    <mergeCell ref="CI2:CK2"/>
    <mergeCell ref="CL2:CN2"/>
    <mergeCell ref="CO2:CQ2"/>
    <mergeCell ref="CT2:CU2"/>
    <mergeCell ref="CV2:CW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DM93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baseColWidth="10" defaultColWidth="11.5703125" defaultRowHeight="15" x14ac:dyDescent="0.25"/>
  <cols>
    <col min="1" max="1" width="10.42578125" bestFit="1" customWidth="1"/>
    <col min="2" max="2" width="13.7109375" bestFit="1" customWidth="1"/>
    <col min="3" max="3" width="13" bestFit="1" customWidth="1"/>
    <col min="4" max="4" width="7.28515625" bestFit="1" customWidth="1"/>
    <col min="5" max="5" width="12.42578125" bestFit="1" customWidth="1"/>
    <col min="6" max="6" width="13.7109375" bestFit="1" customWidth="1"/>
    <col min="7" max="7" width="17" bestFit="1" customWidth="1"/>
    <col min="8" max="8" width="13" bestFit="1" customWidth="1"/>
    <col min="9" max="9" width="12.7109375" bestFit="1" customWidth="1"/>
    <col min="10" max="10" width="12.85546875" bestFit="1" customWidth="1"/>
    <col min="11" max="11" width="14.42578125" bestFit="1" customWidth="1"/>
    <col min="12" max="12" width="12.42578125" bestFit="1" customWidth="1"/>
    <col min="13" max="13" width="12.5703125" bestFit="1" customWidth="1"/>
    <col min="14" max="14" width="14.5703125" bestFit="1" customWidth="1"/>
    <col min="15" max="15" width="12.5703125" bestFit="1" customWidth="1"/>
    <col min="16" max="16" width="13" bestFit="1" customWidth="1"/>
    <col min="17" max="17" width="20" bestFit="1" customWidth="1"/>
    <col min="18" max="18" width="11.5703125" bestFit="1" customWidth="1"/>
    <col min="19" max="19" width="12.7109375" bestFit="1" customWidth="1"/>
    <col min="20" max="20" width="17.140625" bestFit="1" customWidth="1"/>
    <col min="21" max="21" width="13" bestFit="1" customWidth="1"/>
    <col min="22" max="22" width="14.42578125" bestFit="1" customWidth="1"/>
    <col min="23" max="23" width="11.28515625" bestFit="1" customWidth="1"/>
    <col min="24" max="24" width="19.42578125" bestFit="1" customWidth="1"/>
    <col min="25" max="25" width="17.28515625" bestFit="1" customWidth="1"/>
    <col min="26" max="26" width="13.5703125" bestFit="1" customWidth="1"/>
    <col min="27" max="27" width="13" bestFit="1" customWidth="1"/>
    <col min="28" max="28" width="10.140625" bestFit="1" customWidth="1"/>
    <col min="29" max="29" width="14.42578125" bestFit="1" customWidth="1"/>
    <col min="30" max="30" width="17.28515625" bestFit="1" customWidth="1"/>
    <col min="31" max="31" width="20.28515625" bestFit="1" customWidth="1"/>
    <col min="32" max="32" width="12.42578125" bestFit="1" customWidth="1"/>
    <col min="33" max="33" width="13.28515625" bestFit="1" customWidth="1"/>
    <col min="34" max="34" width="14.5703125" bestFit="1" customWidth="1"/>
    <col min="35" max="35" width="15.28515625" bestFit="1" customWidth="1"/>
    <col min="36" max="36" width="15" bestFit="1" customWidth="1"/>
    <col min="37" max="37" width="17.42578125" bestFit="1" customWidth="1"/>
    <col min="38" max="38" width="16.7109375" bestFit="1" customWidth="1"/>
    <col min="39" max="39" width="19.140625" bestFit="1" customWidth="1"/>
    <col min="40" max="40" width="20.5703125" bestFit="1" customWidth="1"/>
    <col min="41" max="41" width="29.28515625" bestFit="1" customWidth="1"/>
    <col min="42" max="42" width="20" bestFit="1" customWidth="1"/>
    <col min="43" max="43" width="20.42578125" bestFit="1" customWidth="1"/>
    <col min="44" max="44" width="28.42578125" bestFit="1" customWidth="1"/>
    <col min="45" max="45" width="21.5703125" bestFit="1" customWidth="1"/>
    <col min="46" max="46" width="26" bestFit="1" customWidth="1"/>
    <col min="47" max="47" width="13.42578125" bestFit="1" customWidth="1"/>
    <col min="48" max="48" width="14.42578125" bestFit="1" customWidth="1"/>
    <col min="49" max="49" width="21.5703125" bestFit="1" customWidth="1"/>
    <col min="50" max="50" width="25.85546875" bestFit="1" customWidth="1"/>
    <col min="51" max="51" width="10.42578125" bestFit="1" customWidth="1"/>
    <col min="52" max="52" width="15.5703125" bestFit="1" customWidth="1"/>
    <col min="53" max="53" width="18.28515625" bestFit="1" customWidth="1"/>
    <col min="54" max="54" width="12.85546875" bestFit="1" customWidth="1"/>
    <col min="55" max="55" width="20" bestFit="1" customWidth="1"/>
    <col min="56" max="56" width="20.42578125" bestFit="1" customWidth="1"/>
    <col min="57" max="58" width="14" bestFit="1" customWidth="1"/>
    <col min="59" max="59" width="15" bestFit="1" customWidth="1"/>
    <col min="60" max="60" width="10.5703125" bestFit="1" customWidth="1"/>
    <col min="61" max="61" width="12.42578125" bestFit="1" customWidth="1"/>
    <col min="62" max="62" width="21.42578125" bestFit="1" customWidth="1"/>
    <col min="63" max="63" width="22.28515625" bestFit="1" customWidth="1"/>
    <col min="64" max="64" width="23.7109375" bestFit="1" customWidth="1"/>
    <col min="65" max="65" width="19.140625" bestFit="1" customWidth="1"/>
    <col min="66" max="66" width="21.7109375" bestFit="1" customWidth="1"/>
    <col min="67" max="67" width="18" bestFit="1" customWidth="1"/>
    <col min="68" max="68" width="20.42578125" bestFit="1" customWidth="1"/>
    <col min="69" max="69" width="26.42578125" bestFit="1" customWidth="1"/>
    <col min="70" max="70" width="31.42578125" bestFit="1" customWidth="1"/>
    <col min="71" max="71" width="24.85546875" bestFit="1" customWidth="1"/>
    <col min="72" max="72" width="27.42578125" bestFit="1" customWidth="1"/>
    <col min="73" max="73" width="27.5703125" bestFit="1" customWidth="1"/>
    <col min="74" max="74" width="20.42578125" bestFit="1" customWidth="1"/>
    <col min="75" max="75" width="14.42578125" bestFit="1" customWidth="1"/>
    <col min="76" max="76" width="10.42578125" bestFit="1" customWidth="1"/>
    <col min="77" max="77" width="12.42578125" bestFit="1" customWidth="1"/>
    <col min="78" max="78" width="17.140625" bestFit="1" customWidth="1"/>
    <col min="79" max="79" width="12.42578125" bestFit="1" customWidth="1"/>
    <col min="80" max="80" width="17.42578125" bestFit="1" customWidth="1"/>
    <col min="81" max="81" width="12.42578125" bestFit="1" customWidth="1"/>
    <col min="82" max="82" width="16.140625" bestFit="1" customWidth="1"/>
    <col min="83" max="83" width="17.5703125" bestFit="1" customWidth="1"/>
    <col min="84" max="84" width="12.42578125" bestFit="1" customWidth="1"/>
    <col min="85" max="85" width="18.28515625" bestFit="1" customWidth="1"/>
    <col min="86" max="86" width="12.42578125" bestFit="1" customWidth="1"/>
    <col min="87" max="87" width="13.42578125" bestFit="1" customWidth="1"/>
    <col min="88" max="88" width="14.5703125" bestFit="1" customWidth="1"/>
    <col min="89" max="89" width="13.7109375" bestFit="1" customWidth="1"/>
    <col min="90" max="90" width="18.28515625" bestFit="1" customWidth="1"/>
    <col min="91" max="91" width="16.7109375" bestFit="1" customWidth="1"/>
    <col min="92" max="93" width="15.5703125" bestFit="1" customWidth="1"/>
    <col min="94" max="94" width="25.7109375" bestFit="1" customWidth="1"/>
    <col min="95" max="95" width="30.42578125" bestFit="1" customWidth="1"/>
    <col min="96" max="96" width="19.5703125" bestFit="1" customWidth="1"/>
    <col min="97" max="97" width="24.5703125" bestFit="1" customWidth="1"/>
    <col min="98" max="98" width="17.5703125" bestFit="1" customWidth="1"/>
    <col min="99" max="99" width="22.5703125" bestFit="1" customWidth="1"/>
    <col min="100" max="100" width="13" bestFit="1" customWidth="1"/>
    <col min="101" max="101" width="14" bestFit="1" customWidth="1"/>
    <col min="102" max="102" width="17.140625" bestFit="1" customWidth="1"/>
    <col min="103" max="103" width="12.42578125" bestFit="1" customWidth="1"/>
    <col min="104" max="104" width="17.140625" bestFit="1" customWidth="1"/>
    <col min="105" max="106" width="12.42578125" bestFit="1" customWidth="1"/>
    <col min="107" max="107" width="14.42578125" bestFit="1" customWidth="1"/>
    <col min="108" max="108" width="12.42578125" bestFit="1" customWidth="1"/>
    <col min="109" max="109" width="12.7109375" bestFit="1" customWidth="1"/>
    <col min="110" max="112" width="12.42578125" bestFit="1" customWidth="1"/>
    <col min="113" max="113" width="15.5703125" bestFit="1" customWidth="1"/>
    <col min="114" max="114" width="14.42578125" bestFit="1" customWidth="1"/>
    <col min="115" max="115" width="17.28515625" bestFit="1" customWidth="1"/>
    <col min="116" max="116" width="12.42578125" bestFit="1" customWidth="1"/>
    <col min="117" max="117" width="12.7109375" bestFit="1" customWidth="1"/>
  </cols>
  <sheetData>
    <row r="1" spans="1:117" x14ac:dyDescent="0.25">
      <c r="A1" s="43" t="s">
        <v>1871</v>
      </c>
      <c r="B1" t="s">
        <v>1872</v>
      </c>
      <c r="C1" t="s">
        <v>1873</v>
      </c>
      <c r="D1" t="s">
        <v>1874</v>
      </c>
      <c r="E1" t="s">
        <v>1875</v>
      </c>
      <c r="F1" t="s">
        <v>1876</v>
      </c>
      <c r="G1" t="s">
        <v>1877</v>
      </c>
      <c r="H1" t="s">
        <v>1878</v>
      </c>
      <c r="I1" t="s">
        <v>1879</v>
      </c>
      <c r="J1" t="s">
        <v>1880</v>
      </c>
      <c r="K1" t="s">
        <v>1881</v>
      </c>
      <c r="L1" t="s">
        <v>1882</v>
      </c>
      <c r="M1" t="s">
        <v>1883</v>
      </c>
      <c r="N1" t="s">
        <v>1884</v>
      </c>
      <c r="O1" t="s">
        <v>1885</v>
      </c>
      <c r="P1" t="s">
        <v>1886</v>
      </c>
      <c r="Q1" t="s">
        <v>1887</v>
      </c>
      <c r="R1" t="s">
        <v>1888</v>
      </c>
      <c r="S1" t="s">
        <v>1889</v>
      </c>
      <c r="T1" t="s">
        <v>1890</v>
      </c>
      <c r="U1" t="s">
        <v>1891</v>
      </c>
      <c r="V1" t="s">
        <v>1892</v>
      </c>
      <c r="W1" t="s">
        <v>1893</v>
      </c>
      <c r="X1" t="s">
        <v>1894</v>
      </c>
      <c r="Y1" t="s">
        <v>1895</v>
      </c>
      <c r="Z1" t="s">
        <v>1896</v>
      </c>
      <c r="AA1" t="s">
        <v>1897</v>
      </c>
      <c r="AB1" t="s">
        <v>1898</v>
      </c>
      <c r="AC1" t="s">
        <v>1899</v>
      </c>
      <c r="AD1" t="s">
        <v>1900</v>
      </c>
      <c r="AE1" t="s">
        <v>1901</v>
      </c>
      <c r="AF1" t="s">
        <v>1902</v>
      </c>
      <c r="AG1" t="s">
        <v>1903</v>
      </c>
      <c r="AH1" t="s">
        <v>1904</v>
      </c>
      <c r="AI1" t="s">
        <v>1905</v>
      </c>
      <c r="AJ1" t="s">
        <v>1906</v>
      </c>
      <c r="AK1" t="s">
        <v>1907</v>
      </c>
      <c r="AL1" t="s">
        <v>1908</v>
      </c>
      <c r="AM1" t="s">
        <v>1909</v>
      </c>
      <c r="AN1" t="s">
        <v>1910</v>
      </c>
      <c r="AO1" t="s">
        <v>1911</v>
      </c>
      <c r="AP1" t="s">
        <v>1912</v>
      </c>
      <c r="AQ1" t="s">
        <v>1913</v>
      </c>
      <c r="AR1" t="s">
        <v>1914</v>
      </c>
      <c r="AS1" t="s">
        <v>1915</v>
      </c>
      <c r="AT1" t="s">
        <v>1916</v>
      </c>
      <c r="AU1" t="s">
        <v>1917</v>
      </c>
      <c r="AV1" t="s">
        <v>1918</v>
      </c>
      <c r="AW1" t="s">
        <v>1919</v>
      </c>
      <c r="AX1" t="s">
        <v>1920</v>
      </c>
      <c r="AY1" t="s">
        <v>1921</v>
      </c>
      <c r="AZ1" t="s">
        <v>1922</v>
      </c>
      <c r="BA1" t="s">
        <v>1923</v>
      </c>
      <c r="BB1" t="s">
        <v>1924</v>
      </c>
      <c r="BC1" t="s">
        <v>1925</v>
      </c>
      <c r="BD1" t="s">
        <v>1926</v>
      </c>
      <c r="BE1" t="s">
        <v>1927</v>
      </c>
      <c r="BF1" t="s">
        <v>1928</v>
      </c>
      <c r="BG1" t="s">
        <v>1929</v>
      </c>
      <c r="BH1" t="s">
        <v>1930</v>
      </c>
      <c r="BI1" t="s">
        <v>1931</v>
      </c>
      <c r="BJ1" t="s">
        <v>1932</v>
      </c>
      <c r="BK1" t="s">
        <v>1933</v>
      </c>
      <c r="BL1" t="s">
        <v>1934</v>
      </c>
      <c r="BM1" t="s">
        <v>1935</v>
      </c>
      <c r="BN1" t="s">
        <v>1936</v>
      </c>
      <c r="BO1" t="s">
        <v>1937</v>
      </c>
      <c r="BP1" t="s">
        <v>1938</v>
      </c>
      <c r="BQ1" t="s">
        <v>1939</v>
      </c>
      <c r="BR1" t="s">
        <v>1940</v>
      </c>
      <c r="BS1" t="s">
        <v>1941</v>
      </c>
      <c r="BT1" t="s">
        <v>1942</v>
      </c>
      <c r="BU1" t="s">
        <v>1943</v>
      </c>
      <c r="BV1" t="s">
        <v>1944</v>
      </c>
      <c r="BW1" t="s">
        <v>1945</v>
      </c>
      <c r="BX1" t="s">
        <v>1946</v>
      </c>
      <c r="BY1" t="s">
        <v>1947</v>
      </c>
      <c r="BZ1" t="s">
        <v>1948</v>
      </c>
      <c r="CA1" t="s">
        <v>1949</v>
      </c>
      <c r="CB1" t="s">
        <v>1950</v>
      </c>
      <c r="CC1" t="s">
        <v>1951</v>
      </c>
      <c r="CD1" t="s">
        <v>1952</v>
      </c>
      <c r="CE1" t="s">
        <v>1953</v>
      </c>
      <c r="CF1" t="s">
        <v>1954</v>
      </c>
      <c r="CG1" t="s">
        <v>1955</v>
      </c>
      <c r="CH1" t="s">
        <v>1956</v>
      </c>
      <c r="CI1" t="s">
        <v>1957</v>
      </c>
      <c r="CJ1" t="s">
        <v>1958</v>
      </c>
      <c r="CK1" t="s">
        <v>1959</v>
      </c>
      <c r="CL1" t="s">
        <v>1960</v>
      </c>
      <c r="CM1" t="s">
        <v>1961</v>
      </c>
      <c r="CN1" t="s">
        <v>1962</v>
      </c>
      <c r="CO1" t="s">
        <v>1963</v>
      </c>
      <c r="CP1" t="s">
        <v>1964</v>
      </c>
      <c r="CQ1" t="s">
        <v>1965</v>
      </c>
      <c r="CR1" t="s">
        <v>1966</v>
      </c>
      <c r="CS1" t="s">
        <v>1967</v>
      </c>
      <c r="CT1" t="s">
        <v>1968</v>
      </c>
      <c r="CU1" t="s">
        <v>1969</v>
      </c>
      <c r="CV1" t="s">
        <v>1970</v>
      </c>
      <c r="CW1" t="s">
        <v>1971</v>
      </c>
      <c r="CX1" t="s">
        <v>1972</v>
      </c>
      <c r="CY1" t="s">
        <v>1973</v>
      </c>
      <c r="CZ1" t="s">
        <v>1948</v>
      </c>
      <c r="DA1" t="s">
        <v>1947</v>
      </c>
      <c r="DB1" t="s">
        <v>1974</v>
      </c>
      <c r="DC1" t="s">
        <v>1975</v>
      </c>
      <c r="DD1" t="s">
        <v>1976</v>
      </c>
      <c r="DE1" t="s">
        <v>1977</v>
      </c>
      <c r="DF1" t="s">
        <v>1978</v>
      </c>
      <c r="DG1" t="s">
        <v>1954</v>
      </c>
      <c r="DH1" t="s">
        <v>1979</v>
      </c>
      <c r="DI1" t="s">
        <v>1980</v>
      </c>
      <c r="DJ1" t="s">
        <v>1981</v>
      </c>
      <c r="DK1" t="s">
        <v>1982</v>
      </c>
      <c r="DL1" t="s">
        <v>1983</v>
      </c>
      <c r="DM1" t="s">
        <v>1984</v>
      </c>
    </row>
    <row r="2" spans="1:117" s="1" customFormat="1" x14ac:dyDescent="0.25">
      <c r="A2" s="44" t="s">
        <v>1985</v>
      </c>
      <c r="B2" s="1" t="s">
        <v>1986</v>
      </c>
      <c r="C2" s="1" t="s">
        <v>1987</v>
      </c>
      <c r="D2" s="1" t="s">
        <v>1988</v>
      </c>
      <c r="E2" s="1" t="s">
        <v>1989</v>
      </c>
      <c r="F2" s="1" t="s">
        <v>1990</v>
      </c>
      <c r="G2" s="1" t="s">
        <v>1991</v>
      </c>
      <c r="H2" s="1" t="s">
        <v>1991</v>
      </c>
      <c r="I2" s="1" t="s">
        <v>1992</v>
      </c>
      <c r="J2" s="1" t="s">
        <v>1992</v>
      </c>
      <c r="K2" s="1" t="s">
        <v>1992</v>
      </c>
      <c r="L2" s="1" t="s">
        <v>1991</v>
      </c>
      <c r="M2" s="1" t="s">
        <v>1993</v>
      </c>
      <c r="N2" s="1" t="s">
        <v>1994</v>
      </c>
      <c r="O2" s="1" t="s">
        <v>1993</v>
      </c>
      <c r="P2" s="1" t="s">
        <v>1990</v>
      </c>
      <c r="Q2" s="1" t="s">
        <v>1990</v>
      </c>
      <c r="R2" s="1" t="s">
        <v>1990</v>
      </c>
      <c r="S2" s="1" t="s">
        <v>1995</v>
      </c>
      <c r="T2" s="1" t="s">
        <v>1995</v>
      </c>
      <c r="U2" s="1" t="s">
        <v>1996</v>
      </c>
      <c r="V2" s="1" t="s">
        <v>1994</v>
      </c>
      <c r="W2" s="1" t="s">
        <v>1997</v>
      </c>
      <c r="X2" s="1" t="s">
        <v>1987</v>
      </c>
      <c r="Y2" s="1" t="s">
        <v>1987</v>
      </c>
      <c r="Z2" s="1" t="s">
        <v>1990</v>
      </c>
      <c r="AA2" s="1" t="s">
        <v>1987</v>
      </c>
      <c r="AB2" s="1" t="s">
        <v>1990</v>
      </c>
      <c r="AC2" s="1" t="s">
        <v>1991</v>
      </c>
      <c r="AD2" s="1" t="s">
        <v>1990</v>
      </c>
      <c r="AE2" s="1" t="s">
        <v>1998</v>
      </c>
      <c r="AF2" s="1" t="s">
        <v>1999</v>
      </c>
      <c r="AG2" s="1" t="s">
        <v>1990</v>
      </c>
      <c r="AH2" s="1" t="s">
        <v>1999</v>
      </c>
      <c r="AI2" s="1" t="s">
        <v>1999</v>
      </c>
      <c r="AJ2" s="1" t="s">
        <v>1999</v>
      </c>
      <c r="AK2" s="1" t="s">
        <v>1999</v>
      </c>
      <c r="AL2" s="1" t="s">
        <v>1990</v>
      </c>
      <c r="AM2" s="1" t="s">
        <v>1990</v>
      </c>
      <c r="AN2" s="1" t="s">
        <v>1990</v>
      </c>
      <c r="AO2" s="1" t="s">
        <v>1990</v>
      </c>
      <c r="AP2" s="1" t="s">
        <v>1990</v>
      </c>
      <c r="AQ2" s="1" t="s">
        <v>1990</v>
      </c>
      <c r="AR2" s="1" t="s">
        <v>1990</v>
      </c>
      <c r="AS2" s="1" t="s">
        <v>1999</v>
      </c>
      <c r="AT2" s="1" t="s">
        <v>1999</v>
      </c>
      <c r="AU2" s="1" t="s">
        <v>1990</v>
      </c>
      <c r="AV2" s="1" t="s">
        <v>1999</v>
      </c>
      <c r="AW2" s="1" t="s">
        <v>1990</v>
      </c>
      <c r="AX2" s="1" t="s">
        <v>1999</v>
      </c>
      <c r="AY2" s="1" t="s">
        <v>1990</v>
      </c>
      <c r="AZ2" s="1" t="s">
        <v>1999</v>
      </c>
      <c r="BA2" s="1" t="s">
        <v>1999</v>
      </c>
      <c r="BB2" s="1" t="s">
        <v>1999</v>
      </c>
      <c r="BC2" s="1" t="s">
        <v>1999</v>
      </c>
      <c r="BD2" s="1" t="s">
        <v>1999</v>
      </c>
      <c r="BE2" s="1" t="s">
        <v>1990</v>
      </c>
      <c r="BF2" s="1" t="s">
        <v>1990</v>
      </c>
      <c r="BG2" s="1" t="s">
        <v>1999</v>
      </c>
      <c r="BH2" s="1" t="s">
        <v>1990</v>
      </c>
      <c r="BI2" s="1" t="s">
        <v>1999</v>
      </c>
      <c r="BJ2" s="1" t="s">
        <v>1990</v>
      </c>
      <c r="BK2" s="1" t="s">
        <v>1999</v>
      </c>
      <c r="BL2" s="1" t="s">
        <v>1990</v>
      </c>
      <c r="BM2" s="1" t="s">
        <v>1999</v>
      </c>
      <c r="BN2" s="1" t="s">
        <v>1999</v>
      </c>
      <c r="BO2" s="1" t="s">
        <v>1999</v>
      </c>
      <c r="BP2" s="1" t="s">
        <v>1999</v>
      </c>
      <c r="BQ2" s="1" t="s">
        <v>1999</v>
      </c>
      <c r="BR2" s="1" t="s">
        <v>1999</v>
      </c>
      <c r="BS2" s="1" t="s">
        <v>1999</v>
      </c>
      <c r="BT2" s="1" t="s">
        <v>1999</v>
      </c>
      <c r="BU2" s="1" t="s">
        <v>1999</v>
      </c>
      <c r="BV2" s="1" t="s">
        <v>1999</v>
      </c>
      <c r="BW2" s="1" t="s">
        <v>1999</v>
      </c>
      <c r="BX2" s="1" t="s">
        <v>1990</v>
      </c>
      <c r="BY2" s="1" t="s">
        <v>1999</v>
      </c>
      <c r="BZ2" s="1" t="s">
        <v>1999</v>
      </c>
      <c r="CA2" s="1" t="s">
        <v>1999</v>
      </c>
      <c r="CB2" s="1" t="s">
        <v>1999</v>
      </c>
      <c r="CC2" s="1" t="s">
        <v>1999</v>
      </c>
      <c r="CD2" s="1" t="s">
        <v>1999</v>
      </c>
      <c r="CE2" s="1" t="s">
        <v>1999</v>
      </c>
      <c r="CF2" s="1" t="s">
        <v>1999</v>
      </c>
      <c r="CG2" s="1" t="s">
        <v>1989</v>
      </c>
      <c r="CH2" s="1" t="s">
        <v>1999</v>
      </c>
      <c r="CI2" s="1" t="s">
        <v>1999</v>
      </c>
      <c r="CJ2" s="1" t="s">
        <v>1999</v>
      </c>
      <c r="CK2" s="1" t="s">
        <v>1999</v>
      </c>
      <c r="CL2" s="1" t="s">
        <v>1999</v>
      </c>
      <c r="CM2" s="1" t="s">
        <v>1999</v>
      </c>
      <c r="CN2" s="1" t="s">
        <v>1999</v>
      </c>
      <c r="CO2" s="1" t="s">
        <v>1999</v>
      </c>
      <c r="CP2" s="1" t="s">
        <v>1999</v>
      </c>
      <c r="CQ2" s="1" t="s">
        <v>1999</v>
      </c>
      <c r="CR2" s="1" t="s">
        <v>1999</v>
      </c>
      <c r="CS2" s="1" t="s">
        <v>1999</v>
      </c>
      <c r="CT2" s="1" t="s">
        <v>1999</v>
      </c>
      <c r="CU2" s="1" t="s">
        <v>1999</v>
      </c>
      <c r="CV2" s="1" t="s">
        <v>1999</v>
      </c>
      <c r="CW2" s="1" t="s">
        <v>1999</v>
      </c>
      <c r="CX2" s="1" t="s">
        <v>1989</v>
      </c>
      <c r="CY2" s="1" t="s">
        <v>1999</v>
      </c>
      <c r="CZ2" s="1" t="s">
        <v>1999</v>
      </c>
      <c r="DA2" s="1" t="s">
        <v>1999</v>
      </c>
      <c r="DB2" s="1" t="s">
        <v>1999</v>
      </c>
      <c r="DC2" s="1" t="s">
        <v>1999</v>
      </c>
      <c r="DD2" s="1" t="s">
        <v>1999</v>
      </c>
      <c r="DE2" s="1" t="s">
        <v>1999</v>
      </c>
      <c r="DF2" s="1" t="s">
        <v>1999</v>
      </c>
      <c r="DG2" s="1" t="s">
        <v>1999</v>
      </c>
      <c r="DH2" s="1" t="s">
        <v>1999</v>
      </c>
      <c r="DI2" s="1" t="s">
        <v>1999</v>
      </c>
      <c r="DJ2" s="1" t="s">
        <v>1999</v>
      </c>
      <c r="DK2" s="1" t="s">
        <v>1999</v>
      </c>
      <c r="DL2" s="1" t="s">
        <v>1999</v>
      </c>
      <c r="DM2" s="1" t="s">
        <v>1989</v>
      </c>
    </row>
    <row r="3" spans="1:117" s="1" customFormat="1" x14ac:dyDescent="0.25">
      <c r="A3" s="44" t="s">
        <v>2000</v>
      </c>
      <c r="B3" s="1" t="s">
        <v>2001</v>
      </c>
      <c r="F3" s="1" t="s">
        <v>2002</v>
      </c>
      <c r="P3" s="1" t="s">
        <v>2002</v>
      </c>
      <c r="Q3" s="1" t="s">
        <v>2002</v>
      </c>
      <c r="R3" s="1" t="s">
        <v>2002</v>
      </c>
      <c r="V3" s="1" t="s">
        <v>2002</v>
      </c>
      <c r="Z3" s="1" t="s">
        <v>2002</v>
      </c>
      <c r="AB3" s="1" t="s">
        <v>2002</v>
      </c>
      <c r="AD3" s="1" t="s">
        <v>2002</v>
      </c>
      <c r="BF3" s="1" t="s">
        <v>2002</v>
      </c>
    </row>
    <row r="4" spans="1:117" s="1" customFormat="1" x14ac:dyDescent="0.25">
      <c r="A4" s="44" t="s">
        <v>2003</v>
      </c>
      <c r="E4" s="1" t="s">
        <v>2003</v>
      </c>
      <c r="I4" s="1" t="s">
        <v>2003</v>
      </c>
      <c r="L4" s="1" t="s">
        <v>2003</v>
      </c>
      <c r="O4" s="1" t="s">
        <v>2003</v>
      </c>
      <c r="U4" s="1" t="s">
        <v>2003</v>
      </c>
      <c r="AC4" s="1" t="s">
        <v>2003</v>
      </c>
      <c r="AD4" s="1" t="s">
        <v>2003</v>
      </c>
      <c r="AE4" s="1" t="s">
        <v>2003</v>
      </c>
      <c r="AJ4" s="1" t="s">
        <v>2003</v>
      </c>
      <c r="AK4" s="1" t="s">
        <v>2003</v>
      </c>
      <c r="AL4" s="1" t="s">
        <v>2003</v>
      </c>
      <c r="AM4" s="1" t="s">
        <v>2003</v>
      </c>
      <c r="AN4" s="1" t="s">
        <v>2003</v>
      </c>
      <c r="AO4" s="1" t="s">
        <v>2003</v>
      </c>
      <c r="AP4" s="1" t="s">
        <v>2003</v>
      </c>
      <c r="AQ4" s="1" t="s">
        <v>2003</v>
      </c>
      <c r="AR4" s="1" t="s">
        <v>2003</v>
      </c>
      <c r="AS4" s="1" t="s">
        <v>2003</v>
      </c>
      <c r="AT4" s="1" t="s">
        <v>2003</v>
      </c>
      <c r="AU4" s="1" t="s">
        <v>2003</v>
      </c>
      <c r="AV4" s="1" t="s">
        <v>2003</v>
      </c>
      <c r="AW4" s="1" t="s">
        <v>2003</v>
      </c>
      <c r="AX4" s="1" t="s">
        <v>2003</v>
      </c>
      <c r="AY4" s="1" t="s">
        <v>2003</v>
      </c>
      <c r="AZ4" s="1" t="s">
        <v>2003</v>
      </c>
      <c r="BA4" s="1" t="s">
        <v>2003</v>
      </c>
      <c r="BB4" s="1" t="s">
        <v>2003</v>
      </c>
      <c r="BC4" s="1" t="s">
        <v>2003</v>
      </c>
      <c r="BD4" s="1" t="s">
        <v>2003</v>
      </c>
      <c r="BE4" s="1" t="s">
        <v>2003</v>
      </c>
      <c r="BF4" s="1" t="s">
        <v>2003</v>
      </c>
      <c r="BG4" s="1" t="s">
        <v>2003</v>
      </c>
      <c r="BH4" s="1" t="s">
        <v>2003</v>
      </c>
      <c r="BI4" s="1" t="s">
        <v>2003</v>
      </c>
      <c r="BJ4" s="1" t="s">
        <v>2003</v>
      </c>
      <c r="BK4" s="1" t="s">
        <v>2003</v>
      </c>
      <c r="BL4" s="1" t="s">
        <v>2003</v>
      </c>
      <c r="BM4" s="1" t="s">
        <v>2003</v>
      </c>
      <c r="BN4" s="1" t="s">
        <v>2003</v>
      </c>
      <c r="BO4" s="1" t="s">
        <v>2003</v>
      </c>
      <c r="BP4" s="1" t="s">
        <v>2003</v>
      </c>
      <c r="BQ4" s="1" t="s">
        <v>2003</v>
      </c>
      <c r="BR4" s="1" t="s">
        <v>2003</v>
      </c>
      <c r="BS4" s="1" t="s">
        <v>2003</v>
      </c>
      <c r="BT4" s="1" t="s">
        <v>2003</v>
      </c>
      <c r="BU4" s="1" t="s">
        <v>2003</v>
      </c>
      <c r="BV4" s="1" t="s">
        <v>2003</v>
      </c>
      <c r="BW4" s="1" t="s">
        <v>2003</v>
      </c>
      <c r="BX4" s="1" t="s">
        <v>2003</v>
      </c>
      <c r="BY4" s="1" t="s">
        <v>2003</v>
      </c>
      <c r="BZ4" s="1" t="s">
        <v>2003</v>
      </c>
      <c r="CA4" s="1" t="s">
        <v>2003</v>
      </c>
      <c r="CB4" s="1" t="s">
        <v>2003</v>
      </c>
      <c r="CC4" s="1" t="s">
        <v>2003</v>
      </c>
      <c r="CD4" s="1" t="s">
        <v>2003</v>
      </c>
      <c r="CE4" s="1" t="s">
        <v>2003</v>
      </c>
      <c r="CF4" s="1" t="s">
        <v>2003</v>
      </c>
      <c r="CG4" s="1" t="s">
        <v>2003</v>
      </c>
      <c r="CH4" s="1" t="s">
        <v>2003</v>
      </c>
      <c r="CI4" s="1" t="s">
        <v>2003</v>
      </c>
      <c r="CL4" s="1" t="s">
        <v>2003</v>
      </c>
      <c r="CO4" s="1" t="s">
        <v>2003</v>
      </c>
      <c r="CP4" s="1" t="s">
        <v>2003</v>
      </c>
      <c r="CQ4" s="1" t="s">
        <v>2003</v>
      </c>
      <c r="CR4" s="1" t="s">
        <v>2003</v>
      </c>
      <c r="CS4" s="1" t="s">
        <v>2003</v>
      </c>
      <c r="CT4" s="1" t="s">
        <v>2003</v>
      </c>
      <c r="CU4" s="1" t="s">
        <v>2003</v>
      </c>
      <c r="CV4" s="1" t="s">
        <v>2003</v>
      </c>
      <c r="CW4" s="1" t="s">
        <v>2003</v>
      </c>
      <c r="CX4" s="1" t="s">
        <v>2003</v>
      </c>
      <c r="CY4" s="1" t="s">
        <v>2003</v>
      </c>
      <c r="CZ4" s="1" t="s">
        <v>2003</v>
      </c>
      <c r="DA4" s="1" t="s">
        <v>2003</v>
      </c>
      <c r="DB4" s="1" t="s">
        <v>2003</v>
      </c>
      <c r="DC4" s="1" t="s">
        <v>2003</v>
      </c>
      <c r="DD4" s="1" t="s">
        <v>2003</v>
      </c>
      <c r="DE4" s="1" t="s">
        <v>2003</v>
      </c>
      <c r="DF4" s="1" t="s">
        <v>2003</v>
      </c>
      <c r="DG4" s="1" t="s">
        <v>2003</v>
      </c>
      <c r="DH4" s="1" t="s">
        <v>2003</v>
      </c>
      <c r="DI4" s="1" t="s">
        <v>2003</v>
      </c>
      <c r="DM4" s="1" t="s">
        <v>2003</v>
      </c>
    </row>
    <row r="5" spans="1:117" x14ac:dyDescent="0.25">
      <c r="E5" s="36"/>
      <c r="G5" s="6"/>
      <c r="M5" s="5"/>
      <c r="N5" s="5"/>
      <c r="O5" s="5"/>
      <c r="P5" s="4"/>
      <c r="Q5" s="4"/>
      <c r="R5" s="4"/>
      <c r="S5" s="4"/>
      <c r="T5" s="4"/>
      <c r="U5" s="4"/>
      <c r="V5" s="4"/>
      <c r="W5" s="4"/>
      <c r="X5" s="37"/>
      <c r="Y5" s="5"/>
      <c r="Z5" s="4"/>
      <c r="AA5" s="5"/>
      <c r="AB5" s="4"/>
      <c r="AC5" s="4"/>
      <c r="AD5" s="4"/>
      <c r="AE5" s="4"/>
      <c r="AF5" s="4"/>
      <c r="AG5" s="4"/>
      <c r="AH5" s="4"/>
      <c r="AI5" s="4"/>
      <c r="AJ5" s="4"/>
      <c r="AK5" s="4"/>
      <c r="AL5" s="38"/>
      <c r="AM5" s="38"/>
      <c r="AN5" s="38"/>
      <c r="AO5" s="39"/>
      <c r="AP5" s="38"/>
      <c r="AQ5" s="4"/>
      <c r="AR5" s="4"/>
      <c r="AS5" s="39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</row>
    <row r="6" spans="1:117" x14ac:dyDescent="0.25">
      <c r="E6" t="str">
        <f>Plantilla!C25</f>
        <v/>
      </c>
      <c r="F6" t="str">
        <f>IF($E6="OK",
   VLOOKUP(Plantilla!#REF!,'Tablas '!$B$4:$C$15,2,FALSE),
"")</f>
        <v/>
      </c>
      <c r="G6" t="str">
        <f>IF($E6="OK",
   VLOOKUP(Plantilla!#REF!,'Tablas '!E16:F30,2,FALSE),
"")</f>
        <v/>
      </c>
      <c r="H6" t="str">
        <f>IF($E6="OK",TEXT(Plantilla!#REF!,"#"),"")</f>
        <v/>
      </c>
      <c r="I6" t="str">
        <f>IF($E6="OK",TEXT(Plantilla!#REF!,"#"),"")</f>
        <v/>
      </c>
      <c r="J6" t="str">
        <f>IF($E6="OK",
   CONCATENATE(YEAR(Plantilla!D25),"-",TEXT(MONTH(Plantilla!D25),"00"),"-",TEXT(DAY(Plantilla!D25),"00")),
"")</f>
        <v/>
      </c>
      <c r="K6" t="str">
        <f>IF($E6="OK",
   CONCATENATE(YEAR(Plantilla!L25),"-",TEXT(MONTH(Plantilla!L25),"00"),"-",TEXT(DAY(Plantilla!L25),"00")),
"")</f>
        <v/>
      </c>
      <c r="L6" t="str">
        <f>IF($E6="OK",
   VLOOKUP(Plantilla!E25,'Tablas '!$H$4:$I$16,2,FALSE),
"")</f>
        <v/>
      </c>
      <c r="M6" t="str">
        <f>IF($E6="OK",TEXT(Plantilla!F25,"#"),"")</f>
        <v/>
      </c>
      <c r="N6" t="str">
        <f>IF($E6="OK",TEXT(Plantilla!G25,"#"),"")</f>
        <v/>
      </c>
      <c r="O6" t="str">
        <f>IF($E6="OK",TEXT(Plantilla!H25,"#"),"")</f>
        <v/>
      </c>
      <c r="P6" t="str">
        <f>IF($E6="OK",TEXT(Plantilla!I25,"#"),"")</f>
        <v/>
      </c>
      <c r="Q6" t="str">
        <f>IF($E6="OK",TEXT(Plantilla!J25,"#"),"")</f>
        <v/>
      </c>
      <c r="R6" t="str">
        <f>IF($E6="OK",
   VLOOKUP(Plantilla!Q25,'Tablas '!$AI$4:$AI$13,2,FALSE),
"")</f>
        <v/>
      </c>
      <c r="S6" t="str">
        <f>IF($E6="OK",TEXT(Plantilla!R25,"#"),"")</f>
        <v/>
      </c>
      <c r="T6" t="str">
        <f>IF($E6="OK",TEXT(Plantilla!#REF!,"#"),"")</f>
        <v/>
      </c>
      <c r="U6" t="str">
        <f>IF($E6="OK",TEXT(Plantilla!#REF!,"#"),"")</f>
        <v/>
      </c>
      <c r="V6" t="str">
        <f>IF($E6="OK",TEXT(Plantilla!#REF!,"#"),"")</f>
        <v/>
      </c>
      <c r="W6" t="str">
        <f>IF($E6="OK",TEXT(Plantilla!#REF!,"#"),"")</f>
        <v/>
      </c>
      <c r="X6" t="str">
        <f>IF($E6="OK",TEXT(Plantilla!#REF!,"#"),"")</f>
        <v/>
      </c>
      <c r="Y6" t="str">
        <f>IF($E6="OK",TEXT(Plantilla!#REF!,"#"),"")</f>
        <v/>
      </c>
      <c r="Z6" t="str">
        <f>IF($E6="OK",TEXT(Plantilla!#REF!,"#"),"")</f>
        <v/>
      </c>
    </row>
    <row r="7" spans="1:117" x14ac:dyDescent="0.25">
      <c r="E7" t="str">
        <f>Plantilla!C26</f>
        <v/>
      </c>
      <c r="F7" t="str">
        <f>IF($E7="OK",
   VLOOKUP(Plantilla!#REF!,'Tablas '!$B$4:$C$15,2,FALSE),
"")</f>
        <v/>
      </c>
      <c r="G7" t="str">
        <f>IF($E7="OK",
   VLOOKUP(Plantilla!#REF!,'Tablas '!E17:F31,2,FALSE),
"")</f>
        <v/>
      </c>
      <c r="H7" t="str">
        <f>IF($E7="OK",TEXT(Plantilla!#REF!,"#"),"")</f>
        <v/>
      </c>
      <c r="I7" t="str">
        <f>IF($E7="OK",TEXT(Plantilla!#REF!,"#"),"")</f>
        <v/>
      </c>
      <c r="J7" t="str">
        <f>IF($E7="OK",
   CONCATENATE(YEAR(Plantilla!D26),"-",TEXT(MONTH(Plantilla!D26),"00"),"-",TEXT(DAY(Plantilla!D26),"00")),
"")</f>
        <v/>
      </c>
      <c r="K7" t="str">
        <f>IF($E7="OK",
   CONCATENATE(YEAR(Plantilla!L26),"-",TEXT(MONTH(Plantilla!L26),"00"),"-",TEXT(DAY(Plantilla!L26),"00")),
"")</f>
        <v/>
      </c>
      <c r="L7" t="str">
        <f>IF($E7="OK",
   VLOOKUP(Plantilla!E26,'Tablas '!$H$4:$I$16,2,FALSE),
"")</f>
        <v/>
      </c>
      <c r="M7" t="str">
        <f>IF($E7="OK",TEXT(Plantilla!F26,"#"),"")</f>
        <v/>
      </c>
      <c r="N7" t="str">
        <f>IF($E7="OK",TEXT(Plantilla!G26,"#"),"")</f>
        <v/>
      </c>
      <c r="O7" t="str">
        <f>IF($E7="OK",TEXT(Plantilla!H26,"#"),"")</f>
        <v/>
      </c>
      <c r="P7" t="str">
        <f>IF($E7="OK",TEXT(Plantilla!I26,"#"),"")</f>
        <v/>
      </c>
      <c r="Q7" t="str">
        <f>IF($E7="OK",TEXT(Plantilla!J26,"#"),"")</f>
        <v/>
      </c>
      <c r="R7" t="str">
        <f>IF($E7="OK",
   VLOOKUP(Plantilla!Q26,'Tablas '!$AI$4:$AI$13,2,FALSE),
"")</f>
        <v/>
      </c>
      <c r="S7" t="str">
        <f>IF($E7="OK",TEXT(Plantilla!R26,"#"),"")</f>
        <v/>
      </c>
      <c r="T7" t="str">
        <f>IF($E7="OK",TEXT(Plantilla!#REF!,"#"),"")</f>
        <v/>
      </c>
      <c r="U7" t="str">
        <f>IF($E7="OK",TEXT(Plantilla!#REF!,"#"),"")</f>
        <v/>
      </c>
      <c r="V7" t="str">
        <f>IF($E7="OK",TEXT(Plantilla!#REF!,"#"),"")</f>
        <v/>
      </c>
      <c r="W7" t="str">
        <f>IF($E7="OK",TEXT(Plantilla!#REF!,"#"),"")</f>
        <v/>
      </c>
      <c r="X7" t="str">
        <f>IF($E7="OK",TEXT(Plantilla!#REF!,"#"),"")</f>
        <v/>
      </c>
      <c r="Y7" t="str">
        <f>IF($E7="OK",TEXT(Plantilla!#REF!,"#"),"")</f>
        <v/>
      </c>
      <c r="Z7" t="str">
        <f>IF($E7="OK",TEXT(Plantilla!#REF!,"#"),"")</f>
        <v/>
      </c>
    </row>
    <row r="8" spans="1:117" x14ac:dyDescent="0.25">
      <c r="E8" t="str">
        <f>Plantilla!C27</f>
        <v/>
      </c>
      <c r="F8" t="str">
        <f>IF($E8="OK",
   VLOOKUP(Plantilla!#REF!,'Tablas '!$B$4:$C$15,2,FALSE),
"")</f>
        <v/>
      </c>
      <c r="G8" t="str">
        <f>IF($E8="OK",
   VLOOKUP(Plantilla!#REF!,'Tablas '!E18:F32,2,FALSE),
"")</f>
        <v/>
      </c>
      <c r="H8" t="str">
        <f>IF($E8="OK",TEXT(Plantilla!#REF!,"#"),"")</f>
        <v/>
      </c>
      <c r="I8" t="str">
        <f>IF($E8="OK",TEXT(Plantilla!#REF!,"#"),"")</f>
        <v/>
      </c>
      <c r="J8" t="str">
        <f>IF($E8="OK",
   CONCATENATE(YEAR(Plantilla!D27),"-",TEXT(MONTH(Plantilla!D27),"00"),"-",TEXT(DAY(Plantilla!D27),"00")),
"")</f>
        <v/>
      </c>
      <c r="K8" t="str">
        <f>IF($E8="OK",
   CONCATENATE(YEAR(Plantilla!L27),"-",TEXT(MONTH(Plantilla!L27),"00"),"-",TEXT(DAY(Plantilla!L27),"00")),
"")</f>
        <v/>
      </c>
      <c r="L8" t="str">
        <f>IF($E8="OK",
   VLOOKUP(Plantilla!E27,'Tablas '!$H$4:$I$16,2,FALSE),
"")</f>
        <v/>
      </c>
      <c r="M8" t="str">
        <f>IF($E8="OK",TEXT(Plantilla!F27,"#"),"")</f>
        <v/>
      </c>
      <c r="N8" t="str">
        <f>IF($E8="OK",TEXT(Plantilla!G27,"#"),"")</f>
        <v/>
      </c>
      <c r="O8" t="str">
        <f>IF($E8="OK",TEXT(Plantilla!H27,"#"),"")</f>
        <v/>
      </c>
      <c r="P8" t="str">
        <f>IF($E8="OK",TEXT(Plantilla!I27,"#"),"")</f>
        <v/>
      </c>
      <c r="Q8" t="str">
        <f>IF($E8="OK",TEXT(Plantilla!J27,"#"),"")</f>
        <v/>
      </c>
      <c r="R8" t="str">
        <f>IF($E8="OK",
   VLOOKUP(Plantilla!Q27,'Tablas '!$AI$4:$AI$13,2,FALSE),
"")</f>
        <v/>
      </c>
      <c r="S8" t="str">
        <f>IF($E8="OK",TEXT(Plantilla!R27,"#"),"")</f>
        <v/>
      </c>
      <c r="T8" t="str">
        <f>IF($E8="OK",TEXT(Plantilla!#REF!,"#"),"")</f>
        <v/>
      </c>
      <c r="U8" t="str">
        <f>IF($E8="OK",TEXT(Plantilla!#REF!,"#"),"")</f>
        <v/>
      </c>
      <c r="V8" t="str">
        <f>IF($E8="OK",TEXT(Plantilla!#REF!,"#"),"")</f>
        <v/>
      </c>
      <c r="W8" t="str">
        <f>IF($E8="OK",TEXT(Plantilla!#REF!,"#"),"")</f>
        <v/>
      </c>
      <c r="X8" t="str">
        <f>IF($E8="OK",TEXT(Plantilla!#REF!,"#"),"")</f>
        <v/>
      </c>
      <c r="Y8" t="str">
        <f>IF($E8="OK",TEXT(Plantilla!#REF!,"#"),"")</f>
        <v/>
      </c>
      <c r="Z8" t="str">
        <f>IF($E8="OK",TEXT(Plantilla!#REF!,"#"),"")</f>
        <v/>
      </c>
    </row>
    <row r="9" spans="1:117" x14ac:dyDescent="0.25">
      <c r="E9" t="str">
        <f>Plantilla!C28</f>
        <v/>
      </c>
      <c r="F9" t="str">
        <f>IF($E9="OK",
   VLOOKUP(Plantilla!#REF!,'Tablas '!$B$4:$C$15,2,FALSE),
"")</f>
        <v/>
      </c>
      <c r="G9" t="str">
        <f>IF($E9="OK",
   VLOOKUP(Plantilla!#REF!,'Tablas '!E19:F33,2,FALSE),
"")</f>
        <v/>
      </c>
      <c r="H9" t="str">
        <f>IF($E9="OK",TEXT(Plantilla!#REF!,"#"),"")</f>
        <v/>
      </c>
      <c r="I9" t="str">
        <f>IF($E9="OK",TEXT(Plantilla!#REF!,"#"),"")</f>
        <v/>
      </c>
      <c r="J9" t="str">
        <f>IF($E9="OK",
   CONCATENATE(YEAR(Plantilla!D28),"-",TEXT(MONTH(Plantilla!D28),"00"),"-",TEXT(DAY(Plantilla!D28),"00")),
"")</f>
        <v/>
      </c>
      <c r="K9" t="str">
        <f>IF($E9="OK",
   CONCATENATE(YEAR(Plantilla!L28),"-",TEXT(MONTH(Plantilla!L28),"00"),"-",TEXT(DAY(Plantilla!L28),"00")),
"")</f>
        <v/>
      </c>
      <c r="L9" t="str">
        <f>IF($E9="OK",
   VLOOKUP(Plantilla!E28,'Tablas '!$H$4:$I$16,2,FALSE),
"")</f>
        <v/>
      </c>
      <c r="M9" t="str">
        <f>IF($E9="OK",TEXT(Plantilla!F28,"#"),"")</f>
        <v/>
      </c>
      <c r="N9" t="str">
        <f>IF($E9="OK",TEXT(Plantilla!G28,"#"),"")</f>
        <v/>
      </c>
      <c r="O9" t="str">
        <f>IF($E9="OK",TEXT(Plantilla!H28,"#"),"")</f>
        <v/>
      </c>
      <c r="P9" t="str">
        <f>IF($E9="OK",TEXT(Plantilla!I28,"#"),"")</f>
        <v/>
      </c>
      <c r="Q9" t="str">
        <f>IF($E9="OK",TEXT(Plantilla!J28,"#"),"")</f>
        <v/>
      </c>
      <c r="R9" t="str">
        <f>IF($E9="OK",
   VLOOKUP(Plantilla!Q28,'Tablas '!$AI$4:$AI$13,2,FALSE),
"")</f>
        <v/>
      </c>
      <c r="S9" t="str">
        <f>IF($E9="OK",TEXT(Plantilla!R28,"#"),"")</f>
        <v/>
      </c>
      <c r="T9" t="str">
        <f>IF($E9="OK",TEXT(Plantilla!#REF!,"#"),"")</f>
        <v/>
      </c>
      <c r="U9" t="str">
        <f>IF($E9="OK",TEXT(Plantilla!#REF!,"#"),"")</f>
        <v/>
      </c>
      <c r="V9" t="str">
        <f>IF($E9="OK",TEXT(Plantilla!#REF!,"#"),"")</f>
        <v/>
      </c>
      <c r="W9" t="str">
        <f>IF($E9="OK",TEXT(Plantilla!#REF!,"#"),"")</f>
        <v/>
      </c>
      <c r="X9" t="str">
        <f>IF($E9="OK",TEXT(Plantilla!#REF!,"#"),"")</f>
        <v/>
      </c>
      <c r="Y9" t="str">
        <f>IF($E9="OK",TEXT(Plantilla!#REF!,"#"),"")</f>
        <v/>
      </c>
      <c r="Z9" t="str">
        <f>IF($E9="OK",TEXT(Plantilla!#REF!,"#"),"")</f>
        <v/>
      </c>
    </row>
    <row r="10" spans="1:117" x14ac:dyDescent="0.25">
      <c r="E10" t="str">
        <f>Plantilla!C29</f>
        <v/>
      </c>
      <c r="F10" t="str">
        <f>IF($E10="OK",
   VLOOKUP(Plantilla!#REF!,'Tablas '!$B$4:$C$15,2,FALSE),
"")</f>
        <v/>
      </c>
      <c r="G10" t="str">
        <f>IF($E10="OK",
   VLOOKUP(Plantilla!#REF!,'Tablas '!E20:F34,2,FALSE),
"")</f>
        <v/>
      </c>
      <c r="H10" t="str">
        <f>IF($E10="OK",TEXT(Plantilla!#REF!,"#"),"")</f>
        <v/>
      </c>
      <c r="I10" t="str">
        <f>IF($E10="OK",TEXT(Plantilla!#REF!,"#"),"")</f>
        <v/>
      </c>
      <c r="J10" t="str">
        <f>IF($E10="OK",
   CONCATENATE(YEAR(Plantilla!D29),"-",TEXT(MONTH(Plantilla!D29),"00"),"-",TEXT(DAY(Plantilla!D29),"00")),
"")</f>
        <v/>
      </c>
      <c r="K10" t="str">
        <f>IF($E10="OK",
   CONCATENATE(YEAR(Plantilla!L29),"-",TEXT(MONTH(Plantilla!L29),"00"),"-",TEXT(DAY(Plantilla!L29),"00")),
"")</f>
        <v/>
      </c>
      <c r="L10" t="str">
        <f>IF($E10="OK",
   VLOOKUP(Plantilla!E29,'Tablas '!$H$4:$I$16,2,FALSE),
"")</f>
        <v/>
      </c>
      <c r="M10" t="str">
        <f>IF($E10="OK",TEXT(Plantilla!F29,"#"),"")</f>
        <v/>
      </c>
      <c r="N10" t="str">
        <f>IF($E10="OK",TEXT(Plantilla!G29,"#"),"")</f>
        <v/>
      </c>
      <c r="O10" t="str">
        <f>IF($E10="OK",TEXT(Plantilla!H29,"#"),"")</f>
        <v/>
      </c>
      <c r="P10" t="str">
        <f>IF($E10="OK",TEXT(Plantilla!I29,"#"),"")</f>
        <v/>
      </c>
      <c r="Q10" t="str">
        <f>IF($E10="OK",TEXT(Plantilla!J29,"#"),"")</f>
        <v/>
      </c>
      <c r="R10" t="str">
        <f>IF($E10="OK",
   VLOOKUP(Plantilla!Q29,'Tablas '!$AI$4:$AI$13,2,FALSE),
"")</f>
        <v/>
      </c>
      <c r="S10" t="str">
        <f>IF($E10="OK",TEXT(Plantilla!R29,"#"),"")</f>
        <v/>
      </c>
      <c r="T10" t="str">
        <f>IF($E10="OK",TEXT(Plantilla!#REF!,"#"),"")</f>
        <v/>
      </c>
      <c r="U10" t="str">
        <f>IF($E10="OK",TEXT(Plantilla!#REF!,"#"),"")</f>
        <v/>
      </c>
      <c r="V10" t="str">
        <f>IF($E10="OK",TEXT(Plantilla!#REF!,"#"),"")</f>
        <v/>
      </c>
      <c r="W10" t="str">
        <f>IF($E10="OK",TEXT(Plantilla!#REF!,"#"),"")</f>
        <v/>
      </c>
      <c r="X10" t="str">
        <f>IF($E10="OK",TEXT(Plantilla!#REF!,"#"),"")</f>
        <v/>
      </c>
      <c r="Y10" t="str">
        <f>IF($E10="OK",TEXT(Plantilla!#REF!,"#"),"")</f>
        <v/>
      </c>
      <c r="Z10" t="str">
        <f>IF($E10="OK",TEXT(Plantilla!#REF!,"#"),"")</f>
        <v/>
      </c>
    </row>
    <row r="11" spans="1:117" x14ac:dyDescent="0.25">
      <c r="E11" t="str">
        <f>Plantilla!C30</f>
        <v/>
      </c>
      <c r="F11" t="str">
        <f>IF($E11="OK",
   VLOOKUP(Plantilla!#REF!,'Tablas '!$B$4:$C$15,2,FALSE),
"")</f>
        <v/>
      </c>
      <c r="G11" t="str">
        <f>IF($E11="OK",
   VLOOKUP(Plantilla!#REF!,'Tablas '!E21:F35,2,FALSE),
"")</f>
        <v/>
      </c>
      <c r="H11" t="str">
        <f>IF($E11="OK",TEXT(Plantilla!#REF!,"#"),"")</f>
        <v/>
      </c>
      <c r="I11" t="str">
        <f>IF($E11="OK",TEXT(Plantilla!#REF!,"#"),"")</f>
        <v/>
      </c>
      <c r="J11" t="str">
        <f>IF($E11="OK",
   CONCATENATE(YEAR(Plantilla!D30),"-",TEXT(MONTH(Plantilla!D30),"00"),"-",TEXT(DAY(Plantilla!D30),"00")),
"")</f>
        <v/>
      </c>
      <c r="K11" t="str">
        <f>IF($E11="OK",
   CONCATENATE(YEAR(Plantilla!L30),"-",TEXT(MONTH(Plantilla!L30),"00"),"-",TEXT(DAY(Plantilla!L30),"00")),
"")</f>
        <v/>
      </c>
      <c r="L11" t="str">
        <f>IF($E11="OK",
   VLOOKUP(Plantilla!E30,'Tablas '!$H$4:$I$16,2,FALSE),
"")</f>
        <v/>
      </c>
      <c r="M11" t="str">
        <f>IF($E11="OK",TEXT(Plantilla!F30,"#"),"")</f>
        <v/>
      </c>
      <c r="N11" t="str">
        <f>IF($E11="OK",TEXT(Plantilla!G30,"#"),"")</f>
        <v/>
      </c>
      <c r="O11" t="str">
        <f>IF($E11="OK",TEXT(Plantilla!H30,"#"),"")</f>
        <v/>
      </c>
      <c r="P11" t="str">
        <f>IF($E11="OK",TEXT(Plantilla!I30,"#"),"")</f>
        <v/>
      </c>
      <c r="Q11" t="str">
        <f>IF($E11="OK",TEXT(Plantilla!J30,"#"),"")</f>
        <v/>
      </c>
      <c r="R11" t="str">
        <f>IF($E11="OK",
   VLOOKUP(Plantilla!Q30,'Tablas '!$AI$4:$AI$13,2,FALSE),
"")</f>
        <v/>
      </c>
      <c r="S11" t="str">
        <f>IF($E11="OK",TEXT(Plantilla!R30,"#"),"")</f>
        <v/>
      </c>
      <c r="T11" t="str">
        <f>IF($E11="OK",TEXT(Plantilla!#REF!,"#"),"")</f>
        <v/>
      </c>
      <c r="U11" t="str">
        <f>IF($E11="OK",TEXT(Plantilla!#REF!,"#"),"")</f>
        <v/>
      </c>
      <c r="V11" t="str">
        <f>IF($E11="OK",TEXT(Plantilla!#REF!,"#"),"")</f>
        <v/>
      </c>
      <c r="W11" t="str">
        <f>IF($E11="OK",TEXT(Plantilla!#REF!,"#"),"")</f>
        <v/>
      </c>
      <c r="X11" t="str">
        <f>IF($E11="OK",TEXT(Plantilla!#REF!,"#"),"")</f>
        <v/>
      </c>
      <c r="Y11" t="str">
        <f>IF($E11="OK",TEXT(Plantilla!#REF!,"#"),"")</f>
        <v/>
      </c>
      <c r="Z11" t="str">
        <f>IF($E11="OK",TEXT(Plantilla!#REF!,"#"),"")</f>
        <v/>
      </c>
    </row>
    <row r="12" spans="1:117" x14ac:dyDescent="0.25">
      <c r="E12" t="str">
        <f>Plantilla!C31</f>
        <v/>
      </c>
      <c r="F12" t="str">
        <f>IF($E12="OK",
   VLOOKUP(Plantilla!#REF!,'Tablas '!$B$4:$C$15,2,FALSE),
"")</f>
        <v/>
      </c>
      <c r="G12" t="str">
        <f>IF($E12="OK",
   VLOOKUP(Plantilla!#REF!,'Tablas '!E22:F36,2,FALSE),
"")</f>
        <v/>
      </c>
      <c r="H12" t="str">
        <f>IF($E12="OK",TEXT(Plantilla!#REF!,"#"),"")</f>
        <v/>
      </c>
      <c r="I12" t="str">
        <f>IF($E12="OK",TEXT(Plantilla!#REF!,"#"),"")</f>
        <v/>
      </c>
      <c r="J12" t="str">
        <f>IF($E12="OK",
   CONCATENATE(YEAR(Plantilla!D31),"-",TEXT(MONTH(Plantilla!D31),"00"),"-",TEXT(DAY(Plantilla!D31),"00")),
"")</f>
        <v/>
      </c>
      <c r="K12" t="str">
        <f>IF($E12="OK",
   CONCATENATE(YEAR(Plantilla!L31),"-",TEXT(MONTH(Plantilla!L31),"00"),"-",TEXT(DAY(Plantilla!L31),"00")),
"")</f>
        <v/>
      </c>
      <c r="L12" t="str">
        <f>IF($E12="OK",
   VLOOKUP(Plantilla!E31,'Tablas '!$H$4:$I$16,2,FALSE),
"")</f>
        <v/>
      </c>
      <c r="M12" t="str">
        <f>IF($E12="OK",TEXT(Plantilla!F31,"#"),"")</f>
        <v/>
      </c>
      <c r="N12" t="str">
        <f>IF($E12="OK",TEXT(Plantilla!G31,"#"),"")</f>
        <v/>
      </c>
      <c r="O12" t="str">
        <f>IF($E12="OK",TEXT(Plantilla!H31,"#"),"")</f>
        <v/>
      </c>
      <c r="P12" t="str">
        <f>IF($E12="OK",TEXT(Plantilla!I31,"#"),"")</f>
        <v/>
      </c>
      <c r="Q12" t="str">
        <f>IF($E12="OK",TEXT(Plantilla!J31,"#"),"")</f>
        <v/>
      </c>
      <c r="R12" t="str">
        <f>IF($E12="OK",
   VLOOKUP(Plantilla!Q31,'Tablas '!$AI$4:$AI$13,2,FALSE),
"")</f>
        <v/>
      </c>
      <c r="S12" t="str">
        <f>IF($E12="OK",TEXT(Plantilla!R31,"#"),"")</f>
        <v/>
      </c>
      <c r="T12" t="str">
        <f>IF($E12="OK",TEXT(Plantilla!#REF!,"#"),"")</f>
        <v/>
      </c>
      <c r="U12" t="str">
        <f>IF($E12="OK",TEXT(Plantilla!#REF!,"#"),"")</f>
        <v/>
      </c>
      <c r="V12" t="str">
        <f>IF($E12="OK",TEXT(Plantilla!#REF!,"#"),"")</f>
        <v/>
      </c>
      <c r="W12" t="str">
        <f>IF($E12="OK",TEXT(Plantilla!#REF!,"#"),"")</f>
        <v/>
      </c>
      <c r="X12" t="str">
        <f>IF($E12="OK",TEXT(Plantilla!#REF!,"#"),"")</f>
        <v/>
      </c>
      <c r="Y12" t="str">
        <f>IF($E12="OK",TEXT(Plantilla!#REF!,"#"),"")</f>
        <v/>
      </c>
      <c r="Z12" t="str">
        <f>IF($E12="OK",TEXT(Plantilla!#REF!,"#"),"")</f>
        <v/>
      </c>
    </row>
    <row r="13" spans="1:117" x14ac:dyDescent="0.25">
      <c r="E13" t="str">
        <f>Plantilla!C32</f>
        <v/>
      </c>
      <c r="F13" t="str">
        <f>IF($E13="OK",
   VLOOKUP(Plantilla!#REF!,'Tablas '!$B$4:$C$15,2,FALSE),
"")</f>
        <v/>
      </c>
      <c r="G13" t="str">
        <f>IF($E13="OK",
   VLOOKUP(Plantilla!#REF!,'Tablas '!E23:F37,2,FALSE),
"")</f>
        <v/>
      </c>
      <c r="H13" t="str">
        <f>IF($E13="OK",TEXT(Plantilla!#REF!,"#"),"")</f>
        <v/>
      </c>
      <c r="I13" t="str">
        <f>IF($E13="OK",TEXT(Plantilla!#REF!,"#"),"")</f>
        <v/>
      </c>
      <c r="J13" t="str">
        <f>IF($E13="OK",
   CONCATENATE(YEAR(Plantilla!D32),"-",TEXT(MONTH(Plantilla!D32),"00"),"-",TEXT(DAY(Plantilla!D32),"00")),
"")</f>
        <v/>
      </c>
      <c r="K13" t="str">
        <f>IF($E13="OK",
   CONCATENATE(YEAR(Plantilla!L32),"-",TEXT(MONTH(Plantilla!L32),"00"),"-",TEXT(DAY(Plantilla!L32),"00")),
"")</f>
        <v/>
      </c>
      <c r="L13" t="str">
        <f>IF($E13="OK",
   VLOOKUP(Plantilla!E32,'Tablas '!$H$4:$I$16,2,FALSE),
"")</f>
        <v/>
      </c>
      <c r="M13" t="str">
        <f>IF($E13="OK",TEXT(Plantilla!F32,"#"),"")</f>
        <v/>
      </c>
      <c r="N13" t="str">
        <f>IF($E13="OK",TEXT(Plantilla!G32,"#"),"")</f>
        <v/>
      </c>
      <c r="O13" t="str">
        <f>IF($E13="OK",TEXT(Plantilla!H32,"#"),"")</f>
        <v/>
      </c>
      <c r="P13" t="str">
        <f>IF($E13="OK",TEXT(Plantilla!I32,"#"),"")</f>
        <v/>
      </c>
      <c r="Q13" t="str">
        <f>IF($E13="OK",TEXT(Plantilla!J32,"#"),"")</f>
        <v/>
      </c>
      <c r="R13" t="str">
        <f>IF($E13="OK",
   VLOOKUP(Plantilla!Q32,'Tablas '!$AI$4:$AI$13,2,FALSE),
"")</f>
        <v/>
      </c>
      <c r="S13" t="str">
        <f>IF($E13="OK",TEXT(Plantilla!R32,"#"),"")</f>
        <v/>
      </c>
      <c r="T13" t="str">
        <f>IF($E13="OK",TEXT(Plantilla!#REF!,"#"),"")</f>
        <v/>
      </c>
      <c r="U13" t="str">
        <f>IF($E13="OK",TEXT(Plantilla!#REF!,"#"),"")</f>
        <v/>
      </c>
      <c r="V13" t="str">
        <f>IF($E13="OK",TEXT(Plantilla!#REF!,"#"),"")</f>
        <v/>
      </c>
      <c r="W13" t="str">
        <f>IF($E13="OK",TEXT(Plantilla!#REF!,"#"),"")</f>
        <v/>
      </c>
      <c r="X13" t="str">
        <f>IF($E13="OK",TEXT(Plantilla!#REF!,"#"),"")</f>
        <v/>
      </c>
      <c r="Y13" t="str">
        <f>IF($E13="OK",TEXT(Plantilla!#REF!,"#"),"")</f>
        <v/>
      </c>
      <c r="Z13" t="str">
        <f>IF($E13="OK",TEXT(Plantilla!#REF!,"#"),"")</f>
        <v/>
      </c>
    </row>
    <row r="14" spans="1:117" x14ac:dyDescent="0.25">
      <c r="E14" t="str">
        <f>Plantilla!C33</f>
        <v/>
      </c>
      <c r="F14" t="str">
        <f>IF($E14="OK",
   VLOOKUP(Plantilla!#REF!,'Tablas '!$B$4:$C$15,2,FALSE),
"")</f>
        <v/>
      </c>
      <c r="G14" t="str">
        <f>IF($E14="OK",
   VLOOKUP(Plantilla!#REF!,'Tablas '!E24:F38,2,FALSE),
"")</f>
        <v/>
      </c>
      <c r="H14" t="str">
        <f>IF($E14="OK",TEXT(Plantilla!#REF!,"#"),"")</f>
        <v/>
      </c>
      <c r="I14" t="str">
        <f>IF($E14="OK",TEXT(Plantilla!#REF!,"#"),"")</f>
        <v/>
      </c>
      <c r="J14" t="str">
        <f>IF($E14="OK",
   CONCATENATE(YEAR(Plantilla!D33),"-",TEXT(MONTH(Plantilla!D33),"00"),"-",TEXT(DAY(Plantilla!D33),"00")),
"")</f>
        <v/>
      </c>
      <c r="K14" t="str">
        <f>IF($E14="OK",
   CONCATENATE(YEAR(Plantilla!L33),"-",TEXT(MONTH(Plantilla!L33),"00"),"-",TEXT(DAY(Plantilla!L33),"00")),
"")</f>
        <v/>
      </c>
      <c r="L14" t="str">
        <f>IF($E14="OK",
   VLOOKUP(Plantilla!E33,'Tablas '!$H$4:$I$16,2,FALSE),
"")</f>
        <v/>
      </c>
      <c r="M14" t="str">
        <f>IF($E14="OK",TEXT(Plantilla!F33,"#"),"")</f>
        <v/>
      </c>
      <c r="N14" t="str">
        <f>IF($E14="OK",TEXT(Plantilla!G33,"#"),"")</f>
        <v/>
      </c>
      <c r="O14" t="str">
        <f>IF($E14="OK",TEXT(Plantilla!H33,"#"),"")</f>
        <v/>
      </c>
      <c r="P14" t="str">
        <f>IF($E14="OK",TEXT(Plantilla!I33,"#"),"")</f>
        <v/>
      </c>
      <c r="Q14" t="str">
        <f>IF($E14="OK",TEXT(Plantilla!J33,"#"),"")</f>
        <v/>
      </c>
      <c r="R14" t="str">
        <f>IF($E14="OK",
   VLOOKUP(Plantilla!Q33,'Tablas '!$AI$4:$AI$13,2,FALSE),
"")</f>
        <v/>
      </c>
      <c r="S14" t="str">
        <f>IF($E14="OK",TEXT(Plantilla!R33,"#"),"")</f>
        <v/>
      </c>
      <c r="T14" t="str">
        <f>IF($E14="OK",TEXT(Plantilla!#REF!,"#"),"")</f>
        <v/>
      </c>
      <c r="U14" t="str">
        <f>IF($E14="OK",TEXT(Plantilla!#REF!,"#"),"")</f>
        <v/>
      </c>
      <c r="V14" t="str">
        <f>IF($E14="OK",TEXT(Plantilla!#REF!,"#"),"")</f>
        <v/>
      </c>
      <c r="W14" t="str">
        <f>IF($E14="OK",TEXT(Plantilla!#REF!,"#"),"")</f>
        <v/>
      </c>
      <c r="X14" t="str">
        <f>IF($E14="OK",TEXT(Plantilla!#REF!,"#"),"")</f>
        <v/>
      </c>
      <c r="Y14" t="str">
        <f>IF($E14="OK",TEXT(Plantilla!#REF!,"#"),"")</f>
        <v/>
      </c>
      <c r="Z14" t="str">
        <f>IF($E14="OK",TEXT(Plantilla!#REF!,"#"),"")</f>
        <v/>
      </c>
    </row>
    <row r="15" spans="1:117" x14ac:dyDescent="0.25">
      <c r="E15" t="str">
        <f>Plantilla!C34</f>
        <v/>
      </c>
      <c r="F15" t="str">
        <f>IF($E15="OK",
   VLOOKUP(Plantilla!#REF!,'Tablas '!$B$4:$C$15,2,FALSE),
"")</f>
        <v/>
      </c>
      <c r="G15" t="str">
        <f>IF($E15="OK",
   VLOOKUP(Plantilla!#REF!,'Tablas '!E25:F39,2,FALSE),
"")</f>
        <v/>
      </c>
      <c r="H15" t="str">
        <f>IF($E15="OK",TEXT(Plantilla!#REF!,"#"),"")</f>
        <v/>
      </c>
      <c r="I15" t="str">
        <f>IF($E15="OK",TEXT(Plantilla!#REF!,"#"),"")</f>
        <v/>
      </c>
      <c r="J15" t="str">
        <f>IF($E15="OK",
   CONCATENATE(YEAR(Plantilla!D34),"-",TEXT(MONTH(Plantilla!D34),"00"),"-",TEXT(DAY(Plantilla!D34),"00")),
"")</f>
        <v/>
      </c>
      <c r="K15" t="str">
        <f>IF($E15="OK",
   CONCATENATE(YEAR(Plantilla!L34),"-",TEXT(MONTH(Plantilla!L34),"00"),"-",TEXT(DAY(Plantilla!L34),"00")),
"")</f>
        <v/>
      </c>
      <c r="L15" t="str">
        <f>IF($E15="OK",
   VLOOKUP(Plantilla!E34,'Tablas '!$H$4:$I$16,2,FALSE),
"")</f>
        <v/>
      </c>
      <c r="M15" t="str">
        <f>IF($E15="OK",TEXT(Plantilla!F34,"#"),"")</f>
        <v/>
      </c>
      <c r="N15" t="str">
        <f>IF($E15="OK",TEXT(Plantilla!G34,"#"),"")</f>
        <v/>
      </c>
      <c r="O15" t="str">
        <f>IF($E15="OK",TEXT(Plantilla!H34,"#"),"")</f>
        <v/>
      </c>
      <c r="P15" t="str">
        <f>IF($E15="OK",TEXT(Plantilla!I34,"#"),"")</f>
        <v/>
      </c>
      <c r="Q15" t="str">
        <f>IF($E15="OK",TEXT(Plantilla!J34,"#"),"")</f>
        <v/>
      </c>
      <c r="R15" t="str">
        <f>IF($E15="OK",
   VLOOKUP(Plantilla!Q34,'Tablas '!$AI$4:$AI$13,2,FALSE),
"")</f>
        <v/>
      </c>
      <c r="S15" t="str">
        <f>IF($E15="OK",TEXT(Plantilla!R34,"#"),"")</f>
        <v/>
      </c>
      <c r="T15" t="str">
        <f>IF($E15="OK",TEXT(Plantilla!#REF!,"#"),"")</f>
        <v/>
      </c>
      <c r="U15" t="str">
        <f>IF($E15="OK",TEXT(Plantilla!#REF!,"#"),"")</f>
        <v/>
      </c>
      <c r="V15" t="str">
        <f>IF($E15="OK",TEXT(Plantilla!#REF!,"#"),"")</f>
        <v/>
      </c>
      <c r="W15" t="str">
        <f>IF($E15="OK",TEXT(Plantilla!#REF!,"#"),"")</f>
        <v/>
      </c>
      <c r="X15" t="str">
        <f>IF($E15="OK",TEXT(Plantilla!#REF!,"#"),"")</f>
        <v/>
      </c>
      <c r="Y15" t="str">
        <f>IF($E15="OK",TEXT(Plantilla!#REF!,"#"),"")</f>
        <v/>
      </c>
      <c r="Z15" t="str">
        <f>IF($E15="OK",TEXT(Plantilla!#REF!,"#"),"")</f>
        <v/>
      </c>
    </row>
    <row r="16" spans="1:117" x14ac:dyDescent="0.25">
      <c r="E16" t="str">
        <f>Plantilla!C35</f>
        <v/>
      </c>
      <c r="F16" t="str">
        <f>IF($E16="OK",
   VLOOKUP(Plantilla!#REF!,'Tablas '!$B$4:$C$15,2,FALSE),
"")</f>
        <v/>
      </c>
      <c r="G16" t="str">
        <f>IF($E16="OK",
   VLOOKUP(Plantilla!#REF!,'Tablas '!E26:F40,2,FALSE),
"")</f>
        <v/>
      </c>
      <c r="H16" t="str">
        <f>IF($E16="OK",TEXT(Plantilla!#REF!,"#"),"")</f>
        <v/>
      </c>
      <c r="I16" t="str">
        <f>IF($E16="OK",TEXT(Plantilla!#REF!,"#"),"")</f>
        <v/>
      </c>
      <c r="J16" t="str">
        <f>IF($E16="OK",
   CONCATENATE(YEAR(Plantilla!D35),"-",TEXT(MONTH(Plantilla!D35),"00"),"-",TEXT(DAY(Plantilla!D35),"00")),
"")</f>
        <v/>
      </c>
      <c r="K16" t="str">
        <f>IF($E16="OK",
   CONCATENATE(YEAR(Plantilla!L35),"-",TEXT(MONTH(Plantilla!L35),"00"),"-",TEXT(DAY(Plantilla!L35),"00")),
"")</f>
        <v/>
      </c>
      <c r="L16" t="str">
        <f>IF($E16="OK",
   VLOOKUP(Plantilla!E35,'Tablas '!$H$4:$I$16,2,FALSE),
"")</f>
        <v/>
      </c>
      <c r="M16" t="str">
        <f>IF($E16="OK",TEXT(Plantilla!F35,"#"),"")</f>
        <v/>
      </c>
      <c r="N16" t="str">
        <f>IF($E16="OK",TEXT(Plantilla!G35,"#"),"")</f>
        <v/>
      </c>
      <c r="O16" t="str">
        <f>IF($E16="OK",TEXT(Plantilla!H35,"#"),"")</f>
        <v/>
      </c>
      <c r="P16" t="str">
        <f>IF($E16="OK",TEXT(Plantilla!I35,"#"),"")</f>
        <v/>
      </c>
      <c r="Q16" t="str">
        <f>IF($E16="OK",TEXT(Plantilla!J35,"#"),"")</f>
        <v/>
      </c>
      <c r="R16" t="str">
        <f>IF($E16="OK",
   VLOOKUP(Plantilla!Q35,'Tablas '!$AI$4:$AI$13,2,FALSE),
"")</f>
        <v/>
      </c>
      <c r="S16" t="str">
        <f>IF($E16="OK",TEXT(Plantilla!R35,"#"),"")</f>
        <v/>
      </c>
      <c r="T16" t="str">
        <f>IF($E16="OK",TEXT(Plantilla!#REF!,"#"),"")</f>
        <v/>
      </c>
      <c r="U16" t="str">
        <f>IF($E16="OK",TEXT(Plantilla!#REF!,"#"),"")</f>
        <v/>
      </c>
      <c r="V16" t="str">
        <f>IF($E16="OK",TEXT(Plantilla!#REF!,"#"),"")</f>
        <v/>
      </c>
      <c r="W16" t="str">
        <f>IF($E16="OK",TEXT(Plantilla!#REF!,"#"),"")</f>
        <v/>
      </c>
      <c r="X16" t="str">
        <f>IF($E16="OK",TEXT(Plantilla!#REF!,"#"),"")</f>
        <v/>
      </c>
      <c r="Y16" t="str">
        <f>IF($E16="OK",TEXT(Plantilla!#REF!,"#"),"")</f>
        <v/>
      </c>
      <c r="Z16" t="str">
        <f>IF($E16="OK",TEXT(Plantilla!#REF!,"#"),"")</f>
        <v/>
      </c>
    </row>
    <row r="17" spans="5:26" x14ac:dyDescent="0.25">
      <c r="E17" t="str">
        <f>Plantilla!C36</f>
        <v/>
      </c>
      <c r="F17" t="str">
        <f>IF($E17="OK",
   VLOOKUP(Plantilla!#REF!,'Tablas '!$B$4:$C$15,2,FALSE),
"")</f>
        <v/>
      </c>
      <c r="G17" t="str">
        <f>IF($E17="OK",
   VLOOKUP(Plantilla!#REF!,'Tablas '!E27:F41,2,FALSE),
"")</f>
        <v/>
      </c>
      <c r="H17" t="str">
        <f>IF($E17="OK",TEXT(Plantilla!#REF!,"#"),"")</f>
        <v/>
      </c>
      <c r="I17" t="str">
        <f>IF($E17="OK",TEXT(Plantilla!#REF!,"#"),"")</f>
        <v/>
      </c>
      <c r="J17" t="str">
        <f>IF($E17="OK",
   CONCATENATE(YEAR(Plantilla!D36),"-",TEXT(MONTH(Plantilla!D36),"00"),"-",TEXT(DAY(Plantilla!D36),"00")),
"")</f>
        <v/>
      </c>
      <c r="K17" t="str">
        <f>IF($E17="OK",
   CONCATENATE(YEAR(Plantilla!L36),"-",TEXT(MONTH(Plantilla!L36),"00"),"-",TEXT(DAY(Plantilla!L36),"00")),
"")</f>
        <v/>
      </c>
      <c r="L17" t="str">
        <f>IF($E17="OK",
   VLOOKUP(Plantilla!E36,'Tablas '!$H$4:$I$16,2,FALSE),
"")</f>
        <v/>
      </c>
      <c r="M17" t="str">
        <f>IF($E17="OK",TEXT(Plantilla!F36,"#"),"")</f>
        <v/>
      </c>
      <c r="N17" t="str">
        <f>IF($E17="OK",TEXT(Plantilla!G36,"#"),"")</f>
        <v/>
      </c>
      <c r="O17" t="str">
        <f>IF($E17="OK",TEXT(Plantilla!H36,"#"),"")</f>
        <v/>
      </c>
      <c r="P17" t="str">
        <f>IF($E17="OK",TEXT(Plantilla!I36,"#"),"")</f>
        <v/>
      </c>
      <c r="Q17" t="str">
        <f>IF($E17="OK",TEXT(Plantilla!J36,"#"),"")</f>
        <v/>
      </c>
      <c r="R17" t="str">
        <f>IF($E17="OK",
   VLOOKUP(Plantilla!Q36,'Tablas '!$AI$4:$AI$13,2,FALSE),
"")</f>
        <v/>
      </c>
      <c r="S17" t="str">
        <f>IF($E17="OK",TEXT(Plantilla!R36,"#"),"")</f>
        <v/>
      </c>
      <c r="T17" t="str">
        <f>IF($E17="OK",TEXT(Plantilla!#REF!,"#"),"")</f>
        <v/>
      </c>
      <c r="U17" t="str">
        <f>IF($E17="OK",TEXT(Plantilla!#REF!,"#"),"")</f>
        <v/>
      </c>
      <c r="V17" t="str">
        <f>IF($E17="OK",TEXT(Plantilla!#REF!,"#"),"")</f>
        <v/>
      </c>
      <c r="W17" t="str">
        <f>IF($E17="OK",TEXT(Plantilla!#REF!,"#"),"")</f>
        <v/>
      </c>
      <c r="X17" t="str">
        <f>IF($E17="OK",TEXT(Plantilla!#REF!,"#"),"")</f>
        <v/>
      </c>
      <c r="Y17" t="str">
        <f>IF($E17="OK",TEXT(Plantilla!#REF!,"#"),"")</f>
        <v/>
      </c>
      <c r="Z17" t="str">
        <f>IF($E17="OK",TEXT(Plantilla!#REF!,"#"),"")</f>
        <v/>
      </c>
    </row>
    <row r="18" spans="5:26" x14ac:dyDescent="0.25">
      <c r="E18" t="str">
        <f>Plantilla!C37</f>
        <v/>
      </c>
      <c r="F18" t="str">
        <f>IF($E18="OK",
   VLOOKUP(Plantilla!#REF!,'Tablas '!$B$4:$C$15,2,FALSE),
"")</f>
        <v/>
      </c>
      <c r="G18" t="str">
        <f>IF($E18="OK",
   VLOOKUP(Plantilla!#REF!,'Tablas '!E28:F42,2,FALSE),
"")</f>
        <v/>
      </c>
      <c r="H18" t="str">
        <f>IF($E18="OK",TEXT(Plantilla!#REF!,"#"),"")</f>
        <v/>
      </c>
      <c r="I18" t="str">
        <f>IF($E18="OK",TEXT(Plantilla!#REF!,"#"),"")</f>
        <v/>
      </c>
      <c r="J18" t="str">
        <f>IF($E18="OK",
   CONCATENATE(YEAR(Plantilla!D37),"-",TEXT(MONTH(Plantilla!D37),"00"),"-",TEXT(DAY(Plantilla!D37),"00")),
"")</f>
        <v/>
      </c>
      <c r="K18" t="str">
        <f>IF($E18="OK",
   CONCATENATE(YEAR(Plantilla!L37),"-",TEXT(MONTH(Plantilla!L37),"00"),"-",TEXT(DAY(Plantilla!L37),"00")),
"")</f>
        <v/>
      </c>
      <c r="L18" t="str">
        <f>IF($E18="OK",
   VLOOKUP(Plantilla!E37,'Tablas '!$H$4:$I$16,2,FALSE),
"")</f>
        <v/>
      </c>
      <c r="M18" t="str">
        <f>IF($E18="OK",TEXT(Plantilla!F37,"#"),"")</f>
        <v/>
      </c>
      <c r="N18" t="str">
        <f>IF($E18="OK",TEXT(Plantilla!G37,"#"),"")</f>
        <v/>
      </c>
      <c r="O18" t="str">
        <f>IF($E18="OK",TEXT(Plantilla!H37,"#"),"")</f>
        <v/>
      </c>
      <c r="P18" t="str">
        <f>IF($E18="OK",TEXT(Plantilla!I37,"#"),"")</f>
        <v/>
      </c>
      <c r="Q18" t="str">
        <f>IF($E18="OK",TEXT(Plantilla!J37,"#"),"")</f>
        <v/>
      </c>
      <c r="R18" t="str">
        <f>IF($E18="OK",
   VLOOKUP(Plantilla!Q37,'Tablas '!$AI$4:$AI$13,2,FALSE),
"")</f>
        <v/>
      </c>
      <c r="S18" t="str">
        <f>IF($E18="OK",TEXT(Plantilla!R37,"#"),"")</f>
        <v/>
      </c>
      <c r="T18" t="str">
        <f>IF($E18="OK",TEXT(Plantilla!#REF!,"#"),"")</f>
        <v/>
      </c>
      <c r="U18" t="str">
        <f>IF($E18="OK",TEXT(Plantilla!#REF!,"#"),"")</f>
        <v/>
      </c>
      <c r="V18" t="str">
        <f>IF($E18="OK",TEXT(Plantilla!#REF!,"#"),"")</f>
        <v/>
      </c>
      <c r="W18" t="str">
        <f>IF($E18="OK",TEXT(Plantilla!#REF!,"#"),"")</f>
        <v/>
      </c>
      <c r="X18" t="str">
        <f>IF($E18="OK",TEXT(Plantilla!#REF!,"#"),"")</f>
        <v/>
      </c>
      <c r="Y18" t="str">
        <f>IF($E18="OK",TEXT(Plantilla!#REF!,"#"),"")</f>
        <v/>
      </c>
      <c r="Z18" t="str">
        <f>IF($E18="OK",TEXT(Plantilla!#REF!,"#"),"")</f>
        <v/>
      </c>
    </row>
    <row r="19" spans="5:26" x14ac:dyDescent="0.25">
      <c r="E19" t="str">
        <f>Plantilla!C38</f>
        <v/>
      </c>
      <c r="F19" t="str">
        <f>IF($E19="OK",
   VLOOKUP(Plantilla!#REF!,'Tablas '!$B$4:$C$15,2,FALSE),
"")</f>
        <v/>
      </c>
      <c r="G19" t="str">
        <f>IF($E19="OK",
   VLOOKUP(Plantilla!#REF!,'Tablas '!E29:F43,2,FALSE),
"")</f>
        <v/>
      </c>
      <c r="H19" t="str">
        <f>IF($E19="OK",TEXT(Plantilla!#REF!,"#"),"")</f>
        <v/>
      </c>
      <c r="I19" t="str">
        <f>IF($E19="OK",TEXT(Plantilla!#REF!,"#"),"")</f>
        <v/>
      </c>
      <c r="J19" t="str">
        <f>IF($E19="OK",
   CONCATENATE(YEAR(Plantilla!D38),"-",TEXT(MONTH(Plantilla!D38),"00"),"-",TEXT(DAY(Plantilla!D38),"00")),
"")</f>
        <v/>
      </c>
      <c r="K19" t="str">
        <f>IF($E19="OK",
   CONCATENATE(YEAR(Plantilla!L38),"-",TEXT(MONTH(Plantilla!L38),"00"),"-",TEXT(DAY(Plantilla!L38),"00")),
"")</f>
        <v/>
      </c>
      <c r="L19" t="str">
        <f>IF($E19="OK",
   VLOOKUP(Plantilla!E38,'Tablas '!$H$4:$I$16,2,FALSE),
"")</f>
        <v/>
      </c>
      <c r="M19" t="str">
        <f>IF($E19="OK",TEXT(Plantilla!F38,"#"),"")</f>
        <v/>
      </c>
      <c r="N19" t="str">
        <f>IF($E19="OK",TEXT(Plantilla!G38,"#"),"")</f>
        <v/>
      </c>
      <c r="O19" t="str">
        <f>IF($E19="OK",TEXT(Plantilla!H38,"#"),"")</f>
        <v/>
      </c>
      <c r="P19" t="str">
        <f>IF($E19="OK",TEXT(Plantilla!I38,"#"),"")</f>
        <v/>
      </c>
      <c r="Q19" t="str">
        <f>IF($E19="OK",TEXT(Plantilla!J38,"#"),"")</f>
        <v/>
      </c>
      <c r="R19" t="str">
        <f>IF($E19="OK",
   VLOOKUP(Plantilla!Q38,'Tablas '!$AI$4:$AI$13,2,FALSE),
"")</f>
        <v/>
      </c>
      <c r="S19" t="str">
        <f>IF($E19="OK",TEXT(Plantilla!R38,"#"),"")</f>
        <v/>
      </c>
      <c r="T19" t="str">
        <f>IF($E19="OK",TEXT(Plantilla!#REF!,"#"),"")</f>
        <v/>
      </c>
      <c r="U19" t="str">
        <f>IF($E19="OK",TEXT(Plantilla!#REF!,"#"),"")</f>
        <v/>
      </c>
      <c r="V19" t="str">
        <f>IF($E19="OK",TEXT(Plantilla!#REF!,"#"),"")</f>
        <v/>
      </c>
      <c r="W19" t="str">
        <f>IF($E19="OK",TEXT(Plantilla!#REF!,"#"),"")</f>
        <v/>
      </c>
      <c r="X19" t="str">
        <f>IF($E19="OK",TEXT(Plantilla!#REF!,"#"),"")</f>
        <v/>
      </c>
      <c r="Y19" t="str">
        <f>IF($E19="OK",TEXT(Plantilla!#REF!,"#"),"")</f>
        <v/>
      </c>
      <c r="Z19" t="str">
        <f>IF($E19="OK",TEXT(Plantilla!#REF!,"#"),"")</f>
        <v/>
      </c>
    </row>
    <row r="20" spans="5:26" x14ac:dyDescent="0.25">
      <c r="E20" t="str">
        <f>Plantilla!C39</f>
        <v/>
      </c>
      <c r="F20" t="str">
        <f>IF($E20="OK",
   VLOOKUP(Plantilla!#REF!,'Tablas '!$B$4:$C$15,2,FALSE),
"")</f>
        <v/>
      </c>
      <c r="G20" t="str">
        <f>IF($E20="OK",
   VLOOKUP(Plantilla!#REF!,'Tablas '!E30:F44,2,FALSE),
"")</f>
        <v/>
      </c>
      <c r="H20" t="str">
        <f>IF($E20="OK",TEXT(Plantilla!#REF!,"#"),"")</f>
        <v/>
      </c>
      <c r="I20" t="str">
        <f>IF($E20="OK",TEXT(Plantilla!#REF!,"#"),"")</f>
        <v/>
      </c>
      <c r="J20" t="str">
        <f>IF($E20="OK",
   CONCATENATE(YEAR(Plantilla!D39),"-",TEXT(MONTH(Plantilla!D39),"00"),"-",TEXT(DAY(Plantilla!D39),"00")),
"")</f>
        <v/>
      </c>
      <c r="K20" t="str">
        <f>IF($E20="OK",
   CONCATENATE(YEAR(Plantilla!L39),"-",TEXT(MONTH(Plantilla!L39),"00"),"-",TEXT(DAY(Plantilla!L39),"00")),
"")</f>
        <v/>
      </c>
      <c r="L20" t="str">
        <f>IF($E20="OK",
   VLOOKUP(Plantilla!E39,'Tablas '!$H$4:$I$16,2,FALSE),
"")</f>
        <v/>
      </c>
      <c r="M20" t="str">
        <f>IF($E20="OK",TEXT(Plantilla!F39,"#"),"")</f>
        <v/>
      </c>
      <c r="N20" t="str">
        <f>IF($E20="OK",TEXT(Plantilla!G39,"#"),"")</f>
        <v/>
      </c>
      <c r="O20" t="str">
        <f>IF($E20="OK",TEXT(Plantilla!H39,"#"),"")</f>
        <v/>
      </c>
      <c r="P20" t="str">
        <f>IF($E20="OK",TEXT(Plantilla!I39,"#"),"")</f>
        <v/>
      </c>
      <c r="Q20" t="str">
        <f>IF($E20="OK",TEXT(Plantilla!J39,"#"),"")</f>
        <v/>
      </c>
      <c r="R20" t="str">
        <f>IF($E20="OK",
   VLOOKUP(Plantilla!Q39,'Tablas '!$AI$4:$AI$13,2,FALSE),
"")</f>
        <v/>
      </c>
      <c r="S20" t="str">
        <f>IF($E20="OK",TEXT(Plantilla!R39,"#"),"")</f>
        <v/>
      </c>
      <c r="T20" t="str">
        <f>IF($E20="OK",TEXT(Plantilla!#REF!,"#"),"")</f>
        <v/>
      </c>
      <c r="U20" t="str">
        <f>IF($E20="OK",TEXT(Plantilla!#REF!,"#"),"")</f>
        <v/>
      </c>
      <c r="V20" t="str">
        <f>IF($E20="OK",TEXT(Plantilla!#REF!,"#"),"")</f>
        <v/>
      </c>
      <c r="W20" t="str">
        <f>IF($E20="OK",TEXT(Plantilla!#REF!,"#"),"")</f>
        <v/>
      </c>
      <c r="X20" t="str">
        <f>IF($E20="OK",TEXT(Plantilla!#REF!,"#"),"")</f>
        <v/>
      </c>
      <c r="Y20" t="str">
        <f>IF($E20="OK",TEXT(Plantilla!#REF!,"#"),"")</f>
        <v/>
      </c>
      <c r="Z20" t="str">
        <f>IF($E20="OK",TEXT(Plantilla!#REF!,"#"),"")</f>
        <v/>
      </c>
    </row>
    <row r="21" spans="5:26" x14ac:dyDescent="0.25">
      <c r="E21" t="str">
        <f>Plantilla!C40</f>
        <v/>
      </c>
      <c r="F21" t="str">
        <f>IF($E21="OK",
   VLOOKUP(Plantilla!#REF!,'Tablas '!$B$4:$C$15,2,FALSE),
"")</f>
        <v/>
      </c>
      <c r="G21" t="str">
        <f>IF($E21="OK",
   VLOOKUP(Plantilla!#REF!,'Tablas '!E31:F45,2,FALSE),
"")</f>
        <v/>
      </c>
      <c r="H21" t="str">
        <f>IF($E21="OK",TEXT(Plantilla!#REF!,"#"),"")</f>
        <v/>
      </c>
      <c r="I21" t="str">
        <f>IF($E21="OK",TEXT(Plantilla!#REF!,"#"),"")</f>
        <v/>
      </c>
      <c r="J21" t="str">
        <f>IF($E21="OK",
   CONCATENATE(YEAR(Plantilla!D40),"-",TEXT(MONTH(Plantilla!D40),"00"),"-",TEXT(DAY(Plantilla!D40),"00")),
"")</f>
        <v/>
      </c>
      <c r="K21" t="str">
        <f>IF($E21="OK",
   CONCATENATE(YEAR(Plantilla!L40),"-",TEXT(MONTH(Plantilla!L40),"00"),"-",TEXT(DAY(Plantilla!L40),"00")),
"")</f>
        <v/>
      </c>
      <c r="L21" t="str">
        <f>IF($E21="OK",
   VLOOKUP(Plantilla!E40,'Tablas '!$H$4:$I$16,2,FALSE),
"")</f>
        <v/>
      </c>
      <c r="M21" t="str">
        <f>IF($E21="OK",TEXT(Plantilla!F40,"#"),"")</f>
        <v/>
      </c>
      <c r="N21" t="str">
        <f>IF($E21="OK",TEXT(Plantilla!G40,"#"),"")</f>
        <v/>
      </c>
      <c r="O21" t="str">
        <f>IF($E21="OK",TEXT(Plantilla!H40,"#"),"")</f>
        <v/>
      </c>
      <c r="P21" t="str">
        <f>IF($E21="OK",TEXT(Plantilla!I40,"#"),"")</f>
        <v/>
      </c>
      <c r="Q21" t="str">
        <f>IF($E21="OK",TEXT(Plantilla!J40,"#"),"")</f>
        <v/>
      </c>
      <c r="R21" t="str">
        <f>IF($E21="OK",
   VLOOKUP(Plantilla!Q40,'Tablas '!$AI$4:$AI$13,2,FALSE),
"")</f>
        <v/>
      </c>
      <c r="S21" t="str">
        <f>IF($E21="OK",TEXT(Plantilla!R40,"#"),"")</f>
        <v/>
      </c>
      <c r="T21" t="str">
        <f>IF($E21="OK",TEXT(Plantilla!#REF!,"#"),"")</f>
        <v/>
      </c>
      <c r="U21" t="str">
        <f>IF($E21="OK",TEXT(Plantilla!#REF!,"#"),"")</f>
        <v/>
      </c>
      <c r="V21" t="str">
        <f>IF($E21="OK",TEXT(Plantilla!#REF!,"#"),"")</f>
        <v/>
      </c>
      <c r="W21" t="str">
        <f>IF($E21="OK",TEXT(Plantilla!#REF!,"#"),"")</f>
        <v/>
      </c>
      <c r="X21" t="str">
        <f>IF($E21="OK",TEXT(Plantilla!#REF!,"#"),"")</f>
        <v/>
      </c>
      <c r="Y21" t="str">
        <f>IF($E21="OK",TEXT(Plantilla!#REF!,"#"),"")</f>
        <v/>
      </c>
      <c r="Z21" t="str">
        <f>IF($E21="OK",TEXT(Plantilla!#REF!,"#"),"")</f>
        <v/>
      </c>
    </row>
    <row r="22" spans="5:26" x14ac:dyDescent="0.25">
      <c r="E22" t="str">
        <f>Plantilla!C41</f>
        <v/>
      </c>
      <c r="F22" t="str">
        <f>IF($E22="OK",
   VLOOKUP(Plantilla!#REF!,'Tablas '!$B$4:$C$15,2,FALSE),
"")</f>
        <v/>
      </c>
      <c r="G22" t="str">
        <f>IF($E22="OK",
   VLOOKUP(Plantilla!#REF!,'Tablas '!E32:F46,2,FALSE),
"")</f>
        <v/>
      </c>
      <c r="H22" t="str">
        <f>IF($E22="OK",TEXT(Plantilla!#REF!,"#"),"")</f>
        <v/>
      </c>
      <c r="I22" t="str">
        <f>IF($E22="OK",TEXT(Plantilla!#REF!,"#"),"")</f>
        <v/>
      </c>
      <c r="J22" t="str">
        <f>IF($E22="OK",
   CONCATENATE(YEAR(Plantilla!D41),"-",TEXT(MONTH(Plantilla!D41),"00"),"-",TEXT(DAY(Plantilla!D41),"00")),
"")</f>
        <v/>
      </c>
      <c r="K22" t="str">
        <f>IF($E22="OK",
   CONCATENATE(YEAR(Plantilla!L41),"-",TEXT(MONTH(Plantilla!L41),"00"),"-",TEXT(DAY(Plantilla!L41),"00")),
"")</f>
        <v/>
      </c>
      <c r="L22" t="str">
        <f>IF($E22="OK",
   VLOOKUP(Plantilla!E41,'Tablas '!$H$4:$I$16,2,FALSE),
"")</f>
        <v/>
      </c>
      <c r="M22" t="str">
        <f>IF($E22="OK",TEXT(Plantilla!F41,"#"),"")</f>
        <v/>
      </c>
      <c r="N22" t="str">
        <f>IF($E22="OK",TEXT(Plantilla!G41,"#"),"")</f>
        <v/>
      </c>
      <c r="O22" t="str">
        <f>IF($E22="OK",TEXT(Plantilla!H41,"#"),"")</f>
        <v/>
      </c>
      <c r="P22" t="str">
        <f>IF($E22="OK",TEXT(Plantilla!I41,"#"),"")</f>
        <v/>
      </c>
      <c r="Q22" t="str">
        <f>IF($E22="OK",TEXT(Plantilla!J41,"#"),"")</f>
        <v/>
      </c>
      <c r="R22" t="str">
        <f>IF($E22="OK",
   VLOOKUP(Plantilla!Q41,'Tablas '!$AI$4:$AI$13,2,FALSE),
"")</f>
        <v/>
      </c>
      <c r="S22" t="str">
        <f>IF($E22="OK",TEXT(Plantilla!R41,"#"),"")</f>
        <v/>
      </c>
      <c r="T22" t="str">
        <f>IF($E22="OK",TEXT(Plantilla!#REF!,"#"),"")</f>
        <v/>
      </c>
      <c r="U22" t="str">
        <f>IF($E22="OK",TEXT(Plantilla!#REF!,"#"),"")</f>
        <v/>
      </c>
      <c r="V22" t="str">
        <f>IF($E22="OK",TEXT(Plantilla!#REF!,"#"),"")</f>
        <v/>
      </c>
      <c r="W22" t="str">
        <f>IF($E22="OK",TEXT(Plantilla!#REF!,"#"),"")</f>
        <v/>
      </c>
      <c r="X22" t="str">
        <f>IF($E22="OK",TEXT(Plantilla!#REF!,"#"),"")</f>
        <v/>
      </c>
      <c r="Y22" t="str">
        <f>IF($E22="OK",TEXT(Plantilla!#REF!,"#"),"")</f>
        <v/>
      </c>
      <c r="Z22" t="str">
        <f>IF($E22="OK",TEXT(Plantilla!#REF!,"#"),"")</f>
        <v/>
      </c>
    </row>
    <row r="23" spans="5:26" x14ac:dyDescent="0.25">
      <c r="E23" t="str">
        <f>Plantilla!C42</f>
        <v/>
      </c>
      <c r="F23" t="str">
        <f>IF($E23="OK",
   VLOOKUP(Plantilla!#REF!,'Tablas '!$B$4:$C$15,2,FALSE),
"")</f>
        <v/>
      </c>
      <c r="G23" t="str">
        <f>IF($E23="OK",
   VLOOKUP(Plantilla!#REF!,'Tablas '!E33:F47,2,FALSE),
"")</f>
        <v/>
      </c>
      <c r="H23" t="str">
        <f>IF($E23="OK",TEXT(Plantilla!#REF!,"#"),"")</f>
        <v/>
      </c>
      <c r="I23" t="str">
        <f>IF($E23="OK",TEXT(Plantilla!#REF!,"#"),"")</f>
        <v/>
      </c>
      <c r="J23" t="str">
        <f>IF($E23="OK",
   CONCATENATE(YEAR(Plantilla!D42),"-",TEXT(MONTH(Plantilla!D42),"00"),"-",TEXT(DAY(Plantilla!D42),"00")),
"")</f>
        <v/>
      </c>
      <c r="K23" t="str">
        <f>IF($E23="OK",
   CONCATENATE(YEAR(Plantilla!L42),"-",TEXT(MONTH(Plantilla!L42),"00"),"-",TEXT(DAY(Plantilla!L42),"00")),
"")</f>
        <v/>
      </c>
      <c r="L23" t="str">
        <f>IF($E23="OK",
   VLOOKUP(Plantilla!E42,'Tablas '!$H$4:$I$16,2,FALSE),
"")</f>
        <v/>
      </c>
      <c r="M23" t="str">
        <f>IF($E23="OK",TEXT(Plantilla!F42,"#"),"")</f>
        <v/>
      </c>
      <c r="N23" t="str">
        <f>IF($E23="OK",TEXT(Plantilla!G42,"#"),"")</f>
        <v/>
      </c>
      <c r="O23" t="str">
        <f>IF($E23="OK",TEXT(Plantilla!H42,"#"),"")</f>
        <v/>
      </c>
      <c r="P23" t="str">
        <f>IF($E23="OK",TEXT(Plantilla!I42,"#"),"")</f>
        <v/>
      </c>
      <c r="Q23" t="str">
        <f>IF($E23="OK",TEXT(Plantilla!J42,"#"),"")</f>
        <v/>
      </c>
      <c r="R23" t="str">
        <f>IF($E23="OK",
   VLOOKUP(Plantilla!Q42,'Tablas '!$AI$4:$AI$13,2,FALSE),
"")</f>
        <v/>
      </c>
      <c r="S23" t="str">
        <f>IF($E23="OK",TEXT(Plantilla!R42,"#"),"")</f>
        <v/>
      </c>
      <c r="T23" t="str">
        <f>IF($E23="OK",TEXT(Plantilla!#REF!,"#"),"")</f>
        <v/>
      </c>
      <c r="U23" t="str">
        <f>IF($E23="OK",TEXT(Plantilla!#REF!,"#"),"")</f>
        <v/>
      </c>
      <c r="V23" t="str">
        <f>IF($E23="OK",TEXT(Plantilla!#REF!,"#"),"")</f>
        <v/>
      </c>
      <c r="W23" t="str">
        <f>IF($E23="OK",TEXT(Plantilla!#REF!,"#"),"")</f>
        <v/>
      </c>
      <c r="X23" t="str">
        <f>IF($E23="OK",TEXT(Plantilla!#REF!,"#"),"")</f>
        <v/>
      </c>
      <c r="Y23" t="str">
        <f>IF($E23="OK",TEXT(Plantilla!#REF!,"#"),"")</f>
        <v/>
      </c>
      <c r="Z23" t="str">
        <f>IF($E23="OK",TEXT(Plantilla!#REF!,"#"),"")</f>
        <v/>
      </c>
    </row>
    <row r="24" spans="5:26" x14ac:dyDescent="0.25">
      <c r="E24" t="str">
        <f>Plantilla!C43</f>
        <v/>
      </c>
      <c r="F24" t="str">
        <f>IF($E24="OK",
   VLOOKUP(Plantilla!#REF!,'Tablas '!$B$4:$C$15,2,FALSE),
"")</f>
        <v/>
      </c>
      <c r="G24" t="str">
        <f>IF($E24="OK",
   VLOOKUP(Plantilla!#REF!,'Tablas '!E34:F48,2,FALSE),
"")</f>
        <v/>
      </c>
      <c r="H24" t="str">
        <f>IF($E24="OK",TEXT(Plantilla!#REF!,"#"),"")</f>
        <v/>
      </c>
      <c r="I24" t="str">
        <f>IF($E24="OK",TEXT(Plantilla!#REF!,"#"),"")</f>
        <v/>
      </c>
      <c r="J24" t="str">
        <f>IF($E24="OK",
   CONCATENATE(YEAR(Plantilla!D43),"-",TEXT(MONTH(Plantilla!D43),"00"),"-",TEXT(DAY(Plantilla!D43),"00")),
"")</f>
        <v/>
      </c>
      <c r="K24" t="str">
        <f>IF($E24="OK",
   CONCATENATE(YEAR(Plantilla!L43),"-",TEXT(MONTH(Plantilla!L43),"00"),"-",TEXT(DAY(Plantilla!L43),"00")),
"")</f>
        <v/>
      </c>
      <c r="L24" t="str">
        <f>IF($E24="OK",
   VLOOKUP(Plantilla!E43,'Tablas '!$H$4:$I$16,2,FALSE),
"")</f>
        <v/>
      </c>
      <c r="M24" t="str">
        <f>IF($E24="OK",TEXT(Plantilla!F43,"#"),"")</f>
        <v/>
      </c>
      <c r="N24" t="str">
        <f>IF($E24="OK",TEXT(Plantilla!G43,"#"),"")</f>
        <v/>
      </c>
      <c r="O24" t="str">
        <f>IF($E24="OK",TEXT(Plantilla!H43,"#"),"")</f>
        <v/>
      </c>
      <c r="P24" t="str">
        <f>IF($E24="OK",TEXT(Plantilla!I43,"#"),"")</f>
        <v/>
      </c>
      <c r="Q24" t="str">
        <f>IF($E24="OK",TEXT(Plantilla!J43,"#"),"")</f>
        <v/>
      </c>
      <c r="R24" t="str">
        <f>IF($E24="OK",
   VLOOKUP(Plantilla!Q43,'Tablas '!$AI$4:$AI$13,2,FALSE),
"")</f>
        <v/>
      </c>
      <c r="S24" t="str">
        <f>IF($E24="OK",TEXT(Plantilla!R43,"#"),"")</f>
        <v/>
      </c>
      <c r="T24" t="str">
        <f>IF($E24="OK",TEXT(Plantilla!#REF!,"#"),"")</f>
        <v/>
      </c>
      <c r="U24" t="str">
        <f>IF($E24="OK",TEXT(Plantilla!#REF!,"#"),"")</f>
        <v/>
      </c>
      <c r="V24" t="str">
        <f>IF($E24="OK",TEXT(Plantilla!#REF!,"#"),"")</f>
        <v/>
      </c>
      <c r="W24" t="str">
        <f>IF($E24="OK",TEXT(Plantilla!#REF!,"#"),"")</f>
        <v/>
      </c>
      <c r="X24" t="str">
        <f>IF($E24="OK",TEXT(Plantilla!#REF!,"#"),"")</f>
        <v/>
      </c>
      <c r="Y24" t="str">
        <f>IF($E24="OK",TEXT(Plantilla!#REF!,"#"),"")</f>
        <v/>
      </c>
      <c r="Z24" t="str">
        <f>IF($E24="OK",TEXT(Plantilla!#REF!,"#"),"")</f>
        <v/>
      </c>
    </row>
    <row r="25" spans="5:26" x14ac:dyDescent="0.25">
      <c r="E25" t="str">
        <f>Plantilla!C44</f>
        <v/>
      </c>
      <c r="F25" t="str">
        <f>IF($E25="OK",
   VLOOKUP(Plantilla!#REF!,'Tablas '!$B$4:$C$15,2,FALSE),
"")</f>
        <v/>
      </c>
      <c r="G25" t="str">
        <f>IF($E25="OK",
   VLOOKUP(Plantilla!#REF!,'Tablas '!E35:F49,2,FALSE),
"")</f>
        <v/>
      </c>
      <c r="H25" t="str">
        <f>IF($E25="OK",TEXT(Plantilla!#REF!,"#"),"")</f>
        <v/>
      </c>
      <c r="I25" t="str">
        <f>IF($E25="OK",TEXT(Plantilla!#REF!,"#"),"")</f>
        <v/>
      </c>
      <c r="J25" t="str">
        <f>IF($E25="OK",
   CONCATENATE(YEAR(Plantilla!D44),"-",TEXT(MONTH(Plantilla!D44),"00"),"-",TEXT(DAY(Plantilla!D44),"00")),
"")</f>
        <v/>
      </c>
      <c r="K25" t="str">
        <f>IF($E25="OK",
   CONCATENATE(YEAR(Plantilla!L44),"-",TEXT(MONTH(Plantilla!L44),"00"),"-",TEXT(DAY(Plantilla!L44),"00")),
"")</f>
        <v/>
      </c>
      <c r="L25" t="str">
        <f>IF($E25="OK",
   VLOOKUP(Plantilla!E44,'Tablas '!$H$4:$I$16,2,FALSE),
"")</f>
        <v/>
      </c>
      <c r="M25" t="str">
        <f>IF($E25="OK",TEXT(Plantilla!F44,"#"),"")</f>
        <v/>
      </c>
      <c r="N25" t="str">
        <f>IF($E25="OK",TEXT(Plantilla!G44,"#"),"")</f>
        <v/>
      </c>
      <c r="O25" t="str">
        <f>IF($E25="OK",TEXT(Plantilla!H44,"#"),"")</f>
        <v/>
      </c>
      <c r="P25" t="str">
        <f>IF($E25="OK",TEXT(Plantilla!I44,"#"),"")</f>
        <v/>
      </c>
      <c r="Q25" t="str">
        <f>IF($E25="OK",TEXT(Plantilla!J44,"#"),"")</f>
        <v/>
      </c>
      <c r="R25" t="str">
        <f>IF($E25="OK",
   VLOOKUP(Plantilla!Q44,'Tablas '!$AI$4:$AI$13,2,FALSE),
"")</f>
        <v/>
      </c>
      <c r="S25" t="str">
        <f>IF($E25="OK",TEXT(Plantilla!R44,"#"),"")</f>
        <v/>
      </c>
      <c r="T25" t="str">
        <f>IF($E25="OK",TEXT(Plantilla!#REF!,"#"),"")</f>
        <v/>
      </c>
      <c r="U25" t="str">
        <f>IF($E25="OK",TEXT(Plantilla!#REF!,"#"),"")</f>
        <v/>
      </c>
      <c r="V25" t="str">
        <f>IF($E25="OK",TEXT(Plantilla!#REF!,"#"),"")</f>
        <v/>
      </c>
      <c r="W25" t="str">
        <f>IF($E25="OK",TEXT(Plantilla!#REF!,"#"),"")</f>
        <v/>
      </c>
      <c r="X25" t="str">
        <f>IF($E25="OK",TEXT(Plantilla!#REF!,"#"),"")</f>
        <v/>
      </c>
      <c r="Y25" t="str">
        <f>IF($E25="OK",TEXT(Plantilla!#REF!,"#"),"")</f>
        <v/>
      </c>
      <c r="Z25" t="str">
        <f>IF($E25="OK",TEXT(Plantilla!#REF!,"#"),"")</f>
        <v/>
      </c>
    </row>
    <row r="26" spans="5:26" x14ac:dyDescent="0.25">
      <c r="E26" t="str">
        <f>Plantilla!C45</f>
        <v/>
      </c>
      <c r="F26" t="str">
        <f>IF($E26="OK",
   VLOOKUP(Plantilla!#REF!,'Tablas '!$B$4:$C$15,2,FALSE),
"")</f>
        <v/>
      </c>
      <c r="G26" t="str">
        <f>IF($E26="OK",
   VLOOKUP(Plantilla!#REF!,'Tablas '!E36:F50,2,FALSE),
"")</f>
        <v/>
      </c>
      <c r="H26" t="str">
        <f>IF($E26="OK",TEXT(Plantilla!#REF!,"#"),"")</f>
        <v/>
      </c>
      <c r="I26" t="str">
        <f>IF($E26="OK",TEXT(Plantilla!#REF!,"#"),"")</f>
        <v/>
      </c>
      <c r="J26" t="str">
        <f>IF($E26="OK",
   CONCATENATE(YEAR(Plantilla!D45),"-",TEXT(MONTH(Plantilla!D45),"00"),"-",TEXT(DAY(Plantilla!D45),"00")),
"")</f>
        <v/>
      </c>
      <c r="K26" t="str">
        <f>IF($E26="OK",
   CONCATENATE(YEAR(Plantilla!L45),"-",TEXT(MONTH(Plantilla!L45),"00"),"-",TEXT(DAY(Plantilla!L45),"00")),
"")</f>
        <v/>
      </c>
      <c r="L26" t="str">
        <f>IF($E26="OK",
   VLOOKUP(Plantilla!E45,'Tablas '!$H$4:$I$16,2,FALSE),
"")</f>
        <v/>
      </c>
      <c r="M26" t="str">
        <f>IF($E26="OK",TEXT(Plantilla!F45,"#"),"")</f>
        <v/>
      </c>
      <c r="N26" t="str">
        <f>IF($E26="OK",TEXT(Plantilla!G45,"#"),"")</f>
        <v/>
      </c>
      <c r="O26" t="str">
        <f>IF($E26="OK",TEXT(Plantilla!H45,"#"),"")</f>
        <v/>
      </c>
      <c r="P26" t="str">
        <f>IF($E26="OK",TEXT(Plantilla!I45,"#"),"")</f>
        <v/>
      </c>
      <c r="Q26" t="str">
        <f>IF($E26="OK",TEXT(Plantilla!J45,"#"),"")</f>
        <v/>
      </c>
      <c r="R26" t="str">
        <f>IF($E26="OK",
   VLOOKUP(Plantilla!Q45,'Tablas '!$AI$4:$AI$13,2,FALSE),
"")</f>
        <v/>
      </c>
      <c r="S26" t="str">
        <f>IF($E26="OK",TEXT(Plantilla!R45,"#"),"")</f>
        <v/>
      </c>
      <c r="T26" t="str">
        <f>IF($E26="OK",TEXT(Plantilla!#REF!,"#"),"")</f>
        <v/>
      </c>
      <c r="U26" t="str">
        <f>IF($E26="OK",TEXT(Plantilla!#REF!,"#"),"")</f>
        <v/>
      </c>
      <c r="V26" t="str">
        <f>IF($E26="OK",TEXT(Plantilla!#REF!,"#"),"")</f>
        <v/>
      </c>
      <c r="W26" t="str">
        <f>IF($E26="OK",TEXT(Plantilla!#REF!,"#"),"")</f>
        <v/>
      </c>
      <c r="X26" t="str">
        <f>IF($E26="OK",TEXT(Plantilla!#REF!,"#"),"")</f>
        <v/>
      </c>
      <c r="Y26" t="str">
        <f>IF($E26="OK",TEXT(Plantilla!#REF!,"#"),"")</f>
        <v/>
      </c>
      <c r="Z26" t="str">
        <f>IF($E26="OK",TEXT(Plantilla!#REF!,"#"),"")</f>
        <v/>
      </c>
    </row>
    <row r="27" spans="5:26" x14ac:dyDescent="0.25">
      <c r="E27" t="str">
        <f>Plantilla!C46</f>
        <v/>
      </c>
      <c r="F27" t="str">
        <f>IF($E27="OK",
   VLOOKUP(Plantilla!#REF!,'Tablas '!$B$4:$C$15,2,FALSE),
"")</f>
        <v/>
      </c>
      <c r="G27" t="str">
        <f>IF($E27="OK",
   VLOOKUP(Plantilla!#REF!,'Tablas '!E37:F51,2,FALSE),
"")</f>
        <v/>
      </c>
      <c r="H27" t="str">
        <f>IF($E27="OK",TEXT(Plantilla!#REF!,"#"),"")</f>
        <v/>
      </c>
      <c r="I27" t="str">
        <f>IF($E27="OK",TEXT(Plantilla!#REF!,"#"),"")</f>
        <v/>
      </c>
      <c r="J27" t="str">
        <f>IF($E27="OK",
   CONCATENATE(YEAR(Plantilla!D46),"-",TEXT(MONTH(Plantilla!D46),"00"),"-",TEXT(DAY(Plantilla!D46),"00")),
"")</f>
        <v/>
      </c>
      <c r="K27" t="str">
        <f>IF($E27="OK",
   CONCATENATE(YEAR(Plantilla!L46),"-",TEXT(MONTH(Plantilla!L46),"00"),"-",TEXT(DAY(Plantilla!L46),"00")),
"")</f>
        <v/>
      </c>
      <c r="L27" t="str">
        <f>IF($E27="OK",
   VLOOKUP(Plantilla!E46,'Tablas '!$H$4:$I$16,2,FALSE),
"")</f>
        <v/>
      </c>
      <c r="M27" t="str">
        <f>IF($E27="OK",TEXT(Plantilla!F46,"#"),"")</f>
        <v/>
      </c>
      <c r="N27" t="str">
        <f>IF($E27="OK",TEXT(Plantilla!G46,"#"),"")</f>
        <v/>
      </c>
      <c r="O27" t="str">
        <f>IF($E27="OK",TEXT(Plantilla!H46,"#"),"")</f>
        <v/>
      </c>
      <c r="P27" t="str">
        <f>IF($E27="OK",TEXT(Plantilla!I46,"#"),"")</f>
        <v/>
      </c>
      <c r="Q27" t="str">
        <f>IF($E27="OK",TEXT(Plantilla!J46,"#"),"")</f>
        <v/>
      </c>
      <c r="R27" t="str">
        <f>IF($E27="OK",
   VLOOKUP(Plantilla!Q46,'Tablas '!$AI$4:$AI$13,2,FALSE),
"")</f>
        <v/>
      </c>
      <c r="S27" t="str">
        <f>IF($E27="OK",TEXT(Plantilla!R46,"#"),"")</f>
        <v/>
      </c>
      <c r="T27" t="str">
        <f>IF($E27="OK",TEXT(Plantilla!#REF!,"#"),"")</f>
        <v/>
      </c>
      <c r="U27" t="str">
        <f>IF($E27="OK",TEXT(Plantilla!#REF!,"#"),"")</f>
        <v/>
      </c>
      <c r="V27" t="str">
        <f>IF($E27="OK",TEXT(Plantilla!#REF!,"#"),"")</f>
        <v/>
      </c>
      <c r="W27" t="str">
        <f>IF($E27="OK",TEXT(Plantilla!#REF!,"#"),"")</f>
        <v/>
      </c>
      <c r="X27" t="str">
        <f>IF($E27="OK",TEXT(Plantilla!#REF!,"#"),"")</f>
        <v/>
      </c>
      <c r="Y27" t="str">
        <f>IF($E27="OK",TEXT(Plantilla!#REF!,"#"),"")</f>
        <v/>
      </c>
      <c r="Z27" t="str">
        <f>IF($E27="OK",TEXT(Plantilla!#REF!,"#"),"")</f>
        <v/>
      </c>
    </row>
    <row r="28" spans="5:26" x14ac:dyDescent="0.25">
      <c r="E28" t="str">
        <f>Plantilla!C47</f>
        <v/>
      </c>
      <c r="F28" t="str">
        <f>IF($E28="OK",
   VLOOKUP(Plantilla!#REF!,'Tablas '!$B$4:$C$15,2,FALSE),
"")</f>
        <v/>
      </c>
      <c r="G28" t="str">
        <f>IF($E28="OK",
   VLOOKUP(Plantilla!#REF!,'Tablas '!E38:F52,2,FALSE),
"")</f>
        <v/>
      </c>
      <c r="H28" t="str">
        <f>IF($E28="OK",TEXT(Plantilla!#REF!,"#"),"")</f>
        <v/>
      </c>
      <c r="I28" t="str">
        <f>IF($E28="OK",TEXT(Plantilla!#REF!,"#"),"")</f>
        <v/>
      </c>
      <c r="J28" t="str">
        <f>IF($E28="OK",
   CONCATENATE(YEAR(Plantilla!D47),"-",TEXT(MONTH(Plantilla!D47),"00"),"-",TEXT(DAY(Plantilla!D47),"00")),
"")</f>
        <v/>
      </c>
      <c r="K28" t="str">
        <f>IF($E28="OK",
   CONCATENATE(YEAR(Plantilla!L47),"-",TEXT(MONTH(Plantilla!L47),"00"),"-",TEXT(DAY(Plantilla!L47),"00")),
"")</f>
        <v/>
      </c>
      <c r="L28" t="str">
        <f>IF($E28="OK",
   VLOOKUP(Plantilla!E47,'Tablas '!$H$4:$I$16,2,FALSE),
"")</f>
        <v/>
      </c>
      <c r="M28" t="str">
        <f>IF($E28="OK",TEXT(Plantilla!F47,"#"),"")</f>
        <v/>
      </c>
      <c r="N28" t="str">
        <f>IF($E28="OK",TEXT(Plantilla!G47,"#"),"")</f>
        <v/>
      </c>
      <c r="O28" t="str">
        <f>IF($E28="OK",TEXT(Plantilla!H47,"#"),"")</f>
        <v/>
      </c>
      <c r="P28" t="str">
        <f>IF($E28="OK",TEXT(Plantilla!I47,"#"),"")</f>
        <v/>
      </c>
      <c r="Q28" t="str">
        <f>IF($E28="OK",TEXT(Plantilla!J47,"#"),"")</f>
        <v/>
      </c>
      <c r="R28" t="str">
        <f>IF($E28="OK",
   VLOOKUP(Plantilla!Q47,'Tablas '!$AI$4:$AI$13,2,FALSE),
"")</f>
        <v/>
      </c>
      <c r="S28" t="str">
        <f>IF($E28="OK",TEXT(Plantilla!R47,"#"),"")</f>
        <v/>
      </c>
      <c r="T28" t="str">
        <f>IF($E28="OK",TEXT(Plantilla!#REF!,"#"),"")</f>
        <v/>
      </c>
      <c r="U28" t="str">
        <f>IF($E28="OK",TEXT(Plantilla!#REF!,"#"),"")</f>
        <v/>
      </c>
      <c r="V28" t="str">
        <f>IF($E28="OK",TEXT(Plantilla!#REF!,"#"),"")</f>
        <v/>
      </c>
      <c r="W28" t="str">
        <f>IF($E28="OK",TEXT(Plantilla!#REF!,"#"),"")</f>
        <v/>
      </c>
      <c r="X28" t="str">
        <f>IF($E28="OK",TEXT(Plantilla!#REF!,"#"),"")</f>
        <v/>
      </c>
      <c r="Y28" t="str">
        <f>IF($E28="OK",TEXT(Plantilla!#REF!,"#"),"")</f>
        <v/>
      </c>
      <c r="Z28" t="str">
        <f>IF($E28="OK",TEXT(Plantilla!#REF!,"#"),"")</f>
        <v/>
      </c>
    </row>
    <row r="29" spans="5:26" x14ac:dyDescent="0.25">
      <c r="E29" t="str">
        <f>Plantilla!C48</f>
        <v/>
      </c>
      <c r="F29" t="str">
        <f>IF($E29="OK",
   VLOOKUP(Plantilla!#REF!,'Tablas '!$B$4:$C$15,2,FALSE),
"")</f>
        <v/>
      </c>
      <c r="G29" t="str">
        <f>IF($E29="OK",
   VLOOKUP(Plantilla!#REF!,'Tablas '!E39:F53,2,FALSE),
"")</f>
        <v/>
      </c>
      <c r="H29" t="str">
        <f>IF($E29="OK",TEXT(Plantilla!#REF!,"#"),"")</f>
        <v/>
      </c>
      <c r="I29" t="str">
        <f>IF($E29="OK",TEXT(Plantilla!#REF!,"#"),"")</f>
        <v/>
      </c>
      <c r="J29" t="str">
        <f>IF($E29="OK",
   CONCATENATE(YEAR(Plantilla!D48),"-",TEXT(MONTH(Plantilla!D48),"00"),"-",TEXT(DAY(Plantilla!D48),"00")),
"")</f>
        <v/>
      </c>
      <c r="K29" t="str">
        <f>IF($E29="OK",
   CONCATENATE(YEAR(Plantilla!L48),"-",TEXT(MONTH(Plantilla!L48),"00"),"-",TEXT(DAY(Plantilla!L48),"00")),
"")</f>
        <v/>
      </c>
      <c r="L29" t="str">
        <f>IF($E29="OK",
   VLOOKUP(Plantilla!E48,'Tablas '!$H$4:$I$16,2,FALSE),
"")</f>
        <v/>
      </c>
      <c r="M29" t="str">
        <f>IF($E29="OK",TEXT(Plantilla!F48,"#"),"")</f>
        <v/>
      </c>
      <c r="N29" t="str">
        <f>IF($E29="OK",TEXT(Plantilla!G48,"#"),"")</f>
        <v/>
      </c>
      <c r="O29" t="str">
        <f>IF($E29="OK",TEXT(Plantilla!H48,"#"),"")</f>
        <v/>
      </c>
      <c r="P29" t="str">
        <f>IF($E29="OK",TEXT(Plantilla!I48,"#"),"")</f>
        <v/>
      </c>
      <c r="Q29" t="str">
        <f>IF($E29="OK",TEXT(Plantilla!J48,"#"),"")</f>
        <v/>
      </c>
      <c r="R29" t="str">
        <f>IF($E29="OK",
   VLOOKUP(Plantilla!Q48,'Tablas '!$AI$4:$AI$13,2,FALSE),
"")</f>
        <v/>
      </c>
      <c r="S29" t="str">
        <f>IF($E29="OK",TEXT(Plantilla!R48,"#"),"")</f>
        <v/>
      </c>
      <c r="T29" t="str">
        <f>IF($E29="OK",TEXT(Plantilla!#REF!,"#"),"")</f>
        <v/>
      </c>
      <c r="U29" t="str">
        <f>IF($E29="OK",TEXT(Plantilla!#REF!,"#"),"")</f>
        <v/>
      </c>
      <c r="V29" t="str">
        <f>IF($E29="OK",TEXT(Plantilla!#REF!,"#"),"")</f>
        <v/>
      </c>
      <c r="W29" t="str">
        <f>IF($E29="OK",TEXT(Plantilla!#REF!,"#"),"")</f>
        <v/>
      </c>
      <c r="X29" t="str">
        <f>IF($E29="OK",TEXT(Plantilla!#REF!,"#"),"")</f>
        <v/>
      </c>
      <c r="Y29" t="str">
        <f>IF($E29="OK",TEXT(Plantilla!#REF!,"#"),"")</f>
        <v/>
      </c>
      <c r="Z29" t="str">
        <f>IF($E29="OK",TEXT(Plantilla!#REF!,"#"),"")</f>
        <v/>
      </c>
    </row>
    <row r="30" spans="5:26" x14ac:dyDescent="0.25">
      <c r="E30" t="str">
        <f>Plantilla!C49</f>
        <v/>
      </c>
      <c r="F30" t="str">
        <f>IF($E30="OK",
   VLOOKUP(Plantilla!#REF!,'Tablas '!$B$4:$C$15,2,FALSE),
"")</f>
        <v/>
      </c>
      <c r="G30" t="str">
        <f>IF($E30="OK",
   VLOOKUP(Plantilla!#REF!,'Tablas '!E40:F54,2,FALSE),
"")</f>
        <v/>
      </c>
      <c r="H30" t="str">
        <f>IF($E30="OK",TEXT(Plantilla!#REF!,"#"),"")</f>
        <v/>
      </c>
      <c r="I30" t="str">
        <f>IF($E30="OK",TEXT(Plantilla!#REF!,"#"),"")</f>
        <v/>
      </c>
      <c r="J30" t="str">
        <f>IF($E30="OK",
   CONCATENATE(YEAR(Plantilla!D49),"-",TEXT(MONTH(Plantilla!D49),"00"),"-",TEXT(DAY(Plantilla!D49),"00")),
"")</f>
        <v/>
      </c>
      <c r="K30" t="str">
        <f>IF($E30="OK",
   CONCATENATE(YEAR(Plantilla!L49),"-",TEXT(MONTH(Plantilla!L49),"00"),"-",TEXT(DAY(Plantilla!L49),"00")),
"")</f>
        <v/>
      </c>
      <c r="L30" t="str">
        <f>IF($E30="OK",
   VLOOKUP(Plantilla!E49,'Tablas '!$H$4:$I$16,2,FALSE),
"")</f>
        <v/>
      </c>
      <c r="M30" t="str">
        <f>IF($E30="OK",TEXT(Plantilla!F49,"#"),"")</f>
        <v/>
      </c>
      <c r="N30" t="str">
        <f>IF($E30="OK",TEXT(Plantilla!G49,"#"),"")</f>
        <v/>
      </c>
      <c r="O30" t="str">
        <f>IF($E30="OK",TEXT(Plantilla!H49,"#"),"")</f>
        <v/>
      </c>
      <c r="P30" t="str">
        <f>IF($E30="OK",TEXT(Plantilla!I49,"#"),"")</f>
        <v/>
      </c>
      <c r="Q30" t="str">
        <f>IF($E30="OK",TEXT(Plantilla!J49,"#"),"")</f>
        <v/>
      </c>
      <c r="R30" t="str">
        <f>IF($E30="OK",
   VLOOKUP(Plantilla!Q49,'Tablas '!$AI$4:$AI$13,2,FALSE),
"")</f>
        <v/>
      </c>
      <c r="S30" t="str">
        <f>IF($E30="OK",TEXT(Plantilla!R49,"#"),"")</f>
        <v/>
      </c>
      <c r="T30" t="str">
        <f>IF($E30="OK",TEXT(Plantilla!#REF!,"#"),"")</f>
        <v/>
      </c>
      <c r="U30" t="str">
        <f>IF($E30="OK",TEXT(Plantilla!#REF!,"#"),"")</f>
        <v/>
      </c>
      <c r="V30" t="str">
        <f>IF($E30="OK",TEXT(Plantilla!#REF!,"#"),"")</f>
        <v/>
      </c>
      <c r="W30" t="str">
        <f>IF($E30="OK",TEXT(Plantilla!#REF!,"#"),"")</f>
        <v/>
      </c>
      <c r="X30" t="str">
        <f>IF($E30="OK",TEXT(Plantilla!#REF!,"#"),"")</f>
        <v/>
      </c>
      <c r="Y30" t="str">
        <f>IF($E30="OK",TEXT(Plantilla!#REF!,"#"),"")</f>
        <v/>
      </c>
      <c r="Z30" t="str">
        <f>IF($E30="OK",TEXT(Plantilla!#REF!,"#"),"")</f>
        <v/>
      </c>
    </row>
    <row r="31" spans="5:26" x14ac:dyDescent="0.25">
      <c r="E31" t="str">
        <f>Plantilla!C50</f>
        <v/>
      </c>
      <c r="F31" t="str">
        <f>IF($E31="OK",
   VLOOKUP(Plantilla!#REF!,'Tablas '!$B$4:$C$15,2,FALSE),
"")</f>
        <v/>
      </c>
      <c r="G31" t="str">
        <f>IF($E31="OK",
   VLOOKUP(Plantilla!#REF!,'Tablas '!E41:F55,2,FALSE),
"")</f>
        <v/>
      </c>
      <c r="H31" t="str">
        <f>IF($E31="OK",TEXT(Plantilla!#REF!,"#"),"")</f>
        <v/>
      </c>
      <c r="I31" t="str">
        <f>IF($E31="OK",TEXT(Plantilla!#REF!,"#"),"")</f>
        <v/>
      </c>
      <c r="J31" t="str">
        <f>IF($E31="OK",
   CONCATENATE(YEAR(Plantilla!D50),"-",TEXT(MONTH(Plantilla!D50),"00"),"-",TEXT(DAY(Plantilla!D50),"00")),
"")</f>
        <v/>
      </c>
      <c r="K31" t="str">
        <f>IF($E31="OK",
   CONCATENATE(YEAR(Plantilla!L50),"-",TEXT(MONTH(Plantilla!L50),"00"),"-",TEXT(DAY(Plantilla!L50),"00")),
"")</f>
        <v/>
      </c>
      <c r="L31" t="str">
        <f>IF($E31="OK",
   VLOOKUP(Plantilla!E50,'Tablas '!$H$4:$I$16,2,FALSE),
"")</f>
        <v/>
      </c>
      <c r="M31" t="str">
        <f>IF($E31="OK",TEXT(Plantilla!F50,"#"),"")</f>
        <v/>
      </c>
      <c r="N31" t="str">
        <f>IF($E31="OK",TEXT(Plantilla!G50,"#"),"")</f>
        <v/>
      </c>
      <c r="O31" t="str">
        <f>IF($E31="OK",TEXT(Plantilla!H50,"#"),"")</f>
        <v/>
      </c>
      <c r="P31" t="str">
        <f>IF($E31="OK",TEXT(Plantilla!I50,"#"),"")</f>
        <v/>
      </c>
      <c r="Q31" t="str">
        <f>IF($E31="OK",TEXT(Plantilla!J50,"#"),"")</f>
        <v/>
      </c>
      <c r="R31" t="str">
        <f>IF($E31="OK",
   VLOOKUP(Plantilla!Q50,'Tablas '!$AI$4:$AI$13,2,FALSE),
"")</f>
        <v/>
      </c>
      <c r="S31" t="str">
        <f>IF($E31="OK",TEXT(Plantilla!R50,"#"),"")</f>
        <v/>
      </c>
      <c r="T31" t="str">
        <f>IF($E31="OK",TEXT(Plantilla!#REF!,"#"),"")</f>
        <v/>
      </c>
      <c r="U31" t="str">
        <f>IF($E31="OK",TEXT(Plantilla!#REF!,"#"),"")</f>
        <v/>
      </c>
      <c r="V31" t="str">
        <f>IF($E31="OK",TEXT(Plantilla!#REF!,"#"),"")</f>
        <v/>
      </c>
      <c r="W31" t="str">
        <f>IF($E31="OK",TEXT(Plantilla!#REF!,"#"),"")</f>
        <v/>
      </c>
      <c r="X31" t="str">
        <f>IF($E31="OK",TEXT(Plantilla!#REF!,"#"),"")</f>
        <v/>
      </c>
      <c r="Y31" t="str">
        <f>IF($E31="OK",TEXT(Plantilla!#REF!,"#"),"")</f>
        <v/>
      </c>
      <c r="Z31" t="str">
        <f>IF($E31="OK",TEXT(Plantilla!#REF!,"#"),"")</f>
        <v/>
      </c>
    </row>
    <row r="32" spans="5:26" x14ac:dyDescent="0.25">
      <c r="E32" t="str">
        <f>Plantilla!C51</f>
        <v/>
      </c>
      <c r="F32" t="str">
        <f>IF($E32="OK",
   VLOOKUP(Plantilla!#REF!,'Tablas '!$B$4:$C$15,2,FALSE),
"")</f>
        <v/>
      </c>
      <c r="G32" t="str">
        <f>IF($E32="OK",
   VLOOKUP(Plantilla!#REF!,'Tablas '!E42:F56,2,FALSE),
"")</f>
        <v/>
      </c>
      <c r="H32" t="str">
        <f>IF($E32="OK",TEXT(Plantilla!#REF!,"#"),"")</f>
        <v/>
      </c>
      <c r="I32" t="str">
        <f>IF($E32="OK",TEXT(Plantilla!#REF!,"#"),"")</f>
        <v/>
      </c>
      <c r="J32" t="str">
        <f>IF($E32="OK",
   CONCATENATE(YEAR(Plantilla!D51),"-",TEXT(MONTH(Plantilla!D51),"00"),"-",TEXT(DAY(Plantilla!D51),"00")),
"")</f>
        <v/>
      </c>
      <c r="K32" t="str">
        <f>IF($E32="OK",
   CONCATENATE(YEAR(Plantilla!L51),"-",TEXT(MONTH(Plantilla!L51),"00"),"-",TEXT(DAY(Plantilla!L51),"00")),
"")</f>
        <v/>
      </c>
      <c r="L32" t="str">
        <f>IF($E32="OK",
   VLOOKUP(Plantilla!E51,'Tablas '!$H$4:$I$16,2,FALSE),
"")</f>
        <v/>
      </c>
      <c r="M32" t="str">
        <f>IF($E32="OK",TEXT(Plantilla!F51,"#"),"")</f>
        <v/>
      </c>
      <c r="N32" t="str">
        <f>IF($E32="OK",TEXT(Plantilla!G51,"#"),"")</f>
        <v/>
      </c>
      <c r="O32" t="str">
        <f>IF($E32="OK",TEXT(Plantilla!H51,"#"),"")</f>
        <v/>
      </c>
      <c r="P32" t="str">
        <f>IF($E32="OK",TEXT(Plantilla!I51,"#"),"")</f>
        <v/>
      </c>
      <c r="Q32" t="str">
        <f>IF($E32="OK",TEXT(Plantilla!J51,"#"),"")</f>
        <v/>
      </c>
      <c r="R32" t="str">
        <f>IF($E32="OK",
   VLOOKUP(Plantilla!Q51,'Tablas '!$AI$4:$AI$13,2,FALSE),
"")</f>
        <v/>
      </c>
      <c r="S32" t="str">
        <f>IF($E32="OK",TEXT(Plantilla!R51,"#"),"")</f>
        <v/>
      </c>
      <c r="T32" t="str">
        <f>IF($E32="OK",TEXT(Plantilla!#REF!,"#"),"")</f>
        <v/>
      </c>
      <c r="U32" t="str">
        <f>IF($E32="OK",TEXT(Plantilla!#REF!,"#"),"")</f>
        <v/>
      </c>
      <c r="V32" t="str">
        <f>IF($E32="OK",TEXT(Plantilla!#REF!,"#"),"")</f>
        <v/>
      </c>
      <c r="W32" t="str">
        <f>IF($E32="OK",TEXT(Plantilla!#REF!,"#"),"")</f>
        <v/>
      </c>
      <c r="X32" t="str">
        <f>IF($E32="OK",TEXT(Plantilla!#REF!,"#"),"")</f>
        <v/>
      </c>
      <c r="Y32" t="str">
        <f>IF($E32="OK",TEXT(Plantilla!#REF!,"#"),"")</f>
        <v/>
      </c>
      <c r="Z32" t="str">
        <f>IF($E32="OK",TEXT(Plantilla!#REF!,"#"),"")</f>
        <v/>
      </c>
    </row>
    <row r="33" spans="5:26" x14ac:dyDescent="0.25">
      <c r="E33" t="str">
        <f>Plantilla!C52</f>
        <v/>
      </c>
      <c r="F33" t="str">
        <f>IF($E33="OK",
   VLOOKUP(Plantilla!#REF!,'Tablas '!$B$4:$C$15,2,FALSE),
"")</f>
        <v/>
      </c>
      <c r="G33" t="str">
        <f>IF($E33="OK",
   VLOOKUP(Plantilla!#REF!,'Tablas '!E43:F57,2,FALSE),
"")</f>
        <v/>
      </c>
      <c r="H33" t="str">
        <f>IF($E33="OK",TEXT(Plantilla!#REF!,"#"),"")</f>
        <v/>
      </c>
      <c r="I33" t="str">
        <f>IF($E33="OK",TEXT(Plantilla!#REF!,"#"),"")</f>
        <v/>
      </c>
      <c r="J33" t="str">
        <f>IF($E33="OK",
   CONCATENATE(YEAR(Plantilla!D52),"-",TEXT(MONTH(Plantilla!D52),"00"),"-",TEXT(DAY(Plantilla!D52),"00")),
"")</f>
        <v/>
      </c>
      <c r="K33" t="str">
        <f>IF($E33="OK",
   CONCATENATE(YEAR(Plantilla!L52),"-",TEXT(MONTH(Plantilla!L52),"00"),"-",TEXT(DAY(Plantilla!L52),"00")),
"")</f>
        <v/>
      </c>
      <c r="L33" t="str">
        <f>IF($E33="OK",
   VLOOKUP(Plantilla!E52,'Tablas '!$H$4:$I$16,2,FALSE),
"")</f>
        <v/>
      </c>
      <c r="M33" t="str">
        <f>IF($E33="OK",TEXT(Plantilla!F52,"#"),"")</f>
        <v/>
      </c>
      <c r="N33" t="str">
        <f>IF($E33="OK",TEXT(Plantilla!G52,"#"),"")</f>
        <v/>
      </c>
      <c r="O33" t="str">
        <f>IF($E33="OK",TEXT(Plantilla!H52,"#"),"")</f>
        <v/>
      </c>
      <c r="P33" t="str">
        <f>IF($E33="OK",TEXT(Plantilla!I52,"#"),"")</f>
        <v/>
      </c>
      <c r="Q33" t="str">
        <f>IF($E33="OK",TEXT(Plantilla!J52,"#"),"")</f>
        <v/>
      </c>
      <c r="R33" t="str">
        <f>IF($E33="OK",
   VLOOKUP(Plantilla!Q52,'Tablas '!$AI$4:$AI$13,2,FALSE),
"")</f>
        <v/>
      </c>
      <c r="S33" t="str">
        <f>IF($E33="OK",TEXT(Plantilla!R52,"#"),"")</f>
        <v/>
      </c>
      <c r="T33" t="str">
        <f>IF($E33="OK",TEXT(Plantilla!#REF!,"#"),"")</f>
        <v/>
      </c>
      <c r="U33" t="str">
        <f>IF($E33="OK",TEXT(Plantilla!#REF!,"#"),"")</f>
        <v/>
      </c>
      <c r="V33" t="str">
        <f>IF($E33="OK",TEXT(Plantilla!#REF!,"#"),"")</f>
        <v/>
      </c>
      <c r="W33" t="str">
        <f>IF($E33="OK",TEXT(Plantilla!#REF!,"#"),"")</f>
        <v/>
      </c>
      <c r="X33" t="str">
        <f>IF($E33="OK",TEXT(Plantilla!#REF!,"#"),"")</f>
        <v/>
      </c>
      <c r="Y33" t="str">
        <f>IF($E33="OK",TEXT(Plantilla!#REF!,"#"),"")</f>
        <v/>
      </c>
      <c r="Z33" t="str">
        <f>IF($E33="OK",TEXT(Plantilla!#REF!,"#"),"")</f>
        <v/>
      </c>
    </row>
    <row r="34" spans="5:26" x14ac:dyDescent="0.25">
      <c r="E34" t="str">
        <f>Plantilla!C53</f>
        <v/>
      </c>
      <c r="F34" t="str">
        <f>IF($E34="OK",
   VLOOKUP(Plantilla!#REF!,'Tablas '!$B$4:$C$15,2,FALSE),
"")</f>
        <v/>
      </c>
      <c r="G34" t="str">
        <f>IF($E34="OK",
   VLOOKUP(Plantilla!#REF!,'Tablas '!E44:F58,2,FALSE),
"")</f>
        <v/>
      </c>
      <c r="H34" t="str">
        <f>IF($E34="OK",TEXT(Plantilla!#REF!,"#"),"")</f>
        <v/>
      </c>
      <c r="I34" t="str">
        <f>IF($E34="OK",TEXT(Plantilla!#REF!,"#"),"")</f>
        <v/>
      </c>
      <c r="J34" t="str">
        <f>IF($E34="OK",
   CONCATENATE(YEAR(Plantilla!D53),"-",TEXT(MONTH(Plantilla!D53),"00"),"-",TEXT(DAY(Plantilla!D53),"00")),
"")</f>
        <v/>
      </c>
      <c r="K34" t="str">
        <f>IF($E34="OK",
   CONCATENATE(YEAR(Plantilla!L53),"-",TEXT(MONTH(Plantilla!L53),"00"),"-",TEXT(DAY(Plantilla!L53),"00")),
"")</f>
        <v/>
      </c>
      <c r="L34" t="str">
        <f>IF($E34="OK",
   VLOOKUP(Plantilla!E53,'Tablas '!$H$4:$I$16,2,FALSE),
"")</f>
        <v/>
      </c>
      <c r="M34" t="str">
        <f>IF($E34="OK",TEXT(Plantilla!F53,"#"),"")</f>
        <v/>
      </c>
      <c r="N34" t="str">
        <f>IF($E34="OK",TEXT(Plantilla!G53,"#"),"")</f>
        <v/>
      </c>
      <c r="O34" t="str">
        <f>IF($E34="OK",TEXT(Plantilla!H53,"#"),"")</f>
        <v/>
      </c>
      <c r="P34" t="str">
        <f>IF($E34="OK",TEXT(Plantilla!I53,"#"),"")</f>
        <v/>
      </c>
      <c r="Q34" t="str">
        <f>IF($E34="OK",TEXT(Plantilla!J53,"#"),"")</f>
        <v/>
      </c>
      <c r="R34" t="str">
        <f>IF($E34="OK",
   VLOOKUP(Plantilla!Q53,'Tablas '!$AI$4:$AI$13,2,FALSE),
"")</f>
        <v/>
      </c>
      <c r="S34" t="str">
        <f>IF($E34="OK",TEXT(Plantilla!R53,"#"),"")</f>
        <v/>
      </c>
      <c r="T34" t="str">
        <f>IF($E34="OK",TEXT(Plantilla!#REF!,"#"),"")</f>
        <v/>
      </c>
      <c r="U34" t="str">
        <f>IF($E34="OK",TEXT(Plantilla!#REF!,"#"),"")</f>
        <v/>
      </c>
      <c r="V34" t="str">
        <f>IF($E34="OK",TEXT(Plantilla!#REF!,"#"),"")</f>
        <v/>
      </c>
      <c r="W34" t="str">
        <f>IF($E34="OK",TEXT(Plantilla!#REF!,"#"),"")</f>
        <v/>
      </c>
      <c r="X34" t="str">
        <f>IF($E34="OK",TEXT(Plantilla!#REF!,"#"),"")</f>
        <v/>
      </c>
      <c r="Y34" t="str">
        <f>IF($E34="OK",TEXT(Plantilla!#REF!,"#"),"")</f>
        <v/>
      </c>
      <c r="Z34" t="str">
        <f>IF($E34="OK",TEXT(Plantilla!#REF!,"#"),"")</f>
        <v/>
      </c>
    </row>
    <row r="35" spans="5:26" x14ac:dyDescent="0.25">
      <c r="E35" t="str">
        <f>Plantilla!C54</f>
        <v/>
      </c>
      <c r="F35" t="str">
        <f>IF($E35="OK",
   VLOOKUP(Plantilla!#REF!,'Tablas '!$B$4:$C$15,2,FALSE),
"")</f>
        <v/>
      </c>
      <c r="G35" t="str">
        <f>IF($E35="OK",
   VLOOKUP(Plantilla!#REF!,'Tablas '!E45:F59,2,FALSE),
"")</f>
        <v/>
      </c>
      <c r="H35" t="str">
        <f>IF($E35="OK",TEXT(Plantilla!#REF!,"#"),"")</f>
        <v/>
      </c>
      <c r="I35" t="str">
        <f>IF($E35="OK",TEXT(Plantilla!#REF!,"#"),"")</f>
        <v/>
      </c>
      <c r="J35" t="str">
        <f>IF($E35="OK",
   CONCATENATE(YEAR(Plantilla!D54),"-",TEXT(MONTH(Plantilla!D54),"00"),"-",TEXT(DAY(Plantilla!D54),"00")),
"")</f>
        <v/>
      </c>
      <c r="K35" t="str">
        <f>IF($E35="OK",
   CONCATENATE(YEAR(Plantilla!L54),"-",TEXT(MONTH(Plantilla!L54),"00"),"-",TEXT(DAY(Plantilla!L54),"00")),
"")</f>
        <v/>
      </c>
      <c r="L35" t="str">
        <f>IF($E35="OK",
   VLOOKUP(Plantilla!E54,'Tablas '!$H$4:$I$16,2,FALSE),
"")</f>
        <v/>
      </c>
      <c r="M35" t="str">
        <f>IF($E35="OK",TEXT(Plantilla!F54,"#"),"")</f>
        <v/>
      </c>
      <c r="N35" t="str">
        <f>IF($E35="OK",TEXT(Plantilla!G54,"#"),"")</f>
        <v/>
      </c>
      <c r="O35" t="str">
        <f>IF($E35="OK",TEXT(Plantilla!H54,"#"),"")</f>
        <v/>
      </c>
      <c r="P35" t="str">
        <f>IF($E35="OK",TEXT(Plantilla!I54,"#"),"")</f>
        <v/>
      </c>
      <c r="Q35" t="str">
        <f>IF($E35="OK",TEXT(Plantilla!J54,"#"),"")</f>
        <v/>
      </c>
      <c r="R35" t="str">
        <f>IF($E35="OK",
   VLOOKUP(Plantilla!Q54,'Tablas '!$AI$4:$AI$13,2,FALSE),
"")</f>
        <v/>
      </c>
      <c r="S35" t="str">
        <f>IF($E35="OK",TEXT(Plantilla!R54,"#"),"")</f>
        <v/>
      </c>
      <c r="T35" t="str">
        <f>IF($E35="OK",TEXT(Plantilla!#REF!,"#"),"")</f>
        <v/>
      </c>
      <c r="U35" t="str">
        <f>IF($E35="OK",TEXT(Plantilla!#REF!,"#"),"")</f>
        <v/>
      </c>
      <c r="V35" t="str">
        <f>IF($E35="OK",TEXT(Plantilla!#REF!,"#"),"")</f>
        <v/>
      </c>
      <c r="W35" t="str">
        <f>IF($E35="OK",TEXT(Plantilla!#REF!,"#"),"")</f>
        <v/>
      </c>
      <c r="X35" t="str">
        <f>IF($E35="OK",TEXT(Plantilla!#REF!,"#"),"")</f>
        <v/>
      </c>
      <c r="Y35" t="str">
        <f>IF($E35="OK",TEXT(Plantilla!#REF!,"#"),"")</f>
        <v/>
      </c>
      <c r="Z35" t="str">
        <f>IF($E35="OK",TEXT(Plantilla!#REF!,"#"),"")</f>
        <v/>
      </c>
    </row>
    <row r="36" spans="5:26" x14ac:dyDescent="0.25">
      <c r="E36" t="str">
        <f>Plantilla!C55</f>
        <v/>
      </c>
      <c r="F36" t="str">
        <f>IF($E36="OK",
   VLOOKUP(Plantilla!#REF!,'Tablas '!$B$4:$C$15,2,FALSE),
"")</f>
        <v/>
      </c>
      <c r="G36" t="str">
        <f>IF($E36="OK",
   VLOOKUP(Plantilla!#REF!,'Tablas '!E46:F60,2,FALSE),
"")</f>
        <v/>
      </c>
      <c r="H36" t="str">
        <f>IF($E36="OK",TEXT(Plantilla!#REF!,"#"),"")</f>
        <v/>
      </c>
      <c r="I36" t="str">
        <f>IF($E36="OK",TEXT(Plantilla!#REF!,"#"),"")</f>
        <v/>
      </c>
      <c r="J36" t="str">
        <f>IF($E36="OK",
   CONCATENATE(YEAR(Plantilla!D55),"-",TEXT(MONTH(Plantilla!D55),"00"),"-",TEXT(DAY(Plantilla!D55),"00")),
"")</f>
        <v/>
      </c>
      <c r="K36" t="str">
        <f>IF($E36="OK",
   CONCATENATE(YEAR(Plantilla!L55),"-",TEXT(MONTH(Plantilla!L55),"00"),"-",TEXT(DAY(Plantilla!L55),"00")),
"")</f>
        <v/>
      </c>
      <c r="L36" t="str">
        <f>IF($E36="OK",
   VLOOKUP(Plantilla!E55,'Tablas '!$H$4:$I$16,2,FALSE),
"")</f>
        <v/>
      </c>
      <c r="M36" t="str">
        <f>IF($E36="OK",TEXT(Plantilla!F55,"#"),"")</f>
        <v/>
      </c>
      <c r="N36" t="str">
        <f>IF($E36="OK",TEXT(Plantilla!G55,"#"),"")</f>
        <v/>
      </c>
      <c r="O36" t="str">
        <f>IF($E36="OK",TEXT(Plantilla!H55,"#"),"")</f>
        <v/>
      </c>
      <c r="P36" t="str">
        <f>IF($E36="OK",TEXT(Plantilla!I55,"#"),"")</f>
        <v/>
      </c>
      <c r="Q36" t="str">
        <f>IF($E36="OK",TEXT(Plantilla!J55,"#"),"")</f>
        <v/>
      </c>
      <c r="R36" t="str">
        <f>IF($E36="OK",
   VLOOKUP(Plantilla!Q55,'Tablas '!$AI$4:$AI$13,2,FALSE),
"")</f>
        <v/>
      </c>
      <c r="S36" t="str">
        <f>IF($E36="OK",TEXT(Plantilla!R55,"#"),"")</f>
        <v/>
      </c>
      <c r="T36" t="str">
        <f>IF($E36="OK",TEXT(Plantilla!#REF!,"#"),"")</f>
        <v/>
      </c>
      <c r="U36" t="str">
        <f>IF($E36="OK",TEXT(Plantilla!#REF!,"#"),"")</f>
        <v/>
      </c>
      <c r="V36" t="str">
        <f>IF($E36="OK",TEXT(Plantilla!#REF!,"#"),"")</f>
        <v/>
      </c>
      <c r="W36" t="str">
        <f>IF($E36="OK",TEXT(Plantilla!#REF!,"#"),"")</f>
        <v/>
      </c>
      <c r="X36" t="str">
        <f>IF($E36="OK",TEXT(Plantilla!#REF!,"#"),"")</f>
        <v/>
      </c>
      <c r="Y36" t="str">
        <f>IF($E36="OK",TEXT(Plantilla!#REF!,"#"),"")</f>
        <v/>
      </c>
      <c r="Z36" t="str">
        <f>IF($E36="OK",TEXT(Plantilla!#REF!,"#"),"")</f>
        <v/>
      </c>
    </row>
    <row r="37" spans="5:26" x14ac:dyDescent="0.25">
      <c r="E37" t="str">
        <f>Plantilla!C56</f>
        <v/>
      </c>
      <c r="F37" t="str">
        <f>IF($E37="OK",
   VLOOKUP(Plantilla!#REF!,'Tablas '!$B$4:$C$15,2,FALSE),
"")</f>
        <v/>
      </c>
      <c r="G37" t="str">
        <f>IF($E37="OK",
   VLOOKUP(Plantilla!#REF!,'Tablas '!E47:F61,2,FALSE),
"")</f>
        <v/>
      </c>
      <c r="H37" t="str">
        <f>IF($E37="OK",TEXT(Plantilla!#REF!,"#"),"")</f>
        <v/>
      </c>
      <c r="I37" t="str">
        <f>IF($E37="OK",TEXT(Plantilla!#REF!,"#"),"")</f>
        <v/>
      </c>
      <c r="J37" t="str">
        <f>IF($E37="OK",
   CONCATENATE(YEAR(Plantilla!D56),"-",TEXT(MONTH(Plantilla!D56),"00"),"-",TEXT(DAY(Plantilla!D56),"00")),
"")</f>
        <v/>
      </c>
      <c r="K37" t="str">
        <f>IF($E37="OK",
   CONCATENATE(YEAR(Plantilla!L56),"-",TEXT(MONTH(Plantilla!L56),"00"),"-",TEXT(DAY(Plantilla!L56),"00")),
"")</f>
        <v/>
      </c>
      <c r="L37" t="str">
        <f>IF($E37="OK",
   VLOOKUP(Plantilla!E56,'Tablas '!$H$4:$I$16,2,FALSE),
"")</f>
        <v/>
      </c>
      <c r="M37" t="str">
        <f>IF($E37="OK",TEXT(Plantilla!F56,"#"),"")</f>
        <v/>
      </c>
      <c r="N37" t="str">
        <f>IF($E37="OK",TEXT(Plantilla!G56,"#"),"")</f>
        <v/>
      </c>
      <c r="O37" t="str">
        <f>IF($E37="OK",TEXT(Plantilla!H56,"#"),"")</f>
        <v/>
      </c>
      <c r="P37" t="str">
        <f>IF($E37="OK",TEXT(Plantilla!I56,"#"),"")</f>
        <v/>
      </c>
      <c r="Q37" t="str">
        <f>IF($E37="OK",TEXT(Plantilla!J56,"#"),"")</f>
        <v/>
      </c>
      <c r="R37" t="str">
        <f>IF($E37="OK",
   VLOOKUP(Plantilla!Q56,'Tablas '!$AI$4:$AI$13,2,FALSE),
"")</f>
        <v/>
      </c>
      <c r="S37" t="str">
        <f>IF($E37="OK",TEXT(Plantilla!R56,"#"),"")</f>
        <v/>
      </c>
      <c r="T37" t="str">
        <f>IF($E37="OK",TEXT(Plantilla!#REF!,"#"),"")</f>
        <v/>
      </c>
      <c r="U37" t="str">
        <f>IF($E37="OK",TEXT(Plantilla!#REF!,"#"),"")</f>
        <v/>
      </c>
      <c r="V37" t="str">
        <f>IF($E37="OK",TEXT(Plantilla!#REF!,"#"),"")</f>
        <v/>
      </c>
      <c r="W37" t="str">
        <f>IF($E37="OK",TEXT(Plantilla!#REF!,"#"),"")</f>
        <v/>
      </c>
      <c r="X37" t="str">
        <f>IF($E37="OK",TEXT(Plantilla!#REF!,"#"),"")</f>
        <v/>
      </c>
      <c r="Y37" t="str">
        <f>IF($E37="OK",TEXT(Plantilla!#REF!,"#"),"")</f>
        <v/>
      </c>
      <c r="Z37" t="str">
        <f>IF($E37="OK",TEXT(Plantilla!#REF!,"#"),"")</f>
        <v/>
      </c>
    </row>
    <row r="38" spans="5:26" x14ac:dyDescent="0.25">
      <c r="E38" t="str">
        <f>Plantilla!C57</f>
        <v/>
      </c>
      <c r="F38" t="str">
        <f>IF($E38="OK",
   VLOOKUP(Plantilla!#REF!,'Tablas '!$B$4:$C$15,2,FALSE),
"")</f>
        <v/>
      </c>
      <c r="G38" t="str">
        <f>IF($E38="OK",
   VLOOKUP(Plantilla!#REF!,'Tablas '!E48:F62,2,FALSE),
"")</f>
        <v/>
      </c>
      <c r="H38" t="str">
        <f>IF($E38="OK",TEXT(Plantilla!#REF!,"#"),"")</f>
        <v/>
      </c>
      <c r="I38" t="str">
        <f>IF($E38="OK",TEXT(Plantilla!#REF!,"#"),"")</f>
        <v/>
      </c>
      <c r="J38" t="str">
        <f>IF($E38="OK",
   CONCATENATE(YEAR(Plantilla!D57),"-",TEXT(MONTH(Plantilla!D57),"00"),"-",TEXT(DAY(Plantilla!D57),"00")),
"")</f>
        <v/>
      </c>
      <c r="K38" t="str">
        <f>IF($E38="OK",
   CONCATENATE(YEAR(Plantilla!L57),"-",TEXT(MONTH(Plantilla!L57),"00"),"-",TEXT(DAY(Plantilla!L57),"00")),
"")</f>
        <v/>
      </c>
      <c r="L38" t="str">
        <f>IF($E38="OK",
   VLOOKUP(Plantilla!E57,'Tablas '!$H$4:$I$16,2,FALSE),
"")</f>
        <v/>
      </c>
      <c r="M38" t="str">
        <f>IF($E38="OK",TEXT(Plantilla!F57,"#"),"")</f>
        <v/>
      </c>
      <c r="N38" t="str">
        <f>IF($E38="OK",TEXT(Plantilla!G57,"#"),"")</f>
        <v/>
      </c>
      <c r="O38" t="str">
        <f>IF($E38="OK",TEXT(Plantilla!H57,"#"),"")</f>
        <v/>
      </c>
      <c r="P38" t="str">
        <f>IF($E38="OK",TEXT(Plantilla!I57,"#"),"")</f>
        <v/>
      </c>
      <c r="Q38" t="str">
        <f>IF($E38="OK",TEXT(Plantilla!J57,"#"),"")</f>
        <v/>
      </c>
      <c r="R38" t="str">
        <f>IF($E38="OK",
   VLOOKUP(Plantilla!Q57,'Tablas '!$AI$4:$AI$13,2,FALSE),
"")</f>
        <v/>
      </c>
      <c r="S38" t="str">
        <f>IF($E38="OK",TEXT(Plantilla!R57,"#"),"")</f>
        <v/>
      </c>
      <c r="T38" t="str">
        <f>IF($E38="OK",TEXT(Plantilla!#REF!,"#"),"")</f>
        <v/>
      </c>
      <c r="U38" t="str">
        <f>IF($E38="OK",TEXT(Plantilla!#REF!,"#"),"")</f>
        <v/>
      </c>
      <c r="V38" t="str">
        <f>IF($E38="OK",TEXT(Plantilla!#REF!,"#"),"")</f>
        <v/>
      </c>
      <c r="W38" t="str">
        <f>IF($E38="OK",TEXT(Plantilla!#REF!,"#"),"")</f>
        <v/>
      </c>
      <c r="X38" t="str">
        <f>IF($E38="OK",TEXT(Plantilla!#REF!,"#"),"")</f>
        <v/>
      </c>
      <c r="Y38" t="str">
        <f>IF($E38="OK",TEXT(Plantilla!#REF!,"#"),"")</f>
        <v/>
      </c>
      <c r="Z38" t="str">
        <f>IF($E38="OK",TEXT(Plantilla!#REF!,"#"),"")</f>
        <v/>
      </c>
    </row>
    <row r="39" spans="5:26" x14ac:dyDescent="0.25">
      <c r="E39" t="str">
        <f>Plantilla!C58</f>
        <v/>
      </c>
      <c r="F39" t="str">
        <f>IF($E39="OK",
   VLOOKUP(Plantilla!#REF!,'Tablas '!$B$4:$C$15,2,FALSE),
"")</f>
        <v/>
      </c>
      <c r="G39" t="str">
        <f>IF($E39="OK",
   VLOOKUP(Plantilla!#REF!,'Tablas '!E49:F63,2,FALSE),
"")</f>
        <v/>
      </c>
      <c r="H39" t="str">
        <f>IF($E39="OK",TEXT(Plantilla!#REF!,"#"),"")</f>
        <v/>
      </c>
      <c r="I39" t="str">
        <f>IF($E39="OK",TEXT(Plantilla!#REF!,"#"),"")</f>
        <v/>
      </c>
      <c r="J39" t="str">
        <f>IF($E39="OK",
   CONCATENATE(YEAR(Plantilla!D58),"-",TEXT(MONTH(Plantilla!D58),"00"),"-",TEXT(DAY(Plantilla!D58),"00")),
"")</f>
        <v/>
      </c>
      <c r="K39" t="str">
        <f>IF($E39="OK",
   CONCATENATE(YEAR(Plantilla!L58),"-",TEXT(MONTH(Plantilla!L58),"00"),"-",TEXT(DAY(Plantilla!L58),"00")),
"")</f>
        <v/>
      </c>
      <c r="L39" t="str">
        <f>IF($E39="OK",
   VLOOKUP(Plantilla!E58,'Tablas '!$H$4:$I$16,2,FALSE),
"")</f>
        <v/>
      </c>
      <c r="M39" t="str">
        <f>IF($E39="OK",TEXT(Plantilla!F58,"#"),"")</f>
        <v/>
      </c>
      <c r="N39" t="str">
        <f>IF($E39="OK",TEXT(Plantilla!G58,"#"),"")</f>
        <v/>
      </c>
      <c r="O39" t="str">
        <f>IF($E39="OK",TEXT(Plantilla!H58,"#"),"")</f>
        <v/>
      </c>
      <c r="P39" t="str">
        <f>IF($E39="OK",TEXT(Plantilla!I58,"#"),"")</f>
        <v/>
      </c>
      <c r="Q39" t="str">
        <f>IF($E39="OK",TEXT(Plantilla!J58,"#"),"")</f>
        <v/>
      </c>
      <c r="R39" t="str">
        <f>IF($E39="OK",
   VLOOKUP(Plantilla!Q58,'Tablas '!$AI$4:$AI$13,2,FALSE),
"")</f>
        <v/>
      </c>
      <c r="S39" t="str">
        <f>IF($E39="OK",TEXT(Plantilla!R58,"#"),"")</f>
        <v/>
      </c>
      <c r="T39" t="str">
        <f>IF($E39="OK",TEXT(Plantilla!#REF!,"#"),"")</f>
        <v/>
      </c>
      <c r="U39" t="str">
        <f>IF($E39="OK",TEXT(Plantilla!#REF!,"#"),"")</f>
        <v/>
      </c>
      <c r="V39" t="str">
        <f>IF($E39="OK",TEXT(Plantilla!#REF!,"#"),"")</f>
        <v/>
      </c>
      <c r="W39" t="str">
        <f>IF($E39="OK",TEXT(Plantilla!#REF!,"#"),"")</f>
        <v/>
      </c>
      <c r="X39" t="str">
        <f>IF($E39="OK",TEXT(Plantilla!#REF!,"#"),"")</f>
        <v/>
      </c>
      <c r="Y39" t="str">
        <f>IF($E39="OK",TEXT(Plantilla!#REF!,"#"),"")</f>
        <v/>
      </c>
      <c r="Z39" t="str">
        <f>IF($E39="OK",TEXT(Plantilla!#REF!,"#"),"")</f>
        <v/>
      </c>
    </row>
    <row r="40" spans="5:26" x14ac:dyDescent="0.25">
      <c r="E40" t="str">
        <f>Plantilla!C59</f>
        <v/>
      </c>
      <c r="F40" t="str">
        <f>IF($E40="OK",
   VLOOKUP(Plantilla!#REF!,'Tablas '!$B$4:$C$15,2,FALSE),
"")</f>
        <v/>
      </c>
      <c r="G40" t="str">
        <f>IF($E40="OK",
   VLOOKUP(Plantilla!#REF!,'Tablas '!E50:F64,2,FALSE),
"")</f>
        <v/>
      </c>
      <c r="H40" t="str">
        <f>IF($E40="OK",TEXT(Plantilla!#REF!,"#"),"")</f>
        <v/>
      </c>
      <c r="I40" t="str">
        <f>IF($E40="OK",TEXT(Plantilla!#REF!,"#"),"")</f>
        <v/>
      </c>
      <c r="J40" t="str">
        <f>IF($E40="OK",
   CONCATENATE(YEAR(Plantilla!D59),"-",TEXT(MONTH(Plantilla!D59),"00"),"-",TEXT(DAY(Plantilla!D59),"00")),
"")</f>
        <v/>
      </c>
      <c r="K40" t="str">
        <f>IF($E40="OK",
   CONCATENATE(YEAR(Plantilla!L59),"-",TEXT(MONTH(Plantilla!L59),"00"),"-",TEXT(DAY(Plantilla!L59),"00")),
"")</f>
        <v/>
      </c>
      <c r="L40" t="str">
        <f>IF($E40="OK",
   VLOOKUP(Plantilla!E59,'Tablas '!$H$4:$I$16,2,FALSE),
"")</f>
        <v/>
      </c>
      <c r="M40" t="str">
        <f>IF($E40="OK",TEXT(Plantilla!F59,"#"),"")</f>
        <v/>
      </c>
      <c r="N40" t="str">
        <f>IF($E40="OK",TEXT(Plantilla!G59,"#"),"")</f>
        <v/>
      </c>
      <c r="O40" t="str">
        <f>IF($E40="OK",TEXT(Plantilla!H59,"#"),"")</f>
        <v/>
      </c>
      <c r="P40" t="str">
        <f>IF($E40="OK",TEXT(Plantilla!I59,"#"),"")</f>
        <v/>
      </c>
      <c r="Q40" t="str">
        <f>IF($E40="OK",TEXT(Plantilla!J59,"#"),"")</f>
        <v/>
      </c>
      <c r="R40" t="str">
        <f>IF($E40="OK",
   VLOOKUP(Plantilla!Q59,'Tablas '!$AI$4:$AI$13,2,FALSE),
"")</f>
        <v/>
      </c>
      <c r="S40" t="str">
        <f>IF($E40="OK",TEXT(Plantilla!R59,"#"),"")</f>
        <v/>
      </c>
      <c r="T40" t="str">
        <f>IF($E40="OK",TEXT(Plantilla!#REF!,"#"),"")</f>
        <v/>
      </c>
      <c r="U40" t="str">
        <f>IF($E40="OK",TEXT(Plantilla!#REF!,"#"),"")</f>
        <v/>
      </c>
      <c r="V40" t="str">
        <f>IF($E40="OK",TEXT(Plantilla!#REF!,"#"),"")</f>
        <v/>
      </c>
      <c r="W40" t="str">
        <f>IF($E40="OK",TEXT(Plantilla!#REF!,"#"),"")</f>
        <v/>
      </c>
      <c r="X40" t="str">
        <f>IF($E40="OK",TEXT(Plantilla!#REF!,"#"),"")</f>
        <v/>
      </c>
      <c r="Y40" t="str">
        <f>IF($E40="OK",TEXT(Plantilla!#REF!,"#"),"")</f>
        <v/>
      </c>
      <c r="Z40" t="str">
        <f>IF($E40="OK",TEXT(Plantilla!#REF!,"#"),"")</f>
        <v/>
      </c>
    </row>
    <row r="41" spans="5:26" x14ac:dyDescent="0.25">
      <c r="E41" t="str">
        <f>Plantilla!C60</f>
        <v/>
      </c>
      <c r="F41" t="str">
        <f>IF($E41="OK",
   VLOOKUP(Plantilla!#REF!,'Tablas '!$B$4:$C$15,2,FALSE),
"")</f>
        <v/>
      </c>
      <c r="G41" t="str">
        <f>IF($E41="OK",
   VLOOKUP(Plantilla!#REF!,'Tablas '!E51:F65,2,FALSE),
"")</f>
        <v/>
      </c>
      <c r="H41" t="str">
        <f>IF($E41="OK",TEXT(Plantilla!#REF!,"#"),"")</f>
        <v/>
      </c>
      <c r="I41" t="str">
        <f>IF($E41="OK",TEXT(Plantilla!#REF!,"#"),"")</f>
        <v/>
      </c>
      <c r="J41" t="str">
        <f>IF($E41="OK",
   CONCATENATE(YEAR(Plantilla!D60),"-",TEXT(MONTH(Plantilla!D60),"00"),"-",TEXT(DAY(Plantilla!D60),"00")),
"")</f>
        <v/>
      </c>
      <c r="K41" t="str">
        <f>IF($E41="OK",
   CONCATENATE(YEAR(Plantilla!L60),"-",TEXT(MONTH(Plantilla!L60),"00"),"-",TEXT(DAY(Plantilla!L60),"00")),
"")</f>
        <v/>
      </c>
      <c r="L41" t="str">
        <f>IF($E41="OK",
   VLOOKUP(Plantilla!E60,'Tablas '!$H$4:$I$16,2,FALSE),
"")</f>
        <v/>
      </c>
      <c r="M41" t="str">
        <f>IF($E41="OK",TEXT(Plantilla!F60,"#"),"")</f>
        <v/>
      </c>
      <c r="N41" t="str">
        <f>IF($E41="OK",TEXT(Plantilla!G60,"#"),"")</f>
        <v/>
      </c>
      <c r="O41" t="str">
        <f>IF($E41="OK",TEXT(Plantilla!H60,"#"),"")</f>
        <v/>
      </c>
      <c r="P41" t="str">
        <f>IF($E41="OK",TEXT(Plantilla!I60,"#"),"")</f>
        <v/>
      </c>
      <c r="Q41" t="str">
        <f>IF($E41="OK",TEXT(Plantilla!J60,"#"),"")</f>
        <v/>
      </c>
      <c r="R41" t="str">
        <f>IF($E41="OK",
   VLOOKUP(Plantilla!Q60,'Tablas '!$AI$4:$AI$13,2,FALSE),
"")</f>
        <v/>
      </c>
      <c r="S41" t="str">
        <f>IF($E41="OK",TEXT(Plantilla!R60,"#"),"")</f>
        <v/>
      </c>
      <c r="T41" t="str">
        <f>IF($E41="OK",TEXT(Plantilla!#REF!,"#"),"")</f>
        <v/>
      </c>
      <c r="U41" t="str">
        <f>IF($E41="OK",TEXT(Plantilla!#REF!,"#"),"")</f>
        <v/>
      </c>
      <c r="V41" t="str">
        <f>IF($E41="OK",TEXT(Plantilla!#REF!,"#"),"")</f>
        <v/>
      </c>
      <c r="W41" t="str">
        <f>IF($E41="OK",TEXT(Plantilla!#REF!,"#"),"")</f>
        <v/>
      </c>
      <c r="X41" t="str">
        <f>IF($E41="OK",TEXT(Plantilla!#REF!,"#"),"")</f>
        <v/>
      </c>
      <c r="Y41" t="str">
        <f>IF($E41="OK",TEXT(Plantilla!#REF!,"#"),"")</f>
        <v/>
      </c>
      <c r="Z41" t="str">
        <f>IF($E41="OK",TEXT(Plantilla!#REF!,"#"),"")</f>
        <v/>
      </c>
    </row>
    <row r="42" spans="5:26" x14ac:dyDescent="0.25">
      <c r="E42" t="str">
        <f>Plantilla!C61</f>
        <v/>
      </c>
      <c r="F42" t="str">
        <f>IF($E42="OK",
   VLOOKUP(Plantilla!#REF!,'Tablas '!$B$4:$C$15,2,FALSE),
"")</f>
        <v/>
      </c>
      <c r="G42" t="str">
        <f>IF($E42="OK",
   VLOOKUP(Plantilla!#REF!,'Tablas '!E52:F66,2,FALSE),
"")</f>
        <v/>
      </c>
      <c r="H42" t="str">
        <f>IF($E42="OK",TEXT(Plantilla!#REF!,"#"),"")</f>
        <v/>
      </c>
      <c r="I42" t="str">
        <f>IF($E42="OK",TEXT(Plantilla!#REF!,"#"),"")</f>
        <v/>
      </c>
      <c r="J42" t="str">
        <f>IF($E42="OK",
   CONCATENATE(YEAR(Plantilla!D61),"-",TEXT(MONTH(Plantilla!D61),"00"),"-",TEXT(DAY(Plantilla!D61),"00")),
"")</f>
        <v/>
      </c>
      <c r="K42" t="str">
        <f>IF($E42="OK",
   CONCATENATE(YEAR(Plantilla!L61),"-",TEXT(MONTH(Plantilla!L61),"00"),"-",TEXT(DAY(Plantilla!L61),"00")),
"")</f>
        <v/>
      </c>
      <c r="L42" t="str">
        <f>IF($E42="OK",
   VLOOKUP(Plantilla!E61,'Tablas '!$H$4:$I$16,2,FALSE),
"")</f>
        <v/>
      </c>
      <c r="M42" t="str">
        <f>IF($E42="OK",TEXT(Plantilla!F61,"#"),"")</f>
        <v/>
      </c>
      <c r="N42" t="str">
        <f>IF($E42="OK",TEXT(Plantilla!G61,"#"),"")</f>
        <v/>
      </c>
      <c r="O42" t="str">
        <f>IF($E42="OK",TEXT(Plantilla!H61,"#"),"")</f>
        <v/>
      </c>
      <c r="P42" t="str">
        <f>IF($E42="OK",TEXT(Plantilla!I61,"#"),"")</f>
        <v/>
      </c>
      <c r="Q42" t="str">
        <f>IF($E42="OK",TEXT(Plantilla!J61,"#"),"")</f>
        <v/>
      </c>
      <c r="R42" t="str">
        <f>IF($E42="OK",
   VLOOKUP(Plantilla!Q61,'Tablas '!$AI$4:$AI$13,2,FALSE),
"")</f>
        <v/>
      </c>
      <c r="S42" t="str">
        <f>IF($E42="OK",TEXT(Plantilla!R61,"#"),"")</f>
        <v/>
      </c>
      <c r="T42" t="str">
        <f>IF($E42="OK",TEXT(Plantilla!#REF!,"#"),"")</f>
        <v/>
      </c>
      <c r="U42" t="str">
        <f>IF($E42="OK",TEXT(Plantilla!#REF!,"#"),"")</f>
        <v/>
      </c>
      <c r="V42" t="str">
        <f>IF($E42="OK",TEXT(Plantilla!#REF!,"#"),"")</f>
        <v/>
      </c>
      <c r="W42" t="str">
        <f>IF($E42="OK",TEXT(Plantilla!#REF!,"#"),"")</f>
        <v/>
      </c>
      <c r="X42" t="str">
        <f>IF($E42="OK",TEXT(Plantilla!#REF!,"#"),"")</f>
        <v/>
      </c>
      <c r="Y42" t="str">
        <f>IF($E42="OK",TEXT(Plantilla!#REF!,"#"),"")</f>
        <v/>
      </c>
      <c r="Z42" t="str">
        <f>IF($E42="OK",TEXT(Plantilla!#REF!,"#"),"")</f>
        <v/>
      </c>
    </row>
    <row r="43" spans="5:26" x14ac:dyDescent="0.25">
      <c r="E43" t="str">
        <f>Plantilla!C62</f>
        <v/>
      </c>
      <c r="F43" t="str">
        <f>IF($E43="OK",
   VLOOKUP(Plantilla!#REF!,'Tablas '!$B$4:$C$15,2,FALSE),
"")</f>
        <v/>
      </c>
      <c r="G43" t="str">
        <f>IF($E43="OK",
   VLOOKUP(Plantilla!#REF!,'Tablas '!E53:F67,2,FALSE),
"")</f>
        <v/>
      </c>
      <c r="H43" t="str">
        <f>IF($E43="OK",TEXT(Plantilla!#REF!,"#"),"")</f>
        <v/>
      </c>
      <c r="I43" t="str">
        <f>IF($E43="OK",TEXT(Plantilla!#REF!,"#"),"")</f>
        <v/>
      </c>
      <c r="J43" t="str">
        <f>IF($E43="OK",
   CONCATENATE(YEAR(Plantilla!D62),"-",TEXT(MONTH(Plantilla!D62),"00"),"-",TEXT(DAY(Plantilla!D62),"00")),
"")</f>
        <v/>
      </c>
      <c r="K43" t="str">
        <f>IF($E43="OK",
   CONCATENATE(YEAR(Plantilla!L62),"-",TEXT(MONTH(Plantilla!L62),"00"),"-",TEXT(DAY(Plantilla!L62),"00")),
"")</f>
        <v/>
      </c>
      <c r="L43" t="str">
        <f>IF($E43="OK",
   VLOOKUP(Plantilla!E62,'Tablas '!$H$4:$I$16,2,FALSE),
"")</f>
        <v/>
      </c>
      <c r="M43" t="str">
        <f>IF($E43="OK",TEXT(Plantilla!F62,"#"),"")</f>
        <v/>
      </c>
      <c r="N43" t="str">
        <f>IF($E43="OK",TEXT(Plantilla!G62,"#"),"")</f>
        <v/>
      </c>
      <c r="O43" t="str">
        <f>IF($E43="OK",TEXT(Plantilla!H62,"#"),"")</f>
        <v/>
      </c>
      <c r="P43" t="str">
        <f>IF($E43="OK",TEXT(Plantilla!I62,"#"),"")</f>
        <v/>
      </c>
      <c r="Q43" t="str">
        <f>IF($E43="OK",TEXT(Plantilla!J62,"#"),"")</f>
        <v/>
      </c>
      <c r="R43" t="str">
        <f>IF($E43="OK",
   VLOOKUP(Plantilla!Q62,'Tablas '!$AI$4:$AI$13,2,FALSE),
"")</f>
        <v/>
      </c>
      <c r="S43" t="str">
        <f>IF($E43="OK",TEXT(Plantilla!R62,"#"),"")</f>
        <v/>
      </c>
      <c r="T43" t="str">
        <f>IF($E43="OK",TEXT(Plantilla!#REF!,"#"),"")</f>
        <v/>
      </c>
      <c r="U43" t="str">
        <f>IF($E43="OK",TEXT(Plantilla!#REF!,"#"),"")</f>
        <v/>
      </c>
      <c r="V43" t="str">
        <f>IF($E43="OK",TEXT(Plantilla!#REF!,"#"),"")</f>
        <v/>
      </c>
      <c r="W43" t="str">
        <f>IF($E43="OK",TEXT(Plantilla!#REF!,"#"),"")</f>
        <v/>
      </c>
      <c r="X43" t="str">
        <f>IF($E43="OK",TEXT(Plantilla!#REF!,"#"),"")</f>
        <v/>
      </c>
      <c r="Y43" t="str">
        <f>IF($E43="OK",TEXT(Plantilla!#REF!,"#"),"")</f>
        <v/>
      </c>
      <c r="Z43" t="str">
        <f>IF($E43="OK",TEXT(Plantilla!#REF!,"#"),"")</f>
        <v/>
      </c>
    </row>
    <row r="44" spans="5:26" x14ac:dyDescent="0.25">
      <c r="E44" t="str">
        <f>Plantilla!C63</f>
        <v/>
      </c>
      <c r="F44" t="str">
        <f>IF($E44="OK",
   VLOOKUP(Plantilla!#REF!,'Tablas '!$B$4:$C$15,2,FALSE),
"")</f>
        <v/>
      </c>
      <c r="G44" t="str">
        <f>IF($E44="OK",
   VLOOKUP(Plantilla!#REF!,'Tablas '!E54:F68,2,FALSE),
"")</f>
        <v/>
      </c>
      <c r="H44" t="str">
        <f>IF($E44="OK",TEXT(Plantilla!#REF!,"#"),"")</f>
        <v/>
      </c>
      <c r="I44" t="str">
        <f>IF($E44="OK",TEXT(Plantilla!#REF!,"#"),"")</f>
        <v/>
      </c>
      <c r="J44" t="str">
        <f>IF($E44="OK",
   CONCATENATE(YEAR(Plantilla!D63),"-",TEXT(MONTH(Plantilla!D63),"00"),"-",TEXT(DAY(Plantilla!D63),"00")),
"")</f>
        <v/>
      </c>
      <c r="K44" t="str">
        <f>IF($E44="OK",
   CONCATENATE(YEAR(Plantilla!L63),"-",TEXT(MONTH(Plantilla!L63),"00"),"-",TEXT(DAY(Plantilla!L63),"00")),
"")</f>
        <v/>
      </c>
      <c r="L44" t="str">
        <f>IF($E44="OK",
   VLOOKUP(Plantilla!E63,'Tablas '!$H$4:$I$16,2,FALSE),
"")</f>
        <v/>
      </c>
      <c r="M44" t="str">
        <f>IF($E44="OK",TEXT(Plantilla!F63,"#"),"")</f>
        <v/>
      </c>
      <c r="N44" t="str">
        <f>IF($E44="OK",TEXT(Plantilla!G63,"#"),"")</f>
        <v/>
      </c>
      <c r="O44" t="str">
        <f>IF($E44="OK",TEXT(Plantilla!H63,"#"),"")</f>
        <v/>
      </c>
      <c r="P44" t="str">
        <f>IF($E44="OK",TEXT(Plantilla!I63,"#"),"")</f>
        <v/>
      </c>
      <c r="Q44" t="str">
        <f>IF($E44="OK",TEXT(Plantilla!J63,"#"),"")</f>
        <v/>
      </c>
      <c r="R44" t="str">
        <f>IF($E44="OK",
   VLOOKUP(Plantilla!Q63,'Tablas '!$AI$4:$AI$13,2,FALSE),
"")</f>
        <v/>
      </c>
      <c r="S44" t="str">
        <f>IF($E44="OK",TEXT(Plantilla!R63,"#"),"")</f>
        <v/>
      </c>
      <c r="T44" t="str">
        <f>IF($E44="OK",TEXT(Plantilla!#REF!,"#"),"")</f>
        <v/>
      </c>
      <c r="U44" t="str">
        <f>IF($E44="OK",TEXT(Plantilla!#REF!,"#"),"")</f>
        <v/>
      </c>
      <c r="V44" t="str">
        <f>IF($E44="OK",TEXT(Plantilla!#REF!,"#"),"")</f>
        <v/>
      </c>
      <c r="W44" t="str">
        <f>IF($E44="OK",TEXT(Plantilla!#REF!,"#"),"")</f>
        <v/>
      </c>
      <c r="X44" t="str">
        <f>IF($E44="OK",TEXT(Plantilla!#REF!,"#"),"")</f>
        <v/>
      </c>
      <c r="Y44" t="str">
        <f>IF($E44="OK",TEXT(Plantilla!#REF!,"#"),"")</f>
        <v/>
      </c>
      <c r="Z44" t="str">
        <f>IF($E44="OK",TEXT(Plantilla!#REF!,"#"),"")</f>
        <v/>
      </c>
    </row>
    <row r="45" spans="5:26" x14ac:dyDescent="0.25">
      <c r="E45" t="str">
        <f>Plantilla!C64</f>
        <v/>
      </c>
      <c r="F45" t="str">
        <f>IF($E45="OK",
   VLOOKUP(Plantilla!#REF!,'Tablas '!$B$4:$C$15,2,FALSE),
"")</f>
        <v/>
      </c>
      <c r="G45" t="str">
        <f>IF($E45="OK",
   VLOOKUP(Plantilla!#REF!,'Tablas '!E55:F69,2,FALSE),
"")</f>
        <v/>
      </c>
      <c r="H45" t="str">
        <f>IF($E45="OK",TEXT(Plantilla!#REF!,"#"),"")</f>
        <v/>
      </c>
      <c r="I45" t="str">
        <f>IF($E45="OK",TEXT(Plantilla!#REF!,"#"),"")</f>
        <v/>
      </c>
      <c r="J45" t="str">
        <f>IF($E45="OK",
   CONCATENATE(YEAR(Plantilla!D64),"-",TEXT(MONTH(Plantilla!D64),"00"),"-",TEXT(DAY(Plantilla!D64),"00")),
"")</f>
        <v/>
      </c>
      <c r="K45" t="str">
        <f>IF($E45="OK",
   CONCATENATE(YEAR(Plantilla!L64),"-",TEXT(MONTH(Plantilla!L64),"00"),"-",TEXT(DAY(Plantilla!L64),"00")),
"")</f>
        <v/>
      </c>
      <c r="L45" t="str">
        <f>IF($E45="OK",
   VLOOKUP(Plantilla!E64,'Tablas '!$H$4:$I$16,2,FALSE),
"")</f>
        <v/>
      </c>
      <c r="M45" t="str">
        <f>IF($E45="OK",TEXT(Plantilla!F64,"#"),"")</f>
        <v/>
      </c>
      <c r="N45" t="str">
        <f>IF($E45="OK",TEXT(Plantilla!G64,"#"),"")</f>
        <v/>
      </c>
      <c r="O45" t="str">
        <f>IF($E45="OK",TEXT(Plantilla!H64,"#"),"")</f>
        <v/>
      </c>
      <c r="P45" t="str">
        <f>IF($E45="OK",TEXT(Plantilla!I64,"#"),"")</f>
        <v/>
      </c>
      <c r="Q45" t="str">
        <f>IF($E45="OK",TEXT(Plantilla!J64,"#"),"")</f>
        <v/>
      </c>
      <c r="R45" t="str">
        <f>IF($E45="OK",
   VLOOKUP(Plantilla!Q64,'Tablas '!$AI$4:$AI$13,2,FALSE),
"")</f>
        <v/>
      </c>
      <c r="S45" t="str">
        <f>IF($E45="OK",TEXT(Plantilla!R64,"#"),"")</f>
        <v/>
      </c>
      <c r="T45" t="str">
        <f>IF($E45="OK",TEXT(Plantilla!#REF!,"#"),"")</f>
        <v/>
      </c>
      <c r="U45" t="str">
        <f>IF($E45="OK",TEXT(Plantilla!#REF!,"#"),"")</f>
        <v/>
      </c>
      <c r="V45" t="str">
        <f>IF($E45="OK",TEXT(Plantilla!#REF!,"#"),"")</f>
        <v/>
      </c>
      <c r="W45" t="str">
        <f>IF($E45="OK",TEXT(Plantilla!#REF!,"#"),"")</f>
        <v/>
      </c>
      <c r="X45" t="str">
        <f>IF($E45="OK",TEXT(Plantilla!#REF!,"#"),"")</f>
        <v/>
      </c>
      <c r="Y45" t="str">
        <f>IF($E45="OK",TEXT(Plantilla!#REF!,"#"),"")</f>
        <v/>
      </c>
      <c r="Z45" t="str">
        <f>IF($E45="OK",TEXT(Plantilla!#REF!,"#"),"")</f>
        <v/>
      </c>
    </row>
    <row r="46" spans="5:26" x14ac:dyDescent="0.25">
      <c r="E46" t="str">
        <f>Plantilla!C65</f>
        <v/>
      </c>
      <c r="F46" t="str">
        <f>IF($E46="OK",
   VLOOKUP(Plantilla!#REF!,'Tablas '!$B$4:$C$15,2,FALSE),
"")</f>
        <v/>
      </c>
      <c r="G46" t="str">
        <f>IF($E46="OK",
   VLOOKUP(Plantilla!#REF!,'Tablas '!E56:F70,2,FALSE),
"")</f>
        <v/>
      </c>
      <c r="H46" t="str">
        <f>IF($E46="OK",TEXT(Plantilla!#REF!,"#"),"")</f>
        <v/>
      </c>
      <c r="I46" t="str">
        <f>IF($E46="OK",TEXT(Plantilla!#REF!,"#"),"")</f>
        <v/>
      </c>
      <c r="J46" t="str">
        <f>IF($E46="OK",
   CONCATENATE(YEAR(Plantilla!D65),"-",TEXT(MONTH(Plantilla!D65),"00"),"-",TEXT(DAY(Plantilla!D65),"00")),
"")</f>
        <v/>
      </c>
      <c r="K46" t="str">
        <f>IF($E46="OK",
   CONCATENATE(YEAR(Plantilla!L65),"-",TEXT(MONTH(Plantilla!L65),"00"),"-",TEXT(DAY(Plantilla!L65),"00")),
"")</f>
        <v/>
      </c>
      <c r="L46" t="str">
        <f>IF($E46="OK",
   VLOOKUP(Plantilla!E65,'Tablas '!$H$4:$I$16,2,FALSE),
"")</f>
        <v/>
      </c>
      <c r="M46" t="str">
        <f>IF($E46="OK",TEXT(Plantilla!F65,"#"),"")</f>
        <v/>
      </c>
      <c r="N46" t="str">
        <f>IF($E46="OK",TEXT(Plantilla!G65,"#"),"")</f>
        <v/>
      </c>
      <c r="O46" t="str">
        <f>IF($E46="OK",TEXT(Plantilla!H65,"#"),"")</f>
        <v/>
      </c>
      <c r="P46" t="str">
        <f>IF($E46="OK",TEXT(Plantilla!I65,"#"),"")</f>
        <v/>
      </c>
      <c r="Q46" t="str">
        <f>IF($E46="OK",TEXT(Plantilla!J65,"#"),"")</f>
        <v/>
      </c>
      <c r="R46" t="str">
        <f>IF($E46="OK",
   VLOOKUP(Plantilla!Q65,'Tablas '!$AI$4:$AI$13,2,FALSE),
"")</f>
        <v/>
      </c>
      <c r="S46" t="str">
        <f>IF($E46="OK",TEXT(Plantilla!R65,"#"),"")</f>
        <v/>
      </c>
      <c r="T46" t="str">
        <f>IF($E46="OK",TEXT(Plantilla!#REF!,"#"),"")</f>
        <v/>
      </c>
      <c r="U46" t="str">
        <f>IF($E46="OK",TEXT(Plantilla!#REF!,"#"),"")</f>
        <v/>
      </c>
      <c r="V46" t="str">
        <f>IF($E46="OK",TEXT(Plantilla!#REF!,"#"),"")</f>
        <v/>
      </c>
      <c r="W46" t="str">
        <f>IF($E46="OK",TEXT(Plantilla!#REF!,"#"),"")</f>
        <v/>
      </c>
      <c r="X46" t="str">
        <f>IF($E46="OK",TEXT(Plantilla!#REF!,"#"),"")</f>
        <v/>
      </c>
      <c r="Y46" t="str">
        <f>IF($E46="OK",TEXT(Plantilla!#REF!,"#"),"")</f>
        <v/>
      </c>
      <c r="Z46" t="str">
        <f>IF($E46="OK",TEXT(Plantilla!#REF!,"#"),"")</f>
        <v/>
      </c>
    </row>
    <row r="47" spans="5:26" x14ac:dyDescent="0.25">
      <c r="E47" t="str">
        <f>Plantilla!C66</f>
        <v/>
      </c>
      <c r="F47" t="str">
        <f>IF($E47="OK",
   VLOOKUP(Plantilla!#REF!,'Tablas '!$B$4:$C$15,2,FALSE),
"")</f>
        <v/>
      </c>
      <c r="G47" t="str">
        <f>IF($E47="OK",
   VLOOKUP(Plantilla!#REF!,'Tablas '!E57:F71,2,FALSE),
"")</f>
        <v/>
      </c>
      <c r="H47" t="str">
        <f>IF($E47="OK",TEXT(Plantilla!#REF!,"#"),"")</f>
        <v/>
      </c>
      <c r="I47" t="str">
        <f>IF($E47="OK",TEXT(Plantilla!#REF!,"#"),"")</f>
        <v/>
      </c>
      <c r="J47" t="str">
        <f>IF($E47="OK",
   CONCATENATE(YEAR(Plantilla!D66),"-",TEXT(MONTH(Plantilla!D66),"00"),"-",TEXT(DAY(Plantilla!D66),"00")),
"")</f>
        <v/>
      </c>
      <c r="K47" t="str">
        <f>IF($E47="OK",
   CONCATENATE(YEAR(Plantilla!L66),"-",TEXT(MONTH(Plantilla!L66),"00"),"-",TEXT(DAY(Plantilla!L66),"00")),
"")</f>
        <v/>
      </c>
      <c r="L47" t="str">
        <f>IF($E47="OK",
   VLOOKUP(Plantilla!E66,'Tablas '!$H$4:$I$16,2,FALSE),
"")</f>
        <v/>
      </c>
      <c r="M47" t="str">
        <f>IF($E47="OK",TEXT(Plantilla!F66,"#"),"")</f>
        <v/>
      </c>
      <c r="N47" t="str">
        <f>IF($E47="OK",TEXT(Plantilla!G66,"#"),"")</f>
        <v/>
      </c>
      <c r="O47" t="str">
        <f>IF($E47="OK",TEXT(Plantilla!H66,"#"),"")</f>
        <v/>
      </c>
      <c r="P47" t="str">
        <f>IF($E47="OK",TEXT(Plantilla!I66,"#"),"")</f>
        <v/>
      </c>
      <c r="Q47" t="str">
        <f>IF($E47="OK",TEXT(Plantilla!J66,"#"),"")</f>
        <v/>
      </c>
      <c r="R47" t="str">
        <f>IF($E47="OK",
   VLOOKUP(Plantilla!Q66,'Tablas '!$AI$4:$AI$13,2,FALSE),
"")</f>
        <v/>
      </c>
      <c r="S47" t="str">
        <f>IF($E47="OK",TEXT(Plantilla!R66,"#"),"")</f>
        <v/>
      </c>
      <c r="T47" t="str">
        <f>IF($E47="OK",TEXT(Plantilla!#REF!,"#"),"")</f>
        <v/>
      </c>
      <c r="U47" t="str">
        <f>IF($E47="OK",TEXT(Plantilla!#REF!,"#"),"")</f>
        <v/>
      </c>
      <c r="V47" t="str">
        <f>IF($E47="OK",TEXT(Plantilla!#REF!,"#"),"")</f>
        <v/>
      </c>
      <c r="W47" t="str">
        <f>IF($E47="OK",TEXT(Plantilla!#REF!,"#"),"")</f>
        <v/>
      </c>
      <c r="X47" t="str">
        <f>IF($E47="OK",TEXT(Plantilla!#REF!,"#"),"")</f>
        <v/>
      </c>
      <c r="Y47" t="str">
        <f>IF($E47="OK",TEXT(Plantilla!#REF!,"#"),"")</f>
        <v/>
      </c>
      <c r="Z47" t="str">
        <f>IF($E47="OK",TEXT(Plantilla!#REF!,"#"),"")</f>
        <v/>
      </c>
    </row>
    <row r="48" spans="5:26" x14ac:dyDescent="0.25">
      <c r="E48" t="str">
        <f>Plantilla!C67</f>
        <v/>
      </c>
      <c r="F48" t="str">
        <f>IF($E48="OK",
   VLOOKUP(Plantilla!#REF!,'Tablas '!$B$4:$C$15,2,FALSE),
"")</f>
        <v/>
      </c>
      <c r="G48" t="str">
        <f>IF($E48="OK",
   VLOOKUP(Plantilla!#REF!,'Tablas '!E58:F72,2,FALSE),
"")</f>
        <v/>
      </c>
      <c r="H48" t="str">
        <f>IF($E48="OK",TEXT(Plantilla!#REF!,"#"),"")</f>
        <v/>
      </c>
      <c r="I48" t="str">
        <f>IF($E48="OK",TEXT(Plantilla!#REF!,"#"),"")</f>
        <v/>
      </c>
      <c r="J48" t="str">
        <f>IF($E48="OK",
   CONCATENATE(YEAR(Plantilla!D67),"-",TEXT(MONTH(Plantilla!D67),"00"),"-",TEXT(DAY(Plantilla!D67),"00")),
"")</f>
        <v/>
      </c>
      <c r="K48" t="str">
        <f>IF($E48="OK",
   CONCATENATE(YEAR(Plantilla!L67),"-",TEXT(MONTH(Plantilla!L67),"00"),"-",TEXT(DAY(Plantilla!L67),"00")),
"")</f>
        <v/>
      </c>
      <c r="L48" t="str">
        <f>IF($E48="OK",
   VLOOKUP(Plantilla!E67,'Tablas '!$H$4:$I$16,2,FALSE),
"")</f>
        <v/>
      </c>
      <c r="M48" t="str">
        <f>IF($E48="OK",TEXT(Plantilla!F67,"#"),"")</f>
        <v/>
      </c>
      <c r="N48" t="str">
        <f>IF($E48="OK",TEXT(Plantilla!G67,"#"),"")</f>
        <v/>
      </c>
      <c r="O48" t="str">
        <f>IF($E48="OK",TEXT(Plantilla!H67,"#"),"")</f>
        <v/>
      </c>
      <c r="P48" t="str">
        <f>IF($E48="OK",TEXT(Plantilla!I67,"#"),"")</f>
        <v/>
      </c>
      <c r="Q48" t="str">
        <f>IF($E48="OK",TEXT(Plantilla!J67,"#"),"")</f>
        <v/>
      </c>
      <c r="R48" t="str">
        <f>IF($E48="OK",
   VLOOKUP(Plantilla!Q67,'Tablas '!$AI$4:$AI$13,2,FALSE),
"")</f>
        <v/>
      </c>
      <c r="S48" t="str">
        <f>IF($E48="OK",TEXT(Plantilla!R67,"#"),"")</f>
        <v/>
      </c>
      <c r="T48" t="str">
        <f>IF($E48="OK",TEXT(Plantilla!#REF!,"#"),"")</f>
        <v/>
      </c>
      <c r="U48" t="str">
        <f>IF($E48="OK",TEXT(Plantilla!#REF!,"#"),"")</f>
        <v/>
      </c>
      <c r="V48" t="str">
        <f>IF($E48="OK",TEXT(Plantilla!#REF!,"#"),"")</f>
        <v/>
      </c>
      <c r="W48" t="str">
        <f>IF($E48="OK",TEXT(Plantilla!#REF!,"#"),"")</f>
        <v/>
      </c>
      <c r="X48" t="str">
        <f>IF($E48="OK",TEXT(Plantilla!#REF!,"#"),"")</f>
        <v/>
      </c>
      <c r="Y48" t="str">
        <f>IF($E48="OK",TEXT(Plantilla!#REF!,"#"),"")</f>
        <v/>
      </c>
      <c r="Z48" t="str">
        <f>IF($E48="OK",TEXT(Plantilla!#REF!,"#"),"")</f>
        <v/>
      </c>
    </row>
    <row r="49" spans="5:26" x14ac:dyDescent="0.25">
      <c r="E49" t="str">
        <f>Plantilla!C68</f>
        <v/>
      </c>
      <c r="F49" t="str">
        <f>IF($E49="OK",
   VLOOKUP(Plantilla!#REF!,'Tablas '!$B$4:$C$15,2,FALSE),
"")</f>
        <v/>
      </c>
      <c r="G49" t="str">
        <f>IF($E49="OK",
   VLOOKUP(Plantilla!#REF!,'Tablas '!E59:F73,2,FALSE),
"")</f>
        <v/>
      </c>
      <c r="H49" t="str">
        <f>IF($E49="OK",TEXT(Plantilla!#REF!,"#"),"")</f>
        <v/>
      </c>
      <c r="I49" t="str">
        <f>IF($E49="OK",TEXT(Plantilla!#REF!,"#"),"")</f>
        <v/>
      </c>
      <c r="J49" t="str">
        <f>IF($E49="OK",
   CONCATENATE(YEAR(Plantilla!D68),"-",TEXT(MONTH(Plantilla!D68),"00"),"-",TEXT(DAY(Plantilla!D68),"00")),
"")</f>
        <v/>
      </c>
      <c r="K49" t="str">
        <f>IF($E49="OK",
   CONCATENATE(YEAR(Plantilla!L68),"-",TEXT(MONTH(Plantilla!L68),"00"),"-",TEXT(DAY(Plantilla!L68),"00")),
"")</f>
        <v/>
      </c>
      <c r="L49" t="str">
        <f>IF($E49="OK",
   VLOOKUP(Plantilla!E68,'Tablas '!$H$4:$I$16,2,FALSE),
"")</f>
        <v/>
      </c>
      <c r="M49" t="str">
        <f>IF($E49="OK",TEXT(Plantilla!F68,"#"),"")</f>
        <v/>
      </c>
      <c r="N49" t="str">
        <f>IF($E49="OK",TEXT(Plantilla!G68,"#"),"")</f>
        <v/>
      </c>
      <c r="O49" t="str">
        <f>IF($E49="OK",TEXT(Plantilla!H68,"#"),"")</f>
        <v/>
      </c>
      <c r="P49" t="str">
        <f>IF($E49="OK",TEXT(Plantilla!I68,"#"),"")</f>
        <v/>
      </c>
      <c r="Q49" t="str">
        <f>IF($E49="OK",TEXT(Plantilla!J68,"#"),"")</f>
        <v/>
      </c>
      <c r="R49" t="str">
        <f>IF($E49="OK",
   VLOOKUP(Plantilla!Q68,'Tablas '!$AI$4:$AI$13,2,FALSE),
"")</f>
        <v/>
      </c>
      <c r="S49" t="str">
        <f>IF($E49="OK",TEXT(Plantilla!R68,"#"),"")</f>
        <v/>
      </c>
      <c r="T49" t="str">
        <f>IF($E49="OK",TEXT(Plantilla!#REF!,"#"),"")</f>
        <v/>
      </c>
      <c r="U49" t="str">
        <f>IF($E49="OK",TEXT(Plantilla!#REF!,"#"),"")</f>
        <v/>
      </c>
      <c r="V49" t="str">
        <f>IF($E49="OK",TEXT(Plantilla!#REF!,"#"),"")</f>
        <v/>
      </c>
      <c r="W49" t="str">
        <f>IF($E49="OK",TEXT(Plantilla!#REF!,"#"),"")</f>
        <v/>
      </c>
      <c r="X49" t="str">
        <f>IF($E49="OK",TEXT(Plantilla!#REF!,"#"),"")</f>
        <v/>
      </c>
      <c r="Y49" t="str">
        <f>IF($E49="OK",TEXT(Plantilla!#REF!,"#"),"")</f>
        <v/>
      </c>
      <c r="Z49" t="str">
        <f>IF($E49="OK",TEXT(Plantilla!#REF!,"#"),"")</f>
        <v/>
      </c>
    </row>
    <row r="50" spans="5:26" x14ac:dyDescent="0.25">
      <c r="E50" t="str">
        <f>Plantilla!C69</f>
        <v/>
      </c>
      <c r="F50" t="str">
        <f>IF($E50="OK",
   VLOOKUP(Plantilla!#REF!,'Tablas '!$B$4:$C$15,2,FALSE),
"")</f>
        <v/>
      </c>
      <c r="G50" t="str">
        <f>IF($E50="OK",
   VLOOKUP(Plantilla!#REF!,'Tablas '!E60:F74,2,FALSE),
"")</f>
        <v/>
      </c>
      <c r="H50" t="str">
        <f>IF($E50="OK",TEXT(Plantilla!#REF!,"#"),"")</f>
        <v/>
      </c>
      <c r="I50" t="str">
        <f>IF($E50="OK",TEXT(Plantilla!#REF!,"#"),"")</f>
        <v/>
      </c>
      <c r="J50" t="str">
        <f>IF($E50="OK",
   CONCATENATE(YEAR(Plantilla!D69),"-",TEXT(MONTH(Plantilla!D69),"00"),"-",TEXT(DAY(Plantilla!D69),"00")),
"")</f>
        <v/>
      </c>
      <c r="K50" t="str">
        <f>IF($E50="OK",
   CONCATENATE(YEAR(Plantilla!L69),"-",TEXT(MONTH(Plantilla!L69),"00"),"-",TEXT(DAY(Plantilla!L69),"00")),
"")</f>
        <v/>
      </c>
      <c r="L50" t="str">
        <f>IF($E50="OK",
   VLOOKUP(Plantilla!E69,'Tablas '!$H$4:$I$16,2,FALSE),
"")</f>
        <v/>
      </c>
      <c r="M50" t="str">
        <f>IF($E50="OK",TEXT(Plantilla!F69,"#"),"")</f>
        <v/>
      </c>
      <c r="N50" t="str">
        <f>IF($E50="OK",TEXT(Plantilla!G69,"#"),"")</f>
        <v/>
      </c>
      <c r="O50" t="str">
        <f>IF($E50="OK",TEXT(Plantilla!H69,"#"),"")</f>
        <v/>
      </c>
      <c r="P50" t="str">
        <f>IF($E50="OK",TEXT(Plantilla!I69,"#"),"")</f>
        <v/>
      </c>
      <c r="Q50" t="str">
        <f>IF($E50="OK",TEXT(Plantilla!J69,"#"),"")</f>
        <v/>
      </c>
      <c r="R50" t="str">
        <f>IF($E50="OK",
   VLOOKUP(Plantilla!Q69,'Tablas '!$AI$4:$AI$13,2,FALSE),
"")</f>
        <v/>
      </c>
      <c r="S50" t="str">
        <f>IF($E50="OK",TEXT(Plantilla!R69,"#"),"")</f>
        <v/>
      </c>
      <c r="T50" t="str">
        <f>IF($E50="OK",TEXT(Plantilla!#REF!,"#"),"")</f>
        <v/>
      </c>
      <c r="U50" t="str">
        <f>IF($E50="OK",TEXT(Plantilla!#REF!,"#"),"")</f>
        <v/>
      </c>
      <c r="V50" t="str">
        <f>IF($E50="OK",TEXT(Plantilla!#REF!,"#"),"")</f>
        <v/>
      </c>
      <c r="W50" t="str">
        <f>IF($E50="OK",TEXT(Plantilla!#REF!,"#"),"")</f>
        <v/>
      </c>
      <c r="X50" t="str">
        <f>IF($E50="OK",TEXT(Plantilla!#REF!,"#"),"")</f>
        <v/>
      </c>
      <c r="Y50" t="str">
        <f>IF($E50="OK",TEXT(Plantilla!#REF!,"#"),"")</f>
        <v/>
      </c>
      <c r="Z50" t="str">
        <f>IF($E50="OK",TEXT(Plantilla!#REF!,"#"),"")</f>
        <v/>
      </c>
    </row>
    <row r="51" spans="5:26" x14ac:dyDescent="0.25">
      <c r="E51" t="str">
        <f>Plantilla!C70</f>
        <v/>
      </c>
      <c r="F51" t="str">
        <f>IF($E51="OK",
   VLOOKUP(Plantilla!#REF!,'Tablas '!$B$4:$C$15,2,FALSE),
"")</f>
        <v/>
      </c>
      <c r="G51" t="str">
        <f>IF($E51="OK",
   VLOOKUP(Plantilla!#REF!,'Tablas '!E61:F75,2,FALSE),
"")</f>
        <v/>
      </c>
      <c r="H51" t="str">
        <f>IF($E51="OK",TEXT(Plantilla!#REF!,"#"),"")</f>
        <v/>
      </c>
      <c r="I51" t="str">
        <f>IF($E51="OK",TEXT(Plantilla!#REF!,"#"),"")</f>
        <v/>
      </c>
      <c r="J51" t="str">
        <f>IF($E51="OK",
   CONCATENATE(YEAR(Plantilla!D70),"-",TEXT(MONTH(Plantilla!D70),"00"),"-",TEXT(DAY(Plantilla!D70),"00")),
"")</f>
        <v/>
      </c>
      <c r="K51" t="str">
        <f>IF($E51="OK",
   CONCATENATE(YEAR(Plantilla!L70),"-",TEXT(MONTH(Plantilla!L70),"00"),"-",TEXT(DAY(Plantilla!L70),"00")),
"")</f>
        <v/>
      </c>
      <c r="L51" t="str">
        <f>IF($E51="OK",
   VLOOKUP(Plantilla!E70,'Tablas '!$H$4:$I$16,2,FALSE),
"")</f>
        <v/>
      </c>
      <c r="M51" t="str">
        <f>IF($E51="OK",TEXT(Plantilla!F70,"#"),"")</f>
        <v/>
      </c>
      <c r="N51" t="str">
        <f>IF($E51="OK",TEXT(Plantilla!G70,"#"),"")</f>
        <v/>
      </c>
      <c r="O51" t="str">
        <f>IF($E51="OK",TEXT(Plantilla!H70,"#"),"")</f>
        <v/>
      </c>
      <c r="P51" t="str">
        <f>IF($E51="OK",TEXT(Plantilla!I70,"#"),"")</f>
        <v/>
      </c>
      <c r="Q51" t="str">
        <f>IF($E51="OK",TEXT(Plantilla!J70,"#"),"")</f>
        <v/>
      </c>
      <c r="R51" t="str">
        <f>IF($E51="OK",
   VLOOKUP(Plantilla!Q70,'Tablas '!$AI$4:$AI$13,2,FALSE),
"")</f>
        <v/>
      </c>
      <c r="S51" t="str">
        <f>IF($E51="OK",TEXT(Plantilla!R70,"#"),"")</f>
        <v/>
      </c>
      <c r="T51" t="str">
        <f>IF($E51="OK",TEXT(Plantilla!#REF!,"#"),"")</f>
        <v/>
      </c>
      <c r="U51" t="str">
        <f>IF($E51="OK",TEXT(Plantilla!#REF!,"#"),"")</f>
        <v/>
      </c>
      <c r="V51" t="str">
        <f>IF($E51="OK",TEXT(Plantilla!#REF!,"#"),"")</f>
        <v/>
      </c>
      <c r="W51" t="str">
        <f>IF($E51="OK",TEXT(Plantilla!#REF!,"#"),"")</f>
        <v/>
      </c>
      <c r="X51" t="str">
        <f>IF($E51="OK",TEXT(Plantilla!#REF!,"#"),"")</f>
        <v/>
      </c>
      <c r="Y51" t="str">
        <f>IF($E51="OK",TEXT(Plantilla!#REF!,"#"),"")</f>
        <v/>
      </c>
      <c r="Z51" t="str">
        <f>IF($E51="OK",TEXT(Plantilla!#REF!,"#"),"")</f>
        <v/>
      </c>
    </row>
    <row r="52" spans="5:26" x14ac:dyDescent="0.25">
      <c r="E52" t="str">
        <f>Plantilla!C71</f>
        <v/>
      </c>
      <c r="F52" t="str">
        <f>IF($E52="OK",
   VLOOKUP(Plantilla!#REF!,'Tablas '!$B$4:$C$15,2,FALSE),
"")</f>
        <v/>
      </c>
      <c r="G52" t="str">
        <f>IF($E52="OK",
   VLOOKUP(Plantilla!#REF!,'Tablas '!E62:F76,2,FALSE),
"")</f>
        <v/>
      </c>
      <c r="H52" t="str">
        <f>IF($E52="OK",TEXT(Plantilla!#REF!,"#"),"")</f>
        <v/>
      </c>
      <c r="I52" t="str">
        <f>IF($E52="OK",TEXT(Plantilla!#REF!,"#"),"")</f>
        <v/>
      </c>
      <c r="J52" t="str">
        <f>IF($E52="OK",
   CONCATENATE(YEAR(Plantilla!D71),"-",TEXT(MONTH(Plantilla!D71),"00"),"-",TEXT(DAY(Plantilla!D71),"00")),
"")</f>
        <v/>
      </c>
      <c r="K52" t="str">
        <f>IF($E52="OK",
   CONCATENATE(YEAR(Plantilla!L71),"-",TEXT(MONTH(Plantilla!L71),"00"),"-",TEXT(DAY(Plantilla!L71),"00")),
"")</f>
        <v/>
      </c>
      <c r="L52" t="str">
        <f>IF($E52="OK",
   VLOOKUP(Plantilla!E71,'Tablas '!$H$4:$I$16,2,FALSE),
"")</f>
        <v/>
      </c>
      <c r="M52" t="str">
        <f>IF($E52="OK",TEXT(Plantilla!F71,"#"),"")</f>
        <v/>
      </c>
      <c r="N52" t="str">
        <f>IF($E52="OK",TEXT(Plantilla!G71,"#"),"")</f>
        <v/>
      </c>
      <c r="O52" t="str">
        <f>IF($E52="OK",TEXT(Plantilla!H71,"#"),"")</f>
        <v/>
      </c>
      <c r="P52" t="str">
        <f>IF($E52="OK",TEXT(Plantilla!I71,"#"),"")</f>
        <v/>
      </c>
      <c r="Q52" t="str">
        <f>IF($E52="OK",TEXT(Plantilla!J71,"#"),"")</f>
        <v/>
      </c>
      <c r="R52" t="str">
        <f>IF($E52="OK",
   VLOOKUP(Plantilla!Q71,'Tablas '!$AI$4:$AI$13,2,FALSE),
"")</f>
        <v/>
      </c>
      <c r="S52" t="str">
        <f>IF($E52="OK",TEXT(Plantilla!R71,"#"),"")</f>
        <v/>
      </c>
      <c r="T52" t="str">
        <f>IF($E52="OK",TEXT(Plantilla!#REF!,"#"),"")</f>
        <v/>
      </c>
      <c r="U52" t="str">
        <f>IF($E52="OK",TEXT(Plantilla!#REF!,"#"),"")</f>
        <v/>
      </c>
      <c r="V52" t="str">
        <f>IF($E52="OK",TEXT(Plantilla!#REF!,"#"),"")</f>
        <v/>
      </c>
      <c r="W52" t="str">
        <f>IF($E52="OK",TEXT(Plantilla!#REF!,"#"),"")</f>
        <v/>
      </c>
      <c r="X52" t="str">
        <f>IF($E52="OK",TEXT(Plantilla!#REF!,"#"),"")</f>
        <v/>
      </c>
      <c r="Y52" t="str">
        <f>IF($E52="OK",TEXT(Plantilla!#REF!,"#"),"")</f>
        <v/>
      </c>
      <c r="Z52" t="str">
        <f>IF($E52="OK",TEXT(Plantilla!#REF!,"#"),"")</f>
        <v/>
      </c>
    </row>
    <row r="53" spans="5:26" x14ac:dyDescent="0.25">
      <c r="E53" t="str">
        <f>Plantilla!C72</f>
        <v/>
      </c>
      <c r="F53" t="str">
        <f>IF($E53="OK",
   VLOOKUP(Plantilla!#REF!,'Tablas '!$B$4:$C$15,2,FALSE),
"")</f>
        <v/>
      </c>
      <c r="G53" t="str">
        <f>IF($E53="OK",
   VLOOKUP(Plantilla!#REF!,'Tablas '!E63:F77,2,FALSE),
"")</f>
        <v/>
      </c>
      <c r="H53" t="str">
        <f>IF($E53="OK",TEXT(Plantilla!#REF!,"#"),"")</f>
        <v/>
      </c>
      <c r="I53" t="str">
        <f>IF($E53="OK",TEXT(Plantilla!#REF!,"#"),"")</f>
        <v/>
      </c>
      <c r="J53" t="str">
        <f>IF($E53="OK",
   CONCATENATE(YEAR(Plantilla!D72),"-",TEXT(MONTH(Plantilla!D72),"00"),"-",TEXT(DAY(Plantilla!D72),"00")),
"")</f>
        <v/>
      </c>
      <c r="K53" t="str">
        <f>IF($E53="OK",
   CONCATENATE(YEAR(Plantilla!L72),"-",TEXT(MONTH(Plantilla!L72),"00"),"-",TEXT(DAY(Plantilla!L72),"00")),
"")</f>
        <v/>
      </c>
      <c r="L53" t="str">
        <f>IF($E53="OK",
   VLOOKUP(Plantilla!E72,'Tablas '!$H$4:$I$16,2,FALSE),
"")</f>
        <v/>
      </c>
      <c r="M53" t="str">
        <f>IF($E53="OK",TEXT(Plantilla!F72,"#"),"")</f>
        <v/>
      </c>
      <c r="N53" t="str">
        <f>IF($E53="OK",TEXT(Plantilla!G72,"#"),"")</f>
        <v/>
      </c>
      <c r="O53" t="str">
        <f>IF($E53="OK",TEXT(Plantilla!H72,"#"),"")</f>
        <v/>
      </c>
      <c r="P53" t="str">
        <f>IF($E53="OK",TEXT(Plantilla!I72,"#"),"")</f>
        <v/>
      </c>
      <c r="Q53" t="str">
        <f>IF($E53="OK",TEXT(Plantilla!J72,"#"),"")</f>
        <v/>
      </c>
      <c r="R53" t="str">
        <f>IF($E53="OK",
   VLOOKUP(Plantilla!Q72,'Tablas '!$AI$4:$AI$13,2,FALSE),
"")</f>
        <v/>
      </c>
      <c r="S53" t="str">
        <f>IF($E53="OK",TEXT(Plantilla!R72,"#"),"")</f>
        <v/>
      </c>
      <c r="T53" t="str">
        <f>IF($E53="OK",TEXT(Plantilla!#REF!,"#"),"")</f>
        <v/>
      </c>
      <c r="U53" t="str">
        <f>IF($E53="OK",TEXT(Plantilla!#REF!,"#"),"")</f>
        <v/>
      </c>
      <c r="V53" t="str">
        <f>IF($E53="OK",TEXT(Plantilla!#REF!,"#"),"")</f>
        <v/>
      </c>
      <c r="W53" t="str">
        <f>IF($E53="OK",TEXT(Plantilla!#REF!,"#"),"")</f>
        <v/>
      </c>
      <c r="X53" t="str">
        <f>IF($E53="OK",TEXT(Plantilla!#REF!,"#"),"")</f>
        <v/>
      </c>
      <c r="Y53" t="str">
        <f>IF($E53="OK",TEXT(Plantilla!#REF!,"#"),"")</f>
        <v/>
      </c>
      <c r="Z53" t="str">
        <f>IF($E53="OK",TEXT(Plantilla!#REF!,"#"),"")</f>
        <v/>
      </c>
    </row>
    <row r="54" spans="5:26" x14ac:dyDescent="0.25">
      <c r="E54" t="str">
        <f>Plantilla!C73</f>
        <v/>
      </c>
      <c r="F54" t="str">
        <f>IF($E54="OK",
   VLOOKUP(Plantilla!#REF!,'Tablas '!$B$4:$C$15,2,FALSE),
"")</f>
        <v/>
      </c>
      <c r="G54" t="str">
        <f>IF($E54="OK",
   VLOOKUP(Plantilla!#REF!,'Tablas '!E64:F78,2,FALSE),
"")</f>
        <v/>
      </c>
      <c r="H54" t="str">
        <f>IF($E54="OK",TEXT(Plantilla!#REF!,"#"),"")</f>
        <v/>
      </c>
      <c r="I54" t="str">
        <f>IF($E54="OK",TEXT(Plantilla!#REF!,"#"),"")</f>
        <v/>
      </c>
      <c r="J54" t="str">
        <f>IF($E54="OK",
   CONCATENATE(YEAR(Plantilla!D73),"-",TEXT(MONTH(Plantilla!D73),"00"),"-",TEXT(DAY(Plantilla!D73),"00")),
"")</f>
        <v/>
      </c>
      <c r="K54" t="str">
        <f>IF($E54="OK",
   CONCATENATE(YEAR(Plantilla!L73),"-",TEXT(MONTH(Plantilla!L73),"00"),"-",TEXT(DAY(Plantilla!L73),"00")),
"")</f>
        <v/>
      </c>
      <c r="L54" t="str">
        <f>IF($E54="OK",
   VLOOKUP(Plantilla!E73,'Tablas '!$H$4:$I$16,2,FALSE),
"")</f>
        <v/>
      </c>
      <c r="M54" t="str">
        <f>IF($E54="OK",TEXT(Plantilla!F73,"#"),"")</f>
        <v/>
      </c>
      <c r="N54" t="str">
        <f>IF($E54="OK",TEXT(Plantilla!G73,"#"),"")</f>
        <v/>
      </c>
      <c r="O54" t="str">
        <f>IF($E54="OK",TEXT(Plantilla!H73,"#"),"")</f>
        <v/>
      </c>
      <c r="P54" t="str">
        <f>IF($E54="OK",TEXT(Plantilla!I73,"#"),"")</f>
        <v/>
      </c>
      <c r="Q54" t="str">
        <f>IF($E54="OK",TEXT(Plantilla!J73,"#"),"")</f>
        <v/>
      </c>
      <c r="R54" t="str">
        <f>IF($E54="OK",
   VLOOKUP(Plantilla!Q73,'Tablas '!$AI$4:$AI$13,2,FALSE),
"")</f>
        <v/>
      </c>
      <c r="S54" t="str">
        <f>IF($E54="OK",TEXT(Plantilla!R73,"#"),"")</f>
        <v/>
      </c>
      <c r="T54" t="str">
        <f>IF($E54="OK",TEXT(Plantilla!#REF!,"#"),"")</f>
        <v/>
      </c>
      <c r="U54" t="str">
        <f>IF($E54="OK",TEXT(Plantilla!#REF!,"#"),"")</f>
        <v/>
      </c>
      <c r="V54" t="str">
        <f>IF($E54="OK",TEXT(Plantilla!#REF!,"#"),"")</f>
        <v/>
      </c>
      <c r="W54" t="str">
        <f>IF($E54="OK",TEXT(Plantilla!#REF!,"#"),"")</f>
        <v/>
      </c>
      <c r="X54" t="str">
        <f>IF($E54="OK",TEXT(Plantilla!#REF!,"#"),"")</f>
        <v/>
      </c>
      <c r="Y54" t="str">
        <f>IF($E54="OK",TEXT(Plantilla!#REF!,"#"),"")</f>
        <v/>
      </c>
      <c r="Z54" t="str">
        <f>IF($E54="OK",TEXT(Plantilla!#REF!,"#"),"")</f>
        <v/>
      </c>
    </row>
    <row r="55" spans="5:26" x14ac:dyDescent="0.25">
      <c r="E55" t="str">
        <f>Plantilla!C74</f>
        <v/>
      </c>
      <c r="F55" t="str">
        <f>IF($E55="OK",
   VLOOKUP(Plantilla!#REF!,'Tablas '!$B$4:$C$15,2,FALSE),
"")</f>
        <v/>
      </c>
      <c r="G55" t="str">
        <f>IF($E55="OK",
   VLOOKUP(Plantilla!#REF!,'Tablas '!E65:F79,2,FALSE),
"")</f>
        <v/>
      </c>
      <c r="H55" t="str">
        <f>IF($E55="OK",TEXT(Plantilla!#REF!,"#"),"")</f>
        <v/>
      </c>
      <c r="I55" t="str">
        <f>IF($E55="OK",TEXT(Plantilla!#REF!,"#"),"")</f>
        <v/>
      </c>
      <c r="J55" t="str">
        <f>IF($E55="OK",
   CONCATENATE(YEAR(Plantilla!D74),"-",TEXT(MONTH(Plantilla!D74),"00"),"-",TEXT(DAY(Plantilla!D74),"00")),
"")</f>
        <v/>
      </c>
      <c r="K55" t="str">
        <f>IF($E55="OK",
   CONCATENATE(YEAR(Plantilla!L74),"-",TEXT(MONTH(Plantilla!L74),"00"),"-",TEXT(DAY(Plantilla!L74),"00")),
"")</f>
        <v/>
      </c>
      <c r="L55" t="str">
        <f>IF($E55="OK",
   VLOOKUP(Plantilla!E74,'Tablas '!$H$4:$I$16,2,FALSE),
"")</f>
        <v/>
      </c>
      <c r="M55" t="str">
        <f>IF($E55="OK",TEXT(Plantilla!F74,"#"),"")</f>
        <v/>
      </c>
      <c r="N55" t="str">
        <f>IF($E55="OK",TEXT(Plantilla!G74,"#"),"")</f>
        <v/>
      </c>
      <c r="O55" t="str">
        <f>IF($E55="OK",TEXT(Plantilla!H74,"#"),"")</f>
        <v/>
      </c>
      <c r="P55" t="str">
        <f>IF($E55="OK",TEXT(Plantilla!I74,"#"),"")</f>
        <v/>
      </c>
      <c r="Q55" t="str">
        <f>IF($E55="OK",TEXT(Plantilla!J74,"#"),"")</f>
        <v/>
      </c>
      <c r="R55" t="str">
        <f>IF($E55="OK",
   VLOOKUP(Plantilla!Q74,'Tablas '!$AI$4:$AI$13,2,FALSE),
"")</f>
        <v/>
      </c>
      <c r="S55" t="str">
        <f>IF($E55="OK",TEXT(Plantilla!R74,"#"),"")</f>
        <v/>
      </c>
      <c r="T55" t="str">
        <f>IF($E55="OK",TEXT(Plantilla!#REF!,"#"),"")</f>
        <v/>
      </c>
      <c r="U55" t="str">
        <f>IF($E55="OK",TEXT(Plantilla!#REF!,"#"),"")</f>
        <v/>
      </c>
      <c r="V55" t="str">
        <f>IF($E55="OK",TEXT(Plantilla!#REF!,"#"),"")</f>
        <v/>
      </c>
      <c r="W55" t="str">
        <f>IF($E55="OK",TEXT(Plantilla!#REF!,"#"),"")</f>
        <v/>
      </c>
      <c r="X55" t="str">
        <f>IF($E55="OK",TEXT(Plantilla!#REF!,"#"),"")</f>
        <v/>
      </c>
      <c r="Y55" t="str">
        <f>IF($E55="OK",TEXT(Plantilla!#REF!,"#"),"")</f>
        <v/>
      </c>
      <c r="Z55" t="str">
        <f>IF($E55="OK",TEXT(Plantilla!#REF!,"#"),"")</f>
        <v/>
      </c>
    </row>
    <row r="56" spans="5:26" x14ac:dyDescent="0.25">
      <c r="E56" t="str">
        <f>Plantilla!C75</f>
        <v/>
      </c>
      <c r="F56" t="str">
        <f>IF($E56="OK",
   VLOOKUP(Plantilla!#REF!,'Tablas '!$B$4:$C$15,2,FALSE),
"")</f>
        <v/>
      </c>
      <c r="G56" t="str">
        <f>IF($E56="OK",
   VLOOKUP(Plantilla!#REF!,'Tablas '!E66:F80,2,FALSE),
"")</f>
        <v/>
      </c>
      <c r="H56" t="str">
        <f>IF($E56="OK",TEXT(Plantilla!#REF!,"#"),"")</f>
        <v/>
      </c>
      <c r="I56" t="str">
        <f>IF($E56="OK",TEXT(Plantilla!#REF!,"#"),"")</f>
        <v/>
      </c>
      <c r="J56" t="str">
        <f>IF($E56="OK",
   CONCATENATE(YEAR(Plantilla!D75),"-",TEXT(MONTH(Plantilla!D75),"00"),"-",TEXT(DAY(Plantilla!D75),"00")),
"")</f>
        <v/>
      </c>
      <c r="K56" t="str">
        <f>IF($E56="OK",
   CONCATENATE(YEAR(Plantilla!L75),"-",TEXT(MONTH(Plantilla!L75),"00"),"-",TEXT(DAY(Plantilla!L75),"00")),
"")</f>
        <v/>
      </c>
      <c r="L56" t="str">
        <f>IF($E56="OK",
   VLOOKUP(Plantilla!E75,'Tablas '!$H$4:$I$16,2,FALSE),
"")</f>
        <v/>
      </c>
      <c r="M56" t="str">
        <f>IF($E56="OK",TEXT(Plantilla!F75,"#"),"")</f>
        <v/>
      </c>
      <c r="N56" t="str">
        <f>IF($E56="OK",TEXT(Plantilla!G75,"#"),"")</f>
        <v/>
      </c>
      <c r="O56" t="str">
        <f>IF($E56="OK",TEXT(Plantilla!H75,"#"),"")</f>
        <v/>
      </c>
      <c r="P56" t="str">
        <f>IF($E56="OK",TEXT(Plantilla!I75,"#"),"")</f>
        <v/>
      </c>
      <c r="Q56" t="str">
        <f>IF($E56="OK",TEXT(Plantilla!J75,"#"),"")</f>
        <v/>
      </c>
      <c r="R56" t="str">
        <f>IF($E56="OK",
   VLOOKUP(Plantilla!Q75,'Tablas '!$AI$4:$AI$13,2,FALSE),
"")</f>
        <v/>
      </c>
      <c r="S56" t="str">
        <f>IF($E56="OK",TEXT(Plantilla!R75,"#"),"")</f>
        <v/>
      </c>
      <c r="T56" t="str">
        <f>IF($E56="OK",TEXT(Plantilla!#REF!,"#"),"")</f>
        <v/>
      </c>
      <c r="U56" t="str">
        <f>IF($E56="OK",TEXT(Plantilla!#REF!,"#"),"")</f>
        <v/>
      </c>
      <c r="V56" t="str">
        <f>IF($E56="OK",TEXT(Plantilla!#REF!,"#"),"")</f>
        <v/>
      </c>
      <c r="W56" t="str">
        <f>IF($E56="OK",TEXT(Plantilla!#REF!,"#"),"")</f>
        <v/>
      </c>
      <c r="X56" t="str">
        <f>IF($E56="OK",TEXT(Plantilla!#REF!,"#"),"")</f>
        <v/>
      </c>
      <c r="Y56" t="str">
        <f>IF($E56="OK",TEXT(Plantilla!#REF!,"#"),"")</f>
        <v/>
      </c>
      <c r="Z56" t="str">
        <f>IF($E56="OK",TEXT(Plantilla!#REF!,"#"),"")</f>
        <v/>
      </c>
    </row>
    <row r="57" spans="5:26" x14ac:dyDescent="0.25">
      <c r="E57" t="str">
        <f>Plantilla!C76</f>
        <v/>
      </c>
      <c r="F57" t="str">
        <f>IF($E57="OK",
   VLOOKUP(Plantilla!#REF!,'Tablas '!$B$4:$C$15,2,FALSE),
"")</f>
        <v/>
      </c>
      <c r="G57" t="str">
        <f>IF($E57="OK",
   VLOOKUP(Plantilla!#REF!,'Tablas '!E67:F81,2,FALSE),
"")</f>
        <v/>
      </c>
      <c r="H57" t="str">
        <f>IF($E57="OK",TEXT(Plantilla!#REF!,"#"),"")</f>
        <v/>
      </c>
      <c r="I57" t="str">
        <f>IF($E57="OK",TEXT(Plantilla!#REF!,"#"),"")</f>
        <v/>
      </c>
      <c r="J57" t="str">
        <f>IF($E57="OK",
   CONCATENATE(YEAR(Plantilla!D76),"-",TEXT(MONTH(Plantilla!D76),"00"),"-",TEXT(DAY(Plantilla!D76),"00")),
"")</f>
        <v/>
      </c>
      <c r="K57" t="str">
        <f>IF($E57="OK",
   CONCATENATE(YEAR(Plantilla!L76),"-",TEXT(MONTH(Plantilla!L76),"00"),"-",TEXT(DAY(Plantilla!L76),"00")),
"")</f>
        <v/>
      </c>
      <c r="L57" t="str">
        <f>IF($E57="OK",
   VLOOKUP(Plantilla!E76,'Tablas '!$H$4:$I$16,2,FALSE),
"")</f>
        <v/>
      </c>
      <c r="M57" t="str">
        <f>IF($E57="OK",TEXT(Plantilla!F76,"#"),"")</f>
        <v/>
      </c>
      <c r="N57" t="str">
        <f>IF($E57="OK",TEXT(Plantilla!G76,"#"),"")</f>
        <v/>
      </c>
      <c r="O57" t="str">
        <f>IF($E57="OK",TEXT(Plantilla!H76,"#"),"")</f>
        <v/>
      </c>
      <c r="P57" t="str">
        <f>IF($E57="OK",TEXT(Plantilla!I76,"#"),"")</f>
        <v/>
      </c>
      <c r="Q57" t="str">
        <f>IF($E57="OK",TEXT(Plantilla!J76,"#"),"")</f>
        <v/>
      </c>
      <c r="R57" t="str">
        <f>IF($E57="OK",
   VLOOKUP(Plantilla!Q76,'Tablas '!$AI$4:$AI$13,2,FALSE),
"")</f>
        <v/>
      </c>
      <c r="S57" t="str">
        <f>IF($E57="OK",TEXT(Plantilla!R76,"#"),"")</f>
        <v/>
      </c>
      <c r="T57" t="str">
        <f>IF($E57="OK",TEXT(Plantilla!#REF!,"#"),"")</f>
        <v/>
      </c>
      <c r="U57" t="str">
        <f>IF($E57="OK",TEXT(Plantilla!#REF!,"#"),"")</f>
        <v/>
      </c>
      <c r="V57" t="str">
        <f>IF($E57="OK",TEXT(Plantilla!#REF!,"#"),"")</f>
        <v/>
      </c>
      <c r="W57" t="str">
        <f>IF($E57="OK",TEXT(Plantilla!#REF!,"#"),"")</f>
        <v/>
      </c>
      <c r="X57" t="str">
        <f>IF($E57="OK",TEXT(Plantilla!#REF!,"#"),"")</f>
        <v/>
      </c>
      <c r="Y57" t="str">
        <f>IF($E57="OK",TEXT(Plantilla!#REF!,"#"),"")</f>
        <v/>
      </c>
      <c r="Z57" t="str">
        <f>IF($E57="OK",TEXT(Plantilla!#REF!,"#"),"")</f>
        <v/>
      </c>
    </row>
    <row r="58" spans="5:26" x14ac:dyDescent="0.25">
      <c r="E58" t="str">
        <f>Plantilla!C77</f>
        <v/>
      </c>
      <c r="F58" t="str">
        <f>IF($E58="OK",
   VLOOKUP(Plantilla!#REF!,'Tablas '!$B$4:$C$15,2,FALSE),
"")</f>
        <v/>
      </c>
      <c r="G58" t="str">
        <f>IF($E58="OK",
   VLOOKUP(Plantilla!#REF!,'Tablas '!E68:F82,2,FALSE),
"")</f>
        <v/>
      </c>
      <c r="H58" t="str">
        <f>IF($E58="OK",TEXT(Plantilla!#REF!,"#"),"")</f>
        <v/>
      </c>
      <c r="I58" t="str">
        <f>IF($E58="OK",TEXT(Plantilla!#REF!,"#"),"")</f>
        <v/>
      </c>
      <c r="J58" t="str">
        <f>IF($E58="OK",
   CONCATENATE(YEAR(Plantilla!D77),"-",TEXT(MONTH(Plantilla!D77),"00"),"-",TEXT(DAY(Plantilla!D77),"00")),
"")</f>
        <v/>
      </c>
      <c r="K58" t="str">
        <f>IF($E58="OK",
   CONCATENATE(YEAR(Plantilla!L77),"-",TEXT(MONTH(Plantilla!L77),"00"),"-",TEXT(DAY(Plantilla!L77),"00")),
"")</f>
        <v/>
      </c>
      <c r="L58" t="str">
        <f>IF($E58="OK",
   VLOOKUP(Plantilla!E77,'Tablas '!$H$4:$I$16,2,FALSE),
"")</f>
        <v/>
      </c>
      <c r="M58" t="str">
        <f>IF($E58="OK",TEXT(Plantilla!F77,"#"),"")</f>
        <v/>
      </c>
      <c r="N58" t="str">
        <f>IF($E58="OK",TEXT(Plantilla!G77,"#"),"")</f>
        <v/>
      </c>
      <c r="O58" t="str">
        <f>IF($E58="OK",TEXT(Plantilla!H77,"#"),"")</f>
        <v/>
      </c>
      <c r="P58" t="str">
        <f>IF($E58="OK",TEXT(Plantilla!I77,"#"),"")</f>
        <v/>
      </c>
      <c r="Q58" t="str">
        <f>IF($E58="OK",TEXT(Plantilla!J77,"#"),"")</f>
        <v/>
      </c>
      <c r="R58" t="str">
        <f>IF($E58="OK",
   VLOOKUP(Plantilla!Q77,'Tablas '!$AI$4:$AI$13,2,FALSE),
"")</f>
        <v/>
      </c>
      <c r="S58" t="str">
        <f>IF($E58="OK",TEXT(Plantilla!R77,"#"),"")</f>
        <v/>
      </c>
      <c r="T58" t="str">
        <f>IF($E58="OK",TEXT(Plantilla!#REF!,"#"),"")</f>
        <v/>
      </c>
      <c r="U58" t="str">
        <f>IF($E58="OK",TEXT(Plantilla!#REF!,"#"),"")</f>
        <v/>
      </c>
      <c r="V58" t="str">
        <f>IF($E58="OK",TEXT(Plantilla!#REF!,"#"),"")</f>
        <v/>
      </c>
      <c r="W58" t="str">
        <f>IF($E58="OK",TEXT(Plantilla!#REF!,"#"),"")</f>
        <v/>
      </c>
      <c r="X58" t="str">
        <f>IF($E58="OK",TEXT(Plantilla!#REF!,"#"),"")</f>
        <v/>
      </c>
      <c r="Y58" t="str">
        <f>IF($E58="OK",TEXT(Plantilla!#REF!,"#"),"")</f>
        <v/>
      </c>
      <c r="Z58" t="str">
        <f>IF($E58="OK",TEXT(Plantilla!#REF!,"#"),"")</f>
        <v/>
      </c>
    </row>
    <row r="59" spans="5:26" x14ac:dyDescent="0.25">
      <c r="E59" t="str">
        <f>Plantilla!C78</f>
        <v/>
      </c>
      <c r="F59" t="str">
        <f>IF($E59="OK",
   VLOOKUP(Plantilla!#REF!,'Tablas '!$B$4:$C$15,2,FALSE),
"")</f>
        <v/>
      </c>
      <c r="G59" t="str">
        <f>IF($E59="OK",
   VLOOKUP(Plantilla!#REF!,'Tablas '!E69:F83,2,FALSE),
"")</f>
        <v/>
      </c>
      <c r="H59" t="str">
        <f>IF($E59="OK",TEXT(Plantilla!#REF!,"#"),"")</f>
        <v/>
      </c>
      <c r="I59" t="str">
        <f>IF($E59="OK",TEXT(Plantilla!#REF!,"#"),"")</f>
        <v/>
      </c>
      <c r="J59" t="str">
        <f>IF($E59="OK",
   CONCATENATE(YEAR(Plantilla!D78),"-",TEXT(MONTH(Plantilla!D78),"00"),"-",TEXT(DAY(Plantilla!D78),"00")),
"")</f>
        <v/>
      </c>
      <c r="K59" t="str">
        <f>IF($E59="OK",
   CONCATENATE(YEAR(Plantilla!L78),"-",TEXT(MONTH(Plantilla!L78),"00"),"-",TEXT(DAY(Plantilla!L78),"00")),
"")</f>
        <v/>
      </c>
      <c r="L59" t="str">
        <f>IF($E59="OK",
   VLOOKUP(Plantilla!E78,'Tablas '!$H$4:$I$16,2,FALSE),
"")</f>
        <v/>
      </c>
      <c r="M59" t="str">
        <f>IF($E59="OK",TEXT(Plantilla!F78,"#"),"")</f>
        <v/>
      </c>
      <c r="N59" t="str">
        <f>IF($E59="OK",TEXT(Plantilla!G78,"#"),"")</f>
        <v/>
      </c>
      <c r="O59" t="str">
        <f>IF($E59="OK",TEXT(Plantilla!H78,"#"),"")</f>
        <v/>
      </c>
      <c r="P59" t="str">
        <f>IF($E59="OK",TEXT(Plantilla!I78,"#"),"")</f>
        <v/>
      </c>
      <c r="Q59" t="str">
        <f>IF($E59="OK",TEXT(Plantilla!J78,"#"),"")</f>
        <v/>
      </c>
      <c r="R59" t="str">
        <f>IF($E59="OK",
   VLOOKUP(Plantilla!Q78,'Tablas '!$AI$4:$AI$13,2,FALSE),
"")</f>
        <v/>
      </c>
      <c r="S59" t="str">
        <f>IF($E59="OK",TEXT(Plantilla!R78,"#"),"")</f>
        <v/>
      </c>
      <c r="T59" t="str">
        <f>IF($E59="OK",TEXT(Plantilla!#REF!,"#"),"")</f>
        <v/>
      </c>
      <c r="U59" t="str">
        <f>IF($E59="OK",TEXT(Plantilla!#REF!,"#"),"")</f>
        <v/>
      </c>
      <c r="V59" t="str">
        <f>IF($E59="OK",TEXT(Plantilla!#REF!,"#"),"")</f>
        <v/>
      </c>
      <c r="W59" t="str">
        <f>IF($E59="OK",TEXT(Plantilla!#REF!,"#"),"")</f>
        <v/>
      </c>
      <c r="X59" t="str">
        <f>IF($E59="OK",TEXT(Plantilla!#REF!,"#"),"")</f>
        <v/>
      </c>
      <c r="Y59" t="str">
        <f>IF($E59="OK",TEXT(Plantilla!#REF!,"#"),"")</f>
        <v/>
      </c>
      <c r="Z59" t="str">
        <f>IF($E59="OK",TEXT(Plantilla!#REF!,"#"),"")</f>
        <v/>
      </c>
    </row>
    <row r="60" spans="5:26" x14ac:dyDescent="0.25">
      <c r="E60" t="str">
        <f>Plantilla!C79</f>
        <v/>
      </c>
      <c r="F60" t="str">
        <f>IF($E60="OK",
   VLOOKUP(Plantilla!#REF!,'Tablas '!$B$4:$C$15,2,FALSE),
"")</f>
        <v/>
      </c>
      <c r="G60" t="str">
        <f>IF($E60="OK",
   VLOOKUP(Plantilla!#REF!,'Tablas '!E70:F84,2,FALSE),
"")</f>
        <v/>
      </c>
      <c r="H60" t="str">
        <f>IF($E60="OK",TEXT(Plantilla!#REF!,"#"),"")</f>
        <v/>
      </c>
      <c r="I60" t="str">
        <f>IF($E60="OK",TEXT(Plantilla!#REF!,"#"),"")</f>
        <v/>
      </c>
      <c r="J60" t="str">
        <f>IF($E60="OK",
   CONCATENATE(YEAR(Plantilla!D79),"-",TEXT(MONTH(Plantilla!D79),"00"),"-",TEXT(DAY(Plantilla!D79),"00")),
"")</f>
        <v/>
      </c>
      <c r="K60" t="str">
        <f>IF($E60="OK",
   CONCATENATE(YEAR(Plantilla!L79),"-",TEXT(MONTH(Plantilla!L79),"00"),"-",TEXT(DAY(Plantilla!L79),"00")),
"")</f>
        <v/>
      </c>
      <c r="L60" t="str">
        <f>IF($E60="OK",
   VLOOKUP(Plantilla!E79,'Tablas '!$H$4:$I$16,2,FALSE),
"")</f>
        <v/>
      </c>
      <c r="M60" t="str">
        <f>IF($E60="OK",TEXT(Plantilla!F79,"#"),"")</f>
        <v/>
      </c>
      <c r="N60" t="str">
        <f>IF($E60="OK",TEXT(Plantilla!G79,"#"),"")</f>
        <v/>
      </c>
      <c r="O60" t="str">
        <f>IF($E60="OK",TEXT(Plantilla!H79,"#"),"")</f>
        <v/>
      </c>
      <c r="P60" t="str">
        <f>IF($E60="OK",TEXT(Plantilla!I79,"#"),"")</f>
        <v/>
      </c>
      <c r="Q60" t="str">
        <f>IF($E60="OK",TEXT(Plantilla!J79,"#"),"")</f>
        <v/>
      </c>
      <c r="R60" t="str">
        <f>IF($E60="OK",
   VLOOKUP(Plantilla!Q79,'Tablas '!$AI$4:$AI$13,2,FALSE),
"")</f>
        <v/>
      </c>
      <c r="S60" t="str">
        <f>IF($E60="OK",TEXT(Plantilla!R79,"#"),"")</f>
        <v/>
      </c>
      <c r="T60" t="str">
        <f>IF($E60="OK",TEXT(Plantilla!#REF!,"#"),"")</f>
        <v/>
      </c>
      <c r="U60" t="str">
        <f>IF($E60="OK",TEXT(Plantilla!#REF!,"#"),"")</f>
        <v/>
      </c>
      <c r="V60" t="str">
        <f>IF($E60="OK",TEXT(Plantilla!#REF!,"#"),"")</f>
        <v/>
      </c>
      <c r="W60" t="str">
        <f>IF($E60="OK",TEXT(Plantilla!#REF!,"#"),"")</f>
        <v/>
      </c>
      <c r="X60" t="str">
        <f>IF($E60="OK",TEXT(Plantilla!#REF!,"#"),"")</f>
        <v/>
      </c>
      <c r="Y60" t="str">
        <f>IF($E60="OK",TEXT(Plantilla!#REF!,"#"),"")</f>
        <v/>
      </c>
      <c r="Z60" t="str">
        <f>IF($E60="OK",TEXT(Plantilla!#REF!,"#"),"")</f>
        <v/>
      </c>
    </row>
    <row r="61" spans="5:26" x14ac:dyDescent="0.25">
      <c r="E61" t="str">
        <f>Plantilla!C80</f>
        <v/>
      </c>
      <c r="F61" t="str">
        <f>IF($E61="OK",
   VLOOKUP(Plantilla!#REF!,'Tablas '!$B$4:$C$15,2,FALSE),
"")</f>
        <v/>
      </c>
      <c r="G61" t="str">
        <f>IF($E61="OK",
   VLOOKUP(Plantilla!#REF!,'Tablas '!E71:F85,2,FALSE),
"")</f>
        <v/>
      </c>
      <c r="H61" t="str">
        <f>IF($E61="OK",TEXT(Plantilla!#REF!,"#"),"")</f>
        <v/>
      </c>
      <c r="I61" t="str">
        <f>IF($E61="OK",TEXT(Plantilla!#REF!,"#"),"")</f>
        <v/>
      </c>
      <c r="J61" t="str">
        <f>IF($E61="OK",
   CONCATENATE(YEAR(Plantilla!D80),"-",TEXT(MONTH(Plantilla!D80),"00"),"-",TEXT(DAY(Plantilla!D80),"00")),
"")</f>
        <v/>
      </c>
      <c r="K61" t="str">
        <f>IF($E61="OK",
   CONCATENATE(YEAR(Plantilla!L80),"-",TEXT(MONTH(Plantilla!L80),"00"),"-",TEXT(DAY(Plantilla!L80),"00")),
"")</f>
        <v/>
      </c>
      <c r="L61" t="str">
        <f>IF($E61="OK",
   VLOOKUP(Plantilla!E80,'Tablas '!$H$4:$I$16,2,FALSE),
"")</f>
        <v/>
      </c>
      <c r="M61" t="str">
        <f>IF($E61="OK",TEXT(Plantilla!F80,"#"),"")</f>
        <v/>
      </c>
      <c r="N61" t="str">
        <f>IF($E61="OK",TEXT(Plantilla!G80,"#"),"")</f>
        <v/>
      </c>
      <c r="O61" t="str">
        <f>IF($E61="OK",TEXT(Plantilla!H80,"#"),"")</f>
        <v/>
      </c>
      <c r="P61" t="str">
        <f>IF($E61="OK",TEXT(Plantilla!I80,"#"),"")</f>
        <v/>
      </c>
      <c r="Q61" t="str">
        <f>IF($E61="OK",TEXT(Plantilla!J80,"#"),"")</f>
        <v/>
      </c>
      <c r="R61" t="str">
        <f>IF($E61="OK",
   VLOOKUP(Plantilla!Q80,'Tablas '!$AI$4:$AI$13,2,FALSE),
"")</f>
        <v/>
      </c>
      <c r="S61" t="str">
        <f>IF($E61="OK",TEXT(Plantilla!R80,"#"),"")</f>
        <v/>
      </c>
      <c r="T61" t="str">
        <f>IF($E61="OK",TEXT(Plantilla!#REF!,"#"),"")</f>
        <v/>
      </c>
      <c r="U61" t="str">
        <f>IF($E61="OK",TEXT(Plantilla!#REF!,"#"),"")</f>
        <v/>
      </c>
      <c r="V61" t="str">
        <f>IF($E61="OK",TEXT(Plantilla!#REF!,"#"),"")</f>
        <v/>
      </c>
      <c r="W61" t="str">
        <f>IF($E61="OK",TEXT(Plantilla!#REF!,"#"),"")</f>
        <v/>
      </c>
      <c r="X61" t="str">
        <f>IF($E61="OK",TEXT(Plantilla!#REF!,"#"),"")</f>
        <v/>
      </c>
      <c r="Y61" t="str">
        <f>IF($E61="OK",TEXT(Plantilla!#REF!,"#"),"")</f>
        <v/>
      </c>
      <c r="Z61" t="str">
        <f>IF($E61="OK",TEXT(Plantilla!#REF!,"#"),"")</f>
        <v/>
      </c>
    </row>
    <row r="62" spans="5:26" x14ac:dyDescent="0.25">
      <c r="E62" t="str">
        <f>Plantilla!C81</f>
        <v/>
      </c>
      <c r="F62" t="str">
        <f>IF($E62="OK",
   VLOOKUP(Plantilla!#REF!,'Tablas '!$B$4:$C$15,2,FALSE),
"")</f>
        <v/>
      </c>
      <c r="G62" t="str">
        <f>IF($E62="OK",
   VLOOKUP(Plantilla!#REF!,'Tablas '!E72:F86,2,FALSE),
"")</f>
        <v/>
      </c>
      <c r="H62" t="str">
        <f>IF($E62="OK",TEXT(Plantilla!#REF!,"#"),"")</f>
        <v/>
      </c>
      <c r="I62" t="str">
        <f>IF($E62="OK",TEXT(Plantilla!#REF!,"#"),"")</f>
        <v/>
      </c>
      <c r="J62" t="str">
        <f>IF($E62="OK",
   CONCATENATE(YEAR(Plantilla!D81),"-",TEXT(MONTH(Plantilla!D81),"00"),"-",TEXT(DAY(Plantilla!D81),"00")),
"")</f>
        <v/>
      </c>
      <c r="K62" t="str">
        <f>IF($E62="OK",
   CONCATENATE(YEAR(Plantilla!L81),"-",TEXT(MONTH(Plantilla!L81),"00"),"-",TEXT(DAY(Plantilla!L81),"00")),
"")</f>
        <v/>
      </c>
      <c r="L62" t="str">
        <f>IF($E62="OK",
   VLOOKUP(Plantilla!E81,'Tablas '!$H$4:$I$16,2,FALSE),
"")</f>
        <v/>
      </c>
      <c r="M62" t="str">
        <f>IF($E62="OK",TEXT(Plantilla!F81,"#"),"")</f>
        <v/>
      </c>
      <c r="N62" t="str">
        <f>IF($E62="OK",TEXT(Plantilla!G81,"#"),"")</f>
        <v/>
      </c>
      <c r="O62" t="str">
        <f>IF($E62="OK",TEXT(Plantilla!H81,"#"),"")</f>
        <v/>
      </c>
      <c r="P62" t="str">
        <f>IF($E62="OK",TEXT(Plantilla!I81,"#"),"")</f>
        <v/>
      </c>
      <c r="Q62" t="str">
        <f>IF($E62="OK",TEXT(Plantilla!J81,"#"),"")</f>
        <v/>
      </c>
      <c r="R62" t="str">
        <f>IF($E62="OK",
   VLOOKUP(Plantilla!Q81,'Tablas '!$AI$4:$AI$13,2,FALSE),
"")</f>
        <v/>
      </c>
      <c r="S62" t="str">
        <f>IF($E62="OK",TEXT(Plantilla!R81,"#"),"")</f>
        <v/>
      </c>
      <c r="T62" t="str">
        <f>IF($E62="OK",TEXT(Plantilla!#REF!,"#"),"")</f>
        <v/>
      </c>
      <c r="U62" t="str">
        <f>IF($E62="OK",TEXT(Plantilla!#REF!,"#"),"")</f>
        <v/>
      </c>
      <c r="V62" t="str">
        <f>IF($E62="OK",TEXT(Plantilla!#REF!,"#"),"")</f>
        <v/>
      </c>
      <c r="W62" t="str">
        <f>IF($E62="OK",TEXT(Plantilla!#REF!,"#"),"")</f>
        <v/>
      </c>
      <c r="X62" t="str">
        <f>IF($E62="OK",TEXT(Plantilla!#REF!,"#"),"")</f>
        <v/>
      </c>
      <c r="Y62" t="str">
        <f>IF($E62="OK",TEXT(Plantilla!#REF!,"#"),"")</f>
        <v/>
      </c>
      <c r="Z62" t="str">
        <f>IF($E62="OK",TEXT(Plantilla!#REF!,"#"),"")</f>
        <v/>
      </c>
    </row>
    <row r="63" spans="5:26" x14ac:dyDescent="0.25">
      <c r="E63" t="str">
        <f>Plantilla!C82</f>
        <v/>
      </c>
      <c r="F63" t="str">
        <f>IF($E63="OK",
   VLOOKUP(Plantilla!#REF!,'Tablas '!$B$4:$C$15,2,FALSE),
"")</f>
        <v/>
      </c>
      <c r="G63" t="str">
        <f>IF($E63="OK",
   VLOOKUP(Plantilla!#REF!,'Tablas '!E73:F87,2,FALSE),
"")</f>
        <v/>
      </c>
      <c r="H63" t="str">
        <f>IF($E63="OK",TEXT(Plantilla!#REF!,"#"),"")</f>
        <v/>
      </c>
      <c r="I63" t="str">
        <f>IF($E63="OK",TEXT(Plantilla!#REF!,"#"),"")</f>
        <v/>
      </c>
      <c r="J63" t="str">
        <f>IF($E63="OK",
   CONCATENATE(YEAR(Plantilla!D82),"-",TEXT(MONTH(Plantilla!D82),"00"),"-",TEXT(DAY(Plantilla!D82),"00")),
"")</f>
        <v/>
      </c>
      <c r="K63" t="str">
        <f>IF($E63="OK",
   CONCATENATE(YEAR(Plantilla!L82),"-",TEXT(MONTH(Plantilla!L82),"00"),"-",TEXT(DAY(Plantilla!L82),"00")),
"")</f>
        <v/>
      </c>
      <c r="L63" t="str">
        <f>IF($E63="OK",
   VLOOKUP(Plantilla!E82,'Tablas '!$H$4:$I$16,2,FALSE),
"")</f>
        <v/>
      </c>
      <c r="M63" t="str">
        <f>IF($E63="OK",TEXT(Plantilla!F82,"#"),"")</f>
        <v/>
      </c>
      <c r="N63" t="str">
        <f>IF($E63="OK",TEXT(Plantilla!G82,"#"),"")</f>
        <v/>
      </c>
      <c r="O63" t="str">
        <f>IF($E63="OK",TEXT(Plantilla!H82,"#"),"")</f>
        <v/>
      </c>
      <c r="P63" t="str">
        <f>IF($E63="OK",TEXT(Plantilla!I82,"#"),"")</f>
        <v/>
      </c>
      <c r="Q63" t="str">
        <f>IF($E63="OK",TEXT(Plantilla!J82,"#"),"")</f>
        <v/>
      </c>
      <c r="R63" t="str">
        <f>IF($E63="OK",
   VLOOKUP(Plantilla!Q82,'Tablas '!$AI$4:$AI$13,2,FALSE),
"")</f>
        <v/>
      </c>
      <c r="S63" t="str">
        <f>IF($E63="OK",TEXT(Plantilla!R82,"#"),"")</f>
        <v/>
      </c>
      <c r="T63" t="str">
        <f>IF($E63="OK",TEXT(Plantilla!#REF!,"#"),"")</f>
        <v/>
      </c>
      <c r="U63" t="str">
        <f>IF($E63="OK",TEXT(Plantilla!#REF!,"#"),"")</f>
        <v/>
      </c>
      <c r="V63" t="str">
        <f>IF($E63="OK",TEXT(Plantilla!#REF!,"#"),"")</f>
        <v/>
      </c>
      <c r="W63" t="str">
        <f>IF($E63="OK",TEXT(Plantilla!#REF!,"#"),"")</f>
        <v/>
      </c>
      <c r="X63" t="str">
        <f>IF($E63="OK",TEXT(Plantilla!#REF!,"#"),"")</f>
        <v/>
      </c>
      <c r="Y63" t="str">
        <f>IF($E63="OK",TEXT(Plantilla!#REF!,"#"),"")</f>
        <v/>
      </c>
      <c r="Z63" t="str">
        <f>IF($E63="OK",TEXT(Plantilla!#REF!,"#"),"")</f>
        <v/>
      </c>
    </row>
    <row r="64" spans="5:26" x14ac:dyDescent="0.25">
      <c r="E64" t="str">
        <f>Plantilla!C83</f>
        <v/>
      </c>
      <c r="F64" t="str">
        <f>IF($E64="OK",
   VLOOKUP(Plantilla!#REF!,'Tablas '!$B$4:$C$15,2,FALSE),
"")</f>
        <v/>
      </c>
      <c r="G64" t="str">
        <f>IF($E64="OK",
   VLOOKUP(Plantilla!#REF!,'Tablas '!E74:F88,2,FALSE),
"")</f>
        <v/>
      </c>
      <c r="H64" t="str">
        <f>IF($E64="OK",TEXT(Plantilla!#REF!,"#"),"")</f>
        <v/>
      </c>
      <c r="I64" t="str">
        <f>IF($E64="OK",TEXT(Plantilla!#REF!,"#"),"")</f>
        <v/>
      </c>
      <c r="J64" t="str">
        <f>IF($E64="OK",
   CONCATENATE(YEAR(Plantilla!D83),"-",TEXT(MONTH(Plantilla!D83),"00"),"-",TEXT(DAY(Plantilla!D83),"00")),
"")</f>
        <v/>
      </c>
      <c r="K64" t="str">
        <f>IF($E64="OK",
   CONCATENATE(YEAR(Plantilla!L83),"-",TEXT(MONTH(Plantilla!L83),"00"),"-",TEXT(DAY(Plantilla!L83),"00")),
"")</f>
        <v/>
      </c>
      <c r="L64" t="str">
        <f>IF($E64="OK",
   VLOOKUP(Plantilla!E83,'Tablas '!$H$4:$I$16,2,FALSE),
"")</f>
        <v/>
      </c>
      <c r="M64" t="str">
        <f>IF($E64="OK",TEXT(Plantilla!F83,"#"),"")</f>
        <v/>
      </c>
      <c r="N64" t="str">
        <f>IF($E64="OK",TEXT(Plantilla!G83,"#"),"")</f>
        <v/>
      </c>
      <c r="O64" t="str">
        <f>IF($E64="OK",TEXT(Plantilla!H83,"#"),"")</f>
        <v/>
      </c>
      <c r="P64" t="str">
        <f>IF($E64="OK",TEXT(Plantilla!I83,"#"),"")</f>
        <v/>
      </c>
      <c r="Q64" t="str">
        <f>IF($E64="OK",TEXT(Plantilla!J83,"#"),"")</f>
        <v/>
      </c>
      <c r="R64" t="str">
        <f>IF($E64="OK",
   VLOOKUP(Plantilla!Q83,'Tablas '!$AI$4:$AI$13,2,FALSE),
"")</f>
        <v/>
      </c>
      <c r="S64" t="str">
        <f>IF($E64="OK",TEXT(Plantilla!R83,"#"),"")</f>
        <v/>
      </c>
      <c r="T64" t="str">
        <f>IF($E64="OK",TEXT(Plantilla!#REF!,"#"),"")</f>
        <v/>
      </c>
      <c r="U64" t="str">
        <f>IF($E64="OK",TEXT(Plantilla!#REF!,"#"),"")</f>
        <v/>
      </c>
      <c r="V64" t="str">
        <f>IF($E64="OK",TEXT(Plantilla!#REF!,"#"),"")</f>
        <v/>
      </c>
      <c r="W64" t="str">
        <f>IF($E64="OK",TEXT(Plantilla!#REF!,"#"),"")</f>
        <v/>
      </c>
      <c r="X64" t="str">
        <f>IF($E64="OK",TEXT(Plantilla!#REF!,"#"),"")</f>
        <v/>
      </c>
      <c r="Y64" t="str">
        <f>IF($E64="OK",TEXT(Plantilla!#REF!,"#"),"")</f>
        <v/>
      </c>
      <c r="Z64" t="str">
        <f>IF($E64="OK",TEXT(Plantilla!#REF!,"#"),"")</f>
        <v/>
      </c>
    </row>
    <row r="65" spans="5:26" x14ac:dyDescent="0.25">
      <c r="E65" t="str">
        <f>Plantilla!C84</f>
        <v/>
      </c>
      <c r="F65" t="str">
        <f>IF($E65="OK",
   VLOOKUP(Plantilla!#REF!,'Tablas '!$B$4:$C$15,2,FALSE),
"")</f>
        <v/>
      </c>
      <c r="G65" t="str">
        <f>IF($E65="OK",
   VLOOKUP(Plantilla!#REF!,'Tablas '!E75:F89,2,FALSE),
"")</f>
        <v/>
      </c>
      <c r="H65" t="str">
        <f>IF($E65="OK",TEXT(Plantilla!#REF!,"#"),"")</f>
        <v/>
      </c>
      <c r="I65" t="str">
        <f>IF($E65="OK",TEXT(Plantilla!#REF!,"#"),"")</f>
        <v/>
      </c>
      <c r="J65" t="str">
        <f>IF($E65="OK",
   CONCATENATE(YEAR(Plantilla!D84),"-",TEXT(MONTH(Plantilla!D84),"00"),"-",TEXT(DAY(Plantilla!D84),"00")),
"")</f>
        <v/>
      </c>
      <c r="K65" t="str">
        <f>IF($E65="OK",
   CONCATENATE(YEAR(Plantilla!L84),"-",TEXT(MONTH(Plantilla!L84),"00"),"-",TEXT(DAY(Plantilla!L84),"00")),
"")</f>
        <v/>
      </c>
      <c r="L65" t="str">
        <f>IF($E65="OK",
   VLOOKUP(Plantilla!E84,'Tablas '!$H$4:$I$16,2,FALSE),
"")</f>
        <v/>
      </c>
      <c r="M65" t="str">
        <f>IF($E65="OK",TEXT(Plantilla!F84,"#"),"")</f>
        <v/>
      </c>
      <c r="N65" t="str">
        <f>IF($E65="OK",TEXT(Plantilla!G84,"#"),"")</f>
        <v/>
      </c>
      <c r="O65" t="str">
        <f>IF($E65="OK",TEXT(Plantilla!H84,"#"),"")</f>
        <v/>
      </c>
      <c r="P65" t="str">
        <f>IF($E65="OK",TEXT(Plantilla!I84,"#"),"")</f>
        <v/>
      </c>
      <c r="Q65" t="str">
        <f>IF($E65="OK",TEXT(Plantilla!J84,"#"),"")</f>
        <v/>
      </c>
      <c r="R65" t="str">
        <f>IF($E65="OK",
   VLOOKUP(Plantilla!Q84,'Tablas '!$AI$4:$AI$13,2,FALSE),
"")</f>
        <v/>
      </c>
      <c r="S65" t="str">
        <f>IF($E65="OK",TEXT(Plantilla!R84,"#"),"")</f>
        <v/>
      </c>
      <c r="T65" t="str">
        <f>IF($E65="OK",TEXT(Plantilla!#REF!,"#"),"")</f>
        <v/>
      </c>
      <c r="U65" t="str">
        <f>IF($E65="OK",TEXT(Plantilla!#REF!,"#"),"")</f>
        <v/>
      </c>
      <c r="V65" t="str">
        <f>IF($E65="OK",TEXT(Plantilla!#REF!,"#"),"")</f>
        <v/>
      </c>
      <c r="W65" t="str">
        <f>IF($E65="OK",TEXT(Plantilla!#REF!,"#"),"")</f>
        <v/>
      </c>
      <c r="X65" t="str">
        <f>IF($E65="OK",TEXT(Plantilla!#REF!,"#"),"")</f>
        <v/>
      </c>
      <c r="Y65" t="str">
        <f>IF($E65="OK",TEXT(Plantilla!#REF!,"#"),"")</f>
        <v/>
      </c>
      <c r="Z65" t="str">
        <f>IF($E65="OK",TEXT(Plantilla!#REF!,"#"),"")</f>
        <v/>
      </c>
    </row>
    <row r="66" spans="5:26" x14ac:dyDescent="0.25">
      <c r="E66" t="str">
        <f>Plantilla!C85</f>
        <v/>
      </c>
      <c r="F66" t="str">
        <f>IF($E66="OK",
   VLOOKUP(Plantilla!#REF!,'Tablas '!$B$4:$C$15,2,FALSE),
"")</f>
        <v/>
      </c>
      <c r="G66" t="str">
        <f>IF($E66="OK",
   VLOOKUP(Plantilla!#REF!,'Tablas '!E76:F90,2,FALSE),
"")</f>
        <v/>
      </c>
      <c r="H66" t="str">
        <f>IF($E66="OK",TEXT(Plantilla!#REF!,"#"),"")</f>
        <v/>
      </c>
      <c r="I66" t="str">
        <f>IF($E66="OK",TEXT(Plantilla!#REF!,"#"),"")</f>
        <v/>
      </c>
      <c r="J66" t="str">
        <f>IF($E66="OK",
   CONCATENATE(YEAR(Plantilla!D85),"-",TEXT(MONTH(Plantilla!D85),"00"),"-",TEXT(DAY(Plantilla!D85),"00")),
"")</f>
        <v/>
      </c>
      <c r="K66" t="str">
        <f>IF($E66="OK",
   CONCATENATE(YEAR(Plantilla!L85),"-",TEXT(MONTH(Plantilla!L85),"00"),"-",TEXT(DAY(Plantilla!L85),"00")),
"")</f>
        <v/>
      </c>
      <c r="L66" t="str">
        <f>IF($E66="OK",
   VLOOKUP(Plantilla!E85,'Tablas '!$H$4:$I$16,2,FALSE),
"")</f>
        <v/>
      </c>
      <c r="M66" t="str">
        <f>IF($E66="OK",TEXT(Plantilla!F85,"#"),"")</f>
        <v/>
      </c>
      <c r="N66" t="str">
        <f>IF($E66="OK",TEXT(Plantilla!G85,"#"),"")</f>
        <v/>
      </c>
      <c r="O66" t="str">
        <f>IF($E66="OK",TEXT(Plantilla!H85,"#"),"")</f>
        <v/>
      </c>
      <c r="P66" t="str">
        <f>IF($E66="OK",TEXT(Plantilla!I85,"#"),"")</f>
        <v/>
      </c>
      <c r="Q66" t="str">
        <f>IF($E66="OK",TEXT(Plantilla!J85,"#"),"")</f>
        <v/>
      </c>
      <c r="R66" t="str">
        <f>IF($E66="OK",
   VLOOKUP(Plantilla!Q85,'Tablas '!$AI$4:$AI$13,2,FALSE),
"")</f>
        <v/>
      </c>
      <c r="S66" t="str">
        <f>IF($E66="OK",TEXT(Plantilla!R85,"#"),"")</f>
        <v/>
      </c>
      <c r="T66" t="str">
        <f>IF($E66="OK",TEXT(Plantilla!#REF!,"#"),"")</f>
        <v/>
      </c>
      <c r="U66" t="str">
        <f>IF($E66="OK",TEXT(Plantilla!#REF!,"#"),"")</f>
        <v/>
      </c>
      <c r="V66" t="str">
        <f>IF($E66="OK",TEXT(Plantilla!#REF!,"#"),"")</f>
        <v/>
      </c>
      <c r="W66" t="str">
        <f>IF($E66="OK",TEXT(Plantilla!#REF!,"#"),"")</f>
        <v/>
      </c>
      <c r="X66" t="str">
        <f>IF($E66="OK",TEXT(Plantilla!#REF!,"#"),"")</f>
        <v/>
      </c>
      <c r="Y66" t="str">
        <f>IF($E66="OK",TEXT(Plantilla!#REF!,"#"),"")</f>
        <v/>
      </c>
      <c r="Z66" t="str">
        <f>IF($E66="OK",TEXT(Plantilla!#REF!,"#"),"")</f>
        <v/>
      </c>
    </row>
    <row r="67" spans="5:26" x14ac:dyDescent="0.25">
      <c r="E67" t="str">
        <f>Plantilla!C86</f>
        <v/>
      </c>
      <c r="F67" t="str">
        <f>IF($E67="OK",
   VLOOKUP(Plantilla!#REF!,'Tablas '!$B$4:$C$15,2,FALSE),
"")</f>
        <v/>
      </c>
      <c r="G67" t="str">
        <f>IF($E67="OK",
   VLOOKUP(Plantilla!#REF!,'Tablas '!E77:F91,2,FALSE),
"")</f>
        <v/>
      </c>
      <c r="H67" t="str">
        <f>IF($E67="OK",TEXT(Plantilla!#REF!,"#"),"")</f>
        <v/>
      </c>
      <c r="I67" t="str">
        <f>IF($E67="OK",TEXT(Plantilla!#REF!,"#"),"")</f>
        <v/>
      </c>
      <c r="J67" t="str">
        <f>IF($E67="OK",
   CONCATENATE(YEAR(Plantilla!D86),"-",TEXT(MONTH(Plantilla!D86),"00"),"-",TEXT(DAY(Plantilla!D86),"00")),
"")</f>
        <v/>
      </c>
      <c r="K67" t="str">
        <f>IF($E67="OK",
   CONCATENATE(YEAR(Plantilla!L86),"-",TEXT(MONTH(Plantilla!L86),"00"),"-",TEXT(DAY(Plantilla!L86),"00")),
"")</f>
        <v/>
      </c>
      <c r="L67" t="str">
        <f>IF($E67="OK",
   VLOOKUP(Plantilla!E86,'Tablas '!$H$4:$I$16,2,FALSE),
"")</f>
        <v/>
      </c>
      <c r="M67" t="str">
        <f>IF($E67="OK",TEXT(Plantilla!F86,"#"),"")</f>
        <v/>
      </c>
      <c r="N67" t="str">
        <f>IF($E67="OK",TEXT(Plantilla!G86,"#"),"")</f>
        <v/>
      </c>
      <c r="O67" t="str">
        <f>IF($E67="OK",TEXT(Plantilla!H86,"#"),"")</f>
        <v/>
      </c>
      <c r="P67" t="str">
        <f>IF($E67="OK",TEXT(Plantilla!I86,"#"),"")</f>
        <v/>
      </c>
      <c r="Q67" t="str">
        <f>IF($E67="OK",TEXT(Plantilla!J86,"#"),"")</f>
        <v/>
      </c>
      <c r="R67" t="str">
        <f>IF($E67="OK",
   VLOOKUP(Plantilla!Q86,'Tablas '!$AI$4:$AI$13,2,FALSE),
"")</f>
        <v/>
      </c>
      <c r="S67" t="str">
        <f>IF($E67="OK",TEXT(Plantilla!R86,"#"),"")</f>
        <v/>
      </c>
      <c r="T67" t="str">
        <f>IF($E67="OK",TEXT(Plantilla!#REF!,"#"),"")</f>
        <v/>
      </c>
      <c r="U67" t="str">
        <f>IF($E67="OK",TEXT(Plantilla!#REF!,"#"),"")</f>
        <v/>
      </c>
      <c r="V67" t="str">
        <f>IF($E67="OK",TEXT(Plantilla!#REF!,"#"),"")</f>
        <v/>
      </c>
      <c r="W67" t="str">
        <f>IF($E67="OK",TEXT(Plantilla!#REF!,"#"),"")</f>
        <v/>
      </c>
      <c r="X67" t="str">
        <f>IF($E67="OK",TEXT(Plantilla!#REF!,"#"),"")</f>
        <v/>
      </c>
      <c r="Y67" t="str">
        <f>IF($E67="OK",TEXT(Plantilla!#REF!,"#"),"")</f>
        <v/>
      </c>
      <c r="Z67" t="str">
        <f>IF($E67="OK",TEXT(Plantilla!#REF!,"#"),"")</f>
        <v/>
      </c>
    </row>
    <row r="68" spans="5:26" x14ac:dyDescent="0.25">
      <c r="E68" t="str">
        <f>Plantilla!C87</f>
        <v/>
      </c>
      <c r="F68" t="str">
        <f>IF($E68="OK",
   VLOOKUP(Plantilla!#REF!,'Tablas '!$B$4:$C$15,2,FALSE),
"")</f>
        <v/>
      </c>
      <c r="G68" t="str">
        <f>IF($E68="OK",
   VLOOKUP(Plantilla!#REF!,'Tablas '!E78:F92,2,FALSE),
"")</f>
        <v/>
      </c>
      <c r="H68" t="str">
        <f>IF($E68="OK",TEXT(Plantilla!#REF!,"#"),"")</f>
        <v/>
      </c>
      <c r="I68" t="str">
        <f>IF($E68="OK",TEXT(Plantilla!#REF!,"#"),"")</f>
        <v/>
      </c>
      <c r="J68" t="str">
        <f>IF($E68="OK",
   CONCATENATE(YEAR(Plantilla!D87),"-",TEXT(MONTH(Plantilla!D87),"00"),"-",TEXT(DAY(Plantilla!D87),"00")),
"")</f>
        <v/>
      </c>
      <c r="K68" t="str">
        <f>IF($E68="OK",
   CONCATENATE(YEAR(Plantilla!L87),"-",TEXT(MONTH(Plantilla!L87),"00"),"-",TEXT(DAY(Plantilla!L87),"00")),
"")</f>
        <v/>
      </c>
      <c r="L68" t="str">
        <f>IF($E68="OK",
   VLOOKUP(Plantilla!E87,'Tablas '!$H$4:$I$16,2,FALSE),
"")</f>
        <v/>
      </c>
      <c r="M68" t="str">
        <f>IF($E68="OK",TEXT(Plantilla!F87,"#"),"")</f>
        <v/>
      </c>
      <c r="N68" t="str">
        <f>IF($E68="OK",TEXT(Plantilla!G87,"#"),"")</f>
        <v/>
      </c>
      <c r="O68" t="str">
        <f>IF($E68="OK",TEXT(Plantilla!H87,"#"),"")</f>
        <v/>
      </c>
      <c r="P68" t="str">
        <f>IF($E68="OK",TEXT(Plantilla!I87,"#"),"")</f>
        <v/>
      </c>
      <c r="Q68" t="str">
        <f>IF($E68="OK",TEXT(Plantilla!J87,"#"),"")</f>
        <v/>
      </c>
      <c r="R68" t="str">
        <f>IF($E68="OK",
   VLOOKUP(Plantilla!Q87,'Tablas '!$AI$4:$AI$13,2,FALSE),
"")</f>
        <v/>
      </c>
      <c r="S68" t="str">
        <f>IF($E68="OK",TEXT(Plantilla!R87,"#"),"")</f>
        <v/>
      </c>
      <c r="T68" t="str">
        <f>IF($E68="OK",TEXT(Plantilla!#REF!,"#"),"")</f>
        <v/>
      </c>
      <c r="U68" t="str">
        <f>IF($E68="OK",TEXT(Plantilla!#REF!,"#"),"")</f>
        <v/>
      </c>
      <c r="V68" t="str">
        <f>IF($E68="OK",TEXT(Plantilla!#REF!,"#"),"")</f>
        <v/>
      </c>
      <c r="W68" t="str">
        <f>IF($E68="OK",TEXT(Plantilla!#REF!,"#"),"")</f>
        <v/>
      </c>
      <c r="X68" t="str">
        <f>IF($E68="OK",TEXT(Plantilla!#REF!,"#"),"")</f>
        <v/>
      </c>
      <c r="Y68" t="str">
        <f>IF($E68="OK",TEXT(Plantilla!#REF!,"#"),"")</f>
        <v/>
      </c>
      <c r="Z68" t="str">
        <f>IF($E68="OK",TEXT(Plantilla!#REF!,"#"),"")</f>
        <v/>
      </c>
    </row>
    <row r="69" spans="5:26" x14ac:dyDescent="0.25">
      <c r="E69" t="str">
        <f>Plantilla!C88</f>
        <v/>
      </c>
      <c r="F69" t="str">
        <f>IF($E69="OK",
   VLOOKUP(Plantilla!#REF!,'Tablas '!$B$4:$C$15,2,FALSE),
"")</f>
        <v/>
      </c>
      <c r="G69" t="str">
        <f>IF($E69="OK",
   VLOOKUP(Plantilla!#REF!,'Tablas '!E79:F93,2,FALSE),
"")</f>
        <v/>
      </c>
      <c r="H69" t="str">
        <f>IF($E69="OK",TEXT(Plantilla!#REF!,"#"),"")</f>
        <v/>
      </c>
      <c r="I69" t="str">
        <f>IF($E69="OK",TEXT(Plantilla!#REF!,"#"),"")</f>
        <v/>
      </c>
      <c r="J69" t="str">
        <f>IF($E69="OK",
   CONCATENATE(YEAR(Plantilla!D88),"-",TEXT(MONTH(Plantilla!D88),"00"),"-",TEXT(DAY(Plantilla!D88),"00")),
"")</f>
        <v/>
      </c>
      <c r="K69" t="str">
        <f>IF($E69="OK",
   CONCATENATE(YEAR(Plantilla!L88),"-",TEXT(MONTH(Plantilla!L88),"00"),"-",TEXT(DAY(Plantilla!L88),"00")),
"")</f>
        <v/>
      </c>
      <c r="L69" t="str">
        <f>IF($E69="OK",
   VLOOKUP(Plantilla!E88,'Tablas '!$H$4:$I$16,2,FALSE),
"")</f>
        <v/>
      </c>
      <c r="M69" t="str">
        <f>IF($E69="OK",TEXT(Plantilla!F88,"#"),"")</f>
        <v/>
      </c>
      <c r="N69" t="str">
        <f>IF($E69="OK",TEXT(Plantilla!G88,"#"),"")</f>
        <v/>
      </c>
      <c r="O69" t="str">
        <f>IF($E69="OK",TEXT(Plantilla!H88,"#"),"")</f>
        <v/>
      </c>
      <c r="P69" t="str">
        <f>IF($E69="OK",TEXT(Plantilla!I88,"#"),"")</f>
        <v/>
      </c>
      <c r="Q69" t="str">
        <f>IF($E69="OK",TEXT(Plantilla!J88,"#"),"")</f>
        <v/>
      </c>
      <c r="R69" t="str">
        <f>IF($E69="OK",
   VLOOKUP(Plantilla!Q88,'Tablas '!$AI$4:$AI$13,2,FALSE),
"")</f>
        <v/>
      </c>
      <c r="S69" t="str">
        <f>IF($E69="OK",TEXT(Plantilla!R88,"#"),"")</f>
        <v/>
      </c>
      <c r="T69" t="str">
        <f>IF($E69="OK",TEXT(Plantilla!#REF!,"#"),"")</f>
        <v/>
      </c>
      <c r="U69" t="str">
        <f>IF($E69="OK",TEXT(Plantilla!#REF!,"#"),"")</f>
        <v/>
      </c>
      <c r="V69" t="str">
        <f>IF($E69="OK",TEXT(Plantilla!#REF!,"#"),"")</f>
        <v/>
      </c>
      <c r="W69" t="str">
        <f>IF($E69="OK",TEXT(Plantilla!#REF!,"#"),"")</f>
        <v/>
      </c>
      <c r="X69" t="str">
        <f>IF($E69="OK",TEXT(Plantilla!#REF!,"#"),"")</f>
        <v/>
      </c>
      <c r="Y69" t="str">
        <f>IF($E69="OK",TEXT(Plantilla!#REF!,"#"),"")</f>
        <v/>
      </c>
      <c r="Z69" t="str">
        <f>IF($E69="OK",TEXT(Plantilla!#REF!,"#"),"")</f>
        <v/>
      </c>
    </row>
    <row r="70" spans="5:26" x14ac:dyDescent="0.25">
      <c r="E70" t="str">
        <f>Plantilla!C89</f>
        <v/>
      </c>
      <c r="F70" t="str">
        <f>IF($E70="OK",
   VLOOKUP(Plantilla!#REF!,'Tablas '!$B$4:$C$15,2,FALSE),
"")</f>
        <v/>
      </c>
      <c r="G70" t="str">
        <f>IF($E70="OK",
   VLOOKUP(Plantilla!#REF!,'Tablas '!E80:F94,2,FALSE),
"")</f>
        <v/>
      </c>
      <c r="H70" t="str">
        <f>IF($E70="OK",TEXT(Plantilla!#REF!,"#"),"")</f>
        <v/>
      </c>
      <c r="I70" t="str">
        <f>IF($E70="OK",TEXT(Plantilla!#REF!,"#"),"")</f>
        <v/>
      </c>
      <c r="J70" t="str">
        <f>IF($E70="OK",
   CONCATENATE(YEAR(Plantilla!D89),"-",TEXT(MONTH(Plantilla!D89),"00"),"-",TEXT(DAY(Plantilla!D89),"00")),
"")</f>
        <v/>
      </c>
      <c r="K70" t="str">
        <f>IF($E70="OK",
   CONCATENATE(YEAR(Plantilla!L89),"-",TEXT(MONTH(Plantilla!L89),"00"),"-",TEXT(DAY(Plantilla!L89),"00")),
"")</f>
        <v/>
      </c>
      <c r="L70" t="str">
        <f>IF($E70="OK",
   VLOOKUP(Plantilla!E89,'Tablas '!$H$4:$I$16,2,FALSE),
"")</f>
        <v/>
      </c>
      <c r="M70" t="str">
        <f>IF($E70="OK",TEXT(Plantilla!F89,"#"),"")</f>
        <v/>
      </c>
      <c r="N70" t="str">
        <f>IF($E70="OK",TEXT(Plantilla!G89,"#"),"")</f>
        <v/>
      </c>
      <c r="O70" t="str">
        <f>IF($E70="OK",TEXT(Plantilla!H89,"#"),"")</f>
        <v/>
      </c>
      <c r="P70" t="str">
        <f>IF($E70="OK",TEXT(Plantilla!I89,"#"),"")</f>
        <v/>
      </c>
      <c r="Q70" t="str">
        <f>IF($E70="OK",TEXT(Plantilla!J89,"#"),"")</f>
        <v/>
      </c>
      <c r="R70" t="str">
        <f>IF($E70="OK",
   VLOOKUP(Plantilla!Q89,'Tablas '!$AI$4:$AI$13,2,FALSE),
"")</f>
        <v/>
      </c>
      <c r="S70" t="str">
        <f>IF($E70="OK",TEXT(Plantilla!R89,"#"),"")</f>
        <v/>
      </c>
      <c r="T70" t="str">
        <f>IF($E70="OK",TEXT(Plantilla!#REF!,"#"),"")</f>
        <v/>
      </c>
      <c r="U70" t="str">
        <f>IF($E70="OK",TEXT(Plantilla!#REF!,"#"),"")</f>
        <v/>
      </c>
      <c r="V70" t="str">
        <f>IF($E70="OK",TEXT(Plantilla!#REF!,"#"),"")</f>
        <v/>
      </c>
      <c r="W70" t="str">
        <f>IF($E70="OK",TEXT(Plantilla!#REF!,"#"),"")</f>
        <v/>
      </c>
      <c r="X70" t="str">
        <f>IF($E70="OK",TEXT(Plantilla!#REF!,"#"),"")</f>
        <v/>
      </c>
      <c r="Y70" t="str">
        <f>IF($E70="OK",TEXT(Plantilla!#REF!,"#"),"")</f>
        <v/>
      </c>
      <c r="Z70" t="str">
        <f>IF($E70="OK",TEXT(Plantilla!#REF!,"#"),"")</f>
        <v/>
      </c>
    </row>
    <row r="71" spans="5:26" x14ac:dyDescent="0.25">
      <c r="E71" t="str">
        <f>Plantilla!C90</f>
        <v/>
      </c>
      <c r="F71" t="str">
        <f>IF($E71="OK",
   VLOOKUP(Plantilla!#REF!,'Tablas '!$B$4:$C$15,2,FALSE),
"")</f>
        <v/>
      </c>
      <c r="G71" t="str">
        <f>IF($E71="OK",
   VLOOKUP(Plantilla!#REF!,'Tablas '!E81:F95,2,FALSE),
"")</f>
        <v/>
      </c>
      <c r="H71" t="str">
        <f>IF($E71="OK",TEXT(Plantilla!#REF!,"#"),"")</f>
        <v/>
      </c>
      <c r="I71" t="str">
        <f>IF($E71="OK",TEXT(Plantilla!#REF!,"#"),"")</f>
        <v/>
      </c>
      <c r="J71" t="str">
        <f>IF($E71="OK",
   CONCATENATE(YEAR(Plantilla!D90),"-",TEXT(MONTH(Plantilla!D90),"00"),"-",TEXT(DAY(Plantilla!D90),"00")),
"")</f>
        <v/>
      </c>
      <c r="K71" t="str">
        <f>IF($E71="OK",
   CONCATENATE(YEAR(Plantilla!L90),"-",TEXT(MONTH(Plantilla!L90),"00"),"-",TEXT(DAY(Plantilla!L90),"00")),
"")</f>
        <v/>
      </c>
      <c r="L71" t="str">
        <f>IF($E71="OK",
   VLOOKUP(Plantilla!E90,'Tablas '!$H$4:$I$16,2,FALSE),
"")</f>
        <v/>
      </c>
      <c r="M71" t="str">
        <f>IF($E71="OK",TEXT(Plantilla!F90,"#"),"")</f>
        <v/>
      </c>
      <c r="N71" t="str">
        <f>IF($E71="OK",TEXT(Plantilla!G90,"#"),"")</f>
        <v/>
      </c>
      <c r="O71" t="str">
        <f>IF($E71="OK",TEXT(Plantilla!H90,"#"),"")</f>
        <v/>
      </c>
      <c r="P71" t="str">
        <f>IF($E71="OK",TEXT(Plantilla!I90,"#"),"")</f>
        <v/>
      </c>
      <c r="Q71" t="str">
        <f>IF($E71="OK",TEXT(Plantilla!J90,"#"),"")</f>
        <v/>
      </c>
      <c r="R71" t="str">
        <f>IF($E71="OK",
   VLOOKUP(Plantilla!Q90,'Tablas '!$AI$4:$AI$13,2,FALSE),
"")</f>
        <v/>
      </c>
      <c r="S71" t="str">
        <f>IF($E71="OK",TEXT(Plantilla!R90,"#"),"")</f>
        <v/>
      </c>
      <c r="T71" t="str">
        <f>IF($E71="OK",TEXT(Plantilla!#REF!,"#"),"")</f>
        <v/>
      </c>
      <c r="U71" t="str">
        <f>IF($E71="OK",TEXT(Plantilla!#REF!,"#"),"")</f>
        <v/>
      </c>
      <c r="V71" t="str">
        <f>IF($E71="OK",TEXT(Plantilla!#REF!,"#"),"")</f>
        <v/>
      </c>
      <c r="W71" t="str">
        <f>IF($E71="OK",TEXT(Plantilla!#REF!,"#"),"")</f>
        <v/>
      </c>
      <c r="X71" t="str">
        <f>IF($E71="OK",TEXT(Plantilla!#REF!,"#"),"")</f>
        <v/>
      </c>
      <c r="Y71" t="str">
        <f>IF($E71="OK",TEXT(Plantilla!#REF!,"#"),"")</f>
        <v/>
      </c>
      <c r="Z71" t="str">
        <f>IF($E71="OK",TEXT(Plantilla!#REF!,"#"),"")</f>
        <v/>
      </c>
    </row>
    <row r="72" spans="5:26" x14ac:dyDescent="0.25">
      <c r="E72" t="str">
        <f>Plantilla!C91</f>
        <v/>
      </c>
      <c r="F72" t="str">
        <f>IF($E72="OK",
   VLOOKUP(Plantilla!#REF!,'Tablas '!$B$4:$C$15,2,FALSE),
"")</f>
        <v/>
      </c>
      <c r="G72" t="str">
        <f>IF($E72="OK",
   VLOOKUP(Plantilla!#REF!,'Tablas '!E82:F96,2,FALSE),
"")</f>
        <v/>
      </c>
      <c r="H72" t="str">
        <f>IF($E72="OK",TEXT(Plantilla!#REF!,"#"),"")</f>
        <v/>
      </c>
      <c r="I72" t="str">
        <f>IF($E72="OK",TEXT(Plantilla!#REF!,"#"),"")</f>
        <v/>
      </c>
      <c r="J72" t="str">
        <f>IF($E72="OK",
   CONCATENATE(YEAR(Plantilla!D91),"-",TEXT(MONTH(Plantilla!D91),"00"),"-",TEXT(DAY(Plantilla!D91),"00")),
"")</f>
        <v/>
      </c>
      <c r="K72" t="str">
        <f>IF($E72="OK",
   CONCATENATE(YEAR(Plantilla!L91),"-",TEXT(MONTH(Plantilla!L91),"00"),"-",TEXT(DAY(Plantilla!L91),"00")),
"")</f>
        <v/>
      </c>
      <c r="L72" t="str">
        <f>IF($E72="OK",
   VLOOKUP(Plantilla!E91,'Tablas '!$H$4:$I$16,2,FALSE),
"")</f>
        <v/>
      </c>
      <c r="M72" t="str">
        <f>IF($E72="OK",TEXT(Plantilla!F91,"#"),"")</f>
        <v/>
      </c>
      <c r="N72" t="str">
        <f>IF($E72="OK",TEXT(Plantilla!G91,"#"),"")</f>
        <v/>
      </c>
      <c r="O72" t="str">
        <f>IF($E72="OK",TEXT(Plantilla!H91,"#"),"")</f>
        <v/>
      </c>
      <c r="P72" t="str">
        <f>IF($E72="OK",TEXT(Plantilla!I91,"#"),"")</f>
        <v/>
      </c>
      <c r="Q72" t="str">
        <f>IF($E72="OK",TEXT(Plantilla!J91,"#"),"")</f>
        <v/>
      </c>
      <c r="R72" t="str">
        <f>IF($E72="OK",
   VLOOKUP(Plantilla!Q91,'Tablas '!$AI$4:$AI$13,2,FALSE),
"")</f>
        <v/>
      </c>
      <c r="S72" t="str">
        <f>IF($E72="OK",TEXT(Plantilla!R91,"#"),"")</f>
        <v/>
      </c>
      <c r="T72" t="str">
        <f>IF($E72="OK",TEXT(Plantilla!#REF!,"#"),"")</f>
        <v/>
      </c>
      <c r="U72" t="str">
        <f>IF($E72="OK",TEXT(Plantilla!#REF!,"#"),"")</f>
        <v/>
      </c>
      <c r="V72" t="str">
        <f>IF($E72="OK",TEXT(Plantilla!#REF!,"#"),"")</f>
        <v/>
      </c>
      <c r="W72" t="str">
        <f>IF($E72="OK",TEXT(Plantilla!#REF!,"#"),"")</f>
        <v/>
      </c>
      <c r="X72" t="str">
        <f>IF($E72="OK",TEXT(Plantilla!#REF!,"#"),"")</f>
        <v/>
      </c>
      <c r="Y72" t="str">
        <f>IF($E72="OK",TEXT(Plantilla!#REF!,"#"),"")</f>
        <v/>
      </c>
      <c r="Z72" t="str">
        <f>IF($E72="OK",TEXT(Plantilla!#REF!,"#"),"")</f>
        <v/>
      </c>
    </row>
    <row r="73" spans="5:26" x14ac:dyDescent="0.25">
      <c r="E73" t="str">
        <f>Plantilla!C92</f>
        <v/>
      </c>
      <c r="F73" t="str">
        <f>IF($E73="OK",
   VLOOKUP(Plantilla!#REF!,'Tablas '!$B$4:$C$15,2,FALSE),
"")</f>
        <v/>
      </c>
      <c r="G73" t="str">
        <f>IF($E73="OK",
   VLOOKUP(Plantilla!#REF!,'Tablas '!E83:F97,2,FALSE),
"")</f>
        <v/>
      </c>
      <c r="H73" t="str">
        <f>IF($E73="OK",TEXT(Plantilla!#REF!,"#"),"")</f>
        <v/>
      </c>
      <c r="I73" t="str">
        <f>IF($E73="OK",TEXT(Plantilla!#REF!,"#"),"")</f>
        <v/>
      </c>
      <c r="J73" t="str">
        <f>IF($E73="OK",
   CONCATENATE(YEAR(Plantilla!D92),"-",TEXT(MONTH(Plantilla!D92),"00"),"-",TEXT(DAY(Plantilla!D92),"00")),
"")</f>
        <v/>
      </c>
      <c r="K73" t="str">
        <f>IF($E73="OK",
   CONCATENATE(YEAR(Plantilla!L92),"-",TEXT(MONTH(Plantilla!L92),"00"),"-",TEXT(DAY(Plantilla!L92),"00")),
"")</f>
        <v/>
      </c>
      <c r="L73" t="str">
        <f>IF($E73="OK",
   VLOOKUP(Plantilla!E92,'Tablas '!$H$4:$I$16,2,FALSE),
"")</f>
        <v/>
      </c>
      <c r="M73" t="str">
        <f>IF($E73="OK",TEXT(Plantilla!F92,"#"),"")</f>
        <v/>
      </c>
      <c r="N73" t="str">
        <f>IF($E73="OK",TEXT(Plantilla!G92,"#"),"")</f>
        <v/>
      </c>
      <c r="O73" t="str">
        <f>IF($E73="OK",TEXT(Plantilla!H92,"#"),"")</f>
        <v/>
      </c>
      <c r="P73" t="str">
        <f>IF($E73="OK",TEXT(Plantilla!I92,"#"),"")</f>
        <v/>
      </c>
      <c r="Q73" t="str">
        <f>IF($E73="OK",TEXT(Plantilla!J92,"#"),"")</f>
        <v/>
      </c>
      <c r="R73" t="str">
        <f>IF($E73="OK",
   VLOOKUP(Plantilla!Q92,'Tablas '!$AI$4:$AI$13,2,FALSE),
"")</f>
        <v/>
      </c>
      <c r="S73" t="str">
        <f>IF($E73="OK",TEXT(Plantilla!R92,"#"),"")</f>
        <v/>
      </c>
      <c r="T73" t="str">
        <f>IF($E73="OK",TEXT(Plantilla!#REF!,"#"),"")</f>
        <v/>
      </c>
      <c r="U73" t="str">
        <f>IF($E73="OK",TEXT(Plantilla!#REF!,"#"),"")</f>
        <v/>
      </c>
      <c r="V73" t="str">
        <f>IF($E73="OK",TEXT(Plantilla!#REF!,"#"),"")</f>
        <v/>
      </c>
      <c r="W73" t="str">
        <f>IF($E73="OK",TEXT(Plantilla!#REF!,"#"),"")</f>
        <v/>
      </c>
      <c r="X73" t="str">
        <f>IF($E73="OK",TEXT(Plantilla!#REF!,"#"),"")</f>
        <v/>
      </c>
      <c r="Y73" t="str">
        <f>IF($E73="OK",TEXT(Plantilla!#REF!,"#"),"")</f>
        <v/>
      </c>
      <c r="Z73" t="str">
        <f>IF($E73="OK",TEXT(Plantilla!#REF!,"#"),"")</f>
        <v/>
      </c>
    </row>
    <row r="74" spans="5:26" x14ac:dyDescent="0.25">
      <c r="E74" t="str">
        <f>Plantilla!C93</f>
        <v/>
      </c>
      <c r="F74" t="str">
        <f>IF($E74="OK",
   VLOOKUP(Plantilla!#REF!,'Tablas '!$B$4:$C$15,2,FALSE),
"")</f>
        <v/>
      </c>
      <c r="G74" t="str">
        <f>IF($E74="OK",
   VLOOKUP(Plantilla!#REF!,'Tablas '!E84:F98,2,FALSE),
"")</f>
        <v/>
      </c>
      <c r="H74" t="str">
        <f>IF($E74="OK",TEXT(Plantilla!#REF!,"#"),"")</f>
        <v/>
      </c>
      <c r="I74" t="str">
        <f>IF($E74="OK",TEXT(Plantilla!#REF!,"#"),"")</f>
        <v/>
      </c>
      <c r="J74" t="str">
        <f>IF($E74="OK",
   CONCATENATE(YEAR(Plantilla!D93),"-",TEXT(MONTH(Plantilla!D93),"00"),"-",TEXT(DAY(Plantilla!D93),"00")),
"")</f>
        <v/>
      </c>
      <c r="K74" t="str">
        <f>IF($E74="OK",
   CONCATENATE(YEAR(Plantilla!L93),"-",TEXT(MONTH(Plantilla!L93),"00"),"-",TEXT(DAY(Plantilla!L93),"00")),
"")</f>
        <v/>
      </c>
      <c r="L74" t="str">
        <f>IF($E74="OK",
   VLOOKUP(Plantilla!E93,'Tablas '!$H$4:$I$16,2,FALSE),
"")</f>
        <v/>
      </c>
      <c r="M74" t="str">
        <f>IF($E74="OK",TEXT(Plantilla!F93,"#"),"")</f>
        <v/>
      </c>
      <c r="N74" t="str">
        <f>IF($E74="OK",TEXT(Plantilla!G93,"#"),"")</f>
        <v/>
      </c>
      <c r="O74" t="str">
        <f>IF($E74="OK",TEXT(Plantilla!H93,"#"),"")</f>
        <v/>
      </c>
      <c r="P74" t="str">
        <f>IF($E74="OK",TEXT(Plantilla!I93,"#"),"")</f>
        <v/>
      </c>
      <c r="Q74" t="str">
        <f>IF($E74="OK",TEXT(Plantilla!J93,"#"),"")</f>
        <v/>
      </c>
      <c r="R74" t="str">
        <f>IF($E74="OK",
   VLOOKUP(Plantilla!Q93,'Tablas '!$AI$4:$AI$13,2,FALSE),
"")</f>
        <v/>
      </c>
      <c r="S74" t="str">
        <f>IF($E74="OK",TEXT(Plantilla!R93,"#"),"")</f>
        <v/>
      </c>
      <c r="T74" t="str">
        <f>IF($E74="OK",TEXT(Plantilla!#REF!,"#"),"")</f>
        <v/>
      </c>
      <c r="U74" t="str">
        <f>IF($E74="OK",TEXT(Plantilla!#REF!,"#"),"")</f>
        <v/>
      </c>
      <c r="V74" t="str">
        <f>IF($E74="OK",TEXT(Plantilla!#REF!,"#"),"")</f>
        <v/>
      </c>
      <c r="W74" t="str">
        <f>IF($E74="OK",TEXT(Plantilla!#REF!,"#"),"")</f>
        <v/>
      </c>
      <c r="X74" t="str">
        <f>IF($E74="OK",TEXT(Plantilla!#REF!,"#"),"")</f>
        <v/>
      </c>
      <c r="Y74" t="str">
        <f>IF($E74="OK",TEXT(Plantilla!#REF!,"#"),"")</f>
        <v/>
      </c>
      <c r="Z74" t="str">
        <f>IF($E74="OK",TEXT(Plantilla!#REF!,"#"),"")</f>
        <v/>
      </c>
    </row>
    <row r="75" spans="5:26" x14ac:dyDescent="0.25">
      <c r="E75" t="str">
        <f>Plantilla!C94</f>
        <v/>
      </c>
      <c r="F75" t="str">
        <f>IF($E75="OK",
   VLOOKUP(Plantilla!#REF!,'Tablas '!$B$4:$C$15,2,FALSE),
"")</f>
        <v/>
      </c>
      <c r="G75" t="str">
        <f>IF($E75="OK",
   VLOOKUP(Plantilla!#REF!,'Tablas '!E85:F99,2,FALSE),
"")</f>
        <v/>
      </c>
      <c r="H75" t="str">
        <f>IF($E75="OK",TEXT(Plantilla!#REF!,"#"),"")</f>
        <v/>
      </c>
      <c r="I75" t="str">
        <f>IF($E75="OK",TEXT(Plantilla!#REF!,"#"),"")</f>
        <v/>
      </c>
      <c r="J75" t="str">
        <f>IF($E75="OK",
   CONCATENATE(YEAR(Plantilla!D94),"-",TEXT(MONTH(Plantilla!D94),"00"),"-",TEXT(DAY(Plantilla!D94),"00")),
"")</f>
        <v/>
      </c>
      <c r="K75" t="str">
        <f>IF($E75="OK",
   CONCATENATE(YEAR(Plantilla!L94),"-",TEXT(MONTH(Plantilla!L94),"00"),"-",TEXT(DAY(Plantilla!L94),"00")),
"")</f>
        <v/>
      </c>
      <c r="L75" t="str">
        <f>IF($E75="OK",
   VLOOKUP(Plantilla!E94,'Tablas '!$H$4:$I$16,2,FALSE),
"")</f>
        <v/>
      </c>
      <c r="M75" t="str">
        <f>IF($E75="OK",TEXT(Plantilla!F94,"#"),"")</f>
        <v/>
      </c>
      <c r="N75" t="str">
        <f>IF($E75="OK",TEXT(Plantilla!G94,"#"),"")</f>
        <v/>
      </c>
      <c r="O75" t="str">
        <f>IF($E75="OK",TEXT(Plantilla!H94,"#"),"")</f>
        <v/>
      </c>
      <c r="P75" t="str">
        <f>IF($E75="OK",TEXT(Plantilla!I94,"#"),"")</f>
        <v/>
      </c>
      <c r="Q75" t="str">
        <f>IF($E75="OK",TEXT(Plantilla!J94,"#"),"")</f>
        <v/>
      </c>
      <c r="R75" t="str">
        <f>IF($E75="OK",
   VLOOKUP(Plantilla!Q94,'Tablas '!$AI$4:$AI$13,2,FALSE),
"")</f>
        <v/>
      </c>
      <c r="S75" t="str">
        <f>IF($E75="OK",TEXT(Plantilla!R94,"#"),"")</f>
        <v/>
      </c>
      <c r="T75" t="str">
        <f>IF($E75="OK",TEXT(Plantilla!#REF!,"#"),"")</f>
        <v/>
      </c>
      <c r="U75" t="str">
        <f>IF($E75="OK",TEXT(Plantilla!#REF!,"#"),"")</f>
        <v/>
      </c>
      <c r="V75" t="str">
        <f>IF($E75="OK",TEXT(Plantilla!#REF!,"#"),"")</f>
        <v/>
      </c>
      <c r="W75" t="str">
        <f>IF($E75="OK",TEXT(Plantilla!#REF!,"#"),"")</f>
        <v/>
      </c>
      <c r="X75" t="str">
        <f>IF($E75="OK",TEXT(Plantilla!#REF!,"#"),"")</f>
        <v/>
      </c>
      <c r="Y75" t="str">
        <f>IF($E75="OK",TEXT(Plantilla!#REF!,"#"),"")</f>
        <v/>
      </c>
      <c r="Z75" t="str">
        <f>IF($E75="OK",TEXT(Plantilla!#REF!,"#"),"")</f>
        <v/>
      </c>
    </row>
    <row r="76" spans="5:26" x14ac:dyDescent="0.25">
      <c r="E76" t="str">
        <f>Plantilla!C95</f>
        <v/>
      </c>
      <c r="F76" t="str">
        <f>IF($E76="OK",
   VLOOKUP(Plantilla!#REF!,'Tablas '!$B$4:$C$15,2,FALSE),
"")</f>
        <v/>
      </c>
      <c r="G76" t="str">
        <f>IF($E76="OK",
   VLOOKUP(Plantilla!#REF!,'Tablas '!E86:F100,2,FALSE),
"")</f>
        <v/>
      </c>
      <c r="H76" t="str">
        <f>IF($E76="OK",TEXT(Plantilla!#REF!,"#"),"")</f>
        <v/>
      </c>
      <c r="I76" t="str">
        <f>IF($E76="OK",TEXT(Plantilla!#REF!,"#"),"")</f>
        <v/>
      </c>
      <c r="J76" t="str">
        <f>IF($E76="OK",
   CONCATENATE(YEAR(Plantilla!D95),"-",TEXT(MONTH(Plantilla!D95),"00"),"-",TEXT(DAY(Plantilla!D95),"00")),
"")</f>
        <v/>
      </c>
      <c r="K76" t="str">
        <f>IF($E76="OK",
   CONCATENATE(YEAR(Plantilla!L95),"-",TEXT(MONTH(Plantilla!L95),"00"),"-",TEXT(DAY(Plantilla!L95),"00")),
"")</f>
        <v/>
      </c>
      <c r="L76" t="str">
        <f>IF($E76="OK",
   VLOOKUP(Plantilla!E95,'Tablas '!$H$4:$I$16,2,FALSE),
"")</f>
        <v/>
      </c>
      <c r="M76" t="str">
        <f>IF($E76="OK",TEXT(Plantilla!F95,"#"),"")</f>
        <v/>
      </c>
      <c r="N76" t="str">
        <f>IF($E76="OK",TEXT(Plantilla!G95,"#"),"")</f>
        <v/>
      </c>
      <c r="O76" t="str">
        <f>IF($E76="OK",TEXT(Plantilla!H95,"#"),"")</f>
        <v/>
      </c>
      <c r="P76" t="str">
        <f>IF($E76="OK",TEXT(Plantilla!I95,"#"),"")</f>
        <v/>
      </c>
      <c r="Q76" t="str">
        <f>IF($E76="OK",TEXT(Plantilla!J95,"#"),"")</f>
        <v/>
      </c>
      <c r="R76" t="str">
        <f>IF($E76="OK",
   VLOOKUP(Plantilla!Q95,'Tablas '!$AI$4:$AI$13,2,FALSE),
"")</f>
        <v/>
      </c>
      <c r="S76" t="str">
        <f>IF($E76="OK",TEXT(Plantilla!R95,"#"),"")</f>
        <v/>
      </c>
      <c r="T76" t="str">
        <f>IF($E76="OK",TEXT(Plantilla!#REF!,"#"),"")</f>
        <v/>
      </c>
      <c r="U76" t="str">
        <f>IF($E76="OK",TEXT(Plantilla!#REF!,"#"),"")</f>
        <v/>
      </c>
      <c r="V76" t="str">
        <f>IF($E76="OK",TEXT(Plantilla!#REF!,"#"),"")</f>
        <v/>
      </c>
      <c r="W76" t="str">
        <f>IF($E76="OK",TEXT(Plantilla!#REF!,"#"),"")</f>
        <v/>
      </c>
      <c r="X76" t="str">
        <f>IF($E76="OK",TEXT(Plantilla!#REF!,"#"),"")</f>
        <v/>
      </c>
      <c r="Y76" t="str">
        <f>IF($E76="OK",TEXT(Plantilla!#REF!,"#"),"")</f>
        <v/>
      </c>
      <c r="Z76" t="str">
        <f>IF($E76="OK",TEXT(Plantilla!#REF!,"#"),"")</f>
        <v/>
      </c>
    </row>
    <row r="77" spans="5:26" x14ac:dyDescent="0.25">
      <c r="E77" t="str">
        <f>Plantilla!C96</f>
        <v/>
      </c>
      <c r="F77" t="str">
        <f>IF($E77="OK",
   VLOOKUP(Plantilla!#REF!,'Tablas '!$B$4:$C$15,2,FALSE),
"")</f>
        <v/>
      </c>
      <c r="G77" t="str">
        <f>IF($E77="OK",
   VLOOKUP(Plantilla!#REF!,'Tablas '!E87:F101,2,FALSE),
"")</f>
        <v/>
      </c>
      <c r="H77" t="str">
        <f>IF($E77="OK",TEXT(Plantilla!#REF!,"#"),"")</f>
        <v/>
      </c>
      <c r="I77" t="str">
        <f>IF($E77="OK",TEXT(Plantilla!#REF!,"#"),"")</f>
        <v/>
      </c>
      <c r="J77" t="str">
        <f>IF($E77="OK",
   CONCATENATE(YEAR(Plantilla!D96),"-",TEXT(MONTH(Plantilla!D96),"00"),"-",TEXT(DAY(Plantilla!D96),"00")),
"")</f>
        <v/>
      </c>
      <c r="K77" t="str">
        <f>IF($E77="OK",
   CONCATENATE(YEAR(Plantilla!L96),"-",TEXT(MONTH(Plantilla!L96),"00"),"-",TEXT(DAY(Plantilla!L96),"00")),
"")</f>
        <v/>
      </c>
      <c r="L77" t="str">
        <f>IF($E77="OK",
   VLOOKUP(Plantilla!E96,'Tablas '!$H$4:$I$16,2,FALSE),
"")</f>
        <v/>
      </c>
      <c r="M77" t="str">
        <f>IF($E77="OK",TEXT(Plantilla!F96,"#"),"")</f>
        <v/>
      </c>
      <c r="N77" t="str">
        <f>IF($E77="OK",TEXT(Plantilla!G96,"#"),"")</f>
        <v/>
      </c>
      <c r="O77" t="str">
        <f>IF($E77="OK",TEXT(Plantilla!H96,"#"),"")</f>
        <v/>
      </c>
      <c r="P77" t="str">
        <f>IF($E77="OK",TEXT(Plantilla!I96,"#"),"")</f>
        <v/>
      </c>
      <c r="Q77" t="str">
        <f>IF($E77="OK",TEXT(Plantilla!J96,"#"),"")</f>
        <v/>
      </c>
      <c r="R77" t="str">
        <f>IF($E77="OK",
   VLOOKUP(Plantilla!Q96,'Tablas '!$AI$4:$AI$13,2,FALSE),
"")</f>
        <v/>
      </c>
      <c r="S77" t="str">
        <f>IF($E77="OK",TEXT(Plantilla!R96,"#"),"")</f>
        <v/>
      </c>
      <c r="T77" t="str">
        <f>IF($E77="OK",TEXT(Plantilla!#REF!,"#"),"")</f>
        <v/>
      </c>
      <c r="U77" t="str">
        <f>IF($E77="OK",TEXT(Plantilla!#REF!,"#"),"")</f>
        <v/>
      </c>
      <c r="V77" t="str">
        <f>IF($E77="OK",TEXT(Plantilla!#REF!,"#"),"")</f>
        <v/>
      </c>
      <c r="W77" t="str">
        <f>IF($E77="OK",TEXT(Plantilla!#REF!,"#"),"")</f>
        <v/>
      </c>
      <c r="X77" t="str">
        <f>IF($E77="OK",TEXT(Plantilla!#REF!,"#"),"")</f>
        <v/>
      </c>
      <c r="Y77" t="str">
        <f>IF($E77="OK",TEXT(Plantilla!#REF!,"#"),"")</f>
        <v/>
      </c>
      <c r="Z77" t="str">
        <f>IF($E77="OK",TEXT(Plantilla!#REF!,"#"),"")</f>
        <v/>
      </c>
    </row>
    <row r="78" spans="5:26" x14ac:dyDescent="0.25">
      <c r="E78" t="str">
        <f>Plantilla!C97</f>
        <v/>
      </c>
      <c r="F78" t="str">
        <f>IF($E78="OK",
   VLOOKUP(Plantilla!#REF!,'Tablas '!$B$4:$C$15,2,FALSE),
"")</f>
        <v/>
      </c>
      <c r="G78" t="str">
        <f>IF($E78="OK",
   VLOOKUP(Plantilla!#REF!,'Tablas '!E88:F102,2,FALSE),
"")</f>
        <v/>
      </c>
      <c r="H78" t="str">
        <f>IF($E78="OK",TEXT(Plantilla!#REF!,"#"),"")</f>
        <v/>
      </c>
      <c r="I78" t="str">
        <f>IF($E78="OK",TEXT(Plantilla!#REF!,"#"),"")</f>
        <v/>
      </c>
      <c r="J78" t="str">
        <f>IF($E78="OK",
   CONCATENATE(YEAR(Plantilla!D97),"-",TEXT(MONTH(Plantilla!D97),"00"),"-",TEXT(DAY(Plantilla!D97),"00")),
"")</f>
        <v/>
      </c>
      <c r="K78" t="str">
        <f>IF($E78="OK",
   CONCATENATE(YEAR(Plantilla!L97),"-",TEXT(MONTH(Plantilla!L97),"00"),"-",TEXT(DAY(Plantilla!L97),"00")),
"")</f>
        <v/>
      </c>
      <c r="L78" t="str">
        <f>IF($E78="OK",
   VLOOKUP(Plantilla!E97,'Tablas '!$H$4:$I$16,2,FALSE),
"")</f>
        <v/>
      </c>
      <c r="M78" t="str">
        <f>IF($E78="OK",TEXT(Plantilla!F97,"#"),"")</f>
        <v/>
      </c>
      <c r="N78" t="str">
        <f>IF($E78="OK",TEXT(Plantilla!G97,"#"),"")</f>
        <v/>
      </c>
      <c r="O78" t="str">
        <f>IF($E78="OK",TEXT(Plantilla!H97,"#"),"")</f>
        <v/>
      </c>
      <c r="P78" t="str">
        <f>IF($E78="OK",TEXT(Plantilla!I97,"#"),"")</f>
        <v/>
      </c>
      <c r="Q78" t="str">
        <f>IF($E78="OK",TEXT(Plantilla!J97,"#"),"")</f>
        <v/>
      </c>
      <c r="R78" t="str">
        <f>IF($E78="OK",
   VLOOKUP(Plantilla!Q97,'Tablas '!$AI$4:$AI$13,2,FALSE),
"")</f>
        <v/>
      </c>
      <c r="S78" t="str">
        <f>IF($E78="OK",TEXT(Plantilla!R97,"#"),"")</f>
        <v/>
      </c>
      <c r="T78" t="str">
        <f>IF($E78="OK",TEXT(Plantilla!#REF!,"#"),"")</f>
        <v/>
      </c>
      <c r="U78" t="str">
        <f>IF($E78="OK",TEXT(Plantilla!#REF!,"#"),"")</f>
        <v/>
      </c>
      <c r="V78" t="str">
        <f>IF($E78="OK",TEXT(Plantilla!#REF!,"#"),"")</f>
        <v/>
      </c>
      <c r="W78" t="str">
        <f>IF($E78="OK",TEXT(Plantilla!#REF!,"#"),"")</f>
        <v/>
      </c>
      <c r="X78" t="str">
        <f>IF($E78="OK",TEXT(Plantilla!#REF!,"#"),"")</f>
        <v/>
      </c>
      <c r="Y78" t="str">
        <f>IF($E78="OK",TEXT(Plantilla!#REF!,"#"),"")</f>
        <v/>
      </c>
      <c r="Z78" t="str">
        <f>IF($E78="OK",TEXT(Plantilla!#REF!,"#"),"")</f>
        <v/>
      </c>
    </row>
    <row r="79" spans="5:26" x14ac:dyDescent="0.25">
      <c r="E79" t="str">
        <f>Plantilla!C98</f>
        <v/>
      </c>
      <c r="F79" t="str">
        <f>IF($E79="OK",
   VLOOKUP(Plantilla!#REF!,'Tablas '!$B$4:$C$15,2,FALSE),
"")</f>
        <v/>
      </c>
      <c r="G79" t="str">
        <f>IF($E79="OK",
   VLOOKUP(Plantilla!#REF!,'Tablas '!E89:F103,2,FALSE),
"")</f>
        <v/>
      </c>
      <c r="H79" t="str">
        <f>IF($E79="OK",TEXT(Plantilla!#REF!,"#"),"")</f>
        <v/>
      </c>
      <c r="I79" t="str">
        <f>IF($E79="OK",TEXT(Plantilla!#REF!,"#"),"")</f>
        <v/>
      </c>
      <c r="J79" t="str">
        <f>IF($E79="OK",
   CONCATENATE(YEAR(Plantilla!D98),"-",TEXT(MONTH(Plantilla!D98),"00"),"-",TEXT(DAY(Plantilla!D98),"00")),
"")</f>
        <v/>
      </c>
      <c r="K79" t="str">
        <f>IF($E79="OK",
   CONCATENATE(YEAR(Plantilla!L98),"-",TEXT(MONTH(Plantilla!L98),"00"),"-",TEXT(DAY(Plantilla!L98),"00")),
"")</f>
        <v/>
      </c>
      <c r="L79" t="str">
        <f>IF($E79="OK",
   VLOOKUP(Plantilla!E98,'Tablas '!$H$4:$I$16,2,FALSE),
"")</f>
        <v/>
      </c>
      <c r="M79" t="str">
        <f>IF($E79="OK",TEXT(Plantilla!F98,"#"),"")</f>
        <v/>
      </c>
      <c r="N79" t="str">
        <f>IF($E79="OK",TEXT(Plantilla!G98,"#"),"")</f>
        <v/>
      </c>
      <c r="O79" t="str">
        <f>IF($E79="OK",TEXT(Plantilla!H98,"#"),"")</f>
        <v/>
      </c>
      <c r="P79" t="str">
        <f>IF($E79="OK",TEXT(Plantilla!I98,"#"),"")</f>
        <v/>
      </c>
      <c r="Q79" t="str">
        <f>IF($E79="OK",TEXT(Plantilla!J98,"#"),"")</f>
        <v/>
      </c>
      <c r="R79" t="str">
        <f>IF($E79="OK",
   VLOOKUP(Plantilla!Q98,'Tablas '!$AI$4:$AI$13,2,FALSE),
"")</f>
        <v/>
      </c>
      <c r="S79" t="str">
        <f>IF($E79="OK",TEXT(Plantilla!R98,"#"),"")</f>
        <v/>
      </c>
      <c r="T79" t="str">
        <f>IF($E79="OK",TEXT(Plantilla!#REF!,"#"),"")</f>
        <v/>
      </c>
      <c r="U79" t="str">
        <f>IF($E79="OK",TEXT(Plantilla!#REF!,"#"),"")</f>
        <v/>
      </c>
      <c r="V79" t="str">
        <f>IF($E79="OK",TEXT(Plantilla!#REF!,"#"),"")</f>
        <v/>
      </c>
      <c r="W79" t="str">
        <f>IF($E79="OK",TEXT(Plantilla!#REF!,"#"),"")</f>
        <v/>
      </c>
      <c r="X79" t="str">
        <f>IF($E79="OK",TEXT(Plantilla!#REF!,"#"),"")</f>
        <v/>
      </c>
      <c r="Y79" t="str">
        <f>IF($E79="OK",TEXT(Plantilla!#REF!,"#"),"")</f>
        <v/>
      </c>
      <c r="Z79" t="str">
        <f>IF($E79="OK",TEXT(Plantilla!#REF!,"#"),"")</f>
        <v/>
      </c>
    </row>
    <row r="80" spans="5:26" x14ac:dyDescent="0.25">
      <c r="E80" t="str">
        <f>Plantilla!C99</f>
        <v/>
      </c>
      <c r="F80" t="str">
        <f>IF($E80="OK",
   VLOOKUP(Plantilla!#REF!,'Tablas '!$B$4:$C$15,2,FALSE),
"")</f>
        <v/>
      </c>
      <c r="G80" t="str">
        <f>IF($E80="OK",
   VLOOKUP(Plantilla!#REF!,'Tablas '!E90:F104,2,FALSE),
"")</f>
        <v/>
      </c>
      <c r="H80" t="str">
        <f>IF($E80="OK",TEXT(Plantilla!#REF!,"#"),"")</f>
        <v/>
      </c>
      <c r="I80" t="str">
        <f>IF($E80="OK",TEXT(Plantilla!#REF!,"#"),"")</f>
        <v/>
      </c>
      <c r="J80" t="str">
        <f>IF($E80="OK",
   CONCATENATE(YEAR(Plantilla!D99),"-",TEXT(MONTH(Plantilla!D99),"00"),"-",TEXT(DAY(Plantilla!D99),"00")),
"")</f>
        <v/>
      </c>
      <c r="K80" t="str">
        <f>IF($E80="OK",
   CONCATENATE(YEAR(Plantilla!L99),"-",TEXT(MONTH(Plantilla!L99),"00"),"-",TEXT(DAY(Plantilla!L99),"00")),
"")</f>
        <v/>
      </c>
      <c r="L80" t="str">
        <f>IF($E80="OK",
   VLOOKUP(Plantilla!E99,'Tablas '!$H$4:$I$16,2,FALSE),
"")</f>
        <v/>
      </c>
      <c r="M80" t="str">
        <f>IF($E80="OK",TEXT(Plantilla!F99,"#"),"")</f>
        <v/>
      </c>
      <c r="N80" t="str">
        <f>IF($E80="OK",TEXT(Plantilla!G99,"#"),"")</f>
        <v/>
      </c>
      <c r="O80" t="str">
        <f>IF($E80="OK",TEXT(Plantilla!H99,"#"),"")</f>
        <v/>
      </c>
      <c r="P80" t="str">
        <f>IF($E80="OK",TEXT(Plantilla!I99,"#"),"")</f>
        <v/>
      </c>
      <c r="Q80" t="str">
        <f>IF($E80="OK",TEXT(Plantilla!J99,"#"),"")</f>
        <v/>
      </c>
      <c r="R80" t="str">
        <f>IF($E80="OK",
   VLOOKUP(Plantilla!Q99,'Tablas '!$AI$4:$AI$13,2,FALSE),
"")</f>
        <v/>
      </c>
      <c r="S80" t="str">
        <f>IF($E80="OK",TEXT(Plantilla!R99,"#"),"")</f>
        <v/>
      </c>
      <c r="T80" t="str">
        <f>IF($E80="OK",TEXT(Plantilla!#REF!,"#"),"")</f>
        <v/>
      </c>
      <c r="U80" t="str">
        <f>IF($E80="OK",TEXT(Plantilla!#REF!,"#"),"")</f>
        <v/>
      </c>
      <c r="V80" t="str">
        <f>IF($E80="OK",TEXT(Plantilla!#REF!,"#"),"")</f>
        <v/>
      </c>
      <c r="W80" t="str">
        <f>IF($E80="OK",TEXT(Plantilla!#REF!,"#"),"")</f>
        <v/>
      </c>
      <c r="X80" t="str">
        <f>IF($E80="OK",TEXT(Plantilla!#REF!,"#"),"")</f>
        <v/>
      </c>
      <c r="Y80" t="str">
        <f>IF($E80="OK",TEXT(Plantilla!#REF!,"#"),"")</f>
        <v/>
      </c>
      <c r="Z80" t="str">
        <f>IF($E80="OK",TEXT(Plantilla!#REF!,"#"),"")</f>
        <v/>
      </c>
    </row>
    <row r="81" spans="5:26" x14ac:dyDescent="0.25">
      <c r="E81" t="str">
        <f>Plantilla!C100</f>
        <v/>
      </c>
      <c r="F81" t="str">
        <f>IF($E81="OK",
   VLOOKUP(Plantilla!#REF!,'Tablas '!$B$4:$C$15,2,FALSE),
"")</f>
        <v/>
      </c>
      <c r="G81" t="str">
        <f>IF($E81="OK",
   VLOOKUP(Plantilla!#REF!,'Tablas '!E91:F105,2,FALSE),
"")</f>
        <v/>
      </c>
      <c r="H81" t="str">
        <f>IF($E81="OK",TEXT(Plantilla!#REF!,"#"),"")</f>
        <v/>
      </c>
      <c r="I81" t="str">
        <f>IF($E81="OK",TEXT(Plantilla!#REF!,"#"),"")</f>
        <v/>
      </c>
      <c r="J81" t="str">
        <f>IF($E81="OK",
   CONCATENATE(YEAR(Plantilla!D100),"-",TEXT(MONTH(Plantilla!D100),"00"),"-",TEXT(DAY(Plantilla!D100),"00")),
"")</f>
        <v/>
      </c>
      <c r="K81" t="str">
        <f>IF($E81="OK",
   CONCATENATE(YEAR(Plantilla!L100),"-",TEXT(MONTH(Plantilla!L100),"00"),"-",TEXT(DAY(Plantilla!L100),"00")),
"")</f>
        <v/>
      </c>
      <c r="L81" t="str">
        <f>IF($E81="OK",
   VLOOKUP(Plantilla!E100,'Tablas '!$H$4:$I$16,2,FALSE),
"")</f>
        <v/>
      </c>
      <c r="M81" t="str">
        <f>IF($E81="OK",TEXT(Plantilla!F100,"#"),"")</f>
        <v/>
      </c>
      <c r="N81" t="str">
        <f>IF($E81="OK",TEXT(Plantilla!G100,"#"),"")</f>
        <v/>
      </c>
      <c r="O81" t="str">
        <f>IF($E81="OK",TEXT(Plantilla!H100,"#"),"")</f>
        <v/>
      </c>
      <c r="P81" t="str">
        <f>IF($E81="OK",TEXT(Plantilla!I100,"#"),"")</f>
        <v/>
      </c>
      <c r="Q81" t="str">
        <f>IF($E81="OK",TEXT(Plantilla!J100,"#"),"")</f>
        <v/>
      </c>
      <c r="R81" t="str">
        <f>IF($E81="OK",
   VLOOKUP(Plantilla!Q100,'Tablas '!$AI$4:$AI$13,2,FALSE),
"")</f>
        <v/>
      </c>
      <c r="S81" t="str">
        <f>IF($E81="OK",TEXT(Plantilla!R100,"#"),"")</f>
        <v/>
      </c>
      <c r="T81" t="str">
        <f>IF($E81="OK",TEXT(Plantilla!#REF!,"#"),"")</f>
        <v/>
      </c>
      <c r="U81" t="str">
        <f>IF($E81="OK",TEXT(Plantilla!#REF!,"#"),"")</f>
        <v/>
      </c>
      <c r="V81" t="str">
        <f>IF($E81="OK",TEXT(Plantilla!#REF!,"#"),"")</f>
        <v/>
      </c>
      <c r="W81" t="str">
        <f>IF($E81="OK",TEXT(Plantilla!#REF!,"#"),"")</f>
        <v/>
      </c>
      <c r="X81" t="str">
        <f>IF($E81="OK",TEXT(Plantilla!#REF!,"#"),"")</f>
        <v/>
      </c>
      <c r="Y81" t="str">
        <f>IF($E81="OK",TEXT(Plantilla!#REF!,"#"),"")</f>
        <v/>
      </c>
      <c r="Z81" t="str">
        <f>IF($E81="OK",TEXT(Plantilla!#REF!,"#"),"")</f>
        <v/>
      </c>
    </row>
    <row r="82" spans="5:26" x14ac:dyDescent="0.25">
      <c r="E82" t="str">
        <f>Plantilla!C101</f>
        <v/>
      </c>
      <c r="F82" t="str">
        <f>IF($E82="OK",
   VLOOKUP(Plantilla!#REF!,'Tablas '!$B$4:$C$15,2,FALSE),
"")</f>
        <v/>
      </c>
      <c r="G82" t="str">
        <f>IF($E82="OK",
   VLOOKUP(Plantilla!#REF!,'Tablas '!E92:F106,2,FALSE),
"")</f>
        <v/>
      </c>
      <c r="H82" t="str">
        <f>IF($E82="OK",TEXT(Plantilla!#REF!,"#"),"")</f>
        <v/>
      </c>
      <c r="I82" t="str">
        <f>IF($E82="OK",TEXT(Plantilla!#REF!,"#"),"")</f>
        <v/>
      </c>
      <c r="J82" t="str">
        <f>IF($E82="OK",
   CONCATENATE(YEAR(Plantilla!D101),"-",TEXT(MONTH(Plantilla!D101),"00"),"-",TEXT(DAY(Plantilla!D101),"00")),
"")</f>
        <v/>
      </c>
      <c r="K82" t="str">
        <f>IF($E82="OK",
   CONCATENATE(YEAR(Plantilla!L101),"-",TEXT(MONTH(Plantilla!L101),"00"),"-",TEXT(DAY(Plantilla!L101),"00")),
"")</f>
        <v/>
      </c>
      <c r="L82" t="str">
        <f>IF($E82="OK",
   VLOOKUP(Plantilla!E101,'Tablas '!$H$4:$I$16,2,FALSE),
"")</f>
        <v/>
      </c>
      <c r="M82" t="str">
        <f>IF($E82="OK",TEXT(Plantilla!F101,"#"),"")</f>
        <v/>
      </c>
      <c r="N82" t="str">
        <f>IF($E82="OK",TEXT(Plantilla!G101,"#"),"")</f>
        <v/>
      </c>
      <c r="O82" t="str">
        <f>IF($E82="OK",TEXT(Plantilla!H101,"#"),"")</f>
        <v/>
      </c>
      <c r="P82" t="str">
        <f>IF($E82="OK",TEXT(Plantilla!I101,"#"),"")</f>
        <v/>
      </c>
      <c r="Q82" t="str">
        <f>IF($E82="OK",TEXT(Plantilla!J101,"#"),"")</f>
        <v/>
      </c>
      <c r="R82" t="str">
        <f>IF($E82="OK",
   VLOOKUP(Plantilla!Q101,'Tablas '!$AI$4:$AI$13,2,FALSE),
"")</f>
        <v/>
      </c>
      <c r="S82" t="str">
        <f>IF($E82="OK",TEXT(Plantilla!R101,"#"),"")</f>
        <v/>
      </c>
      <c r="T82" t="str">
        <f>IF($E82="OK",TEXT(Plantilla!#REF!,"#"),"")</f>
        <v/>
      </c>
      <c r="U82" t="str">
        <f>IF($E82="OK",TEXT(Plantilla!#REF!,"#"),"")</f>
        <v/>
      </c>
      <c r="V82" t="str">
        <f>IF($E82="OK",TEXT(Plantilla!#REF!,"#"),"")</f>
        <v/>
      </c>
      <c r="W82" t="str">
        <f>IF($E82="OK",TEXT(Plantilla!#REF!,"#"),"")</f>
        <v/>
      </c>
      <c r="X82" t="str">
        <f>IF($E82="OK",TEXT(Plantilla!#REF!,"#"),"")</f>
        <v/>
      </c>
      <c r="Y82" t="str">
        <f>IF($E82="OK",TEXT(Plantilla!#REF!,"#"),"")</f>
        <v/>
      </c>
      <c r="Z82" t="str">
        <f>IF($E82="OK",TEXT(Plantilla!#REF!,"#"),"")</f>
        <v/>
      </c>
    </row>
    <row r="83" spans="5:26" x14ac:dyDescent="0.25">
      <c r="E83" t="str">
        <f>Plantilla!C102</f>
        <v/>
      </c>
      <c r="F83" t="str">
        <f>IF($E83="OK",
   VLOOKUP(Plantilla!#REF!,'Tablas '!$B$4:$C$15,2,FALSE),
"")</f>
        <v/>
      </c>
      <c r="G83" t="str">
        <f>IF($E83="OK",
   VLOOKUP(Plantilla!#REF!,'Tablas '!E93:F107,2,FALSE),
"")</f>
        <v/>
      </c>
      <c r="H83" t="str">
        <f>IF($E83="OK",TEXT(Plantilla!#REF!,"#"),"")</f>
        <v/>
      </c>
      <c r="I83" t="str">
        <f>IF($E83="OK",TEXT(Plantilla!#REF!,"#"),"")</f>
        <v/>
      </c>
      <c r="J83" t="str">
        <f>IF($E83="OK",
   CONCATENATE(YEAR(Plantilla!D102),"-",TEXT(MONTH(Plantilla!D102),"00"),"-",TEXT(DAY(Plantilla!D102),"00")),
"")</f>
        <v/>
      </c>
      <c r="K83" t="str">
        <f>IF($E83="OK",
   CONCATENATE(YEAR(Plantilla!L102),"-",TEXT(MONTH(Plantilla!L102),"00"),"-",TEXT(DAY(Plantilla!L102),"00")),
"")</f>
        <v/>
      </c>
      <c r="L83" t="str">
        <f>IF($E83="OK",
   VLOOKUP(Plantilla!E102,'Tablas '!$H$4:$I$16,2,FALSE),
"")</f>
        <v/>
      </c>
      <c r="M83" t="str">
        <f>IF($E83="OK",TEXT(Plantilla!F102,"#"),"")</f>
        <v/>
      </c>
      <c r="N83" t="str">
        <f>IF($E83="OK",TEXT(Plantilla!G102,"#"),"")</f>
        <v/>
      </c>
      <c r="O83" t="str">
        <f>IF($E83="OK",TEXT(Plantilla!H102,"#"),"")</f>
        <v/>
      </c>
      <c r="P83" t="str">
        <f>IF($E83="OK",TEXT(Plantilla!I102,"#"),"")</f>
        <v/>
      </c>
      <c r="Q83" t="str">
        <f>IF($E83="OK",TEXT(Plantilla!J102,"#"),"")</f>
        <v/>
      </c>
      <c r="R83" t="str">
        <f>IF($E83="OK",
   VLOOKUP(Plantilla!Q102,'Tablas '!$AI$4:$AI$13,2,FALSE),
"")</f>
        <v/>
      </c>
      <c r="S83" t="str">
        <f>IF($E83="OK",TEXT(Plantilla!R102,"#"),"")</f>
        <v/>
      </c>
      <c r="T83" t="str">
        <f>IF($E83="OK",TEXT(Plantilla!#REF!,"#"),"")</f>
        <v/>
      </c>
      <c r="U83" t="str">
        <f>IF($E83="OK",TEXT(Plantilla!#REF!,"#"),"")</f>
        <v/>
      </c>
      <c r="V83" t="str">
        <f>IF($E83="OK",TEXT(Plantilla!#REF!,"#"),"")</f>
        <v/>
      </c>
      <c r="W83" t="str">
        <f>IF($E83="OK",TEXT(Plantilla!#REF!,"#"),"")</f>
        <v/>
      </c>
      <c r="X83" t="str">
        <f>IF($E83="OK",TEXT(Plantilla!#REF!,"#"),"")</f>
        <v/>
      </c>
      <c r="Y83" t="str">
        <f>IF($E83="OK",TEXT(Plantilla!#REF!,"#"),"")</f>
        <v/>
      </c>
      <c r="Z83" t="str">
        <f>IF($E83="OK",TEXT(Plantilla!#REF!,"#"),"")</f>
        <v/>
      </c>
    </row>
    <row r="84" spans="5:26" x14ac:dyDescent="0.25">
      <c r="E84" t="str">
        <f>Plantilla!C103</f>
        <v/>
      </c>
      <c r="F84" t="str">
        <f>IF($E84="OK",
   VLOOKUP(Plantilla!#REF!,'Tablas '!$B$4:$C$15,2,FALSE),
"")</f>
        <v/>
      </c>
      <c r="G84" t="str">
        <f>IF($E84="OK",
   VLOOKUP(Plantilla!#REF!,'Tablas '!E94:F108,2,FALSE),
"")</f>
        <v/>
      </c>
      <c r="H84" t="str">
        <f>IF($E84="OK",TEXT(Plantilla!#REF!,"#"),"")</f>
        <v/>
      </c>
      <c r="I84" t="str">
        <f>IF($E84="OK",TEXT(Plantilla!#REF!,"#"),"")</f>
        <v/>
      </c>
      <c r="J84" t="str">
        <f>IF($E84="OK",
   CONCATENATE(YEAR(Plantilla!D103),"-",TEXT(MONTH(Plantilla!D103),"00"),"-",TEXT(DAY(Plantilla!D103),"00")),
"")</f>
        <v/>
      </c>
      <c r="K84" t="str">
        <f>IF($E84="OK",
   CONCATENATE(YEAR(Plantilla!L103),"-",TEXT(MONTH(Plantilla!L103),"00"),"-",TEXT(DAY(Plantilla!L103),"00")),
"")</f>
        <v/>
      </c>
      <c r="L84" t="str">
        <f>IF($E84="OK",
   VLOOKUP(Plantilla!E103,'Tablas '!$H$4:$I$16,2,FALSE),
"")</f>
        <v/>
      </c>
      <c r="M84" t="str">
        <f>IF($E84="OK",TEXT(Plantilla!F103,"#"),"")</f>
        <v/>
      </c>
      <c r="N84" t="str">
        <f>IF($E84="OK",TEXT(Plantilla!G103,"#"),"")</f>
        <v/>
      </c>
      <c r="O84" t="str">
        <f>IF($E84="OK",TEXT(Plantilla!H103,"#"),"")</f>
        <v/>
      </c>
      <c r="P84" t="str">
        <f>IF($E84="OK",TEXT(Plantilla!I103,"#"),"")</f>
        <v/>
      </c>
      <c r="Q84" t="str">
        <f>IF($E84="OK",TEXT(Plantilla!J103,"#"),"")</f>
        <v/>
      </c>
      <c r="R84" t="str">
        <f>IF($E84="OK",
   VLOOKUP(Plantilla!Q103,'Tablas '!$AI$4:$AI$13,2,FALSE),
"")</f>
        <v/>
      </c>
      <c r="S84" t="str">
        <f>IF($E84="OK",TEXT(Plantilla!R103,"#"),"")</f>
        <v/>
      </c>
      <c r="T84" t="str">
        <f>IF($E84="OK",TEXT(Plantilla!#REF!,"#"),"")</f>
        <v/>
      </c>
      <c r="U84" t="str">
        <f>IF($E84="OK",TEXT(Plantilla!#REF!,"#"),"")</f>
        <v/>
      </c>
      <c r="V84" t="str">
        <f>IF($E84="OK",TEXT(Plantilla!#REF!,"#"),"")</f>
        <v/>
      </c>
      <c r="W84" t="str">
        <f>IF($E84="OK",TEXT(Plantilla!#REF!,"#"),"")</f>
        <v/>
      </c>
      <c r="X84" t="str">
        <f>IF($E84="OK",TEXT(Plantilla!#REF!,"#"),"")</f>
        <v/>
      </c>
      <c r="Y84" t="str">
        <f>IF($E84="OK",TEXT(Plantilla!#REF!,"#"),"")</f>
        <v/>
      </c>
      <c r="Z84" t="str">
        <f>IF($E84="OK",TEXT(Plantilla!#REF!,"#"),"")</f>
        <v/>
      </c>
    </row>
    <row r="85" spans="5:26" x14ac:dyDescent="0.25">
      <c r="E85" t="str">
        <f>Plantilla!C104</f>
        <v/>
      </c>
      <c r="F85" t="str">
        <f>IF($E85="OK",
   VLOOKUP(Plantilla!#REF!,'Tablas '!$B$4:$C$15,2,FALSE),
"")</f>
        <v/>
      </c>
      <c r="G85" t="str">
        <f>IF($E85="OK",
   VLOOKUP(Plantilla!#REF!,'Tablas '!E95:F109,2,FALSE),
"")</f>
        <v/>
      </c>
      <c r="H85" t="str">
        <f>IF($E85="OK",TEXT(Plantilla!#REF!,"#"),"")</f>
        <v/>
      </c>
      <c r="I85" t="str">
        <f>IF($E85="OK",TEXT(Plantilla!#REF!,"#"),"")</f>
        <v/>
      </c>
      <c r="J85" t="str">
        <f>IF($E85="OK",
   CONCATENATE(YEAR(Plantilla!D104),"-",TEXT(MONTH(Plantilla!D104),"00"),"-",TEXT(DAY(Plantilla!D104),"00")),
"")</f>
        <v/>
      </c>
      <c r="K85" t="str">
        <f>IF($E85="OK",
   CONCATENATE(YEAR(Plantilla!L104),"-",TEXT(MONTH(Plantilla!L104),"00"),"-",TEXT(DAY(Plantilla!L104),"00")),
"")</f>
        <v/>
      </c>
      <c r="L85" t="str">
        <f>IF($E85="OK",
   VLOOKUP(Plantilla!E104,'Tablas '!$H$4:$I$16,2,FALSE),
"")</f>
        <v/>
      </c>
      <c r="M85" t="str">
        <f>IF($E85="OK",TEXT(Plantilla!F104,"#"),"")</f>
        <v/>
      </c>
      <c r="N85" t="str">
        <f>IF($E85="OK",TEXT(Plantilla!G104,"#"),"")</f>
        <v/>
      </c>
      <c r="O85" t="str">
        <f>IF($E85="OK",TEXT(Plantilla!H104,"#"),"")</f>
        <v/>
      </c>
      <c r="P85" t="str">
        <f>IF($E85="OK",TEXT(Plantilla!I104,"#"),"")</f>
        <v/>
      </c>
      <c r="Q85" t="str">
        <f>IF($E85="OK",TEXT(Plantilla!J104,"#"),"")</f>
        <v/>
      </c>
      <c r="R85" t="str">
        <f>IF($E85="OK",
   VLOOKUP(Plantilla!Q104,'Tablas '!$AI$4:$AI$13,2,FALSE),
"")</f>
        <v/>
      </c>
      <c r="S85" t="str">
        <f>IF($E85="OK",TEXT(Plantilla!R104,"#"),"")</f>
        <v/>
      </c>
      <c r="T85" t="str">
        <f>IF($E85="OK",TEXT(Plantilla!#REF!,"#"),"")</f>
        <v/>
      </c>
      <c r="U85" t="str">
        <f>IF($E85="OK",TEXT(Plantilla!#REF!,"#"),"")</f>
        <v/>
      </c>
      <c r="V85" t="str">
        <f>IF($E85="OK",TEXT(Plantilla!#REF!,"#"),"")</f>
        <v/>
      </c>
      <c r="W85" t="str">
        <f>IF($E85="OK",TEXT(Plantilla!#REF!,"#"),"")</f>
        <v/>
      </c>
      <c r="X85" t="str">
        <f>IF($E85="OK",TEXT(Plantilla!#REF!,"#"),"")</f>
        <v/>
      </c>
      <c r="Y85" t="str">
        <f>IF($E85="OK",TEXT(Plantilla!#REF!,"#"),"")</f>
        <v/>
      </c>
      <c r="Z85" t="str">
        <f>IF($E85="OK",TEXT(Plantilla!#REF!,"#"),"")</f>
        <v/>
      </c>
    </row>
    <row r="86" spans="5:26" x14ac:dyDescent="0.25">
      <c r="E86" t="str">
        <f>Plantilla!C105</f>
        <v/>
      </c>
      <c r="F86" t="str">
        <f>IF($E86="OK",
   VLOOKUP(Plantilla!#REF!,'Tablas '!$B$4:$C$15,2,FALSE),
"")</f>
        <v/>
      </c>
      <c r="G86" t="str">
        <f>IF($E86="OK",
   VLOOKUP(Plantilla!#REF!,'Tablas '!E96:F110,2,FALSE),
"")</f>
        <v/>
      </c>
      <c r="H86" t="str">
        <f>IF($E86="OK",TEXT(Plantilla!#REF!,"#"),"")</f>
        <v/>
      </c>
      <c r="I86" t="str">
        <f>IF($E86="OK",TEXT(Plantilla!#REF!,"#"),"")</f>
        <v/>
      </c>
      <c r="J86" t="str">
        <f>IF($E86="OK",
   CONCATENATE(YEAR(Plantilla!D105),"-",TEXT(MONTH(Plantilla!D105),"00"),"-",TEXT(DAY(Plantilla!D105),"00")),
"")</f>
        <v/>
      </c>
      <c r="K86" t="str">
        <f>IF($E86="OK",
   CONCATENATE(YEAR(Plantilla!L105),"-",TEXT(MONTH(Plantilla!L105),"00"),"-",TEXT(DAY(Plantilla!L105),"00")),
"")</f>
        <v/>
      </c>
      <c r="L86" t="str">
        <f>IF($E86="OK",
   VLOOKUP(Plantilla!E105,'Tablas '!$H$4:$I$16,2,FALSE),
"")</f>
        <v/>
      </c>
      <c r="M86" t="str">
        <f>IF($E86="OK",TEXT(Plantilla!F105,"#"),"")</f>
        <v/>
      </c>
      <c r="N86" t="str">
        <f>IF($E86="OK",TEXT(Plantilla!G105,"#"),"")</f>
        <v/>
      </c>
      <c r="O86" t="str">
        <f>IF($E86="OK",TEXT(Plantilla!H105,"#"),"")</f>
        <v/>
      </c>
      <c r="P86" t="str">
        <f>IF($E86="OK",TEXT(Plantilla!I105,"#"),"")</f>
        <v/>
      </c>
      <c r="Q86" t="str">
        <f>IF($E86="OK",TEXT(Plantilla!J105,"#"),"")</f>
        <v/>
      </c>
      <c r="R86" t="str">
        <f>IF($E86="OK",
   VLOOKUP(Plantilla!Q105,'Tablas '!$AI$4:$AI$13,2,FALSE),
"")</f>
        <v/>
      </c>
      <c r="S86" t="str">
        <f>IF($E86="OK",TEXT(Plantilla!R105,"#"),"")</f>
        <v/>
      </c>
      <c r="T86" t="str">
        <f>IF($E86="OK",TEXT(Plantilla!#REF!,"#"),"")</f>
        <v/>
      </c>
      <c r="U86" t="str">
        <f>IF($E86="OK",TEXT(Plantilla!#REF!,"#"),"")</f>
        <v/>
      </c>
      <c r="V86" t="str">
        <f>IF($E86="OK",TEXT(Plantilla!#REF!,"#"),"")</f>
        <v/>
      </c>
      <c r="W86" t="str">
        <f>IF($E86="OK",TEXT(Plantilla!#REF!,"#"),"")</f>
        <v/>
      </c>
      <c r="X86" t="str">
        <f>IF($E86="OK",TEXT(Plantilla!#REF!,"#"),"")</f>
        <v/>
      </c>
      <c r="Y86" t="str">
        <f>IF($E86="OK",TEXT(Plantilla!#REF!,"#"),"")</f>
        <v/>
      </c>
      <c r="Z86" t="str">
        <f>IF($E86="OK",TEXT(Plantilla!#REF!,"#"),"")</f>
        <v/>
      </c>
    </row>
    <row r="87" spans="5:26" x14ac:dyDescent="0.25">
      <c r="E87" t="str">
        <f>Plantilla!C106</f>
        <v/>
      </c>
      <c r="F87" t="str">
        <f>IF($E87="OK",
   VLOOKUP(Plantilla!#REF!,'Tablas '!$B$4:$C$15,2,FALSE),
"")</f>
        <v/>
      </c>
      <c r="G87" t="str">
        <f>IF($E87="OK",
   VLOOKUP(Plantilla!#REF!,'Tablas '!E97:F111,2,FALSE),
"")</f>
        <v/>
      </c>
      <c r="H87" t="str">
        <f>IF($E87="OK",TEXT(Plantilla!#REF!,"#"),"")</f>
        <v/>
      </c>
      <c r="I87" t="str">
        <f>IF($E87="OK",TEXT(Plantilla!#REF!,"#"),"")</f>
        <v/>
      </c>
      <c r="J87" t="str">
        <f>IF($E87="OK",
   CONCATENATE(YEAR(Plantilla!D106),"-",TEXT(MONTH(Plantilla!D106),"00"),"-",TEXT(DAY(Plantilla!D106),"00")),
"")</f>
        <v/>
      </c>
      <c r="K87" t="str">
        <f>IF($E87="OK",
   CONCATENATE(YEAR(Plantilla!L106),"-",TEXT(MONTH(Plantilla!L106),"00"),"-",TEXT(DAY(Plantilla!L106),"00")),
"")</f>
        <v/>
      </c>
      <c r="L87" t="str">
        <f>IF($E87="OK",
   VLOOKUP(Plantilla!E106,'Tablas '!$H$4:$I$16,2,FALSE),
"")</f>
        <v/>
      </c>
      <c r="M87" t="str">
        <f>IF($E87="OK",TEXT(Plantilla!F106,"#"),"")</f>
        <v/>
      </c>
      <c r="N87" t="str">
        <f>IF($E87="OK",TEXT(Plantilla!G106,"#"),"")</f>
        <v/>
      </c>
      <c r="O87" t="str">
        <f>IF($E87="OK",TEXT(Plantilla!H106,"#"),"")</f>
        <v/>
      </c>
      <c r="P87" t="str">
        <f>IF($E87="OK",TEXT(Plantilla!I106,"#"),"")</f>
        <v/>
      </c>
      <c r="Q87" t="str">
        <f>IF($E87="OK",TEXT(Plantilla!J106,"#"),"")</f>
        <v/>
      </c>
      <c r="R87" t="str">
        <f>IF($E87="OK",
   VLOOKUP(Plantilla!Q106,'Tablas '!$AI$4:$AI$13,2,FALSE),
"")</f>
        <v/>
      </c>
      <c r="S87" t="str">
        <f>IF($E87="OK",TEXT(Plantilla!R106,"#"),"")</f>
        <v/>
      </c>
      <c r="T87" t="str">
        <f>IF($E87="OK",TEXT(Plantilla!#REF!,"#"),"")</f>
        <v/>
      </c>
      <c r="U87" t="str">
        <f>IF($E87="OK",TEXT(Plantilla!#REF!,"#"),"")</f>
        <v/>
      </c>
      <c r="V87" t="str">
        <f>IF($E87="OK",TEXT(Plantilla!#REF!,"#"),"")</f>
        <v/>
      </c>
      <c r="W87" t="str">
        <f>IF($E87="OK",TEXT(Plantilla!#REF!,"#"),"")</f>
        <v/>
      </c>
      <c r="X87" t="str">
        <f>IF($E87="OK",TEXT(Plantilla!#REF!,"#"),"")</f>
        <v/>
      </c>
      <c r="Y87" t="str">
        <f>IF($E87="OK",TEXT(Plantilla!#REF!,"#"),"")</f>
        <v/>
      </c>
      <c r="Z87" t="str">
        <f>IF($E87="OK",TEXT(Plantilla!#REF!,"#"),"")</f>
        <v/>
      </c>
    </row>
    <row r="88" spans="5:26" x14ac:dyDescent="0.25">
      <c r="E88" t="str">
        <f>Plantilla!C107</f>
        <v/>
      </c>
      <c r="F88" t="str">
        <f>IF($E88="OK",
   VLOOKUP(Plantilla!#REF!,'Tablas '!$B$4:$C$15,2,FALSE),
"")</f>
        <v/>
      </c>
      <c r="G88" t="str">
        <f>IF($E88="OK",
   VLOOKUP(Plantilla!#REF!,'Tablas '!E98:F112,2,FALSE),
"")</f>
        <v/>
      </c>
      <c r="H88" t="str">
        <f>IF($E88="OK",TEXT(Plantilla!#REF!,"#"),"")</f>
        <v/>
      </c>
      <c r="I88" t="str">
        <f>IF($E88="OK",TEXT(Plantilla!#REF!,"#"),"")</f>
        <v/>
      </c>
      <c r="J88" t="str">
        <f>IF($E88="OK",
   CONCATENATE(YEAR(Plantilla!D107),"-",TEXT(MONTH(Plantilla!D107),"00"),"-",TEXT(DAY(Plantilla!D107),"00")),
"")</f>
        <v/>
      </c>
      <c r="K88" t="str">
        <f>IF($E88="OK",
   CONCATENATE(YEAR(Plantilla!L107),"-",TEXT(MONTH(Plantilla!L107),"00"),"-",TEXT(DAY(Plantilla!L107),"00")),
"")</f>
        <v/>
      </c>
      <c r="L88" t="str">
        <f>IF($E88="OK",
   VLOOKUP(Plantilla!E107,'Tablas '!$H$4:$I$16,2,FALSE),
"")</f>
        <v/>
      </c>
      <c r="M88" t="str">
        <f>IF($E88="OK",TEXT(Plantilla!F107,"#"),"")</f>
        <v/>
      </c>
      <c r="N88" t="str">
        <f>IF($E88="OK",TEXT(Plantilla!G107,"#"),"")</f>
        <v/>
      </c>
      <c r="O88" t="str">
        <f>IF($E88="OK",TEXT(Plantilla!H107,"#"),"")</f>
        <v/>
      </c>
      <c r="P88" t="str">
        <f>IF($E88="OK",TEXT(Plantilla!I107,"#"),"")</f>
        <v/>
      </c>
      <c r="Q88" t="str">
        <f>IF($E88="OK",TEXT(Plantilla!J107,"#"),"")</f>
        <v/>
      </c>
      <c r="R88" t="str">
        <f>IF($E88="OK",
   VLOOKUP(Plantilla!Q107,'Tablas '!$AI$4:$AI$13,2,FALSE),
"")</f>
        <v/>
      </c>
      <c r="S88" t="str">
        <f>IF($E88="OK",TEXT(Plantilla!R107,"#"),"")</f>
        <v/>
      </c>
      <c r="T88" t="str">
        <f>IF($E88="OK",TEXT(Plantilla!#REF!,"#"),"")</f>
        <v/>
      </c>
      <c r="U88" t="str">
        <f>IF($E88="OK",TEXT(Plantilla!#REF!,"#"),"")</f>
        <v/>
      </c>
      <c r="V88" t="str">
        <f>IF($E88="OK",TEXT(Plantilla!#REF!,"#"),"")</f>
        <v/>
      </c>
      <c r="W88" t="str">
        <f>IF($E88="OK",TEXT(Plantilla!#REF!,"#"),"")</f>
        <v/>
      </c>
      <c r="X88" t="str">
        <f>IF($E88="OK",TEXT(Plantilla!#REF!,"#"),"")</f>
        <v/>
      </c>
      <c r="Y88" t="str">
        <f>IF($E88="OK",TEXT(Plantilla!#REF!,"#"),"")</f>
        <v/>
      </c>
      <c r="Z88" t="str">
        <f>IF($E88="OK",TEXT(Plantilla!#REF!,"#"),"")</f>
        <v/>
      </c>
    </row>
    <row r="89" spans="5:26" x14ac:dyDescent="0.25">
      <c r="E89" t="str">
        <f>Plantilla!C108</f>
        <v/>
      </c>
      <c r="F89" t="str">
        <f>IF($E89="OK",
   VLOOKUP(Plantilla!#REF!,'Tablas '!$B$4:$C$15,2,FALSE),
"")</f>
        <v/>
      </c>
      <c r="G89" t="str">
        <f>IF($E89="OK",
   VLOOKUP(Plantilla!#REF!,'Tablas '!E99:F113,2,FALSE),
"")</f>
        <v/>
      </c>
      <c r="H89" t="str">
        <f>IF($E89="OK",TEXT(Plantilla!#REF!,"#"),"")</f>
        <v/>
      </c>
      <c r="I89" t="str">
        <f>IF($E89="OK",TEXT(Plantilla!#REF!,"#"),"")</f>
        <v/>
      </c>
      <c r="J89" t="str">
        <f>IF($E89="OK",
   CONCATENATE(YEAR(Plantilla!D108),"-",TEXT(MONTH(Plantilla!D108),"00"),"-",TEXT(DAY(Plantilla!D108),"00")),
"")</f>
        <v/>
      </c>
      <c r="K89" t="str">
        <f>IF($E89="OK",
   CONCATENATE(YEAR(Plantilla!L108),"-",TEXT(MONTH(Plantilla!L108),"00"),"-",TEXT(DAY(Plantilla!L108),"00")),
"")</f>
        <v/>
      </c>
      <c r="L89" t="str">
        <f>IF($E89="OK",
   VLOOKUP(Plantilla!E108,'Tablas '!$H$4:$I$16,2,FALSE),
"")</f>
        <v/>
      </c>
      <c r="M89" t="str">
        <f>IF($E89="OK",TEXT(Plantilla!F108,"#"),"")</f>
        <v/>
      </c>
      <c r="N89" t="str">
        <f>IF($E89="OK",TEXT(Plantilla!G108,"#"),"")</f>
        <v/>
      </c>
      <c r="O89" t="str">
        <f>IF($E89="OK",TEXT(Plantilla!H108,"#"),"")</f>
        <v/>
      </c>
      <c r="P89" t="str">
        <f>IF($E89="OK",TEXT(Plantilla!I108,"#"),"")</f>
        <v/>
      </c>
      <c r="Q89" t="str">
        <f>IF($E89="OK",TEXT(Plantilla!J108,"#"),"")</f>
        <v/>
      </c>
      <c r="R89" t="str">
        <f>IF($E89="OK",
   VLOOKUP(Plantilla!Q108,'Tablas '!$AI$4:$AI$13,2,FALSE),
"")</f>
        <v/>
      </c>
      <c r="S89" t="str">
        <f>IF($E89="OK",TEXT(Plantilla!R108,"#"),"")</f>
        <v/>
      </c>
      <c r="T89" t="str">
        <f>IF($E89="OK",TEXT(Plantilla!#REF!,"#"),"")</f>
        <v/>
      </c>
      <c r="U89" t="str">
        <f>IF($E89="OK",TEXT(Plantilla!#REF!,"#"),"")</f>
        <v/>
      </c>
      <c r="V89" t="str">
        <f>IF($E89="OK",TEXT(Plantilla!#REF!,"#"),"")</f>
        <v/>
      </c>
      <c r="W89" t="str">
        <f>IF($E89="OK",TEXT(Plantilla!#REF!,"#"),"")</f>
        <v/>
      </c>
      <c r="X89" t="str">
        <f>IF($E89="OK",TEXT(Plantilla!#REF!,"#"),"")</f>
        <v/>
      </c>
      <c r="Y89" t="str">
        <f>IF($E89="OK",TEXT(Plantilla!#REF!,"#"),"")</f>
        <v/>
      </c>
      <c r="Z89" t="str">
        <f>IF($E89="OK",TEXT(Plantilla!#REF!,"#"),"")</f>
        <v/>
      </c>
    </row>
    <row r="90" spans="5:26" x14ac:dyDescent="0.25">
      <c r="E90" t="str">
        <f>Plantilla!C109</f>
        <v/>
      </c>
      <c r="F90" t="str">
        <f>IF($E90="OK",
   VLOOKUP(Plantilla!#REF!,'Tablas '!$B$4:$C$15,2,FALSE),
"")</f>
        <v/>
      </c>
      <c r="G90" t="str">
        <f>IF($E90="OK",
   VLOOKUP(Plantilla!#REF!,'Tablas '!E100:F114,2,FALSE),
"")</f>
        <v/>
      </c>
      <c r="H90" t="str">
        <f>IF($E90="OK",TEXT(Plantilla!#REF!,"#"),"")</f>
        <v/>
      </c>
      <c r="I90" t="str">
        <f>IF($E90="OK",TEXT(Plantilla!#REF!,"#"),"")</f>
        <v/>
      </c>
      <c r="J90" t="str">
        <f>IF($E90="OK",
   CONCATENATE(YEAR(Plantilla!D109),"-",TEXT(MONTH(Plantilla!D109),"00"),"-",TEXT(DAY(Plantilla!D109),"00")),
"")</f>
        <v/>
      </c>
      <c r="K90" t="str">
        <f>IF($E90="OK",
   CONCATENATE(YEAR(Plantilla!L109),"-",TEXT(MONTH(Plantilla!L109),"00"),"-",TEXT(DAY(Plantilla!L109),"00")),
"")</f>
        <v/>
      </c>
      <c r="L90" t="str">
        <f>IF($E90="OK",
   VLOOKUP(Plantilla!E109,'Tablas '!$H$4:$I$16,2,FALSE),
"")</f>
        <v/>
      </c>
      <c r="M90" t="str">
        <f>IF($E90="OK",TEXT(Plantilla!F109,"#"),"")</f>
        <v/>
      </c>
      <c r="N90" t="str">
        <f>IF($E90="OK",TEXT(Plantilla!G109,"#"),"")</f>
        <v/>
      </c>
      <c r="O90" t="str">
        <f>IF($E90="OK",TEXT(Plantilla!H109,"#"),"")</f>
        <v/>
      </c>
      <c r="P90" t="str">
        <f>IF($E90="OK",TEXT(Plantilla!I109,"#"),"")</f>
        <v/>
      </c>
      <c r="Q90" t="str">
        <f>IF($E90="OK",TEXT(Plantilla!J109,"#"),"")</f>
        <v/>
      </c>
      <c r="R90" t="str">
        <f>IF($E90="OK",
   VLOOKUP(Plantilla!Q109,'Tablas '!$AI$4:$AI$13,2,FALSE),
"")</f>
        <v/>
      </c>
      <c r="S90" t="str">
        <f>IF($E90="OK",TEXT(Plantilla!R109,"#"),"")</f>
        <v/>
      </c>
      <c r="T90" t="str">
        <f>IF($E90="OK",TEXT(Plantilla!#REF!,"#"),"")</f>
        <v/>
      </c>
      <c r="U90" t="str">
        <f>IF($E90="OK",TEXT(Plantilla!#REF!,"#"),"")</f>
        <v/>
      </c>
      <c r="V90" t="str">
        <f>IF($E90="OK",TEXT(Plantilla!#REF!,"#"),"")</f>
        <v/>
      </c>
      <c r="W90" t="str">
        <f>IF($E90="OK",TEXT(Plantilla!#REF!,"#"),"")</f>
        <v/>
      </c>
      <c r="X90" t="str">
        <f>IF($E90="OK",TEXT(Plantilla!#REF!,"#"),"")</f>
        <v/>
      </c>
      <c r="Y90" t="str">
        <f>IF($E90="OK",TEXT(Plantilla!#REF!,"#"),"")</f>
        <v/>
      </c>
      <c r="Z90" t="str">
        <f>IF($E90="OK",TEXT(Plantilla!#REF!,"#"),"")</f>
        <v/>
      </c>
    </row>
    <row r="91" spans="5:26" x14ac:dyDescent="0.25">
      <c r="E91" t="str">
        <f>Plantilla!C110</f>
        <v/>
      </c>
      <c r="F91" t="str">
        <f>IF($E91="OK",
   VLOOKUP(Plantilla!#REF!,'Tablas '!$B$4:$C$15,2,FALSE),
"")</f>
        <v/>
      </c>
      <c r="G91" t="str">
        <f>IF($E91="OK",
   VLOOKUP(Plantilla!#REF!,'Tablas '!E101:F115,2,FALSE),
"")</f>
        <v/>
      </c>
      <c r="H91" t="str">
        <f>IF($E91="OK",TEXT(Plantilla!#REF!,"#"),"")</f>
        <v/>
      </c>
      <c r="I91" t="str">
        <f>IF($E91="OK",TEXT(Plantilla!#REF!,"#"),"")</f>
        <v/>
      </c>
      <c r="J91" t="str">
        <f>IF($E91="OK",
   CONCATENATE(YEAR(Plantilla!D110),"-",TEXT(MONTH(Plantilla!D110),"00"),"-",TEXT(DAY(Plantilla!D110),"00")),
"")</f>
        <v/>
      </c>
      <c r="K91" t="str">
        <f>IF($E91="OK",
   CONCATENATE(YEAR(Plantilla!L110),"-",TEXT(MONTH(Plantilla!L110),"00"),"-",TEXT(DAY(Plantilla!L110),"00")),
"")</f>
        <v/>
      </c>
      <c r="L91" t="str">
        <f>IF($E91="OK",
   VLOOKUP(Plantilla!E110,'Tablas '!$H$4:$I$16,2,FALSE),
"")</f>
        <v/>
      </c>
      <c r="M91" t="str">
        <f>IF($E91="OK",TEXT(Plantilla!F110,"#"),"")</f>
        <v/>
      </c>
      <c r="N91" t="str">
        <f>IF($E91="OK",TEXT(Plantilla!G110,"#"),"")</f>
        <v/>
      </c>
      <c r="O91" t="str">
        <f>IF($E91="OK",TEXT(Plantilla!H110,"#"),"")</f>
        <v/>
      </c>
      <c r="P91" t="str">
        <f>IF($E91="OK",TEXT(Plantilla!I110,"#"),"")</f>
        <v/>
      </c>
      <c r="Q91" t="str">
        <f>IF($E91="OK",TEXT(Plantilla!J110,"#"),"")</f>
        <v/>
      </c>
      <c r="R91" t="str">
        <f>IF($E91="OK",
   VLOOKUP(Plantilla!Q110,'Tablas '!$AI$4:$AI$13,2,FALSE),
"")</f>
        <v/>
      </c>
      <c r="S91" t="str">
        <f>IF($E91="OK",TEXT(Plantilla!R110,"#"),"")</f>
        <v/>
      </c>
      <c r="T91" t="str">
        <f>IF($E91="OK",TEXT(Plantilla!#REF!,"#"),"")</f>
        <v/>
      </c>
      <c r="U91" t="str">
        <f>IF($E91="OK",TEXT(Plantilla!#REF!,"#"),"")</f>
        <v/>
      </c>
      <c r="V91" t="str">
        <f>IF($E91="OK",TEXT(Plantilla!#REF!,"#"),"")</f>
        <v/>
      </c>
      <c r="W91" t="str">
        <f>IF($E91="OK",TEXT(Plantilla!#REF!,"#"),"")</f>
        <v/>
      </c>
      <c r="X91" t="str">
        <f>IF($E91="OK",TEXT(Plantilla!#REF!,"#"),"")</f>
        <v/>
      </c>
      <c r="Y91" t="str">
        <f>IF($E91="OK",TEXT(Plantilla!#REF!,"#"),"")</f>
        <v/>
      </c>
      <c r="Z91" t="str">
        <f>IF($E91="OK",TEXT(Plantilla!#REF!,"#"),"")</f>
        <v/>
      </c>
    </row>
    <row r="92" spans="5:26" x14ac:dyDescent="0.25">
      <c r="E92" t="str">
        <f>Plantilla!C111</f>
        <v/>
      </c>
      <c r="F92" t="str">
        <f>IF($E92="OK",
   VLOOKUP(Plantilla!#REF!,'Tablas '!$B$4:$C$15,2,FALSE),
"")</f>
        <v/>
      </c>
      <c r="G92" t="str">
        <f>IF($E92="OK",
   VLOOKUP(Plantilla!#REF!,'Tablas '!E102:F116,2,FALSE),
"")</f>
        <v/>
      </c>
      <c r="H92" t="str">
        <f>IF($E92="OK",TEXT(Plantilla!#REF!,"#"),"")</f>
        <v/>
      </c>
      <c r="I92" t="str">
        <f>IF($E92="OK",TEXT(Plantilla!#REF!,"#"),"")</f>
        <v/>
      </c>
      <c r="J92" t="str">
        <f>IF($E92="OK",
   CONCATENATE(YEAR(Plantilla!D111),"-",TEXT(MONTH(Plantilla!D111),"00"),"-",TEXT(DAY(Plantilla!D111),"00")),
"")</f>
        <v/>
      </c>
      <c r="K92" t="str">
        <f>IF($E92="OK",
   CONCATENATE(YEAR(Plantilla!L111),"-",TEXT(MONTH(Plantilla!L111),"00"),"-",TEXT(DAY(Plantilla!L111),"00")),
"")</f>
        <v/>
      </c>
      <c r="L92" t="str">
        <f>IF($E92="OK",
   VLOOKUP(Plantilla!E111,'Tablas '!$H$4:$I$16,2,FALSE),
"")</f>
        <v/>
      </c>
      <c r="M92" t="str">
        <f>IF($E92="OK",TEXT(Plantilla!F111,"#"),"")</f>
        <v/>
      </c>
      <c r="N92" t="str">
        <f>IF($E92="OK",TEXT(Plantilla!G111,"#"),"")</f>
        <v/>
      </c>
      <c r="O92" t="str">
        <f>IF($E92="OK",TEXT(Plantilla!H111,"#"),"")</f>
        <v/>
      </c>
      <c r="P92" t="str">
        <f>IF($E92="OK",TEXT(Plantilla!I111,"#"),"")</f>
        <v/>
      </c>
      <c r="Q92" t="str">
        <f>IF($E92="OK",TEXT(Plantilla!J111,"#"),"")</f>
        <v/>
      </c>
      <c r="R92" t="str">
        <f>IF($E92="OK",
   VLOOKUP(Plantilla!Q111,'Tablas '!$AI$4:$AI$13,2,FALSE),
"")</f>
        <v/>
      </c>
      <c r="S92" t="str">
        <f>IF($E92="OK",TEXT(Plantilla!R111,"#"),"")</f>
        <v/>
      </c>
      <c r="T92" t="str">
        <f>IF($E92="OK",TEXT(Plantilla!#REF!,"#"),"")</f>
        <v/>
      </c>
      <c r="U92" t="str">
        <f>IF($E92="OK",TEXT(Plantilla!#REF!,"#"),"")</f>
        <v/>
      </c>
      <c r="V92" t="str">
        <f>IF($E92="OK",TEXT(Plantilla!#REF!,"#"),"")</f>
        <v/>
      </c>
      <c r="W92" t="str">
        <f>IF($E92="OK",TEXT(Plantilla!#REF!,"#"),"")</f>
        <v/>
      </c>
      <c r="X92" t="str">
        <f>IF($E92="OK",TEXT(Plantilla!#REF!,"#"),"")</f>
        <v/>
      </c>
      <c r="Y92" t="str">
        <f>IF($E92="OK",TEXT(Plantilla!#REF!,"#"),"")</f>
        <v/>
      </c>
      <c r="Z92" t="str">
        <f>IF($E92="OK",TEXT(Plantilla!#REF!,"#"),"")</f>
        <v/>
      </c>
    </row>
    <row r="93" spans="5:26" x14ac:dyDescent="0.25">
      <c r="E93" t="str">
        <f>Plantilla!C112</f>
        <v/>
      </c>
      <c r="F93" t="str">
        <f>IF($E93="OK",
   VLOOKUP(Plantilla!#REF!,'Tablas '!$B$4:$C$15,2,FALSE),
"")</f>
        <v/>
      </c>
      <c r="G93" t="str">
        <f>IF($E93="OK",
   VLOOKUP(Plantilla!#REF!,'Tablas '!E103:F117,2,FALSE),
"")</f>
        <v/>
      </c>
      <c r="H93" t="str">
        <f>IF($E93="OK",TEXT(Plantilla!#REF!,"#"),"")</f>
        <v/>
      </c>
      <c r="I93" t="str">
        <f>IF($E93="OK",TEXT(Plantilla!#REF!,"#"),"")</f>
        <v/>
      </c>
      <c r="J93" t="str">
        <f>IF($E93="OK",
   CONCATENATE(YEAR(Plantilla!D112),"-",TEXT(MONTH(Plantilla!D112),"00"),"-",TEXT(DAY(Plantilla!D112),"00")),
"")</f>
        <v/>
      </c>
      <c r="K93" t="str">
        <f>IF($E93="OK",
   CONCATENATE(YEAR(Plantilla!L112),"-",TEXT(MONTH(Plantilla!L112),"00"),"-",TEXT(DAY(Plantilla!L112),"00")),
"")</f>
        <v/>
      </c>
      <c r="L93" t="str">
        <f>IF($E93="OK",
   VLOOKUP(Plantilla!E112,'Tablas '!$H$4:$I$16,2,FALSE),
"")</f>
        <v/>
      </c>
      <c r="M93" t="str">
        <f>IF($E93="OK",TEXT(Plantilla!F112,"#"),"")</f>
        <v/>
      </c>
      <c r="N93" t="str">
        <f>IF($E93="OK",TEXT(Plantilla!G112,"#"),"")</f>
        <v/>
      </c>
      <c r="O93" t="str">
        <f>IF($E93="OK",TEXT(Plantilla!H112,"#"),"")</f>
        <v/>
      </c>
      <c r="P93" t="str">
        <f>IF($E93="OK",TEXT(Plantilla!I112,"#"),"")</f>
        <v/>
      </c>
      <c r="Q93" t="str">
        <f>IF($E93="OK",TEXT(Plantilla!J112,"#"),"")</f>
        <v/>
      </c>
      <c r="R93" t="str">
        <f>IF($E93="OK",
   VLOOKUP(Plantilla!Q112,'Tablas '!$AI$4:$AI$13,2,FALSE),
"")</f>
        <v/>
      </c>
      <c r="S93" t="str">
        <f>IF($E93="OK",TEXT(Plantilla!R112,"#"),"")</f>
        <v/>
      </c>
      <c r="T93" t="str">
        <f>IF($E93="OK",TEXT(Plantilla!#REF!,"#"),"")</f>
        <v/>
      </c>
      <c r="U93" t="str">
        <f>IF($E93="OK",TEXT(Plantilla!#REF!,"#"),"")</f>
        <v/>
      </c>
      <c r="V93" t="str">
        <f>IF($E93="OK",TEXT(Plantilla!#REF!,"#"),"")</f>
        <v/>
      </c>
      <c r="W93" t="str">
        <f>IF($E93="OK",TEXT(Plantilla!#REF!,"#"),"")</f>
        <v/>
      </c>
      <c r="X93" t="str">
        <f>IF($E93="OK",TEXT(Plantilla!#REF!,"#"),"")</f>
        <v/>
      </c>
      <c r="Y93" t="str">
        <f>IF($E93="OK",TEXT(Plantilla!#REF!,"#"),"")</f>
        <v/>
      </c>
      <c r="Z93" t="str">
        <f>IF($E93="OK",TEXT(Plantilla!#REF!,"#"),"")</f>
        <v/>
      </c>
    </row>
  </sheetData>
  <sheetProtection algorithmName="SHA-512" hashValue="+PrYSfvqIhC1rag84GfRT/icbTzdFN49MAPXegvB5SgXMRKDJ1/ssG1TBieNaZqQhgdGXcEWSodkqeCwMngpIw==" saltValue="IGgsooBJMerzX3UM7zdkoA==" spinCount="100000"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DT501"/>
  <sheetViews>
    <sheetView zoomScale="86" zoomScaleNormal="85" workbookViewId="0">
      <selection activeCell="A2" sqref="A2"/>
    </sheetView>
  </sheetViews>
  <sheetFormatPr baseColWidth="10" defaultColWidth="11.5703125" defaultRowHeight="15" x14ac:dyDescent="0.25"/>
  <cols>
    <col min="1" max="1" width="17.140625" customWidth="1"/>
    <col min="2" max="2" width="11.7109375" customWidth="1"/>
    <col min="3" max="3" width="15.85546875" bestFit="1" customWidth="1"/>
    <col min="4" max="4" width="5.42578125" customWidth="1"/>
    <col min="5" max="6" width="19.5703125" customWidth="1"/>
    <col min="7" max="7" width="17.42578125" bestFit="1" customWidth="1"/>
    <col min="8" max="8" width="20" bestFit="1" customWidth="1"/>
    <col min="9" max="9" width="22.28515625" customWidth="1"/>
    <col min="10" max="10" width="22.5703125" customWidth="1"/>
    <col min="11" max="11" width="25" customWidth="1"/>
    <col min="12" max="12" width="24.28515625" customWidth="1"/>
    <col min="13" max="13" width="23.140625" customWidth="1"/>
    <col min="14" max="14" width="25.7109375" customWidth="1"/>
    <col min="15" max="15" width="22" customWidth="1"/>
    <col min="16" max="17" width="18.85546875" customWidth="1"/>
    <col min="18" max="18" width="42.5703125" customWidth="1"/>
    <col min="19" max="19" width="18.85546875" customWidth="1"/>
    <col min="20" max="20" width="24.28515625" customWidth="1"/>
    <col min="21" max="21" width="18.85546875" customWidth="1"/>
    <col min="22" max="22" width="23.7109375" customWidth="1"/>
    <col min="23" max="23" width="25" style="83" customWidth="1"/>
    <col min="24" max="24" width="20" customWidth="1"/>
    <col min="25" max="25" width="29.85546875" customWidth="1"/>
    <col min="26" max="26" width="23.28515625" customWidth="1"/>
    <col min="27" max="27" width="28.85546875" customWidth="1"/>
    <col min="28" max="28" width="21.5703125" customWidth="1"/>
    <col min="29" max="29" width="29.85546875" customWidth="1"/>
    <col min="30" max="30" width="26.42578125" customWidth="1"/>
    <col min="31" max="31" width="24.5703125" customWidth="1"/>
    <col min="32" max="32" width="35.42578125" customWidth="1"/>
    <col min="33" max="33" width="20.85546875" customWidth="1"/>
    <col min="34" max="34" width="18" customWidth="1"/>
    <col min="35" max="35" width="27.28515625" customWidth="1"/>
    <col min="36" max="124" width="19.5703125" customWidth="1"/>
    <col min="125" max="125" width="20" customWidth="1"/>
  </cols>
  <sheetData>
    <row r="1" spans="1:124" x14ac:dyDescent="0.25">
      <c r="A1" t="s">
        <v>2004</v>
      </c>
      <c r="B1" t="s">
        <v>2005</v>
      </c>
      <c r="C1" t="s">
        <v>2006</v>
      </c>
      <c r="D1" t="s">
        <v>1872</v>
      </c>
      <c r="E1" t="s">
        <v>2007</v>
      </c>
      <c r="F1" t="s">
        <v>1875</v>
      </c>
      <c r="G1" t="s">
        <v>1876</v>
      </c>
      <c r="H1" t="s">
        <v>1877</v>
      </c>
      <c r="I1" t="s">
        <v>1878</v>
      </c>
      <c r="J1" t="s">
        <v>1879</v>
      </c>
      <c r="K1" t="s">
        <v>1880</v>
      </c>
      <c r="L1" t="s">
        <v>1881</v>
      </c>
      <c r="M1" t="s">
        <v>1882</v>
      </c>
      <c r="N1" t="s">
        <v>1883</v>
      </c>
      <c r="O1" t="s">
        <v>1884</v>
      </c>
      <c r="P1" t="s">
        <v>1885</v>
      </c>
      <c r="Q1" t="s">
        <v>1886</v>
      </c>
      <c r="R1" t="s">
        <v>1887</v>
      </c>
      <c r="S1" t="s">
        <v>1888</v>
      </c>
      <c r="T1" t="s">
        <v>1889</v>
      </c>
      <c r="U1" t="s">
        <v>1890</v>
      </c>
      <c r="V1" t="s">
        <v>1891</v>
      </c>
      <c r="W1" s="83" t="s">
        <v>1892</v>
      </c>
      <c r="X1" t="s">
        <v>1893</v>
      </c>
      <c r="Y1" t="s">
        <v>1894</v>
      </c>
      <c r="Z1" t="s">
        <v>1895</v>
      </c>
      <c r="AA1" t="s">
        <v>1896</v>
      </c>
      <c r="AB1" t="s">
        <v>1897</v>
      </c>
      <c r="AC1" t="s">
        <v>1898</v>
      </c>
      <c r="AD1" t="s">
        <v>1899</v>
      </c>
      <c r="AE1" t="s">
        <v>1900</v>
      </c>
      <c r="AF1" t="s">
        <v>1901</v>
      </c>
      <c r="AG1" t="s">
        <v>1902</v>
      </c>
      <c r="AH1" t="s">
        <v>1903</v>
      </c>
      <c r="AI1" t="s">
        <v>1904</v>
      </c>
      <c r="AJ1" t="s">
        <v>1905</v>
      </c>
      <c r="AK1" t="s">
        <v>1906</v>
      </c>
      <c r="AL1" t="s">
        <v>1907</v>
      </c>
      <c r="AM1" t="s">
        <v>1908</v>
      </c>
      <c r="AN1" s="81" t="s">
        <v>2008</v>
      </c>
      <c r="AO1" t="s">
        <v>1909</v>
      </c>
      <c r="AP1" s="81" t="s">
        <v>2009</v>
      </c>
      <c r="AQ1" t="s">
        <v>1910</v>
      </c>
      <c r="AR1" s="81" t="s">
        <v>2010</v>
      </c>
      <c r="AS1" t="s">
        <v>1911</v>
      </c>
      <c r="AT1" s="81" t="s">
        <v>2011</v>
      </c>
      <c r="AU1" t="s">
        <v>1912</v>
      </c>
      <c r="AV1" s="81" t="s">
        <v>2012</v>
      </c>
      <c r="AW1" t="s">
        <v>1913</v>
      </c>
      <c r="AX1" s="81" t="s">
        <v>2013</v>
      </c>
      <c r="AY1" t="s">
        <v>1914</v>
      </c>
      <c r="AZ1" s="81" t="s">
        <v>2014</v>
      </c>
      <c r="BA1" t="s">
        <v>1917</v>
      </c>
      <c r="BB1" t="s">
        <v>1918</v>
      </c>
      <c r="BC1" t="s">
        <v>1919</v>
      </c>
      <c r="BD1" t="s">
        <v>1920</v>
      </c>
      <c r="BE1" t="s">
        <v>1921</v>
      </c>
      <c r="BF1" t="s">
        <v>1922</v>
      </c>
      <c r="BG1" t="s">
        <v>1923</v>
      </c>
      <c r="BH1" t="s">
        <v>1924</v>
      </c>
      <c r="BI1" t="s">
        <v>1925</v>
      </c>
      <c r="BJ1" t="s">
        <v>1926</v>
      </c>
      <c r="BK1" t="s">
        <v>1927</v>
      </c>
      <c r="BL1" t="s">
        <v>1928</v>
      </c>
      <c r="BM1" t="s">
        <v>1929</v>
      </c>
      <c r="BN1" t="s">
        <v>1930</v>
      </c>
      <c r="BO1" t="s">
        <v>1931</v>
      </c>
      <c r="BP1" t="s">
        <v>1932</v>
      </c>
      <c r="BQ1" t="s">
        <v>1933</v>
      </c>
      <c r="BR1" t="s">
        <v>1934</v>
      </c>
      <c r="BS1" t="s">
        <v>1935</v>
      </c>
      <c r="BT1" t="s">
        <v>1936</v>
      </c>
      <c r="BU1" t="s">
        <v>1937</v>
      </c>
      <c r="BV1" t="s">
        <v>1938</v>
      </c>
      <c r="BW1" t="s">
        <v>1939</v>
      </c>
      <c r="BX1" t="s">
        <v>1940</v>
      </c>
      <c r="BY1" t="s">
        <v>1941</v>
      </c>
      <c r="BZ1" t="s">
        <v>1942</v>
      </c>
      <c r="CA1" t="s">
        <v>1943</v>
      </c>
      <c r="CB1" t="s">
        <v>2015</v>
      </c>
      <c r="CC1" t="s">
        <v>1945</v>
      </c>
      <c r="CD1" t="s">
        <v>1946</v>
      </c>
      <c r="CE1" t="s">
        <v>2016</v>
      </c>
      <c r="CF1" t="s">
        <v>2017</v>
      </c>
      <c r="CG1" t="s">
        <v>1949</v>
      </c>
      <c r="CH1" t="s">
        <v>1950</v>
      </c>
      <c r="CI1" t="s">
        <v>1951</v>
      </c>
      <c r="CJ1" t="s">
        <v>1952</v>
      </c>
      <c r="CK1" t="s">
        <v>1953</v>
      </c>
      <c r="CL1" t="s">
        <v>2018</v>
      </c>
      <c r="CM1" t="s">
        <v>2019</v>
      </c>
      <c r="CN1" t="s">
        <v>2020</v>
      </c>
      <c r="CO1" t="s">
        <v>2021</v>
      </c>
      <c r="CP1" t="s">
        <v>1958</v>
      </c>
      <c r="CQ1" t="s">
        <v>2022</v>
      </c>
      <c r="CR1" t="s">
        <v>1960</v>
      </c>
      <c r="CS1" t="s">
        <v>1961</v>
      </c>
      <c r="CT1" t="s">
        <v>2023</v>
      </c>
      <c r="CU1" t="s">
        <v>2024</v>
      </c>
      <c r="CV1" t="s">
        <v>1964</v>
      </c>
      <c r="CW1" t="s">
        <v>2025</v>
      </c>
      <c r="CX1" t="s">
        <v>1966</v>
      </c>
      <c r="CY1" t="s">
        <v>2026</v>
      </c>
      <c r="CZ1" t="s">
        <v>1968</v>
      </c>
      <c r="DA1" t="s">
        <v>2027</v>
      </c>
      <c r="DB1" t="s">
        <v>2028</v>
      </c>
      <c r="DC1" t="s">
        <v>2029</v>
      </c>
      <c r="DD1" t="s">
        <v>1972</v>
      </c>
      <c r="DE1" t="s">
        <v>1973</v>
      </c>
      <c r="DF1" t="s">
        <v>2030</v>
      </c>
      <c r="DG1" t="s">
        <v>2031</v>
      </c>
      <c r="DH1" t="s">
        <v>2032</v>
      </c>
      <c r="DI1" t="s">
        <v>1975</v>
      </c>
      <c r="DJ1" t="s">
        <v>2033</v>
      </c>
      <c r="DK1" t="s">
        <v>2034</v>
      </c>
      <c r="DL1" t="s">
        <v>2035</v>
      </c>
      <c r="DM1" t="s">
        <v>2036</v>
      </c>
      <c r="DN1" t="s">
        <v>2037</v>
      </c>
      <c r="DO1" t="s">
        <v>2038</v>
      </c>
      <c r="DP1" t="s">
        <v>2039</v>
      </c>
      <c r="DQ1" t="s">
        <v>1982</v>
      </c>
      <c r="DR1" t="s">
        <v>1983</v>
      </c>
      <c r="DS1" s="81" t="s">
        <v>1984</v>
      </c>
    </row>
    <row r="2" spans="1:124" x14ac:dyDescent="0.25">
      <c r="A2" t="str">
        <f>IF(Plantilla!$I$6="¡Perfecto!, Guarda el archivo y adjúntalo a tu interfaz de Nómina Electrónica","OK","Error")</f>
        <v>OK</v>
      </c>
      <c r="B2" t="str">
        <f>IF(Plantilla!$I$6="¡Perfecto!, Guarda el archivo y adjúntalo a tu interfaz de Nómina Electrónica",MID(Plantilla!$D$2,SEARCH("V",Plantilla!$D$2),10),"")</f>
        <v>V2.0</v>
      </c>
      <c r="C2" t="str">
        <f>Plantilla!C13</f>
        <v>OK</v>
      </c>
      <c r="D2">
        <f>IF($C2="OK",Plantilla!B13,"")</f>
        <v>1</v>
      </c>
      <c r="E2">
        <f>IF($C2="OK",
   VLOOKUP(Plantilla!$E$4,'Tablas '!$AP$4:$AT$6,5,FALSE),
"")</f>
        <v>1</v>
      </c>
      <c r="F2" t="str">
        <f>IF($C2="OK",TEXT(Plantilla!D13,"#"),"")</f>
        <v/>
      </c>
      <c r="G2">
        <f>IF($C2="OK",
   VLOOKUP(Plantilla!E13,'Tablas '!$B$4:$C$14,2,FALSE),
"")</f>
        <v>13</v>
      </c>
      <c r="H2" t="str">
        <f>IF($C2="OK",TEXT(Plantilla!F13,"#"),"")</f>
        <v>1038407013</v>
      </c>
      <c r="I2" t="str">
        <f>IF($C2="OK",TEXT(Plantilla!G13,"#"),"")</f>
        <v>RICARDO</v>
      </c>
      <c r="J2" t="str">
        <f>IF($C2="OK",TEXT(Plantilla!H13,"#"),"")</f>
        <v/>
      </c>
      <c r="K2" t="str">
        <f>IF($C2="OK",TEXT(Plantilla!I13,"#"),"")</f>
        <v xml:space="preserve">RAMIREZ </v>
      </c>
      <c r="L2" t="str">
        <f>IF($C2="OK",TEXT(Plantilla!J13,"#"),"")</f>
        <v xml:space="preserve">ZULUAGA </v>
      </c>
      <c r="M2" t="str">
        <f>IF($C2="OK",TEXT(Plantilla!K13,"#"),"")</f>
        <v/>
      </c>
      <c r="N2" t="str">
        <f>IF($C2="OK",
   CONCATENATE(YEAR(Plantilla!L13),"-",TEXT(MONTH(Plantilla!L13),"00"),"-",TEXT(DAY(Plantilla!L13),"00")),
"")</f>
        <v>2018-07-04</v>
      </c>
      <c r="O2">
        <f>IF($C2="OK",_xlfn.NUMBERVALUE(Plantilla!M13),"")</f>
        <v>1706</v>
      </c>
      <c r="P2" t="str">
        <f>IF($C2="OK",
   IF(Plantilla!N13&lt;&gt;"",
      CONCATENATE(YEAR(Plantilla!N13),"-",TEXT(MONTH(Plantilla!N13),"00"),"-",TEXT(DAY(Plantilla!N13),"00")),
   ""),
"")</f>
        <v/>
      </c>
      <c r="Q2">
        <f>IF($C2="OK",
   VLOOKUP(Plantilla!O13,'Tablas '!$E$4:$F$19,2,FALSE),
"")</f>
        <v>1</v>
      </c>
      <c r="R2">
        <f>IF($C2="OK",
   VLOOKUP(Plantilla!P13,'Tablas '!$H$4:$I$5,2,FALSE),
"")</f>
        <v>0</v>
      </c>
      <c r="S2">
        <f>IF($C2="OK",
   VLOOKUP(Plantilla!Q13,'Tablas '!$K$4:$L$8,2,FALSE),
"")</f>
        <v>2</v>
      </c>
      <c r="T2">
        <f>IF($C2="OK",
   VLOOKUP(Plantilla!R13,'Tablas '!$AE$4:$AF$6,2,FALSE),
"")</f>
        <v>0</v>
      </c>
      <c r="U2">
        <f>IF($C2="OK",
   VLOOKUP(Plantilla!S13,'Tablas '!$AE$4:$AF$6,2,FALSE),
"")</f>
        <v>0</v>
      </c>
      <c r="V2" t="str">
        <f>IF($C2="OK",TEXT(Plantilla!T13,"#"),"")</f>
        <v/>
      </c>
      <c r="W2" s="84" t="str">
        <f>IF($C2="OK",
   VLOOKUP(Plantilla!U13,'Tablas '!$AM$4:$AN$1126,2,FALSE),
"")</f>
        <v>05615</v>
      </c>
      <c r="X2" t="str">
        <f>IF($C2="OK",TEXT(Plantilla!V13,"#"),"")</f>
        <v xml:space="preserve">Carrera 46 # 39-96 </v>
      </c>
      <c r="Y2" t="str">
        <f>IF($C2="OK",
   CONCATENATE(YEAR(Plantilla!W13),"-",TEXT(MONTH(Plantilla!W13),"00"),"-",TEXT(DAY(Plantilla!W13),"00")),
"")</f>
        <v>2023-04-01</v>
      </c>
      <c r="Z2" t="str">
        <f>IF($C2="OK",
   CONCATENATE(YEAR(Plantilla!X13),"-",TEXT(MONTH(Plantilla!X13),"00"),"-",TEXT(DAY(Plantilla!X13),"00")),
"")</f>
        <v>2023-04-30</v>
      </c>
      <c r="AA2" t="str">
        <f>IF($C2="OK",
   TEXT(VLOOKUP(Plantilla!Y13,'Tablas '!$Q$4:$R$9,2,FALSE),"#"),
"")</f>
        <v>5</v>
      </c>
      <c r="AB2" t="str">
        <f>IF($C2="OK",
   CONCATENATE(YEAR(Plantilla!Z13),"-",TEXT(MONTH(Plantilla!Z13),"00"),"-",TEXT(DAY(Plantilla!Z13),"00")),
"")</f>
        <v>2023-04-28</v>
      </c>
      <c r="AC2" t="str">
        <f>IF($C2="OK",
   TEXT(VLOOKUP(Plantilla!AA13,'Tablas '!$T$4:$U$13,2,FALSE),"#"),
"")</f>
        <v>46</v>
      </c>
      <c r="AD2" t="str">
        <f>IF($C2="OK",TEXT(Plantilla!AB13,"#"),"")</f>
        <v xml:space="preserve">BANCOLOMBIA </v>
      </c>
      <c r="AE2" t="str">
        <f>IF($C2="OK",
   IF(Plantilla!AC13&lt;&gt;"",
      TEXT(VLOOKUP(Plantilla!AC13,'Tablas '!$W$4:$X$7,2,FALSE),"#"),
   ""),
"")</f>
        <v>2</v>
      </c>
      <c r="AF2" t="str">
        <f>IF($C2="OK",TEXT(Plantilla!AD13,"#"),"")</f>
        <v>27484413113</v>
      </c>
      <c r="AG2" s="6">
        <f>IF($C2="OK",_xlfn.NUMBERVALUE(Plantilla!AE13),"")</f>
        <v>3400000</v>
      </c>
      <c r="AH2" s="4">
        <f>IF($C2="OK",_xlfn.NUMBERVALUE(Plantilla!AF13),"")</f>
        <v>30</v>
      </c>
      <c r="AI2" s="6">
        <f>IF($C2="OK",_xlfn.NUMBERVALUE(Plantilla!AG13),"")</f>
        <v>3400000</v>
      </c>
      <c r="AJ2" s="6">
        <f>IF($C2="OK",_xlfn.NUMBERVALUE(Plantilla!AH13),"")</f>
        <v>0</v>
      </c>
      <c r="AK2" s="6">
        <f>IF($C2="OK",_xlfn.NUMBERVALUE(Plantilla!AI13),"")</f>
        <v>0</v>
      </c>
      <c r="AL2" s="6">
        <f>IF($C2="OK",_xlfn.NUMBERVALUE(Plantilla!AJ13),"")</f>
        <v>0</v>
      </c>
      <c r="AM2" s="4">
        <f>IF($C2="OK",_xlfn.NUMBERVALUE(Plantilla!AK13),"")</f>
        <v>0</v>
      </c>
      <c r="AN2" s="6">
        <f>IF($C2="OK",_xlfn.NUMBERVALUE(Plantilla!AL13),"")</f>
        <v>0</v>
      </c>
      <c r="AO2" s="4">
        <f>IF($C2="OK",_xlfn.NUMBERVALUE(Plantilla!AM13),"")</f>
        <v>0</v>
      </c>
      <c r="AP2" s="6">
        <f>IF($C2="OK",_xlfn.NUMBERVALUE(Plantilla!AN13),"")</f>
        <v>0</v>
      </c>
      <c r="AQ2" s="4">
        <f>IF($C2="OK",_xlfn.NUMBERVALUE(Plantilla!AO13),"")</f>
        <v>0</v>
      </c>
      <c r="AR2" s="6">
        <f>IF($C2="OK",_xlfn.NUMBERVALUE(Plantilla!AP13),"")</f>
        <v>0</v>
      </c>
      <c r="AS2" s="4">
        <f>IF($C2="OK",_xlfn.NUMBERVALUE(Plantilla!AQ13),"")</f>
        <v>0</v>
      </c>
      <c r="AT2" s="6">
        <f>IF($C2="OK",_xlfn.NUMBERVALUE(Plantilla!AR13),"")</f>
        <v>0</v>
      </c>
      <c r="AU2" s="4">
        <f>IF($C2="OK",_xlfn.NUMBERVALUE(Plantilla!AS13),"")</f>
        <v>0</v>
      </c>
      <c r="AV2" s="6">
        <f>IF($C2="OK",_xlfn.NUMBERVALUE(Plantilla!AT13),"")</f>
        <v>0</v>
      </c>
      <c r="AW2" s="4">
        <f>IF($C2="OK",_xlfn.NUMBERVALUE(Plantilla!AU13),"")</f>
        <v>0</v>
      </c>
      <c r="AX2" s="6">
        <f>IF($C2="OK",_xlfn.NUMBERVALUE(Plantilla!AV13),"")</f>
        <v>0</v>
      </c>
      <c r="AY2" s="4">
        <f>IF($C2="OK",_xlfn.NUMBERVALUE(Plantilla!AW13),"")</f>
        <v>0</v>
      </c>
      <c r="AZ2" s="6">
        <f>IF($C2="OK",_xlfn.NUMBERVALUE(Plantilla!AX13),"")</f>
        <v>0</v>
      </c>
      <c r="BA2">
        <f>IF($C2="OK",_xlfn.NUMBERVALUE(Plantilla!AY13),"")</f>
        <v>0</v>
      </c>
      <c r="BB2">
        <f>IF($C2="OK",_xlfn.NUMBERVALUE(Plantilla!AZ13),"")</f>
        <v>0</v>
      </c>
      <c r="BC2" s="4">
        <f>IF($C2="OK",_xlfn.NUMBERVALUE(Plantilla!BA13),"")</f>
        <v>0</v>
      </c>
      <c r="BD2" s="6">
        <f>IF($C2="OK",_xlfn.NUMBERVALUE(Plantilla!BB13),"")</f>
        <v>0</v>
      </c>
      <c r="BE2" s="4">
        <f>IF($C2="OK",_xlfn.NUMBERVALUE(Plantilla!BC13),"")</f>
        <v>0</v>
      </c>
      <c r="BF2" s="6">
        <f>IF($C2="OK",_xlfn.NUMBERVALUE(Plantilla!BD13),"")</f>
        <v>0</v>
      </c>
      <c r="BG2" s="4">
        <f>IF($C2="OK",_xlfn.NUMBERVALUE(Plantilla!BE13),"")</f>
        <v>0</v>
      </c>
      <c r="BH2" s="6">
        <f>IF($C2="OK",_xlfn.NUMBERVALUE(Plantilla!BF13),"")</f>
        <v>0</v>
      </c>
      <c r="BI2" s="110">
        <f>IF($C2="OK",_xlfn.NUMBERVALUE(Plantilla!BG13),"")</f>
        <v>0</v>
      </c>
      <c r="BJ2" s="6">
        <f>IF($C2="OK",_xlfn.NUMBERVALUE(Plantilla!BH13),"")</f>
        <v>0</v>
      </c>
      <c r="BK2" s="109">
        <f>IF($C2="OK",_xlfn.NUMBERVALUE(Plantilla!BI13),"")</f>
        <v>0</v>
      </c>
      <c r="BL2" s="6" t="str">
        <f>IF($C2="OK",
   IF(Plantilla!BJ13&lt;&gt;"",
      TEXT(VLOOKUP(Plantilla!BJ13,'Tablas '!$Z$4:$AA$6,2,FALSE),"#"),
   ""),
"")</f>
        <v/>
      </c>
      <c r="BM2" s="4">
        <f>IF($C2="OK",_xlfn.NUMBERVALUE(Plantilla!BK13),"")</f>
        <v>0</v>
      </c>
      <c r="BN2" s="4">
        <f>IF($C2="OK",_xlfn.NUMBERVALUE(Plantilla!BL13),"")</f>
        <v>0</v>
      </c>
      <c r="BO2" s="6">
        <f>IF($C2="OK",_xlfn.NUMBERVALUE(Plantilla!BM13),"")</f>
        <v>0</v>
      </c>
      <c r="BP2" s="4">
        <f>IF($C2="OK",_xlfn.NUMBERVALUE(Plantilla!BN13),"")</f>
        <v>0</v>
      </c>
      <c r="BQ2" s="6">
        <f>IF($C2="OK",_xlfn.NUMBERVALUE(Plantilla!BO13),"")</f>
        <v>0</v>
      </c>
      <c r="BR2" s="4">
        <f>IF($C2="OK",_xlfn.NUMBERVALUE(Plantilla!BP13),"")</f>
        <v>0</v>
      </c>
      <c r="BS2" s="6">
        <f>IF($C2="OK",_xlfn.NUMBERVALUE(Plantilla!BQ13),"")</f>
        <v>0</v>
      </c>
      <c r="BT2" s="4">
        <f>IF($C2="OK",_xlfn.NUMBERVALUE(Plantilla!BR13),"")</f>
        <v>0</v>
      </c>
      <c r="BU2" s="6">
        <f>IF($C2="OK",_xlfn.NUMBERVALUE(Plantilla!BS13),"")</f>
        <v>0</v>
      </c>
      <c r="BV2" s="6">
        <f>IF($C2="OK",_xlfn.NUMBERVALUE(Plantilla!BT13),"")</f>
        <v>0</v>
      </c>
      <c r="BW2" s="6">
        <f>IF($C2="OK",_xlfn.NUMBERVALUE(Plantilla!BU13),"")</f>
        <v>0</v>
      </c>
      <c r="BX2" s="6">
        <f>IF($C2="OK",_xlfn.NUMBERVALUE(Plantilla!BV13),"")</f>
        <v>0</v>
      </c>
      <c r="BY2" s="6">
        <f>IF($C2="OK",_xlfn.NUMBERVALUE(Plantilla!BW13),"")</f>
        <v>0</v>
      </c>
      <c r="BZ2" s="6">
        <f>IF($C2="OK",_xlfn.NUMBERVALUE(Plantilla!BX13),"")</f>
        <v>0</v>
      </c>
      <c r="CA2" s="6">
        <f>IF($C2="OK",_xlfn.NUMBERVALUE(Plantilla!BY13),"")</f>
        <v>0</v>
      </c>
      <c r="CB2" s="6">
        <f>IF($C2="OK",_xlfn.NUMBERVALUE(Plantilla!BZ13),"")</f>
        <v>0</v>
      </c>
      <c r="CC2" s="6">
        <f>IF($C2="OK",_xlfn.NUMBERVALUE(Plantilla!CA13),"")</f>
        <v>0</v>
      </c>
      <c r="CD2" s="6">
        <f>IF($C2="OK",_xlfn.NUMBERVALUE(Plantilla!CB13),"")</f>
        <v>0</v>
      </c>
      <c r="CE2" s="6">
        <f>IF($C2="OK",_xlfn.NUMBERVALUE(Plantilla!CC13),"")</f>
        <v>0</v>
      </c>
      <c r="CF2" s="4">
        <f>IF($C2="OK",_xlfn.NUMBERVALUE(Plantilla!CD13),"")</f>
        <v>0</v>
      </c>
      <c r="CG2" s="6">
        <f>IF($C2="OK",_xlfn.NUMBERVALUE(Plantilla!CE13),"")</f>
        <v>0</v>
      </c>
      <c r="CH2" s="6">
        <f>IF($C2="OK",_xlfn.NUMBERVALUE(Plantilla!CF13),"")</f>
        <v>0</v>
      </c>
      <c r="CI2" s="6">
        <f>IF($C2="OK",_xlfn.NUMBERVALUE(Plantilla!CG13),"")</f>
        <v>0</v>
      </c>
      <c r="CJ2" s="6">
        <f>IF($C2="OK",_xlfn.NUMBERVALUE(Plantilla!CH13),"")</f>
        <v>0</v>
      </c>
      <c r="CK2" s="6">
        <f>IF($C2="OK",_xlfn.NUMBERVALUE(Plantilla!CI13),"")</f>
        <v>0</v>
      </c>
      <c r="CL2" s="6">
        <f>IF($C2="OK",_xlfn.NUMBERVALUE(Plantilla!CJ13),"")</f>
        <v>0</v>
      </c>
      <c r="CM2" t="str">
        <f>IF($C2="OK",TEXT(Plantilla!CK13,"#"),"")</f>
        <v/>
      </c>
      <c r="CN2" s="6">
        <f>IF($C2="OK",_xlfn.NUMBERVALUE(Plantilla!CL13),"")</f>
        <v>0</v>
      </c>
      <c r="CO2" s="6">
        <f>IF($C2="OK",_xlfn.NUMBERVALUE(Plantilla!CM13),"")</f>
        <v>0</v>
      </c>
      <c r="CP2" s="110">
        <f>IF($C2="OK",_xlfn.NUMBERVALUE(Plantilla!CN13),"")</f>
        <v>0.04</v>
      </c>
      <c r="CQ2" s="6">
        <f>IF($C2="OK",_xlfn.NUMBERVALUE(Plantilla!CO13),"")</f>
        <v>136000</v>
      </c>
      <c r="CR2" s="109">
        <f>IF($C2="OK",_xlfn.NUMBERVALUE(Plantilla!CP13),"")</f>
        <v>109722.25</v>
      </c>
      <c r="CS2" s="110">
        <f>IF($C2="OK",_xlfn.NUMBERVALUE(Plantilla!CQ13),"")</f>
        <v>0.04</v>
      </c>
      <c r="CT2" s="6">
        <f>IF($C2="OK",_xlfn.NUMBERVALUE(Plantilla!CR13),"")</f>
        <v>136000</v>
      </c>
      <c r="CU2" s="109">
        <f>IF($C2="OK",_xlfn.NUMBERVALUE(Plantilla!CS13),"")</f>
        <v>0</v>
      </c>
      <c r="CV2" s="110">
        <f>IF($C2="OK",_xlfn.NUMBERVALUE(Plantilla!CT13),"")</f>
        <v>0</v>
      </c>
      <c r="CW2" s="6">
        <f>IF($C2="OK",_xlfn.NUMBERVALUE(Plantilla!CU13),"")</f>
        <v>0</v>
      </c>
      <c r="CX2" s="82">
        <f>IF($C2="OK",_xlfn.NUMBERVALUE(Plantilla!CV13),"")</f>
        <v>0</v>
      </c>
      <c r="CY2" s="6">
        <f>IF($C2="OK",_xlfn.NUMBERVALUE(Plantilla!CW13),"")</f>
        <v>0</v>
      </c>
      <c r="CZ2" s="82">
        <f>IF($C2="OK",_xlfn.NUMBERVALUE(Plantilla!CX13),"")</f>
        <v>0</v>
      </c>
      <c r="DA2" s="6">
        <f>IF($C2="OK",_xlfn.NUMBERVALUE(Plantilla!CY13),"")</f>
        <v>0</v>
      </c>
      <c r="DB2" s="109">
        <f>IF($C2="OK",_xlfn.NUMBERVALUE(Plantilla!CZ13),"")</f>
        <v>0</v>
      </c>
      <c r="DC2" s="6">
        <f>IF($C2="OK",_xlfn.NUMBERVALUE(Plantilla!DA13),"")</f>
        <v>0</v>
      </c>
      <c r="DD2" s="6" t="str">
        <f>IF($C2="OK",TEXT(Plantilla!DB13,"#"),"")</f>
        <v/>
      </c>
      <c r="DE2" s="6">
        <f>IF($C2="OK",_xlfn.NUMBERVALUE(Plantilla!DC13),"")</f>
        <v>0</v>
      </c>
      <c r="DF2" s="4">
        <f>IF($C2="OK",_xlfn.NUMBERVALUE(Plantilla!DD13),"")</f>
        <v>0</v>
      </c>
      <c r="DG2" s="6">
        <f>IF($C2="OK",_xlfn.NUMBERVALUE(Plantilla!DE13),"")</f>
        <v>0</v>
      </c>
      <c r="DH2" s="6">
        <f>IF($C2="OK",_xlfn.NUMBERVALUE(Plantilla!DF13),"")</f>
        <v>0</v>
      </c>
      <c r="DI2" s="6">
        <f>IF($C2="OK",_xlfn.NUMBERVALUE(Plantilla!DG13),"")</f>
        <v>0</v>
      </c>
      <c r="DJ2" s="6">
        <f>IF($C2="OK",_xlfn.NUMBERVALUE(Plantilla!DH13),"")</f>
        <v>0</v>
      </c>
      <c r="DK2" s="6">
        <f>IF($C2="OK",_xlfn.NUMBERVALUE(Plantilla!DI13),"")</f>
        <v>0</v>
      </c>
      <c r="DL2" s="6">
        <f>IF($C2="OK",_xlfn.NUMBERVALUE(Plantilla!DJ13),"")</f>
        <v>0</v>
      </c>
      <c r="DM2" s="6">
        <f>IF($C2="OK",_xlfn.NUMBERVALUE(Plantilla!DK13),"")</f>
        <v>0</v>
      </c>
      <c r="DN2" s="6">
        <f>IF($C2="OK",_xlfn.NUMBERVALUE(Plantilla!DL13),"")</f>
        <v>0</v>
      </c>
      <c r="DO2" s="6">
        <f>IF($C2="OK",_xlfn.NUMBERVALUE(Plantilla!DM13),"")</f>
        <v>34045</v>
      </c>
      <c r="DP2" s="6">
        <f>IF($C2="OK",_xlfn.NUMBERVALUE(Plantilla!DN13),"")</f>
        <v>3400000</v>
      </c>
      <c r="DQ2" s="6">
        <f>IF($C2="OK",_xlfn.NUMBERVALUE(Plantilla!DO13),"")</f>
        <v>415767.25</v>
      </c>
      <c r="DR2" s="6">
        <f>IF($C2="OK",_xlfn.NUMBERVALUE(Plantilla!DP13),"")</f>
        <v>2984232.75</v>
      </c>
      <c r="DS2" t="str">
        <f>IF($C2="OK",TEXT(Plantilla!DR13,"#"),"")</f>
        <v/>
      </c>
      <c r="DT2" s="6"/>
    </row>
    <row r="3" spans="1:124" x14ac:dyDescent="0.25">
      <c r="A3" t="str">
        <f>IF(Plantilla!$I$6="¡Perfecto!, Guarda el archivo y adjúntalo a tu interfaz de Nómina Electrónica","OK","Error")</f>
        <v>OK</v>
      </c>
      <c r="B3" t="str">
        <f>IF(Plantilla!$I$6="¡Perfecto!, Guarda el archivo y adjúntalo a tu interfaz de Nómina Electrónica",MID(Plantilla!$D$2,SEARCH("V",Plantilla!$D$2),10),"")</f>
        <v>V2.0</v>
      </c>
      <c r="C3" t="str">
        <f>Plantilla!C14</f>
        <v>OK</v>
      </c>
      <c r="D3">
        <f>IF($C3="OK",Plantilla!B14,"")</f>
        <v>2</v>
      </c>
      <c r="E3">
        <f>IF($C3="OK",
   VLOOKUP(Plantilla!$E$4,'Tablas '!$AP$4:$AT$6,5,FALSE),
"")</f>
        <v>1</v>
      </c>
      <c r="F3" t="str">
        <f>IF($C3="OK",TEXT(Plantilla!D14,"#"),"")</f>
        <v/>
      </c>
      <c r="G3">
        <f>IF($C3="OK",
   VLOOKUP(Plantilla!E14,'Tablas '!$B$4:$C$14,2,FALSE),
"")</f>
        <v>13</v>
      </c>
      <c r="H3" t="str">
        <f>IF($C3="OK",TEXT(Plantilla!F14,"#"),"")</f>
        <v>1017183846</v>
      </c>
      <c r="I3" t="str">
        <f>IF($C3="OK",TEXT(Plantilla!G14,"#"),"")</f>
        <v>MARIA</v>
      </c>
      <c r="J3" t="str">
        <f>IF($C3="OK",TEXT(Plantilla!H14,"#"),"")</f>
        <v>CAMILA</v>
      </c>
      <c r="K3" t="str">
        <f>IF($C3="OK",TEXT(Plantilla!I14,"#"),"")</f>
        <v>RAMOS</v>
      </c>
      <c r="L3" t="str">
        <f>IF($C3="OK",TEXT(Plantilla!J14,"#"),"")</f>
        <v>GONZALEZ</v>
      </c>
      <c r="M3" t="str">
        <f>IF($C3="OK",TEXT(Plantilla!K14,"#"),"")</f>
        <v/>
      </c>
      <c r="N3" t="str">
        <f>IF($C3="OK",
   CONCATENATE(YEAR(Plantilla!L14),"-",TEXT(MONTH(Plantilla!L14),"00"),"-",TEXT(DAY(Plantilla!L14),"00")),
"")</f>
        <v>2018-07-04</v>
      </c>
      <c r="O3">
        <f>IF($C3="OK",_xlfn.NUMBERVALUE(Plantilla!M14),"")</f>
        <v>1706</v>
      </c>
      <c r="P3" t="str">
        <f>IF($C3="OK",
   IF(Plantilla!N14&lt;&gt;"",
      CONCATENATE(YEAR(Plantilla!N14),"-",TEXT(MONTH(Plantilla!N14),"00"),"-",TEXT(DAY(Plantilla!N14),"00")),
   ""),
"")</f>
        <v/>
      </c>
      <c r="Q3">
        <f>IF($C3="OK",
   VLOOKUP(Plantilla!O14,'Tablas '!$E$4:$F$19,2,FALSE),
"")</f>
        <v>1</v>
      </c>
      <c r="R3">
        <f>IF($C3="OK",
   VLOOKUP(Plantilla!P14,'Tablas '!$H$4:$I$5,2,FALSE),
"")</f>
        <v>0</v>
      </c>
      <c r="S3">
        <f>IF($C3="OK",
   VLOOKUP(Plantilla!Q14,'Tablas '!$K$4:$L$8,2,FALSE),
"")</f>
        <v>2</v>
      </c>
      <c r="T3">
        <f>IF($C3="OK",
   VLOOKUP(Plantilla!R14,'Tablas '!$AE$4:$AF$6,2,FALSE),
"")</f>
        <v>0</v>
      </c>
      <c r="U3">
        <f>IF($C3="OK",
   VLOOKUP(Plantilla!S14,'Tablas '!$AE$4:$AF$6,2,FALSE),
"")</f>
        <v>0</v>
      </c>
      <c r="V3" t="str">
        <f>IF($C3="OK",TEXT(Plantilla!T14,"#"),"")</f>
        <v/>
      </c>
      <c r="W3" s="84" t="str">
        <f>IF($C3="OK",
   VLOOKUP(Plantilla!U14,'Tablas '!$AM$4:$AN$1126,2,FALSE),
"")</f>
        <v>05615</v>
      </c>
      <c r="X3" t="str">
        <f>IF($C3="OK",TEXT(Plantilla!V14,"#"),"")</f>
        <v xml:space="preserve">Carrera 46 # 39-96 </v>
      </c>
      <c r="Y3" t="str">
        <f>IF($C3="OK",
   CONCATENATE(YEAR(Plantilla!W14),"-",TEXT(MONTH(Plantilla!W14),"00"),"-",TEXT(DAY(Plantilla!W14),"00")),
"")</f>
        <v>2023-04-01</v>
      </c>
      <c r="Z3" t="str">
        <f>IF($C3="OK",
   CONCATENATE(YEAR(Plantilla!X14),"-",TEXT(MONTH(Plantilla!X14),"00"),"-",TEXT(DAY(Plantilla!X14),"00")),
"")</f>
        <v>2023-04-30</v>
      </c>
      <c r="AA3" t="str">
        <f>IF($C3="OK",
   TEXT(VLOOKUP(Plantilla!Y14,'Tablas '!$Q$4:$R$9,2,FALSE),"#"),
"")</f>
        <v>5</v>
      </c>
      <c r="AB3" t="str">
        <f>IF($C3="OK",
   CONCATENATE(YEAR(Plantilla!Z14),"-",TEXT(MONTH(Plantilla!Z14),"00"),"-",TEXT(DAY(Plantilla!Z14),"00")),
"")</f>
        <v>2023-04-28</v>
      </c>
      <c r="AC3" t="str">
        <f>IF($C3="OK",
   TEXT(VLOOKUP(Plantilla!AA14,'Tablas '!$T$4:$U$13,2,FALSE),"#"),
"")</f>
        <v>46</v>
      </c>
      <c r="AD3" t="str">
        <f>IF($C3="OK",TEXT(Plantilla!AB14,"#"),"")</f>
        <v xml:space="preserve">BANCOLOMBIA </v>
      </c>
      <c r="AE3" t="str">
        <f>IF($C3="OK",
   IF(Plantilla!AC14&lt;&gt;"",
      TEXT(VLOOKUP(Plantilla!AC14,'Tablas '!$W$4:$X$7,2,FALSE),"#"),
   ""),
"")</f>
        <v>2</v>
      </c>
      <c r="AF3" t="str">
        <f>IF($C3="OK",TEXT(Plantilla!AD14,"#"),"")</f>
        <v>41268834913</v>
      </c>
      <c r="AG3" s="6">
        <f>IF($C3="OK",_xlfn.NUMBERVALUE(Plantilla!AE14),"")</f>
        <v>3400000</v>
      </c>
      <c r="AH3" s="4">
        <f>IF($C3="OK",_xlfn.NUMBERVALUE(Plantilla!AF14),"")</f>
        <v>30</v>
      </c>
      <c r="AI3" s="6">
        <f>IF($C3="OK",_xlfn.NUMBERVALUE(Plantilla!AG14),"")</f>
        <v>3400000</v>
      </c>
      <c r="AJ3" s="6">
        <f>IF($C3="OK",_xlfn.NUMBERVALUE(Plantilla!AH14),"")</f>
        <v>0</v>
      </c>
      <c r="AK3" s="6">
        <f>IF($C3="OK",_xlfn.NUMBERVALUE(Plantilla!AI14),"")</f>
        <v>0</v>
      </c>
      <c r="AL3" s="6">
        <f>IF($C3="OK",_xlfn.NUMBERVALUE(Plantilla!AJ14),"")</f>
        <v>0</v>
      </c>
      <c r="AM3" s="4">
        <f>IF($C3="OK",_xlfn.NUMBERVALUE(Plantilla!AK14),"")</f>
        <v>0</v>
      </c>
      <c r="AN3" s="6">
        <f>IF($C3="OK",_xlfn.NUMBERVALUE(Plantilla!AL14),"")</f>
        <v>0</v>
      </c>
      <c r="AO3" s="4">
        <f>IF($C3="OK",_xlfn.NUMBERVALUE(Plantilla!AM14),"")</f>
        <v>0</v>
      </c>
      <c r="AP3" s="6">
        <f>IF($C3="OK",_xlfn.NUMBERVALUE(Plantilla!AN14),"")</f>
        <v>0</v>
      </c>
      <c r="AQ3" s="4">
        <f>IF($C3="OK",_xlfn.NUMBERVALUE(Plantilla!AO14),"")</f>
        <v>0</v>
      </c>
      <c r="AR3" s="6">
        <f>IF($C3="OK",_xlfn.NUMBERVALUE(Plantilla!AP14),"")</f>
        <v>0</v>
      </c>
      <c r="AS3" s="4">
        <f>IF($C3="OK",_xlfn.NUMBERVALUE(Plantilla!AQ14),"")</f>
        <v>0</v>
      </c>
      <c r="AT3" s="6">
        <f>IF($C3="OK",_xlfn.NUMBERVALUE(Plantilla!AR14),"")</f>
        <v>0</v>
      </c>
      <c r="AU3" s="4">
        <f>IF($C3="OK",_xlfn.NUMBERVALUE(Plantilla!AS14),"")</f>
        <v>0</v>
      </c>
      <c r="AV3" s="6">
        <f>IF($C3="OK",_xlfn.NUMBERVALUE(Plantilla!AT14),"")</f>
        <v>0</v>
      </c>
      <c r="AW3" s="4">
        <f>IF($C3="OK",_xlfn.NUMBERVALUE(Plantilla!AU14),"")</f>
        <v>0</v>
      </c>
      <c r="AX3" s="6">
        <f>IF($C3="OK",_xlfn.NUMBERVALUE(Plantilla!AV14),"")</f>
        <v>0</v>
      </c>
      <c r="AY3" s="4">
        <f>IF($C3="OK",_xlfn.NUMBERVALUE(Plantilla!AW14),"")</f>
        <v>0</v>
      </c>
      <c r="AZ3" s="6">
        <f>IF($C3="OK",_xlfn.NUMBERVALUE(Plantilla!AX14),"")</f>
        <v>0</v>
      </c>
      <c r="BA3">
        <f>IF($C3="OK",_xlfn.NUMBERVALUE(Plantilla!AY14),"")</f>
        <v>0</v>
      </c>
      <c r="BB3">
        <f>IF($C3="OK",_xlfn.NUMBERVALUE(Plantilla!AZ14),"")</f>
        <v>0</v>
      </c>
      <c r="BC3" s="4">
        <f>IF($C3="OK",_xlfn.NUMBERVALUE(Plantilla!BA14),"")</f>
        <v>0</v>
      </c>
      <c r="BD3" s="6">
        <f>IF($C3="OK",_xlfn.NUMBERVALUE(Plantilla!BB14),"")</f>
        <v>0</v>
      </c>
      <c r="BE3" s="4">
        <f>IF($C3="OK",_xlfn.NUMBERVALUE(Plantilla!BC14),"")</f>
        <v>0</v>
      </c>
      <c r="BF3" s="6">
        <f>IF($C3="OK",_xlfn.NUMBERVALUE(Plantilla!BD14),"")</f>
        <v>0</v>
      </c>
      <c r="BG3" s="4">
        <f>IF($C3="OK",_xlfn.NUMBERVALUE(Plantilla!BE14),"")</f>
        <v>0</v>
      </c>
      <c r="BH3" s="6">
        <f>IF($C3="OK",_xlfn.NUMBERVALUE(Plantilla!BF14),"")</f>
        <v>0</v>
      </c>
      <c r="BI3" s="110">
        <f>IF($C3="OK",_xlfn.NUMBERVALUE(Plantilla!BG14),"")</f>
        <v>0</v>
      </c>
      <c r="BJ3" s="6">
        <f>IF($C3="OK",_xlfn.NUMBERVALUE(Plantilla!BH14),"")</f>
        <v>0</v>
      </c>
      <c r="BK3" s="109">
        <f>IF($C3="OK",_xlfn.NUMBERVALUE(Plantilla!BI14),"")</f>
        <v>0</v>
      </c>
      <c r="BL3" s="6" t="str">
        <f>IF($C3="OK",
   IF(Plantilla!BJ14&lt;&gt;"",
      TEXT(VLOOKUP(Plantilla!BJ14,'Tablas '!$Z$4:$AA$6,2,FALSE),"#"),
   ""),
"")</f>
        <v/>
      </c>
      <c r="BM3" s="4">
        <f>IF($C3="OK",_xlfn.NUMBERVALUE(Plantilla!BK14),"")</f>
        <v>0</v>
      </c>
      <c r="BN3" s="4">
        <f>IF($C3="OK",_xlfn.NUMBERVALUE(Plantilla!BL14),"")</f>
        <v>0</v>
      </c>
      <c r="BO3" s="6">
        <f>IF($C3="OK",_xlfn.NUMBERVALUE(Plantilla!BM14),"")</f>
        <v>0</v>
      </c>
      <c r="BP3" s="4">
        <f>IF($C3="OK",_xlfn.NUMBERVALUE(Plantilla!BN14),"")</f>
        <v>0</v>
      </c>
      <c r="BQ3" s="6">
        <f>IF($C3="OK",_xlfn.NUMBERVALUE(Plantilla!BO14),"")</f>
        <v>0</v>
      </c>
      <c r="BR3" s="4">
        <f>IF($C3="OK",_xlfn.NUMBERVALUE(Plantilla!BP14),"")</f>
        <v>0</v>
      </c>
      <c r="BS3" s="6">
        <f>IF($C3="OK",_xlfn.NUMBERVALUE(Plantilla!BQ14),"")</f>
        <v>0</v>
      </c>
      <c r="BT3" s="4">
        <f>IF($C3="OK",_xlfn.NUMBERVALUE(Plantilla!BR14),"")</f>
        <v>0</v>
      </c>
      <c r="BU3" s="6">
        <f>IF($C3="OK",_xlfn.NUMBERVALUE(Plantilla!BS14),"")</f>
        <v>0</v>
      </c>
      <c r="BV3" s="6">
        <f>IF($C3="OK",_xlfn.NUMBERVALUE(Plantilla!BT14),"")</f>
        <v>0</v>
      </c>
      <c r="BW3" s="6">
        <f>IF($C3="OK",_xlfn.NUMBERVALUE(Plantilla!BU14),"")</f>
        <v>0</v>
      </c>
      <c r="BX3" s="6">
        <f>IF($C3="OK",_xlfn.NUMBERVALUE(Plantilla!BV14),"")</f>
        <v>0</v>
      </c>
      <c r="BY3" s="6">
        <f>IF($C3="OK",_xlfn.NUMBERVALUE(Plantilla!BW14),"")</f>
        <v>0</v>
      </c>
      <c r="BZ3" s="6">
        <f>IF($C3="OK",_xlfn.NUMBERVALUE(Plantilla!BX14),"")</f>
        <v>0</v>
      </c>
      <c r="CA3" s="6">
        <f>IF($C3="OK",_xlfn.NUMBERVALUE(Plantilla!BY14),"")</f>
        <v>0</v>
      </c>
      <c r="CB3" s="6">
        <f>IF($C3="OK",_xlfn.NUMBERVALUE(Plantilla!BZ14),"")</f>
        <v>0</v>
      </c>
      <c r="CC3" s="6">
        <f>IF($C3="OK",_xlfn.NUMBERVALUE(Plantilla!CA14),"")</f>
        <v>0</v>
      </c>
      <c r="CD3" s="6">
        <f>IF($C3="OK",_xlfn.NUMBERVALUE(Plantilla!CB14),"")</f>
        <v>0</v>
      </c>
      <c r="CE3" s="6">
        <f>IF($C3="OK",_xlfn.NUMBERVALUE(Plantilla!CC14),"")</f>
        <v>0</v>
      </c>
      <c r="CF3" s="4">
        <f>IF($C3="OK",_xlfn.NUMBERVALUE(Plantilla!CD14),"")</f>
        <v>0</v>
      </c>
      <c r="CG3" s="6">
        <f>IF($C3="OK",_xlfn.NUMBERVALUE(Plantilla!CE14),"")</f>
        <v>0</v>
      </c>
      <c r="CH3" s="6">
        <f>IF($C3="OK",_xlfn.NUMBERVALUE(Plantilla!CF14),"")</f>
        <v>0</v>
      </c>
      <c r="CI3" s="6">
        <f>IF($C3="OK",_xlfn.NUMBERVALUE(Plantilla!CG14),"")</f>
        <v>0</v>
      </c>
      <c r="CJ3" s="6">
        <f>IF($C3="OK",_xlfn.NUMBERVALUE(Plantilla!CH14),"")</f>
        <v>0</v>
      </c>
      <c r="CK3" s="6">
        <f>IF($C3="OK",_xlfn.NUMBERVALUE(Plantilla!CI14),"")</f>
        <v>0</v>
      </c>
      <c r="CL3" s="6">
        <f>IF($C3="OK",_xlfn.NUMBERVALUE(Plantilla!CJ14),"")</f>
        <v>0</v>
      </c>
      <c r="CM3" t="str">
        <f>IF($C3="OK",TEXT(Plantilla!CK14,"#"),"")</f>
        <v/>
      </c>
      <c r="CN3" s="6">
        <f>IF($C3="OK",_xlfn.NUMBERVALUE(Plantilla!CL14),"")</f>
        <v>0</v>
      </c>
      <c r="CO3" s="6">
        <f>IF($C3="OK",_xlfn.NUMBERVALUE(Plantilla!CM14),"")</f>
        <v>0</v>
      </c>
      <c r="CP3" s="110">
        <f>IF($C3="OK",_xlfn.NUMBERVALUE(Plantilla!CN14),"")</f>
        <v>0.04</v>
      </c>
      <c r="CQ3" s="6">
        <f>IF($C3="OK",_xlfn.NUMBERVALUE(Plantilla!CO14),"")</f>
        <v>136000</v>
      </c>
      <c r="CR3" s="109">
        <f>IF($C3="OK",_xlfn.NUMBERVALUE(Plantilla!CP14),"")</f>
        <v>109722.25</v>
      </c>
      <c r="CS3" s="110">
        <f>IF($C3="OK",_xlfn.NUMBERVALUE(Plantilla!CQ14),"")</f>
        <v>0.04</v>
      </c>
      <c r="CT3" s="6">
        <f>IF($C3="OK",_xlfn.NUMBERVALUE(Plantilla!CR14),"")</f>
        <v>136000</v>
      </c>
      <c r="CU3" s="109">
        <f>IF($C3="OK",_xlfn.NUMBERVALUE(Plantilla!CS14),"")</f>
        <v>0</v>
      </c>
      <c r="CV3" s="110">
        <f>IF($C3="OK",_xlfn.NUMBERVALUE(Plantilla!CT14),"")</f>
        <v>0</v>
      </c>
      <c r="CW3" s="6">
        <f>IF($C3="OK",_xlfn.NUMBERVALUE(Plantilla!CU14),"")</f>
        <v>0</v>
      </c>
      <c r="CX3" s="82">
        <f>IF($C3="OK",_xlfn.NUMBERVALUE(Plantilla!CV14),"")</f>
        <v>0</v>
      </c>
      <c r="CY3" s="6">
        <f>IF($C3="OK",_xlfn.NUMBERVALUE(Plantilla!CW14),"")</f>
        <v>0</v>
      </c>
      <c r="CZ3" s="82">
        <f>IF($C3="OK",_xlfn.NUMBERVALUE(Plantilla!CX14),"")</f>
        <v>0</v>
      </c>
      <c r="DA3" s="6">
        <f>IF($C3="OK",_xlfn.NUMBERVALUE(Plantilla!CY14),"")</f>
        <v>0</v>
      </c>
      <c r="DB3" s="109">
        <f>IF($C3="OK",_xlfn.NUMBERVALUE(Plantilla!CZ14),"")</f>
        <v>0</v>
      </c>
      <c r="DC3" s="6">
        <f>IF($C3="OK",_xlfn.NUMBERVALUE(Plantilla!DA14),"")</f>
        <v>0</v>
      </c>
      <c r="DD3" s="6" t="str">
        <f>IF($C3="OK",TEXT(Plantilla!DB14,"#"),"")</f>
        <v/>
      </c>
      <c r="DE3" s="6">
        <f>IF($C3="OK",_xlfn.NUMBERVALUE(Plantilla!DC14),"")</f>
        <v>0</v>
      </c>
      <c r="DF3" s="4">
        <f>IF($C3="OK",_xlfn.NUMBERVALUE(Plantilla!DD14),"")</f>
        <v>0</v>
      </c>
      <c r="DG3" s="6">
        <f>IF($C3="OK",_xlfn.NUMBERVALUE(Plantilla!DE14),"")</f>
        <v>0</v>
      </c>
      <c r="DH3" s="6">
        <f>IF($C3="OK",_xlfn.NUMBERVALUE(Plantilla!DF14),"")</f>
        <v>0</v>
      </c>
      <c r="DI3" s="6">
        <f>IF($C3="OK",_xlfn.NUMBERVALUE(Plantilla!DG14),"")</f>
        <v>0</v>
      </c>
      <c r="DJ3" s="6">
        <f>IF($C3="OK",_xlfn.NUMBERVALUE(Plantilla!DH14),"")</f>
        <v>0</v>
      </c>
      <c r="DK3" s="6">
        <f>IF($C3="OK",_xlfn.NUMBERVALUE(Plantilla!DI14),"")</f>
        <v>0</v>
      </c>
      <c r="DL3" s="6">
        <f>IF($C3="OK",_xlfn.NUMBERVALUE(Plantilla!DJ14),"")</f>
        <v>0</v>
      </c>
      <c r="DM3" s="6">
        <f>IF($C3="OK",_xlfn.NUMBERVALUE(Plantilla!DK14),"")</f>
        <v>0</v>
      </c>
      <c r="DN3" s="6">
        <f>IF($C3="OK",_xlfn.NUMBERVALUE(Plantilla!DL14),"")</f>
        <v>0</v>
      </c>
      <c r="DO3" s="6">
        <f>IF($C3="OK",_xlfn.NUMBERVALUE(Plantilla!DM14),"")</f>
        <v>34045</v>
      </c>
      <c r="DP3" s="6">
        <f>IF($C3="OK",_xlfn.NUMBERVALUE(Plantilla!DN14),"")</f>
        <v>3400000</v>
      </c>
      <c r="DQ3" s="6">
        <f>IF($C3="OK",_xlfn.NUMBERVALUE(Plantilla!DO14),"")</f>
        <v>415767.25</v>
      </c>
      <c r="DR3" s="6">
        <f>IF($C3="OK",_xlfn.NUMBERVALUE(Plantilla!DP14),"")</f>
        <v>2984232.75</v>
      </c>
      <c r="DS3" t="str">
        <f>IF($C3="OK",TEXT(Plantilla!DR14,"#"),"")</f>
        <v/>
      </c>
      <c r="DT3" s="6"/>
    </row>
    <row r="4" spans="1:124" x14ac:dyDescent="0.25">
      <c r="A4" t="str">
        <f>IF(Plantilla!$I$6="¡Perfecto!, Guarda el archivo y adjúntalo a tu interfaz de Nómina Electrónica","OK","Error")</f>
        <v>OK</v>
      </c>
      <c r="B4" t="str">
        <f>IF(Plantilla!$I$6="¡Perfecto!, Guarda el archivo y adjúntalo a tu interfaz de Nómina Electrónica",MID(Plantilla!$D$2,SEARCH("V",Plantilla!$D$2),10),"")</f>
        <v>V2.0</v>
      </c>
      <c r="C4" t="str">
        <f>Plantilla!C15</f>
        <v>OK</v>
      </c>
      <c r="D4">
        <f>IF($C4="OK",Plantilla!B15,"")</f>
        <v>3</v>
      </c>
      <c r="E4">
        <f>IF($C4="OK",
   VLOOKUP(Plantilla!$E$4,'Tablas '!$AP$4:$AT$6,5,FALSE),
"")</f>
        <v>1</v>
      </c>
      <c r="F4" t="str">
        <f>IF($C4="OK",TEXT(Plantilla!D15,"#"),"")</f>
        <v/>
      </c>
      <c r="G4">
        <f>IF($C4="OK",
   VLOOKUP(Plantilla!E15,'Tablas '!$B$4:$C$14,2,FALSE),
"")</f>
        <v>13</v>
      </c>
      <c r="H4" t="str">
        <f>IF($C4="OK",TEXT(Plantilla!F15,"#"),"")</f>
        <v>1047969965</v>
      </c>
      <c r="I4" t="str">
        <f>IF($C4="OK",TEXT(Plantilla!G15,"#"),"")</f>
        <v>SINDI</v>
      </c>
      <c r="J4" t="str">
        <f>IF($C4="OK",TEXT(Plantilla!H15,"#"),"")</f>
        <v>CAROLINA</v>
      </c>
      <c r="K4" t="str">
        <f>IF($C4="OK",TEXT(Plantilla!I15,"#"),"")</f>
        <v xml:space="preserve">POSADA </v>
      </c>
      <c r="L4" t="str">
        <f>IF($C4="OK",TEXT(Plantilla!J15,"#"),"")</f>
        <v>OSPINA</v>
      </c>
      <c r="M4" t="str">
        <f>IF($C4="OK",TEXT(Plantilla!K15,"#"),"")</f>
        <v/>
      </c>
      <c r="N4" t="str">
        <f>IF($C4="OK",
   CONCATENATE(YEAR(Plantilla!L15),"-",TEXT(MONTH(Plantilla!L15),"00"),"-",TEXT(DAY(Plantilla!L15),"00")),
"")</f>
        <v>2019-09-01</v>
      </c>
      <c r="O4">
        <f>IF($C4="OK",_xlfn.NUMBERVALUE(Plantilla!M15),"")</f>
        <v>1290</v>
      </c>
      <c r="P4" t="str">
        <f>IF($C4="OK",
   IF(Plantilla!N15&lt;&gt;"",
      CONCATENATE(YEAR(Plantilla!N15),"-",TEXT(MONTH(Plantilla!N15),"00"),"-",TEXT(DAY(Plantilla!N15),"00")),
   ""),
"")</f>
        <v/>
      </c>
      <c r="Q4">
        <f>IF($C4="OK",
   VLOOKUP(Plantilla!O15,'Tablas '!$E$4:$F$19,2,FALSE),
"")</f>
        <v>1</v>
      </c>
      <c r="R4">
        <f>IF($C4="OK",
   VLOOKUP(Plantilla!P15,'Tablas '!$H$4:$I$5,2,FALSE),
"")</f>
        <v>0</v>
      </c>
      <c r="S4">
        <f>IF($C4="OK",
   VLOOKUP(Plantilla!Q15,'Tablas '!$K$4:$L$8,2,FALSE),
"")</f>
        <v>1</v>
      </c>
      <c r="T4">
        <f>IF($C4="OK",
   VLOOKUP(Plantilla!R15,'Tablas '!$AE$4:$AF$6,2,FALSE),
"")</f>
        <v>0</v>
      </c>
      <c r="U4">
        <f>IF($C4="OK",
   VLOOKUP(Plantilla!S15,'Tablas '!$AE$4:$AF$6,2,FALSE),
"")</f>
        <v>0</v>
      </c>
      <c r="V4" t="str">
        <f>IF($C4="OK",TEXT(Plantilla!T15,"#"),"")</f>
        <v/>
      </c>
      <c r="W4" s="84" t="str">
        <f>IF($C4="OK",
   VLOOKUP(Plantilla!U15,'Tablas '!$AM$4:$AN$1126,2,FALSE),
"")</f>
        <v>05615</v>
      </c>
      <c r="X4" t="str">
        <f>IF($C4="OK",TEXT(Plantilla!V15,"#"),"")</f>
        <v xml:space="preserve">Carrera 46 # 39-96 </v>
      </c>
      <c r="Y4" t="str">
        <f>IF($C4="OK",
   CONCATENATE(YEAR(Plantilla!W15),"-",TEXT(MONTH(Plantilla!W15),"00"),"-",TEXT(DAY(Plantilla!W15),"00")),
"")</f>
        <v>2023-04-01</v>
      </c>
      <c r="Z4" t="str">
        <f>IF($C4="OK",
   CONCATENATE(YEAR(Plantilla!X15),"-",TEXT(MONTH(Plantilla!X15),"00"),"-",TEXT(DAY(Plantilla!X15),"00")),
"")</f>
        <v>2023-04-30</v>
      </c>
      <c r="AA4" t="str">
        <f>IF($C4="OK",
   TEXT(VLOOKUP(Plantilla!Y15,'Tablas '!$Q$4:$R$9,2,FALSE),"#"),
"")</f>
        <v>5</v>
      </c>
      <c r="AB4" t="str">
        <f>IF($C4="OK",
   CONCATENATE(YEAR(Plantilla!Z15),"-",TEXT(MONTH(Plantilla!Z15),"00"),"-",TEXT(DAY(Plantilla!Z15),"00")),
"")</f>
        <v>2023-04-28</v>
      </c>
      <c r="AC4" t="str">
        <f>IF($C4="OK",
   TEXT(VLOOKUP(Plantilla!AA15,'Tablas '!$T$4:$U$13,2,FALSE),"#"),
"")</f>
        <v>46</v>
      </c>
      <c r="AD4" t="str">
        <f>IF($C4="OK",TEXT(Plantilla!AB15,"#"),"")</f>
        <v xml:space="preserve">BANCOLOMBIA </v>
      </c>
      <c r="AE4" t="str">
        <f>IF($C4="OK",
   IF(Plantilla!AC15&lt;&gt;"",
      TEXT(VLOOKUP(Plantilla!AC15,'Tablas '!$W$4:$X$7,2,FALSE),"#"),
   ""),
"")</f>
        <v>2</v>
      </c>
      <c r="AF4" t="str">
        <f>IF($C4="OK",TEXT(Plantilla!AD15,"#"),"")</f>
        <v>2485372612</v>
      </c>
      <c r="AG4" s="6">
        <f>IF($C4="OK",_xlfn.NUMBERVALUE(Plantilla!AE15),"")</f>
        <v>1800000</v>
      </c>
      <c r="AH4" s="4">
        <f>IF($C4="OK",_xlfn.NUMBERVALUE(Plantilla!AF15),"")</f>
        <v>30</v>
      </c>
      <c r="AI4" s="6">
        <f>IF($C4="OK",_xlfn.NUMBERVALUE(Plantilla!AG15),"")</f>
        <v>1800000</v>
      </c>
      <c r="AJ4" s="6">
        <f>IF($C4="OK",_xlfn.NUMBERVALUE(Plantilla!AH15),"")</f>
        <v>140606</v>
      </c>
      <c r="AK4" s="6">
        <f>IF($C4="OK",_xlfn.NUMBERVALUE(Plantilla!AI15),"")</f>
        <v>0</v>
      </c>
      <c r="AL4" s="6">
        <f>IF($C4="OK",_xlfn.NUMBERVALUE(Plantilla!AJ15),"")</f>
        <v>0</v>
      </c>
      <c r="AM4" s="4">
        <f>IF($C4="OK",_xlfn.NUMBERVALUE(Plantilla!AK15),"")</f>
        <v>0</v>
      </c>
      <c r="AN4" s="6">
        <f>IF($C4="OK",_xlfn.NUMBERVALUE(Plantilla!AL15),"")</f>
        <v>0</v>
      </c>
      <c r="AO4" s="4">
        <f>IF($C4="OK",_xlfn.NUMBERVALUE(Plantilla!AM15),"")</f>
        <v>0</v>
      </c>
      <c r="AP4" s="6">
        <f>IF($C4="OK",_xlfn.NUMBERVALUE(Plantilla!AN15),"")</f>
        <v>0</v>
      </c>
      <c r="AQ4" s="4">
        <f>IF($C4="OK",_xlfn.NUMBERVALUE(Plantilla!AO15),"")</f>
        <v>0</v>
      </c>
      <c r="AR4" s="6">
        <f>IF($C4="OK",_xlfn.NUMBERVALUE(Plantilla!AP15),"")</f>
        <v>0</v>
      </c>
      <c r="AS4" s="4">
        <f>IF($C4="OK",_xlfn.NUMBERVALUE(Plantilla!AQ15),"")</f>
        <v>0</v>
      </c>
      <c r="AT4" s="6">
        <f>IF($C4="OK",_xlfn.NUMBERVALUE(Plantilla!AR15),"")</f>
        <v>0</v>
      </c>
      <c r="AU4" s="4">
        <f>IF($C4="OK",_xlfn.NUMBERVALUE(Plantilla!AS15),"")</f>
        <v>0</v>
      </c>
      <c r="AV4" s="6">
        <f>IF($C4="OK",_xlfn.NUMBERVALUE(Plantilla!AT15),"")</f>
        <v>0</v>
      </c>
      <c r="AW4" s="4">
        <f>IF($C4="OK",_xlfn.NUMBERVALUE(Plantilla!AU15),"")</f>
        <v>0</v>
      </c>
      <c r="AX4" s="6">
        <f>IF($C4="OK",_xlfn.NUMBERVALUE(Plantilla!AV15),"")</f>
        <v>0</v>
      </c>
      <c r="AY4" s="4">
        <f>IF($C4="OK",_xlfn.NUMBERVALUE(Plantilla!AW15),"")</f>
        <v>0</v>
      </c>
      <c r="AZ4" s="6">
        <f>IF($C4="OK",_xlfn.NUMBERVALUE(Plantilla!AX15),"")</f>
        <v>0</v>
      </c>
      <c r="BA4">
        <f>IF($C4="OK",_xlfn.NUMBERVALUE(Plantilla!AY15),"")</f>
        <v>0</v>
      </c>
      <c r="BB4">
        <f>IF($C4="OK",_xlfn.NUMBERVALUE(Plantilla!AZ15),"")</f>
        <v>0</v>
      </c>
      <c r="BC4" s="4">
        <f>IF($C4="OK",_xlfn.NUMBERVALUE(Plantilla!BA15),"")</f>
        <v>0</v>
      </c>
      <c r="BD4" s="6">
        <f>IF($C4="OK",_xlfn.NUMBERVALUE(Plantilla!BB15),"")</f>
        <v>0</v>
      </c>
      <c r="BE4" s="4">
        <f>IF($C4="OK",_xlfn.NUMBERVALUE(Plantilla!BC15),"")</f>
        <v>0</v>
      </c>
      <c r="BF4" s="6">
        <f>IF($C4="OK",_xlfn.NUMBERVALUE(Plantilla!BD15),"")</f>
        <v>0</v>
      </c>
      <c r="BG4" s="4">
        <f>IF($C4="OK",_xlfn.NUMBERVALUE(Plantilla!BE15),"")</f>
        <v>0</v>
      </c>
      <c r="BH4" s="6">
        <f>IF($C4="OK",_xlfn.NUMBERVALUE(Plantilla!BF15),"")</f>
        <v>0</v>
      </c>
      <c r="BI4" s="110">
        <f>IF($C4="OK",_xlfn.NUMBERVALUE(Plantilla!BG15),"")</f>
        <v>0</v>
      </c>
      <c r="BJ4" s="6">
        <f>IF($C4="OK",_xlfn.NUMBERVALUE(Plantilla!BH15),"")</f>
        <v>0</v>
      </c>
      <c r="BK4" s="109">
        <f>IF($C4="OK",_xlfn.NUMBERVALUE(Plantilla!BI15),"")</f>
        <v>0</v>
      </c>
      <c r="BL4" s="6" t="str">
        <f>IF($C4="OK",
   IF(Plantilla!BJ15&lt;&gt;"",
      TEXT(VLOOKUP(Plantilla!BJ15,'Tablas '!$Z$4:$AA$6,2,FALSE),"#"),
   ""),
"")</f>
        <v/>
      </c>
      <c r="BM4" s="4">
        <f>IF($C4="OK",_xlfn.NUMBERVALUE(Plantilla!BK15),"")</f>
        <v>0</v>
      </c>
      <c r="BN4" s="4">
        <f>IF($C4="OK",_xlfn.NUMBERVALUE(Plantilla!BL15),"")</f>
        <v>0</v>
      </c>
      <c r="BO4" s="6">
        <f>IF($C4="OK",_xlfn.NUMBERVALUE(Plantilla!BM15),"")</f>
        <v>0</v>
      </c>
      <c r="BP4" s="4">
        <f>IF($C4="OK",_xlfn.NUMBERVALUE(Plantilla!BN15),"")</f>
        <v>0</v>
      </c>
      <c r="BQ4" s="6">
        <f>IF($C4="OK",_xlfn.NUMBERVALUE(Plantilla!BO15),"")</f>
        <v>0</v>
      </c>
      <c r="BR4" s="4">
        <f>IF($C4="OK",_xlfn.NUMBERVALUE(Plantilla!BP15),"")</f>
        <v>0</v>
      </c>
      <c r="BS4" s="6">
        <f>IF($C4="OK",_xlfn.NUMBERVALUE(Plantilla!BQ15),"")</f>
        <v>0</v>
      </c>
      <c r="BT4" s="4">
        <f>IF($C4="OK",_xlfn.NUMBERVALUE(Plantilla!BR15),"")</f>
        <v>0</v>
      </c>
      <c r="BU4" s="6">
        <f>IF($C4="OK",_xlfn.NUMBERVALUE(Plantilla!BS15),"")</f>
        <v>0</v>
      </c>
      <c r="BV4" s="6">
        <f>IF($C4="OK",_xlfn.NUMBERVALUE(Plantilla!BT15),"")</f>
        <v>0</v>
      </c>
      <c r="BW4" s="6">
        <f>IF($C4="OK",_xlfn.NUMBERVALUE(Plantilla!BU15),"")</f>
        <v>0</v>
      </c>
      <c r="BX4" s="6">
        <f>IF($C4="OK",_xlfn.NUMBERVALUE(Plantilla!BV15),"")</f>
        <v>0</v>
      </c>
      <c r="BY4" s="6">
        <f>IF($C4="OK",_xlfn.NUMBERVALUE(Plantilla!BW15),"")</f>
        <v>0</v>
      </c>
      <c r="BZ4" s="6">
        <f>IF($C4="OK",_xlfn.NUMBERVALUE(Plantilla!BX15),"")</f>
        <v>0</v>
      </c>
      <c r="CA4" s="6">
        <f>IF($C4="OK",_xlfn.NUMBERVALUE(Plantilla!BY15),"")</f>
        <v>0</v>
      </c>
      <c r="CB4" s="6">
        <f>IF($C4="OK",_xlfn.NUMBERVALUE(Plantilla!BZ15),"")</f>
        <v>0</v>
      </c>
      <c r="CC4" s="6">
        <f>IF($C4="OK",_xlfn.NUMBERVALUE(Plantilla!CA15),"")</f>
        <v>0</v>
      </c>
      <c r="CD4" s="6">
        <f>IF($C4="OK",_xlfn.NUMBERVALUE(Plantilla!CB15),"")</f>
        <v>0</v>
      </c>
      <c r="CE4" s="6">
        <f>IF($C4="OK",_xlfn.NUMBERVALUE(Plantilla!CC15),"")</f>
        <v>0</v>
      </c>
      <c r="CF4" s="4">
        <f>IF($C4="OK",_xlfn.NUMBERVALUE(Plantilla!CD15),"")</f>
        <v>0</v>
      </c>
      <c r="CG4" s="6">
        <f>IF($C4="OK",_xlfn.NUMBERVALUE(Plantilla!CE15),"")</f>
        <v>0</v>
      </c>
      <c r="CH4" s="6">
        <f>IF($C4="OK",_xlfn.NUMBERVALUE(Plantilla!CF15),"")</f>
        <v>0</v>
      </c>
      <c r="CI4" s="6">
        <f>IF($C4="OK",_xlfn.NUMBERVALUE(Plantilla!CG15),"")</f>
        <v>0</v>
      </c>
      <c r="CJ4" s="6">
        <f>IF($C4="OK",_xlfn.NUMBERVALUE(Plantilla!CH15),"")</f>
        <v>0</v>
      </c>
      <c r="CK4" s="6">
        <f>IF($C4="OK",_xlfn.NUMBERVALUE(Plantilla!CI15),"")</f>
        <v>0</v>
      </c>
      <c r="CL4" s="6">
        <f>IF($C4="OK",_xlfn.NUMBERVALUE(Plantilla!CJ15),"")</f>
        <v>0</v>
      </c>
      <c r="CM4" t="str">
        <f>IF($C4="OK",TEXT(Plantilla!CK15,"#"),"")</f>
        <v/>
      </c>
      <c r="CN4" s="6">
        <f>IF($C4="OK",_xlfn.NUMBERVALUE(Plantilla!CL15),"")</f>
        <v>0</v>
      </c>
      <c r="CO4" s="6">
        <f>IF($C4="OK",_xlfn.NUMBERVALUE(Plantilla!CM15),"")</f>
        <v>0</v>
      </c>
      <c r="CP4" s="110">
        <f>IF($C4="OK",_xlfn.NUMBERVALUE(Plantilla!CN15),"")</f>
        <v>0.04</v>
      </c>
      <c r="CQ4" s="6">
        <f>IF($C4="OK",_xlfn.NUMBERVALUE(Plantilla!CO15),"")</f>
        <v>72000</v>
      </c>
      <c r="CR4" s="109">
        <f>IF($C4="OK",_xlfn.NUMBERVALUE(Plantilla!CP15),"")</f>
        <v>109722.25</v>
      </c>
      <c r="CS4" s="110">
        <f>IF($C4="OK",_xlfn.NUMBERVALUE(Plantilla!CQ15),"")</f>
        <v>0.04</v>
      </c>
      <c r="CT4" s="6">
        <f>IF($C4="OK",_xlfn.NUMBERVALUE(Plantilla!CR15),"")</f>
        <v>72000</v>
      </c>
      <c r="CU4" s="109">
        <f>IF($C4="OK",_xlfn.NUMBERVALUE(Plantilla!CS15),"")</f>
        <v>0</v>
      </c>
      <c r="CV4" s="110">
        <f>IF($C4="OK",_xlfn.NUMBERVALUE(Plantilla!CT15),"")</f>
        <v>0</v>
      </c>
      <c r="CW4" s="6">
        <f>IF($C4="OK",_xlfn.NUMBERVALUE(Plantilla!CU15),"")</f>
        <v>0</v>
      </c>
      <c r="CX4" s="82">
        <f>IF($C4="OK",_xlfn.NUMBERVALUE(Plantilla!CV15),"")</f>
        <v>0</v>
      </c>
      <c r="CY4" s="6">
        <f>IF($C4="OK",_xlfn.NUMBERVALUE(Plantilla!CW15),"")</f>
        <v>0</v>
      </c>
      <c r="CZ4" s="82">
        <f>IF($C4="OK",_xlfn.NUMBERVALUE(Plantilla!CX15),"")</f>
        <v>0</v>
      </c>
      <c r="DA4" s="6">
        <f>IF($C4="OK",_xlfn.NUMBERVALUE(Plantilla!CY15),"")</f>
        <v>0</v>
      </c>
      <c r="DB4" s="109">
        <f>IF($C4="OK",_xlfn.NUMBERVALUE(Plantilla!CZ15),"")</f>
        <v>0</v>
      </c>
      <c r="DC4" s="6">
        <f>IF($C4="OK",_xlfn.NUMBERVALUE(Plantilla!DA15),"")</f>
        <v>0</v>
      </c>
      <c r="DD4" s="6" t="str">
        <f>IF($C4="OK",TEXT(Plantilla!DB15,"#"),"")</f>
        <v/>
      </c>
      <c r="DE4" s="6">
        <f>IF($C4="OK",_xlfn.NUMBERVALUE(Plantilla!DC15),"")</f>
        <v>0</v>
      </c>
      <c r="DF4" s="4">
        <f>IF($C4="OK",_xlfn.NUMBERVALUE(Plantilla!DD15),"")</f>
        <v>0</v>
      </c>
      <c r="DG4" s="6">
        <f>IF($C4="OK",_xlfn.NUMBERVALUE(Plantilla!DE15),"")</f>
        <v>0</v>
      </c>
      <c r="DH4" s="6">
        <f>IF($C4="OK",_xlfn.NUMBERVALUE(Plantilla!DF15),"")</f>
        <v>0</v>
      </c>
      <c r="DI4" s="6">
        <f>IF($C4="OK",_xlfn.NUMBERVALUE(Plantilla!DG15),"")</f>
        <v>0</v>
      </c>
      <c r="DJ4" s="6">
        <f>IF($C4="OK",_xlfn.NUMBERVALUE(Plantilla!DH15),"")</f>
        <v>0</v>
      </c>
      <c r="DK4" s="6">
        <f>IF($C4="OK",_xlfn.NUMBERVALUE(Plantilla!DI15),"")</f>
        <v>0</v>
      </c>
      <c r="DL4" s="6">
        <f>IF($C4="OK",_xlfn.NUMBERVALUE(Plantilla!DJ15),"")</f>
        <v>0</v>
      </c>
      <c r="DM4" s="6">
        <f>IF($C4="OK",_xlfn.NUMBERVALUE(Plantilla!DK15),"")</f>
        <v>0</v>
      </c>
      <c r="DN4" s="6">
        <f>IF($C4="OK",_xlfn.NUMBERVALUE(Plantilla!DL15),"")</f>
        <v>0</v>
      </c>
      <c r="DO4" s="6">
        <f>IF($C4="OK",_xlfn.NUMBERVALUE(Plantilla!DM15),"")</f>
        <v>0</v>
      </c>
      <c r="DP4" s="6">
        <f>IF($C4="OK",_xlfn.NUMBERVALUE(Plantilla!DN15),"")</f>
        <v>1940606</v>
      </c>
      <c r="DQ4" s="6">
        <f>IF($C4="OK",_xlfn.NUMBERVALUE(Plantilla!DO15),"")</f>
        <v>253722.25</v>
      </c>
      <c r="DR4" s="6">
        <f>IF($C4="OK",_xlfn.NUMBERVALUE(Plantilla!DP15),"")</f>
        <v>1686883.75</v>
      </c>
      <c r="DS4" t="str">
        <f>IF($C4="OK",TEXT(Plantilla!DR15,"#"),"")</f>
        <v/>
      </c>
      <c r="DT4" s="6"/>
    </row>
    <row r="5" spans="1:124" x14ac:dyDescent="0.25">
      <c r="A5" t="str">
        <f>IF(Plantilla!$I$6="¡Perfecto!, Guarda el archivo y adjúntalo a tu interfaz de Nómina Electrónica","OK","Error")</f>
        <v>OK</v>
      </c>
      <c r="B5" t="str">
        <f>IF(Plantilla!$I$6="¡Perfecto!, Guarda el archivo y adjúntalo a tu interfaz de Nómina Electrónica",MID(Plantilla!$D$2,SEARCH("V",Plantilla!$D$2),10),"")</f>
        <v>V2.0</v>
      </c>
      <c r="C5" t="str">
        <f>Plantilla!C16</f>
        <v>OK</v>
      </c>
      <c r="D5">
        <f>IF($C5="OK",Plantilla!B16,"")</f>
        <v>4</v>
      </c>
      <c r="E5">
        <f>IF($C5="OK",
   VLOOKUP(Plantilla!$E$4,'Tablas '!$AP$4:$AT$6,5,FALSE),
"")</f>
        <v>1</v>
      </c>
      <c r="F5" t="str">
        <f>IF($C5="OK",TEXT(Plantilla!D16,"#"),"")</f>
        <v/>
      </c>
      <c r="G5">
        <f>IF($C5="OK",
   VLOOKUP(Plantilla!E16,'Tablas '!$B$4:$C$14,2,FALSE),
"")</f>
        <v>13</v>
      </c>
      <c r="H5" t="str">
        <f>IF($C5="OK",TEXT(Plantilla!F16,"#"),"")</f>
        <v>1036956287</v>
      </c>
      <c r="I5" t="str">
        <f>IF($C5="OK",TEXT(Plantilla!G16,"#"),"")</f>
        <v>JANNY</v>
      </c>
      <c r="J5" t="str">
        <f>IF($C5="OK",TEXT(Plantilla!H16,"#"),"")</f>
        <v>DANIELA</v>
      </c>
      <c r="K5" t="str">
        <f>IF($C5="OK",TEXT(Plantilla!I16,"#"),"")</f>
        <v xml:space="preserve">RENDON </v>
      </c>
      <c r="L5" t="str">
        <f>IF($C5="OK",TEXT(Plantilla!J16,"#"),"")</f>
        <v xml:space="preserve">SANCHEZ </v>
      </c>
      <c r="M5" t="str">
        <f>IF($C5="OK",TEXT(Plantilla!K16,"#"),"")</f>
        <v/>
      </c>
      <c r="N5" t="str">
        <f>IF($C5="OK",
   CONCATENATE(YEAR(Plantilla!L16),"-",TEXT(MONTH(Plantilla!L16),"00"),"-",TEXT(DAY(Plantilla!L16),"00")),
"")</f>
        <v>2020-03-01</v>
      </c>
      <c r="O5">
        <f>IF($C5="OK",_xlfn.NUMBERVALUE(Plantilla!M16),"")</f>
        <v>1110</v>
      </c>
      <c r="P5" t="str">
        <f>IF($C5="OK",
   IF(Plantilla!N16&lt;&gt;"",
      CONCATENATE(YEAR(Plantilla!N16),"-",TEXT(MONTH(Plantilla!N16),"00"),"-",TEXT(DAY(Plantilla!N16),"00")),
   ""),
"")</f>
        <v/>
      </c>
      <c r="Q5">
        <f>IF($C5="OK",
   VLOOKUP(Plantilla!O16,'Tablas '!$E$4:$F$19,2,FALSE),
"")</f>
        <v>1</v>
      </c>
      <c r="R5">
        <f>IF($C5="OK",
   VLOOKUP(Plantilla!P16,'Tablas '!$H$4:$I$5,2,FALSE),
"")</f>
        <v>0</v>
      </c>
      <c r="S5">
        <f>IF($C5="OK",
   VLOOKUP(Plantilla!Q16,'Tablas '!$K$4:$L$8,2,FALSE),
"")</f>
        <v>1</v>
      </c>
      <c r="T5">
        <f>IF($C5="OK",
   VLOOKUP(Plantilla!R16,'Tablas '!$AE$4:$AF$6,2,FALSE),
"")</f>
        <v>0</v>
      </c>
      <c r="U5">
        <f>IF($C5="OK",
   VLOOKUP(Plantilla!S16,'Tablas '!$AE$4:$AF$6,2,FALSE),
"")</f>
        <v>0</v>
      </c>
      <c r="V5" t="str">
        <f>IF($C5="OK",TEXT(Plantilla!T16,"#"),"")</f>
        <v/>
      </c>
      <c r="W5" s="84" t="str">
        <f>IF($C5="OK",
   VLOOKUP(Plantilla!U16,'Tablas '!$AM$4:$AN$1126,2,FALSE),
"")</f>
        <v>05615</v>
      </c>
      <c r="X5" t="str">
        <f>IF($C5="OK",TEXT(Plantilla!V16,"#"),"")</f>
        <v xml:space="preserve">Carrera 46 # 39-96 </v>
      </c>
      <c r="Y5" t="str">
        <f>IF($C5="OK",
   CONCATENATE(YEAR(Plantilla!W16),"-",TEXT(MONTH(Plantilla!W16),"00"),"-",TEXT(DAY(Plantilla!W16),"00")),
"")</f>
        <v>2023-04-01</v>
      </c>
      <c r="Z5" t="str">
        <f>IF($C5="OK",
   CONCATENATE(YEAR(Plantilla!X16),"-",TEXT(MONTH(Plantilla!X16),"00"),"-",TEXT(DAY(Plantilla!X16),"00")),
"")</f>
        <v>2023-04-30</v>
      </c>
      <c r="AA5" t="str">
        <f>IF($C5="OK",
   TEXT(VLOOKUP(Plantilla!Y16,'Tablas '!$Q$4:$R$9,2,FALSE),"#"),
"")</f>
        <v>5</v>
      </c>
      <c r="AB5" t="str">
        <f>IF($C5="OK",
   CONCATENATE(YEAR(Plantilla!Z16),"-",TEXT(MONTH(Plantilla!Z16),"00"),"-",TEXT(DAY(Plantilla!Z16),"00")),
"")</f>
        <v>2023-04-28</v>
      </c>
      <c r="AC5" t="str">
        <f>IF($C5="OK",
   TEXT(VLOOKUP(Plantilla!AA16,'Tablas '!$T$4:$U$13,2,FALSE),"#"),
"")</f>
        <v>46</v>
      </c>
      <c r="AD5" t="str">
        <f>IF($C5="OK",TEXT(Plantilla!AB16,"#"),"")</f>
        <v xml:space="preserve">BANCOLOMBIA </v>
      </c>
      <c r="AE5" t="str">
        <f>IF($C5="OK",
   IF(Plantilla!AC16&lt;&gt;"",
      TEXT(VLOOKUP(Plantilla!AC16,'Tablas '!$W$4:$X$7,2,FALSE),"#"),
   ""),
"")</f>
        <v>2</v>
      </c>
      <c r="AF5" t="str">
        <f>IF($C5="OK",TEXT(Plantilla!AD16,"#"),"")</f>
        <v>33186322539</v>
      </c>
      <c r="AG5" s="6">
        <f>IF($C5="OK",_xlfn.NUMBERVALUE(Plantilla!AE16),"")</f>
        <v>1800000</v>
      </c>
      <c r="AH5" s="4">
        <f>IF($C5="OK",_xlfn.NUMBERVALUE(Plantilla!AF16),"")</f>
        <v>29</v>
      </c>
      <c r="AI5" s="6">
        <f>IF($C5="OK",_xlfn.NUMBERVALUE(Plantilla!AG16),"")</f>
        <v>1740000</v>
      </c>
      <c r="AJ5" s="6">
        <f>IF($C5="OK",_xlfn.NUMBERVALUE(Plantilla!AH16),"")</f>
        <v>135919</v>
      </c>
      <c r="AK5" s="6">
        <f>IF($C5="OK",_xlfn.NUMBERVALUE(Plantilla!AI16),"")</f>
        <v>0</v>
      </c>
      <c r="AL5" s="6">
        <f>IF($C5="OK",_xlfn.NUMBERVALUE(Plantilla!AJ16),"")</f>
        <v>0</v>
      </c>
      <c r="AM5" s="4">
        <f>IF($C5="OK",_xlfn.NUMBERVALUE(Plantilla!AK16),"")</f>
        <v>0</v>
      </c>
      <c r="AN5" s="6">
        <f>IF($C5="OK",_xlfn.NUMBERVALUE(Plantilla!AL16),"")</f>
        <v>0</v>
      </c>
      <c r="AO5" s="4">
        <f>IF($C5="OK",_xlfn.NUMBERVALUE(Plantilla!AM16),"")</f>
        <v>0</v>
      </c>
      <c r="AP5" s="6">
        <f>IF($C5="OK",_xlfn.NUMBERVALUE(Plantilla!AN16),"")</f>
        <v>0</v>
      </c>
      <c r="AQ5" s="4">
        <f>IF($C5="OK",_xlfn.NUMBERVALUE(Plantilla!AO16),"")</f>
        <v>0</v>
      </c>
      <c r="AR5" s="6">
        <f>IF($C5="OK",_xlfn.NUMBERVALUE(Plantilla!AP16),"")</f>
        <v>0</v>
      </c>
      <c r="AS5" s="4">
        <f>IF($C5="OK",_xlfn.NUMBERVALUE(Plantilla!AQ16),"")</f>
        <v>0</v>
      </c>
      <c r="AT5" s="6">
        <f>IF($C5="OK",_xlfn.NUMBERVALUE(Plantilla!AR16),"")</f>
        <v>0</v>
      </c>
      <c r="AU5" s="4">
        <f>IF($C5="OK",_xlfn.NUMBERVALUE(Plantilla!AS16),"")</f>
        <v>0</v>
      </c>
      <c r="AV5" s="6">
        <f>IF($C5="OK",_xlfn.NUMBERVALUE(Plantilla!AT16),"")</f>
        <v>0</v>
      </c>
      <c r="AW5" s="4">
        <f>IF($C5="OK",_xlfn.NUMBERVALUE(Plantilla!AU16),"")</f>
        <v>0</v>
      </c>
      <c r="AX5" s="6">
        <f>IF($C5="OK",_xlfn.NUMBERVALUE(Plantilla!AV16),"")</f>
        <v>0</v>
      </c>
      <c r="AY5" s="4">
        <f>IF($C5="OK",_xlfn.NUMBERVALUE(Plantilla!AW16),"")</f>
        <v>0</v>
      </c>
      <c r="AZ5" s="6">
        <f>IF($C5="OK",_xlfn.NUMBERVALUE(Plantilla!AX16),"")</f>
        <v>0</v>
      </c>
      <c r="BA5">
        <f>IF($C5="OK",_xlfn.NUMBERVALUE(Plantilla!AY16),"")</f>
        <v>0</v>
      </c>
      <c r="BB5">
        <f>IF($C5="OK",_xlfn.NUMBERVALUE(Plantilla!AZ16),"")</f>
        <v>0</v>
      </c>
      <c r="BC5" s="4">
        <f>IF($C5="OK",_xlfn.NUMBERVALUE(Plantilla!BA16),"")</f>
        <v>0</v>
      </c>
      <c r="BD5" s="6">
        <f>IF($C5="OK",_xlfn.NUMBERVALUE(Plantilla!BB16),"")</f>
        <v>0</v>
      </c>
      <c r="BE5" s="4">
        <f>IF($C5="OK",_xlfn.NUMBERVALUE(Plantilla!BC16),"")</f>
        <v>0</v>
      </c>
      <c r="BF5" s="6">
        <f>IF($C5="OK",_xlfn.NUMBERVALUE(Plantilla!BD16),"")</f>
        <v>0</v>
      </c>
      <c r="BG5" s="4">
        <f>IF($C5="OK",_xlfn.NUMBERVALUE(Plantilla!BE16),"")</f>
        <v>0</v>
      </c>
      <c r="BH5" s="6">
        <f>IF($C5="OK",_xlfn.NUMBERVALUE(Plantilla!BF16),"")</f>
        <v>0</v>
      </c>
      <c r="BI5" s="110">
        <f>IF($C5="OK",_xlfn.NUMBERVALUE(Plantilla!BG16),"")</f>
        <v>0</v>
      </c>
      <c r="BJ5" s="6">
        <f>IF($C5="OK",_xlfn.NUMBERVALUE(Plantilla!BH16),"")</f>
        <v>0</v>
      </c>
      <c r="BK5" s="109">
        <f>IF($C5="OK",_xlfn.NUMBERVALUE(Plantilla!BI16),"")</f>
        <v>1</v>
      </c>
      <c r="BL5" s="6" t="str">
        <f>IF($C5="OK",
   IF(Plantilla!BJ16&lt;&gt;"",
      TEXT(VLOOKUP(Plantilla!BJ16,'Tablas '!$Z$4:$AA$6,2,FALSE),"#"),
   ""),
"")</f>
        <v>1</v>
      </c>
      <c r="BM5" s="4">
        <f>IF($C5="OK",_xlfn.NUMBERVALUE(Plantilla!BK16),"")</f>
        <v>60000</v>
      </c>
      <c r="BN5" s="4">
        <f>IF($C5="OK",_xlfn.NUMBERVALUE(Plantilla!BL16),"")</f>
        <v>0</v>
      </c>
      <c r="BO5" s="6">
        <f>IF($C5="OK",_xlfn.NUMBERVALUE(Plantilla!BM16),"")</f>
        <v>0</v>
      </c>
      <c r="BP5" s="4">
        <f>IF($C5="OK",_xlfn.NUMBERVALUE(Plantilla!BN16),"")</f>
        <v>0</v>
      </c>
      <c r="BQ5" s="6">
        <f>IF($C5="OK",_xlfn.NUMBERVALUE(Plantilla!BO16),"")</f>
        <v>0</v>
      </c>
      <c r="BR5" s="4">
        <f>IF($C5="OK",_xlfn.NUMBERVALUE(Plantilla!BP16),"")</f>
        <v>0</v>
      </c>
      <c r="BS5" s="6">
        <f>IF($C5="OK",_xlfn.NUMBERVALUE(Plantilla!BQ16),"")</f>
        <v>0</v>
      </c>
      <c r="BT5" s="4">
        <f>IF($C5="OK",_xlfn.NUMBERVALUE(Plantilla!BR16),"")</f>
        <v>0</v>
      </c>
      <c r="BU5" s="6">
        <f>IF($C5="OK",_xlfn.NUMBERVALUE(Plantilla!BS16),"")</f>
        <v>0</v>
      </c>
      <c r="BV5" s="6">
        <f>IF($C5="OK",_xlfn.NUMBERVALUE(Plantilla!BT16),"")</f>
        <v>0</v>
      </c>
      <c r="BW5" s="6">
        <f>IF($C5="OK",_xlfn.NUMBERVALUE(Plantilla!BU16),"")</f>
        <v>0</v>
      </c>
      <c r="BX5" s="6">
        <f>IF($C5="OK",_xlfn.NUMBERVALUE(Plantilla!BV16),"")</f>
        <v>0</v>
      </c>
      <c r="BY5" s="6">
        <f>IF($C5="OK",_xlfn.NUMBERVALUE(Plantilla!BW16),"")</f>
        <v>0</v>
      </c>
      <c r="BZ5" s="6">
        <f>IF($C5="OK",_xlfn.NUMBERVALUE(Plantilla!BX16),"")</f>
        <v>0</v>
      </c>
      <c r="CA5" s="6">
        <f>IF($C5="OK",_xlfn.NUMBERVALUE(Plantilla!BY16),"")</f>
        <v>0</v>
      </c>
      <c r="CB5" s="6">
        <f>IF($C5="OK",_xlfn.NUMBERVALUE(Plantilla!BZ16),"")</f>
        <v>0</v>
      </c>
      <c r="CC5" s="6">
        <f>IF($C5="OK",_xlfn.NUMBERVALUE(Plantilla!CA16),"")</f>
        <v>0</v>
      </c>
      <c r="CD5" s="6">
        <f>IF($C5="OK",_xlfn.NUMBERVALUE(Plantilla!CB16),"")</f>
        <v>0</v>
      </c>
      <c r="CE5" s="6">
        <f>IF($C5="OK",_xlfn.NUMBERVALUE(Plantilla!CC16),"")</f>
        <v>0</v>
      </c>
      <c r="CF5" s="4">
        <f>IF($C5="OK",_xlfn.NUMBERVALUE(Plantilla!CD16),"")</f>
        <v>0</v>
      </c>
      <c r="CG5" s="6">
        <f>IF($C5="OK",_xlfn.NUMBERVALUE(Plantilla!CE16),"")</f>
        <v>0</v>
      </c>
      <c r="CH5" s="6">
        <f>IF($C5="OK",_xlfn.NUMBERVALUE(Plantilla!CF16),"")</f>
        <v>0</v>
      </c>
      <c r="CI5" s="6">
        <f>IF($C5="OK",_xlfn.NUMBERVALUE(Plantilla!CG16),"")</f>
        <v>0</v>
      </c>
      <c r="CJ5" s="6">
        <f>IF($C5="OK",_xlfn.NUMBERVALUE(Plantilla!CH16),"")</f>
        <v>0</v>
      </c>
      <c r="CK5" s="6">
        <f>IF($C5="OK",_xlfn.NUMBERVALUE(Plantilla!CI16),"")</f>
        <v>0</v>
      </c>
      <c r="CL5" s="6">
        <f>IF($C5="OK",_xlfn.NUMBERVALUE(Plantilla!CJ16),"")</f>
        <v>0</v>
      </c>
      <c r="CM5" t="str">
        <f>IF($C5="OK",TEXT(Plantilla!CK16,"#"),"")</f>
        <v/>
      </c>
      <c r="CN5" s="6">
        <f>IF($C5="OK",_xlfn.NUMBERVALUE(Plantilla!CL16),"")</f>
        <v>0</v>
      </c>
      <c r="CO5" s="6">
        <f>IF($C5="OK",_xlfn.NUMBERVALUE(Plantilla!CM16),"")</f>
        <v>0</v>
      </c>
      <c r="CP5" s="110">
        <f>IF($C5="OK",_xlfn.NUMBERVALUE(Plantilla!CN16),"")</f>
        <v>0.04</v>
      </c>
      <c r="CQ5" s="6">
        <f>IF($C5="OK",_xlfn.NUMBERVALUE(Plantilla!CO16),"")</f>
        <v>72000</v>
      </c>
      <c r="CR5" s="109">
        <f>IF($C5="OK",_xlfn.NUMBERVALUE(Plantilla!CP16),"")</f>
        <v>109722.25</v>
      </c>
      <c r="CS5" s="110">
        <f>IF($C5="OK",_xlfn.NUMBERVALUE(Plantilla!CQ16),"")</f>
        <v>0.04</v>
      </c>
      <c r="CT5" s="6">
        <f>IF($C5="OK",_xlfn.NUMBERVALUE(Plantilla!CR16),"")</f>
        <v>72000</v>
      </c>
      <c r="CU5" s="109">
        <f>IF($C5="OK",_xlfn.NUMBERVALUE(Plantilla!CS16),"")</f>
        <v>0</v>
      </c>
      <c r="CV5" s="110">
        <f>IF($C5="OK",_xlfn.NUMBERVALUE(Plantilla!CT16),"")</f>
        <v>0</v>
      </c>
      <c r="CW5" s="6">
        <f>IF($C5="OK",_xlfn.NUMBERVALUE(Plantilla!CU16),"")</f>
        <v>0</v>
      </c>
      <c r="CX5" s="82">
        <f>IF($C5="OK",_xlfn.NUMBERVALUE(Plantilla!CV16),"")</f>
        <v>0</v>
      </c>
      <c r="CY5" s="6">
        <f>IF($C5="OK",_xlfn.NUMBERVALUE(Plantilla!CW16),"")</f>
        <v>0</v>
      </c>
      <c r="CZ5" s="82">
        <f>IF($C5="OK",_xlfn.NUMBERVALUE(Plantilla!CX16),"")</f>
        <v>0</v>
      </c>
      <c r="DA5" s="6">
        <f>IF($C5="OK",_xlfn.NUMBERVALUE(Plantilla!CY16),"")</f>
        <v>0</v>
      </c>
      <c r="DB5" s="109">
        <f>IF($C5="OK",_xlfn.NUMBERVALUE(Plantilla!CZ16),"")</f>
        <v>0</v>
      </c>
      <c r="DC5" s="6">
        <f>IF($C5="OK",_xlfn.NUMBERVALUE(Plantilla!DA16),"")</f>
        <v>0</v>
      </c>
      <c r="DD5" s="6" t="str">
        <f>IF($C5="OK",TEXT(Plantilla!DB16,"#"),"")</f>
        <v xml:space="preserve">PRESTAMO COMFAMA </v>
      </c>
      <c r="DE5" s="6">
        <f>IF($C5="OK",_xlfn.NUMBERVALUE(Plantilla!DC16),"")</f>
        <v>186050</v>
      </c>
      <c r="DF5" s="4">
        <f>IF($C5="OK",_xlfn.NUMBERVALUE(Plantilla!DD16),"")</f>
        <v>0</v>
      </c>
      <c r="DG5" s="6">
        <f>IF($C5="OK",_xlfn.NUMBERVALUE(Plantilla!DE16),"")</f>
        <v>0</v>
      </c>
      <c r="DH5" s="6">
        <f>IF($C5="OK",_xlfn.NUMBERVALUE(Plantilla!DF16),"")</f>
        <v>0</v>
      </c>
      <c r="DI5" s="6">
        <f>IF($C5="OK",_xlfn.NUMBERVALUE(Plantilla!DG16),"")</f>
        <v>0</v>
      </c>
      <c r="DJ5" s="6">
        <f>IF($C5="OK",_xlfn.NUMBERVALUE(Plantilla!DH16),"")</f>
        <v>0</v>
      </c>
      <c r="DK5" s="6">
        <f>IF($C5="OK",_xlfn.NUMBERVALUE(Plantilla!DI16),"")</f>
        <v>0</v>
      </c>
      <c r="DL5" s="6">
        <f>IF($C5="OK",_xlfn.NUMBERVALUE(Plantilla!DJ16),"")</f>
        <v>0</v>
      </c>
      <c r="DM5" s="6">
        <f>IF($C5="OK",_xlfn.NUMBERVALUE(Plantilla!DK16),"")</f>
        <v>0</v>
      </c>
      <c r="DN5" s="6">
        <f>IF($C5="OK",_xlfn.NUMBERVALUE(Plantilla!DL16),"")</f>
        <v>0</v>
      </c>
      <c r="DO5" s="6">
        <f>IF($C5="OK",_xlfn.NUMBERVALUE(Plantilla!DM16),"")</f>
        <v>60669</v>
      </c>
      <c r="DP5" s="6">
        <f>IF($C5="OK",_xlfn.NUMBERVALUE(Plantilla!DN16),"")</f>
        <v>1935919.13</v>
      </c>
      <c r="DQ5" s="6">
        <f>IF($C5="OK",_xlfn.NUMBERVALUE(Plantilla!DO16),"")</f>
        <v>500441.25</v>
      </c>
      <c r="DR5" s="6">
        <f>IF($C5="OK",_xlfn.NUMBERVALUE(Plantilla!DP16),"")</f>
        <v>1435477.88</v>
      </c>
      <c r="DS5" t="str">
        <f>IF($C5="OK",TEXT(Plantilla!DR16,"#"),"")</f>
        <v/>
      </c>
      <c r="DT5" s="6"/>
    </row>
    <row r="6" spans="1:124" x14ac:dyDescent="0.25">
      <c r="A6" t="str">
        <f>IF(Plantilla!$I$6="¡Perfecto!, Guarda el archivo y adjúntalo a tu interfaz de Nómina Electrónica","OK","Error")</f>
        <v>OK</v>
      </c>
      <c r="B6" t="str">
        <f>IF(Plantilla!$I$6="¡Perfecto!, Guarda el archivo y adjúntalo a tu interfaz de Nómina Electrónica",MID(Plantilla!$D$2,SEARCH("V",Plantilla!$D$2),10),"")</f>
        <v>V2.0</v>
      </c>
      <c r="C6" t="str">
        <f>Plantilla!C17</f>
        <v>OK</v>
      </c>
      <c r="D6">
        <f>IF($C6="OK",Plantilla!B17,"")</f>
        <v>5</v>
      </c>
      <c r="E6">
        <f>IF($C6="OK",
   VLOOKUP(Plantilla!$E$4,'Tablas '!$AP$4:$AT$6,5,FALSE),
"")</f>
        <v>1</v>
      </c>
      <c r="F6" t="str">
        <f>IF($C6="OK",TEXT(Plantilla!D17,"#"),"")</f>
        <v/>
      </c>
      <c r="G6">
        <f>IF($C6="OK",
   VLOOKUP(Plantilla!E17,'Tablas '!$B$4:$C$14,2,FALSE),
"")</f>
        <v>13</v>
      </c>
      <c r="H6" t="str">
        <f>IF($C6="OK",TEXT(Plantilla!F17,"#"),"")</f>
        <v>1036951239</v>
      </c>
      <c r="I6" t="str">
        <f>IF($C6="OK",TEXT(Plantilla!G17,"#"),"")</f>
        <v>ANDRES</v>
      </c>
      <c r="J6" t="str">
        <f>IF($C6="OK",TEXT(Plantilla!H17,"#"),"")</f>
        <v/>
      </c>
      <c r="K6" t="str">
        <f>IF($C6="OK",TEXT(Plantilla!I17,"#"),"")</f>
        <v>ARBELAEZ</v>
      </c>
      <c r="L6" t="str">
        <f>IF($C6="OK",TEXT(Plantilla!J17,"#"),"")</f>
        <v>GOMEZ</v>
      </c>
      <c r="M6" t="str">
        <f>IF($C6="OK",TEXT(Plantilla!K17,"#"),"")</f>
        <v/>
      </c>
      <c r="N6" t="str">
        <f>IF($C6="OK",
   CONCATENATE(YEAR(Plantilla!L17),"-",TEXT(MONTH(Plantilla!L17),"00"),"-",TEXT(DAY(Plantilla!L17),"00")),
"")</f>
        <v>2022-09-19</v>
      </c>
      <c r="O6">
        <f>IF($C6="OK",_xlfn.NUMBERVALUE(Plantilla!M17),"")</f>
        <v>222</v>
      </c>
      <c r="P6" t="str">
        <f>IF($C6="OK",
   IF(Plantilla!N17&lt;&gt;"",
      CONCATENATE(YEAR(Plantilla!N17),"-",TEXT(MONTH(Plantilla!N17),"00"),"-",TEXT(DAY(Plantilla!N17),"00")),
   ""),
"")</f>
        <v/>
      </c>
      <c r="Q6">
        <f>IF($C6="OK",
   VLOOKUP(Plantilla!O17,'Tablas '!$E$4:$F$19,2,FALSE),
"")</f>
        <v>1</v>
      </c>
      <c r="R6">
        <f>IF($C6="OK",
   VLOOKUP(Plantilla!P17,'Tablas '!$H$4:$I$5,2,FALSE),
"")</f>
        <v>0</v>
      </c>
      <c r="S6">
        <f>IF($C6="OK",
   VLOOKUP(Plantilla!Q17,'Tablas '!$K$4:$L$8,2,FALSE),
"")</f>
        <v>1</v>
      </c>
      <c r="T6">
        <f>IF($C6="OK",
   VLOOKUP(Plantilla!R17,'Tablas '!$AE$4:$AF$6,2,FALSE),
"")</f>
        <v>0</v>
      </c>
      <c r="U6">
        <f>IF($C6="OK",
   VLOOKUP(Plantilla!S17,'Tablas '!$AE$4:$AF$6,2,FALSE),
"")</f>
        <v>0</v>
      </c>
      <c r="V6" t="str">
        <f>IF($C6="OK",TEXT(Plantilla!T17,"#"),"")</f>
        <v/>
      </c>
      <c r="W6" s="84" t="str">
        <f>IF($C6="OK",
   VLOOKUP(Plantilla!U17,'Tablas '!$AM$4:$AN$1126,2,FALSE),
"")</f>
        <v>05615</v>
      </c>
      <c r="X6" t="str">
        <f>IF($C6="OK",TEXT(Plantilla!V17,"#"),"")</f>
        <v xml:space="preserve">Carrera 46 # 39-96 </v>
      </c>
      <c r="Y6" t="str">
        <f>IF($C6="OK",
   CONCATENATE(YEAR(Plantilla!W17),"-",TEXT(MONTH(Plantilla!W17),"00"),"-",TEXT(DAY(Plantilla!W17),"00")),
"")</f>
        <v>2023-04-01</v>
      </c>
      <c r="Z6" t="str">
        <f>IF($C6="OK",
   CONCATENATE(YEAR(Plantilla!X17),"-",TEXT(MONTH(Plantilla!X17),"00"),"-",TEXT(DAY(Plantilla!X17),"00")),
"")</f>
        <v>2023-04-30</v>
      </c>
      <c r="AA6" t="str">
        <f>IF($C6="OK",
   TEXT(VLOOKUP(Plantilla!Y17,'Tablas '!$Q$4:$R$9,2,FALSE),"#"),
"")</f>
        <v>5</v>
      </c>
      <c r="AB6" t="str">
        <f>IF($C6="OK",
   CONCATENATE(YEAR(Plantilla!Z17),"-",TEXT(MONTH(Plantilla!Z17),"00"),"-",TEXT(DAY(Plantilla!Z17),"00")),
"")</f>
        <v>2023-04-28</v>
      </c>
      <c r="AC6" t="str">
        <f>IF($C6="OK",
   TEXT(VLOOKUP(Plantilla!AA17,'Tablas '!$T$4:$U$13,2,FALSE),"#"),
"")</f>
        <v>46</v>
      </c>
      <c r="AD6" t="str">
        <f>IF($C6="OK",TEXT(Plantilla!AB17,"#"),"")</f>
        <v xml:space="preserve">BANCOLOMBIA </v>
      </c>
      <c r="AE6" t="str">
        <f>IF($C6="OK",
   IF(Plantilla!AC17&lt;&gt;"",
      TEXT(VLOOKUP(Plantilla!AC17,'Tablas '!$W$4:$X$7,2,FALSE),"#"),
   ""),
"")</f>
        <v>2</v>
      </c>
      <c r="AF6" t="str">
        <f>IF($C6="OK",TEXT(Plantilla!AD17,"#"),"")</f>
        <v>10092460993</v>
      </c>
      <c r="AG6" s="6">
        <f>IF($C6="OK",_xlfn.NUMBERVALUE(Plantilla!AE17),"")</f>
        <v>3219000</v>
      </c>
      <c r="AH6" s="4">
        <f>IF($C6="OK",_xlfn.NUMBERVALUE(Plantilla!AF17),"")</f>
        <v>30</v>
      </c>
      <c r="AI6" s="6">
        <f>IF($C6="OK",_xlfn.NUMBERVALUE(Plantilla!AG17),"")</f>
        <v>3219000</v>
      </c>
      <c r="AJ6" s="6">
        <f>IF($C6="OK",_xlfn.NUMBERVALUE(Plantilla!AH17),"")</f>
        <v>0</v>
      </c>
      <c r="AK6" s="6">
        <f>IF($C6="OK",_xlfn.NUMBERVALUE(Plantilla!AI17),"")</f>
        <v>0</v>
      </c>
      <c r="AL6" s="6">
        <f>IF($C6="OK",_xlfn.NUMBERVALUE(Plantilla!AJ17),"")</f>
        <v>0</v>
      </c>
      <c r="AM6" s="4">
        <f>IF($C6="OK",_xlfn.NUMBERVALUE(Plantilla!AK17),"")</f>
        <v>0</v>
      </c>
      <c r="AN6" s="6">
        <f>IF($C6="OK",_xlfn.NUMBERVALUE(Plantilla!AL17),"")</f>
        <v>0</v>
      </c>
      <c r="AO6" s="4">
        <f>IF($C6="OK",_xlfn.NUMBERVALUE(Plantilla!AM17),"")</f>
        <v>0</v>
      </c>
      <c r="AP6" s="6">
        <f>IF($C6="OK",_xlfn.NUMBERVALUE(Plantilla!AN17),"")</f>
        <v>0</v>
      </c>
      <c r="AQ6" s="4">
        <f>IF($C6="OK",_xlfn.NUMBERVALUE(Plantilla!AO17),"")</f>
        <v>0</v>
      </c>
      <c r="AR6" s="6">
        <f>IF($C6="OK",_xlfn.NUMBERVALUE(Plantilla!AP17),"")</f>
        <v>0</v>
      </c>
      <c r="AS6" s="4">
        <f>IF($C6="OK",_xlfn.NUMBERVALUE(Plantilla!AQ17),"")</f>
        <v>0</v>
      </c>
      <c r="AT6" s="6">
        <f>IF($C6="OK",_xlfn.NUMBERVALUE(Plantilla!AR17),"")</f>
        <v>0</v>
      </c>
      <c r="AU6" s="4">
        <f>IF($C6="OK",_xlfn.NUMBERVALUE(Plantilla!AS17),"")</f>
        <v>0</v>
      </c>
      <c r="AV6" s="6">
        <f>IF($C6="OK",_xlfn.NUMBERVALUE(Plantilla!AT17),"")</f>
        <v>0</v>
      </c>
      <c r="AW6" s="4">
        <f>IF($C6="OK",_xlfn.NUMBERVALUE(Plantilla!AU17),"")</f>
        <v>0</v>
      </c>
      <c r="AX6" s="6">
        <f>IF($C6="OK",_xlfn.NUMBERVALUE(Plantilla!AV17),"")</f>
        <v>0</v>
      </c>
      <c r="AY6" s="4">
        <f>IF($C6="OK",_xlfn.NUMBERVALUE(Plantilla!AW17),"")</f>
        <v>0</v>
      </c>
      <c r="AZ6" s="6">
        <f>IF($C6="OK",_xlfn.NUMBERVALUE(Plantilla!AX17),"")</f>
        <v>0</v>
      </c>
      <c r="BA6">
        <f>IF($C6="OK",_xlfn.NUMBERVALUE(Plantilla!AY17),"")</f>
        <v>0</v>
      </c>
      <c r="BB6">
        <f>IF($C6="OK",_xlfn.NUMBERVALUE(Plantilla!AZ17),"")</f>
        <v>0</v>
      </c>
      <c r="BC6" s="4">
        <f>IF($C6="OK",_xlfn.NUMBERVALUE(Plantilla!BA17),"")</f>
        <v>0</v>
      </c>
      <c r="BD6" s="6">
        <f>IF($C6="OK",_xlfn.NUMBERVALUE(Plantilla!BB17),"")</f>
        <v>0</v>
      </c>
      <c r="BE6" s="4">
        <f>IF($C6="OK",_xlfn.NUMBERVALUE(Plantilla!BC17),"")</f>
        <v>0</v>
      </c>
      <c r="BF6" s="6">
        <f>IF($C6="OK",_xlfn.NUMBERVALUE(Plantilla!BD17),"")</f>
        <v>0</v>
      </c>
      <c r="BG6" s="4">
        <f>IF($C6="OK",_xlfn.NUMBERVALUE(Plantilla!BE17),"")</f>
        <v>0</v>
      </c>
      <c r="BH6" s="6">
        <f>IF($C6="OK",_xlfn.NUMBERVALUE(Plantilla!BF17),"")</f>
        <v>0</v>
      </c>
      <c r="BI6" s="110">
        <f>IF($C6="OK",_xlfn.NUMBERVALUE(Plantilla!BG17),"")</f>
        <v>0</v>
      </c>
      <c r="BJ6" s="6">
        <f>IF($C6="OK",_xlfn.NUMBERVALUE(Plantilla!BH17),"")</f>
        <v>0</v>
      </c>
      <c r="BK6" s="109">
        <f>IF($C6="OK",_xlfn.NUMBERVALUE(Plantilla!BI17),"")</f>
        <v>0</v>
      </c>
      <c r="BL6" s="6" t="str">
        <f>IF($C6="OK",
   IF(Plantilla!BJ17&lt;&gt;"",
      TEXT(VLOOKUP(Plantilla!BJ17,'Tablas '!$Z$4:$AA$6,2,FALSE),"#"),
   ""),
"")</f>
        <v/>
      </c>
      <c r="BM6" s="4">
        <f>IF($C6="OK",_xlfn.NUMBERVALUE(Plantilla!BK17),"")</f>
        <v>0</v>
      </c>
      <c r="BN6" s="4">
        <f>IF($C6="OK",_xlfn.NUMBERVALUE(Plantilla!BL17),"")</f>
        <v>0</v>
      </c>
      <c r="BO6" s="6">
        <f>IF($C6="OK",_xlfn.NUMBERVALUE(Plantilla!BM17),"")</f>
        <v>0</v>
      </c>
      <c r="BP6" s="4">
        <f>IF($C6="OK",_xlfn.NUMBERVALUE(Plantilla!BN17),"")</f>
        <v>0</v>
      </c>
      <c r="BQ6" s="6">
        <f>IF($C6="OK",_xlfn.NUMBERVALUE(Plantilla!BO17),"")</f>
        <v>0</v>
      </c>
      <c r="BR6" s="4">
        <f>IF($C6="OK",_xlfn.NUMBERVALUE(Plantilla!BP17),"")</f>
        <v>0</v>
      </c>
      <c r="BS6" s="6">
        <f>IF($C6="OK",_xlfn.NUMBERVALUE(Plantilla!BQ17),"")</f>
        <v>0</v>
      </c>
      <c r="BT6" s="4">
        <f>IF($C6="OK",_xlfn.NUMBERVALUE(Plantilla!BR17),"")</f>
        <v>0</v>
      </c>
      <c r="BU6" s="6">
        <f>IF($C6="OK",_xlfn.NUMBERVALUE(Plantilla!BS17),"")</f>
        <v>0</v>
      </c>
      <c r="BV6" s="6">
        <f>IF($C6="OK",_xlfn.NUMBERVALUE(Plantilla!BT17),"")</f>
        <v>0</v>
      </c>
      <c r="BW6" s="6">
        <f>IF($C6="OK",_xlfn.NUMBERVALUE(Plantilla!BU17),"")</f>
        <v>0</v>
      </c>
      <c r="BX6" s="6">
        <f>IF($C6="OK",_xlfn.NUMBERVALUE(Plantilla!BV17),"")</f>
        <v>0</v>
      </c>
      <c r="BY6" s="6">
        <f>IF($C6="OK",_xlfn.NUMBERVALUE(Plantilla!BW17),"")</f>
        <v>0</v>
      </c>
      <c r="BZ6" s="6">
        <f>IF($C6="OK",_xlfn.NUMBERVALUE(Plantilla!BX17),"")</f>
        <v>0</v>
      </c>
      <c r="CA6" s="6">
        <f>IF($C6="OK",_xlfn.NUMBERVALUE(Plantilla!BY17),"")</f>
        <v>0</v>
      </c>
      <c r="CB6" s="6">
        <f>IF($C6="OK",_xlfn.NUMBERVALUE(Plantilla!BZ17),"")</f>
        <v>0</v>
      </c>
      <c r="CC6" s="6">
        <f>IF($C6="OK",_xlfn.NUMBERVALUE(Plantilla!CA17),"")</f>
        <v>0</v>
      </c>
      <c r="CD6" s="6">
        <f>IF($C6="OK",_xlfn.NUMBERVALUE(Plantilla!CB17),"")</f>
        <v>0</v>
      </c>
      <c r="CE6" s="6">
        <f>IF($C6="OK",_xlfn.NUMBERVALUE(Plantilla!CC17),"")</f>
        <v>0</v>
      </c>
      <c r="CF6" s="4">
        <f>IF($C6="OK",_xlfn.NUMBERVALUE(Plantilla!CD17),"")</f>
        <v>0</v>
      </c>
      <c r="CG6" s="6">
        <f>IF($C6="OK",_xlfn.NUMBERVALUE(Plantilla!CE17),"")</f>
        <v>0</v>
      </c>
      <c r="CH6" s="6">
        <f>IF($C6="OK",_xlfn.NUMBERVALUE(Plantilla!CF17),"")</f>
        <v>0</v>
      </c>
      <c r="CI6" s="6">
        <f>IF($C6="OK",_xlfn.NUMBERVALUE(Plantilla!CG17),"")</f>
        <v>0</v>
      </c>
      <c r="CJ6" s="6">
        <f>IF($C6="OK",_xlfn.NUMBERVALUE(Plantilla!CH17),"")</f>
        <v>0</v>
      </c>
      <c r="CK6" s="6">
        <f>IF($C6="OK",_xlfn.NUMBERVALUE(Plantilla!CI17),"")</f>
        <v>0</v>
      </c>
      <c r="CL6" s="6">
        <f>IF($C6="OK",_xlfn.NUMBERVALUE(Plantilla!CJ17),"")</f>
        <v>0</v>
      </c>
      <c r="CM6" t="str">
        <f>IF($C6="OK",TEXT(Plantilla!CK17,"#"),"")</f>
        <v/>
      </c>
      <c r="CN6" s="6">
        <f>IF($C6="OK",_xlfn.NUMBERVALUE(Plantilla!CL17),"")</f>
        <v>0</v>
      </c>
      <c r="CO6" s="6">
        <f>IF($C6="OK",_xlfn.NUMBERVALUE(Plantilla!CM17),"")</f>
        <v>0</v>
      </c>
      <c r="CP6" s="110">
        <f>IF($C6="OK",_xlfn.NUMBERVALUE(Plantilla!CN17),"")</f>
        <v>0.04</v>
      </c>
      <c r="CQ6" s="6">
        <f>IF($C6="OK",_xlfn.NUMBERVALUE(Plantilla!CO17),"")</f>
        <v>128760</v>
      </c>
      <c r="CR6" s="109">
        <f>IF($C6="OK",_xlfn.NUMBERVALUE(Plantilla!CP17),"")</f>
        <v>81552.820000000007</v>
      </c>
      <c r="CS6" s="110">
        <f>IF($C6="OK",_xlfn.NUMBERVALUE(Plantilla!CQ17),"")</f>
        <v>0.04</v>
      </c>
      <c r="CT6" s="6">
        <f>IF($C6="OK",_xlfn.NUMBERVALUE(Plantilla!CR17),"")</f>
        <v>128760</v>
      </c>
      <c r="CU6" s="109">
        <f>IF($C6="OK",_xlfn.NUMBERVALUE(Plantilla!CS17),"")</f>
        <v>0</v>
      </c>
      <c r="CV6" s="110">
        <f>IF($C6="OK",_xlfn.NUMBERVALUE(Plantilla!CT17),"")</f>
        <v>0</v>
      </c>
      <c r="CW6" s="6">
        <f>IF($C6="OK",_xlfn.NUMBERVALUE(Plantilla!CU17),"")</f>
        <v>0</v>
      </c>
      <c r="CX6" s="82">
        <f>IF($C6="OK",_xlfn.NUMBERVALUE(Plantilla!CV17),"")</f>
        <v>0</v>
      </c>
      <c r="CY6" s="6">
        <f>IF($C6="OK",_xlfn.NUMBERVALUE(Plantilla!CW17),"")</f>
        <v>0</v>
      </c>
      <c r="CZ6" s="82">
        <f>IF($C6="OK",_xlfn.NUMBERVALUE(Plantilla!CX17),"")</f>
        <v>0</v>
      </c>
      <c r="DA6" s="6">
        <f>IF($C6="OK",_xlfn.NUMBERVALUE(Plantilla!CY17),"")</f>
        <v>0</v>
      </c>
      <c r="DB6" s="109">
        <f>IF($C6="OK",_xlfn.NUMBERVALUE(Plantilla!CZ17),"")</f>
        <v>0</v>
      </c>
      <c r="DC6" s="6">
        <f>IF($C6="OK",_xlfn.NUMBERVALUE(Plantilla!DA17),"")</f>
        <v>0</v>
      </c>
      <c r="DD6" s="6" t="str">
        <f>IF($C6="OK",TEXT(Plantilla!DB17,"#"),"")</f>
        <v/>
      </c>
      <c r="DE6" s="6">
        <f>IF($C6="OK",_xlfn.NUMBERVALUE(Plantilla!DC17),"")</f>
        <v>0</v>
      </c>
      <c r="DF6" s="4">
        <f>IF($C6="OK",_xlfn.NUMBERVALUE(Plantilla!DD17),"")</f>
        <v>0</v>
      </c>
      <c r="DG6" s="6">
        <f>IF($C6="OK",_xlfn.NUMBERVALUE(Plantilla!DE17),"")</f>
        <v>0</v>
      </c>
      <c r="DH6" s="6">
        <f>IF($C6="OK",_xlfn.NUMBERVALUE(Plantilla!DF17),"")</f>
        <v>0</v>
      </c>
      <c r="DI6" s="6">
        <f>IF($C6="OK",_xlfn.NUMBERVALUE(Plantilla!DG17),"")</f>
        <v>0</v>
      </c>
      <c r="DJ6" s="6">
        <f>IF($C6="OK",_xlfn.NUMBERVALUE(Plantilla!DH17),"")</f>
        <v>0</v>
      </c>
      <c r="DK6" s="6">
        <f>IF($C6="OK",_xlfn.NUMBERVALUE(Plantilla!DI17),"")</f>
        <v>0</v>
      </c>
      <c r="DL6" s="6">
        <f>IF($C6="OK",_xlfn.NUMBERVALUE(Plantilla!DJ17),"")</f>
        <v>0</v>
      </c>
      <c r="DM6" s="6">
        <f>IF($C6="OK",_xlfn.NUMBERVALUE(Plantilla!DK17),"")</f>
        <v>0</v>
      </c>
      <c r="DN6" s="6">
        <f>IF($C6="OK",_xlfn.NUMBERVALUE(Plantilla!DL17),"")</f>
        <v>0</v>
      </c>
      <c r="DO6" s="6">
        <f>IF($C6="OK",_xlfn.NUMBERVALUE(Plantilla!DM17),"")</f>
        <v>45394</v>
      </c>
      <c r="DP6" s="6">
        <f>IF($C6="OK",_xlfn.NUMBERVALUE(Plantilla!DN17),"")</f>
        <v>3219000</v>
      </c>
      <c r="DQ6" s="6">
        <f>IF($C6="OK",_xlfn.NUMBERVALUE(Plantilla!DO17),"")</f>
        <v>384466.82</v>
      </c>
      <c r="DR6" s="6">
        <f>IF($C6="OK",_xlfn.NUMBERVALUE(Plantilla!DP17),"")</f>
        <v>2834533.18</v>
      </c>
      <c r="DS6" t="str">
        <f>IF($C6="OK",TEXT(Plantilla!DR17,"#"),"")</f>
        <v/>
      </c>
      <c r="DT6" s="6"/>
    </row>
    <row r="7" spans="1:124" x14ac:dyDescent="0.25">
      <c r="A7" t="str">
        <f>IF(Plantilla!$I$6="¡Perfecto!, Guarda el archivo y adjúntalo a tu interfaz de Nómina Electrónica","OK","Error")</f>
        <v>OK</v>
      </c>
      <c r="B7" t="str">
        <f>IF(Plantilla!$I$6="¡Perfecto!, Guarda el archivo y adjúntalo a tu interfaz de Nómina Electrónica",MID(Plantilla!$D$2,SEARCH("V",Plantilla!$D$2),10),"")</f>
        <v>V2.0</v>
      </c>
      <c r="C7" t="str">
        <f>Plantilla!C18</f>
        <v/>
      </c>
      <c r="D7" t="str">
        <f>IF($C7="OK",Plantilla!B18,"")</f>
        <v/>
      </c>
      <c r="E7" t="str">
        <f>IF($C7="OK",
   VLOOKUP(Plantilla!$E$4,'Tablas '!$AP$4:$AT$6,5,FALSE),
"")</f>
        <v/>
      </c>
      <c r="F7" t="str">
        <f>IF($C7="OK",TEXT(Plantilla!D18,"#"),"")</f>
        <v/>
      </c>
      <c r="G7" t="str">
        <f>IF($C7="OK",
   VLOOKUP(Plantilla!E18,'Tablas '!$B$4:$C$14,2,FALSE),
"")</f>
        <v/>
      </c>
      <c r="H7" t="str">
        <f>IF($C7="OK",TEXT(Plantilla!F18,"#"),"")</f>
        <v/>
      </c>
      <c r="I7" t="str">
        <f>IF($C7="OK",TEXT(Plantilla!G18,"#"),"")</f>
        <v/>
      </c>
      <c r="J7" t="str">
        <f>IF($C7="OK",TEXT(Plantilla!H18,"#"),"")</f>
        <v/>
      </c>
      <c r="K7" t="str">
        <f>IF($C7="OK",TEXT(Plantilla!I18,"#"),"")</f>
        <v/>
      </c>
      <c r="L7" t="str">
        <f>IF($C7="OK",TEXT(Plantilla!J18,"#"),"")</f>
        <v/>
      </c>
      <c r="M7" t="str">
        <f>IF($C7="OK",TEXT(Plantilla!K18,"#"),"")</f>
        <v/>
      </c>
      <c r="N7" t="str">
        <f>IF($C7="OK",
   CONCATENATE(YEAR(Plantilla!L18),"-",TEXT(MONTH(Plantilla!L18),"00"),"-",TEXT(DAY(Plantilla!L18),"00")),
"")</f>
        <v/>
      </c>
      <c r="O7" t="str">
        <f>IF($C7="OK",_xlfn.NUMBERVALUE(Plantilla!M18),"")</f>
        <v/>
      </c>
      <c r="P7" t="str">
        <f>IF($C7="OK",
   IF(Plantilla!N18&lt;&gt;"",
      CONCATENATE(YEAR(Plantilla!N18),"-",TEXT(MONTH(Plantilla!N18),"00"),"-",TEXT(DAY(Plantilla!N18),"00")),
   ""),
"")</f>
        <v/>
      </c>
      <c r="Q7" t="str">
        <f>IF($C7="OK",
   VLOOKUP(Plantilla!O18,'Tablas '!$E$4:$F$19,2,FALSE),
"")</f>
        <v/>
      </c>
      <c r="R7" t="str">
        <f>IF($C7="OK",
   VLOOKUP(Plantilla!P18,'Tablas '!$H$4:$I$5,2,FALSE),
"")</f>
        <v/>
      </c>
      <c r="S7" t="str">
        <f>IF($C7="OK",
   VLOOKUP(Plantilla!Q18,'Tablas '!$K$4:$L$8,2,FALSE),
"")</f>
        <v/>
      </c>
      <c r="T7" t="str">
        <f>IF($C7="OK",
   VLOOKUP(Plantilla!R18,'Tablas '!$AE$4:$AF$6,2,FALSE),
"")</f>
        <v/>
      </c>
      <c r="U7" t="str">
        <f>IF($C7="OK",
   VLOOKUP(Plantilla!S18,'Tablas '!$AE$4:$AF$6,2,FALSE),
"")</f>
        <v/>
      </c>
      <c r="V7" t="str">
        <f>IF($C7="OK",TEXT(Plantilla!T18,"#"),"")</f>
        <v/>
      </c>
      <c r="W7" s="84" t="str">
        <f>IF($C7="OK",
   VLOOKUP(Plantilla!U18,'Tablas '!$AM$4:$AN$1126,2,FALSE),
"")</f>
        <v/>
      </c>
      <c r="X7" t="str">
        <f>IF($C7="OK",TEXT(Plantilla!V18,"#"),"")</f>
        <v/>
      </c>
      <c r="Y7" t="str">
        <f>IF($C7="OK",
   CONCATENATE(YEAR(Plantilla!W18),"-",TEXT(MONTH(Plantilla!W18),"00"),"-",TEXT(DAY(Plantilla!W18),"00")),
"")</f>
        <v/>
      </c>
      <c r="Z7" t="str">
        <f>IF($C7="OK",
   CONCATENATE(YEAR(Plantilla!X18),"-",TEXT(MONTH(Plantilla!X18),"00"),"-",TEXT(DAY(Plantilla!X18),"00")),
"")</f>
        <v/>
      </c>
      <c r="AA7" t="str">
        <f>IF($C7="OK",
   TEXT(VLOOKUP(Plantilla!Y18,'Tablas '!$Q$4:$R$9,2,FALSE),"#"),
"")</f>
        <v/>
      </c>
      <c r="AB7" t="str">
        <f>IF($C7="OK",
   CONCATENATE(YEAR(Plantilla!Z18),"-",TEXT(MONTH(Plantilla!Z18),"00"),"-",TEXT(DAY(Plantilla!Z18),"00")),
"")</f>
        <v/>
      </c>
      <c r="AC7" t="str">
        <f>IF($C7="OK",
   TEXT(VLOOKUP(Plantilla!AA18,'Tablas '!$T$4:$U$13,2,FALSE),"#"),
"")</f>
        <v/>
      </c>
      <c r="AD7" t="str">
        <f>IF($C7="OK",TEXT(Plantilla!AB18,"#"),"")</f>
        <v/>
      </c>
      <c r="AE7" t="str">
        <f>IF($C7="OK",
   IF(Plantilla!AC18&lt;&gt;"",
      TEXT(VLOOKUP(Plantilla!AC18,'Tablas '!$W$4:$X$7,2,FALSE),"#"),
   ""),
"")</f>
        <v/>
      </c>
      <c r="AF7" t="str">
        <f>IF($C7="OK",TEXT(Plantilla!AD18,"#"),"")</f>
        <v/>
      </c>
      <c r="AG7" s="6" t="str">
        <f>IF($C7="OK",_xlfn.NUMBERVALUE(Plantilla!AE18),"")</f>
        <v/>
      </c>
      <c r="AH7" s="4" t="str">
        <f>IF($C7="OK",_xlfn.NUMBERVALUE(Plantilla!AF18),"")</f>
        <v/>
      </c>
      <c r="AI7" s="6" t="str">
        <f>IF($C7="OK",_xlfn.NUMBERVALUE(Plantilla!AG18),"")</f>
        <v/>
      </c>
      <c r="AJ7" s="6" t="str">
        <f>IF($C7="OK",_xlfn.NUMBERVALUE(Plantilla!AH18),"")</f>
        <v/>
      </c>
      <c r="AK7" s="6" t="str">
        <f>IF($C7="OK",_xlfn.NUMBERVALUE(Plantilla!AI18),"")</f>
        <v/>
      </c>
      <c r="AL7" s="6" t="str">
        <f>IF($C7="OK",_xlfn.NUMBERVALUE(Plantilla!AJ18),"")</f>
        <v/>
      </c>
      <c r="AM7" s="4" t="str">
        <f>IF($C7="OK",_xlfn.NUMBERVALUE(Plantilla!AK18),"")</f>
        <v/>
      </c>
      <c r="AN7" s="6" t="str">
        <f>IF($C7="OK",_xlfn.NUMBERVALUE(Plantilla!AL18),"")</f>
        <v/>
      </c>
      <c r="AO7" s="4" t="str">
        <f>IF($C7="OK",_xlfn.NUMBERVALUE(Plantilla!AM18),"")</f>
        <v/>
      </c>
      <c r="AP7" s="6" t="str">
        <f>IF($C7="OK",_xlfn.NUMBERVALUE(Plantilla!AN18),"")</f>
        <v/>
      </c>
      <c r="AQ7" s="4" t="str">
        <f>IF($C7="OK",_xlfn.NUMBERVALUE(Plantilla!AO18),"")</f>
        <v/>
      </c>
      <c r="AR7" s="6" t="str">
        <f>IF($C7="OK",_xlfn.NUMBERVALUE(Plantilla!AP18),"")</f>
        <v/>
      </c>
      <c r="AS7" s="4" t="str">
        <f>IF($C7="OK",_xlfn.NUMBERVALUE(Plantilla!AQ18),"")</f>
        <v/>
      </c>
      <c r="AT7" s="6" t="str">
        <f>IF($C7="OK",_xlfn.NUMBERVALUE(Plantilla!AR18),"")</f>
        <v/>
      </c>
      <c r="AU7" s="4" t="str">
        <f>IF($C7="OK",_xlfn.NUMBERVALUE(Plantilla!AS18),"")</f>
        <v/>
      </c>
      <c r="AV7" s="6" t="str">
        <f>IF($C7="OK",_xlfn.NUMBERVALUE(Plantilla!AT18),"")</f>
        <v/>
      </c>
      <c r="AW7" s="4" t="str">
        <f>IF($C7="OK",_xlfn.NUMBERVALUE(Plantilla!AU18),"")</f>
        <v/>
      </c>
      <c r="AX7" s="6" t="str">
        <f>IF($C7="OK",_xlfn.NUMBERVALUE(Plantilla!AV18),"")</f>
        <v/>
      </c>
      <c r="AY7" s="4" t="str">
        <f>IF($C7="OK",_xlfn.NUMBERVALUE(Plantilla!AW18),"")</f>
        <v/>
      </c>
      <c r="AZ7" s="6" t="str">
        <f>IF($C7="OK",_xlfn.NUMBERVALUE(Plantilla!AX18),"")</f>
        <v/>
      </c>
      <c r="BA7" t="str">
        <f>IF($C7="OK",_xlfn.NUMBERVALUE(Plantilla!AY18),"")</f>
        <v/>
      </c>
      <c r="BB7" t="str">
        <f>IF($C7="OK",_xlfn.NUMBERVALUE(Plantilla!AZ18),"")</f>
        <v/>
      </c>
      <c r="BC7" s="4" t="str">
        <f>IF($C7="OK",_xlfn.NUMBERVALUE(Plantilla!BA18),"")</f>
        <v/>
      </c>
      <c r="BD7" s="6" t="str">
        <f>IF($C7="OK",_xlfn.NUMBERVALUE(Plantilla!BB18),"")</f>
        <v/>
      </c>
      <c r="BE7" s="4" t="str">
        <f>IF($C7="OK",_xlfn.NUMBERVALUE(Plantilla!BC18),"")</f>
        <v/>
      </c>
      <c r="BF7" s="6" t="str">
        <f>IF($C7="OK",_xlfn.NUMBERVALUE(Plantilla!BD18),"")</f>
        <v/>
      </c>
      <c r="BG7" s="4" t="str">
        <f>IF($C7="OK",_xlfn.NUMBERVALUE(Plantilla!BE18),"")</f>
        <v/>
      </c>
      <c r="BH7" s="6" t="str">
        <f>IF($C7="OK",_xlfn.NUMBERVALUE(Plantilla!BF18),"")</f>
        <v/>
      </c>
      <c r="BI7" s="110" t="str">
        <f>IF($C7="OK",_xlfn.NUMBERVALUE(Plantilla!BG18),"")</f>
        <v/>
      </c>
      <c r="BJ7" s="6" t="str">
        <f>IF($C7="OK",_xlfn.NUMBERVALUE(Plantilla!BH18),"")</f>
        <v/>
      </c>
      <c r="BK7" s="109" t="str">
        <f>IF($C7="OK",_xlfn.NUMBERVALUE(Plantilla!BI18),"")</f>
        <v/>
      </c>
      <c r="BL7" s="6" t="str">
        <f>IF($C7="OK",
   IF(Plantilla!BJ18&lt;&gt;"",
      TEXT(VLOOKUP(Plantilla!BJ18,'Tablas '!$Z$4:$AA$6,2,FALSE),"#"),
   ""),
"")</f>
        <v/>
      </c>
      <c r="BM7" s="4" t="str">
        <f>IF($C7="OK",_xlfn.NUMBERVALUE(Plantilla!BK18),"")</f>
        <v/>
      </c>
      <c r="BN7" s="4" t="str">
        <f>IF($C7="OK",_xlfn.NUMBERVALUE(Plantilla!BL18),"")</f>
        <v/>
      </c>
      <c r="BO7" s="6" t="str">
        <f>IF($C7="OK",_xlfn.NUMBERVALUE(Plantilla!BM18),"")</f>
        <v/>
      </c>
      <c r="BP7" s="4" t="str">
        <f>IF($C7="OK",_xlfn.NUMBERVALUE(Plantilla!BN18),"")</f>
        <v/>
      </c>
      <c r="BQ7" s="6" t="str">
        <f>IF($C7="OK",_xlfn.NUMBERVALUE(Plantilla!BO18),"")</f>
        <v/>
      </c>
      <c r="BR7" s="4" t="str">
        <f>IF($C7="OK",_xlfn.NUMBERVALUE(Plantilla!BP18),"")</f>
        <v/>
      </c>
      <c r="BS7" s="6" t="str">
        <f>IF($C7="OK",_xlfn.NUMBERVALUE(Plantilla!BQ18),"")</f>
        <v/>
      </c>
      <c r="BT7" s="4" t="str">
        <f>IF($C7="OK",_xlfn.NUMBERVALUE(Plantilla!BR18),"")</f>
        <v/>
      </c>
      <c r="BU7" s="6" t="str">
        <f>IF($C7="OK",_xlfn.NUMBERVALUE(Plantilla!BS18),"")</f>
        <v/>
      </c>
      <c r="BV7" s="6" t="str">
        <f>IF($C7="OK",_xlfn.NUMBERVALUE(Plantilla!BT18),"")</f>
        <v/>
      </c>
      <c r="BW7" s="6" t="str">
        <f>IF($C7="OK",_xlfn.NUMBERVALUE(Plantilla!BU18),"")</f>
        <v/>
      </c>
      <c r="BX7" s="6" t="str">
        <f>IF($C7="OK",_xlfn.NUMBERVALUE(Plantilla!BV18),"")</f>
        <v/>
      </c>
      <c r="BY7" s="6" t="str">
        <f>IF($C7="OK",_xlfn.NUMBERVALUE(Plantilla!BW18),"")</f>
        <v/>
      </c>
      <c r="BZ7" s="6" t="str">
        <f>IF($C7="OK",_xlfn.NUMBERVALUE(Plantilla!BX18),"")</f>
        <v/>
      </c>
      <c r="CA7" s="6" t="str">
        <f>IF($C7="OK",_xlfn.NUMBERVALUE(Plantilla!BY18),"")</f>
        <v/>
      </c>
      <c r="CB7" s="6" t="str">
        <f>IF($C7="OK",_xlfn.NUMBERVALUE(Plantilla!BZ18),"")</f>
        <v/>
      </c>
      <c r="CC7" s="6" t="str">
        <f>IF($C7="OK",_xlfn.NUMBERVALUE(Plantilla!CA18),"")</f>
        <v/>
      </c>
      <c r="CD7" s="6" t="str">
        <f>IF($C7="OK",_xlfn.NUMBERVALUE(Plantilla!CB18),"")</f>
        <v/>
      </c>
      <c r="CE7" s="6" t="str">
        <f>IF($C7="OK",_xlfn.NUMBERVALUE(Plantilla!CC18),"")</f>
        <v/>
      </c>
      <c r="CF7" s="4" t="str">
        <f>IF($C7="OK",_xlfn.NUMBERVALUE(Plantilla!CD18),"")</f>
        <v/>
      </c>
      <c r="CG7" s="6" t="str">
        <f>IF($C7="OK",_xlfn.NUMBERVALUE(Plantilla!CE18),"")</f>
        <v/>
      </c>
      <c r="CH7" s="6" t="str">
        <f>IF($C7="OK",_xlfn.NUMBERVALUE(Plantilla!CF18),"")</f>
        <v/>
      </c>
      <c r="CI7" s="6" t="str">
        <f>IF($C7="OK",_xlfn.NUMBERVALUE(Plantilla!CG18),"")</f>
        <v/>
      </c>
      <c r="CJ7" s="6" t="str">
        <f>IF($C7="OK",_xlfn.NUMBERVALUE(Plantilla!CH18),"")</f>
        <v/>
      </c>
      <c r="CK7" s="6" t="str">
        <f>IF($C7="OK",_xlfn.NUMBERVALUE(Plantilla!CI18),"")</f>
        <v/>
      </c>
      <c r="CL7" s="6" t="str">
        <f>IF($C7="OK",_xlfn.NUMBERVALUE(Plantilla!CJ18),"")</f>
        <v/>
      </c>
      <c r="CM7" t="str">
        <f>IF($C7="OK",TEXT(Plantilla!CK18,"#"),"")</f>
        <v/>
      </c>
      <c r="CN7" s="6" t="str">
        <f>IF($C7="OK",_xlfn.NUMBERVALUE(Plantilla!CL18),"")</f>
        <v/>
      </c>
      <c r="CO7" s="6" t="str">
        <f>IF($C7="OK",_xlfn.NUMBERVALUE(Plantilla!CM18),"")</f>
        <v/>
      </c>
      <c r="CP7" s="110" t="str">
        <f>IF($C7="OK",_xlfn.NUMBERVALUE(Plantilla!CN18),"")</f>
        <v/>
      </c>
      <c r="CQ7" s="6" t="str">
        <f>IF($C7="OK",_xlfn.NUMBERVALUE(Plantilla!CO18),"")</f>
        <v/>
      </c>
      <c r="CR7" s="109" t="str">
        <f>IF($C7="OK",_xlfn.NUMBERVALUE(Plantilla!CP18),"")</f>
        <v/>
      </c>
      <c r="CS7" s="110" t="str">
        <f>IF($C7="OK",_xlfn.NUMBERVALUE(Plantilla!CQ18),"")</f>
        <v/>
      </c>
      <c r="CT7" s="6" t="str">
        <f>IF($C7="OK",_xlfn.NUMBERVALUE(Plantilla!CR18),"")</f>
        <v/>
      </c>
      <c r="CU7" s="109" t="str">
        <f>IF($C7="OK",_xlfn.NUMBERVALUE(Plantilla!CS18),"")</f>
        <v/>
      </c>
      <c r="CV7" s="110" t="str">
        <f>IF($C7="OK",_xlfn.NUMBERVALUE(Plantilla!CT18),"")</f>
        <v/>
      </c>
      <c r="CW7" s="6" t="str">
        <f>IF($C7="OK",_xlfn.NUMBERVALUE(Plantilla!CU18),"")</f>
        <v/>
      </c>
      <c r="CX7" s="82" t="str">
        <f>IF($C7="OK",_xlfn.NUMBERVALUE(Plantilla!CV18),"")</f>
        <v/>
      </c>
      <c r="CY7" s="6" t="str">
        <f>IF($C7="OK",_xlfn.NUMBERVALUE(Plantilla!CW18),"")</f>
        <v/>
      </c>
      <c r="CZ7" s="82" t="str">
        <f>IF($C7="OK",_xlfn.NUMBERVALUE(Plantilla!CX18),"")</f>
        <v/>
      </c>
      <c r="DA7" s="6" t="str">
        <f>IF($C7="OK",_xlfn.NUMBERVALUE(Plantilla!CY18),"")</f>
        <v/>
      </c>
      <c r="DB7" s="109" t="str">
        <f>IF($C7="OK",_xlfn.NUMBERVALUE(Plantilla!CZ18),"")</f>
        <v/>
      </c>
      <c r="DC7" s="6" t="str">
        <f>IF($C7="OK",_xlfn.NUMBERVALUE(Plantilla!DA18),"")</f>
        <v/>
      </c>
      <c r="DD7" s="6" t="str">
        <f>IF($C7="OK",TEXT(Plantilla!DB18,"#"),"")</f>
        <v/>
      </c>
      <c r="DE7" s="6" t="str">
        <f>IF($C7="OK",_xlfn.NUMBERVALUE(Plantilla!DC18),"")</f>
        <v/>
      </c>
      <c r="DF7" s="4" t="str">
        <f>IF($C7="OK",_xlfn.NUMBERVALUE(Plantilla!DD18),"")</f>
        <v/>
      </c>
      <c r="DG7" s="6" t="str">
        <f>IF($C7="OK",_xlfn.NUMBERVALUE(Plantilla!DE18),"")</f>
        <v/>
      </c>
      <c r="DH7" s="6" t="str">
        <f>IF($C7="OK",_xlfn.NUMBERVALUE(Plantilla!DF18),"")</f>
        <v/>
      </c>
      <c r="DI7" s="6" t="str">
        <f>IF($C7="OK",_xlfn.NUMBERVALUE(Plantilla!DG18),"")</f>
        <v/>
      </c>
      <c r="DJ7" s="6" t="str">
        <f>IF($C7="OK",_xlfn.NUMBERVALUE(Plantilla!DH18),"")</f>
        <v/>
      </c>
      <c r="DK7" s="6" t="str">
        <f>IF($C7="OK",_xlfn.NUMBERVALUE(Plantilla!DI18),"")</f>
        <v/>
      </c>
      <c r="DL7" s="6" t="str">
        <f>IF($C7="OK",_xlfn.NUMBERVALUE(Plantilla!DJ18),"")</f>
        <v/>
      </c>
      <c r="DM7" s="6" t="str">
        <f>IF($C7="OK",_xlfn.NUMBERVALUE(Plantilla!DK18),"")</f>
        <v/>
      </c>
      <c r="DN7" s="6" t="str">
        <f>IF($C7="OK",_xlfn.NUMBERVALUE(Plantilla!DL18),"")</f>
        <v/>
      </c>
      <c r="DO7" s="6" t="str">
        <f>IF($C7="OK",_xlfn.NUMBERVALUE(Plantilla!DM18),"")</f>
        <v/>
      </c>
      <c r="DP7" s="6" t="str">
        <f>IF($C7="OK",_xlfn.NUMBERVALUE(Plantilla!DN18),"")</f>
        <v/>
      </c>
      <c r="DQ7" s="6" t="str">
        <f>IF($C7="OK",_xlfn.NUMBERVALUE(Plantilla!DO18),"")</f>
        <v/>
      </c>
      <c r="DR7" s="6" t="str">
        <f>IF($C7="OK",_xlfn.NUMBERVALUE(Plantilla!DP18),"")</f>
        <v/>
      </c>
      <c r="DS7" t="str">
        <f>IF($C7="OK",TEXT(Plantilla!DR18,"#"),"")</f>
        <v/>
      </c>
      <c r="DT7" s="6"/>
    </row>
    <row r="8" spans="1:124" x14ac:dyDescent="0.25">
      <c r="A8" t="str">
        <f>IF(Plantilla!$I$6="¡Perfecto!, Guarda el archivo y adjúntalo a tu interfaz de Nómina Electrónica","OK","Error")</f>
        <v>OK</v>
      </c>
      <c r="B8" t="str">
        <f>IF(Plantilla!$I$6="¡Perfecto!, Guarda el archivo y adjúntalo a tu interfaz de Nómina Electrónica",MID(Plantilla!$D$2,SEARCH("V",Plantilla!$D$2),10),"")</f>
        <v>V2.0</v>
      </c>
      <c r="C8" t="str">
        <f>Plantilla!C19</f>
        <v/>
      </c>
      <c r="D8" t="str">
        <f>IF($C8="OK",Plantilla!B19,"")</f>
        <v/>
      </c>
      <c r="E8" t="str">
        <f>IF($C8="OK",
   VLOOKUP(Plantilla!$E$4,'Tablas '!$AP$4:$AT$6,5,FALSE),
"")</f>
        <v/>
      </c>
      <c r="F8" t="str">
        <f>IF($C8="OK",TEXT(Plantilla!D19,"#"),"")</f>
        <v/>
      </c>
      <c r="G8" t="str">
        <f>IF($C8="OK",
   VLOOKUP(Plantilla!E19,'Tablas '!$B$4:$C$14,2,FALSE),
"")</f>
        <v/>
      </c>
      <c r="H8" t="str">
        <f>IF($C8="OK",TEXT(Plantilla!F19,"#"),"")</f>
        <v/>
      </c>
      <c r="I8" t="str">
        <f>IF($C8="OK",TEXT(Plantilla!G19,"#"),"")</f>
        <v/>
      </c>
      <c r="J8" t="str">
        <f>IF($C8="OK",TEXT(Plantilla!H19,"#"),"")</f>
        <v/>
      </c>
      <c r="K8" t="str">
        <f>IF($C8="OK",TEXT(Plantilla!I19,"#"),"")</f>
        <v/>
      </c>
      <c r="L8" t="str">
        <f>IF($C8="OK",TEXT(Plantilla!J19,"#"),"")</f>
        <v/>
      </c>
      <c r="M8" t="str">
        <f>IF($C8="OK",TEXT(Plantilla!K19,"#"),"")</f>
        <v/>
      </c>
      <c r="N8" t="str">
        <f>IF($C8="OK",
   CONCATENATE(YEAR(Plantilla!L19),"-",TEXT(MONTH(Plantilla!L19),"00"),"-",TEXT(DAY(Plantilla!L19),"00")),
"")</f>
        <v/>
      </c>
      <c r="O8" t="str">
        <f>IF($C8="OK",_xlfn.NUMBERVALUE(Plantilla!M19),"")</f>
        <v/>
      </c>
      <c r="P8" t="str">
        <f>IF($C8="OK",
   IF(Plantilla!N19&lt;&gt;"",
      CONCATENATE(YEAR(Plantilla!N19),"-",TEXT(MONTH(Plantilla!N19),"00"),"-",TEXT(DAY(Plantilla!N19),"00")),
   ""),
"")</f>
        <v/>
      </c>
      <c r="Q8" t="str">
        <f>IF($C8="OK",
   VLOOKUP(Plantilla!O19,'Tablas '!$E$4:$F$19,2,FALSE),
"")</f>
        <v/>
      </c>
      <c r="R8" t="str">
        <f>IF($C8="OK",
   VLOOKUP(Plantilla!P19,'Tablas '!$H$4:$I$5,2,FALSE),
"")</f>
        <v/>
      </c>
      <c r="S8" t="str">
        <f>IF($C8="OK",
   VLOOKUP(Plantilla!Q19,'Tablas '!$K$4:$L$8,2,FALSE),
"")</f>
        <v/>
      </c>
      <c r="T8" t="str">
        <f>IF($C8="OK",
   VLOOKUP(Plantilla!R19,'Tablas '!$AE$4:$AF$6,2,FALSE),
"")</f>
        <v/>
      </c>
      <c r="U8" t="str">
        <f>IF($C8="OK",
   VLOOKUP(Plantilla!S19,'Tablas '!$AE$4:$AF$6,2,FALSE),
"")</f>
        <v/>
      </c>
      <c r="V8" t="str">
        <f>IF($C8="OK",TEXT(Plantilla!T19,"#"),"")</f>
        <v/>
      </c>
      <c r="W8" s="84" t="str">
        <f>IF($C8="OK",
   VLOOKUP(Plantilla!U19,'Tablas '!$AM$4:$AN$1126,2,FALSE),
"")</f>
        <v/>
      </c>
      <c r="X8" t="str">
        <f>IF($C8="OK",TEXT(Plantilla!V19,"#"),"")</f>
        <v/>
      </c>
      <c r="Y8" t="str">
        <f>IF($C8="OK",
   CONCATENATE(YEAR(Plantilla!W19),"-",TEXT(MONTH(Plantilla!W19),"00"),"-",TEXT(DAY(Plantilla!W19),"00")),
"")</f>
        <v/>
      </c>
      <c r="Z8" t="str">
        <f>IF($C8="OK",
   CONCATENATE(YEAR(Plantilla!X19),"-",TEXT(MONTH(Plantilla!X19),"00"),"-",TEXT(DAY(Plantilla!X19),"00")),
"")</f>
        <v/>
      </c>
      <c r="AA8" t="str">
        <f>IF($C8="OK",
   TEXT(VLOOKUP(Plantilla!Y19,'Tablas '!$Q$4:$R$9,2,FALSE),"#"),
"")</f>
        <v/>
      </c>
      <c r="AB8" t="str">
        <f>IF($C8="OK",
   CONCATENATE(YEAR(Plantilla!Z19),"-",TEXT(MONTH(Plantilla!Z19),"00"),"-",TEXT(DAY(Plantilla!Z19),"00")),
"")</f>
        <v/>
      </c>
      <c r="AC8" t="str">
        <f>IF($C8="OK",
   TEXT(VLOOKUP(Plantilla!AA19,'Tablas '!$T$4:$U$13,2,FALSE),"#"),
"")</f>
        <v/>
      </c>
      <c r="AD8" t="str">
        <f>IF($C8="OK",TEXT(Plantilla!AB19,"#"),"")</f>
        <v/>
      </c>
      <c r="AE8" t="str">
        <f>IF($C8="OK",
   IF(Plantilla!AC19&lt;&gt;"",
      TEXT(VLOOKUP(Plantilla!AC19,'Tablas '!$W$4:$X$7,2,FALSE),"#"),
   ""),
"")</f>
        <v/>
      </c>
      <c r="AF8" t="str">
        <f>IF($C8="OK",TEXT(Plantilla!AD19,"#"),"")</f>
        <v/>
      </c>
      <c r="AG8" s="6" t="str">
        <f>IF($C8="OK",_xlfn.NUMBERVALUE(Plantilla!AE19),"")</f>
        <v/>
      </c>
      <c r="AH8" s="4" t="str">
        <f>IF($C8="OK",_xlfn.NUMBERVALUE(Plantilla!AF19),"")</f>
        <v/>
      </c>
      <c r="AI8" s="6" t="str">
        <f>IF($C8="OK",_xlfn.NUMBERVALUE(Plantilla!AG19),"")</f>
        <v/>
      </c>
      <c r="AJ8" s="6" t="str">
        <f>IF($C8="OK",_xlfn.NUMBERVALUE(Plantilla!AH19),"")</f>
        <v/>
      </c>
      <c r="AK8" s="6" t="str">
        <f>IF($C8="OK",_xlfn.NUMBERVALUE(Plantilla!AI19),"")</f>
        <v/>
      </c>
      <c r="AL8" s="6" t="str">
        <f>IF($C8="OK",_xlfn.NUMBERVALUE(Plantilla!AJ19),"")</f>
        <v/>
      </c>
      <c r="AM8" s="4" t="str">
        <f>IF($C8="OK",_xlfn.NUMBERVALUE(Plantilla!AK19),"")</f>
        <v/>
      </c>
      <c r="AN8" s="6" t="str">
        <f>IF($C8="OK",_xlfn.NUMBERVALUE(Plantilla!AL19),"")</f>
        <v/>
      </c>
      <c r="AO8" s="4" t="str">
        <f>IF($C8="OK",_xlfn.NUMBERVALUE(Plantilla!AM19),"")</f>
        <v/>
      </c>
      <c r="AP8" s="6" t="str">
        <f>IF($C8="OK",_xlfn.NUMBERVALUE(Plantilla!AN19),"")</f>
        <v/>
      </c>
      <c r="AQ8" s="4" t="str">
        <f>IF($C8="OK",_xlfn.NUMBERVALUE(Plantilla!AO19),"")</f>
        <v/>
      </c>
      <c r="AR8" s="6" t="str">
        <f>IF($C8="OK",_xlfn.NUMBERVALUE(Plantilla!AP19),"")</f>
        <v/>
      </c>
      <c r="AS8" s="4" t="str">
        <f>IF($C8="OK",_xlfn.NUMBERVALUE(Plantilla!AQ19),"")</f>
        <v/>
      </c>
      <c r="AT8" s="6" t="str">
        <f>IF($C8="OK",_xlfn.NUMBERVALUE(Plantilla!AR19),"")</f>
        <v/>
      </c>
      <c r="AU8" s="4" t="str">
        <f>IF($C8="OK",_xlfn.NUMBERVALUE(Plantilla!AS19),"")</f>
        <v/>
      </c>
      <c r="AV8" s="6" t="str">
        <f>IF($C8="OK",_xlfn.NUMBERVALUE(Plantilla!AT19),"")</f>
        <v/>
      </c>
      <c r="AW8" s="4" t="str">
        <f>IF($C8="OK",_xlfn.NUMBERVALUE(Plantilla!AU19),"")</f>
        <v/>
      </c>
      <c r="AX8" s="6" t="str">
        <f>IF($C8="OK",_xlfn.NUMBERVALUE(Plantilla!AV19),"")</f>
        <v/>
      </c>
      <c r="AY8" s="4" t="str">
        <f>IF($C8="OK",_xlfn.NUMBERVALUE(Plantilla!AW19),"")</f>
        <v/>
      </c>
      <c r="AZ8" s="6" t="str">
        <f>IF($C8="OK",_xlfn.NUMBERVALUE(Plantilla!AX19),"")</f>
        <v/>
      </c>
      <c r="BA8" t="str">
        <f>IF($C8="OK",_xlfn.NUMBERVALUE(Plantilla!AY19),"")</f>
        <v/>
      </c>
      <c r="BB8" t="str">
        <f>IF($C8="OK",_xlfn.NUMBERVALUE(Plantilla!AZ19),"")</f>
        <v/>
      </c>
      <c r="BC8" s="4" t="str">
        <f>IF($C8="OK",_xlfn.NUMBERVALUE(Plantilla!BA19),"")</f>
        <v/>
      </c>
      <c r="BD8" s="6" t="str">
        <f>IF($C8="OK",_xlfn.NUMBERVALUE(Plantilla!BB19),"")</f>
        <v/>
      </c>
      <c r="BE8" s="4" t="str">
        <f>IF($C8="OK",_xlfn.NUMBERVALUE(Plantilla!BC19),"")</f>
        <v/>
      </c>
      <c r="BF8" s="6" t="str">
        <f>IF($C8="OK",_xlfn.NUMBERVALUE(Plantilla!BD19),"")</f>
        <v/>
      </c>
      <c r="BG8" s="4" t="str">
        <f>IF($C8="OK",_xlfn.NUMBERVALUE(Plantilla!BE19),"")</f>
        <v/>
      </c>
      <c r="BH8" s="6" t="str">
        <f>IF($C8="OK",_xlfn.NUMBERVALUE(Plantilla!BF19),"")</f>
        <v/>
      </c>
      <c r="BI8" s="110" t="str">
        <f>IF($C8="OK",_xlfn.NUMBERVALUE(Plantilla!BG19),"")</f>
        <v/>
      </c>
      <c r="BJ8" s="6" t="str">
        <f>IF($C8="OK",_xlfn.NUMBERVALUE(Plantilla!BH19),"")</f>
        <v/>
      </c>
      <c r="BK8" s="109" t="str">
        <f>IF($C8="OK",_xlfn.NUMBERVALUE(Plantilla!BI19),"")</f>
        <v/>
      </c>
      <c r="BL8" s="6" t="str">
        <f>IF($C8="OK",
   IF(Plantilla!BJ19&lt;&gt;"",
      TEXT(VLOOKUP(Plantilla!BJ19,'Tablas '!$Z$4:$AA$6,2,FALSE),"#"),
   ""),
"")</f>
        <v/>
      </c>
      <c r="BM8" s="4" t="str">
        <f>IF($C8="OK",_xlfn.NUMBERVALUE(Plantilla!BK19),"")</f>
        <v/>
      </c>
      <c r="BN8" s="4" t="str">
        <f>IF($C8="OK",_xlfn.NUMBERVALUE(Plantilla!BL19),"")</f>
        <v/>
      </c>
      <c r="BO8" s="6" t="str">
        <f>IF($C8="OK",_xlfn.NUMBERVALUE(Plantilla!BM19),"")</f>
        <v/>
      </c>
      <c r="BP8" s="4" t="str">
        <f>IF($C8="OK",_xlfn.NUMBERVALUE(Plantilla!BN19),"")</f>
        <v/>
      </c>
      <c r="BQ8" s="6" t="str">
        <f>IF($C8="OK",_xlfn.NUMBERVALUE(Plantilla!BO19),"")</f>
        <v/>
      </c>
      <c r="BR8" s="4" t="str">
        <f>IF($C8="OK",_xlfn.NUMBERVALUE(Plantilla!BP19),"")</f>
        <v/>
      </c>
      <c r="BS8" s="6" t="str">
        <f>IF($C8="OK",_xlfn.NUMBERVALUE(Plantilla!BQ19),"")</f>
        <v/>
      </c>
      <c r="BT8" s="4" t="str">
        <f>IF($C8="OK",_xlfn.NUMBERVALUE(Plantilla!BR19),"")</f>
        <v/>
      </c>
      <c r="BU8" s="6" t="str">
        <f>IF($C8="OK",_xlfn.NUMBERVALUE(Plantilla!BS19),"")</f>
        <v/>
      </c>
      <c r="BV8" s="6" t="str">
        <f>IF($C8="OK",_xlfn.NUMBERVALUE(Plantilla!BT19),"")</f>
        <v/>
      </c>
      <c r="BW8" s="6" t="str">
        <f>IF($C8="OK",_xlfn.NUMBERVALUE(Plantilla!BU19),"")</f>
        <v/>
      </c>
      <c r="BX8" s="6" t="str">
        <f>IF($C8="OK",_xlfn.NUMBERVALUE(Plantilla!BV19),"")</f>
        <v/>
      </c>
      <c r="BY8" s="6" t="str">
        <f>IF($C8="OK",_xlfn.NUMBERVALUE(Plantilla!BW19),"")</f>
        <v/>
      </c>
      <c r="BZ8" s="6" t="str">
        <f>IF($C8="OK",_xlfn.NUMBERVALUE(Plantilla!BX19),"")</f>
        <v/>
      </c>
      <c r="CA8" s="6" t="str">
        <f>IF($C8="OK",_xlfn.NUMBERVALUE(Plantilla!BY19),"")</f>
        <v/>
      </c>
      <c r="CB8" s="6" t="str">
        <f>IF($C8="OK",_xlfn.NUMBERVALUE(Plantilla!BZ19),"")</f>
        <v/>
      </c>
      <c r="CC8" s="6" t="str">
        <f>IF($C8="OK",_xlfn.NUMBERVALUE(Plantilla!CA19),"")</f>
        <v/>
      </c>
      <c r="CD8" s="6" t="str">
        <f>IF($C8="OK",_xlfn.NUMBERVALUE(Plantilla!CB19),"")</f>
        <v/>
      </c>
      <c r="CE8" s="6" t="str">
        <f>IF($C8="OK",_xlfn.NUMBERVALUE(Plantilla!CC19),"")</f>
        <v/>
      </c>
      <c r="CF8" s="4" t="str">
        <f>IF($C8="OK",_xlfn.NUMBERVALUE(Plantilla!CD19),"")</f>
        <v/>
      </c>
      <c r="CG8" s="6" t="str">
        <f>IF($C8="OK",_xlfn.NUMBERVALUE(Plantilla!CE19),"")</f>
        <v/>
      </c>
      <c r="CH8" s="6" t="str">
        <f>IF($C8="OK",_xlfn.NUMBERVALUE(Plantilla!CF19),"")</f>
        <v/>
      </c>
      <c r="CI8" s="6" t="str">
        <f>IF($C8="OK",_xlfn.NUMBERVALUE(Plantilla!CG19),"")</f>
        <v/>
      </c>
      <c r="CJ8" s="6" t="str">
        <f>IF($C8="OK",_xlfn.NUMBERVALUE(Plantilla!CH19),"")</f>
        <v/>
      </c>
      <c r="CK8" s="6" t="str">
        <f>IF($C8="OK",_xlfn.NUMBERVALUE(Plantilla!CI19),"")</f>
        <v/>
      </c>
      <c r="CL8" s="6" t="str">
        <f>IF($C8="OK",_xlfn.NUMBERVALUE(Plantilla!CJ19),"")</f>
        <v/>
      </c>
      <c r="CM8" t="str">
        <f>IF($C8="OK",TEXT(Plantilla!CK19,"#"),"")</f>
        <v/>
      </c>
      <c r="CN8" s="6" t="str">
        <f>IF($C8="OK",_xlfn.NUMBERVALUE(Plantilla!CL19),"")</f>
        <v/>
      </c>
      <c r="CO8" s="6" t="str">
        <f>IF($C8="OK",_xlfn.NUMBERVALUE(Plantilla!CM19),"")</f>
        <v/>
      </c>
      <c r="CP8" s="110" t="str">
        <f>IF($C8="OK",_xlfn.NUMBERVALUE(Plantilla!CN19),"")</f>
        <v/>
      </c>
      <c r="CQ8" s="6" t="str">
        <f>IF($C8="OK",_xlfn.NUMBERVALUE(Plantilla!CO19),"")</f>
        <v/>
      </c>
      <c r="CR8" s="109" t="str">
        <f>IF($C8="OK",_xlfn.NUMBERVALUE(Plantilla!CP19),"")</f>
        <v/>
      </c>
      <c r="CS8" s="110" t="str">
        <f>IF($C8="OK",_xlfn.NUMBERVALUE(Plantilla!CQ19),"")</f>
        <v/>
      </c>
      <c r="CT8" s="6" t="str">
        <f>IF($C8="OK",_xlfn.NUMBERVALUE(Plantilla!CR19),"")</f>
        <v/>
      </c>
      <c r="CU8" s="109" t="str">
        <f>IF($C8="OK",_xlfn.NUMBERVALUE(Plantilla!CS19),"")</f>
        <v/>
      </c>
      <c r="CV8" s="110" t="str">
        <f>IF($C8="OK",_xlfn.NUMBERVALUE(Plantilla!CT19),"")</f>
        <v/>
      </c>
      <c r="CW8" s="6" t="str">
        <f>IF($C8="OK",_xlfn.NUMBERVALUE(Plantilla!CU19),"")</f>
        <v/>
      </c>
      <c r="CX8" s="82" t="str">
        <f>IF($C8="OK",_xlfn.NUMBERVALUE(Plantilla!CV19),"")</f>
        <v/>
      </c>
      <c r="CY8" s="6" t="str">
        <f>IF($C8="OK",_xlfn.NUMBERVALUE(Plantilla!CW19),"")</f>
        <v/>
      </c>
      <c r="CZ8" s="82" t="str">
        <f>IF($C8="OK",_xlfn.NUMBERVALUE(Plantilla!CX19),"")</f>
        <v/>
      </c>
      <c r="DA8" s="6" t="str">
        <f>IF($C8="OK",_xlfn.NUMBERVALUE(Plantilla!CY19),"")</f>
        <v/>
      </c>
      <c r="DB8" s="109" t="str">
        <f>IF($C8="OK",_xlfn.NUMBERVALUE(Plantilla!CZ19),"")</f>
        <v/>
      </c>
      <c r="DC8" s="6" t="str">
        <f>IF($C8="OK",_xlfn.NUMBERVALUE(Plantilla!DA19),"")</f>
        <v/>
      </c>
      <c r="DD8" s="6" t="str">
        <f>IF($C8="OK",TEXT(Plantilla!DB19,"#"),"")</f>
        <v/>
      </c>
      <c r="DE8" s="6" t="str">
        <f>IF($C8="OK",_xlfn.NUMBERVALUE(Plantilla!DC19),"")</f>
        <v/>
      </c>
      <c r="DF8" s="4" t="str">
        <f>IF($C8="OK",_xlfn.NUMBERVALUE(Plantilla!DD19),"")</f>
        <v/>
      </c>
      <c r="DG8" s="6" t="str">
        <f>IF($C8="OK",_xlfn.NUMBERVALUE(Plantilla!DE19),"")</f>
        <v/>
      </c>
      <c r="DH8" s="6" t="str">
        <f>IF($C8="OK",_xlfn.NUMBERVALUE(Plantilla!DF19),"")</f>
        <v/>
      </c>
      <c r="DI8" s="6" t="str">
        <f>IF($C8="OK",_xlfn.NUMBERVALUE(Plantilla!DG19),"")</f>
        <v/>
      </c>
      <c r="DJ8" s="6" t="str">
        <f>IF($C8="OK",_xlfn.NUMBERVALUE(Plantilla!DH19),"")</f>
        <v/>
      </c>
      <c r="DK8" s="6" t="str">
        <f>IF($C8="OK",_xlfn.NUMBERVALUE(Plantilla!DI19),"")</f>
        <v/>
      </c>
      <c r="DL8" s="6" t="str">
        <f>IF($C8="OK",_xlfn.NUMBERVALUE(Plantilla!DJ19),"")</f>
        <v/>
      </c>
      <c r="DM8" s="6" t="str">
        <f>IF($C8="OK",_xlfn.NUMBERVALUE(Plantilla!DK19),"")</f>
        <v/>
      </c>
      <c r="DN8" s="6" t="str">
        <f>IF($C8="OK",_xlfn.NUMBERVALUE(Plantilla!DL19),"")</f>
        <v/>
      </c>
      <c r="DO8" s="6" t="str">
        <f>IF($C8="OK",_xlfn.NUMBERVALUE(Plantilla!DM19),"")</f>
        <v/>
      </c>
      <c r="DP8" s="6" t="str">
        <f>IF($C8="OK",_xlfn.NUMBERVALUE(Plantilla!DN19),"")</f>
        <v/>
      </c>
      <c r="DQ8" s="6" t="str">
        <f>IF($C8="OK",_xlfn.NUMBERVALUE(Plantilla!DO19),"")</f>
        <v/>
      </c>
      <c r="DR8" s="6" t="str">
        <f>IF($C8="OK",_xlfn.NUMBERVALUE(Plantilla!DP19),"")</f>
        <v/>
      </c>
      <c r="DS8" t="str">
        <f>IF($C8="OK",TEXT(Plantilla!DR19,"#"),"")</f>
        <v/>
      </c>
      <c r="DT8" s="6"/>
    </row>
    <row r="9" spans="1:124" x14ac:dyDescent="0.25">
      <c r="A9" t="str">
        <f>IF(Plantilla!$I$6="¡Perfecto!, Guarda el archivo y adjúntalo a tu interfaz de Nómina Electrónica","OK","Error")</f>
        <v>OK</v>
      </c>
      <c r="B9" t="str">
        <f>IF(Plantilla!$I$6="¡Perfecto!, Guarda el archivo y adjúntalo a tu interfaz de Nómina Electrónica",MID(Plantilla!$D$2,SEARCH("V",Plantilla!$D$2),10),"")</f>
        <v>V2.0</v>
      </c>
      <c r="C9" t="str">
        <f>Plantilla!C20</f>
        <v/>
      </c>
      <c r="D9" t="str">
        <f>IF($C9="OK",Plantilla!B20,"")</f>
        <v/>
      </c>
      <c r="E9" t="str">
        <f>IF($C9="OK",
   VLOOKUP(Plantilla!$E$4,'Tablas '!$AP$4:$AT$6,5,FALSE),
"")</f>
        <v/>
      </c>
      <c r="F9" t="str">
        <f>IF($C9="OK",TEXT(Plantilla!D20,"#"),"")</f>
        <v/>
      </c>
      <c r="G9" t="str">
        <f>IF($C9="OK",
   VLOOKUP(Plantilla!E20,'Tablas '!$B$4:$C$14,2,FALSE),
"")</f>
        <v/>
      </c>
      <c r="H9" t="str">
        <f>IF($C9="OK",TEXT(Plantilla!F20,"#"),"")</f>
        <v/>
      </c>
      <c r="I9" t="str">
        <f>IF($C9="OK",TEXT(Plantilla!G20,"#"),"")</f>
        <v/>
      </c>
      <c r="J9" t="str">
        <f>IF($C9="OK",TEXT(Plantilla!H20,"#"),"")</f>
        <v/>
      </c>
      <c r="K9" t="str">
        <f>IF($C9="OK",TEXT(Plantilla!I20,"#"),"")</f>
        <v/>
      </c>
      <c r="L9" t="str">
        <f>IF($C9="OK",TEXT(Plantilla!J20,"#"),"")</f>
        <v/>
      </c>
      <c r="M9" t="str">
        <f>IF($C9="OK",TEXT(Plantilla!K20,"#"),"")</f>
        <v/>
      </c>
      <c r="N9" t="str">
        <f>IF($C9="OK",
   CONCATENATE(YEAR(Plantilla!L20),"-",TEXT(MONTH(Plantilla!L20),"00"),"-",TEXT(DAY(Plantilla!L20),"00")),
"")</f>
        <v/>
      </c>
      <c r="O9" t="str">
        <f>IF($C9="OK",_xlfn.NUMBERVALUE(Plantilla!M20),"")</f>
        <v/>
      </c>
      <c r="P9" t="str">
        <f>IF($C9="OK",
   IF(Plantilla!N20&lt;&gt;"",
      CONCATENATE(YEAR(Plantilla!N20),"-",TEXT(MONTH(Plantilla!N20),"00"),"-",TEXT(DAY(Plantilla!N20),"00")),
   ""),
"")</f>
        <v/>
      </c>
      <c r="Q9" t="str">
        <f>IF($C9="OK",
   VLOOKUP(Plantilla!O20,'Tablas '!$E$4:$F$19,2,FALSE),
"")</f>
        <v/>
      </c>
      <c r="R9" t="str">
        <f>IF($C9="OK",
   VLOOKUP(Plantilla!P20,'Tablas '!$H$4:$I$5,2,FALSE),
"")</f>
        <v/>
      </c>
      <c r="S9" t="str">
        <f>IF($C9="OK",
   VLOOKUP(Plantilla!Q20,'Tablas '!$K$4:$L$8,2,FALSE),
"")</f>
        <v/>
      </c>
      <c r="T9" t="str">
        <f>IF($C9="OK",
   VLOOKUP(Plantilla!R20,'Tablas '!$AE$4:$AF$6,2,FALSE),
"")</f>
        <v/>
      </c>
      <c r="U9" t="str">
        <f>IF($C9="OK",
   VLOOKUP(Plantilla!S20,'Tablas '!$AE$4:$AF$6,2,FALSE),
"")</f>
        <v/>
      </c>
      <c r="V9" t="str">
        <f>IF($C9="OK",TEXT(Plantilla!T20,"#"),"")</f>
        <v/>
      </c>
      <c r="W9" s="84" t="str">
        <f>IF($C9="OK",
   VLOOKUP(Plantilla!U20,'Tablas '!$AM$4:$AN$1126,2,FALSE),
"")</f>
        <v/>
      </c>
      <c r="X9" t="str">
        <f>IF($C9="OK",TEXT(Plantilla!V20,"#"),"")</f>
        <v/>
      </c>
      <c r="Y9" t="str">
        <f>IF($C9="OK",
   CONCATENATE(YEAR(Plantilla!W20),"-",TEXT(MONTH(Plantilla!W20),"00"),"-",TEXT(DAY(Plantilla!W20),"00")),
"")</f>
        <v/>
      </c>
      <c r="Z9" t="str">
        <f>IF($C9="OK",
   CONCATENATE(YEAR(Plantilla!X20),"-",TEXT(MONTH(Plantilla!X20),"00"),"-",TEXT(DAY(Plantilla!X20),"00")),
"")</f>
        <v/>
      </c>
      <c r="AA9" t="str">
        <f>IF($C9="OK",
   TEXT(VLOOKUP(Plantilla!Y20,'Tablas '!$Q$4:$R$9,2,FALSE),"#"),
"")</f>
        <v/>
      </c>
      <c r="AB9" t="str">
        <f>IF($C9="OK",
   CONCATENATE(YEAR(Plantilla!Z20),"-",TEXT(MONTH(Plantilla!Z20),"00"),"-",TEXT(DAY(Plantilla!Z20),"00")),
"")</f>
        <v/>
      </c>
      <c r="AC9" t="str">
        <f>IF($C9="OK",
   TEXT(VLOOKUP(Plantilla!AA20,'Tablas '!$T$4:$U$13,2,FALSE),"#"),
"")</f>
        <v/>
      </c>
      <c r="AD9" t="str">
        <f>IF($C9="OK",TEXT(Plantilla!AB20,"#"),"")</f>
        <v/>
      </c>
      <c r="AE9" t="str">
        <f>IF($C9="OK",
   IF(Plantilla!AC20&lt;&gt;"",
      TEXT(VLOOKUP(Plantilla!AC20,'Tablas '!$W$4:$X$7,2,FALSE),"#"),
   ""),
"")</f>
        <v/>
      </c>
      <c r="AF9" t="str">
        <f>IF($C9="OK",TEXT(Plantilla!AD20,"#"),"")</f>
        <v/>
      </c>
      <c r="AG9" s="6" t="str">
        <f>IF($C9="OK",_xlfn.NUMBERVALUE(Plantilla!AE20),"")</f>
        <v/>
      </c>
      <c r="AH9" s="4" t="str">
        <f>IF($C9="OK",_xlfn.NUMBERVALUE(Plantilla!AF20),"")</f>
        <v/>
      </c>
      <c r="AI9" s="6" t="str">
        <f>IF($C9="OK",_xlfn.NUMBERVALUE(Plantilla!AG20),"")</f>
        <v/>
      </c>
      <c r="AJ9" s="6" t="str">
        <f>IF($C9="OK",_xlfn.NUMBERVALUE(Plantilla!AH20),"")</f>
        <v/>
      </c>
      <c r="AK9" s="6" t="str">
        <f>IF($C9="OK",_xlfn.NUMBERVALUE(Plantilla!AI20),"")</f>
        <v/>
      </c>
      <c r="AL9" s="6" t="str">
        <f>IF($C9="OK",_xlfn.NUMBERVALUE(Plantilla!AJ20),"")</f>
        <v/>
      </c>
      <c r="AM9" s="4" t="str">
        <f>IF($C9="OK",_xlfn.NUMBERVALUE(Plantilla!AK20),"")</f>
        <v/>
      </c>
      <c r="AN9" s="6" t="str">
        <f>IF($C9="OK",_xlfn.NUMBERVALUE(Plantilla!AL20),"")</f>
        <v/>
      </c>
      <c r="AO9" s="4" t="str">
        <f>IF($C9="OK",_xlfn.NUMBERVALUE(Plantilla!AM20),"")</f>
        <v/>
      </c>
      <c r="AP9" s="6" t="str">
        <f>IF($C9="OK",_xlfn.NUMBERVALUE(Plantilla!AN20),"")</f>
        <v/>
      </c>
      <c r="AQ9" s="4" t="str">
        <f>IF($C9="OK",_xlfn.NUMBERVALUE(Plantilla!AO20),"")</f>
        <v/>
      </c>
      <c r="AR9" s="6" t="str">
        <f>IF($C9="OK",_xlfn.NUMBERVALUE(Plantilla!AP20),"")</f>
        <v/>
      </c>
      <c r="AS9" s="4" t="str">
        <f>IF($C9="OK",_xlfn.NUMBERVALUE(Plantilla!AQ20),"")</f>
        <v/>
      </c>
      <c r="AT9" s="6" t="str">
        <f>IF($C9="OK",_xlfn.NUMBERVALUE(Plantilla!AR20),"")</f>
        <v/>
      </c>
      <c r="AU9" s="4" t="str">
        <f>IF($C9="OK",_xlfn.NUMBERVALUE(Plantilla!AS20),"")</f>
        <v/>
      </c>
      <c r="AV9" s="6" t="str">
        <f>IF($C9="OK",_xlfn.NUMBERVALUE(Plantilla!AT20),"")</f>
        <v/>
      </c>
      <c r="AW9" s="4" t="str">
        <f>IF($C9="OK",_xlfn.NUMBERVALUE(Plantilla!AU20),"")</f>
        <v/>
      </c>
      <c r="AX9" s="6" t="str">
        <f>IF($C9="OK",_xlfn.NUMBERVALUE(Plantilla!AV20),"")</f>
        <v/>
      </c>
      <c r="AY9" s="4" t="str">
        <f>IF($C9="OK",_xlfn.NUMBERVALUE(Plantilla!AW20),"")</f>
        <v/>
      </c>
      <c r="AZ9" s="6" t="str">
        <f>IF($C9="OK",_xlfn.NUMBERVALUE(Plantilla!AX20),"")</f>
        <v/>
      </c>
      <c r="BA9" t="str">
        <f>IF($C9="OK",_xlfn.NUMBERVALUE(Plantilla!AY20),"")</f>
        <v/>
      </c>
      <c r="BB9" t="str">
        <f>IF($C9="OK",_xlfn.NUMBERVALUE(Plantilla!AZ20),"")</f>
        <v/>
      </c>
      <c r="BC9" s="4" t="str">
        <f>IF($C9="OK",_xlfn.NUMBERVALUE(Plantilla!BA20),"")</f>
        <v/>
      </c>
      <c r="BD9" s="6" t="str">
        <f>IF($C9="OK",_xlfn.NUMBERVALUE(Plantilla!BB20),"")</f>
        <v/>
      </c>
      <c r="BE9" s="4" t="str">
        <f>IF($C9="OK",_xlfn.NUMBERVALUE(Plantilla!BC20),"")</f>
        <v/>
      </c>
      <c r="BF9" s="6" t="str">
        <f>IF($C9="OK",_xlfn.NUMBERVALUE(Plantilla!BD20),"")</f>
        <v/>
      </c>
      <c r="BG9" s="4" t="str">
        <f>IF($C9="OK",_xlfn.NUMBERVALUE(Plantilla!BE20),"")</f>
        <v/>
      </c>
      <c r="BH9" s="6" t="str">
        <f>IF($C9="OK",_xlfn.NUMBERVALUE(Plantilla!BF20),"")</f>
        <v/>
      </c>
      <c r="BI9" s="110" t="str">
        <f>IF($C9="OK",_xlfn.NUMBERVALUE(Plantilla!BG20),"")</f>
        <v/>
      </c>
      <c r="BJ9" s="6" t="str">
        <f>IF($C9="OK",_xlfn.NUMBERVALUE(Plantilla!BH20),"")</f>
        <v/>
      </c>
      <c r="BK9" s="109" t="str">
        <f>IF($C9="OK",_xlfn.NUMBERVALUE(Plantilla!BI20),"")</f>
        <v/>
      </c>
      <c r="BL9" s="6" t="str">
        <f>IF($C9="OK",
   IF(Plantilla!BJ20&lt;&gt;"",
      TEXT(VLOOKUP(Plantilla!BJ20,'Tablas '!$Z$4:$AA$6,2,FALSE),"#"),
   ""),
"")</f>
        <v/>
      </c>
      <c r="BM9" s="4" t="str">
        <f>IF($C9="OK",_xlfn.NUMBERVALUE(Plantilla!BK20),"")</f>
        <v/>
      </c>
      <c r="BN9" s="4" t="str">
        <f>IF($C9="OK",_xlfn.NUMBERVALUE(Plantilla!BL20),"")</f>
        <v/>
      </c>
      <c r="BO9" s="6" t="str">
        <f>IF($C9="OK",_xlfn.NUMBERVALUE(Plantilla!BM20),"")</f>
        <v/>
      </c>
      <c r="BP9" s="4" t="str">
        <f>IF($C9="OK",_xlfn.NUMBERVALUE(Plantilla!BN20),"")</f>
        <v/>
      </c>
      <c r="BQ9" s="6" t="str">
        <f>IF($C9="OK",_xlfn.NUMBERVALUE(Plantilla!BO20),"")</f>
        <v/>
      </c>
      <c r="BR9" s="4" t="str">
        <f>IF($C9="OK",_xlfn.NUMBERVALUE(Plantilla!BP20),"")</f>
        <v/>
      </c>
      <c r="BS9" s="6" t="str">
        <f>IF($C9="OK",_xlfn.NUMBERVALUE(Plantilla!BQ20),"")</f>
        <v/>
      </c>
      <c r="BT9" s="4" t="str">
        <f>IF($C9="OK",_xlfn.NUMBERVALUE(Plantilla!BR20),"")</f>
        <v/>
      </c>
      <c r="BU9" s="6" t="str">
        <f>IF($C9="OK",_xlfn.NUMBERVALUE(Plantilla!BS20),"")</f>
        <v/>
      </c>
      <c r="BV9" s="6" t="str">
        <f>IF($C9="OK",_xlfn.NUMBERVALUE(Plantilla!BT20),"")</f>
        <v/>
      </c>
      <c r="BW9" s="6" t="str">
        <f>IF($C9="OK",_xlfn.NUMBERVALUE(Plantilla!BU20),"")</f>
        <v/>
      </c>
      <c r="BX9" s="6" t="str">
        <f>IF($C9="OK",_xlfn.NUMBERVALUE(Plantilla!BV20),"")</f>
        <v/>
      </c>
      <c r="BY9" s="6" t="str">
        <f>IF($C9="OK",_xlfn.NUMBERVALUE(Plantilla!BW20),"")</f>
        <v/>
      </c>
      <c r="BZ9" s="6" t="str">
        <f>IF($C9="OK",_xlfn.NUMBERVALUE(Plantilla!BX20),"")</f>
        <v/>
      </c>
      <c r="CA9" s="6" t="str">
        <f>IF($C9="OK",_xlfn.NUMBERVALUE(Plantilla!BY20),"")</f>
        <v/>
      </c>
      <c r="CB9" s="6" t="str">
        <f>IF($C9="OK",_xlfn.NUMBERVALUE(Plantilla!BZ20),"")</f>
        <v/>
      </c>
      <c r="CC9" s="6" t="str">
        <f>IF($C9="OK",_xlfn.NUMBERVALUE(Plantilla!CA20),"")</f>
        <v/>
      </c>
      <c r="CD9" s="6" t="str">
        <f>IF($C9="OK",_xlfn.NUMBERVALUE(Plantilla!CB20),"")</f>
        <v/>
      </c>
      <c r="CE9" s="6" t="str">
        <f>IF($C9="OK",_xlfn.NUMBERVALUE(Plantilla!CC20),"")</f>
        <v/>
      </c>
      <c r="CF9" s="4" t="str">
        <f>IF($C9="OK",_xlfn.NUMBERVALUE(Plantilla!CD20),"")</f>
        <v/>
      </c>
      <c r="CG9" s="6" t="str">
        <f>IF($C9="OK",_xlfn.NUMBERVALUE(Plantilla!CE20),"")</f>
        <v/>
      </c>
      <c r="CH9" s="6" t="str">
        <f>IF($C9="OK",_xlfn.NUMBERVALUE(Plantilla!CF20),"")</f>
        <v/>
      </c>
      <c r="CI9" s="6" t="str">
        <f>IF($C9="OK",_xlfn.NUMBERVALUE(Plantilla!CG20),"")</f>
        <v/>
      </c>
      <c r="CJ9" s="6" t="str">
        <f>IF($C9="OK",_xlfn.NUMBERVALUE(Plantilla!CH20),"")</f>
        <v/>
      </c>
      <c r="CK9" s="6" t="str">
        <f>IF($C9="OK",_xlfn.NUMBERVALUE(Plantilla!CI20),"")</f>
        <v/>
      </c>
      <c r="CL9" s="6" t="str">
        <f>IF($C9="OK",_xlfn.NUMBERVALUE(Plantilla!CJ20),"")</f>
        <v/>
      </c>
      <c r="CM9" t="str">
        <f>IF($C9="OK",TEXT(Plantilla!CK20,"#"),"")</f>
        <v/>
      </c>
      <c r="CN9" s="6" t="str">
        <f>IF($C9="OK",_xlfn.NUMBERVALUE(Plantilla!CL20),"")</f>
        <v/>
      </c>
      <c r="CO9" s="6" t="str">
        <f>IF($C9="OK",_xlfn.NUMBERVALUE(Plantilla!CM20),"")</f>
        <v/>
      </c>
      <c r="CP9" s="110" t="str">
        <f>IF($C9="OK",_xlfn.NUMBERVALUE(Plantilla!CN20),"")</f>
        <v/>
      </c>
      <c r="CQ9" s="6" t="str">
        <f>IF($C9="OK",_xlfn.NUMBERVALUE(Plantilla!CO20),"")</f>
        <v/>
      </c>
      <c r="CR9" s="109" t="str">
        <f>IF($C9="OK",_xlfn.NUMBERVALUE(Plantilla!CP20),"")</f>
        <v/>
      </c>
      <c r="CS9" s="110" t="str">
        <f>IF($C9="OK",_xlfn.NUMBERVALUE(Plantilla!CQ20),"")</f>
        <v/>
      </c>
      <c r="CT9" s="6" t="str">
        <f>IF($C9="OK",_xlfn.NUMBERVALUE(Plantilla!CR20),"")</f>
        <v/>
      </c>
      <c r="CU9" s="109" t="str">
        <f>IF($C9="OK",_xlfn.NUMBERVALUE(Plantilla!CS20),"")</f>
        <v/>
      </c>
      <c r="CV9" s="110" t="str">
        <f>IF($C9="OK",_xlfn.NUMBERVALUE(Plantilla!CT20),"")</f>
        <v/>
      </c>
      <c r="CW9" s="6" t="str">
        <f>IF($C9="OK",_xlfn.NUMBERVALUE(Plantilla!CU20),"")</f>
        <v/>
      </c>
      <c r="CX9" s="82" t="str">
        <f>IF($C9="OK",_xlfn.NUMBERVALUE(Plantilla!CV20),"")</f>
        <v/>
      </c>
      <c r="CY9" s="6" t="str">
        <f>IF($C9="OK",_xlfn.NUMBERVALUE(Plantilla!CW20),"")</f>
        <v/>
      </c>
      <c r="CZ9" s="82" t="str">
        <f>IF($C9="OK",_xlfn.NUMBERVALUE(Plantilla!CX20),"")</f>
        <v/>
      </c>
      <c r="DA9" s="6" t="str">
        <f>IF($C9="OK",_xlfn.NUMBERVALUE(Plantilla!CY20),"")</f>
        <v/>
      </c>
      <c r="DB9" s="109" t="str">
        <f>IF($C9="OK",_xlfn.NUMBERVALUE(Plantilla!CZ20),"")</f>
        <v/>
      </c>
      <c r="DC9" s="6" t="str">
        <f>IF($C9="OK",_xlfn.NUMBERVALUE(Plantilla!DA20),"")</f>
        <v/>
      </c>
      <c r="DD9" s="6" t="str">
        <f>IF($C9="OK",TEXT(Plantilla!DB20,"#"),"")</f>
        <v/>
      </c>
      <c r="DE9" s="6" t="str">
        <f>IF($C9="OK",_xlfn.NUMBERVALUE(Plantilla!DC20),"")</f>
        <v/>
      </c>
      <c r="DF9" s="4" t="str">
        <f>IF($C9="OK",_xlfn.NUMBERVALUE(Plantilla!DD20),"")</f>
        <v/>
      </c>
      <c r="DG9" s="6" t="str">
        <f>IF($C9="OK",_xlfn.NUMBERVALUE(Plantilla!DE20),"")</f>
        <v/>
      </c>
      <c r="DH9" s="6" t="str">
        <f>IF($C9="OK",_xlfn.NUMBERVALUE(Plantilla!DF20),"")</f>
        <v/>
      </c>
      <c r="DI9" s="6" t="str">
        <f>IF($C9="OK",_xlfn.NUMBERVALUE(Plantilla!DG20),"")</f>
        <v/>
      </c>
      <c r="DJ9" s="6" t="str">
        <f>IF($C9="OK",_xlfn.NUMBERVALUE(Plantilla!DH20),"")</f>
        <v/>
      </c>
      <c r="DK9" s="6" t="str">
        <f>IF($C9="OK",_xlfn.NUMBERVALUE(Plantilla!DI20),"")</f>
        <v/>
      </c>
      <c r="DL9" s="6" t="str">
        <f>IF($C9="OK",_xlfn.NUMBERVALUE(Plantilla!DJ20),"")</f>
        <v/>
      </c>
      <c r="DM9" s="6" t="str">
        <f>IF($C9="OK",_xlfn.NUMBERVALUE(Plantilla!DK20),"")</f>
        <v/>
      </c>
      <c r="DN9" s="6" t="str">
        <f>IF($C9="OK",_xlfn.NUMBERVALUE(Plantilla!DL20),"")</f>
        <v/>
      </c>
      <c r="DO9" s="6" t="str">
        <f>IF($C9="OK",_xlfn.NUMBERVALUE(Plantilla!DM20),"")</f>
        <v/>
      </c>
      <c r="DP9" s="6" t="str">
        <f>IF($C9="OK",_xlfn.NUMBERVALUE(Plantilla!DN20),"")</f>
        <v/>
      </c>
      <c r="DQ9" s="6" t="str">
        <f>IF($C9="OK",_xlfn.NUMBERVALUE(Plantilla!DO20),"")</f>
        <v/>
      </c>
      <c r="DR9" s="6" t="str">
        <f>IF($C9="OK",_xlfn.NUMBERVALUE(Plantilla!DP20),"")</f>
        <v/>
      </c>
      <c r="DS9" t="str">
        <f>IF($C9="OK",TEXT(Plantilla!DR20,"#"),"")</f>
        <v/>
      </c>
      <c r="DT9" s="6"/>
    </row>
    <row r="10" spans="1:124" x14ac:dyDescent="0.25">
      <c r="A10" t="str">
        <f>IF(Plantilla!$I$6="¡Perfecto!, Guarda el archivo y adjúntalo a tu interfaz de Nómina Electrónica","OK","Error")</f>
        <v>OK</v>
      </c>
      <c r="B10" t="str">
        <f>IF(Plantilla!$I$6="¡Perfecto!, Guarda el archivo y adjúntalo a tu interfaz de Nómina Electrónica",MID(Plantilla!$D$2,SEARCH("V",Plantilla!$D$2),10),"")</f>
        <v>V2.0</v>
      </c>
      <c r="C10" t="str">
        <f>Plantilla!C21</f>
        <v/>
      </c>
      <c r="D10" t="str">
        <f>IF($C10="OK",Plantilla!B21,"")</f>
        <v/>
      </c>
      <c r="E10" t="str">
        <f>IF($C10="OK",
   VLOOKUP(Plantilla!$E$4,'Tablas '!$AP$4:$AT$6,5,FALSE),
"")</f>
        <v/>
      </c>
      <c r="F10" t="str">
        <f>IF($C10="OK",TEXT(Plantilla!D21,"#"),"")</f>
        <v/>
      </c>
      <c r="G10" t="str">
        <f>IF($C10="OK",
   VLOOKUP(Plantilla!E21,'Tablas '!$B$4:$C$14,2,FALSE),
"")</f>
        <v/>
      </c>
      <c r="H10" t="str">
        <f>IF($C10="OK",TEXT(Plantilla!F21,"#"),"")</f>
        <v/>
      </c>
      <c r="I10" t="str">
        <f>IF($C10="OK",TEXT(Plantilla!G21,"#"),"")</f>
        <v/>
      </c>
      <c r="J10" t="str">
        <f>IF($C10="OK",TEXT(Plantilla!H21,"#"),"")</f>
        <v/>
      </c>
      <c r="K10" t="str">
        <f>IF($C10="OK",TEXT(Plantilla!I21,"#"),"")</f>
        <v/>
      </c>
      <c r="L10" t="str">
        <f>IF($C10="OK",TEXT(Plantilla!J21,"#"),"")</f>
        <v/>
      </c>
      <c r="M10" t="str">
        <f>IF($C10="OK",TEXT(Plantilla!K21,"#"),"")</f>
        <v/>
      </c>
      <c r="N10" t="str">
        <f>IF($C10="OK",
   CONCATENATE(YEAR(Plantilla!L21),"-",TEXT(MONTH(Plantilla!L21),"00"),"-",TEXT(DAY(Plantilla!L21),"00")),
"")</f>
        <v/>
      </c>
      <c r="O10" t="str">
        <f>IF($C10="OK",_xlfn.NUMBERVALUE(Plantilla!M21),"")</f>
        <v/>
      </c>
      <c r="P10" t="str">
        <f>IF($C10="OK",
   IF(Plantilla!N21&lt;&gt;"",
      CONCATENATE(YEAR(Plantilla!N21),"-",TEXT(MONTH(Plantilla!N21),"00"),"-",TEXT(DAY(Plantilla!N21),"00")),
   ""),
"")</f>
        <v/>
      </c>
      <c r="Q10" t="str">
        <f>IF($C10="OK",
   VLOOKUP(Plantilla!O21,'Tablas '!$E$4:$F$19,2,FALSE),
"")</f>
        <v/>
      </c>
      <c r="R10" t="str">
        <f>IF($C10="OK",
   VLOOKUP(Plantilla!P21,'Tablas '!$H$4:$I$5,2,FALSE),
"")</f>
        <v/>
      </c>
      <c r="S10" t="str">
        <f>IF($C10="OK",
   VLOOKUP(Plantilla!Q21,'Tablas '!$K$4:$L$8,2,FALSE),
"")</f>
        <v/>
      </c>
      <c r="T10" t="str">
        <f>IF($C10="OK",
   VLOOKUP(Plantilla!R21,'Tablas '!$AE$4:$AF$6,2,FALSE),
"")</f>
        <v/>
      </c>
      <c r="U10" t="str">
        <f>IF($C10="OK",
   VLOOKUP(Plantilla!S21,'Tablas '!$AE$4:$AF$6,2,FALSE),
"")</f>
        <v/>
      </c>
      <c r="V10" t="str">
        <f>IF($C10="OK",TEXT(Plantilla!T21,"#"),"")</f>
        <v/>
      </c>
      <c r="W10" s="84" t="str">
        <f>IF($C10="OK",
   VLOOKUP(Plantilla!U21,'Tablas '!$AM$4:$AN$1126,2,FALSE),
"")</f>
        <v/>
      </c>
      <c r="X10" t="str">
        <f>IF($C10="OK",TEXT(Plantilla!V21,"#"),"")</f>
        <v/>
      </c>
      <c r="Y10" t="str">
        <f>IF($C10="OK",
   CONCATENATE(YEAR(Plantilla!W21),"-",TEXT(MONTH(Plantilla!W21),"00"),"-",TEXT(DAY(Plantilla!W21),"00")),
"")</f>
        <v/>
      </c>
      <c r="Z10" t="str">
        <f>IF($C10="OK",
   CONCATENATE(YEAR(Plantilla!X21),"-",TEXT(MONTH(Plantilla!X21),"00"),"-",TEXT(DAY(Plantilla!X21),"00")),
"")</f>
        <v/>
      </c>
      <c r="AA10" t="str">
        <f>IF($C10="OK",
   TEXT(VLOOKUP(Plantilla!Y21,'Tablas '!$Q$4:$R$9,2,FALSE),"#"),
"")</f>
        <v/>
      </c>
      <c r="AB10" t="str">
        <f>IF($C10="OK",
   CONCATENATE(YEAR(Plantilla!Z21),"-",TEXT(MONTH(Plantilla!Z21),"00"),"-",TEXT(DAY(Plantilla!Z21),"00")),
"")</f>
        <v/>
      </c>
      <c r="AC10" t="str">
        <f>IF($C10="OK",
   TEXT(VLOOKUP(Plantilla!AA21,'Tablas '!$T$4:$U$13,2,FALSE),"#"),
"")</f>
        <v/>
      </c>
      <c r="AD10" t="str">
        <f>IF($C10="OK",TEXT(Plantilla!AB21,"#"),"")</f>
        <v/>
      </c>
      <c r="AE10" t="str">
        <f>IF($C10="OK",
   IF(Plantilla!AC21&lt;&gt;"",
      TEXT(VLOOKUP(Plantilla!AC21,'Tablas '!$W$4:$X$7,2,FALSE),"#"),
   ""),
"")</f>
        <v/>
      </c>
      <c r="AF10" t="str">
        <f>IF($C10="OK",TEXT(Plantilla!AD21,"#"),"")</f>
        <v/>
      </c>
      <c r="AG10" s="6" t="str">
        <f>IF($C10="OK",_xlfn.NUMBERVALUE(Plantilla!AE21),"")</f>
        <v/>
      </c>
      <c r="AH10" s="4" t="str">
        <f>IF($C10="OK",_xlfn.NUMBERVALUE(Plantilla!AF21),"")</f>
        <v/>
      </c>
      <c r="AI10" s="6" t="str">
        <f>IF($C10="OK",_xlfn.NUMBERVALUE(Plantilla!AG21),"")</f>
        <v/>
      </c>
      <c r="AJ10" s="6" t="str">
        <f>IF($C10="OK",_xlfn.NUMBERVALUE(Plantilla!AH21),"")</f>
        <v/>
      </c>
      <c r="AK10" s="6" t="str">
        <f>IF($C10="OK",_xlfn.NUMBERVALUE(Plantilla!AI21),"")</f>
        <v/>
      </c>
      <c r="AL10" s="6" t="str">
        <f>IF($C10="OK",_xlfn.NUMBERVALUE(Plantilla!AJ21),"")</f>
        <v/>
      </c>
      <c r="AM10" s="4" t="str">
        <f>IF($C10="OK",_xlfn.NUMBERVALUE(Plantilla!AK21),"")</f>
        <v/>
      </c>
      <c r="AN10" s="6" t="str">
        <f>IF($C10="OK",_xlfn.NUMBERVALUE(Plantilla!AL21),"")</f>
        <v/>
      </c>
      <c r="AO10" s="4" t="str">
        <f>IF($C10="OK",_xlfn.NUMBERVALUE(Plantilla!AM21),"")</f>
        <v/>
      </c>
      <c r="AP10" s="6" t="str">
        <f>IF($C10="OK",_xlfn.NUMBERVALUE(Plantilla!AN21),"")</f>
        <v/>
      </c>
      <c r="AQ10" s="4" t="str">
        <f>IF($C10="OK",_xlfn.NUMBERVALUE(Plantilla!AO21),"")</f>
        <v/>
      </c>
      <c r="AR10" s="6" t="str">
        <f>IF($C10="OK",_xlfn.NUMBERVALUE(Plantilla!AP21),"")</f>
        <v/>
      </c>
      <c r="AS10" s="4" t="str">
        <f>IF($C10="OK",_xlfn.NUMBERVALUE(Plantilla!AQ21),"")</f>
        <v/>
      </c>
      <c r="AT10" s="6" t="str">
        <f>IF($C10="OK",_xlfn.NUMBERVALUE(Plantilla!AR21),"")</f>
        <v/>
      </c>
      <c r="AU10" s="4" t="str">
        <f>IF($C10="OK",_xlfn.NUMBERVALUE(Plantilla!AS21),"")</f>
        <v/>
      </c>
      <c r="AV10" s="6" t="str">
        <f>IF($C10="OK",_xlfn.NUMBERVALUE(Plantilla!AT21),"")</f>
        <v/>
      </c>
      <c r="AW10" s="4" t="str">
        <f>IF($C10="OK",_xlfn.NUMBERVALUE(Plantilla!AU21),"")</f>
        <v/>
      </c>
      <c r="AX10" s="6" t="str">
        <f>IF($C10="OK",_xlfn.NUMBERVALUE(Plantilla!AV21),"")</f>
        <v/>
      </c>
      <c r="AY10" s="4" t="str">
        <f>IF($C10="OK",_xlfn.NUMBERVALUE(Plantilla!AW21),"")</f>
        <v/>
      </c>
      <c r="AZ10" s="6" t="str">
        <f>IF($C10="OK",_xlfn.NUMBERVALUE(Plantilla!AX21),"")</f>
        <v/>
      </c>
      <c r="BA10" t="str">
        <f>IF($C10="OK",_xlfn.NUMBERVALUE(Plantilla!AY21),"")</f>
        <v/>
      </c>
      <c r="BB10" t="str">
        <f>IF($C10="OK",_xlfn.NUMBERVALUE(Plantilla!AZ21),"")</f>
        <v/>
      </c>
      <c r="BC10" s="4" t="str">
        <f>IF($C10="OK",_xlfn.NUMBERVALUE(Plantilla!BA21),"")</f>
        <v/>
      </c>
      <c r="BD10" s="6" t="str">
        <f>IF($C10="OK",_xlfn.NUMBERVALUE(Plantilla!BB21),"")</f>
        <v/>
      </c>
      <c r="BE10" s="4" t="str">
        <f>IF($C10="OK",_xlfn.NUMBERVALUE(Plantilla!BC21),"")</f>
        <v/>
      </c>
      <c r="BF10" s="6" t="str">
        <f>IF($C10="OK",_xlfn.NUMBERVALUE(Plantilla!BD21),"")</f>
        <v/>
      </c>
      <c r="BG10" s="4" t="str">
        <f>IF($C10="OK",_xlfn.NUMBERVALUE(Plantilla!BE21),"")</f>
        <v/>
      </c>
      <c r="BH10" s="6" t="str">
        <f>IF($C10="OK",_xlfn.NUMBERVALUE(Plantilla!BF21),"")</f>
        <v/>
      </c>
      <c r="BI10" s="110" t="str">
        <f>IF($C10="OK",_xlfn.NUMBERVALUE(Plantilla!BG21),"")</f>
        <v/>
      </c>
      <c r="BJ10" s="6" t="str">
        <f>IF($C10="OK",_xlfn.NUMBERVALUE(Plantilla!BH21),"")</f>
        <v/>
      </c>
      <c r="BK10" s="109" t="str">
        <f>IF($C10="OK",_xlfn.NUMBERVALUE(Plantilla!BI21),"")</f>
        <v/>
      </c>
      <c r="BL10" s="6" t="str">
        <f>IF($C10="OK",
   IF(Plantilla!BJ21&lt;&gt;"",
      TEXT(VLOOKUP(Plantilla!BJ21,'Tablas '!$Z$4:$AA$6,2,FALSE),"#"),
   ""),
"")</f>
        <v/>
      </c>
      <c r="BM10" s="4" t="str">
        <f>IF($C10="OK",_xlfn.NUMBERVALUE(Plantilla!BK21),"")</f>
        <v/>
      </c>
      <c r="BN10" s="4" t="str">
        <f>IF($C10="OK",_xlfn.NUMBERVALUE(Plantilla!BL21),"")</f>
        <v/>
      </c>
      <c r="BO10" s="6" t="str">
        <f>IF($C10="OK",_xlfn.NUMBERVALUE(Plantilla!BM21),"")</f>
        <v/>
      </c>
      <c r="BP10" s="4" t="str">
        <f>IF($C10="OK",_xlfn.NUMBERVALUE(Plantilla!BN21),"")</f>
        <v/>
      </c>
      <c r="BQ10" s="6" t="str">
        <f>IF($C10="OK",_xlfn.NUMBERVALUE(Plantilla!BO21),"")</f>
        <v/>
      </c>
      <c r="BR10" s="4" t="str">
        <f>IF($C10="OK",_xlfn.NUMBERVALUE(Plantilla!BP21),"")</f>
        <v/>
      </c>
      <c r="BS10" s="6" t="str">
        <f>IF($C10="OK",_xlfn.NUMBERVALUE(Plantilla!BQ21),"")</f>
        <v/>
      </c>
      <c r="BT10" s="4" t="str">
        <f>IF($C10="OK",_xlfn.NUMBERVALUE(Plantilla!BR21),"")</f>
        <v/>
      </c>
      <c r="BU10" s="6" t="str">
        <f>IF($C10="OK",_xlfn.NUMBERVALUE(Plantilla!BS21),"")</f>
        <v/>
      </c>
      <c r="BV10" s="6" t="str">
        <f>IF($C10="OK",_xlfn.NUMBERVALUE(Plantilla!BT21),"")</f>
        <v/>
      </c>
      <c r="BW10" s="6" t="str">
        <f>IF($C10="OK",_xlfn.NUMBERVALUE(Plantilla!BU21),"")</f>
        <v/>
      </c>
      <c r="BX10" s="6" t="str">
        <f>IF($C10="OK",_xlfn.NUMBERVALUE(Plantilla!BV21),"")</f>
        <v/>
      </c>
      <c r="BY10" s="6" t="str">
        <f>IF($C10="OK",_xlfn.NUMBERVALUE(Plantilla!BW21),"")</f>
        <v/>
      </c>
      <c r="BZ10" s="6" t="str">
        <f>IF($C10="OK",_xlfn.NUMBERVALUE(Plantilla!BX21),"")</f>
        <v/>
      </c>
      <c r="CA10" s="6" t="str">
        <f>IF($C10="OK",_xlfn.NUMBERVALUE(Plantilla!BY21),"")</f>
        <v/>
      </c>
      <c r="CB10" s="6" t="str">
        <f>IF($C10="OK",_xlfn.NUMBERVALUE(Plantilla!BZ21),"")</f>
        <v/>
      </c>
      <c r="CC10" s="6" t="str">
        <f>IF($C10="OK",_xlfn.NUMBERVALUE(Plantilla!CA21),"")</f>
        <v/>
      </c>
      <c r="CD10" s="6" t="str">
        <f>IF($C10="OK",_xlfn.NUMBERVALUE(Plantilla!CB21),"")</f>
        <v/>
      </c>
      <c r="CE10" s="6" t="str">
        <f>IF($C10="OK",_xlfn.NUMBERVALUE(Plantilla!CC21),"")</f>
        <v/>
      </c>
      <c r="CF10" s="4" t="str">
        <f>IF($C10="OK",_xlfn.NUMBERVALUE(Plantilla!CD21),"")</f>
        <v/>
      </c>
      <c r="CG10" s="6" t="str">
        <f>IF($C10="OK",_xlfn.NUMBERVALUE(Plantilla!CE21),"")</f>
        <v/>
      </c>
      <c r="CH10" s="6" t="str">
        <f>IF($C10="OK",_xlfn.NUMBERVALUE(Plantilla!CF21),"")</f>
        <v/>
      </c>
      <c r="CI10" s="6" t="str">
        <f>IF($C10="OK",_xlfn.NUMBERVALUE(Plantilla!CG21),"")</f>
        <v/>
      </c>
      <c r="CJ10" s="6" t="str">
        <f>IF($C10="OK",_xlfn.NUMBERVALUE(Plantilla!CH21),"")</f>
        <v/>
      </c>
      <c r="CK10" s="6" t="str">
        <f>IF($C10="OK",_xlfn.NUMBERVALUE(Plantilla!CI21),"")</f>
        <v/>
      </c>
      <c r="CL10" s="6" t="str">
        <f>IF($C10="OK",_xlfn.NUMBERVALUE(Plantilla!CJ21),"")</f>
        <v/>
      </c>
      <c r="CM10" t="str">
        <f>IF($C10="OK",TEXT(Plantilla!CK21,"#"),"")</f>
        <v/>
      </c>
      <c r="CN10" s="6" t="str">
        <f>IF($C10="OK",_xlfn.NUMBERVALUE(Plantilla!CL21),"")</f>
        <v/>
      </c>
      <c r="CO10" s="6" t="str">
        <f>IF($C10="OK",_xlfn.NUMBERVALUE(Plantilla!CM21),"")</f>
        <v/>
      </c>
      <c r="CP10" s="110" t="str">
        <f>IF($C10="OK",_xlfn.NUMBERVALUE(Plantilla!CN21),"")</f>
        <v/>
      </c>
      <c r="CQ10" s="6" t="str">
        <f>IF($C10="OK",_xlfn.NUMBERVALUE(Plantilla!CO21),"")</f>
        <v/>
      </c>
      <c r="CR10" s="109" t="str">
        <f>IF($C10="OK",_xlfn.NUMBERVALUE(Plantilla!CP21),"")</f>
        <v/>
      </c>
      <c r="CS10" s="110" t="str">
        <f>IF($C10="OK",_xlfn.NUMBERVALUE(Plantilla!CQ21),"")</f>
        <v/>
      </c>
      <c r="CT10" s="6" t="str">
        <f>IF($C10="OK",_xlfn.NUMBERVALUE(Plantilla!CR21),"")</f>
        <v/>
      </c>
      <c r="CU10" s="109" t="str">
        <f>IF($C10="OK",_xlfn.NUMBERVALUE(Plantilla!CS21),"")</f>
        <v/>
      </c>
      <c r="CV10" s="110" t="str">
        <f>IF($C10="OK",_xlfn.NUMBERVALUE(Plantilla!CT21),"")</f>
        <v/>
      </c>
      <c r="CW10" s="6" t="str">
        <f>IF($C10="OK",_xlfn.NUMBERVALUE(Plantilla!CU21),"")</f>
        <v/>
      </c>
      <c r="CX10" s="82" t="str">
        <f>IF($C10="OK",_xlfn.NUMBERVALUE(Plantilla!CV21),"")</f>
        <v/>
      </c>
      <c r="CY10" s="6" t="str">
        <f>IF($C10="OK",_xlfn.NUMBERVALUE(Plantilla!CW21),"")</f>
        <v/>
      </c>
      <c r="CZ10" s="82" t="str">
        <f>IF($C10="OK",_xlfn.NUMBERVALUE(Plantilla!CX21),"")</f>
        <v/>
      </c>
      <c r="DA10" s="6" t="str">
        <f>IF($C10="OK",_xlfn.NUMBERVALUE(Plantilla!CY21),"")</f>
        <v/>
      </c>
      <c r="DB10" s="109" t="str">
        <f>IF($C10="OK",_xlfn.NUMBERVALUE(Plantilla!CZ21),"")</f>
        <v/>
      </c>
      <c r="DC10" s="6" t="str">
        <f>IF($C10="OK",_xlfn.NUMBERVALUE(Plantilla!DA21),"")</f>
        <v/>
      </c>
      <c r="DD10" s="6" t="str">
        <f>IF($C10="OK",TEXT(Plantilla!DB21,"#"),"")</f>
        <v/>
      </c>
      <c r="DE10" s="6" t="str">
        <f>IF($C10="OK",_xlfn.NUMBERVALUE(Plantilla!DC21),"")</f>
        <v/>
      </c>
      <c r="DF10" s="4" t="str">
        <f>IF($C10="OK",_xlfn.NUMBERVALUE(Plantilla!DD21),"")</f>
        <v/>
      </c>
      <c r="DG10" s="6" t="str">
        <f>IF($C10="OK",_xlfn.NUMBERVALUE(Plantilla!DE21),"")</f>
        <v/>
      </c>
      <c r="DH10" s="6" t="str">
        <f>IF($C10="OK",_xlfn.NUMBERVALUE(Plantilla!DF21),"")</f>
        <v/>
      </c>
      <c r="DI10" s="6" t="str">
        <f>IF($C10="OK",_xlfn.NUMBERVALUE(Plantilla!DG21),"")</f>
        <v/>
      </c>
      <c r="DJ10" s="6" t="str">
        <f>IF($C10="OK",_xlfn.NUMBERVALUE(Plantilla!DH21),"")</f>
        <v/>
      </c>
      <c r="DK10" s="6" t="str">
        <f>IF($C10="OK",_xlfn.NUMBERVALUE(Plantilla!DI21),"")</f>
        <v/>
      </c>
      <c r="DL10" s="6" t="str">
        <f>IF($C10="OK",_xlfn.NUMBERVALUE(Plantilla!DJ21),"")</f>
        <v/>
      </c>
      <c r="DM10" s="6" t="str">
        <f>IF($C10="OK",_xlfn.NUMBERVALUE(Plantilla!DK21),"")</f>
        <v/>
      </c>
      <c r="DN10" s="6" t="str">
        <f>IF($C10="OK",_xlfn.NUMBERVALUE(Plantilla!DL21),"")</f>
        <v/>
      </c>
      <c r="DO10" s="6" t="str">
        <f>IF($C10="OK",_xlfn.NUMBERVALUE(Plantilla!DM21),"")</f>
        <v/>
      </c>
      <c r="DP10" s="6" t="str">
        <f>IF($C10="OK",_xlfn.NUMBERVALUE(Plantilla!DN21),"")</f>
        <v/>
      </c>
      <c r="DQ10" s="6" t="str">
        <f>IF($C10="OK",_xlfn.NUMBERVALUE(Plantilla!DO21),"")</f>
        <v/>
      </c>
      <c r="DR10" s="6" t="str">
        <f>IF($C10="OK",_xlfn.NUMBERVALUE(Plantilla!DP21),"")</f>
        <v/>
      </c>
      <c r="DS10" t="str">
        <f>IF($C10="OK",TEXT(Plantilla!DR21,"#"),"")</f>
        <v/>
      </c>
      <c r="DT10" s="6"/>
    </row>
    <row r="11" spans="1:124" x14ac:dyDescent="0.25">
      <c r="A11" t="str">
        <f>IF(Plantilla!$I$6="¡Perfecto!, Guarda el archivo y adjúntalo a tu interfaz de Nómina Electrónica","OK","Error")</f>
        <v>OK</v>
      </c>
      <c r="B11" t="str">
        <f>IF(Plantilla!$I$6="¡Perfecto!, Guarda el archivo y adjúntalo a tu interfaz de Nómina Electrónica",MID(Plantilla!$D$2,SEARCH("V",Plantilla!$D$2),10),"")</f>
        <v>V2.0</v>
      </c>
      <c r="C11" t="str">
        <f>Plantilla!C22</f>
        <v/>
      </c>
      <c r="D11" t="str">
        <f>IF($C11="OK",Plantilla!B22,"")</f>
        <v/>
      </c>
      <c r="E11" t="str">
        <f>IF($C11="OK",
   VLOOKUP(Plantilla!$E$4,'Tablas '!$AP$4:$AT$6,5,FALSE),
"")</f>
        <v/>
      </c>
      <c r="F11" t="str">
        <f>IF($C11="OK",TEXT(Plantilla!D22,"#"),"")</f>
        <v/>
      </c>
      <c r="G11" t="str">
        <f>IF($C11="OK",
   VLOOKUP(Plantilla!E22,'Tablas '!$B$4:$C$14,2,FALSE),
"")</f>
        <v/>
      </c>
      <c r="H11" t="str">
        <f>IF($C11="OK",TEXT(Plantilla!F22,"#"),"")</f>
        <v/>
      </c>
      <c r="I11" t="str">
        <f>IF($C11="OK",TEXT(Plantilla!G22,"#"),"")</f>
        <v/>
      </c>
      <c r="J11" t="str">
        <f>IF($C11="OK",TEXT(Plantilla!H22,"#"),"")</f>
        <v/>
      </c>
      <c r="K11" t="str">
        <f>IF($C11="OK",TEXT(Plantilla!I22,"#"),"")</f>
        <v/>
      </c>
      <c r="L11" t="str">
        <f>IF($C11="OK",TEXT(Plantilla!J22,"#"),"")</f>
        <v/>
      </c>
      <c r="M11" t="str">
        <f>IF($C11="OK",TEXT(Plantilla!K22,"#"),"")</f>
        <v/>
      </c>
      <c r="N11" t="str">
        <f>IF($C11="OK",
   CONCATENATE(YEAR(Plantilla!L22),"-",TEXT(MONTH(Plantilla!L22),"00"),"-",TEXT(DAY(Plantilla!L22),"00")),
"")</f>
        <v/>
      </c>
      <c r="O11" t="str">
        <f>IF($C11="OK",_xlfn.NUMBERVALUE(Plantilla!M22),"")</f>
        <v/>
      </c>
      <c r="P11" t="str">
        <f>IF($C11="OK",
   IF(Plantilla!N22&lt;&gt;"",
      CONCATENATE(YEAR(Plantilla!N22),"-",TEXT(MONTH(Plantilla!N22),"00"),"-",TEXT(DAY(Plantilla!N22),"00")),
   ""),
"")</f>
        <v/>
      </c>
      <c r="Q11" t="str">
        <f>IF($C11="OK",
   VLOOKUP(Plantilla!O22,'Tablas '!$E$4:$F$19,2,FALSE),
"")</f>
        <v/>
      </c>
      <c r="R11" t="str">
        <f>IF($C11="OK",
   VLOOKUP(Plantilla!P22,'Tablas '!$H$4:$I$5,2,FALSE),
"")</f>
        <v/>
      </c>
      <c r="S11" t="str">
        <f>IF($C11="OK",
   VLOOKUP(Plantilla!Q22,'Tablas '!$K$4:$L$8,2,FALSE),
"")</f>
        <v/>
      </c>
      <c r="T11" t="str">
        <f>IF($C11="OK",
   VLOOKUP(Plantilla!R22,'Tablas '!$AE$4:$AF$6,2,FALSE),
"")</f>
        <v/>
      </c>
      <c r="U11" t="str">
        <f>IF($C11="OK",
   VLOOKUP(Plantilla!S22,'Tablas '!$AE$4:$AF$6,2,FALSE),
"")</f>
        <v/>
      </c>
      <c r="V11" t="str">
        <f>IF($C11="OK",TEXT(Plantilla!T22,"#"),"")</f>
        <v/>
      </c>
      <c r="W11" s="84" t="str">
        <f>IF($C11="OK",
   VLOOKUP(Plantilla!U22,'Tablas '!$AM$4:$AN$1126,2,FALSE),
"")</f>
        <v/>
      </c>
      <c r="X11" t="str">
        <f>IF($C11="OK",TEXT(Plantilla!V22,"#"),"")</f>
        <v/>
      </c>
      <c r="Y11" t="str">
        <f>IF($C11="OK",
   CONCATENATE(YEAR(Plantilla!W22),"-",TEXT(MONTH(Plantilla!W22),"00"),"-",TEXT(DAY(Plantilla!W22),"00")),
"")</f>
        <v/>
      </c>
      <c r="Z11" t="str">
        <f>IF($C11="OK",
   CONCATENATE(YEAR(Plantilla!X22),"-",TEXT(MONTH(Plantilla!X22),"00"),"-",TEXT(DAY(Plantilla!X22),"00")),
"")</f>
        <v/>
      </c>
      <c r="AA11" t="str">
        <f>IF($C11="OK",
   TEXT(VLOOKUP(Plantilla!Y22,'Tablas '!$Q$4:$R$9,2,FALSE),"#"),
"")</f>
        <v/>
      </c>
      <c r="AB11" t="str">
        <f>IF($C11="OK",
   CONCATENATE(YEAR(Plantilla!Z22),"-",TEXT(MONTH(Plantilla!Z22),"00"),"-",TEXT(DAY(Plantilla!Z22),"00")),
"")</f>
        <v/>
      </c>
      <c r="AC11" t="str">
        <f>IF($C11="OK",
   TEXT(VLOOKUP(Plantilla!AA22,'Tablas '!$T$4:$U$13,2,FALSE),"#"),
"")</f>
        <v/>
      </c>
      <c r="AD11" t="str">
        <f>IF($C11="OK",TEXT(Plantilla!AB22,"#"),"")</f>
        <v/>
      </c>
      <c r="AE11" t="str">
        <f>IF($C11="OK",
   IF(Plantilla!AC22&lt;&gt;"",
      TEXT(VLOOKUP(Plantilla!AC22,'Tablas '!$W$4:$X$7,2,FALSE),"#"),
   ""),
"")</f>
        <v/>
      </c>
      <c r="AF11" t="str">
        <f>IF($C11="OK",TEXT(Plantilla!AD22,"#"),"")</f>
        <v/>
      </c>
      <c r="AG11" s="6" t="str">
        <f>IF($C11="OK",_xlfn.NUMBERVALUE(Plantilla!AE22),"")</f>
        <v/>
      </c>
      <c r="AH11" s="4" t="str">
        <f>IF($C11="OK",_xlfn.NUMBERVALUE(Plantilla!AF22),"")</f>
        <v/>
      </c>
      <c r="AI11" s="6" t="str">
        <f>IF($C11="OK",_xlfn.NUMBERVALUE(Plantilla!AG22),"")</f>
        <v/>
      </c>
      <c r="AJ11" s="6" t="str">
        <f>IF($C11="OK",_xlfn.NUMBERVALUE(Plantilla!AH22),"")</f>
        <v/>
      </c>
      <c r="AK11" s="6" t="str">
        <f>IF($C11="OK",_xlfn.NUMBERVALUE(Plantilla!AI22),"")</f>
        <v/>
      </c>
      <c r="AL11" s="6" t="str">
        <f>IF($C11="OK",_xlfn.NUMBERVALUE(Plantilla!AJ22),"")</f>
        <v/>
      </c>
      <c r="AM11" s="4" t="str">
        <f>IF($C11="OK",_xlfn.NUMBERVALUE(Plantilla!AK22),"")</f>
        <v/>
      </c>
      <c r="AN11" s="6" t="str">
        <f>IF($C11="OK",_xlfn.NUMBERVALUE(Plantilla!AL22),"")</f>
        <v/>
      </c>
      <c r="AO11" s="4" t="str">
        <f>IF($C11="OK",_xlfn.NUMBERVALUE(Plantilla!AM22),"")</f>
        <v/>
      </c>
      <c r="AP11" s="6" t="str">
        <f>IF($C11="OK",_xlfn.NUMBERVALUE(Plantilla!AN22),"")</f>
        <v/>
      </c>
      <c r="AQ11" s="4" t="str">
        <f>IF($C11="OK",_xlfn.NUMBERVALUE(Plantilla!AO22),"")</f>
        <v/>
      </c>
      <c r="AR11" s="6" t="str">
        <f>IF($C11="OK",_xlfn.NUMBERVALUE(Plantilla!AP22),"")</f>
        <v/>
      </c>
      <c r="AS11" s="4" t="str">
        <f>IF($C11="OK",_xlfn.NUMBERVALUE(Plantilla!AQ22),"")</f>
        <v/>
      </c>
      <c r="AT11" s="6" t="str">
        <f>IF($C11="OK",_xlfn.NUMBERVALUE(Plantilla!AR22),"")</f>
        <v/>
      </c>
      <c r="AU11" s="4" t="str">
        <f>IF($C11="OK",_xlfn.NUMBERVALUE(Plantilla!AS22),"")</f>
        <v/>
      </c>
      <c r="AV11" s="6" t="str">
        <f>IF($C11="OK",_xlfn.NUMBERVALUE(Plantilla!AT22),"")</f>
        <v/>
      </c>
      <c r="AW11" s="4" t="str">
        <f>IF($C11="OK",_xlfn.NUMBERVALUE(Plantilla!AU22),"")</f>
        <v/>
      </c>
      <c r="AX11" s="6" t="str">
        <f>IF($C11="OK",_xlfn.NUMBERVALUE(Plantilla!AV22),"")</f>
        <v/>
      </c>
      <c r="AY11" s="4" t="str">
        <f>IF($C11="OK",_xlfn.NUMBERVALUE(Plantilla!AW22),"")</f>
        <v/>
      </c>
      <c r="AZ11" s="6" t="str">
        <f>IF($C11="OK",_xlfn.NUMBERVALUE(Plantilla!AX22),"")</f>
        <v/>
      </c>
      <c r="BA11" t="str">
        <f>IF($C11="OK",_xlfn.NUMBERVALUE(Plantilla!AY22),"")</f>
        <v/>
      </c>
      <c r="BB11" t="str">
        <f>IF($C11="OK",_xlfn.NUMBERVALUE(Plantilla!AZ22),"")</f>
        <v/>
      </c>
      <c r="BC11" s="4" t="str">
        <f>IF($C11="OK",_xlfn.NUMBERVALUE(Plantilla!BA22),"")</f>
        <v/>
      </c>
      <c r="BD11" s="6" t="str">
        <f>IF($C11="OK",_xlfn.NUMBERVALUE(Plantilla!BB22),"")</f>
        <v/>
      </c>
      <c r="BE11" s="4" t="str">
        <f>IF($C11="OK",_xlfn.NUMBERVALUE(Plantilla!BC22),"")</f>
        <v/>
      </c>
      <c r="BF11" s="6" t="str">
        <f>IF($C11="OK",_xlfn.NUMBERVALUE(Plantilla!BD22),"")</f>
        <v/>
      </c>
      <c r="BG11" s="4" t="str">
        <f>IF($C11="OK",_xlfn.NUMBERVALUE(Plantilla!BE22),"")</f>
        <v/>
      </c>
      <c r="BH11" s="6" t="str">
        <f>IF($C11="OK",_xlfn.NUMBERVALUE(Plantilla!BF22),"")</f>
        <v/>
      </c>
      <c r="BI11" s="110" t="str">
        <f>IF($C11="OK",_xlfn.NUMBERVALUE(Plantilla!BG22),"")</f>
        <v/>
      </c>
      <c r="BJ11" s="6" t="str">
        <f>IF($C11="OK",_xlfn.NUMBERVALUE(Plantilla!BH22),"")</f>
        <v/>
      </c>
      <c r="BK11" s="109" t="str">
        <f>IF($C11="OK",_xlfn.NUMBERVALUE(Plantilla!BI22),"")</f>
        <v/>
      </c>
      <c r="BL11" s="6" t="str">
        <f>IF($C11="OK",
   IF(Plantilla!BJ22&lt;&gt;"",
      TEXT(VLOOKUP(Plantilla!BJ22,'Tablas '!$Z$4:$AA$6,2,FALSE),"#"),
   ""),
"")</f>
        <v/>
      </c>
      <c r="BM11" s="4" t="str">
        <f>IF($C11="OK",_xlfn.NUMBERVALUE(Plantilla!BK22),"")</f>
        <v/>
      </c>
      <c r="BN11" s="4" t="str">
        <f>IF($C11="OK",_xlfn.NUMBERVALUE(Plantilla!BL22),"")</f>
        <v/>
      </c>
      <c r="BO11" s="6" t="str">
        <f>IF($C11="OK",_xlfn.NUMBERVALUE(Plantilla!BM22),"")</f>
        <v/>
      </c>
      <c r="BP11" s="4" t="str">
        <f>IF($C11="OK",_xlfn.NUMBERVALUE(Plantilla!BN22),"")</f>
        <v/>
      </c>
      <c r="BQ11" s="6" t="str">
        <f>IF($C11="OK",_xlfn.NUMBERVALUE(Plantilla!BO22),"")</f>
        <v/>
      </c>
      <c r="BR11" s="4" t="str">
        <f>IF($C11="OK",_xlfn.NUMBERVALUE(Plantilla!BP22),"")</f>
        <v/>
      </c>
      <c r="BS11" s="6" t="str">
        <f>IF($C11="OK",_xlfn.NUMBERVALUE(Plantilla!BQ22),"")</f>
        <v/>
      </c>
      <c r="BT11" s="4" t="str">
        <f>IF($C11="OK",_xlfn.NUMBERVALUE(Plantilla!BR22),"")</f>
        <v/>
      </c>
      <c r="BU11" s="6" t="str">
        <f>IF($C11="OK",_xlfn.NUMBERVALUE(Plantilla!BS22),"")</f>
        <v/>
      </c>
      <c r="BV11" s="6" t="str">
        <f>IF($C11="OK",_xlfn.NUMBERVALUE(Plantilla!BT22),"")</f>
        <v/>
      </c>
      <c r="BW11" s="6" t="str">
        <f>IF($C11="OK",_xlfn.NUMBERVALUE(Plantilla!BU22),"")</f>
        <v/>
      </c>
      <c r="BX11" s="6" t="str">
        <f>IF($C11="OK",_xlfn.NUMBERVALUE(Plantilla!BV22),"")</f>
        <v/>
      </c>
      <c r="BY11" s="6" t="str">
        <f>IF($C11="OK",_xlfn.NUMBERVALUE(Plantilla!BW22),"")</f>
        <v/>
      </c>
      <c r="BZ11" s="6" t="str">
        <f>IF($C11="OK",_xlfn.NUMBERVALUE(Plantilla!BX22),"")</f>
        <v/>
      </c>
      <c r="CA11" s="6" t="str">
        <f>IF($C11="OK",_xlfn.NUMBERVALUE(Plantilla!BY22),"")</f>
        <v/>
      </c>
      <c r="CB11" s="6" t="str">
        <f>IF($C11="OK",_xlfn.NUMBERVALUE(Plantilla!BZ22),"")</f>
        <v/>
      </c>
      <c r="CC11" s="6" t="str">
        <f>IF($C11="OK",_xlfn.NUMBERVALUE(Plantilla!CA22),"")</f>
        <v/>
      </c>
      <c r="CD11" s="6" t="str">
        <f>IF($C11="OK",_xlfn.NUMBERVALUE(Plantilla!CB22),"")</f>
        <v/>
      </c>
      <c r="CE11" s="6" t="str">
        <f>IF($C11="OK",_xlfn.NUMBERVALUE(Plantilla!CC22),"")</f>
        <v/>
      </c>
      <c r="CF11" s="4" t="str">
        <f>IF($C11="OK",_xlfn.NUMBERVALUE(Plantilla!CD22),"")</f>
        <v/>
      </c>
      <c r="CG11" s="6" t="str">
        <f>IF($C11="OK",_xlfn.NUMBERVALUE(Plantilla!CE22),"")</f>
        <v/>
      </c>
      <c r="CH11" s="6" t="str">
        <f>IF($C11="OK",_xlfn.NUMBERVALUE(Plantilla!CF22),"")</f>
        <v/>
      </c>
      <c r="CI11" s="6" t="str">
        <f>IF($C11="OK",_xlfn.NUMBERVALUE(Plantilla!CG22),"")</f>
        <v/>
      </c>
      <c r="CJ11" s="6" t="str">
        <f>IF($C11="OK",_xlfn.NUMBERVALUE(Plantilla!CH22),"")</f>
        <v/>
      </c>
      <c r="CK11" s="6" t="str">
        <f>IF($C11="OK",_xlfn.NUMBERVALUE(Plantilla!CI22),"")</f>
        <v/>
      </c>
      <c r="CL11" s="6" t="str">
        <f>IF($C11="OK",_xlfn.NUMBERVALUE(Plantilla!CJ22),"")</f>
        <v/>
      </c>
      <c r="CM11" t="str">
        <f>IF($C11="OK",TEXT(Plantilla!CK22,"#"),"")</f>
        <v/>
      </c>
      <c r="CN11" s="6" t="str">
        <f>IF($C11="OK",_xlfn.NUMBERVALUE(Plantilla!CL22),"")</f>
        <v/>
      </c>
      <c r="CO11" s="6" t="str">
        <f>IF($C11="OK",_xlfn.NUMBERVALUE(Plantilla!CM22),"")</f>
        <v/>
      </c>
      <c r="CP11" s="110" t="str">
        <f>IF($C11="OK",_xlfn.NUMBERVALUE(Plantilla!CN22),"")</f>
        <v/>
      </c>
      <c r="CQ11" s="6" t="str">
        <f>IF($C11="OK",_xlfn.NUMBERVALUE(Plantilla!CO22),"")</f>
        <v/>
      </c>
      <c r="CR11" s="109" t="str">
        <f>IF($C11="OK",_xlfn.NUMBERVALUE(Plantilla!CP22),"")</f>
        <v/>
      </c>
      <c r="CS11" s="110" t="str">
        <f>IF($C11="OK",_xlfn.NUMBERVALUE(Plantilla!CQ22),"")</f>
        <v/>
      </c>
      <c r="CT11" s="6" t="str">
        <f>IF($C11="OK",_xlfn.NUMBERVALUE(Plantilla!CR22),"")</f>
        <v/>
      </c>
      <c r="CU11" s="109" t="str">
        <f>IF($C11="OK",_xlfn.NUMBERVALUE(Plantilla!CS22),"")</f>
        <v/>
      </c>
      <c r="CV11" s="110" t="str">
        <f>IF($C11="OK",_xlfn.NUMBERVALUE(Plantilla!CT22),"")</f>
        <v/>
      </c>
      <c r="CW11" s="6" t="str">
        <f>IF($C11="OK",_xlfn.NUMBERVALUE(Plantilla!CU22),"")</f>
        <v/>
      </c>
      <c r="CX11" s="82" t="str">
        <f>IF($C11="OK",_xlfn.NUMBERVALUE(Plantilla!CV22),"")</f>
        <v/>
      </c>
      <c r="CY11" s="6" t="str">
        <f>IF($C11="OK",_xlfn.NUMBERVALUE(Plantilla!CW22),"")</f>
        <v/>
      </c>
      <c r="CZ11" s="82" t="str">
        <f>IF($C11="OK",_xlfn.NUMBERVALUE(Plantilla!CX22),"")</f>
        <v/>
      </c>
      <c r="DA11" s="6" t="str">
        <f>IF($C11="OK",_xlfn.NUMBERVALUE(Plantilla!CY22),"")</f>
        <v/>
      </c>
      <c r="DB11" s="109" t="str">
        <f>IF($C11="OK",_xlfn.NUMBERVALUE(Plantilla!CZ22),"")</f>
        <v/>
      </c>
      <c r="DC11" s="6" t="str">
        <f>IF($C11="OK",_xlfn.NUMBERVALUE(Plantilla!DA22),"")</f>
        <v/>
      </c>
      <c r="DD11" s="6" t="str">
        <f>IF($C11="OK",TEXT(Plantilla!DB22,"#"),"")</f>
        <v/>
      </c>
      <c r="DE11" s="6" t="str">
        <f>IF($C11="OK",_xlfn.NUMBERVALUE(Plantilla!DC22),"")</f>
        <v/>
      </c>
      <c r="DF11" s="4" t="str">
        <f>IF($C11="OK",_xlfn.NUMBERVALUE(Plantilla!DD22),"")</f>
        <v/>
      </c>
      <c r="DG11" s="6" t="str">
        <f>IF($C11="OK",_xlfn.NUMBERVALUE(Plantilla!DE22),"")</f>
        <v/>
      </c>
      <c r="DH11" s="6" t="str">
        <f>IF($C11="OK",_xlfn.NUMBERVALUE(Plantilla!DF22),"")</f>
        <v/>
      </c>
      <c r="DI11" s="6" t="str">
        <f>IF($C11="OK",_xlfn.NUMBERVALUE(Plantilla!DG22),"")</f>
        <v/>
      </c>
      <c r="DJ11" s="6" t="str">
        <f>IF($C11="OK",_xlfn.NUMBERVALUE(Plantilla!DH22),"")</f>
        <v/>
      </c>
      <c r="DK11" s="6" t="str">
        <f>IF($C11="OK",_xlfn.NUMBERVALUE(Plantilla!DI22),"")</f>
        <v/>
      </c>
      <c r="DL11" s="6" t="str">
        <f>IF($C11="OK",_xlfn.NUMBERVALUE(Plantilla!DJ22),"")</f>
        <v/>
      </c>
      <c r="DM11" s="6" t="str">
        <f>IF($C11="OK",_xlfn.NUMBERVALUE(Plantilla!DK22),"")</f>
        <v/>
      </c>
      <c r="DN11" s="6" t="str">
        <f>IF($C11="OK",_xlfn.NUMBERVALUE(Plantilla!DL22),"")</f>
        <v/>
      </c>
      <c r="DO11" s="6" t="str">
        <f>IF($C11="OK",_xlfn.NUMBERVALUE(Plantilla!DM22),"")</f>
        <v/>
      </c>
      <c r="DP11" s="6" t="str">
        <f>IF($C11="OK",_xlfn.NUMBERVALUE(Plantilla!DN22),"")</f>
        <v/>
      </c>
      <c r="DQ11" s="6" t="str">
        <f>IF($C11="OK",_xlfn.NUMBERVALUE(Plantilla!DO22),"")</f>
        <v/>
      </c>
      <c r="DR11" s="6" t="str">
        <f>IF($C11="OK",_xlfn.NUMBERVALUE(Plantilla!DP22),"")</f>
        <v/>
      </c>
      <c r="DS11" t="str">
        <f>IF($C11="OK",TEXT(Plantilla!DR22,"#"),"")</f>
        <v/>
      </c>
      <c r="DT11" s="6"/>
    </row>
    <row r="12" spans="1:124" x14ac:dyDescent="0.25">
      <c r="A12" t="str">
        <f>IF(Plantilla!$I$6="¡Perfecto!, Guarda el archivo y adjúntalo a tu interfaz de Nómina Electrónica","OK","Error")</f>
        <v>OK</v>
      </c>
      <c r="B12" t="str">
        <f>IF(Plantilla!$I$6="¡Perfecto!, Guarda el archivo y adjúntalo a tu interfaz de Nómina Electrónica",MID(Plantilla!$D$2,SEARCH("V",Plantilla!$D$2),10),"")</f>
        <v>V2.0</v>
      </c>
      <c r="C12" t="str">
        <f>Plantilla!C23</f>
        <v/>
      </c>
      <c r="D12" t="str">
        <f>IF($C12="OK",Plantilla!B23,"")</f>
        <v/>
      </c>
      <c r="E12" t="str">
        <f>IF($C12="OK",
   VLOOKUP(Plantilla!$E$4,'Tablas '!$AP$4:$AT$6,5,FALSE),
"")</f>
        <v/>
      </c>
      <c r="F12" t="str">
        <f>IF($C12="OK",TEXT(Plantilla!D23,"#"),"")</f>
        <v/>
      </c>
      <c r="G12" t="str">
        <f>IF($C12="OK",
   VLOOKUP(Plantilla!E23,'Tablas '!$B$4:$C$14,2,FALSE),
"")</f>
        <v/>
      </c>
      <c r="H12" t="str">
        <f>IF($C12="OK",TEXT(Plantilla!F23,"#"),"")</f>
        <v/>
      </c>
      <c r="I12" t="str">
        <f>IF($C12="OK",TEXT(Plantilla!G23,"#"),"")</f>
        <v/>
      </c>
      <c r="J12" t="str">
        <f>IF($C12="OK",TEXT(Plantilla!H23,"#"),"")</f>
        <v/>
      </c>
      <c r="K12" t="str">
        <f>IF($C12="OK",TEXT(Plantilla!I23,"#"),"")</f>
        <v/>
      </c>
      <c r="L12" t="str">
        <f>IF($C12="OK",TEXT(Plantilla!J23,"#"),"")</f>
        <v/>
      </c>
      <c r="M12" t="str">
        <f>IF($C12="OK",TEXT(Plantilla!K23,"#"),"")</f>
        <v/>
      </c>
      <c r="N12" t="str">
        <f>IF($C12="OK",
   CONCATENATE(YEAR(Plantilla!L23),"-",TEXT(MONTH(Plantilla!L23),"00"),"-",TEXT(DAY(Plantilla!L23),"00")),
"")</f>
        <v/>
      </c>
      <c r="O12" t="str">
        <f>IF($C12="OK",_xlfn.NUMBERVALUE(Plantilla!M23),"")</f>
        <v/>
      </c>
      <c r="P12" t="str">
        <f>IF($C12="OK",
   IF(Plantilla!N23&lt;&gt;"",
      CONCATENATE(YEAR(Plantilla!N23),"-",TEXT(MONTH(Plantilla!N23),"00"),"-",TEXT(DAY(Plantilla!N23),"00")),
   ""),
"")</f>
        <v/>
      </c>
      <c r="Q12" t="str">
        <f>IF($C12="OK",
   VLOOKUP(Plantilla!O23,'Tablas '!$E$4:$F$19,2,FALSE),
"")</f>
        <v/>
      </c>
      <c r="R12" t="str">
        <f>IF($C12="OK",
   VLOOKUP(Plantilla!P23,'Tablas '!$H$4:$I$5,2,FALSE),
"")</f>
        <v/>
      </c>
      <c r="S12" t="str">
        <f>IF($C12="OK",
   VLOOKUP(Plantilla!Q23,'Tablas '!$K$4:$L$8,2,FALSE),
"")</f>
        <v/>
      </c>
      <c r="T12" t="str">
        <f>IF($C12="OK",
   VLOOKUP(Plantilla!R23,'Tablas '!$AE$4:$AF$6,2,FALSE),
"")</f>
        <v/>
      </c>
      <c r="U12" t="str">
        <f>IF($C12="OK",
   VLOOKUP(Plantilla!S23,'Tablas '!$AE$4:$AF$6,2,FALSE),
"")</f>
        <v/>
      </c>
      <c r="V12" t="str">
        <f>IF($C12="OK",TEXT(Plantilla!T23,"#"),"")</f>
        <v/>
      </c>
      <c r="W12" s="84" t="str">
        <f>IF($C12="OK",
   VLOOKUP(Plantilla!U23,'Tablas '!$AM$4:$AN$1126,2,FALSE),
"")</f>
        <v/>
      </c>
      <c r="X12" t="str">
        <f>IF($C12="OK",TEXT(Plantilla!V23,"#"),"")</f>
        <v/>
      </c>
      <c r="Y12" t="str">
        <f>IF($C12="OK",
   CONCATENATE(YEAR(Plantilla!W23),"-",TEXT(MONTH(Plantilla!W23),"00"),"-",TEXT(DAY(Plantilla!W23),"00")),
"")</f>
        <v/>
      </c>
      <c r="Z12" t="str">
        <f>IF($C12="OK",
   CONCATENATE(YEAR(Plantilla!X23),"-",TEXT(MONTH(Plantilla!X23),"00"),"-",TEXT(DAY(Plantilla!X23),"00")),
"")</f>
        <v/>
      </c>
      <c r="AA12" t="str">
        <f>IF($C12="OK",
   TEXT(VLOOKUP(Plantilla!Y23,'Tablas '!$Q$4:$R$9,2,FALSE),"#"),
"")</f>
        <v/>
      </c>
      <c r="AB12" t="str">
        <f>IF($C12="OK",
   CONCATENATE(YEAR(Plantilla!Z23),"-",TEXT(MONTH(Plantilla!Z23),"00"),"-",TEXT(DAY(Plantilla!Z23),"00")),
"")</f>
        <v/>
      </c>
      <c r="AC12" t="str">
        <f>IF($C12="OK",
   TEXT(VLOOKUP(Plantilla!AA23,'Tablas '!$T$4:$U$13,2,FALSE),"#"),
"")</f>
        <v/>
      </c>
      <c r="AD12" t="str">
        <f>IF($C12="OK",TEXT(Plantilla!AB23,"#"),"")</f>
        <v/>
      </c>
      <c r="AE12" t="str">
        <f>IF($C12="OK",
   IF(Plantilla!AC23&lt;&gt;"",
      TEXT(VLOOKUP(Plantilla!AC23,'Tablas '!$W$4:$X$7,2,FALSE),"#"),
   ""),
"")</f>
        <v/>
      </c>
      <c r="AF12" t="str">
        <f>IF($C12="OK",TEXT(Plantilla!AD23,"#"),"")</f>
        <v/>
      </c>
      <c r="AG12" s="6" t="str">
        <f>IF($C12="OK",_xlfn.NUMBERVALUE(Plantilla!AE23),"")</f>
        <v/>
      </c>
      <c r="AH12" s="4" t="str">
        <f>IF($C12="OK",_xlfn.NUMBERVALUE(Plantilla!AF23),"")</f>
        <v/>
      </c>
      <c r="AI12" s="6" t="str">
        <f>IF($C12="OK",_xlfn.NUMBERVALUE(Plantilla!AG23),"")</f>
        <v/>
      </c>
      <c r="AJ12" s="6" t="str">
        <f>IF($C12="OK",_xlfn.NUMBERVALUE(Plantilla!AH23),"")</f>
        <v/>
      </c>
      <c r="AK12" s="6" t="str">
        <f>IF($C12="OK",_xlfn.NUMBERVALUE(Plantilla!AI23),"")</f>
        <v/>
      </c>
      <c r="AL12" s="6" t="str">
        <f>IF($C12="OK",_xlfn.NUMBERVALUE(Plantilla!AJ23),"")</f>
        <v/>
      </c>
      <c r="AM12" s="4" t="str">
        <f>IF($C12="OK",_xlfn.NUMBERVALUE(Plantilla!AK23),"")</f>
        <v/>
      </c>
      <c r="AN12" s="6" t="str">
        <f>IF($C12="OK",_xlfn.NUMBERVALUE(Plantilla!AL23),"")</f>
        <v/>
      </c>
      <c r="AO12" s="4" t="str">
        <f>IF($C12="OK",_xlfn.NUMBERVALUE(Plantilla!AM23),"")</f>
        <v/>
      </c>
      <c r="AP12" s="6" t="str">
        <f>IF($C12="OK",_xlfn.NUMBERVALUE(Plantilla!AN23),"")</f>
        <v/>
      </c>
      <c r="AQ12" s="4" t="str">
        <f>IF($C12="OK",_xlfn.NUMBERVALUE(Plantilla!AO23),"")</f>
        <v/>
      </c>
      <c r="AR12" s="6" t="str">
        <f>IF($C12="OK",_xlfn.NUMBERVALUE(Plantilla!AP23),"")</f>
        <v/>
      </c>
      <c r="AS12" s="4" t="str">
        <f>IF($C12="OK",_xlfn.NUMBERVALUE(Plantilla!AQ23),"")</f>
        <v/>
      </c>
      <c r="AT12" s="6" t="str">
        <f>IF($C12="OK",_xlfn.NUMBERVALUE(Plantilla!AR23),"")</f>
        <v/>
      </c>
      <c r="AU12" s="4" t="str">
        <f>IF($C12="OK",_xlfn.NUMBERVALUE(Plantilla!AS23),"")</f>
        <v/>
      </c>
      <c r="AV12" s="6" t="str">
        <f>IF($C12="OK",_xlfn.NUMBERVALUE(Plantilla!AT23),"")</f>
        <v/>
      </c>
      <c r="AW12" s="4" t="str">
        <f>IF($C12="OK",_xlfn.NUMBERVALUE(Plantilla!AU23),"")</f>
        <v/>
      </c>
      <c r="AX12" s="6" t="str">
        <f>IF($C12="OK",_xlfn.NUMBERVALUE(Plantilla!AV23),"")</f>
        <v/>
      </c>
      <c r="AY12" s="4" t="str">
        <f>IF($C12="OK",_xlfn.NUMBERVALUE(Plantilla!AW23),"")</f>
        <v/>
      </c>
      <c r="AZ12" s="6" t="str">
        <f>IF($C12="OK",_xlfn.NUMBERVALUE(Plantilla!AX23),"")</f>
        <v/>
      </c>
      <c r="BA12" t="str">
        <f>IF($C12="OK",_xlfn.NUMBERVALUE(Plantilla!AY23),"")</f>
        <v/>
      </c>
      <c r="BB12" t="str">
        <f>IF($C12="OK",_xlfn.NUMBERVALUE(Plantilla!AZ23),"")</f>
        <v/>
      </c>
      <c r="BC12" s="4" t="str">
        <f>IF($C12="OK",_xlfn.NUMBERVALUE(Plantilla!BA23),"")</f>
        <v/>
      </c>
      <c r="BD12" s="6" t="str">
        <f>IF($C12="OK",_xlfn.NUMBERVALUE(Plantilla!BB23),"")</f>
        <v/>
      </c>
      <c r="BE12" s="4" t="str">
        <f>IF($C12="OK",_xlfn.NUMBERVALUE(Plantilla!BC23),"")</f>
        <v/>
      </c>
      <c r="BF12" s="6" t="str">
        <f>IF($C12="OK",_xlfn.NUMBERVALUE(Plantilla!BD23),"")</f>
        <v/>
      </c>
      <c r="BG12" s="4" t="str">
        <f>IF($C12="OK",_xlfn.NUMBERVALUE(Plantilla!BE23),"")</f>
        <v/>
      </c>
      <c r="BH12" s="6" t="str">
        <f>IF($C12="OK",_xlfn.NUMBERVALUE(Plantilla!BF23),"")</f>
        <v/>
      </c>
      <c r="BI12" s="110" t="str">
        <f>IF($C12="OK",_xlfn.NUMBERVALUE(Plantilla!BG23),"")</f>
        <v/>
      </c>
      <c r="BJ12" s="6" t="str">
        <f>IF($C12="OK",_xlfn.NUMBERVALUE(Plantilla!BH23),"")</f>
        <v/>
      </c>
      <c r="BK12" s="109" t="str">
        <f>IF($C12="OK",_xlfn.NUMBERVALUE(Plantilla!BI23),"")</f>
        <v/>
      </c>
      <c r="BL12" s="6" t="str">
        <f>IF($C12="OK",
   IF(Plantilla!BJ23&lt;&gt;"",
      TEXT(VLOOKUP(Plantilla!BJ23,'Tablas '!$Z$4:$AA$6,2,FALSE),"#"),
   ""),
"")</f>
        <v/>
      </c>
      <c r="BM12" s="4" t="str">
        <f>IF($C12="OK",_xlfn.NUMBERVALUE(Plantilla!BK23),"")</f>
        <v/>
      </c>
      <c r="BN12" s="4" t="str">
        <f>IF($C12="OK",_xlfn.NUMBERVALUE(Plantilla!BL23),"")</f>
        <v/>
      </c>
      <c r="BO12" s="6" t="str">
        <f>IF($C12="OK",_xlfn.NUMBERVALUE(Plantilla!BM23),"")</f>
        <v/>
      </c>
      <c r="BP12" s="4" t="str">
        <f>IF($C12="OK",_xlfn.NUMBERVALUE(Plantilla!BN23),"")</f>
        <v/>
      </c>
      <c r="BQ12" s="6" t="str">
        <f>IF($C12="OK",_xlfn.NUMBERVALUE(Plantilla!BO23),"")</f>
        <v/>
      </c>
      <c r="BR12" s="4" t="str">
        <f>IF($C12="OK",_xlfn.NUMBERVALUE(Plantilla!BP23),"")</f>
        <v/>
      </c>
      <c r="BS12" s="6" t="str">
        <f>IF($C12="OK",_xlfn.NUMBERVALUE(Plantilla!BQ23),"")</f>
        <v/>
      </c>
      <c r="BT12" s="4" t="str">
        <f>IF($C12="OK",_xlfn.NUMBERVALUE(Plantilla!BR23),"")</f>
        <v/>
      </c>
      <c r="BU12" s="6" t="str">
        <f>IF($C12="OK",_xlfn.NUMBERVALUE(Plantilla!BS23),"")</f>
        <v/>
      </c>
      <c r="BV12" s="6" t="str">
        <f>IF($C12="OK",_xlfn.NUMBERVALUE(Plantilla!BT23),"")</f>
        <v/>
      </c>
      <c r="BW12" s="6" t="str">
        <f>IF($C12="OK",_xlfn.NUMBERVALUE(Plantilla!BU23),"")</f>
        <v/>
      </c>
      <c r="BX12" s="6" t="str">
        <f>IF($C12="OK",_xlfn.NUMBERVALUE(Plantilla!BV23),"")</f>
        <v/>
      </c>
      <c r="BY12" s="6" t="str">
        <f>IF($C12="OK",_xlfn.NUMBERVALUE(Plantilla!BW23),"")</f>
        <v/>
      </c>
      <c r="BZ12" s="6" t="str">
        <f>IF($C12="OK",_xlfn.NUMBERVALUE(Plantilla!BX23),"")</f>
        <v/>
      </c>
      <c r="CA12" s="6" t="str">
        <f>IF($C12="OK",_xlfn.NUMBERVALUE(Plantilla!BY23),"")</f>
        <v/>
      </c>
      <c r="CB12" s="6" t="str">
        <f>IF($C12="OK",_xlfn.NUMBERVALUE(Plantilla!BZ23),"")</f>
        <v/>
      </c>
      <c r="CC12" s="6" t="str">
        <f>IF($C12="OK",_xlfn.NUMBERVALUE(Plantilla!CA23),"")</f>
        <v/>
      </c>
      <c r="CD12" s="6" t="str">
        <f>IF($C12="OK",_xlfn.NUMBERVALUE(Plantilla!CB23),"")</f>
        <v/>
      </c>
      <c r="CE12" s="6" t="str">
        <f>IF($C12="OK",_xlfn.NUMBERVALUE(Plantilla!CC23),"")</f>
        <v/>
      </c>
      <c r="CF12" s="4" t="str">
        <f>IF($C12="OK",_xlfn.NUMBERVALUE(Plantilla!CD23),"")</f>
        <v/>
      </c>
      <c r="CG12" s="6" t="str">
        <f>IF($C12="OK",_xlfn.NUMBERVALUE(Plantilla!CE23),"")</f>
        <v/>
      </c>
      <c r="CH12" s="6" t="str">
        <f>IF($C12="OK",_xlfn.NUMBERVALUE(Plantilla!CF23),"")</f>
        <v/>
      </c>
      <c r="CI12" s="6" t="str">
        <f>IF($C12="OK",_xlfn.NUMBERVALUE(Plantilla!CG23),"")</f>
        <v/>
      </c>
      <c r="CJ12" s="6" t="str">
        <f>IF($C12="OK",_xlfn.NUMBERVALUE(Plantilla!CH23),"")</f>
        <v/>
      </c>
      <c r="CK12" s="6" t="str">
        <f>IF($C12="OK",_xlfn.NUMBERVALUE(Plantilla!CI23),"")</f>
        <v/>
      </c>
      <c r="CL12" s="6" t="str">
        <f>IF($C12="OK",_xlfn.NUMBERVALUE(Plantilla!CJ23),"")</f>
        <v/>
      </c>
      <c r="CM12" t="str">
        <f>IF($C12="OK",TEXT(Plantilla!CK23,"#"),"")</f>
        <v/>
      </c>
      <c r="CN12" s="6" t="str">
        <f>IF($C12="OK",_xlfn.NUMBERVALUE(Plantilla!CL23),"")</f>
        <v/>
      </c>
      <c r="CO12" s="6" t="str">
        <f>IF($C12="OK",_xlfn.NUMBERVALUE(Plantilla!CM23),"")</f>
        <v/>
      </c>
      <c r="CP12" s="110" t="str">
        <f>IF($C12="OK",_xlfn.NUMBERVALUE(Plantilla!CN23),"")</f>
        <v/>
      </c>
      <c r="CQ12" s="6" t="str">
        <f>IF($C12="OK",_xlfn.NUMBERVALUE(Plantilla!CO23),"")</f>
        <v/>
      </c>
      <c r="CR12" s="109" t="str">
        <f>IF($C12="OK",_xlfn.NUMBERVALUE(Plantilla!CP23),"")</f>
        <v/>
      </c>
      <c r="CS12" s="110" t="str">
        <f>IF($C12="OK",_xlfn.NUMBERVALUE(Plantilla!CQ23),"")</f>
        <v/>
      </c>
      <c r="CT12" s="6" t="str">
        <f>IF($C12="OK",_xlfn.NUMBERVALUE(Plantilla!CR23),"")</f>
        <v/>
      </c>
      <c r="CU12" s="109" t="str">
        <f>IF($C12="OK",_xlfn.NUMBERVALUE(Plantilla!CS23),"")</f>
        <v/>
      </c>
      <c r="CV12" s="110" t="str">
        <f>IF($C12="OK",_xlfn.NUMBERVALUE(Plantilla!CT23),"")</f>
        <v/>
      </c>
      <c r="CW12" s="6" t="str">
        <f>IF($C12="OK",_xlfn.NUMBERVALUE(Plantilla!CU23),"")</f>
        <v/>
      </c>
      <c r="CX12" s="82" t="str">
        <f>IF($C12="OK",_xlfn.NUMBERVALUE(Plantilla!CV23),"")</f>
        <v/>
      </c>
      <c r="CY12" s="6" t="str">
        <f>IF($C12="OK",_xlfn.NUMBERVALUE(Plantilla!CW23),"")</f>
        <v/>
      </c>
      <c r="CZ12" s="82" t="str">
        <f>IF($C12="OK",_xlfn.NUMBERVALUE(Plantilla!CX23),"")</f>
        <v/>
      </c>
      <c r="DA12" s="6" t="str">
        <f>IF($C12="OK",_xlfn.NUMBERVALUE(Plantilla!CY23),"")</f>
        <v/>
      </c>
      <c r="DB12" s="109" t="str">
        <f>IF($C12="OK",_xlfn.NUMBERVALUE(Plantilla!CZ23),"")</f>
        <v/>
      </c>
      <c r="DC12" s="6" t="str">
        <f>IF($C12="OK",_xlfn.NUMBERVALUE(Plantilla!DA23),"")</f>
        <v/>
      </c>
      <c r="DD12" s="6" t="str">
        <f>IF($C12="OK",TEXT(Plantilla!DB23,"#"),"")</f>
        <v/>
      </c>
      <c r="DE12" s="6" t="str">
        <f>IF($C12="OK",_xlfn.NUMBERVALUE(Plantilla!DC23),"")</f>
        <v/>
      </c>
      <c r="DF12" s="4" t="str">
        <f>IF($C12="OK",_xlfn.NUMBERVALUE(Plantilla!DD23),"")</f>
        <v/>
      </c>
      <c r="DG12" s="6" t="str">
        <f>IF($C12="OK",_xlfn.NUMBERVALUE(Plantilla!DE23),"")</f>
        <v/>
      </c>
      <c r="DH12" s="6" t="str">
        <f>IF($C12="OK",_xlfn.NUMBERVALUE(Plantilla!DF23),"")</f>
        <v/>
      </c>
      <c r="DI12" s="6" t="str">
        <f>IF($C12="OK",_xlfn.NUMBERVALUE(Plantilla!DG23),"")</f>
        <v/>
      </c>
      <c r="DJ12" s="6" t="str">
        <f>IF($C12="OK",_xlfn.NUMBERVALUE(Plantilla!DH23),"")</f>
        <v/>
      </c>
      <c r="DK12" s="6" t="str">
        <f>IF($C12="OK",_xlfn.NUMBERVALUE(Plantilla!DI23),"")</f>
        <v/>
      </c>
      <c r="DL12" s="6" t="str">
        <f>IF($C12="OK",_xlfn.NUMBERVALUE(Plantilla!DJ23),"")</f>
        <v/>
      </c>
      <c r="DM12" s="6" t="str">
        <f>IF($C12="OK",_xlfn.NUMBERVALUE(Plantilla!DK23),"")</f>
        <v/>
      </c>
      <c r="DN12" s="6" t="str">
        <f>IF($C12="OK",_xlfn.NUMBERVALUE(Plantilla!DL23),"")</f>
        <v/>
      </c>
      <c r="DO12" s="6" t="str">
        <f>IF($C12="OK",_xlfn.NUMBERVALUE(Plantilla!DM23),"")</f>
        <v/>
      </c>
      <c r="DP12" s="6" t="str">
        <f>IF($C12="OK",_xlfn.NUMBERVALUE(Plantilla!DN23),"")</f>
        <v/>
      </c>
      <c r="DQ12" s="6" t="str">
        <f>IF($C12="OK",_xlfn.NUMBERVALUE(Plantilla!DO23),"")</f>
        <v/>
      </c>
      <c r="DR12" s="6" t="str">
        <f>IF($C12="OK",_xlfn.NUMBERVALUE(Plantilla!DP23),"")</f>
        <v/>
      </c>
      <c r="DS12" t="str">
        <f>IF($C12="OK",TEXT(Plantilla!DR23,"#"),"")</f>
        <v/>
      </c>
      <c r="DT12" s="6"/>
    </row>
    <row r="13" spans="1:124" x14ac:dyDescent="0.25">
      <c r="A13" t="str">
        <f>IF(Plantilla!$I$6="¡Perfecto!, Guarda el archivo y adjúntalo a tu interfaz de Nómina Electrónica","OK","Error")</f>
        <v>OK</v>
      </c>
      <c r="B13" t="str">
        <f>IF(Plantilla!$I$6="¡Perfecto!, Guarda el archivo y adjúntalo a tu interfaz de Nómina Electrónica",MID(Plantilla!$D$2,SEARCH("V",Plantilla!$D$2),10),"")</f>
        <v>V2.0</v>
      </c>
      <c r="C13" t="str">
        <f>Plantilla!C24</f>
        <v/>
      </c>
      <c r="D13" t="str">
        <f>IF($C13="OK",Plantilla!B24,"")</f>
        <v/>
      </c>
      <c r="E13" t="str">
        <f>IF($C13="OK",
   VLOOKUP(Plantilla!$E$4,'Tablas '!$AP$4:$AT$6,5,FALSE),
"")</f>
        <v/>
      </c>
      <c r="F13" t="str">
        <f>IF($C13="OK",TEXT(Plantilla!D24,"#"),"")</f>
        <v/>
      </c>
      <c r="G13" t="str">
        <f>IF($C13="OK",
   VLOOKUP(Plantilla!E24,'Tablas '!$B$4:$C$14,2,FALSE),
"")</f>
        <v/>
      </c>
      <c r="H13" t="str">
        <f>IF($C13="OK",TEXT(Plantilla!F24,"#"),"")</f>
        <v/>
      </c>
      <c r="I13" t="str">
        <f>IF($C13="OK",TEXT(Plantilla!G24,"#"),"")</f>
        <v/>
      </c>
      <c r="J13" t="str">
        <f>IF($C13="OK",TEXT(Plantilla!H24,"#"),"")</f>
        <v/>
      </c>
      <c r="K13" t="str">
        <f>IF($C13="OK",TEXT(Plantilla!I24,"#"),"")</f>
        <v/>
      </c>
      <c r="L13" t="str">
        <f>IF($C13="OK",TEXT(Plantilla!J24,"#"),"")</f>
        <v/>
      </c>
      <c r="M13" t="str">
        <f>IF($C13="OK",TEXT(Plantilla!K24,"#"),"")</f>
        <v/>
      </c>
      <c r="N13" t="str">
        <f>IF($C13="OK",
   CONCATENATE(YEAR(Plantilla!L24),"-",TEXT(MONTH(Plantilla!L24),"00"),"-",TEXT(DAY(Plantilla!L24),"00")),
"")</f>
        <v/>
      </c>
      <c r="O13" t="str">
        <f>IF($C13="OK",_xlfn.NUMBERVALUE(Plantilla!M24),"")</f>
        <v/>
      </c>
      <c r="P13" t="str">
        <f>IF($C13="OK",
   IF(Plantilla!N24&lt;&gt;"",
      CONCATENATE(YEAR(Plantilla!N24),"-",TEXT(MONTH(Plantilla!N24),"00"),"-",TEXT(DAY(Plantilla!N24),"00")),
   ""),
"")</f>
        <v/>
      </c>
      <c r="Q13" t="str">
        <f>IF($C13="OK",
   VLOOKUP(Plantilla!O24,'Tablas '!$E$4:$F$19,2,FALSE),
"")</f>
        <v/>
      </c>
      <c r="R13" t="str">
        <f>IF($C13="OK",
   VLOOKUP(Plantilla!P24,'Tablas '!$H$4:$I$5,2,FALSE),
"")</f>
        <v/>
      </c>
      <c r="S13" t="str">
        <f>IF($C13="OK",
   VLOOKUP(Plantilla!Q24,'Tablas '!$K$4:$L$8,2,FALSE),
"")</f>
        <v/>
      </c>
      <c r="T13" t="str">
        <f>IF($C13="OK",
   VLOOKUP(Plantilla!R24,'Tablas '!$AE$4:$AF$6,2,FALSE),
"")</f>
        <v/>
      </c>
      <c r="U13" t="str">
        <f>IF($C13="OK",
   VLOOKUP(Plantilla!S24,'Tablas '!$AE$4:$AF$6,2,FALSE),
"")</f>
        <v/>
      </c>
      <c r="V13" t="str">
        <f>IF($C13="OK",TEXT(Plantilla!T24,"#"),"")</f>
        <v/>
      </c>
      <c r="W13" s="84" t="str">
        <f>IF($C13="OK",
   VLOOKUP(Plantilla!U24,'Tablas '!$AM$4:$AN$1126,2,FALSE),
"")</f>
        <v/>
      </c>
      <c r="X13" t="str">
        <f>IF($C13="OK",TEXT(Plantilla!V24,"#"),"")</f>
        <v/>
      </c>
      <c r="Y13" t="str">
        <f>IF($C13="OK",
   CONCATENATE(YEAR(Plantilla!W24),"-",TEXT(MONTH(Plantilla!W24),"00"),"-",TEXT(DAY(Plantilla!W24),"00")),
"")</f>
        <v/>
      </c>
      <c r="Z13" t="str">
        <f>IF($C13="OK",
   CONCATENATE(YEAR(Plantilla!X24),"-",TEXT(MONTH(Plantilla!X24),"00"),"-",TEXT(DAY(Plantilla!X24),"00")),
"")</f>
        <v/>
      </c>
      <c r="AA13" t="str">
        <f>IF($C13="OK",
   TEXT(VLOOKUP(Plantilla!Y24,'Tablas '!$Q$4:$R$9,2,FALSE),"#"),
"")</f>
        <v/>
      </c>
      <c r="AB13" t="str">
        <f>IF($C13="OK",
   CONCATENATE(YEAR(Plantilla!Z24),"-",TEXT(MONTH(Plantilla!Z24),"00"),"-",TEXT(DAY(Plantilla!Z24),"00")),
"")</f>
        <v/>
      </c>
      <c r="AC13" t="str">
        <f>IF($C13="OK",
   TEXT(VLOOKUP(Plantilla!AA24,'Tablas '!$T$4:$U$13,2,FALSE),"#"),
"")</f>
        <v/>
      </c>
      <c r="AD13" t="str">
        <f>IF($C13="OK",TEXT(Plantilla!AB24,"#"),"")</f>
        <v/>
      </c>
      <c r="AE13" t="str">
        <f>IF($C13="OK",
   IF(Plantilla!AC24&lt;&gt;"",
      TEXT(VLOOKUP(Plantilla!AC24,'Tablas '!$W$4:$X$7,2,FALSE),"#"),
   ""),
"")</f>
        <v/>
      </c>
      <c r="AF13" t="str">
        <f>IF($C13="OK",TEXT(Plantilla!AD24,"#"),"")</f>
        <v/>
      </c>
      <c r="AG13" s="6" t="str">
        <f>IF($C13="OK",_xlfn.NUMBERVALUE(Plantilla!AE24),"")</f>
        <v/>
      </c>
      <c r="AH13" s="4" t="str">
        <f>IF($C13="OK",_xlfn.NUMBERVALUE(Plantilla!AF24),"")</f>
        <v/>
      </c>
      <c r="AI13" s="6" t="str">
        <f>IF($C13="OK",_xlfn.NUMBERVALUE(Plantilla!AG24),"")</f>
        <v/>
      </c>
      <c r="AJ13" s="6" t="str">
        <f>IF($C13="OK",_xlfn.NUMBERVALUE(Plantilla!AH24),"")</f>
        <v/>
      </c>
      <c r="AK13" s="6" t="str">
        <f>IF($C13="OK",_xlfn.NUMBERVALUE(Plantilla!AI24),"")</f>
        <v/>
      </c>
      <c r="AL13" s="6" t="str">
        <f>IF($C13="OK",_xlfn.NUMBERVALUE(Plantilla!AJ24),"")</f>
        <v/>
      </c>
      <c r="AM13" s="4" t="str">
        <f>IF($C13="OK",_xlfn.NUMBERVALUE(Plantilla!AK24),"")</f>
        <v/>
      </c>
      <c r="AN13" s="6" t="str">
        <f>IF($C13="OK",_xlfn.NUMBERVALUE(Plantilla!AL24),"")</f>
        <v/>
      </c>
      <c r="AO13" s="4" t="str">
        <f>IF($C13="OK",_xlfn.NUMBERVALUE(Plantilla!AM24),"")</f>
        <v/>
      </c>
      <c r="AP13" s="6" t="str">
        <f>IF($C13="OK",_xlfn.NUMBERVALUE(Plantilla!AN24),"")</f>
        <v/>
      </c>
      <c r="AQ13" s="4" t="str">
        <f>IF($C13="OK",_xlfn.NUMBERVALUE(Plantilla!AO24),"")</f>
        <v/>
      </c>
      <c r="AR13" s="6" t="str">
        <f>IF($C13="OK",_xlfn.NUMBERVALUE(Plantilla!AP24),"")</f>
        <v/>
      </c>
      <c r="AS13" s="4" t="str">
        <f>IF($C13="OK",_xlfn.NUMBERVALUE(Plantilla!AQ24),"")</f>
        <v/>
      </c>
      <c r="AT13" s="6" t="str">
        <f>IF($C13="OK",_xlfn.NUMBERVALUE(Plantilla!AR24),"")</f>
        <v/>
      </c>
      <c r="AU13" s="4" t="str">
        <f>IF($C13="OK",_xlfn.NUMBERVALUE(Plantilla!AS24),"")</f>
        <v/>
      </c>
      <c r="AV13" s="6" t="str">
        <f>IF($C13="OK",_xlfn.NUMBERVALUE(Plantilla!AT24),"")</f>
        <v/>
      </c>
      <c r="AW13" s="4" t="str">
        <f>IF($C13="OK",_xlfn.NUMBERVALUE(Plantilla!AU24),"")</f>
        <v/>
      </c>
      <c r="AX13" s="6" t="str">
        <f>IF($C13="OK",_xlfn.NUMBERVALUE(Plantilla!AV24),"")</f>
        <v/>
      </c>
      <c r="AY13" s="4" t="str">
        <f>IF($C13="OK",_xlfn.NUMBERVALUE(Plantilla!AW24),"")</f>
        <v/>
      </c>
      <c r="AZ13" s="6" t="str">
        <f>IF($C13="OK",_xlfn.NUMBERVALUE(Plantilla!AX24),"")</f>
        <v/>
      </c>
      <c r="BA13" t="str">
        <f>IF($C13="OK",_xlfn.NUMBERVALUE(Plantilla!AY24),"")</f>
        <v/>
      </c>
      <c r="BB13" t="str">
        <f>IF($C13="OK",_xlfn.NUMBERVALUE(Plantilla!AZ24),"")</f>
        <v/>
      </c>
      <c r="BC13" s="4" t="str">
        <f>IF($C13="OK",_xlfn.NUMBERVALUE(Plantilla!BA24),"")</f>
        <v/>
      </c>
      <c r="BD13" s="6" t="str">
        <f>IF($C13="OK",_xlfn.NUMBERVALUE(Plantilla!BB24),"")</f>
        <v/>
      </c>
      <c r="BE13" s="4" t="str">
        <f>IF($C13="OK",_xlfn.NUMBERVALUE(Plantilla!BC24),"")</f>
        <v/>
      </c>
      <c r="BF13" s="6" t="str">
        <f>IF($C13="OK",_xlfn.NUMBERVALUE(Plantilla!BD24),"")</f>
        <v/>
      </c>
      <c r="BG13" s="4" t="str">
        <f>IF($C13="OK",_xlfn.NUMBERVALUE(Plantilla!BE24),"")</f>
        <v/>
      </c>
      <c r="BH13" s="6" t="str">
        <f>IF($C13="OK",_xlfn.NUMBERVALUE(Plantilla!BF24),"")</f>
        <v/>
      </c>
      <c r="BI13" s="110" t="str">
        <f>IF($C13="OK",_xlfn.NUMBERVALUE(Plantilla!BG24),"")</f>
        <v/>
      </c>
      <c r="BJ13" s="6" t="str">
        <f>IF($C13="OK",_xlfn.NUMBERVALUE(Plantilla!BH24),"")</f>
        <v/>
      </c>
      <c r="BK13" s="109" t="str">
        <f>IF($C13="OK",_xlfn.NUMBERVALUE(Plantilla!BI24),"")</f>
        <v/>
      </c>
      <c r="BL13" s="6" t="str">
        <f>IF($C13="OK",
   IF(Plantilla!BJ24&lt;&gt;"",
      TEXT(VLOOKUP(Plantilla!BJ24,'Tablas '!$Z$4:$AA$6,2,FALSE),"#"),
   ""),
"")</f>
        <v/>
      </c>
      <c r="BM13" s="4" t="str">
        <f>IF($C13="OK",_xlfn.NUMBERVALUE(Plantilla!BK24),"")</f>
        <v/>
      </c>
      <c r="BN13" s="4" t="str">
        <f>IF($C13="OK",_xlfn.NUMBERVALUE(Plantilla!BL24),"")</f>
        <v/>
      </c>
      <c r="BO13" s="6" t="str">
        <f>IF($C13="OK",_xlfn.NUMBERVALUE(Plantilla!BM24),"")</f>
        <v/>
      </c>
      <c r="BP13" s="4" t="str">
        <f>IF($C13="OK",_xlfn.NUMBERVALUE(Plantilla!BN24),"")</f>
        <v/>
      </c>
      <c r="BQ13" s="6" t="str">
        <f>IF($C13="OK",_xlfn.NUMBERVALUE(Plantilla!BO24),"")</f>
        <v/>
      </c>
      <c r="BR13" s="4" t="str">
        <f>IF($C13="OK",_xlfn.NUMBERVALUE(Plantilla!BP24),"")</f>
        <v/>
      </c>
      <c r="BS13" s="6" t="str">
        <f>IF($C13="OK",_xlfn.NUMBERVALUE(Plantilla!BQ24),"")</f>
        <v/>
      </c>
      <c r="BT13" s="4" t="str">
        <f>IF($C13="OK",_xlfn.NUMBERVALUE(Plantilla!BR24),"")</f>
        <v/>
      </c>
      <c r="BU13" s="6" t="str">
        <f>IF($C13="OK",_xlfn.NUMBERVALUE(Plantilla!BS24),"")</f>
        <v/>
      </c>
      <c r="BV13" s="6" t="str">
        <f>IF($C13="OK",_xlfn.NUMBERVALUE(Plantilla!BT24),"")</f>
        <v/>
      </c>
      <c r="BW13" s="6" t="str">
        <f>IF($C13="OK",_xlfn.NUMBERVALUE(Plantilla!BU24),"")</f>
        <v/>
      </c>
      <c r="BX13" s="6" t="str">
        <f>IF($C13="OK",_xlfn.NUMBERVALUE(Plantilla!BV24),"")</f>
        <v/>
      </c>
      <c r="BY13" s="6" t="str">
        <f>IF($C13="OK",_xlfn.NUMBERVALUE(Plantilla!BW24),"")</f>
        <v/>
      </c>
      <c r="BZ13" s="6" t="str">
        <f>IF($C13="OK",_xlfn.NUMBERVALUE(Plantilla!BX24),"")</f>
        <v/>
      </c>
      <c r="CA13" s="6" t="str">
        <f>IF($C13="OK",_xlfn.NUMBERVALUE(Plantilla!BY24),"")</f>
        <v/>
      </c>
      <c r="CB13" s="6" t="str">
        <f>IF($C13="OK",_xlfn.NUMBERVALUE(Plantilla!BZ24),"")</f>
        <v/>
      </c>
      <c r="CC13" s="6" t="str">
        <f>IF($C13="OK",_xlfn.NUMBERVALUE(Plantilla!CA24),"")</f>
        <v/>
      </c>
      <c r="CD13" s="6" t="str">
        <f>IF($C13="OK",_xlfn.NUMBERVALUE(Plantilla!CB24),"")</f>
        <v/>
      </c>
      <c r="CE13" s="6" t="str">
        <f>IF($C13="OK",_xlfn.NUMBERVALUE(Plantilla!CC24),"")</f>
        <v/>
      </c>
      <c r="CF13" s="4" t="str">
        <f>IF($C13="OK",_xlfn.NUMBERVALUE(Plantilla!CD24),"")</f>
        <v/>
      </c>
      <c r="CG13" s="6" t="str">
        <f>IF($C13="OK",_xlfn.NUMBERVALUE(Plantilla!CE24),"")</f>
        <v/>
      </c>
      <c r="CH13" s="6" t="str">
        <f>IF($C13="OK",_xlfn.NUMBERVALUE(Plantilla!CF24),"")</f>
        <v/>
      </c>
      <c r="CI13" s="6" t="str">
        <f>IF($C13="OK",_xlfn.NUMBERVALUE(Plantilla!CG24),"")</f>
        <v/>
      </c>
      <c r="CJ13" s="6" t="str">
        <f>IF($C13="OK",_xlfn.NUMBERVALUE(Plantilla!CH24),"")</f>
        <v/>
      </c>
      <c r="CK13" s="6" t="str">
        <f>IF($C13="OK",_xlfn.NUMBERVALUE(Plantilla!CI24),"")</f>
        <v/>
      </c>
      <c r="CL13" s="6" t="str">
        <f>IF($C13="OK",_xlfn.NUMBERVALUE(Plantilla!CJ24),"")</f>
        <v/>
      </c>
      <c r="CM13" t="str">
        <f>IF($C13="OK",TEXT(Plantilla!CK24,"#"),"")</f>
        <v/>
      </c>
      <c r="CN13" s="6" t="str">
        <f>IF($C13="OK",_xlfn.NUMBERVALUE(Plantilla!CL24),"")</f>
        <v/>
      </c>
      <c r="CO13" s="6" t="str">
        <f>IF($C13="OK",_xlfn.NUMBERVALUE(Plantilla!CM24),"")</f>
        <v/>
      </c>
      <c r="CP13" s="110" t="str">
        <f>IF($C13="OK",_xlfn.NUMBERVALUE(Plantilla!CN24),"")</f>
        <v/>
      </c>
      <c r="CQ13" s="6" t="str">
        <f>IF($C13="OK",_xlfn.NUMBERVALUE(Plantilla!CO24),"")</f>
        <v/>
      </c>
      <c r="CR13" s="109" t="str">
        <f>IF($C13="OK",_xlfn.NUMBERVALUE(Plantilla!CP24),"")</f>
        <v/>
      </c>
      <c r="CS13" s="110" t="str">
        <f>IF($C13="OK",_xlfn.NUMBERVALUE(Plantilla!CQ24),"")</f>
        <v/>
      </c>
      <c r="CT13" s="6" t="str">
        <f>IF($C13="OK",_xlfn.NUMBERVALUE(Plantilla!CR24),"")</f>
        <v/>
      </c>
      <c r="CU13" s="109" t="str">
        <f>IF($C13="OK",_xlfn.NUMBERVALUE(Plantilla!CS24),"")</f>
        <v/>
      </c>
      <c r="CV13" s="110" t="str">
        <f>IF($C13="OK",_xlfn.NUMBERVALUE(Plantilla!CT24),"")</f>
        <v/>
      </c>
      <c r="CW13" s="6" t="str">
        <f>IF($C13="OK",_xlfn.NUMBERVALUE(Plantilla!CU24),"")</f>
        <v/>
      </c>
      <c r="CX13" s="82" t="str">
        <f>IF($C13="OK",_xlfn.NUMBERVALUE(Plantilla!CV24),"")</f>
        <v/>
      </c>
      <c r="CY13" s="6" t="str">
        <f>IF($C13="OK",_xlfn.NUMBERVALUE(Plantilla!CW24),"")</f>
        <v/>
      </c>
      <c r="CZ13" s="82" t="str">
        <f>IF($C13="OK",_xlfn.NUMBERVALUE(Plantilla!CX24),"")</f>
        <v/>
      </c>
      <c r="DA13" s="6" t="str">
        <f>IF($C13="OK",_xlfn.NUMBERVALUE(Plantilla!CY24),"")</f>
        <v/>
      </c>
      <c r="DB13" s="109" t="str">
        <f>IF($C13="OK",_xlfn.NUMBERVALUE(Plantilla!CZ24),"")</f>
        <v/>
      </c>
      <c r="DC13" s="6" t="str">
        <f>IF($C13="OK",_xlfn.NUMBERVALUE(Plantilla!DA24),"")</f>
        <v/>
      </c>
      <c r="DD13" s="6" t="str">
        <f>IF($C13="OK",TEXT(Plantilla!DB24,"#"),"")</f>
        <v/>
      </c>
      <c r="DE13" s="6" t="str">
        <f>IF($C13="OK",_xlfn.NUMBERVALUE(Plantilla!DC24),"")</f>
        <v/>
      </c>
      <c r="DF13" s="4" t="str">
        <f>IF($C13="OK",_xlfn.NUMBERVALUE(Plantilla!DD24),"")</f>
        <v/>
      </c>
      <c r="DG13" s="6" t="str">
        <f>IF($C13="OK",_xlfn.NUMBERVALUE(Plantilla!DE24),"")</f>
        <v/>
      </c>
      <c r="DH13" s="6" t="str">
        <f>IF($C13="OK",_xlfn.NUMBERVALUE(Plantilla!DF24),"")</f>
        <v/>
      </c>
      <c r="DI13" s="6" t="str">
        <f>IF($C13="OK",_xlfn.NUMBERVALUE(Plantilla!DG24),"")</f>
        <v/>
      </c>
      <c r="DJ13" s="6" t="str">
        <f>IF($C13="OK",_xlfn.NUMBERVALUE(Plantilla!DH24),"")</f>
        <v/>
      </c>
      <c r="DK13" s="6" t="str">
        <f>IF($C13="OK",_xlfn.NUMBERVALUE(Plantilla!DI24),"")</f>
        <v/>
      </c>
      <c r="DL13" s="6" t="str">
        <f>IF($C13="OK",_xlfn.NUMBERVALUE(Plantilla!DJ24),"")</f>
        <v/>
      </c>
      <c r="DM13" s="6" t="str">
        <f>IF($C13="OK",_xlfn.NUMBERVALUE(Plantilla!DK24),"")</f>
        <v/>
      </c>
      <c r="DN13" s="6" t="str">
        <f>IF($C13="OK",_xlfn.NUMBERVALUE(Plantilla!DL24),"")</f>
        <v/>
      </c>
      <c r="DO13" s="6" t="str">
        <f>IF($C13="OK",_xlfn.NUMBERVALUE(Plantilla!DM24),"")</f>
        <v/>
      </c>
      <c r="DP13" s="6" t="str">
        <f>IF($C13="OK",_xlfn.NUMBERVALUE(Plantilla!DN24),"")</f>
        <v/>
      </c>
      <c r="DQ13" s="6" t="str">
        <f>IF($C13="OK",_xlfn.NUMBERVALUE(Plantilla!DO24),"")</f>
        <v/>
      </c>
      <c r="DR13" s="6" t="str">
        <f>IF($C13="OK",_xlfn.NUMBERVALUE(Plantilla!DP24),"")</f>
        <v/>
      </c>
      <c r="DS13" t="str">
        <f>IF($C13="OK",TEXT(Plantilla!DR24,"#"),"")</f>
        <v/>
      </c>
      <c r="DT13" s="6"/>
    </row>
    <row r="14" spans="1:124" x14ac:dyDescent="0.25">
      <c r="A14" t="str">
        <f>IF(Plantilla!$I$6="¡Perfecto!, Guarda el archivo y adjúntalo a tu interfaz de Nómina Electrónica","OK","Error")</f>
        <v>OK</v>
      </c>
      <c r="B14" t="str">
        <f>IF(Plantilla!$I$6="¡Perfecto!, Guarda el archivo y adjúntalo a tu interfaz de Nómina Electrónica",MID(Plantilla!$D$2,SEARCH("V",Plantilla!$D$2),10),"")</f>
        <v>V2.0</v>
      </c>
      <c r="C14" t="str">
        <f>Plantilla!C25</f>
        <v/>
      </c>
      <c r="D14" t="str">
        <f>IF($C14="OK",Plantilla!B25,"")</f>
        <v/>
      </c>
      <c r="E14" t="str">
        <f>IF($C14="OK",
   VLOOKUP(Plantilla!$E$4,'Tablas '!$AP$4:$AT$6,5,FALSE),
"")</f>
        <v/>
      </c>
      <c r="F14" t="str">
        <f>IF($C14="OK",TEXT(Plantilla!D25,"#"),"")</f>
        <v/>
      </c>
      <c r="G14" t="str">
        <f>IF($C14="OK",
   VLOOKUP(Plantilla!E25,'Tablas '!$B$4:$C$14,2,FALSE),
"")</f>
        <v/>
      </c>
      <c r="H14" t="str">
        <f>IF($C14="OK",TEXT(Plantilla!F25,"#"),"")</f>
        <v/>
      </c>
      <c r="I14" t="str">
        <f>IF($C14="OK",TEXT(Plantilla!G25,"#"),"")</f>
        <v/>
      </c>
      <c r="J14" t="str">
        <f>IF($C14="OK",TEXT(Plantilla!H25,"#"),"")</f>
        <v/>
      </c>
      <c r="K14" t="str">
        <f>IF($C14="OK",TEXT(Plantilla!I25,"#"),"")</f>
        <v/>
      </c>
      <c r="L14" t="str">
        <f>IF($C14="OK",TEXT(Plantilla!J25,"#"),"")</f>
        <v/>
      </c>
      <c r="M14" t="str">
        <f>IF($C14="OK",TEXT(Plantilla!K25,"#"),"")</f>
        <v/>
      </c>
      <c r="N14" t="str">
        <f>IF($C14="OK",
   CONCATENATE(YEAR(Plantilla!L25),"-",TEXT(MONTH(Plantilla!L25),"00"),"-",TEXT(DAY(Plantilla!L25),"00")),
"")</f>
        <v/>
      </c>
      <c r="O14" t="str">
        <f>IF($C14="OK",_xlfn.NUMBERVALUE(Plantilla!M25),"")</f>
        <v/>
      </c>
      <c r="P14" t="str">
        <f>IF($C14="OK",
   IF(Plantilla!N25&lt;&gt;"",
      CONCATENATE(YEAR(Plantilla!N25),"-",TEXT(MONTH(Plantilla!N25),"00"),"-",TEXT(DAY(Plantilla!N25),"00")),
   ""),
"")</f>
        <v/>
      </c>
      <c r="Q14" t="str">
        <f>IF($C14="OK",
   VLOOKUP(Plantilla!O25,'Tablas '!$E$4:$F$19,2,FALSE),
"")</f>
        <v/>
      </c>
      <c r="R14" t="str">
        <f>IF($C14="OK",
   VLOOKUP(Plantilla!P25,'Tablas '!$H$4:$I$5,2,FALSE),
"")</f>
        <v/>
      </c>
      <c r="S14" t="str">
        <f>IF($C14="OK",
   VLOOKUP(Plantilla!Q25,'Tablas '!$K$4:$L$8,2,FALSE),
"")</f>
        <v/>
      </c>
      <c r="T14" t="str">
        <f>IF($C14="OK",
   VLOOKUP(Plantilla!R25,'Tablas '!$AE$4:$AF$6,2,FALSE),
"")</f>
        <v/>
      </c>
      <c r="U14" t="str">
        <f>IF($C14="OK",
   VLOOKUP(Plantilla!S25,'Tablas '!$AE$4:$AF$6,2,FALSE),
"")</f>
        <v/>
      </c>
      <c r="V14" t="str">
        <f>IF($C14="OK",TEXT(Plantilla!T25,"#"),"")</f>
        <v/>
      </c>
      <c r="W14" s="84" t="str">
        <f>IF($C14="OK",
   VLOOKUP(Plantilla!U25,'Tablas '!$AM$4:$AN$1126,2,FALSE),
"")</f>
        <v/>
      </c>
      <c r="X14" t="str">
        <f>IF($C14="OK",TEXT(Plantilla!V25,"#"),"")</f>
        <v/>
      </c>
      <c r="Y14" t="str">
        <f>IF($C14="OK",
   CONCATENATE(YEAR(Plantilla!W25),"-",TEXT(MONTH(Plantilla!W25),"00"),"-",TEXT(DAY(Plantilla!W25),"00")),
"")</f>
        <v/>
      </c>
      <c r="Z14" t="str">
        <f>IF($C14="OK",
   CONCATENATE(YEAR(Plantilla!X25),"-",TEXT(MONTH(Plantilla!X25),"00"),"-",TEXT(DAY(Plantilla!X25),"00")),
"")</f>
        <v/>
      </c>
      <c r="AA14" t="str">
        <f>IF($C14="OK",
   TEXT(VLOOKUP(Plantilla!Y25,'Tablas '!$Q$4:$R$9,2,FALSE),"#"),
"")</f>
        <v/>
      </c>
      <c r="AB14" t="str">
        <f>IF($C14="OK",
   CONCATENATE(YEAR(Plantilla!Z25),"-",TEXT(MONTH(Plantilla!Z25),"00"),"-",TEXT(DAY(Plantilla!Z25),"00")),
"")</f>
        <v/>
      </c>
      <c r="AC14" t="str">
        <f>IF($C14="OK",
   TEXT(VLOOKUP(Plantilla!AA25,'Tablas '!$T$4:$U$13,2,FALSE),"#"),
"")</f>
        <v/>
      </c>
      <c r="AD14" t="str">
        <f>IF($C14="OK",TEXT(Plantilla!AB25,"#"),"")</f>
        <v/>
      </c>
      <c r="AE14" t="str">
        <f>IF($C14="OK",
   IF(Plantilla!AC25&lt;&gt;"",
      TEXT(VLOOKUP(Plantilla!AC25,'Tablas '!$W$4:$X$7,2,FALSE),"#"),
   ""),
"")</f>
        <v/>
      </c>
      <c r="AF14" t="str">
        <f>IF($C14="OK",TEXT(Plantilla!AD25,"#"),"")</f>
        <v/>
      </c>
      <c r="AG14" s="6" t="str">
        <f>IF($C14="OK",_xlfn.NUMBERVALUE(Plantilla!AE25),"")</f>
        <v/>
      </c>
      <c r="AH14" s="4" t="str">
        <f>IF($C14="OK",_xlfn.NUMBERVALUE(Plantilla!AF25),"")</f>
        <v/>
      </c>
      <c r="AI14" s="6" t="str">
        <f>IF($C14="OK",_xlfn.NUMBERVALUE(Plantilla!AG25),"")</f>
        <v/>
      </c>
      <c r="AJ14" s="6" t="str">
        <f>IF($C14="OK",_xlfn.NUMBERVALUE(Plantilla!AH25),"")</f>
        <v/>
      </c>
      <c r="AK14" s="6" t="str">
        <f>IF($C14="OK",_xlfn.NUMBERVALUE(Plantilla!AI25),"")</f>
        <v/>
      </c>
      <c r="AL14" s="6" t="str">
        <f>IF($C14="OK",_xlfn.NUMBERVALUE(Plantilla!AJ25),"")</f>
        <v/>
      </c>
      <c r="AM14" s="4" t="str">
        <f>IF($C14="OK",_xlfn.NUMBERVALUE(Plantilla!AK25),"")</f>
        <v/>
      </c>
      <c r="AN14" s="6" t="str">
        <f>IF($C14="OK",_xlfn.NUMBERVALUE(Plantilla!AL25),"")</f>
        <v/>
      </c>
      <c r="AO14" s="4" t="str">
        <f>IF($C14="OK",_xlfn.NUMBERVALUE(Plantilla!AM25),"")</f>
        <v/>
      </c>
      <c r="AP14" s="6" t="str">
        <f>IF($C14="OK",_xlfn.NUMBERVALUE(Plantilla!AN25),"")</f>
        <v/>
      </c>
      <c r="AQ14" s="4" t="str">
        <f>IF($C14="OK",_xlfn.NUMBERVALUE(Plantilla!AO25),"")</f>
        <v/>
      </c>
      <c r="AR14" s="6" t="str">
        <f>IF($C14="OK",_xlfn.NUMBERVALUE(Plantilla!AP25),"")</f>
        <v/>
      </c>
      <c r="AS14" s="4" t="str">
        <f>IF($C14="OK",_xlfn.NUMBERVALUE(Plantilla!AQ25),"")</f>
        <v/>
      </c>
      <c r="AT14" s="6" t="str">
        <f>IF($C14="OK",_xlfn.NUMBERVALUE(Plantilla!AR25),"")</f>
        <v/>
      </c>
      <c r="AU14" s="4" t="str">
        <f>IF($C14="OK",_xlfn.NUMBERVALUE(Plantilla!AS25),"")</f>
        <v/>
      </c>
      <c r="AV14" s="6" t="str">
        <f>IF($C14="OK",_xlfn.NUMBERVALUE(Plantilla!AT25),"")</f>
        <v/>
      </c>
      <c r="AW14" s="4" t="str">
        <f>IF($C14="OK",_xlfn.NUMBERVALUE(Plantilla!AU25),"")</f>
        <v/>
      </c>
      <c r="AX14" s="6" t="str">
        <f>IF($C14="OK",_xlfn.NUMBERVALUE(Plantilla!AV25),"")</f>
        <v/>
      </c>
      <c r="AY14" s="4" t="str">
        <f>IF($C14="OK",_xlfn.NUMBERVALUE(Plantilla!AW25),"")</f>
        <v/>
      </c>
      <c r="AZ14" s="6" t="str">
        <f>IF($C14="OK",_xlfn.NUMBERVALUE(Plantilla!AX25),"")</f>
        <v/>
      </c>
      <c r="BA14" t="str">
        <f>IF($C14="OK",_xlfn.NUMBERVALUE(Plantilla!AY25),"")</f>
        <v/>
      </c>
      <c r="BB14" t="str">
        <f>IF($C14="OK",_xlfn.NUMBERVALUE(Plantilla!AZ25),"")</f>
        <v/>
      </c>
      <c r="BC14" s="4" t="str">
        <f>IF($C14="OK",_xlfn.NUMBERVALUE(Plantilla!BA25),"")</f>
        <v/>
      </c>
      <c r="BD14" s="6" t="str">
        <f>IF($C14="OK",_xlfn.NUMBERVALUE(Plantilla!BB25),"")</f>
        <v/>
      </c>
      <c r="BE14" s="4" t="str">
        <f>IF($C14="OK",_xlfn.NUMBERVALUE(Plantilla!BC25),"")</f>
        <v/>
      </c>
      <c r="BF14" s="6" t="str">
        <f>IF($C14="OK",_xlfn.NUMBERVALUE(Plantilla!BD25),"")</f>
        <v/>
      </c>
      <c r="BG14" s="4" t="str">
        <f>IF($C14="OK",_xlfn.NUMBERVALUE(Plantilla!BE25),"")</f>
        <v/>
      </c>
      <c r="BH14" s="6" t="str">
        <f>IF($C14="OK",_xlfn.NUMBERVALUE(Plantilla!BF25),"")</f>
        <v/>
      </c>
      <c r="BI14" s="110" t="str">
        <f>IF($C14="OK",_xlfn.NUMBERVALUE(Plantilla!BG25),"")</f>
        <v/>
      </c>
      <c r="BJ14" s="6" t="str">
        <f>IF($C14="OK",_xlfn.NUMBERVALUE(Plantilla!BH25),"")</f>
        <v/>
      </c>
      <c r="BK14" s="109" t="str">
        <f>IF($C14="OK",_xlfn.NUMBERVALUE(Plantilla!BI25),"")</f>
        <v/>
      </c>
      <c r="BL14" s="6" t="str">
        <f>IF($C14="OK",
   IF(Plantilla!BJ25&lt;&gt;"",
      TEXT(VLOOKUP(Plantilla!BJ25,'Tablas '!$Z$4:$AA$6,2,FALSE),"#"),
   ""),
"")</f>
        <v/>
      </c>
      <c r="BM14" s="4" t="str">
        <f>IF($C14="OK",_xlfn.NUMBERVALUE(Plantilla!BK25),"")</f>
        <v/>
      </c>
      <c r="BN14" s="4" t="str">
        <f>IF($C14="OK",_xlfn.NUMBERVALUE(Plantilla!BL25),"")</f>
        <v/>
      </c>
      <c r="BO14" s="6" t="str">
        <f>IF($C14="OK",_xlfn.NUMBERVALUE(Plantilla!BM25),"")</f>
        <v/>
      </c>
      <c r="BP14" s="4" t="str">
        <f>IF($C14="OK",_xlfn.NUMBERVALUE(Plantilla!BN25),"")</f>
        <v/>
      </c>
      <c r="BQ14" s="6" t="str">
        <f>IF($C14="OK",_xlfn.NUMBERVALUE(Plantilla!BO25),"")</f>
        <v/>
      </c>
      <c r="BR14" s="4" t="str">
        <f>IF($C14="OK",_xlfn.NUMBERVALUE(Plantilla!BP25),"")</f>
        <v/>
      </c>
      <c r="BS14" s="6" t="str">
        <f>IF($C14="OK",_xlfn.NUMBERVALUE(Plantilla!BQ25),"")</f>
        <v/>
      </c>
      <c r="BT14" s="4" t="str">
        <f>IF($C14="OK",_xlfn.NUMBERVALUE(Plantilla!BR25),"")</f>
        <v/>
      </c>
      <c r="BU14" s="6" t="str">
        <f>IF($C14="OK",_xlfn.NUMBERVALUE(Plantilla!BS25),"")</f>
        <v/>
      </c>
      <c r="BV14" s="6" t="str">
        <f>IF($C14="OK",_xlfn.NUMBERVALUE(Plantilla!BT25),"")</f>
        <v/>
      </c>
      <c r="BW14" s="6" t="str">
        <f>IF($C14="OK",_xlfn.NUMBERVALUE(Plantilla!BU25),"")</f>
        <v/>
      </c>
      <c r="BX14" s="6" t="str">
        <f>IF($C14="OK",_xlfn.NUMBERVALUE(Plantilla!BV25),"")</f>
        <v/>
      </c>
      <c r="BY14" s="6" t="str">
        <f>IF($C14="OK",_xlfn.NUMBERVALUE(Plantilla!BW25),"")</f>
        <v/>
      </c>
      <c r="BZ14" s="6" t="str">
        <f>IF($C14="OK",_xlfn.NUMBERVALUE(Plantilla!BX25),"")</f>
        <v/>
      </c>
      <c r="CA14" s="6" t="str">
        <f>IF($C14="OK",_xlfn.NUMBERVALUE(Plantilla!BY25),"")</f>
        <v/>
      </c>
      <c r="CB14" s="6" t="str">
        <f>IF($C14="OK",_xlfn.NUMBERVALUE(Plantilla!BZ25),"")</f>
        <v/>
      </c>
      <c r="CC14" s="6" t="str">
        <f>IF($C14="OK",_xlfn.NUMBERVALUE(Plantilla!CA25),"")</f>
        <v/>
      </c>
      <c r="CD14" s="6" t="str">
        <f>IF($C14="OK",_xlfn.NUMBERVALUE(Plantilla!CB25),"")</f>
        <v/>
      </c>
      <c r="CE14" s="6" t="str">
        <f>IF($C14="OK",_xlfn.NUMBERVALUE(Plantilla!CC25),"")</f>
        <v/>
      </c>
      <c r="CF14" s="4" t="str">
        <f>IF($C14="OK",_xlfn.NUMBERVALUE(Plantilla!CD25),"")</f>
        <v/>
      </c>
      <c r="CG14" s="6" t="str">
        <f>IF($C14="OK",_xlfn.NUMBERVALUE(Plantilla!CE25),"")</f>
        <v/>
      </c>
      <c r="CH14" s="6" t="str">
        <f>IF($C14="OK",_xlfn.NUMBERVALUE(Plantilla!CF25),"")</f>
        <v/>
      </c>
      <c r="CI14" s="6" t="str">
        <f>IF($C14="OK",_xlfn.NUMBERVALUE(Plantilla!CG25),"")</f>
        <v/>
      </c>
      <c r="CJ14" s="6" t="str">
        <f>IF($C14="OK",_xlfn.NUMBERVALUE(Plantilla!CH25),"")</f>
        <v/>
      </c>
      <c r="CK14" s="6" t="str">
        <f>IF($C14="OK",_xlfn.NUMBERVALUE(Plantilla!CI25),"")</f>
        <v/>
      </c>
      <c r="CL14" s="6" t="str">
        <f>IF($C14="OK",_xlfn.NUMBERVALUE(Plantilla!CJ25),"")</f>
        <v/>
      </c>
      <c r="CM14" t="str">
        <f>IF($C14="OK",TEXT(Plantilla!CK25,"#"),"")</f>
        <v/>
      </c>
      <c r="CN14" s="6" t="str">
        <f>IF($C14="OK",_xlfn.NUMBERVALUE(Plantilla!CL25),"")</f>
        <v/>
      </c>
      <c r="CO14" s="6" t="str">
        <f>IF($C14="OK",_xlfn.NUMBERVALUE(Plantilla!CM25),"")</f>
        <v/>
      </c>
      <c r="CP14" s="110" t="str">
        <f>IF($C14="OK",_xlfn.NUMBERVALUE(Plantilla!CN25),"")</f>
        <v/>
      </c>
      <c r="CQ14" s="6" t="str">
        <f>IF($C14="OK",_xlfn.NUMBERVALUE(Plantilla!CO25),"")</f>
        <v/>
      </c>
      <c r="CR14" s="109" t="str">
        <f>IF($C14="OK",_xlfn.NUMBERVALUE(Plantilla!CP25),"")</f>
        <v/>
      </c>
      <c r="CS14" s="110" t="str">
        <f>IF($C14="OK",_xlfn.NUMBERVALUE(Plantilla!CQ25),"")</f>
        <v/>
      </c>
      <c r="CT14" s="6" t="str">
        <f>IF($C14="OK",_xlfn.NUMBERVALUE(Plantilla!CR25),"")</f>
        <v/>
      </c>
      <c r="CU14" s="109" t="str">
        <f>IF($C14="OK",_xlfn.NUMBERVALUE(Plantilla!CS25),"")</f>
        <v/>
      </c>
      <c r="CV14" s="110" t="str">
        <f>IF($C14="OK",_xlfn.NUMBERVALUE(Plantilla!CT25),"")</f>
        <v/>
      </c>
      <c r="CW14" s="6" t="str">
        <f>IF($C14="OK",_xlfn.NUMBERVALUE(Plantilla!CU25),"")</f>
        <v/>
      </c>
      <c r="CX14" s="82" t="str">
        <f>IF($C14="OK",_xlfn.NUMBERVALUE(Plantilla!CV25),"")</f>
        <v/>
      </c>
      <c r="CY14" s="6" t="str">
        <f>IF($C14="OK",_xlfn.NUMBERVALUE(Plantilla!CW25),"")</f>
        <v/>
      </c>
      <c r="CZ14" s="82" t="str">
        <f>IF($C14="OK",_xlfn.NUMBERVALUE(Plantilla!CX25),"")</f>
        <v/>
      </c>
      <c r="DA14" s="6" t="str">
        <f>IF($C14="OK",_xlfn.NUMBERVALUE(Plantilla!CY25),"")</f>
        <v/>
      </c>
      <c r="DB14" s="109" t="str">
        <f>IF($C14="OK",_xlfn.NUMBERVALUE(Plantilla!CZ25),"")</f>
        <v/>
      </c>
      <c r="DC14" s="6" t="str">
        <f>IF($C14="OK",_xlfn.NUMBERVALUE(Plantilla!DA25),"")</f>
        <v/>
      </c>
      <c r="DD14" s="6" t="str">
        <f>IF($C14="OK",TEXT(Plantilla!DB25,"#"),"")</f>
        <v/>
      </c>
      <c r="DE14" s="6" t="str">
        <f>IF($C14="OK",_xlfn.NUMBERVALUE(Plantilla!DC25),"")</f>
        <v/>
      </c>
      <c r="DF14" s="4" t="str">
        <f>IF($C14="OK",_xlfn.NUMBERVALUE(Plantilla!DD25),"")</f>
        <v/>
      </c>
      <c r="DG14" s="6" t="str">
        <f>IF($C14="OK",_xlfn.NUMBERVALUE(Plantilla!DE25),"")</f>
        <v/>
      </c>
      <c r="DH14" s="6" t="str">
        <f>IF($C14="OK",_xlfn.NUMBERVALUE(Plantilla!DF25),"")</f>
        <v/>
      </c>
      <c r="DI14" s="6" t="str">
        <f>IF($C14="OK",_xlfn.NUMBERVALUE(Plantilla!DG25),"")</f>
        <v/>
      </c>
      <c r="DJ14" s="6" t="str">
        <f>IF($C14="OK",_xlfn.NUMBERVALUE(Plantilla!DH25),"")</f>
        <v/>
      </c>
      <c r="DK14" s="6" t="str">
        <f>IF($C14="OK",_xlfn.NUMBERVALUE(Plantilla!DI25),"")</f>
        <v/>
      </c>
      <c r="DL14" s="6" t="str">
        <f>IF($C14="OK",_xlfn.NUMBERVALUE(Plantilla!DJ25),"")</f>
        <v/>
      </c>
      <c r="DM14" s="6" t="str">
        <f>IF($C14="OK",_xlfn.NUMBERVALUE(Plantilla!DK25),"")</f>
        <v/>
      </c>
      <c r="DN14" s="6" t="str">
        <f>IF($C14="OK",_xlfn.NUMBERVALUE(Plantilla!DL25),"")</f>
        <v/>
      </c>
      <c r="DO14" s="6" t="str">
        <f>IF($C14="OK",_xlfn.NUMBERVALUE(Plantilla!DM25),"")</f>
        <v/>
      </c>
      <c r="DP14" s="6" t="str">
        <f>IF($C14="OK",_xlfn.NUMBERVALUE(Plantilla!DN25),"")</f>
        <v/>
      </c>
      <c r="DQ14" s="6" t="str">
        <f>IF($C14="OK",_xlfn.NUMBERVALUE(Plantilla!DO25),"")</f>
        <v/>
      </c>
      <c r="DR14" s="6" t="str">
        <f>IF($C14="OK",_xlfn.NUMBERVALUE(Plantilla!DP25),"")</f>
        <v/>
      </c>
      <c r="DS14" t="str">
        <f>IF($C14="OK",TEXT(Plantilla!DR25,"#"),"")</f>
        <v/>
      </c>
      <c r="DT14" s="6"/>
    </row>
    <row r="15" spans="1:124" x14ac:dyDescent="0.25">
      <c r="A15" t="str">
        <f>IF(Plantilla!$I$6="¡Perfecto!, Guarda el archivo y adjúntalo a tu interfaz de Nómina Electrónica","OK","Error")</f>
        <v>OK</v>
      </c>
      <c r="B15" t="str">
        <f>IF(Plantilla!$I$6="¡Perfecto!, Guarda el archivo y adjúntalo a tu interfaz de Nómina Electrónica",MID(Plantilla!$D$2,SEARCH("V",Plantilla!$D$2),10),"")</f>
        <v>V2.0</v>
      </c>
      <c r="C15" t="str">
        <f>Plantilla!C26</f>
        <v/>
      </c>
      <c r="D15" t="str">
        <f>IF($C15="OK",Plantilla!B26,"")</f>
        <v/>
      </c>
      <c r="E15" t="str">
        <f>IF($C15="OK",
   VLOOKUP(Plantilla!$E$4,'Tablas '!$AP$4:$AT$6,5,FALSE),
"")</f>
        <v/>
      </c>
      <c r="F15" t="str">
        <f>IF($C15="OK",TEXT(Plantilla!D26,"#"),"")</f>
        <v/>
      </c>
      <c r="G15" t="str">
        <f>IF($C15="OK",
   VLOOKUP(Plantilla!E26,'Tablas '!$B$4:$C$14,2,FALSE),
"")</f>
        <v/>
      </c>
      <c r="H15" t="str">
        <f>IF($C15="OK",TEXT(Plantilla!F26,"#"),"")</f>
        <v/>
      </c>
      <c r="I15" t="str">
        <f>IF($C15="OK",TEXT(Plantilla!G26,"#"),"")</f>
        <v/>
      </c>
      <c r="J15" t="str">
        <f>IF($C15="OK",TEXT(Plantilla!H26,"#"),"")</f>
        <v/>
      </c>
      <c r="K15" t="str">
        <f>IF($C15="OK",TEXT(Plantilla!I26,"#"),"")</f>
        <v/>
      </c>
      <c r="L15" t="str">
        <f>IF($C15="OK",TEXT(Plantilla!J26,"#"),"")</f>
        <v/>
      </c>
      <c r="M15" t="str">
        <f>IF($C15="OK",TEXT(Plantilla!K26,"#"),"")</f>
        <v/>
      </c>
      <c r="N15" t="str">
        <f>IF($C15="OK",
   CONCATENATE(YEAR(Plantilla!L26),"-",TEXT(MONTH(Plantilla!L26),"00"),"-",TEXT(DAY(Plantilla!L26),"00")),
"")</f>
        <v/>
      </c>
      <c r="O15" t="str">
        <f>IF($C15="OK",_xlfn.NUMBERVALUE(Plantilla!M26),"")</f>
        <v/>
      </c>
      <c r="P15" t="str">
        <f>IF($C15="OK",
   IF(Plantilla!N26&lt;&gt;"",
      CONCATENATE(YEAR(Plantilla!N26),"-",TEXT(MONTH(Plantilla!N26),"00"),"-",TEXT(DAY(Plantilla!N26),"00")),
   ""),
"")</f>
        <v/>
      </c>
      <c r="Q15" t="str">
        <f>IF($C15="OK",
   VLOOKUP(Plantilla!O26,'Tablas '!$E$4:$F$19,2,FALSE),
"")</f>
        <v/>
      </c>
      <c r="R15" t="str">
        <f>IF($C15="OK",
   VLOOKUP(Plantilla!P26,'Tablas '!$H$4:$I$5,2,FALSE),
"")</f>
        <v/>
      </c>
      <c r="S15" t="str">
        <f>IF($C15="OK",
   VLOOKUP(Plantilla!Q26,'Tablas '!$K$4:$L$8,2,FALSE),
"")</f>
        <v/>
      </c>
      <c r="T15" t="str">
        <f>IF($C15="OK",
   VLOOKUP(Plantilla!R26,'Tablas '!$AE$4:$AF$6,2,FALSE),
"")</f>
        <v/>
      </c>
      <c r="U15" t="str">
        <f>IF($C15="OK",
   VLOOKUP(Plantilla!S26,'Tablas '!$AE$4:$AF$6,2,FALSE),
"")</f>
        <v/>
      </c>
      <c r="V15" t="str">
        <f>IF($C15="OK",TEXT(Plantilla!T26,"#"),"")</f>
        <v/>
      </c>
      <c r="W15" s="84" t="str">
        <f>IF($C15="OK",
   VLOOKUP(Plantilla!U26,'Tablas '!$AM$4:$AN$1126,2,FALSE),
"")</f>
        <v/>
      </c>
      <c r="X15" t="str">
        <f>IF($C15="OK",TEXT(Plantilla!V26,"#"),"")</f>
        <v/>
      </c>
      <c r="Y15" t="str">
        <f>IF($C15="OK",
   CONCATENATE(YEAR(Plantilla!W26),"-",TEXT(MONTH(Plantilla!W26),"00"),"-",TEXT(DAY(Plantilla!W26),"00")),
"")</f>
        <v/>
      </c>
      <c r="Z15" t="str">
        <f>IF($C15="OK",
   CONCATENATE(YEAR(Plantilla!X26),"-",TEXT(MONTH(Plantilla!X26),"00"),"-",TEXT(DAY(Plantilla!X26),"00")),
"")</f>
        <v/>
      </c>
      <c r="AA15" t="str">
        <f>IF($C15="OK",
   TEXT(VLOOKUP(Plantilla!Y26,'Tablas '!$Q$4:$R$9,2,FALSE),"#"),
"")</f>
        <v/>
      </c>
      <c r="AB15" t="str">
        <f>IF($C15="OK",
   CONCATENATE(YEAR(Plantilla!Z26),"-",TEXT(MONTH(Plantilla!Z26),"00"),"-",TEXT(DAY(Plantilla!Z26),"00")),
"")</f>
        <v/>
      </c>
      <c r="AC15" t="str">
        <f>IF($C15="OK",
   TEXT(VLOOKUP(Plantilla!AA26,'Tablas '!$T$4:$U$13,2,FALSE),"#"),
"")</f>
        <v/>
      </c>
      <c r="AD15" t="str">
        <f>IF($C15="OK",TEXT(Plantilla!AB26,"#"),"")</f>
        <v/>
      </c>
      <c r="AE15" t="str">
        <f>IF($C15="OK",
   IF(Plantilla!AC26&lt;&gt;"",
      TEXT(VLOOKUP(Plantilla!AC26,'Tablas '!$W$4:$X$7,2,FALSE),"#"),
   ""),
"")</f>
        <v/>
      </c>
      <c r="AF15" t="str">
        <f>IF($C15="OK",TEXT(Plantilla!AD26,"#"),"")</f>
        <v/>
      </c>
      <c r="AG15" s="6" t="str">
        <f>IF($C15="OK",_xlfn.NUMBERVALUE(Plantilla!AE26),"")</f>
        <v/>
      </c>
      <c r="AH15" s="4" t="str">
        <f>IF($C15="OK",_xlfn.NUMBERVALUE(Plantilla!AF26),"")</f>
        <v/>
      </c>
      <c r="AI15" s="6" t="str">
        <f>IF($C15="OK",_xlfn.NUMBERVALUE(Plantilla!AG26),"")</f>
        <v/>
      </c>
      <c r="AJ15" s="6" t="str">
        <f>IF($C15="OK",_xlfn.NUMBERVALUE(Plantilla!AH26),"")</f>
        <v/>
      </c>
      <c r="AK15" s="6" t="str">
        <f>IF($C15="OK",_xlfn.NUMBERVALUE(Plantilla!AI26),"")</f>
        <v/>
      </c>
      <c r="AL15" s="6" t="str">
        <f>IF($C15="OK",_xlfn.NUMBERVALUE(Plantilla!AJ26),"")</f>
        <v/>
      </c>
      <c r="AM15" s="4" t="str">
        <f>IF($C15="OK",_xlfn.NUMBERVALUE(Plantilla!AK26),"")</f>
        <v/>
      </c>
      <c r="AN15" s="6" t="str">
        <f>IF($C15="OK",_xlfn.NUMBERVALUE(Plantilla!AL26),"")</f>
        <v/>
      </c>
      <c r="AO15" s="4" t="str">
        <f>IF($C15="OK",_xlfn.NUMBERVALUE(Plantilla!AM26),"")</f>
        <v/>
      </c>
      <c r="AP15" s="6" t="str">
        <f>IF($C15="OK",_xlfn.NUMBERVALUE(Plantilla!AN26),"")</f>
        <v/>
      </c>
      <c r="AQ15" s="4" t="str">
        <f>IF($C15="OK",_xlfn.NUMBERVALUE(Plantilla!AO26),"")</f>
        <v/>
      </c>
      <c r="AR15" s="6" t="str">
        <f>IF($C15="OK",_xlfn.NUMBERVALUE(Plantilla!AP26),"")</f>
        <v/>
      </c>
      <c r="AS15" s="4" t="str">
        <f>IF($C15="OK",_xlfn.NUMBERVALUE(Plantilla!AQ26),"")</f>
        <v/>
      </c>
      <c r="AT15" s="6" t="str">
        <f>IF($C15="OK",_xlfn.NUMBERVALUE(Plantilla!AR26),"")</f>
        <v/>
      </c>
      <c r="AU15" s="4" t="str">
        <f>IF($C15="OK",_xlfn.NUMBERVALUE(Plantilla!AS26),"")</f>
        <v/>
      </c>
      <c r="AV15" s="6" t="str">
        <f>IF($C15="OK",_xlfn.NUMBERVALUE(Plantilla!AT26),"")</f>
        <v/>
      </c>
      <c r="AW15" s="4" t="str">
        <f>IF($C15="OK",_xlfn.NUMBERVALUE(Plantilla!AU26),"")</f>
        <v/>
      </c>
      <c r="AX15" s="6" t="str">
        <f>IF($C15="OK",_xlfn.NUMBERVALUE(Plantilla!AV26),"")</f>
        <v/>
      </c>
      <c r="AY15" s="4" t="str">
        <f>IF($C15="OK",_xlfn.NUMBERVALUE(Plantilla!AW26),"")</f>
        <v/>
      </c>
      <c r="AZ15" s="6" t="str">
        <f>IF($C15="OK",_xlfn.NUMBERVALUE(Plantilla!AX26),"")</f>
        <v/>
      </c>
      <c r="BA15" t="str">
        <f>IF($C15="OK",_xlfn.NUMBERVALUE(Plantilla!AY26),"")</f>
        <v/>
      </c>
      <c r="BB15" t="str">
        <f>IF($C15="OK",_xlfn.NUMBERVALUE(Plantilla!AZ26),"")</f>
        <v/>
      </c>
      <c r="BC15" s="4" t="str">
        <f>IF($C15="OK",_xlfn.NUMBERVALUE(Plantilla!BA26),"")</f>
        <v/>
      </c>
      <c r="BD15" s="6" t="str">
        <f>IF($C15="OK",_xlfn.NUMBERVALUE(Plantilla!BB26),"")</f>
        <v/>
      </c>
      <c r="BE15" s="4" t="str">
        <f>IF($C15="OK",_xlfn.NUMBERVALUE(Plantilla!BC26),"")</f>
        <v/>
      </c>
      <c r="BF15" s="6" t="str">
        <f>IF($C15="OK",_xlfn.NUMBERVALUE(Plantilla!BD26),"")</f>
        <v/>
      </c>
      <c r="BG15" s="4" t="str">
        <f>IF($C15="OK",_xlfn.NUMBERVALUE(Plantilla!BE26),"")</f>
        <v/>
      </c>
      <c r="BH15" s="6" t="str">
        <f>IF($C15="OK",_xlfn.NUMBERVALUE(Plantilla!BF26),"")</f>
        <v/>
      </c>
      <c r="BI15" s="110" t="str">
        <f>IF($C15="OK",_xlfn.NUMBERVALUE(Plantilla!BG26),"")</f>
        <v/>
      </c>
      <c r="BJ15" s="6" t="str">
        <f>IF($C15="OK",_xlfn.NUMBERVALUE(Plantilla!BH26),"")</f>
        <v/>
      </c>
      <c r="BK15" s="109" t="str">
        <f>IF($C15="OK",_xlfn.NUMBERVALUE(Plantilla!BI26),"")</f>
        <v/>
      </c>
      <c r="BL15" s="6" t="str">
        <f>IF($C15="OK",
   IF(Plantilla!BJ26&lt;&gt;"",
      TEXT(VLOOKUP(Plantilla!BJ26,'Tablas '!$Z$4:$AA$6,2,FALSE),"#"),
   ""),
"")</f>
        <v/>
      </c>
      <c r="BM15" s="4" t="str">
        <f>IF($C15="OK",_xlfn.NUMBERVALUE(Plantilla!BK26),"")</f>
        <v/>
      </c>
      <c r="BN15" s="4" t="str">
        <f>IF($C15="OK",_xlfn.NUMBERVALUE(Plantilla!BL26),"")</f>
        <v/>
      </c>
      <c r="BO15" s="6" t="str">
        <f>IF($C15="OK",_xlfn.NUMBERVALUE(Plantilla!BM26),"")</f>
        <v/>
      </c>
      <c r="BP15" s="4" t="str">
        <f>IF($C15="OK",_xlfn.NUMBERVALUE(Plantilla!BN26),"")</f>
        <v/>
      </c>
      <c r="BQ15" s="6" t="str">
        <f>IF($C15="OK",_xlfn.NUMBERVALUE(Plantilla!BO26),"")</f>
        <v/>
      </c>
      <c r="BR15" s="4" t="str">
        <f>IF($C15="OK",_xlfn.NUMBERVALUE(Plantilla!BP26),"")</f>
        <v/>
      </c>
      <c r="BS15" s="6" t="str">
        <f>IF($C15="OK",_xlfn.NUMBERVALUE(Plantilla!BQ26),"")</f>
        <v/>
      </c>
      <c r="BT15" s="4" t="str">
        <f>IF($C15="OK",_xlfn.NUMBERVALUE(Plantilla!BR26),"")</f>
        <v/>
      </c>
      <c r="BU15" s="6" t="str">
        <f>IF($C15="OK",_xlfn.NUMBERVALUE(Plantilla!BS26),"")</f>
        <v/>
      </c>
      <c r="BV15" s="6" t="str">
        <f>IF($C15="OK",_xlfn.NUMBERVALUE(Plantilla!BT26),"")</f>
        <v/>
      </c>
      <c r="BW15" s="6" t="str">
        <f>IF($C15="OK",_xlfn.NUMBERVALUE(Plantilla!BU26),"")</f>
        <v/>
      </c>
      <c r="BX15" s="6" t="str">
        <f>IF($C15="OK",_xlfn.NUMBERVALUE(Plantilla!BV26),"")</f>
        <v/>
      </c>
      <c r="BY15" s="6" t="str">
        <f>IF($C15="OK",_xlfn.NUMBERVALUE(Plantilla!BW26),"")</f>
        <v/>
      </c>
      <c r="BZ15" s="6" t="str">
        <f>IF($C15="OK",_xlfn.NUMBERVALUE(Plantilla!BX26),"")</f>
        <v/>
      </c>
      <c r="CA15" s="6" t="str">
        <f>IF($C15="OK",_xlfn.NUMBERVALUE(Plantilla!BY26),"")</f>
        <v/>
      </c>
      <c r="CB15" s="6" t="str">
        <f>IF($C15="OK",_xlfn.NUMBERVALUE(Plantilla!BZ26),"")</f>
        <v/>
      </c>
      <c r="CC15" s="6" t="str">
        <f>IF($C15="OK",_xlfn.NUMBERVALUE(Plantilla!CA26),"")</f>
        <v/>
      </c>
      <c r="CD15" s="6" t="str">
        <f>IF($C15="OK",_xlfn.NUMBERVALUE(Plantilla!CB26),"")</f>
        <v/>
      </c>
      <c r="CE15" s="6" t="str">
        <f>IF($C15="OK",_xlfn.NUMBERVALUE(Plantilla!CC26),"")</f>
        <v/>
      </c>
      <c r="CF15" s="4" t="str">
        <f>IF($C15="OK",_xlfn.NUMBERVALUE(Plantilla!CD26),"")</f>
        <v/>
      </c>
      <c r="CG15" s="6" t="str">
        <f>IF($C15="OK",_xlfn.NUMBERVALUE(Plantilla!CE26),"")</f>
        <v/>
      </c>
      <c r="CH15" s="6" t="str">
        <f>IF($C15="OK",_xlfn.NUMBERVALUE(Plantilla!CF26),"")</f>
        <v/>
      </c>
      <c r="CI15" s="6" t="str">
        <f>IF($C15="OK",_xlfn.NUMBERVALUE(Plantilla!CG26),"")</f>
        <v/>
      </c>
      <c r="CJ15" s="6" t="str">
        <f>IF($C15="OK",_xlfn.NUMBERVALUE(Plantilla!CH26),"")</f>
        <v/>
      </c>
      <c r="CK15" s="6" t="str">
        <f>IF($C15="OK",_xlfn.NUMBERVALUE(Plantilla!CI26),"")</f>
        <v/>
      </c>
      <c r="CL15" s="6" t="str">
        <f>IF($C15="OK",_xlfn.NUMBERVALUE(Plantilla!CJ26),"")</f>
        <v/>
      </c>
      <c r="CM15" t="str">
        <f>IF($C15="OK",TEXT(Plantilla!CK26,"#"),"")</f>
        <v/>
      </c>
      <c r="CN15" s="6" t="str">
        <f>IF($C15="OK",_xlfn.NUMBERVALUE(Plantilla!CL26),"")</f>
        <v/>
      </c>
      <c r="CO15" s="6" t="str">
        <f>IF($C15="OK",_xlfn.NUMBERVALUE(Plantilla!CM26),"")</f>
        <v/>
      </c>
      <c r="CP15" s="110" t="str">
        <f>IF($C15="OK",_xlfn.NUMBERVALUE(Plantilla!CN26),"")</f>
        <v/>
      </c>
      <c r="CQ15" s="6" t="str">
        <f>IF($C15="OK",_xlfn.NUMBERVALUE(Plantilla!CO26),"")</f>
        <v/>
      </c>
      <c r="CR15" s="109" t="str">
        <f>IF($C15="OK",_xlfn.NUMBERVALUE(Plantilla!CP26),"")</f>
        <v/>
      </c>
      <c r="CS15" s="110" t="str">
        <f>IF($C15="OK",_xlfn.NUMBERVALUE(Plantilla!CQ26),"")</f>
        <v/>
      </c>
      <c r="CT15" s="6" t="str">
        <f>IF($C15="OK",_xlfn.NUMBERVALUE(Plantilla!CR26),"")</f>
        <v/>
      </c>
      <c r="CU15" s="109" t="str">
        <f>IF($C15="OK",_xlfn.NUMBERVALUE(Plantilla!CS26),"")</f>
        <v/>
      </c>
      <c r="CV15" s="110" t="str">
        <f>IF($C15="OK",_xlfn.NUMBERVALUE(Plantilla!CT26),"")</f>
        <v/>
      </c>
      <c r="CW15" s="6" t="str">
        <f>IF($C15="OK",_xlfn.NUMBERVALUE(Plantilla!CU26),"")</f>
        <v/>
      </c>
      <c r="CX15" s="82" t="str">
        <f>IF($C15="OK",_xlfn.NUMBERVALUE(Plantilla!CV26),"")</f>
        <v/>
      </c>
      <c r="CY15" s="6" t="str">
        <f>IF($C15="OK",_xlfn.NUMBERVALUE(Plantilla!CW26),"")</f>
        <v/>
      </c>
      <c r="CZ15" s="82" t="str">
        <f>IF($C15="OK",_xlfn.NUMBERVALUE(Plantilla!CX26),"")</f>
        <v/>
      </c>
      <c r="DA15" s="6" t="str">
        <f>IF($C15="OK",_xlfn.NUMBERVALUE(Plantilla!CY26),"")</f>
        <v/>
      </c>
      <c r="DB15" s="109" t="str">
        <f>IF($C15="OK",_xlfn.NUMBERVALUE(Plantilla!CZ26),"")</f>
        <v/>
      </c>
      <c r="DC15" s="6" t="str">
        <f>IF($C15="OK",_xlfn.NUMBERVALUE(Plantilla!DA26),"")</f>
        <v/>
      </c>
      <c r="DD15" s="6" t="str">
        <f>IF($C15="OK",TEXT(Plantilla!DB26,"#"),"")</f>
        <v/>
      </c>
      <c r="DE15" s="6" t="str">
        <f>IF($C15="OK",_xlfn.NUMBERVALUE(Plantilla!DC26),"")</f>
        <v/>
      </c>
      <c r="DF15" s="4" t="str">
        <f>IF($C15="OK",_xlfn.NUMBERVALUE(Plantilla!DD26),"")</f>
        <v/>
      </c>
      <c r="DG15" s="6" t="str">
        <f>IF($C15="OK",_xlfn.NUMBERVALUE(Plantilla!DE26),"")</f>
        <v/>
      </c>
      <c r="DH15" s="6" t="str">
        <f>IF($C15="OK",_xlfn.NUMBERVALUE(Plantilla!DF26),"")</f>
        <v/>
      </c>
      <c r="DI15" s="6" t="str">
        <f>IF($C15="OK",_xlfn.NUMBERVALUE(Plantilla!DG26),"")</f>
        <v/>
      </c>
      <c r="DJ15" s="6" t="str">
        <f>IF($C15="OK",_xlfn.NUMBERVALUE(Plantilla!DH26),"")</f>
        <v/>
      </c>
      <c r="DK15" s="6" t="str">
        <f>IF($C15="OK",_xlfn.NUMBERVALUE(Plantilla!DI26),"")</f>
        <v/>
      </c>
      <c r="DL15" s="6" t="str">
        <f>IF($C15="OK",_xlfn.NUMBERVALUE(Plantilla!DJ26),"")</f>
        <v/>
      </c>
      <c r="DM15" s="6" t="str">
        <f>IF($C15="OK",_xlfn.NUMBERVALUE(Plantilla!DK26),"")</f>
        <v/>
      </c>
      <c r="DN15" s="6" t="str">
        <f>IF($C15="OK",_xlfn.NUMBERVALUE(Plantilla!DL26),"")</f>
        <v/>
      </c>
      <c r="DO15" s="6" t="str">
        <f>IF($C15="OK",_xlfn.NUMBERVALUE(Plantilla!DM26),"")</f>
        <v/>
      </c>
      <c r="DP15" s="6" t="str">
        <f>IF($C15="OK",_xlfn.NUMBERVALUE(Plantilla!DN26),"")</f>
        <v/>
      </c>
      <c r="DQ15" s="6" t="str">
        <f>IF($C15="OK",_xlfn.NUMBERVALUE(Plantilla!DO26),"")</f>
        <v/>
      </c>
      <c r="DR15" s="6" t="str">
        <f>IF($C15="OK",_xlfn.NUMBERVALUE(Plantilla!DP26),"")</f>
        <v/>
      </c>
      <c r="DS15" t="str">
        <f>IF($C15="OK",TEXT(Plantilla!DR26,"#"),"")</f>
        <v/>
      </c>
      <c r="DT15" s="6"/>
    </row>
    <row r="16" spans="1:124" x14ac:dyDescent="0.25">
      <c r="A16" t="str">
        <f>IF(Plantilla!$I$6="¡Perfecto!, Guarda el archivo y adjúntalo a tu interfaz de Nómina Electrónica","OK","Error")</f>
        <v>OK</v>
      </c>
      <c r="B16" t="str">
        <f>IF(Plantilla!$I$6="¡Perfecto!, Guarda el archivo y adjúntalo a tu interfaz de Nómina Electrónica",MID(Plantilla!$D$2,SEARCH("V",Plantilla!$D$2),10),"")</f>
        <v>V2.0</v>
      </c>
      <c r="C16" t="str">
        <f>Plantilla!C27</f>
        <v/>
      </c>
      <c r="D16" t="str">
        <f>IF($C16="OK",Plantilla!B27,"")</f>
        <v/>
      </c>
      <c r="E16" t="str">
        <f>IF($C16="OK",
   VLOOKUP(Plantilla!$E$4,'Tablas '!$AP$4:$AT$6,5,FALSE),
"")</f>
        <v/>
      </c>
      <c r="F16" t="str">
        <f>IF($C16="OK",TEXT(Plantilla!D27,"#"),"")</f>
        <v/>
      </c>
      <c r="G16" t="str">
        <f>IF($C16="OK",
   VLOOKUP(Plantilla!E27,'Tablas '!$B$4:$C$14,2,FALSE),
"")</f>
        <v/>
      </c>
      <c r="H16" t="str">
        <f>IF($C16="OK",TEXT(Plantilla!F27,"#"),"")</f>
        <v/>
      </c>
      <c r="I16" t="str">
        <f>IF($C16="OK",TEXT(Plantilla!G27,"#"),"")</f>
        <v/>
      </c>
      <c r="J16" t="str">
        <f>IF($C16="OK",TEXT(Plantilla!H27,"#"),"")</f>
        <v/>
      </c>
      <c r="K16" t="str">
        <f>IF($C16="OK",TEXT(Plantilla!I27,"#"),"")</f>
        <v/>
      </c>
      <c r="L16" t="str">
        <f>IF($C16="OK",TEXT(Plantilla!J27,"#"),"")</f>
        <v/>
      </c>
      <c r="M16" t="str">
        <f>IF($C16="OK",TEXT(Plantilla!K27,"#"),"")</f>
        <v/>
      </c>
      <c r="N16" t="str">
        <f>IF($C16="OK",
   CONCATENATE(YEAR(Plantilla!L27),"-",TEXT(MONTH(Plantilla!L27),"00"),"-",TEXT(DAY(Plantilla!L27),"00")),
"")</f>
        <v/>
      </c>
      <c r="O16" t="str">
        <f>IF($C16="OK",_xlfn.NUMBERVALUE(Plantilla!M27),"")</f>
        <v/>
      </c>
      <c r="P16" t="str">
        <f>IF($C16="OK",
   IF(Plantilla!N27&lt;&gt;"",
      CONCATENATE(YEAR(Plantilla!N27),"-",TEXT(MONTH(Plantilla!N27),"00"),"-",TEXT(DAY(Plantilla!N27),"00")),
   ""),
"")</f>
        <v/>
      </c>
      <c r="Q16" t="str">
        <f>IF($C16="OK",
   VLOOKUP(Plantilla!O27,'Tablas '!$E$4:$F$19,2,FALSE),
"")</f>
        <v/>
      </c>
      <c r="R16" t="str">
        <f>IF($C16="OK",
   VLOOKUP(Plantilla!P27,'Tablas '!$H$4:$I$5,2,FALSE),
"")</f>
        <v/>
      </c>
      <c r="S16" t="str">
        <f>IF($C16="OK",
   VLOOKUP(Plantilla!Q27,'Tablas '!$K$4:$L$8,2,FALSE),
"")</f>
        <v/>
      </c>
      <c r="T16" t="str">
        <f>IF($C16="OK",
   VLOOKUP(Plantilla!R27,'Tablas '!$AE$4:$AF$6,2,FALSE),
"")</f>
        <v/>
      </c>
      <c r="U16" t="str">
        <f>IF($C16="OK",
   VLOOKUP(Plantilla!S27,'Tablas '!$AE$4:$AF$6,2,FALSE),
"")</f>
        <v/>
      </c>
      <c r="V16" t="str">
        <f>IF($C16="OK",TEXT(Plantilla!T27,"#"),"")</f>
        <v/>
      </c>
      <c r="W16" s="84" t="str">
        <f>IF($C16="OK",
   VLOOKUP(Plantilla!U27,'Tablas '!$AM$4:$AN$1126,2,FALSE),
"")</f>
        <v/>
      </c>
      <c r="X16" t="str">
        <f>IF($C16="OK",TEXT(Plantilla!V27,"#"),"")</f>
        <v/>
      </c>
      <c r="Y16" t="str">
        <f>IF($C16="OK",
   CONCATENATE(YEAR(Plantilla!W27),"-",TEXT(MONTH(Plantilla!W27),"00"),"-",TEXT(DAY(Plantilla!W27),"00")),
"")</f>
        <v/>
      </c>
      <c r="Z16" t="str">
        <f>IF($C16="OK",
   CONCATENATE(YEAR(Plantilla!X27),"-",TEXT(MONTH(Plantilla!X27),"00"),"-",TEXT(DAY(Plantilla!X27),"00")),
"")</f>
        <v/>
      </c>
      <c r="AA16" t="str">
        <f>IF($C16="OK",
   TEXT(VLOOKUP(Plantilla!Y27,'Tablas '!$Q$4:$R$9,2,FALSE),"#"),
"")</f>
        <v/>
      </c>
      <c r="AB16" t="str">
        <f>IF($C16="OK",
   CONCATENATE(YEAR(Plantilla!Z27),"-",TEXT(MONTH(Plantilla!Z27),"00"),"-",TEXT(DAY(Plantilla!Z27),"00")),
"")</f>
        <v/>
      </c>
      <c r="AC16" t="str">
        <f>IF($C16="OK",
   TEXT(VLOOKUP(Plantilla!AA27,'Tablas '!$T$4:$U$13,2,FALSE),"#"),
"")</f>
        <v/>
      </c>
      <c r="AD16" t="str">
        <f>IF($C16="OK",TEXT(Plantilla!AB27,"#"),"")</f>
        <v/>
      </c>
      <c r="AE16" t="str">
        <f>IF($C16="OK",
   IF(Plantilla!AC27&lt;&gt;"",
      TEXT(VLOOKUP(Plantilla!AC27,'Tablas '!$W$4:$X$7,2,FALSE),"#"),
   ""),
"")</f>
        <v/>
      </c>
      <c r="AF16" t="str">
        <f>IF($C16="OK",TEXT(Plantilla!AD27,"#"),"")</f>
        <v/>
      </c>
      <c r="AG16" s="6" t="str">
        <f>IF($C16="OK",_xlfn.NUMBERVALUE(Plantilla!AE27),"")</f>
        <v/>
      </c>
      <c r="AH16" s="4" t="str">
        <f>IF($C16="OK",_xlfn.NUMBERVALUE(Plantilla!AF27),"")</f>
        <v/>
      </c>
      <c r="AI16" s="6" t="str">
        <f>IF($C16="OK",_xlfn.NUMBERVALUE(Plantilla!AG27),"")</f>
        <v/>
      </c>
      <c r="AJ16" s="6" t="str">
        <f>IF($C16="OK",_xlfn.NUMBERVALUE(Plantilla!AH27),"")</f>
        <v/>
      </c>
      <c r="AK16" s="6" t="str">
        <f>IF($C16="OK",_xlfn.NUMBERVALUE(Plantilla!AI27),"")</f>
        <v/>
      </c>
      <c r="AL16" s="6" t="str">
        <f>IF($C16="OK",_xlfn.NUMBERVALUE(Plantilla!AJ27),"")</f>
        <v/>
      </c>
      <c r="AM16" s="4" t="str">
        <f>IF($C16="OK",_xlfn.NUMBERVALUE(Plantilla!AK27),"")</f>
        <v/>
      </c>
      <c r="AN16" s="6" t="str">
        <f>IF($C16="OK",_xlfn.NUMBERVALUE(Plantilla!AL27),"")</f>
        <v/>
      </c>
      <c r="AO16" s="4" t="str">
        <f>IF($C16="OK",_xlfn.NUMBERVALUE(Plantilla!AM27),"")</f>
        <v/>
      </c>
      <c r="AP16" s="6" t="str">
        <f>IF($C16="OK",_xlfn.NUMBERVALUE(Plantilla!AN27),"")</f>
        <v/>
      </c>
      <c r="AQ16" s="4" t="str">
        <f>IF($C16="OK",_xlfn.NUMBERVALUE(Plantilla!AO27),"")</f>
        <v/>
      </c>
      <c r="AR16" s="6" t="str">
        <f>IF($C16="OK",_xlfn.NUMBERVALUE(Plantilla!AP27),"")</f>
        <v/>
      </c>
      <c r="AS16" s="4" t="str">
        <f>IF($C16="OK",_xlfn.NUMBERVALUE(Plantilla!AQ27),"")</f>
        <v/>
      </c>
      <c r="AT16" s="6" t="str">
        <f>IF($C16="OK",_xlfn.NUMBERVALUE(Plantilla!AR27),"")</f>
        <v/>
      </c>
      <c r="AU16" s="4" t="str">
        <f>IF($C16="OK",_xlfn.NUMBERVALUE(Plantilla!AS27),"")</f>
        <v/>
      </c>
      <c r="AV16" s="6" t="str">
        <f>IF($C16="OK",_xlfn.NUMBERVALUE(Plantilla!AT27),"")</f>
        <v/>
      </c>
      <c r="AW16" s="4" t="str">
        <f>IF($C16="OK",_xlfn.NUMBERVALUE(Plantilla!AU27),"")</f>
        <v/>
      </c>
      <c r="AX16" s="6" t="str">
        <f>IF($C16="OK",_xlfn.NUMBERVALUE(Plantilla!AV27),"")</f>
        <v/>
      </c>
      <c r="AY16" s="4" t="str">
        <f>IF($C16="OK",_xlfn.NUMBERVALUE(Plantilla!AW27),"")</f>
        <v/>
      </c>
      <c r="AZ16" s="6" t="str">
        <f>IF($C16="OK",_xlfn.NUMBERVALUE(Plantilla!AX27),"")</f>
        <v/>
      </c>
      <c r="BA16" t="str">
        <f>IF($C16="OK",_xlfn.NUMBERVALUE(Plantilla!AY27),"")</f>
        <v/>
      </c>
      <c r="BB16" t="str">
        <f>IF($C16="OK",_xlfn.NUMBERVALUE(Plantilla!AZ27),"")</f>
        <v/>
      </c>
      <c r="BC16" s="4" t="str">
        <f>IF($C16="OK",_xlfn.NUMBERVALUE(Plantilla!BA27),"")</f>
        <v/>
      </c>
      <c r="BD16" s="6" t="str">
        <f>IF($C16="OK",_xlfn.NUMBERVALUE(Plantilla!BB27),"")</f>
        <v/>
      </c>
      <c r="BE16" s="4" t="str">
        <f>IF($C16="OK",_xlfn.NUMBERVALUE(Plantilla!BC27),"")</f>
        <v/>
      </c>
      <c r="BF16" s="6" t="str">
        <f>IF($C16="OK",_xlfn.NUMBERVALUE(Plantilla!BD27),"")</f>
        <v/>
      </c>
      <c r="BG16" s="4" t="str">
        <f>IF($C16="OK",_xlfn.NUMBERVALUE(Plantilla!BE27),"")</f>
        <v/>
      </c>
      <c r="BH16" s="6" t="str">
        <f>IF($C16="OK",_xlfn.NUMBERVALUE(Plantilla!BF27),"")</f>
        <v/>
      </c>
      <c r="BI16" s="110" t="str">
        <f>IF($C16="OK",_xlfn.NUMBERVALUE(Plantilla!BG27),"")</f>
        <v/>
      </c>
      <c r="BJ16" s="6" t="str">
        <f>IF($C16="OK",_xlfn.NUMBERVALUE(Plantilla!BH27),"")</f>
        <v/>
      </c>
      <c r="BK16" s="109" t="str">
        <f>IF($C16="OK",_xlfn.NUMBERVALUE(Plantilla!BI27),"")</f>
        <v/>
      </c>
      <c r="BL16" s="6" t="str">
        <f>IF($C16="OK",
   IF(Plantilla!BJ27&lt;&gt;"",
      TEXT(VLOOKUP(Plantilla!BJ27,'Tablas '!$Z$4:$AA$6,2,FALSE),"#"),
   ""),
"")</f>
        <v/>
      </c>
      <c r="BM16" s="4" t="str">
        <f>IF($C16="OK",_xlfn.NUMBERVALUE(Plantilla!BK27),"")</f>
        <v/>
      </c>
      <c r="BN16" s="4" t="str">
        <f>IF($C16="OK",_xlfn.NUMBERVALUE(Plantilla!BL27),"")</f>
        <v/>
      </c>
      <c r="BO16" s="6" t="str">
        <f>IF($C16="OK",_xlfn.NUMBERVALUE(Plantilla!BM27),"")</f>
        <v/>
      </c>
      <c r="BP16" s="4" t="str">
        <f>IF($C16="OK",_xlfn.NUMBERVALUE(Plantilla!BN27),"")</f>
        <v/>
      </c>
      <c r="BQ16" s="6" t="str">
        <f>IF($C16="OK",_xlfn.NUMBERVALUE(Plantilla!BO27),"")</f>
        <v/>
      </c>
      <c r="BR16" s="4" t="str">
        <f>IF($C16="OK",_xlfn.NUMBERVALUE(Plantilla!BP27),"")</f>
        <v/>
      </c>
      <c r="BS16" s="6" t="str">
        <f>IF($C16="OK",_xlfn.NUMBERVALUE(Plantilla!BQ27),"")</f>
        <v/>
      </c>
      <c r="BT16" s="4" t="str">
        <f>IF($C16="OK",_xlfn.NUMBERVALUE(Plantilla!BR27),"")</f>
        <v/>
      </c>
      <c r="BU16" s="6" t="str">
        <f>IF($C16="OK",_xlfn.NUMBERVALUE(Plantilla!BS27),"")</f>
        <v/>
      </c>
      <c r="BV16" s="6" t="str">
        <f>IF($C16="OK",_xlfn.NUMBERVALUE(Plantilla!BT27),"")</f>
        <v/>
      </c>
      <c r="BW16" s="6" t="str">
        <f>IF($C16="OK",_xlfn.NUMBERVALUE(Plantilla!BU27),"")</f>
        <v/>
      </c>
      <c r="BX16" s="6" t="str">
        <f>IF($C16="OK",_xlfn.NUMBERVALUE(Plantilla!BV27),"")</f>
        <v/>
      </c>
      <c r="BY16" s="6" t="str">
        <f>IF($C16="OK",_xlfn.NUMBERVALUE(Plantilla!BW27),"")</f>
        <v/>
      </c>
      <c r="BZ16" s="6" t="str">
        <f>IF($C16="OK",_xlfn.NUMBERVALUE(Plantilla!BX27),"")</f>
        <v/>
      </c>
      <c r="CA16" s="6" t="str">
        <f>IF($C16="OK",_xlfn.NUMBERVALUE(Plantilla!BY27),"")</f>
        <v/>
      </c>
      <c r="CB16" s="6" t="str">
        <f>IF($C16="OK",_xlfn.NUMBERVALUE(Plantilla!BZ27),"")</f>
        <v/>
      </c>
      <c r="CC16" s="6" t="str">
        <f>IF($C16="OK",_xlfn.NUMBERVALUE(Plantilla!CA27),"")</f>
        <v/>
      </c>
      <c r="CD16" s="6" t="str">
        <f>IF($C16="OK",_xlfn.NUMBERVALUE(Plantilla!CB27),"")</f>
        <v/>
      </c>
      <c r="CE16" s="6" t="str">
        <f>IF($C16="OK",_xlfn.NUMBERVALUE(Plantilla!CC27),"")</f>
        <v/>
      </c>
      <c r="CF16" s="4" t="str">
        <f>IF($C16="OK",_xlfn.NUMBERVALUE(Plantilla!CD27),"")</f>
        <v/>
      </c>
      <c r="CG16" s="6" t="str">
        <f>IF($C16="OK",_xlfn.NUMBERVALUE(Plantilla!CE27),"")</f>
        <v/>
      </c>
      <c r="CH16" s="6" t="str">
        <f>IF($C16="OK",_xlfn.NUMBERVALUE(Plantilla!CF27),"")</f>
        <v/>
      </c>
      <c r="CI16" s="6" t="str">
        <f>IF($C16="OK",_xlfn.NUMBERVALUE(Plantilla!CG27),"")</f>
        <v/>
      </c>
      <c r="CJ16" s="6" t="str">
        <f>IF($C16="OK",_xlfn.NUMBERVALUE(Plantilla!CH27),"")</f>
        <v/>
      </c>
      <c r="CK16" s="6" t="str">
        <f>IF($C16="OK",_xlfn.NUMBERVALUE(Plantilla!CI27),"")</f>
        <v/>
      </c>
      <c r="CL16" s="6" t="str">
        <f>IF($C16="OK",_xlfn.NUMBERVALUE(Plantilla!CJ27),"")</f>
        <v/>
      </c>
      <c r="CM16" t="str">
        <f>IF($C16="OK",TEXT(Plantilla!CK27,"#"),"")</f>
        <v/>
      </c>
      <c r="CN16" s="6" t="str">
        <f>IF($C16="OK",_xlfn.NUMBERVALUE(Plantilla!CL27),"")</f>
        <v/>
      </c>
      <c r="CO16" s="6" t="str">
        <f>IF($C16="OK",_xlfn.NUMBERVALUE(Plantilla!CM27),"")</f>
        <v/>
      </c>
      <c r="CP16" s="110" t="str">
        <f>IF($C16="OK",_xlfn.NUMBERVALUE(Plantilla!CN27),"")</f>
        <v/>
      </c>
      <c r="CQ16" s="6" t="str">
        <f>IF($C16="OK",_xlfn.NUMBERVALUE(Plantilla!CO27),"")</f>
        <v/>
      </c>
      <c r="CR16" s="109" t="str">
        <f>IF($C16="OK",_xlfn.NUMBERVALUE(Plantilla!CP27),"")</f>
        <v/>
      </c>
      <c r="CS16" s="110" t="str">
        <f>IF($C16="OK",_xlfn.NUMBERVALUE(Plantilla!CQ27),"")</f>
        <v/>
      </c>
      <c r="CT16" s="6" t="str">
        <f>IF($C16="OK",_xlfn.NUMBERVALUE(Plantilla!CR27),"")</f>
        <v/>
      </c>
      <c r="CU16" s="109" t="str">
        <f>IF($C16="OK",_xlfn.NUMBERVALUE(Plantilla!CS27),"")</f>
        <v/>
      </c>
      <c r="CV16" s="110" t="str">
        <f>IF($C16="OK",_xlfn.NUMBERVALUE(Plantilla!CT27),"")</f>
        <v/>
      </c>
      <c r="CW16" s="6" t="str">
        <f>IF($C16="OK",_xlfn.NUMBERVALUE(Plantilla!CU27),"")</f>
        <v/>
      </c>
      <c r="CX16" s="82" t="str">
        <f>IF($C16="OK",_xlfn.NUMBERVALUE(Plantilla!CV27),"")</f>
        <v/>
      </c>
      <c r="CY16" s="6" t="str">
        <f>IF($C16="OK",_xlfn.NUMBERVALUE(Plantilla!CW27),"")</f>
        <v/>
      </c>
      <c r="CZ16" s="82" t="str">
        <f>IF($C16="OK",_xlfn.NUMBERVALUE(Plantilla!CX27),"")</f>
        <v/>
      </c>
      <c r="DA16" s="6" t="str">
        <f>IF($C16="OK",_xlfn.NUMBERVALUE(Plantilla!CY27),"")</f>
        <v/>
      </c>
      <c r="DB16" s="109" t="str">
        <f>IF($C16="OK",_xlfn.NUMBERVALUE(Plantilla!CZ27),"")</f>
        <v/>
      </c>
      <c r="DC16" s="6" t="str">
        <f>IF($C16="OK",_xlfn.NUMBERVALUE(Plantilla!DA27),"")</f>
        <v/>
      </c>
      <c r="DD16" s="6" t="str">
        <f>IF($C16="OK",TEXT(Plantilla!DB27,"#"),"")</f>
        <v/>
      </c>
      <c r="DE16" s="6" t="str">
        <f>IF($C16="OK",_xlfn.NUMBERVALUE(Plantilla!DC27),"")</f>
        <v/>
      </c>
      <c r="DF16" s="4" t="str">
        <f>IF($C16="OK",_xlfn.NUMBERVALUE(Plantilla!DD27),"")</f>
        <v/>
      </c>
      <c r="DG16" s="6" t="str">
        <f>IF($C16="OK",_xlfn.NUMBERVALUE(Plantilla!DE27),"")</f>
        <v/>
      </c>
      <c r="DH16" s="6" t="str">
        <f>IF($C16="OK",_xlfn.NUMBERVALUE(Plantilla!DF27),"")</f>
        <v/>
      </c>
      <c r="DI16" s="6" t="str">
        <f>IF($C16="OK",_xlfn.NUMBERVALUE(Plantilla!DG27),"")</f>
        <v/>
      </c>
      <c r="DJ16" s="6" t="str">
        <f>IF($C16="OK",_xlfn.NUMBERVALUE(Plantilla!DH27),"")</f>
        <v/>
      </c>
      <c r="DK16" s="6" t="str">
        <f>IF($C16="OK",_xlfn.NUMBERVALUE(Plantilla!DI27),"")</f>
        <v/>
      </c>
      <c r="DL16" s="6" t="str">
        <f>IF($C16="OK",_xlfn.NUMBERVALUE(Plantilla!DJ27),"")</f>
        <v/>
      </c>
      <c r="DM16" s="6" t="str">
        <f>IF($C16="OK",_xlfn.NUMBERVALUE(Plantilla!DK27),"")</f>
        <v/>
      </c>
      <c r="DN16" s="6" t="str">
        <f>IF($C16="OK",_xlfn.NUMBERVALUE(Plantilla!DL27),"")</f>
        <v/>
      </c>
      <c r="DO16" s="6" t="str">
        <f>IF($C16="OK",_xlfn.NUMBERVALUE(Plantilla!DM27),"")</f>
        <v/>
      </c>
      <c r="DP16" s="6" t="str">
        <f>IF($C16="OK",_xlfn.NUMBERVALUE(Plantilla!DN27),"")</f>
        <v/>
      </c>
      <c r="DQ16" s="6" t="str">
        <f>IF($C16="OK",_xlfn.NUMBERVALUE(Plantilla!DO27),"")</f>
        <v/>
      </c>
      <c r="DR16" s="6" t="str">
        <f>IF($C16="OK",_xlfn.NUMBERVALUE(Plantilla!DP27),"")</f>
        <v/>
      </c>
      <c r="DS16" t="str">
        <f>IF($C16="OK",TEXT(Plantilla!DR27,"#"),"")</f>
        <v/>
      </c>
      <c r="DT16" s="6"/>
    </row>
    <row r="17" spans="1:124" x14ac:dyDescent="0.25">
      <c r="A17" t="str">
        <f>IF(Plantilla!$I$6="¡Perfecto!, Guarda el archivo y adjúntalo a tu interfaz de Nómina Electrónica","OK","Error")</f>
        <v>OK</v>
      </c>
      <c r="B17" t="str">
        <f>IF(Plantilla!$I$6="¡Perfecto!, Guarda el archivo y adjúntalo a tu interfaz de Nómina Electrónica",MID(Plantilla!$D$2,SEARCH("V",Plantilla!$D$2),10),"")</f>
        <v>V2.0</v>
      </c>
      <c r="C17" t="str">
        <f>Plantilla!C28</f>
        <v/>
      </c>
      <c r="D17" t="str">
        <f>IF($C17="OK",Plantilla!B28,"")</f>
        <v/>
      </c>
      <c r="E17" t="str">
        <f>IF($C17="OK",
   VLOOKUP(Plantilla!$E$4,'Tablas '!$AP$4:$AT$6,5,FALSE),
"")</f>
        <v/>
      </c>
      <c r="F17" t="str">
        <f>IF($C17="OK",TEXT(Plantilla!D28,"#"),"")</f>
        <v/>
      </c>
      <c r="G17" t="str">
        <f>IF($C17="OK",
   VLOOKUP(Plantilla!E28,'Tablas '!$B$4:$C$14,2,FALSE),
"")</f>
        <v/>
      </c>
      <c r="H17" t="str">
        <f>IF($C17="OK",TEXT(Plantilla!F28,"#"),"")</f>
        <v/>
      </c>
      <c r="I17" t="str">
        <f>IF($C17="OK",TEXT(Plantilla!G28,"#"),"")</f>
        <v/>
      </c>
      <c r="J17" t="str">
        <f>IF($C17="OK",TEXT(Plantilla!H28,"#"),"")</f>
        <v/>
      </c>
      <c r="K17" t="str">
        <f>IF($C17="OK",TEXT(Plantilla!I28,"#"),"")</f>
        <v/>
      </c>
      <c r="L17" t="str">
        <f>IF($C17="OK",TEXT(Plantilla!J28,"#"),"")</f>
        <v/>
      </c>
      <c r="M17" t="str">
        <f>IF($C17="OK",TEXT(Plantilla!K28,"#"),"")</f>
        <v/>
      </c>
      <c r="N17" t="str">
        <f>IF($C17="OK",
   CONCATENATE(YEAR(Plantilla!L28),"-",TEXT(MONTH(Plantilla!L28),"00"),"-",TEXT(DAY(Plantilla!L28),"00")),
"")</f>
        <v/>
      </c>
      <c r="O17" t="str">
        <f>IF($C17="OK",_xlfn.NUMBERVALUE(Plantilla!M28),"")</f>
        <v/>
      </c>
      <c r="P17" t="str">
        <f>IF($C17="OK",
   IF(Plantilla!N28&lt;&gt;"",
      CONCATENATE(YEAR(Plantilla!N28),"-",TEXT(MONTH(Plantilla!N28),"00"),"-",TEXT(DAY(Plantilla!N28),"00")),
   ""),
"")</f>
        <v/>
      </c>
      <c r="Q17" t="str">
        <f>IF($C17="OK",
   VLOOKUP(Plantilla!O28,'Tablas '!$E$4:$F$19,2,FALSE),
"")</f>
        <v/>
      </c>
      <c r="R17" t="str">
        <f>IF($C17="OK",
   VLOOKUP(Plantilla!P28,'Tablas '!$H$4:$I$5,2,FALSE),
"")</f>
        <v/>
      </c>
      <c r="S17" t="str">
        <f>IF($C17="OK",
   VLOOKUP(Plantilla!Q28,'Tablas '!$K$4:$L$8,2,FALSE),
"")</f>
        <v/>
      </c>
      <c r="T17" t="str">
        <f>IF($C17="OK",
   VLOOKUP(Plantilla!R28,'Tablas '!$AE$4:$AF$6,2,FALSE),
"")</f>
        <v/>
      </c>
      <c r="U17" t="str">
        <f>IF($C17="OK",
   VLOOKUP(Plantilla!S28,'Tablas '!$AE$4:$AF$6,2,FALSE),
"")</f>
        <v/>
      </c>
      <c r="V17" t="str">
        <f>IF($C17="OK",TEXT(Plantilla!T28,"#"),"")</f>
        <v/>
      </c>
      <c r="W17" s="84" t="str">
        <f>IF($C17="OK",
   VLOOKUP(Plantilla!U28,'Tablas '!$AM$4:$AN$1126,2,FALSE),
"")</f>
        <v/>
      </c>
      <c r="X17" t="str">
        <f>IF($C17="OK",TEXT(Plantilla!V28,"#"),"")</f>
        <v/>
      </c>
      <c r="Y17" t="str">
        <f>IF($C17="OK",
   CONCATENATE(YEAR(Plantilla!W28),"-",TEXT(MONTH(Plantilla!W28),"00"),"-",TEXT(DAY(Plantilla!W28),"00")),
"")</f>
        <v/>
      </c>
      <c r="Z17" t="str">
        <f>IF($C17="OK",
   CONCATENATE(YEAR(Plantilla!X28),"-",TEXT(MONTH(Plantilla!X28),"00"),"-",TEXT(DAY(Plantilla!X28),"00")),
"")</f>
        <v/>
      </c>
      <c r="AA17" t="str">
        <f>IF($C17="OK",
   TEXT(VLOOKUP(Plantilla!Y28,'Tablas '!$Q$4:$R$9,2,FALSE),"#"),
"")</f>
        <v/>
      </c>
      <c r="AB17" t="str">
        <f>IF($C17="OK",
   CONCATENATE(YEAR(Plantilla!Z28),"-",TEXT(MONTH(Plantilla!Z28),"00"),"-",TEXT(DAY(Plantilla!Z28),"00")),
"")</f>
        <v/>
      </c>
      <c r="AC17" t="str">
        <f>IF($C17="OK",
   TEXT(VLOOKUP(Plantilla!AA28,'Tablas '!$T$4:$U$13,2,FALSE),"#"),
"")</f>
        <v/>
      </c>
      <c r="AD17" t="str">
        <f>IF($C17="OK",TEXT(Plantilla!AB28,"#"),"")</f>
        <v/>
      </c>
      <c r="AE17" t="str">
        <f>IF($C17="OK",
   IF(Plantilla!AC28&lt;&gt;"",
      TEXT(VLOOKUP(Plantilla!AC28,'Tablas '!$W$4:$X$7,2,FALSE),"#"),
   ""),
"")</f>
        <v/>
      </c>
      <c r="AF17" t="str">
        <f>IF($C17="OK",TEXT(Plantilla!AD28,"#"),"")</f>
        <v/>
      </c>
      <c r="AG17" s="6" t="str">
        <f>IF($C17="OK",_xlfn.NUMBERVALUE(Plantilla!AE28),"")</f>
        <v/>
      </c>
      <c r="AH17" s="4" t="str">
        <f>IF($C17="OK",_xlfn.NUMBERVALUE(Plantilla!AF28),"")</f>
        <v/>
      </c>
      <c r="AI17" s="6" t="str">
        <f>IF($C17="OK",_xlfn.NUMBERVALUE(Plantilla!AG28),"")</f>
        <v/>
      </c>
      <c r="AJ17" s="6" t="str">
        <f>IF($C17="OK",_xlfn.NUMBERVALUE(Plantilla!AH28),"")</f>
        <v/>
      </c>
      <c r="AK17" s="6" t="str">
        <f>IF($C17="OK",_xlfn.NUMBERVALUE(Plantilla!AI28),"")</f>
        <v/>
      </c>
      <c r="AL17" s="6" t="str">
        <f>IF($C17="OK",_xlfn.NUMBERVALUE(Plantilla!AJ28),"")</f>
        <v/>
      </c>
      <c r="AM17" s="4" t="str">
        <f>IF($C17="OK",_xlfn.NUMBERVALUE(Plantilla!AK28),"")</f>
        <v/>
      </c>
      <c r="AN17" s="6" t="str">
        <f>IF($C17="OK",_xlfn.NUMBERVALUE(Plantilla!AL28),"")</f>
        <v/>
      </c>
      <c r="AO17" s="4" t="str">
        <f>IF($C17="OK",_xlfn.NUMBERVALUE(Plantilla!AM28),"")</f>
        <v/>
      </c>
      <c r="AP17" s="6" t="str">
        <f>IF($C17="OK",_xlfn.NUMBERVALUE(Plantilla!AN28),"")</f>
        <v/>
      </c>
      <c r="AQ17" s="4" t="str">
        <f>IF($C17="OK",_xlfn.NUMBERVALUE(Plantilla!AO28),"")</f>
        <v/>
      </c>
      <c r="AR17" s="6" t="str">
        <f>IF($C17="OK",_xlfn.NUMBERVALUE(Plantilla!AP28),"")</f>
        <v/>
      </c>
      <c r="AS17" s="4" t="str">
        <f>IF($C17="OK",_xlfn.NUMBERVALUE(Plantilla!AQ28),"")</f>
        <v/>
      </c>
      <c r="AT17" s="6" t="str">
        <f>IF($C17="OK",_xlfn.NUMBERVALUE(Plantilla!AR28),"")</f>
        <v/>
      </c>
      <c r="AU17" s="4" t="str">
        <f>IF($C17="OK",_xlfn.NUMBERVALUE(Plantilla!AS28),"")</f>
        <v/>
      </c>
      <c r="AV17" s="6" t="str">
        <f>IF($C17="OK",_xlfn.NUMBERVALUE(Plantilla!AT28),"")</f>
        <v/>
      </c>
      <c r="AW17" s="4" t="str">
        <f>IF($C17="OK",_xlfn.NUMBERVALUE(Plantilla!AU28),"")</f>
        <v/>
      </c>
      <c r="AX17" s="6" t="str">
        <f>IF($C17="OK",_xlfn.NUMBERVALUE(Plantilla!AV28),"")</f>
        <v/>
      </c>
      <c r="AY17" s="4" t="str">
        <f>IF($C17="OK",_xlfn.NUMBERVALUE(Plantilla!AW28),"")</f>
        <v/>
      </c>
      <c r="AZ17" s="6" t="str">
        <f>IF($C17="OK",_xlfn.NUMBERVALUE(Plantilla!AX28),"")</f>
        <v/>
      </c>
      <c r="BA17" t="str">
        <f>IF($C17="OK",_xlfn.NUMBERVALUE(Plantilla!AY28),"")</f>
        <v/>
      </c>
      <c r="BB17" t="str">
        <f>IF($C17="OK",_xlfn.NUMBERVALUE(Plantilla!AZ28),"")</f>
        <v/>
      </c>
      <c r="BC17" s="4" t="str">
        <f>IF($C17="OK",_xlfn.NUMBERVALUE(Plantilla!BA28),"")</f>
        <v/>
      </c>
      <c r="BD17" s="6" t="str">
        <f>IF($C17="OK",_xlfn.NUMBERVALUE(Plantilla!BB28),"")</f>
        <v/>
      </c>
      <c r="BE17" s="4" t="str">
        <f>IF($C17="OK",_xlfn.NUMBERVALUE(Plantilla!BC28),"")</f>
        <v/>
      </c>
      <c r="BF17" s="6" t="str">
        <f>IF($C17="OK",_xlfn.NUMBERVALUE(Plantilla!BD28),"")</f>
        <v/>
      </c>
      <c r="BG17" s="4" t="str">
        <f>IF($C17="OK",_xlfn.NUMBERVALUE(Plantilla!BE28),"")</f>
        <v/>
      </c>
      <c r="BH17" s="6" t="str">
        <f>IF($C17="OK",_xlfn.NUMBERVALUE(Plantilla!BF28),"")</f>
        <v/>
      </c>
      <c r="BI17" s="110" t="str">
        <f>IF($C17="OK",_xlfn.NUMBERVALUE(Plantilla!BG28),"")</f>
        <v/>
      </c>
      <c r="BJ17" s="6" t="str">
        <f>IF($C17="OK",_xlfn.NUMBERVALUE(Plantilla!BH28),"")</f>
        <v/>
      </c>
      <c r="BK17" s="109" t="str">
        <f>IF($C17="OK",_xlfn.NUMBERVALUE(Plantilla!BI28),"")</f>
        <v/>
      </c>
      <c r="BL17" s="6" t="str">
        <f>IF($C17="OK",
   IF(Plantilla!BJ28&lt;&gt;"",
      TEXT(VLOOKUP(Plantilla!BJ28,'Tablas '!$Z$4:$AA$6,2,FALSE),"#"),
   ""),
"")</f>
        <v/>
      </c>
      <c r="BM17" s="4" t="str">
        <f>IF($C17="OK",_xlfn.NUMBERVALUE(Plantilla!BK28),"")</f>
        <v/>
      </c>
      <c r="BN17" s="4" t="str">
        <f>IF($C17="OK",_xlfn.NUMBERVALUE(Plantilla!BL28),"")</f>
        <v/>
      </c>
      <c r="BO17" s="6" t="str">
        <f>IF($C17="OK",_xlfn.NUMBERVALUE(Plantilla!BM28),"")</f>
        <v/>
      </c>
      <c r="BP17" s="4" t="str">
        <f>IF($C17="OK",_xlfn.NUMBERVALUE(Plantilla!BN28),"")</f>
        <v/>
      </c>
      <c r="BQ17" s="6" t="str">
        <f>IF($C17="OK",_xlfn.NUMBERVALUE(Plantilla!BO28),"")</f>
        <v/>
      </c>
      <c r="BR17" s="4" t="str">
        <f>IF($C17="OK",_xlfn.NUMBERVALUE(Plantilla!BP28),"")</f>
        <v/>
      </c>
      <c r="BS17" s="6" t="str">
        <f>IF($C17="OK",_xlfn.NUMBERVALUE(Plantilla!BQ28),"")</f>
        <v/>
      </c>
      <c r="BT17" s="4" t="str">
        <f>IF($C17="OK",_xlfn.NUMBERVALUE(Plantilla!BR28),"")</f>
        <v/>
      </c>
      <c r="BU17" s="6" t="str">
        <f>IF($C17="OK",_xlfn.NUMBERVALUE(Plantilla!BS28),"")</f>
        <v/>
      </c>
      <c r="BV17" s="6" t="str">
        <f>IF($C17="OK",_xlfn.NUMBERVALUE(Plantilla!BT28),"")</f>
        <v/>
      </c>
      <c r="BW17" s="6" t="str">
        <f>IF($C17="OK",_xlfn.NUMBERVALUE(Plantilla!BU28),"")</f>
        <v/>
      </c>
      <c r="BX17" s="6" t="str">
        <f>IF($C17="OK",_xlfn.NUMBERVALUE(Plantilla!BV28),"")</f>
        <v/>
      </c>
      <c r="BY17" s="6" t="str">
        <f>IF($C17="OK",_xlfn.NUMBERVALUE(Plantilla!BW28),"")</f>
        <v/>
      </c>
      <c r="BZ17" s="6" t="str">
        <f>IF($C17="OK",_xlfn.NUMBERVALUE(Plantilla!BX28),"")</f>
        <v/>
      </c>
      <c r="CA17" s="6" t="str">
        <f>IF($C17="OK",_xlfn.NUMBERVALUE(Plantilla!BY28),"")</f>
        <v/>
      </c>
      <c r="CB17" s="6" t="str">
        <f>IF($C17="OK",_xlfn.NUMBERVALUE(Plantilla!BZ28),"")</f>
        <v/>
      </c>
      <c r="CC17" s="6" t="str">
        <f>IF($C17="OK",_xlfn.NUMBERVALUE(Plantilla!CA28),"")</f>
        <v/>
      </c>
      <c r="CD17" s="6" t="str">
        <f>IF($C17="OK",_xlfn.NUMBERVALUE(Plantilla!CB28),"")</f>
        <v/>
      </c>
      <c r="CE17" s="6" t="str">
        <f>IF($C17="OK",_xlfn.NUMBERVALUE(Plantilla!CC28),"")</f>
        <v/>
      </c>
      <c r="CF17" s="4" t="str">
        <f>IF($C17="OK",_xlfn.NUMBERVALUE(Plantilla!CD28),"")</f>
        <v/>
      </c>
      <c r="CG17" s="6" t="str">
        <f>IF($C17="OK",_xlfn.NUMBERVALUE(Plantilla!CE28),"")</f>
        <v/>
      </c>
      <c r="CH17" s="6" t="str">
        <f>IF($C17="OK",_xlfn.NUMBERVALUE(Plantilla!CF28),"")</f>
        <v/>
      </c>
      <c r="CI17" s="6" t="str">
        <f>IF($C17="OK",_xlfn.NUMBERVALUE(Plantilla!CG28),"")</f>
        <v/>
      </c>
      <c r="CJ17" s="6" t="str">
        <f>IF($C17="OK",_xlfn.NUMBERVALUE(Plantilla!CH28),"")</f>
        <v/>
      </c>
      <c r="CK17" s="6" t="str">
        <f>IF($C17="OK",_xlfn.NUMBERVALUE(Plantilla!CI28),"")</f>
        <v/>
      </c>
      <c r="CL17" s="6" t="str">
        <f>IF($C17="OK",_xlfn.NUMBERVALUE(Plantilla!CJ28),"")</f>
        <v/>
      </c>
      <c r="CM17" t="str">
        <f>IF($C17="OK",TEXT(Plantilla!CK28,"#"),"")</f>
        <v/>
      </c>
      <c r="CN17" s="6" t="str">
        <f>IF($C17="OK",_xlfn.NUMBERVALUE(Plantilla!CL28),"")</f>
        <v/>
      </c>
      <c r="CO17" s="6" t="str">
        <f>IF($C17="OK",_xlfn.NUMBERVALUE(Plantilla!CM28),"")</f>
        <v/>
      </c>
      <c r="CP17" s="110" t="str">
        <f>IF($C17="OK",_xlfn.NUMBERVALUE(Plantilla!CN28),"")</f>
        <v/>
      </c>
      <c r="CQ17" s="6" t="str">
        <f>IF($C17="OK",_xlfn.NUMBERVALUE(Plantilla!CO28),"")</f>
        <v/>
      </c>
      <c r="CR17" s="109" t="str">
        <f>IF($C17="OK",_xlfn.NUMBERVALUE(Plantilla!CP28),"")</f>
        <v/>
      </c>
      <c r="CS17" s="110" t="str">
        <f>IF($C17="OK",_xlfn.NUMBERVALUE(Plantilla!CQ28),"")</f>
        <v/>
      </c>
      <c r="CT17" s="6" t="str">
        <f>IF($C17="OK",_xlfn.NUMBERVALUE(Plantilla!CR28),"")</f>
        <v/>
      </c>
      <c r="CU17" s="109" t="str">
        <f>IF($C17="OK",_xlfn.NUMBERVALUE(Plantilla!CS28),"")</f>
        <v/>
      </c>
      <c r="CV17" s="110" t="str">
        <f>IF($C17="OK",_xlfn.NUMBERVALUE(Plantilla!CT28),"")</f>
        <v/>
      </c>
      <c r="CW17" s="6" t="str">
        <f>IF($C17="OK",_xlfn.NUMBERVALUE(Plantilla!CU28),"")</f>
        <v/>
      </c>
      <c r="CX17" s="82" t="str">
        <f>IF($C17="OK",_xlfn.NUMBERVALUE(Plantilla!CV28),"")</f>
        <v/>
      </c>
      <c r="CY17" s="6" t="str">
        <f>IF($C17="OK",_xlfn.NUMBERVALUE(Plantilla!CW28),"")</f>
        <v/>
      </c>
      <c r="CZ17" s="82" t="str">
        <f>IF($C17="OK",_xlfn.NUMBERVALUE(Plantilla!CX28),"")</f>
        <v/>
      </c>
      <c r="DA17" s="6" t="str">
        <f>IF($C17="OK",_xlfn.NUMBERVALUE(Plantilla!CY28),"")</f>
        <v/>
      </c>
      <c r="DB17" s="109" t="str">
        <f>IF($C17="OK",_xlfn.NUMBERVALUE(Plantilla!CZ28),"")</f>
        <v/>
      </c>
      <c r="DC17" s="6" t="str">
        <f>IF($C17="OK",_xlfn.NUMBERVALUE(Plantilla!DA28),"")</f>
        <v/>
      </c>
      <c r="DD17" s="6" t="str">
        <f>IF($C17="OK",TEXT(Plantilla!DB28,"#"),"")</f>
        <v/>
      </c>
      <c r="DE17" s="6" t="str">
        <f>IF($C17="OK",_xlfn.NUMBERVALUE(Plantilla!DC28),"")</f>
        <v/>
      </c>
      <c r="DF17" s="4" t="str">
        <f>IF($C17="OK",_xlfn.NUMBERVALUE(Plantilla!DD28),"")</f>
        <v/>
      </c>
      <c r="DG17" s="6" t="str">
        <f>IF($C17="OK",_xlfn.NUMBERVALUE(Plantilla!DE28),"")</f>
        <v/>
      </c>
      <c r="DH17" s="6" t="str">
        <f>IF($C17="OK",_xlfn.NUMBERVALUE(Plantilla!DF28),"")</f>
        <v/>
      </c>
      <c r="DI17" s="6" t="str">
        <f>IF($C17="OK",_xlfn.NUMBERVALUE(Plantilla!DG28),"")</f>
        <v/>
      </c>
      <c r="DJ17" s="6" t="str">
        <f>IF($C17="OK",_xlfn.NUMBERVALUE(Plantilla!DH28),"")</f>
        <v/>
      </c>
      <c r="DK17" s="6" t="str">
        <f>IF($C17="OK",_xlfn.NUMBERVALUE(Plantilla!DI28),"")</f>
        <v/>
      </c>
      <c r="DL17" s="6" t="str">
        <f>IF($C17="OK",_xlfn.NUMBERVALUE(Plantilla!DJ28),"")</f>
        <v/>
      </c>
      <c r="DM17" s="6" t="str">
        <f>IF($C17="OK",_xlfn.NUMBERVALUE(Plantilla!DK28),"")</f>
        <v/>
      </c>
      <c r="DN17" s="6" t="str">
        <f>IF($C17="OK",_xlfn.NUMBERVALUE(Plantilla!DL28),"")</f>
        <v/>
      </c>
      <c r="DO17" s="6" t="str">
        <f>IF($C17="OK",_xlfn.NUMBERVALUE(Plantilla!DM28),"")</f>
        <v/>
      </c>
      <c r="DP17" s="6" t="str">
        <f>IF($C17="OK",_xlfn.NUMBERVALUE(Plantilla!DN28),"")</f>
        <v/>
      </c>
      <c r="DQ17" s="6" t="str">
        <f>IF($C17="OK",_xlfn.NUMBERVALUE(Plantilla!DO28),"")</f>
        <v/>
      </c>
      <c r="DR17" s="6" t="str">
        <f>IF($C17="OK",_xlfn.NUMBERVALUE(Plantilla!DP28),"")</f>
        <v/>
      </c>
      <c r="DS17" t="str">
        <f>IF($C17="OK",TEXT(Plantilla!DR28,"#"),"")</f>
        <v/>
      </c>
      <c r="DT17" s="6"/>
    </row>
    <row r="18" spans="1:124" x14ac:dyDescent="0.25">
      <c r="A18" t="str">
        <f>IF(Plantilla!$I$6="¡Perfecto!, Guarda el archivo y adjúntalo a tu interfaz de Nómina Electrónica","OK","Error")</f>
        <v>OK</v>
      </c>
      <c r="B18" t="str">
        <f>IF(Plantilla!$I$6="¡Perfecto!, Guarda el archivo y adjúntalo a tu interfaz de Nómina Electrónica",MID(Plantilla!$D$2,SEARCH("V",Plantilla!$D$2),10),"")</f>
        <v>V2.0</v>
      </c>
      <c r="C18" t="str">
        <f>Plantilla!C29</f>
        <v/>
      </c>
      <c r="D18" t="str">
        <f>IF($C18="OK",Plantilla!B29,"")</f>
        <v/>
      </c>
      <c r="E18" t="str">
        <f>IF($C18="OK",
   VLOOKUP(Plantilla!$E$4,'Tablas '!$AP$4:$AT$6,5,FALSE),
"")</f>
        <v/>
      </c>
      <c r="F18" t="str">
        <f>IF($C18="OK",TEXT(Plantilla!D29,"#"),"")</f>
        <v/>
      </c>
      <c r="G18" t="str">
        <f>IF($C18="OK",
   VLOOKUP(Plantilla!E29,'Tablas '!$B$4:$C$14,2,FALSE),
"")</f>
        <v/>
      </c>
      <c r="H18" t="str">
        <f>IF($C18="OK",TEXT(Plantilla!F29,"#"),"")</f>
        <v/>
      </c>
      <c r="I18" t="str">
        <f>IF($C18="OK",TEXT(Plantilla!G29,"#"),"")</f>
        <v/>
      </c>
      <c r="J18" t="str">
        <f>IF($C18="OK",TEXT(Plantilla!H29,"#"),"")</f>
        <v/>
      </c>
      <c r="K18" t="str">
        <f>IF($C18="OK",TEXT(Plantilla!I29,"#"),"")</f>
        <v/>
      </c>
      <c r="L18" t="str">
        <f>IF($C18="OK",TEXT(Plantilla!J29,"#"),"")</f>
        <v/>
      </c>
      <c r="M18" t="str">
        <f>IF($C18="OK",TEXT(Plantilla!K29,"#"),"")</f>
        <v/>
      </c>
      <c r="N18" t="str">
        <f>IF($C18="OK",
   CONCATENATE(YEAR(Plantilla!L29),"-",TEXT(MONTH(Plantilla!L29),"00"),"-",TEXT(DAY(Plantilla!L29),"00")),
"")</f>
        <v/>
      </c>
      <c r="O18" t="str">
        <f>IF($C18="OK",_xlfn.NUMBERVALUE(Plantilla!M29),"")</f>
        <v/>
      </c>
      <c r="P18" t="str">
        <f>IF($C18="OK",
   IF(Plantilla!N29&lt;&gt;"",
      CONCATENATE(YEAR(Plantilla!N29),"-",TEXT(MONTH(Plantilla!N29),"00"),"-",TEXT(DAY(Plantilla!N29),"00")),
   ""),
"")</f>
        <v/>
      </c>
      <c r="Q18" t="str">
        <f>IF($C18="OK",
   VLOOKUP(Plantilla!O29,'Tablas '!$E$4:$F$19,2,FALSE),
"")</f>
        <v/>
      </c>
      <c r="R18" t="str">
        <f>IF($C18="OK",
   VLOOKUP(Plantilla!P29,'Tablas '!$H$4:$I$5,2,FALSE),
"")</f>
        <v/>
      </c>
      <c r="S18" t="str">
        <f>IF($C18="OK",
   VLOOKUP(Plantilla!Q29,'Tablas '!$K$4:$L$8,2,FALSE),
"")</f>
        <v/>
      </c>
      <c r="T18" t="str">
        <f>IF($C18="OK",
   VLOOKUP(Plantilla!R29,'Tablas '!$AE$4:$AF$6,2,FALSE),
"")</f>
        <v/>
      </c>
      <c r="U18" t="str">
        <f>IF($C18="OK",
   VLOOKUP(Plantilla!S29,'Tablas '!$AE$4:$AF$6,2,FALSE),
"")</f>
        <v/>
      </c>
      <c r="V18" t="str">
        <f>IF($C18="OK",TEXT(Plantilla!T29,"#"),"")</f>
        <v/>
      </c>
      <c r="W18" s="84" t="str">
        <f>IF($C18="OK",
   VLOOKUP(Plantilla!U29,'Tablas '!$AM$4:$AN$1126,2,FALSE),
"")</f>
        <v/>
      </c>
      <c r="X18" t="str">
        <f>IF($C18="OK",TEXT(Plantilla!V29,"#"),"")</f>
        <v/>
      </c>
      <c r="Y18" t="str">
        <f>IF($C18="OK",
   CONCATENATE(YEAR(Plantilla!W29),"-",TEXT(MONTH(Plantilla!W29),"00"),"-",TEXT(DAY(Plantilla!W29),"00")),
"")</f>
        <v/>
      </c>
      <c r="Z18" t="str">
        <f>IF($C18="OK",
   CONCATENATE(YEAR(Plantilla!X29),"-",TEXT(MONTH(Plantilla!X29),"00"),"-",TEXT(DAY(Plantilla!X29),"00")),
"")</f>
        <v/>
      </c>
      <c r="AA18" t="str">
        <f>IF($C18="OK",
   TEXT(VLOOKUP(Plantilla!Y29,'Tablas '!$Q$4:$R$9,2,FALSE),"#"),
"")</f>
        <v/>
      </c>
      <c r="AB18" t="str">
        <f>IF($C18="OK",
   CONCATENATE(YEAR(Plantilla!Z29),"-",TEXT(MONTH(Plantilla!Z29),"00"),"-",TEXT(DAY(Plantilla!Z29),"00")),
"")</f>
        <v/>
      </c>
      <c r="AC18" t="str">
        <f>IF($C18="OK",
   TEXT(VLOOKUP(Plantilla!AA29,'Tablas '!$T$4:$U$13,2,FALSE),"#"),
"")</f>
        <v/>
      </c>
      <c r="AD18" t="str">
        <f>IF($C18="OK",TEXT(Plantilla!AB29,"#"),"")</f>
        <v/>
      </c>
      <c r="AE18" t="str">
        <f>IF($C18="OK",
   IF(Plantilla!AC29&lt;&gt;"",
      TEXT(VLOOKUP(Plantilla!AC29,'Tablas '!$W$4:$X$7,2,FALSE),"#"),
   ""),
"")</f>
        <v/>
      </c>
      <c r="AF18" t="str">
        <f>IF($C18="OK",TEXT(Plantilla!AD29,"#"),"")</f>
        <v/>
      </c>
      <c r="AG18" s="6" t="str">
        <f>IF($C18="OK",_xlfn.NUMBERVALUE(Plantilla!AE29),"")</f>
        <v/>
      </c>
      <c r="AH18" s="4" t="str">
        <f>IF($C18="OK",_xlfn.NUMBERVALUE(Plantilla!AF29),"")</f>
        <v/>
      </c>
      <c r="AI18" s="6" t="str">
        <f>IF($C18="OK",_xlfn.NUMBERVALUE(Plantilla!AG29),"")</f>
        <v/>
      </c>
      <c r="AJ18" s="6" t="str">
        <f>IF($C18="OK",_xlfn.NUMBERVALUE(Plantilla!AH29),"")</f>
        <v/>
      </c>
      <c r="AK18" s="6" t="str">
        <f>IF($C18="OK",_xlfn.NUMBERVALUE(Plantilla!AI29),"")</f>
        <v/>
      </c>
      <c r="AL18" s="6" t="str">
        <f>IF($C18="OK",_xlfn.NUMBERVALUE(Plantilla!AJ29),"")</f>
        <v/>
      </c>
      <c r="AM18" s="4" t="str">
        <f>IF($C18="OK",_xlfn.NUMBERVALUE(Plantilla!AK29),"")</f>
        <v/>
      </c>
      <c r="AN18" s="6" t="str">
        <f>IF($C18="OK",_xlfn.NUMBERVALUE(Plantilla!AL29),"")</f>
        <v/>
      </c>
      <c r="AO18" s="4" t="str">
        <f>IF($C18="OK",_xlfn.NUMBERVALUE(Plantilla!AM29),"")</f>
        <v/>
      </c>
      <c r="AP18" s="6" t="str">
        <f>IF($C18="OK",_xlfn.NUMBERVALUE(Plantilla!AN29),"")</f>
        <v/>
      </c>
      <c r="AQ18" s="4" t="str">
        <f>IF($C18="OK",_xlfn.NUMBERVALUE(Plantilla!AO29),"")</f>
        <v/>
      </c>
      <c r="AR18" s="6" t="str">
        <f>IF($C18="OK",_xlfn.NUMBERVALUE(Plantilla!AP29),"")</f>
        <v/>
      </c>
      <c r="AS18" s="4" t="str">
        <f>IF($C18="OK",_xlfn.NUMBERVALUE(Plantilla!AQ29),"")</f>
        <v/>
      </c>
      <c r="AT18" s="6" t="str">
        <f>IF($C18="OK",_xlfn.NUMBERVALUE(Plantilla!AR29),"")</f>
        <v/>
      </c>
      <c r="AU18" s="4" t="str">
        <f>IF($C18="OK",_xlfn.NUMBERVALUE(Plantilla!AS29),"")</f>
        <v/>
      </c>
      <c r="AV18" s="6" t="str">
        <f>IF($C18="OK",_xlfn.NUMBERVALUE(Plantilla!AT29),"")</f>
        <v/>
      </c>
      <c r="AW18" s="4" t="str">
        <f>IF($C18="OK",_xlfn.NUMBERVALUE(Plantilla!AU29),"")</f>
        <v/>
      </c>
      <c r="AX18" s="6" t="str">
        <f>IF($C18="OK",_xlfn.NUMBERVALUE(Plantilla!AV29),"")</f>
        <v/>
      </c>
      <c r="AY18" s="4" t="str">
        <f>IF($C18="OK",_xlfn.NUMBERVALUE(Plantilla!AW29),"")</f>
        <v/>
      </c>
      <c r="AZ18" s="6" t="str">
        <f>IF($C18="OK",_xlfn.NUMBERVALUE(Plantilla!AX29),"")</f>
        <v/>
      </c>
      <c r="BA18" t="str">
        <f>IF($C18="OK",_xlfn.NUMBERVALUE(Plantilla!AY29),"")</f>
        <v/>
      </c>
      <c r="BB18" t="str">
        <f>IF($C18="OK",_xlfn.NUMBERVALUE(Plantilla!AZ29),"")</f>
        <v/>
      </c>
      <c r="BC18" s="4" t="str">
        <f>IF($C18="OK",_xlfn.NUMBERVALUE(Plantilla!BA29),"")</f>
        <v/>
      </c>
      <c r="BD18" s="6" t="str">
        <f>IF($C18="OK",_xlfn.NUMBERVALUE(Plantilla!BB29),"")</f>
        <v/>
      </c>
      <c r="BE18" s="4" t="str">
        <f>IF($C18="OK",_xlfn.NUMBERVALUE(Plantilla!BC29),"")</f>
        <v/>
      </c>
      <c r="BF18" s="6" t="str">
        <f>IF($C18="OK",_xlfn.NUMBERVALUE(Plantilla!BD29),"")</f>
        <v/>
      </c>
      <c r="BG18" s="4" t="str">
        <f>IF($C18="OK",_xlfn.NUMBERVALUE(Plantilla!BE29),"")</f>
        <v/>
      </c>
      <c r="BH18" s="6" t="str">
        <f>IF($C18="OK",_xlfn.NUMBERVALUE(Plantilla!BF29),"")</f>
        <v/>
      </c>
      <c r="BI18" s="110" t="str">
        <f>IF($C18="OK",_xlfn.NUMBERVALUE(Plantilla!BG29),"")</f>
        <v/>
      </c>
      <c r="BJ18" s="6" t="str">
        <f>IF($C18="OK",_xlfn.NUMBERVALUE(Plantilla!BH29),"")</f>
        <v/>
      </c>
      <c r="BK18" s="109" t="str">
        <f>IF($C18="OK",_xlfn.NUMBERVALUE(Plantilla!BI29),"")</f>
        <v/>
      </c>
      <c r="BL18" s="6" t="str">
        <f>IF($C18="OK",
   IF(Plantilla!BJ29&lt;&gt;"",
      TEXT(VLOOKUP(Plantilla!BJ29,'Tablas '!$Z$4:$AA$6,2,FALSE),"#"),
   ""),
"")</f>
        <v/>
      </c>
      <c r="BM18" s="4" t="str">
        <f>IF($C18="OK",_xlfn.NUMBERVALUE(Plantilla!BK29),"")</f>
        <v/>
      </c>
      <c r="BN18" s="4" t="str">
        <f>IF($C18="OK",_xlfn.NUMBERVALUE(Plantilla!BL29),"")</f>
        <v/>
      </c>
      <c r="BO18" s="6" t="str">
        <f>IF($C18="OK",_xlfn.NUMBERVALUE(Plantilla!BM29),"")</f>
        <v/>
      </c>
      <c r="BP18" s="4" t="str">
        <f>IF($C18="OK",_xlfn.NUMBERVALUE(Plantilla!BN29),"")</f>
        <v/>
      </c>
      <c r="BQ18" s="6" t="str">
        <f>IF($C18="OK",_xlfn.NUMBERVALUE(Plantilla!BO29),"")</f>
        <v/>
      </c>
      <c r="BR18" s="4" t="str">
        <f>IF($C18="OK",_xlfn.NUMBERVALUE(Plantilla!BP29),"")</f>
        <v/>
      </c>
      <c r="BS18" s="6" t="str">
        <f>IF($C18="OK",_xlfn.NUMBERVALUE(Plantilla!BQ29),"")</f>
        <v/>
      </c>
      <c r="BT18" s="4" t="str">
        <f>IF($C18="OK",_xlfn.NUMBERVALUE(Plantilla!BR29),"")</f>
        <v/>
      </c>
      <c r="BU18" s="6" t="str">
        <f>IF($C18="OK",_xlfn.NUMBERVALUE(Plantilla!BS29),"")</f>
        <v/>
      </c>
      <c r="BV18" s="6" t="str">
        <f>IF($C18="OK",_xlfn.NUMBERVALUE(Plantilla!BT29),"")</f>
        <v/>
      </c>
      <c r="BW18" s="6" t="str">
        <f>IF($C18="OK",_xlfn.NUMBERVALUE(Plantilla!BU29),"")</f>
        <v/>
      </c>
      <c r="BX18" s="6" t="str">
        <f>IF($C18="OK",_xlfn.NUMBERVALUE(Plantilla!BV29),"")</f>
        <v/>
      </c>
      <c r="BY18" s="6" t="str">
        <f>IF($C18="OK",_xlfn.NUMBERVALUE(Plantilla!BW29),"")</f>
        <v/>
      </c>
      <c r="BZ18" s="6" t="str">
        <f>IF($C18="OK",_xlfn.NUMBERVALUE(Plantilla!BX29),"")</f>
        <v/>
      </c>
      <c r="CA18" s="6" t="str">
        <f>IF($C18="OK",_xlfn.NUMBERVALUE(Plantilla!BY29),"")</f>
        <v/>
      </c>
      <c r="CB18" s="6" t="str">
        <f>IF($C18="OK",_xlfn.NUMBERVALUE(Plantilla!BZ29),"")</f>
        <v/>
      </c>
      <c r="CC18" s="6" t="str">
        <f>IF($C18="OK",_xlfn.NUMBERVALUE(Plantilla!CA29),"")</f>
        <v/>
      </c>
      <c r="CD18" s="6" t="str">
        <f>IF($C18="OK",_xlfn.NUMBERVALUE(Plantilla!CB29),"")</f>
        <v/>
      </c>
      <c r="CE18" s="6" t="str">
        <f>IF($C18="OK",_xlfn.NUMBERVALUE(Plantilla!CC29),"")</f>
        <v/>
      </c>
      <c r="CF18" s="4" t="str">
        <f>IF($C18="OK",_xlfn.NUMBERVALUE(Plantilla!CD29),"")</f>
        <v/>
      </c>
      <c r="CG18" s="6" t="str">
        <f>IF($C18="OK",_xlfn.NUMBERVALUE(Plantilla!CE29),"")</f>
        <v/>
      </c>
      <c r="CH18" s="6" t="str">
        <f>IF($C18="OK",_xlfn.NUMBERVALUE(Plantilla!CF29),"")</f>
        <v/>
      </c>
      <c r="CI18" s="6" t="str">
        <f>IF($C18="OK",_xlfn.NUMBERVALUE(Plantilla!CG29),"")</f>
        <v/>
      </c>
      <c r="CJ18" s="6" t="str">
        <f>IF($C18="OK",_xlfn.NUMBERVALUE(Plantilla!CH29),"")</f>
        <v/>
      </c>
      <c r="CK18" s="6" t="str">
        <f>IF($C18="OK",_xlfn.NUMBERVALUE(Plantilla!CI29),"")</f>
        <v/>
      </c>
      <c r="CL18" s="6" t="str">
        <f>IF($C18="OK",_xlfn.NUMBERVALUE(Plantilla!CJ29),"")</f>
        <v/>
      </c>
      <c r="CM18" t="str">
        <f>IF($C18="OK",TEXT(Plantilla!CK29,"#"),"")</f>
        <v/>
      </c>
      <c r="CN18" s="6" t="str">
        <f>IF($C18="OK",_xlfn.NUMBERVALUE(Plantilla!CL29),"")</f>
        <v/>
      </c>
      <c r="CO18" s="6" t="str">
        <f>IF($C18="OK",_xlfn.NUMBERVALUE(Plantilla!CM29),"")</f>
        <v/>
      </c>
      <c r="CP18" s="110" t="str">
        <f>IF($C18="OK",_xlfn.NUMBERVALUE(Plantilla!CN29),"")</f>
        <v/>
      </c>
      <c r="CQ18" s="6" t="str">
        <f>IF($C18="OK",_xlfn.NUMBERVALUE(Plantilla!CO29),"")</f>
        <v/>
      </c>
      <c r="CR18" s="109" t="str">
        <f>IF($C18="OK",_xlfn.NUMBERVALUE(Plantilla!CP29),"")</f>
        <v/>
      </c>
      <c r="CS18" s="110" t="str">
        <f>IF($C18="OK",_xlfn.NUMBERVALUE(Plantilla!CQ29),"")</f>
        <v/>
      </c>
      <c r="CT18" s="6" t="str">
        <f>IF($C18="OK",_xlfn.NUMBERVALUE(Plantilla!CR29),"")</f>
        <v/>
      </c>
      <c r="CU18" s="109" t="str">
        <f>IF($C18="OK",_xlfn.NUMBERVALUE(Plantilla!CS29),"")</f>
        <v/>
      </c>
      <c r="CV18" s="110" t="str">
        <f>IF($C18="OK",_xlfn.NUMBERVALUE(Plantilla!CT29),"")</f>
        <v/>
      </c>
      <c r="CW18" s="6" t="str">
        <f>IF($C18="OK",_xlfn.NUMBERVALUE(Plantilla!CU29),"")</f>
        <v/>
      </c>
      <c r="CX18" s="82" t="str">
        <f>IF($C18="OK",_xlfn.NUMBERVALUE(Plantilla!CV29),"")</f>
        <v/>
      </c>
      <c r="CY18" s="6" t="str">
        <f>IF($C18="OK",_xlfn.NUMBERVALUE(Plantilla!CW29),"")</f>
        <v/>
      </c>
      <c r="CZ18" s="82" t="str">
        <f>IF($C18="OK",_xlfn.NUMBERVALUE(Plantilla!CX29),"")</f>
        <v/>
      </c>
      <c r="DA18" s="6" t="str">
        <f>IF($C18="OK",_xlfn.NUMBERVALUE(Plantilla!CY29),"")</f>
        <v/>
      </c>
      <c r="DB18" s="109" t="str">
        <f>IF($C18="OK",_xlfn.NUMBERVALUE(Plantilla!CZ29),"")</f>
        <v/>
      </c>
      <c r="DC18" s="6" t="str">
        <f>IF($C18="OK",_xlfn.NUMBERVALUE(Plantilla!DA29),"")</f>
        <v/>
      </c>
      <c r="DD18" s="6" t="str">
        <f>IF($C18="OK",TEXT(Plantilla!DB29,"#"),"")</f>
        <v/>
      </c>
      <c r="DE18" s="6" t="str">
        <f>IF($C18="OK",_xlfn.NUMBERVALUE(Plantilla!DC29),"")</f>
        <v/>
      </c>
      <c r="DF18" s="4" t="str">
        <f>IF($C18="OK",_xlfn.NUMBERVALUE(Plantilla!DD29),"")</f>
        <v/>
      </c>
      <c r="DG18" s="6" t="str">
        <f>IF($C18="OK",_xlfn.NUMBERVALUE(Plantilla!DE29),"")</f>
        <v/>
      </c>
      <c r="DH18" s="6" t="str">
        <f>IF($C18="OK",_xlfn.NUMBERVALUE(Plantilla!DF29),"")</f>
        <v/>
      </c>
      <c r="DI18" s="6" t="str">
        <f>IF($C18="OK",_xlfn.NUMBERVALUE(Plantilla!DG29),"")</f>
        <v/>
      </c>
      <c r="DJ18" s="6" t="str">
        <f>IF($C18="OK",_xlfn.NUMBERVALUE(Plantilla!DH29),"")</f>
        <v/>
      </c>
      <c r="DK18" s="6" t="str">
        <f>IF($C18="OK",_xlfn.NUMBERVALUE(Plantilla!DI29),"")</f>
        <v/>
      </c>
      <c r="DL18" s="6" t="str">
        <f>IF($C18="OK",_xlfn.NUMBERVALUE(Plantilla!DJ29),"")</f>
        <v/>
      </c>
      <c r="DM18" s="6" t="str">
        <f>IF($C18="OK",_xlfn.NUMBERVALUE(Plantilla!DK29),"")</f>
        <v/>
      </c>
      <c r="DN18" s="6" t="str">
        <f>IF($C18="OK",_xlfn.NUMBERVALUE(Plantilla!DL29),"")</f>
        <v/>
      </c>
      <c r="DO18" s="6" t="str">
        <f>IF($C18="OK",_xlfn.NUMBERVALUE(Plantilla!DM29),"")</f>
        <v/>
      </c>
      <c r="DP18" s="6" t="str">
        <f>IF($C18="OK",_xlfn.NUMBERVALUE(Plantilla!DN29),"")</f>
        <v/>
      </c>
      <c r="DQ18" s="6" t="str">
        <f>IF($C18="OK",_xlfn.NUMBERVALUE(Plantilla!DO29),"")</f>
        <v/>
      </c>
      <c r="DR18" s="6" t="str">
        <f>IF($C18="OK",_xlfn.NUMBERVALUE(Plantilla!DP29),"")</f>
        <v/>
      </c>
      <c r="DS18" t="str">
        <f>IF($C18="OK",TEXT(Plantilla!DR29,"#"),"")</f>
        <v/>
      </c>
      <c r="DT18" s="6"/>
    </row>
    <row r="19" spans="1:124" x14ac:dyDescent="0.25">
      <c r="A19" t="str">
        <f>IF(Plantilla!$I$6="¡Perfecto!, Guarda el archivo y adjúntalo a tu interfaz de Nómina Electrónica","OK","Error")</f>
        <v>OK</v>
      </c>
      <c r="B19" t="str">
        <f>IF(Plantilla!$I$6="¡Perfecto!, Guarda el archivo y adjúntalo a tu interfaz de Nómina Electrónica",MID(Plantilla!$D$2,SEARCH("V",Plantilla!$D$2),10),"")</f>
        <v>V2.0</v>
      </c>
      <c r="C19" t="str">
        <f>Plantilla!C30</f>
        <v/>
      </c>
      <c r="D19" t="str">
        <f>IF($C19="OK",Plantilla!B30,"")</f>
        <v/>
      </c>
      <c r="E19" t="str">
        <f>IF($C19="OK",
   VLOOKUP(Plantilla!$E$4,'Tablas '!$AP$4:$AT$6,5,FALSE),
"")</f>
        <v/>
      </c>
      <c r="F19" t="str">
        <f>IF($C19="OK",TEXT(Plantilla!D30,"#"),"")</f>
        <v/>
      </c>
      <c r="G19" t="str">
        <f>IF($C19="OK",
   VLOOKUP(Plantilla!E30,'Tablas '!$B$4:$C$14,2,FALSE),
"")</f>
        <v/>
      </c>
      <c r="H19" t="str">
        <f>IF($C19="OK",TEXT(Plantilla!F30,"#"),"")</f>
        <v/>
      </c>
      <c r="I19" t="str">
        <f>IF($C19="OK",TEXT(Plantilla!G30,"#"),"")</f>
        <v/>
      </c>
      <c r="J19" t="str">
        <f>IF($C19="OK",TEXT(Plantilla!H30,"#"),"")</f>
        <v/>
      </c>
      <c r="K19" t="str">
        <f>IF($C19="OK",TEXT(Plantilla!I30,"#"),"")</f>
        <v/>
      </c>
      <c r="L19" t="str">
        <f>IF($C19="OK",TEXT(Plantilla!J30,"#"),"")</f>
        <v/>
      </c>
      <c r="M19" t="str">
        <f>IF($C19="OK",TEXT(Plantilla!K30,"#"),"")</f>
        <v/>
      </c>
      <c r="N19" t="str">
        <f>IF($C19="OK",
   CONCATENATE(YEAR(Plantilla!L30),"-",TEXT(MONTH(Plantilla!L30),"00"),"-",TEXT(DAY(Plantilla!L30),"00")),
"")</f>
        <v/>
      </c>
      <c r="O19" t="str">
        <f>IF($C19="OK",_xlfn.NUMBERVALUE(Plantilla!M30),"")</f>
        <v/>
      </c>
      <c r="P19" t="str">
        <f>IF($C19="OK",
   IF(Plantilla!N30&lt;&gt;"",
      CONCATENATE(YEAR(Plantilla!N30),"-",TEXT(MONTH(Plantilla!N30),"00"),"-",TEXT(DAY(Plantilla!N30),"00")),
   ""),
"")</f>
        <v/>
      </c>
      <c r="Q19" t="str">
        <f>IF($C19="OK",
   VLOOKUP(Plantilla!O30,'Tablas '!$E$4:$F$19,2,FALSE),
"")</f>
        <v/>
      </c>
      <c r="R19" t="str">
        <f>IF($C19="OK",
   VLOOKUP(Plantilla!P30,'Tablas '!$H$4:$I$5,2,FALSE),
"")</f>
        <v/>
      </c>
      <c r="S19" t="str">
        <f>IF($C19="OK",
   VLOOKUP(Plantilla!Q30,'Tablas '!$K$4:$L$8,2,FALSE),
"")</f>
        <v/>
      </c>
      <c r="T19" t="str">
        <f>IF($C19="OK",
   VLOOKUP(Plantilla!R30,'Tablas '!$AE$4:$AF$6,2,FALSE),
"")</f>
        <v/>
      </c>
      <c r="U19" t="str">
        <f>IF($C19="OK",
   VLOOKUP(Plantilla!S30,'Tablas '!$AE$4:$AF$6,2,FALSE),
"")</f>
        <v/>
      </c>
      <c r="V19" t="str">
        <f>IF($C19="OK",TEXT(Plantilla!T30,"#"),"")</f>
        <v/>
      </c>
      <c r="W19" s="84" t="str">
        <f>IF($C19="OK",
   VLOOKUP(Plantilla!U30,'Tablas '!$AM$4:$AN$1126,2,FALSE),
"")</f>
        <v/>
      </c>
      <c r="X19" t="str">
        <f>IF($C19="OK",TEXT(Plantilla!V30,"#"),"")</f>
        <v/>
      </c>
      <c r="Y19" t="str">
        <f>IF($C19="OK",
   CONCATENATE(YEAR(Plantilla!W30),"-",TEXT(MONTH(Plantilla!W30),"00"),"-",TEXT(DAY(Plantilla!W30),"00")),
"")</f>
        <v/>
      </c>
      <c r="Z19" t="str">
        <f>IF($C19="OK",
   CONCATENATE(YEAR(Plantilla!X30),"-",TEXT(MONTH(Plantilla!X30),"00"),"-",TEXT(DAY(Plantilla!X30),"00")),
"")</f>
        <v/>
      </c>
      <c r="AA19" t="str">
        <f>IF($C19="OK",
   TEXT(VLOOKUP(Plantilla!Y30,'Tablas '!$Q$4:$R$9,2,FALSE),"#"),
"")</f>
        <v/>
      </c>
      <c r="AB19" t="str">
        <f>IF($C19="OK",
   CONCATENATE(YEAR(Plantilla!Z30),"-",TEXT(MONTH(Plantilla!Z30),"00"),"-",TEXT(DAY(Plantilla!Z30),"00")),
"")</f>
        <v/>
      </c>
      <c r="AC19" t="str">
        <f>IF($C19="OK",
   TEXT(VLOOKUP(Plantilla!AA30,'Tablas '!$T$4:$U$13,2,FALSE),"#"),
"")</f>
        <v/>
      </c>
      <c r="AD19" t="str">
        <f>IF($C19="OK",TEXT(Plantilla!AB30,"#"),"")</f>
        <v/>
      </c>
      <c r="AE19" t="str">
        <f>IF($C19="OK",
   IF(Plantilla!AC30&lt;&gt;"",
      TEXT(VLOOKUP(Plantilla!AC30,'Tablas '!$W$4:$X$7,2,FALSE),"#"),
   ""),
"")</f>
        <v/>
      </c>
      <c r="AF19" t="str">
        <f>IF($C19="OK",TEXT(Plantilla!AD30,"#"),"")</f>
        <v/>
      </c>
      <c r="AG19" s="6" t="str">
        <f>IF($C19="OK",_xlfn.NUMBERVALUE(Plantilla!AE30),"")</f>
        <v/>
      </c>
      <c r="AH19" s="4" t="str">
        <f>IF($C19="OK",_xlfn.NUMBERVALUE(Plantilla!AF30),"")</f>
        <v/>
      </c>
      <c r="AI19" s="6" t="str">
        <f>IF($C19="OK",_xlfn.NUMBERVALUE(Plantilla!AG30),"")</f>
        <v/>
      </c>
      <c r="AJ19" s="6" t="str">
        <f>IF($C19="OK",_xlfn.NUMBERVALUE(Plantilla!AH30),"")</f>
        <v/>
      </c>
      <c r="AK19" s="6" t="str">
        <f>IF($C19="OK",_xlfn.NUMBERVALUE(Plantilla!AI30),"")</f>
        <v/>
      </c>
      <c r="AL19" s="6" t="str">
        <f>IF($C19="OK",_xlfn.NUMBERVALUE(Plantilla!AJ30),"")</f>
        <v/>
      </c>
      <c r="AM19" s="4" t="str">
        <f>IF($C19="OK",_xlfn.NUMBERVALUE(Plantilla!AK30),"")</f>
        <v/>
      </c>
      <c r="AN19" s="6" t="str">
        <f>IF($C19="OK",_xlfn.NUMBERVALUE(Plantilla!AL30),"")</f>
        <v/>
      </c>
      <c r="AO19" s="4" t="str">
        <f>IF($C19="OK",_xlfn.NUMBERVALUE(Plantilla!AM30),"")</f>
        <v/>
      </c>
      <c r="AP19" s="6" t="str">
        <f>IF($C19="OK",_xlfn.NUMBERVALUE(Plantilla!AN30),"")</f>
        <v/>
      </c>
      <c r="AQ19" s="4" t="str">
        <f>IF($C19="OK",_xlfn.NUMBERVALUE(Plantilla!AO30),"")</f>
        <v/>
      </c>
      <c r="AR19" s="6" t="str">
        <f>IF($C19="OK",_xlfn.NUMBERVALUE(Plantilla!AP30),"")</f>
        <v/>
      </c>
      <c r="AS19" s="4" t="str">
        <f>IF($C19="OK",_xlfn.NUMBERVALUE(Plantilla!AQ30),"")</f>
        <v/>
      </c>
      <c r="AT19" s="6" t="str">
        <f>IF($C19="OK",_xlfn.NUMBERVALUE(Plantilla!AR30),"")</f>
        <v/>
      </c>
      <c r="AU19" s="4" t="str">
        <f>IF($C19="OK",_xlfn.NUMBERVALUE(Plantilla!AS30),"")</f>
        <v/>
      </c>
      <c r="AV19" s="6" t="str">
        <f>IF($C19="OK",_xlfn.NUMBERVALUE(Plantilla!AT30),"")</f>
        <v/>
      </c>
      <c r="AW19" s="4" t="str">
        <f>IF($C19="OK",_xlfn.NUMBERVALUE(Plantilla!AU30),"")</f>
        <v/>
      </c>
      <c r="AX19" s="6" t="str">
        <f>IF($C19="OK",_xlfn.NUMBERVALUE(Plantilla!AV30),"")</f>
        <v/>
      </c>
      <c r="AY19" s="4" t="str">
        <f>IF($C19="OK",_xlfn.NUMBERVALUE(Plantilla!AW30),"")</f>
        <v/>
      </c>
      <c r="AZ19" s="6" t="str">
        <f>IF($C19="OK",_xlfn.NUMBERVALUE(Plantilla!AX30),"")</f>
        <v/>
      </c>
      <c r="BA19" t="str">
        <f>IF($C19="OK",_xlfn.NUMBERVALUE(Plantilla!AY30),"")</f>
        <v/>
      </c>
      <c r="BB19" t="str">
        <f>IF($C19="OK",_xlfn.NUMBERVALUE(Plantilla!AZ30),"")</f>
        <v/>
      </c>
      <c r="BC19" s="4" t="str">
        <f>IF($C19="OK",_xlfn.NUMBERVALUE(Plantilla!BA30),"")</f>
        <v/>
      </c>
      <c r="BD19" s="6" t="str">
        <f>IF($C19="OK",_xlfn.NUMBERVALUE(Plantilla!BB30),"")</f>
        <v/>
      </c>
      <c r="BE19" s="4" t="str">
        <f>IF($C19="OK",_xlfn.NUMBERVALUE(Plantilla!BC30),"")</f>
        <v/>
      </c>
      <c r="BF19" s="6" t="str">
        <f>IF($C19="OK",_xlfn.NUMBERVALUE(Plantilla!BD30),"")</f>
        <v/>
      </c>
      <c r="BG19" s="4" t="str">
        <f>IF($C19="OK",_xlfn.NUMBERVALUE(Plantilla!BE30),"")</f>
        <v/>
      </c>
      <c r="BH19" s="6" t="str">
        <f>IF($C19="OK",_xlfn.NUMBERVALUE(Plantilla!BF30),"")</f>
        <v/>
      </c>
      <c r="BI19" s="110" t="str">
        <f>IF($C19="OK",_xlfn.NUMBERVALUE(Plantilla!BG30),"")</f>
        <v/>
      </c>
      <c r="BJ19" s="6" t="str">
        <f>IF($C19="OK",_xlfn.NUMBERVALUE(Plantilla!BH30),"")</f>
        <v/>
      </c>
      <c r="BK19" s="109" t="str">
        <f>IF($C19="OK",_xlfn.NUMBERVALUE(Plantilla!BI30),"")</f>
        <v/>
      </c>
      <c r="BL19" s="6" t="str">
        <f>IF($C19="OK",
   IF(Plantilla!BJ30&lt;&gt;"",
      TEXT(VLOOKUP(Plantilla!BJ30,'Tablas '!$Z$4:$AA$6,2,FALSE),"#"),
   ""),
"")</f>
        <v/>
      </c>
      <c r="BM19" s="4" t="str">
        <f>IF($C19="OK",_xlfn.NUMBERVALUE(Plantilla!BK30),"")</f>
        <v/>
      </c>
      <c r="BN19" s="4" t="str">
        <f>IF($C19="OK",_xlfn.NUMBERVALUE(Plantilla!BL30),"")</f>
        <v/>
      </c>
      <c r="BO19" s="6" t="str">
        <f>IF($C19="OK",_xlfn.NUMBERVALUE(Plantilla!BM30),"")</f>
        <v/>
      </c>
      <c r="BP19" s="4" t="str">
        <f>IF($C19="OK",_xlfn.NUMBERVALUE(Plantilla!BN30),"")</f>
        <v/>
      </c>
      <c r="BQ19" s="6" t="str">
        <f>IF($C19="OK",_xlfn.NUMBERVALUE(Plantilla!BO30),"")</f>
        <v/>
      </c>
      <c r="BR19" s="4" t="str">
        <f>IF($C19="OK",_xlfn.NUMBERVALUE(Plantilla!BP30),"")</f>
        <v/>
      </c>
      <c r="BS19" s="6" t="str">
        <f>IF($C19="OK",_xlfn.NUMBERVALUE(Plantilla!BQ30),"")</f>
        <v/>
      </c>
      <c r="BT19" s="4" t="str">
        <f>IF($C19="OK",_xlfn.NUMBERVALUE(Plantilla!BR30),"")</f>
        <v/>
      </c>
      <c r="BU19" s="6" t="str">
        <f>IF($C19="OK",_xlfn.NUMBERVALUE(Plantilla!BS30),"")</f>
        <v/>
      </c>
      <c r="BV19" s="6" t="str">
        <f>IF($C19="OK",_xlfn.NUMBERVALUE(Plantilla!BT30),"")</f>
        <v/>
      </c>
      <c r="BW19" s="6" t="str">
        <f>IF($C19="OK",_xlfn.NUMBERVALUE(Plantilla!BU30),"")</f>
        <v/>
      </c>
      <c r="BX19" s="6" t="str">
        <f>IF($C19="OK",_xlfn.NUMBERVALUE(Plantilla!BV30),"")</f>
        <v/>
      </c>
      <c r="BY19" s="6" t="str">
        <f>IF($C19="OK",_xlfn.NUMBERVALUE(Plantilla!BW30),"")</f>
        <v/>
      </c>
      <c r="BZ19" s="6" t="str">
        <f>IF($C19="OK",_xlfn.NUMBERVALUE(Plantilla!BX30),"")</f>
        <v/>
      </c>
      <c r="CA19" s="6" t="str">
        <f>IF($C19="OK",_xlfn.NUMBERVALUE(Plantilla!BY30),"")</f>
        <v/>
      </c>
      <c r="CB19" s="6" t="str">
        <f>IF($C19="OK",_xlfn.NUMBERVALUE(Plantilla!BZ30),"")</f>
        <v/>
      </c>
      <c r="CC19" s="6" t="str">
        <f>IF($C19="OK",_xlfn.NUMBERVALUE(Plantilla!CA30),"")</f>
        <v/>
      </c>
      <c r="CD19" s="6" t="str">
        <f>IF($C19="OK",_xlfn.NUMBERVALUE(Plantilla!CB30),"")</f>
        <v/>
      </c>
      <c r="CE19" s="6" t="str">
        <f>IF($C19="OK",_xlfn.NUMBERVALUE(Plantilla!CC30),"")</f>
        <v/>
      </c>
      <c r="CF19" s="4" t="str">
        <f>IF($C19="OK",_xlfn.NUMBERVALUE(Plantilla!CD30),"")</f>
        <v/>
      </c>
      <c r="CG19" s="6" t="str">
        <f>IF($C19="OK",_xlfn.NUMBERVALUE(Plantilla!CE30),"")</f>
        <v/>
      </c>
      <c r="CH19" s="6" t="str">
        <f>IF($C19="OK",_xlfn.NUMBERVALUE(Plantilla!CF30),"")</f>
        <v/>
      </c>
      <c r="CI19" s="6" t="str">
        <f>IF($C19="OK",_xlfn.NUMBERVALUE(Plantilla!CG30),"")</f>
        <v/>
      </c>
      <c r="CJ19" s="6" t="str">
        <f>IF($C19="OK",_xlfn.NUMBERVALUE(Plantilla!CH30),"")</f>
        <v/>
      </c>
      <c r="CK19" s="6" t="str">
        <f>IF($C19="OK",_xlfn.NUMBERVALUE(Plantilla!CI30),"")</f>
        <v/>
      </c>
      <c r="CL19" s="6" t="str">
        <f>IF($C19="OK",_xlfn.NUMBERVALUE(Plantilla!CJ30),"")</f>
        <v/>
      </c>
      <c r="CM19" t="str">
        <f>IF($C19="OK",TEXT(Plantilla!CK30,"#"),"")</f>
        <v/>
      </c>
      <c r="CN19" s="6" t="str">
        <f>IF($C19="OK",_xlfn.NUMBERVALUE(Plantilla!CL30),"")</f>
        <v/>
      </c>
      <c r="CO19" s="6" t="str">
        <f>IF($C19="OK",_xlfn.NUMBERVALUE(Plantilla!CM30),"")</f>
        <v/>
      </c>
      <c r="CP19" s="110" t="str">
        <f>IF($C19="OK",_xlfn.NUMBERVALUE(Plantilla!CN30),"")</f>
        <v/>
      </c>
      <c r="CQ19" s="6" t="str">
        <f>IF($C19="OK",_xlfn.NUMBERVALUE(Plantilla!CO30),"")</f>
        <v/>
      </c>
      <c r="CR19" s="109" t="str">
        <f>IF($C19="OK",_xlfn.NUMBERVALUE(Plantilla!CP30),"")</f>
        <v/>
      </c>
      <c r="CS19" s="110" t="str">
        <f>IF($C19="OK",_xlfn.NUMBERVALUE(Plantilla!CQ30),"")</f>
        <v/>
      </c>
      <c r="CT19" s="6" t="str">
        <f>IF($C19="OK",_xlfn.NUMBERVALUE(Plantilla!CR30),"")</f>
        <v/>
      </c>
      <c r="CU19" s="109" t="str">
        <f>IF($C19="OK",_xlfn.NUMBERVALUE(Plantilla!CS30),"")</f>
        <v/>
      </c>
      <c r="CV19" s="110" t="str">
        <f>IF($C19="OK",_xlfn.NUMBERVALUE(Plantilla!CT30),"")</f>
        <v/>
      </c>
      <c r="CW19" s="6" t="str">
        <f>IF($C19="OK",_xlfn.NUMBERVALUE(Plantilla!CU30),"")</f>
        <v/>
      </c>
      <c r="CX19" s="82" t="str">
        <f>IF($C19="OK",_xlfn.NUMBERVALUE(Plantilla!CV30),"")</f>
        <v/>
      </c>
      <c r="CY19" s="6" t="str">
        <f>IF($C19="OK",_xlfn.NUMBERVALUE(Plantilla!CW30),"")</f>
        <v/>
      </c>
      <c r="CZ19" s="82" t="str">
        <f>IF($C19="OK",_xlfn.NUMBERVALUE(Plantilla!CX30),"")</f>
        <v/>
      </c>
      <c r="DA19" s="6" t="str">
        <f>IF($C19="OK",_xlfn.NUMBERVALUE(Plantilla!CY30),"")</f>
        <v/>
      </c>
      <c r="DB19" s="109" t="str">
        <f>IF($C19="OK",_xlfn.NUMBERVALUE(Plantilla!CZ30),"")</f>
        <v/>
      </c>
      <c r="DC19" s="6" t="str">
        <f>IF($C19="OK",_xlfn.NUMBERVALUE(Plantilla!DA30),"")</f>
        <v/>
      </c>
      <c r="DD19" s="6" t="str">
        <f>IF($C19="OK",TEXT(Plantilla!DB30,"#"),"")</f>
        <v/>
      </c>
      <c r="DE19" s="6" t="str">
        <f>IF($C19="OK",_xlfn.NUMBERVALUE(Plantilla!DC30),"")</f>
        <v/>
      </c>
      <c r="DF19" s="4" t="str">
        <f>IF($C19="OK",_xlfn.NUMBERVALUE(Plantilla!DD30),"")</f>
        <v/>
      </c>
      <c r="DG19" s="6" t="str">
        <f>IF($C19="OK",_xlfn.NUMBERVALUE(Plantilla!DE30),"")</f>
        <v/>
      </c>
      <c r="DH19" s="6" t="str">
        <f>IF($C19="OK",_xlfn.NUMBERVALUE(Plantilla!DF30),"")</f>
        <v/>
      </c>
      <c r="DI19" s="6" t="str">
        <f>IF($C19="OK",_xlfn.NUMBERVALUE(Plantilla!DG30),"")</f>
        <v/>
      </c>
      <c r="DJ19" s="6" t="str">
        <f>IF($C19="OK",_xlfn.NUMBERVALUE(Plantilla!DH30),"")</f>
        <v/>
      </c>
      <c r="DK19" s="6" t="str">
        <f>IF($C19="OK",_xlfn.NUMBERVALUE(Plantilla!DI30),"")</f>
        <v/>
      </c>
      <c r="DL19" s="6" t="str">
        <f>IF($C19="OK",_xlfn.NUMBERVALUE(Plantilla!DJ30),"")</f>
        <v/>
      </c>
      <c r="DM19" s="6" t="str">
        <f>IF($C19="OK",_xlfn.NUMBERVALUE(Plantilla!DK30),"")</f>
        <v/>
      </c>
      <c r="DN19" s="6" t="str">
        <f>IF($C19="OK",_xlfn.NUMBERVALUE(Plantilla!DL30),"")</f>
        <v/>
      </c>
      <c r="DO19" s="6" t="str">
        <f>IF($C19="OK",_xlfn.NUMBERVALUE(Plantilla!DM30),"")</f>
        <v/>
      </c>
      <c r="DP19" s="6" t="str">
        <f>IF($C19="OK",_xlfn.NUMBERVALUE(Plantilla!DN30),"")</f>
        <v/>
      </c>
      <c r="DQ19" s="6" t="str">
        <f>IF($C19="OK",_xlfn.NUMBERVALUE(Plantilla!DO30),"")</f>
        <v/>
      </c>
      <c r="DR19" s="6" t="str">
        <f>IF($C19="OK",_xlfn.NUMBERVALUE(Plantilla!DP30),"")</f>
        <v/>
      </c>
      <c r="DS19" t="str">
        <f>IF($C19="OK",TEXT(Plantilla!DR30,"#"),"")</f>
        <v/>
      </c>
      <c r="DT19" s="6"/>
    </row>
    <row r="20" spans="1:124" x14ac:dyDescent="0.25">
      <c r="A20" t="str">
        <f>IF(Plantilla!$I$6="¡Perfecto!, Guarda el archivo y adjúntalo a tu interfaz de Nómina Electrónica","OK","Error")</f>
        <v>OK</v>
      </c>
      <c r="B20" t="str">
        <f>IF(Plantilla!$I$6="¡Perfecto!, Guarda el archivo y adjúntalo a tu interfaz de Nómina Electrónica",MID(Plantilla!$D$2,SEARCH("V",Plantilla!$D$2),10),"")</f>
        <v>V2.0</v>
      </c>
      <c r="C20" t="str">
        <f>Plantilla!C31</f>
        <v/>
      </c>
      <c r="D20" t="str">
        <f>IF($C20="OK",Plantilla!B31,"")</f>
        <v/>
      </c>
      <c r="E20" t="str">
        <f>IF($C20="OK",
   VLOOKUP(Plantilla!$E$4,'Tablas '!$AP$4:$AT$6,5,FALSE),
"")</f>
        <v/>
      </c>
      <c r="F20" t="str">
        <f>IF($C20="OK",TEXT(Plantilla!D31,"#"),"")</f>
        <v/>
      </c>
      <c r="G20" t="str">
        <f>IF($C20="OK",
   VLOOKUP(Plantilla!E31,'Tablas '!$B$4:$C$14,2,FALSE),
"")</f>
        <v/>
      </c>
      <c r="H20" t="str">
        <f>IF($C20="OK",TEXT(Plantilla!F31,"#"),"")</f>
        <v/>
      </c>
      <c r="I20" t="str">
        <f>IF($C20="OK",TEXT(Plantilla!G31,"#"),"")</f>
        <v/>
      </c>
      <c r="J20" t="str">
        <f>IF($C20="OK",TEXT(Plantilla!H31,"#"),"")</f>
        <v/>
      </c>
      <c r="K20" t="str">
        <f>IF($C20="OK",TEXT(Plantilla!I31,"#"),"")</f>
        <v/>
      </c>
      <c r="L20" t="str">
        <f>IF($C20="OK",TEXT(Plantilla!J31,"#"),"")</f>
        <v/>
      </c>
      <c r="M20" t="str">
        <f>IF($C20="OK",TEXT(Plantilla!K31,"#"),"")</f>
        <v/>
      </c>
      <c r="N20" t="str">
        <f>IF($C20="OK",
   CONCATENATE(YEAR(Plantilla!L31),"-",TEXT(MONTH(Plantilla!L31),"00"),"-",TEXT(DAY(Plantilla!L31),"00")),
"")</f>
        <v/>
      </c>
      <c r="O20" t="str">
        <f>IF($C20="OK",_xlfn.NUMBERVALUE(Plantilla!M31),"")</f>
        <v/>
      </c>
      <c r="P20" t="str">
        <f>IF($C20="OK",
   IF(Plantilla!N31&lt;&gt;"",
      CONCATENATE(YEAR(Plantilla!N31),"-",TEXT(MONTH(Plantilla!N31),"00"),"-",TEXT(DAY(Plantilla!N31),"00")),
   ""),
"")</f>
        <v/>
      </c>
      <c r="Q20" t="str">
        <f>IF($C20="OK",
   VLOOKUP(Plantilla!O31,'Tablas '!$E$4:$F$19,2,FALSE),
"")</f>
        <v/>
      </c>
      <c r="R20" t="str">
        <f>IF($C20="OK",
   VLOOKUP(Plantilla!P31,'Tablas '!$H$4:$I$5,2,FALSE),
"")</f>
        <v/>
      </c>
      <c r="S20" t="str">
        <f>IF($C20="OK",
   VLOOKUP(Plantilla!Q31,'Tablas '!$K$4:$L$8,2,FALSE),
"")</f>
        <v/>
      </c>
      <c r="T20" t="str">
        <f>IF($C20="OK",
   VLOOKUP(Plantilla!R31,'Tablas '!$AE$4:$AF$6,2,FALSE),
"")</f>
        <v/>
      </c>
      <c r="U20" t="str">
        <f>IF($C20="OK",
   VLOOKUP(Plantilla!S31,'Tablas '!$AE$4:$AF$6,2,FALSE),
"")</f>
        <v/>
      </c>
      <c r="V20" t="str">
        <f>IF($C20="OK",TEXT(Plantilla!T31,"#"),"")</f>
        <v/>
      </c>
      <c r="W20" s="84" t="str">
        <f>IF($C20="OK",
   VLOOKUP(Plantilla!U31,'Tablas '!$AM$4:$AN$1126,2,FALSE),
"")</f>
        <v/>
      </c>
      <c r="X20" t="str">
        <f>IF($C20="OK",TEXT(Plantilla!V31,"#"),"")</f>
        <v/>
      </c>
      <c r="Y20" t="str">
        <f>IF($C20="OK",
   CONCATENATE(YEAR(Plantilla!W31),"-",TEXT(MONTH(Plantilla!W31),"00"),"-",TEXT(DAY(Plantilla!W31),"00")),
"")</f>
        <v/>
      </c>
      <c r="Z20" t="str">
        <f>IF($C20="OK",
   CONCATENATE(YEAR(Plantilla!X31),"-",TEXT(MONTH(Plantilla!X31),"00"),"-",TEXT(DAY(Plantilla!X31),"00")),
"")</f>
        <v/>
      </c>
      <c r="AA20" t="str">
        <f>IF($C20="OK",
   TEXT(VLOOKUP(Plantilla!Y31,'Tablas '!$Q$4:$R$9,2,FALSE),"#"),
"")</f>
        <v/>
      </c>
      <c r="AB20" t="str">
        <f>IF($C20="OK",
   CONCATENATE(YEAR(Plantilla!Z31),"-",TEXT(MONTH(Plantilla!Z31),"00"),"-",TEXT(DAY(Plantilla!Z31),"00")),
"")</f>
        <v/>
      </c>
      <c r="AC20" t="str">
        <f>IF($C20="OK",
   TEXT(VLOOKUP(Plantilla!AA31,'Tablas '!$T$4:$U$13,2,FALSE),"#"),
"")</f>
        <v/>
      </c>
      <c r="AD20" t="str">
        <f>IF($C20="OK",TEXT(Plantilla!AB31,"#"),"")</f>
        <v/>
      </c>
      <c r="AE20" t="str">
        <f>IF($C20="OK",
   IF(Plantilla!AC31&lt;&gt;"",
      TEXT(VLOOKUP(Plantilla!AC31,'Tablas '!$W$4:$X$7,2,FALSE),"#"),
   ""),
"")</f>
        <v/>
      </c>
      <c r="AF20" t="str">
        <f>IF($C20="OK",TEXT(Plantilla!AD31,"#"),"")</f>
        <v/>
      </c>
      <c r="AG20" s="6" t="str">
        <f>IF($C20="OK",_xlfn.NUMBERVALUE(Plantilla!AE31),"")</f>
        <v/>
      </c>
      <c r="AH20" s="4" t="str">
        <f>IF($C20="OK",_xlfn.NUMBERVALUE(Plantilla!AF31),"")</f>
        <v/>
      </c>
      <c r="AI20" s="6" t="str">
        <f>IF($C20="OK",_xlfn.NUMBERVALUE(Plantilla!AG31),"")</f>
        <v/>
      </c>
      <c r="AJ20" s="6" t="str">
        <f>IF($C20="OK",_xlfn.NUMBERVALUE(Plantilla!AH31),"")</f>
        <v/>
      </c>
      <c r="AK20" s="6" t="str">
        <f>IF($C20="OK",_xlfn.NUMBERVALUE(Plantilla!AI31),"")</f>
        <v/>
      </c>
      <c r="AL20" s="6" t="str">
        <f>IF($C20="OK",_xlfn.NUMBERVALUE(Plantilla!AJ31),"")</f>
        <v/>
      </c>
      <c r="AM20" s="4" t="str">
        <f>IF($C20="OK",_xlfn.NUMBERVALUE(Plantilla!AK31),"")</f>
        <v/>
      </c>
      <c r="AN20" s="6" t="str">
        <f>IF($C20="OK",_xlfn.NUMBERVALUE(Plantilla!AL31),"")</f>
        <v/>
      </c>
      <c r="AO20" s="4" t="str">
        <f>IF($C20="OK",_xlfn.NUMBERVALUE(Plantilla!AM31),"")</f>
        <v/>
      </c>
      <c r="AP20" s="6" t="str">
        <f>IF($C20="OK",_xlfn.NUMBERVALUE(Plantilla!AN31),"")</f>
        <v/>
      </c>
      <c r="AQ20" s="4" t="str">
        <f>IF($C20="OK",_xlfn.NUMBERVALUE(Plantilla!AO31),"")</f>
        <v/>
      </c>
      <c r="AR20" s="6" t="str">
        <f>IF($C20="OK",_xlfn.NUMBERVALUE(Plantilla!AP31),"")</f>
        <v/>
      </c>
      <c r="AS20" s="4" t="str">
        <f>IF($C20="OK",_xlfn.NUMBERVALUE(Plantilla!AQ31),"")</f>
        <v/>
      </c>
      <c r="AT20" s="6" t="str">
        <f>IF($C20="OK",_xlfn.NUMBERVALUE(Plantilla!AR31),"")</f>
        <v/>
      </c>
      <c r="AU20" s="4" t="str">
        <f>IF($C20="OK",_xlfn.NUMBERVALUE(Plantilla!AS31),"")</f>
        <v/>
      </c>
      <c r="AV20" s="6" t="str">
        <f>IF($C20="OK",_xlfn.NUMBERVALUE(Plantilla!AT31),"")</f>
        <v/>
      </c>
      <c r="AW20" s="4" t="str">
        <f>IF($C20="OK",_xlfn.NUMBERVALUE(Plantilla!AU31),"")</f>
        <v/>
      </c>
      <c r="AX20" s="6" t="str">
        <f>IF($C20="OK",_xlfn.NUMBERVALUE(Plantilla!AV31),"")</f>
        <v/>
      </c>
      <c r="AY20" s="4" t="str">
        <f>IF($C20="OK",_xlfn.NUMBERVALUE(Plantilla!AW31),"")</f>
        <v/>
      </c>
      <c r="AZ20" s="6" t="str">
        <f>IF($C20="OK",_xlfn.NUMBERVALUE(Plantilla!AX31),"")</f>
        <v/>
      </c>
      <c r="BA20" t="str">
        <f>IF($C20="OK",_xlfn.NUMBERVALUE(Plantilla!AY31),"")</f>
        <v/>
      </c>
      <c r="BB20" t="str">
        <f>IF($C20="OK",_xlfn.NUMBERVALUE(Plantilla!AZ31),"")</f>
        <v/>
      </c>
      <c r="BC20" s="4" t="str">
        <f>IF($C20="OK",_xlfn.NUMBERVALUE(Plantilla!BA31),"")</f>
        <v/>
      </c>
      <c r="BD20" s="6" t="str">
        <f>IF($C20="OK",_xlfn.NUMBERVALUE(Plantilla!BB31),"")</f>
        <v/>
      </c>
      <c r="BE20" s="4" t="str">
        <f>IF($C20="OK",_xlfn.NUMBERVALUE(Plantilla!BC31),"")</f>
        <v/>
      </c>
      <c r="BF20" s="6" t="str">
        <f>IF($C20="OK",_xlfn.NUMBERVALUE(Plantilla!BD31),"")</f>
        <v/>
      </c>
      <c r="BG20" s="4" t="str">
        <f>IF($C20="OK",_xlfn.NUMBERVALUE(Plantilla!BE31),"")</f>
        <v/>
      </c>
      <c r="BH20" s="6" t="str">
        <f>IF($C20="OK",_xlfn.NUMBERVALUE(Plantilla!BF31),"")</f>
        <v/>
      </c>
      <c r="BI20" s="110" t="str">
        <f>IF($C20="OK",_xlfn.NUMBERVALUE(Plantilla!BG31),"")</f>
        <v/>
      </c>
      <c r="BJ20" s="6" t="str">
        <f>IF($C20="OK",_xlfn.NUMBERVALUE(Plantilla!BH31),"")</f>
        <v/>
      </c>
      <c r="BK20" s="109" t="str">
        <f>IF($C20="OK",_xlfn.NUMBERVALUE(Plantilla!BI31),"")</f>
        <v/>
      </c>
      <c r="BL20" s="6" t="str">
        <f>IF($C20="OK",
   IF(Plantilla!BJ31&lt;&gt;"",
      TEXT(VLOOKUP(Plantilla!BJ31,'Tablas '!$Z$4:$AA$6,2,FALSE),"#"),
   ""),
"")</f>
        <v/>
      </c>
      <c r="BM20" s="4" t="str">
        <f>IF($C20="OK",_xlfn.NUMBERVALUE(Plantilla!BK31),"")</f>
        <v/>
      </c>
      <c r="BN20" s="4" t="str">
        <f>IF($C20="OK",_xlfn.NUMBERVALUE(Plantilla!BL31),"")</f>
        <v/>
      </c>
      <c r="BO20" s="6" t="str">
        <f>IF($C20="OK",_xlfn.NUMBERVALUE(Plantilla!BM31),"")</f>
        <v/>
      </c>
      <c r="BP20" s="4" t="str">
        <f>IF($C20="OK",_xlfn.NUMBERVALUE(Plantilla!BN31),"")</f>
        <v/>
      </c>
      <c r="BQ20" s="6" t="str">
        <f>IF($C20="OK",_xlfn.NUMBERVALUE(Plantilla!BO31),"")</f>
        <v/>
      </c>
      <c r="BR20" s="4" t="str">
        <f>IF($C20="OK",_xlfn.NUMBERVALUE(Plantilla!BP31),"")</f>
        <v/>
      </c>
      <c r="BS20" s="6" t="str">
        <f>IF($C20="OK",_xlfn.NUMBERVALUE(Plantilla!BQ31),"")</f>
        <v/>
      </c>
      <c r="BT20" s="4" t="str">
        <f>IF($C20="OK",_xlfn.NUMBERVALUE(Plantilla!BR31),"")</f>
        <v/>
      </c>
      <c r="BU20" s="6" t="str">
        <f>IF($C20="OK",_xlfn.NUMBERVALUE(Plantilla!BS31),"")</f>
        <v/>
      </c>
      <c r="BV20" s="6" t="str">
        <f>IF($C20="OK",_xlfn.NUMBERVALUE(Plantilla!BT31),"")</f>
        <v/>
      </c>
      <c r="BW20" s="6" t="str">
        <f>IF($C20="OK",_xlfn.NUMBERVALUE(Plantilla!BU31),"")</f>
        <v/>
      </c>
      <c r="BX20" s="6" t="str">
        <f>IF($C20="OK",_xlfn.NUMBERVALUE(Plantilla!BV31),"")</f>
        <v/>
      </c>
      <c r="BY20" s="6" t="str">
        <f>IF($C20="OK",_xlfn.NUMBERVALUE(Plantilla!BW31),"")</f>
        <v/>
      </c>
      <c r="BZ20" s="6" t="str">
        <f>IF($C20="OK",_xlfn.NUMBERVALUE(Plantilla!BX31),"")</f>
        <v/>
      </c>
      <c r="CA20" s="6" t="str">
        <f>IF($C20="OK",_xlfn.NUMBERVALUE(Plantilla!BY31),"")</f>
        <v/>
      </c>
      <c r="CB20" s="6" t="str">
        <f>IF($C20="OK",_xlfn.NUMBERVALUE(Plantilla!BZ31),"")</f>
        <v/>
      </c>
      <c r="CC20" s="6" t="str">
        <f>IF($C20="OK",_xlfn.NUMBERVALUE(Plantilla!CA31),"")</f>
        <v/>
      </c>
      <c r="CD20" s="6" t="str">
        <f>IF($C20="OK",_xlfn.NUMBERVALUE(Plantilla!CB31),"")</f>
        <v/>
      </c>
      <c r="CE20" s="6" t="str">
        <f>IF($C20="OK",_xlfn.NUMBERVALUE(Plantilla!CC31),"")</f>
        <v/>
      </c>
      <c r="CF20" s="4" t="str">
        <f>IF($C20="OK",_xlfn.NUMBERVALUE(Plantilla!CD31),"")</f>
        <v/>
      </c>
      <c r="CG20" s="6" t="str">
        <f>IF($C20="OK",_xlfn.NUMBERVALUE(Plantilla!CE31),"")</f>
        <v/>
      </c>
      <c r="CH20" s="6" t="str">
        <f>IF($C20="OK",_xlfn.NUMBERVALUE(Plantilla!CF31),"")</f>
        <v/>
      </c>
      <c r="CI20" s="6" t="str">
        <f>IF($C20="OK",_xlfn.NUMBERVALUE(Plantilla!CG31),"")</f>
        <v/>
      </c>
      <c r="CJ20" s="6" t="str">
        <f>IF($C20="OK",_xlfn.NUMBERVALUE(Plantilla!CH31),"")</f>
        <v/>
      </c>
      <c r="CK20" s="6" t="str">
        <f>IF($C20="OK",_xlfn.NUMBERVALUE(Plantilla!CI31),"")</f>
        <v/>
      </c>
      <c r="CL20" s="6" t="str">
        <f>IF($C20="OK",_xlfn.NUMBERVALUE(Plantilla!CJ31),"")</f>
        <v/>
      </c>
      <c r="CM20" t="str">
        <f>IF($C20="OK",TEXT(Plantilla!CK31,"#"),"")</f>
        <v/>
      </c>
      <c r="CN20" s="6" t="str">
        <f>IF($C20="OK",_xlfn.NUMBERVALUE(Plantilla!CL31),"")</f>
        <v/>
      </c>
      <c r="CO20" s="6" t="str">
        <f>IF($C20="OK",_xlfn.NUMBERVALUE(Plantilla!CM31),"")</f>
        <v/>
      </c>
      <c r="CP20" s="110" t="str">
        <f>IF($C20="OK",_xlfn.NUMBERVALUE(Plantilla!CN31),"")</f>
        <v/>
      </c>
      <c r="CQ20" s="6" t="str">
        <f>IF($C20="OK",_xlfn.NUMBERVALUE(Plantilla!CO31),"")</f>
        <v/>
      </c>
      <c r="CR20" s="109" t="str">
        <f>IF($C20="OK",_xlfn.NUMBERVALUE(Plantilla!CP31),"")</f>
        <v/>
      </c>
      <c r="CS20" s="110" t="str">
        <f>IF($C20="OK",_xlfn.NUMBERVALUE(Plantilla!CQ31),"")</f>
        <v/>
      </c>
      <c r="CT20" s="6" t="str">
        <f>IF($C20="OK",_xlfn.NUMBERVALUE(Plantilla!CR31),"")</f>
        <v/>
      </c>
      <c r="CU20" s="109" t="str">
        <f>IF($C20="OK",_xlfn.NUMBERVALUE(Plantilla!CS31),"")</f>
        <v/>
      </c>
      <c r="CV20" s="110" t="str">
        <f>IF($C20="OK",_xlfn.NUMBERVALUE(Plantilla!CT31),"")</f>
        <v/>
      </c>
      <c r="CW20" s="6" t="str">
        <f>IF($C20="OK",_xlfn.NUMBERVALUE(Plantilla!CU31),"")</f>
        <v/>
      </c>
      <c r="CX20" s="82" t="str">
        <f>IF($C20="OK",_xlfn.NUMBERVALUE(Plantilla!CV31),"")</f>
        <v/>
      </c>
      <c r="CY20" s="6" t="str">
        <f>IF($C20="OK",_xlfn.NUMBERVALUE(Plantilla!CW31),"")</f>
        <v/>
      </c>
      <c r="CZ20" s="82" t="str">
        <f>IF($C20="OK",_xlfn.NUMBERVALUE(Plantilla!CX31),"")</f>
        <v/>
      </c>
      <c r="DA20" s="6" t="str">
        <f>IF($C20="OK",_xlfn.NUMBERVALUE(Plantilla!CY31),"")</f>
        <v/>
      </c>
      <c r="DB20" s="109" t="str">
        <f>IF($C20="OK",_xlfn.NUMBERVALUE(Plantilla!CZ31),"")</f>
        <v/>
      </c>
      <c r="DC20" s="6" t="str">
        <f>IF($C20="OK",_xlfn.NUMBERVALUE(Plantilla!DA31),"")</f>
        <v/>
      </c>
      <c r="DD20" s="6" t="str">
        <f>IF($C20="OK",TEXT(Plantilla!DB31,"#"),"")</f>
        <v/>
      </c>
      <c r="DE20" s="6" t="str">
        <f>IF($C20="OK",_xlfn.NUMBERVALUE(Plantilla!DC31),"")</f>
        <v/>
      </c>
      <c r="DF20" s="4" t="str">
        <f>IF($C20="OK",_xlfn.NUMBERVALUE(Plantilla!DD31),"")</f>
        <v/>
      </c>
      <c r="DG20" s="6" t="str">
        <f>IF($C20="OK",_xlfn.NUMBERVALUE(Plantilla!DE31),"")</f>
        <v/>
      </c>
      <c r="DH20" s="6" t="str">
        <f>IF($C20="OK",_xlfn.NUMBERVALUE(Plantilla!DF31),"")</f>
        <v/>
      </c>
      <c r="DI20" s="6" t="str">
        <f>IF($C20="OK",_xlfn.NUMBERVALUE(Plantilla!DG31),"")</f>
        <v/>
      </c>
      <c r="DJ20" s="6" t="str">
        <f>IF($C20="OK",_xlfn.NUMBERVALUE(Plantilla!DH31),"")</f>
        <v/>
      </c>
      <c r="DK20" s="6" t="str">
        <f>IF($C20="OK",_xlfn.NUMBERVALUE(Plantilla!DI31),"")</f>
        <v/>
      </c>
      <c r="DL20" s="6" t="str">
        <f>IF($C20="OK",_xlfn.NUMBERVALUE(Plantilla!DJ31),"")</f>
        <v/>
      </c>
      <c r="DM20" s="6" t="str">
        <f>IF($C20="OK",_xlfn.NUMBERVALUE(Plantilla!DK31),"")</f>
        <v/>
      </c>
      <c r="DN20" s="6" t="str">
        <f>IF($C20="OK",_xlfn.NUMBERVALUE(Plantilla!DL31),"")</f>
        <v/>
      </c>
      <c r="DO20" s="6" t="str">
        <f>IF($C20="OK",_xlfn.NUMBERVALUE(Plantilla!DM31),"")</f>
        <v/>
      </c>
      <c r="DP20" s="6" t="str">
        <f>IF($C20="OK",_xlfn.NUMBERVALUE(Plantilla!DN31),"")</f>
        <v/>
      </c>
      <c r="DQ20" s="6" t="str">
        <f>IF($C20="OK",_xlfn.NUMBERVALUE(Plantilla!DO31),"")</f>
        <v/>
      </c>
      <c r="DR20" s="6" t="str">
        <f>IF($C20="OK",_xlfn.NUMBERVALUE(Plantilla!DP31),"")</f>
        <v/>
      </c>
      <c r="DS20" t="str">
        <f>IF($C20="OK",TEXT(Plantilla!DR31,"#"),"")</f>
        <v/>
      </c>
      <c r="DT20" s="6"/>
    </row>
    <row r="21" spans="1:124" x14ac:dyDescent="0.25">
      <c r="A21" t="str">
        <f>IF(Plantilla!$I$6="¡Perfecto!, Guarda el archivo y adjúntalo a tu interfaz de Nómina Electrónica","OK","Error")</f>
        <v>OK</v>
      </c>
      <c r="B21" t="str">
        <f>IF(Plantilla!$I$6="¡Perfecto!, Guarda el archivo y adjúntalo a tu interfaz de Nómina Electrónica",MID(Plantilla!$D$2,SEARCH("V",Plantilla!$D$2),10),"")</f>
        <v>V2.0</v>
      </c>
      <c r="C21" t="str">
        <f>Plantilla!C32</f>
        <v/>
      </c>
      <c r="D21" t="str">
        <f>IF($C21="OK",Plantilla!B32,"")</f>
        <v/>
      </c>
      <c r="E21" t="str">
        <f>IF($C21="OK",
   VLOOKUP(Plantilla!$E$4,'Tablas '!$AP$4:$AT$6,5,FALSE),
"")</f>
        <v/>
      </c>
      <c r="F21" t="str">
        <f>IF($C21="OK",TEXT(Plantilla!D32,"#"),"")</f>
        <v/>
      </c>
      <c r="G21" t="str">
        <f>IF($C21="OK",
   VLOOKUP(Plantilla!E32,'Tablas '!$B$4:$C$14,2,FALSE),
"")</f>
        <v/>
      </c>
      <c r="H21" t="str">
        <f>IF($C21="OK",TEXT(Plantilla!F32,"#"),"")</f>
        <v/>
      </c>
      <c r="I21" t="str">
        <f>IF($C21="OK",TEXT(Plantilla!G32,"#"),"")</f>
        <v/>
      </c>
      <c r="J21" t="str">
        <f>IF($C21="OK",TEXT(Plantilla!H32,"#"),"")</f>
        <v/>
      </c>
      <c r="K21" t="str">
        <f>IF($C21="OK",TEXT(Plantilla!I32,"#"),"")</f>
        <v/>
      </c>
      <c r="L21" t="str">
        <f>IF($C21="OK",TEXT(Plantilla!J32,"#"),"")</f>
        <v/>
      </c>
      <c r="M21" t="str">
        <f>IF($C21="OK",TEXT(Plantilla!K32,"#"),"")</f>
        <v/>
      </c>
      <c r="N21" t="str">
        <f>IF($C21="OK",
   CONCATENATE(YEAR(Plantilla!L32),"-",TEXT(MONTH(Plantilla!L32),"00"),"-",TEXT(DAY(Plantilla!L32),"00")),
"")</f>
        <v/>
      </c>
      <c r="O21" t="str">
        <f>IF($C21="OK",_xlfn.NUMBERVALUE(Plantilla!M32),"")</f>
        <v/>
      </c>
      <c r="P21" t="str">
        <f>IF($C21="OK",
   IF(Plantilla!N32&lt;&gt;"",
      CONCATENATE(YEAR(Plantilla!N32),"-",TEXT(MONTH(Plantilla!N32),"00"),"-",TEXT(DAY(Plantilla!N32),"00")),
   ""),
"")</f>
        <v/>
      </c>
      <c r="Q21" t="str">
        <f>IF($C21="OK",
   VLOOKUP(Plantilla!O32,'Tablas '!$E$4:$F$19,2,FALSE),
"")</f>
        <v/>
      </c>
      <c r="R21" t="str">
        <f>IF($C21="OK",
   VLOOKUP(Plantilla!P32,'Tablas '!$H$4:$I$5,2,FALSE),
"")</f>
        <v/>
      </c>
      <c r="S21" t="str">
        <f>IF($C21="OK",
   VLOOKUP(Plantilla!Q32,'Tablas '!$K$4:$L$8,2,FALSE),
"")</f>
        <v/>
      </c>
      <c r="T21" t="str">
        <f>IF($C21="OK",
   VLOOKUP(Plantilla!R32,'Tablas '!$AE$4:$AF$6,2,FALSE),
"")</f>
        <v/>
      </c>
      <c r="U21" t="str">
        <f>IF($C21="OK",
   VLOOKUP(Plantilla!S32,'Tablas '!$AE$4:$AF$6,2,FALSE),
"")</f>
        <v/>
      </c>
      <c r="V21" t="str">
        <f>IF($C21="OK",TEXT(Plantilla!T32,"#"),"")</f>
        <v/>
      </c>
      <c r="W21" s="84" t="str">
        <f>IF($C21="OK",
   VLOOKUP(Plantilla!U32,'Tablas '!$AM$4:$AN$1126,2,FALSE),
"")</f>
        <v/>
      </c>
      <c r="X21" t="str">
        <f>IF($C21="OK",TEXT(Plantilla!V32,"#"),"")</f>
        <v/>
      </c>
      <c r="Y21" t="str">
        <f>IF($C21="OK",
   CONCATENATE(YEAR(Plantilla!W32),"-",TEXT(MONTH(Plantilla!W32),"00"),"-",TEXT(DAY(Plantilla!W32),"00")),
"")</f>
        <v/>
      </c>
      <c r="Z21" t="str">
        <f>IF($C21="OK",
   CONCATENATE(YEAR(Plantilla!X32),"-",TEXT(MONTH(Plantilla!X32),"00"),"-",TEXT(DAY(Plantilla!X32),"00")),
"")</f>
        <v/>
      </c>
      <c r="AA21" t="str">
        <f>IF($C21="OK",
   TEXT(VLOOKUP(Plantilla!Y32,'Tablas '!$Q$4:$R$9,2,FALSE),"#"),
"")</f>
        <v/>
      </c>
      <c r="AB21" t="str">
        <f>IF($C21="OK",
   CONCATENATE(YEAR(Plantilla!Z32),"-",TEXT(MONTH(Plantilla!Z32),"00"),"-",TEXT(DAY(Plantilla!Z32),"00")),
"")</f>
        <v/>
      </c>
      <c r="AC21" t="str">
        <f>IF($C21="OK",
   TEXT(VLOOKUP(Plantilla!AA32,'Tablas '!$T$4:$U$13,2,FALSE),"#"),
"")</f>
        <v/>
      </c>
      <c r="AD21" t="str">
        <f>IF($C21="OK",TEXT(Plantilla!AB32,"#"),"")</f>
        <v/>
      </c>
      <c r="AE21" t="str">
        <f>IF($C21="OK",
   IF(Plantilla!AC32&lt;&gt;"",
      TEXT(VLOOKUP(Plantilla!AC32,'Tablas '!$W$4:$X$7,2,FALSE),"#"),
   ""),
"")</f>
        <v/>
      </c>
      <c r="AF21" t="str">
        <f>IF($C21="OK",TEXT(Plantilla!AD32,"#"),"")</f>
        <v/>
      </c>
      <c r="AG21" s="6" t="str">
        <f>IF($C21="OK",_xlfn.NUMBERVALUE(Plantilla!AE32),"")</f>
        <v/>
      </c>
      <c r="AH21" s="4" t="str">
        <f>IF($C21="OK",_xlfn.NUMBERVALUE(Plantilla!AF32),"")</f>
        <v/>
      </c>
      <c r="AI21" s="6" t="str">
        <f>IF($C21="OK",_xlfn.NUMBERVALUE(Plantilla!AG32),"")</f>
        <v/>
      </c>
      <c r="AJ21" s="6" t="str">
        <f>IF($C21="OK",_xlfn.NUMBERVALUE(Plantilla!AH32),"")</f>
        <v/>
      </c>
      <c r="AK21" s="6" t="str">
        <f>IF($C21="OK",_xlfn.NUMBERVALUE(Plantilla!AI32),"")</f>
        <v/>
      </c>
      <c r="AL21" s="6" t="str">
        <f>IF($C21="OK",_xlfn.NUMBERVALUE(Plantilla!AJ32),"")</f>
        <v/>
      </c>
      <c r="AM21" s="4" t="str">
        <f>IF($C21="OK",_xlfn.NUMBERVALUE(Plantilla!AK32),"")</f>
        <v/>
      </c>
      <c r="AN21" s="6" t="str">
        <f>IF($C21="OK",_xlfn.NUMBERVALUE(Plantilla!AL32),"")</f>
        <v/>
      </c>
      <c r="AO21" s="4" t="str">
        <f>IF($C21="OK",_xlfn.NUMBERVALUE(Plantilla!AM32),"")</f>
        <v/>
      </c>
      <c r="AP21" s="6" t="str">
        <f>IF($C21="OK",_xlfn.NUMBERVALUE(Plantilla!AN32),"")</f>
        <v/>
      </c>
      <c r="AQ21" s="4" t="str">
        <f>IF($C21="OK",_xlfn.NUMBERVALUE(Plantilla!AO32),"")</f>
        <v/>
      </c>
      <c r="AR21" s="6" t="str">
        <f>IF($C21="OK",_xlfn.NUMBERVALUE(Plantilla!AP32),"")</f>
        <v/>
      </c>
      <c r="AS21" s="4" t="str">
        <f>IF($C21="OK",_xlfn.NUMBERVALUE(Plantilla!AQ32),"")</f>
        <v/>
      </c>
      <c r="AT21" s="6" t="str">
        <f>IF($C21="OK",_xlfn.NUMBERVALUE(Plantilla!AR32),"")</f>
        <v/>
      </c>
      <c r="AU21" s="4" t="str">
        <f>IF($C21="OK",_xlfn.NUMBERVALUE(Plantilla!AS32),"")</f>
        <v/>
      </c>
      <c r="AV21" s="6" t="str">
        <f>IF($C21="OK",_xlfn.NUMBERVALUE(Plantilla!AT32),"")</f>
        <v/>
      </c>
      <c r="AW21" s="4" t="str">
        <f>IF($C21="OK",_xlfn.NUMBERVALUE(Plantilla!AU32),"")</f>
        <v/>
      </c>
      <c r="AX21" s="6" t="str">
        <f>IF($C21="OK",_xlfn.NUMBERVALUE(Plantilla!AV32),"")</f>
        <v/>
      </c>
      <c r="AY21" s="4" t="str">
        <f>IF($C21="OK",_xlfn.NUMBERVALUE(Plantilla!AW32),"")</f>
        <v/>
      </c>
      <c r="AZ21" s="6" t="str">
        <f>IF($C21="OK",_xlfn.NUMBERVALUE(Plantilla!AX32),"")</f>
        <v/>
      </c>
      <c r="BA21" t="str">
        <f>IF($C21="OK",_xlfn.NUMBERVALUE(Plantilla!AY32),"")</f>
        <v/>
      </c>
      <c r="BB21" t="str">
        <f>IF($C21="OK",_xlfn.NUMBERVALUE(Plantilla!AZ32),"")</f>
        <v/>
      </c>
      <c r="BC21" s="4" t="str">
        <f>IF($C21="OK",_xlfn.NUMBERVALUE(Plantilla!BA32),"")</f>
        <v/>
      </c>
      <c r="BD21" s="6" t="str">
        <f>IF($C21="OK",_xlfn.NUMBERVALUE(Plantilla!BB32),"")</f>
        <v/>
      </c>
      <c r="BE21" s="4" t="str">
        <f>IF($C21="OK",_xlfn.NUMBERVALUE(Plantilla!BC32),"")</f>
        <v/>
      </c>
      <c r="BF21" s="6" t="str">
        <f>IF($C21="OK",_xlfn.NUMBERVALUE(Plantilla!BD32),"")</f>
        <v/>
      </c>
      <c r="BG21" s="4" t="str">
        <f>IF($C21="OK",_xlfn.NUMBERVALUE(Plantilla!BE32),"")</f>
        <v/>
      </c>
      <c r="BH21" s="6" t="str">
        <f>IF($C21="OK",_xlfn.NUMBERVALUE(Plantilla!BF32),"")</f>
        <v/>
      </c>
      <c r="BI21" s="110" t="str">
        <f>IF($C21="OK",_xlfn.NUMBERVALUE(Plantilla!BG32),"")</f>
        <v/>
      </c>
      <c r="BJ21" s="6" t="str">
        <f>IF($C21="OK",_xlfn.NUMBERVALUE(Plantilla!BH32),"")</f>
        <v/>
      </c>
      <c r="BK21" s="109" t="str">
        <f>IF($C21="OK",_xlfn.NUMBERVALUE(Plantilla!BI32),"")</f>
        <v/>
      </c>
      <c r="BL21" s="6" t="str">
        <f>IF($C21="OK",
   IF(Plantilla!BJ32&lt;&gt;"",
      TEXT(VLOOKUP(Plantilla!BJ32,'Tablas '!$Z$4:$AA$6,2,FALSE),"#"),
   ""),
"")</f>
        <v/>
      </c>
      <c r="BM21" s="4" t="str">
        <f>IF($C21="OK",_xlfn.NUMBERVALUE(Plantilla!BK32),"")</f>
        <v/>
      </c>
      <c r="BN21" s="4" t="str">
        <f>IF($C21="OK",_xlfn.NUMBERVALUE(Plantilla!BL32),"")</f>
        <v/>
      </c>
      <c r="BO21" s="6" t="str">
        <f>IF($C21="OK",_xlfn.NUMBERVALUE(Plantilla!BM32),"")</f>
        <v/>
      </c>
      <c r="BP21" s="4" t="str">
        <f>IF($C21="OK",_xlfn.NUMBERVALUE(Plantilla!BN32),"")</f>
        <v/>
      </c>
      <c r="BQ21" s="6" t="str">
        <f>IF($C21="OK",_xlfn.NUMBERVALUE(Plantilla!BO32),"")</f>
        <v/>
      </c>
      <c r="BR21" s="4" t="str">
        <f>IF($C21="OK",_xlfn.NUMBERVALUE(Plantilla!BP32),"")</f>
        <v/>
      </c>
      <c r="BS21" s="6" t="str">
        <f>IF($C21="OK",_xlfn.NUMBERVALUE(Plantilla!BQ32),"")</f>
        <v/>
      </c>
      <c r="BT21" s="4" t="str">
        <f>IF($C21="OK",_xlfn.NUMBERVALUE(Plantilla!BR32),"")</f>
        <v/>
      </c>
      <c r="BU21" s="6" t="str">
        <f>IF($C21="OK",_xlfn.NUMBERVALUE(Plantilla!BS32),"")</f>
        <v/>
      </c>
      <c r="BV21" s="6" t="str">
        <f>IF($C21="OK",_xlfn.NUMBERVALUE(Plantilla!BT32),"")</f>
        <v/>
      </c>
      <c r="BW21" s="6" t="str">
        <f>IF($C21="OK",_xlfn.NUMBERVALUE(Plantilla!BU32),"")</f>
        <v/>
      </c>
      <c r="BX21" s="6" t="str">
        <f>IF($C21="OK",_xlfn.NUMBERVALUE(Plantilla!BV32),"")</f>
        <v/>
      </c>
      <c r="BY21" s="6" t="str">
        <f>IF($C21="OK",_xlfn.NUMBERVALUE(Plantilla!BW32),"")</f>
        <v/>
      </c>
      <c r="BZ21" s="6" t="str">
        <f>IF($C21="OK",_xlfn.NUMBERVALUE(Plantilla!BX32),"")</f>
        <v/>
      </c>
      <c r="CA21" s="6" t="str">
        <f>IF($C21="OK",_xlfn.NUMBERVALUE(Plantilla!BY32),"")</f>
        <v/>
      </c>
      <c r="CB21" s="6" t="str">
        <f>IF($C21="OK",_xlfn.NUMBERVALUE(Plantilla!BZ32),"")</f>
        <v/>
      </c>
      <c r="CC21" s="6" t="str">
        <f>IF($C21="OK",_xlfn.NUMBERVALUE(Plantilla!CA32),"")</f>
        <v/>
      </c>
      <c r="CD21" s="6" t="str">
        <f>IF($C21="OK",_xlfn.NUMBERVALUE(Plantilla!CB32),"")</f>
        <v/>
      </c>
      <c r="CE21" s="6" t="str">
        <f>IF($C21="OK",_xlfn.NUMBERVALUE(Plantilla!CC32),"")</f>
        <v/>
      </c>
      <c r="CF21" s="4" t="str">
        <f>IF($C21="OK",_xlfn.NUMBERVALUE(Plantilla!CD32),"")</f>
        <v/>
      </c>
      <c r="CG21" s="6" t="str">
        <f>IF($C21="OK",_xlfn.NUMBERVALUE(Plantilla!CE32),"")</f>
        <v/>
      </c>
      <c r="CH21" s="6" t="str">
        <f>IF($C21="OK",_xlfn.NUMBERVALUE(Plantilla!CF32),"")</f>
        <v/>
      </c>
      <c r="CI21" s="6" t="str">
        <f>IF($C21="OK",_xlfn.NUMBERVALUE(Plantilla!CG32),"")</f>
        <v/>
      </c>
      <c r="CJ21" s="6" t="str">
        <f>IF($C21="OK",_xlfn.NUMBERVALUE(Plantilla!CH32),"")</f>
        <v/>
      </c>
      <c r="CK21" s="6" t="str">
        <f>IF($C21="OK",_xlfn.NUMBERVALUE(Plantilla!CI32),"")</f>
        <v/>
      </c>
      <c r="CL21" s="6" t="str">
        <f>IF($C21="OK",_xlfn.NUMBERVALUE(Plantilla!CJ32),"")</f>
        <v/>
      </c>
      <c r="CM21" t="str">
        <f>IF($C21="OK",TEXT(Plantilla!CK32,"#"),"")</f>
        <v/>
      </c>
      <c r="CN21" s="6" t="str">
        <f>IF($C21="OK",_xlfn.NUMBERVALUE(Plantilla!CL32),"")</f>
        <v/>
      </c>
      <c r="CO21" s="6" t="str">
        <f>IF($C21="OK",_xlfn.NUMBERVALUE(Plantilla!CM32),"")</f>
        <v/>
      </c>
      <c r="CP21" s="110" t="str">
        <f>IF($C21="OK",_xlfn.NUMBERVALUE(Plantilla!CN32),"")</f>
        <v/>
      </c>
      <c r="CQ21" s="6" t="str">
        <f>IF($C21="OK",_xlfn.NUMBERVALUE(Plantilla!CO32),"")</f>
        <v/>
      </c>
      <c r="CR21" s="109" t="str">
        <f>IF($C21="OK",_xlfn.NUMBERVALUE(Plantilla!CP32),"")</f>
        <v/>
      </c>
      <c r="CS21" s="110" t="str">
        <f>IF($C21="OK",_xlfn.NUMBERVALUE(Plantilla!CQ32),"")</f>
        <v/>
      </c>
      <c r="CT21" s="6" t="str">
        <f>IF($C21="OK",_xlfn.NUMBERVALUE(Plantilla!CR32),"")</f>
        <v/>
      </c>
      <c r="CU21" s="109" t="str">
        <f>IF($C21="OK",_xlfn.NUMBERVALUE(Plantilla!CS32),"")</f>
        <v/>
      </c>
      <c r="CV21" s="110" t="str">
        <f>IF($C21="OK",_xlfn.NUMBERVALUE(Plantilla!CT32),"")</f>
        <v/>
      </c>
      <c r="CW21" s="6" t="str">
        <f>IF($C21="OK",_xlfn.NUMBERVALUE(Plantilla!CU32),"")</f>
        <v/>
      </c>
      <c r="CX21" s="82" t="str">
        <f>IF($C21="OK",_xlfn.NUMBERVALUE(Plantilla!CV32),"")</f>
        <v/>
      </c>
      <c r="CY21" s="6" t="str">
        <f>IF($C21="OK",_xlfn.NUMBERVALUE(Plantilla!CW32),"")</f>
        <v/>
      </c>
      <c r="CZ21" s="82" t="str">
        <f>IF($C21="OK",_xlfn.NUMBERVALUE(Plantilla!CX32),"")</f>
        <v/>
      </c>
      <c r="DA21" s="6" t="str">
        <f>IF($C21="OK",_xlfn.NUMBERVALUE(Plantilla!CY32),"")</f>
        <v/>
      </c>
      <c r="DB21" s="109" t="str">
        <f>IF($C21="OK",_xlfn.NUMBERVALUE(Plantilla!CZ32),"")</f>
        <v/>
      </c>
      <c r="DC21" s="6" t="str">
        <f>IF($C21="OK",_xlfn.NUMBERVALUE(Plantilla!DA32),"")</f>
        <v/>
      </c>
      <c r="DD21" s="6" t="str">
        <f>IF($C21="OK",TEXT(Plantilla!DB32,"#"),"")</f>
        <v/>
      </c>
      <c r="DE21" s="6" t="str">
        <f>IF($C21="OK",_xlfn.NUMBERVALUE(Plantilla!DC32),"")</f>
        <v/>
      </c>
      <c r="DF21" s="4" t="str">
        <f>IF($C21="OK",_xlfn.NUMBERVALUE(Plantilla!DD32),"")</f>
        <v/>
      </c>
      <c r="DG21" s="6" t="str">
        <f>IF($C21="OK",_xlfn.NUMBERVALUE(Plantilla!DE32),"")</f>
        <v/>
      </c>
      <c r="DH21" s="6" t="str">
        <f>IF($C21="OK",_xlfn.NUMBERVALUE(Plantilla!DF32),"")</f>
        <v/>
      </c>
      <c r="DI21" s="6" t="str">
        <f>IF($C21="OK",_xlfn.NUMBERVALUE(Plantilla!DG32),"")</f>
        <v/>
      </c>
      <c r="DJ21" s="6" t="str">
        <f>IF($C21="OK",_xlfn.NUMBERVALUE(Plantilla!DH32),"")</f>
        <v/>
      </c>
      <c r="DK21" s="6" t="str">
        <f>IF($C21="OK",_xlfn.NUMBERVALUE(Plantilla!DI32),"")</f>
        <v/>
      </c>
      <c r="DL21" s="6" t="str">
        <f>IF($C21="OK",_xlfn.NUMBERVALUE(Plantilla!DJ32),"")</f>
        <v/>
      </c>
      <c r="DM21" s="6" t="str">
        <f>IF($C21="OK",_xlfn.NUMBERVALUE(Plantilla!DK32),"")</f>
        <v/>
      </c>
      <c r="DN21" s="6" t="str">
        <f>IF($C21="OK",_xlfn.NUMBERVALUE(Plantilla!DL32),"")</f>
        <v/>
      </c>
      <c r="DO21" s="6" t="str">
        <f>IF($C21="OK",_xlfn.NUMBERVALUE(Plantilla!DM32),"")</f>
        <v/>
      </c>
      <c r="DP21" s="6" t="str">
        <f>IF($C21="OK",_xlfn.NUMBERVALUE(Plantilla!DN32),"")</f>
        <v/>
      </c>
      <c r="DQ21" s="6" t="str">
        <f>IF($C21="OK",_xlfn.NUMBERVALUE(Plantilla!DO32),"")</f>
        <v/>
      </c>
      <c r="DR21" s="6" t="str">
        <f>IF($C21="OK",_xlfn.NUMBERVALUE(Plantilla!DP32),"")</f>
        <v/>
      </c>
      <c r="DS21" t="str">
        <f>IF($C21="OK",TEXT(Plantilla!DR32,"#"),"")</f>
        <v/>
      </c>
      <c r="DT21" s="6"/>
    </row>
    <row r="22" spans="1:124" x14ac:dyDescent="0.25">
      <c r="A22" t="str">
        <f>IF(Plantilla!$I$6="¡Perfecto!, Guarda el archivo y adjúntalo a tu interfaz de Nómina Electrónica","OK","Error")</f>
        <v>OK</v>
      </c>
      <c r="B22" t="str">
        <f>IF(Plantilla!$I$6="¡Perfecto!, Guarda el archivo y adjúntalo a tu interfaz de Nómina Electrónica",MID(Plantilla!$D$2,SEARCH("V",Plantilla!$D$2),10),"")</f>
        <v>V2.0</v>
      </c>
      <c r="C22" t="str">
        <f>Plantilla!C33</f>
        <v/>
      </c>
      <c r="D22" t="str">
        <f>IF($C22="OK",Plantilla!B33,"")</f>
        <v/>
      </c>
      <c r="E22" t="str">
        <f>IF($C22="OK",
   VLOOKUP(Plantilla!$E$4,'Tablas '!$AP$4:$AT$6,5,FALSE),
"")</f>
        <v/>
      </c>
      <c r="F22" t="str">
        <f>IF($C22="OK",TEXT(Plantilla!D33,"#"),"")</f>
        <v/>
      </c>
      <c r="G22" t="str">
        <f>IF($C22="OK",
   VLOOKUP(Plantilla!E33,'Tablas '!$B$4:$C$14,2,FALSE),
"")</f>
        <v/>
      </c>
      <c r="H22" t="str">
        <f>IF($C22="OK",TEXT(Plantilla!F33,"#"),"")</f>
        <v/>
      </c>
      <c r="I22" t="str">
        <f>IF($C22="OK",TEXT(Plantilla!G33,"#"),"")</f>
        <v/>
      </c>
      <c r="J22" t="str">
        <f>IF($C22="OK",TEXT(Plantilla!H33,"#"),"")</f>
        <v/>
      </c>
      <c r="K22" t="str">
        <f>IF($C22="OK",TEXT(Plantilla!I33,"#"),"")</f>
        <v/>
      </c>
      <c r="L22" t="str">
        <f>IF($C22="OK",TEXT(Plantilla!J33,"#"),"")</f>
        <v/>
      </c>
      <c r="M22" t="str">
        <f>IF($C22="OK",TEXT(Plantilla!K33,"#"),"")</f>
        <v/>
      </c>
      <c r="N22" t="str">
        <f>IF($C22="OK",
   CONCATENATE(YEAR(Plantilla!L33),"-",TEXT(MONTH(Plantilla!L33),"00"),"-",TEXT(DAY(Plantilla!L33),"00")),
"")</f>
        <v/>
      </c>
      <c r="O22" t="str">
        <f>IF($C22="OK",_xlfn.NUMBERVALUE(Plantilla!M33),"")</f>
        <v/>
      </c>
      <c r="P22" t="str">
        <f>IF($C22="OK",
   IF(Plantilla!N33&lt;&gt;"",
      CONCATENATE(YEAR(Plantilla!N33),"-",TEXT(MONTH(Plantilla!N33),"00"),"-",TEXT(DAY(Plantilla!N33),"00")),
   ""),
"")</f>
        <v/>
      </c>
      <c r="Q22" t="str">
        <f>IF($C22="OK",
   VLOOKUP(Plantilla!O33,'Tablas '!$E$4:$F$19,2,FALSE),
"")</f>
        <v/>
      </c>
      <c r="R22" t="str">
        <f>IF($C22="OK",
   VLOOKUP(Plantilla!P33,'Tablas '!$H$4:$I$5,2,FALSE),
"")</f>
        <v/>
      </c>
      <c r="S22" t="str">
        <f>IF($C22="OK",
   VLOOKUP(Plantilla!Q33,'Tablas '!$K$4:$L$8,2,FALSE),
"")</f>
        <v/>
      </c>
      <c r="T22" t="str">
        <f>IF($C22="OK",
   VLOOKUP(Plantilla!R33,'Tablas '!$AE$4:$AF$6,2,FALSE),
"")</f>
        <v/>
      </c>
      <c r="U22" t="str">
        <f>IF($C22="OK",
   VLOOKUP(Plantilla!S33,'Tablas '!$AE$4:$AF$6,2,FALSE),
"")</f>
        <v/>
      </c>
      <c r="V22" t="str">
        <f>IF($C22="OK",TEXT(Plantilla!T33,"#"),"")</f>
        <v/>
      </c>
      <c r="W22" s="84" t="str">
        <f>IF($C22="OK",
   VLOOKUP(Plantilla!U33,'Tablas '!$AM$4:$AN$1126,2,FALSE),
"")</f>
        <v/>
      </c>
      <c r="X22" t="str">
        <f>IF($C22="OK",TEXT(Plantilla!V33,"#"),"")</f>
        <v/>
      </c>
      <c r="Y22" t="str">
        <f>IF($C22="OK",
   CONCATENATE(YEAR(Plantilla!W33),"-",TEXT(MONTH(Plantilla!W33),"00"),"-",TEXT(DAY(Plantilla!W33),"00")),
"")</f>
        <v/>
      </c>
      <c r="Z22" t="str">
        <f>IF($C22="OK",
   CONCATENATE(YEAR(Plantilla!X33),"-",TEXT(MONTH(Plantilla!X33),"00"),"-",TEXT(DAY(Plantilla!X33),"00")),
"")</f>
        <v/>
      </c>
      <c r="AA22" t="str">
        <f>IF($C22="OK",
   TEXT(VLOOKUP(Plantilla!Y33,'Tablas '!$Q$4:$R$9,2,FALSE),"#"),
"")</f>
        <v/>
      </c>
      <c r="AB22" t="str">
        <f>IF($C22="OK",
   CONCATENATE(YEAR(Plantilla!Z33),"-",TEXT(MONTH(Plantilla!Z33),"00"),"-",TEXT(DAY(Plantilla!Z33),"00")),
"")</f>
        <v/>
      </c>
      <c r="AC22" t="str">
        <f>IF($C22="OK",
   TEXT(VLOOKUP(Plantilla!AA33,'Tablas '!$T$4:$U$13,2,FALSE),"#"),
"")</f>
        <v/>
      </c>
      <c r="AD22" t="str">
        <f>IF($C22="OK",TEXT(Plantilla!AB33,"#"),"")</f>
        <v/>
      </c>
      <c r="AE22" t="str">
        <f>IF($C22="OK",
   IF(Plantilla!AC33&lt;&gt;"",
      TEXT(VLOOKUP(Plantilla!AC33,'Tablas '!$W$4:$X$7,2,FALSE),"#"),
   ""),
"")</f>
        <v/>
      </c>
      <c r="AF22" t="str">
        <f>IF($C22="OK",TEXT(Plantilla!AD33,"#"),"")</f>
        <v/>
      </c>
      <c r="AG22" s="6" t="str">
        <f>IF($C22="OK",_xlfn.NUMBERVALUE(Plantilla!AE33),"")</f>
        <v/>
      </c>
      <c r="AH22" s="4" t="str">
        <f>IF($C22="OK",_xlfn.NUMBERVALUE(Plantilla!AF33),"")</f>
        <v/>
      </c>
      <c r="AI22" s="6" t="str">
        <f>IF($C22="OK",_xlfn.NUMBERVALUE(Plantilla!AG33),"")</f>
        <v/>
      </c>
      <c r="AJ22" s="6" t="str">
        <f>IF($C22="OK",_xlfn.NUMBERVALUE(Plantilla!AH33),"")</f>
        <v/>
      </c>
      <c r="AK22" s="6" t="str">
        <f>IF($C22="OK",_xlfn.NUMBERVALUE(Plantilla!AI33),"")</f>
        <v/>
      </c>
      <c r="AL22" s="6" t="str">
        <f>IF($C22="OK",_xlfn.NUMBERVALUE(Plantilla!AJ33),"")</f>
        <v/>
      </c>
      <c r="AM22" s="4" t="str">
        <f>IF($C22="OK",_xlfn.NUMBERVALUE(Plantilla!AK33),"")</f>
        <v/>
      </c>
      <c r="AN22" s="6" t="str">
        <f>IF($C22="OK",_xlfn.NUMBERVALUE(Plantilla!AL33),"")</f>
        <v/>
      </c>
      <c r="AO22" s="4" t="str">
        <f>IF($C22="OK",_xlfn.NUMBERVALUE(Plantilla!AM33),"")</f>
        <v/>
      </c>
      <c r="AP22" s="6" t="str">
        <f>IF($C22="OK",_xlfn.NUMBERVALUE(Plantilla!AN33),"")</f>
        <v/>
      </c>
      <c r="AQ22" s="4" t="str">
        <f>IF($C22="OK",_xlfn.NUMBERVALUE(Plantilla!AO33),"")</f>
        <v/>
      </c>
      <c r="AR22" s="6" t="str">
        <f>IF($C22="OK",_xlfn.NUMBERVALUE(Plantilla!AP33),"")</f>
        <v/>
      </c>
      <c r="AS22" s="4" t="str">
        <f>IF($C22="OK",_xlfn.NUMBERVALUE(Plantilla!AQ33),"")</f>
        <v/>
      </c>
      <c r="AT22" s="6" t="str">
        <f>IF($C22="OK",_xlfn.NUMBERVALUE(Plantilla!AR33),"")</f>
        <v/>
      </c>
      <c r="AU22" s="4" t="str">
        <f>IF($C22="OK",_xlfn.NUMBERVALUE(Plantilla!AS33),"")</f>
        <v/>
      </c>
      <c r="AV22" s="6" t="str">
        <f>IF($C22="OK",_xlfn.NUMBERVALUE(Plantilla!AT33),"")</f>
        <v/>
      </c>
      <c r="AW22" s="4" t="str">
        <f>IF($C22="OK",_xlfn.NUMBERVALUE(Plantilla!AU33),"")</f>
        <v/>
      </c>
      <c r="AX22" s="6" t="str">
        <f>IF($C22="OK",_xlfn.NUMBERVALUE(Plantilla!AV33),"")</f>
        <v/>
      </c>
      <c r="AY22" s="4" t="str">
        <f>IF($C22="OK",_xlfn.NUMBERVALUE(Plantilla!AW33),"")</f>
        <v/>
      </c>
      <c r="AZ22" s="6" t="str">
        <f>IF($C22="OK",_xlfn.NUMBERVALUE(Plantilla!AX33),"")</f>
        <v/>
      </c>
      <c r="BA22" t="str">
        <f>IF($C22="OK",_xlfn.NUMBERVALUE(Plantilla!AY33),"")</f>
        <v/>
      </c>
      <c r="BB22" t="str">
        <f>IF($C22="OK",_xlfn.NUMBERVALUE(Plantilla!AZ33),"")</f>
        <v/>
      </c>
      <c r="BC22" s="4" t="str">
        <f>IF($C22="OK",_xlfn.NUMBERVALUE(Plantilla!BA33),"")</f>
        <v/>
      </c>
      <c r="BD22" s="6" t="str">
        <f>IF($C22="OK",_xlfn.NUMBERVALUE(Plantilla!BB33),"")</f>
        <v/>
      </c>
      <c r="BE22" s="4" t="str">
        <f>IF($C22="OK",_xlfn.NUMBERVALUE(Plantilla!BC33),"")</f>
        <v/>
      </c>
      <c r="BF22" s="6" t="str">
        <f>IF($C22="OK",_xlfn.NUMBERVALUE(Plantilla!BD33),"")</f>
        <v/>
      </c>
      <c r="BG22" s="4" t="str">
        <f>IF($C22="OK",_xlfn.NUMBERVALUE(Plantilla!BE33),"")</f>
        <v/>
      </c>
      <c r="BH22" s="6" t="str">
        <f>IF($C22="OK",_xlfn.NUMBERVALUE(Plantilla!BF33),"")</f>
        <v/>
      </c>
      <c r="BI22" s="110" t="str">
        <f>IF($C22="OK",_xlfn.NUMBERVALUE(Plantilla!BG33),"")</f>
        <v/>
      </c>
      <c r="BJ22" s="6" t="str">
        <f>IF($C22="OK",_xlfn.NUMBERVALUE(Plantilla!BH33),"")</f>
        <v/>
      </c>
      <c r="BK22" s="109" t="str">
        <f>IF($C22="OK",_xlfn.NUMBERVALUE(Plantilla!BI33),"")</f>
        <v/>
      </c>
      <c r="BL22" s="6" t="str">
        <f>IF($C22="OK",
   IF(Plantilla!BJ33&lt;&gt;"",
      TEXT(VLOOKUP(Plantilla!BJ33,'Tablas '!$Z$4:$AA$6,2,FALSE),"#"),
   ""),
"")</f>
        <v/>
      </c>
      <c r="BM22" s="4" t="str">
        <f>IF($C22="OK",_xlfn.NUMBERVALUE(Plantilla!BK33),"")</f>
        <v/>
      </c>
      <c r="BN22" s="4" t="str">
        <f>IF($C22="OK",_xlfn.NUMBERVALUE(Plantilla!BL33),"")</f>
        <v/>
      </c>
      <c r="BO22" s="6" t="str">
        <f>IF($C22="OK",_xlfn.NUMBERVALUE(Plantilla!BM33),"")</f>
        <v/>
      </c>
      <c r="BP22" s="4" t="str">
        <f>IF($C22="OK",_xlfn.NUMBERVALUE(Plantilla!BN33),"")</f>
        <v/>
      </c>
      <c r="BQ22" s="6" t="str">
        <f>IF($C22="OK",_xlfn.NUMBERVALUE(Plantilla!BO33),"")</f>
        <v/>
      </c>
      <c r="BR22" s="4" t="str">
        <f>IF($C22="OK",_xlfn.NUMBERVALUE(Plantilla!BP33),"")</f>
        <v/>
      </c>
      <c r="BS22" s="6" t="str">
        <f>IF($C22="OK",_xlfn.NUMBERVALUE(Plantilla!BQ33),"")</f>
        <v/>
      </c>
      <c r="BT22" s="4" t="str">
        <f>IF($C22="OK",_xlfn.NUMBERVALUE(Plantilla!BR33),"")</f>
        <v/>
      </c>
      <c r="BU22" s="6" t="str">
        <f>IF($C22="OK",_xlfn.NUMBERVALUE(Plantilla!BS33),"")</f>
        <v/>
      </c>
      <c r="BV22" s="6" t="str">
        <f>IF($C22="OK",_xlfn.NUMBERVALUE(Plantilla!BT33),"")</f>
        <v/>
      </c>
      <c r="BW22" s="6" t="str">
        <f>IF($C22="OK",_xlfn.NUMBERVALUE(Plantilla!BU33),"")</f>
        <v/>
      </c>
      <c r="BX22" s="6" t="str">
        <f>IF($C22="OK",_xlfn.NUMBERVALUE(Plantilla!BV33),"")</f>
        <v/>
      </c>
      <c r="BY22" s="6" t="str">
        <f>IF($C22="OK",_xlfn.NUMBERVALUE(Plantilla!BW33),"")</f>
        <v/>
      </c>
      <c r="BZ22" s="6" t="str">
        <f>IF($C22="OK",_xlfn.NUMBERVALUE(Plantilla!BX33),"")</f>
        <v/>
      </c>
      <c r="CA22" s="6" t="str">
        <f>IF($C22="OK",_xlfn.NUMBERVALUE(Plantilla!BY33),"")</f>
        <v/>
      </c>
      <c r="CB22" s="6" t="str">
        <f>IF($C22="OK",_xlfn.NUMBERVALUE(Plantilla!BZ33),"")</f>
        <v/>
      </c>
      <c r="CC22" s="6" t="str">
        <f>IF($C22="OK",_xlfn.NUMBERVALUE(Plantilla!CA33),"")</f>
        <v/>
      </c>
      <c r="CD22" s="6" t="str">
        <f>IF($C22="OK",_xlfn.NUMBERVALUE(Plantilla!CB33),"")</f>
        <v/>
      </c>
      <c r="CE22" s="6" t="str">
        <f>IF($C22="OK",_xlfn.NUMBERVALUE(Plantilla!CC33),"")</f>
        <v/>
      </c>
      <c r="CF22" s="4" t="str">
        <f>IF($C22="OK",_xlfn.NUMBERVALUE(Plantilla!CD33),"")</f>
        <v/>
      </c>
      <c r="CG22" s="6" t="str">
        <f>IF($C22="OK",_xlfn.NUMBERVALUE(Plantilla!CE33),"")</f>
        <v/>
      </c>
      <c r="CH22" s="6" t="str">
        <f>IF($C22="OK",_xlfn.NUMBERVALUE(Plantilla!CF33),"")</f>
        <v/>
      </c>
      <c r="CI22" s="6" t="str">
        <f>IF($C22="OK",_xlfn.NUMBERVALUE(Plantilla!CG33),"")</f>
        <v/>
      </c>
      <c r="CJ22" s="6" t="str">
        <f>IF($C22="OK",_xlfn.NUMBERVALUE(Plantilla!CH33),"")</f>
        <v/>
      </c>
      <c r="CK22" s="6" t="str">
        <f>IF($C22="OK",_xlfn.NUMBERVALUE(Plantilla!CI33),"")</f>
        <v/>
      </c>
      <c r="CL22" s="6" t="str">
        <f>IF($C22="OK",_xlfn.NUMBERVALUE(Plantilla!CJ33),"")</f>
        <v/>
      </c>
      <c r="CM22" t="str">
        <f>IF($C22="OK",TEXT(Plantilla!CK33,"#"),"")</f>
        <v/>
      </c>
      <c r="CN22" s="6" t="str">
        <f>IF($C22="OK",_xlfn.NUMBERVALUE(Plantilla!CL33),"")</f>
        <v/>
      </c>
      <c r="CO22" s="6" t="str">
        <f>IF($C22="OK",_xlfn.NUMBERVALUE(Plantilla!CM33),"")</f>
        <v/>
      </c>
      <c r="CP22" s="110" t="str">
        <f>IF($C22="OK",_xlfn.NUMBERVALUE(Plantilla!CN33),"")</f>
        <v/>
      </c>
      <c r="CQ22" s="6" t="str">
        <f>IF($C22="OK",_xlfn.NUMBERVALUE(Plantilla!CO33),"")</f>
        <v/>
      </c>
      <c r="CR22" s="109" t="str">
        <f>IF($C22="OK",_xlfn.NUMBERVALUE(Plantilla!CP33),"")</f>
        <v/>
      </c>
      <c r="CS22" s="110" t="str">
        <f>IF($C22="OK",_xlfn.NUMBERVALUE(Plantilla!CQ33),"")</f>
        <v/>
      </c>
      <c r="CT22" s="6" t="str">
        <f>IF($C22="OK",_xlfn.NUMBERVALUE(Plantilla!CR33),"")</f>
        <v/>
      </c>
      <c r="CU22" s="109" t="str">
        <f>IF($C22="OK",_xlfn.NUMBERVALUE(Plantilla!CS33),"")</f>
        <v/>
      </c>
      <c r="CV22" s="110" t="str">
        <f>IF($C22="OK",_xlfn.NUMBERVALUE(Plantilla!CT33),"")</f>
        <v/>
      </c>
      <c r="CW22" s="6" t="str">
        <f>IF($C22="OK",_xlfn.NUMBERVALUE(Plantilla!CU33),"")</f>
        <v/>
      </c>
      <c r="CX22" s="82" t="str">
        <f>IF($C22="OK",_xlfn.NUMBERVALUE(Plantilla!CV33),"")</f>
        <v/>
      </c>
      <c r="CY22" s="6" t="str">
        <f>IF($C22="OK",_xlfn.NUMBERVALUE(Plantilla!CW33),"")</f>
        <v/>
      </c>
      <c r="CZ22" s="82" t="str">
        <f>IF($C22="OK",_xlfn.NUMBERVALUE(Plantilla!CX33),"")</f>
        <v/>
      </c>
      <c r="DA22" s="6" t="str">
        <f>IF($C22="OK",_xlfn.NUMBERVALUE(Plantilla!CY33),"")</f>
        <v/>
      </c>
      <c r="DB22" s="109" t="str">
        <f>IF($C22="OK",_xlfn.NUMBERVALUE(Plantilla!CZ33),"")</f>
        <v/>
      </c>
      <c r="DC22" s="6" t="str">
        <f>IF($C22="OK",_xlfn.NUMBERVALUE(Plantilla!DA33),"")</f>
        <v/>
      </c>
      <c r="DD22" s="6" t="str">
        <f>IF($C22="OK",TEXT(Plantilla!DB33,"#"),"")</f>
        <v/>
      </c>
      <c r="DE22" s="6" t="str">
        <f>IF($C22="OK",_xlfn.NUMBERVALUE(Plantilla!DC33),"")</f>
        <v/>
      </c>
      <c r="DF22" s="4" t="str">
        <f>IF($C22="OK",_xlfn.NUMBERVALUE(Plantilla!DD33),"")</f>
        <v/>
      </c>
      <c r="DG22" s="6" t="str">
        <f>IF($C22="OK",_xlfn.NUMBERVALUE(Plantilla!DE33),"")</f>
        <v/>
      </c>
      <c r="DH22" s="6" t="str">
        <f>IF($C22="OK",_xlfn.NUMBERVALUE(Plantilla!DF33),"")</f>
        <v/>
      </c>
      <c r="DI22" s="6" t="str">
        <f>IF($C22="OK",_xlfn.NUMBERVALUE(Plantilla!DG33),"")</f>
        <v/>
      </c>
      <c r="DJ22" s="6" t="str">
        <f>IF($C22="OK",_xlfn.NUMBERVALUE(Plantilla!DH33),"")</f>
        <v/>
      </c>
      <c r="DK22" s="6" t="str">
        <f>IF($C22="OK",_xlfn.NUMBERVALUE(Plantilla!DI33),"")</f>
        <v/>
      </c>
      <c r="DL22" s="6" t="str">
        <f>IF($C22="OK",_xlfn.NUMBERVALUE(Plantilla!DJ33),"")</f>
        <v/>
      </c>
      <c r="DM22" s="6" t="str">
        <f>IF($C22="OK",_xlfn.NUMBERVALUE(Plantilla!DK33),"")</f>
        <v/>
      </c>
      <c r="DN22" s="6" t="str">
        <f>IF($C22="OK",_xlfn.NUMBERVALUE(Plantilla!DL33),"")</f>
        <v/>
      </c>
      <c r="DO22" s="6" t="str">
        <f>IF($C22="OK",_xlfn.NUMBERVALUE(Plantilla!DM33),"")</f>
        <v/>
      </c>
      <c r="DP22" s="6" t="str">
        <f>IF($C22="OK",_xlfn.NUMBERVALUE(Plantilla!DN33),"")</f>
        <v/>
      </c>
      <c r="DQ22" s="6" t="str">
        <f>IF($C22="OK",_xlfn.NUMBERVALUE(Plantilla!DO33),"")</f>
        <v/>
      </c>
      <c r="DR22" s="6" t="str">
        <f>IF($C22="OK",_xlfn.NUMBERVALUE(Plantilla!DP33),"")</f>
        <v/>
      </c>
      <c r="DS22" t="str">
        <f>IF($C22="OK",TEXT(Plantilla!DR33,"#"),"")</f>
        <v/>
      </c>
      <c r="DT22" s="6"/>
    </row>
    <row r="23" spans="1:124" x14ac:dyDescent="0.25">
      <c r="A23" t="str">
        <f>IF(Plantilla!$I$6="¡Perfecto!, Guarda el archivo y adjúntalo a tu interfaz de Nómina Electrónica","OK","Error")</f>
        <v>OK</v>
      </c>
      <c r="B23" t="str">
        <f>IF(Plantilla!$I$6="¡Perfecto!, Guarda el archivo y adjúntalo a tu interfaz de Nómina Electrónica",MID(Plantilla!$D$2,SEARCH("V",Plantilla!$D$2),10),"")</f>
        <v>V2.0</v>
      </c>
      <c r="C23" t="str">
        <f>Plantilla!C34</f>
        <v/>
      </c>
      <c r="D23" t="str">
        <f>IF($C23="OK",Plantilla!B34,"")</f>
        <v/>
      </c>
      <c r="E23" t="str">
        <f>IF($C23="OK",
   VLOOKUP(Plantilla!$E$4,'Tablas '!$AP$4:$AT$6,5,FALSE),
"")</f>
        <v/>
      </c>
      <c r="F23" t="str">
        <f>IF($C23="OK",TEXT(Plantilla!D34,"#"),"")</f>
        <v/>
      </c>
      <c r="G23" t="str">
        <f>IF($C23="OK",
   VLOOKUP(Plantilla!E34,'Tablas '!$B$4:$C$14,2,FALSE),
"")</f>
        <v/>
      </c>
      <c r="H23" t="str">
        <f>IF($C23="OK",TEXT(Plantilla!F34,"#"),"")</f>
        <v/>
      </c>
      <c r="I23" t="str">
        <f>IF($C23="OK",TEXT(Plantilla!G34,"#"),"")</f>
        <v/>
      </c>
      <c r="J23" t="str">
        <f>IF($C23="OK",TEXT(Plantilla!H34,"#"),"")</f>
        <v/>
      </c>
      <c r="K23" t="str">
        <f>IF($C23="OK",TEXT(Plantilla!I34,"#"),"")</f>
        <v/>
      </c>
      <c r="L23" t="str">
        <f>IF($C23="OK",TEXT(Plantilla!J34,"#"),"")</f>
        <v/>
      </c>
      <c r="M23" t="str">
        <f>IF($C23="OK",TEXT(Plantilla!K34,"#"),"")</f>
        <v/>
      </c>
      <c r="N23" t="str">
        <f>IF($C23="OK",
   CONCATENATE(YEAR(Plantilla!L34),"-",TEXT(MONTH(Plantilla!L34),"00"),"-",TEXT(DAY(Plantilla!L34),"00")),
"")</f>
        <v/>
      </c>
      <c r="O23" t="str">
        <f>IF($C23="OK",_xlfn.NUMBERVALUE(Plantilla!M34),"")</f>
        <v/>
      </c>
      <c r="P23" t="str">
        <f>IF($C23="OK",
   IF(Plantilla!N34&lt;&gt;"",
      CONCATENATE(YEAR(Plantilla!N34),"-",TEXT(MONTH(Plantilla!N34),"00"),"-",TEXT(DAY(Plantilla!N34),"00")),
   ""),
"")</f>
        <v/>
      </c>
      <c r="Q23" t="str">
        <f>IF($C23="OK",
   VLOOKUP(Plantilla!O34,'Tablas '!$E$4:$F$19,2,FALSE),
"")</f>
        <v/>
      </c>
      <c r="R23" t="str">
        <f>IF($C23="OK",
   VLOOKUP(Plantilla!P34,'Tablas '!$H$4:$I$5,2,FALSE),
"")</f>
        <v/>
      </c>
      <c r="S23" t="str">
        <f>IF($C23="OK",
   VLOOKUP(Plantilla!Q34,'Tablas '!$K$4:$L$8,2,FALSE),
"")</f>
        <v/>
      </c>
      <c r="T23" t="str">
        <f>IF($C23="OK",
   VLOOKUP(Plantilla!R34,'Tablas '!$AE$4:$AF$6,2,FALSE),
"")</f>
        <v/>
      </c>
      <c r="U23" t="str">
        <f>IF($C23="OK",
   VLOOKUP(Plantilla!S34,'Tablas '!$AE$4:$AF$6,2,FALSE),
"")</f>
        <v/>
      </c>
      <c r="V23" t="str">
        <f>IF($C23="OK",TEXT(Plantilla!T34,"#"),"")</f>
        <v/>
      </c>
      <c r="W23" s="84" t="str">
        <f>IF($C23="OK",
   VLOOKUP(Plantilla!U34,'Tablas '!$AM$4:$AN$1126,2,FALSE),
"")</f>
        <v/>
      </c>
      <c r="X23" t="str">
        <f>IF($C23="OK",TEXT(Plantilla!V34,"#"),"")</f>
        <v/>
      </c>
      <c r="Y23" t="str">
        <f>IF($C23="OK",
   CONCATENATE(YEAR(Plantilla!W34),"-",TEXT(MONTH(Plantilla!W34),"00"),"-",TEXT(DAY(Plantilla!W34),"00")),
"")</f>
        <v/>
      </c>
      <c r="Z23" t="str">
        <f>IF($C23="OK",
   CONCATENATE(YEAR(Plantilla!X34),"-",TEXT(MONTH(Plantilla!X34),"00"),"-",TEXT(DAY(Plantilla!X34),"00")),
"")</f>
        <v/>
      </c>
      <c r="AA23" t="str">
        <f>IF($C23="OK",
   TEXT(VLOOKUP(Plantilla!Y34,'Tablas '!$Q$4:$R$9,2,FALSE),"#"),
"")</f>
        <v/>
      </c>
      <c r="AB23" t="str">
        <f>IF($C23="OK",
   CONCATENATE(YEAR(Plantilla!Z34),"-",TEXT(MONTH(Plantilla!Z34),"00"),"-",TEXT(DAY(Plantilla!Z34),"00")),
"")</f>
        <v/>
      </c>
      <c r="AC23" t="str">
        <f>IF($C23="OK",
   TEXT(VLOOKUP(Plantilla!AA34,'Tablas '!$T$4:$U$13,2,FALSE),"#"),
"")</f>
        <v/>
      </c>
      <c r="AD23" t="str">
        <f>IF($C23="OK",TEXT(Plantilla!AB34,"#"),"")</f>
        <v/>
      </c>
      <c r="AE23" t="str">
        <f>IF($C23="OK",
   IF(Plantilla!AC34&lt;&gt;"",
      TEXT(VLOOKUP(Plantilla!AC34,'Tablas '!$W$4:$X$7,2,FALSE),"#"),
   ""),
"")</f>
        <v/>
      </c>
      <c r="AF23" t="str">
        <f>IF($C23="OK",TEXT(Plantilla!AD34,"#"),"")</f>
        <v/>
      </c>
      <c r="AG23" s="6" t="str">
        <f>IF($C23="OK",_xlfn.NUMBERVALUE(Plantilla!AE34),"")</f>
        <v/>
      </c>
      <c r="AH23" s="4" t="str">
        <f>IF($C23="OK",_xlfn.NUMBERVALUE(Plantilla!AF34),"")</f>
        <v/>
      </c>
      <c r="AI23" s="6" t="str">
        <f>IF($C23="OK",_xlfn.NUMBERVALUE(Plantilla!AG34),"")</f>
        <v/>
      </c>
      <c r="AJ23" s="6" t="str">
        <f>IF($C23="OK",_xlfn.NUMBERVALUE(Plantilla!AH34),"")</f>
        <v/>
      </c>
      <c r="AK23" s="6" t="str">
        <f>IF($C23="OK",_xlfn.NUMBERVALUE(Plantilla!AI34),"")</f>
        <v/>
      </c>
      <c r="AL23" s="6" t="str">
        <f>IF($C23="OK",_xlfn.NUMBERVALUE(Plantilla!AJ34),"")</f>
        <v/>
      </c>
      <c r="AM23" s="4" t="str">
        <f>IF($C23="OK",_xlfn.NUMBERVALUE(Plantilla!AK34),"")</f>
        <v/>
      </c>
      <c r="AN23" s="6" t="str">
        <f>IF($C23="OK",_xlfn.NUMBERVALUE(Plantilla!AL34),"")</f>
        <v/>
      </c>
      <c r="AO23" s="4" t="str">
        <f>IF($C23="OK",_xlfn.NUMBERVALUE(Plantilla!AM34),"")</f>
        <v/>
      </c>
      <c r="AP23" s="6" t="str">
        <f>IF($C23="OK",_xlfn.NUMBERVALUE(Plantilla!AN34),"")</f>
        <v/>
      </c>
      <c r="AQ23" s="4" t="str">
        <f>IF($C23="OK",_xlfn.NUMBERVALUE(Plantilla!AO34),"")</f>
        <v/>
      </c>
      <c r="AR23" s="6" t="str">
        <f>IF($C23="OK",_xlfn.NUMBERVALUE(Plantilla!AP34),"")</f>
        <v/>
      </c>
      <c r="AS23" s="4" t="str">
        <f>IF($C23="OK",_xlfn.NUMBERVALUE(Plantilla!AQ34),"")</f>
        <v/>
      </c>
      <c r="AT23" s="6" t="str">
        <f>IF($C23="OK",_xlfn.NUMBERVALUE(Plantilla!AR34),"")</f>
        <v/>
      </c>
      <c r="AU23" s="4" t="str">
        <f>IF($C23="OK",_xlfn.NUMBERVALUE(Plantilla!AS34),"")</f>
        <v/>
      </c>
      <c r="AV23" s="6" t="str">
        <f>IF($C23="OK",_xlfn.NUMBERVALUE(Plantilla!AT34),"")</f>
        <v/>
      </c>
      <c r="AW23" s="4" t="str">
        <f>IF($C23="OK",_xlfn.NUMBERVALUE(Plantilla!AU34),"")</f>
        <v/>
      </c>
      <c r="AX23" s="6" t="str">
        <f>IF($C23="OK",_xlfn.NUMBERVALUE(Plantilla!AV34),"")</f>
        <v/>
      </c>
      <c r="AY23" s="4" t="str">
        <f>IF($C23="OK",_xlfn.NUMBERVALUE(Plantilla!AW34),"")</f>
        <v/>
      </c>
      <c r="AZ23" s="6" t="str">
        <f>IF($C23="OK",_xlfn.NUMBERVALUE(Plantilla!AX34),"")</f>
        <v/>
      </c>
      <c r="BA23" t="str">
        <f>IF($C23="OK",_xlfn.NUMBERVALUE(Plantilla!AY34),"")</f>
        <v/>
      </c>
      <c r="BB23" t="str">
        <f>IF($C23="OK",_xlfn.NUMBERVALUE(Plantilla!AZ34),"")</f>
        <v/>
      </c>
      <c r="BC23" s="4" t="str">
        <f>IF($C23="OK",_xlfn.NUMBERVALUE(Plantilla!BA34),"")</f>
        <v/>
      </c>
      <c r="BD23" s="6" t="str">
        <f>IF($C23="OK",_xlfn.NUMBERVALUE(Plantilla!BB34),"")</f>
        <v/>
      </c>
      <c r="BE23" s="4" t="str">
        <f>IF($C23="OK",_xlfn.NUMBERVALUE(Plantilla!BC34),"")</f>
        <v/>
      </c>
      <c r="BF23" s="6" t="str">
        <f>IF($C23="OK",_xlfn.NUMBERVALUE(Plantilla!BD34),"")</f>
        <v/>
      </c>
      <c r="BG23" s="4" t="str">
        <f>IF($C23="OK",_xlfn.NUMBERVALUE(Plantilla!BE34),"")</f>
        <v/>
      </c>
      <c r="BH23" s="6" t="str">
        <f>IF($C23="OK",_xlfn.NUMBERVALUE(Plantilla!BF34),"")</f>
        <v/>
      </c>
      <c r="BI23" s="110" t="str">
        <f>IF($C23="OK",_xlfn.NUMBERVALUE(Plantilla!BG34),"")</f>
        <v/>
      </c>
      <c r="BJ23" s="6" t="str">
        <f>IF($C23="OK",_xlfn.NUMBERVALUE(Plantilla!BH34),"")</f>
        <v/>
      </c>
      <c r="BK23" s="109" t="str">
        <f>IF($C23="OK",_xlfn.NUMBERVALUE(Plantilla!BI34),"")</f>
        <v/>
      </c>
      <c r="BL23" s="6" t="str">
        <f>IF($C23="OK",
   IF(Plantilla!BJ34&lt;&gt;"",
      TEXT(VLOOKUP(Plantilla!BJ34,'Tablas '!$Z$4:$AA$6,2,FALSE),"#"),
   ""),
"")</f>
        <v/>
      </c>
      <c r="BM23" s="4" t="str">
        <f>IF($C23="OK",_xlfn.NUMBERVALUE(Plantilla!BK34),"")</f>
        <v/>
      </c>
      <c r="BN23" s="4" t="str">
        <f>IF($C23="OK",_xlfn.NUMBERVALUE(Plantilla!BL34),"")</f>
        <v/>
      </c>
      <c r="BO23" s="6" t="str">
        <f>IF($C23="OK",_xlfn.NUMBERVALUE(Plantilla!BM34),"")</f>
        <v/>
      </c>
      <c r="BP23" s="4" t="str">
        <f>IF($C23="OK",_xlfn.NUMBERVALUE(Plantilla!BN34),"")</f>
        <v/>
      </c>
      <c r="BQ23" s="6" t="str">
        <f>IF($C23="OK",_xlfn.NUMBERVALUE(Plantilla!BO34),"")</f>
        <v/>
      </c>
      <c r="BR23" s="4" t="str">
        <f>IF($C23="OK",_xlfn.NUMBERVALUE(Plantilla!BP34),"")</f>
        <v/>
      </c>
      <c r="BS23" s="6" t="str">
        <f>IF($C23="OK",_xlfn.NUMBERVALUE(Plantilla!BQ34),"")</f>
        <v/>
      </c>
      <c r="BT23" s="4" t="str">
        <f>IF($C23="OK",_xlfn.NUMBERVALUE(Plantilla!BR34),"")</f>
        <v/>
      </c>
      <c r="BU23" s="6" t="str">
        <f>IF($C23="OK",_xlfn.NUMBERVALUE(Plantilla!BS34),"")</f>
        <v/>
      </c>
      <c r="BV23" s="6" t="str">
        <f>IF($C23="OK",_xlfn.NUMBERVALUE(Plantilla!BT34),"")</f>
        <v/>
      </c>
      <c r="BW23" s="6" t="str">
        <f>IF($C23="OK",_xlfn.NUMBERVALUE(Plantilla!BU34),"")</f>
        <v/>
      </c>
      <c r="BX23" s="6" t="str">
        <f>IF($C23="OK",_xlfn.NUMBERVALUE(Plantilla!BV34),"")</f>
        <v/>
      </c>
      <c r="BY23" s="6" t="str">
        <f>IF($C23="OK",_xlfn.NUMBERVALUE(Plantilla!BW34),"")</f>
        <v/>
      </c>
      <c r="BZ23" s="6" t="str">
        <f>IF($C23="OK",_xlfn.NUMBERVALUE(Plantilla!BX34),"")</f>
        <v/>
      </c>
      <c r="CA23" s="6" t="str">
        <f>IF($C23="OK",_xlfn.NUMBERVALUE(Plantilla!BY34),"")</f>
        <v/>
      </c>
      <c r="CB23" s="6" t="str">
        <f>IF($C23="OK",_xlfn.NUMBERVALUE(Plantilla!BZ34),"")</f>
        <v/>
      </c>
      <c r="CC23" s="6" t="str">
        <f>IF($C23="OK",_xlfn.NUMBERVALUE(Plantilla!CA34),"")</f>
        <v/>
      </c>
      <c r="CD23" s="6" t="str">
        <f>IF($C23="OK",_xlfn.NUMBERVALUE(Plantilla!CB34),"")</f>
        <v/>
      </c>
      <c r="CE23" s="6" t="str">
        <f>IF($C23="OK",_xlfn.NUMBERVALUE(Plantilla!CC34),"")</f>
        <v/>
      </c>
      <c r="CF23" s="4" t="str">
        <f>IF($C23="OK",_xlfn.NUMBERVALUE(Plantilla!CD34),"")</f>
        <v/>
      </c>
      <c r="CG23" s="6" t="str">
        <f>IF($C23="OK",_xlfn.NUMBERVALUE(Plantilla!CE34),"")</f>
        <v/>
      </c>
      <c r="CH23" s="6" t="str">
        <f>IF($C23="OK",_xlfn.NUMBERVALUE(Plantilla!CF34),"")</f>
        <v/>
      </c>
      <c r="CI23" s="6" t="str">
        <f>IF($C23="OK",_xlfn.NUMBERVALUE(Plantilla!CG34),"")</f>
        <v/>
      </c>
      <c r="CJ23" s="6" t="str">
        <f>IF($C23="OK",_xlfn.NUMBERVALUE(Plantilla!CH34),"")</f>
        <v/>
      </c>
      <c r="CK23" s="6" t="str">
        <f>IF($C23="OK",_xlfn.NUMBERVALUE(Plantilla!CI34),"")</f>
        <v/>
      </c>
      <c r="CL23" s="6" t="str">
        <f>IF($C23="OK",_xlfn.NUMBERVALUE(Plantilla!CJ34),"")</f>
        <v/>
      </c>
      <c r="CM23" t="str">
        <f>IF($C23="OK",TEXT(Plantilla!CK34,"#"),"")</f>
        <v/>
      </c>
      <c r="CN23" s="6" t="str">
        <f>IF($C23="OK",_xlfn.NUMBERVALUE(Plantilla!CL34),"")</f>
        <v/>
      </c>
      <c r="CO23" s="6" t="str">
        <f>IF($C23="OK",_xlfn.NUMBERVALUE(Plantilla!CM34),"")</f>
        <v/>
      </c>
      <c r="CP23" s="110" t="str">
        <f>IF($C23="OK",_xlfn.NUMBERVALUE(Plantilla!CN34),"")</f>
        <v/>
      </c>
      <c r="CQ23" s="6" t="str">
        <f>IF($C23="OK",_xlfn.NUMBERVALUE(Plantilla!CO34),"")</f>
        <v/>
      </c>
      <c r="CR23" s="109" t="str">
        <f>IF($C23="OK",_xlfn.NUMBERVALUE(Plantilla!CP34),"")</f>
        <v/>
      </c>
      <c r="CS23" s="110" t="str">
        <f>IF($C23="OK",_xlfn.NUMBERVALUE(Plantilla!CQ34),"")</f>
        <v/>
      </c>
      <c r="CT23" s="6" t="str">
        <f>IF($C23="OK",_xlfn.NUMBERVALUE(Plantilla!CR34),"")</f>
        <v/>
      </c>
      <c r="CU23" s="109" t="str">
        <f>IF($C23="OK",_xlfn.NUMBERVALUE(Plantilla!CS34),"")</f>
        <v/>
      </c>
      <c r="CV23" s="110" t="str">
        <f>IF($C23="OK",_xlfn.NUMBERVALUE(Plantilla!CT34),"")</f>
        <v/>
      </c>
      <c r="CW23" s="6" t="str">
        <f>IF($C23="OK",_xlfn.NUMBERVALUE(Plantilla!CU34),"")</f>
        <v/>
      </c>
      <c r="CX23" s="82" t="str">
        <f>IF($C23="OK",_xlfn.NUMBERVALUE(Plantilla!CV34),"")</f>
        <v/>
      </c>
      <c r="CY23" s="6" t="str">
        <f>IF($C23="OK",_xlfn.NUMBERVALUE(Plantilla!CW34),"")</f>
        <v/>
      </c>
      <c r="CZ23" s="82" t="str">
        <f>IF($C23="OK",_xlfn.NUMBERVALUE(Plantilla!CX34),"")</f>
        <v/>
      </c>
      <c r="DA23" s="6" t="str">
        <f>IF($C23="OK",_xlfn.NUMBERVALUE(Plantilla!CY34),"")</f>
        <v/>
      </c>
      <c r="DB23" s="109" t="str">
        <f>IF($C23="OK",_xlfn.NUMBERVALUE(Plantilla!CZ34),"")</f>
        <v/>
      </c>
      <c r="DC23" s="6" t="str">
        <f>IF($C23="OK",_xlfn.NUMBERVALUE(Plantilla!DA34),"")</f>
        <v/>
      </c>
      <c r="DD23" s="6" t="str">
        <f>IF($C23="OK",TEXT(Plantilla!DB34,"#"),"")</f>
        <v/>
      </c>
      <c r="DE23" s="6" t="str">
        <f>IF($C23="OK",_xlfn.NUMBERVALUE(Plantilla!DC34),"")</f>
        <v/>
      </c>
      <c r="DF23" s="4" t="str">
        <f>IF($C23="OK",_xlfn.NUMBERVALUE(Plantilla!DD34),"")</f>
        <v/>
      </c>
      <c r="DG23" s="6" t="str">
        <f>IF($C23="OK",_xlfn.NUMBERVALUE(Plantilla!DE34),"")</f>
        <v/>
      </c>
      <c r="DH23" s="6" t="str">
        <f>IF($C23="OK",_xlfn.NUMBERVALUE(Plantilla!DF34),"")</f>
        <v/>
      </c>
      <c r="DI23" s="6" t="str">
        <f>IF($C23="OK",_xlfn.NUMBERVALUE(Plantilla!DG34),"")</f>
        <v/>
      </c>
      <c r="DJ23" s="6" t="str">
        <f>IF($C23="OK",_xlfn.NUMBERVALUE(Plantilla!DH34),"")</f>
        <v/>
      </c>
      <c r="DK23" s="6" t="str">
        <f>IF($C23="OK",_xlfn.NUMBERVALUE(Plantilla!DI34),"")</f>
        <v/>
      </c>
      <c r="DL23" s="6" t="str">
        <f>IF($C23="OK",_xlfn.NUMBERVALUE(Plantilla!DJ34),"")</f>
        <v/>
      </c>
      <c r="DM23" s="6" t="str">
        <f>IF($C23="OK",_xlfn.NUMBERVALUE(Plantilla!DK34),"")</f>
        <v/>
      </c>
      <c r="DN23" s="6" t="str">
        <f>IF($C23="OK",_xlfn.NUMBERVALUE(Plantilla!DL34),"")</f>
        <v/>
      </c>
      <c r="DO23" s="6" t="str">
        <f>IF($C23="OK",_xlfn.NUMBERVALUE(Plantilla!DM34),"")</f>
        <v/>
      </c>
      <c r="DP23" s="6" t="str">
        <f>IF($C23="OK",_xlfn.NUMBERVALUE(Plantilla!DN34),"")</f>
        <v/>
      </c>
      <c r="DQ23" s="6" t="str">
        <f>IF($C23="OK",_xlfn.NUMBERVALUE(Plantilla!DO34),"")</f>
        <v/>
      </c>
      <c r="DR23" s="6" t="str">
        <f>IF($C23="OK",_xlfn.NUMBERVALUE(Plantilla!DP34),"")</f>
        <v/>
      </c>
      <c r="DS23" t="str">
        <f>IF($C23="OK",TEXT(Plantilla!DR34,"#"),"")</f>
        <v/>
      </c>
      <c r="DT23" s="6"/>
    </row>
    <row r="24" spans="1:124" x14ac:dyDescent="0.25">
      <c r="A24" t="str">
        <f>IF(Plantilla!$I$6="¡Perfecto!, Guarda el archivo y adjúntalo a tu interfaz de Nómina Electrónica","OK","Error")</f>
        <v>OK</v>
      </c>
      <c r="B24" t="str">
        <f>IF(Plantilla!$I$6="¡Perfecto!, Guarda el archivo y adjúntalo a tu interfaz de Nómina Electrónica",MID(Plantilla!$D$2,SEARCH("V",Plantilla!$D$2),10),"")</f>
        <v>V2.0</v>
      </c>
      <c r="C24" t="str">
        <f>Plantilla!C35</f>
        <v/>
      </c>
      <c r="D24" t="str">
        <f>IF($C24="OK",Plantilla!B35,"")</f>
        <v/>
      </c>
      <c r="E24" t="str">
        <f>IF($C24="OK",
   VLOOKUP(Plantilla!$E$4,'Tablas '!$AP$4:$AT$6,5,FALSE),
"")</f>
        <v/>
      </c>
      <c r="F24" t="str">
        <f>IF($C24="OK",TEXT(Plantilla!D35,"#"),"")</f>
        <v/>
      </c>
      <c r="G24" t="str">
        <f>IF($C24="OK",
   VLOOKUP(Plantilla!E35,'Tablas '!$B$4:$C$14,2,FALSE),
"")</f>
        <v/>
      </c>
      <c r="H24" t="str">
        <f>IF($C24="OK",TEXT(Plantilla!F35,"#"),"")</f>
        <v/>
      </c>
      <c r="I24" t="str">
        <f>IF($C24="OK",TEXT(Plantilla!G35,"#"),"")</f>
        <v/>
      </c>
      <c r="J24" t="str">
        <f>IF($C24="OK",TEXT(Plantilla!H35,"#"),"")</f>
        <v/>
      </c>
      <c r="K24" t="str">
        <f>IF($C24="OK",TEXT(Plantilla!I35,"#"),"")</f>
        <v/>
      </c>
      <c r="L24" t="str">
        <f>IF($C24="OK",TEXT(Plantilla!J35,"#"),"")</f>
        <v/>
      </c>
      <c r="M24" t="str">
        <f>IF($C24="OK",TEXT(Plantilla!K35,"#"),"")</f>
        <v/>
      </c>
      <c r="N24" t="str">
        <f>IF($C24="OK",
   CONCATENATE(YEAR(Plantilla!L35),"-",TEXT(MONTH(Plantilla!L35),"00"),"-",TEXT(DAY(Plantilla!L35),"00")),
"")</f>
        <v/>
      </c>
      <c r="O24" t="str">
        <f>IF($C24="OK",_xlfn.NUMBERVALUE(Plantilla!M35),"")</f>
        <v/>
      </c>
      <c r="P24" t="str">
        <f>IF($C24="OK",
   IF(Plantilla!N35&lt;&gt;"",
      CONCATENATE(YEAR(Plantilla!N35),"-",TEXT(MONTH(Plantilla!N35),"00"),"-",TEXT(DAY(Plantilla!N35),"00")),
   ""),
"")</f>
        <v/>
      </c>
      <c r="Q24" t="str">
        <f>IF($C24="OK",
   VLOOKUP(Plantilla!O35,'Tablas '!$E$4:$F$19,2,FALSE),
"")</f>
        <v/>
      </c>
      <c r="R24" t="str">
        <f>IF($C24="OK",
   VLOOKUP(Plantilla!P35,'Tablas '!$H$4:$I$5,2,FALSE),
"")</f>
        <v/>
      </c>
      <c r="S24" t="str">
        <f>IF($C24="OK",
   VLOOKUP(Plantilla!Q35,'Tablas '!$K$4:$L$8,2,FALSE),
"")</f>
        <v/>
      </c>
      <c r="T24" t="str">
        <f>IF($C24="OK",
   VLOOKUP(Plantilla!R35,'Tablas '!$AE$4:$AF$6,2,FALSE),
"")</f>
        <v/>
      </c>
      <c r="U24" t="str">
        <f>IF($C24="OK",
   VLOOKUP(Plantilla!S35,'Tablas '!$AE$4:$AF$6,2,FALSE),
"")</f>
        <v/>
      </c>
      <c r="V24" t="str">
        <f>IF($C24="OK",TEXT(Plantilla!T35,"#"),"")</f>
        <v/>
      </c>
      <c r="W24" s="84" t="str">
        <f>IF($C24="OK",
   VLOOKUP(Plantilla!U35,'Tablas '!$AM$4:$AN$1126,2,FALSE),
"")</f>
        <v/>
      </c>
      <c r="X24" t="str">
        <f>IF($C24="OK",TEXT(Plantilla!V35,"#"),"")</f>
        <v/>
      </c>
      <c r="Y24" t="str">
        <f>IF($C24="OK",
   CONCATENATE(YEAR(Plantilla!W35),"-",TEXT(MONTH(Plantilla!W35),"00"),"-",TEXT(DAY(Plantilla!W35),"00")),
"")</f>
        <v/>
      </c>
      <c r="Z24" t="str">
        <f>IF($C24="OK",
   CONCATENATE(YEAR(Plantilla!X35),"-",TEXT(MONTH(Plantilla!X35),"00"),"-",TEXT(DAY(Plantilla!X35),"00")),
"")</f>
        <v/>
      </c>
      <c r="AA24" t="str">
        <f>IF($C24="OK",
   TEXT(VLOOKUP(Plantilla!Y35,'Tablas '!$Q$4:$R$9,2,FALSE),"#"),
"")</f>
        <v/>
      </c>
      <c r="AB24" t="str">
        <f>IF($C24="OK",
   CONCATENATE(YEAR(Plantilla!Z35),"-",TEXT(MONTH(Plantilla!Z35),"00"),"-",TEXT(DAY(Plantilla!Z35),"00")),
"")</f>
        <v/>
      </c>
      <c r="AC24" t="str">
        <f>IF($C24="OK",
   TEXT(VLOOKUP(Plantilla!AA35,'Tablas '!$T$4:$U$13,2,FALSE),"#"),
"")</f>
        <v/>
      </c>
      <c r="AD24" t="str">
        <f>IF($C24="OK",TEXT(Plantilla!AB35,"#"),"")</f>
        <v/>
      </c>
      <c r="AE24" t="str">
        <f>IF($C24="OK",
   IF(Plantilla!AC35&lt;&gt;"",
      TEXT(VLOOKUP(Plantilla!AC35,'Tablas '!$W$4:$X$7,2,FALSE),"#"),
   ""),
"")</f>
        <v/>
      </c>
      <c r="AF24" t="str">
        <f>IF($C24="OK",TEXT(Plantilla!AD35,"#"),"")</f>
        <v/>
      </c>
      <c r="AG24" s="6" t="str">
        <f>IF($C24="OK",_xlfn.NUMBERVALUE(Plantilla!AE35),"")</f>
        <v/>
      </c>
      <c r="AH24" s="4" t="str">
        <f>IF($C24="OK",_xlfn.NUMBERVALUE(Plantilla!AF35),"")</f>
        <v/>
      </c>
      <c r="AI24" s="6" t="str">
        <f>IF($C24="OK",_xlfn.NUMBERVALUE(Plantilla!AG35),"")</f>
        <v/>
      </c>
      <c r="AJ24" s="6" t="str">
        <f>IF($C24="OK",_xlfn.NUMBERVALUE(Plantilla!AH35),"")</f>
        <v/>
      </c>
      <c r="AK24" s="6" t="str">
        <f>IF($C24="OK",_xlfn.NUMBERVALUE(Plantilla!AI35),"")</f>
        <v/>
      </c>
      <c r="AL24" s="6" t="str">
        <f>IF($C24="OK",_xlfn.NUMBERVALUE(Plantilla!AJ35),"")</f>
        <v/>
      </c>
      <c r="AM24" s="4" t="str">
        <f>IF($C24="OK",_xlfn.NUMBERVALUE(Plantilla!AK35),"")</f>
        <v/>
      </c>
      <c r="AN24" s="6" t="str">
        <f>IF($C24="OK",_xlfn.NUMBERVALUE(Plantilla!AL35),"")</f>
        <v/>
      </c>
      <c r="AO24" s="4" t="str">
        <f>IF($C24="OK",_xlfn.NUMBERVALUE(Plantilla!AM35),"")</f>
        <v/>
      </c>
      <c r="AP24" s="6" t="str">
        <f>IF($C24="OK",_xlfn.NUMBERVALUE(Plantilla!AN35),"")</f>
        <v/>
      </c>
      <c r="AQ24" s="4" t="str">
        <f>IF($C24="OK",_xlfn.NUMBERVALUE(Plantilla!AO35),"")</f>
        <v/>
      </c>
      <c r="AR24" s="6" t="str">
        <f>IF($C24="OK",_xlfn.NUMBERVALUE(Plantilla!AP35),"")</f>
        <v/>
      </c>
      <c r="AS24" s="4" t="str">
        <f>IF($C24="OK",_xlfn.NUMBERVALUE(Plantilla!AQ35),"")</f>
        <v/>
      </c>
      <c r="AT24" s="6" t="str">
        <f>IF($C24="OK",_xlfn.NUMBERVALUE(Plantilla!AR35),"")</f>
        <v/>
      </c>
      <c r="AU24" s="4" t="str">
        <f>IF($C24="OK",_xlfn.NUMBERVALUE(Plantilla!AS35),"")</f>
        <v/>
      </c>
      <c r="AV24" s="6" t="str">
        <f>IF($C24="OK",_xlfn.NUMBERVALUE(Plantilla!AT35),"")</f>
        <v/>
      </c>
      <c r="AW24" s="4" t="str">
        <f>IF($C24="OK",_xlfn.NUMBERVALUE(Plantilla!AU35),"")</f>
        <v/>
      </c>
      <c r="AX24" s="6" t="str">
        <f>IF($C24="OK",_xlfn.NUMBERVALUE(Plantilla!AV35),"")</f>
        <v/>
      </c>
      <c r="AY24" s="4" t="str">
        <f>IF($C24="OK",_xlfn.NUMBERVALUE(Plantilla!AW35),"")</f>
        <v/>
      </c>
      <c r="AZ24" s="6" t="str">
        <f>IF($C24="OK",_xlfn.NUMBERVALUE(Plantilla!AX35),"")</f>
        <v/>
      </c>
      <c r="BA24" t="str">
        <f>IF($C24="OK",_xlfn.NUMBERVALUE(Plantilla!AY35),"")</f>
        <v/>
      </c>
      <c r="BB24" t="str">
        <f>IF($C24="OK",_xlfn.NUMBERVALUE(Plantilla!AZ35),"")</f>
        <v/>
      </c>
      <c r="BC24" s="4" t="str">
        <f>IF($C24="OK",_xlfn.NUMBERVALUE(Plantilla!BA35),"")</f>
        <v/>
      </c>
      <c r="BD24" s="6" t="str">
        <f>IF($C24="OK",_xlfn.NUMBERVALUE(Plantilla!BB35),"")</f>
        <v/>
      </c>
      <c r="BE24" s="4" t="str">
        <f>IF($C24="OK",_xlfn.NUMBERVALUE(Plantilla!BC35),"")</f>
        <v/>
      </c>
      <c r="BF24" s="6" t="str">
        <f>IF($C24="OK",_xlfn.NUMBERVALUE(Plantilla!BD35),"")</f>
        <v/>
      </c>
      <c r="BG24" s="4" t="str">
        <f>IF($C24="OK",_xlfn.NUMBERVALUE(Plantilla!BE35),"")</f>
        <v/>
      </c>
      <c r="BH24" s="6" t="str">
        <f>IF($C24="OK",_xlfn.NUMBERVALUE(Plantilla!BF35),"")</f>
        <v/>
      </c>
      <c r="BI24" s="110" t="str">
        <f>IF($C24="OK",_xlfn.NUMBERVALUE(Plantilla!BG35),"")</f>
        <v/>
      </c>
      <c r="BJ24" s="6" t="str">
        <f>IF($C24="OK",_xlfn.NUMBERVALUE(Plantilla!BH35),"")</f>
        <v/>
      </c>
      <c r="BK24" s="109" t="str">
        <f>IF($C24="OK",_xlfn.NUMBERVALUE(Plantilla!BI35),"")</f>
        <v/>
      </c>
      <c r="BL24" s="6" t="str">
        <f>IF($C24="OK",
   IF(Plantilla!BJ35&lt;&gt;"",
      TEXT(VLOOKUP(Plantilla!BJ35,'Tablas '!$Z$4:$AA$6,2,FALSE),"#"),
   ""),
"")</f>
        <v/>
      </c>
      <c r="BM24" s="4" t="str">
        <f>IF($C24="OK",_xlfn.NUMBERVALUE(Plantilla!BK35),"")</f>
        <v/>
      </c>
      <c r="BN24" s="4" t="str">
        <f>IF($C24="OK",_xlfn.NUMBERVALUE(Plantilla!BL35),"")</f>
        <v/>
      </c>
      <c r="BO24" s="6" t="str">
        <f>IF($C24="OK",_xlfn.NUMBERVALUE(Plantilla!BM35),"")</f>
        <v/>
      </c>
      <c r="BP24" s="4" t="str">
        <f>IF($C24="OK",_xlfn.NUMBERVALUE(Plantilla!BN35),"")</f>
        <v/>
      </c>
      <c r="BQ24" s="6" t="str">
        <f>IF($C24="OK",_xlfn.NUMBERVALUE(Plantilla!BO35),"")</f>
        <v/>
      </c>
      <c r="BR24" s="4" t="str">
        <f>IF($C24="OK",_xlfn.NUMBERVALUE(Plantilla!BP35),"")</f>
        <v/>
      </c>
      <c r="BS24" s="6" t="str">
        <f>IF($C24="OK",_xlfn.NUMBERVALUE(Plantilla!BQ35),"")</f>
        <v/>
      </c>
      <c r="BT24" s="4" t="str">
        <f>IF($C24="OK",_xlfn.NUMBERVALUE(Plantilla!BR35),"")</f>
        <v/>
      </c>
      <c r="BU24" s="6" t="str">
        <f>IF($C24="OK",_xlfn.NUMBERVALUE(Plantilla!BS35),"")</f>
        <v/>
      </c>
      <c r="BV24" s="6" t="str">
        <f>IF($C24="OK",_xlfn.NUMBERVALUE(Plantilla!BT35),"")</f>
        <v/>
      </c>
      <c r="BW24" s="6" t="str">
        <f>IF($C24="OK",_xlfn.NUMBERVALUE(Plantilla!BU35),"")</f>
        <v/>
      </c>
      <c r="BX24" s="6" t="str">
        <f>IF($C24="OK",_xlfn.NUMBERVALUE(Plantilla!BV35),"")</f>
        <v/>
      </c>
      <c r="BY24" s="6" t="str">
        <f>IF($C24="OK",_xlfn.NUMBERVALUE(Plantilla!BW35),"")</f>
        <v/>
      </c>
      <c r="BZ24" s="6" t="str">
        <f>IF($C24="OK",_xlfn.NUMBERVALUE(Plantilla!BX35),"")</f>
        <v/>
      </c>
      <c r="CA24" s="6" t="str">
        <f>IF($C24="OK",_xlfn.NUMBERVALUE(Plantilla!BY35),"")</f>
        <v/>
      </c>
      <c r="CB24" s="6" t="str">
        <f>IF($C24="OK",_xlfn.NUMBERVALUE(Plantilla!BZ35),"")</f>
        <v/>
      </c>
      <c r="CC24" s="6" t="str">
        <f>IF($C24="OK",_xlfn.NUMBERVALUE(Plantilla!CA35),"")</f>
        <v/>
      </c>
      <c r="CD24" s="6" t="str">
        <f>IF($C24="OK",_xlfn.NUMBERVALUE(Plantilla!CB35),"")</f>
        <v/>
      </c>
      <c r="CE24" s="6" t="str">
        <f>IF($C24="OK",_xlfn.NUMBERVALUE(Plantilla!CC35),"")</f>
        <v/>
      </c>
      <c r="CF24" s="4" t="str">
        <f>IF($C24="OK",_xlfn.NUMBERVALUE(Plantilla!CD35),"")</f>
        <v/>
      </c>
      <c r="CG24" s="6" t="str">
        <f>IF($C24="OK",_xlfn.NUMBERVALUE(Plantilla!CE35),"")</f>
        <v/>
      </c>
      <c r="CH24" s="6" t="str">
        <f>IF($C24="OK",_xlfn.NUMBERVALUE(Plantilla!CF35),"")</f>
        <v/>
      </c>
      <c r="CI24" s="6" t="str">
        <f>IF($C24="OK",_xlfn.NUMBERVALUE(Plantilla!CG35),"")</f>
        <v/>
      </c>
      <c r="CJ24" s="6" t="str">
        <f>IF($C24="OK",_xlfn.NUMBERVALUE(Plantilla!CH35),"")</f>
        <v/>
      </c>
      <c r="CK24" s="6" t="str">
        <f>IF($C24="OK",_xlfn.NUMBERVALUE(Plantilla!CI35),"")</f>
        <v/>
      </c>
      <c r="CL24" s="6" t="str">
        <f>IF($C24="OK",_xlfn.NUMBERVALUE(Plantilla!CJ35),"")</f>
        <v/>
      </c>
      <c r="CM24" t="str">
        <f>IF($C24="OK",TEXT(Plantilla!CK35,"#"),"")</f>
        <v/>
      </c>
      <c r="CN24" s="6" t="str">
        <f>IF($C24="OK",_xlfn.NUMBERVALUE(Plantilla!CL35),"")</f>
        <v/>
      </c>
      <c r="CO24" s="6" t="str">
        <f>IF($C24="OK",_xlfn.NUMBERVALUE(Plantilla!CM35),"")</f>
        <v/>
      </c>
      <c r="CP24" s="110" t="str">
        <f>IF($C24="OK",_xlfn.NUMBERVALUE(Plantilla!CN35),"")</f>
        <v/>
      </c>
      <c r="CQ24" s="6" t="str">
        <f>IF($C24="OK",_xlfn.NUMBERVALUE(Plantilla!CO35),"")</f>
        <v/>
      </c>
      <c r="CR24" s="109" t="str">
        <f>IF($C24="OK",_xlfn.NUMBERVALUE(Plantilla!CP35),"")</f>
        <v/>
      </c>
      <c r="CS24" s="110" t="str">
        <f>IF($C24="OK",_xlfn.NUMBERVALUE(Plantilla!CQ35),"")</f>
        <v/>
      </c>
      <c r="CT24" s="6" t="str">
        <f>IF($C24="OK",_xlfn.NUMBERVALUE(Plantilla!CR35),"")</f>
        <v/>
      </c>
      <c r="CU24" s="109" t="str">
        <f>IF($C24="OK",_xlfn.NUMBERVALUE(Plantilla!CS35),"")</f>
        <v/>
      </c>
      <c r="CV24" s="110" t="str">
        <f>IF($C24="OK",_xlfn.NUMBERVALUE(Plantilla!CT35),"")</f>
        <v/>
      </c>
      <c r="CW24" s="6" t="str">
        <f>IF($C24="OK",_xlfn.NUMBERVALUE(Plantilla!CU35),"")</f>
        <v/>
      </c>
      <c r="CX24" s="82" t="str">
        <f>IF($C24="OK",_xlfn.NUMBERVALUE(Plantilla!CV35),"")</f>
        <v/>
      </c>
      <c r="CY24" s="6" t="str">
        <f>IF($C24="OK",_xlfn.NUMBERVALUE(Plantilla!CW35),"")</f>
        <v/>
      </c>
      <c r="CZ24" s="82" t="str">
        <f>IF($C24="OK",_xlfn.NUMBERVALUE(Plantilla!CX35),"")</f>
        <v/>
      </c>
      <c r="DA24" s="6" t="str">
        <f>IF($C24="OK",_xlfn.NUMBERVALUE(Plantilla!CY35),"")</f>
        <v/>
      </c>
      <c r="DB24" s="109" t="str">
        <f>IF($C24="OK",_xlfn.NUMBERVALUE(Plantilla!CZ35),"")</f>
        <v/>
      </c>
      <c r="DC24" s="6" t="str">
        <f>IF($C24="OK",_xlfn.NUMBERVALUE(Plantilla!DA35),"")</f>
        <v/>
      </c>
      <c r="DD24" s="6" t="str">
        <f>IF($C24="OK",TEXT(Plantilla!DB35,"#"),"")</f>
        <v/>
      </c>
      <c r="DE24" s="6" t="str">
        <f>IF($C24="OK",_xlfn.NUMBERVALUE(Plantilla!DC35),"")</f>
        <v/>
      </c>
      <c r="DF24" s="4" t="str">
        <f>IF($C24="OK",_xlfn.NUMBERVALUE(Plantilla!DD35),"")</f>
        <v/>
      </c>
      <c r="DG24" s="6" t="str">
        <f>IF($C24="OK",_xlfn.NUMBERVALUE(Plantilla!DE35),"")</f>
        <v/>
      </c>
      <c r="DH24" s="6" t="str">
        <f>IF($C24="OK",_xlfn.NUMBERVALUE(Plantilla!DF35),"")</f>
        <v/>
      </c>
      <c r="DI24" s="6" t="str">
        <f>IF($C24="OK",_xlfn.NUMBERVALUE(Plantilla!DG35),"")</f>
        <v/>
      </c>
      <c r="DJ24" s="6" t="str">
        <f>IF($C24="OK",_xlfn.NUMBERVALUE(Plantilla!DH35),"")</f>
        <v/>
      </c>
      <c r="DK24" s="6" t="str">
        <f>IF($C24="OK",_xlfn.NUMBERVALUE(Plantilla!DI35),"")</f>
        <v/>
      </c>
      <c r="DL24" s="6" t="str">
        <f>IF($C24="OK",_xlfn.NUMBERVALUE(Plantilla!DJ35),"")</f>
        <v/>
      </c>
      <c r="DM24" s="6" t="str">
        <f>IF($C24="OK",_xlfn.NUMBERVALUE(Plantilla!DK35),"")</f>
        <v/>
      </c>
      <c r="DN24" s="6" t="str">
        <f>IF($C24="OK",_xlfn.NUMBERVALUE(Plantilla!DL35),"")</f>
        <v/>
      </c>
      <c r="DO24" s="6" t="str">
        <f>IF($C24="OK",_xlfn.NUMBERVALUE(Plantilla!DM35),"")</f>
        <v/>
      </c>
      <c r="DP24" s="6" t="str">
        <f>IF($C24="OK",_xlfn.NUMBERVALUE(Plantilla!DN35),"")</f>
        <v/>
      </c>
      <c r="DQ24" s="6" t="str">
        <f>IF($C24="OK",_xlfn.NUMBERVALUE(Plantilla!DO35),"")</f>
        <v/>
      </c>
      <c r="DR24" s="6" t="str">
        <f>IF($C24="OK",_xlfn.NUMBERVALUE(Plantilla!DP35),"")</f>
        <v/>
      </c>
      <c r="DS24" t="str">
        <f>IF($C24="OK",TEXT(Plantilla!DR35,"#"),"")</f>
        <v/>
      </c>
      <c r="DT24" s="6"/>
    </row>
    <row r="25" spans="1:124" x14ac:dyDescent="0.25">
      <c r="A25" t="str">
        <f>IF(Plantilla!$I$6="¡Perfecto!, Guarda el archivo y adjúntalo a tu interfaz de Nómina Electrónica","OK","Error")</f>
        <v>OK</v>
      </c>
      <c r="B25" t="str">
        <f>IF(Plantilla!$I$6="¡Perfecto!, Guarda el archivo y adjúntalo a tu interfaz de Nómina Electrónica",MID(Plantilla!$D$2,SEARCH("V",Plantilla!$D$2),10),"")</f>
        <v>V2.0</v>
      </c>
      <c r="C25" t="str">
        <f>Plantilla!C36</f>
        <v/>
      </c>
      <c r="D25" t="str">
        <f>IF($C25="OK",Plantilla!B36,"")</f>
        <v/>
      </c>
      <c r="E25" t="str">
        <f>IF($C25="OK",
   VLOOKUP(Plantilla!$E$4,'Tablas '!$AP$4:$AT$6,5,FALSE),
"")</f>
        <v/>
      </c>
      <c r="F25" t="str">
        <f>IF($C25="OK",TEXT(Plantilla!D36,"#"),"")</f>
        <v/>
      </c>
      <c r="G25" t="str">
        <f>IF($C25="OK",
   VLOOKUP(Plantilla!E36,'Tablas '!$B$4:$C$14,2,FALSE),
"")</f>
        <v/>
      </c>
      <c r="H25" t="str">
        <f>IF($C25="OK",TEXT(Plantilla!F36,"#"),"")</f>
        <v/>
      </c>
      <c r="I25" t="str">
        <f>IF($C25="OK",TEXT(Plantilla!G36,"#"),"")</f>
        <v/>
      </c>
      <c r="J25" t="str">
        <f>IF($C25="OK",TEXT(Plantilla!H36,"#"),"")</f>
        <v/>
      </c>
      <c r="K25" t="str">
        <f>IF($C25="OK",TEXT(Plantilla!I36,"#"),"")</f>
        <v/>
      </c>
      <c r="L25" t="str">
        <f>IF($C25="OK",TEXT(Plantilla!J36,"#"),"")</f>
        <v/>
      </c>
      <c r="M25" t="str">
        <f>IF($C25="OK",TEXT(Plantilla!K36,"#"),"")</f>
        <v/>
      </c>
      <c r="N25" t="str">
        <f>IF($C25="OK",
   CONCATENATE(YEAR(Plantilla!L36),"-",TEXT(MONTH(Plantilla!L36),"00"),"-",TEXT(DAY(Plantilla!L36),"00")),
"")</f>
        <v/>
      </c>
      <c r="O25" t="str">
        <f>IF($C25="OK",_xlfn.NUMBERVALUE(Plantilla!M36),"")</f>
        <v/>
      </c>
      <c r="P25" t="str">
        <f>IF($C25="OK",
   IF(Plantilla!N36&lt;&gt;"",
      CONCATENATE(YEAR(Plantilla!N36),"-",TEXT(MONTH(Plantilla!N36),"00"),"-",TEXT(DAY(Plantilla!N36),"00")),
   ""),
"")</f>
        <v/>
      </c>
      <c r="Q25" t="str">
        <f>IF($C25="OK",
   VLOOKUP(Plantilla!O36,'Tablas '!$E$4:$F$19,2,FALSE),
"")</f>
        <v/>
      </c>
      <c r="R25" t="str">
        <f>IF($C25="OK",
   VLOOKUP(Plantilla!P36,'Tablas '!$H$4:$I$5,2,FALSE),
"")</f>
        <v/>
      </c>
      <c r="S25" t="str">
        <f>IF($C25="OK",
   VLOOKUP(Plantilla!Q36,'Tablas '!$K$4:$L$8,2,FALSE),
"")</f>
        <v/>
      </c>
      <c r="T25" t="str">
        <f>IF($C25="OK",
   VLOOKUP(Plantilla!R36,'Tablas '!$AE$4:$AF$6,2,FALSE),
"")</f>
        <v/>
      </c>
      <c r="U25" t="str">
        <f>IF($C25="OK",
   VLOOKUP(Plantilla!S36,'Tablas '!$AE$4:$AF$6,2,FALSE),
"")</f>
        <v/>
      </c>
      <c r="V25" t="str">
        <f>IF($C25="OK",TEXT(Plantilla!T36,"#"),"")</f>
        <v/>
      </c>
      <c r="W25" s="84" t="str">
        <f>IF($C25="OK",
   VLOOKUP(Plantilla!U36,'Tablas '!$AM$4:$AN$1126,2,FALSE),
"")</f>
        <v/>
      </c>
      <c r="X25" t="str">
        <f>IF($C25="OK",TEXT(Plantilla!V36,"#"),"")</f>
        <v/>
      </c>
      <c r="Y25" t="str">
        <f>IF($C25="OK",
   CONCATENATE(YEAR(Plantilla!W36),"-",TEXT(MONTH(Plantilla!W36),"00"),"-",TEXT(DAY(Plantilla!W36),"00")),
"")</f>
        <v/>
      </c>
      <c r="Z25" t="str">
        <f>IF($C25="OK",
   CONCATENATE(YEAR(Plantilla!X36),"-",TEXT(MONTH(Plantilla!X36),"00"),"-",TEXT(DAY(Plantilla!X36),"00")),
"")</f>
        <v/>
      </c>
      <c r="AA25" t="str">
        <f>IF($C25="OK",
   TEXT(VLOOKUP(Plantilla!Y36,'Tablas '!$Q$4:$R$9,2,FALSE),"#"),
"")</f>
        <v/>
      </c>
      <c r="AB25" t="str">
        <f>IF($C25="OK",
   CONCATENATE(YEAR(Plantilla!Z36),"-",TEXT(MONTH(Plantilla!Z36),"00"),"-",TEXT(DAY(Plantilla!Z36),"00")),
"")</f>
        <v/>
      </c>
      <c r="AC25" t="str">
        <f>IF($C25="OK",
   TEXT(VLOOKUP(Plantilla!AA36,'Tablas '!$T$4:$U$13,2,FALSE),"#"),
"")</f>
        <v/>
      </c>
      <c r="AD25" t="str">
        <f>IF($C25="OK",TEXT(Plantilla!AB36,"#"),"")</f>
        <v/>
      </c>
      <c r="AE25" t="str">
        <f>IF($C25="OK",
   IF(Plantilla!AC36&lt;&gt;"",
      TEXT(VLOOKUP(Plantilla!AC36,'Tablas '!$W$4:$X$7,2,FALSE),"#"),
   ""),
"")</f>
        <v/>
      </c>
      <c r="AF25" t="str">
        <f>IF($C25="OK",TEXT(Plantilla!AD36,"#"),"")</f>
        <v/>
      </c>
      <c r="AG25" s="6" t="str">
        <f>IF($C25="OK",_xlfn.NUMBERVALUE(Plantilla!AE36),"")</f>
        <v/>
      </c>
      <c r="AH25" s="4" t="str">
        <f>IF($C25="OK",_xlfn.NUMBERVALUE(Plantilla!AF36),"")</f>
        <v/>
      </c>
      <c r="AI25" s="6" t="str">
        <f>IF($C25="OK",_xlfn.NUMBERVALUE(Plantilla!AG36),"")</f>
        <v/>
      </c>
      <c r="AJ25" s="6" t="str">
        <f>IF($C25="OK",_xlfn.NUMBERVALUE(Plantilla!AH36),"")</f>
        <v/>
      </c>
      <c r="AK25" s="6" t="str">
        <f>IF($C25="OK",_xlfn.NUMBERVALUE(Plantilla!AI36),"")</f>
        <v/>
      </c>
      <c r="AL25" s="6" t="str">
        <f>IF($C25="OK",_xlfn.NUMBERVALUE(Plantilla!AJ36),"")</f>
        <v/>
      </c>
      <c r="AM25" s="4" t="str">
        <f>IF($C25="OK",_xlfn.NUMBERVALUE(Plantilla!AK36),"")</f>
        <v/>
      </c>
      <c r="AN25" s="6" t="str">
        <f>IF($C25="OK",_xlfn.NUMBERVALUE(Plantilla!AL36),"")</f>
        <v/>
      </c>
      <c r="AO25" s="4" t="str">
        <f>IF($C25="OK",_xlfn.NUMBERVALUE(Plantilla!AM36),"")</f>
        <v/>
      </c>
      <c r="AP25" s="6" t="str">
        <f>IF($C25="OK",_xlfn.NUMBERVALUE(Plantilla!AN36),"")</f>
        <v/>
      </c>
      <c r="AQ25" s="4" t="str">
        <f>IF($C25="OK",_xlfn.NUMBERVALUE(Plantilla!AO36),"")</f>
        <v/>
      </c>
      <c r="AR25" s="6" t="str">
        <f>IF($C25="OK",_xlfn.NUMBERVALUE(Plantilla!AP36),"")</f>
        <v/>
      </c>
      <c r="AS25" s="4" t="str">
        <f>IF($C25="OK",_xlfn.NUMBERVALUE(Plantilla!AQ36),"")</f>
        <v/>
      </c>
      <c r="AT25" s="6" t="str">
        <f>IF($C25="OK",_xlfn.NUMBERVALUE(Plantilla!AR36),"")</f>
        <v/>
      </c>
      <c r="AU25" s="4" t="str">
        <f>IF($C25="OK",_xlfn.NUMBERVALUE(Plantilla!AS36),"")</f>
        <v/>
      </c>
      <c r="AV25" s="6" t="str">
        <f>IF($C25="OK",_xlfn.NUMBERVALUE(Plantilla!AT36),"")</f>
        <v/>
      </c>
      <c r="AW25" s="4" t="str">
        <f>IF($C25="OK",_xlfn.NUMBERVALUE(Plantilla!AU36),"")</f>
        <v/>
      </c>
      <c r="AX25" s="6" t="str">
        <f>IF($C25="OK",_xlfn.NUMBERVALUE(Plantilla!AV36),"")</f>
        <v/>
      </c>
      <c r="AY25" s="4" t="str">
        <f>IF($C25="OK",_xlfn.NUMBERVALUE(Plantilla!AW36),"")</f>
        <v/>
      </c>
      <c r="AZ25" s="6" t="str">
        <f>IF($C25="OK",_xlfn.NUMBERVALUE(Plantilla!AX36),"")</f>
        <v/>
      </c>
      <c r="BA25" t="str">
        <f>IF($C25="OK",_xlfn.NUMBERVALUE(Plantilla!AY36),"")</f>
        <v/>
      </c>
      <c r="BB25" t="str">
        <f>IF($C25="OK",_xlfn.NUMBERVALUE(Plantilla!AZ36),"")</f>
        <v/>
      </c>
      <c r="BC25" s="4" t="str">
        <f>IF($C25="OK",_xlfn.NUMBERVALUE(Plantilla!BA36),"")</f>
        <v/>
      </c>
      <c r="BD25" s="6" t="str">
        <f>IF($C25="OK",_xlfn.NUMBERVALUE(Plantilla!BB36),"")</f>
        <v/>
      </c>
      <c r="BE25" s="4" t="str">
        <f>IF($C25="OK",_xlfn.NUMBERVALUE(Plantilla!BC36),"")</f>
        <v/>
      </c>
      <c r="BF25" s="6" t="str">
        <f>IF($C25="OK",_xlfn.NUMBERVALUE(Plantilla!BD36),"")</f>
        <v/>
      </c>
      <c r="BG25" s="4" t="str">
        <f>IF($C25="OK",_xlfn.NUMBERVALUE(Plantilla!BE36),"")</f>
        <v/>
      </c>
      <c r="BH25" s="6" t="str">
        <f>IF($C25="OK",_xlfn.NUMBERVALUE(Plantilla!BF36),"")</f>
        <v/>
      </c>
      <c r="BI25" s="110" t="str">
        <f>IF($C25="OK",_xlfn.NUMBERVALUE(Plantilla!BG36),"")</f>
        <v/>
      </c>
      <c r="BJ25" s="6" t="str">
        <f>IF($C25="OK",_xlfn.NUMBERVALUE(Plantilla!BH36),"")</f>
        <v/>
      </c>
      <c r="BK25" s="109" t="str">
        <f>IF($C25="OK",_xlfn.NUMBERVALUE(Plantilla!BI36),"")</f>
        <v/>
      </c>
      <c r="BL25" s="6" t="str">
        <f>IF($C25="OK",
   IF(Plantilla!BJ36&lt;&gt;"",
      TEXT(VLOOKUP(Plantilla!BJ36,'Tablas '!$Z$4:$AA$6,2,FALSE),"#"),
   ""),
"")</f>
        <v/>
      </c>
      <c r="BM25" s="4" t="str">
        <f>IF($C25="OK",_xlfn.NUMBERVALUE(Plantilla!BK36),"")</f>
        <v/>
      </c>
      <c r="BN25" s="4" t="str">
        <f>IF($C25="OK",_xlfn.NUMBERVALUE(Plantilla!BL36),"")</f>
        <v/>
      </c>
      <c r="BO25" s="6" t="str">
        <f>IF($C25="OK",_xlfn.NUMBERVALUE(Plantilla!BM36),"")</f>
        <v/>
      </c>
      <c r="BP25" s="4" t="str">
        <f>IF($C25="OK",_xlfn.NUMBERVALUE(Plantilla!BN36),"")</f>
        <v/>
      </c>
      <c r="BQ25" s="6" t="str">
        <f>IF($C25="OK",_xlfn.NUMBERVALUE(Plantilla!BO36),"")</f>
        <v/>
      </c>
      <c r="BR25" s="4" t="str">
        <f>IF($C25="OK",_xlfn.NUMBERVALUE(Plantilla!BP36),"")</f>
        <v/>
      </c>
      <c r="BS25" s="6" t="str">
        <f>IF($C25="OK",_xlfn.NUMBERVALUE(Plantilla!BQ36),"")</f>
        <v/>
      </c>
      <c r="BT25" s="4" t="str">
        <f>IF($C25="OK",_xlfn.NUMBERVALUE(Plantilla!BR36),"")</f>
        <v/>
      </c>
      <c r="BU25" s="6" t="str">
        <f>IF($C25="OK",_xlfn.NUMBERVALUE(Plantilla!BS36),"")</f>
        <v/>
      </c>
      <c r="BV25" s="6" t="str">
        <f>IF($C25="OK",_xlfn.NUMBERVALUE(Plantilla!BT36),"")</f>
        <v/>
      </c>
      <c r="BW25" s="6" t="str">
        <f>IF($C25="OK",_xlfn.NUMBERVALUE(Plantilla!BU36),"")</f>
        <v/>
      </c>
      <c r="BX25" s="6" t="str">
        <f>IF($C25="OK",_xlfn.NUMBERVALUE(Plantilla!BV36),"")</f>
        <v/>
      </c>
      <c r="BY25" s="6" t="str">
        <f>IF($C25="OK",_xlfn.NUMBERVALUE(Plantilla!BW36),"")</f>
        <v/>
      </c>
      <c r="BZ25" s="6" t="str">
        <f>IF($C25="OK",_xlfn.NUMBERVALUE(Plantilla!BX36),"")</f>
        <v/>
      </c>
      <c r="CA25" s="6" t="str">
        <f>IF($C25="OK",_xlfn.NUMBERVALUE(Plantilla!BY36),"")</f>
        <v/>
      </c>
      <c r="CB25" s="6" t="str">
        <f>IF($C25="OK",_xlfn.NUMBERVALUE(Plantilla!BZ36),"")</f>
        <v/>
      </c>
      <c r="CC25" s="6" t="str">
        <f>IF($C25="OK",_xlfn.NUMBERVALUE(Plantilla!CA36),"")</f>
        <v/>
      </c>
      <c r="CD25" s="6" t="str">
        <f>IF($C25="OK",_xlfn.NUMBERVALUE(Plantilla!CB36),"")</f>
        <v/>
      </c>
      <c r="CE25" s="6" t="str">
        <f>IF($C25="OK",_xlfn.NUMBERVALUE(Plantilla!CC36),"")</f>
        <v/>
      </c>
      <c r="CF25" s="4" t="str">
        <f>IF($C25="OK",_xlfn.NUMBERVALUE(Plantilla!CD36),"")</f>
        <v/>
      </c>
      <c r="CG25" s="6" t="str">
        <f>IF($C25="OK",_xlfn.NUMBERVALUE(Plantilla!CE36),"")</f>
        <v/>
      </c>
      <c r="CH25" s="6" t="str">
        <f>IF($C25="OK",_xlfn.NUMBERVALUE(Plantilla!CF36),"")</f>
        <v/>
      </c>
      <c r="CI25" s="6" t="str">
        <f>IF($C25="OK",_xlfn.NUMBERVALUE(Plantilla!CG36),"")</f>
        <v/>
      </c>
      <c r="CJ25" s="6" t="str">
        <f>IF($C25="OK",_xlfn.NUMBERVALUE(Plantilla!CH36),"")</f>
        <v/>
      </c>
      <c r="CK25" s="6" t="str">
        <f>IF($C25="OK",_xlfn.NUMBERVALUE(Plantilla!CI36),"")</f>
        <v/>
      </c>
      <c r="CL25" s="6" t="str">
        <f>IF($C25="OK",_xlfn.NUMBERVALUE(Plantilla!CJ36),"")</f>
        <v/>
      </c>
      <c r="CM25" t="str">
        <f>IF($C25="OK",TEXT(Plantilla!CK36,"#"),"")</f>
        <v/>
      </c>
      <c r="CN25" s="6" t="str">
        <f>IF($C25="OK",_xlfn.NUMBERVALUE(Plantilla!CL36),"")</f>
        <v/>
      </c>
      <c r="CO25" s="6" t="str">
        <f>IF($C25="OK",_xlfn.NUMBERVALUE(Plantilla!CM36),"")</f>
        <v/>
      </c>
      <c r="CP25" s="110" t="str">
        <f>IF($C25="OK",_xlfn.NUMBERVALUE(Plantilla!CN36),"")</f>
        <v/>
      </c>
      <c r="CQ25" s="6" t="str">
        <f>IF($C25="OK",_xlfn.NUMBERVALUE(Plantilla!CO36),"")</f>
        <v/>
      </c>
      <c r="CR25" s="109" t="str">
        <f>IF($C25="OK",_xlfn.NUMBERVALUE(Plantilla!CP36),"")</f>
        <v/>
      </c>
      <c r="CS25" s="110" t="str">
        <f>IF($C25="OK",_xlfn.NUMBERVALUE(Plantilla!CQ36),"")</f>
        <v/>
      </c>
      <c r="CT25" s="6" t="str">
        <f>IF($C25="OK",_xlfn.NUMBERVALUE(Plantilla!CR36),"")</f>
        <v/>
      </c>
      <c r="CU25" s="109" t="str">
        <f>IF($C25="OK",_xlfn.NUMBERVALUE(Plantilla!CS36),"")</f>
        <v/>
      </c>
      <c r="CV25" s="110" t="str">
        <f>IF($C25="OK",_xlfn.NUMBERVALUE(Plantilla!CT36),"")</f>
        <v/>
      </c>
      <c r="CW25" s="6" t="str">
        <f>IF($C25="OK",_xlfn.NUMBERVALUE(Plantilla!CU36),"")</f>
        <v/>
      </c>
      <c r="CX25" s="82" t="str">
        <f>IF($C25="OK",_xlfn.NUMBERVALUE(Plantilla!CV36),"")</f>
        <v/>
      </c>
      <c r="CY25" s="6" t="str">
        <f>IF($C25="OK",_xlfn.NUMBERVALUE(Plantilla!CW36),"")</f>
        <v/>
      </c>
      <c r="CZ25" s="82" t="str">
        <f>IF($C25="OK",_xlfn.NUMBERVALUE(Plantilla!CX36),"")</f>
        <v/>
      </c>
      <c r="DA25" s="6" t="str">
        <f>IF($C25="OK",_xlfn.NUMBERVALUE(Plantilla!CY36),"")</f>
        <v/>
      </c>
      <c r="DB25" s="109" t="str">
        <f>IF($C25="OK",_xlfn.NUMBERVALUE(Plantilla!CZ36),"")</f>
        <v/>
      </c>
      <c r="DC25" s="6" t="str">
        <f>IF($C25="OK",_xlfn.NUMBERVALUE(Plantilla!DA36),"")</f>
        <v/>
      </c>
      <c r="DD25" s="6" t="str">
        <f>IF($C25="OK",TEXT(Plantilla!DB36,"#"),"")</f>
        <v/>
      </c>
      <c r="DE25" s="6" t="str">
        <f>IF($C25="OK",_xlfn.NUMBERVALUE(Plantilla!DC36),"")</f>
        <v/>
      </c>
      <c r="DF25" s="4" t="str">
        <f>IF($C25="OK",_xlfn.NUMBERVALUE(Plantilla!DD36),"")</f>
        <v/>
      </c>
      <c r="DG25" s="6" t="str">
        <f>IF($C25="OK",_xlfn.NUMBERVALUE(Plantilla!DE36),"")</f>
        <v/>
      </c>
      <c r="DH25" s="6" t="str">
        <f>IF($C25="OK",_xlfn.NUMBERVALUE(Plantilla!DF36),"")</f>
        <v/>
      </c>
      <c r="DI25" s="6" t="str">
        <f>IF($C25="OK",_xlfn.NUMBERVALUE(Plantilla!DG36),"")</f>
        <v/>
      </c>
      <c r="DJ25" s="6" t="str">
        <f>IF($C25="OK",_xlfn.NUMBERVALUE(Plantilla!DH36),"")</f>
        <v/>
      </c>
      <c r="DK25" s="6" t="str">
        <f>IF($C25="OK",_xlfn.NUMBERVALUE(Plantilla!DI36),"")</f>
        <v/>
      </c>
      <c r="DL25" s="6" t="str">
        <f>IF($C25="OK",_xlfn.NUMBERVALUE(Plantilla!DJ36),"")</f>
        <v/>
      </c>
      <c r="DM25" s="6" t="str">
        <f>IF($C25="OK",_xlfn.NUMBERVALUE(Plantilla!DK36),"")</f>
        <v/>
      </c>
      <c r="DN25" s="6" t="str">
        <f>IF($C25="OK",_xlfn.NUMBERVALUE(Plantilla!DL36),"")</f>
        <v/>
      </c>
      <c r="DO25" s="6" t="str">
        <f>IF($C25="OK",_xlfn.NUMBERVALUE(Plantilla!DM36),"")</f>
        <v/>
      </c>
      <c r="DP25" s="6" t="str">
        <f>IF($C25="OK",_xlfn.NUMBERVALUE(Plantilla!DN36),"")</f>
        <v/>
      </c>
      <c r="DQ25" s="6" t="str">
        <f>IF($C25="OK",_xlfn.NUMBERVALUE(Plantilla!DO36),"")</f>
        <v/>
      </c>
      <c r="DR25" s="6" t="str">
        <f>IF($C25="OK",_xlfn.NUMBERVALUE(Plantilla!DP36),"")</f>
        <v/>
      </c>
      <c r="DS25" t="str">
        <f>IF($C25="OK",TEXT(Plantilla!DR36,"#"),"")</f>
        <v/>
      </c>
      <c r="DT25" s="6"/>
    </row>
    <row r="26" spans="1:124" x14ac:dyDescent="0.25">
      <c r="A26" t="str">
        <f>IF(Plantilla!$I$6="¡Perfecto!, Guarda el archivo y adjúntalo a tu interfaz de Nómina Electrónica","OK","Error")</f>
        <v>OK</v>
      </c>
      <c r="B26" t="str">
        <f>IF(Plantilla!$I$6="¡Perfecto!, Guarda el archivo y adjúntalo a tu interfaz de Nómina Electrónica",MID(Plantilla!$D$2,SEARCH("V",Plantilla!$D$2),10),"")</f>
        <v>V2.0</v>
      </c>
      <c r="C26" t="str">
        <f>Plantilla!C37</f>
        <v/>
      </c>
      <c r="D26" t="str">
        <f>IF($C26="OK",Plantilla!B37,"")</f>
        <v/>
      </c>
      <c r="E26" t="str">
        <f>IF($C26="OK",
   VLOOKUP(Plantilla!$E$4,'Tablas '!$AP$4:$AT$6,5,FALSE),
"")</f>
        <v/>
      </c>
      <c r="F26" t="str">
        <f>IF($C26="OK",TEXT(Plantilla!D37,"#"),"")</f>
        <v/>
      </c>
      <c r="G26" t="str">
        <f>IF($C26="OK",
   VLOOKUP(Plantilla!E37,'Tablas '!$B$4:$C$14,2,FALSE),
"")</f>
        <v/>
      </c>
      <c r="H26" t="str">
        <f>IF($C26="OK",TEXT(Plantilla!F37,"#"),"")</f>
        <v/>
      </c>
      <c r="I26" t="str">
        <f>IF($C26="OK",TEXT(Plantilla!G37,"#"),"")</f>
        <v/>
      </c>
      <c r="J26" t="str">
        <f>IF($C26="OK",TEXT(Plantilla!H37,"#"),"")</f>
        <v/>
      </c>
      <c r="K26" t="str">
        <f>IF($C26="OK",TEXT(Plantilla!I37,"#"),"")</f>
        <v/>
      </c>
      <c r="L26" t="str">
        <f>IF($C26="OK",TEXT(Plantilla!J37,"#"),"")</f>
        <v/>
      </c>
      <c r="M26" t="str">
        <f>IF($C26="OK",TEXT(Plantilla!K37,"#"),"")</f>
        <v/>
      </c>
      <c r="N26" t="str">
        <f>IF($C26="OK",
   CONCATENATE(YEAR(Plantilla!L37),"-",TEXT(MONTH(Plantilla!L37),"00"),"-",TEXT(DAY(Plantilla!L37),"00")),
"")</f>
        <v/>
      </c>
      <c r="O26" t="str">
        <f>IF($C26="OK",_xlfn.NUMBERVALUE(Plantilla!M37),"")</f>
        <v/>
      </c>
      <c r="P26" t="str">
        <f>IF($C26="OK",
   IF(Plantilla!N37&lt;&gt;"",
      CONCATENATE(YEAR(Plantilla!N37),"-",TEXT(MONTH(Plantilla!N37),"00"),"-",TEXT(DAY(Plantilla!N37),"00")),
   ""),
"")</f>
        <v/>
      </c>
      <c r="Q26" t="str">
        <f>IF($C26="OK",
   VLOOKUP(Plantilla!O37,'Tablas '!$E$4:$F$19,2,FALSE),
"")</f>
        <v/>
      </c>
      <c r="R26" t="str">
        <f>IF($C26="OK",
   VLOOKUP(Plantilla!P37,'Tablas '!$H$4:$I$5,2,FALSE),
"")</f>
        <v/>
      </c>
      <c r="S26" t="str">
        <f>IF($C26="OK",
   VLOOKUP(Plantilla!Q37,'Tablas '!$K$4:$L$8,2,FALSE),
"")</f>
        <v/>
      </c>
      <c r="T26" t="str">
        <f>IF($C26="OK",
   VLOOKUP(Plantilla!R37,'Tablas '!$AE$4:$AF$6,2,FALSE),
"")</f>
        <v/>
      </c>
      <c r="U26" t="str">
        <f>IF($C26="OK",
   VLOOKUP(Plantilla!S37,'Tablas '!$AE$4:$AF$6,2,FALSE),
"")</f>
        <v/>
      </c>
      <c r="V26" t="str">
        <f>IF($C26="OK",TEXT(Plantilla!T37,"#"),"")</f>
        <v/>
      </c>
      <c r="W26" s="84" t="str">
        <f>IF($C26="OK",
   VLOOKUP(Plantilla!U37,'Tablas '!$AM$4:$AN$1126,2,FALSE),
"")</f>
        <v/>
      </c>
      <c r="X26" t="str">
        <f>IF($C26="OK",TEXT(Plantilla!V37,"#"),"")</f>
        <v/>
      </c>
      <c r="Y26" t="str">
        <f>IF($C26="OK",
   CONCATENATE(YEAR(Plantilla!W37),"-",TEXT(MONTH(Plantilla!W37),"00"),"-",TEXT(DAY(Plantilla!W37),"00")),
"")</f>
        <v/>
      </c>
      <c r="Z26" t="str">
        <f>IF($C26="OK",
   CONCATENATE(YEAR(Plantilla!X37),"-",TEXT(MONTH(Plantilla!X37),"00"),"-",TEXT(DAY(Plantilla!X37),"00")),
"")</f>
        <v/>
      </c>
      <c r="AA26" t="str">
        <f>IF($C26="OK",
   TEXT(VLOOKUP(Plantilla!Y37,'Tablas '!$Q$4:$R$9,2,FALSE),"#"),
"")</f>
        <v/>
      </c>
      <c r="AB26" t="str">
        <f>IF($C26="OK",
   CONCATENATE(YEAR(Plantilla!Z37),"-",TEXT(MONTH(Plantilla!Z37),"00"),"-",TEXT(DAY(Plantilla!Z37),"00")),
"")</f>
        <v/>
      </c>
      <c r="AC26" t="str">
        <f>IF($C26="OK",
   TEXT(VLOOKUP(Plantilla!AA37,'Tablas '!$T$4:$U$13,2,FALSE),"#"),
"")</f>
        <v/>
      </c>
      <c r="AD26" t="str">
        <f>IF($C26="OK",TEXT(Plantilla!AB37,"#"),"")</f>
        <v/>
      </c>
      <c r="AE26" t="str">
        <f>IF($C26="OK",
   IF(Plantilla!AC37&lt;&gt;"",
      TEXT(VLOOKUP(Plantilla!AC37,'Tablas '!$W$4:$X$7,2,FALSE),"#"),
   ""),
"")</f>
        <v/>
      </c>
      <c r="AF26" t="str">
        <f>IF($C26="OK",TEXT(Plantilla!AD37,"#"),"")</f>
        <v/>
      </c>
      <c r="AG26" s="6" t="str">
        <f>IF($C26="OK",_xlfn.NUMBERVALUE(Plantilla!AE37),"")</f>
        <v/>
      </c>
      <c r="AH26" s="4" t="str">
        <f>IF($C26="OK",_xlfn.NUMBERVALUE(Plantilla!AF37),"")</f>
        <v/>
      </c>
      <c r="AI26" s="6" t="str">
        <f>IF($C26="OK",_xlfn.NUMBERVALUE(Plantilla!AG37),"")</f>
        <v/>
      </c>
      <c r="AJ26" s="6" t="str">
        <f>IF($C26="OK",_xlfn.NUMBERVALUE(Plantilla!AH37),"")</f>
        <v/>
      </c>
      <c r="AK26" s="6" t="str">
        <f>IF($C26="OK",_xlfn.NUMBERVALUE(Plantilla!AI37),"")</f>
        <v/>
      </c>
      <c r="AL26" s="6" t="str">
        <f>IF($C26="OK",_xlfn.NUMBERVALUE(Plantilla!AJ37),"")</f>
        <v/>
      </c>
      <c r="AM26" s="4" t="str">
        <f>IF($C26="OK",_xlfn.NUMBERVALUE(Plantilla!AK37),"")</f>
        <v/>
      </c>
      <c r="AN26" s="6" t="str">
        <f>IF($C26="OK",_xlfn.NUMBERVALUE(Plantilla!AL37),"")</f>
        <v/>
      </c>
      <c r="AO26" s="4" t="str">
        <f>IF($C26="OK",_xlfn.NUMBERVALUE(Plantilla!AM37),"")</f>
        <v/>
      </c>
      <c r="AP26" s="6" t="str">
        <f>IF($C26="OK",_xlfn.NUMBERVALUE(Plantilla!AN37),"")</f>
        <v/>
      </c>
      <c r="AQ26" s="4" t="str">
        <f>IF($C26="OK",_xlfn.NUMBERVALUE(Plantilla!AO37),"")</f>
        <v/>
      </c>
      <c r="AR26" s="6" t="str">
        <f>IF($C26="OK",_xlfn.NUMBERVALUE(Plantilla!AP37),"")</f>
        <v/>
      </c>
      <c r="AS26" s="4" t="str">
        <f>IF($C26="OK",_xlfn.NUMBERVALUE(Plantilla!AQ37),"")</f>
        <v/>
      </c>
      <c r="AT26" s="6" t="str">
        <f>IF($C26="OK",_xlfn.NUMBERVALUE(Plantilla!AR37),"")</f>
        <v/>
      </c>
      <c r="AU26" s="4" t="str">
        <f>IF($C26="OK",_xlfn.NUMBERVALUE(Plantilla!AS37),"")</f>
        <v/>
      </c>
      <c r="AV26" s="6" t="str">
        <f>IF($C26="OK",_xlfn.NUMBERVALUE(Plantilla!AT37),"")</f>
        <v/>
      </c>
      <c r="AW26" s="4" t="str">
        <f>IF($C26="OK",_xlfn.NUMBERVALUE(Plantilla!AU37),"")</f>
        <v/>
      </c>
      <c r="AX26" s="6" t="str">
        <f>IF($C26="OK",_xlfn.NUMBERVALUE(Plantilla!AV37),"")</f>
        <v/>
      </c>
      <c r="AY26" s="4" t="str">
        <f>IF($C26="OK",_xlfn.NUMBERVALUE(Plantilla!AW37),"")</f>
        <v/>
      </c>
      <c r="AZ26" s="6" t="str">
        <f>IF($C26="OK",_xlfn.NUMBERVALUE(Plantilla!AX37),"")</f>
        <v/>
      </c>
      <c r="BA26" t="str">
        <f>IF($C26="OK",_xlfn.NUMBERVALUE(Plantilla!AY37),"")</f>
        <v/>
      </c>
      <c r="BB26" t="str">
        <f>IF($C26="OK",_xlfn.NUMBERVALUE(Plantilla!AZ37),"")</f>
        <v/>
      </c>
      <c r="BC26" s="4" t="str">
        <f>IF($C26="OK",_xlfn.NUMBERVALUE(Plantilla!BA37),"")</f>
        <v/>
      </c>
      <c r="BD26" s="6" t="str">
        <f>IF($C26="OK",_xlfn.NUMBERVALUE(Plantilla!BB37),"")</f>
        <v/>
      </c>
      <c r="BE26" s="4" t="str">
        <f>IF($C26="OK",_xlfn.NUMBERVALUE(Plantilla!BC37),"")</f>
        <v/>
      </c>
      <c r="BF26" s="6" t="str">
        <f>IF($C26="OK",_xlfn.NUMBERVALUE(Plantilla!BD37),"")</f>
        <v/>
      </c>
      <c r="BG26" s="4" t="str">
        <f>IF($C26="OK",_xlfn.NUMBERVALUE(Plantilla!BE37),"")</f>
        <v/>
      </c>
      <c r="BH26" s="6" t="str">
        <f>IF($C26="OK",_xlfn.NUMBERVALUE(Plantilla!BF37),"")</f>
        <v/>
      </c>
      <c r="BI26" s="110" t="str">
        <f>IF($C26="OK",_xlfn.NUMBERVALUE(Plantilla!BG37),"")</f>
        <v/>
      </c>
      <c r="BJ26" s="6" t="str">
        <f>IF($C26="OK",_xlfn.NUMBERVALUE(Plantilla!BH37),"")</f>
        <v/>
      </c>
      <c r="BK26" s="109" t="str">
        <f>IF($C26="OK",_xlfn.NUMBERVALUE(Plantilla!BI37),"")</f>
        <v/>
      </c>
      <c r="BL26" s="6" t="str">
        <f>IF($C26="OK",
   IF(Plantilla!BJ37&lt;&gt;"",
      TEXT(VLOOKUP(Plantilla!BJ37,'Tablas '!$Z$4:$AA$6,2,FALSE),"#"),
   ""),
"")</f>
        <v/>
      </c>
      <c r="BM26" s="4" t="str">
        <f>IF($C26="OK",_xlfn.NUMBERVALUE(Plantilla!BK37),"")</f>
        <v/>
      </c>
      <c r="BN26" s="4" t="str">
        <f>IF($C26="OK",_xlfn.NUMBERVALUE(Plantilla!BL37),"")</f>
        <v/>
      </c>
      <c r="BO26" s="6" t="str">
        <f>IF($C26="OK",_xlfn.NUMBERVALUE(Plantilla!BM37),"")</f>
        <v/>
      </c>
      <c r="BP26" s="4" t="str">
        <f>IF($C26="OK",_xlfn.NUMBERVALUE(Plantilla!BN37),"")</f>
        <v/>
      </c>
      <c r="BQ26" s="6" t="str">
        <f>IF($C26="OK",_xlfn.NUMBERVALUE(Plantilla!BO37),"")</f>
        <v/>
      </c>
      <c r="BR26" s="4" t="str">
        <f>IF($C26="OK",_xlfn.NUMBERVALUE(Plantilla!BP37),"")</f>
        <v/>
      </c>
      <c r="BS26" s="6" t="str">
        <f>IF($C26="OK",_xlfn.NUMBERVALUE(Plantilla!BQ37),"")</f>
        <v/>
      </c>
      <c r="BT26" s="4" t="str">
        <f>IF($C26="OK",_xlfn.NUMBERVALUE(Plantilla!BR37),"")</f>
        <v/>
      </c>
      <c r="BU26" s="6" t="str">
        <f>IF($C26="OK",_xlfn.NUMBERVALUE(Plantilla!BS37),"")</f>
        <v/>
      </c>
      <c r="BV26" s="6" t="str">
        <f>IF($C26="OK",_xlfn.NUMBERVALUE(Plantilla!BT37),"")</f>
        <v/>
      </c>
      <c r="BW26" s="6" t="str">
        <f>IF($C26="OK",_xlfn.NUMBERVALUE(Plantilla!BU37),"")</f>
        <v/>
      </c>
      <c r="BX26" s="6" t="str">
        <f>IF($C26="OK",_xlfn.NUMBERVALUE(Plantilla!BV37),"")</f>
        <v/>
      </c>
      <c r="BY26" s="6" t="str">
        <f>IF($C26="OK",_xlfn.NUMBERVALUE(Plantilla!BW37),"")</f>
        <v/>
      </c>
      <c r="BZ26" s="6" t="str">
        <f>IF($C26="OK",_xlfn.NUMBERVALUE(Plantilla!BX37),"")</f>
        <v/>
      </c>
      <c r="CA26" s="6" t="str">
        <f>IF($C26="OK",_xlfn.NUMBERVALUE(Plantilla!BY37),"")</f>
        <v/>
      </c>
      <c r="CB26" s="6" t="str">
        <f>IF($C26="OK",_xlfn.NUMBERVALUE(Plantilla!BZ37),"")</f>
        <v/>
      </c>
      <c r="CC26" s="6" t="str">
        <f>IF($C26="OK",_xlfn.NUMBERVALUE(Plantilla!CA37),"")</f>
        <v/>
      </c>
      <c r="CD26" s="6" t="str">
        <f>IF($C26="OK",_xlfn.NUMBERVALUE(Plantilla!CB37),"")</f>
        <v/>
      </c>
      <c r="CE26" s="6" t="str">
        <f>IF($C26="OK",_xlfn.NUMBERVALUE(Plantilla!CC37),"")</f>
        <v/>
      </c>
      <c r="CF26" s="4" t="str">
        <f>IF($C26="OK",_xlfn.NUMBERVALUE(Plantilla!CD37),"")</f>
        <v/>
      </c>
      <c r="CG26" s="6" t="str">
        <f>IF($C26="OK",_xlfn.NUMBERVALUE(Plantilla!CE37),"")</f>
        <v/>
      </c>
      <c r="CH26" s="6" t="str">
        <f>IF($C26="OK",_xlfn.NUMBERVALUE(Plantilla!CF37),"")</f>
        <v/>
      </c>
      <c r="CI26" s="6" t="str">
        <f>IF($C26="OK",_xlfn.NUMBERVALUE(Plantilla!CG37),"")</f>
        <v/>
      </c>
      <c r="CJ26" s="6" t="str">
        <f>IF($C26="OK",_xlfn.NUMBERVALUE(Plantilla!CH37),"")</f>
        <v/>
      </c>
      <c r="CK26" s="6" t="str">
        <f>IF($C26="OK",_xlfn.NUMBERVALUE(Plantilla!CI37),"")</f>
        <v/>
      </c>
      <c r="CL26" s="6" t="str">
        <f>IF($C26="OK",_xlfn.NUMBERVALUE(Plantilla!CJ37),"")</f>
        <v/>
      </c>
      <c r="CM26" t="str">
        <f>IF($C26="OK",TEXT(Plantilla!CK37,"#"),"")</f>
        <v/>
      </c>
      <c r="CN26" s="6" t="str">
        <f>IF($C26="OK",_xlfn.NUMBERVALUE(Plantilla!CL37),"")</f>
        <v/>
      </c>
      <c r="CO26" s="6" t="str">
        <f>IF($C26="OK",_xlfn.NUMBERVALUE(Plantilla!CM37),"")</f>
        <v/>
      </c>
      <c r="CP26" s="110" t="str">
        <f>IF($C26="OK",_xlfn.NUMBERVALUE(Plantilla!CN37),"")</f>
        <v/>
      </c>
      <c r="CQ26" s="6" t="str">
        <f>IF($C26="OK",_xlfn.NUMBERVALUE(Plantilla!CO37),"")</f>
        <v/>
      </c>
      <c r="CR26" s="109" t="str">
        <f>IF($C26="OK",_xlfn.NUMBERVALUE(Plantilla!CP37),"")</f>
        <v/>
      </c>
      <c r="CS26" s="110" t="str">
        <f>IF($C26="OK",_xlfn.NUMBERVALUE(Plantilla!CQ37),"")</f>
        <v/>
      </c>
      <c r="CT26" s="6" t="str">
        <f>IF($C26="OK",_xlfn.NUMBERVALUE(Plantilla!CR37),"")</f>
        <v/>
      </c>
      <c r="CU26" s="109" t="str">
        <f>IF($C26="OK",_xlfn.NUMBERVALUE(Plantilla!CS37),"")</f>
        <v/>
      </c>
      <c r="CV26" s="110" t="str">
        <f>IF($C26="OK",_xlfn.NUMBERVALUE(Plantilla!CT37),"")</f>
        <v/>
      </c>
      <c r="CW26" s="6" t="str">
        <f>IF($C26="OK",_xlfn.NUMBERVALUE(Plantilla!CU37),"")</f>
        <v/>
      </c>
      <c r="CX26" s="82" t="str">
        <f>IF($C26="OK",_xlfn.NUMBERVALUE(Plantilla!CV37),"")</f>
        <v/>
      </c>
      <c r="CY26" s="6" t="str">
        <f>IF($C26="OK",_xlfn.NUMBERVALUE(Plantilla!CW37),"")</f>
        <v/>
      </c>
      <c r="CZ26" s="82" t="str">
        <f>IF($C26="OK",_xlfn.NUMBERVALUE(Plantilla!CX37),"")</f>
        <v/>
      </c>
      <c r="DA26" s="6" t="str">
        <f>IF($C26="OK",_xlfn.NUMBERVALUE(Plantilla!CY37),"")</f>
        <v/>
      </c>
      <c r="DB26" s="109" t="str">
        <f>IF($C26="OK",_xlfn.NUMBERVALUE(Plantilla!CZ37),"")</f>
        <v/>
      </c>
      <c r="DC26" s="6" t="str">
        <f>IF($C26="OK",_xlfn.NUMBERVALUE(Plantilla!DA37),"")</f>
        <v/>
      </c>
      <c r="DD26" s="6" t="str">
        <f>IF($C26="OK",TEXT(Plantilla!DB37,"#"),"")</f>
        <v/>
      </c>
      <c r="DE26" s="6" t="str">
        <f>IF($C26="OK",_xlfn.NUMBERVALUE(Plantilla!DC37),"")</f>
        <v/>
      </c>
      <c r="DF26" s="4" t="str">
        <f>IF($C26="OK",_xlfn.NUMBERVALUE(Plantilla!DD37),"")</f>
        <v/>
      </c>
      <c r="DG26" s="6" t="str">
        <f>IF($C26="OK",_xlfn.NUMBERVALUE(Plantilla!DE37),"")</f>
        <v/>
      </c>
      <c r="DH26" s="6" t="str">
        <f>IF($C26="OK",_xlfn.NUMBERVALUE(Plantilla!DF37),"")</f>
        <v/>
      </c>
      <c r="DI26" s="6" t="str">
        <f>IF($C26="OK",_xlfn.NUMBERVALUE(Plantilla!DG37),"")</f>
        <v/>
      </c>
      <c r="DJ26" s="6" t="str">
        <f>IF($C26="OK",_xlfn.NUMBERVALUE(Plantilla!DH37),"")</f>
        <v/>
      </c>
      <c r="DK26" s="6" t="str">
        <f>IF($C26="OK",_xlfn.NUMBERVALUE(Plantilla!DI37),"")</f>
        <v/>
      </c>
      <c r="DL26" s="6" t="str">
        <f>IF($C26="OK",_xlfn.NUMBERVALUE(Plantilla!DJ37),"")</f>
        <v/>
      </c>
      <c r="DM26" s="6" t="str">
        <f>IF($C26="OK",_xlfn.NUMBERVALUE(Plantilla!DK37),"")</f>
        <v/>
      </c>
      <c r="DN26" s="6" t="str">
        <f>IF($C26="OK",_xlfn.NUMBERVALUE(Plantilla!DL37),"")</f>
        <v/>
      </c>
      <c r="DO26" s="6" t="str">
        <f>IF($C26="OK",_xlfn.NUMBERVALUE(Plantilla!DM37),"")</f>
        <v/>
      </c>
      <c r="DP26" s="6" t="str">
        <f>IF($C26="OK",_xlfn.NUMBERVALUE(Plantilla!DN37),"")</f>
        <v/>
      </c>
      <c r="DQ26" s="6" t="str">
        <f>IF($C26="OK",_xlfn.NUMBERVALUE(Plantilla!DO37),"")</f>
        <v/>
      </c>
      <c r="DR26" s="6" t="str">
        <f>IF($C26="OK",_xlfn.NUMBERVALUE(Plantilla!DP37),"")</f>
        <v/>
      </c>
      <c r="DS26" t="str">
        <f>IF($C26="OK",TEXT(Plantilla!DR37,"#"),"")</f>
        <v/>
      </c>
      <c r="DT26" s="6"/>
    </row>
    <row r="27" spans="1:124" x14ac:dyDescent="0.25">
      <c r="A27" t="str">
        <f>IF(Plantilla!$I$6="¡Perfecto!, Guarda el archivo y adjúntalo a tu interfaz de Nómina Electrónica","OK","Error")</f>
        <v>OK</v>
      </c>
      <c r="B27" t="str">
        <f>IF(Plantilla!$I$6="¡Perfecto!, Guarda el archivo y adjúntalo a tu interfaz de Nómina Electrónica",MID(Plantilla!$D$2,SEARCH("V",Plantilla!$D$2),10),"")</f>
        <v>V2.0</v>
      </c>
      <c r="C27" t="str">
        <f>Plantilla!C38</f>
        <v/>
      </c>
      <c r="D27" t="str">
        <f>IF($C27="OK",Plantilla!B38,"")</f>
        <v/>
      </c>
      <c r="E27" t="str">
        <f>IF($C27="OK",
   VLOOKUP(Plantilla!$E$4,'Tablas '!$AP$4:$AT$6,5,FALSE),
"")</f>
        <v/>
      </c>
      <c r="F27" t="str">
        <f>IF($C27="OK",TEXT(Plantilla!D38,"#"),"")</f>
        <v/>
      </c>
      <c r="G27" t="str">
        <f>IF($C27="OK",
   VLOOKUP(Plantilla!E38,'Tablas '!$B$4:$C$14,2,FALSE),
"")</f>
        <v/>
      </c>
      <c r="H27" t="str">
        <f>IF($C27="OK",TEXT(Plantilla!F38,"#"),"")</f>
        <v/>
      </c>
      <c r="I27" t="str">
        <f>IF($C27="OK",TEXT(Plantilla!G38,"#"),"")</f>
        <v/>
      </c>
      <c r="J27" t="str">
        <f>IF($C27="OK",TEXT(Plantilla!H38,"#"),"")</f>
        <v/>
      </c>
      <c r="K27" t="str">
        <f>IF($C27="OK",TEXT(Plantilla!I38,"#"),"")</f>
        <v/>
      </c>
      <c r="L27" t="str">
        <f>IF($C27="OK",TEXT(Plantilla!J38,"#"),"")</f>
        <v/>
      </c>
      <c r="M27" t="str">
        <f>IF($C27="OK",TEXT(Plantilla!K38,"#"),"")</f>
        <v/>
      </c>
      <c r="N27" t="str">
        <f>IF($C27="OK",
   CONCATENATE(YEAR(Plantilla!L38),"-",TEXT(MONTH(Plantilla!L38),"00"),"-",TEXT(DAY(Plantilla!L38),"00")),
"")</f>
        <v/>
      </c>
      <c r="O27" t="str">
        <f>IF($C27="OK",_xlfn.NUMBERVALUE(Plantilla!M38),"")</f>
        <v/>
      </c>
      <c r="P27" t="str">
        <f>IF($C27="OK",
   IF(Plantilla!N38&lt;&gt;"",
      CONCATENATE(YEAR(Plantilla!N38),"-",TEXT(MONTH(Plantilla!N38),"00"),"-",TEXT(DAY(Plantilla!N38),"00")),
   ""),
"")</f>
        <v/>
      </c>
      <c r="Q27" t="str">
        <f>IF($C27="OK",
   VLOOKUP(Plantilla!O38,'Tablas '!$E$4:$F$19,2,FALSE),
"")</f>
        <v/>
      </c>
      <c r="R27" t="str">
        <f>IF($C27="OK",
   VLOOKUP(Plantilla!P38,'Tablas '!$H$4:$I$5,2,FALSE),
"")</f>
        <v/>
      </c>
      <c r="S27" t="str">
        <f>IF($C27="OK",
   VLOOKUP(Plantilla!Q38,'Tablas '!$K$4:$L$8,2,FALSE),
"")</f>
        <v/>
      </c>
      <c r="T27" t="str">
        <f>IF($C27="OK",
   VLOOKUP(Plantilla!R38,'Tablas '!$AE$4:$AF$6,2,FALSE),
"")</f>
        <v/>
      </c>
      <c r="U27" t="str">
        <f>IF($C27="OK",
   VLOOKUP(Plantilla!S38,'Tablas '!$AE$4:$AF$6,2,FALSE),
"")</f>
        <v/>
      </c>
      <c r="V27" t="str">
        <f>IF($C27="OK",TEXT(Plantilla!T38,"#"),"")</f>
        <v/>
      </c>
      <c r="W27" s="84" t="str">
        <f>IF($C27="OK",
   VLOOKUP(Plantilla!U38,'Tablas '!$AM$4:$AN$1126,2,FALSE),
"")</f>
        <v/>
      </c>
      <c r="X27" t="str">
        <f>IF($C27="OK",TEXT(Plantilla!V38,"#"),"")</f>
        <v/>
      </c>
      <c r="Y27" t="str">
        <f>IF($C27="OK",
   CONCATENATE(YEAR(Plantilla!W38),"-",TEXT(MONTH(Plantilla!W38),"00"),"-",TEXT(DAY(Plantilla!W38),"00")),
"")</f>
        <v/>
      </c>
      <c r="Z27" t="str">
        <f>IF($C27="OK",
   CONCATENATE(YEAR(Plantilla!X38),"-",TEXT(MONTH(Plantilla!X38),"00"),"-",TEXT(DAY(Plantilla!X38),"00")),
"")</f>
        <v/>
      </c>
      <c r="AA27" t="str">
        <f>IF($C27="OK",
   TEXT(VLOOKUP(Plantilla!Y38,'Tablas '!$Q$4:$R$9,2,FALSE),"#"),
"")</f>
        <v/>
      </c>
      <c r="AB27" t="str">
        <f>IF($C27="OK",
   CONCATENATE(YEAR(Plantilla!Z38),"-",TEXT(MONTH(Plantilla!Z38),"00"),"-",TEXT(DAY(Plantilla!Z38),"00")),
"")</f>
        <v/>
      </c>
      <c r="AC27" t="str">
        <f>IF($C27="OK",
   TEXT(VLOOKUP(Plantilla!AA38,'Tablas '!$T$4:$U$13,2,FALSE),"#"),
"")</f>
        <v/>
      </c>
      <c r="AD27" t="str">
        <f>IF($C27="OK",TEXT(Plantilla!AB38,"#"),"")</f>
        <v/>
      </c>
      <c r="AE27" t="str">
        <f>IF($C27="OK",
   IF(Plantilla!AC38&lt;&gt;"",
      TEXT(VLOOKUP(Plantilla!AC38,'Tablas '!$W$4:$X$7,2,FALSE),"#"),
   ""),
"")</f>
        <v/>
      </c>
      <c r="AF27" t="str">
        <f>IF($C27="OK",TEXT(Plantilla!AD38,"#"),"")</f>
        <v/>
      </c>
      <c r="AG27" s="6" t="str">
        <f>IF($C27="OK",_xlfn.NUMBERVALUE(Plantilla!AE38),"")</f>
        <v/>
      </c>
      <c r="AH27" s="4" t="str">
        <f>IF($C27="OK",_xlfn.NUMBERVALUE(Plantilla!AF38),"")</f>
        <v/>
      </c>
      <c r="AI27" s="6" t="str">
        <f>IF($C27="OK",_xlfn.NUMBERVALUE(Plantilla!AG38),"")</f>
        <v/>
      </c>
      <c r="AJ27" s="6" t="str">
        <f>IF($C27="OK",_xlfn.NUMBERVALUE(Plantilla!AH38),"")</f>
        <v/>
      </c>
      <c r="AK27" s="6" t="str">
        <f>IF($C27="OK",_xlfn.NUMBERVALUE(Plantilla!AI38),"")</f>
        <v/>
      </c>
      <c r="AL27" s="6" t="str">
        <f>IF($C27="OK",_xlfn.NUMBERVALUE(Plantilla!AJ38),"")</f>
        <v/>
      </c>
      <c r="AM27" s="4" t="str">
        <f>IF($C27="OK",_xlfn.NUMBERVALUE(Plantilla!AK38),"")</f>
        <v/>
      </c>
      <c r="AN27" s="6" t="str">
        <f>IF($C27="OK",_xlfn.NUMBERVALUE(Plantilla!AL38),"")</f>
        <v/>
      </c>
      <c r="AO27" s="4" t="str">
        <f>IF($C27="OK",_xlfn.NUMBERVALUE(Plantilla!AM38),"")</f>
        <v/>
      </c>
      <c r="AP27" s="6" t="str">
        <f>IF($C27="OK",_xlfn.NUMBERVALUE(Plantilla!AN38),"")</f>
        <v/>
      </c>
      <c r="AQ27" s="4" t="str">
        <f>IF($C27="OK",_xlfn.NUMBERVALUE(Plantilla!AO38),"")</f>
        <v/>
      </c>
      <c r="AR27" s="6" t="str">
        <f>IF($C27="OK",_xlfn.NUMBERVALUE(Plantilla!AP38),"")</f>
        <v/>
      </c>
      <c r="AS27" s="4" t="str">
        <f>IF($C27="OK",_xlfn.NUMBERVALUE(Plantilla!AQ38),"")</f>
        <v/>
      </c>
      <c r="AT27" s="6" t="str">
        <f>IF($C27="OK",_xlfn.NUMBERVALUE(Plantilla!AR38),"")</f>
        <v/>
      </c>
      <c r="AU27" s="4" t="str">
        <f>IF($C27="OK",_xlfn.NUMBERVALUE(Plantilla!AS38),"")</f>
        <v/>
      </c>
      <c r="AV27" s="6" t="str">
        <f>IF($C27="OK",_xlfn.NUMBERVALUE(Plantilla!AT38),"")</f>
        <v/>
      </c>
      <c r="AW27" s="4" t="str">
        <f>IF($C27="OK",_xlfn.NUMBERVALUE(Plantilla!AU38),"")</f>
        <v/>
      </c>
      <c r="AX27" s="6" t="str">
        <f>IF($C27="OK",_xlfn.NUMBERVALUE(Plantilla!AV38),"")</f>
        <v/>
      </c>
      <c r="AY27" s="4" t="str">
        <f>IF($C27="OK",_xlfn.NUMBERVALUE(Plantilla!AW38),"")</f>
        <v/>
      </c>
      <c r="AZ27" s="6" t="str">
        <f>IF($C27="OK",_xlfn.NUMBERVALUE(Plantilla!AX38),"")</f>
        <v/>
      </c>
      <c r="BA27" t="str">
        <f>IF($C27="OK",_xlfn.NUMBERVALUE(Plantilla!AY38),"")</f>
        <v/>
      </c>
      <c r="BB27" t="str">
        <f>IF($C27="OK",_xlfn.NUMBERVALUE(Plantilla!AZ38),"")</f>
        <v/>
      </c>
      <c r="BC27" s="4" t="str">
        <f>IF($C27="OK",_xlfn.NUMBERVALUE(Plantilla!BA38),"")</f>
        <v/>
      </c>
      <c r="BD27" s="6" t="str">
        <f>IF($C27="OK",_xlfn.NUMBERVALUE(Plantilla!BB38),"")</f>
        <v/>
      </c>
      <c r="BE27" s="4" t="str">
        <f>IF($C27="OK",_xlfn.NUMBERVALUE(Plantilla!BC38),"")</f>
        <v/>
      </c>
      <c r="BF27" s="6" t="str">
        <f>IF($C27="OK",_xlfn.NUMBERVALUE(Plantilla!BD38),"")</f>
        <v/>
      </c>
      <c r="BG27" s="4" t="str">
        <f>IF($C27="OK",_xlfn.NUMBERVALUE(Plantilla!BE38),"")</f>
        <v/>
      </c>
      <c r="BH27" s="6" t="str">
        <f>IF($C27="OK",_xlfn.NUMBERVALUE(Plantilla!BF38),"")</f>
        <v/>
      </c>
      <c r="BI27" s="110" t="str">
        <f>IF($C27="OK",_xlfn.NUMBERVALUE(Plantilla!BG38),"")</f>
        <v/>
      </c>
      <c r="BJ27" s="6" t="str">
        <f>IF($C27="OK",_xlfn.NUMBERVALUE(Plantilla!BH38),"")</f>
        <v/>
      </c>
      <c r="BK27" s="109" t="str">
        <f>IF($C27="OK",_xlfn.NUMBERVALUE(Plantilla!BI38),"")</f>
        <v/>
      </c>
      <c r="BL27" s="6" t="str">
        <f>IF($C27="OK",
   IF(Plantilla!BJ38&lt;&gt;"",
      TEXT(VLOOKUP(Plantilla!BJ38,'Tablas '!$Z$4:$AA$6,2,FALSE),"#"),
   ""),
"")</f>
        <v/>
      </c>
      <c r="BM27" s="4" t="str">
        <f>IF($C27="OK",_xlfn.NUMBERVALUE(Plantilla!BK38),"")</f>
        <v/>
      </c>
      <c r="BN27" s="4" t="str">
        <f>IF($C27="OK",_xlfn.NUMBERVALUE(Plantilla!BL38),"")</f>
        <v/>
      </c>
      <c r="BO27" s="6" t="str">
        <f>IF($C27="OK",_xlfn.NUMBERVALUE(Plantilla!BM38),"")</f>
        <v/>
      </c>
      <c r="BP27" s="4" t="str">
        <f>IF($C27="OK",_xlfn.NUMBERVALUE(Plantilla!BN38),"")</f>
        <v/>
      </c>
      <c r="BQ27" s="6" t="str">
        <f>IF($C27="OK",_xlfn.NUMBERVALUE(Plantilla!BO38),"")</f>
        <v/>
      </c>
      <c r="BR27" s="4" t="str">
        <f>IF($C27="OK",_xlfn.NUMBERVALUE(Plantilla!BP38),"")</f>
        <v/>
      </c>
      <c r="BS27" s="6" t="str">
        <f>IF($C27="OK",_xlfn.NUMBERVALUE(Plantilla!BQ38),"")</f>
        <v/>
      </c>
      <c r="BT27" s="4" t="str">
        <f>IF($C27="OK",_xlfn.NUMBERVALUE(Plantilla!BR38),"")</f>
        <v/>
      </c>
      <c r="BU27" s="6" t="str">
        <f>IF($C27="OK",_xlfn.NUMBERVALUE(Plantilla!BS38),"")</f>
        <v/>
      </c>
      <c r="BV27" s="6" t="str">
        <f>IF($C27="OK",_xlfn.NUMBERVALUE(Plantilla!BT38),"")</f>
        <v/>
      </c>
      <c r="BW27" s="6" t="str">
        <f>IF($C27="OK",_xlfn.NUMBERVALUE(Plantilla!BU38),"")</f>
        <v/>
      </c>
      <c r="BX27" s="6" t="str">
        <f>IF($C27="OK",_xlfn.NUMBERVALUE(Plantilla!BV38),"")</f>
        <v/>
      </c>
      <c r="BY27" s="6" t="str">
        <f>IF($C27="OK",_xlfn.NUMBERVALUE(Plantilla!BW38),"")</f>
        <v/>
      </c>
      <c r="BZ27" s="6" t="str">
        <f>IF($C27="OK",_xlfn.NUMBERVALUE(Plantilla!BX38),"")</f>
        <v/>
      </c>
      <c r="CA27" s="6" t="str">
        <f>IF($C27="OK",_xlfn.NUMBERVALUE(Plantilla!BY38),"")</f>
        <v/>
      </c>
      <c r="CB27" s="6" t="str">
        <f>IF($C27="OK",_xlfn.NUMBERVALUE(Plantilla!BZ38),"")</f>
        <v/>
      </c>
      <c r="CC27" s="6" t="str">
        <f>IF($C27="OK",_xlfn.NUMBERVALUE(Plantilla!CA38),"")</f>
        <v/>
      </c>
      <c r="CD27" s="6" t="str">
        <f>IF($C27="OK",_xlfn.NUMBERVALUE(Plantilla!CB38),"")</f>
        <v/>
      </c>
      <c r="CE27" s="6" t="str">
        <f>IF($C27="OK",_xlfn.NUMBERVALUE(Plantilla!CC38),"")</f>
        <v/>
      </c>
      <c r="CF27" s="4" t="str">
        <f>IF($C27="OK",_xlfn.NUMBERVALUE(Plantilla!CD38),"")</f>
        <v/>
      </c>
      <c r="CG27" s="6" t="str">
        <f>IF($C27="OK",_xlfn.NUMBERVALUE(Plantilla!CE38),"")</f>
        <v/>
      </c>
      <c r="CH27" s="6" t="str">
        <f>IF($C27="OK",_xlfn.NUMBERVALUE(Plantilla!CF38),"")</f>
        <v/>
      </c>
      <c r="CI27" s="6" t="str">
        <f>IF($C27="OK",_xlfn.NUMBERVALUE(Plantilla!CG38),"")</f>
        <v/>
      </c>
      <c r="CJ27" s="6" t="str">
        <f>IF($C27="OK",_xlfn.NUMBERVALUE(Plantilla!CH38),"")</f>
        <v/>
      </c>
      <c r="CK27" s="6" t="str">
        <f>IF($C27="OK",_xlfn.NUMBERVALUE(Plantilla!CI38),"")</f>
        <v/>
      </c>
      <c r="CL27" s="6" t="str">
        <f>IF($C27="OK",_xlfn.NUMBERVALUE(Plantilla!CJ38),"")</f>
        <v/>
      </c>
      <c r="CM27" t="str">
        <f>IF($C27="OK",TEXT(Plantilla!CK38,"#"),"")</f>
        <v/>
      </c>
      <c r="CN27" s="6" t="str">
        <f>IF($C27="OK",_xlfn.NUMBERVALUE(Plantilla!CL38),"")</f>
        <v/>
      </c>
      <c r="CO27" s="6" t="str">
        <f>IF($C27="OK",_xlfn.NUMBERVALUE(Plantilla!CM38),"")</f>
        <v/>
      </c>
      <c r="CP27" s="110" t="str">
        <f>IF($C27="OK",_xlfn.NUMBERVALUE(Plantilla!CN38),"")</f>
        <v/>
      </c>
      <c r="CQ27" s="6" t="str">
        <f>IF($C27="OK",_xlfn.NUMBERVALUE(Plantilla!CO38),"")</f>
        <v/>
      </c>
      <c r="CR27" s="109" t="str">
        <f>IF($C27="OK",_xlfn.NUMBERVALUE(Plantilla!CP38),"")</f>
        <v/>
      </c>
      <c r="CS27" s="110" t="str">
        <f>IF($C27="OK",_xlfn.NUMBERVALUE(Plantilla!CQ38),"")</f>
        <v/>
      </c>
      <c r="CT27" s="6" t="str">
        <f>IF($C27="OK",_xlfn.NUMBERVALUE(Plantilla!CR38),"")</f>
        <v/>
      </c>
      <c r="CU27" s="109" t="str">
        <f>IF($C27="OK",_xlfn.NUMBERVALUE(Plantilla!CS38),"")</f>
        <v/>
      </c>
      <c r="CV27" s="110" t="str">
        <f>IF($C27="OK",_xlfn.NUMBERVALUE(Plantilla!CT38),"")</f>
        <v/>
      </c>
      <c r="CW27" s="6" t="str">
        <f>IF($C27="OK",_xlfn.NUMBERVALUE(Plantilla!CU38),"")</f>
        <v/>
      </c>
      <c r="CX27" s="82" t="str">
        <f>IF($C27="OK",_xlfn.NUMBERVALUE(Plantilla!CV38),"")</f>
        <v/>
      </c>
      <c r="CY27" s="6" t="str">
        <f>IF($C27="OK",_xlfn.NUMBERVALUE(Plantilla!CW38),"")</f>
        <v/>
      </c>
      <c r="CZ27" s="82" t="str">
        <f>IF($C27="OK",_xlfn.NUMBERVALUE(Plantilla!CX38),"")</f>
        <v/>
      </c>
      <c r="DA27" s="6" t="str">
        <f>IF($C27="OK",_xlfn.NUMBERVALUE(Plantilla!CY38),"")</f>
        <v/>
      </c>
      <c r="DB27" s="109" t="str">
        <f>IF($C27="OK",_xlfn.NUMBERVALUE(Plantilla!CZ38),"")</f>
        <v/>
      </c>
      <c r="DC27" s="6" t="str">
        <f>IF($C27="OK",_xlfn.NUMBERVALUE(Plantilla!DA38),"")</f>
        <v/>
      </c>
      <c r="DD27" s="6" t="str">
        <f>IF($C27="OK",TEXT(Plantilla!DB38,"#"),"")</f>
        <v/>
      </c>
      <c r="DE27" s="6" t="str">
        <f>IF($C27="OK",_xlfn.NUMBERVALUE(Plantilla!DC38),"")</f>
        <v/>
      </c>
      <c r="DF27" s="4" t="str">
        <f>IF($C27="OK",_xlfn.NUMBERVALUE(Plantilla!DD38),"")</f>
        <v/>
      </c>
      <c r="DG27" s="6" t="str">
        <f>IF($C27="OK",_xlfn.NUMBERVALUE(Plantilla!DE38),"")</f>
        <v/>
      </c>
      <c r="DH27" s="6" t="str">
        <f>IF($C27="OK",_xlfn.NUMBERVALUE(Plantilla!DF38),"")</f>
        <v/>
      </c>
      <c r="DI27" s="6" t="str">
        <f>IF($C27="OK",_xlfn.NUMBERVALUE(Plantilla!DG38),"")</f>
        <v/>
      </c>
      <c r="DJ27" s="6" t="str">
        <f>IF($C27="OK",_xlfn.NUMBERVALUE(Plantilla!DH38),"")</f>
        <v/>
      </c>
      <c r="DK27" s="6" t="str">
        <f>IF($C27="OK",_xlfn.NUMBERVALUE(Plantilla!DI38),"")</f>
        <v/>
      </c>
      <c r="DL27" s="6" t="str">
        <f>IF($C27="OK",_xlfn.NUMBERVALUE(Plantilla!DJ38),"")</f>
        <v/>
      </c>
      <c r="DM27" s="6" t="str">
        <f>IF($C27="OK",_xlfn.NUMBERVALUE(Plantilla!DK38),"")</f>
        <v/>
      </c>
      <c r="DN27" s="6" t="str">
        <f>IF($C27="OK",_xlfn.NUMBERVALUE(Plantilla!DL38),"")</f>
        <v/>
      </c>
      <c r="DO27" s="6" t="str">
        <f>IF($C27="OK",_xlfn.NUMBERVALUE(Plantilla!DM38),"")</f>
        <v/>
      </c>
      <c r="DP27" s="6" t="str">
        <f>IF($C27="OK",_xlfn.NUMBERVALUE(Plantilla!DN38),"")</f>
        <v/>
      </c>
      <c r="DQ27" s="6" t="str">
        <f>IF($C27="OK",_xlfn.NUMBERVALUE(Plantilla!DO38),"")</f>
        <v/>
      </c>
      <c r="DR27" s="6" t="str">
        <f>IF($C27="OK",_xlfn.NUMBERVALUE(Plantilla!DP38),"")</f>
        <v/>
      </c>
      <c r="DS27" t="str">
        <f>IF($C27="OK",TEXT(Plantilla!DR38,"#"),"")</f>
        <v/>
      </c>
      <c r="DT27" s="6"/>
    </row>
    <row r="28" spans="1:124" x14ac:dyDescent="0.25">
      <c r="A28" t="str">
        <f>IF(Plantilla!$I$6="¡Perfecto!, Guarda el archivo y adjúntalo a tu interfaz de Nómina Electrónica","OK","Error")</f>
        <v>OK</v>
      </c>
      <c r="B28" t="str">
        <f>IF(Plantilla!$I$6="¡Perfecto!, Guarda el archivo y adjúntalo a tu interfaz de Nómina Electrónica",MID(Plantilla!$D$2,SEARCH("V",Plantilla!$D$2),10),"")</f>
        <v>V2.0</v>
      </c>
      <c r="C28" t="str">
        <f>Plantilla!C39</f>
        <v/>
      </c>
      <c r="D28" t="str">
        <f>IF($C28="OK",Plantilla!B39,"")</f>
        <v/>
      </c>
      <c r="E28" t="str">
        <f>IF($C28="OK",
   VLOOKUP(Plantilla!$E$4,'Tablas '!$AP$4:$AT$6,5,FALSE),
"")</f>
        <v/>
      </c>
      <c r="F28" t="str">
        <f>IF($C28="OK",TEXT(Plantilla!D39,"#"),"")</f>
        <v/>
      </c>
      <c r="G28" t="str">
        <f>IF($C28="OK",
   VLOOKUP(Plantilla!E39,'Tablas '!$B$4:$C$14,2,FALSE),
"")</f>
        <v/>
      </c>
      <c r="H28" t="str">
        <f>IF($C28="OK",TEXT(Plantilla!F39,"#"),"")</f>
        <v/>
      </c>
      <c r="I28" t="str">
        <f>IF($C28="OK",TEXT(Plantilla!G39,"#"),"")</f>
        <v/>
      </c>
      <c r="J28" t="str">
        <f>IF($C28="OK",TEXT(Plantilla!H39,"#"),"")</f>
        <v/>
      </c>
      <c r="K28" t="str">
        <f>IF($C28="OK",TEXT(Plantilla!I39,"#"),"")</f>
        <v/>
      </c>
      <c r="L28" t="str">
        <f>IF($C28="OK",TEXT(Plantilla!J39,"#"),"")</f>
        <v/>
      </c>
      <c r="M28" t="str">
        <f>IF($C28="OK",TEXT(Plantilla!K39,"#"),"")</f>
        <v/>
      </c>
      <c r="N28" t="str">
        <f>IF($C28="OK",
   CONCATENATE(YEAR(Plantilla!L39),"-",TEXT(MONTH(Plantilla!L39),"00"),"-",TEXT(DAY(Plantilla!L39),"00")),
"")</f>
        <v/>
      </c>
      <c r="O28" t="str">
        <f>IF($C28="OK",_xlfn.NUMBERVALUE(Plantilla!M39),"")</f>
        <v/>
      </c>
      <c r="P28" t="str">
        <f>IF($C28="OK",
   IF(Plantilla!N39&lt;&gt;"",
      CONCATENATE(YEAR(Plantilla!N39),"-",TEXT(MONTH(Plantilla!N39),"00"),"-",TEXT(DAY(Plantilla!N39),"00")),
   ""),
"")</f>
        <v/>
      </c>
      <c r="Q28" t="str">
        <f>IF($C28="OK",
   VLOOKUP(Plantilla!O39,'Tablas '!$E$4:$F$19,2,FALSE),
"")</f>
        <v/>
      </c>
      <c r="R28" t="str">
        <f>IF($C28="OK",
   VLOOKUP(Plantilla!P39,'Tablas '!$H$4:$I$5,2,FALSE),
"")</f>
        <v/>
      </c>
      <c r="S28" t="str">
        <f>IF($C28="OK",
   VLOOKUP(Plantilla!Q39,'Tablas '!$K$4:$L$8,2,FALSE),
"")</f>
        <v/>
      </c>
      <c r="T28" t="str">
        <f>IF($C28="OK",
   VLOOKUP(Plantilla!R39,'Tablas '!$AE$4:$AF$6,2,FALSE),
"")</f>
        <v/>
      </c>
      <c r="U28" t="str">
        <f>IF($C28="OK",
   VLOOKUP(Plantilla!S39,'Tablas '!$AE$4:$AF$6,2,FALSE),
"")</f>
        <v/>
      </c>
      <c r="V28" t="str">
        <f>IF($C28="OK",TEXT(Plantilla!T39,"#"),"")</f>
        <v/>
      </c>
      <c r="W28" s="84" t="str">
        <f>IF($C28="OK",
   VLOOKUP(Plantilla!U39,'Tablas '!$AM$4:$AN$1126,2,FALSE),
"")</f>
        <v/>
      </c>
      <c r="X28" t="str">
        <f>IF($C28="OK",TEXT(Plantilla!V39,"#"),"")</f>
        <v/>
      </c>
      <c r="Y28" t="str">
        <f>IF($C28="OK",
   CONCATENATE(YEAR(Plantilla!W39),"-",TEXT(MONTH(Plantilla!W39),"00"),"-",TEXT(DAY(Plantilla!W39),"00")),
"")</f>
        <v/>
      </c>
      <c r="Z28" t="str">
        <f>IF($C28="OK",
   CONCATENATE(YEAR(Plantilla!X39),"-",TEXT(MONTH(Plantilla!X39),"00"),"-",TEXT(DAY(Plantilla!X39),"00")),
"")</f>
        <v/>
      </c>
      <c r="AA28" t="str">
        <f>IF($C28="OK",
   TEXT(VLOOKUP(Plantilla!Y39,'Tablas '!$Q$4:$R$9,2,FALSE),"#"),
"")</f>
        <v/>
      </c>
      <c r="AB28" t="str">
        <f>IF($C28="OK",
   CONCATENATE(YEAR(Plantilla!Z39),"-",TEXT(MONTH(Plantilla!Z39),"00"),"-",TEXT(DAY(Plantilla!Z39),"00")),
"")</f>
        <v/>
      </c>
      <c r="AC28" t="str">
        <f>IF($C28="OK",
   TEXT(VLOOKUP(Plantilla!AA39,'Tablas '!$T$4:$U$13,2,FALSE),"#"),
"")</f>
        <v/>
      </c>
      <c r="AD28" t="str">
        <f>IF($C28="OK",TEXT(Plantilla!AB39,"#"),"")</f>
        <v/>
      </c>
      <c r="AE28" t="str">
        <f>IF($C28="OK",
   IF(Plantilla!AC39&lt;&gt;"",
      TEXT(VLOOKUP(Plantilla!AC39,'Tablas '!$W$4:$X$7,2,FALSE),"#"),
   ""),
"")</f>
        <v/>
      </c>
      <c r="AF28" t="str">
        <f>IF($C28="OK",TEXT(Plantilla!AD39,"#"),"")</f>
        <v/>
      </c>
      <c r="AG28" s="6" t="str">
        <f>IF($C28="OK",_xlfn.NUMBERVALUE(Plantilla!AE39),"")</f>
        <v/>
      </c>
      <c r="AH28" s="4" t="str">
        <f>IF($C28="OK",_xlfn.NUMBERVALUE(Plantilla!AF39),"")</f>
        <v/>
      </c>
      <c r="AI28" s="6" t="str">
        <f>IF($C28="OK",_xlfn.NUMBERVALUE(Plantilla!AG39),"")</f>
        <v/>
      </c>
      <c r="AJ28" s="6" t="str">
        <f>IF($C28="OK",_xlfn.NUMBERVALUE(Plantilla!AH39),"")</f>
        <v/>
      </c>
      <c r="AK28" s="6" t="str">
        <f>IF($C28="OK",_xlfn.NUMBERVALUE(Plantilla!AI39),"")</f>
        <v/>
      </c>
      <c r="AL28" s="6" t="str">
        <f>IF($C28="OK",_xlfn.NUMBERVALUE(Plantilla!AJ39),"")</f>
        <v/>
      </c>
      <c r="AM28" s="4" t="str">
        <f>IF($C28="OK",_xlfn.NUMBERVALUE(Plantilla!AK39),"")</f>
        <v/>
      </c>
      <c r="AN28" s="6" t="str">
        <f>IF($C28="OK",_xlfn.NUMBERVALUE(Plantilla!AL39),"")</f>
        <v/>
      </c>
      <c r="AO28" s="4" t="str">
        <f>IF($C28="OK",_xlfn.NUMBERVALUE(Plantilla!AM39),"")</f>
        <v/>
      </c>
      <c r="AP28" s="6" t="str">
        <f>IF($C28="OK",_xlfn.NUMBERVALUE(Plantilla!AN39),"")</f>
        <v/>
      </c>
      <c r="AQ28" s="4" t="str">
        <f>IF($C28="OK",_xlfn.NUMBERVALUE(Plantilla!AO39),"")</f>
        <v/>
      </c>
      <c r="AR28" s="6" t="str">
        <f>IF($C28="OK",_xlfn.NUMBERVALUE(Plantilla!AP39),"")</f>
        <v/>
      </c>
      <c r="AS28" s="4" t="str">
        <f>IF($C28="OK",_xlfn.NUMBERVALUE(Plantilla!AQ39),"")</f>
        <v/>
      </c>
      <c r="AT28" s="6" t="str">
        <f>IF($C28="OK",_xlfn.NUMBERVALUE(Plantilla!AR39),"")</f>
        <v/>
      </c>
      <c r="AU28" s="4" t="str">
        <f>IF($C28="OK",_xlfn.NUMBERVALUE(Plantilla!AS39),"")</f>
        <v/>
      </c>
      <c r="AV28" s="6" t="str">
        <f>IF($C28="OK",_xlfn.NUMBERVALUE(Plantilla!AT39),"")</f>
        <v/>
      </c>
      <c r="AW28" s="4" t="str">
        <f>IF($C28="OK",_xlfn.NUMBERVALUE(Plantilla!AU39),"")</f>
        <v/>
      </c>
      <c r="AX28" s="6" t="str">
        <f>IF($C28="OK",_xlfn.NUMBERVALUE(Plantilla!AV39),"")</f>
        <v/>
      </c>
      <c r="AY28" s="4" t="str">
        <f>IF($C28="OK",_xlfn.NUMBERVALUE(Plantilla!AW39),"")</f>
        <v/>
      </c>
      <c r="AZ28" s="6" t="str">
        <f>IF($C28="OK",_xlfn.NUMBERVALUE(Plantilla!AX39),"")</f>
        <v/>
      </c>
      <c r="BA28" t="str">
        <f>IF($C28="OK",_xlfn.NUMBERVALUE(Plantilla!AY39),"")</f>
        <v/>
      </c>
      <c r="BB28" t="str">
        <f>IF($C28="OK",_xlfn.NUMBERVALUE(Plantilla!AZ39),"")</f>
        <v/>
      </c>
      <c r="BC28" s="4" t="str">
        <f>IF($C28="OK",_xlfn.NUMBERVALUE(Plantilla!BA39),"")</f>
        <v/>
      </c>
      <c r="BD28" s="6" t="str">
        <f>IF($C28="OK",_xlfn.NUMBERVALUE(Plantilla!BB39),"")</f>
        <v/>
      </c>
      <c r="BE28" s="4" t="str">
        <f>IF($C28="OK",_xlfn.NUMBERVALUE(Plantilla!BC39),"")</f>
        <v/>
      </c>
      <c r="BF28" s="6" t="str">
        <f>IF($C28="OK",_xlfn.NUMBERVALUE(Plantilla!BD39),"")</f>
        <v/>
      </c>
      <c r="BG28" s="4" t="str">
        <f>IF($C28="OK",_xlfn.NUMBERVALUE(Plantilla!BE39),"")</f>
        <v/>
      </c>
      <c r="BH28" s="6" t="str">
        <f>IF($C28="OK",_xlfn.NUMBERVALUE(Plantilla!BF39),"")</f>
        <v/>
      </c>
      <c r="BI28" s="110" t="str">
        <f>IF($C28="OK",_xlfn.NUMBERVALUE(Plantilla!BG39),"")</f>
        <v/>
      </c>
      <c r="BJ28" s="6" t="str">
        <f>IF($C28="OK",_xlfn.NUMBERVALUE(Plantilla!BH39),"")</f>
        <v/>
      </c>
      <c r="BK28" s="109" t="str">
        <f>IF($C28="OK",_xlfn.NUMBERVALUE(Plantilla!BI39),"")</f>
        <v/>
      </c>
      <c r="BL28" s="6" t="str">
        <f>IF($C28="OK",
   IF(Plantilla!BJ39&lt;&gt;"",
      TEXT(VLOOKUP(Plantilla!BJ39,'Tablas '!$Z$4:$AA$6,2,FALSE),"#"),
   ""),
"")</f>
        <v/>
      </c>
      <c r="BM28" s="4" t="str">
        <f>IF($C28="OK",_xlfn.NUMBERVALUE(Plantilla!BK39),"")</f>
        <v/>
      </c>
      <c r="BN28" s="4" t="str">
        <f>IF($C28="OK",_xlfn.NUMBERVALUE(Plantilla!BL39),"")</f>
        <v/>
      </c>
      <c r="BO28" s="6" t="str">
        <f>IF($C28="OK",_xlfn.NUMBERVALUE(Plantilla!BM39),"")</f>
        <v/>
      </c>
      <c r="BP28" s="4" t="str">
        <f>IF($C28="OK",_xlfn.NUMBERVALUE(Plantilla!BN39),"")</f>
        <v/>
      </c>
      <c r="BQ28" s="6" t="str">
        <f>IF($C28="OK",_xlfn.NUMBERVALUE(Plantilla!BO39),"")</f>
        <v/>
      </c>
      <c r="BR28" s="4" t="str">
        <f>IF($C28="OK",_xlfn.NUMBERVALUE(Plantilla!BP39),"")</f>
        <v/>
      </c>
      <c r="BS28" s="6" t="str">
        <f>IF($C28="OK",_xlfn.NUMBERVALUE(Plantilla!BQ39),"")</f>
        <v/>
      </c>
      <c r="BT28" s="4" t="str">
        <f>IF($C28="OK",_xlfn.NUMBERVALUE(Plantilla!BR39),"")</f>
        <v/>
      </c>
      <c r="BU28" s="6" t="str">
        <f>IF($C28="OK",_xlfn.NUMBERVALUE(Plantilla!BS39),"")</f>
        <v/>
      </c>
      <c r="BV28" s="6" t="str">
        <f>IF($C28="OK",_xlfn.NUMBERVALUE(Plantilla!BT39),"")</f>
        <v/>
      </c>
      <c r="BW28" s="6" t="str">
        <f>IF($C28="OK",_xlfn.NUMBERVALUE(Plantilla!BU39),"")</f>
        <v/>
      </c>
      <c r="BX28" s="6" t="str">
        <f>IF($C28="OK",_xlfn.NUMBERVALUE(Plantilla!BV39),"")</f>
        <v/>
      </c>
      <c r="BY28" s="6" t="str">
        <f>IF($C28="OK",_xlfn.NUMBERVALUE(Plantilla!BW39),"")</f>
        <v/>
      </c>
      <c r="BZ28" s="6" t="str">
        <f>IF($C28="OK",_xlfn.NUMBERVALUE(Plantilla!BX39),"")</f>
        <v/>
      </c>
      <c r="CA28" s="6" t="str">
        <f>IF($C28="OK",_xlfn.NUMBERVALUE(Plantilla!BY39),"")</f>
        <v/>
      </c>
      <c r="CB28" s="6" t="str">
        <f>IF($C28="OK",_xlfn.NUMBERVALUE(Plantilla!BZ39),"")</f>
        <v/>
      </c>
      <c r="CC28" s="6" t="str">
        <f>IF($C28="OK",_xlfn.NUMBERVALUE(Plantilla!CA39),"")</f>
        <v/>
      </c>
      <c r="CD28" s="6" t="str">
        <f>IF($C28="OK",_xlfn.NUMBERVALUE(Plantilla!CB39),"")</f>
        <v/>
      </c>
      <c r="CE28" s="6" t="str">
        <f>IF($C28="OK",_xlfn.NUMBERVALUE(Plantilla!CC39),"")</f>
        <v/>
      </c>
      <c r="CF28" s="4" t="str">
        <f>IF($C28="OK",_xlfn.NUMBERVALUE(Plantilla!CD39),"")</f>
        <v/>
      </c>
      <c r="CG28" s="6" t="str">
        <f>IF($C28="OK",_xlfn.NUMBERVALUE(Plantilla!CE39),"")</f>
        <v/>
      </c>
      <c r="CH28" s="6" t="str">
        <f>IF($C28="OK",_xlfn.NUMBERVALUE(Plantilla!CF39),"")</f>
        <v/>
      </c>
      <c r="CI28" s="6" t="str">
        <f>IF($C28="OK",_xlfn.NUMBERVALUE(Plantilla!CG39),"")</f>
        <v/>
      </c>
      <c r="CJ28" s="6" t="str">
        <f>IF($C28="OK",_xlfn.NUMBERVALUE(Plantilla!CH39),"")</f>
        <v/>
      </c>
      <c r="CK28" s="6" t="str">
        <f>IF($C28="OK",_xlfn.NUMBERVALUE(Plantilla!CI39),"")</f>
        <v/>
      </c>
      <c r="CL28" s="6" t="str">
        <f>IF($C28="OK",_xlfn.NUMBERVALUE(Plantilla!CJ39),"")</f>
        <v/>
      </c>
      <c r="CM28" t="str">
        <f>IF($C28="OK",TEXT(Plantilla!CK39,"#"),"")</f>
        <v/>
      </c>
      <c r="CN28" s="6" t="str">
        <f>IF($C28="OK",_xlfn.NUMBERVALUE(Plantilla!CL39),"")</f>
        <v/>
      </c>
      <c r="CO28" s="6" t="str">
        <f>IF($C28="OK",_xlfn.NUMBERVALUE(Plantilla!CM39),"")</f>
        <v/>
      </c>
      <c r="CP28" s="110" t="str">
        <f>IF($C28="OK",_xlfn.NUMBERVALUE(Plantilla!CN39),"")</f>
        <v/>
      </c>
      <c r="CQ28" s="6" t="str">
        <f>IF($C28="OK",_xlfn.NUMBERVALUE(Plantilla!CO39),"")</f>
        <v/>
      </c>
      <c r="CR28" s="109" t="str">
        <f>IF($C28="OK",_xlfn.NUMBERVALUE(Plantilla!CP39),"")</f>
        <v/>
      </c>
      <c r="CS28" s="110" t="str">
        <f>IF($C28="OK",_xlfn.NUMBERVALUE(Plantilla!CQ39),"")</f>
        <v/>
      </c>
      <c r="CT28" s="6" t="str">
        <f>IF($C28="OK",_xlfn.NUMBERVALUE(Plantilla!CR39),"")</f>
        <v/>
      </c>
      <c r="CU28" s="109" t="str">
        <f>IF($C28="OK",_xlfn.NUMBERVALUE(Plantilla!CS39),"")</f>
        <v/>
      </c>
      <c r="CV28" s="110" t="str">
        <f>IF($C28="OK",_xlfn.NUMBERVALUE(Plantilla!CT39),"")</f>
        <v/>
      </c>
      <c r="CW28" s="6" t="str">
        <f>IF($C28="OK",_xlfn.NUMBERVALUE(Plantilla!CU39),"")</f>
        <v/>
      </c>
      <c r="CX28" s="82" t="str">
        <f>IF($C28="OK",_xlfn.NUMBERVALUE(Plantilla!CV39),"")</f>
        <v/>
      </c>
      <c r="CY28" s="6" t="str">
        <f>IF($C28="OK",_xlfn.NUMBERVALUE(Plantilla!CW39),"")</f>
        <v/>
      </c>
      <c r="CZ28" s="82" t="str">
        <f>IF($C28="OK",_xlfn.NUMBERVALUE(Plantilla!CX39),"")</f>
        <v/>
      </c>
      <c r="DA28" s="6" t="str">
        <f>IF($C28="OK",_xlfn.NUMBERVALUE(Plantilla!CY39),"")</f>
        <v/>
      </c>
      <c r="DB28" s="109" t="str">
        <f>IF($C28="OK",_xlfn.NUMBERVALUE(Plantilla!CZ39),"")</f>
        <v/>
      </c>
      <c r="DC28" s="6" t="str">
        <f>IF($C28="OK",_xlfn.NUMBERVALUE(Plantilla!DA39),"")</f>
        <v/>
      </c>
      <c r="DD28" s="6" t="str">
        <f>IF($C28="OK",TEXT(Plantilla!DB39,"#"),"")</f>
        <v/>
      </c>
      <c r="DE28" s="6" t="str">
        <f>IF($C28="OK",_xlfn.NUMBERVALUE(Plantilla!DC39),"")</f>
        <v/>
      </c>
      <c r="DF28" s="4" t="str">
        <f>IF($C28="OK",_xlfn.NUMBERVALUE(Plantilla!DD39),"")</f>
        <v/>
      </c>
      <c r="DG28" s="6" t="str">
        <f>IF($C28="OK",_xlfn.NUMBERVALUE(Plantilla!DE39),"")</f>
        <v/>
      </c>
      <c r="DH28" s="6" t="str">
        <f>IF($C28="OK",_xlfn.NUMBERVALUE(Plantilla!DF39),"")</f>
        <v/>
      </c>
      <c r="DI28" s="6" t="str">
        <f>IF($C28="OK",_xlfn.NUMBERVALUE(Plantilla!DG39),"")</f>
        <v/>
      </c>
      <c r="DJ28" s="6" t="str">
        <f>IF($C28="OK",_xlfn.NUMBERVALUE(Plantilla!DH39),"")</f>
        <v/>
      </c>
      <c r="DK28" s="6" t="str">
        <f>IF($C28="OK",_xlfn.NUMBERVALUE(Plantilla!DI39),"")</f>
        <v/>
      </c>
      <c r="DL28" s="6" t="str">
        <f>IF($C28="OK",_xlfn.NUMBERVALUE(Plantilla!DJ39),"")</f>
        <v/>
      </c>
      <c r="DM28" s="6" t="str">
        <f>IF($C28="OK",_xlfn.NUMBERVALUE(Plantilla!DK39),"")</f>
        <v/>
      </c>
      <c r="DN28" s="6" t="str">
        <f>IF($C28="OK",_xlfn.NUMBERVALUE(Plantilla!DL39),"")</f>
        <v/>
      </c>
      <c r="DO28" s="6" t="str">
        <f>IF($C28="OK",_xlfn.NUMBERVALUE(Plantilla!DM39),"")</f>
        <v/>
      </c>
      <c r="DP28" s="6" t="str">
        <f>IF($C28="OK",_xlfn.NUMBERVALUE(Plantilla!DN39),"")</f>
        <v/>
      </c>
      <c r="DQ28" s="6" t="str">
        <f>IF($C28="OK",_xlfn.NUMBERVALUE(Plantilla!DO39),"")</f>
        <v/>
      </c>
      <c r="DR28" s="6" t="str">
        <f>IF($C28="OK",_xlfn.NUMBERVALUE(Plantilla!DP39),"")</f>
        <v/>
      </c>
      <c r="DS28" t="str">
        <f>IF($C28="OK",TEXT(Plantilla!DR39,"#"),"")</f>
        <v/>
      </c>
      <c r="DT28" s="6"/>
    </row>
    <row r="29" spans="1:124" x14ac:dyDescent="0.25">
      <c r="A29" t="str">
        <f>IF(Plantilla!$I$6="¡Perfecto!, Guarda el archivo y adjúntalo a tu interfaz de Nómina Electrónica","OK","Error")</f>
        <v>OK</v>
      </c>
      <c r="B29" t="str">
        <f>IF(Plantilla!$I$6="¡Perfecto!, Guarda el archivo y adjúntalo a tu interfaz de Nómina Electrónica",MID(Plantilla!$D$2,SEARCH("V",Plantilla!$D$2),10),"")</f>
        <v>V2.0</v>
      </c>
      <c r="C29" t="str">
        <f>Plantilla!C40</f>
        <v/>
      </c>
      <c r="D29" t="str">
        <f>IF($C29="OK",Plantilla!B40,"")</f>
        <v/>
      </c>
      <c r="E29" t="str">
        <f>IF($C29="OK",
   VLOOKUP(Plantilla!$E$4,'Tablas '!$AP$4:$AT$6,5,FALSE),
"")</f>
        <v/>
      </c>
      <c r="F29" t="str">
        <f>IF($C29="OK",TEXT(Plantilla!D40,"#"),"")</f>
        <v/>
      </c>
      <c r="G29" t="str">
        <f>IF($C29="OK",
   VLOOKUP(Plantilla!E40,'Tablas '!$B$4:$C$14,2,FALSE),
"")</f>
        <v/>
      </c>
      <c r="H29" t="str">
        <f>IF($C29="OK",TEXT(Plantilla!F40,"#"),"")</f>
        <v/>
      </c>
      <c r="I29" t="str">
        <f>IF($C29="OK",TEXT(Plantilla!G40,"#"),"")</f>
        <v/>
      </c>
      <c r="J29" t="str">
        <f>IF($C29="OK",TEXT(Plantilla!H40,"#"),"")</f>
        <v/>
      </c>
      <c r="K29" t="str">
        <f>IF($C29="OK",TEXT(Plantilla!I40,"#"),"")</f>
        <v/>
      </c>
      <c r="L29" t="str">
        <f>IF($C29="OK",TEXT(Plantilla!J40,"#"),"")</f>
        <v/>
      </c>
      <c r="M29" t="str">
        <f>IF($C29="OK",TEXT(Plantilla!K40,"#"),"")</f>
        <v/>
      </c>
      <c r="N29" t="str">
        <f>IF($C29="OK",
   CONCATENATE(YEAR(Plantilla!L40),"-",TEXT(MONTH(Plantilla!L40),"00"),"-",TEXT(DAY(Plantilla!L40),"00")),
"")</f>
        <v/>
      </c>
      <c r="O29" t="str">
        <f>IF($C29="OK",_xlfn.NUMBERVALUE(Plantilla!M40),"")</f>
        <v/>
      </c>
      <c r="P29" t="str">
        <f>IF($C29="OK",
   IF(Plantilla!N40&lt;&gt;"",
      CONCATENATE(YEAR(Plantilla!N40),"-",TEXT(MONTH(Plantilla!N40),"00"),"-",TEXT(DAY(Plantilla!N40),"00")),
   ""),
"")</f>
        <v/>
      </c>
      <c r="Q29" t="str">
        <f>IF($C29="OK",
   VLOOKUP(Plantilla!O40,'Tablas '!$E$4:$F$19,2,FALSE),
"")</f>
        <v/>
      </c>
      <c r="R29" t="str">
        <f>IF($C29="OK",
   VLOOKUP(Plantilla!P40,'Tablas '!$H$4:$I$5,2,FALSE),
"")</f>
        <v/>
      </c>
      <c r="S29" t="str">
        <f>IF($C29="OK",
   VLOOKUP(Plantilla!Q40,'Tablas '!$K$4:$L$8,2,FALSE),
"")</f>
        <v/>
      </c>
      <c r="T29" t="str">
        <f>IF($C29="OK",
   VLOOKUP(Plantilla!R40,'Tablas '!$AE$4:$AF$6,2,FALSE),
"")</f>
        <v/>
      </c>
      <c r="U29" t="str">
        <f>IF($C29="OK",
   VLOOKUP(Plantilla!S40,'Tablas '!$AE$4:$AF$6,2,FALSE),
"")</f>
        <v/>
      </c>
      <c r="V29" t="str">
        <f>IF($C29="OK",TEXT(Plantilla!T40,"#"),"")</f>
        <v/>
      </c>
      <c r="W29" s="84" t="str">
        <f>IF($C29="OK",
   VLOOKUP(Plantilla!U40,'Tablas '!$AM$4:$AN$1126,2,FALSE),
"")</f>
        <v/>
      </c>
      <c r="X29" t="str">
        <f>IF($C29="OK",TEXT(Plantilla!V40,"#"),"")</f>
        <v/>
      </c>
      <c r="Y29" t="str">
        <f>IF($C29="OK",
   CONCATENATE(YEAR(Plantilla!W40),"-",TEXT(MONTH(Plantilla!W40),"00"),"-",TEXT(DAY(Plantilla!W40),"00")),
"")</f>
        <v/>
      </c>
      <c r="Z29" t="str">
        <f>IF($C29="OK",
   CONCATENATE(YEAR(Plantilla!X40),"-",TEXT(MONTH(Plantilla!X40),"00"),"-",TEXT(DAY(Plantilla!X40),"00")),
"")</f>
        <v/>
      </c>
      <c r="AA29" t="str">
        <f>IF($C29="OK",
   TEXT(VLOOKUP(Plantilla!Y40,'Tablas '!$Q$4:$R$9,2,FALSE),"#"),
"")</f>
        <v/>
      </c>
      <c r="AB29" t="str">
        <f>IF($C29="OK",
   CONCATENATE(YEAR(Plantilla!Z40),"-",TEXT(MONTH(Plantilla!Z40),"00"),"-",TEXT(DAY(Plantilla!Z40),"00")),
"")</f>
        <v/>
      </c>
      <c r="AC29" t="str">
        <f>IF($C29="OK",
   TEXT(VLOOKUP(Plantilla!AA40,'Tablas '!$T$4:$U$13,2,FALSE),"#"),
"")</f>
        <v/>
      </c>
      <c r="AD29" t="str">
        <f>IF($C29="OK",TEXT(Plantilla!AB40,"#"),"")</f>
        <v/>
      </c>
      <c r="AE29" t="str">
        <f>IF($C29="OK",
   IF(Plantilla!AC40&lt;&gt;"",
      TEXT(VLOOKUP(Plantilla!AC40,'Tablas '!$W$4:$X$7,2,FALSE),"#"),
   ""),
"")</f>
        <v/>
      </c>
      <c r="AF29" t="str">
        <f>IF($C29="OK",TEXT(Plantilla!AD40,"#"),"")</f>
        <v/>
      </c>
      <c r="AG29" s="6" t="str">
        <f>IF($C29="OK",_xlfn.NUMBERVALUE(Plantilla!AE40),"")</f>
        <v/>
      </c>
      <c r="AH29" s="4" t="str">
        <f>IF($C29="OK",_xlfn.NUMBERVALUE(Plantilla!AF40),"")</f>
        <v/>
      </c>
      <c r="AI29" s="6" t="str">
        <f>IF($C29="OK",_xlfn.NUMBERVALUE(Plantilla!AG40),"")</f>
        <v/>
      </c>
      <c r="AJ29" s="6" t="str">
        <f>IF($C29="OK",_xlfn.NUMBERVALUE(Plantilla!AH40),"")</f>
        <v/>
      </c>
      <c r="AK29" s="6" t="str">
        <f>IF($C29="OK",_xlfn.NUMBERVALUE(Plantilla!AI40),"")</f>
        <v/>
      </c>
      <c r="AL29" s="6" t="str">
        <f>IF($C29="OK",_xlfn.NUMBERVALUE(Plantilla!AJ40),"")</f>
        <v/>
      </c>
      <c r="AM29" s="4" t="str">
        <f>IF($C29="OK",_xlfn.NUMBERVALUE(Plantilla!AK40),"")</f>
        <v/>
      </c>
      <c r="AN29" s="6" t="str">
        <f>IF($C29="OK",_xlfn.NUMBERVALUE(Plantilla!AL40),"")</f>
        <v/>
      </c>
      <c r="AO29" s="4" t="str">
        <f>IF($C29="OK",_xlfn.NUMBERVALUE(Plantilla!AM40),"")</f>
        <v/>
      </c>
      <c r="AP29" s="6" t="str">
        <f>IF($C29="OK",_xlfn.NUMBERVALUE(Plantilla!AN40),"")</f>
        <v/>
      </c>
      <c r="AQ29" s="4" t="str">
        <f>IF($C29="OK",_xlfn.NUMBERVALUE(Plantilla!AO40),"")</f>
        <v/>
      </c>
      <c r="AR29" s="6" t="str">
        <f>IF($C29="OK",_xlfn.NUMBERVALUE(Plantilla!AP40),"")</f>
        <v/>
      </c>
      <c r="AS29" s="4" t="str">
        <f>IF($C29="OK",_xlfn.NUMBERVALUE(Plantilla!AQ40),"")</f>
        <v/>
      </c>
      <c r="AT29" s="6" t="str">
        <f>IF($C29="OK",_xlfn.NUMBERVALUE(Plantilla!AR40),"")</f>
        <v/>
      </c>
      <c r="AU29" s="4" t="str">
        <f>IF($C29="OK",_xlfn.NUMBERVALUE(Plantilla!AS40),"")</f>
        <v/>
      </c>
      <c r="AV29" s="6" t="str">
        <f>IF($C29="OK",_xlfn.NUMBERVALUE(Plantilla!AT40),"")</f>
        <v/>
      </c>
      <c r="AW29" s="4" t="str">
        <f>IF($C29="OK",_xlfn.NUMBERVALUE(Plantilla!AU40),"")</f>
        <v/>
      </c>
      <c r="AX29" s="6" t="str">
        <f>IF($C29="OK",_xlfn.NUMBERVALUE(Plantilla!AV40),"")</f>
        <v/>
      </c>
      <c r="AY29" s="4" t="str">
        <f>IF($C29="OK",_xlfn.NUMBERVALUE(Plantilla!AW40),"")</f>
        <v/>
      </c>
      <c r="AZ29" s="6" t="str">
        <f>IF($C29="OK",_xlfn.NUMBERVALUE(Plantilla!AX40),"")</f>
        <v/>
      </c>
      <c r="BA29" t="str">
        <f>IF($C29="OK",_xlfn.NUMBERVALUE(Plantilla!AY40),"")</f>
        <v/>
      </c>
      <c r="BB29" t="str">
        <f>IF($C29="OK",_xlfn.NUMBERVALUE(Plantilla!AZ40),"")</f>
        <v/>
      </c>
      <c r="BC29" s="4" t="str">
        <f>IF($C29="OK",_xlfn.NUMBERVALUE(Plantilla!BA40),"")</f>
        <v/>
      </c>
      <c r="BD29" s="6" t="str">
        <f>IF($C29="OK",_xlfn.NUMBERVALUE(Plantilla!BB40),"")</f>
        <v/>
      </c>
      <c r="BE29" s="4" t="str">
        <f>IF($C29="OK",_xlfn.NUMBERVALUE(Plantilla!BC40),"")</f>
        <v/>
      </c>
      <c r="BF29" s="6" t="str">
        <f>IF($C29="OK",_xlfn.NUMBERVALUE(Plantilla!BD40),"")</f>
        <v/>
      </c>
      <c r="BG29" s="4" t="str">
        <f>IF($C29="OK",_xlfn.NUMBERVALUE(Plantilla!BE40),"")</f>
        <v/>
      </c>
      <c r="BH29" s="6" t="str">
        <f>IF($C29="OK",_xlfn.NUMBERVALUE(Plantilla!BF40),"")</f>
        <v/>
      </c>
      <c r="BI29" s="110" t="str">
        <f>IF($C29="OK",_xlfn.NUMBERVALUE(Plantilla!BG40),"")</f>
        <v/>
      </c>
      <c r="BJ29" s="6" t="str">
        <f>IF($C29="OK",_xlfn.NUMBERVALUE(Plantilla!BH40),"")</f>
        <v/>
      </c>
      <c r="BK29" s="109" t="str">
        <f>IF($C29="OK",_xlfn.NUMBERVALUE(Plantilla!BI40),"")</f>
        <v/>
      </c>
      <c r="BL29" s="6" t="str">
        <f>IF($C29="OK",
   IF(Plantilla!BJ40&lt;&gt;"",
      TEXT(VLOOKUP(Plantilla!BJ40,'Tablas '!$Z$4:$AA$6,2,FALSE),"#"),
   ""),
"")</f>
        <v/>
      </c>
      <c r="BM29" s="4" t="str">
        <f>IF($C29="OK",_xlfn.NUMBERVALUE(Plantilla!BK40),"")</f>
        <v/>
      </c>
      <c r="BN29" s="4" t="str">
        <f>IF($C29="OK",_xlfn.NUMBERVALUE(Plantilla!BL40),"")</f>
        <v/>
      </c>
      <c r="BO29" s="6" t="str">
        <f>IF($C29="OK",_xlfn.NUMBERVALUE(Plantilla!BM40),"")</f>
        <v/>
      </c>
      <c r="BP29" s="4" t="str">
        <f>IF($C29="OK",_xlfn.NUMBERVALUE(Plantilla!BN40),"")</f>
        <v/>
      </c>
      <c r="BQ29" s="6" t="str">
        <f>IF($C29="OK",_xlfn.NUMBERVALUE(Plantilla!BO40),"")</f>
        <v/>
      </c>
      <c r="BR29" s="4" t="str">
        <f>IF($C29="OK",_xlfn.NUMBERVALUE(Plantilla!BP40),"")</f>
        <v/>
      </c>
      <c r="BS29" s="6" t="str">
        <f>IF($C29="OK",_xlfn.NUMBERVALUE(Plantilla!BQ40),"")</f>
        <v/>
      </c>
      <c r="BT29" s="4" t="str">
        <f>IF($C29="OK",_xlfn.NUMBERVALUE(Plantilla!BR40),"")</f>
        <v/>
      </c>
      <c r="BU29" s="6" t="str">
        <f>IF($C29="OK",_xlfn.NUMBERVALUE(Plantilla!BS40),"")</f>
        <v/>
      </c>
      <c r="BV29" s="6" t="str">
        <f>IF($C29="OK",_xlfn.NUMBERVALUE(Plantilla!BT40),"")</f>
        <v/>
      </c>
      <c r="BW29" s="6" t="str">
        <f>IF($C29="OK",_xlfn.NUMBERVALUE(Plantilla!BU40),"")</f>
        <v/>
      </c>
      <c r="BX29" s="6" t="str">
        <f>IF($C29="OK",_xlfn.NUMBERVALUE(Plantilla!BV40),"")</f>
        <v/>
      </c>
      <c r="BY29" s="6" t="str">
        <f>IF($C29="OK",_xlfn.NUMBERVALUE(Plantilla!BW40),"")</f>
        <v/>
      </c>
      <c r="BZ29" s="6" t="str">
        <f>IF($C29="OK",_xlfn.NUMBERVALUE(Plantilla!BX40),"")</f>
        <v/>
      </c>
      <c r="CA29" s="6" t="str">
        <f>IF($C29="OK",_xlfn.NUMBERVALUE(Plantilla!BY40),"")</f>
        <v/>
      </c>
      <c r="CB29" s="6" t="str">
        <f>IF($C29="OK",_xlfn.NUMBERVALUE(Plantilla!BZ40),"")</f>
        <v/>
      </c>
      <c r="CC29" s="6" t="str">
        <f>IF($C29="OK",_xlfn.NUMBERVALUE(Plantilla!CA40),"")</f>
        <v/>
      </c>
      <c r="CD29" s="6" t="str">
        <f>IF($C29="OK",_xlfn.NUMBERVALUE(Plantilla!CB40),"")</f>
        <v/>
      </c>
      <c r="CE29" s="6" t="str">
        <f>IF($C29="OK",_xlfn.NUMBERVALUE(Plantilla!CC40),"")</f>
        <v/>
      </c>
      <c r="CF29" s="4" t="str">
        <f>IF($C29="OK",_xlfn.NUMBERVALUE(Plantilla!CD40),"")</f>
        <v/>
      </c>
      <c r="CG29" s="6" t="str">
        <f>IF($C29="OK",_xlfn.NUMBERVALUE(Plantilla!CE40),"")</f>
        <v/>
      </c>
      <c r="CH29" s="6" t="str">
        <f>IF($C29="OK",_xlfn.NUMBERVALUE(Plantilla!CF40),"")</f>
        <v/>
      </c>
      <c r="CI29" s="6" t="str">
        <f>IF($C29="OK",_xlfn.NUMBERVALUE(Plantilla!CG40),"")</f>
        <v/>
      </c>
      <c r="CJ29" s="6" t="str">
        <f>IF($C29="OK",_xlfn.NUMBERVALUE(Plantilla!CH40),"")</f>
        <v/>
      </c>
      <c r="CK29" s="6" t="str">
        <f>IF($C29="OK",_xlfn.NUMBERVALUE(Plantilla!CI40),"")</f>
        <v/>
      </c>
      <c r="CL29" s="6" t="str">
        <f>IF($C29="OK",_xlfn.NUMBERVALUE(Plantilla!CJ40),"")</f>
        <v/>
      </c>
      <c r="CM29" t="str">
        <f>IF($C29="OK",TEXT(Plantilla!CK40,"#"),"")</f>
        <v/>
      </c>
      <c r="CN29" s="6" t="str">
        <f>IF($C29="OK",_xlfn.NUMBERVALUE(Plantilla!CL40),"")</f>
        <v/>
      </c>
      <c r="CO29" s="6" t="str">
        <f>IF($C29="OK",_xlfn.NUMBERVALUE(Plantilla!CM40),"")</f>
        <v/>
      </c>
      <c r="CP29" s="110" t="str">
        <f>IF($C29="OK",_xlfn.NUMBERVALUE(Plantilla!CN40),"")</f>
        <v/>
      </c>
      <c r="CQ29" s="6" t="str">
        <f>IF($C29="OK",_xlfn.NUMBERVALUE(Plantilla!CO40),"")</f>
        <v/>
      </c>
      <c r="CR29" s="109" t="str">
        <f>IF($C29="OK",_xlfn.NUMBERVALUE(Plantilla!CP40),"")</f>
        <v/>
      </c>
      <c r="CS29" s="110" t="str">
        <f>IF($C29="OK",_xlfn.NUMBERVALUE(Plantilla!CQ40),"")</f>
        <v/>
      </c>
      <c r="CT29" s="6" t="str">
        <f>IF($C29="OK",_xlfn.NUMBERVALUE(Plantilla!CR40),"")</f>
        <v/>
      </c>
      <c r="CU29" s="109" t="str">
        <f>IF($C29="OK",_xlfn.NUMBERVALUE(Plantilla!CS40),"")</f>
        <v/>
      </c>
      <c r="CV29" s="110" t="str">
        <f>IF($C29="OK",_xlfn.NUMBERVALUE(Plantilla!CT40),"")</f>
        <v/>
      </c>
      <c r="CW29" s="6" t="str">
        <f>IF($C29="OK",_xlfn.NUMBERVALUE(Plantilla!CU40),"")</f>
        <v/>
      </c>
      <c r="CX29" s="82" t="str">
        <f>IF($C29="OK",_xlfn.NUMBERVALUE(Plantilla!CV40),"")</f>
        <v/>
      </c>
      <c r="CY29" s="6" t="str">
        <f>IF($C29="OK",_xlfn.NUMBERVALUE(Plantilla!CW40),"")</f>
        <v/>
      </c>
      <c r="CZ29" s="82" t="str">
        <f>IF($C29="OK",_xlfn.NUMBERVALUE(Plantilla!CX40),"")</f>
        <v/>
      </c>
      <c r="DA29" s="6" t="str">
        <f>IF($C29="OK",_xlfn.NUMBERVALUE(Plantilla!CY40),"")</f>
        <v/>
      </c>
      <c r="DB29" s="109" t="str">
        <f>IF($C29="OK",_xlfn.NUMBERVALUE(Plantilla!CZ40),"")</f>
        <v/>
      </c>
      <c r="DC29" s="6" t="str">
        <f>IF($C29="OK",_xlfn.NUMBERVALUE(Plantilla!DA40),"")</f>
        <v/>
      </c>
      <c r="DD29" s="6" t="str">
        <f>IF($C29="OK",TEXT(Plantilla!DB40,"#"),"")</f>
        <v/>
      </c>
      <c r="DE29" s="6" t="str">
        <f>IF($C29="OK",_xlfn.NUMBERVALUE(Plantilla!DC40),"")</f>
        <v/>
      </c>
      <c r="DF29" s="4" t="str">
        <f>IF($C29="OK",_xlfn.NUMBERVALUE(Plantilla!DD40),"")</f>
        <v/>
      </c>
      <c r="DG29" s="6" t="str">
        <f>IF($C29="OK",_xlfn.NUMBERVALUE(Plantilla!DE40),"")</f>
        <v/>
      </c>
      <c r="DH29" s="6" t="str">
        <f>IF($C29="OK",_xlfn.NUMBERVALUE(Plantilla!DF40),"")</f>
        <v/>
      </c>
      <c r="DI29" s="6" t="str">
        <f>IF($C29="OK",_xlfn.NUMBERVALUE(Plantilla!DG40),"")</f>
        <v/>
      </c>
      <c r="DJ29" s="6" t="str">
        <f>IF($C29="OK",_xlfn.NUMBERVALUE(Plantilla!DH40),"")</f>
        <v/>
      </c>
      <c r="DK29" s="6" t="str">
        <f>IF($C29="OK",_xlfn.NUMBERVALUE(Plantilla!DI40),"")</f>
        <v/>
      </c>
      <c r="DL29" s="6" t="str">
        <f>IF($C29="OK",_xlfn.NUMBERVALUE(Plantilla!DJ40),"")</f>
        <v/>
      </c>
      <c r="DM29" s="6" t="str">
        <f>IF($C29="OK",_xlfn.NUMBERVALUE(Plantilla!DK40),"")</f>
        <v/>
      </c>
      <c r="DN29" s="6" t="str">
        <f>IF($C29="OK",_xlfn.NUMBERVALUE(Plantilla!DL40),"")</f>
        <v/>
      </c>
      <c r="DO29" s="6" t="str">
        <f>IF($C29="OK",_xlfn.NUMBERVALUE(Plantilla!DM40),"")</f>
        <v/>
      </c>
      <c r="DP29" s="6" t="str">
        <f>IF($C29="OK",_xlfn.NUMBERVALUE(Plantilla!DN40),"")</f>
        <v/>
      </c>
      <c r="DQ29" s="6" t="str">
        <f>IF($C29="OK",_xlfn.NUMBERVALUE(Plantilla!DO40),"")</f>
        <v/>
      </c>
      <c r="DR29" s="6" t="str">
        <f>IF($C29="OK",_xlfn.NUMBERVALUE(Plantilla!DP40),"")</f>
        <v/>
      </c>
      <c r="DS29" t="str">
        <f>IF($C29="OK",TEXT(Plantilla!DR40,"#"),"")</f>
        <v/>
      </c>
      <c r="DT29" s="6"/>
    </row>
    <row r="30" spans="1:124" x14ac:dyDescent="0.25">
      <c r="A30" t="str">
        <f>IF(Plantilla!$I$6="¡Perfecto!, Guarda el archivo y adjúntalo a tu interfaz de Nómina Electrónica","OK","Error")</f>
        <v>OK</v>
      </c>
      <c r="B30" t="str">
        <f>IF(Plantilla!$I$6="¡Perfecto!, Guarda el archivo y adjúntalo a tu interfaz de Nómina Electrónica",MID(Plantilla!$D$2,SEARCH("V",Plantilla!$D$2),10),"")</f>
        <v>V2.0</v>
      </c>
      <c r="C30" t="str">
        <f>Plantilla!C41</f>
        <v/>
      </c>
      <c r="D30" t="str">
        <f>IF($C30="OK",Plantilla!B41,"")</f>
        <v/>
      </c>
      <c r="E30" t="str">
        <f>IF($C30="OK",
   VLOOKUP(Plantilla!$E$4,'Tablas '!$AP$4:$AT$6,5,FALSE),
"")</f>
        <v/>
      </c>
      <c r="F30" t="str">
        <f>IF($C30="OK",TEXT(Plantilla!D41,"#"),"")</f>
        <v/>
      </c>
      <c r="G30" t="str">
        <f>IF($C30="OK",
   VLOOKUP(Plantilla!E41,'Tablas '!$B$4:$C$14,2,FALSE),
"")</f>
        <v/>
      </c>
      <c r="H30" t="str">
        <f>IF($C30="OK",TEXT(Plantilla!F41,"#"),"")</f>
        <v/>
      </c>
      <c r="I30" t="str">
        <f>IF($C30="OK",TEXT(Plantilla!G41,"#"),"")</f>
        <v/>
      </c>
      <c r="J30" t="str">
        <f>IF($C30="OK",TEXT(Plantilla!H41,"#"),"")</f>
        <v/>
      </c>
      <c r="K30" t="str">
        <f>IF($C30="OK",TEXT(Plantilla!I41,"#"),"")</f>
        <v/>
      </c>
      <c r="L30" t="str">
        <f>IF($C30="OK",TEXT(Plantilla!J41,"#"),"")</f>
        <v/>
      </c>
      <c r="M30" t="str">
        <f>IF($C30="OK",TEXT(Plantilla!K41,"#"),"")</f>
        <v/>
      </c>
      <c r="N30" t="str">
        <f>IF($C30="OK",
   CONCATENATE(YEAR(Plantilla!L41),"-",TEXT(MONTH(Plantilla!L41),"00"),"-",TEXT(DAY(Plantilla!L41),"00")),
"")</f>
        <v/>
      </c>
      <c r="O30" t="str">
        <f>IF($C30="OK",_xlfn.NUMBERVALUE(Plantilla!M41),"")</f>
        <v/>
      </c>
      <c r="P30" t="str">
        <f>IF($C30="OK",
   IF(Plantilla!N41&lt;&gt;"",
      CONCATENATE(YEAR(Plantilla!N41),"-",TEXT(MONTH(Plantilla!N41),"00"),"-",TEXT(DAY(Plantilla!N41),"00")),
   ""),
"")</f>
        <v/>
      </c>
      <c r="Q30" t="str">
        <f>IF($C30="OK",
   VLOOKUP(Plantilla!O41,'Tablas '!$E$4:$F$19,2,FALSE),
"")</f>
        <v/>
      </c>
      <c r="R30" t="str">
        <f>IF($C30="OK",
   VLOOKUP(Plantilla!P41,'Tablas '!$H$4:$I$5,2,FALSE),
"")</f>
        <v/>
      </c>
      <c r="S30" t="str">
        <f>IF($C30="OK",
   VLOOKUP(Plantilla!Q41,'Tablas '!$K$4:$L$8,2,FALSE),
"")</f>
        <v/>
      </c>
      <c r="T30" t="str">
        <f>IF($C30="OK",
   VLOOKUP(Plantilla!R41,'Tablas '!$AE$4:$AF$6,2,FALSE),
"")</f>
        <v/>
      </c>
      <c r="U30" t="str">
        <f>IF($C30="OK",
   VLOOKUP(Plantilla!S41,'Tablas '!$AE$4:$AF$6,2,FALSE),
"")</f>
        <v/>
      </c>
      <c r="V30" t="str">
        <f>IF($C30="OK",TEXT(Plantilla!T41,"#"),"")</f>
        <v/>
      </c>
      <c r="W30" s="84" t="str">
        <f>IF($C30="OK",
   VLOOKUP(Plantilla!U41,'Tablas '!$AM$4:$AN$1126,2,FALSE),
"")</f>
        <v/>
      </c>
      <c r="X30" t="str">
        <f>IF($C30="OK",TEXT(Plantilla!V41,"#"),"")</f>
        <v/>
      </c>
      <c r="Y30" t="str">
        <f>IF($C30="OK",
   CONCATENATE(YEAR(Plantilla!W41),"-",TEXT(MONTH(Plantilla!W41),"00"),"-",TEXT(DAY(Plantilla!W41),"00")),
"")</f>
        <v/>
      </c>
      <c r="Z30" t="str">
        <f>IF($C30="OK",
   CONCATENATE(YEAR(Plantilla!X41),"-",TEXT(MONTH(Plantilla!X41),"00"),"-",TEXT(DAY(Plantilla!X41),"00")),
"")</f>
        <v/>
      </c>
      <c r="AA30" t="str">
        <f>IF($C30="OK",
   TEXT(VLOOKUP(Plantilla!Y41,'Tablas '!$Q$4:$R$9,2,FALSE),"#"),
"")</f>
        <v/>
      </c>
      <c r="AB30" t="str">
        <f>IF($C30="OK",
   CONCATENATE(YEAR(Plantilla!Z41),"-",TEXT(MONTH(Plantilla!Z41),"00"),"-",TEXT(DAY(Plantilla!Z41),"00")),
"")</f>
        <v/>
      </c>
      <c r="AC30" t="str">
        <f>IF($C30="OK",
   TEXT(VLOOKUP(Plantilla!AA41,'Tablas '!$T$4:$U$13,2,FALSE),"#"),
"")</f>
        <v/>
      </c>
      <c r="AD30" t="str">
        <f>IF($C30="OK",TEXT(Plantilla!AB41,"#"),"")</f>
        <v/>
      </c>
      <c r="AE30" t="str">
        <f>IF($C30="OK",
   IF(Plantilla!AC41&lt;&gt;"",
      TEXT(VLOOKUP(Plantilla!AC41,'Tablas '!$W$4:$X$7,2,FALSE),"#"),
   ""),
"")</f>
        <v/>
      </c>
      <c r="AF30" t="str">
        <f>IF($C30="OK",TEXT(Plantilla!AD41,"#"),"")</f>
        <v/>
      </c>
      <c r="AG30" s="6" t="str">
        <f>IF($C30="OK",_xlfn.NUMBERVALUE(Plantilla!AE41),"")</f>
        <v/>
      </c>
      <c r="AH30" s="4" t="str">
        <f>IF($C30="OK",_xlfn.NUMBERVALUE(Plantilla!AF41),"")</f>
        <v/>
      </c>
      <c r="AI30" s="6" t="str">
        <f>IF($C30="OK",_xlfn.NUMBERVALUE(Plantilla!AG41),"")</f>
        <v/>
      </c>
      <c r="AJ30" s="6" t="str">
        <f>IF($C30="OK",_xlfn.NUMBERVALUE(Plantilla!AH41),"")</f>
        <v/>
      </c>
      <c r="AK30" s="6" t="str">
        <f>IF($C30="OK",_xlfn.NUMBERVALUE(Plantilla!AI41),"")</f>
        <v/>
      </c>
      <c r="AL30" s="6" t="str">
        <f>IF($C30="OK",_xlfn.NUMBERVALUE(Plantilla!AJ41),"")</f>
        <v/>
      </c>
      <c r="AM30" s="4" t="str">
        <f>IF($C30="OK",_xlfn.NUMBERVALUE(Plantilla!AK41),"")</f>
        <v/>
      </c>
      <c r="AN30" s="6" t="str">
        <f>IF($C30="OK",_xlfn.NUMBERVALUE(Plantilla!AL41),"")</f>
        <v/>
      </c>
      <c r="AO30" s="4" t="str">
        <f>IF($C30="OK",_xlfn.NUMBERVALUE(Plantilla!AM41),"")</f>
        <v/>
      </c>
      <c r="AP30" s="6" t="str">
        <f>IF($C30="OK",_xlfn.NUMBERVALUE(Plantilla!AN41),"")</f>
        <v/>
      </c>
      <c r="AQ30" s="4" t="str">
        <f>IF($C30="OK",_xlfn.NUMBERVALUE(Plantilla!AO41),"")</f>
        <v/>
      </c>
      <c r="AR30" s="6" t="str">
        <f>IF($C30="OK",_xlfn.NUMBERVALUE(Plantilla!AP41),"")</f>
        <v/>
      </c>
      <c r="AS30" s="4" t="str">
        <f>IF($C30="OK",_xlfn.NUMBERVALUE(Plantilla!AQ41),"")</f>
        <v/>
      </c>
      <c r="AT30" s="6" t="str">
        <f>IF($C30="OK",_xlfn.NUMBERVALUE(Plantilla!AR41),"")</f>
        <v/>
      </c>
      <c r="AU30" s="4" t="str">
        <f>IF($C30="OK",_xlfn.NUMBERVALUE(Plantilla!AS41),"")</f>
        <v/>
      </c>
      <c r="AV30" s="6" t="str">
        <f>IF($C30="OK",_xlfn.NUMBERVALUE(Plantilla!AT41),"")</f>
        <v/>
      </c>
      <c r="AW30" s="4" t="str">
        <f>IF($C30="OK",_xlfn.NUMBERVALUE(Plantilla!AU41),"")</f>
        <v/>
      </c>
      <c r="AX30" s="6" t="str">
        <f>IF($C30="OK",_xlfn.NUMBERVALUE(Plantilla!AV41),"")</f>
        <v/>
      </c>
      <c r="AY30" s="4" t="str">
        <f>IF($C30="OK",_xlfn.NUMBERVALUE(Plantilla!AW41),"")</f>
        <v/>
      </c>
      <c r="AZ30" s="6" t="str">
        <f>IF($C30="OK",_xlfn.NUMBERVALUE(Plantilla!AX41),"")</f>
        <v/>
      </c>
      <c r="BA30" t="str">
        <f>IF($C30="OK",_xlfn.NUMBERVALUE(Plantilla!AY41),"")</f>
        <v/>
      </c>
      <c r="BB30" t="str">
        <f>IF($C30="OK",_xlfn.NUMBERVALUE(Plantilla!AZ41),"")</f>
        <v/>
      </c>
      <c r="BC30" s="4" t="str">
        <f>IF($C30="OK",_xlfn.NUMBERVALUE(Plantilla!BA41),"")</f>
        <v/>
      </c>
      <c r="BD30" s="6" t="str">
        <f>IF($C30="OK",_xlfn.NUMBERVALUE(Plantilla!BB41),"")</f>
        <v/>
      </c>
      <c r="BE30" s="4" t="str">
        <f>IF($C30="OK",_xlfn.NUMBERVALUE(Plantilla!BC41),"")</f>
        <v/>
      </c>
      <c r="BF30" s="6" t="str">
        <f>IF($C30="OK",_xlfn.NUMBERVALUE(Plantilla!BD41),"")</f>
        <v/>
      </c>
      <c r="BG30" s="4" t="str">
        <f>IF($C30="OK",_xlfn.NUMBERVALUE(Plantilla!BE41),"")</f>
        <v/>
      </c>
      <c r="BH30" s="6" t="str">
        <f>IF($C30="OK",_xlfn.NUMBERVALUE(Plantilla!BF41),"")</f>
        <v/>
      </c>
      <c r="BI30" s="110" t="str">
        <f>IF($C30="OK",_xlfn.NUMBERVALUE(Plantilla!BG41),"")</f>
        <v/>
      </c>
      <c r="BJ30" s="6" t="str">
        <f>IF($C30="OK",_xlfn.NUMBERVALUE(Plantilla!BH41),"")</f>
        <v/>
      </c>
      <c r="BK30" s="109" t="str">
        <f>IF($C30="OK",_xlfn.NUMBERVALUE(Plantilla!BI41),"")</f>
        <v/>
      </c>
      <c r="BL30" s="6" t="str">
        <f>IF($C30="OK",
   IF(Plantilla!BJ41&lt;&gt;"",
      TEXT(VLOOKUP(Plantilla!BJ41,'Tablas '!$Z$4:$AA$6,2,FALSE),"#"),
   ""),
"")</f>
        <v/>
      </c>
      <c r="BM30" s="4" t="str">
        <f>IF($C30="OK",_xlfn.NUMBERVALUE(Plantilla!BK41),"")</f>
        <v/>
      </c>
      <c r="BN30" s="4" t="str">
        <f>IF($C30="OK",_xlfn.NUMBERVALUE(Plantilla!BL41),"")</f>
        <v/>
      </c>
      <c r="BO30" s="6" t="str">
        <f>IF($C30="OK",_xlfn.NUMBERVALUE(Plantilla!BM41),"")</f>
        <v/>
      </c>
      <c r="BP30" s="4" t="str">
        <f>IF($C30="OK",_xlfn.NUMBERVALUE(Plantilla!BN41),"")</f>
        <v/>
      </c>
      <c r="BQ30" s="6" t="str">
        <f>IF($C30="OK",_xlfn.NUMBERVALUE(Plantilla!BO41),"")</f>
        <v/>
      </c>
      <c r="BR30" s="4" t="str">
        <f>IF($C30="OK",_xlfn.NUMBERVALUE(Plantilla!BP41),"")</f>
        <v/>
      </c>
      <c r="BS30" s="6" t="str">
        <f>IF($C30="OK",_xlfn.NUMBERVALUE(Plantilla!BQ41),"")</f>
        <v/>
      </c>
      <c r="BT30" s="4" t="str">
        <f>IF($C30="OK",_xlfn.NUMBERVALUE(Plantilla!BR41),"")</f>
        <v/>
      </c>
      <c r="BU30" s="6" t="str">
        <f>IF($C30="OK",_xlfn.NUMBERVALUE(Plantilla!BS41),"")</f>
        <v/>
      </c>
      <c r="BV30" s="6" t="str">
        <f>IF($C30="OK",_xlfn.NUMBERVALUE(Plantilla!BT41),"")</f>
        <v/>
      </c>
      <c r="BW30" s="6" t="str">
        <f>IF($C30="OK",_xlfn.NUMBERVALUE(Plantilla!BU41),"")</f>
        <v/>
      </c>
      <c r="BX30" s="6" t="str">
        <f>IF($C30="OK",_xlfn.NUMBERVALUE(Plantilla!BV41),"")</f>
        <v/>
      </c>
      <c r="BY30" s="6" t="str">
        <f>IF($C30="OK",_xlfn.NUMBERVALUE(Plantilla!BW41),"")</f>
        <v/>
      </c>
      <c r="BZ30" s="6" t="str">
        <f>IF($C30="OK",_xlfn.NUMBERVALUE(Plantilla!BX41),"")</f>
        <v/>
      </c>
      <c r="CA30" s="6" t="str">
        <f>IF($C30="OK",_xlfn.NUMBERVALUE(Plantilla!BY41),"")</f>
        <v/>
      </c>
      <c r="CB30" s="6" t="str">
        <f>IF($C30="OK",_xlfn.NUMBERVALUE(Plantilla!BZ41),"")</f>
        <v/>
      </c>
      <c r="CC30" s="6" t="str">
        <f>IF($C30="OK",_xlfn.NUMBERVALUE(Plantilla!CA41),"")</f>
        <v/>
      </c>
      <c r="CD30" s="6" t="str">
        <f>IF($C30="OK",_xlfn.NUMBERVALUE(Plantilla!CB41),"")</f>
        <v/>
      </c>
      <c r="CE30" s="6" t="str">
        <f>IF($C30="OK",_xlfn.NUMBERVALUE(Plantilla!CC41),"")</f>
        <v/>
      </c>
      <c r="CF30" s="4" t="str">
        <f>IF($C30="OK",_xlfn.NUMBERVALUE(Plantilla!CD41),"")</f>
        <v/>
      </c>
      <c r="CG30" s="6" t="str">
        <f>IF($C30="OK",_xlfn.NUMBERVALUE(Plantilla!CE41),"")</f>
        <v/>
      </c>
      <c r="CH30" s="6" t="str">
        <f>IF($C30="OK",_xlfn.NUMBERVALUE(Plantilla!CF41),"")</f>
        <v/>
      </c>
      <c r="CI30" s="6" t="str">
        <f>IF($C30="OK",_xlfn.NUMBERVALUE(Plantilla!CG41),"")</f>
        <v/>
      </c>
      <c r="CJ30" s="6" t="str">
        <f>IF($C30="OK",_xlfn.NUMBERVALUE(Plantilla!CH41),"")</f>
        <v/>
      </c>
      <c r="CK30" s="6" t="str">
        <f>IF($C30="OK",_xlfn.NUMBERVALUE(Plantilla!CI41),"")</f>
        <v/>
      </c>
      <c r="CL30" s="6" t="str">
        <f>IF($C30="OK",_xlfn.NUMBERVALUE(Plantilla!CJ41),"")</f>
        <v/>
      </c>
      <c r="CM30" t="str">
        <f>IF($C30="OK",TEXT(Plantilla!CK41,"#"),"")</f>
        <v/>
      </c>
      <c r="CN30" s="6" t="str">
        <f>IF($C30="OK",_xlfn.NUMBERVALUE(Plantilla!CL41),"")</f>
        <v/>
      </c>
      <c r="CO30" s="6" t="str">
        <f>IF($C30="OK",_xlfn.NUMBERVALUE(Plantilla!CM41),"")</f>
        <v/>
      </c>
      <c r="CP30" s="110" t="str">
        <f>IF($C30="OK",_xlfn.NUMBERVALUE(Plantilla!CN41),"")</f>
        <v/>
      </c>
      <c r="CQ30" s="6" t="str">
        <f>IF($C30="OK",_xlfn.NUMBERVALUE(Plantilla!CO41),"")</f>
        <v/>
      </c>
      <c r="CR30" s="109" t="str">
        <f>IF($C30="OK",_xlfn.NUMBERVALUE(Plantilla!CP41),"")</f>
        <v/>
      </c>
      <c r="CS30" s="110" t="str">
        <f>IF($C30="OK",_xlfn.NUMBERVALUE(Plantilla!CQ41),"")</f>
        <v/>
      </c>
      <c r="CT30" s="6" t="str">
        <f>IF($C30="OK",_xlfn.NUMBERVALUE(Plantilla!CR41),"")</f>
        <v/>
      </c>
      <c r="CU30" s="109" t="str">
        <f>IF($C30="OK",_xlfn.NUMBERVALUE(Plantilla!CS41),"")</f>
        <v/>
      </c>
      <c r="CV30" s="110" t="str">
        <f>IF($C30="OK",_xlfn.NUMBERVALUE(Plantilla!CT41),"")</f>
        <v/>
      </c>
      <c r="CW30" s="6" t="str">
        <f>IF($C30="OK",_xlfn.NUMBERVALUE(Plantilla!CU41),"")</f>
        <v/>
      </c>
      <c r="CX30" s="82" t="str">
        <f>IF($C30="OK",_xlfn.NUMBERVALUE(Plantilla!CV41),"")</f>
        <v/>
      </c>
      <c r="CY30" s="6" t="str">
        <f>IF($C30="OK",_xlfn.NUMBERVALUE(Plantilla!CW41),"")</f>
        <v/>
      </c>
      <c r="CZ30" s="82" t="str">
        <f>IF($C30="OK",_xlfn.NUMBERVALUE(Plantilla!CX41),"")</f>
        <v/>
      </c>
      <c r="DA30" s="6" t="str">
        <f>IF($C30="OK",_xlfn.NUMBERVALUE(Plantilla!CY41),"")</f>
        <v/>
      </c>
      <c r="DB30" s="109" t="str">
        <f>IF($C30="OK",_xlfn.NUMBERVALUE(Plantilla!CZ41),"")</f>
        <v/>
      </c>
      <c r="DC30" s="6" t="str">
        <f>IF($C30="OK",_xlfn.NUMBERVALUE(Plantilla!DA41),"")</f>
        <v/>
      </c>
      <c r="DD30" s="6" t="str">
        <f>IF($C30="OK",TEXT(Plantilla!DB41,"#"),"")</f>
        <v/>
      </c>
      <c r="DE30" s="6" t="str">
        <f>IF($C30="OK",_xlfn.NUMBERVALUE(Plantilla!DC41),"")</f>
        <v/>
      </c>
      <c r="DF30" s="4" t="str">
        <f>IF($C30="OK",_xlfn.NUMBERVALUE(Plantilla!DD41),"")</f>
        <v/>
      </c>
      <c r="DG30" s="6" t="str">
        <f>IF($C30="OK",_xlfn.NUMBERVALUE(Plantilla!DE41),"")</f>
        <v/>
      </c>
      <c r="DH30" s="6" t="str">
        <f>IF($C30="OK",_xlfn.NUMBERVALUE(Plantilla!DF41),"")</f>
        <v/>
      </c>
      <c r="DI30" s="6" t="str">
        <f>IF($C30="OK",_xlfn.NUMBERVALUE(Plantilla!DG41),"")</f>
        <v/>
      </c>
      <c r="DJ30" s="6" t="str">
        <f>IF($C30="OK",_xlfn.NUMBERVALUE(Plantilla!DH41),"")</f>
        <v/>
      </c>
      <c r="DK30" s="6" t="str">
        <f>IF($C30="OK",_xlfn.NUMBERVALUE(Plantilla!DI41),"")</f>
        <v/>
      </c>
      <c r="DL30" s="6" t="str">
        <f>IF($C30="OK",_xlfn.NUMBERVALUE(Plantilla!DJ41),"")</f>
        <v/>
      </c>
      <c r="DM30" s="6" t="str">
        <f>IF($C30="OK",_xlfn.NUMBERVALUE(Plantilla!DK41),"")</f>
        <v/>
      </c>
      <c r="DN30" s="6" t="str">
        <f>IF($C30="OK",_xlfn.NUMBERVALUE(Plantilla!DL41),"")</f>
        <v/>
      </c>
      <c r="DO30" s="6" t="str">
        <f>IF($C30="OK",_xlfn.NUMBERVALUE(Plantilla!DM41),"")</f>
        <v/>
      </c>
      <c r="DP30" s="6" t="str">
        <f>IF($C30="OK",_xlfn.NUMBERVALUE(Plantilla!DN41),"")</f>
        <v/>
      </c>
      <c r="DQ30" s="6" t="str">
        <f>IF($C30="OK",_xlfn.NUMBERVALUE(Plantilla!DO41),"")</f>
        <v/>
      </c>
      <c r="DR30" s="6" t="str">
        <f>IF($C30="OK",_xlfn.NUMBERVALUE(Plantilla!DP41),"")</f>
        <v/>
      </c>
      <c r="DS30" t="str">
        <f>IF($C30="OK",TEXT(Plantilla!DR41,"#"),"")</f>
        <v/>
      </c>
      <c r="DT30" s="6"/>
    </row>
    <row r="31" spans="1:124" x14ac:dyDescent="0.25">
      <c r="A31" t="str">
        <f>IF(Plantilla!$I$6="¡Perfecto!, Guarda el archivo y adjúntalo a tu interfaz de Nómina Electrónica","OK","Error")</f>
        <v>OK</v>
      </c>
      <c r="B31" t="str">
        <f>IF(Plantilla!$I$6="¡Perfecto!, Guarda el archivo y adjúntalo a tu interfaz de Nómina Electrónica",MID(Plantilla!$D$2,SEARCH("V",Plantilla!$D$2),10),"")</f>
        <v>V2.0</v>
      </c>
      <c r="C31" t="str">
        <f>Plantilla!C42</f>
        <v/>
      </c>
      <c r="D31" t="str">
        <f>IF($C31="OK",Plantilla!B42,"")</f>
        <v/>
      </c>
      <c r="E31" t="str">
        <f>IF($C31="OK",
   VLOOKUP(Plantilla!$E$4,'Tablas '!$AP$4:$AT$6,5,FALSE),
"")</f>
        <v/>
      </c>
      <c r="F31" t="str">
        <f>IF($C31="OK",TEXT(Plantilla!D42,"#"),"")</f>
        <v/>
      </c>
      <c r="G31" t="str">
        <f>IF($C31="OK",
   VLOOKUP(Plantilla!E42,'Tablas '!$B$4:$C$14,2,FALSE),
"")</f>
        <v/>
      </c>
      <c r="H31" t="str">
        <f>IF($C31="OK",TEXT(Plantilla!F42,"#"),"")</f>
        <v/>
      </c>
      <c r="I31" t="str">
        <f>IF($C31="OK",TEXT(Plantilla!G42,"#"),"")</f>
        <v/>
      </c>
      <c r="J31" t="str">
        <f>IF($C31="OK",TEXT(Plantilla!H42,"#"),"")</f>
        <v/>
      </c>
      <c r="K31" t="str">
        <f>IF($C31="OK",TEXT(Plantilla!I42,"#"),"")</f>
        <v/>
      </c>
      <c r="L31" t="str">
        <f>IF($C31="OK",TEXT(Plantilla!J42,"#"),"")</f>
        <v/>
      </c>
      <c r="M31" t="str">
        <f>IF($C31="OK",TEXT(Plantilla!K42,"#"),"")</f>
        <v/>
      </c>
      <c r="N31" t="str">
        <f>IF($C31="OK",
   CONCATENATE(YEAR(Plantilla!L42),"-",TEXT(MONTH(Plantilla!L42),"00"),"-",TEXT(DAY(Plantilla!L42),"00")),
"")</f>
        <v/>
      </c>
      <c r="O31" t="str">
        <f>IF($C31="OK",_xlfn.NUMBERVALUE(Plantilla!M42),"")</f>
        <v/>
      </c>
      <c r="P31" t="str">
        <f>IF($C31="OK",
   IF(Plantilla!N42&lt;&gt;"",
      CONCATENATE(YEAR(Plantilla!N42),"-",TEXT(MONTH(Plantilla!N42),"00"),"-",TEXT(DAY(Plantilla!N42),"00")),
   ""),
"")</f>
        <v/>
      </c>
      <c r="Q31" t="str">
        <f>IF($C31="OK",
   VLOOKUP(Plantilla!O42,'Tablas '!$E$4:$F$19,2,FALSE),
"")</f>
        <v/>
      </c>
      <c r="R31" t="str">
        <f>IF($C31="OK",
   VLOOKUP(Plantilla!P42,'Tablas '!$H$4:$I$5,2,FALSE),
"")</f>
        <v/>
      </c>
      <c r="S31" t="str">
        <f>IF($C31="OK",
   VLOOKUP(Plantilla!Q42,'Tablas '!$K$4:$L$8,2,FALSE),
"")</f>
        <v/>
      </c>
      <c r="T31" t="str">
        <f>IF($C31="OK",
   VLOOKUP(Plantilla!R42,'Tablas '!$AE$4:$AF$6,2,FALSE),
"")</f>
        <v/>
      </c>
      <c r="U31" t="str">
        <f>IF($C31="OK",
   VLOOKUP(Plantilla!S42,'Tablas '!$AE$4:$AF$6,2,FALSE),
"")</f>
        <v/>
      </c>
      <c r="V31" t="str">
        <f>IF($C31="OK",TEXT(Plantilla!T42,"#"),"")</f>
        <v/>
      </c>
      <c r="W31" s="84" t="str">
        <f>IF($C31="OK",
   VLOOKUP(Plantilla!U42,'Tablas '!$AM$4:$AN$1126,2,FALSE),
"")</f>
        <v/>
      </c>
      <c r="X31" t="str">
        <f>IF($C31="OK",TEXT(Plantilla!V42,"#"),"")</f>
        <v/>
      </c>
      <c r="Y31" t="str">
        <f>IF($C31="OK",
   CONCATENATE(YEAR(Plantilla!W42),"-",TEXT(MONTH(Plantilla!W42),"00"),"-",TEXT(DAY(Plantilla!W42),"00")),
"")</f>
        <v/>
      </c>
      <c r="Z31" t="str">
        <f>IF($C31="OK",
   CONCATENATE(YEAR(Plantilla!X42),"-",TEXT(MONTH(Plantilla!X42),"00"),"-",TEXT(DAY(Plantilla!X42),"00")),
"")</f>
        <v/>
      </c>
      <c r="AA31" t="str">
        <f>IF($C31="OK",
   TEXT(VLOOKUP(Plantilla!Y42,'Tablas '!$Q$4:$R$9,2,FALSE),"#"),
"")</f>
        <v/>
      </c>
      <c r="AB31" t="str">
        <f>IF($C31="OK",
   CONCATENATE(YEAR(Plantilla!Z42),"-",TEXT(MONTH(Plantilla!Z42),"00"),"-",TEXT(DAY(Plantilla!Z42),"00")),
"")</f>
        <v/>
      </c>
      <c r="AC31" t="str">
        <f>IF($C31="OK",
   TEXT(VLOOKUP(Plantilla!AA42,'Tablas '!$T$4:$U$13,2,FALSE),"#"),
"")</f>
        <v/>
      </c>
      <c r="AD31" t="str">
        <f>IF($C31="OK",TEXT(Plantilla!AB42,"#"),"")</f>
        <v/>
      </c>
      <c r="AE31" t="str">
        <f>IF($C31="OK",
   IF(Plantilla!AC42&lt;&gt;"",
      TEXT(VLOOKUP(Plantilla!AC42,'Tablas '!$W$4:$X$7,2,FALSE),"#"),
   ""),
"")</f>
        <v/>
      </c>
      <c r="AF31" t="str">
        <f>IF($C31="OK",TEXT(Plantilla!AD42,"#"),"")</f>
        <v/>
      </c>
      <c r="AG31" s="6" t="str">
        <f>IF($C31="OK",_xlfn.NUMBERVALUE(Plantilla!AE42),"")</f>
        <v/>
      </c>
      <c r="AH31" s="4" t="str">
        <f>IF($C31="OK",_xlfn.NUMBERVALUE(Plantilla!AF42),"")</f>
        <v/>
      </c>
      <c r="AI31" s="6" t="str">
        <f>IF($C31="OK",_xlfn.NUMBERVALUE(Plantilla!AG42),"")</f>
        <v/>
      </c>
      <c r="AJ31" s="6" t="str">
        <f>IF($C31="OK",_xlfn.NUMBERVALUE(Plantilla!AH42),"")</f>
        <v/>
      </c>
      <c r="AK31" s="6" t="str">
        <f>IF($C31="OK",_xlfn.NUMBERVALUE(Plantilla!AI42),"")</f>
        <v/>
      </c>
      <c r="AL31" s="6" t="str">
        <f>IF($C31="OK",_xlfn.NUMBERVALUE(Plantilla!AJ42),"")</f>
        <v/>
      </c>
      <c r="AM31" s="4" t="str">
        <f>IF($C31="OK",_xlfn.NUMBERVALUE(Plantilla!AK42),"")</f>
        <v/>
      </c>
      <c r="AN31" s="6" t="str">
        <f>IF($C31="OK",_xlfn.NUMBERVALUE(Plantilla!AL42),"")</f>
        <v/>
      </c>
      <c r="AO31" s="4" t="str">
        <f>IF($C31="OK",_xlfn.NUMBERVALUE(Plantilla!AM42),"")</f>
        <v/>
      </c>
      <c r="AP31" s="6" t="str">
        <f>IF($C31="OK",_xlfn.NUMBERVALUE(Plantilla!AN42),"")</f>
        <v/>
      </c>
      <c r="AQ31" s="4" t="str">
        <f>IF($C31="OK",_xlfn.NUMBERVALUE(Plantilla!AO42),"")</f>
        <v/>
      </c>
      <c r="AR31" s="6" t="str">
        <f>IF($C31="OK",_xlfn.NUMBERVALUE(Plantilla!AP42),"")</f>
        <v/>
      </c>
      <c r="AS31" s="4" t="str">
        <f>IF($C31="OK",_xlfn.NUMBERVALUE(Plantilla!AQ42),"")</f>
        <v/>
      </c>
      <c r="AT31" s="6" t="str">
        <f>IF($C31="OK",_xlfn.NUMBERVALUE(Plantilla!AR42),"")</f>
        <v/>
      </c>
      <c r="AU31" s="4" t="str">
        <f>IF($C31="OK",_xlfn.NUMBERVALUE(Plantilla!AS42),"")</f>
        <v/>
      </c>
      <c r="AV31" s="6" t="str">
        <f>IF($C31="OK",_xlfn.NUMBERVALUE(Plantilla!AT42),"")</f>
        <v/>
      </c>
      <c r="AW31" s="4" t="str">
        <f>IF($C31="OK",_xlfn.NUMBERVALUE(Plantilla!AU42),"")</f>
        <v/>
      </c>
      <c r="AX31" s="6" t="str">
        <f>IF($C31="OK",_xlfn.NUMBERVALUE(Plantilla!AV42),"")</f>
        <v/>
      </c>
      <c r="AY31" s="4" t="str">
        <f>IF($C31="OK",_xlfn.NUMBERVALUE(Plantilla!AW42),"")</f>
        <v/>
      </c>
      <c r="AZ31" s="6" t="str">
        <f>IF($C31="OK",_xlfn.NUMBERVALUE(Plantilla!AX42),"")</f>
        <v/>
      </c>
      <c r="BA31" t="str">
        <f>IF($C31="OK",_xlfn.NUMBERVALUE(Plantilla!AY42),"")</f>
        <v/>
      </c>
      <c r="BB31" t="str">
        <f>IF($C31="OK",_xlfn.NUMBERVALUE(Plantilla!AZ42),"")</f>
        <v/>
      </c>
      <c r="BC31" s="4" t="str">
        <f>IF($C31="OK",_xlfn.NUMBERVALUE(Plantilla!BA42),"")</f>
        <v/>
      </c>
      <c r="BD31" s="6" t="str">
        <f>IF($C31="OK",_xlfn.NUMBERVALUE(Plantilla!BB42),"")</f>
        <v/>
      </c>
      <c r="BE31" s="4" t="str">
        <f>IF($C31="OK",_xlfn.NUMBERVALUE(Plantilla!BC42),"")</f>
        <v/>
      </c>
      <c r="BF31" s="6" t="str">
        <f>IF($C31="OK",_xlfn.NUMBERVALUE(Plantilla!BD42),"")</f>
        <v/>
      </c>
      <c r="BG31" s="4" t="str">
        <f>IF($C31="OK",_xlfn.NUMBERVALUE(Plantilla!BE42),"")</f>
        <v/>
      </c>
      <c r="BH31" s="6" t="str">
        <f>IF($C31="OK",_xlfn.NUMBERVALUE(Plantilla!BF42),"")</f>
        <v/>
      </c>
      <c r="BI31" s="110" t="str">
        <f>IF($C31="OK",_xlfn.NUMBERVALUE(Plantilla!BG42),"")</f>
        <v/>
      </c>
      <c r="BJ31" s="6" t="str">
        <f>IF($C31="OK",_xlfn.NUMBERVALUE(Plantilla!BH42),"")</f>
        <v/>
      </c>
      <c r="BK31" s="109" t="str">
        <f>IF($C31="OK",_xlfn.NUMBERVALUE(Plantilla!BI42),"")</f>
        <v/>
      </c>
      <c r="BL31" s="6" t="str">
        <f>IF($C31="OK",
   IF(Plantilla!BJ42&lt;&gt;"",
      TEXT(VLOOKUP(Plantilla!BJ42,'Tablas '!$Z$4:$AA$6,2,FALSE),"#"),
   ""),
"")</f>
        <v/>
      </c>
      <c r="BM31" s="4" t="str">
        <f>IF($C31="OK",_xlfn.NUMBERVALUE(Plantilla!BK42),"")</f>
        <v/>
      </c>
      <c r="BN31" s="4" t="str">
        <f>IF($C31="OK",_xlfn.NUMBERVALUE(Plantilla!BL42),"")</f>
        <v/>
      </c>
      <c r="BO31" s="6" t="str">
        <f>IF($C31="OK",_xlfn.NUMBERVALUE(Plantilla!BM42),"")</f>
        <v/>
      </c>
      <c r="BP31" s="4" t="str">
        <f>IF($C31="OK",_xlfn.NUMBERVALUE(Plantilla!BN42),"")</f>
        <v/>
      </c>
      <c r="BQ31" s="6" t="str">
        <f>IF($C31="OK",_xlfn.NUMBERVALUE(Plantilla!BO42),"")</f>
        <v/>
      </c>
      <c r="BR31" s="4" t="str">
        <f>IF($C31="OK",_xlfn.NUMBERVALUE(Plantilla!BP42),"")</f>
        <v/>
      </c>
      <c r="BS31" s="6" t="str">
        <f>IF($C31="OK",_xlfn.NUMBERVALUE(Plantilla!BQ42),"")</f>
        <v/>
      </c>
      <c r="BT31" s="4" t="str">
        <f>IF($C31="OK",_xlfn.NUMBERVALUE(Plantilla!BR42),"")</f>
        <v/>
      </c>
      <c r="BU31" s="6" t="str">
        <f>IF($C31="OK",_xlfn.NUMBERVALUE(Plantilla!BS42),"")</f>
        <v/>
      </c>
      <c r="BV31" s="6" t="str">
        <f>IF($C31="OK",_xlfn.NUMBERVALUE(Plantilla!BT42),"")</f>
        <v/>
      </c>
      <c r="BW31" s="6" t="str">
        <f>IF($C31="OK",_xlfn.NUMBERVALUE(Plantilla!BU42),"")</f>
        <v/>
      </c>
      <c r="BX31" s="6" t="str">
        <f>IF($C31="OK",_xlfn.NUMBERVALUE(Plantilla!BV42),"")</f>
        <v/>
      </c>
      <c r="BY31" s="6" t="str">
        <f>IF($C31="OK",_xlfn.NUMBERVALUE(Plantilla!BW42),"")</f>
        <v/>
      </c>
      <c r="BZ31" s="6" t="str">
        <f>IF($C31="OK",_xlfn.NUMBERVALUE(Plantilla!BX42),"")</f>
        <v/>
      </c>
      <c r="CA31" s="6" t="str">
        <f>IF($C31="OK",_xlfn.NUMBERVALUE(Plantilla!BY42),"")</f>
        <v/>
      </c>
      <c r="CB31" s="6" t="str">
        <f>IF($C31="OK",_xlfn.NUMBERVALUE(Plantilla!BZ42),"")</f>
        <v/>
      </c>
      <c r="CC31" s="6" t="str">
        <f>IF($C31="OK",_xlfn.NUMBERVALUE(Plantilla!CA42),"")</f>
        <v/>
      </c>
      <c r="CD31" s="6" t="str">
        <f>IF($C31="OK",_xlfn.NUMBERVALUE(Plantilla!CB42),"")</f>
        <v/>
      </c>
      <c r="CE31" s="6" t="str">
        <f>IF($C31="OK",_xlfn.NUMBERVALUE(Plantilla!CC42),"")</f>
        <v/>
      </c>
      <c r="CF31" s="4" t="str">
        <f>IF($C31="OK",_xlfn.NUMBERVALUE(Plantilla!CD42),"")</f>
        <v/>
      </c>
      <c r="CG31" s="6" t="str">
        <f>IF($C31="OK",_xlfn.NUMBERVALUE(Plantilla!CE42),"")</f>
        <v/>
      </c>
      <c r="CH31" s="6" t="str">
        <f>IF($C31="OK",_xlfn.NUMBERVALUE(Plantilla!CF42),"")</f>
        <v/>
      </c>
      <c r="CI31" s="6" t="str">
        <f>IF($C31="OK",_xlfn.NUMBERVALUE(Plantilla!CG42),"")</f>
        <v/>
      </c>
      <c r="CJ31" s="6" t="str">
        <f>IF($C31="OK",_xlfn.NUMBERVALUE(Plantilla!CH42),"")</f>
        <v/>
      </c>
      <c r="CK31" s="6" t="str">
        <f>IF($C31="OK",_xlfn.NUMBERVALUE(Plantilla!CI42),"")</f>
        <v/>
      </c>
      <c r="CL31" s="6" t="str">
        <f>IF($C31="OK",_xlfn.NUMBERVALUE(Plantilla!CJ42),"")</f>
        <v/>
      </c>
      <c r="CM31" t="str">
        <f>IF($C31="OK",TEXT(Plantilla!CK42,"#"),"")</f>
        <v/>
      </c>
      <c r="CN31" s="6" t="str">
        <f>IF($C31="OK",_xlfn.NUMBERVALUE(Plantilla!CL42),"")</f>
        <v/>
      </c>
      <c r="CO31" s="6" t="str">
        <f>IF($C31="OK",_xlfn.NUMBERVALUE(Plantilla!CM42),"")</f>
        <v/>
      </c>
      <c r="CP31" s="110" t="str">
        <f>IF($C31="OK",_xlfn.NUMBERVALUE(Plantilla!CN42),"")</f>
        <v/>
      </c>
      <c r="CQ31" s="6" t="str">
        <f>IF($C31="OK",_xlfn.NUMBERVALUE(Plantilla!CO42),"")</f>
        <v/>
      </c>
      <c r="CR31" s="109" t="str">
        <f>IF($C31="OK",_xlfn.NUMBERVALUE(Plantilla!CP42),"")</f>
        <v/>
      </c>
      <c r="CS31" s="110" t="str">
        <f>IF($C31="OK",_xlfn.NUMBERVALUE(Plantilla!CQ42),"")</f>
        <v/>
      </c>
      <c r="CT31" s="6" t="str">
        <f>IF($C31="OK",_xlfn.NUMBERVALUE(Plantilla!CR42),"")</f>
        <v/>
      </c>
      <c r="CU31" s="109" t="str">
        <f>IF($C31="OK",_xlfn.NUMBERVALUE(Plantilla!CS42),"")</f>
        <v/>
      </c>
      <c r="CV31" s="110" t="str">
        <f>IF($C31="OK",_xlfn.NUMBERVALUE(Plantilla!CT42),"")</f>
        <v/>
      </c>
      <c r="CW31" s="6" t="str">
        <f>IF($C31="OK",_xlfn.NUMBERVALUE(Plantilla!CU42),"")</f>
        <v/>
      </c>
      <c r="CX31" s="82" t="str">
        <f>IF($C31="OK",_xlfn.NUMBERVALUE(Plantilla!CV42),"")</f>
        <v/>
      </c>
      <c r="CY31" s="6" t="str">
        <f>IF($C31="OK",_xlfn.NUMBERVALUE(Plantilla!CW42),"")</f>
        <v/>
      </c>
      <c r="CZ31" s="82" t="str">
        <f>IF($C31="OK",_xlfn.NUMBERVALUE(Plantilla!CX42),"")</f>
        <v/>
      </c>
      <c r="DA31" s="6" t="str">
        <f>IF($C31="OK",_xlfn.NUMBERVALUE(Plantilla!CY42),"")</f>
        <v/>
      </c>
      <c r="DB31" s="109" t="str">
        <f>IF($C31="OK",_xlfn.NUMBERVALUE(Plantilla!CZ42),"")</f>
        <v/>
      </c>
      <c r="DC31" s="6" t="str">
        <f>IF($C31="OK",_xlfn.NUMBERVALUE(Plantilla!DA42),"")</f>
        <v/>
      </c>
      <c r="DD31" s="6" t="str">
        <f>IF($C31="OK",TEXT(Plantilla!DB42,"#"),"")</f>
        <v/>
      </c>
      <c r="DE31" s="6" t="str">
        <f>IF($C31="OK",_xlfn.NUMBERVALUE(Plantilla!DC42),"")</f>
        <v/>
      </c>
      <c r="DF31" s="4" t="str">
        <f>IF($C31="OK",_xlfn.NUMBERVALUE(Plantilla!DD42),"")</f>
        <v/>
      </c>
      <c r="DG31" s="6" t="str">
        <f>IF($C31="OK",_xlfn.NUMBERVALUE(Plantilla!DE42),"")</f>
        <v/>
      </c>
      <c r="DH31" s="6" t="str">
        <f>IF($C31="OK",_xlfn.NUMBERVALUE(Plantilla!DF42),"")</f>
        <v/>
      </c>
      <c r="DI31" s="6" t="str">
        <f>IF($C31="OK",_xlfn.NUMBERVALUE(Plantilla!DG42),"")</f>
        <v/>
      </c>
      <c r="DJ31" s="6" t="str">
        <f>IF($C31="OK",_xlfn.NUMBERVALUE(Plantilla!DH42),"")</f>
        <v/>
      </c>
      <c r="DK31" s="6" t="str">
        <f>IF($C31="OK",_xlfn.NUMBERVALUE(Plantilla!DI42),"")</f>
        <v/>
      </c>
      <c r="DL31" s="6" t="str">
        <f>IF($C31="OK",_xlfn.NUMBERVALUE(Plantilla!DJ42),"")</f>
        <v/>
      </c>
      <c r="DM31" s="6" t="str">
        <f>IF($C31="OK",_xlfn.NUMBERVALUE(Plantilla!DK42),"")</f>
        <v/>
      </c>
      <c r="DN31" s="6" t="str">
        <f>IF($C31="OK",_xlfn.NUMBERVALUE(Plantilla!DL42),"")</f>
        <v/>
      </c>
      <c r="DO31" s="6" t="str">
        <f>IF($C31="OK",_xlfn.NUMBERVALUE(Plantilla!DM42),"")</f>
        <v/>
      </c>
      <c r="DP31" s="6" t="str">
        <f>IF($C31="OK",_xlfn.NUMBERVALUE(Plantilla!DN42),"")</f>
        <v/>
      </c>
      <c r="DQ31" s="6" t="str">
        <f>IF($C31="OK",_xlfn.NUMBERVALUE(Plantilla!DO42),"")</f>
        <v/>
      </c>
      <c r="DR31" s="6" t="str">
        <f>IF($C31="OK",_xlfn.NUMBERVALUE(Plantilla!DP42),"")</f>
        <v/>
      </c>
      <c r="DS31" t="str">
        <f>IF($C31="OK",TEXT(Plantilla!DR42,"#"),"")</f>
        <v/>
      </c>
      <c r="DT31" s="6"/>
    </row>
    <row r="32" spans="1:124" x14ac:dyDescent="0.25">
      <c r="A32" t="str">
        <f>IF(Plantilla!$I$6="¡Perfecto!, Guarda el archivo y adjúntalo a tu interfaz de Nómina Electrónica","OK","Error")</f>
        <v>OK</v>
      </c>
      <c r="B32" t="str">
        <f>IF(Plantilla!$I$6="¡Perfecto!, Guarda el archivo y adjúntalo a tu interfaz de Nómina Electrónica",MID(Plantilla!$D$2,SEARCH("V",Plantilla!$D$2),10),"")</f>
        <v>V2.0</v>
      </c>
      <c r="C32" t="str">
        <f>Plantilla!C43</f>
        <v/>
      </c>
      <c r="D32" t="str">
        <f>IF($C32="OK",Plantilla!B43,"")</f>
        <v/>
      </c>
      <c r="E32" t="str">
        <f>IF($C32="OK",
   VLOOKUP(Plantilla!$E$4,'Tablas '!$AP$4:$AT$6,5,FALSE),
"")</f>
        <v/>
      </c>
      <c r="F32" t="str">
        <f>IF($C32="OK",TEXT(Plantilla!D43,"#"),"")</f>
        <v/>
      </c>
      <c r="G32" t="str">
        <f>IF($C32="OK",
   VLOOKUP(Plantilla!E43,'Tablas '!$B$4:$C$14,2,FALSE),
"")</f>
        <v/>
      </c>
      <c r="H32" t="str">
        <f>IF($C32="OK",TEXT(Plantilla!F43,"#"),"")</f>
        <v/>
      </c>
      <c r="I32" t="str">
        <f>IF($C32="OK",TEXT(Plantilla!G43,"#"),"")</f>
        <v/>
      </c>
      <c r="J32" t="str">
        <f>IF($C32="OK",TEXT(Plantilla!H43,"#"),"")</f>
        <v/>
      </c>
      <c r="K32" t="str">
        <f>IF($C32="OK",TEXT(Plantilla!I43,"#"),"")</f>
        <v/>
      </c>
      <c r="L32" t="str">
        <f>IF($C32="OK",TEXT(Plantilla!J43,"#"),"")</f>
        <v/>
      </c>
      <c r="M32" t="str">
        <f>IF($C32="OK",TEXT(Plantilla!K43,"#"),"")</f>
        <v/>
      </c>
      <c r="N32" t="str">
        <f>IF($C32="OK",
   CONCATENATE(YEAR(Plantilla!L43),"-",TEXT(MONTH(Plantilla!L43),"00"),"-",TEXT(DAY(Plantilla!L43),"00")),
"")</f>
        <v/>
      </c>
      <c r="O32" t="str">
        <f>IF($C32="OK",_xlfn.NUMBERVALUE(Plantilla!M43),"")</f>
        <v/>
      </c>
      <c r="P32" t="str">
        <f>IF($C32="OK",
   IF(Plantilla!N43&lt;&gt;"",
      CONCATENATE(YEAR(Plantilla!N43),"-",TEXT(MONTH(Plantilla!N43),"00"),"-",TEXT(DAY(Plantilla!N43),"00")),
   ""),
"")</f>
        <v/>
      </c>
      <c r="Q32" t="str">
        <f>IF($C32="OK",
   VLOOKUP(Plantilla!O43,'Tablas '!$E$4:$F$19,2,FALSE),
"")</f>
        <v/>
      </c>
      <c r="R32" t="str">
        <f>IF($C32="OK",
   VLOOKUP(Plantilla!P43,'Tablas '!$H$4:$I$5,2,FALSE),
"")</f>
        <v/>
      </c>
      <c r="S32" t="str">
        <f>IF($C32="OK",
   VLOOKUP(Plantilla!Q43,'Tablas '!$K$4:$L$8,2,FALSE),
"")</f>
        <v/>
      </c>
      <c r="T32" t="str">
        <f>IF($C32="OK",
   VLOOKUP(Plantilla!R43,'Tablas '!$AE$4:$AF$6,2,FALSE),
"")</f>
        <v/>
      </c>
      <c r="U32" t="str">
        <f>IF($C32="OK",
   VLOOKUP(Plantilla!S43,'Tablas '!$AE$4:$AF$6,2,FALSE),
"")</f>
        <v/>
      </c>
      <c r="V32" t="str">
        <f>IF($C32="OK",TEXT(Plantilla!T43,"#"),"")</f>
        <v/>
      </c>
      <c r="W32" s="84" t="str">
        <f>IF($C32="OK",
   VLOOKUP(Plantilla!U43,'Tablas '!$AM$4:$AN$1126,2,FALSE),
"")</f>
        <v/>
      </c>
      <c r="X32" t="str">
        <f>IF($C32="OK",TEXT(Plantilla!V43,"#"),"")</f>
        <v/>
      </c>
      <c r="Y32" t="str">
        <f>IF($C32="OK",
   CONCATENATE(YEAR(Plantilla!W43),"-",TEXT(MONTH(Plantilla!W43),"00"),"-",TEXT(DAY(Plantilla!W43),"00")),
"")</f>
        <v/>
      </c>
      <c r="Z32" t="str">
        <f>IF($C32="OK",
   CONCATENATE(YEAR(Plantilla!X43),"-",TEXT(MONTH(Plantilla!X43),"00"),"-",TEXT(DAY(Plantilla!X43),"00")),
"")</f>
        <v/>
      </c>
      <c r="AA32" t="str">
        <f>IF($C32="OK",
   TEXT(VLOOKUP(Plantilla!Y43,'Tablas '!$Q$4:$R$9,2,FALSE),"#"),
"")</f>
        <v/>
      </c>
      <c r="AB32" t="str">
        <f>IF($C32="OK",
   CONCATENATE(YEAR(Plantilla!Z43),"-",TEXT(MONTH(Plantilla!Z43),"00"),"-",TEXT(DAY(Plantilla!Z43),"00")),
"")</f>
        <v/>
      </c>
      <c r="AC32" t="str">
        <f>IF($C32="OK",
   TEXT(VLOOKUP(Plantilla!AA43,'Tablas '!$T$4:$U$13,2,FALSE),"#"),
"")</f>
        <v/>
      </c>
      <c r="AD32" t="str">
        <f>IF($C32="OK",TEXT(Plantilla!AB43,"#"),"")</f>
        <v/>
      </c>
      <c r="AE32" t="str">
        <f>IF($C32="OK",
   IF(Plantilla!AC43&lt;&gt;"",
      TEXT(VLOOKUP(Plantilla!AC43,'Tablas '!$W$4:$X$7,2,FALSE),"#"),
   ""),
"")</f>
        <v/>
      </c>
      <c r="AF32" t="str">
        <f>IF($C32="OK",TEXT(Plantilla!AD43,"#"),"")</f>
        <v/>
      </c>
      <c r="AG32" s="6" t="str">
        <f>IF($C32="OK",_xlfn.NUMBERVALUE(Plantilla!AE43),"")</f>
        <v/>
      </c>
      <c r="AH32" s="4" t="str">
        <f>IF($C32="OK",_xlfn.NUMBERVALUE(Plantilla!AF43),"")</f>
        <v/>
      </c>
      <c r="AI32" s="6" t="str">
        <f>IF($C32="OK",_xlfn.NUMBERVALUE(Plantilla!AG43),"")</f>
        <v/>
      </c>
      <c r="AJ32" s="6" t="str">
        <f>IF($C32="OK",_xlfn.NUMBERVALUE(Plantilla!AH43),"")</f>
        <v/>
      </c>
      <c r="AK32" s="6" t="str">
        <f>IF($C32="OK",_xlfn.NUMBERVALUE(Plantilla!AI43),"")</f>
        <v/>
      </c>
      <c r="AL32" s="6" t="str">
        <f>IF($C32="OK",_xlfn.NUMBERVALUE(Plantilla!AJ43),"")</f>
        <v/>
      </c>
      <c r="AM32" s="4" t="str">
        <f>IF($C32="OK",_xlfn.NUMBERVALUE(Plantilla!AK43),"")</f>
        <v/>
      </c>
      <c r="AN32" s="6" t="str">
        <f>IF($C32="OK",_xlfn.NUMBERVALUE(Plantilla!AL43),"")</f>
        <v/>
      </c>
      <c r="AO32" s="4" t="str">
        <f>IF($C32="OK",_xlfn.NUMBERVALUE(Plantilla!AM43),"")</f>
        <v/>
      </c>
      <c r="AP32" s="6" t="str">
        <f>IF($C32="OK",_xlfn.NUMBERVALUE(Plantilla!AN43),"")</f>
        <v/>
      </c>
      <c r="AQ32" s="4" t="str">
        <f>IF($C32="OK",_xlfn.NUMBERVALUE(Plantilla!AO43),"")</f>
        <v/>
      </c>
      <c r="AR32" s="6" t="str">
        <f>IF($C32="OK",_xlfn.NUMBERVALUE(Plantilla!AP43),"")</f>
        <v/>
      </c>
      <c r="AS32" s="4" t="str">
        <f>IF($C32="OK",_xlfn.NUMBERVALUE(Plantilla!AQ43),"")</f>
        <v/>
      </c>
      <c r="AT32" s="6" t="str">
        <f>IF($C32="OK",_xlfn.NUMBERVALUE(Plantilla!AR43),"")</f>
        <v/>
      </c>
      <c r="AU32" s="4" t="str">
        <f>IF($C32="OK",_xlfn.NUMBERVALUE(Plantilla!AS43),"")</f>
        <v/>
      </c>
      <c r="AV32" s="6" t="str">
        <f>IF($C32="OK",_xlfn.NUMBERVALUE(Plantilla!AT43),"")</f>
        <v/>
      </c>
      <c r="AW32" s="4" t="str">
        <f>IF($C32="OK",_xlfn.NUMBERVALUE(Plantilla!AU43),"")</f>
        <v/>
      </c>
      <c r="AX32" s="6" t="str">
        <f>IF($C32="OK",_xlfn.NUMBERVALUE(Plantilla!AV43),"")</f>
        <v/>
      </c>
      <c r="AY32" s="4" t="str">
        <f>IF($C32="OK",_xlfn.NUMBERVALUE(Plantilla!AW43),"")</f>
        <v/>
      </c>
      <c r="AZ32" s="6" t="str">
        <f>IF($C32="OK",_xlfn.NUMBERVALUE(Plantilla!AX43),"")</f>
        <v/>
      </c>
      <c r="BA32" t="str">
        <f>IF($C32="OK",_xlfn.NUMBERVALUE(Plantilla!AY43),"")</f>
        <v/>
      </c>
      <c r="BB32" t="str">
        <f>IF($C32="OK",_xlfn.NUMBERVALUE(Plantilla!AZ43),"")</f>
        <v/>
      </c>
      <c r="BC32" s="4" t="str">
        <f>IF($C32="OK",_xlfn.NUMBERVALUE(Plantilla!BA43),"")</f>
        <v/>
      </c>
      <c r="BD32" s="6" t="str">
        <f>IF($C32="OK",_xlfn.NUMBERVALUE(Plantilla!BB43),"")</f>
        <v/>
      </c>
      <c r="BE32" s="4" t="str">
        <f>IF($C32="OK",_xlfn.NUMBERVALUE(Plantilla!BC43),"")</f>
        <v/>
      </c>
      <c r="BF32" s="6" t="str">
        <f>IF($C32="OK",_xlfn.NUMBERVALUE(Plantilla!BD43),"")</f>
        <v/>
      </c>
      <c r="BG32" s="4" t="str">
        <f>IF($C32="OK",_xlfn.NUMBERVALUE(Plantilla!BE43),"")</f>
        <v/>
      </c>
      <c r="BH32" s="6" t="str">
        <f>IF($C32="OK",_xlfn.NUMBERVALUE(Plantilla!BF43),"")</f>
        <v/>
      </c>
      <c r="BI32" s="110" t="str">
        <f>IF($C32="OK",_xlfn.NUMBERVALUE(Plantilla!BG43),"")</f>
        <v/>
      </c>
      <c r="BJ32" s="6" t="str">
        <f>IF($C32="OK",_xlfn.NUMBERVALUE(Plantilla!BH43),"")</f>
        <v/>
      </c>
      <c r="BK32" s="109" t="str">
        <f>IF($C32="OK",_xlfn.NUMBERVALUE(Plantilla!BI43),"")</f>
        <v/>
      </c>
      <c r="BL32" s="6" t="str">
        <f>IF($C32="OK",
   IF(Plantilla!BJ43&lt;&gt;"",
      TEXT(VLOOKUP(Plantilla!BJ43,'Tablas '!$Z$4:$AA$6,2,FALSE),"#"),
   ""),
"")</f>
        <v/>
      </c>
      <c r="BM32" s="4" t="str">
        <f>IF($C32="OK",_xlfn.NUMBERVALUE(Plantilla!BK43),"")</f>
        <v/>
      </c>
      <c r="BN32" s="4" t="str">
        <f>IF($C32="OK",_xlfn.NUMBERVALUE(Plantilla!BL43),"")</f>
        <v/>
      </c>
      <c r="BO32" s="6" t="str">
        <f>IF($C32="OK",_xlfn.NUMBERVALUE(Plantilla!BM43),"")</f>
        <v/>
      </c>
      <c r="BP32" s="4" t="str">
        <f>IF($C32="OK",_xlfn.NUMBERVALUE(Plantilla!BN43),"")</f>
        <v/>
      </c>
      <c r="BQ32" s="6" t="str">
        <f>IF($C32="OK",_xlfn.NUMBERVALUE(Plantilla!BO43),"")</f>
        <v/>
      </c>
      <c r="BR32" s="4" t="str">
        <f>IF($C32="OK",_xlfn.NUMBERVALUE(Plantilla!BP43),"")</f>
        <v/>
      </c>
      <c r="BS32" s="6" t="str">
        <f>IF($C32="OK",_xlfn.NUMBERVALUE(Plantilla!BQ43),"")</f>
        <v/>
      </c>
      <c r="BT32" s="4" t="str">
        <f>IF($C32="OK",_xlfn.NUMBERVALUE(Plantilla!BR43),"")</f>
        <v/>
      </c>
      <c r="BU32" s="6" t="str">
        <f>IF($C32="OK",_xlfn.NUMBERVALUE(Plantilla!BS43),"")</f>
        <v/>
      </c>
      <c r="BV32" s="6" t="str">
        <f>IF($C32="OK",_xlfn.NUMBERVALUE(Plantilla!BT43),"")</f>
        <v/>
      </c>
      <c r="BW32" s="6" t="str">
        <f>IF($C32="OK",_xlfn.NUMBERVALUE(Plantilla!BU43),"")</f>
        <v/>
      </c>
      <c r="BX32" s="6" t="str">
        <f>IF($C32="OK",_xlfn.NUMBERVALUE(Plantilla!BV43),"")</f>
        <v/>
      </c>
      <c r="BY32" s="6" t="str">
        <f>IF($C32="OK",_xlfn.NUMBERVALUE(Plantilla!BW43),"")</f>
        <v/>
      </c>
      <c r="BZ32" s="6" t="str">
        <f>IF($C32="OK",_xlfn.NUMBERVALUE(Plantilla!BX43),"")</f>
        <v/>
      </c>
      <c r="CA32" s="6" t="str">
        <f>IF($C32="OK",_xlfn.NUMBERVALUE(Plantilla!BY43),"")</f>
        <v/>
      </c>
      <c r="CB32" s="6" t="str">
        <f>IF($C32="OK",_xlfn.NUMBERVALUE(Plantilla!BZ43),"")</f>
        <v/>
      </c>
      <c r="CC32" s="6" t="str">
        <f>IF($C32="OK",_xlfn.NUMBERVALUE(Plantilla!CA43),"")</f>
        <v/>
      </c>
      <c r="CD32" s="6" t="str">
        <f>IF($C32="OK",_xlfn.NUMBERVALUE(Plantilla!CB43),"")</f>
        <v/>
      </c>
      <c r="CE32" s="6" t="str">
        <f>IF($C32="OK",_xlfn.NUMBERVALUE(Plantilla!CC43),"")</f>
        <v/>
      </c>
      <c r="CF32" s="4" t="str">
        <f>IF($C32="OK",_xlfn.NUMBERVALUE(Plantilla!CD43),"")</f>
        <v/>
      </c>
      <c r="CG32" s="6" t="str">
        <f>IF($C32="OK",_xlfn.NUMBERVALUE(Plantilla!CE43),"")</f>
        <v/>
      </c>
      <c r="CH32" s="6" t="str">
        <f>IF($C32="OK",_xlfn.NUMBERVALUE(Plantilla!CF43),"")</f>
        <v/>
      </c>
      <c r="CI32" s="6" t="str">
        <f>IF($C32="OK",_xlfn.NUMBERVALUE(Plantilla!CG43),"")</f>
        <v/>
      </c>
      <c r="CJ32" s="6" t="str">
        <f>IF($C32="OK",_xlfn.NUMBERVALUE(Plantilla!CH43),"")</f>
        <v/>
      </c>
      <c r="CK32" s="6" t="str">
        <f>IF($C32="OK",_xlfn.NUMBERVALUE(Plantilla!CI43),"")</f>
        <v/>
      </c>
      <c r="CL32" s="6" t="str">
        <f>IF($C32="OK",_xlfn.NUMBERVALUE(Plantilla!CJ43),"")</f>
        <v/>
      </c>
      <c r="CM32" t="str">
        <f>IF($C32="OK",TEXT(Plantilla!CK43,"#"),"")</f>
        <v/>
      </c>
      <c r="CN32" s="6" t="str">
        <f>IF($C32="OK",_xlfn.NUMBERVALUE(Plantilla!CL43),"")</f>
        <v/>
      </c>
      <c r="CO32" s="6" t="str">
        <f>IF($C32="OK",_xlfn.NUMBERVALUE(Plantilla!CM43),"")</f>
        <v/>
      </c>
      <c r="CP32" s="110" t="str">
        <f>IF($C32="OK",_xlfn.NUMBERVALUE(Plantilla!CN43),"")</f>
        <v/>
      </c>
      <c r="CQ32" s="6" t="str">
        <f>IF($C32="OK",_xlfn.NUMBERVALUE(Plantilla!CO43),"")</f>
        <v/>
      </c>
      <c r="CR32" s="109" t="str">
        <f>IF($C32="OK",_xlfn.NUMBERVALUE(Plantilla!CP43),"")</f>
        <v/>
      </c>
      <c r="CS32" s="110" t="str">
        <f>IF($C32="OK",_xlfn.NUMBERVALUE(Plantilla!CQ43),"")</f>
        <v/>
      </c>
      <c r="CT32" s="6" t="str">
        <f>IF($C32="OK",_xlfn.NUMBERVALUE(Plantilla!CR43),"")</f>
        <v/>
      </c>
      <c r="CU32" s="109" t="str">
        <f>IF($C32="OK",_xlfn.NUMBERVALUE(Plantilla!CS43),"")</f>
        <v/>
      </c>
      <c r="CV32" s="110" t="str">
        <f>IF($C32="OK",_xlfn.NUMBERVALUE(Plantilla!CT43),"")</f>
        <v/>
      </c>
      <c r="CW32" s="6" t="str">
        <f>IF($C32="OK",_xlfn.NUMBERVALUE(Plantilla!CU43),"")</f>
        <v/>
      </c>
      <c r="CX32" s="82" t="str">
        <f>IF($C32="OK",_xlfn.NUMBERVALUE(Plantilla!CV43),"")</f>
        <v/>
      </c>
      <c r="CY32" s="6" t="str">
        <f>IF($C32="OK",_xlfn.NUMBERVALUE(Plantilla!CW43),"")</f>
        <v/>
      </c>
      <c r="CZ32" s="82" t="str">
        <f>IF($C32="OK",_xlfn.NUMBERVALUE(Plantilla!CX43),"")</f>
        <v/>
      </c>
      <c r="DA32" s="6" t="str">
        <f>IF($C32="OK",_xlfn.NUMBERVALUE(Plantilla!CY43),"")</f>
        <v/>
      </c>
      <c r="DB32" s="109" t="str">
        <f>IF($C32="OK",_xlfn.NUMBERVALUE(Plantilla!CZ43),"")</f>
        <v/>
      </c>
      <c r="DC32" s="6" t="str">
        <f>IF($C32="OK",_xlfn.NUMBERVALUE(Plantilla!DA43),"")</f>
        <v/>
      </c>
      <c r="DD32" s="6" t="str">
        <f>IF($C32="OK",TEXT(Plantilla!DB43,"#"),"")</f>
        <v/>
      </c>
      <c r="DE32" s="6" t="str">
        <f>IF($C32="OK",_xlfn.NUMBERVALUE(Plantilla!DC43),"")</f>
        <v/>
      </c>
      <c r="DF32" s="4" t="str">
        <f>IF($C32="OK",_xlfn.NUMBERVALUE(Plantilla!DD43),"")</f>
        <v/>
      </c>
      <c r="DG32" s="6" t="str">
        <f>IF($C32="OK",_xlfn.NUMBERVALUE(Plantilla!DE43),"")</f>
        <v/>
      </c>
      <c r="DH32" s="6" t="str">
        <f>IF($C32="OK",_xlfn.NUMBERVALUE(Plantilla!DF43),"")</f>
        <v/>
      </c>
      <c r="DI32" s="6" t="str">
        <f>IF($C32="OK",_xlfn.NUMBERVALUE(Plantilla!DG43),"")</f>
        <v/>
      </c>
      <c r="DJ32" s="6" t="str">
        <f>IF($C32="OK",_xlfn.NUMBERVALUE(Plantilla!DH43),"")</f>
        <v/>
      </c>
      <c r="DK32" s="6" t="str">
        <f>IF($C32="OK",_xlfn.NUMBERVALUE(Plantilla!DI43),"")</f>
        <v/>
      </c>
      <c r="DL32" s="6" t="str">
        <f>IF($C32="OK",_xlfn.NUMBERVALUE(Plantilla!DJ43),"")</f>
        <v/>
      </c>
      <c r="DM32" s="6" t="str">
        <f>IF($C32="OK",_xlfn.NUMBERVALUE(Plantilla!DK43),"")</f>
        <v/>
      </c>
      <c r="DN32" s="6" t="str">
        <f>IF($C32="OK",_xlfn.NUMBERVALUE(Plantilla!DL43),"")</f>
        <v/>
      </c>
      <c r="DO32" s="6" t="str">
        <f>IF($C32="OK",_xlfn.NUMBERVALUE(Plantilla!DM43),"")</f>
        <v/>
      </c>
      <c r="DP32" s="6" t="str">
        <f>IF($C32="OK",_xlfn.NUMBERVALUE(Plantilla!DN43),"")</f>
        <v/>
      </c>
      <c r="DQ32" s="6" t="str">
        <f>IF($C32="OK",_xlfn.NUMBERVALUE(Plantilla!DO43),"")</f>
        <v/>
      </c>
      <c r="DR32" s="6" t="str">
        <f>IF($C32="OK",_xlfn.NUMBERVALUE(Plantilla!DP43),"")</f>
        <v/>
      </c>
      <c r="DS32" t="str">
        <f>IF($C32="OK",TEXT(Plantilla!DR43,"#"),"")</f>
        <v/>
      </c>
      <c r="DT32" s="6"/>
    </row>
    <row r="33" spans="1:124" x14ac:dyDescent="0.25">
      <c r="A33" t="str">
        <f>IF(Plantilla!$I$6="¡Perfecto!, Guarda el archivo y adjúntalo a tu interfaz de Nómina Electrónica","OK","Error")</f>
        <v>OK</v>
      </c>
      <c r="B33" t="str">
        <f>IF(Plantilla!$I$6="¡Perfecto!, Guarda el archivo y adjúntalo a tu interfaz de Nómina Electrónica",MID(Plantilla!$D$2,SEARCH("V",Plantilla!$D$2),10),"")</f>
        <v>V2.0</v>
      </c>
      <c r="C33" t="str">
        <f>Plantilla!C44</f>
        <v/>
      </c>
      <c r="D33" t="str">
        <f>IF($C33="OK",Plantilla!B44,"")</f>
        <v/>
      </c>
      <c r="E33" t="str">
        <f>IF($C33="OK",
   VLOOKUP(Plantilla!$E$4,'Tablas '!$AP$4:$AT$6,5,FALSE),
"")</f>
        <v/>
      </c>
      <c r="F33" t="str">
        <f>IF($C33="OK",TEXT(Plantilla!D44,"#"),"")</f>
        <v/>
      </c>
      <c r="G33" t="str">
        <f>IF($C33="OK",
   VLOOKUP(Plantilla!E44,'Tablas '!$B$4:$C$14,2,FALSE),
"")</f>
        <v/>
      </c>
      <c r="H33" t="str">
        <f>IF($C33="OK",TEXT(Plantilla!F44,"#"),"")</f>
        <v/>
      </c>
      <c r="I33" t="str">
        <f>IF($C33="OK",TEXT(Plantilla!G44,"#"),"")</f>
        <v/>
      </c>
      <c r="J33" t="str">
        <f>IF($C33="OK",TEXT(Plantilla!H44,"#"),"")</f>
        <v/>
      </c>
      <c r="K33" t="str">
        <f>IF($C33="OK",TEXT(Plantilla!I44,"#"),"")</f>
        <v/>
      </c>
      <c r="L33" t="str">
        <f>IF($C33="OK",TEXT(Plantilla!J44,"#"),"")</f>
        <v/>
      </c>
      <c r="M33" t="str">
        <f>IF($C33="OK",TEXT(Plantilla!K44,"#"),"")</f>
        <v/>
      </c>
      <c r="N33" t="str">
        <f>IF($C33="OK",
   CONCATENATE(YEAR(Plantilla!L44),"-",TEXT(MONTH(Plantilla!L44),"00"),"-",TEXT(DAY(Plantilla!L44),"00")),
"")</f>
        <v/>
      </c>
      <c r="O33" t="str">
        <f>IF($C33="OK",_xlfn.NUMBERVALUE(Plantilla!M44),"")</f>
        <v/>
      </c>
      <c r="P33" t="str">
        <f>IF($C33="OK",
   IF(Plantilla!N44&lt;&gt;"",
      CONCATENATE(YEAR(Plantilla!N44),"-",TEXT(MONTH(Plantilla!N44),"00"),"-",TEXT(DAY(Plantilla!N44),"00")),
   ""),
"")</f>
        <v/>
      </c>
      <c r="Q33" t="str">
        <f>IF($C33="OK",
   VLOOKUP(Plantilla!O44,'Tablas '!$E$4:$F$19,2,FALSE),
"")</f>
        <v/>
      </c>
      <c r="R33" t="str">
        <f>IF($C33="OK",
   VLOOKUP(Plantilla!P44,'Tablas '!$H$4:$I$5,2,FALSE),
"")</f>
        <v/>
      </c>
      <c r="S33" t="str">
        <f>IF($C33="OK",
   VLOOKUP(Plantilla!Q44,'Tablas '!$K$4:$L$8,2,FALSE),
"")</f>
        <v/>
      </c>
      <c r="T33" t="str">
        <f>IF($C33="OK",
   VLOOKUP(Plantilla!R44,'Tablas '!$AE$4:$AF$6,2,FALSE),
"")</f>
        <v/>
      </c>
      <c r="U33" t="str">
        <f>IF($C33="OK",
   VLOOKUP(Plantilla!S44,'Tablas '!$AE$4:$AF$6,2,FALSE),
"")</f>
        <v/>
      </c>
      <c r="V33" t="str">
        <f>IF($C33="OK",TEXT(Plantilla!T44,"#"),"")</f>
        <v/>
      </c>
      <c r="W33" s="84" t="str">
        <f>IF($C33="OK",
   VLOOKUP(Plantilla!U44,'Tablas '!$AM$4:$AN$1126,2,FALSE),
"")</f>
        <v/>
      </c>
      <c r="X33" t="str">
        <f>IF($C33="OK",TEXT(Plantilla!V44,"#"),"")</f>
        <v/>
      </c>
      <c r="Y33" t="str">
        <f>IF($C33="OK",
   CONCATENATE(YEAR(Plantilla!W44),"-",TEXT(MONTH(Plantilla!W44),"00"),"-",TEXT(DAY(Plantilla!W44),"00")),
"")</f>
        <v/>
      </c>
      <c r="Z33" t="str">
        <f>IF($C33="OK",
   CONCATENATE(YEAR(Plantilla!X44),"-",TEXT(MONTH(Plantilla!X44),"00"),"-",TEXT(DAY(Plantilla!X44),"00")),
"")</f>
        <v/>
      </c>
      <c r="AA33" t="str">
        <f>IF($C33="OK",
   TEXT(VLOOKUP(Plantilla!Y44,'Tablas '!$Q$4:$R$9,2,FALSE),"#"),
"")</f>
        <v/>
      </c>
      <c r="AB33" t="str">
        <f>IF($C33="OK",
   CONCATENATE(YEAR(Plantilla!Z44),"-",TEXT(MONTH(Plantilla!Z44),"00"),"-",TEXT(DAY(Plantilla!Z44),"00")),
"")</f>
        <v/>
      </c>
      <c r="AC33" t="str">
        <f>IF($C33="OK",
   TEXT(VLOOKUP(Plantilla!AA44,'Tablas '!$T$4:$U$13,2,FALSE),"#"),
"")</f>
        <v/>
      </c>
      <c r="AD33" t="str">
        <f>IF($C33="OK",TEXT(Plantilla!AB44,"#"),"")</f>
        <v/>
      </c>
      <c r="AE33" t="str">
        <f>IF($C33="OK",
   IF(Plantilla!AC44&lt;&gt;"",
      TEXT(VLOOKUP(Plantilla!AC44,'Tablas '!$W$4:$X$7,2,FALSE),"#"),
   ""),
"")</f>
        <v/>
      </c>
      <c r="AF33" t="str">
        <f>IF($C33="OK",TEXT(Plantilla!AD44,"#"),"")</f>
        <v/>
      </c>
      <c r="AG33" s="6" t="str">
        <f>IF($C33="OK",_xlfn.NUMBERVALUE(Plantilla!AE44),"")</f>
        <v/>
      </c>
      <c r="AH33" s="4" t="str">
        <f>IF($C33="OK",_xlfn.NUMBERVALUE(Plantilla!AF44),"")</f>
        <v/>
      </c>
      <c r="AI33" s="6" t="str">
        <f>IF($C33="OK",_xlfn.NUMBERVALUE(Plantilla!AG44),"")</f>
        <v/>
      </c>
      <c r="AJ33" s="6" t="str">
        <f>IF($C33="OK",_xlfn.NUMBERVALUE(Plantilla!AH44),"")</f>
        <v/>
      </c>
      <c r="AK33" s="6" t="str">
        <f>IF($C33="OK",_xlfn.NUMBERVALUE(Plantilla!AI44),"")</f>
        <v/>
      </c>
      <c r="AL33" s="6" t="str">
        <f>IF($C33="OK",_xlfn.NUMBERVALUE(Plantilla!AJ44),"")</f>
        <v/>
      </c>
      <c r="AM33" s="4" t="str">
        <f>IF($C33="OK",_xlfn.NUMBERVALUE(Plantilla!AK44),"")</f>
        <v/>
      </c>
      <c r="AN33" s="6" t="str">
        <f>IF($C33="OK",_xlfn.NUMBERVALUE(Plantilla!AL44),"")</f>
        <v/>
      </c>
      <c r="AO33" s="4" t="str">
        <f>IF($C33="OK",_xlfn.NUMBERVALUE(Plantilla!AM44),"")</f>
        <v/>
      </c>
      <c r="AP33" s="6" t="str">
        <f>IF($C33="OK",_xlfn.NUMBERVALUE(Plantilla!AN44),"")</f>
        <v/>
      </c>
      <c r="AQ33" s="4" t="str">
        <f>IF($C33="OK",_xlfn.NUMBERVALUE(Plantilla!AO44),"")</f>
        <v/>
      </c>
      <c r="AR33" s="6" t="str">
        <f>IF($C33="OK",_xlfn.NUMBERVALUE(Plantilla!AP44),"")</f>
        <v/>
      </c>
      <c r="AS33" s="4" t="str">
        <f>IF($C33="OK",_xlfn.NUMBERVALUE(Plantilla!AQ44),"")</f>
        <v/>
      </c>
      <c r="AT33" s="6" t="str">
        <f>IF($C33="OK",_xlfn.NUMBERVALUE(Plantilla!AR44),"")</f>
        <v/>
      </c>
      <c r="AU33" s="4" t="str">
        <f>IF($C33="OK",_xlfn.NUMBERVALUE(Plantilla!AS44),"")</f>
        <v/>
      </c>
      <c r="AV33" s="6" t="str">
        <f>IF($C33="OK",_xlfn.NUMBERVALUE(Plantilla!AT44),"")</f>
        <v/>
      </c>
      <c r="AW33" s="4" t="str">
        <f>IF($C33="OK",_xlfn.NUMBERVALUE(Plantilla!AU44),"")</f>
        <v/>
      </c>
      <c r="AX33" s="6" t="str">
        <f>IF($C33="OK",_xlfn.NUMBERVALUE(Plantilla!AV44),"")</f>
        <v/>
      </c>
      <c r="AY33" s="4" t="str">
        <f>IF($C33="OK",_xlfn.NUMBERVALUE(Plantilla!AW44),"")</f>
        <v/>
      </c>
      <c r="AZ33" s="6" t="str">
        <f>IF($C33="OK",_xlfn.NUMBERVALUE(Plantilla!AX44),"")</f>
        <v/>
      </c>
      <c r="BA33" t="str">
        <f>IF($C33="OK",_xlfn.NUMBERVALUE(Plantilla!AY44),"")</f>
        <v/>
      </c>
      <c r="BB33" t="str">
        <f>IF($C33="OK",_xlfn.NUMBERVALUE(Plantilla!AZ44),"")</f>
        <v/>
      </c>
      <c r="BC33" s="4" t="str">
        <f>IF($C33="OK",_xlfn.NUMBERVALUE(Plantilla!BA44),"")</f>
        <v/>
      </c>
      <c r="BD33" s="6" t="str">
        <f>IF($C33="OK",_xlfn.NUMBERVALUE(Plantilla!BB44),"")</f>
        <v/>
      </c>
      <c r="BE33" s="4" t="str">
        <f>IF($C33="OK",_xlfn.NUMBERVALUE(Plantilla!BC44),"")</f>
        <v/>
      </c>
      <c r="BF33" s="6" t="str">
        <f>IF($C33="OK",_xlfn.NUMBERVALUE(Plantilla!BD44),"")</f>
        <v/>
      </c>
      <c r="BG33" s="4" t="str">
        <f>IF($C33="OK",_xlfn.NUMBERVALUE(Plantilla!BE44),"")</f>
        <v/>
      </c>
      <c r="BH33" s="6" t="str">
        <f>IF($C33="OK",_xlfn.NUMBERVALUE(Plantilla!BF44),"")</f>
        <v/>
      </c>
      <c r="BI33" s="110" t="str">
        <f>IF($C33="OK",_xlfn.NUMBERVALUE(Plantilla!BG44),"")</f>
        <v/>
      </c>
      <c r="BJ33" s="6" t="str">
        <f>IF($C33="OK",_xlfn.NUMBERVALUE(Plantilla!BH44),"")</f>
        <v/>
      </c>
      <c r="BK33" s="109" t="str">
        <f>IF($C33="OK",_xlfn.NUMBERVALUE(Plantilla!BI44),"")</f>
        <v/>
      </c>
      <c r="BL33" s="6" t="str">
        <f>IF($C33="OK",
   IF(Plantilla!BJ44&lt;&gt;"",
      TEXT(VLOOKUP(Plantilla!BJ44,'Tablas '!$Z$4:$AA$6,2,FALSE),"#"),
   ""),
"")</f>
        <v/>
      </c>
      <c r="BM33" s="4" t="str">
        <f>IF($C33="OK",_xlfn.NUMBERVALUE(Plantilla!BK44),"")</f>
        <v/>
      </c>
      <c r="BN33" s="4" t="str">
        <f>IF($C33="OK",_xlfn.NUMBERVALUE(Plantilla!BL44),"")</f>
        <v/>
      </c>
      <c r="BO33" s="6" t="str">
        <f>IF($C33="OK",_xlfn.NUMBERVALUE(Plantilla!BM44),"")</f>
        <v/>
      </c>
      <c r="BP33" s="4" t="str">
        <f>IF($C33="OK",_xlfn.NUMBERVALUE(Plantilla!BN44),"")</f>
        <v/>
      </c>
      <c r="BQ33" s="6" t="str">
        <f>IF($C33="OK",_xlfn.NUMBERVALUE(Plantilla!BO44),"")</f>
        <v/>
      </c>
      <c r="BR33" s="4" t="str">
        <f>IF($C33="OK",_xlfn.NUMBERVALUE(Plantilla!BP44),"")</f>
        <v/>
      </c>
      <c r="BS33" s="6" t="str">
        <f>IF($C33="OK",_xlfn.NUMBERVALUE(Plantilla!BQ44),"")</f>
        <v/>
      </c>
      <c r="BT33" s="4" t="str">
        <f>IF($C33="OK",_xlfn.NUMBERVALUE(Plantilla!BR44),"")</f>
        <v/>
      </c>
      <c r="BU33" s="6" t="str">
        <f>IF($C33="OK",_xlfn.NUMBERVALUE(Plantilla!BS44),"")</f>
        <v/>
      </c>
      <c r="BV33" s="6" t="str">
        <f>IF($C33="OK",_xlfn.NUMBERVALUE(Plantilla!BT44),"")</f>
        <v/>
      </c>
      <c r="BW33" s="6" t="str">
        <f>IF($C33="OK",_xlfn.NUMBERVALUE(Plantilla!BU44),"")</f>
        <v/>
      </c>
      <c r="BX33" s="6" t="str">
        <f>IF($C33="OK",_xlfn.NUMBERVALUE(Plantilla!BV44),"")</f>
        <v/>
      </c>
      <c r="BY33" s="6" t="str">
        <f>IF($C33="OK",_xlfn.NUMBERVALUE(Plantilla!BW44),"")</f>
        <v/>
      </c>
      <c r="BZ33" s="6" t="str">
        <f>IF($C33="OK",_xlfn.NUMBERVALUE(Plantilla!BX44),"")</f>
        <v/>
      </c>
      <c r="CA33" s="6" t="str">
        <f>IF($C33="OK",_xlfn.NUMBERVALUE(Plantilla!BY44),"")</f>
        <v/>
      </c>
      <c r="CB33" s="6" t="str">
        <f>IF($C33="OK",_xlfn.NUMBERVALUE(Plantilla!BZ44),"")</f>
        <v/>
      </c>
      <c r="CC33" s="6" t="str">
        <f>IF($C33="OK",_xlfn.NUMBERVALUE(Plantilla!CA44),"")</f>
        <v/>
      </c>
      <c r="CD33" s="6" t="str">
        <f>IF($C33="OK",_xlfn.NUMBERVALUE(Plantilla!CB44),"")</f>
        <v/>
      </c>
      <c r="CE33" s="6" t="str">
        <f>IF($C33="OK",_xlfn.NUMBERVALUE(Plantilla!CC44),"")</f>
        <v/>
      </c>
      <c r="CF33" s="4" t="str">
        <f>IF($C33="OK",_xlfn.NUMBERVALUE(Plantilla!CD44),"")</f>
        <v/>
      </c>
      <c r="CG33" s="6" t="str">
        <f>IF($C33="OK",_xlfn.NUMBERVALUE(Plantilla!CE44),"")</f>
        <v/>
      </c>
      <c r="CH33" s="6" t="str">
        <f>IF($C33="OK",_xlfn.NUMBERVALUE(Plantilla!CF44),"")</f>
        <v/>
      </c>
      <c r="CI33" s="6" t="str">
        <f>IF($C33="OK",_xlfn.NUMBERVALUE(Plantilla!CG44),"")</f>
        <v/>
      </c>
      <c r="CJ33" s="6" t="str">
        <f>IF($C33="OK",_xlfn.NUMBERVALUE(Plantilla!CH44),"")</f>
        <v/>
      </c>
      <c r="CK33" s="6" t="str">
        <f>IF($C33="OK",_xlfn.NUMBERVALUE(Plantilla!CI44),"")</f>
        <v/>
      </c>
      <c r="CL33" s="6" t="str">
        <f>IF($C33="OK",_xlfn.NUMBERVALUE(Plantilla!CJ44),"")</f>
        <v/>
      </c>
      <c r="CM33" t="str">
        <f>IF($C33="OK",TEXT(Plantilla!CK44,"#"),"")</f>
        <v/>
      </c>
      <c r="CN33" s="6" t="str">
        <f>IF($C33="OK",_xlfn.NUMBERVALUE(Plantilla!CL44),"")</f>
        <v/>
      </c>
      <c r="CO33" s="6" t="str">
        <f>IF($C33="OK",_xlfn.NUMBERVALUE(Plantilla!CM44),"")</f>
        <v/>
      </c>
      <c r="CP33" s="110" t="str">
        <f>IF($C33="OK",_xlfn.NUMBERVALUE(Plantilla!CN44),"")</f>
        <v/>
      </c>
      <c r="CQ33" s="6" t="str">
        <f>IF($C33="OK",_xlfn.NUMBERVALUE(Plantilla!CO44),"")</f>
        <v/>
      </c>
      <c r="CR33" s="109" t="str">
        <f>IF($C33="OK",_xlfn.NUMBERVALUE(Plantilla!CP44),"")</f>
        <v/>
      </c>
      <c r="CS33" s="110" t="str">
        <f>IF($C33="OK",_xlfn.NUMBERVALUE(Plantilla!CQ44),"")</f>
        <v/>
      </c>
      <c r="CT33" s="6" t="str">
        <f>IF($C33="OK",_xlfn.NUMBERVALUE(Plantilla!CR44),"")</f>
        <v/>
      </c>
      <c r="CU33" s="109" t="str">
        <f>IF($C33="OK",_xlfn.NUMBERVALUE(Plantilla!CS44),"")</f>
        <v/>
      </c>
      <c r="CV33" s="110" t="str">
        <f>IF($C33="OK",_xlfn.NUMBERVALUE(Plantilla!CT44),"")</f>
        <v/>
      </c>
      <c r="CW33" s="6" t="str">
        <f>IF($C33="OK",_xlfn.NUMBERVALUE(Plantilla!CU44),"")</f>
        <v/>
      </c>
      <c r="CX33" s="82" t="str">
        <f>IF($C33="OK",_xlfn.NUMBERVALUE(Plantilla!CV44),"")</f>
        <v/>
      </c>
      <c r="CY33" s="6" t="str">
        <f>IF($C33="OK",_xlfn.NUMBERVALUE(Plantilla!CW44),"")</f>
        <v/>
      </c>
      <c r="CZ33" s="82" t="str">
        <f>IF($C33="OK",_xlfn.NUMBERVALUE(Plantilla!CX44),"")</f>
        <v/>
      </c>
      <c r="DA33" s="6" t="str">
        <f>IF($C33="OK",_xlfn.NUMBERVALUE(Plantilla!CY44),"")</f>
        <v/>
      </c>
      <c r="DB33" s="109" t="str">
        <f>IF($C33="OK",_xlfn.NUMBERVALUE(Plantilla!CZ44),"")</f>
        <v/>
      </c>
      <c r="DC33" s="6" t="str">
        <f>IF($C33="OK",_xlfn.NUMBERVALUE(Plantilla!DA44),"")</f>
        <v/>
      </c>
      <c r="DD33" s="6" t="str">
        <f>IF($C33="OK",TEXT(Plantilla!DB44,"#"),"")</f>
        <v/>
      </c>
      <c r="DE33" s="6" t="str">
        <f>IF($C33="OK",_xlfn.NUMBERVALUE(Plantilla!DC44),"")</f>
        <v/>
      </c>
      <c r="DF33" s="4" t="str">
        <f>IF($C33="OK",_xlfn.NUMBERVALUE(Plantilla!DD44),"")</f>
        <v/>
      </c>
      <c r="DG33" s="6" t="str">
        <f>IF($C33="OK",_xlfn.NUMBERVALUE(Plantilla!DE44),"")</f>
        <v/>
      </c>
      <c r="DH33" s="6" t="str">
        <f>IF($C33="OK",_xlfn.NUMBERVALUE(Plantilla!DF44),"")</f>
        <v/>
      </c>
      <c r="DI33" s="6" t="str">
        <f>IF($C33="OK",_xlfn.NUMBERVALUE(Plantilla!DG44),"")</f>
        <v/>
      </c>
      <c r="DJ33" s="6" t="str">
        <f>IF($C33="OK",_xlfn.NUMBERVALUE(Plantilla!DH44),"")</f>
        <v/>
      </c>
      <c r="DK33" s="6" t="str">
        <f>IF($C33="OK",_xlfn.NUMBERVALUE(Plantilla!DI44),"")</f>
        <v/>
      </c>
      <c r="DL33" s="6" t="str">
        <f>IF($C33="OK",_xlfn.NUMBERVALUE(Plantilla!DJ44),"")</f>
        <v/>
      </c>
      <c r="DM33" s="6" t="str">
        <f>IF($C33="OK",_xlfn.NUMBERVALUE(Plantilla!DK44),"")</f>
        <v/>
      </c>
      <c r="DN33" s="6" t="str">
        <f>IF($C33="OK",_xlfn.NUMBERVALUE(Plantilla!DL44),"")</f>
        <v/>
      </c>
      <c r="DO33" s="6" t="str">
        <f>IF($C33="OK",_xlfn.NUMBERVALUE(Plantilla!DM44),"")</f>
        <v/>
      </c>
      <c r="DP33" s="6" t="str">
        <f>IF($C33="OK",_xlfn.NUMBERVALUE(Plantilla!DN44),"")</f>
        <v/>
      </c>
      <c r="DQ33" s="6" t="str">
        <f>IF($C33="OK",_xlfn.NUMBERVALUE(Plantilla!DO44),"")</f>
        <v/>
      </c>
      <c r="DR33" s="6" t="str">
        <f>IF($C33="OK",_xlfn.NUMBERVALUE(Plantilla!DP44),"")</f>
        <v/>
      </c>
      <c r="DS33" t="str">
        <f>IF($C33="OK",TEXT(Plantilla!DR44,"#"),"")</f>
        <v/>
      </c>
      <c r="DT33" s="6"/>
    </row>
    <row r="34" spans="1:124" x14ac:dyDescent="0.25">
      <c r="A34" t="str">
        <f>IF(Plantilla!$I$6="¡Perfecto!, Guarda el archivo y adjúntalo a tu interfaz de Nómina Electrónica","OK","Error")</f>
        <v>OK</v>
      </c>
      <c r="B34" t="str">
        <f>IF(Plantilla!$I$6="¡Perfecto!, Guarda el archivo y adjúntalo a tu interfaz de Nómina Electrónica",MID(Plantilla!$D$2,SEARCH("V",Plantilla!$D$2),10),"")</f>
        <v>V2.0</v>
      </c>
      <c r="C34" t="str">
        <f>Plantilla!C45</f>
        <v/>
      </c>
      <c r="D34" t="str">
        <f>IF($C34="OK",Plantilla!B45,"")</f>
        <v/>
      </c>
      <c r="E34" t="str">
        <f>IF($C34="OK",
   VLOOKUP(Plantilla!$E$4,'Tablas '!$AP$4:$AT$6,5,FALSE),
"")</f>
        <v/>
      </c>
      <c r="F34" t="str">
        <f>IF($C34="OK",TEXT(Plantilla!D45,"#"),"")</f>
        <v/>
      </c>
      <c r="G34" t="str">
        <f>IF($C34="OK",
   VLOOKUP(Plantilla!E45,'Tablas '!$B$4:$C$14,2,FALSE),
"")</f>
        <v/>
      </c>
      <c r="H34" t="str">
        <f>IF($C34="OK",TEXT(Plantilla!F45,"#"),"")</f>
        <v/>
      </c>
      <c r="I34" t="str">
        <f>IF($C34="OK",TEXT(Plantilla!G45,"#"),"")</f>
        <v/>
      </c>
      <c r="J34" t="str">
        <f>IF($C34="OK",TEXT(Plantilla!H45,"#"),"")</f>
        <v/>
      </c>
      <c r="K34" t="str">
        <f>IF($C34="OK",TEXT(Plantilla!I45,"#"),"")</f>
        <v/>
      </c>
      <c r="L34" t="str">
        <f>IF($C34="OK",TEXT(Plantilla!J45,"#"),"")</f>
        <v/>
      </c>
      <c r="M34" t="str">
        <f>IF($C34="OK",TEXT(Plantilla!K45,"#"),"")</f>
        <v/>
      </c>
      <c r="N34" t="str">
        <f>IF($C34="OK",
   CONCATENATE(YEAR(Plantilla!L45),"-",TEXT(MONTH(Plantilla!L45),"00"),"-",TEXT(DAY(Plantilla!L45),"00")),
"")</f>
        <v/>
      </c>
      <c r="O34" t="str">
        <f>IF($C34="OK",_xlfn.NUMBERVALUE(Plantilla!M45),"")</f>
        <v/>
      </c>
      <c r="P34" t="str">
        <f>IF($C34="OK",
   IF(Plantilla!N45&lt;&gt;"",
      CONCATENATE(YEAR(Plantilla!N45),"-",TEXT(MONTH(Plantilla!N45),"00"),"-",TEXT(DAY(Plantilla!N45),"00")),
   ""),
"")</f>
        <v/>
      </c>
      <c r="Q34" t="str">
        <f>IF($C34="OK",
   VLOOKUP(Plantilla!O45,'Tablas '!$E$4:$F$19,2,FALSE),
"")</f>
        <v/>
      </c>
      <c r="R34" t="str">
        <f>IF($C34="OK",
   VLOOKUP(Plantilla!P45,'Tablas '!$H$4:$I$5,2,FALSE),
"")</f>
        <v/>
      </c>
      <c r="S34" t="str">
        <f>IF($C34="OK",
   VLOOKUP(Plantilla!Q45,'Tablas '!$K$4:$L$8,2,FALSE),
"")</f>
        <v/>
      </c>
      <c r="T34" t="str">
        <f>IF($C34="OK",
   VLOOKUP(Plantilla!R45,'Tablas '!$AE$4:$AF$6,2,FALSE),
"")</f>
        <v/>
      </c>
      <c r="U34" t="str">
        <f>IF($C34="OK",
   VLOOKUP(Plantilla!S45,'Tablas '!$AE$4:$AF$6,2,FALSE),
"")</f>
        <v/>
      </c>
      <c r="V34" t="str">
        <f>IF($C34="OK",TEXT(Plantilla!T45,"#"),"")</f>
        <v/>
      </c>
      <c r="W34" s="84" t="str">
        <f>IF($C34="OK",
   VLOOKUP(Plantilla!U45,'Tablas '!$AM$4:$AN$1126,2,FALSE),
"")</f>
        <v/>
      </c>
      <c r="X34" t="str">
        <f>IF($C34="OK",TEXT(Plantilla!V45,"#"),"")</f>
        <v/>
      </c>
      <c r="Y34" t="str">
        <f>IF($C34="OK",
   CONCATENATE(YEAR(Plantilla!W45),"-",TEXT(MONTH(Plantilla!W45),"00"),"-",TEXT(DAY(Plantilla!W45),"00")),
"")</f>
        <v/>
      </c>
      <c r="Z34" t="str">
        <f>IF($C34="OK",
   CONCATENATE(YEAR(Plantilla!X45),"-",TEXT(MONTH(Plantilla!X45),"00"),"-",TEXT(DAY(Plantilla!X45),"00")),
"")</f>
        <v/>
      </c>
      <c r="AA34" t="str">
        <f>IF($C34="OK",
   TEXT(VLOOKUP(Plantilla!Y45,'Tablas '!$Q$4:$R$9,2,FALSE),"#"),
"")</f>
        <v/>
      </c>
      <c r="AB34" t="str">
        <f>IF($C34="OK",
   CONCATENATE(YEAR(Plantilla!Z45),"-",TEXT(MONTH(Plantilla!Z45),"00"),"-",TEXT(DAY(Plantilla!Z45),"00")),
"")</f>
        <v/>
      </c>
      <c r="AC34" t="str">
        <f>IF($C34="OK",
   TEXT(VLOOKUP(Plantilla!AA45,'Tablas '!$T$4:$U$13,2,FALSE),"#"),
"")</f>
        <v/>
      </c>
      <c r="AD34" t="str">
        <f>IF($C34="OK",TEXT(Plantilla!AB45,"#"),"")</f>
        <v/>
      </c>
      <c r="AE34" t="str">
        <f>IF($C34="OK",
   IF(Plantilla!AC45&lt;&gt;"",
      TEXT(VLOOKUP(Plantilla!AC45,'Tablas '!$W$4:$X$7,2,FALSE),"#"),
   ""),
"")</f>
        <v/>
      </c>
      <c r="AF34" t="str">
        <f>IF($C34="OK",TEXT(Plantilla!AD45,"#"),"")</f>
        <v/>
      </c>
      <c r="AG34" s="6" t="str">
        <f>IF($C34="OK",_xlfn.NUMBERVALUE(Plantilla!AE45),"")</f>
        <v/>
      </c>
      <c r="AH34" s="4" t="str">
        <f>IF($C34="OK",_xlfn.NUMBERVALUE(Plantilla!AF45),"")</f>
        <v/>
      </c>
      <c r="AI34" s="6" t="str">
        <f>IF($C34="OK",_xlfn.NUMBERVALUE(Plantilla!AG45),"")</f>
        <v/>
      </c>
      <c r="AJ34" s="6" t="str">
        <f>IF($C34="OK",_xlfn.NUMBERVALUE(Plantilla!AH45),"")</f>
        <v/>
      </c>
      <c r="AK34" s="6" t="str">
        <f>IF($C34="OK",_xlfn.NUMBERVALUE(Plantilla!AI45),"")</f>
        <v/>
      </c>
      <c r="AL34" s="6" t="str">
        <f>IF($C34="OK",_xlfn.NUMBERVALUE(Plantilla!AJ45),"")</f>
        <v/>
      </c>
      <c r="AM34" s="4" t="str">
        <f>IF($C34="OK",_xlfn.NUMBERVALUE(Plantilla!AK45),"")</f>
        <v/>
      </c>
      <c r="AN34" s="6" t="str">
        <f>IF($C34="OK",_xlfn.NUMBERVALUE(Plantilla!AL45),"")</f>
        <v/>
      </c>
      <c r="AO34" s="4" t="str">
        <f>IF($C34="OK",_xlfn.NUMBERVALUE(Plantilla!AM45),"")</f>
        <v/>
      </c>
      <c r="AP34" s="6" t="str">
        <f>IF($C34="OK",_xlfn.NUMBERVALUE(Plantilla!AN45),"")</f>
        <v/>
      </c>
      <c r="AQ34" s="4" t="str">
        <f>IF($C34="OK",_xlfn.NUMBERVALUE(Plantilla!AO45),"")</f>
        <v/>
      </c>
      <c r="AR34" s="6" t="str">
        <f>IF($C34="OK",_xlfn.NUMBERVALUE(Plantilla!AP45),"")</f>
        <v/>
      </c>
      <c r="AS34" s="4" t="str">
        <f>IF($C34="OK",_xlfn.NUMBERVALUE(Plantilla!AQ45),"")</f>
        <v/>
      </c>
      <c r="AT34" s="6" t="str">
        <f>IF($C34="OK",_xlfn.NUMBERVALUE(Plantilla!AR45),"")</f>
        <v/>
      </c>
      <c r="AU34" s="4" t="str">
        <f>IF($C34="OK",_xlfn.NUMBERVALUE(Plantilla!AS45),"")</f>
        <v/>
      </c>
      <c r="AV34" s="6" t="str">
        <f>IF($C34="OK",_xlfn.NUMBERVALUE(Plantilla!AT45),"")</f>
        <v/>
      </c>
      <c r="AW34" s="4" t="str">
        <f>IF($C34="OK",_xlfn.NUMBERVALUE(Plantilla!AU45),"")</f>
        <v/>
      </c>
      <c r="AX34" s="6" t="str">
        <f>IF($C34="OK",_xlfn.NUMBERVALUE(Plantilla!AV45),"")</f>
        <v/>
      </c>
      <c r="AY34" s="4" t="str">
        <f>IF($C34="OK",_xlfn.NUMBERVALUE(Plantilla!AW45),"")</f>
        <v/>
      </c>
      <c r="AZ34" s="6" t="str">
        <f>IF($C34="OK",_xlfn.NUMBERVALUE(Plantilla!AX45),"")</f>
        <v/>
      </c>
      <c r="BA34" t="str">
        <f>IF($C34="OK",_xlfn.NUMBERVALUE(Plantilla!AY45),"")</f>
        <v/>
      </c>
      <c r="BB34" t="str">
        <f>IF($C34="OK",_xlfn.NUMBERVALUE(Plantilla!AZ45),"")</f>
        <v/>
      </c>
      <c r="BC34" s="4" t="str">
        <f>IF($C34="OK",_xlfn.NUMBERVALUE(Plantilla!BA45),"")</f>
        <v/>
      </c>
      <c r="BD34" s="6" t="str">
        <f>IF($C34="OK",_xlfn.NUMBERVALUE(Plantilla!BB45),"")</f>
        <v/>
      </c>
      <c r="BE34" s="4" t="str">
        <f>IF($C34="OK",_xlfn.NUMBERVALUE(Plantilla!BC45),"")</f>
        <v/>
      </c>
      <c r="BF34" s="6" t="str">
        <f>IF($C34="OK",_xlfn.NUMBERVALUE(Plantilla!BD45),"")</f>
        <v/>
      </c>
      <c r="BG34" s="4" t="str">
        <f>IF($C34="OK",_xlfn.NUMBERVALUE(Plantilla!BE45),"")</f>
        <v/>
      </c>
      <c r="BH34" s="6" t="str">
        <f>IF($C34="OK",_xlfn.NUMBERVALUE(Plantilla!BF45),"")</f>
        <v/>
      </c>
      <c r="BI34" s="110" t="str">
        <f>IF($C34="OK",_xlfn.NUMBERVALUE(Plantilla!BG45),"")</f>
        <v/>
      </c>
      <c r="BJ34" s="6" t="str">
        <f>IF($C34="OK",_xlfn.NUMBERVALUE(Plantilla!BH45),"")</f>
        <v/>
      </c>
      <c r="BK34" s="109" t="str">
        <f>IF($C34="OK",_xlfn.NUMBERVALUE(Plantilla!BI45),"")</f>
        <v/>
      </c>
      <c r="BL34" s="6" t="str">
        <f>IF($C34="OK",
   IF(Plantilla!BJ45&lt;&gt;"",
      TEXT(VLOOKUP(Plantilla!BJ45,'Tablas '!$Z$4:$AA$6,2,FALSE),"#"),
   ""),
"")</f>
        <v/>
      </c>
      <c r="BM34" s="4" t="str">
        <f>IF($C34="OK",_xlfn.NUMBERVALUE(Plantilla!BK45),"")</f>
        <v/>
      </c>
      <c r="BN34" s="4" t="str">
        <f>IF($C34="OK",_xlfn.NUMBERVALUE(Plantilla!BL45),"")</f>
        <v/>
      </c>
      <c r="BO34" s="6" t="str">
        <f>IF($C34="OK",_xlfn.NUMBERVALUE(Plantilla!BM45),"")</f>
        <v/>
      </c>
      <c r="BP34" s="4" t="str">
        <f>IF($C34="OK",_xlfn.NUMBERVALUE(Plantilla!BN45),"")</f>
        <v/>
      </c>
      <c r="BQ34" s="6" t="str">
        <f>IF($C34="OK",_xlfn.NUMBERVALUE(Plantilla!BO45),"")</f>
        <v/>
      </c>
      <c r="BR34" s="4" t="str">
        <f>IF($C34="OK",_xlfn.NUMBERVALUE(Plantilla!BP45),"")</f>
        <v/>
      </c>
      <c r="BS34" s="6" t="str">
        <f>IF($C34="OK",_xlfn.NUMBERVALUE(Plantilla!BQ45),"")</f>
        <v/>
      </c>
      <c r="BT34" s="4" t="str">
        <f>IF($C34="OK",_xlfn.NUMBERVALUE(Plantilla!BR45),"")</f>
        <v/>
      </c>
      <c r="BU34" s="6" t="str">
        <f>IF($C34="OK",_xlfn.NUMBERVALUE(Plantilla!BS45),"")</f>
        <v/>
      </c>
      <c r="BV34" s="6" t="str">
        <f>IF($C34="OK",_xlfn.NUMBERVALUE(Plantilla!BT45),"")</f>
        <v/>
      </c>
      <c r="BW34" s="6" t="str">
        <f>IF($C34="OK",_xlfn.NUMBERVALUE(Plantilla!BU45),"")</f>
        <v/>
      </c>
      <c r="BX34" s="6" t="str">
        <f>IF($C34="OK",_xlfn.NUMBERVALUE(Plantilla!BV45),"")</f>
        <v/>
      </c>
      <c r="BY34" s="6" t="str">
        <f>IF($C34="OK",_xlfn.NUMBERVALUE(Plantilla!BW45),"")</f>
        <v/>
      </c>
      <c r="BZ34" s="6" t="str">
        <f>IF($C34="OK",_xlfn.NUMBERVALUE(Plantilla!BX45),"")</f>
        <v/>
      </c>
      <c r="CA34" s="6" t="str">
        <f>IF($C34="OK",_xlfn.NUMBERVALUE(Plantilla!BY45),"")</f>
        <v/>
      </c>
      <c r="CB34" s="6" t="str">
        <f>IF($C34="OK",_xlfn.NUMBERVALUE(Plantilla!BZ45),"")</f>
        <v/>
      </c>
      <c r="CC34" s="6" t="str">
        <f>IF($C34="OK",_xlfn.NUMBERVALUE(Plantilla!CA45),"")</f>
        <v/>
      </c>
      <c r="CD34" s="6" t="str">
        <f>IF($C34="OK",_xlfn.NUMBERVALUE(Plantilla!CB45),"")</f>
        <v/>
      </c>
      <c r="CE34" s="6" t="str">
        <f>IF($C34="OK",_xlfn.NUMBERVALUE(Plantilla!CC45),"")</f>
        <v/>
      </c>
      <c r="CF34" s="4" t="str">
        <f>IF($C34="OK",_xlfn.NUMBERVALUE(Plantilla!CD45),"")</f>
        <v/>
      </c>
      <c r="CG34" s="6" t="str">
        <f>IF($C34="OK",_xlfn.NUMBERVALUE(Plantilla!CE45),"")</f>
        <v/>
      </c>
      <c r="CH34" s="6" t="str">
        <f>IF($C34="OK",_xlfn.NUMBERVALUE(Plantilla!CF45),"")</f>
        <v/>
      </c>
      <c r="CI34" s="6" t="str">
        <f>IF($C34="OK",_xlfn.NUMBERVALUE(Plantilla!CG45),"")</f>
        <v/>
      </c>
      <c r="CJ34" s="6" t="str">
        <f>IF($C34="OK",_xlfn.NUMBERVALUE(Plantilla!CH45),"")</f>
        <v/>
      </c>
      <c r="CK34" s="6" t="str">
        <f>IF($C34="OK",_xlfn.NUMBERVALUE(Plantilla!CI45),"")</f>
        <v/>
      </c>
      <c r="CL34" s="6" t="str">
        <f>IF($C34="OK",_xlfn.NUMBERVALUE(Plantilla!CJ45),"")</f>
        <v/>
      </c>
      <c r="CM34" t="str">
        <f>IF($C34="OK",TEXT(Plantilla!CK45,"#"),"")</f>
        <v/>
      </c>
      <c r="CN34" s="6" t="str">
        <f>IF($C34="OK",_xlfn.NUMBERVALUE(Plantilla!CL45),"")</f>
        <v/>
      </c>
      <c r="CO34" s="6" t="str">
        <f>IF($C34="OK",_xlfn.NUMBERVALUE(Plantilla!CM45),"")</f>
        <v/>
      </c>
      <c r="CP34" s="110" t="str">
        <f>IF($C34="OK",_xlfn.NUMBERVALUE(Plantilla!CN45),"")</f>
        <v/>
      </c>
      <c r="CQ34" s="6" t="str">
        <f>IF($C34="OK",_xlfn.NUMBERVALUE(Plantilla!CO45),"")</f>
        <v/>
      </c>
      <c r="CR34" s="109" t="str">
        <f>IF($C34="OK",_xlfn.NUMBERVALUE(Plantilla!CP45),"")</f>
        <v/>
      </c>
      <c r="CS34" s="110" t="str">
        <f>IF($C34="OK",_xlfn.NUMBERVALUE(Plantilla!CQ45),"")</f>
        <v/>
      </c>
      <c r="CT34" s="6" t="str">
        <f>IF($C34="OK",_xlfn.NUMBERVALUE(Plantilla!CR45),"")</f>
        <v/>
      </c>
      <c r="CU34" s="109" t="str">
        <f>IF($C34="OK",_xlfn.NUMBERVALUE(Plantilla!CS45),"")</f>
        <v/>
      </c>
      <c r="CV34" s="110" t="str">
        <f>IF($C34="OK",_xlfn.NUMBERVALUE(Plantilla!CT45),"")</f>
        <v/>
      </c>
      <c r="CW34" s="6" t="str">
        <f>IF($C34="OK",_xlfn.NUMBERVALUE(Plantilla!CU45),"")</f>
        <v/>
      </c>
      <c r="CX34" s="82" t="str">
        <f>IF($C34="OK",_xlfn.NUMBERVALUE(Plantilla!CV45),"")</f>
        <v/>
      </c>
      <c r="CY34" s="6" t="str">
        <f>IF($C34="OK",_xlfn.NUMBERVALUE(Plantilla!CW45),"")</f>
        <v/>
      </c>
      <c r="CZ34" s="82" t="str">
        <f>IF($C34="OK",_xlfn.NUMBERVALUE(Plantilla!CX45),"")</f>
        <v/>
      </c>
      <c r="DA34" s="6" t="str">
        <f>IF($C34="OK",_xlfn.NUMBERVALUE(Plantilla!CY45),"")</f>
        <v/>
      </c>
      <c r="DB34" s="109" t="str">
        <f>IF($C34="OK",_xlfn.NUMBERVALUE(Plantilla!CZ45),"")</f>
        <v/>
      </c>
      <c r="DC34" s="6" t="str">
        <f>IF($C34="OK",_xlfn.NUMBERVALUE(Plantilla!DA45),"")</f>
        <v/>
      </c>
      <c r="DD34" s="6" t="str">
        <f>IF($C34="OK",TEXT(Plantilla!DB45,"#"),"")</f>
        <v/>
      </c>
      <c r="DE34" s="6" t="str">
        <f>IF($C34="OK",_xlfn.NUMBERVALUE(Plantilla!DC45),"")</f>
        <v/>
      </c>
      <c r="DF34" s="4" t="str">
        <f>IF($C34="OK",_xlfn.NUMBERVALUE(Plantilla!DD45),"")</f>
        <v/>
      </c>
      <c r="DG34" s="6" t="str">
        <f>IF($C34="OK",_xlfn.NUMBERVALUE(Plantilla!DE45),"")</f>
        <v/>
      </c>
      <c r="DH34" s="6" t="str">
        <f>IF($C34="OK",_xlfn.NUMBERVALUE(Plantilla!DF45),"")</f>
        <v/>
      </c>
      <c r="DI34" s="6" t="str">
        <f>IF($C34="OK",_xlfn.NUMBERVALUE(Plantilla!DG45),"")</f>
        <v/>
      </c>
      <c r="DJ34" s="6" t="str">
        <f>IF($C34="OK",_xlfn.NUMBERVALUE(Plantilla!DH45),"")</f>
        <v/>
      </c>
      <c r="DK34" s="6" t="str">
        <f>IF($C34="OK",_xlfn.NUMBERVALUE(Plantilla!DI45),"")</f>
        <v/>
      </c>
      <c r="DL34" s="6" t="str">
        <f>IF($C34="OK",_xlfn.NUMBERVALUE(Plantilla!DJ45),"")</f>
        <v/>
      </c>
      <c r="DM34" s="6" t="str">
        <f>IF($C34="OK",_xlfn.NUMBERVALUE(Plantilla!DK45),"")</f>
        <v/>
      </c>
      <c r="DN34" s="6" t="str">
        <f>IF($C34="OK",_xlfn.NUMBERVALUE(Plantilla!DL45),"")</f>
        <v/>
      </c>
      <c r="DO34" s="6" t="str">
        <f>IF($C34="OK",_xlfn.NUMBERVALUE(Plantilla!DM45),"")</f>
        <v/>
      </c>
      <c r="DP34" s="6" t="str">
        <f>IF($C34="OK",_xlfn.NUMBERVALUE(Plantilla!DN45),"")</f>
        <v/>
      </c>
      <c r="DQ34" s="6" t="str">
        <f>IF($C34="OK",_xlfn.NUMBERVALUE(Plantilla!DO45),"")</f>
        <v/>
      </c>
      <c r="DR34" s="6" t="str">
        <f>IF($C34="OK",_xlfn.NUMBERVALUE(Plantilla!DP45),"")</f>
        <v/>
      </c>
      <c r="DS34" t="str">
        <f>IF($C34="OK",TEXT(Plantilla!DR45,"#"),"")</f>
        <v/>
      </c>
      <c r="DT34" s="6"/>
    </row>
    <row r="35" spans="1:124" x14ac:dyDescent="0.25">
      <c r="A35" t="str">
        <f>IF(Plantilla!$I$6="¡Perfecto!, Guarda el archivo y adjúntalo a tu interfaz de Nómina Electrónica","OK","Error")</f>
        <v>OK</v>
      </c>
      <c r="B35" t="str">
        <f>IF(Plantilla!$I$6="¡Perfecto!, Guarda el archivo y adjúntalo a tu interfaz de Nómina Electrónica",MID(Plantilla!$D$2,SEARCH("V",Plantilla!$D$2),10),"")</f>
        <v>V2.0</v>
      </c>
      <c r="C35" t="str">
        <f>Plantilla!C46</f>
        <v/>
      </c>
      <c r="D35" t="str">
        <f>IF($C35="OK",Plantilla!B46,"")</f>
        <v/>
      </c>
      <c r="E35" t="str">
        <f>IF($C35="OK",
   VLOOKUP(Plantilla!$E$4,'Tablas '!$AP$4:$AT$6,5,FALSE),
"")</f>
        <v/>
      </c>
      <c r="F35" t="str">
        <f>IF($C35="OK",TEXT(Plantilla!D46,"#"),"")</f>
        <v/>
      </c>
      <c r="G35" t="str">
        <f>IF($C35="OK",
   VLOOKUP(Plantilla!E46,'Tablas '!$B$4:$C$14,2,FALSE),
"")</f>
        <v/>
      </c>
      <c r="H35" t="str">
        <f>IF($C35="OK",TEXT(Plantilla!F46,"#"),"")</f>
        <v/>
      </c>
      <c r="I35" t="str">
        <f>IF($C35="OK",TEXT(Plantilla!G46,"#"),"")</f>
        <v/>
      </c>
      <c r="J35" t="str">
        <f>IF($C35="OK",TEXT(Plantilla!H46,"#"),"")</f>
        <v/>
      </c>
      <c r="K35" t="str">
        <f>IF($C35="OK",TEXT(Plantilla!I46,"#"),"")</f>
        <v/>
      </c>
      <c r="L35" t="str">
        <f>IF($C35="OK",TEXT(Plantilla!J46,"#"),"")</f>
        <v/>
      </c>
      <c r="M35" t="str">
        <f>IF($C35="OK",TEXT(Plantilla!K46,"#"),"")</f>
        <v/>
      </c>
      <c r="N35" t="str">
        <f>IF($C35="OK",
   CONCATENATE(YEAR(Plantilla!L46),"-",TEXT(MONTH(Plantilla!L46),"00"),"-",TEXT(DAY(Plantilla!L46),"00")),
"")</f>
        <v/>
      </c>
      <c r="O35" t="str">
        <f>IF($C35="OK",_xlfn.NUMBERVALUE(Plantilla!M46),"")</f>
        <v/>
      </c>
      <c r="P35" t="str">
        <f>IF($C35="OK",
   IF(Plantilla!N46&lt;&gt;"",
      CONCATENATE(YEAR(Plantilla!N46),"-",TEXT(MONTH(Plantilla!N46),"00"),"-",TEXT(DAY(Plantilla!N46),"00")),
   ""),
"")</f>
        <v/>
      </c>
      <c r="Q35" t="str">
        <f>IF($C35="OK",
   VLOOKUP(Plantilla!O46,'Tablas '!$E$4:$F$19,2,FALSE),
"")</f>
        <v/>
      </c>
      <c r="R35" t="str">
        <f>IF($C35="OK",
   VLOOKUP(Plantilla!P46,'Tablas '!$H$4:$I$5,2,FALSE),
"")</f>
        <v/>
      </c>
      <c r="S35" t="str">
        <f>IF($C35="OK",
   VLOOKUP(Plantilla!Q46,'Tablas '!$K$4:$L$8,2,FALSE),
"")</f>
        <v/>
      </c>
      <c r="T35" t="str">
        <f>IF($C35="OK",
   VLOOKUP(Plantilla!R46,'Tablas '!$AE$4:$AF$6,2,FALSE),
"")</f>
        <v/>
      </c>
      <c r="U35" t="str">
        <f>IF($C35="OK",
   VLOOKUP(Plantilla!S46,'Tablas '!$AE$4:$AF$6,2,FALSE),
"")</f>
        <v/>
      </c>
      <c r="V35" t="str">
        <f>IF($C35="OK",TEXT(Plantilla!T46,"#"),"")</f>
        <v/>
      </c>
      <c r="W35" s="84" t="str">
        <f>IF($C35="OK",
   VLOOKUP(Plantilla!U46,'Tablas '!$AM$4:$AN$1126,2,FALSE),
"")</f>
        <v/>
      </c>
      <c r="X35" t="str">
        <f>IF($C35="OK",TEXT(Plantilla!V46,"#"),"")</f>
        <v/>
      </c>
      <c r="Y35" t="str">
        <f>IF($C35="OK",
   CONCATENATE(YEAR(Plantilla!W46),"-",TEXT(MONTH(Plantilla!W46),"00"),"-",TEXT(DAY(Plantilla!W46),"00")),
"")</f>
        <v/>
      </c>
      <c r="Z35" t="str">
        <f>IF($C35="OK",
   CONCATENATE(YEAR(Plantilla!X46),"-",TEXT(MONTH(Plantilla!X46),"00"),"-",TEXT(DAY(Plantilla!X46),"00")),
"")</f>
        <v/>
      </c>
      <c r="AA35" t="str">
        <f>IF($C35="OK",
   TEXT(VLOOKUP(Plantilla!Y46,'Tablas '!$Q$4:$R$9,2,FALSE),"#"),
"")</f>
        <v/>
      </c>
      <c r="AB35" t="str">
        <f>IF($C35="OK",
   CONCATENATE(YEAR(Plantilla!Z46),"-",TEXT(MONTH(Plantilla!Z46),"00"),"-",TEXT(DAY(Plantilla!Z46),"00")),
"")</f>
        <v/>
      </c>
      <c r="AC35" t="str">
        <f>IF($C35="OK",
   TEXT(VLOOKUP(Plantilla!AA46,'Tablas '!$T$4:$U$13,2,FALSE),"#"),
"")</f>
        <v/>
      </c>
      <c r="AD35" t="str">
        <f>IF($C35="OK",TEXT(Plantilla!AB46,"#"),"")</f>
        <v/>
      </c>
      <c r="AE35" t="str">
        <f>IF($C35="OK",
   IF(Plantilla!AC46&lt;&gt;"",
      TEXT(VLOOKUP(Plantilla!AC46,'Tablas '!$W$4:$X$7,2,FALSE),"#"),
   ""),
"")</f>
        <v/>
      </c>
      <c r="AF35" t="str">
        <f>IF($C35="OK",TEXT(Plantilla!AD46,"#"),"")</f>
        <v/>
      </c>
      <c r="AG35" s="6" t="str">
        <f>IF($C35="OK",_xlfn.NUMBERVALUE(Plantilla!AE46),"")</f>
        <v/>
      </c>
      <c r="AH35" s="4" t="str">
        <f>IF($C35="OK",_xlfn.NUMBERVALUE(Plantilla!AF46),"")</f>
        <v/>
      </c>
      <c r="AI35" s="6" t="str">
        <f>IF($C35="OK",_xlfn.NUMBERVALUE(Plantilla!AG46),"")</f>
        <v/>
      </c>
      <c r="AJ35" s="6" t="str">
        <f>IF($C35="OK",_xlfn.NUMBERVALUE(Plantilla!AH46),"")</f>
        <v/>
      </c>
      <c r="AK35" s="6" t="str">
        <f>IF($C35="OK",_xlfn.NUMBERVALUE(Plantilla!AI46),"")</f>
        <v/>
      </c>
      <c r="AL35" s="6" t="str">
        <f>IF($C35="OK",_xlfn.NUMBERVALUE(Plantilla!AJ46),"")</f>
        <v/>
      </c>
      <c r="AM35" s="4" t="str">
        <f>IF($C35="OK",_xlfn.NUMBERVALUE(Plantilla!AK46),"")</f>
        <v/>
      </c>
      <c r="AN35" s="6" t="str">
        <f>IF($C35="OK",_xlfn.NUMBERVALUE(Plantilla!AL46),"")</f>
        <v/>
      </c>
      <c r="AO35" s="4" t="str">
        <f>IF($C35="OK",_xlfn.NUMBERVALUE(Plantilla!AM46),"")</f>
        <v/>
      </c>
      <c r="AP35" s="6" t="str">
        <f>IF($C35="OK",_xlfn.NUMBERVALUE(Plantilla!AN46),"")</f>
        <v/>
      </c>
      <c r="AQ35" s="4" t="str">
        <f>IF($C35="OK",_xlfn.NUMBERVALUE(Plantilla!AO46),"")</f>
        <v/>
      </c>
      <c r="AR35" s="6" t="str">
        <f>IF($C35="OK",_xlfn.NUMBERVALUE(Plantilla!AP46),"")</f>
        <v/>
      </c>
      <c r="AS35" s="4" t="str">
        <f>IF($C35="OK",_xlfn.NUMBERVALUE(Plantilla!AQ46),"")</f>
        <v/>
      </c>
      <c r="AT35" s="6" t="str">
        <f>IF($C35="OK",_xlfn.NUMBERVALUE(Plantilla!AR46),"")</f>
        <v/>
      </c>
      <c r="AU35" s="4" t="str">
        <f>IF($C35="OK",_xlfn.NUMBERVALUE(Plantilla!AS46),"")</f>
        <v/>
      </c>
      <c r="AV35" s="6" t="str">
        <f>IF($C35="OK",_xlfn.NUMBERVALUE(Plantilla!AT46),"")</f>
        <v/>
      </c>
      <c r="AW35" s="4" t="str">
        <f>IF($C35="OK",_xlfn.NUMBERVALUE(Plantilla!AU46),"")</f>
        <v/>
      </c>
      <c r="AX35" s="6" t="str">
        <f>IF($C35="OK",_xlfn.NUMBERVALUE(Plantilla!AV46),"")</f>
        <v/>
      </c>
      <c r="AY35" s="4" t="str">
        <f>IF($C35="OK",_xlfn.NUMBERVALUE(Plantilla!AW46),"")</f>
        <v/>
      </c>
      <c r="AZ35" s="6" t="str">
        <f>IF($C35="OK",_xlfn.NUMBERVALUE(Plantilla!AX46),"")</f>
        <v/>
      </c>
      <c r="BA35" t="str">
        <f>IF($C35="OK",_xlfn.NUMBERVALUE(Plantilla!AY46),"")</f>
        <v/>
      </c>
      <c r="BB35" t="str">
        <f>IF($C35="OK",_xlfn.NUMBERVALUE(Plantilla!AZ46),"")</f>
        <v/>
      </c>
      <c r="BC35" s="4" t="str">
        <f>IF($C35="OK",_xlfn.NUMBERVALUE(Plantilla!BA46),"")</f>
        <v/>
      </c>
      <c r="BD35" s="6" t="str">
        <f>IF($C35="OK",_xlfn.NUMBERVALUE(Plantilla!BB46),"")</f>
        <v/>
      </c>
      <c r="BE35" s="4" t="str">
        <f>IF($C35="OK",_xlfn.NUMBERVALUE(Plantilla!BC46),"")</f>
        <v/>
      </c>
      <c r="BF35" s="6" t="str">
        <f>IF($C35="OK",_xlfn.NUMBERVALUE(Plantilla!BD46),"")</f>
        <v/>
      </c>
      <c r="BG35" s="4" t="str">
        <f>IF($C35="OK",_xlfn.NUMBERVALUE(Plantilla!BE46),"")</f>
        <v/>
      </c>
      <c r="BH35" s="6" t="str">
        <f>IF($C35="OK",_xlfn.NUMBERVALUE(Plantilla!BF46),"")</f>
        <v/>
      </c>
      <c r="BI35" s="110" t="str">
        <f>IF($C35="OK",_xlfn.NUMBERVALUE(Plantilla!BG46),"")</f>
        <v/>
      </c>
      <c r="BJ35" s="6" t="str">
        <f>IF($C35="OK",_xlfn.NUMBERVALUE(Plantilla!BH46),"")</f>
        <v/>
      </c>
      <c r="BK35" s="109" t="str">
        <f>IF($C35="OK",_xlfn.NUMBERVALUE(Plantilla!BI46),"")</f>
        <v/>
      </c>
      <c r="BL35" s="6" t="str">
        <f>IF($C35="OK",
   IF(Plantilla!BJ46&lt;&gt;"",
      TEXT(VLOOKUP(Plantilla!BJ46,'Tablas '!$Z$4:$AA$6,2,FALSE),"#"),
   ""),
"")</f>
        <v/>
      </c>
      <c r="BM35" s="4" t="str">
        <f>IF($C35="OK",_xlfn.NUMBERVALUE(Plantilla!BK46),"")</f>
        <v/>
      </c>
      <c r="BN35" s="4" t="str">
        <f>IF($C35="OK",_xlfn.NUMBERVALUE(Plantilla!BL46),"")</f>
        <v/>
      </c>
      <c r="BO35" s="6" t="str">
        <f>IF($C35="OK",_xlfn.NUMBERVALUE(Plantilla!BM46),"")</f>
        <v/>
      </c>
      <c r="BP35" s="4" t="str">
        <f>IF($C35="OK",_xlfn.NUMBERVALUE(Plantilla!BN46),"")</f>
        <v/>
      </c>
      <c r="BQ35" s="6" t="str">
        <f>IF($C35="OK",_xlfn.NUMBERVALUE(Plantilla!BO46),"")</f>
        <v/>
      </c>
      <c r="BR35" s="4" t="str">
        <f>IF($C35="OK",_xlfn.NUMBERVALUE(Plantilla!BP46),"")</f>
        <v/>
      </c>
      <c r="BS35" s="6" t="str">
        <f>IF($C35="OK",_xlfn.NUMBERVALUE(Plantilla!BQ46),"")</f>
        <v/>
      </c>
      <c r="BT35" s="4" t="str">
        <f>IF($C35="OK",_xlfn.NUMBERVALUE(Plantilla!BR46),"")</f>
        <v/>
      </c>
      <c r="BU35" s="6" t="str">
        <f>IF($C35="OK",_xlfn.NUMBERVALUE(Plantilla!BS46),"")</f>
        <v/>
      </c>
      <c r="BV35" s="6" t="str">
        <f>IF($C35="OK",_xlfn.NUMBERVALUE(Plantilla!BT46),"")</f>
        <v/>
      </c>
      <c r="BW35" s="6" t="str">
        <f>IF($C35="OK",_xlfn.NUMBERVALUE(Plantilla!BU46),"")</f>
        <v/>
      </c>
      <c r="BX35" s="6" t="str">
        <f>IF($C35="OK",_xlfn.NUMBERVALUE(Plantilla!BV46),"")</f>
        <v/>
      </c>
      <c r="BY35" s="6" t="str">
        <f>IF($C35="OK",_xlfn.NUMBERVALUE(Plantilla!BW46),"")</f>
        <v/>
      </c>
      <c r="BZ35" s="6" t="str">
        <f>IF($C35="OK",_xlfn.NUMBERVALUE(Plantilla!BX46),"")</f>
        <v/>
      </c>
      <c r="CA35" s="6" t="str">
        <f>IF($C35="OK",_xlfn.NUMBERVALUE(Plantilla!BY46),"")</f>
        <v/>
      </c>
      <c r="CB35" s="6" t="str">
        <f>IF($C35="OK",_xlfn.NUMBERVALUE(Plantilla!BZ46),"")</f>
        <v/>
      </c>
      <c r="CC35" s="6" t="str">
        <f>IF($C35="OK",_xlfn.NUMBERVALUE(Plantilla!CA46),"")</f>
        <v/>
      </c>
      <c r="CD35" s="6" t="str">
        <f>IF($C35="OK",_xlfn.NUMBERVALUE(Plantilla!CB46),"")</f>
        <v/>
      </c>
      <c r="CE35" s="6" t="str">
        <f>IF($C35="OK",_xlfn.NUMBERVALUE(Plantilla!CC46),"")</f>
        <v/>
      </c>
      <c r="CF35" s="4" t="str">
        <f>IF($C35="OK",_xlfn.NUMBERVALUE(Plantilla!CD46),"")</f>
        <v/>
      </c>
      <c r="CG35" s="6" t="str">
        <f>IF($C35="OK",_xlfn.NUMBERVALUE(Plantilla!CE46),"")</f>
        <v/>
      </c>
      <c r="CH35" s="6" t="str">
        <f>IF($C35="OK",_xlfn.NUMBERVALUE(Plantilla!CF46),"")</f>
        <v/>
      </c>
      <c r="CI35" s="6" t="str">
        <f>IF($C35="OK",_xlfn.NUMBERVALUE(Plantilla!CG46),"")</f>
        <v/>
      </c>
      <c r="CJ35" s="6" t="str">
        <f>IF($C35="OK",_xlfn.NUMBERVALUE(Plantilla!CH46),"")</f>
        <v/>
      </c>
      <c r="CK35" s="6" t="str">
        <f>IF($C35="OK",_xlfn.NUMBERVALUE(Plantilla!CI46),"")</f>
        <v/>
      </c>
      <c r="CL35" s="6" t="str">
        <f>IF($C35="OK",_xlfn.NUMBERVALUE(Plantilla!CJ46),"")</f>
        <v/>
      </c>
      <c r="CM35" t="str">
        <f>IF($C35="OK",TEXT(Plantilla!CK46,"#"),"")</f>
        <v/>
      </c>
      <c r="CN35" s="6" t="str">
        <f>IF($C35="OK",_xlfn.NUMBERVALUE(Plantilla!CL46),"")</f>
        <v/>
      </c>
      <c r="CO35" s="6" t="str">
        <f>IF($C35="OK",_xlfn.NUMBERVALUE(Plantilla!CM46),"")</f>
        <v/>
      </c>
      <c r="CP35" s="110" t="str">
        <f>IF($C35="OK",_xlfn.NUMBERVALUE(Plantilla!CN46),"")</f>
        <v/>
      </c>
      <c r="CQ35" s="6" t="str">
        <f>IF($C35="OK",_xlfn.NUMBERVALUE(Plantilla!CO46),"")</f>
        <v/>
      </c>
      <c r="CR35" s="109" t="str">
        <f>IF($C35="OK",_xlfn.NUMBERVALUE(Plantilla!CP46),"")</f>
        <v/>
      </c>
      <c r="CS35" s="110" t="str">
        <f>IF($C35="OK",_xlfn.NUMBERVALUE(Plantilla!CQ46),"")</f>
        <v/>
      </c>
      <c r="CT35" s="6" t="str">
        <f>IF($C35="OK",_xlfn.NUMBERVALUE(Plantilla!CR46),"")</f>
        <v/>
      </c>
      <c r="CU35" s="109" t="str">
        <f>IF($C35="OK",_xlfn.NUMBERVALUE(Plantilla!CS46),"")</f>
        <v/>
      </c>
      <c r="CV35" s="110" t="str">
        <f>IF($C35="OK",_xlfn.NUMBERVALUE(Plantilla!CT46),"")</f>
        <v/>
      </c>
      <c r="CW35" s="6" t="str">
        <f>IF($C35="OK",_xlfn.NUMBERVALUE(Plantilla!CU46),"")</f>
        <v/>
      </c>
      <c r="CX35" s="82" t="str">
        <f>IF($C35="OK",_xlfn.NUMBERVALUE(Plantilla!CV46),"")</f>
        <v/>
      </c>
      <c r="CY35" s="6" t="str">
        <f>IF($C35="OK",_xlfn.NUMBERVALUE(Plantilla!CW46),"")</f>
        <v/>
      </c>
      <c r="CZ35" s="82" t="str">
        <f>IF($C35="OK",_xlfn.NUMBERVALUE(Plantilla!CX46),"")</f>
        <v/>
      </c>
      <c r="DA35" s="6" t="str">
        <f>IF($C35="OK",_xlfn.NUMBERVALUE(Plantilla!CY46),"")</f>
        <v/>
      </c>
      <c r="DB35" s="109" t="str">
        <f>IF($C35="OK",_xlfn.NUMBERVALUE(Plantilla!CZ46),"")</f>
        <v/>
      </c>
      <c r="DC35" s="6" t="str">
        <f>IF($C35="OK",_xlfn.NUMBERVALUE(Plantilla!DA46),"")</f>
        <v/>
      </c>
      <c r="DD35" s="6" t="str">
        <f>IF($C35="OK",TEXT(Plantilla!DB46,"#"),"")</f>
        <v/>
      </c>
      <c r="DE35" s="6" t="str">
        <f>IF($C35="OK",_xlfn.NUMBERVALUE(Plantilla!DC46),"")</f>
        <v/>
      </c>
      <c r="DF35" s="4" t="str">
        <f>IF($C35="OK",_xlfn.NUMBERVALUE(Plantilla!DD46),"")</f>
        <v/>
      </c>
      <c r="DG35" s="6" t="str">
        <f>IF($C35="OK",_xlfn.NUMBERVALUE(Plantilla!DE46),"")</f>
        <v/>
      </c>
      <c r="DH35" s="6" t="str">
        <f>IF($C35="OK",_xlfn.NUMBERVALUE(Plantilla!DF46),"")</f>
        <v/>
      </c>
      <c r="DI35" s="6" t="str">
        <f>IF($C35="OK",_xlfn.NUMBERVALUE(Plantilla!DG46),"")</f>
        <v/>
      </c>
      <c r="DJ35" s="6" t="str">
        <f>IF($C35="OK",_xlfn.NUMBERVALUE(Plantilla!DH46),"")</f>
        <v/>
      </c>
      <c r="DK35" s="6" t="str">
        <f>IF($C35="OK",_xlfn.NUMBERVALUE(Plantilla!DI46),"")</f>
        <v/>
      </c>
      <c r="DL35" s="6" t="str">
        <f>IF($C35="OK",_xlfn.NUMBERVALUE(Plantilla!DJ46),"")</f>
        <v/>
      </c>
      <c r="DM35" s="6" t="str">
        <f>IF($C35="OK",_xlfn.NUMBERVALUE(Plantilla!DK46),"")</f>
        <v/>
      </c>
      <c r="DN35" s="6" t="str">
        <f>IF($C35="OK",_xlfn.NUMBERVALUE(Plantilla!DL46),"")</f>
        <v/>
      </c>
      <c r="DO35" s="6" t="str">
        <f>IF($C35="OK",_xlfn.NUMBERVALUE(Plantilla!DM46),"")</f>
        <v/>
      </c>
      <c r="DP35" s="6" t="str">
        <f>IF($C35="OK",_xlfn.NUMBERVALUE(Plantilla!DN46),"")</f>
        <v/>
      </c>
      <c r="DQ35" s="6" t="str">
        <f>IF($C35="OK",_xlfn.NUMBERVALUE(Plantilla!DO46),"")</f>
        <v/>
      </c>
      <c r="DR35" s="6" t="str">
        <f>IF($C35="OK",_xlfn.NUMBERVALUE(Plantilla!DP46),"")</f>
        <v/>
      </c>
      <c r="DS35" t="str">
        <f>IF($C35="OK",TEXT(Plantilla!DR46,"#"),"")</f>
        <v/>
      </c>
      <c r="DT35" s="6"/>
    </row>
    <row r="36" spans="1:124" x14ac:dyDescent="0.25">
      <c r="A36" t="str">
        <f>IF(Plantilla!$I$6="¡Perfecto!, Guarda el archivo y adjúntalo a tu interfaz de Nómina Electrónica","OK","Error")</f>
        <v>OK</v>
      </c>
      <c r="B36" t="str">
        <f>IF(Plantilla!$I$6="¡Perfecto!, Guarda el archivo y adjúntalo a tu interfaz de Nómina Electrónica",MID(Plantilla!$D$2,SEARCH("V",Plantilla!$D$2),10),"")</f>
        <v>V2.0</v>
      </c>
      <c r="C36" t="str">
        <f>Plantilla!C47</f>
        <v/>
      </c>
      <c r="D36" t="str">
        <f>IF($C36="OK",Plantilla!B47,"")</f>
        <v/>
      </c>
      <c r="E36" t="str">
        <f>IF($C36="OK",
   VLOOKUP(Plantilla!$E$4,'Tablas '!$AP$4:$AT$6,5,FALSE),
"")</f>
        <v/>
      </c>
      <c r="F36" t="str">
        <f>IF($C36="OK",TEXT(Plantilla!D47,"#"),"")</f>
        <v/>
      </c>
      <c r="G36" t="str">
        <f>IF($C36="OK",
   VLOOKUP(Plantilla!E47,'Tablas '!$B$4:$C$14,2,FALSE),
"")</f>
        <v/>
      </c>
      <c r="H36" t="str">
        <f>IF($C36="OK",TEXT(Plantilla!F47,"#"),"")</f>
        <v/>
      </c>
      <c r="I36" t="str">
        <f>IF($C36="OK",TEXT(Plantilla!G47,"#"),"")</f>
        <v/>
      </c>
      <c r="J36" t="str">
        <f>IF($C36="OK",TEXT(Plantilla!H47,"#"),"")</f>
        <v/>
      </c>
      <c r="K36" t="str">
        <f>IF($C36="OK",TEXT(Plantilla!I47,"#"),"")</f>
        <v/>
      </c>
      <c r="L36" t="str">
        <f>IF($C36="OK",TEXT(Plantilla!J47,"#"),"")</f>
        <v/>
      </c>
      <c r="M36" t="str">
        <f>IF($C36="OK",TEXT(Plantilla!K47,"#"),"")</f>
        <v/>
      </c>
      <c r="N36" t="str">
        <f>IF($C36="OK",
   CONCATENATE(YEAR(Plantilla!L47),"-",TEXT(MONTH(Plantilla!L47),"00"),"-",TEXT(DAY(Plantilla!L47),"00")),
"")</f>
        <v/>
      </c>
      <c r="O36" t="str">
        <f>IF($C36="OK",_xlfn.NUMBERVALUE(Plantilla!M47),"")</f>
        <v/>
      </c>
      <c r="P36" t="str">
        <f>IF($C36="OK",
   IF(Plantilla!N47&lt;&gt;"",
      CONCATENATE(YEAR(Plantilla!N47),"-",TEXT(MONTH(Plantilla!N47),"00"),"-",TEXT(DAY(Plantilla!N47),"00")),
   ""),
"")</f>
        <v/>
      </c>
      <c r="Q36" t="str">
        <f>IF($C36="OK",
   VLOOKUP(Plantilla!O47,'Tablas '!$E$4:$F$19,2,FALSE),
"")</f>
        <v/>
      </c>
      <c r="R36" t="str">
        <f>IF($C36="OK",
   VLOOKUP(Plantilla!P47,'Tablas '!$H$4:$I$5,2,FALSE),
"")</f>
        <v/>
      </c>
      <c r="S36" t="str">
        <f>IF($C36="OK",
   VLOOKUP(Plantilla!Q47,'Tablas '!$K$4:$L$8,2,FALSE),
"")</f>
        <v/>
      </c>
      <c r="T36" t="str">
        <f>IF($C36="OK",
   VLOOKUP(Plantilla!R47,'Tablas '!$AE$4:$AF$6,2,FALSE),
"")</f>
        <v/>
      </c>
      <c r="U36" t="str">
        <f>IF($C36="OK",
   VLOOKUP(Plantilla!S47,'Tablas '!$AE$4:$AF$6,2,FALSE),
"")</f>
        <v/>
      </c>
      <c r="V36" t="str">
        <f>IF($C36="OK",TEXT(Plantilla!T47,"#"),"")</f>
        <v/>
      </c>
      <c r="W36" s="84" t="str">
        <f>IF($C36="OK",
   VLOOKUP(Plantilla!U47,'Tablas '!$AM$4:$AN$1126,2,FALSE),
"")</f>
        <v/>
      </c>
      <c r="X36" t="str">
        <f>IF($C36="OK",TEXT(Plantilla!V47,"#"),"")</f>
        <v/>
      </c>
      <c r="Y36" t="str">
        <f>IF($C36="OK",
   CONCATENATE(YEAR(Plantilla!W47),"-",TEXT(MONTH(Plantilla!W47),"00"),"-",TEXT(DAY(Plantilla!W47),"00")),
"")</f>
        <v/>
      </c>
      <c r="Z36" t="str">
        <f>IF($C36="OK",
   CONCATENATE(YEAR(Plantilla!X47),"-",TEXT(MONTH(Plantilla!X47),"00"),"-",TEXT(DAY(Plantilla!X47),"00")),
"")</f>
        <v/>
      </c>
      <c r="AA36" t="str">
        <f>IF($C36="OK",
   TEXT(VLOOKUP(Plantilla!Y47,'Tablas '!$Q$4:$R$9,2,FALSE),"#"),
"")</f>
        <v/>
      </c>
      <c r="AB36" t="str">
        <f>IF($C36="OK",
   CONCATENATE(YEAR(Plantilla!Z47),"-",TEXT(MONTH(Plantilla!Z47),"00"),"-",TEXT(DAY(Plantilla!Z47),"00")),
"")</f>
        <v/>
      </c>
      <c r="AC36" t="str">
        <f>IF($C36="OK",
   TEXT(VLOOKUP(Plantilla!AA47,'Tablas '!$T$4:$U$13,2,FALSE),"#"),
"")</f>
        <v/>
      </c>
      <c r="AD36" t="str">
        <f>IF($C36="OK",TEXT(Plantilla!AB47,"#"),"")</f>
        <v/>
      </c>
      <c r="AE36" t="str">
        <f>IF($C36="OK",
   IF(Plantilla!AC47&lt;&gt;"",
      TEXT(VLOOKUP(Plantilla!AC47,'Tablas '!$W$4:$X$7,2,FALSE),"#"),
   ""),
"")</f>
        <v/>
      </c>
      <c r="AF36" t="str">
        <f>IF($C36="OK",TEXT(Plantilla!AD47,"#"),"")</f>
        <v/>
      </c>
      <c r="AG36" s="6" t="str">
        <f>IF($C36="OK",_xlfn.NUMBERVALUE(Plantilla!AE47),"")</f>
        <v/>
      </c>
      <c r="AH36" s="4" t="str">
        <f>IF($C36="OK",_xlfn.NUMBERVALUE(Plantilla!AF47),"")</f>
        <v/>
      </c>
      <c r="AI36" s="6" t="str">
        <f>IF($C36="OK",_xlfn.NUMBERVALUE(Plantilla!AG47),"")</f>
        <v/>
      </c>
      <c r="AJ36" s="6" t="str">
        <f>IF($C36="OK",_xlfn.NUMBERVALUE(Plantilla!AH47),"")</f>
        <v/>
      </c>
      <c r="AK36" s="6" t="str">
        <f>IF($C36="OK",_xlfn.NUMBERVALUE(Plantilla!AI47),"")</f>
        <v/>
      </c>
      <c r="AL36" s="6" t="str">
        <f>IF($C36="OK",_xlfn.NUMBERVALUE(Plantilla!AJ47),"")</f>
        <v/>
      </c>
      <c r="AM36" s="4" t="str">
        <f>IF($C36="OK",_xlfn.NUMBERVALUE(Plantilla!AK47),"")</f>
        <v/>
      </c>
      <c r="AN36" s="6" t="str">
        <f>IF($C36="OK",_xlfn.NUMBERVALUE(Plantilla!AL47),"")</f>
        <v/>
      </c>
      <c r="AO36" s="4" t="str">
        <f>IF($C36="OK",_xlfn.NUMBERVALUE(Plantilla!AM47),"")</f>
        <v/>
      </c>
      <c r="AP36" s="6" t="str">
        <f>IF($C36="OK",_xlfn.NUMBERVALUE(Plantilla!AN47),"")</f>
        <v/>
      </c>
      <c r="AQ36" s="4" t="str">
        <f>IF($C36="OK",_xlfn.NUMBERVALUE(Plantilla!AO47),"")</f>
        <v/>
      </c>
      <c r="AR36" s="6" t="str">
        <f>IF($C36="OK",_xlfn.NUMBERVALUE(Plantilla!AP47),"")</f>
        <v/>
      </c>
      <c r="AS36" s="4" t="str">
        <f>IF($C36="OK",_xlfn.NUMBERVALUE(Plantilla!AQ47),"")</f>
        <v/>
      </c>
      <c r="AT36" s="6" t="str">
        <f>IF($C36="OK",_xlfn.NUMBERVALUE(Plantilla!AR47),"")</f>
        <v/>
      </c>
      <c r="AU36" s="4" t="str">
        <f>IF($C36="OK",_xlfn.NUMBERVALUE(Plantilla!AS47),"")</f>
        <v/>
      </c>
      <c r="AV36" s="6" t="str">
        <f>IF($C36="OK",_xlfn.NUMBERVALUE(Plantilla!AT47),"")</f>
        <v/>
      </c>
      <c r="AW36" s="4" t="str">
        <f>IF($C36="OK",_xlfn.NUMBERVALUE(Plantilla!AU47),"")</f>
        <v/>
      </c>
      <c r="AX36" s="6" t="str">
        <f>IF($C36="OK",_xlfn.NUMBERVALUE(Plantilla!AV47),"")</f>
        <v/>
      </c>
      <c r="AY36" s="4" t="str">
        <f>IF($C36="OK",_xlfn.NUMBERVALUE(Plantilla!AW47),"")</f>
        <v/>
      </c>
      <c r="AZ36" s="6" t="str">
        <f>IF($C36="OK",_xlfn.NUMBERVALUE(Plantilla!AX47),"")</f>
        <v/>
      </c>
      <c r="BA36" t="str">
        <f>IF($C36="OK",_xlfn.NUMBERVALUE(Plantilla!AY47),"")</f>
        <v/>
      </c>
      <c r="BB36" t="str">
        <f>IF($C36="OK",_xlfn.NUMBERVALUE(Plantilla!AZ47),"")</f>
        <v/>
      </c>
      <c r="BC36" s="4" t="str">
        <f>IF($C36="OK",_xlfn.NUMBERVALUE(Plantilla!BA47),"")</f>
        <v/>
      </c>
      <c r="BD36" s="6" t="str">
        <f>IF($C36="OK",_xlfn.NUMBERVALUE(Plantilla!BB47),"")</f>
        <v/>
      </c>
      <c r="BE36" s="4" t="str">
        <f>IF($C36="OK",_xlfn.NUMBERVALUE(Plantilla!BC47),"")</f>
        <v/>
      </c>
      <c r="BF36" s="6" t="str">
        <f>IF($C36="OK",_xlfn.NUMBERVALUE(Plantilla!BD47),"")</f>
        <v/>
      </c>
      <c r="BG36" s="4" t="str">
        <f>IF($C36="OK",_xlfn.NUMBERVALUE(Plantilla!BE47),"")</f>
        <v/>
      </c>
      <c r="BH36" s="6" t="str">
        <f>IF($C36="OK",_xlfn.NUMBERVALUE(Plantilla!BF47),"")</f>
        <v/>
      </c>
      <c r="BI36" s="110" t="str">
        <f>IF($C36="OK",_xlfn.NUMBERVALUE(Plantilla!BG47),"")</f>
        <v/>
      </c>
      <c r="BJ36" s="6" t="str">
        <f>IF($C36="OK",_xlfn.NUMBERVALUE(Plantilla!BH47),"")</f>
        <v/>
      </c>
      <c r="BK36" s="109" t="str">
        <f>IF($C36="OK",_xlfn.NUMBERVALUE(Plantilla!BI47),"")</f>
        <v/>
      </c>
      <c r="BL36" s="6" t="str">
        <f>IF($C36="OK",
   IF(Plantilla!BJ47&lt;&gt;"",
      TEXT(VLOOKUP(Plantilla!BJ47,'Tablas '!$Z$4:$AA$6,2,FALSE),"#"),
   ""),
"")</f>
        <v/>
      </c>
      <c r="BM36" s="4" t="str">
        <f>IF($C36="OK",_xlfn.NUMBERVALUE(Plantilla!BK47),"")</f>
        <v/>
      </c>
      <c r="BN36" s="4" t="str">
        <f>IF($C36="OK",_xlfn.NUMBERVALUE(Plantilla!BL47),"")</f>
        <v/>
      </c>
      <c r="BO36" s="6" t="str">
        <f>IF($C36="OK",_xlfn.NUMBERVALUE(Plantilla!BM47),"")</f>
        <v/>
      </c>
      <c r="BP36" s="4" t="str">
        <f>IF($C36="OK",_xlfn.NUMBERVALUE(Plantilla!BN47),"")</f>
        <v/>
      </c>
      <c r="BQ36" s="6" t="str">
        <f>IF($C36="OK",_xlfn.NUMBERVALUE(Plantilla!BO47),"")</f>
        <v/>
      </c>
      <c r="BR36" s="4" t="str">
        <f>IF($C36="OK",_xlfn.NUMBERVALUE(Plantilla!BP47),"")</f>
        <v/>
      </c>
      <c r="BS36" s="6" t="str">
        <f>IF($C36="OK",_xlfn.NUMBERVALUE(Plantilla!BQ47),"")</f>
        <v/>
      </c>
      <c r="BT36" s="4" t="str">
        <f>IF($C36="OK",_xlfn.NUMBERVALUE(Plantilla!BR47),"")</f>
        <v/>
      </c>
      <c r="BU36" s="6" t="str">
        <f>IF($C36="OK",_xlfn.NUMBERVALUE(Plantilla!BS47),"")</f>
        <v/>
      </c>
      <c r="BV36" s="6" t="str">
        <f>IF($C36="OK",_xlfn.NUMBERVALUE(Plantilla!BT47),"")</f>
        <v/>
      </c>
      <c r="BW36" s="6" t="str">
        <f>IF($C36="OK",_xlfn.NUMBERVALUE(Plantilla!BU47),"")</f>
        <v/>
      </c>
      <c r="BX36" s="6" t="str">
        <f>IF($C36="OK",_xlfn.NUMBERVALUE(Plantilla!BV47),"")</f>
        <v/>
      </c>
      <c r="BY36" s="6" t="str">
        <f>IF($C36="OK",_xlfn.NUMBERVALUE(Plantilla!BW47),"")</f>
        <v/>
      </c>
      <c r="BZ36" s="6" t="str">
        <f>IF($C36="OK",_xlfn.NUMBERVALUE(Plantilla!BX47),"")</f>
        <v/>
      </c>
      <c r="CA36" s="6" t="str">
        <f>IF($C36="OK",_xlfn.NUMBERVALUE(Plantilla!BY47),"")</f>
        <v/>
      </c>
      <c r="CB36" s="6" t="str">
        <f>IF($C36="OK",_xlfn.NUMBERVALUE(Plantilla!BZ47),"")</f>
        <v/>
      </c>
      <c r="CC36" s="6" t="str">
        <f>IF($C36="OK",_xlfn.NUMBERVALUE(Plantilla!CA47),"")</f>
        <v/>
      </c>
      <c r="CD36" s="6" t="str">
        <f>IF($C36="OK",_xlfn.NUMBERVALUE(Plantilla!CB47),"")</f>
        <v/>
      </c>
      <c r="CE36" s="6" t="str">
        <f>IF($C36="OK",_xlfn.NUMBERVALUE(Plantilla!CC47),"")</f>
        <v/>
      </c>
      <c r="CF36" s="4" t="str">
        <f>IF($C36="OK",_xlfn.NUMBERVALUE(Plantilla!CD47),"")</f>
        <v/>
      </c>
      <c r="CG36" s="6" t="str">
        <f>IF($C36="OK",_xlfn.NUMBERVALUE(Plantilla!CE47),"")</f>
        <v/>
      </c>
      <c r="CH36" s="6" t="str">
        <f>IF($C36="OK",_xlfn.NUMBERVALUE(Plantilla!CF47),"")</f>
        <v/>
      </c>
      <c r="CI36" s="6" t="str">
        <f>IF($C36="OK",_xlfn.NUMBERVALUE(Plantilla!CG47),"")</f>
        <v/>
      </c>
      <c r="CJ36" s="6" t="str">
        <f>IF($C36="OK",_xlfn.NUMBERVALUE(Plantilla!CH47),"")</f>
        <v/>
      </c>
      <c r="CK36" s="6" t="str">
        <f>IF($C36="OK",_xlfn.NUMBERVALUE(Plantilla!CI47),"")</f>
        <v/>
      </c>
      <c r="CL36" s="6" t="str">
        <f>IF($C36="OK",_xlfn.NUMBERVALUE(Plantilla!CJ47),"")</f>
        <v/>
      </c>
      <c r="CM36" t="str">
        <f>IF($C36="OK",TEXT(Plantilla!CK47,"#"),"")</f>
        <v/>
      </c>
      <c r="CN36" s="6" t="str">
        <f>IF($C36="OK",_xlfn.NUMBERVALUE(Plantilla!CL47),"")</f>
        <v/>
      </c>
      <c r="CO36" s="6" t="str">
        <f>IF($C36="OK",_xlfn.NUMBERVALUE(Plantilla!CM47),"")</f>
        <v/>
      </c>
      <c r="CP36" s="110" t="str">
        <f>IF($C36="OK",_xlfn.NUMBERVALUE(Plantilla!CN47),"")</f>
        <v/>
      </c>
      <c r="CQ36" s="6" t="str">
        <f>IF($C36="OK",_xlfn.NUMBERVALUE(Plantilla!CO47),"")</f>
        <v/>
      </c>
      <c r="CR36" s="109" t="str">
        <f>IF($C36="OK",_xlfn.NUMBERVALUE(Plantilla!CP47),"")</f>
        <v/>
      </c>
      <c r="CS36" s="110" t="str">
        <f>IF($C36="OK",_xlfn.NUMBERVALUE(Plantilla!CQ47),"")</f>
        <v/>
      </c>
      <c r="CT36" s="6" t="str">
        <f>IF($C36="OK",_xlfn.NUMBERVALUE(Plantilla!CR47),"")</f>
        <v/>
      </c>
      <c r="CU36" s="109" t="str">
        <f>IF($C36="OK",_xlfn.NUMBERVALUE(Plantilla!CS47),"")</f>
        <v/>
      </c>
      <c r="CV36" s="110" t="str">
        <f>IF($C36="OK",_xlfn.NUMBERVALUE(Plantilla!CT47),"")</f>
        <v/>
      </c>
      <c r="CW36" s="6" t="str">
        <f>IF($C36="OK",_xlfn.NUMBERVALUE(Plantilla!CU47),"")</f>
        <v/>
      </c>
      <c r="CX36" s="82" t="str">
        <f>IF($C36="OK",_xlfn.NUMBERVALUE(Plantilla!CV47),"")</f>
        <v/>
      </c>
      <c r="CY36" s="6" t="str">
        <f>IF($C36="OK",_xlfn.NUMBERVALUE(Plantilla!CW47),"")</f>
        <v/>
      </c>
      <c r="CZ36" s="82" t="str">
        <f>IF($C36="OK",_xlfn.NUMBERVALUE(Plantilla!CX47),"")</f>
        <v/>
      </c>
      <c r="DA36" s="6" t="str">
        <f>IF($C36="OK",_xlfn.NUMBERVALUE(Plantilla!CY47),"")</f>
        <v/>
      </c>
      <c r="DB36" s="109" t="str">
        <f>IF($C36="OK",_xlfn.NUMBERVALUE(Plantilla!CZ47),"")</f>
        <v/>
      </c>
      <c r="DC36" s="6" t="str">
        <f>IF($C36="OK",_xlfn.NUMBERVALUE(Plantilla!DA47),"")</f>
        <v/>
      </c>
      <c r="DD36" s="6" t="str">
        <f>IF($C36="OK",TEXT(Plantilla!DB47,"#"),"")</f>
        <v/>
      </c>
      <c r="DE36" s="6" t="str">
        <f>IF($C36="OK",_xlfn.NUMBERVALUE(Plantilla!DC47),"")</f>
        <v/>
      </c>
      <c r="DF36" s="4" t="str">
        <f>IF($C36="OK",_xlfn.NUMBERVALUE(Plantilla!DD47),"")</f>
        <v/>
      </c>
      <c r="DG36" s="6" t="str">
        <f>IF($C36="OK",_xlfn.NUMBERVALUE(Plantilla!DE47),"")</f>
        <v/>
      </c>
      <c r="DH36" s="6" t="str">
        <f>IF($C36="OK",_xlfn.NUMBERVALUE(Plantilla!DF47),"")</f>
        <v/>
      </c>
      <c r="DI36" s="6" t="str">
        <f>IF($C36="OK",_xlfn.NUMBERVALUE(Plantilla!DG47),"")</f>
        <v/>
      </c>
      <c r="DJ36" s="6" t="str">
        <f>IF($C36="OK",_xlfn.NUMBERVALUE(Plantilla!DH47),"")</f>
        <v/>
      </c>
      <c r="DK36" s="6" t="str">
        <f>IF($C36="OK",_xlfn.NUMBERVALUE(Plantilla!DI47),"")</f>
        <v/>
      </c>
      <c r="DL36" s="6" t="str">
        <f>IF($C36="OK",_xlfn.NUMBERVALUE(Plantilla!DJ47),"")</f>
        <v/>
      </c>
      <c r="DM36" s="6" t="str">
        <f>IF($C36="OK",_xlfn.NUMBERVALUE(Plantilla!DK47),"")</f>
        <v/>
      </c>
      <c r="DN36" s="6" t="str">
        <f>IF($C36="OK",_xlfn.NUMBERVALUE(Plantilla!DL47),"")</f>
        <v/>
      </c>
      <c r="DO36" s="6" t="str">
        <f>IF($C36="OK",_xlfn.NUMBERVALUE(Plantilla!DM47),"")</f>
        <v/>
      </c>
      <c r="DP36" s="6" t="str">
        <f>IF($C36="OK",_xlfn.NUMBERVALUE(Plantilla!DN47),"")</f>
        <v/>
      </c>
      <c r="DQ36" s="6" t="str">
        <f>IF($C36="OK",_xlfn.NUMBERVALUE(Plantilla!DO47),"")</f>
        <v/>
      </c>
      <c r="DR36" s="6" t="str">
        <f>IF($C36="OK",_xlfn.NUMBERVALUE(Plantilla!DP47),"")</f>
        <v/>
      </c>
      <c r="DS36" t="str">
        <f>IF($C36="OK",TEXT(Plantilla!DR47,"#"),"")</f>
        <v/>
      </c>
      <c r="DT36" s="6"/>
    </row>
    <row r="37" spans="1:124" x14ac:dyDescent="0.25">
      <c r="A37" t="str">
        <f>IF(Plantilla!$I$6="¡Perfecto!, Guarda el archivo y adjúntalo a tu interfaz de Nómina Electrónica","OK","Error")</f>
        <v>OK</v>
      </c>
      <c r="B37" t="str">
        <f>IF(Plantilla!$I$6="¡Perfecto!, Guarda el archivo y adjúntalo a tu interfaz de Nómina Electrónica",MID(Plantilla!$D$2,SEARCH("V",Plantilla!$D$2),10),"")</f>
        <v>V2.0</v>
      </c>
      <c r="C37" t="str">
        <f>Plantilla!C48</f>
        <v/>
      </c>
      <c r="D37" t="str">
        <f>IF($C37="OK",Plantilla!B48,"")</f>
        <v/>
      </c>
      <c r="E37" t="str">
        <f>IF($C37="OK",
   VLOOKUP(Plantilla!$E$4,'Tablas '!$AP$4:$AT$6,5,FALSE),
"")</f>
        <v/>
      </c>
      <c r="F37" t="str">
        <f>IF($C37="OK",TEXT(Plantilla!D48,"#"),"")</f>
        <v/>
      </c>
      <c r="G37" t="str">
        <f>IF($C37="OK",
   VLOOKUP(Plantilla!E48,'Tablas '!$B$4:$C$14,2,FALSE),
"")</f>
        <v/>
      </c>
      <c r="H37" t="str">
        <f>IF($C37="OK",TEXT(Plantilla!F48,"#"),"")</f>
        <v/>
      </c>
      <c r="I37" t="str">
        <f>IF($C37="OK",TEXT(Plantilla!G48,"#"),"")</f>
        <v/>
      </c>
      <c r="J37" t="str">
        <f>IF($C37="OK",TEXT(Plantilla!H48,"#"),"")</f>
        <v/>
      </c>
      <c r="K37" t="str">
        <f>IF($C37="OK",TEXT(Plantilla!I48,"#"),"")</f>
        <v/>
      </c>
      <c r="L37" t="str">
        <f>IF($C37="OK",TEXT(Plantilla!J48,"#"),"")</f>
        <v/>
      </c>
      <c r="M37" t="str">
        <f>IF($C37="OK",TEXT(Plantilla!K48,"#"),"")</f>
        <v/>
      </c>
      <c r="N37" t="str">
        <f>IF($C37="OK",
   CONCATENATE(YEAR(Plantilla!L48),"-",TEXT(MONTH(Plantilla!L48),"00"),"-",TEXT(DAY(Plantilla!L48),"00")),
"")</f>
        <v/>
      </c>
      <c r="O37" t="str">
        <f>IF($C37="OK",_xlfn.NUMBERVALUE(Plantilla!M48),"")</f>
        <v/>
      </c>
      <c r="P37" t="str">
        <f>IF($C37="OK",
   IF(Plantilla!N48&lt;&gt;"",
      CONCATENATE(YEAR(Plantilla!N48),"-",TEXT(MONTH(Plantilla!N48),"00"),"-",TEXT(DAY(Plantilla!N48),"00")),
   ""),
"")</f>
        <v/>
      </c>
      <c r="Q37" t="str">
        <f>IF($C37="OK",
   VLOOKUP(Plantilla!O48,'Tablas '!$E$4:$F$19,2,FALSE),
"")</f>
        <v/>
      </c>
      <c r="R37" t="str">
        <f>IF($C37="OK",
   VLOOKUP(Plantilla!P48,'Tablas '!$H$4:$I$5,2,FALSE),
"")</f>
        <v/>
      </c>
      <c r="S37" t="str">
        <f>IF($C37="OK",
   VLOOKUP(Plantilla!Q48,'Tablas '!$K$4:$L$8,2,FALSE),
"")</f>
        <v/>
      </c>
      <c r="T37" t="str">
        <f>IF($C37="OK",
   VLOOKUP(Plantilla!R48,'Tablas '!$AE$4:$AF$6,2,FALSE),
"")</f>
        <v/>
      </c>
      <c r="U37" t="str">
        <f>IF($C37="OK",
   VLOOKUP(Plantilla!S48,'Tablas '!$AE$4:$AF$6,2,FALSE),
"")</f>
        <v/>
      </c>
      <c r="V37" t="str">
        <f>IF($C37="OK",TEXT(Plantilla!T48,"#"),"")</f>
        <v/>
      </c>
      <c r="W37" s="84" t="str">
        <f>IF($C37="OK",
   VLOOKUP(Plantilla!U48,'Tablas '!$AM$4:$AN$1126,2,FALSE),
"")</f>
        <v/>
      </c>
      <c r="X37" t="str">
        <f>IF($C37="OK",TEXT(Plantilla!V48,"#"),"")</f>
        <v/>
      </c>
      <c r="Y37" t="str">
        <f>IF($C37="OK",
   CONCATENATE(YEAR(Plantilla!W48),"-",TEXT(MONTH(Plantilla!W48),"00"),"-",TEXT(DAY(Plantilla!W48),"00")),
"")</f>
        <v/>
      </c>
      <c r="Z37" t="str">
        <f>IF($C37="OK",
   CONCATENATE(YEAR(Plantilla!X48),"-",TEXT(MONTH(Plantilla!X48),"00"),"-",TEXT(DAY(Plantilla!X48),"00")),
"")</f>
        <v/>
      </c>
      <c r="AA37" t="str">
        <f>IF($C37="OK",
   TEXT(VLOOKUP(Plantilla!Y48,'Tablas '!$Q$4:$R$9,2,FALSE),"#"),
"")</f>
        <v/>
      </c>
      <c r="AB37" t="str">
        <f>IF($C37="OK",
   CONCATENATE(YEAR(Plantilla!Z48),"-",TEXT(MONTH(Plantilla!Z48),"00"),"-",TEXT(DAY(Plantilla!Z48),"00")),
"")</f>
        <v/>
      </c>
      <c r="AC37" t="str">
        <f>IF($C37="OK",
   TEXT(VLOOKUP(Plantilla!AA48,'Tablas '!$T$4:$U$13,2,FALSE),"#"),
"")</f>
        <v/>
      </c>
      <c r="AD37" t="str">
        <f>IF($C37="OK",TEXT(Plantilla!AB48,"#"),"")</f>
        <v/>
      </c>
      <c r="AE37" t="str">
        <f>IF($C37="OK",
   IF(Plantilla!AC48&lt;&gt;"",
      TEXT(VLOOKUP(Plantilla!AC48,'Tablas '!$W$4:$X$7,2,FALSE),"#"),
   ""),
"")</f>
        <v/>
      </c>
      <c r="AF37" t="str">
        <f>IF($C37="OK",TEXT(Plantilla!AD48,"#"),"")</f>
        <v/>
      </c>
      <c r="AG37" s="6" t="str">
        <f>IF($C37="OK",_xlfn.NUMBERVALUE(Plantilla!AE48),"")</f>
        <v/>
      </c>
      <c r="AH37" s="4" t="str">
        <f>IF($C37="OK",_xlfn.NUMBERVALUE(Plantilla!AF48),"")</f>
        <v/>
      </c>
      <c r="AI37" s="6" t="str">
        <f>IF($C37="OK",_xlfn.NUMBERVALUE(Plantilla!AG48),"")</f>
        <v/>
      </c>
      <c r="AJ37" s="6" t="str">
        <f>IF($C37="OK",_xlfn.NUMBERVALUE(Plantilla!AH48),"")</f>
        <v/>
      </c>
      <c r="AK37" s="6" t="str">
        <f>IF($C37="OK",_xlfn.NUMBERVALUE(Plantilla!AI48),"")</f>
        <v/>
      </c>
      <c r="AL37" s="6" t="str">
        <f>IF($C37="OK",_xlfn.NUMBERVALUE(Plantilla!AJ48),"")</f>
        <v/>
      </c>
      <c r="AM37" s="4" t="str">
        <f>IF($C37="OK",_xlfn.NUMBERVALUE(Plantilla!AK48),"")</f>
        <v/>
      </c>
      <c r="AN37" s="6" t="str">
        <f>IF($C37="OK",_xlfn.NUMBERVALUE(Plantilla!AL48),"")</f>
        <v/>
      </c>
      <c r="AO37" s="4" t="str">
        <f>IF($C37="OK",_xlfn.NUMBERVALUE(Plantilla!AM48),"")</f>
        <v/>
      </c>
      <c r="AP37" s="6" t="str">
        <f>IF($C37="OK",_xlfn.NUMBERVALUE(Plantilla!AN48),"")</f>
        <v/>
      </c>
      <c r="AQ37" s="4" t="str">
        <f>IF($C37="OK",_xlfn.NUMBERVALUE(Plantilla!AO48),"")</f>
        <v/>
      </c>
      <c r="AR37" s="6" t="str">
        <f>IF($C37="OK",_xlfn.NUMBERVALUE(Plantilla!AP48),"")</f>
        <v/>
      </c>
      <c r="AS37" s="4" t="str">
        <f>IF($C37="OK",_xlfn.NUMBERVALUE(Plantilla!AQ48),"")</f>
        <v/>
      </c>
      <c r="AT37" s="6" t="str">
        <f>IF($C37="OK",_xlfn.NUMBERVALUE(Plantilla!AR48),"")</f>
        <v/>
      </c>
      <c r="AU37" s="4" t="str">
        <f>IF($C37="OK",_xlfn.NUMBERVALUE(Plantilla!AS48),"")</f>
        <v/>
      </c>
      <c r="AV37" s="6" t="str">
        <f>IF($C37="OK",_xlfn.NUMBERVALUE(Plantilla!AT48),"")</f>
        <v/>
      </c>
      <c r="AW37" s="4" t="str">
        <f>IF($C37="OK",_xlfn.NUMBERVALUE(Plantilla!AU48),"")</f>
        <v/>
      </c>
      <c r="AX37" s="6" t="str">
        <f>IF($C37="OK",_xlfn.NUMBERVALUE(Plantilla!AV48),"")</f>
        <v/>
      </c>
      <c r="AY37" s="4" t="str">
        <f>IF($C37="OK",_xlfn.NUMBERVALUE(Plantilla!AW48),"")</f>
        <v/>
      </c>
      <c r="AZ37" s="6" t="str">
        <f>IF($C37="OK",_xlfn.NUMBERVALUE(Plantilla!AX48),"")</f>
        <v/>
      </c>
      <c r="BA37" t="str">
        <f>IF($C37="OK",_xlfn.NUMBERVALUE(Plantilla!AY48),"")</f>
        <v/>
      </c>
      <c r="BB37" t="str">
        <f>IF($C37="OK",_xlfn.NUMBERVALUE(Plantilla!AZ48),"")</f>
        <v/>
      </c>
      <c r="BC37" s="4" t="str">
        <f>IF($C37="OK",_xlfn.NUMBERVALUE(Plantilla!BA48),"")</f>
        <v/>
      </c>
      <c r="BD37" s="6" t="str">
        <f>IF($C37="OK",_xlfn.NUMBERVALUE(Plantilla!BB48),"")</f>
        <v/>
      </c>
      <c r="BE37" s="4" t="str">
        <f>IF($C37="OK",_xlfn.NUMBERVALUE(Plantilla!BC48),"")</f>
        <v/>
      </c>
      <c r="BF37" s="6" t="str">
        <f>IF($C37="OK",_xlfn.NUMBERVALUE(Plantilla!BD48),"")</f>
        <v/>
      </c>
      <c r="BG37" s="4" t="str">
        <f>IF($C37="OK",_xlfn.NUMBERVALUE(Plantilla!BE48),"")</f>
        <v/>
      </c>
      <c r="BH37" s="6" t="str">
        <f>IF($C37="OK",_xlfn.NUMBERVALUE(Plantilla!BF48),"")</f>
        <v/>
      </c>
      <c r="BI37" s="110" t="str">
        <f>IF($C37="OK",_xlfn.NUMBERVALUE(Plantilla!BG48),"")</f>
        <v/>
      </c>
      <c r="BJ37" s="6" t="str">
        <f>IF($C37="OK",_xlfn.NUMBERVALUE(Plantilla!BH48),"")</f>
        <v/>
      </c>
      <c r="BK37" s="109" t="str">
        <f>IF($C37="OK",_xlfn.NUMBERVALUE(Plantilla!BI48),"")</f>
        <v/>
      </c>
      <c r="BL37" s="6" t="str">
        <f>IF($C37="OK",
   IF(Plantilla!BJ48&lt;&gt;"",
      TEXT(VLOOKUP(Plantilla!BJ48,'Tablas '!$Z$4:$AA$6,2,FALSE),"#"),
   ""),
"")</f>
        <v/>
      </c>
      <c r="BM37" s="4" t="str">
        <f>IF($C37="OK",_xlfn.NUMBERVALUE(Plantilla!BK48),"")</f>
        <v/>
      </c>
      <c r="BN37" s="4" t="str">
        <f>IF($C37="OK",_xlfn.NUMBERVALUE(Plantilla!BL48),"")</f>
        <v/>
      </c>
      <c r="BO37" s="6" t="str">
        <f>IF($C37="OK",_xlfn.NUMBERVALUE(Plantilla!BM48),"")</f>
        <v/>
      </c>
      <c r="BP37" s="4" t="str">
        <f>IF($C37="OK",_xlfn.NUMBERVALUE(Plantilla!BN48),"")</f>
        <v/>
      </c>
      <c r="BQ37" s="6" t="str">
        <f>IF($C37="OK",_xlfn.NUMBERVALUE(Plantilla!BO48),"")</f>
        <v/>
      </c>
      <c r="BR37" s="4" t="str">
        <f>IF($C37="OK",_xlfn.NUMBERVALUE(Plantilla!BP48),"")</f>
        <v/>
      </c>
      <c r="BS37" s="6" t="str">
        <f>IF($C37="OK",_xlfn.NUMBERVALUE(Plantilla!BQ48),"")</f>
        <v/>
      </c>
      <c r="BT37" s="4" t="str">
        <f>IF($C37="OK",_xlfn.NUMBERVALUE(Plantilla!BR48),"")</f>
        <v/>
      </c>
      <c r="BU37" s="6" t="str">
        <f>IF($C37="OK",_xlfn.NUMBERVALUE(Plantilla!BS48),"")</f>
        <v/>
      </c>
      <c r="BV37" s="6" t="str">
        <f>IF($C37="OK",_xlfn.NUMBERVALUE(Plantilla!BT48),"")</f>
        <v/>
      </c>
      <c r="BW37" s="6" t="str">
        <f>IF($C37="OK",_xlfn.NUMBERVALUE(Plantilla!BU48),"")</f>
        <v/>
      </c>
      <c r="BX37" s="6" t="str">
        <f>IF($C37="OK",_xlfn.NUMBERVALUE(Plantilla!BV48),"")</f>
        <v/>
      </c>
      <c r="BY37" s="6" t="str">
        <f>IF($C37="OK",_xlfn.NUMBERVALUE(Plantilla!BW48),"")</f>
        <v/>
      </c>
      <c r="BZ37" s="6" t="str">
        <f>IF($C37="OK",_xlfn.NUMBERVALUE(Plantilla!BX48),"")</f>
        <v/>
      </c>
      <c r="CA37" s="6" t="str">
        <f>IF($C37="OK",_xlfn.NUMBERVALUE(Plantilla!BY48),"")</f>
        <v/>
      </c>
      <c r="CB37" s="6" t="str">
        <f>IF($C37="OK",_xlfn.NUMBERVALUE(Plantilla!BZ48),"")</f>
        <v/>
      </c>
      <c r="CC37" s="6" t="str">
        <f>IF($C37="OK",_xlfn.NUMBERVALUE(Plantilla!CA48),"")</f>
        <v/>
      </c>
      <c r="CD37" s="6" t="str">
        <f>IF($C37="OK",_xlfn.NUMBERVALUE(Plantilla!CB48),"")</f>
        <v/>
      </c>
      <c r="CE37" s="6" t="str">
        <f>IF($C37="OK",_xlfn.NUMBERVALUE(Plantilla!CC48),"")</f>
        <v/>
      </c>
      <c r="CF37" s="4" t="str">
        <f>IF($C37="OK",_xlfn.NUMBERVALUE(Plantilla!CD48),"")</f>
        <v/>
      </c>
      <c r="CG37" s="6" t="str">
        <f>IF($C37="OK",_xlfn.NUMBERVALUE(Plantilla!CE48),"")</f>
        <v/>
      </c>
      <c r="CH37" s="6" t="str">
        <f>IF($C37="OK",_xlfn.NUMBERVALUE(Plantilla!CF48),"")</f>
        <v/>
      </c>
      <c r="CI37" s="6" t="str">
        <f>IF($C37="OK",_xlfn.NUMBERVALUE(Plantilla!CG48),"")</f>
        <v/>
      </c>
      <c r="CJ37" s="6" t="str">
        <f>IF($C37="OK",_xlfn.NUMBERVALUE(Plantilla!CH48),"")</f>
        <v/>
      </c>
      <c r="CK37" s="6" t="str">
        <f>IF($C37="OK",_xlfn.NUMBERVALUE(Plantilla!CI48),"")</f>
        <v/>
      </c>
      <c r="CL37" s="6" t="str">
        <f>IF($C37="OK",_xlfn.NUMBERVALUE(Plantilla!CJ48),"")</f>
        <v/>
      </c>
      <c r="CM37" t="str">
        <f>IF($C37="OK",TEXT(Plantilla!CK48,"#"),"")</f>
        <v/>
      </c>
      <c r="CN37" s="6" t="str">
        <f>IF($C37="OK",_xlfn.NUMBERVALUE(Plantilla!CL48),"")</f>
        <v/>
      </c>
      <c r="CO37" s="6" t="str">
        <f>IF($C37="OK",_xlfn.NUMBERVALUE(Plantilla!CM48),"")</f>
        <v/>
      </c>
      <c r="CP37" s="110" t="str">
        <f>IF($C37="OK",_xlfn.NUMBERVALUE(Plantilla!CN48),"")</f>
        <v/>
      </c>
      <c r="CQ37" s="6" t="str">
        <f>IF($C37="OK",_xlfn.NUMBERVALUE(Plantilla!CO48),"")</f>
        <v/>
      </c>
      <c r="CR37" s="109" t="str">
        <f>IF($C37="OK",_xlfn.NUMBERVALUE(Plantilla!CP48),"")</f>
        <v/>
      </c>
      <c r="CS37" s="110" t="str">
        <f>IF($C37="OK",_xlfn.NUMBERVALUE(Plantilla!CQ48),"")</f>
        <v/>
      </c>
      <c r="CT37" s="6" t="str">
        <f>IF($C37="OK",_xlfn.NUMBERVALUE(Plantilla!CR48),"")</f>
        <v/>
      </c>
      <c r="CU37" s="109" t="str">
        <f>IF($C37="OK",_xlfn.NUMBERVALUE(Plantilla!CS48),"")</f>
        <v/>
      </c>
      <c r="CV37" s="110" t="str">
        <f>IF($C37="OK",_xlfn.NUMBERVALUE(Plantilla!CT48),"")</f>
        <v/>
      </c>
      <c r="CW37" s="6" t="str">
        <f>IF($C37="OK",_xlfn.NUMBERVALUE(Plantilla!CU48),"")</f>
        <v/>
      </c>
      <c r="CX37" s="82" t="str">
        <f>IF($C37="OK",_xlfn.NUMBERVALUE(Plantilla!CV48),"")</f>
        <v/>
      </c>
      <c r="CY37" s="6" t="str">
        <f>IF($C37="OK",_xlfn.NUMBERVALUE(Plantilla!CW48),"")</f>
        <v/>
      </c>
      <c r="CZ37" s="82" t="str">
        <f>IF($C37="OK",_xlfn.NUMBERVALUE(Plantilla!CX48),"")</f>
        <v/>
      </c>
      <c r="DA37" s="6" t="str">
        <f>IF($C37="OK",_xlfn.NUMBERVALUE(Plantilla!CY48),"")</f>
        <v/>
      </c>
      <c r="DB37" s="109" t="str">
        <f>IF($C37="OK",_xlfn.NUMBERVALUE(Plantilla!CZ48),"")</f>
        <v/>
      </c>
      <c r="DC37" s="6" t="str">
        <f>IF($C37="OK",_xlfn.NUMBERVALUE(Plantilla!DA48),"")</f>
        <v/>
      </c>
      <c r="DD37" s="6" t="str">
        <f>IF($C37="OK",TEXT(Plantilla!DB48,"#"),"")</f>
        <v/>
      </c>
      <c r="DE37" s="6" t="str">
        <f>IF($C37="OK",_xlfn.NUMBERVALUE(Plantilla!DC48),"")</f>
        <v/>
      </c>
      <c r="DF37" s="4" t="str">
        <f>IF($C37="OK",_xlfn.NUMBERVALUE(Plantilla!DD48),"")</f>
        <v/>
      </c>
      <c r="DG37" s="6" t="str">
        <f>IF($C37="OK",_xlfn.NUMBERVALUE(Plantilla!DE48),"")</f>
        <v/>
      </c>
      <c r="DH37" s="6" t="str">
        <f>IF($C37="OK",_xlfn.NUMBERVALUE(Plantilla!DF48),"")</f>
        <v/>
      </c>
      <c r="DI37" s="6" t="str">
        <f>IF($C37="OK",_xlfn.NUMBERVALUE(Plantilla!DG48),"")</f>
        <v/>
      </c>
      <c r="DJ37" s="6" t="str">
        <f>IF($C37="OK",_xlfn.NUMBERVALUE(Plantilla!DH48),"")</f>
        <v/>
      </c>
      <c r="DK37" s="6" t="str">
        <f>IF($C37="OK",_xlfn.NUMBERVALUE(Plantilla!DI48),"")</f>
        <v/>
      </c>
      <c r="DL37" s="6" t="str">
        <f>IF($C37="OK",_xlfn.NUMBERVALUE(Plantilla!DJ48),"")</f>
        <v/>
      </c>
      <c r="DM37" s="6" t="str">
        <f>IF($C37="OK",_xlfn.NUMBERVALUE(Plantilla!DK48),"")</f>
        <v/>
      </c>
      <c r="DN37" s="6" t="str">
        <f>IF($C37="OK",_xlfn.NUMBERVALUE(Plantilla!DL48),"")</f>
        <v/>
      </c>
      <c r="DO37" s="6" t="str">
        <f>IF($C37="OK",_xlfn.NUMBERVALUE(Plantilla!DM48),"")</f>
        <v/>
      </c>
      <c r="DP37" s="6" t="str">
        <f>IF($C37="OK",_xlfn.NUMBERVALUE(Plantilla!DN48),"")</f>
        <v/>
      </c>
      <c r="DQ37" s="6" t="str">
        <f>IF($C37="OK",_xlfn.NUMBERVALUE(Plantilla!DO48),"")</f>
        <v/>
      </c>
      <c r="DR37" s="6" t="str">
        <f>IF($C37="OK",_xlfn.NUMBERVALUE(Plantilla!DP48),"")</f>
        <v/>
      </c>
      <c r="DS37" t="str">
        <f>IF($C37="OK",TEXT(Plantilla!DR48,"#"),"")</f>
        <v/>
      </c>
      <c r="DT37" s="6"/>
    </row>
    <row r="38" spans="1:124" x14ac:dyDescent="0.25">
      <c r="A38" t="str">
        <f>IF(Plantilla!$I$6="¡Perfecto!, Guarda el archivo y adjúntalo a tu interfaz de Nómina Electrónica","OK","Error")</f>
        <v>OK</v>
      </c>
      <c r="B38" t="str">
        <f>IF(Plantilla!$I$6="¡Perfecto!, Guarda el archivo y adjúntalo a tu interfaz de Nómina Electrónica",MID(Plantilla!$D$2,SEARCH("V",Plantilla!$D$2),10),"")</f>
        <v>V2.0</v>
      </c>
      <c r="C38" t="str">
        <f>Plantilla!C49</f>
        <v/>
      </c>
      <c r="D38" t="str">
        <f>IF($C38="OK",Plantilla!B49,"")</f>
        <v/>
      </c>
      <c r="E38" t="str">
        <f>IF($C38="OK",
   VLOOKUP(Plantilla!$E$4,'Tablas '!$AP$4:$AT$6,5,FALSE),
"")</f>
        <v/>
      </c>
      <c r="F38" t="str">
        <f>IF($C38="OK",TEXT(Plantilla!D49,"#"),"")</f>
        <v/>
      </c>
      <c r="G38" t="str">
        <f>IF($C38="OK",
   VLOOKUP(Plantilla!E49,'Tablas '!$B$4:$C$14,2,FALSE),
"")</f>
        <v/>
      </c>
      <c r="H38" t="str">
        <f>IF($C38="OK",TEXT(Plantilla!F49,"#"),"")</f>
        <v/>
      </c>
      <c r="I38" t="str">
        <f>IF($C38="OK",TEXT(Plantilla!G49,"#"),"")</f>
        <v/>
      </c>
      <c r="J38" t="str">
        <f>IF($C38="OK",TEXT(Plantilla!H49,"#"),"")</f>
        <v/>
      </c>
      <c r="K38" t="str">
        <f>IF($C38="OK",TEXT(Plantilla!I49,"#"),"")</f>
        <v/>
      </c>
      <c r="L38" t="str">
        <f>IF($C38="OK",TEXT(Plantilla!J49,"#"),"")</f>
        <v/>
      </c>
      <c r="M38" t="str">
        <f>IF($C38="OK",TEXT(Plantilla!K49,"#"),"")</f>
        <v/>
      </c>
      <c r="N38" t="str">
        <f>IF($C38="OK",
   CONCATENATE(YEAR(Plantilla!L49),"-",TEXT(MONTH(Plantilla!L49),"00"),"-",TEXT(DAY(Plantilla!L49),"00")),
"")</f>
        <v/>
      </c>
      <c r="O38" t="str">
        <f>IF($C38="OK",_xlfn.NUMBERVALUE(Plantilla!M49),"")</f>
        <v/>
      </c>
      <c r="P38" t="str">
        <f>IF($C38="OK",
   IF(Plantilla!N49&lt;&gt;"",
      CONCATENATE(YEAR(Plantilla!N49),"-",TEXT(MONTH(Plantilla!N49),"00"),"-",TEXT(DAY(Plantilla!N49),"00")),
   ""),
"")</f>
        <v/>
      </c>
      <c r="Q38" t="str">
        <f>IF($C38="OK",
   VLOOKUP(Plantilla!O49,'Tablas '!$E$4:$F$19,2,FALSE),
"")</f>
        <v/>
      </c>
      <c r="R38" t="str">
        <f>IF($C38="OK",
   VLOOKUP(Plantilla!P49,'Tablas '!$H$4:$I$5,2,FALSE),
"")</f>
        <v/>
      </c>
      <c r="S38" t="str">
        <f>IF($C38="OK",
   VLOOKUP(Plantilla!Q49,'Tablas '!$K$4:$L$8,2,FALSE),
"")</f>
        <v/>
      </c>
      <c r="T38" t="str">
        <f>IF($C38="OK",
   VLOOKUP(Plantilla!R49,'Tablas '!$AE$4:$AF$6,2,FALSE),
"")</f>
        <v/>
      </c>
      <c r="U38" t="str">
        <f>IF($C38="OK",
   VLOOKUP(Plantilla!S49,'Tablas '!$AE$4:$AF$6,2,FALSE),
"")</f>
        <v/>
      </c>
      <c r="V38" t="str">
        <f>IF($C38="OK",TEXT(Plantilla!T49,"#"),"")</f>
        <v/>
      </c>
      <c r="W38" s="84" t="str">
        <f>IF($C38="OK",
   VLOOKUP(Plantilla!U49,'Tablas '!$AM$4:$AN$1126,2,FALSE),
"")</f>
        <v/>
      </c>
      <c r="X38" t="str">
        <f>IF($C38="OK",TEXT(Plantilla!V49,"#"),"")</f>
        <v/>
      </c>
      <c r="Y38" t="str">
        <f>IF($C38="OK",
   CONCATENATE(YEAR(Plantilla!W49),"-",TEXT(MONTH(Plantilla!W49),"00"),"-",TEXT(DAY(Plantilla!W49),"00")),
"")</f>
        <v/>
      </c>
      <c r="Z38" t="str">
        <f>IF($C38="OK",
   CONCATENATE(YEAR(Plantilla!X49),"-",TEXT(MONTH(Plantilla!X49),"00"),"-",TEXT(DAY(Plantilla!X49),"00")),
"")</f>
        <v/>
      </c>
      <c r="AA38" t="str">
        <f>IF($C38="OK",
   TEXT(VLOOKUP(Plantilla!Y49,'Tablas '!$Q$4:$R$9,2,FALSE),"#"),
"")</f>
        <v/>
      </c>
      <c r="AB38" t="str">
        <f>IF($C38="OK",
   CONCATENATE(YEAR(Plantilla!Z49),"-",TEXT(MONTH(Plantilla!Z49),"00"),"-",TEXT(DAY(Plantilla!Z49),"00")),
"")</f>
        <v/>
      </c>
      <c r="AC38" t="str">
        <f>IF($C38="OK",
   TEXT(VLOOKUP(Plantilla!AA49,'Tablas '!$T$4:$U$13,2,FALSE),"#"),
"")</f>
        <v/>
      </c>
      <c r="AD38" t="str">
        <f>IF($C38="OK",TEXT(Plantilla!AB49,"#"),"")</f>
        <v/>
      </c>
      <c r="AE38" t="str">
        <f>IF($C38="OK",
   IF(Plantilla!AC49&lt;&gt;"",
      TEXT(VLOOKUP(Plantilla!AC49,'Tablas '!$W$4:$X$7,2,FALSE),"#"),
   ""),
"")</f>
        <v/>
      </c>
      <c r="AF38" t="str">
        <f>IF($C38="OK",TEXT(Plantilla!AD49,"#"),"")</f>
        <v/>
      </c>
      <c r="AG38" s="6" t="str">
        <f>IF($C38="OK",_xlfn.NUMBERVALUE(Plantilla!AE49),"")</f>
        <v/>
      </c>
      <c r="AH38" s="4" t="str">
        <f>IF($C38="OK",_xlfn.NUMBERVALUE(Plantilla!AF49),"")</f>
        <v/>
      </c>
      <c r="AI38" s="6" t="str">
        <f>IF($C38="OK",_xlfn.NUMBERVALUE(Plantilla!AG49),"")</f>
        <v/>
      </c>
      <c r="AJ38" s="6" t="str">
        <f>IF($C38="OK",_xlfn.NUMBERVALUE(Plantilla!AH49),"")</f>
        <v/>
      </c>
      <c r="AK38" s="6" t="str">
        <f>IF($C38="OK",_xlfn.NUMBERVALUE(Plantilla!AI49),"")</f>
        <v/>
      </c>
      <c r="AL38" s="6" t="str">
        <f>IF($C38="OK",_xlfn.NUMBERVALUE(Plantilla!AJ49),"")</f>
        <v/>
      </c>
      <c r="AM38" s="4" t="str">
        <f>IF($C38="OK",_xlfn.NUMBERVALUE(Plantilla!AK49),"")</f>
        <v/>
      </c>
      <c r="AN38" s="6" t="str">
        <f>IF($C38="OK",_xlfn.NUMBERVALUE(Plantilla!AL49),"")</f>
        <v/>
      </c>
      <c r="AO38" s="4" t="str">
        <f>IF($C38="OK",_xlfn.NUMBERVALUE(Plantilla!AM49),"")</f>
        <v/>
      </c>
      <c r="AP38" s="6" t="str">
        <f>IF($C38="OK",_xlfn.NUMBERVALUE(Plantilla!AN49),"")</f>
        <v/>
      </c>
      <c r="AQ38" s="4" t="str">
        <f>IF($C38="OK",_xlfn.NUMBERVALUE(Plantilla!AO49),"")</f>
        <v/>
      </c>
      <c r="AR38" s="6" t="str">
        <f>IF($C38="OK",_xlfn.NUMBERVALUE(Plantilla!AP49),"")</f>
        <v/>
      </c>
      <c r="AS38" s="4" t="str">
        <f>IF($C38="OK",_xlfn.NUMBERVALUE(Plantilla!AQ49),"")</f>
        <v/>
      </c>
      <c r="AT38" s="6" t="str">
        <f>IF($C38="OK",_xlfn.NUMBERVALUE(Plantilla!AR49),"")</f>
        <v/>
      </c>
      <c r="AU38" s="4" t="str">
        <f>IF($C38="OK",_xlfn.NUMBERVALUE(Plantilla!AS49),"")</f>
        <v/>
      </c>
      <c r="AV38" s="6" t="str">
        <f>IF($C38="OK",_xlfn.NUMBERVALUE(Plantilla!AT49),"")</f>
        <v/>
      </c>
      <c r="AW38" s="4" t="str">
        <f>IF($C38="OK",_xlfn.NUMBERVALUE(Plantilla!AU49),"")</f>
        <v/>
      </c>
      <c r="AX38" s="6" t="str">
        <f>IF($C38="OK",_xlfn.NUMBERVALUE(Plantilla!AV49),"")</f>
        <v/>
      </c>
      <c r="AY38" s="4" t="str">
        <f>IF($C38="OK",_xlfn.NUMBERVALUE(Plantilla!AW49),"")</f>
        <v/>
      </c>
      <c r="AZ38" s="6" t="str">
        <f>IF($C38="OK",_xlfn.NUMBERVALUE(Plantilla!AX49),"")</f>
        <v/>
      </c>
      <c r="BA38" t="str">
        <f>IF($C38="OK",_xlfn.NUMBERVALUE(Plantilla!AY49),"")</f>
        <v/>
      </c>
      <c r="BB38" t="str">
        <f>IF($C38="OK",_xlfn.NUMBERVALUE(Plantilla!AZ49),"")</f>
        <v/>
      </c>
      <c r="BC38" s="4" t="str">
        <f>IF($C38="OK",_xlfn.NUMBERVALUE(Plantilla!BA49),"")</f>
        <v/>
      </c>
      <c r="BD38" s="6" t="str">
        <f>IF($C38="OK",_xlfn.NUMBERVALUE(Plantilla!BB49),"")</f>
        <v/>
      </c>
      <c r="BE38" s="4" t="str">
        <f>IF($C38="OK",_xlfn.NUMBERVALUE(Plantilla!BC49),"")</f>
        <v/>
      </c>
      <c r="BF38" s="6" t="str">
        <f>IF($C38="OK",_xlfn.NUMBERVALUE(Plantilla!BD49),"")</f>
        <v/>
      </c>
      <c r="BG38" s="4" t="str">
        <f>IF($C38="OK",_xlfn.NUMBERVALUE(Plantilla!BE49),"")</f>
        <v/>
      </c>
      <c r="BH38" s="6" t="str">
        <f>IF($C38="OK",_xlfn.NUMBERVALUE(Plantilla!BF49),"")</f>
        <v/>
      </c>
      <c r="BI38" s="110" t="str">
        <f>IF($C38="OK",_xlfn.NUMBERVALUE(Plantilla!BG49),"")</f>
        <v/>
      </c>
      <c r="BJ38" s="6" t="str">
        <f>IF($C38="OK",_xlfn.NUMBERVALUE(Plantilla!BH49),"")</f>
        <v/>
      </c>
      <c r="BK38" s="109" t="str">
        <f>IF($C38="OK",_xlfn.NUMBERVALUE(Plantilla!BI49),"")</f>
        <v/>
      </c>
      <c r="BL38" s="6" t="str">
        <f>IF($C38="OK",
   IF(Plantilla!BJ49&lt;&gt;"",
      TEXT(VLOOKUP(Plantilla!BJ49,'Tablas '!$Z$4:$AA$6,2,FALSE),"#"),
   ""),
"")</f>
        <v/>
      </c>
      <c r="BM38" s="4" t="str">
        <f>IF($C38="OK",_xlfn.NUMBERVALUE(Plantilla!BK49),"")</f>
        <v/>
      </c>
      <c r="BN38" s="4" t="str">
        <f>IF($C38="OK",_xlfn.NUMBERVALUE(Plantilla!BL49),"")</f>
        <v/>
      </c>
      <c r="BO38" s="6" t="str">
        <f>IF($C38="OK",_xlfn.NUMBERVALUE(Plantilla!BM49),"")</f>
        <v/>
      </c>
      <c r="BP38" s="4" t="str">
        <f>IF($C38="OK",_xlfn.NUMBERVALUE(Plantilla!BN49),"")</f>
        <v/>
      </c>
      <c r="BQ38" s="6" t="str">
        <f>IF($C38="OK",_xlfn.NUMBERVALUE(Plantilla!BO49),"")</f>
        <v/>
      </c>
      <c r="BR38" s="4" t="str">
        <f>IF($C38="OK",_xlfn.NUMBERVALUE(Plantilla!BP49),"")</f>
        <v/>
      </c>
      <c r="BS38" s="6" t="str">
        <f>IF($C38="OK",_xlfn.NUMBERVALUE(Plantilla!BQ49),"")</f>
        <v/>
      </c>
      <c r="BT38" s="4" t="str">
        <f>IF($C38="OK",_xlfn.NUMBERVALUE(Plantilla!BR49),"")</f>
        <v/>
      </c>
      <c r="BU38" s="6" t="str">
        <f>IF($C38="OK",_xlfn.NUMBERVALUE(Plantilla!BS49),"")</f>
        <v/>
      </c>
      <c r="BV38" s="6" t="str">
        <f>IF($C38="OK",_xlfn.NUMBERVALUE(Plantilla!BT49),"")</f>
        <v/>
      </c>
      <c r="BW38" s="6" t="str">
        <f>IF($C38="OK",_xlfn.NUMBERVALUE(Plantilla!BU49),"")</f>
        <v/>
      </c>
      <c r="BX38" s="6" t="str">
        <f>IF($C38="OK",_xlfn.NUMBERVALUE(Plantilla!BV49),"")</f>
        <v/>
      </c>
      <c r="BY38" s="6" t="str">
        <f>IF($C38="OK",_xlfn.NUMBERVALUE(Plantilla!BW49),"")</f>
        <v/>
      </c>
      <c r="BZ38" s="6" t="str">
        <f>IF($C38="OK",_xlfn.NUMBERVALUE(Plantilla!BX49),"")</f>
        <v/>
      </c>
      <c r="CA38" s="6" t="str">
        <f>IF($C38="OK",_xlfn.NUMBERVALUE(Plantilla!BY49),"")</f>
        <v/>
      </c>
      <c r="CB38" s="6" t="str">
        <f>IF($C38="OK",_xlfn.NUMBERVALUE(Plantilla!BZ49),"")</f>
        <v/>
      </c>
      <c r="CC38" s="6" t="str">
        <f>IF($C38="OK",_xlfn.NUMBERVALUE(Plantilla!CA49),"")</f>
        <v/>
      </c>
      <c r="CD38" s="6" t="str">
        <f>IF($C38="OK",_xlfn.NUMBERVALUE(Plantilla!CB49),"")</f>
        <v/>
      </c>
      <c r="CE38" s="6" t="str">
        <f>IF($C38="OK",_xlfn.NUMBERVALUE(Plantilla!CC49),"")</f>
        <v/>
      </c>
      <c r="CF38" s="4" t="str">
        <f>IF($C38="OK",_xlfn.NUMBERVALUE(Plantilla!CD49),"")</f>
        <v/>
      </c>
      <c r="CG38" s="6" t="str">
        <f>IF($C38="OK",_xlfn.NUMBERVALUE(Plantilla!CE49),"")</f>
        <v/>
      </c>
      <c r="CH38" s="6" t="str">
        <f>IF($C38="OK",_xlfn.NUMBERVALUE(Plantilla!CF49),"")</f>
        <v/>
      </c>
      <c r="CI38" s="6" t="str">
        <f>IF($C38="OK",_xlfn.NUMBERVALUE(Plantilla!CG49),"")</f>
        <v/>
      </c>
      <c r="CJ38" s="6" t="str">
        <f>IF($C38="OK",_xlfn.NUMBERVALUE(Plantilla!CH49),"")</f>
        <v/>
      </c>
      <c r="CK38" s="6" t="str">
        <f>IF($C38="OK",_xlfn.NUMBERVALUE(Plantilla!CI49),"")</f>
        <v/>
      </c>
      <c r="CL38" s="6" t="str">
        <f>IF($C38="OK",_xlfn.NUMBERVALUE(Plantilla!CJ49),"")</f>
        <v/>
      </c>
      <c r="CM38" t="str">
        <f>IF($C38="OK",TEXT(Plantilla!CK49,"#"),"")</f>
        <v/>
      </c>
      <c r="CN38" s="6" t="str">
        <f>IF($C38="OK",_xlfn.NUMBERVALUE(Plantilla!CL49),"")</f>
        <v/>
      </c>
      <c r="CO38" s="6" t="str">
        <f>IF($C38="OK",_xlfn.NUMBERVALUE(Plantilla!CM49),"")</f>
        <v/>
      </c>
      <c r="CP38" s="110" t="str">
        <f>IF($C38="OK",_xlfn.NUMBERVALUE(Plantilla!CN49),"")</f>
        <v/>
      </c>
      <c r="CQ38" s="6" t="str">
        <f>IF($C38="OK",_xlfn.NUMBERVALUE(Plantilla!CO49),"")</f>
        <v/>
      </c>
      <c r="CR38" s="109" t="str">
        <f>IF($C38="OK",_xlfn.NUMBERVALUE(Plantilla!CP49),"")</f>
        <v/>
      </c>
      <c r="CS38" s="110" t="str">
        <f>IF($C38="OK",_xlfn.NUMBERVALUE(Plantilla!CQ49),"")</f>
        <v/>
      </c>
      <c r="CT38" s="6" t="str">
        <f>IF($C38="OK",_xlfn.NUMBERVALUE(Plantilla!CR49),"")</f>
        <v/>
      </c>
      <c r="CU38" s="109" t="str">
        <f>IF($C38="OK",_xlfn.NUMBERVALUE(Plantilla!CS49),"")</f>
        <v/>
      </c>
      <c r="CV38" s="110" t="str">
        <f>IF($C38="OK",_xlfn.NUMBERVALUE(Plantilla!CT49),"")</f>
        <v/>
      </c>
      <c r="CW38" s="6" t="str">
        <f>IF($C38="OK",_xlfn.NUMBERVALUE(Plantilla!CU49),"")</f>
        <v/>
      </c>
      <c r="CX38" s="82" t="str">
        <f>IF($C38="OK",_xlfn.NUMBERVALUE(Plantilla!CV49),"")</f>
        <v/>
      </c>
      <c r="CY38" s="6" t="str">
        <f>IF($C38="OK",_xlfn.NUMBERVALUE(Plantilla!CW49),"")</f>
        <v/>
      </c>
      <c r="CZ38" s="82" t="str">
        <f>IF($C38="OK",_xlfn.NUMBERVALUE(Plantilla!CX49),"")</f>
        <v/>
      </c>
      <c r="DA38" s="6" t="str">
        <f>IF($C38="OK",_xlfn.NUMBERVALUE(Plantilla!CY49),"")</f>
        <v/>
      </c>
      <c r="DB38" s="109" t="str">
        <f>IF($C38="OK",_xlfn.NUMBERVALUE(Plantilla!CZ49),"")</f>
        <v/>
      </c>
      <c r="DC38" s="6" t="str">
        <f>IF($C38="OK",_xlfn.NUMBERVALUE(Plantilla!DA49),"")</f>
        <v/>
      </c>
      <c r="DD38" s="6" t="str">
        <f>IF($C38="OK",TEXT(Plantilla!DB49,"#"),"")</f>
        <v/>
      </c>
      <c r="DE38" s="6" t="str">
        <f>IF($C38="OK",_xlfn.NUMBERVALUE(Plantilla!DC49),"")</f>
        <v/>
      </c>
      <c r="DF38" s="4" t="str">
        <f>IF($C38="OK",_xlfn.NUMBERVALUE(Plantilla!DD49),"")</f>
        <v/>
      </c>
      <c r="DG38" s="6" t="str">
        <f>IF($C38="OK",_xlfn.NUMBERVALUE(Plantilla!DE49),"")</f>
        <v/>
      </c>
      <c r="DH38" s="6" t="str">
        <f>IF($C38="OK",_xlfn.NUMBERVALUE(Plantilla!DF49),"")</f>
        <v/>
      </c>
      <c r="DI38" s="6" t="str">
        <f>IF($C38="OK",_xlfn.NUMBERVALUE(Plantilla!DG49),"")</f>
        <v/>
      </c>
      <c r="DJ38" s="6" t="str">
        <f>IF($C38="OK",_xlfn.NUMBERVALUE(Plantilla!DH49),"")</f>
        <v/>
      </c>
      <c r="DK38" s="6" t="str">
        <f>IF($C38="OK",_xlfn.NUMBERVALUE(Plantilla!DI49),"")</f>
        <v/>
      </c>
      <c r="DL38" s="6" t="str">
        <f>IF($C38="OK",_xlfn.NUMBERVALUE(Plantilla!DJ49),"")</f>
        <v/>
      </c>
      <c r="DM38" s="6" t="str">
        <f>IF($C38="OK",_xlfn.NUMBERVALUE(Plantilla!DK49),"")</f>
        <v/>
      </c>
      <c r="DN38" s="6" t="str">
        <f>IF($C38="OK",_xlfn.NUMBERVALUE(Plantilla!DL49),"")</f>
        <v/>
      </c>
      <c r="DO38" s="6" t="str">
        <f>IF($C38="OK",_xlfn.NUMBERVALUE(Plantilla!DM49),"")</f>
        <v/>
      </c>
      <c r="DP38" s="6" t="str">
        <f>IF($C38="OK",_xlfn.NUMBERVALUE(Plantilla!DN49),"")</f>
        <v/>
      </c>
      <c r="DQ38" s="6" t="str">
        <f>IF($C38="OK",_xlfn.NUMBERVALUE(Plantilla!DO49),"")</f>
        <v/>
      </c>
      <c r="DR38" s="6" t="str">
        <f>IF($C38="OK",_xlfn.NUMBERVALUE(Plantilla!DP49),"")</f>
        <v/>
      </c>
      <c r="DS38" t="str">
        <f>IF($C38="OK",TEXT(Plantilla!DR49,"#"),"")</f>
        <v/>
      </c>
      <c r="DT38" s="6"/>
    </row>
    <row r="39" spans="1:124" x14ac:dyDescent="0.25">
      <c r="A39" t="str">
        <f>IF(Plantilla!$I$6="¡Perfecto!, Guarda el archivo y adjúntalo a tu interfaz de Nómina Electrónica","OK","Error")</f>
        <v>OK</v>
      </c>
      <c r="B39" t="str">
        <f>IF(Plantilla!$I$6="¡Perfecto!, Guarda el archivo y adjúntalo a tu interfaz de Nómina Electrónica",MID(Plantilla!$D$2,SEARCH("V",Plantilla!$D$2),10),"")</f>
        <v>V2.0</v>
      </c>
      <c r="C39" t="str">
        <f>Plantilla!C50</f>
        <v/>
      </c>
      <c r="D39" t="str">
        <f>IF($C39="OK",Plantilla!B50,"")</f>
        <v/>
      </c>
      <c r="E39" t="str">
        <f>IF($C39="OK",
   VLOOKUP(Plantilla!$E$4,'Tablas '!$AP$4:$AT$6,5,FALSE),
"")</f>
        <v/>
      </c>
      <c r="F39" t="str">
        <f>IF($C39="OK",TEXT(Plantilla!D50,"#"),"")</f>
        <v/>
      </c>
      <c r="G39" t="str">
        <f>IF($C39="OK",
   VLOOKUP(Plantilla!E50,'Tablas '!$B$4:$C$14,2,FALSE),
"")</f>
        <v/>
      </c>
      <c r="H39" t="str">
        <f>IF($C39="OK",TEXT(Plantilla!F50,"#"),"")</f>
        <v/>
      </c>
      <c r="I39" t="str">
        <f>IF($C39="OK",TEXT(Plantilla!G50,"#"),"")</f>
        <v/>
      </c>
      <c r="J39" t="str">
        <f>IF($C39="OK",TEXT(Plantilla!H50,"#"),"")</f>
        <v/>
      </c>
      <c r="K39" t="str">
        <f>IF($C39="OK",TEXT(Plantilla!I50,"#"),"")</f>
        <v/>
      </c>
      <c r="L39" t="str">
        <f>IF($C39="OK",TEXT(Plantilla!J50,"#"),"")</f>
        <v/>
      </c>
      <c r="M39" t="str">
        <f>IF($C39="OK",TEXT(Plantilla!K50,"#"),"")</f>
        <v/>
      </c>
      <c r="N39" t="str">
        <f>IF($C39="OK",
   CONCATENATE(YEAR(Plantilla!L50),"-",TEXT(MONTH(Plantilla!L50),"00"),"-",TEXT(DAY(Plantilla!L50),"00")),
"")</f>
        <v/>
      </c>
      <c r="O39" t="str">
        <f>IF($C39="OK",_xlfn.NUMBERVALUE(Plantilla!M50),"")</f>
        <v/>
      </c>
      <c r="P39" t="str">
        <f>IF($C39="OK",
   IF(Plantilla!N50&lt;&gt;"",
      CONCATENATE(YEAR(Plantilla!N50),"-",TEXT(MONTH(Plantilla!N50),"00"),"-",TEXT(DAY(Plantilla!N50),"00")),
   ""),
"")</f>
        <v/>
      </c>
      <c r="Q39" t="str">
        <f>IF($C39="OK",
   VLOOKUP(Plantilla!O50,'Tablas '!$E$4:$F$19,2,FALSE),
"")</f>
        <v/>
      </c>
      <c r="R39" t="str">
        <f>IF($C39="OK",
   VLOOKUP(Plantilla!P50,'Tablas '!$H$4:$I$5,2,FALSE),
"")</f>
        <v/>
      </c>
      <c r="S39" t="str">
        <f>IF($C39="OK",
   VLOOKUP(Plantilla!Q50,'Tablas '!$K$4:$L$8,2,FALSE),
"")</f>
        <v/>
      </c>
      <c r="T39" t="str">
        <f>IF($C39="OK",
   VLOOKUP(Plantilla!R50,'Tablas '!$AE$4:$AF$6,2,FALSE),
"")</f>
        <v/>
      </c>
      <c r="U39" t="str">
        <f>IF($C39="OK",
   VLOOKUP(Plantilla!S50,'Tablas '!$AE$4:$AF$6,2,FALSE),
"")</f>
        <v/>
      </c>
      <c r="V39" t="str">
        <f>IF($C39="OK",TEXT(Plantilla!T50,"#"),"")</f>
        <v/>
      </c>
      <c r="W39" s="84" t="str">
        <f>IF($C39="OK",
   VLOOKUP(Plantilla!U50,'Tablas '!$AM$4:$AN$1126,2,FALSE),
"")</f>
        <v/>
      </c>
      <c r="X39" t="str">
        <f>IF($C39="OK",TEXT(Plantilla!V50,"#"),"")</f>
        <v/>
      </c>
      <c r="Y39" t="str">
        <f>IF($C39="OK",
   CONCATENATE(YEAR(Plantilla!W50),"-",TEXT(MONTH(Plantilla!W50),"00"),"-",TEXT(DAY(Plantilla!W50),"00")),
"")</f>
        <v/>
      </c>
      <c r="Z39" t="str">
        <f>IF($C39="OK",
   CONCATENATE(YEAR(Plantilla!X50),"-",TEXT(MONTH(Plantilla!X50),"00"),"-",TEXT(DAY(Plantilla!X50),"00")),
"")</f>
        <v/>
      </c>
      <c r="AA39" t="str">
        <f>IF($C39="OK",
   TEXT(VLOOKUP(Plantilla!Y50,'Tablas '!$Q$4:$R$9,2,FALSE),"#"),
"")</f>
        <v/>
      </c>
      <c r="AB39" t="str">
        <f>IF($C39="OK",
   CONCATENATE(YEAR(Plantilla!Z50),"-",TEXT(MONTH(Plantilla!Z50),"00"),"-",TEXT(DAY(Plantilla!Z50),"00")),
"")</f>
        <v/>
      </c>
      <c r="AC39" t="str">
        <f>IF($C39="OK",
   TEXT(VLOOKUP(Plantilla!AA50,'Tablas '!$T$4:$U$13,2,FALSE),"#"),
"")</f>
        <v/>
      </c>
      <c r="AD39" t="str">
        <f>IF($C39="OK",TEXT(Plantilla!AB50,"#"),"")</f>
        <v/>
      </c>
      <c r="AE39" t="str">
        <f>IF($C39="OK",
   IF(Plantilla!AC50&lt;&gt;"",
      TEXT(VLOOKUP(Plantilla!AC50,'Tablas '!$W$4:$X$7,2,FALSE),"#"),
   ""),
"")</f>
        <v/>
      </c>
      <c r="AF39" t="str">
        <f>IF($C39="OK",TEXT(Plantilla!AD50,"#"),"")</f>
        <v/>
      </c>
      <c r="AG39" s="6" t="str">
        <f>IF($C39="OK",_xlfn.NUMBERVALUE(Plantilla!AE50),"")</f>
        <v/>
      </c>
      <c r="AH39" s="4" t="str">
        <f>IF($C39="OK",_xlfn.NUMBERVALUE(Plantilla!AF50),"")</f>
        <v/>
      </c>
      <c r="AI39" s="6" t="str">
        <f>IF($C39="OK",_xlfn.NUMBERVALUE(Plantilla!AG50),"")</f>
        <v/>
      </c>
      <c r="AJ39" s="6" t="str">
        <f>IF($C39="OK",_xlfn.NUMBERVALUE(Plantilla!AH50),"")</f>
        <v/>
      </c>
      <c r="AK39" s="6" t="str">
        <f>IF($C39="OK",_xlfn.NUMBERVALUE(Plantilla!AI50),"")</f>
        <v/>
      </c>
      <c r="AL39" s="6" t="str">
        <f>IF($C39="OK",_xlfn.NUMBERVALUE(Plantilla!AJ50),"")</f>
        <v/>
      </c>
      <c r="AM39" s="4" t="str">
        <f>IF($C39="OK",_xlfn.NUMBERVALUE(Plantilla!AK50),"")</f>
        <v/>
      </c>
      <c r="AN39" s="6" t="str">
        <f>IF($C39="OK",_xlfn.NUMBERVALUE(Plantilla!AL50),"")</f>
        <v/>
      </c>
      <c r="AO39" s="4" t="str">
        <f>IF($C39="OK",_xlfn.NUMBERVALUE(Plantilla!AM50),"")</f>
        <v/>
      </c>
      <c r="AP39" s="6" t="str">
        <f>IF($C39="OK",_xlfn.NUMBERVALUE(Plantilla!AN50),"")</f>
        <v/>
      </c>
      <c r="AQ39" s="4" t="str">
        <f>IF($C39="OK",_xlfn.NUMBERVALUE(Plantilla!AO50),"")</f>
        <v/>
      </c>
      <c r="AR39" s="6" t="str">
        <f>IF($C39="OK",_xlfn.NUMBERVALUE(Plantilla!AP50),"")</f>
        <v/>
      </c>
      <c r="AS39" s="4" t="str">
        <f>IF($C39="OK",_xlfn.NUMBERVALUE(Plantilla!AQ50),"")</f>
        <v/>
      </c>
      <c r="AT39" s="6" t="str">
        <f>IF($C39="OK",_xlfn.NUMBERVALUE(Plantilla!AR50),"")</f>
        <v/>
      </c>
      <c r="AU39" s="4" t="str">
        <f>IF($C39="OK",_xlfn.NUMBERVALUE(Plantilla!AS50),"")</f>
        <v/>
      </c>
      <c r="AV39" s="6" t="str">
        <f>IF($C39="OK",_xlfn.NUMBERVALUE(Plantilla!AT50),"")</f>
        <v/>
      </c>
      <c r="AW39" s="4" t="str">
        <f>IF($C39="OK",_xlfn.NUMBERVALUE(Plantilla!AU50),"")</f>
        <v/>
      </c>
      <c r="AX39" s="6" t="str">
        <f>IF($C39="OK",_xlfn.NUMBERVALUE(Plantilla!AV50),"")</f>
        <v/>
      </c>
      <c r="AY39" s="4" t="str">
        <f>IF($C39="OK",_xlfn.NUMBERVALUE(Plantilla!AW50),"")</f>
        <v/>
      </c>
      <c r="AZ39" s="6" t="str">
        <f>IF($C39="OK",_xlfn.NUMBERVALUE(Plantilla!AX50),"")</f>
        <v/>
      </c>
      <c r="BA39" t="str">
        <f>IF($C39="OK",_xlfn.NUMBERVALUE(Plantilla!AY50),"")</f>
        <v/>
      </c>
      <c r="BB39" t="str">
        <f>IF($C39="OK",_xlfn.NUMBERVALUE(Plantilla!AZ50),"")</f>
        <v/>
      </c>
      <c r="BC39" s="4" t="str">
        <f>IF($C39="OK",_xlfn.NUMBERVALUE(Plantilla!BA50),"")</f>
        <v/>
      </c>
      <c r="BD39" s="6" t="str">
        <f>IF($C39="OK",_xlfn.NUMBERVALUE(Plantilla!BB50),"")</f>
        <v/>
      </c>
      <c r="BE39" s="4" t="str">
        <f>IF($C39="OK",_xlfn.NUMBERVALUE(Plantilla!BC50),"")</f>
        <v/>
      </c>
      <c r="BF39" s="6" t="str">
        <f>IF($C39="OK",_xlfn.NUMBERVALUE(Plantilla!BD50),"")</f>
        <v/>
      </c>
      <c r="BG39" s="4" t="str">
        <f>IF($C39="OK",_xlfn.NUMBERVALUE(Plantilla!BE50),"")</f>
        <v/>
      </c>
      <c r="BH39" s="6" t="str">
        <f>IF($C39="OK",_xlfn.NUMBERVALUE(Plantilla!BF50),"")</f>
        <v/>
      </c>
      <c r="BI39" s="110" t="str">
        <f>IF($C39="OK",_xlfn.NUMBERVALUE(Plantilla!BG50),"")</f>
        <v/>
      </c>
      <c r="BJ39" s="6" t="str">
        <f>IF($C39="OK",_xlfn.NUMBERVALUE(Plantilla!BH50),"")</f>
        <v/>
      </c>
      <c r="BK39" s="109" t="str">
        <f>IF($C39="OK",_xlfn.NUMBERVALUE(Plantilla!BI50),"")</f>
        <v/>
      </c>
      <c r="BL39" s="6" t="str">
        <f>IF($C39="OK",
   IF(Plantilla!BJ50&lt;&gt;"",
      TEXT(VLOOKUP(Plantilla!BJ50,'Tablas '!$Z$4:$AA$6,2,FALSE),"#"),
   ""),
"")</f>
        <v/>
      </c>
      <c r="BM39" s="4" t="str">
        <f>IF($C39="OK",_xlfn.NUMBERVALUE(Plantilla!BK50),"")</f>
        <v/>
      </c>
      <c r="BN39" s="4" t="str">
        <f>IF($C39="OK",_xlfn.NUMBERVALUE(Plantilla!BL50),"")</f>
        <v/>
      </c>
      <c r="BO39" s="6" t="str">
        <f>IF($C39="OK",_xlfn.NUMBERVALUE(Plantilla!BM50),"")</f>
        <v/>
      </c>
      <c r="BP39" s="4" t="str">
        <f>IF($C39="OK",_xlfn.NUMBERVALUE(Plantilla!BN50),"")</f>
        <v/>
      </c>
      <c r="BQ39" s="6" t="str">
        <f>IF($C39="OK",_xlfn.NUMBERVALUE(Plantilla!BO50),"")</f>
        <v/>
      </c>
      <c r="BR39" s="4" t="str">
        <f>IF($C39="OK",_xlfn.NUMBERVALUE(Plantilla!BP50),"")</f>
        <v/>
      </c>
      <c r="BS39" s="6" t="str">
        <f>IF($C39="OK",_xlfn.NUMBERVALUE(Plantilla!BQ50),"")</f>
        <v/>
      </c>
      <c r="BT39" s="4" t="str">
        <f>IF($C39="OK",_xlfn.NUMBERVALUE(Plantilla!BR50),"")</f>
        <v/>
      </c>
      <c r="BU39" s="6" t="str">
        <f>IF($C39="OK",_xlfn.NUMBERVALUE(Plantilla!BS50),"")</f>
        <v/>
      </c>
      <c r="BV39" s="6" t="str">
        <f>IF($C39="OK",_xlfn.NUMBERVALUE(Plantilla!BT50),"")</f>
        <v/>
      </c>
      <c r="BW39" s="6" t="str">
        <f>IF($C39="OK",_xlfn.NUMBERVALUE(Plantilla!BU50),"")</f>
        <v/>
      </c>
      <c r="BX39" s="6" t="str">
        <f>IF($C39="OK",_xlfn.NUMBERVALUE(Plantilla!BV50),"")</f>
        <v/>
      </c>
      <c r="BY39" s="6" t="str">
        <f>IF($C39="OK",_xlfn.NUMBERVALUE(Plantilla!BW50),"")</f>
        <v/>
      </c>
      <c r="BZ39" s="6" t="str">
        <f>IF($C39="OK",_xlfn.NUMBERVALUE(Plantilla!BX50),"")</f>
        <v/>
      </c>
      <c r="CA39" s="6" t="str">
        <f>IF($C39="OK",_xlfn.NUMBERVALUE(Plantilla!BY50),"")</f>
        <v/>
      </c>
      <c r="CB39" s="6" t="str">
        <f>IF($C39="OK",_xlfn.NUMBERVALUE(Plantilla!BZ50),"")</f>
        <v/>
      </c>
      <c r="CC39" s="6" t="str">
        <f>IF($C39="OK",_xlfn.NUMBERVALUE(Plantilla!CA50),"")</f>
        <v/>
      </c>
      <c r="CD39" s="6" t="str">
        <f>IF($C39="OK",_xlfn.NUMBERVALUE(Plantilla!CB50),"")</f>
        <v/>
      </c>
      <c r="CE39" s="6" t="str">
        <f>IF($C39="OK",_xlfn.NUMBERVALUE(Plantilla!CC50),"")</f>
        <v/>
      </c>
      <c r="CF39" s="4" t="str">
        <f>IF($C39="OK",_xlfn.NUMBERVALUE(Plantilla!CD50),"")</f>
        <v/>
      </c>
      <c r="CG39" s="6" t="str">
        <f>IF($C39="OK",_xlfn.NUMBERVALUE(Plantilla!CE50),"")</f>
        <v/>
      </c>
      <c r="CH39" s="6" t="str">
        <f>IF($C39="OK",_xlfn.NUMBERVALUE(Plantilla!CF50),"")</f>
        <v/>
      </c>
      <c r="CI39" s="6" t="str">
        <f>IF($C39="OK",_xlfn.NUMBERVALUE(Plantilla!CG50),"")</f>
        <v/>
      </c>
      <c r="CJ39" s="6" t="str">
        <f>IF($C39="OK",_xlfn.NUMBERVALUE(Plantilla!CH50),"")</f>
        <v/>
      </c>
      <c r="CK39" s="6" t="str">
        <f>IF($C39="OK",_xlfn.NUMBERVALUE(Plantilla!CI50),"")</f>
        <v/>
      </c>
      <c r="CL39" s="6" t="str">
        <f>IF($C39="OK",_xlfn.NUMBERVALUE(Plantilla!CJ50),"")</f>
        <v/>
      </c>
      <c r="CM39" t="str">
        <f>IF($C39="OK",TEXT(Plantilla!CK50,"#"),"")</f>
        <v/>
      </c>
      <c r="CN39" s="6" t="str">
        <f>IF($C39="OK",_xlfn.NUMBERVALUE(Plantilla!CL50),"")</f>
        <v/>
      </c>
      <c r="CO39" s="6" t="str">
        <f>IF($C39="OK",_xlfn.NUMBERVALUE(Plantilla!CM50),"")</f>
        <v/>
      </c>
      <c r="CP39" s="110" t="str">
        <f>IF($C39="OK",_xlfn.NUMBERVALUE(Plantilla!CN50),"")</f>
        <v/>
      </c>
      <c r="CQ39" s="6" t="str">
        <f>IF($C39="OK",_xlfn.NUMBERVALUE(Plantilla!CO50),"")</f>
        <v/>
      </c>
      <c r="CR39" s="109" t="str">
        <f>IF($C39="OK",_xlfn.NUMBERVALUE(Plantilla!CP50),"")</f>
        <v/>
      </c>
      <c r="CS39" s="110" t="str">
        <f>IF($C39="OK",_xlfn.NUMBERVALUE(Plantilla!CQ50),"")</f>
        <v/>
      </c>
      <c r="CT39" s="6" t="str">
        <f>IF($C39="OK",_xlfn.NUMBERVALUE(Plantilla!CR50),"")</f>
        <v/>
      </c>
      <c r="CU39" s="109" t="str">
        <f>IF($C39="OK",_xlfn.NUMBERVALUE(Plantilla!CS50),"")</f>
        <v/>
      </c>
      <c r="CV39" s="110" t="str">
        <f>IF($C39="OK",_xlfn.NUMBERVALUE(Plantilla!CT50),"")</f>
        <v/>
      </c>
      <c r="CW39" s="6" t="str">
        <f>IF($C39="OK",_xlfn.NUMBERVALUE(Plantilla!CU50),"")</f>
        <v/>
      </c>
      <c r="CX39" s="82" t="str">
        <f>IF($C39="OK",_xlfn.NUMBERVALUE(Plantilla!CV50),"")</f>
        <v/>
      </c>
      <c r="CY39" s="6" t="str">
        <f>IF($C39="OK",_xlfn.NUMBERVALUE(Plantilla!CW50),"")</f>
        <v/>
      </c>
      <c r="CZ39" s="82" t="str">
        <f>IF($C39="OK",_xlfn.NUMBERVALUE(Plantilla!CX50),"")</f>
        <v/>
      </c>
      <c r="DA39" s="6" t="str">
        <f>IF($C39="OK",_xlfn.NUMBERVALUE(Plantilla!CY50),"")</f>
        <v/>
      </c>
      <c r="DB39" s="109" t="str">
        <f>IF($C39="OK",_xlfn.NUMBERVALUE(Plantilla!CZ50),"")</f>
        <v/>
      </c>
      <c r="DC39" s="6" t="str">
        <f>IF($C39="OK",_xlfn.NUMBERVALUE(Plantilla!DA50),"")</f>
        <v/>
      </c>
      <c r="DD39" s="6" t="str">
        <f>IF($C39="OK",TEXT(Plantilla!DB50,"#"),"")</f>
        <v/>
      </c>
      <c r="DE39" s="6" t="str">
        <f>IF($C39="OK",_xlfn.NUMBERVALUE(Plantilla!DC50),"")</f>
        <v/>
      </c>
      <c r="DF39" s="4" t="str">
        <f>IF($C39="OK",_xlfn.NUMBERVALUE(Plantilla!DD50),"")</f>
        <v/>
      </c>
      <c r="DG39" s="6" t="str">
        <f>IF($C39="OK",_xlfn.NUMBERVALUE(Plantilla!DE50),"")</f>
        <v/>
      </c>
      <c r="DH39" s="6" t="str">
        <f>IF($C39="OK",_xlfn.NUMBERVALUE(Plantilla!DF50),"")</f>
        <v/>
      </c>
      <c r="DI39" s="6" t="str">
        <f>IF($C39="OK",_xlfn.NUMBERVALUE(Plantilla!DG50),"")</f>
        <v/>
      </c>
      <c r="DJ39" s="6" t="str">
        <f>IF($C39="OK",_xlfn.NUMBERVALUE(Plantilla!DH50),"")</f>
        <v/>
      </c>
      <c r="DK39" s="6" t="str">
        <f>IF($C39="OK",_xlfn.NUMBERVALUE(Plantilla!DI50),"")</f>
        <v/>
      </c>
      <c r="DL39" s="6" t="str">
        <f>IF($C39="OK",_xlfn.NUMBERVALUE(Plantilla!DJ50),"")</f>
        <v/>
      </c>
      <c r="DM39" s="6" t="str">
        <f>IF($C39="OK",_xlfn.NUMBERVALUE(Plantilla!DK50),"")</f>
        <v/>
      </c>
      <c r="DN39" s="6" t="str">
        <f>IF($C39="OK",_xlfn.NUMBERVALUE(Plantilla!DL50),"")</f>
        <v/>
      </c>
      <c r="DO39" s="6" t="str">
        <f>IF($C39="OK",_xlfn.NUMBERVALUE(Plantilla!DM50),"")</f>
        <v/>
      </c>
      <c r="DP39" s="6" t="str">
        <f>IF($C39="OK",_xlfn.NUMBERVALUE(Plantilla!DN50),"")</f>
        <v/>
      </c>
      <c r="DQ39" s="6" t="str">
        <f>IF($C39="OK",_xlfn.NUMBERVALUE(Plantilla!DO50),"")</f>
        <v/>
      </c>
      <c r="DR39" s="6" t="str">
        <f>IF($C39="OK",_xlfn.NUMBERVALUE(Plantilla!DP50),"")</f>
        <v/>
      </c>
      <c r="DS39" t="str">
        <f>IF($C39="OK",TEXT(Plantilla!DR50,"#"),"")</f>
        <v/>
      </c>
      <c r="DT39" s="6"/>
    </row>
    <row r="40" spans="1:124" x14ac:dyDescent="0.25">
      <c r="A40" t="str">
        <f>IF(Plantilla!$I$6="¡Perfecto!, Guarda el archivo y adjúntalo a tu interfaz de Nómina Electrónica","OK","Error")</f>
        <v>OK</v>
      </c>
      <c r="B40" t="str">
        <f>IF(Plantilla!$I$6="¡Perfecto!, Guarda el archivo y adjúntalo a tu interfaz de Nómina Electrónica",MID(Plantilla!$D$2,SEARCH("V",Plantilla!$D$2),10),"")</f>
        <v>V2.0</v>
      </c>
      <c r="C40" t="str">
        <f>Plantilla!C51</f>
        <v/>
      </c>
      <c r="D40" t="str">
        <f>IF($C40="OK",Plantilla!B51,"")</f>
        <v/>
      </c>
      <c r="E40" t="str">
        <f>IF($C40="OK",
   VLOOKUP(Plantilla!$E$4,'Tablas '!$AP$4:$AT$6,5,FALSE),
"")</f>
        <v/>
      </c>
      <c r="F40" t="str">
        <f>IF($C40="OK",TEXT(Plantilla!D51,"#"),"")</f>
        <v/>
      </c>
      <c r="G40" t="str">
        <f>IF($C40="OK",
   VLOOKUP(Plantilla!E51,'Tablas '!$B$4:$C$14,2,FALSE),
"")</f>
        <v/>
      </c>
      <c r="H40" t="str">
        <f>IF($C40="OK",TEXT(Plantilla!F51,"#"),"")</f>
        <v/>
      </c>
      <c r="I40" t="str">
        <f>IF($C40="OK",TEXT(Plantilla!G51,"#"),"")</f>
        <v/>
      </c>
      <c r="J40" t="str">
        <f>IF($C40="OK",TEXT(Plantilla!H51,"#"),"")</f>
        <v/>
      </c>
      <c r="K40" t="str">
        <f>IF($C40="OK",TEXT(Plantilla!I51,"#"),"")</f>
        <v/>
      </c>
      <c r="L40" t="str">
        <f>IF($C40="OK",TEXT(Plantilla!J51,"#"),"")</f>
        <v/>
      </c>
      <c r="M40" t="str">
        <f>IF($C40="OK",TEXT(Plantilla!K51,"#"),"")</f>
        <v/>
      </c>
      <c r="N40" t="str">
        <f>IF($C40="OK",
   CONCATENATE(YEAR(Plantilla!L51),"-",TEXT(MONTH(Plantilla!L51),"00"),"-",TEXT(DAY(Plantilla!L51),"00")),
"")</f>
        <v/>
      </c>
      <c r="O40" t="str">
        <f>IF($C40="OK",_xlfn.NUMBERVALUE(Plantilla!M51),"")</f>
        <v/>
      </c>
      <c r="P40" t="str">
        <f>IF($C40="OK",
   IF(Plantilla!N51&lt;&gt;"",
      CONCATENATE(YEAR(Plantilla!N51),"-",TEXT(MONTH(Plantilla!N51),"00"),"-",TEXT(DAY(Plantilla!N51),"00")),
   ""),
"")</f>
        <v/>
      </c>
      <c r="Q40" t="str">
        <f>IF($C40="OK",
   VLOOKUP(Plantilla!O51,'Tablas '!$E$4:$F$19,2,FALSE),
"")</f>
        <v/>
      </c>
      <c r="R40" t="str">
        <f>IF($C40="OK",
   VLOOKUP(Plantilla!P51,'Tablas '!$H$4:$I$5,2,FALSE),
"")</f>
        <v/>
      </c>
      <c r="S40" t="str">
        <f>IF($C40="OK",
   VLOOKUP(Plantilla!Q51,'Tablas '!$K$4:$L$8,2,FALSE),
"")</f>
        <v/>
      </c>
      <c r="T40" t="str">
        <f>IF($C40="OK",
   VLOOKUP(Plantilla!R51,'Tablas '!$AE$4:$AF$6,2,FALSE),
"")</f>
        <v/>
      </c>
      <c r="U40" t="str">
        <f>IF($C40="OK",
   VLOOKUP(Plantilla!S51,'Tablas '!$AE$4:$AF$6,2,FALSE),
"")</f>
        <v/>
      </c>
      <c r="V40" t="str">
        <f>IF($C40="OK",TEXT(Plantilla!T51,"#"),"")</f>
        <v/>
      </c>
      <c r="W40" s="84" t="str">
        <f>IF($C40="OK",
   VLOOKUP(Plantilla!U51,'Tablas '!$AM$4:$AN$1126,2,FALSE),
"")</f>
        <v/>
      </c>
      <c r="X40" t="str">
        <f>IF($C40="OK",TEXT(Plantilla!V51,"#"),"")</f>
        <v/>
      </c>
      <c r="Y40" t="str">
        <f>IF($C40="OK",
   CONCATENATE(YEAR(Plantilla!W51),"-",TEXT(MONTH(Plantilla!W51),"00"),"-",TEXT(DAY(Plantilla!W51),"00")),
"")</f>
        <v/>
      </c>
      <c r="Z40" t="str">
        <f>IF($C40="OK",
   CONCATENATE(YEAR(Plantilla!X51),"-",TEXT(MONTH(Plantilla!X51),"00"),"-",TEXT(DAY(Plantilla!X51),"00")),
"")</f>
        <v/>
      </c>
      <c r="AA40" t="str">
        <f>IF($C40="OK",
   TEXT(VLOOKUP(Plantilla!Y51,'Tablas '!$Q$4:$R$9,2,FALSE),"#"),
"")</f>
        <v/>
      </c>
      <c r="AB40" t="str">
        <f>IF($C40="OK",
   CONCATENATE(YEAR(Plantilla!Z51),"-",TEXT(MONTH(Plantilla!Z51),"00"),"-",TEXT(DAY(Plantilla!Z51),"00")),
"")</f>
        <v/>
      </c>
      <c r="AC40" t="str">
        <f>IF($C40="OK",
   TEXT(VLOOKUP(Plantilla!AA51,'Tablas '!$T$4:$U$13,2,FALSE),"#"),
"")</f>
        <v/>
      </c>
      <c r="AD40" t="str">
        <f>IF($C40="OK",TEXT(Plantilla!AB51,"#"),"")</f>
        <v/>
      </c>
      <c r="AE40" t="str">
        <f>IF($C40="OK",
   IF(Plantilla!AC51&lt;&gt;"",
      TEXT(VLOOKUP(Plantilla!AC51,'Tablas '!$W$4:$X$7,2,FALSE),"#"),
   ""),
"")</f>
        <v/>
      </c>
      <c r="AF40" t="str">
        <f>IF($C40="OK",TEXT(Plantilla!AD51,"#"),"")</f>
        <v/>
      </c>
      <c r="AG40" s="6" t="str">
        <f>IF($C40="OK",_xlfn.NUMBERVALUE(Plantilla!AE51),"")</f>
        <v/>
      </c>
      <c r="AH40" s="4" t="str">
        <f>IF($C40="OK",_xlfn.NUMBERVALUE(Plantilla!AF51),"")</f>
        <v/>
      </c>
      <c r="AI40" s="6" t="str">
        <f>IF($C40="OK",_xlfn.NUMBERVALUE(Plantilla!AG51),"")</f>
        <v/>
      </c>
      <c r="AJ40" s="6" t="str">
        <f>IF($C40="OK",_xlfn.NUMBERVALUE(Plantilla!AH51),"")</f>
        <v/>
      </c>
      <c r="AK40" s="6" t="str">
        <f>IF($C40="OK",_xlfn.NUMBERVALUE(Plantilla!AI51),"")</f>
        <v/>
      </c>
      <c r="AL40" s="6" t="str">
        <f>IF($C40="OK",_xlfn.NUMBERVALUE(Plantilla!AJ51),"")</f>
        <v/>
      </c>
      <c r="AM40" s="4" t="str">
        <f>IF($C40="OK",_xlfn.NUMBERVALUE(Plantilla!AK51),"")</f>
        <v/>
      </c>
      <c r="AN40" s="6" t="str">
        <f>IF($C40="OK",_xlfn.NUMBERVALUE(Plantilla!AL51),"")</f>
        <v/>
      </c>
      <c r="AO40" s="4" t="str">
        <f>IF($C40="OK",_xlfn.NUMBERVALUE(Plantilla!AM51),"")</f>
        <v/>
      </c>
      <c r="AP40" s="6" t="str">
        <f>IF($C40="OK",_xlfn.NUMBERVALUE(Plantilla!AN51),"")</f>
        <v/>
      </c>
      <c r="AQ40" s="4" t="str">
        <f>IF($C40="OK",_xlfn.NUMBERVALUE(Plantilla!AO51),"")</f>
        <v/>
      </c>
      <c r="AR40" s="6" t="str">
        <f>IF($C40="OK",_xlfn.NUMBERVALUE(Plantilla!AP51),"")</f>
        <v/>
      </c>
      <c r="AS40" s="4" t="str">
        <f>IF($C40="OK",_xlfn.NUMBERVALUE(Plantilla!AQ51),"")</f>
        <v/>
      </c>
      <c r="AT40" s="6" t="str">
        <f>IF($C40="OK",_xlfn.NUMBERVALUE(Plantilla!AR51),"")</f>
        <v/>
      </c>
      <c r="AU40" s="4" t="str">
        <f>IF($C40="OK",_xlfn.NUMBERVALUE(Plantilla!AS51),"")</f>
        <v/>
      </c>
      <c r="AV40" s="6" t="str">
        <f>IF($C40="OK",_xlfn.NUMBERVALUE(Plantilla!AT51),"")</f>
        <v/>
      </c>
      <c r="AW40" s="4" t="str">
        <f>IF($C40="OK",_xlfn.NUMBERVALUE(Plantilla!AU51),"")</f>
        <v/>
      </c>
      <c r="AX40" s="6" t="str">
        <f>IF($C40="OK",_xlfn.NUMBERVALUE(Plantilla!AV51),"")</f>
        <v/>
      </c>
      <c r="AY40" s="4" t="str">
        <f>IF($C40="OK",_xlfn.NUMBERVALUE(Plantilla!AW51),"")</f>
        <v/>
      </c>
      <c r="AZ40" s="6" t="str">
        <f>IF($C40="OK",_xlfn.NUMBERVALUE(Plantilla!AX51),"")</f>
        <v/>
      </c>
      <c r="BA40" t="str">
        <f>IF($C40="OK",_xlfn.NUMBERVALUE(Plantilla!AY51),"")</f>
        <v/>
      </c>
      <c r="BB40" t="str">
        <f>IF($C40="OK",_xlfn.NUMBERVALUE(Plantilla!AZ51),"")</f>
        <v/>
      </c>
      <c r="BC40" s="4" t="str">
        <f>IF($C40="OK",_xlfn.NUMBERVALUE(Plantilla!BA51),"")</f>
        <v/>
      </c>
      <c r="BD40" s="6" t="str">
        <f>IF($C40="OK",_xlfn.NUMBERVALUE(Plantilla!BB51),"")</f>
        <v/>
      </c>
      <c r="BE40" s="4" t="str">
        <f>IF($C40="OK",_xlfn.NUMBERVALUE(Plantilla!BC51),"")</f>
        <v/>
      </c>
      <c r="BF40" s="6" t="str">
        <f>IF($C40="OK",_xlfn.NUMBERVALUE(Plantilla!BD51),"")</f>
        <v/>
      </c>
      <c r="BG40" s="4" t="str">
        <f>IF($C40="OK",_xlfn.NUMBERVALUE(Plantilla!BE51),"")</f>
        <v/>
      </c>
      <c r="BH40" s="6" t="str">
        <f>IF($C40="OK",_xlfn.NUMBERVALUE(Plantilla!BF51),"")</f>
        <v/>
      </c>
      <c r="BI40" s="110" t="str">
        <f>IF($C40="OK",_xlfn.NUMBERVALUE(Plantilla!BG51),"")</f>
        <v/>
      </c>
      <c r="BJ40" s="6" t="str">
        <f>IF($C40="OK",_xlfn.NUMBERVALUE(Plantilla!BH51),"")</f>
        <v/>
      </c>
      <c r="BK40" s="109" t="str">
        <f>IF($C40="OK",_xlfn.NUMBERVALUE(Plantilla!BI51),"")</f>
        <v/>
      </c>
      <c r="BL40" s="6" t="str">
        <f>IF($C40="OK",
   IF(Plantilla!BJ51&lt;&gt;"",
      TEXT(VLOOKUP(Plantilla!BJ51,'Tablas '!$Z$4:$AA$6,2,FALSE),"#"),
   ""),
"")</f>
        <v/>
      </c>
      <c r="BM40" s="4" t="str">
        <f>IF($C40="OK",_xlfn.NUMBERVALUE(Plantilla!BK51),"")</f>
        <v/>
      </c>
      <c r="BN40" s="4" t="str">
        <f>IF($C40="OK",_xlfn.NUMBERVALUE(Plantilla!BL51),"")</f>
        <v/>
      </c>
      <c r="BO40" s="6" t="str">
        <f>IF($C40="OK",_xlfn.NUMBERVALUE(Plantilla!BM51),"")</f>
        <v/>
      </c>
      <c r="BP40" s="4" t="str">
        <f>IF($C40="OK",_xlfn.NUMBERVALUE(Plantilla!BN51),"")</f>
        <v/>
      </c>
      <c r="BQ40" s="6" t="str">
        <f>IF($C40="OK",_xlfn.NUMBERVALUE(Plantilla!BO51),"")</f>
        <v/>
      </c>
      <c r="BR40" s="4" t="str">
        <f>IF($C40="OK",_xlfn.NUMBERVALUE(Plantilla!BP51),"")</f>
        <v/>
      </c>
      <c r="BS40" s="6" t="str">
        <f>IF($C40="OK",_xlfn.NUMBERVALUE(Plantilla!BQ51),"")</f>
        <v/>
      </c>
      <c r="BT40" s="4" t="str">
        <f>IF($C40="OK",_xlfn.NUMBERVALUE(Plantilla!BR51),"")</f>
        <v/>
      </c>
      <c r="BU40" s="6" t="str">
        <f>IF($C40="OK",_xlfn.NUMBERVALUE(Plantilla!BS51),"")</f>
        <v/>
      </c>
      <c r="BV40" s="6" t="str">
        <f>IF($C40="OK",_xlfn.NUMBERVALUE(Plantilla!BT51),"")</f>
        <v/>
      </c>
      <c r="BW40" s="6" t="str">
        <f>IF($C40="OK",_xlfn.NUMBERVALUE(Plantilla!BU51),"")</f>
        <v/>
      </c>
      <c r="BX40" s="6" t="str">
        <f>IF($C40="OK",_xlfn.NUMBERVALUE(Plantilla!BV51),"")</f>
        <v/>
      </c>
      <c r="BY40" s="6" t="str">
        <f>IF($C40="OK",_xlfn.NUMBERVALUE(Plantilla!BW51),"")</f>
        <v/>
      </c>
      <c r="BZ40" s="6" t="str">
        <f>IF($C40="OK",_xlfn.NUMBERVALUE(Plantilla!BX51),"")</f>
        <v/>
      </c>
      <c r="CA40" s="6" t="str">
        <f>IF($C40="OK",_xlfn.NUMBERVALUE(Plantilla!BY51),"")</f>
        <v/>
      </c>
      <c r="CB40" s="6" t="str">
        <f>IF($C40="OK",_xlfn.NUMBERVALUE(Plantilla!BZ51),"")</f>
        <v/>
      </c>
      <c r="CC40" s="6" t="str">
        <f>IF($C40="OK",_xlfn.NUMBERVALUE(Plantilla!CA51),"")</f>
        <v/>
      </c>
      <c r="CD40" s="6" t="str">
        <f>IF($C40="OK",_xlfn.NUMBERVALUE(Plantilla!CB51),"")</f>
        <v/>
      </c>
      <c r="CE40" s="6" t="str">
        <f>IF($C40="OK",_xlfn.NUMBERVALUE(Plantilla!CC51),"")</f>
        <v/>
      </c>
      <c r="CF40" s="4" t="str">
        <f>IF($C40="OK",_xlfn.NUMBERVALUE(Plantilla!CD51),"")</f>
        <v/>
      </c>
      <c r="CG40" s="6" t="str">
        <f>IF($C40="OK",_xlfn.NUMBERVALUE(Plantilla!CE51),"")</f>
        <v/>
      </c>
      <c r="CH40" s="6" t="str">
        <f>IF($C40="OK",_xlfn.NUMBERVALUE(Plantilla!CF51),"")</f>
        <v/>
      </c>
      <c r="CI40" s="6" t="str">
        <f>IF($C40="OK",_xlfn.NUMBERVALUE(Plantilla!CG51),"")</f>
        <v/>
      </c>
      <c r="CJ40" s="6" t="str">
        <f>IF($C40="OK",_xlfn.NUMBERVALUE(Plantilla!CH51),"")</f>
        <v/>
      </c>
      <c r="CK40" s="6" t="str">
        <f>IF($C40="OK",_xlfn.NUMBERVALUE(Plantilla!CI51),"")</f>
        <v/>
      </c>
      <c r="CL40" s="6" t="str">
        <f>IF($C40="OK",_xlfn.NUMBERVALUE(Plantilla!CJ51),"")</f>
        <v/>
      </c>
      <c r="CM40" t="str">
        <f>IF($C40="OK",TEXT(Plantilla!CK51,"#"),"")</f>
        <v/>
      </c>
      <c r="CN40" s="6" t="str">
        <f>IF($C40="OK",_xlfn.NUMBERVALUE(Plantilla!CL51),"")</f>
        <v/>
      </c>
      <c r="CO40" s="6" t="str">
        <f>IF($C40="OK",_xlfn.NUMBERVALUE(Plantilla!CM51),"")</f>
        <v/>
      </c>
      <c r="CP40" s="110" t="str">
        <f>IF($C40="OK",_xlfn.NUMBERVALUE(Plantilla!CN51),"")</f>
        <v/>
      </c>
      <c r="CQ40" s="6" t="str">
        <f>IF($C40="OK",_xlfn.NUMBERVALUE(Plantilla!CO51),"")</f>
        <v/>
      </c>
      <c r="CR40" s="109" t="str">
        <f>IF($C40="OK",_xlfn.NUMBERVALUE(Plantilla!CP51),"")</f>
        <v/>
      </c>
      <c r="CS40" s="110" t="str">
        <f>IF($C40="OK",_xlfn.NUMBERVALUE(Plantilla!CQ51),"")</f>
        <v/>
      </c>
      <c r="CT40" s="6" t="str">
        <f>IF($C40="OK",_xlfn.NUMBERVALUE(Plantilla!CR51),"")</f>
        <v/>
      </c>
      <c r="CU40" s="109" t="str">
        <f>IF($C40="OK",_xlfn.NUMBERVALUE(Plantilla!CS51),"")</f>
        <v/>
      </c>
      <c r="CV40" s="110" t="str">
        <f>IF($C40="OK",_xlfn.NUMBERVALUE(Plantilla!CT51),"")</f>
        <v/>
      </c>
      <c r="CW40" s="6" t="str">
        <f>IF($C40="OK",_xlfn.NUMBERVALUE(Plantilla!CU51),"")</f>
        <v/>
      </c>
      <c r="CX40" s="82" t="str">
        <f>IF($C40="OK",_xlfn.NUMBERVALUE(Plantilla!CV51),"")</f>
        <v/>
      </c>
      <c r="CY40" s="6" t="str">
        <f>IF($C40="OK",_xlfn.NUMBERVALUE(Plantilla!CW51),"")</f>
        <v/>
      </c>
      <c r="CZ40" s="82" t="str">
        <f>IF($C40="OK",_xlfn.NUMBERVALUE(Plantilla!CX51),"")</f>
        <v/>
      </c>
      <c r="DA40" s="6" t="str">
        <f>IF($C40="OK",_xlfn.NUMBERVALUE(Plantilla!CY51),"")</f>
        <v/>
      </c>
      <c r="DB40" s="109" t="str">
        <f>IF($C40="OK",_xlfn.NUMBERVALUE(Plantilla!CZ51),"")</f>
        <v/>
      </c>
      <c r="DC40" s="6" t="str">
        <f>IF($C40="OK",_xlfn.NUMBERVALUE(Plantilla!DA51),"")</f>
        <v/>
      </c>
      <c r="DD40" s="6" t="str">
        <f>IF($C40="OK",TEXT(Plantilla!DB51,"#"),"")</f>
        <v/>
      </c>
      <c r="DE40" s="6" t="str">
        <f>IF($C40="OK",_xlfn.NUMBERVALUE(Plantilla!DC51),"")</f>
        <v/>
      </c>
      <c r="DF40" s="4" t="str">
        <f>IF($C40="OK",_xlfn.NUMBERVALUE(Plantilla!DD51),"")</f>
        <v/>
      </c>
      <c r="DG40" s="6" t="str">
        <f>IF($C40="OK",_xlfn.NUMBERVALUE(Plantilla!DE51),"")</f>
        <v/>
      </c>
      <c r="DH40" s="6" t="str">
        <f>IF($C40="OK",_xlfn.NUMBERVALUE(Plantilla!DF51),"")</f>
        <v/>
      </c>
      <c r="DI40" s="6" t="str">
        <f>IF($C40="OK",_xlfn.NUMBERVALUE(Plantilla!DG51),"")</f>
        <v/>
      </c>
      <c r="DJ40" s="6" t="str">
        <f>IF($C40="OK",_xlfn.NUMBERVALUE(Plantilla!DH51),"")</f>
        <v/>
      </c>
      <c r="DK40" s="6" t="str">
        <f>IF($C40="OK",_xlfn.NUMBERVALUE(Plantilla!DI51),"")</f>
        <v/>
      </c>
      <c r="DL40" s="6" t="str">
        <f>IF($C40="OK",_xlfn.NUMBERVALUE(Plantilla!DJ51),"")</f>
        <v/>
      </c>
      <c r="DM40" s="6" t="str">
        <f>IF($C40="OK",_xlfn.NUMBERVALUE(Plantilla!DK51),"")</f>
        <v/>
      </c>
      <c r="DN40" s="6" t="str">
        <f>IF($C40="OK",_xlfn.NUMBERVALUE(Plantilla!DL51),"")</f>
        <v/>
      </c>
      <c r="DO40" s="6" t="str">
        <f>IF($C40="OK",_xlfn.NUMBERVALUE(Plantilla!DM51),"")</f>
        <v/>
      </c>
      <c r="DP40" s="6" t="str">
        <f>IF($C40="OK",_xlfn.NUMBERVALUE(Plantilla!DN51),"")</f>
        <v/>
      </c>
      <c r="DQ40" s="6" t="str">
        <f>IF($C40="OK",_xlfn.NUMBERVALUE(Plantilla!DO51),"")</f>
        <v/>
      </c>
      <c r="DR40" s="6" t="str">
        <f>IF($C40="OK",_xlfn.NUMBERVALUE(Plantilla!DP51),"")</f>
        <v/>
      </c>
      <c r="DS40" t="str">
        <f>IF($C40="OK",TEXT(Plantilla!DR51,"#"),"")</f>
        <v/>
      </c>
      <c r="DT40" s="6"/>
    </row>
    <row r="41" spans="1:124" x14ac:dyDescent="0.25">
      <c r="A41" t="str">
        <f>IF(Plantilla!$I$6="¡Perfecto!, Guarda el archivo y adjúntalo a tu interfaz de Nómina Electrónica","OK","Error")</f>
        <v>OK</v>
      </c>
      <c r="B41" t="str">
        <f>IF(Plantilla!$I$6="¡Perfecto!, Guarda el archivo y adjúntalo a tu interfaz de Nómina Electrónica",MID(Plantilla!$D$2,SEARCH("V",Plantilla!$D$2),10),"")</f>
        <v>V2.0</v>
      </c>
      <c r="C41" t="str">
        <f>Plantilla!C52</f>
        <v/>
      </c>
      <c r="D41" t="str">
        <f>IF($C41="OK",Plantilla!B52,"")</f>
        <v/>
      </c>
      <c r="E41" t="str">
        <f>IF($C41="OK",
   VLOOKUP(Plantilla!$E$4,'Tablas '!$AP$4:$AT$6,5,FALSE),
"")</f>
        <v/>
      </c>
      <c r="F41" t="str">
        <f>IF($C41="OK",TEXT(Plantilla!D52,"#"),"")</f>
        <v/>
      </c>
      <c r="G41" t="str">
        <f>IF($C41="OK",
   VLOOKUP(Plantilla!E52,'Tablas '!$B$4:$C$14,2,FALSE),
"")</f>
        <v/>
      </c>
      <c r="H41" t="str">
        <f>IF($C41="OK",TEXT(Plantilla!F52,"#"),"")</f>
        <v/>
      </c>
      <c r="I41" t="str">
        <f>IF($C41="OK",TEXT(Plantilla!G52,"#"),"")</f>
        <v/>
      </c>
      <c r="J41" t="str">
        <f>IF($C41="OK",TEXT(Plantilla!H52,"#"),"")</f>
        <v/>
      </c>
      <c r="K41" t="str">
        <f>IF($C41="OK",TEXT(Plantilla!I52,"#"),"")</f>
        <v/>
      </c>
      <c r="L41" t="str">
        <f>IF($C41="OK",TEXT(Plantilla!J52,"#"),"")</f>
        <v/>
      </c>
      <c r="M41" t="str">
        <f>IF($C41="OK",TEXT(Plantilla!K52,"#"),"")</f>
        <v/>
      </c>
      <c r="N41" t="str">
        <f>IF($C41="OK",
   CONCATENATE(YEAR(Plantilla!L52),"-",TEXT(MONTH(Plantilla!L52),"00"),"-",TEXT(DAY(Plantilla!L52),"00")),
"")</f>
        <v/>
      </c>
      <c r="O41" t="str">
        <f>IF($C41="OK",_xlfn.NUMBERVALUE(Plantilla!M52),"")</f>
        <v/>
      </c>
      <c r="P41" t="str">
        <f>IF($C41="OK",
   IF(Plantilla!N52&lt;&gt;"",
      CONCATENATE(YEAR(Plantilla!N52),"-",TEXT(MONTH(Plantilla!N52),"00"),"-",TEXT(DAY(Plantilla!N52),"00")),
   ""),
"")</f>
        <v/>
      </c>
      <c r="Q41" t="str">
        <f>IF($C41="OK",
   VLOOKUP(Plantilla!O52,'Tablas '!$E$4:$F$19,2,FALSE),
"")</f>
        <v/>
      </c>
      <c r="R41" t="str">
        <f>IF($C41="OK",
   VLOOKUP(Plantilla!P52,'Tablas '!$H$4:$I$5,2,FALSE),
"")</f>
        <v/>
      </c>
      <c r="S41" t="str">
        <f>IF($C41="OK",
   VLOOKUP(Plantilla!Q52,'Tablas '!$K$4:$L$8,2,FALSE),
"")</f>
        <v/>
      </c>
      <c r="T41" t="str">
        <f>IF($C41="OK",
   VLOOKUP(Plantilla!R52,'Tablas '!$AE$4:$AF$6,2,FALSE),
"")</f>
        <v/>
      </c>
      <c r="U41" t="str">
        <f>IF($C41="OK",
   VLOOKUP(Plantilla!S52,'Tablas '!$AE$4:$AF$6,2,FALSE),
"")</f>
        <v/>
      </c>
      <c r="V41" t="str">
        <f>IF($C41="OK",TEXT(Plantilla!T52,"#"),"")</f>
        <v/>
      </c>
      <c r="W41" s="84" t="str">
        <f>IF($C41="OK",
   VLOOKUP(Plantilla!U52,'Tablas '!$AM$4:$AN$1126,2,FALSE),
"")</f>
        <v/>
      </c>
      <c r="X41" t="str">
        <f>IF($C41="OK",TEXT(Plantilla!V52,"#"),"")</f>
        <v/>
      </c>
      <c r="Y41" t="str">
        <f>IF($C41="OK",
   CONCATENATE(YEAR(Plantilla!W52),"-",TEXT(MONTH(Plantilla!W52),"00"),"-",TEXT(DAY(Plantilla!W52),"00")),
"")</f>
        <v/>
      </c>
      <c r="Z41" t="str">
        <f>IF($C41="OK",
   CONCATENATE(YEAR(Plantilla!X52),"-",TEXT(MONTH(Plantilla!X52),"00"),"-",TEXT(DAY(Plantilla!X52),"00")),
"")</f>
        <v/>
      </c>
      <c r="AA41" t="str">
        <f>IF($C41="OK",
   TEXT(VLOOKUP(Plantilla!Y52,'Tablas '!$Q$4:$R$9,2,FALSE),"#"),
"")</f>
        <v/>
      </c>
      <c r="AB41" t="str">
        <f>IF($C41="OK",
   CONCATENATE(YEAR(Plantilla!Z52),"-",TEXT(MONTH(Plantilla!Z52),"00"),"-",TEXT(DAY(Plantilla!Z52),"00")),
"")</f>
        <v/>
      </c>
      <c r="AC41" t="str">
        <f>IF($C41="OK",
   TEXT(VLOOKUP(Plantilla!AA52,'Tablas '!$T$4:$U$13,2,FALSE),"#"),
"")</f>
        <v/>
      </c>
      <c r="AD41" t="str">
        <f>IF($C41="OK",TEXT(Plantilla!AB52,"#"),"")</f>
        <v/>
      </c>
      <c r="AE41" t="str">
        <f>IF($C41="OK",
   IF(Plantilla!AC52&lt;&gt;"",
      TEXT(VLOOKUP(Plantilla!AC52,'Tablas '!$W$4:$X$7,2,FALSE),"#"),
   ""),
"")</f>
        <v/>
      </c>
      <c r="AF41" t="str">
        <f>IF($C41="OK",TEXT(Plantilla!AD52,"#"),"")</f>
        <v/>
      </c>
      <c r="AG41" s="6" t="str">
        <f>IF($C41="OK",_xlfn.NUMBERVALUE(Plantilla!AE52),"")</f>
        <v/>
      </c>
      <c r="AH41" s="4" t="str">
        <f>IF($C41="OK",_xlfn.NUMBERVALUE(Plantilla!AF52),"")</f>
        <v/>
      </c>
      <c r="AI41" s="6" t="str">
        <f>IF($C41="OK",_xlfn.NUMBERVALUE(Plantilla!AG52),"")</f>
        <v/>
      </c>
      <c r="AJ41" s="6" t="str">
        <f>IF($C41="OK",_xlfn.NUMBERVALUE(Plantilla!AH52),"")</f>
        <v/>
      </c>
      <c r="AK41" s="6" t="str">
        <f>IF($C41="OK",_xlfn.NUMBERVALUE(Plantilla!AI52),"")</f>
        <v/>
      </c>
      <c r="AL41" s="6" t="str">
        <f>IF($C41="OK",_xlfn.NUMBERVALUE(Plantilla!AJ52),"")</f>
        <v/>
      </c>
      <c r="AM41" s="4" t="str">
        <f>IF($C41="OK",_xlfn.NUMBERVALUE(Plantilla!AK52),"")</f>
        <v/>
      </c>
      <c r="AN41" s="6" t="str">
        <f>IF($C41="OK",_xlfn.NUMBERVALUE(Plantilla!AL52),"")</f>
        <v/>
      </c>
      <c r="AO41" s="4" t="str">
        <f>IF($C41="OK",_xlfn.NUMBERVALUE(Plantilla!AM52),"")</f>
        <v/>
      </c>
      <c r="AP41" s="6" t="str">
        <f>IF($C41="OK",_xlfn.NUMBERVALUE(Plantilla!AN52),"")</f>
        <v/>
      </c>
      <c r="AQ41" s="4" t="str">
        <f>IF($C41="OK",_xlfn.NUMBERVALUE(Plantilla!AO52),"")</f>
        <v/>
      </c>
      <c r="AR41" s="6" t="str">
        <f>IF($C41="OK",_xlfn.NUMBERVALUE(Plantilla!AP52),"")</f>
        <v/>
      </c>
      <c r="AS41" s="4" t="str">
        <f>IF($C41="OK",_xlfn.NUMBERVALUE(Plantilla!AQ52),"")</f>
        <v/>
      </c>
      <c r="AT41" s="6" t="str">
        <f>IF($C41="OK",_xlfn.NUMBERVALUE(Plantilla!AR52),"")</f>
        <v/>
      </c>
      <c r="AU41" s="4" t="str">
        <f>IF($C41="OK",_xlfn.NUMBERVALUE(Plantilla!AS52),"")</f>
        <v/>
      </c>
      <c r="AV41" s="6" t="str">
        <f>IF($C41="OK",_xlfn.NUMBERVALUE(Plantilla!AT52),"")</f>
        <v/>
      </c>
      <c r="AW41" s="4" t="str">
        <f>IF($C41="OK",_xlfn.NUMBERVALUE(Plantilla!AU52),"")</f>
        <v/>
      </c>
      <c r="AX41" s="6" t="str">
        <f>IF($C41="OK",_xlfn.NUMBERVALUE(Plantilla!AV52),"")</f>
        <v/>
      </c>
      <c r="AY41" s="4" t="str">
        <f>IF($C41="OK",_xlfn.NUMBERVALUE(Plantilla!AW52),"")</f>
        <v/>
      </c>
      <c r="AZ41" s="6" t="str">
        <f>IF($C41="OK",_xlfn.NUMBERVALUE(Plantilla!AX52),"")</f>
        <v/>
      </c>
      <c r="BA41" t="str">
        <f>IF($C41="OK",_xlfn.NUMBERVALUE(Plantilla!AY52),"")</f>
        <v/>
      </c>
      <c r="BB41" t="str">
        <f>IF($C41="OK",_xlfn.NUMBERVALUE(Plantilla!AZ52),"")</f>
        <v/>
      </c>
      <c r="BC41" s="4" t="str">
        <f>IF($C41="OK",_xlfn.NUMBERVALUE(Plantilla!BA52),"")</f>
        <v/>
      </c>
      <c r="BD41" s="6" t="str">
        <f>IF($C41="OK",_xlfn.NUMBERVALUE(Plantilla!BB52),"")</f>
        <v/>
      </c>
      <c r="BE41" s="4" t="str">
        <f>IF($C41="OK",_xlfn.NUMBERVALUE(Plantilla!BC52),"")</f>
        <v/>
      </c>
      <c r="BF41" s="6" t="str">
        <f>IF($C41="OK",_xlfn.NUMBERVALUE(Plantilla!BD52),"")</f>
        <v/>
      </c>
      <c r="BG41" s="4" t="str">
        <f>IF($C41="OK",_xlfn.NUMBERVALUE(Plantilla!BE52),"")</f>
        <v/>
      </c>
      <c r="BH41" s="6" t="str">
        <f>IF($C41="OK",_xlfn.NUMBERVALUE(Plantilla!BF52),"")</f>
        <v/>
      </c>
      <c r="BI41" s="110" t="str">
        <f>IF($C41="OK",_xlfn.NUMBERVALUE(Plantilla!BG52),"")</f>
        <v/>
      </c>
      <c r="BJ41" s="6" t="str">
        <f>IF($C41="OK",_xlfn.NUMBERVALUE(Plantilla!BH52),"")</f>
        <v/>
      </c>
      <c r="BK41" s="109" t="str">
        <f>IF($C41="OK",_xlfn.NUMBERVALUE(Plantilla!BI52),"")</f>
        <v/>
      </c>
      <c r="BL41" s="6" t="str">
        <f>IF($C41="OK",
   IF(Plantilla!BJ52&lt;&gt;"",
      TEXT(VLOOKUP(Plantilla!BJ52,'Tablas '!$Z$4:$AA$6,2,FALSE),"#"),
   ""),
"")</f>
        <v/>
      </c>
      <c r="BM41" s="4" t="str">
        <f>IF($C41="OK",_xlfn.NUMBERVALUE(Plantilla!BK52),"")</f>
        <v/>
      </c>
      <c r="BN41" s="4" t="str">
        <f>IF($C41="OK",_xlfn.NUMBERVALUE(Plantilla!BL52),"")</f>
        <v/>
      </c>
      <c r="BO41" s="6" t="str">
        <f>IF($C41="OK",_xlfn.NUMBERVALUE(Plantilla!BM52),"")</f>
        <v/>
      </c>
      <c r="BP41" s="4" t="str">
        <f>IF($C41="OK",_xlfn.NUMBERVALUE(Plantilla!BN52),"")</f>
        <v/>
      </c>
      <c r="BQ41" s="6" t="str">
        <f>IF($C41="OK",_xlfn.NUMBERVALUE(Plantilla!BO52),"")</f>
        <v/>
      </c>
      <c r="BR41" s="4" t="str">
        <f>IF($C41="OK",_xlfn.NUMBERVALUE(Plantilla!BP52),"")</f>
        <v/>
      </c>
      <c r="BS41" s="6" t="str">
        <f>IF($C41="OK",_xlfn.NUMBERVALUE(Plantilla!BQ52),"")</f>
        <v/>
      </c>
      <c r="BT41" s="4" t="str">
        <f>IF($C41="OK",_xlfn.NUMBERVALUE(Plantilla!BR52),"")</f>
        <v/>
      </c>
      <c r="BU41" s="6" t="str">
        <f>IF($C41="OK",_xlfn.NUMBERVALUE(Plantilla!BS52),"")</f>
        <v/>
      </c>
      <c r="BV41" s="6" t="str">
        <f>IF($C41="OK",_xlfn.NUMBERVALUE(Plantilla!BT52),"")</f>
        <v/>
      </c>
      <c r="BW41" s="6" t="str">
        <f>IF($C41="OK",_xlfn.NUMBERVALUE(Plantilla!BU52),"")</f>
        <v/>
      </c>
      <c r="BX41" s="6" t="str">
        <f>IF($C41="OK",_xlfn.NUMBERVALUE(Plantilla!BV52),"")</f>
        <v/>
      </c>
      <c r="BY41" s="6" t="str">
        <f>IF($C41="OK",_xlfn.NUMBERVALUE(Plantilla!BW52),"")</f>
        <v/>
      </c>
      <c r="BZ41" s="6" t="str">
        <f>IF($C41="OK",_xlfn.NUMBERVALUE(Plantilla!BX52),"")</f>
        <v/>
      </c>
      <c r="CA41" s="6" t="str">
        <f>IF($C41="OK",_xlfn.NUMBERVALUE(Plantilla!BY52),"")</f>
        <v/>
      </c>
      <c r="CB41" s="6" t="str">
        <f>IF($C41="OK",_xlfn.NUMBERVALUE(Plantilla!BZ52),"")</f>
        <v/>
      </c>
      <c r="CC41" s="6" t="str">
        <f>IF($C41="OK",_xlfn.NUMBERVALUE(Plantilla!CA52),"")</f>
        <v/>
      </c>
      <c r="CD41" s="6" t="str">
        <f>IF($C41="OK",_xlfn.NUMBERVALUE(Plantilla!CB52),"")</f>
        <v/>
      </c>
      <c r="CE41" s="6" t="str">
        <f>IF($C41="OK",_xlfn.NUMBERVALUE(Plantilla!CC52),"")</f>
        <v/>
      </c>
      <c r="CF41" s="4" t="str">
        <f>IF($C41="OK",_xlfn.NUMBERVALUE(Plantilla!CD52),"")</f>
        <v/>
      </c>
      <c r="CG41" s="6" t="str">
        <f>IF($C41="OK",_xlfn.NUMBERVALUE(Plantilla!CE52),"")</f>
        <v/>
      </c>
      <c r="CH41" s="6" t="str">
        <f>IF($C41="OK",_xlfn.NUMBERVALUE(Plantilla!CF52),"")</f>
        <v/>
      </c>
      <c r="CI41" s="6" t="str">
        <f>IF($C41="OK",_xlfn.NUMBERVALUE(Plantilla!CG52),"")</f>
        <v/>
      </c>
      <c r="CJ41" s="6" t="str">
        <f>IF($C41="OK",_xlfn.NUMBERVALUE(Plantilla!CH52),"")</f>
        <v/>
      </c>
      <c r="CK41" s="6" t="str">
        <f>IF($C41="OK",_xlfn.NUMBERVALUE(Plantilla!CI52),"")</f>
        <v/>
      </c>
      <c r="CL41" s="6" t="str">
        <f>IF($C41="OK",_xlfn.NUMBERVALUE(Plantilla!CJ52),"")</f>
        <v/>
      </c>
      <c r="CM41" t="str">
        <f>IF($C41="OK",TEXT(Plantilla!CK52,"#"),"")</f>
        <v/>
      </c>
      <c r="CN41" s="6" t="str">
        <f>IF($C41="OK",_xlfn.NUMBERVALUE(Plantilla!CL52),"")</f>
        <v/>
      </c>
      <c r="CO41" s="6" t="str">
        <f>IF($C41="OK",_xlfn.NUMBERVALUE(Plantilla!CM52),"")</f>
        <v/>
      </c>
      <c r="CP41" s="110" t="str">
        <f>IF($C41="OK",_xlfn.NUMBERVALUE(Plantilla!CN52),"")</f>
        <v/>
      </c>
      <c r="CQ41" s="6" t="str">
        <f>IF($C41="OK",_xlfn.NUMBERVALUE(Plantilla!CO52),"")</f>
        <v/>
      </c>
      <c r="CR41" s="109" t="str">
        <f>IF($C41="OK",_xlfn.NUMBERVALUE(Plantilla!CP52),"")</f>
        <v/>
      </c>
      <c r="CS41" s="110" t="str">
        <f>IF($C41="OK",_xlfn.NUMBERVALUE(Plantilla!CQ52),"")</f>
        <v/>
      </c>
      <c r="CT41" s="6" t="str">
        <f>IF($C41="OK",_xlfn.NUMBERVALUE(Plantilla!CR52),"")</f>
        <v/>
      </c>
      <c r="CU41" s="109" t="str">
        <f>IF($C41="OK",_xlfn.NUMBERVALUE(Plantilla!CS52),"")</f>
        <v/>
      </c>
      <c r="CV41" s="110" t="str">
        <f>IF($C41="OK",_xlfn.NUMBERVALUE(Plantilla!CT52),"")</f>
        <v/>
      </c>
      <c r="CW41" s="6" t="str">
        <f>IF($C41="OK",_xlfn.NUMBERVALUE(Plantilla!CU52),"")</f>
        <v/>
      </c>
      <c r="CX41" s="82" t="str">
        <f>IF($C41="OK",_xlfn.NUMBERVALUE(Plantilla!CV52),"")</f>
        <v/>
      </c>
      <c r="CY41" s="6" t="str">
        <f>IF($C41="OK",_xlfn.NUMBERVALUE(Plantilla!CW52),"")</f>
        <v/>
      </c>
      <c r="CZ41" s="82" t="str">
        <f>IF($C41="OK",_xlfn.NUMBERVALUE(Plantilla!CX52),"")</f>
        <v/>
      </c>
      <c r="DA41" s="6" t="str">
        <f>IF($C41="OK",_xlfn.NUMBERVALUE(Plantilla!CY52),"")</f>
        <v/>
      </c>
      <c r="DB41" s="109" t="str">
        <f>IF($C41="OK",_xlfn.NUMBERVALUE(Plantilla!CZ52),"")</f>
        <v/>
      </c>
      <c r="DC41" s="6" t="str">
        <f>IF($C41="OK",_xlfn.NUMBERVALUE(Plantilla!DA52),"")</f>
        <v/>
      </c>
      <c r="DD41" s="6" t="str">
        <f>IF($C41="OK",TEXT(Plantilla!DB52,"#"),"")</f>
        <v/>
      </c>
      <c r="DE41" s="6" t="str">
        <f>IF($C41="OK",_xlfn.NUMBERVALUE(Plantilla!DC52),"")</f>
        <v/>
      </c>
      <c r="DF41" s="4" t="str">
        <f>IF($C41="OK",_xlfn.NUMBERVALUE(Plantilla!DD52),"")</f>
        <v/>
      </c>
      <c r="DG41" s="6" t="str">
        <f>IF($C41="OK",_xlfn.NUMBERVALUE(Plantilla!DE52),"")</f>
        <v/>
      </c>
      <c r="DH41" s="6" t="str">
        <f>IF($C41="OK",_xlfn.NUMBERVALUE(Plantilla!DF52),"")</f>
        <v/>
      </c>
      <c r="DI41" s="6" t="str">
        <f>IF($C41="OK",_xlfn.NUMBERVALUE(Plantilla!DG52),"")</f>
        <v/>
      </c>
      <c r="DJ41" s="6" t="str">
        <f>IF($C41="OK",_xlfn.NUMBERVALUE(Plantilla!DH52),"")</f>
        <v/>
      </c>
      <c r="DK41" s="6" t="str">
        <f>IF($C41="OK",_xlfn.NUMBERVALUE(Plantilla!DI52),"")</f>
        <v/>
      </c>
      <c r="DL41" s="6" t="str">
        <f>IF($C41="OK",_xlfn.NUMBERVALUE(Plantilla!DJ52),"")</f>
        <v/>
      </c>
      <c r="DM41" s="6" t="str">
        <f>IF($C41="OK",_xlfn.NUMBERVALUE(Plantilla!DK52),"")</f>
        <v/>
      </c>
      <c r="DN41" s="6" t="str">
        <f>IF($C41="OK",_xlfn.NUMBERVALUE(Plantilla!DL52),"")</f>
        <v/>
      </c>
      <c r="DO41" s="6" t="str">
        <f>IF($C41="OK",_xlfn.NUMBERVALUE(Plantilla!DM52),"")</f>
        <v/>
      </c>
      <c r="DP41" s="6" t="str">
        <f>IF($C41="OK",_xlfn.NUMBERVALUE(Plantilla!DN52),"")</f>
        <v/>
      </c>
      <c r="DQ41" s="6" t="str">
        <f>IF($C41="OK",_xlfn.NUMBERVALUE(Plantilla!DO52),"")</f>
        <v/>
      </c>
      <c r="DR41" s="6" t="str">
        <f>IF($C41="OK",_xlfn.NUMBERVALUE(Plantilla!DP52),"")</f>
        <v/>
      </c>
      <c r="DS41" t="str">
        <f>IF($C41="OK",TEXT(Plantilla!DR52,"#"),"")</f>
        <v/>
      </c>
      <c r="DT41" s="6"/>
    </row>
    <row r="42" spans="1:124" x14ac:dyDescent="0.25">
      <c r="A42" t="str">
        <f>IF(Plantilla!$I$6="¡Perfecto!, Guarda el archivo y adjúntalo a tu interfaz de Nómina Electrónica","OK","Error")</f>
        <v>OK</v>
      </c>
      <c r="B42" t="str">
        <f>IF(Plantilla!$I$6="¡Perfecto!, Guarda el archivo y adjúntalo a tu interfaz de Nómina Electrónica",MID(Plantilla!$D$2,SEARCH("V",Plantilla!$D$2),10),"")</f>
        <v>V2.0</v>
      </c>
      <c r="C42" t="str">
        <f>Plantilla!C53</f>
        <v/>
      </c>
      <c r="D42" t="str">
        <f>IF($C42="OK",Plantilla!B53,"")</f>
        <v/>
      </c>
      <c r="E42" t="str">
        <f>IF($C42="OK",
   VLOOKUP(Plantilla!$E$4,'Tablas '!$AP$4:$AT$6,5,FALSE),
"")</f>
        <v/>
      </c>
      <c r="F42" t="str">
        <f>IF($C42="OK",TEXT(Plantilla!D53,"#"),"")</f>
        <v/>
      </c>
      <c r="G42" t="str">
        <f>IF($C42="OK",
   VLOOKUP(Plantilla!E53,'Tablas '!$B$4:$C$14,2,FALSE),
"")</f>
        <v/>
      </c>
      <c r="H42" t="str">
        <f>IF($C42="OK",TEXT(Plantilla!F53,"#"),"")</f>
        <v/>
      </c>
      <c r="I42" t="str">
        <f>IF($C42="OK",TEXT(Plantilla!G53,"#"),"")</f>
        <v/>
      </c>
      <c r="J42" t="str">
        <f>IF($C42="OK",TEXT(Plantilla!H53,"#"),"")</f>
        <v/>
      </c>
      <c r="K42" t="str">
        <f>IF($C42="OK",TEXT(Plantilla!I53,"#"),"")</f>
        <v/>
      </c>
      <c r="L42" t="str">
        <f>IF($C42="OK",TEXT(Plantilla!J53,"#"),"")</f>
        <v/>
      </c>
      <c r="M42" t="str">
        <f>IF($C42="OK",TEXT(Plantilla!K53,"#"),"")</f>
        <v/>
      </c>
      <c r="N42" t="str">
        <f>IF($C42="OK",
   CONCATENATE(YEAR(Plantilla!L53),"-",TEXT(MONTH(Plantilla!L53),"00"),"-",TEXT(DAY(Plantilla!L53),"00")),
"")</f>
        <v/>
      </c>
      <c r="O42" t="str">
        <f>IF($C42="OK",_xlfn.NUMBERVALUE(Plantilla!M53),"")</f>
        <v/>
      </c>
      <c r="P42" t="str">
        <f>IF($C42="OK",
   IF(Plantilla!N53&lt;&gt;"",
      CONCATENATE(YEAR(Plantilla!N53),"-",TEXT(MONTH(Plantilla!N53),"00"),"-",TEXT(DAY(Plantilla!N53),"00")),
   ""),
"")</f>
        <v/>
      </c>
      <c r="Q42" t="str">
        <f>IF($C42="OK",
   VLOOKUP(Plantilla!O53,'Tablas '!$E$4:$F$19,2,FALSE),
"")</f>
        <v/>
      </c>
      <c r="R42" t="str">
        <f>IF($C42="OK",
   VLOOKUP(Plantilla!P53,'Tablas '!$H$4:$I$5,2,FALSE),
"")</f>
        <v/>
      </c>
      <c r="S42" t="str">
        <f>IF($C42="OK",
   VLOOKUP(Plantilla!Q53,'Tablas '!$K$4:$L$8,2,FALSE),
"")</f>
        <v/>
      </c>
      <c r="T42" t="str">
        <f>IF($C42="OK",
   VLOOKUP(Plantilla!R53,'Tablas '!$AE$4:$AF$6,2,FALSE),
"")</f>
        <v/>
      </c>
      <c r="U42" t="str">
        <f>IF($C42="OK",
   VLOOKUP(Plantilla!S53,'Tablas '!$AE$4:$AF$6,2,FALSE),
"")</f>
        <v/>
      </c>
      <c r="V42" t="str">
        <f>IF($C42="OK",TEXT(Plantilla!T53,"#"),"")</f>
        <v/>
      </c>
      <c r="W42" s="84" t="str">
        <f>IF($C42="OK",
   VLOOKUP(Plantilla!U53,'Tablas '!$AM$4:$AN$1126,2,FALSE),
"")</f>
        <v/>
      </c>
      <c r="X42" t="str">
        <f>IF($C42="OK",TEXT(Plantilla!V53,"#"),"")</f>
        <v/>
      </c>
      <c r="Y42" t="str">
        <f>IF($C42="OK",
   CONCATENATE(YEAR(Plantilla!W53),"-",TEXT(MONTH(Plantilla!W53),"00"),"-",TEXT(DAY(Plantilla!W53),"00")),
"")</f>
        <v/>
      </c>
      <c r="Z42" t="str">
        <f>IF($C42="OK",
   CONCATENATE(YEAR(Plantilla!X53),"-",TEXT(MONTH(Plantilla!X53),"00"),"-",TEXT(DAY(Plantilla!X53),"00")),
"")</f>
        <v/>
      </c>
      <c r="AA42" t="str">
        <f>IF($C42="OK",
   TEXT(VLOOKUP(Plantilla!Y53,'Tablas '!$Q$4:$R$9,2,FALSE),"#"),
"")</f>
        <v/>
      </c>
      <c r="AB42" t="str">
        <f>IF($C42="OK",
   CONCATENATE(YEAR(Plantilla!Z53),"-",TEXT(MONTH(Plantilla!Z53),"00"),"-",TEXT(DAY(Plantilla!Z53),"00")),
"")</f>
        <v/>
      </c>
      <c r="AC42" t="str">
        <f>IF($C42="OK",
   TEXT(VLOOKUP(Plantilla!AA53,'Tablas '!$T$4:$U$13,2,FALSE),"#"),
"")</f>
        <v/>
      </c>
      <c r="AD42" t="str">
        <f>IF($C42="OK",TEXT(Plantilla!AB53,"#"),"")</f>
        <v/>
      </c>
      <c r="AE42" t="str">
        <f>IF($C42="OK",
   IF(Plantilla!AC53&lt;&gt;"",
      TEXT(VLOOKUP(Plantilla!AC53,'Tablas '!$W$4:$X$7,2,FALSE),"#"),
   ""),
"")</f>
        <v/>
      </c>
      <c r="AF42" t="str">
        <f>IF($C42="OK",TEXT(Plantilla!AD53,"#"),"")</f>
        <v/>
      </c>
      <c r="AG42" s="6" t="str">
        <f>IF($C42="OK",_xlfn.NUMBERVALUE(Plantilla!AE53),"")</f>
        <v/>
      </c>
      <c r="AH42" s="4" t="str">
        <f>IF($C42="OK",_xlfn.NUMBERVALUE(Plantilla!AF53),"")</f>
        <v/>
      </c>
      <c r="AI42" s="6" t="str">
        <f>IF($C42="OK",_xlfn.NUMBERVALUE(Plantilla!AG53),"")</f>
        <v/>
      </c>
      <c r="AJ42" s="6" t="str">
        <f>IF($C42="OK",_xlfn.NUMBERVALUE(Plantilla!AH53),"")</f>
        <v/>
      </c>
      <c r="AK42" s="6" t="str">
        <f>IF($C42="OK",_xlfn.NUMBERVALUE(Plantilla!AI53),"")</f>
        <v/>
      </c>
      <c r="AL42" s="6" t="str">
        <f>IF($C42="OK",_xlfn.NUMBERVALUE(Plantilla!AJ53),"")</f>
        <v/>
      </c>
      <c r="AM42" s="4" t="str">
        <f>IF($C42="OK",_xlfn.NUMBERVALUE(Plantilla!AK53),"")</f>
        <v/>
      </c>
      <c r="AN42" s="6" t="str">
        <f>IF($C42="OK",_xlfn.NUMBERVALUE(Plantilla!AL53),"")</f>
        <v/>
      </c>
      <c r="AO42" s="4" t="str">
        <f>IF($C42="OK",_xlfn.NUMBERVALUE(Plantilla!AM53),"")</f>
        <v/>
      </c>
      <c r="AP42" s="6" t="str">
        <f>IF($C42="OK",_xlfn.NUMBERVALUE(Plantilla!AN53),"")</f>
        <v/>
      </c>
      <c r="AQ42" s="4" t="str">
        <f>IF($C42="OK",_xlfn.NUMBERVALUE(Plantilla!AO53),"")</f>
        <v/>
      </c>
      <c r="AR42" s="6" t="str">
        <f>IF($C42="OK",_xlfn.NUMBERVALUE(Plantilla!AP53),"")</f>
        <v/>
      </c>
      <c r="AS42" s="4" t="str">
        <f>IF($C42="OK",_xlfn.NUMBERVALUE(Plantilla!AQ53),"")</f>
        <v/>
      </c>
      <c r="AT42" s="6" t="str">
        <f>IF($C42="OK",_xlfn.NUMBERVALUE(Plantilla!AR53),"")</f>
        <v/>
      </c>
      <c r="AU42" s="4" t="str">
        <f>IF($C42="OK",_xlfn.NUMBERVALUE(Plantilla!AS53),"")</f>
        <v/>
      </c>
      <c r="AV42" s="6" t="str">
        <f>IF($C42="OK",_xlfn.NUMBERVALUE(Plantilla!AT53),"")</f>
        <v/>
      </c>
      <c r="AW42" s="4" t="str">
        <f>IF($C42="OK",_xlfn.NUMBERVALUE(Plantilla!AU53),"")</f>
        <v/>
      </c>
      <c r="AX42" s="6" t="str">
        <f>IF($C42="OK",_xlfn.NUMBERVALUE(Plantilla!AV53),"")</f>
        <v/>
      </c>
      <c r="AY42" s="4" t="str">
        <f>IF($C42="OK",_xlfn.NUMBERVALUE(Plantilla!AW53),"")</f>
        <v/>
      </c>
      <c r="AZ42" s="6" t="str">
        <f>IF($C42="OK",_xlfn.NUMBERVALUE(Plantilla!AX53),"")</f>
        <v/>
      </c>
      <c r="BA42" t="str">
        <f>IF($C42="OK",_xlfn.NUMBERVALUE(Plantilla!AY53),"")</f>
        <v/>
      </c>
      <c r="BB42" t="str">
        <f>IF($C42="OK",_xlfn.NUMBERVALUE(Plantilla!AZ53),"")</f>
        <v/>
      </c>
      <c r="BC42" s="4" t="str">
        <f>IF($C42="OK",_xlfn.NUMBERVALUE(Plantilla!BA53),"")</f>
        <v/>
      </c>
      <c r="BD42" s="6" t="str">
        <f>IF($C42="OK",_xlfn.NUMBERVALUE(Plantilla!BB53),"")</f>
        <v/>
      </c>
      <c r="BE42" s="4" t="str">
        <f>IF($C42="OK",_xlfn.NUMBERVALUE(Plantilla!BC53),"")</f>
        <v/>
      </c>
      <c r="BF42" s="6" t="str">
        <f>IF($C42="OK",_xlfn.NUMBERVALUE(Plantilla!BD53),"")</f>
        <v/>
      </c>
      <c r="BG42" s="4" t="str">
        <f>IF($C42="OK",_xlfn.NUMBERVALUE(Plantilla!BE53),"")</f>
        <v/>
      </c>
      <c r="BH42" s="6" t="str">
        <f>IF($C42="OK",_xlfn.NUMBERVALUE(Plantilla!BF53),"")</f>
        <v/>
      </c>
      <c r="BI42" s="110" t="str">
        <f>IF($C42="OK",_xlfn.NUMBERVALUE(Plantilla!BG53),"")</f>
        <v/>
      </c>
      <c r="BJ42" s="6" t="str">
        <f>IF($C42="OK",_xlfn.NUMBERVALUE(Plantilla!BH53),"")</f>
        <v/>
      </c>
      <c r="BK42" s="109" t="str">
        <f>IF($C42="OK",_xlfn.NUMBERVALUE(Plantilla!BI53),"")</f>
        <v/>
      </c>
      <c r="BL42" s="6" t="str">
        <f>IF($C42="OK",
   IF(Plantilla!BJ53&lt;&gt;"",
      TEXT(VLOOKUP(Plantilla!BJ53,'Tablas '!$Z$4:$AA$6,2,FALSE),"#"),
   ""),
"")</f>
        <v/>
      </c>
      <c r="BM42" s="4" t="str">
        <f>IF($C42="OK",_xlfn.NUMBERVALUE(Plantilla!BK53),"")</f>
        <v/>
      </c>
      <c r="BN42" s="4" t="str">
        <f>IF($C42="OK",_xlfn.NUMBERVALUE(Plantilla!BL53),"")</f>
        <v/>
      </c>
      <c r="BO42" s="6" t="str">
        <f>IF($C42="OK",_xlfn.NUMBERVALUE(Plantilla!BM53),"")</f>
        <v/>
      </c>
      <c r="BP42" s="4" t="str">
        <f>IF($C42="OK",_xlfn.NUMBERVALUE(Plantilla!BN53),"")</f>
        <v/>
      </c>
      <c r="BQ42" s="6" t="str">
        <f>IF($C42="OK",_xlfn.NUMBERVALUE(Plantilla!BO53),"")</f>
        <v/>
      </c>
      <c r="BR42" s="4" t="str">
        <f>IF($C42="OK",_xlfn.NUMBERVALUE(Plantilla!BP53),"")</f>
        <v/>
      </c>
      <c r="BS42" s="6" t="str">
        <f>IF($C42="OK",_xlfn.NUMBERVALUE(Plantilla!BQ53),"")</f>
        <v/>
      </c>
      <c r="BT42" s="4" t="str">
        <f>IF($C42="OK",_xlfn.NUMBERVALUE(Plantilla!BR53),"")</f>
        <v/>
      </c>
      <c r="BU42" s="6" t="str">
        <f>IF($C42="OK",_xlfn.NUMBERVALUE(Plantilla!BS53),"")</f>
        <v/>
      </c>
      <c r="BV42" s="6" t="str">
        <f>IF($C42="OK",_xlfn.NUMBERVALUE(Plantilla!BT53),"")</f>
        <v/>
      </c>
      <c r="BW42" s="6" t="str">
        <f>IF($C42="OK",_xlfn.NUMBERVALUE(Plantilla!BU53),"")</f>
        <v/>
      </c>
      <c r="BX42" s="6" t="str">
        <f>IF($C42="OK",_xlfn.NUMBERVALUE(Plantilla!BV53),"")</f>
        <v/>
      </c>
      <c r="BY42" s="6" t="str">
        <f>IF($C42="OK",_xlfn.NUMBERVALUE(Plantilla!BW53),"")</f>
        <v/>
      </c>
      <c r="BZ42" s="6" t="str">
        <f>IF($C42="OK",_xlfn.NUMBERVALUE(Plantilla!BX53),"")</f>
        <v/>
      </c>
      <c r="CA42" s="6" t="str">
        <f>IF($C42="OK",_xlfn.NUMBERVALUE(Plantilla!BY53),"")</f>
        <v/>
      </c>
      <c r="CB42" s="6" t="str">
        <f>IF($C42="OK",_xlfn.NUMBERVALUE(Plantilla!BZ53),"")</f>
        <v/>
      </c>
      <c r="CC42" s="6" t="str">
        <f>IF($C42="OK",_xlfn.NUMBERVALUE(Plantilla!CA53),"")</f>
        <v/>
      </c>
      <c r="CD42" s="6" t="str">
        <f>IF($C42="OK",_xlfn.NUMBERVALUE(Plantilla!CB53),"")</f>
        <v/>
      </c>
      <c r="CE42" s="6" t="str">
        <f>IF($C42="OK",_xlfn.NUMBERVALUE(Plantilla!CC53),"")</f>
        <v/>
      </c>
      <c r="CF42" s="4" t="str">
        <f>IF($C42="OK",_xlfn.NUMBERVALUE(Plantilla!CD53),"")</f>
        <v/>
      </c>
      <c r="CG42" s="6" t="str">
        <f>IF($C42="OK",_xlfn.NUMBERVALUE(Plantilla!CE53),"")</f>
        <v/>
      </c>
      <c r="CH42" s="6" t="str">
        <f>IF($C42="OK",_xlfn.NUMBERVALUE(Plantilla!CF53),"")</f>
        <v/>
      </c>
      <c r="CI42" s="6" t="str">
        <f>IF($C42="OK",_xlfn.NUMBERVALUE(Plantilla!CG53),"")</f>
        <v/>
      </c>
      <c r="CJ42" s="6" t="str">
        <f>IF($C42="OK",_xlfn.NUMBERVALUE(Plantilla!CH53),"")</f>
        <v/>
      </c>
      <c r="CK42" s="6" t="str">
        <f>IF($C42="OK",_xlfn.NUMBERVALUE(Plantilla!CI53),"")</f>
        <v/>
      </c>
      <c r="CL42" s="6" t="str">
        <f>IF($C42="OK",_xlfn.NUMBERVALUE(Plantilla!CJ53),"")</f>
        <v/>
      </c>
      <c r="CM42" t="str">
        <f>IF($C42="OK",TEXT(Plantilla!CK53,"#"),"")</f>
        <v/>
      </c>
      <c r="CN42" s="6" t="str">
        <f>IF($C42="OK",_xlfn.NUMBERVALUE(Plantilla!CL53),"")</f>
        <v/>
      </c>
      <c r="CO42" s="6" t="str">
        <f>IF($C42="OK",_xlfn.NUMBERVALUE(Plantilla!CM53),"")</f>
        <v/>
      </c>
      <c r="CP42" s="110" t="str">
        <f>IF($C42="OK",_xlfn.NUMBERVALUE(Plantilla!CN53),"")</f>
        <v/>
      </c>
      <c r="CQ42" s="6" t="str">
        <f>IF($C42="OK",_xlfn.NUMBERVALUE(Plantilla!CO53),"")</f>
        <v/>
      </c>
      <c r="CR42" s="109" t="str">
        <f>IF($C42="OK",_xlfn.NUMBERVALUE(Plantilla!CP53),"")</f>
        <v/>
      </c>
      <c r="CS42" s="110" t="str">
        <f>IF($C42="OK",_xlfn.NUMBERVALUE(Plantilla!CQ53),"")</f>
        <v/>
      </c>
      <c r="CT42" s="6" t="str">
        <f>IF($C42="OK",_xlfn.NUMBERVALUE(Plantilla!CR53),"")</f>
        <v/>
      </c>
      <c r="CU42" s="109" t="str">
        <f>IF($C42="OK",_xlfn.NUMBERVALUE(Plantilla!CS53),"")</f>
        <v/>
      </c>
      <c r="CV42" s="110" t="str">
        <f>IF($C42="OK",_xlfn.NUMBERVALUE(Plantilla!CT53),"")</f>
        <v/>
      </c>
      <c r="CW42" s="6" t="str">
        <f>IF($C42="OK",_xlfn.NUMBERVALUE(Plantilla!CU53),"")</f>
        <v/>
      </c>
      <c r="CX42" s="82" t="str">
        <f>IF($C42="OK",_xlfn.NUMBERVALUE(Plantilla!CV53),"")</f>
        <v/>
      </c>
      <c r="CY42" s="6" t="str">
        <f>IF($C42="OK",_xlfn.NUMBERVALUE(Plantilla!CW53),"")</f>
        <v/>
      </c>
      <c r="CZ42" s="82" t="str">
        <f>IF($C42="OK",_xlfn.NUMBERVALUE(Plantilla!CX53),"")</f>
        <v/>
      </c>
      <c r="DA42" s="6" t="str">
        <f>IF($C42="OK",_xlfn.NUMBERVALUE(Plantilla!CY53),"")</f>
        <v/>
      </c>
      <c r="DB42" s="109" t="str">
        <f>IF($C42="OK",_xlfn.NUMBERVALUE(Plantilla!CZ53),"")</f>
        <v/>
      </c>
      <c r="DC42" s="6" t="str">
        <f>IF($C42="OK",_xlfn.NUMBERVALUE(Plantilla!DA53),"")</f>
        <v/>
      </c>
      <c r="DD42" s="6" t="str">
        <f>IF($C42="OK",TEXT(Plantilla!DB53,"#"),"")</f>
        <v/>
      </c>
      <c r="DE42" s="6" t="str">
        <f>IF($C42="OK",_xlfn.NUMBERVALUE(Plantilla!DC53),"")</f>
        <v/>
      </c>
      <c r="DF42" s="4" t="str">
        <f>IF($C42="OK",_xlfn.NUMBERVALUE(Plantilla!DD53),"")</f>
        <v/>
      </c>
      <c r="DG42" s="6" t="str">
        <f>IF($C42="OK",_xlfn.NUMBERVALUE(Plantilla!DE53),"")</f>
        <v/>
      </c>
      <c r="DH42" s="6" t="str">
        <f>IF($C42="OK",_xlfn.NUMBERVALUE(Plantilla!DF53),"")</f>
        <v/>
      </c>
      <c r="DI42" s="6" t="str">
        <f>IF($C42="OK",_xlfn.NUMBERVALUE(Plantilla!DG53),"")</f>
        <v/>
      </c>
      <c r="DJ42" s="6" t="str">
        <f>IF($C42="OK",_xlfn.NUMBERVALUE(Plantilla!DH53),"")</f>
        <v/>
      </c>
      <c r="DK42" s="6" t="str">
        <f>IF($C42="OK",_xlfn.NUMBERVALUE(Plantilla!DI53),"")</f>
        <v/>
      </c>
      <c r="DL42" s="6" t="str">
        <f>IF($C42="OK",_xlfn.NUMBERVALUE(Plantilla!DJ53),"")</f>
        <v/>
      </c>
      <c r="DM42" s="6" t="str">
        <f>IF($C42="OK",_xlfn.NUMBERVALUE(Plantilla!DK53),"")</f>
        <v/>
      </c>
      <c r="DN42" s="6" t="str">
        <f>IF($C42="OK",_xlfn.NUMBERVALUE(Plantilla!DL53),"")</f>
        <v/>
      </c>
      <c r="DO42" s="6" t="str">
        <f>IF($C42="OK",_xlfn.NUMBERVALUE(Plantilla!DM53),"")</f>
        <v/>
      </c>
      <c r="DP42" s="6" t="str">
        <f>IF($C42="OK",_xlfn.NUMBERVALUE(Plantilla!DN53),"")</f>
        <v/>
      </c>
      <c r="DQ42" s="6" t="str">
        <f>IF($C42="OK",_xlfn.NUMBERVALUE(Plantilla!DO53),"")</f>
        <v/>
      </c>
      <c r="DR42" s="6" t="str">
        <f>IF($C42="OK",_xlfn.NUMBERVALUE(Plantilla!DP53),"")</f>
        <v/>
      </c>
      <c r="DS42" t="str">
        <f>IF($C42="OK",TEXT(Plantilla!DR53,"#"),"")</f>
        <v/>
      </c>
      <c r="DT42" s="6"/>
    </row>
    <row r="43" spans="1:124" x14ac:dyDescent="0.25">
      <c r="A43" t="str">
        <f>IF(Plantilla!$I$6="¡Perfecto!, Guarda el archivo y adjúntalo a tu interfaz de Nómina Electrónica","OK","Error")</f>
        <v>OK</v>
      </c>
      <c r="B43" t="str">
        <f>IF(Plantilla!$I$6="¡Perfecto!, Guarda el archivo y adjúntalo a tu interfaz de Nómina Electrónica",MID(Plantilla!$D$2,SEARCH("V",Plantilla!$D$2),10),"")</f>
        <v>V2.0</v>
      </c>
      <c r="C43" t="str">
        <f>Plantilla!C54</f>
        <v/>
      </c>
      <c r="D43" t="str">
        <f>IF($C43="OK",Plantilla!B54,"")</f>
        <v/>
      </c>
      <c r="E43" t="str">
        <f>IF($C43="OK",
   VLOOKUP(Plantilla!$E$4,'Tablas '!$AP$4:$AT$6,5,FALSE),
"")</f>
        <v/>
      </c>
      <c r="F43" t="str">
        <f>IF($C43="OK",TEXT(Plantilla!D54,"#"),"")</f>
        <v/>
      </c>
      <c r="G43" t="str">
        <f>IF($C43="OK",
   VLOOKUP(Plantilla!E54,'Tablas '!$B$4:$C$14,2,FALSE),
"")</f>
        <v/>
      </c>
      <c r="H43" t="str">
        <f>IF($C43="OK",TEXT(Plantilla!F54,"#"),"")</f>
        <v/>
      </c>
      <c r="I43" t="str">
        <f>IF($C43="OK",TEXT(Plantilla!G54,"#"),"")</f>
        <v/>
      </c>
      <c r="J43" t="str">
        <f>IF($C43="OK",TEXT(Plantilla!H54,"#"),"")</f>
        <v/>
      </c>
      <c r="K43" t="str">
        <f>IF($C43="OK",TEXT(Plantilla!I54,"#"),"")</f>
        <v/>
      </c>
      <c r="L43" t="str">
        <f>IF($C43="OK",TEXT(Plantilla!J54,"#"),"")</f>
        <v/>
      </c>
      <c r="M43" t="str">
        <f>IF($C43="OK",TEXT(Plantilla!K54,"#"),"")</f>
        <v/>
      </c>
      <c r="N43" t="str">
        <f>IF($C43="OK",
   CONCATENATE(YEAR(Plantilla!L54),"-",TEXT(MONTH(Plantilla!L54),"00"),"-",TEXT(DAY(Plantilla!L54),"00")),
"")</f>
        <v/>
      </c>
      <c r="O43" t="str">
        <f>IF($C43="OK",_xlfn.NUMBERVALUE(Plantilla!M54),"")</f>
        <v/>
      </c>
      <c r="P43" t="str">
        <f>IF($C43="OK",
   IF(Plantilla!N54&lt;&gt;"",
      CONCATENATE(YEAR(Plantilla!N54),"-",TEXT(MONTH(Plantilla!N54),"00"),"-",TEXT(DAY(Plantilla!N54),"00")),
   ""),
"")</f>
        <v/>
      </c>
      <c r="Q43" t="str">
        <f>IF($C43="OK",
   VLOOKUP(Plantilla!O54,'Tablas '!$E$4:$F$19,2,FALSE),
"")</f>
        <v/>
      </c>
      <c r="R43" t="str">
        <f>IF($C43="OK",
   VLOOKUP(Plantilla!P54,'Tablas '!$H$4:$I$5,2,FALSE),
"")</f>
        <v/>
      </c>
      <c r="S43" t="str">
        <f>IF($C43="OK",
   VLOOKUP(Plantilla!Q54,'Tablas '!$K$4:$L$8,2,FALSE),
"")</f>
        <v/>
      </c>
      <c r="T43" t="str">
        <f>IF($C43="OK",
   VLOOKUP(Plantilla!R54,'Tablas '!$AE$4:$AF$6,2,FALSE),
"")</f>
        <v/>
      </c>
      <c r="U43" t="str">
        <f>IF($C43="OK",
   VLOOKUP(Plantilla!S54,'Tablas '!$AE$4:$AF$6,2,FALSE),
"")</f>
        <v/>
      </c>
      <c r="V43" t="str">
        <f>IF($C43="OK",TEXT(Plantilla!T54,"#"),"")</f>
        <v/>
      </c>
      <c r="W43" s="84" t="str">
        <f>IF($C43="OK",
   VLOOKUP(Plantilla!U54,'Tablas '!$AM$4:$AN$1126,2,FALSE),
"")</f>
        <v/>
      </c>
      <c r="X43" t="str">
        <f>IF($C43="OK",TEXT(Plantilla!V54,"#"),"")</f>
        <v/>
      </c>
      <c r="Y43" t="str">
        <f>IF($C43="OK",
   CONCATENATE(YEAR(Plantilla!W54),"-",TEXT(MONTH(Plantilla!W54),"00"),"-",TEXT(DAY(Plantilla!W54),"00")),
"")</f>
        <v/>
      </c>
      <c r="Z43" t="str">
        <f>IF($C43="OK",
   CONCATENATE(YEAR(Plantilla!X54),"-",TEXT(MONTH(Plantilla!X54),"00"),"-",TEXT(DAY(Plantilla!X54),"00")),
"")</f>
        <v/>
      </c>
      <c r="AA43" t="str">
        <f>IF($C43="OK",
   TEXT(VLOOKUP(Plantilla!Y54,'Tablas '!$Q$4:$R$9,2,FALSE),"#"),
"")</f>
        <v/>
      </c>
      <c r="AB43" t="str">
        <f>IF($C43="OK",
   CONCATENATE(YEAR(Plantilla!Z54),"-",TEXT(MONTH(Plantilla!Z54),"00"),"-",TEXT(DAY(Plantilla!Z54),"00")),
"")</f>
        <v/>
      </c>
      <c r="AC43" t="str">
        <f>IF($C43="OK",
   TEXT(VLOOKUP(Plantilla!AA54,'Tablas '!$T$4:$U$13,2,FALSE),"#"),
"")</f>
        <v/>
      </c>
      <c r="AD43" t="str">
        <f>IF($C43="OK",TEXT(Plantilla!AB54,"#"),"")</f>
        <v/>
      </c>
      <c r="AE43" t="str">
        <f>IF($C43="OK",
   IF(Plantilla!AC54&lt;&gt;"",
      TEXT(VLOOKUP(Plantilla!AC54,'Tablas '!$W$4:$X$7,2,FALSE),"#"),
   ""),
"")</f>
        <v/>
      </c>
      <c r="AF43" t="str">
        <f>IF($C43="OK",TEXT(Plantilla!AD54,"#"),"")</f>
        <v/>
      </c>
      <c r="AG43" s="6" t="str">
        <f>IF($C43="OK",_xlfn.NUMBERVALUE(Plantilla!AE54),"")</f>
        <v/>
      </c>
      <c r="AH43" s="4" t="str">
        <f>IF($C43="OK",_xlfn.NUMBERVALUE(Plantilla!AF54),"")</f>
        <v/>
      </c>
      <c r="AI43" s="6" t="str">
        <f>IF($C43="OK",_xlfn.NUMBERVALUE(Plantilla!AG54),"")</f>
        <v/>
      </c>
      <c r="AJ43" s="6" t="str">
        <f>IF($C43="OK",_xlfn.NUMBERVALUE(Plantilla!AH54),"")</f>
        <v/>
      </c>
      <c r="AK43" s="6" t="str">
        <f>IF($C43="OK",_xlfn.NUMBERVALUE(Plantilla!AI54),"")</f>
        <v/>
      </c>
      <c r="AL43" s="6" t="str">
        <f>IF($C43="OK",_xlfn.NUMBERVALUE(Plantilla!AJ54),"")</f>
        <v/>
      </c>
      <c r="AM43" s="4" t="str">
        <f>IF($C43="OK",_xlfn.NUMBERVALUE(Plantilla!AK54),"")</f>
        <v/>
      </c>
      <c r="AN43" s="6" t="str">
        <f>IF($C43="OK",_xlfn.NUMBERVALUE(Plantilla!AL54),"")</f>
        <v/>
      </c>
      <c r="AO43" s="4" t="str">
        <f>IF($C43="OK",_xlfn.NUMBERVALUE(Plantilla!AM54),"")</f>
        <v/>
      </c>
      <c r="AP43" s="6" t="str">
        <f>IF($C43="OK",_xlfn.NUMBERVALUE(Plantilla!AN54),"")</f>
        <v/>
      </c>
      <c r="AQ43" s="4" t="str">
        <f>IF($C43="OK",_xlfn.NUMBERVALUE(Plantilla!AO54),"")</f>
        <v/>
      </c>
      <c r="AR43" s="6" t="str">
        <f>IF($C43="OK",_xlfn.NUMBERVALUE(Plantilla!AP54),"")</f>
        <v/>
      </c>
      <c r="AS43" s="4" t="str">
        <f>IF($C43="OK",_xlfn.NUMBERVALUE(Plantilla!AQ54),"")</f>
        <v/>
      </c>
      <c r="AT43" s="6" t="str">
        <f>IF($C43="OK",_xlfn.NUMBERVALUE(Plantilla!AR54),"")</f>
        <v/>
      </c>
      <c r="AU43" s="4" t="str">
        <f>IF($C43="OK",_xlfn.NUMBERVALUE(Plantilla!AS54),"")</f>
        <v/>
      </c>
      <c r="AV43" s="6" t="str">
        <f>IF($C43="OK",_xlfn.NUMBERVALUE(Plantilla!AT54),"")</f>
        <v/>
      </c>
      <c r="AW43" s="4" t="str">
        <f>IF($C43="OK",_xlfn.NUMBERVALUE(Plantilla!AU54),"")</f>
        <v/>
      </c>
      <c r="AX43" s="6" t="str">
        <f>IF($C43="OK",_xlfn.NUMBERVALUE(Plantilla!AV54),"")</f>
        <v/>
      </c>
      <c r="AY43" s="4" t="str">
        <f>IF($C43="OK",_xlfn.NUMBERVALUE(Plantilla!AW54),"")</f>
        <v/>
      </c>
      <c r="AZ43" s="6" t="str">
        <f>IF($C43="OK",_xlfn.NUMBERVALUE(Plantilla!AX54),"")</f>
        <v/>
      </c>
      <c r="BA43" t="str">
        <f>IF($C43="OK",_xlfn.NUMBERVALUE(Plantilla!AY54),"")</f>
        <v/>
      </c>
      <c r="BB43" t="str">
        <f>IF($C43="OK",_xlfn.NUMBERVALUE(Plantilla!AZ54),"")</f>
        <v/>
      </c>
      <c r="BC43" s="4" t="str">
        <f>IF($C43="OK",_xlfn.NUMBERVALUE(Plantilla!BA54),"")</f>
        <v/>
      </c>
      <c r="BD43" s="6" t="str">
        <f>IF($C43="OK",_xlfn.NUMBERVALUE(Plantilla!BB54),"")</f>
        <v/>
      </c>
      <c r="BE43" s="4" t="str">
        <f>IF($C43="OK",_xlfn.NUMBERVALUE(Plantilla!BC54),"")</f>
        <v/>
      </c>
      <c r="BF43" s="6" t="str">
        <f>IF($C43="OK",_xlfn.NUMBERVALUE(Plantilla!BD54),"")</f>
        <v/>
      </c>
      <c r="BG43" s="4" t="str">
        <f>IF($C43="OK",_xlfn.NUMBERVALUE(Plantilla!BE54),"")</f>
        <v/>
      </c>
      <c r="BH43" s="6" t="str">
        <f>IF($C43="OK",_xlfn.NUMBERVALUE(Plantilla!BF54),"")</f>
        <v/>
      </c>
      <c r="BI43" s="110" t="str">
        <f>IF($C43="OK",_xlfn.NUMBERVALUE(Plantilla!BG54),"")</f>
        <v/>
      </c>
      <c r="BJ43" s="6" t="str">
        <f>IF($C43="OK",_xlfn.NUMBERVALUE(Plantilla!BH54),"")</f>
        <v/>
      </c>
      <c r="BK43" s="109" t="str">
        <f>IF($C43="OK",_xlfn.NUMBERVALUE(Plantilla!BI54),"")</f>
        <v/>
      </c>
      <c r="BL43" s="6" t="str">
        <f>IF($C43="OK",
   IF(Plantilla!BJ54&lt;&gt;"",
      TEXT(VLOOKUP(Plantilla!BJ54,'Tablas '!$Z$4:$AA$6,2,FALSE),"#"),
   ""),
"")</f>
        <v/>
      </c>
      <c r="BM43" s="4" t="str">
        <f>IF($C43="OK",_xlfn.NUMBERVALUE(Plantilla!BK54),"")</f>
        <v/>
      </c>
      <c r="BN43" s="4" t="str">
        <f>IF($C43="OK",_xlfn.NUMBERVALUE(Plantilla!BL54),"")</f>
        <v/>
      </c>
      <c r="BO43" s="6" t="str">
        <f>IF($C43="OK",_xlfn.NUMBERVALUE(Plantilla!BM54),"")</f>
        <v/>
      </c>
      <c r="BP43" s="4" t="str">
        <f>IF($C43="OK",_xlfn.NUMBERVALUE(Plantilla!BN54),"")</f>
        <v/>
      </c>
      <c r="BQ43" s="6" t="str">
        <f>IF($C43="OK",_xlfn.NUMBERVALUE(Plantilla!BO54),"")</f>
        <v/>
      </c>
      <c r="BR43" s="4" t="str">
        <f>IF($C43="OK",_xlfn.NUMBERVALUE(Plantilla!BP54),"")</f>
        <v/>
      </c>
      <c r="BS43" s="6" t="str">
        <f>IF($C43="OK",_xlfn.NUMBERVALUE(Plantilla!BQ54),"")</f>
        <v/>
      </c>
      <c r="BT43" s="4" t="str">
        <f>IF($C43="OK",_xlfn.NUMBERVALUE(Plantilla!BR54),"")</f>
        <v/>
      </c>
      <c r="BU43" s="6" t="str">
        <f>IF($C43="OK",_xlfn.NUMBERVALUE(Plantilla!BS54),"")</f>
        <v/>
      </c>
      <c r="BV43" s="6" t="str">
        <f>IF($C43="OK",_xlfn.NUMBERVALUE(Plantilla!BT54),"")</f>
        <v/>
      </c>
      <c r="BW43" s="6" t="str">
        <f>IF($C43="OK",_xlfn.NUMBERVALUE(Plantilla!BU54),"")</f>
        <v/>
      </c>
      <c r="BX43" s="6" t="str">
        <f>IF($C43="OK",_xlfn.NUMBERVALUE(Plantilla!BV54),"")</f>
        <v/>
      </c>
      <c r="BY43" s="6" t="str">
        <f>IF($C43="OK",_xlfn.NUMBERVALUE(Plantilla!BW54),"")</f>
        <v/>
      </c>
      <c r="BZ43" s="6" t="str">
        <f>IF($C43="OK",_xlfn.NUMBERVALUE(Plantilla!BX54),"")</f>
        <v/>
      </c>
      <c r="CA43" s="6" t="str">
        <f>IF($C43="OK",_xlfn.NUMBERVALUE(Plantilla!BY54),"")</f>
        <v/>
      </c>
      <c r="CB43" s="6" t="str">
        <f>IF($C43="OK",_xlfn.NUMBERVALUE(Plantilla!BZ54),"")</f>
        <v/>
      </c>
      <c r="CC43" s="6" t="str">
        <f>IF($C43="OK",_xlfn.NUMBERVALUE(Plantilla!CA54),"")</f>
        <v/>
      </c>
      <c r="CD43" s="6" t="str">
        <f>IF($C43="OK",_xlfn.NUMBERVALUE(Plantilla!CB54),"")</f>
        <v/>
      </c>
      <c r="CE43" s="6" t="str">
        <f>IF($C43="OK",_xlfn.NUMBERVALUE(Plantilla!CC54),"")</f>
        <v/>
      </c>
      <c r="CF43" s="4" t="str">
        <f>IF($C43="OK",_xlfn.NUMBERVALUE(Plantilla!CD54),"")</f>
        <v/>
      </c>
      <c r="CG43" s="6" t="str">
        <f>IF($C43="OK",_xlfn.NUMBERVALUE(Plantilla!CE54),"")</f>
        <v/>
      </c>
      <c r="CH43" s="6" t="str">
        <f>IF($C43="OK",_xlfn.NUMBERVALUE(Plantilla!CF54),"")</f>
        <v/>
      </c>
      <c r="CI43" s="6" t="str">
        <f>IF($C43="OK",_xlfn.NUMBERVALUE(Plantilla!CG54),"")</f>
        <v/>
      </c>
      <c r="CJ43" s="6" t="str">
        <f>IF($C43="OK",_xlfn.NUMBERVALUE(Plantilla!CH54),"")</f>
        <v/>
      </c>
      <c r="CK43" s="6" t="str">
        <f>IF($C43="OK",_xlfn.NUMBERVALUE(Plantilla!CI54),"")</f>
        <v/>
      </c>
      <c r="CL43" s="6" t="str">
        <f>IF($C43="OK",_xlfn.NUMBERVALUE(Plantilla!CJ54),"")</f>
        <v/>
      </c>
      <c r="CM43" t="str">
        <f>IF($C43="OK",TEXT(Plantilla!CK54,"#"),"")</f>
        <v/>
      </c>
      <c r="CN43" s="6" t="str">
        <f>IF($C43="OK",_xlfn.NUMBERVALUE(Plantilla!CL54),"")</f>
        <v/>
      </c>
      <c r="CO43" s="6" t="str">
        <f>IF($C43="OK",_xlfn.NUMBERVALUE(Plantilla!CM54),"")</f>
        <v/>
      </c>
      <c r="CP43" s="110" t="str">
        <f>IF($C43="OK",_xlfn.NUMBERVALUE(Plantilla!CN54),"")</f>
        <v/>
      </c>
      <c r="CQ43" s="6" t="str">
        <f>IF($C43="OK",_xlfn.NUMBERVALUE(Plantilla!CO54),"")</f>
        <v/>
      </c>
      <c r="CR43" s="109" t="str">
        <f>IF($C43="OK",_xlfn.NUMBERVALUE(Plantilla!CP54),"")</f>
        <v/>
      </c>
      <c r="CS43" s="110" t="str">
        <f>IF($C43="OK",_xlfn.NUMBERVALUE(Plantilla!CQ54),"")</f>
        <v/>
      </c>
      <c r="CT43" s="6" t="str">
        <f>IF($C43="OK",_xlfn.NUMBERVALUE(Plantilla!CR54),"")</f>
        <v/>
      </c>
      <c r="CU43" s="109" t="str">
        <f>IF($C43="OK",_xlfn.NUMBERVALUE(Plantilla!CS54),"")</f>
        <v/>
      </c>
      <c r="CV43" s="110" t="str">
        <f>IF($C43="OK",_xlfn.NUMBERVALUE(Plantilla!CT54),"")</f>
        <v/>
      </c>
      <c r="CW43" s="6" t="str">
        <f>IF($C43="OK",_xlfn.NUMBERVALUE(Plantilla!CU54),"")</f>
        <v/>
      </c>
      <c r="CX43" s="82" t="str">
        <f>IF($C43="OK",_xlfn.NUMBERVALUE(Plantilla!CV54),"")</f>
        <v/>
      </c>
      <c r="CY43" s="6" t="str">
        <f>IF($C43="OK",_xlfn.NUMBERVALUE(Plantilla!CW54),"")</f>
        <v/>
      </c>
      <c r="CZ43" s="82" t="str">
        <f>IF($C43="OK",_xlfn.NUMBERVALUE(Plantilla!CX54),"")</f>
        <v/>
      </c>
      <c r="DA43" s="6" t="str">
        <f>IF($C43="OK",_xlfn.NUMBERVALUE(Plantilla!CY54),"")</f>
        <v/>
      </c>
      <c r="DB43" s="109" t="str">
        <f>IF($C43="OK",_xlfn.NUMBERVALUE(Plantilla!CZ54),"")</f>
        <v/>
      </c>
      <c r="DC43" s="6" t="str">
        <f>IF($C43="OK",_xlfn.NUMBERVALUE(Plantilla!DA54),"")</f>
        <v/>
      </c>
      <c r="DD43" s="6" t="str">
        <f>IF($C43="OK",TEXT(Plantilla!DB54,"#"),"")</f>
        <v/>
      </c>
      <c r="DE43" s="6" t="str">
        <f>IF($C43="OK",_xlfn.NUMBERVALUE(Plantilla!DC54),"")</f>
        <v/>
      </c>
      <c r="DF43" s="4" t="str">
        <f>IF($C43="OK",_xlfn.NUMBERVALUE(Plantilla!DD54),"")</f>
        <v/>
      </c>
      <c r="DG43" s="6" t="str">
        <f>IF($C43="OK",_xlfn.NUMBERVALUE(Plantilla!DE54),"")</f>
        <v/>
      </c>
      <c r="DH43" s="6" t="str">
        <f>IF($C43="OK",_xlfn.NUMBERVALUE(Plantilla!DF54),"")</f>
        <v/>
      </c>
      <c r="DI43" s="6" t="str">
        <f>IF($C43="OK",_xlfn.NUMBERVALUE(Plantilla!DG54),"")</f>
        <v/>
      </c>
      <c r="DJ43" s="6" t="str">
        <f>IF($C43="OK",_xlfn.NUMBERVALUE(Plantilla!DH54),"")</f>
        <v/>
      </c>
      <c r="DK43" s="6" t="str">
        <f>IF($C43="OK",_xlfn.NUMBERVALUE(Plantilla!DI54),"")</f>
        <v/>
      </c>
      <c r="DL43" s="6" t="str">
        <f>IF($C43="OK",_xlfn.NUMBERVALUE(Plantilla!DJ54),"")</f>
        <v/>
      </c>
      <c r="DM43" s="6" t="str">
        <f>IF($C43="OK",_xlfn.NUMBERVALUE(Plantilla!DK54),"")</f>
        <v/>
      </c>
      <c r="DN43" s="6" t="str">
        <f>IF($C43="OK",_xlfn.NUMBERVALUE(Plantilla!DL54),"")</f>
        <v/>
      </c>
      <c r="DO43" s="6" t="str">
        <f>IF($C43="OK",_xlfn.NUMBERVALUE(Plantilla!DM54),"")</f>
        <v/>
      </c>
      <c r="DP43" s="6" t="str">
        <f>IF($C43="OK",_xlfn.NUMBERVALUE(Plantilla!DN54),"")</f>
        <v/>
      </c>
      <c r="DQ43" s="6" t="str">
        <f>IF($C43="OK",_xlfn.NUMBERVALUE(Plantilla!DO54),"")</f>
        <v/>
      </c>
      <c r="DR43" s="6" t="str">
        <f>IF($C43="OK",_xlfn.NUMBERVALUE(Plantilla!DP54),"")</f>
        <v/>
      </c>
      <c r="DS43" t="str">
        <f>IF($C43="OK",TEXT(Plantilla!DR54,"#"),"")</f>
        <v/>
      </c>
      <c r="DT43" s="6"/>
    </row>
    <row r="44" spans="1:124" x14ac:dyDescent="0.25">
      <c r="A44" t="str">
        <f>IF(Plantilla!$I$6="¡Perfecto!, Guarda el archivo y adjúntalo a tu interfaz de Nómina Electrónica","OK","Error")</f>
        <v>OK</v>
      </c>
      <c r="B44" t="str">
        <f>IF(Plantilla!$I$6="¡Perfecto!, Guarda el archivo y adjúntalo a tu interfaz de Nómina Electrónica",MID(Plantilla!$D$2,SEARCH("V",Plantilla!$D$2),10),"")</f>
        <v>V2.0</v>
      </c>
      <c r="C44" t="str">
        <f>Plantilla!C55</f>
        <v/>
      </c>
      <c r="D44" t="str">
        <f>IF($C44="OK",Plantilla!B55,"")</f>
        <v/>
      </c>
      <c r="E44" t="str">
        <f>IF($C44="OK",
   VLOOKUP(Plantilla!$E$4,'Tablas '!$AP$4:$AT$6,5,FALSE),
"")</f>
        <v/>
      </c>
      <c r="F44" t="str">
        <f>IF($C44="OK",TEXT(Plantilla!D55,"#"),"")</f>
        <v/>
      </c>
      <c r="G44" t="str">
        <f>IF($C44="OK",
   VLOOKUP(Plantilla!E55,'Tablas '!$B$4:$C$14,2,FALSE),
"")</f>
        <v/>
      </c>
      <c r="H44" t="str">
        <f>IF($C44="OK",TEXT(Plantilla!F55,"#"),"")</f>
        <v/>
      </c>
      <c r="I44" t="str">
        <f>IF($C44="OK",TEXT(Plantilla!G55,"#"),"")</f>
        <v/>
      </c>
      <c r="J44" t="str">
        <f>IF($C44="OK",TEXT(Plantilla!H55,"#"),"")</f>
        <v/>
      </c>
      <c r="K44" t="str">
        <f>IF($C44="OK",TEXT(Plantilla!I55,"#"),"")</f>
        <v/>
      </c>
      <c r="L44" t="str">
        <f>IF($C44="OK",TEXT(Plantilla!J55,"#"),"")</f>
        <v/>
      </c>
      <c r="M44" t="str">
        <f>IF($C44="OK",TEXT(Plantilla!K55,"#"),"")</f>
        <v/>
      </c>
      <c r="N44" t="str">
        <f>IF($C44="OK",
   CONCATENATE(YEAR(Plantilla!L55),"-",TEXT(MONTH(Plantilla!L55),"00"),"-",TEXT(DAY(Plantilla!L55),"00")),
"")</f>
        <v/>
      </c>
      <c r="O44" t="str">
        <f>IF($C44="OK",_xlfn.NUMBERVALUE(Plantilla!M55),"")</f>
        <v/>
      </c>
      <c r="P44" t="str">
        <f>IF($C44="OK",
   IF(Plantilla!N55&lt;&gt;"",
      CONCATENATE(YEAR(Plantilla!N55),"-",TEXT(MONTH(Plantilla!N55),"00"),"-",TEXT(DAY(Plantilla!N55),"00")),
   ""),
"")</f>
        <v/>
      </c>
      <c r="Q44" t="str">
        <f>IF($C44="OK",
   VLOOKUP(Plantilla!O55,'Tablas '!$E$4:$F$19,2,FALSE),
"")</f>
        <v/>
      </c>
      <c r="R44" t="str">
        <f>IF($C44="OK",
   VLOOKUP(Plantilla!P55,'Tablas '!$H$4:$I$5,2,FALSE),
"")</f>
        <v/>
      </c>
      <c r="S44" t="str">
        <f>IF($C44="OK",
   VLOOKUP(Plantilla!Q55,'Tablas '!$K$4:$L$8,2,FALSE),
"")</f>
        <v/>
      </c>
      <c r="T44" t="str">
        <f>IF($C44="OK",
   VLOOKUP(Plantilla!R55,'Tablas '!$AE$4:$AF$6,2,FALSE),
"")</f>
        <v/>
      </c>
      <c r="U44" t="str">
        <f>IF($C44="OK",
   VLOOKUP(Plantilla!S55,'Tablas '!$AE$4:$AF$6,2,FALSE),
"")</f>
        <v/>
      </c>
      <c r="V44" t="str">
        <f>IF($C44="OK",TEXT(Plantilla!T55,"#"),"")</f>
        <v/>
      </c>
      <c r="W44" s="84" t="str">
        <f>IF($C44="OK",
   VLOOKUP(Plantilla!U55,'Tablas '!$AM$4:$AN$1126,2,FALSE),
"")</f>
        <v/>
      </c>
      <c r="X44" t="str">
        <f>IF($C44="OK",TEXT(Plantilla!V55,"#"),"")</f>
        <v/>
      </c>
      <c r="Y44" t="str">
        <f>IF($C44="OK",
   CONCATENATE(YEAR(Plantilla!W55),"-",TEXT(MONTH(Plantilla!W55),"00"),"-",TEXT(DAY(Plantilla!W55),"00")),
"")</f>
        <v/>
      </c>
      <c r="Z44" t="str">
        <f>IF($C44="OK",
   CONCATENATE(YEAR(Plantilla!X55),"-",TEXT(MONTH(Plantilla!X55),"00"),"-",TEXT(DAY(Plantilla!X55),"00")),
"")</f>
        <v/>
      </c>
      <c r="AA44" t="str">
        <f>IF($C44="OK",
   TEXT(VLOOKUP(Plantilla!Y55,'Tablas '!$Q$4:$R$9,2,FALSE),"#"),
"")</f>
        <v/>
      </c>
      <c r="AB44" t="str">
        <f>IF($C44="OK",
   CONCATENATE(YEAR(Plantilla!Z55),"-",TEXT(MONTH(Plantilla!Z55),"00"),"-",TEXT(DAY(Plantilla!Z55),"00")),
"")</f>
        <v/>
      </c>
      <c r="AC44" t="str">
        <f>IF($C44="OK",
   TEXT(VLOOKUP(Plantilla!AA55,'Tablas '!$T$4:$U$13,2,FALSE),"#"),
"")</f>
        <v/>
      </c>
      <c r="AD44" t="str">
        <f>IF($C44="OK",TEXT(Plantilla!AB55,"#"),"")</f>
        <v/>
      </c>
      <c r="AE44" t="str">
        <f>IF($C44="OK",
   IF(Plantilla!AC55&lt;&gt;"",
      TEXT(VLOOKUP(Plantilla!AC55,'Tablas '!$W$4:$X$7,2,FALSE),"#"),
   ""),
"")</f>
        <v/>
      </c>
      <c r="AF44" t="str">
        <f>IF($C44="OK",TEXT(Plantilla!AD55,"#"),"")</f>
        <v/>
      </c>
      <c r="AG44" s="6" t="str">
        <f>IF($C44="OK",_xlfn.NUMBERVALUE(Plantilla!AE55),"")</f>
        <v/>
      </c>
      <c r="AH44" s="4" t="str">
        <f>IF($C44="OK",_xlfn.NUMBERVALUE(Plantilla!AF55),"")</f>
        <v/>
      </c>
      <c r="AI44" s="6" t="str">
        <f>IF($C44="OK",_xlfn.NUMBERVALUE(Plantilla!AG55),"")</f>
        <v/>
      </c>
      <c r="AJ44" s="6" t="str">
        <f>IF($C44="OK",_xlfn.NUMBERVALUE(Plantilla!AH55),"")</f>
        <v/>
      </c>
      <c r="AK44" s="6" t="str">
        <f>IF($C44="OK",_xlfn.NUMBERVALUE(Plantilla!AI55),"")</f>
        <v/>
      </c>
      <c r="AL44" s="6" t="str">
        <f>IF($C44="OK",_xlfn.NUMBERVALUE(Plantilla!AJ55),"")</f>
        <v/>
      </c>
      <c r="AM44" s="4" t="str">
        <f>IF($C44="OK",_xlfn.NUMBERVALUE(Plantilla!AK55),"")</f>
        <v/>
      </c>
      <c r="AN44" s="6" t="str">
        <f>IF($C44="OK",_xlfn.NUMBERVALUE(Plantilla!AL55),"")</f>
        <v/>
      </c>
      <c r="AO44" s="4" t="str">
        <f>IF($C44="OK",_xlfn.NUMBERVALUE(Plantilla!AM55),"")</f>
        <v/>
      </c>
      <c r="AP44" s="6" t="str">
        <f>IF($C44="OK",_xlfn.NUMBERVALUE(Plantilla!AN55),"")</f>
        <v/>
      </c>
      <c r="AQ44" s="4" t="str">
        <f>IF($C44="OK",_xlfn.NUMBERVALUE(Plantilla!AO55),"")</f>
        <v/>
      </c>
      <c r="AR44" s="6" t="str">
        <f>IF($C44="OK",_xlfn.NUMBERVALUE(Plantilla!AP55),"")</f>
        <v/>
      </c>
      <c r="AS44" s="4" t="str">
        <f>IF($C44="OK",_xlfn.NUMBERVALUE(Plantilla!AQ55),"")</f>
        <v/>
      </c>
      <c r="AT44" s="6" t="str">
        <f>IF($C44="OK",_xlfn.NUMBERVALUE(Plantilla!AR55),"")</f>
        <v/>
      </c>
      <c r="AU44" s="4" t="str">
        <f>IF($C44="OK",_xlfn.NUMBERVALUE(Plantilla!AS55),"")</f>
        <v/>
      </c>
      <c r="AV44" s="6" t="str">
        <f>IF($C44="OK",_xlfn.NUMBERVALUE(Plantilla!AT55),"")</f>
        <v/>
      </c>
      <c r="AW44" s="4" t="str">
        <f>IF($C44="OK",_xlfn.NUMBERVALUE(Plantilla!AU55),"")</f>
        <v/>
      </c>
      <c r="AX44" s="6" t="str">
        <f>IF($C44="OK",_xlfn.NUMBERVALUE(Plantilla!AV55),"")</f>
        <v/>
      </c>
      <c r="AY44" s="4" t="str">
        <f>IF($C44="OK",_xlfn.NUMBERVALUE(Plantilla!AW55),"")</f>
        <v/>
      </c>
      <c r="AZ44" s="6" t="str">
        <f>IF($C44="OK",_xlfn.NUMBERVALUE(Plantilla!AX55),"")</f>
        <v/>
      </c>
      <c r="BA44" t="str">
        <f>IF($C44="OK",_xlfn.NUMBERVALUE(Plantilla!AY55),"")</f>
        <v/>
      </c>
      <c r="BB44" t="str">
        <f>IF($C44="OK",_xlfn.NUMBERVALUE(Plantilla!AZ55),"")</f>
        <v/>
      </c>
      <c r="BC44" s="4" t="str">
        <f>IF($C44="OK",_xlfn.NUMBERVALUE(Plantilla!BA55),"")</f>
        <v/>
      </c>
      <c r="BD44" s="6" t="str">
        <f>IF($C44="OK",_xlfn.NUMBERVALUE(Plantilla!BB55),"")</f>
        <v/>
      </c>
      <c r="BE44" s="4" t="str">
        <f>IF($C44="OK",_xlfn.NUMBERVALUE(Plantilla!BC55),"")</f>
        <v/>
      </c>
      <c r="BF44" s="6" t="str">
        <f>IF($C44="OK",_xlfn.NUMBERVALUE(Plantilla!BD55),"")</f>
        <v/>
      </c>
      <c r="BG44" s="4" t="str">
        <f>IF($C44="OK",_xlfn.NUMBERVALUE(Plantilla!BE55),"")</f>
        <v/>
      </c>
      <c r="BH44" s="6" t="str">
        <f>IF($C44="OK",_xlfn.NUMBERVALUE(Plantilla!BF55),"")</f>
        <v/>
      </c>
      <c r="BI44" s="110" t="str">
        <f>IF($C44="OK",_xlfn.NUMBERVALUE(Plantilla!BG55),"")</f>
        <v/>
      </c>
      <c r="BJ44" s="6" t="str">
        <f>IF($C44="OK",_xlfn.NUMBERVALUE(Plantilla!BH55),"")</f>
        <v/>
      </c>
      <c r="BK44" s="109" t="str">
        <f>IF($C44="OK",_xlfn.NUMBERVALUE(Plantilla!BI55),"")</f>
        <v/>
      </c>
      <c r="BL44" s="6" t="str">
        <f>IF($C44="OK",
   IF(Plantilla!BJ55&lt;&gt;"",
      TEXT(VLOOKUP(Plantilla!BJ55,'Tablas '!$Z$4:$AA$6,2,FALSE),"#"),
   ""),
"")</f>
        <v/>
      </c>
      <c r="BM44" s="4" t="str">
        <f>IF($C44="OK",_xlfn.NUMBERVALUE(Plantilla!BK55),"")</f>
        <v/>
      </c>
      <c r="BN44" s="4" t="str">
        <f>IF($C44="OK",_xlfn.NUMBERVALUE(Plantilla!BL55),"")</f>
        <v/>
      </c>
      <c r="BO44" s="6" t="str">
        <f>IF($C44="OK",_xlfn.NUMBERVALUE(Plantilla!BM55),"")</f>
        <v/>
      </c>
      <c r="BP44" s="4" t="str">
        <f>IF($C44="OK",_xlfn.NUMBERVALUE(Plantilla!BN55),"")</f>
        <v/>
      </c>
      <c r="BQ44" s="6" t="str">
        <f>IF($C44="OK",_xlfn.NUMBERVALUE(Plantilla!BO55),"")</f>
        <v/>
      </c>
      <c r="BR44" s="4" t="str">
        <f>IF($C44="OK",_xlfn.NUMBERVALUE(Plantilla!BP55),"")</f>
        <v/>
      </c>
      <c r="BS44" s="6" t="str">
        <f>IF($C44="OK",_xlfn.NUMBERVALUE(Plantilla!BQ55),"")</f>
        <v/>
      </c>
      <c r="BT44" s="4" t="str">
        <f>IF($C44="OK",_xlfn.NUMBERVALUE(Plantilla!BR55),"")</f>
        <v/>
      </c>
      <c r="BU44" s="6" t="str">
        <f>IF($C44="OK",_xlfn.NUMBERVALUE(Plantilla!BS55),"")</f>
        <v/>
      </c>
      <c r="BV44" s="6" t="str">
        <f>IF($C44="OK",_xlfn.NUMBERVALUE(Plantilla!BT55),"")</f>
        <v/>
      </c>
      <c r="BW44" s="6" t="str">
        <f>IF($C44="OK",_xlfn.NUMBERVALUE(Plantilla!BU55),"")</f>
        <v/>
      </c>
      <c r="BX44" s="6" t="str">
        <f>IF($C44="OK",_xlfn.NUMBERVALUE(Plantilla!BV55),"")</f>
        <v/>
      </c>
      <c r="BY44" s="6" t="str">
        <f>IF($C44="OK",_xlfn.NUMBERVALUE(Plantilla!BW55),"")</f>
        <v/>
      </c>
      <c r="BZ44" s="6" t="str">
        <f>IF($C44="OK",_xlfn.NUMBERVALUE(Plantilla!BX55),"")</f>
        <v/>
      </c>
      <c r="CA44" s="6" t="str">
        <f>IF($C44="OK",_xlfn.NUMBERVALUE(Plantilla!BY55),"")</f>
        <v/>
      </c>
      <c r="CB44" s="6" t="str">
        <f>IF($C44="OK",_xlfn.NUMBERVALUE(Plantilla!BZ55),"")</f>
        <v/>
      </c>
      <c r="CC44" s="6" t="str">
        <f>IF($C44="OK",_xlfn.NUMBERVALUE(Plantilla!CA55),"")</f>
        <v/>
      </c>
      <c r="CD44" s="6" t="str">
        <f>IF($C44="OK",_xlfn.NUMBERVALUE(Plantilla!CB55),"")</f>
        <v/>
      </c>
      <c r="CE44" s="6" t="str">
        <f>IF($C44="OK",_xlfn.NUMBERVALUE(Plantilla!CC55),"")</f>
        <v/>
      </c>
      <c r="CF44" s="4" t="str">
        <f>IF($C44="OK",_xlfn.NUMBERVALUE(Plantilla!CD55),"")</f>
        <v/>
      </c>
      <c r="CG44" s="6" t="str">
        <f>IF($C44="OK",_xlfn.NUMBERVALUE(Plantilla!CE55),"")</f>
        <v/>
      </c>
      <c r="CH44" s="6" t="str">
        <f>IF($C44="OK",_xlfn.NUMBERVALUE(Plantilla!CF55),"")</f>
        <v/>
      </c>
      <c r="CI44" s="6" t="str">
        <f>IF($C44="OK",_xlfn.NUMBERVALUE(Plantilla!CG55),"")</f>
        <v/>
      </c>
      <c r="CJ44" s="6" t="str">
        <f>IF($C44="OK",_xlfn.NUMBERVALUE(Plantilla!CH55),"")</f>
        <v/>
      </c>
      <c r="CK44" s="6" t="str">
        <f>IF($C44="OK",_xlfn.NUMBERVALUE(Plantilla!CI55),"")</f>
        <v/>
      </c>
      <c r="CL44" s="6" t="str">
        <f>IF($C44="OK",_xlfn.NUMBERVALUE(Plantilla!CJ55),"")</f>
        <v/>
      </c>
      <c r="CM44" t="str">
        <f>IF($C44="OK",TEXT(Plantilla!CK55,"#"),"")</f>
        <v/>
      </c>
      <c r="CN44" s="6" t="str">
        <f>IF($C44="OK",_xlfn.NUMBERVALUE(Plantilla!CL55),"")</f>
        <v/>
      </c>
      <c r="CO44" s="6" t="str">
        <f>IF($C44="OK",_xlfn.NUMBERVALUE(Plantilla!CM55),"")</f>
        <v/>
      </c>
      <c r="CP44" s="110" t="str">
        <f>IF($C44="OK",_xlfn.NUMBERVALUE(Plantilla!CN55),"")</f>
        <v/>
      </c>
      <c r="CQ44" s="6" t="str">
        <f>IF($C44="OK",_xlfn.NUMBERVALUE(Plantilla!CO55),"")</f>
        <v/>
      </c>
      <c r="CR44" s="109" t="str">
        <f>IF($C44="OK",_xlfn.NUMBERVALUE(Plantilla!CP55),"")</f>
        <v/>
      </c>
      <c r="CS44" s="110" t="str">
        <f>IF($C44="OK",_xlfn.NUMBERVALUE(Plantilla!CQ55),"")</f>
        <v/>
      </c>
      <c r="CT44" s="6" t="str">
        <f>IF($C44="OK",_xlfn.NUMBERVALUE(Plantilla!CR55),"")</f>
        <v/>
      </c>
      <c r="CU44" s="109" t="str">
        <f>IF($C44="OK",_xlfn.NUMBERVALUE(Plantilla!CS55),"")</f>
        <v/>
      </c>
      <c r="CV44" s="110" t="str">
        <f>IF($C44="OK",_xlfn.NUMBERVALUE(Plantilla!CT55),"")</f>
        <v/>
      </c>
      <c r="CW44" s="6" t="str">
        <f>IF($C44="OK",_xlfn.NUMBERVALUE(Plantilla!CU55),"")</f>
        <v/>
      </c>
      <c r="CX44" s="82" t="str">
        <f>IF($C44="OK",_xlfn.NUMBERVALUE(Plantilla!CV55),"")</f>
        <v/>
      </c>
      <c r="CY44" s="6" t="str">
        <f>IF($C44="OK",_xlfn.NUMBERVALUE(Plantilla!CW55),"")</f>
        <v/>
      </c>
      <c r="CZ44" s="82" t="str">
        <f>IF($C44="OK",_xlfn.NUMBERVALUE(Plantilla!CX55),"")</f>
        <v/>
      </c>
      <c r="DA44" s="6" t="str">
        <f>IF($C44="OK",_xlfn.NUMBERVALUE(Plantilla!CY55),"")</f>
        <v/>
      </c>
      <c r="DB44" s="109" t="str">
        <f>IF($C44="OK",_xlfn.NUMBERVALUE(Plantilla!CZ55),"")</f>
        <v/>
      </c>
      <c r="DC44" s="6" t="str">
        <f>IF($C44="OK",_xlfn.NUMBERVALUE(Plantilla!DA55),"")</f>
        <v/>
      </c>
      <c r="DD44" s="6" t="str">
        <f>IF($C44="OK",TEXT(Plantilla!DB55,"#"),"")</f>
        <v/>
      </c>
      <c r="DE44" s="6" t="str">
        <f>IF($C44="OK",_xlfn.NUMBERVALUE(Plantilla!DC55),"")</f>
        <v/>
      </c>
      <c r="DF44" s="4" t="str">
        <f>IF($C44="OK",_xlfn.NUMBERVALUE(Plantilla!DD55),"")</f>
        <v/>
      </c>
      <c r="DG44" s="6" t="str">
        <f>IF($C44="OK",_xlfn.NUMBERVALUE(Plantilla!DE55),"")</f>
        <v/>
      </c>
      <c r="DH44" s="6" t="str">
        <f>IF($C44="OK",_xlfn.NUMBERVALUE(Plantilla!DF55),"")</f>
        <v/>
      </c>
      <c r="DI44" s="6" t="str">
        <f>IF($C44="OK",_xlfn.NUMBERVALUE(Plantilla!DG55),"")</f>
        <v/>
      </c>
      <c r="DJ44" s="6" t="str">
        <f>IF($C44="OK",_xlfn.NUMBERVALUE(Plantilla!DH55),"")</f>
        <v/>
      </c>
      <c r="DK44" s="6" t="str">
        <f>IF($C44="OK",_xlfn.NUMBERVALUE(Plantilla!DI55),"")</f>
        <v/>
      </c>
      <c r="DL44" s="6" t="str">
        <f>IF($C44="OK",_xlfn.NUMBERVALUE(Plantilla!DJ55),"")</f>
        <v/>
      </c>
      <c r="DM44" s="6" t="str">
        <f>IF($C44="OK",_xlfn.NUMBERVALUE(Plantilla!DK55),"")</f>
        <v/>
      </c>
      <c r="DN44" s="6" t="str">
        <f>IF($C44="OK",_xlfn.NUMBERVALUE(Plantilla!DL55),"")</f>
        <v/>
      </c>
      <c r="DO44" s="6" t="str">
        <f>IF($C44="OK",_xlfn.NUMBERVALUE(Plantilla!DM55),"")</f>
        <v/>
      </c>
      <c r="DP44" s="6" t="str">
        <f>IF($C44="OK",_xlfn.NUMBERVALUE(Plantilla!DN55),"")</f>
        <v/>
      </c>
      <c r="DQ44" s="6" t="str">
        <f>IF($C44="OK",_xlfn.NUMBERVALUE(Plantilla!DO55),"")</f>
        <v/>
      </c>
      <c r="DR44" s="6" t="str">
        <f>IF($C44="OK",_xlfn.NUMBERVALUE(Plantilla!DP55),"")</f>
        <v/>
      </c>
      <c r="DS44" t="str">
        <f>IF($C44="OK",TEXT(Plantilla!DR55,"#"),"")</f>
        <v/>
      </c>
      <c r="DT44" s="6"/>
    </row>
    <row r="45" spans="1:124" x14ac:dyDescent="0.25">
      <c r="A45" t="str">
        <f>IF(Plantilla!$I$6="¡Perfecto!, Guarda el archivo y adjúntalo a tu interfaz de Nómina Electrónica","OK","Error")</f>
        <v>OK</v>
      </c>
      <c r="B45" t="str">
        <f>IF(Plantilla!$I$6="¡Perfecto!, Guarda el archivo y adjúntalo a tu interfaz de Nómina Electrónica",MID(Plantilla!$D$2,SEARCH("V",Plantilla!$D$2),10),"")</f>
        <v>V2.0</v>
      </c>
      <c r="C45" t="str">
        <f>Plantilla!C56</f>
        <v/>
      </c>
      <c r="D45" t="str">
        <f>IF($C45="OK",Plantilla!B56,"")</f>
        <v/>
      </c>
      <c r="E45" t="str">
        <f>IF($C45="OK",
   VLOOKUP(Plantilla!$E$4,'Tablas '!$AP$4:$AT$6,5,FALSE),
"")</f>
        <v/>
      </c>
      <c r="F45" t="str">
        <f>IF($C45="OK",TEXT(Plantilla!D56,"#"),"")</f>
        <v/>
      </c>
      <c r="G45" t="str">
        <f>IF($C45="OK",
   VLOOKUP(Plantilla!E56,'Tablas '!$B$4:$C$14,2,FALSE),
"")</f>
        <v/>
      </c>
      <c r="H45" t="str">
        <f>IF($C45="OK",TEXT(Plantilla!F56,"#"),"")</f>
        <v/>
      </c>
      <c r="I45" t="str">
        <f>IF($C45="OK",TEXT(Plantilla!G56,"#"),"")</f>
        <v/>
      </c>
      <c r="J45" t="str">
        <f>IF($C45="OK",TEXT(Plantilla!H56,"#"),"")</f>
        <v/>
      </c>
      <c r="K45" t="str">
        <f>IF($C45="OK",TEXT(Plantilla!I56,"#"),"")</f>
        <v/>
      </c>
      <c r="L45" t="str">
        <f>IF($C45="OK",TEXT(Plantilla!J56,"#"),"")</f>
        <v/>
      </c>
      <c r="M45" t="str">
        <f>IF($C45="OK",TEXT(Plantilla!K56,"#"),"")</f>
        <v/>
      </c>
      <c r="N45" t="str">
        <f>IF($C45="OK",
   CONCATENATE(YEAR(Plantilla!L56),"-",TEXT(MONTH(Plantilla!L56),"00"),"-",TEXT(DAY(Plantilla!L56),"00")),
"")</f>
        <v/>
      </c>
      <c r="O45" t="str">
        <f>IF($C45="OK",_xlfn.NUMBERVALUE(Plantilla!M56),"")</f>
        <v/>
      </c>
      <c r="P45" t="str">
        <f>IF($C45="OK",
   IF(Plantilla!N56&lt;&gt;"",
      CONCATENATE(YEAR(Plantilla!N56),"-",TEXT(MONTH(Plantilla!N56),"00"),"-",TEXT(DAY(Plantilla!N56),"00")),
   ""),
"")</f>
        <v/>
      </c>
      <c r="Q45" t="str">
        <f>IF($C45="OK",
   VLOOKUP(Plantilla!O56,'Tablas '!$E$4:$F$19,2,FALSE),
"")</f>
        <v/>
      </c>
      <c r="R45" t="str">
        <f>IF($C45="OK",
   VLOOKUP(Plantilla!P56,'Tablas '!$H$4:$I$5,2,FALSE),
"")</f>
        <v/>
      </c>
      <c r="S45" t="str">
        <f>IF($C45="OK",
   VLOOKUP(Plantilla!Q56,'Tablas '!$K$4:$L$8,2,FALSE),
"")</f>
        <v/>
      </c>
      <c r="T45" t="str">
        <f>IF($C45="OK",
   VLOOKUP(Plantilla!R56,'Tablas '!$AE$4:$AF$6,2,FALSE),
"")</f>
        <v/>
      </c>
      <c r="U45" t="str">
        <f>IF($C45="OK",
   VLOOKUP(Plantilla!S56,'Tablas '!$AE$4:$AF$6,2,FALSE),
"")</f>
        <v/>
      </c>
      <c r="V45" t="str">
        <f>IF($C45="OK",TEXT(Plantilla!T56,"#"),"")</f>
        <v/>
      </c>
      <c r="W45" s="84" t="str">
        <f>IF($C45="OK",
   VLOOKUP(Plantilla!U56,'Tablas '!$AM$4:$AN$1126,2,FALSE),
"")</f>
        <v/>
      </c>
      <c r="X45" t="str">
        <f>IF($C45="OK",TEXT(Plantilla!V56,"#"),"")</f>
        <v/>
      </c>
      <c r="Y45" t="str">
        <f>IF($C45="OK",
   CONCATENATE(YEAR(Plantilla!W56),"-",TEXT(MONTH(Plantilla!W56),"00"),"-",TEXT(DAY(Plantilla!W56),"00")),
"")</f>
        <v/>
      </c>
      <c r="Z45" t="str">
        <f>IF($C45="OK",
   CONCATENATE(YEAR(Plantilla!X56),"-",TEXT(MONTH(Plantilla!X56),"00"),"-",TEXT(DAY(Plantilla!X56),"00")),
"")</f>
        <v/>
      </c>
      <c r="AA45" t="str">
        <f>IF($C45="OK",
   TEXT(VLOOKUP(Plantilla!Y56,'Tablas '!$Q$4:$R$9,2,FALSE),"#"),
"")</f>
        <v/>
      </c>
      <c r="AB45" t="str">
        <f>IF($C45="OK",
   CONCATENATE(YEAR(Plantilla!Z56),"-",TEXT(MONTH(Plantilla!Z56),"00"),"-",TEXT(DAY(Plantilla!Z56),"00")),
"")</f>
        <v/>
      </c>
      <c r="AC45" t="str">
        <f>IF($C45="OK",
   TEXT(VLOOKUP(Plantilla!AA56,'Tablas '!$T$4:$U$13,2,FALSE),"#"),
"")</f>
        <v/>
      </c>
      <c r="AD45" t="str">
        <f>IF($C45="OK",TEXT(Plantilla!AB56,"#"),"")</f>
        <v/>
      </c>
      <c r="AE45" t="str">
        <f>IF($C45="OK",
   IF(Plantilla!AC56&lt;&gt;"",
      TEXT(VLOOKUP(Plantilla!AC56,'Tablas '!$W$4:$X$7,2,FALSE),"#"),
   ""),
"")</f>
        <v/>
      </c>
      <c r="AF45" t="str">
        <f>IF($C45="OK",TEXT(Plantilla!AD56,"#"),"")</f>
        <v/>
      </c>
      <c r="AG45" s="6" t="str">
        <f>IF($C45="OK",_xlfn.NUMBERVALUE(Plantilla!AE56),"")</f>
        <v/>
      </c>
      <c r="AH45" s="4" t="str">
        <f>IF($C45="OK",_xlfn.NUMBERVALUE(Plantilla!AF56),"")</f>
        <v/>
      </c>
      <c r="AI45" s="6" t="str">
        <f>IF($C45="OK",_xlfn.NUMBERVALUE(Plantilla!AG56),"")</f>
        <v/>
      </c>
      <c r="AJ45" s="6" t="str">
        <f>IF($C45="OK",_xlfn.NUMBERVALUE(Plantilla!AH56),"")</f>
        <v/>
      </c>
      <c r="AK45" s="6" t="str">
        <f>IF($C45="OK",_xlfn.NUMBERVALUE(Plantilla!AI56),"")</f>
        <v/>
      </c>
      <c r="AL45" s="6" t="str">
        <f>IF($C45="OK",_xlfn.NUMBERVALUE(Plantilla!AJ56),"")</f>
        <v/>
      </c>
      <c r="AM45" s="4" t="str">
        <f>IF($C45="OK",_xlfn.NUMBERVALUE(Plantilla!AK56),"")</f>
        <v/>
      </c>
      <c r="AN45" s="6" t="str">
        <f>IF($C45="OK",_xlfn.NUMBERVALUE(Plantilla!AL56),"")</f>
        <v/>
      </c>
      <c r="AO45" s="4" t="str">
        <f>IF($C45="OK",_xlfn.NUMBERVALUE(Plantilla!AM56),"")</f>
        <v/>
      </c>
      <c r="AP45" s="6" t="str">
        <f>IF($C45="OK",_xlfn.NUMBERVALUE(Plantilla!AN56),"")</f>
        <v/>
      </c>
      <c r="AQ45" s="4" t="str">
        <f>IF($C45="OK",_xlfn.NUMBERVALUE(Plantilla!AO56),"")</f>
        <v/>
      </c>
      <c r="AR45" s="6" t="str">
        <f>IF($C45="OK",_xlfn.NUMBERVALUE(Plantilla!AP56),"")</f>
        <v/>
      </c>
      <c r="AS45" s="4" t="str">
        <f>IF($C45="OK",_xlfn.NUMBERVALUE(Plantilla!AQ56),"")</f>
        <v/>
      </c>
      <c r="AT45" s="6" t="str">
        <f>IF($C45="OK",_xlfn.NUMBERVALUE(Plantilla!AR56),"")</f>
        <v/>
      </c>
      <c r="AU45" s="4" t="str">
        <f>IF($C45="OK",_xlfn.NUMBERVALUE(Plantilla!AS56),"")</f>
        <v/>
      </c>
      <c r="AV45" s="6" t="str">
        <f>IF($C45="OK",_xlfn.NUMBERVALUE(Plantilla!AT56),"")</f>
        <v/>
      </c>
      <c r="AW45" s="4" t="str">
        <f>IF($C45="OK",_xlfn.NUMBERVALUE(Plantilla!AU56),"")</f>
        <v/>
      </c>
      <c r="AX45" s="6" t="str">
        <f>IF($C45="OK",_xlfn.NUMBERVALUE(Plantilla!AV56),"")</f>
        <v/>
      </c>
      <c r="AY45" s="4" t="str">
        <f>IF($C45="OK",_xlfn.NUMBERVALUE(Plantilla!AW56),"")</f>
        <v/>
      </c>
      <c r="AZ45" s="6" t="str">
        <f>IF($C45="OK",_xlfn.NUMBERVALUE(Plantilla!AX56),"")</f>
        <v/>
      </c>
      <c r="BA45" t="str">
        <f>IF($C45="OK",_xlfn.NUMBERVALUE(Plantilla!AY56),"")</f>
        <v/>
      </c>
      <c r="BB45" t="str">
        <f>IF($C45="OK",_xlfn.NUMBERVALUE(Plantilla!AZ56),"")</f>
        <v/>
      </c>
      <c r="BC45" s="4" t="str">
        <f>IF($C45="OK",_xlfn.NUMBERVALUE(Plantilla!BA56),"")</f>
        <v/>
      </c>
      <c r="BD45" s="6" t="str">
        <f>IF($C45="OK",_xlfn.NUMBERVALUE(Plantilla!BB56),"")</f>
        <v/>
      </c>
      <c r="BE45" s="4" t="str">
        <f>IF($C45="OK",_xlfn.NUMBERVALUE(Plantilla!BC56),"")</f>
        <v/>
      </c>
      <c r="BF45" s="6" t="str">
        <f>IF($C45="OK",_xlfn.NUMBERVALUE(Plantilla!BD56),"")</f>
        <v/>
      </c>
      <c r="BG45" s="4" t="str">
        <f>IF($C45="OK",_xlfn.NUMBERVALUE(Plantilla!BE56),"")</f>
        <v/>
      </c>
      <c r="BH45" s="6" t="str">
        <f>IF($C45="OK",_xlfn.NUMBERVALUE(Plantilla!BF56),"")</f>
        <v/>
      </c>
      <c r="BI45" s="110" t="str">
        <f>IF($C45="OK",_xlfn.NUMBERVALUE(Plantilla!BG56),"")</f>
        <v/>
      </c>
      <c r="BJ45" s="6" t="str">
        <f>IF($C45="OK",_xlfn.NUMBERVALUE(Plantilla!BH56),"")</f>
        <v/>
      </c>
      <c r="BK45" s="109" t="str">
        <f>IF($C45="OK",_xlfn.NUMBERVALUE(Plantilla!BI56),"")</f>
        <v/>
      </c>
      <c r="BL45" s="6" t="str">
        <f>IF($C45="OK",
   IF(Plantilla!BJ56&lt;&gt;"",
      TEXT(VLOOKUP(Plantilla!BJ56,'Tablas '!$Z$4:$AA$6,2,FALSE),"#"),
   ""),
"")</f>
        <v/>
      </c>
      <c r="BM45" s="4" t="str">
        <f>IF($C45="OK",_xlfn.NUMBERVALUE(Plantilla!BK56),"")</f>
        <v/>
      </c>
      <c r="BN45" s="4" t="str">
        <f>IF($C45="OK",_xlfn.NUMBERVALUE(Plantilla!BL56),"")</f>
        <v/>
      </c>
      <c r="BO45" s="6" t="str">
        <f>IF($C45="OK",_xlfn.NUMBERVALUE(Plantilla!BM56),"")</f>
        <v/>
      </c>
      <c r="BP45" s="4" t="str">
        <f>IF($C45="OK",_xlfn.NUMBERVALUE(Plantilla!BN56),"")</f>
        <v/>
      </c>
      <c r="BQ45" s="6" t="str">
        <f>IF($C45="OK",_xlfn.NUMBERVALUE(Plantilla!BO56),"")</f>
        <v/>
      </c>
      <c r="BR45" s="4" t="str">
        <f>IF($C45="OK",_xlfn.NUMBERVALUE(Plantilla!BP56),"")</f>
        <v/>
      </c>
      <c r="BS45" s="6" t="str">
        <f>IF($C45="OK",_xlfn.NUMBERVALUE(Plantilla!BQ56),"")</f>
        <v/>
      </c>
      <c r="BT45" s="4" t="str">
        <f>IF($C45="OK",_xlfn.NUMBERVALUE(Plantilla!BR56),"")</f>
        <v/>
      </c>
      <c r="BU45" s="6" t="str">
        <f>IF($C45="OK",_xlfn.NUMBERVALUE(Plantilla!BS56),"")</f>
        <v/>
      </c>
      <c r="BV45" s="6" t="str">
        <f>IF($C45="OK",_xlfn.NUMBERVALUE(Plantilla!BT56),"")</f>
        <v/>
      </c>
      <c r="BW45" s="6" t="str">
        <f>IF($C45="OK",_xlfn.NUMBERVALUE(Plantilla!BU56),"")</f>
        <v/>
      </c>
      <c r="BX45" s="6" t="str">
        <f>IF($C45="OK",_xlfn.NUMBERVALUE(Plantilla!BV56),"")</f>
        <v/>
      </c>
      <c r="BY45" s="6" t="str">
        <f>IF($C45="OK",_xlfn.NUMBERVALUE(Plantilla!BW56),"")</f>
        <v/>
      </c>
      <c r="BZ45" s="6" t="str">
        <f>IF($C45="OK",_xlfn.NUMBERVALUE(Plantilla!BX56),"")</f>
        <v/>
      </c>
      <c r="CA45" s="6" t="str">
        <f>IF($C45="OK",_xlfn.NUMBERVALUE(Plantilla!BY56),"")</f>
        <v/>
      </c>
      <c r="CB45" s="6" t="str">
        <f>IF($C45="OK",_xlfn.NUMBERVALUE(Plantilla!BZ56),"")</f>
        <v/>
      </c>
      <c r="CC45" s="6" t="str">
        <f>IF($C45="OK",_xlfn.NUMBERVALUE(Plantilla!CA56),"")</f>
        <v/>
      </c>
      <c r="CD45" s="6" t="str">
        <f>IF($C45="OK",_xlfn.NUMBERVALUE(Plantilla!CB56),"")</f>
        <v/>
      </c>
      <c r="CE45" s="6" t="str">
        <f>IF($C45="OK",_xlfn.NUMBERVALUE(Plantilla!CC56),"")</f>
        <v/>
      </c>
      <c r="CF45" s="4" t="str">
        <f>IF($C45="OK",_xlfn.NUMBERVALUE(Plantilla!CD56),"")</f>
        <v/>
      </c>
      <c r="CG45" s="6" t="str">
        <f>IF($C45="OK",_xlfn.NUMBERVALUE(Plantilla!CE56),"")</f>
        <v/>
      </c>
      <c r="CH45" s="6" t="str">
        <f>IF($C45="OK",_xlfn.NUMBERVALUE(Plantilla!CF56),"")</f>
        <v/>
      </c>
      <c r="CI45" s="6" t="str">
        <f>IF($C45="OK",_xlfn.NUMBERVALUE(Plantilla!CG56),"")</f>
        <v/>
      </c>
      <c r="CJ45" s="6" t="str">
        <f>IF($C45="OK",_xlfn.NUMBERVALUE(Plantilla!CH56),"")</f>
        <v/>
      </c>
      <c r="CK45" s="6" t="str">
        <f>IF($C45="OK",_xlfn.NUMBERVALUE(Plantilla!CI56),"")</f>
        <v/>
      </c>
      <c r="CL45" s="6" t="str">
        <f>IF($C45="OK",_xlfn.NUMBERVALUE(Plantilla!CJ56),"")</f>
        <v/>
      </c>
      <c r="CM45" t="str">
        <f>IF($C45="OK",TEXT(Plantilla!CK56,"#"),"")</f>
        <v/>
      </c>
      <c r="CN45" s="6" t="str">
        <f>IF($C45="OK",_xlfn.NUMBERVALUE(Plantilla!CL56),"")</f>
        <v/>
      </c>
      <c r="CO45" s="6" t="str">
        <f>IF($C45="OK",_xlfn.NUMBERVALUE(Plantilla!CM56),"")</f>
        <v/>
      </c>
      <c r="CP45" s="110" t="str">
        <f>IF($C45="OK",_xlfn.NUMBERVALUE(Plantilla!CN56),"")</f>
        <v/>
      </c>
      <c r="CQ45" s="6" t="str">
        <f>IF($C45="OK",_xlfn.NUMBERVALUE(Plantilla!CO56),"")</f>
        <v/>
      </c>
      <c r="CR45" s="109" t="str">
        <f>IF($C45="OK",_xlfn.NUMBERVALUE(Plantilla!CP56),"")</f>
        <v/>
      </c>
      <c r="CS45" s="110" t="str">
        <f>IF($C45="OK",_xlfn.NUMBERVALUE(Plantilla!CQ56),"")</f>
        <v/>
      </c>
      <c r="CT45" s="6" t="str">
        <f>IF($C45="OK",_xlfn.NUMBERVALUE(Plantilla!CR56),"")</f>
        <v/>
      </c>
      <c r="CU45" s="109" t="str">
        <f>IF($C45="OK",_xlfn.NUMBERVALUE(Plantilla!CS56),"")</f>
        <v/>
      </c>
      <c r="CV45" s="110" t="str">
        <f>IF($C45="OK",_xlfn.NUMBERVALUE(Plantilla!CT56),"")</f>
        <v/>
      </c>
      <c r="CW45" s="6" t="str">
        <f>IF($C45="OK",_xlfn.NUMBERVALUE(Plantilla!CU56),"")</f>
        <v/>
      </c>
      <c r="CX45" s="82" t="str">
        <f>IF($C45="OK",_xlfn.NUMBERVALUE(Plantilla!CV56),"")</f>
        <v/>
      </c>
      <c r="CY45" s="6" t="str">
        <f>IF($C45="OK",_xlfn.NUMBERVALUE(Plantilla!CW56),"")</f>
        <v/>
      </c>
      <c r="CZ45" s="82" t="str">
        <f>IF($C45="OK",_xlfn.NUMBERVALUE(Plantilla!CX56),"")</f>
        <v/>
      </c>
      <c r="DA45" s="6" t="str">
        <f>IF($C45="OK",_xlfn.NUMBERVALUE(Plantilla!CY56),"")</f>
        <v/>
      </c>
      <c r="DB45" s="109" t="str">
        <f>IF($C45="OK",_xlfn.NUMBERVALUE(Plantilla!CZ56),"")</f>
        <v/>
      </c>
      <c r="DC45" s="6" t="str">
        <f>IF($C45="OK",_xlfn.NUMBERVALUE(Plantilla!DA56),"")</f>
        <v/>
      </c>
      <c r="DD45" s="6" t="str">
        <f>IF($C45="OK",TEXT(Plantilla!DB56,"#"),"")</f>
        <v/>
      </c>
      <c r="DE45" s="6" t="str">
        <f>IF($C45="OK",_xlfn.NUMBERVALUE(Plantilla!DC56),"")</f>
        <v/>
      </c>
      <c r="DF45" s="4" t="str">
        <f>IF($C45="OK",_xlfn.NUMBERVALUE(Plantilla!DD56),"")</f>
        <v/>
      </c>
      <c r="DG45" s="6" t="str">
        <f>IF($C45="OK",_xlfn.NUMBERVALUE(Plantilla!DE56),"")</f>
        <v/>
      </c>
      <c r="DH45" s="6" t="str">
        <f>IF($C45="OK",_xlfn.NUMBERVALUE(Plantilla!DF56),"")</f>
        <v/>
      </c>
      <c r="DI45" s="6" t="str">
        <f>IF($C45="OK",_xlfn.NUMBERVALUE(Plantilla!DG56),"")</f>
        <v/>
      </c>
      <c r="DJ45" s="6" t="str">
        <f>IF($C45="OK",_xlfn.NUMBERVALUE(Plantilla!DH56),"")</f>
        <v/>
      </c>
      <c r="DK45" s="6" t="str">
        <f>IF($C45="OK",_xlfn.NUMBERVALUE(Plantilla!DI56),"")</f>
        <v/>
      </c>
      <c r="DL45" s="6" t="str">
        <f>IF($C45="OK",_xlfn.NUMBERVALUE(Plantilla!DJ56),"")</f>
        <v/>
      </c>
      <c r="DM45" s="6" t="str">
        <f>IF($C45="OK",_xlfn.NUMBERVALUE(Plantilla!DK56),"")</f>
        <v/>
      </c>
      <c r="DN45" s="6" t="str">
        <f>IF($C45="OK",_xlfn.NUMBERVALUE(Plantilla!DL56),"")</f>
        <v/>
      </c>
      <c r="DO45" s="6" t="str">
        <f>IF($C45="OK",_xlfn.NUMBERVALUE(Plantilla!DM56),"")</f>
        <v/>
      </c>
      <c r="DP45" s="6" t="str">
        <f>IF($C45="OK",_xlfn.NUMBERVALUE(Plantilla!DN56),"")</f>
        <v/>
      </c>
      <c r="DQ45" s="6" t="str">
        <f>IF($C45="OK",_xlfn.NUMBERVALUE(Plantilla!DO56),"")</f>
        <v/>
      </c>
      <c r="DR45" s="6" t="str">
        <f>IF($C45="OK",_xlfn.NUMBERVALUE(Plantilla!DP56),"")</f>
        <v/>
      </c>
      <c r="DS45" t="str">
        <f>IF($C45="OK",TEXT(Plantilla!DR56,"#"),"")</f>
        <v/>
      </c>
      <c r="DT45" s="6"/>
    </row>
    <row r="46" spans="1:124" x14ac:dyDescent="0.25">
      <c r="A46" t="str">
        <f>IF(Plantilla!$I$6="¡Perfecto!, Guarda el archivo y adjúntalo a tu interfaz de Nómina Electrónica","OK","Error")</f>
        <v>OK</v>
      </c>
      <c r="B46" t="str">
        <f>IF(Plantilla!$I$6="¡Perfecto!, Guarda el archivo y adjúntalo a tu interfaz de Nómina Electrónica",MID(Plantilla!$D$2,SEARCH("V",Plantilla!$D$2),10),"")</f>
        <v>V2.0</v>
      </c>
      <c r="C46" t="str">
        <f>Plantilla!C57</f>
        <v/>
      </c>
      <c r="D46" t="str">
        <f>IF($C46="OK",Plantilla!B57,"")</f>
        <v/>
      </c>
      <c r="E46" t="str">
        <f>IF($C46="OK",
   VLOOKUP(Plantilla!$E$4,'Tablas '!$AP$4:$AT$6,5,FALSE),
"")</f>
        <v/>
      </c>
      <c r="F46" t="str">
        <f>IF($C46="OK",TEXT(Plantilla!D57,"#"),"")</f>
        <v/>
      </c>
      <c r="G46" t="str">
        <f>IF($C46="OK",
   VLOOKUP(Plantilla!E57,'Tablas '!$B$4:$C$14,2,FALSE),
"")</f>
        <v/>
      </c>
      <c r="H46" t="str">
        <f>IF($C46="OK",TEXT(Plantilla!F57,"#"),"")</f>
        <v/>
      </c>
      <c r="I46" t="str">
        <f>IF($C46="OK",TEXT(Plantilla!G57,"#"),"")</f>
        <v/>
      </c>
      <c r="J46" t="str">
        <f>IF($C46="OK",TEXT(Plantilla!H57,"#"),"")</f>
        <v/>
      </c>
      <c r="K46" t="str">
        <f>IF($C46="OK",TEXT(Plantilla!I57,"#"),"")</f>
        <v/>
      </c>
      <c r="L46" t="str">
        <f>IF($C46="OK",TEXT(Plantilla!J57,"#"),"")</f>
        <v/>
      </c>
      <c r="M46" t="str">
        <f>IF($C46="OK",TEXT(Plantilla!K57,"#"),"")</f>
        <v/>
      </c>
      <c r="N46" t="str">
        <f>IF($C46="OK",
   CONCATENATE(YEAR(Plantilla!L57),"-",TEXT(MONTH(Plantilla!L57),"00"),"-",TEXT(DAY(Plantilla!L57),"00")),
"")</f>
        <v/>
      </c>
      <c r="O46" t="str">
        <f>IF($C46="OK",_xlfn.NUMBERVALUE(Plantilla!M57),"")</f>
        <v/>
      </c>
      <c r="P46" t="str">
        <f>IF($C46="OK",
   IF(Plantilla!N57&lt;&gt;"",
      CONCATENATE(YEAR(Plantilla!N57),"-",TEXT(MONTH(Plantilla!N57),"00"),"-",TEXT(DAY(Plantilla!N57),"00")),
   ""),
"")</f>
        <v/>
      </c>
      <c r="Q46" t="str">
        <f>IF($C46="OK",
   VLOOKUP(Plantilla!O57,'Tablas '!$E$4:$F$19,2,FALSE),
"")</f>
        <v/>
      </c>
      <c r="R46" t="str">
        <f>IF($C46="OK",
   VLOOKUP(Plantilla!P57,'Tablas '!$H$4:$I$5,2,FALSE),
"")</f>
        <v/>
      </c>
      <c r="S46" t="str">
        <f>IF($C46="OK",
   VLOOKUP(Plantilla!Q57,'Tablas '!$K$4:$L$8,2,FALSE),
"")</f>
        <v/>
      </c>
      <c r="T46" t="str">
        <f>IF($C46="OK",
   VLOOKUP(Plantilla!R57,'Tablas '!$AE$4:$AF$6,2,FALSE),
"")</f>
        <v/>
      </c>
      <c r="U46" t="str">
        <f>IF($C46="OK",
   VLOOKUP(Plantilla!S57,'Tablas '!$AE$4:$AF$6,2,FALSE),
"")</f>
        <v/>
      </c>
      <c r="V46" t="str">
        <f>IF($C46="OK",TEXT(Plantilla!T57,"#"),"")</f>
        <v/>
      </c>
      <c r="W46" s="84" t="str">
        <f>IF($C46="OK",
   VLOOKUP(Plantilla!U57,'Tablas '!$AM$4:$AN$1126,2,FALSE),
"")</f>
        <v/>
      </c>
      <c r="X46" t="str">
        <f>IF($C46="OK",TEXT(Plantilla!V57,"#"),"")</f>
        <v/>
      </c>
      <c r="Y46" t="str">
        <f>IF($C46="OK",
   CONCATENATE(YEAR(Plantilla!W57),"-",TEXT(MONTH(Plantilla!W57),"00"),"-",TEXT(DAY(Plantilla!W57),"00")),
"")</f>
        <v/>
      </c>
      <c r="Z46" t="str">
        <f>IF($C46="OK",
   CONCATENATE(YEAR(Plantilla!X57),"-",TEXT(MONTH(Plantilla!X57),"00"),"-",TEXT(DAY(Plantilla!X57),"00")),
"")</f>
        <v/>
      </c>
      <c r="AA46" t="str">
        <f>IF($C46="OK",
   TEXT(VLOOKUP(Plantilla!Y57,'Tablas '!$Q$4:$R$9,2,FALSE),"#"),
"")</f>
        <v/>
      </c>
      <c r="AB46" t="str">
        <f>IF($C46="OK",
   CONCATENATE(YEAR(Plantilla!Z57),"-",TEXT(MONTH(Plantilla!Z57),"00"),"-",TEXT(DAY(Plantilla!Z57),"00")),
"")</f>
        <v/>
      </c>
      <c r="AC46" t="str">
        <f>IF($C46="OK",
   TEXT(VLOOKUP(Plantilla!AA57,'Tablas '!$T$4:$U$13,2,FALSE),"#"),
"")</f>
        <v/>
      </c>
      <c r="AD46" t="str">
        <f>IF($C46="OK",TEXT(Plantilla!AB57,"#"),"")</f>
        <v/>
      </c>
      <c r="AE46" t="str">
        <f>IF($C46="OK",
   IF(Plantilla!AC57&lt;&gt;"",
      TEXT(VLOOKUP(Plantilla!AC57,'Tablas '!$W$4:$X$7,2,FALSE),"#"),
   ""),
"")</f>
        <v/>
      </c>
      <c r="AF46" t="str">
        <f>IF($C46="OK",TEXT(Plantilla!AD57,"#"),"")</f>
        <v/>
      </c>
      <c r="AG46" s="6" t="str">
        <f>IF($C46="OK",_xlfn.NUMBERVALUE(Plantilla!AE57),"")</f>
        <v/>
      </c>
      <c r="AH46" s="4" t="str">
        <f>IF($C46="OK",_xlfn.NUMBERVALUE(Plantilla!AF57),"")</f>
        <v/>
      </c>
      <c r="AI46" s="6" t="str">
        <f>IF($C46="OK",_xlfn.NUMBERVALUE(Plantilla!AG57),"")</f>
        <v/>
      </c>
      <c r="AJ46" s="6" t="str">
        <f>IF($C46="OK",_xlfn.NUMBERVALUE(Plantilla!AH57),"")</f>
        <v/>
      </c>
      <c r="AK46" s="6" t="str">
        <f>IF($C46="OK",_xlfn.NUMBERVALUE(Plantilla!AI57),"")</f>
        <v/>
      </c>
      <c r="AL46" s="6" t="str">
        <f>IF($C46="OK",_xlfn.NUMBERVALUE(Plantilla!AJ57),"")</f>
        <v/>
      </c>
      <c r="AM46" s="4" t="str">
        <f>IF($C46="OK",_xlfn.NUMBERVALUE(Plantilla!AK57),"")</f>
        <v/>
      </c>
      <c r="AN46" s="6" t="str">
        <f>IF($C46="OK",_xlfn.NUMBERVALUE(Plantilla!AL57),"")</f>
        <v/>
      </c>
      <c r="AO46" s="4" t="str">
        <f>IF($C46="OK",_xlfn.NUMBERVALUE(Plantilla!AM57),"")</f>
        <v/>
      </c>
      <c r="AP46" s="6" t="str">
        <f>IF($C46="OK",_xlfn.NUMBERVALUE(Plantilla!AN57),"")</f>
        <v/>
      </c>
      <c r="AQ46" s="4" t="str">
        <f>IF($C46="OK",_xlfn.NUMBERVALUE(Plantilla!AO57),"")</f>
        <v/>
      </c>
      <c r="AR46" s="6" t="str">
        <f>IF($C46="OK",_xlfn.NUMBERVALUE(Plantilla!AP57),"")</f>
        <v/>
      </c>
      <c r="AS46" s="4" t="str">
        <f>IF($C46="OK",_xlfn.NUMBERVALUE(Plantilla!AQ57),"")</f>
        <v/>
      </c>
      <c r="AT46" s="6" t="str">
        <f>IF($C46="OK",_xlfn.NUMBERVALUE(Plantilla!AR57),"")</f>
        <v/>
      </c>
      <c r="AU46" s="4" t="str">
        <f>IF($C46="OK",_xlfn.NUMBERVALUE(Plantilla!AS57),"")</f>
        <v/>
      </c>
      <c r="AV46" s="6" t="str">
        <f>IF($C46="OK",_xlfn.NUMBERVALUE(Plantilla!AT57),"")</f>
        <v/>
      </c>
      <c r="AW46" s="4" t="str">
        <f>IF($C46="OK",_xlfn.NUMBERVALUE(Plantilla!AU57),"")</f>
        <v/>
      </c>
      <c r="AX46" s="6" t="str">
        <f>IF($C46="OK",_xlfn.NUMBERVALUE(Plantilla!AV57),"")</f>
        <v/>
      </c>
      <c r="AY46" s="4" t="str">
        <f>IF($C46="OK",_xlfn.NUMBERVALUE(Plantilla!AW57),"")</f>
        <v/>
      </c>
      <c r="AZ46" s="6" t="str">
        <f>IF($C46="OK",_xlfn.NUMBERVALUE(Plantilla!AX57),"")</f>
        <v/>
      </c>
      <c r="BA46" t="str">
        <f>IF($C46="OK",_xlfn.NUMBERVALUE(Plantilla!AY57),"")</f>
        <v/>
      </c>
      <c r="BB46" t="str">
        <f>IF($C46="OK",_xlfn.NUMBERVALUE(Plantilla!AZ57),"")</f>
        <v/>
      </c>
      <c r="BC46" s="4" t="str">
        <f>IF($C46="OK",_xlfn.NUMBERVALUE(Plantilla!BA57),"")</f>
        <v/>
      </c>
      <c r="BD46" s="6" t="str">
        <f>IF($C46="OK",_xlfn.NUMBERVALUE(Plantilla!BB57),"")</f>
        <v/>
      </c>
      <c r="BE46" s="4" t="str">
        <f>IF($C46="OK",_xlfn.NUMBERVALUE(Plantilla!BC57),"")</f>
        <v/>
      </c>
      <c r="BF46" s="6" t="str">
        <f>IF($C46="OK",_xlfn.NUMBERVALUE(Plantilla!BD57),"")</f>
        <v/>
      </c>
      <c r="BG46" s="4" t="str">
        <f>IF($C46="OK",_xlfn.NUMBERVALUE(Plantilla!BE57),"")</f>
        <v/>
      </c>
      <c r="BH46" s="6" t="str">
        <f>IF($C46="OK",_xlfn.NUMBERVALUE(Plantilla!BF57),"")</f>
        <v/>
      </c>
      <c r="BI46" s="110" t="str">
        <f>IF($C46="OK",_xlfn.NUMBERVALUE(Plantilla!BG57),"")</f>
        <v/>
      </c>
      <c r="BJ46" s="6" t="str">
        <f>IF($C46="OK",_xlfn.NUMBERVALUE(Plantilla!BH57),"")</f>
        <v/>
      </c>
      <c r="BK46" s="109" t="str">
        <f>IF($C46="OK",_xlfn.NUMBERVALUE(Plantilla!BI57),"")</f>
        <v/>
      </c>
      <c r="BL46" s="6" t="str">
        <f>IF($C46="OK",
   IF(Plantilla!BJ57&lt;&gt;"",
      TEXT(VLOOKUP(Plantilla!BJ57,'Tablas '!$Z$4:$AA$6,2,FALSE),"#"),
   ""),
"")</f>
        <v/>
      </c>
      <c r="BM46" s="4" t="str">
        <f>IF($C46="OK",_xlfn.NUMBERVALUE(Plantilla!BK57),"")</f>
        <v/>
      </c>
      <c r="BN46" s="4" t="str">
        <f>IF($C46="OK",_xlfn.NUMBERVALUE(Plantilla!BL57),"")</f>
        <v/>
      </c>
      <c r="BO46" s="6" t="str">
        <f>IF($C46="OK",_xlfn.NUMBERVALUE(Plantilla!BM57),"")</f>
        <v/>
      </c>
      <c r="BP46" s="4" t="str">
        <f>IF($C46="OK",_xlfn.NUMBERVALUE(Plantilla!BN57),"")</f>
        <v/>
      </c>
      <c r="BQ46" s="6" t="str">
        <f>IF($C46="OK",_xlfn.NUMBERVALUE(Plantilla!BO57),"")</f>
        <v/>
      </c>
      <c r="BR46" s="4" t="str">
        <f>IF($C46="OK",_xlfn.NUMBERVALUE(Plantilla!BP57),"")</f>
        <v/>
      </c>
      <c r="BS46" s="6" t="str">
        <f>IF($C46="OK",_xlfn.NUMBERVALUE(Plantilla!BQ57),"")</f>
        <v/>
      </c>
      <c r="BT46" s="4" t="str">
        <f>IF($C46="OK",_xlfn.NUMBERVALUE(Plantilla!BR57),"")</f>
        <v/>
      </c>
      <c r="BU46" s="6" t="str">
        <f>IF($C46="OK",_xlfn.NUMBERVALUE(Plantilla!BS57),"")</f>
        <v/>
      </c>
      <c r="BV46" s="6" t="str">
        <f>IF($C46="OK",_xlfn.NUMBERVALUE(Plantilla!BT57),"")</f>
        <v/>
      </c>
      <c r="BW46" s="6" t="str">
        <f>IF($C46="OK",_xlfn.NUMBERVALUE(Plantilla!BU57),"")</f>
        <v/>
      </c>
      <c r="BX46" s="6" t="str">
        <f>IF($C46="OK",_xlfn.NUMBERVALUE(Plantilla!BV57),"")</f>
        <v/>
      </c>
      <c r="BY46" s="6" t="str">
        <f>IF($C46="OK",_xlfn.NUMBERVALUE(Plantilla!BW57),"")</f>
        <v/>
      </c>
      <c r="BZ46" s="6" t="str">
        <f>IF($C46="OK",_xlfn.NUMBERVALUE(Plantilla!BX57),"")</f>
        <v/>
      </c>
      <c r="CA46" s="6" t="str">
        <f>IF($C46="OK",_xlfn.NUMBERVALUE(Plantilla!BY57),"")</f>
        <v/>
      </c>
      <c r="CB46" s="6" t="str">
        <f>IF($C46="OK",_xlfn.NUMBERVALUE(Plantilla!BZ57),"")</f>
        <v/>
      </c>
      <c r="CC46" s="6" t="str">
        <f>IF($C46="OK",_xlfn.NUMBERVALUE(Plantilla!CA57),"")</f>
        <v/>
      </c>
      <c r="CD46" s="6" t="str">
        <f>IF($C46="OK",_xlfn.NUMBERVALUE(Plantilla!CB57),"")</f>
        <v/>
      </c>
      <c r="CE46" s="6" t="str">
        <f>IF($C46="OK",_xlfn.NUMBERVALUE(Plantilla!CC57),"")</f>
        <v/>
      </c>
      <c r="CF46" s="4" t="str">
        <f>IF($C46="OK",_xlfn.NUMBERVALUE(Plantilla!CD57),"")</f>
        <v/>
      </c>
      <c r="CG46" s="6" t="str">
        <f>IF($C46="OK",_xlfn.NUMBERVALUE(Plantilla!CE57),"")</f>
        <v/>
      </c>
      <c r="CH46" s="6" t="str">
        <f>IF($C46="OK",_xlfn.NUMBERVALUE(Plantilla!CF57),"")</f>
        <v/>
      </c>
      <c r="CI46" s="6" t="str">
        <f>IF($C46="OK",_xlfn.NUMBERVALUE(Plantilla!CG57),"")</f>
        <v/>
      </c>
      <c r="CJ46" s="6" t="str">
        <f>IF($C46="OK",_xlfn.NUMBERVALUE(Plantilla!CH57),"")</f>
        <v/>
      </c>
      <c r="CK46" s="6" t="str">
        <f>IF($C46="OK",_xlfn.NUMBERVALUE(Plantilla!CI57),"")</f>
        <v/>
      </c>
      <c r="CL46" s="6" t="str">
        <f>IF($C46="OK",_xlfn.NUMBERVALUE(Plantilla!CJ57),"")</f>
        <v/>
      </c>
      <c r="CM46" t="str">
        <f>IF($C46="OK",TEXT(Plantilla!CK57,"#"),"")</f>
        <v/>
      </c>
      <c r="CN46" s="6" t="str">
        <f>IF($C46="OK",_xlfn.NUMBERVALUE(Plantilla!CL57),"")</f>
        <v/>
      </c>
      <c r="CO46" s="6" t="str">
        <f>IF($C46="OK",_xlfn.NUMBERVALUE(Plantilla!CM57),"")</f>
        <v/>
      </c>
      <c r="CP46" s="110" t="str">
        <f>IF($C46="OK",_xlfn.NUMBERVALUE(Plantilla!CN57),"")</f>
        <v/>
      </c>
      <c r="CQ46" s="6" t="str">
        <f>IF($C46="OK",_xlfn.NUMBERVALUE(Plantilla!CO57),"")</f>
        <v/>
      </c>
      <c r="CR46" s="109" t="str">
        <f>IF($C46="OK",_xlfn.NUMBERVALUE(Plantilla!CP57),"")</f>
        <v/>
      </c>
      <c r="CS46" s="110" t="str">
        <f>IF($C46="OK",_xlfn.NUMBERVALUE(Plantilla!CQ57),"")</f>
        <v/>
      </c>
      <c r="CT46" s="6" t="str">
        <f>IF($C46="OK",_xlfn.NUMBERVALUE(Plantilla!CR57),"")</f>
        <v/>
      </c>
      <c r="CU46" s="109" t="str">
        <f>IF($C46="OK",_xlfn.NUMBERVALUE(Plantilla!CS57),"")</f>
        <v/>
      </c>
      <c r="CV46" s="110" t="str">
        <f>IF($C46="OK",_xlfn.NUMBERVALUE(Plantilla!CT57),"")</f>
        <v/>
      </c>
      <c r="CW46" s="6" t="str">
        <f>IF($C46="OK",_xlfn.NUMBERVALUE(Plantilla!CU57),"")</f>
        <v/>
      </c>
      <c r="CX46" s="82" t="str">
        <f>IF($C46="OK",_xlfn.NUMBERVALUE(Plantilla!CV57),"")</f>
        <v/>
      </c>
      <c r="CY46" s="6" t="str">
        <f>IF($C46="OK",_xlfn.NUMBERVALUE(Plantilla!CW57),"")</f>
        <v/>
      </c>
      <c r="CZ46" s="82" t="str">
        <f>IF($C46="OK",_xlfn.NUMBERVALUE(Plantilla!CX57),"")</f>
        <v/>
      </c>
      <c r="DA46" s="6" t="str">
        <f>IF($C46="OK",_xlfn.NUMBERVALUE(Plantilla!CY57),"")</f>
        <v/>
      </c>
      <c r="DB46" s="109" t="str">
        <f>IF($C46="OK",_xlfn.NUMBERVALUE(Plantilla!CZ57),"")</f>
        <v/>
      </c>
      <c r="DC46" s="6" t="str">
        <f>IF($C46="OK",_xlfn.NUMBERVALUE(Plantilla!DA57),"")</f>
        <v/>
      </c>
      <c r="DD46" s="6" t="str">
        <f>IF($C46="OK",TEXT(Plantilla!DB57,"#"),"")</f>
        <v/>
      </c>
      <c r="DE46" s="6" t="str">
        <f>IF($C46="OK",_xlfn.NUMBERVALUE(Plantilla!DC57),"")</f>
        <v/>
      </c>
      <c r="DF46" s="4" t="str">
        <f>IF($C46="OK",_xlfn.NUMBERVALUE(Plantilla!DD57),"")</f>
        <v/>
      </c>
      <c r="DG46" s="6" t="str">
        <f>IF($C46="OK",_xlfn.NUMBERVALUE(Plantilla!DE57),"")</f>
        <v/>
      </c>
      <c r="DH46" s="6" t="str">
        <f>IF($C46="OK",_xlfn.NUMBERVALUE(Plantilla!DF57),"")</f>
        <v/>
      </c>
      <c r="DI46" s="6" t="str">
        <f>IF($C46="OK",_xlfn.NUMBERVALUE(Plantilla!DG57),"")</f>
        <v/>
      </c>
      <c r="DJ46" s="6" t="str">
        <f>IF($C46="OK",_xlfn.NUMBERVALUE(Plantilla!DH57),"")</f>
        <v/>
      </c>
      <c r="DK46" s="6" t="str">
        <f>IF($C46="OK",_xlfn.NUMBERVALUE(Plantilla!DI57),"")</f>
        <v/>
      </c>
      <c r="DL46" s="6" t="str">
        <f>IF($C46="OK",_xlfn.NUMBERVALUE(Plantilla!DJ57),"")</f>
        <v/>
      </c>
      <c r="DM46" s="6" t="str">
        <f>IF($C46="OK",_xlfn.NUMBERVALUE(Plantilla!DK57),"")</f>
        <v/>
      </c>
      <c r="DN46" s="6" t="str">
        <f>IF($C46="OK",_xlfn.NUMBERVALUE(Plantilla!DL57),"")</f>
        <v/>
      </c>
      <c r="DO46" s="6" t="str">
        <f>IF($C46="OK",_xlfn.NUMBERVALUE(Plantilla!DM57),"")</f>
        <v/>
      </c>
      <c r="DP46" s="6" t="str">
        <f>IF($C46="OK",_xlfn.NUMBERVALUE(Plantilla!DN57),"")</f>
        <v/>
      </c>
      <c r="DQ46" s="6" t="str">
        <f>IF($C46="OK",_xlfn.NUMBERVALUE(Plantilla!DO57),"")</f>
        <v/>
      </c>
      <c r="DR46" s="6" t="str">
        <f>IF($C46="OK",_xlfn.NUMBERVALUE(Plantilla!DP57),"")</f>
        <v/>
      </c>
      <c r="DS46" t="str">
        <f>IF($C46="OK",TEXT(Plantilla!DR57,"#"),"")</f>
        <v/>
      </c>
      <c r="DT46" s="6"/>
    </row>
    <row r="47" spans="1:124" x14ac:dyDescent="0.25">
      <c r="A47" t="str">
        <f>IF(Plantilla!$I$6="¡Perfecto!, Guarda el archivo y adjúntalo a tu interfaz de Nómina Electrónica","OK","Error")</f>
        <v>OK</v>
      </c>
      <c r="B47" t="str">
        <f>IF(Plantilla!$I$6="¡Perfecto!, Guarda el archivo y adjúntalo a tu interfaz de Nómina Electrónica",MID(Plantilla!$D$2,SEARCH("V",Plantilla!$D$2),10),"")</f>
        <v>V2.0</v>
      </c>
      <c r="C47" t="str">
        <f>Plantilla!C58</f>
        <v/>
      </c>
      <c r="D47" t="str">
        <f>IF($C47="OK",Plantilla!B58,"")</f>
        <v/>
      </c>
      <c r="E47" t="str">
        <f>IF($C47="OK",
   VLOOKUP(Plantilla!$E$4,'Tablas '!$AP$4:$AT$6,5,FALSE),
"")</f>
        <v/>
      </c>
      <c r="F47" t="str">
        <f>IF($C47="OK",TEXT(Plantilla!D58,"#"),"")</f>
        <v/>
      </c>
      <c r="G47" t="str">
        <f>IF($C47="OK",
   VLOOKUP(Plantilla!E58,'Tablas '!$B$4:$C$14,2,FALSE),
"")</f>
        <v/>
      </c>
      <c r="H47" t="str">
        <f>IF($C47="OK",TEXT(Plantilla!F58,"#"),"")</f>
        <v/>
      </c>
      <c r="I47" t="str">
        <f>IF($C47="OK",TEXT(Plantilla!G58,"#"),"")</f>
        <v/>
      </c>
      <c r="J47" t="str">
        <f>IF($C47="OK",TEXT(Plantilla!H58,"#"),"")</f>
        <v/>
      </c>
      <c r="K47" t="str">
        <f>IF($C47="OK",TEXT(Plantilla!I58,"#"),"")</f>
        <v/>
      </c>
      <c r="L47" t="str">
        <f>IF($C47="OK",TEXT(Plantilla!J58,"#"),"")</f>
        <v/>
      </c>
      <c r="M47" t="str">
        <f>IF($C47="OK",TEXT(Plantilla!K58,"#"),"")</f>
        <v/>
      </c>
      <c r="N47" t="str">
        <f>IF($C47="OK",
   CONCATENATE(YEAR(Plantilla!L58),"-",TEXT(MONTH(Plantilla!L58),"00"),"-",TEXT(DAY(Plantilla!L58),"00")),
"")</f>
        <v/>
      </c>
      <c r="O47" t="str">
        <f>IF($C47="OK",_xlfn.NUMBERVALUE(Plantilla!M58),"")</f>
        <v/>
      </c>
      <c r="P47" t="str">
        <f>IF($C47="OK",
   IF(Plantilla!N58&lt;&gt;"",
      CONCATENATE(YEAR(Plantilla!N58),"-",TEXT(MONTH(Plantilla!N58),"00"),"-",TEXT(DAY(Plantilla!N58),"00")),
   ""),
"")</f>
        <v/>
      </c>
      <c r="Q47" t="str">
        <f>IF($C47="OK",
   VLOOKUP(Plantilla!O58,'Tablas '!$E$4:$F$19,2,FALSE),
"")</f>
        <v/>
      </c>
      <c r="R47" t="str">
        <f>IF($C47="OK",
   VLOOKUP(Plantilla!P58,'Tablas '!$H$4:$I$5,2,FALSE),
"")</f>
        <v/>
      </c>
      <c r="S47" t="str">
        <f>IF($C47="OK",
   VLOOKUP(Plantilla!Q58,'Tablas '!$K$4:$L$8,2,FALSE),
"")</f>
        <v/>
      </c>
      <c r="T47" t="str">
        <f>IF($C47="OK",
   VLOOKUP(Plantilla!R58,'Tablas '!$AE$4:$AF$6,2,FALSE),
"")</f>
        <v/>
      </c>
      <c r="U47" t="str">
        <f>IF($C47="OK",
   VLOOKUP(Plantilla!S58,'Tablas '!$AE$4:$AF$6,2,FALSE),
"")</f>
        <v/>
      </c>
      <c r="V47" t="str">
        <f>IF($C47="OK",TEXT(Plantilla!T58,"#"),"")</f>
        <v/>
      </c>
      <c r="W47" s="84" t="str">
        <f>IF($C47="OK",
   VLOOKUP(Plantilla!U58,'Tablas '!$AM$4:$AN$1126,2,FALSE),
"")</f>
        <v/>
      </c>
      <c r="X47" t="str">
        <f>IF($C47="OK",TEXT(Plantilla!V58,"#"),"")</f>
        <v/>
      </c>
      <c r="Y47" t="str">
        <f>IF($C47="OK",
   CONCATENATE(YEAR(Plantilla!W58),"-",TEXT(MONTH(Plantilla!W58),"00"),"-",TEXT(DAY(Plantilla!W58),"00")),
"")</f>
        <v/>
      </c>
      <c r="Z47" t="str">
        <f>IF($C47="OK",
   CONCATENATE(YEAR(Plantilla!X58),"-",TEXT(MONTH(Plantilla!X58),"00"),"-",TEXT(DAY(Plantilla!X58),"00")),
"")</f>
        <v/>
      </c>
      <c r="AA47" t="str">
        <f>IF($C47="OK",
   TEXT(VLOOKUP(Plantilla!Y58,'Tablas '!$Q$4:$R$9,2,FALSE),"#"),
"")</f>
        <v/>
      </c>
      <c r="AB47" t="str">
        <f>IF($C47="OK",
   CONCATENATE(YEAR(Plantilla!Z58),"-",TEXT(MONTH(Plantilla!Z58),"00"),"-",TEXT(DAY(Plantilla!Z58),"00")),
"")</f>
        <v/>
      </c>
      <c r="AC47" t="str">
        <f>IF($C47="OK",
   TEXT(VLOOKUP(Plantilla!AA58,'Tablas '!$T$4:$U$13,2,FALSE),"#"),
"")</f>
        <v/>
      </c>
      <c r="AD47" t="str">
        <f>IF($C47="OK",TEXT(Plantilla!AB58,"#"),"")</f>
        <v/>
      </c>
      <c r="AE47" t="str">
        <f>IF($C47="OK",
   IF(Plantilla!AC58&lt;&gt;"",
      TEXT(VLOOKUP(Plantilla!AC58,'Tablas '!$W$4:$X$7,2,FALSE),"#"),
   ""),
"")</f>
        <v/>
      </c>
      <c r="AF47" t="str">
        <f>IF($C47="OK",TEXT(Plantilla!AD58,"#"),"")</f>
        <v/>
      </c>
      <c r="AG47" s="6" t="str">
        <f>IF($C47="OK",_xlfn.NUMBERVALUE(Plantilla!AE58),"")</f>
        <v/>
      </c>
      <c r="AH47" s="4" t="str">
        <f>IF($C47="OK",_xlfn.NUMBERVALUE(Plantilla!AF58),"")</f>
        <v/>
      </c>
      <c r="AI47" s="6" t="str">
        <f>IF($C47="OK",_xlfn.NUMBERVALUE(Plantilla!AG58),"")</f>
        <v/>
      </c>
      <c r="AJ47" s="6" t="str">
        <f>IF($C47="OK",_xlfn.NUMBERVALUE(Plantilla!AH58),"")</f>
        <v/>
      </c>
      <c r="AK47" s="6" t="str">
        <f>IF($C47="OK",_xlfn.NUMBERVALUE(Plantilla!AI58),"")</f>
        <v/>
      </c>
      <c r="AL47" s="6" t="str">
        <f>IF($C47="OK",_xlfn.NUMBERVALUE(Plantilla!AJ58),"")</f>
        <v/>
      </c>
      <c r="AM47" s="4" t="str">
        <f>IF($C47="OK",_xlfn.NUMBERVALUE(Plantilla!AK58),"")</f>
        <v/>
      </c>
      <c r="AN47" s="6" t="str">
        <f>IF($C47="OK",_xlfn.NUMBERVALUE(Plantilla!AL58),"")</f>
        <v/>
      </c>
      <c r="AO47" s="4" t="str">
        <f>IF($C47="OK",_xlfn.NUMBERVALUE(Plantilla!AM58),"")</f>
        <v/>
      </c>
      <c r="AP47" s="6" t="str">
        <f>IF($C47="OK",_xlfn.NUMBERVALUE(Plantilla!AN58),"")</f>
        <v/>
      </c>
      <c r="AQ47" s="4" t="str">
        <f>IF($C47="OK",_xlfn.NUMBERVALUE(Plantilla!AO58),"")</f>
        <v/>
      </c>
      <c r="AR47" s="6" t="str">
        <f>IF($C47="OK",_xlfn.NUMBERVALUE(Plantilla!AP58),"")</f>
        <v/>
      </c>
      <c r="AS47" s="4" t="str">
        <f>IF($C47="OK",_xlfn.NUMBERVALUE(Plantilla!AQ58),"")</f>
        <v/>
      </c>
      <c r="AT47" s="6" t="str">
        <f>IF($C47="OK",_xlfn.NUMBERVALUE(Plantilla!AR58),"")</f>
        <v/>
      </c>
      <c r="AU47" s="4" t="str">
        <f>IF($C47="OK",_xlfn.NUMBERVALUE(Plantilla!AS58),"")</f>
        <v/>
      </c>
      <c r="AV47" s="6" t="str">
        <f>IF($C47="OK",_xlfn.NUMBERVALUE(Plantilla!AT58),"")</f>
        <v/>
      </c>
      <c r="AW47" s="4" t="str">
        <f>IF($C47="OK",_xlfn.NUMBERVALUE(Plantilla!AU58),"")</f>
        <v/>
      </c>
      <c r="AX47" s="6" t="str">
        <f>IF($C47="OK",_xlfn.NUMBERVALUE(Plantilla!AV58),"")</f>
        <v/>
      </c>
      <c r="AY47" s="4" t="str">
        <f>IF($C47="OK",_xlfn.NUMBERVALUE(Plantilla!AW58),"")</f>
        <v/>
      </c>
      <c r="AZ47" s="6" t="str">
        <f>IF($C47="OK",_xlfn.NUMBERVALUE(Plantilla!AX58),"")</f>
        <v/>
      </c>
      <c r="BA47" t="str">
        <f>IF($C47="OK",_xlfn.NUMBERVALUE(Plantilla!AY58),"")</f>
        <v/>
      </c>
      <c r="BB47" t="str">
        <f>IF($C47="OK",_xlfn.NUMBERVALUE(Plantilla!AZ58),"")</f>
        <v/>
      </c>
      <c r="BC47" s="4" t="str">
        <f>IF($C47="OK",_xlfn.NUMBERVALUE(Plantilla!BA58),"")</f>
        <v/>
      </c>
      <c r="BD47" s="6" t="str">
        <f>IF($C47="OK",_xlfn.NUMBERVALUE(Plantilla!BB58),"")</f>
        <v/>
      </c>
      <c r="BE47" s="4" t="str">
        <f>IF($C47="OK",_xlfn.NUMBERVALUE(Plantilla!BC58),"")</f>
        <v/>
      </c>
      <c r="BF47" s="6" t="str">
        <f>IF($C47="OK",_xlfn.NUMBERVALUE(Plantilla!BD58),"")</f>
        <v/>
      </c>
      <c r="BG47" s="4" t="str">
        <f>IF($C47="OK",_xlfn.NUMBERVALUE(Plantilla!BE58),"")</f>
        <v/>
      </c>
      <c r="BH47" s="6" t="str">
        <f>IF($C47="OK",_xlfn.NUMBERVALUE(Plantilla!BF58),"")</f>
        <v/>
      </c>
      <c r="BI47" s="110" t="str">
        <f>IF($C47="OK",_xlfn.NUMBERVALUE(Plantilla!BG58),"")</f>
        <v/>
      </c>
      <c r="BJ47" s="6" t="str">
        <f>IF($C47="OK",_xlfn.NUMBERVALUE(Plantilla!BH58),"")</f>
        <v/>
      </c>
      <c r="BK47" s="109" t="str">
        <f>IF($C47="OK",_xlfn.NUMBERVALUE(Plantilla!BI58),"")</f>
        <v/>
      </c>
      <c r="BL47" s="6" t="str">
        <f>IF($C47="OK",
   IF(Plantilla!BJ58&lt;&gt;"",
      TEXT(VLOOKUP(Plantilla!BJ58,'Tablas '!$Z$4:$AA$6,2,FALSE),"#"),
   ""),
"")</f>
        <v/>
      </c>
      <c r="BM47" s="4" t="str">
        <f>IF($C47="OK",_xlfn.NUMBERVALUE(Plantilla!BK58),"")</f>
        <v/>
      </c>
      <c r="BN47" s="4" t="str">
        <f>IF($C47="OK",_xlfn.NUMBERVALUE(Plantilla!BL58),"")</f>
        <v/>
      </c>
      <c r="BO47" s="6" t="str">
        <f>IF($C47="OK",_xlfn.NUMBERVALUE(Plantilla!BM58),"")</f>
        <v/>
      </c>
      <c r="BP47" s="4" t="str">
        <f>IF($C47="OK",_xlfn.NUMBERVALUE(Plantilla!BN58),"")</f>
        <v/>
      </c>
      <c r="BQ47" s="6" t="str">
        <f>IF($C47="OK",_xlfn.NUMBERVALUE(Plantilla!BO58),"")</f>
        <v/>
      </c>
      <c r="BR47" s="4" t="str">
        <f>IF($C47="OK",_xlfn.NUMBERVALUE(Plantilla!BP58),"")</f>
        <v/>
      </c>
      <c r="BS47" s="6" t="str">
        <f>IF($C47="OK",_xlfn.NUMBERVALUE(Plantilla!BQ58),"")</f>
        <v/>
      </c>
      <c r="BT47" s="4" t="str">
        <f>IF($C47="OK",_xlfn.NUMBERVALUE(Plantilla!BR58),"")</f>
        <v/>
      </c>
      <c r="BU47" s="6" t="str">
        <f>IF($C47="OK",_xlfn.NUMBERVALUE(Plantilla!BS58),"")</f>
        <v/>
      </c>
      <c r="BV47" s="6" t="str">
        <f>IF($C47="OK",_xlfn.NUMBERVALUE(Plantilla!BT58),"")</f>
        <v/>
      </c>
      <c r="BW47" s="6" t="str">
        <f>IF($C47="OK",_xlfn.NUMBERVALUE(Plantilla!BU58),"")</f>
        <v/>
      </c>
      <c r="BX47" s="6" t="str">
        <f>IF($C47="OK",_xlfn.NUMBERVALUE(Plantilla!BV58),"")</f>
        <v/>
      </c>
      <c r="BY47" s="6" t="str">
        <f>IF($C47="OK",_xlfn.NUMBERVALUE(Plantilla!BW58),"")</f>
        <v/>
      </c>
      <c r="BZ47" s="6" t="str">
        <f>IF($C47="OK",_xlfn.NUMBERVALUE(Plantilla!BX58),"")</f>
        <v/>
      </c>
      <c r="CA47" s="6" t="str">
        <f>IF($C47="OK",_xlfn.NUMBERVALUE(Plantilla!BY58),"")</f>
        <v/>
      </c>
      <c r="CB47" s="6" t="str">
        <f>IF($C47="OK",_xlfn.NUMBERVALUE(Plantilla!BZ58),"")</f>
        <v/>
      </c>
      <c r="CC47" s="6" t="str">
        <f>IF($C47="OK",_xlfn.NUMBERVALUE(Plantilla!CA58),"")</f>
        <v/>
      </c>
      <c r="CD47" s="6" t="str">
        <f>IF($C47="OK",_xlfn.NUMBERVALUE(Plantilla!CB58),"")</f>
        <v/>
      </c>
      <c r="CE47" s="6" t="str">
        <f>IF($C47="OK",_xlfn.NUMBERVALUE(Plantilla!CC58),"")</f>
        <v/>
      </c>
      <c r="CF47" s="4" t="str">
        <f>IF($C47="OK",_xlfn.NUMBERVALUE(Plantilla!CD58),"")</f>
        <v/>
      </c>
      <c r="CG47" s="6" t="str">
        <f>IF($C47="OK",_xlfn.NUMBERVALUE(Plantilla!CE58),"")</f>
        <v/>
      </c>
      <c r="CH47" s="6" t="str">
        <f>IF($C47="OK",_xlfn.NUMBERVALUE(Plantilla!CF58),"")</f>
        <v/>
      </c>
      <c r="CI47" s="6" t="str">
        <f>IF($C47="OK",_xlfn.NUMBERVALUE(Plantilla!CG58),"")</f>
        <v/>
      </c>
      <c r="CJ47" s="6" t="str">
        <f>IF($C47="OK",_xlfn.NUMBERVALUE(Plantilla!CH58),"")</f>
        <v/>
      </c>
      <c r="CK47" s="6" t="str">
        <f>IF($C47="OK",_xlfn.NUMBERVALUE(Plantilla!CI58),"")</f>
        <v/>
      </c>
      <c r="CL47" s="6" t="str">
        <f>IF($C47="OK",_xlfn.NUMBERVALUE(Plantilla!CJ58),"")</f>
        <v/>
      </c>
      <c r="CM47" t="str">
        <f>IF($C47="OK",TEXT(Plantilla!CK58,"#"),"")</f>
        <v/>
      </c>
      <c r="CN47" s="6" t="str">
        <f>IF($C47="OK",_xlfn.NUMBERVALUE(Plantilla!CL58),"")</f>
        <v/>
      </c>
      <c r="CO47" s="6" t="str">
        <f>IF($C47="OK",_xlfn.NUMBERVALUE(Plantilla!CM58),"")</f>
        <v/>
      </c>
      <c r="CP47" s="110" t="str">
        <f>IF($C47="OK",_xlfn.NUMBERVALUE(Plantilla!CN58),"")</f>
        <v/>
      </c>
      <c r="CQ47" s="6" t="str">
        <f>IF($C47="OK",_xlfn.NUMBERVALUE(Plantilla!CO58),"")</f>
        <v/>
      </c>
      <c r="CR47" s="109" t="str">
        <f>IF($C47="OK",_xlfn.NUMBERVALUE(Plantilla!CP58),"")</f>
        <v/>
      </c>
      <c r="CS47" s="110" t="str">
        <f>IF($C47="OK",_xlfn.NUMBERVALUE(Plantilla!CQ58),"")</f>
        <v/>
      </c>
      <c r="CT47" s="6" t="str">
        <f>IF($C47="OK",_xlfn.NUMBERVALUE(Plantilla!CR58),"")</f>
        <v/>
      </c>
      <c r="CU47" s="109" t="str">
        <f>IF($C47="OK",_xlfn.NUMBERVALUE(Plantilla!CS58),"")</f>
        <v/>
      </c>
      <c r="CV47" s="110" t="str">
        <f>IF($C47="OK",_xlfn.NUMBERVALUE(Plantilla!CT58),"")</f>
        <v/>
      </c>
      <c r="CW47" s="6" t="str">
        <f>IF($C47="OK",_xlfn.NUMBERVALUE(Plantilla!CU58),"")</f>
        <v/>
      </c>
      <c r="CX47" s="82" t="str">
        <f>IF($C47="OK",_xlfn.NUMBERVALUE(Plantilla!CV58),"")</f>
        <v/>
      </c>
      <c r="CY47" s="6" t="str">
        <f>IF($C47="OK",_xlfn.NUMBERVALUE(Plantilla!CW58),"")</f>
        <v/>
      </c>
      <c r="CZ47" s="82" t="str">
        <f>IF($C47="OK",_xlfn.NUMBERVALUE(Plantilla!CX58),"")</f>
        <v/>
      </c>
      <c r="DA47" s="6" t="str">
        <f>IF($C47="OK",_xlfn.NUMBERVALUE(Plantilla!CY58),"")</f>
        <v/>
      </c>
      <c r="DB47" s="109" t="str">
        <f>IF($C47="OK",_xlfn.NUMBERVALUE(Plantilla!CZ58),"")</f>
        <v/>
      </c>
      <c r="DC47" s="6" t="str">
        <f>IF($C47="OK",_xlfn.NUMBERVALUE(Plantilla!DA58),"")</f>
        <v/>
      </c>
      <c r="DD47" s="6" t="str">
        <f>IF($C47="OK",TEXT(Plantilla!DB58,"#"),"")</f>
        <v/>
      </c>
      <c r="DE47" s="6" t="str">
        <f>IF($C47="OK",_xlfn.NUMBERVALUE(Plantilla!DC58),"")</f>
        <v/>
      </c>
      <c r="DF47" s="4" t="str">
        <f>IF($C47="OK",_xlfn.NUMBERVALUE(Plantilla!DD58),"")</f>
        <v/>
      </c>
      <c r="DG47" s="6" t="str">
        <f>IF($C47="OK",_xlfn.NUMBERVALUE(Plantilla!DE58),"")</f>
        <v/>
      </c>
      <c r="DH47" s="6" t="str">
        <f>IF($C47="OK",_xlfn.NUMBERVALUE(Plantilla!DF58),"")</f>
        <v/>
      </c>
      <c r="DI47" s="6" t="str">
        <f>IF($C47="OK",_xlfn.NUMBERVALUE(Plantilla!DG58),"")</f>
        <v/>
      </c>
      <c r="DJ47" s="6" t="str">
        <f>IF($C47="OK",_xlfn.NUMBERVALUE(Plantilla!DH58),"")</f>
        <v/>
      </c>
      <c r="DK47" s="6" t="str">
        <f>IF($C47="OK",_xlfn.NUMBERVALUE(Plantilla!DI58),"")</f>
        <v/>
      </c>
      <c r="DL47" s="6" t="str">
        <f>IF($C47="OK",_xlfn.NUMBERVALUE(Plantilla!DJ58),"")</f>
        <v/>
      </c>
      <c r="DM47" s="6" t="str">
        <f>IF($C47="OK",_xlfn.NUMBERVALUE(Plantilla!DK58),"")</f>
        <v/>
      </c>
      <c r="DN47" s="6" t="str">
        <f>IF($C47="OK",_xlfn.NUMBERVALUE(Plantilla!DL58),"")</f>
        <v/>
      </c>
      <c r="DO47" s="6" t="str">
        <f>IF($C47="OK",_xlfn.NUMBERVALUE(Plantilla!DM58),"")</f>
        <v/>
      </c>
      <c r="DP47" s="6" t="str">
        <f>IF($C47="OK",_xlfn.NUMBERVALUE(Plantilla!DN58),"")</f>
        <v/>
      </c>
      <c r="DQ47" s="6" t="str">
        <f>IF($C47="OK",_xlfn.NUMBERVALUE(Plantilla!DO58),"")</f>
        <v/>
      </c>
      <c r="DR47" s="6" t="str">
        <f>IF($C47="OK",_xlfn.NUMBERVALUE(Plantilla!DP58),"")</f>
        <v/>
      </c>
      <c r="DS47" t="str">
        <f>IF($C47="OK",TEXT(Plantilla!DR58,"#"),"")</f>
        <v/>
      </c>
      <c r="DT47" s="6"/>
    </row>
    <row r="48" spans="1:124" x14ac:dyDescent="0.25">
      <c r="A48" t="str">
        <f>IF(Plantilla!$I$6="¡Perfecto!, Guarda el archivo y adjúntalo a tu interfaz de Nómina Electrónica","OK","Error")</f>
        <v>OK</v>
      </c>
      <c r="B48" t="str">
        <f>IF(Plantilla!$I$6="¡Perfecto!, Guarda el archivo y adjúntalo a tu interfaz de Nómina Electrónica",MID(Plantilla!$D$2,SEARCH("V",Plantilla!$D$2),10),"")</f>
        <v>V2.0</v>
      </c>
      <c r="C48" t="str">
        <f>Plantilla!C59</f>
        <v/>
      </c>
      <c r="D48" t="str">
        <f>IF($C48="OK",Plantilla!B59,"")</f>
        <v/>
      </c>
      <c r="E48" t="str">
        <f>IF($C48="OK",
   VLOOKUP(Plantilla!$E$4,'Tablas '!$AP$4:$AT$6,5,FALSE),
"")</f>
        <v/>
      </c>
      <c r="F48" t="str">
        <f>IF($C48="OK",TEXT(Plantilla!D59,"#"),"")</f>
        <v/>
      </c>
      <c r="G48" t="str">
        <f>IF($C48="OK",
   VLOOKUP(Plantilla!E59,'Tablas '!$B$4:$C$14,2,FALSE),
"")</f>
        <v/>
      </c>
      <c r="H48" t="str">
        <f>IF($C48="OK",TEXT(Plantilla!F59,"#"),"")</f>
        <v/>
      </c>
      <c r="I48" t="str">
        <f>IF($C48="OK",TEXT(Plantilla!G59,"#"),"")</f>
        <v/>
      </c>
      <c r="J48" t="str">
        <f>IF($C48="OK",TEXT(Plantilla!H59,"#"),"")</f>
        <v/>
      </c>
      <c r="K48" t="str">
        <f>IF($C48="OK",TEXT(Plantilla!I59,"#"),"")</f>
        <v/>
      </c>
      <c r="L48" t="str">
        <f>IF($C48="OK",TEXT(Plantilla!J59,"#"),"")</f>
        <v/>
      </c>
      <c r="M48" t="str">
        <f>IF($C48="OK",TEXT(Plantilla!K59,"#"),"")</f>
        <v/>
      </c>
      <c r="N48" t="str">
        <f>IF($C48="OK",
   CONCATENATE(YEAR(Plantilla!L59),"-",TEXT(MONTH(Plantilla!L59),"00"),"-",TEXT(DAY(Plantilla!L59),"00")),
"")</f>
        <v/>
      </c>
      <c r="O48" t="str">
        <f>IF($C48="OK",_xlfn.NUMBERVALUE(Plantilla!M59),"")</f>
        <v/>
      </c>
      <c r="P48" t="str">
        <f>IF($C48="OK",
   IF(Plantilla!N59&lt;&gt;"",
      CONCATENATE(YEAR(Plantilla!N59),"-",TEXT(MONTH(Plantilla!N59),"00"),"-",TEXT(DAY(Plantilla!N59),"00")),
   ""),
"")</f>
        <v/>
      </c>
      <c r="Q48" t="str">
        <f>IF($C48="OK",
   VLOOKUP(Plantilla!O59,'Tablas '!$E$4:$F$19,2,FALSE),
"")</f>
        <v/>
      </c>
      <c r="R48" t="str">
        <f>IF($C48="OK",
   VLOOKUP(Plantilla!P59,'Tablas '!$H$4:$I$5,2,FALSE),
"")</f>
        <v/>
      </c>
      <c r="S48" t="str">
        <f>IF($C48="OK",
   VLOOKUP(Plantilla!Q59,'Tablas '!$K$4:$L$8,2,FALSE),
"")</f>
        <v/>
      </c>
      <c r="T48" t="str">
        <f>IF($C48="OK",
   VLOOKUP(Plantilla!R59,'Tablas '!$AE$4:$AF$6,2,FALSE),
"")</f>
        <v/>
      </c>
      <c r="U48" t="str">
        <f>IF($C48="OK",
   VLOOKUP(Plantilla!S59,'Tablas '!$AE$4:$AF$6,2,FALSE),
"")</f>
        <v/>
      </c>
      <c r="V48" t="str">
        <f>IF($C48="OK",TEXT(Plantilla!T59,"#"),"")</f>
        <v/>
      </c>
      <c r="W48" s="84" t="str">
        <f>IF($C48="OK",
   VLOOKUP(Plantilla!U59,'Tablas '!$AM$4:$AN$1126,2,FALSE),
"")</f>
        <v/>
      </c>
      <c r="X48" t="str">
        <f>IF($C48="OK",TEXT(Plantilla!V59,"#"),"")</f>
        <v/>
      </c>
      <c r="Y48" t="str">
        <f>IF($C48="OK",
   CONCATENATE(YEAR(Plantilla!W59),"-",TEXT(MONTH(Plantilla!W59),"00"),"-",TEXT(DAY(Plantilla!W59),"00")),
"")</f>
        <v/>
      </c>
      <c r="Z48" t="str">
        <f>IF($C48="OK",
   CONCATENATE(YEAR(Plantilla!X59),"-",TEXT(MONTH(Plantilla!X59),"00"),"-",TEXT(DAY(Plantilla!X59),"00")),
"")</f>
        <v/>
      </c>
      <c r="AA48" t="str">
        <f>IF($C48="OK",
   TEXT(VLOOKUP(Plantilla!Y59,'Tablas '!$Q$4:$R$9,2,FALSE),"#"),
"")</f>
        <v/>
      </c>
      <c r="AB48" t="str">
        <f>IF($C48="OK",
   CONCATENATE(YEAR(Plantilla!Z59),"-",TEXT(MONTH(Plantilla!Z59),"00"),"-",TEXT(DAY(Plantilla!Z59),"00")),
"")</f>
        <v/>
      </c>
      <c r="AC48" t="str">
        <f>IF($C48="OK",
   TEXT(VLOOKUP(Plantilla!AA59,'Tablas '!$T$4:$U$13,2,FALSE),"#"),
"")</f>
        <v/>
      </c>
      <c r="AD48" t="str">
        <f>IF($C48="OK",TEXT(Plantilla!AB59,"#"),"")</f>
        <v/>
      </c>
      <c r="AE48" t="str">
        <f>IF($C48="OK",
   IF(Plantilla!AC59&lt;&gt;"",
      TEXT(VLOOKUP(Plantilla!AC59,'Tablas '!$W$4:$X$7,2,FALSE),"#"),
   ""),
"")</f>
        <v/>
      </c>
      <c r="AF48" t="str">
        <f>IF($C48="OK",TEXT(Plantilla!AD59,"#"),"")</f>
        <v/>
      </c>
      <c r="AG48" s="6" t="str">
        <f>IF($C48="OK",_xlfn.NUMBERVALUE(Plantilla!AE59),"")</f>
        <v/>
      </c>
      <c r="AH48" s="4" t="str">
        <f>IF($C48="OK",_xlfn.NUMBERVALUE(Plantilla!AF59),"")</f>
        <v/>
      </c>
      <c r="AI48" s="6" t="str">
        <f>IF($C48="OK",_xlfn.NUMBERVALUE(Plantilla!AG59),"")</f>
        <v/>
      </c>
      <c r="AJ48" s="6" t="str">
        <f>IF($C48="OK",_xlfn.NUMBERVALUE(Plantilla!AH59),"")</f>
        <v/>
      </c>
      <c r="AK48" s="6" t="str">
        <f>IF($C48="OK",_xlfn.NUMBERVALUE(Plantilla!AI59),"")</f>
        <v/>
      </c>
      <c r="AL48" s="6" t="str">
        <f>IF($C48="OK",_xlfn.NUMBERVALUE(Plantilla!AJ59),"")</f>
        <v/>
      </c>
      <c r="AM48" s="4" t="str">
        <f>IF($C48="OK",_xlfn.NUMBERVALUE(Plantilla!AK59),"")</f>
        <v/>
      </c>
      <c r="AN48" s="6" t="str">
        <f>IF($C48="OK",_xlfn.NUMBERVALUE(Plantilla!AL59),"")</f>
        <v/>
      </c>
      <c r="AO48" s="4" t="str">
        <f>IF($C48="OK",_xlfn.NUMBERVALUE(Plantilla!AM59),"")</f>
        <v/>
      </c>
      <c r="AP48" s="6" t="str">
        <f>IF($C48="OK",_xlfn.NUMBERVALUE(Plantilla!AN59),"")</f>
        <v/>
      </c>
      <c r="AQ48" s="4" t="str">
        <f>IF($C48="OK",_xlfn.NUMBERVALUE(Plantilla!AO59),"")</f>
        <v/>
      </c>
      <c r="AR48" s="6" t="str">
        <f>IF($C48="OK",_xlfn.NUMBERVALUE(Plantilla!AP59),"")</f>
        <v/>
      </c>
      <c r="AS48" s="4" t="str">
        <f>IF($C48="OK",_xlfn.NUMBERVALUE(Plantilla!AQ59),"")</f>
        <v/>
      </c>
      <c r="AT48" s="6" t="str">
        <f>IF($C48="OK",_xlfn.NUMBERVALUE(Plantilla!AR59),"")</f>
        <v/>
      </c>
      <c r="AU48" s="4" t="str">
        <f>IF($C48="OK",_xlfn.NUMBERVALUE(Plantilla!AS59),"")</f>
        <v/>
      </c>
      <c r="AV48" s="6" t="str">
        <f>IF($C48="OK",_xlfn.NUMBERVALUE(Plantilla!AT59),"")</f>
        <v/>
      </c>
      <c r="AW48" s="4" t="str">
        <f>IF($C48="OK",_xlfn.NUMBERVALUE(Plantilla!AU59),"")</f>
        <v/>
      </c>
      <c r="AX48" s="6" t="str">
        <f>IF($C48="OK",_xlfn.NUMBERVALUE(Plantilla!AV59),"")</f>
        <v/>
      </c>
      <c r="AY48" s="4" t="str">
        <f>IF($C48="OK",_xlfn.NUMBERVALUE(Plantilla!AW59),"")</f>
        <v/>
      </c>
      <c r="AZ48" s="6" t="str">
        <f>IF($C48="OK",_xlfn.NUMBERVALUE(Plantilla!AX59),"")</f>
        <v/>
      </c>
      <c r="BA48" t="str">
        <f>IF($C48="OK",_xlfn.NUMBERVALUE(Plantilla!AY59),"")</f>
        <v/>
      </c>
      <c r="BB48" t="str">
        <f>IF($C48="OK",_xlfn.NUMBERVALUE(Plantilla!AZ59),"")</f>
        <v/>
      </c>
      <c r="BC48" s="4" t="str">
        <f>IF($C48="OK",_xlfn.NUMBERVALUE(Plantilla!BA59),"")</f>
        <v/>
      </c>
      <c r="BD48" s="6" t="str">
        <f>IF($C48="OK",_xlfn.NUMBERVALUE(Plantilla!BB59),"")</f>
        <v/>
      </c>
      <c r="BE48" s="4" t="str">
        <f>IF($C48="OK",_xlfn.NUMBERVALUE(Plantilla!BC59),"")</f>
        <v/>
      </c>
      <c r="BF48" s="6" t="str">
        <f>IF($C48="OK",_xlfn.NUMBERVALUE(Plantilla!BD59),"")</f>
        <v/>
      </c>
      <c r="BG48" s="4" t="str">
        <f>IF($C48="OK",_xlfn.NUMBERVALUE(Plantilla!BE59),"")</f>
        <v/>
      </c>
      <c r="BH48" s="6" t="str">
        <f>IF($C48="OK",_xlfn.NUMBERVALUE(Plantilla!BF59),"")</f>
        <v/>
      </c>
      <c r="BI48" s="110" t="str">
        <f>IF($C48="OK",_xlfn.NUMBERVALUE(Plantilla!BG59),"")</f>
        <v/>
      </c>
      <c r="BJ48" s="6" t="str">
        <f>IF($C48="OK",_xlfn.NUMBERVALUE(Plantilla!BH59),"")</f>
        <v/>
      </c>
      <c r="BK48" s="109" t="str">
        <f>IF($C48="OK",_xlfn.NUMBERVALUE(Plantilla!BI59),"")</f>
        <v/>
      </c>
      <c r="BL48" s="6" t="str">
        <f>IF($C48="OK",
   IF(Plantilla!BJ59&lt;&gt;"",
      TEXT(VLOOKUP(Plantilla!BJ59,'Tablas '!$Z$4:$AA$6,2,FALSE),"#"),
   ""),
"")</f>
        <v/>
      </c>
      <c r="BM48" s="4" t="str">
        <f>IF($C48="OK",_xlfn.NUMBERVALUE(Plantilla!BK59),"")</f>
        <v/>
      </c>
      <c r="BN48" s="4" t="str">
        <f>IF($C48="OK",_xlfn.NUMBERVALUE(Plantilla!BL59),"")</f>
        <v/>
      </c>
      <c r="BO48" s="6" t="str">
        <f>IF($C48="OK",_xlfn.NUMBERVALUE(Plantilla!BM59),"")</f>
        <v/>
      </c>
      <c r="BP48" s="4" t="str">
        <f>IF($C48="OK",_xlfn.NUMBERVALUE(Plantilla!BN59),"")</f>
        <v/>
      </c>
      <c r="BQ48" s="6" t="str">
        <f>IF($C48="OK",_xlfn.NUMBERVALUE(Plantilla!BO59),"")</f>
        <v/>
      </c>
      <c r="BR48" s="4" t="str">
        <f>IF($C48="OK",_xlfn.NUMBERVALUE(Plantilla!BP59),"")</f>
        <v/>
      </c>
      <c r="BS48" s="6" t="str">
        <f>IF($C48="OK",_xlfn.NUMBERVALUE(Plantilla!BQ59),"")</f>
        <v/>
      </c>
      <c r="BT48" s="4" t="str">
        <f>IF($C48="OK",_xlfn.NUMBERVALUE(Plantilla!BR59),"")</f>
        <v/>
      </c>
      <c r="BU48" s="6" t="str">
        <f>IF($C48="OK",_xlfn.NUMBERVALUE(Plantilla!BS59),"")</f>
        <v/>
      </c>
      <c r="BV48" s="6" t="str">
        <f>IF($C48="OK",_xlfn.NUMBERVALUE(Plantilla!BT59),"")</f>
        <v/>
      </c>
      <c r="BW48" s="6" t="str">
        <f>IF($C48="OK",_xlfn.NUMBERVALUE(Plantilla!BU59),"")</f>
        <v/>
      </c>
      <c r="BX48" s="6" t="str">
        <f>IF($C48="OK",_xlfn.NUMBERVALUE(Plantilla!BV59),"")</f>
        <v/>
      </c>
      <c r="BY48" s="6" t="str">
        <f>IF($C48="OK",_xlfn.NUMBERVALUE(Plantilla!BW59),"")</f>
        <v/>
      </c>
      <c r="BZ48" s="6" t="str">
        <f>IF($C48="OK",_xlfn.NUMBERVALUE(Plantilla!BX59),"")</f>
        <v/>
      </c>
      <c r="CA48" s="6" t="str">
        <f>IF($C48="OK",_xlfn.NUMBERVALUE(Plantilla!BY59),"")</f>
        <v/>
      </c>
      <c r="CB48" s="6" t="str">
        <f>IF($C48="OK",_xlfn.NUMBERVALUE(Plantilla!BZ59),"")</f>
        <v/>
      </c>
      <c r="CC48" s="6" t="str">
        <f>IF($C48="OK",_xlfn.NUMBERVALUE(Plantilla!CA59),"")</f>
        <v/>
      </c>
      <c r="CD48" s="6" t="str">
        <f>IF($C48="OK",_xlfn.NUMBERVALUE(Plantilla!CB59),"")</f>
        <v/>
      </c>
      <c r="CE48" s="6" t="str">
        <f>IF($C48="OK",_xlfn.NUMBERVALUE(Plantilla!CC59),"")</f>
        <v/>
      </c>
      <c r="CF48" s="4" t="str">
        <f>IF($C48="OK",_xlfn.NUMBERVALUE(Plantilla!CD59),"")</f>
        <v/>
      </c>
      <c r="CG48" s="6" t="str">
        <f>IF($C48="OK",_xlfn.NUMBERVALUE(Plantilla!CE59),"")</f>
        <v/>
      </c>
      <c r="CH48" s="6" t="str">
        <f>IF($C48="OK",_xlfn.NUMBERVALUE(Plantilla!CF59),"")</f>
        <v/>
      </c>
      <c r="CI48" s="6" t="str">
        <f>IF($C48="OK",_xlfn.NUMBERVALUE(Plantilla!CG59),"")</f>
        <v/>
      </c>
      <c r="CJ48" s="6" t="str">
        <f>IF($C48="OK",_xlfn.NUMBERVALUE(Plantilla!CH59),"")</f>
        <v/>
      </c>
      <c r="CK48" s="6" t="str">
        <f>IF($C48="OK",_xlfn.NUMBERVALUE(Plantilla!CI59),"")</f>
        <v/>
      </c>
      <c r="CL48" s="6" t="str">
        <f>IF($C48="OK",_xlfn.NUMBERVALUE(Plantilla!CJ59),"")</f>
        <v/>
      </c>
      <c r="CM48" t="str">
        <f>IF($C48="OK",TEXT(Plantilla!CK59,"#"),"")</f>
        <v/>
      </c>
      <c r="CN48" s="6" t="str">
        <f>IF($C48="OK",_xlfn.NUMBERVALUE(Plantilla!CL59),"")</f>
        <v/>
      </c>
      <c r="CO48" s="6" t="str">
        <f>IF($C48="OK",_xlfn.NUMBERVALUE(Plantilla!CM59),"")</f>
        <v/>
      </c>
      <c r="CP48" s="110" t="str">
        <f>IF($C48="OK",_xlfn.NUMBERVALUE(Plantilla!CN59),"")</f>
        <v/>
      </c>
      <c r="CQ48" s="6" t="str">
        <f>IF($C48="OK",_xlfn.NUMBERVALUE(Plantilla!CO59),"")</f>
        <v/>
      </c>
      <c r="CR48" s="109" t="str">
        <f>IF($C48="OK",_xlfn.NUMBERVALUE(Plantilla!CP59),"")</f>
        <v/>
      </c>
      <c r="CS48" s="110" t="str">
        <f>IF($C48="OK",_xlfn.NUMBERVALUE(Plantilla!CQ59),"")</f>
        <v/>
      </c>
      <c r="CT48" s="6" t="str">
        <f>IF($C48="OK",_xlfn.NUMBERVALUE(Plantilla!CR59),"")</f>
        <v/>
      </c>
      <c r="CU48" s="109" t="str">
        <f>IF($C48="OK",_xlfn.NUMBERVALUE(Plantilla!CS59),"")</f>
        <v/>
      </c>
      <c r="CV48" s="110" t="str">
        <f>IF($C48="OK",_xlfn.NUMBERVALUE(Plantilla!CT59),"")</f>
        <v/>
      </c>
      <c r="CW48" s="6" t="str">
        <f>IF($C48="OK",_xlfn.NUMBERVALUE(Plantilla!CU59),"")</f>
        <v/>
      </c>
      <c r="CX48" s="82" t="str">
        <f>IF($C48="OK",_xlfn.NUMBERVALUE(Plantilla!CV59),"")</f>
        <v/>
      </c>
      <c r="CY48" s="6" t="str">
        <f>IF($C48="OK",_xlfn.NUMBERVALUE(Plantilla!CW59),"")</f>
        <v/>
      </c>
      <c r="CZ48" s="82" t="str">
        <f>IF($C48="OK",_xlfn.NUMBERVALUE(Plantilla!CX59),"")</f>
        <v/>
      </c>
      <c r="DA48" s="6" t="str">
        <f>IF($C48="OK",_xlfn.NUMBERVALUE(Plantilla!CY59),"")</f>
        <v/>
      </c>
      <c r="DB48" s="109" t="str">
        <f>IF($C48="OK",_xlfn.NUMBERVALUE(Plantilla!CZ59),"")</f>
        <v/>
      </c>
      <c r="DC48" s="6" t="str">
        <f>IF($C48="OK",_xlfn.NUMBERVALUE(Plantilla!DA59),"")</f>
        <v/>
      </c>
      <c r="DD48" s="6" t="str">
        <f>IF($C48="OK",TEXT(Plantilla!DB59,"#"),"")</f>
        <v/>
      </c>
      <c r="DE48" s="6" t="str">
        <f>IF($C48="OK",_xlfn.NUMBERVALUE(Plantilla!DC59),"")</f>
        <v/>
      </c>
      <c r="DF48" s="4" t="str">
        <f>IF($C48="OK",_xlfn.NUMBERVALUE(Plantilla!DD59),"")</f>
        <v/>
      </c>
      <c r="DG48" s="6" t="str">
        <f>IF($C48="OK",_xlfn.NUMBERVALUE(Plantilla!DE59),"")</f>
        <v/>
      </c>
      <c r="DH48" s="6" t="str">
        <f>IF($C48="OK",_xlfn.NUMBERVALUE(Plantilla!DF59),"")</f>
        <v/>
      </c>
      <c r="DI48" s="6" t="str">
        <f>IF($C48="OK",_xlfn.NUMBERVALUE(Plantilla!DG59),"")</f>
        <v/>
      </c>
      <c r="DJ48" s="6" t="str">
        <f>IF($C48="OK",_xlfn.NUMBERVALUE(Plantilla!DH59),"")</f>
        <v/>
      </c>
      <c r="DK48" s="6" t="str">
        <f>IF($C48="OK",_xlfn.NUMBERVALUE(Plantilla!DI59),"")</f>
        <v/>
      </c>
      <c r="DL48" s="6" t="str">
        <f>IF($C48="OK",_xlfn.NUMBERVALUE(Plantilla!DJ59),"")</f>
        <v/>
      </c>
      <c r="DM48" s="6" t="str">
        <f>IF($C48="OK",_xlfn.NUMBERVALUE(Plantilla!DK59),"")</f>
        <v/>
      </c>
      <c r="DN48" s="6" t="str">
        <f>IF($C48="OK",_xlfn.NUMBERVALUE(Plantilla!DL59),"")</f>
        <v/>
      </c>
      <c r="DO48" s="6" t="str">
        <f>IF($C48="OK",_xlfn.NUMBERVALUE(Plantilla!DM59),"")</f>
        <v/>
      </c>
      <c r="DP48" s="6" t="str">
        <f>IF($C48="OK",_xlfn.NUMBERVALUE(Plantilla!DN59),"")</f>
        <v/>
      </c>
      <c r="DQ48" s="6" t="str">
        <f>IF($C48="OK",_xlfn.NUMBERVALUE(Plantilla!DO59),"")</f>
        <v/>
      </c>
      <c r="DR48" s="6" t="str">
        <f>IF($C48="OK",_xlfn.NUMBERVALUE(Plantilla!DP59),"")</f>
        <v/>
      </c>
      <c r="DS48" t="str">
        <f>IF($C48="OK",TEXT(Plantilla!DR59,"#"),"")</f>
        <v/>
      </c>
      <c r="DT48" s="6"/>
    </row>
    <row r="49" spans="1:124" x14ac:dyDescent="0.25">
      <c r="A49" t="str">
        <f>IF(Plantilla!$I$6="¡Perfecto!, Guarda el archivo y adjúntalo a tu interfaz de Nómina Electrónica","OK","Error")</f>
        <v>OK</v>
      </c>
      <c r="B49" t="str">
        <f>IF(Plantilla!$I$6="¡Perfecto!, Guarda el archivo y adjúntalo a tu interfaz de Nómina Electrónica",MID(Plantilla!$D$2,SEARCH("V",Plantilla!$D$2),10),"")</f>
        <v>V2.0</v>
      </c>
      <c r="C49" t="str">
        <f>Plantilla!C60</f>
        <v/>
      </c>
      <c r="D49" t="str">
        <f>IF($C49="OK",Plantilla!B60,"")</f>
        <v/>
      </c>
      <c r="E49" t="str">
        <f>IF($C49="OK",
   VLOOKUP(Plantilla!$E$4,'Tablas '!$AP$4:$AT$6,5,FALSE),
"")</f>
        <v/>
      </c>
      <c r="F49" t="str">
        <f>IF($C49="OK",TEXT(Plantilla!D60,"#"),"")</f>
        <v/>
      </c>
      <c r="G49" t="str">
        <f>IF($C49="OK",
   VLOOKUP(Plantilla!E60,'Tablas '!$B$4:$C$14,2,FALSE),
"")</f>
        <v/>
      </c>
      <c r="H49" t="str">
        <f>IF($C49="OK",TEXT(Plantilla!F60,"#"),"")</f>
        <v/>
      </c>
      <c r="I49" t="str">
        <f>IF($C49="OK",TEXT(Plantilla!G60,"#"),"")</f>
        <v/>
      </c>
      <c r="J49" t="str">
        <f>IF($C49="OK",TEXT(Plantilla!H60,"#"),"")</f>
        <v/>
      </c>
      <c r="K49" t="str">
        <f>IF($C49="OK",TEXT(Plantilla!I60,"#"),"")</f>
        <v/>
      </c>
      <c r="L49" t="str">
        <f>IF($C49="OK",TEXT(Plantilla!J60,"#"),"")</f>
        <v/>
      </c>
      <c r="M49" t="str">
        <f>IF($C49="OK",TEXT(Plantilla!K60,"#"),"")</f>
        <v/>
      </c>
      <c r="N49" t="str">
        <f>IF($C49="OK",
   CONCATENATE(YEAR(Plantilla!L60),"-",TEXT(MONTH(Plantilla!L60),"00"),"-",TEXT(DAY(Plantilla!L60),"00")),
"")</f>
        <v/>
      </c>
      <c r="O49" t="str">
        <f>IF($C49="OK",_xlfn.NUMBERVALUE(Plantilla!M60),"")</f>
        <v/>
      </c>
      <c r="P49" t="str">
        <f>IF($C49="OK",
   IF(Plantilla!N60&lt;&gt;"",
      CONCATENATE(YEAR(Plantilla!N60),"-",TEXT(MONTH(Plantilla!N60),"00"),"-",TEXT(DAY(Plantilla!N60),"00")),
   ""),
"")</f>
        <v/>
      </c>
      <c r="Q49" t="str">
        <f>IF($C49="OK",
   VLOOKUP(Plantilla!O60,'Tablas '!$E$4:$F$19,2,FALSE),
"")</f>
        <v/>
      </c>
      <c r="R49" t="str">
        <f>IF($C49="OK",
   VLOOKUP(Plantilla!P60,'Tablas '!$H$4:$I$5,2,FALSE),
"")</f>
        <v/>
      </c>
      <c r="S49" t="str">
        <f>IF($C49="OK",
   VLOOKUP(Plantilla!Q60,'Tablas '!$K$4:$L$8,2,FALSE),
"")</f>
        <v/>
      </c>
      <c r="T49" t="str">
        <f>IF($C49="OK",
   VLOOKUP(Plantilla!R60,'Tablas '!$AE$4:$AF$6,2,FALSE),
"")</f>
        <v/>
      </c>
      <c r="U49" t="str">
        <f>IF($C49="OK",
   VLOOKUP(Plantilla!S60,'Tablas '!$AE$4:$AF$6,2,FALSE),
"")</f>
        <v/>
      </c>
      <c r="V49" t="str">
        <f>IF($C49="OK",TEXT(Plantilla!T60,"#"),"")</f>
        <v/>
      </c>
      <c r="W49" s="84" t="str">
        <f>IF($C49="OK",
   VLOOKUP(Plantilla!U60,'Tablas '!$AM$4:$AN$1126,2,FALSE),
"")</f>
        <v/>
      </c>
      <c r="X49" t="str">
        <f>IF($C49="OK",TEXT(Plantilla!V60,"#"),"")</f>
        <v/>
      </c>
      <c r="Y49" t="str">
        <f>IF($C49="OK",
   CONCATENATE(YEAR(Plantilla!W60),"-",TEXT(MONTH(Plantilla!W60),"00"),"-",TEXT(DAY(Plantilla!W60),"00")),
"")</f>
        <v/>
      </c>
      <c r="Z49" t="str">
        <f>IF($C49="OK",
   CONCATENATE(YEAR(Plantilla!X60),"-",TEXT(MONTH(Plantilla!X60),"00"),"-",TEXT(DAY(Plantilla!X60),"00")),
"")</f>
        <v/>
      </c>
      <c r="AA49" t="str">
        <f>IF($C49="OK",
   TEXT(VLOOKUP(Plantilla!Y60,'Tablas '!$Q$4:$R$9,2,FALSE),"#"),
"")</f>
        <v/>
      </c>
      <c r="AB49" t="str">
        <f>IF($C49="OK",
   CONCATENATE(YEAR(Plantilla!Z60),"-",TEXT(MONTH(Plantilla!Z60),"00"),"-",TEXT(DAY(Plantilla!Z60),"00")),
"")</f>
        <v/>
      </c>
      <c r="AC49" t="str">
        <f>IF($C49="OK",
   TEXT(VLOOKUP(Plantilla!AA60,'Tablas '!$T$4:$U$13,2,FALSE),"#"),
"")</f>
        <v/>
      </c>
      <c r="AD49" t="str">
        <f>IF($C49="OK",TEXT(Plantilla!AB60,"#"),"")</f>
        <v/>
      </c>
      <c r="AE49" t="str">
        <f>IF($C49="OK",
   IF(Plantilla!AC60&lt;&gt;"",
      TEXT(VLOOKUP(Plantilla!AC60,'Tablas '!$W$4:$X$7,2,FALSE),"#"),
   ""),
"")</f>
        <v/>
      </c>
      <c r="AF49" t="str">
        <f>IF($C49="OK",TEXT(Plantilla!AD60,"#"),"")</f>
        <v/>
      </c>
      <c r="AG49" s="6" t="str">
        <f>IF($C49="OK",_xlfn.NUMBERVALUE(Plantilla!AE60),"")</f>
        <v/>
      </c>
      <c r="AH49" s="4" t="str">
        <f>IF($C49="OK",_xlfn.NUMBERVALUE(Plantilla!AF60),"")</f>
        <v/>
      </c>
      <c r="AI49" s="6" t="str">
        <f>IF($C49="OK",_xlfn.NUMBERVALUE(Plantilla!AG60),"")</f>
        <v/>
      </c>
      <c r="AJ49" s="6" t="str">
        <f>IF($C49="OK",_xlfn.NUMBERVALUE(Plantilla!AH60),"")</f>
        <v/>
      </c>
      <c r="AK49" s="6" t="str">
        <f>IF($C49="OK",_xlfn.NUMBERVALUE(Plantilla!AI60),"")</f>
        <v/>
      </c>
      <c r="AL49" s="6" t="str">
        <f>IF($C49="OK",_xlfn.NUMBERVALUE(Plantilla!AJ60),"")</f>
        <v/>
      </c>
      <c r="AM49" s="4" t="str">
        <f>IF($C49="OK",_xlfn.NUMBERVALUE(Plantilla!AK60),"")</f>
        <v/>
      </c>
      <c r="AN49" s="6" t="str">
        <f>IF($C49="OK",_xlfn.NUMBERVALUE(Plantilla!AL60),"")</f>
        <v/>
      </c>
      <c r="AO49" s="4" t="str">
        <f>IF($C49="OK",_xlfn.NUMBERVALUE(Plantilla!AM60),"")</f>
        <v/>
      </c>
      <c r="AP49" s="6" t="str">
        <f>IF($C49="OK",_xlfn.NUMBERVALUE(Plantilla!AN60),"")</f>
        <v/>
      </c>
      <c r="AQ49" s="4" t="str">
        <f>IF($C49="OK",_xlfn.NUMBERVALUE(Plantilla!AO60),"")</f>
        <v/>
      </c>
      <c r="AR49" s="6" t="str">
        <f>IF($C49="OK",_xlfn.NUMBERVALUE(Plantilla!AP60),"")</f>
        <v/>
      </c>
      <c r="AS49" s="4" t="str">
        <f>IF($C49="OK",_xlfn.NUMBERVALUE(Plantilla!AQ60),"")</f>
        <v/>
      </c>
      <c r="AT49" s="6" t="str">
        <f>IF($C49="OK",_xlfn.NUMBERVALUE(Plantilla!AR60),"")</f>
        <v/>
      </c>
      <c r="AU49" s="4" t="str">
        <f>IF($C49="OK",_xlfn.NUMBERVALUE(Plantilla!AS60),"")</f>
        <v/>
      </c>
      <c r="AV49" s="6" t="str">
        <f>IF($C49="OK",_xlfn.NUMBERVALUE(Plantilla!AT60),"")</f>
        <v/>
      </c>
      <c r="AW49" s="4" t="str">
        <f>IF($C49="OK",_xlfn.NUMBERVALUE(Plantilla!AU60),"")</f>
        <v/>
      </c>
      <c r="AX49" s="6" t="str">
        <f>IF($C49="OK",_xlfn.NUMBERVALUE(Plantilla!AV60),"")</f>
        <v/>
      </c>
      <c r="AY49" s="4" t="str">
        <f>IF($C49="OK",_xlfn.NUMBERVALUE(Plantilla!AW60),"")</f>
        <v/>
      </c>
      <c r="AZ49" s="6" t="str">
        <f>IF($C49="OK",_xlfn.NUMBERVALUE(Plantilla!AX60),"")</f>
        <v/>
      </c>
      <c r="BA49" t="str">
        <f>IF($C49="OK",_xlfn.NUMBERVALUE(Plantilla!AY60),"")</f>
        <v/>
      </c>
      <c r="BB49" t="str">
        <f>IF($C49="OK",_xlfn.NUMBERVALUE(Plantilla!AZ60),"")</f>
        <v/>
      </c>
      <c r="BC49" s="4" t="str">
        <f>IF($C49="OK",_xlfn.NUMBERVALUE(Plantilla!BA60),"")</f>
        <v/>
      </c>
      <c r="BD49" s="6" t="str">
        <f>IF($C49="OK",_xlfn.NUMBERVALUE(Plantilla!BB60),"")</f>
        <v/>
      </c>
      <c r="BE49" s="4" t="str">
        <f>IF($C49="OK",_xlfn.NUMBERVALUE(Plantilla!BC60),"")</f>
        <v/>
      </c>
      <c r="BF49" s="6" t="str">
        <f>IF($C49="OK",_xlfn.NUMBERVALUE(Plantilla!BD60),"")</f>
        <v/>
      </c>
      <c r="BG49" s="4" t="str">
        <f>IF($C49="OK",_xlfn.NUMBERVALUE(Plantilla!BE60),"")</f>
        <v/>
      </c>
      <c r="BH49" s="6" t="str">
        <f>IF($C49="OK",_xlfn.NUMBERVALUE(Plantilla!BF60),"")</f>
        <v/>
      </c>
      <c r="BI49" s="110" t="str">
        <f>IF($C49="OK",_xlfn.NUMBERVALUE(Plantilla!BG60),"")</f>
        <v/>
      </c>
      <c r="BJ49" s="6" t="str">
        <f>IF($C49="OK",_xlfn.NUMBERVALUE(Plantilla!BH60),"")</f>
        <v/>
      </c>
      <c r="BK49" s="109" t="str">
        <f>IF($C49="OK",_xlfn.NUMBERVALUE(Plantilla!BI60),"")</f>
        <v/>
      </c>
      <c r="BL49" s="6" t="str">
        <f>IF($C49="OK",
   IF(Plantilla!BJ60&lt;&gt;"",
      TEXT(VLOOKUP(Plantilla!BJ60,'Tablas '!$Z$4:$AA$6,2,FALSE),"#"),
   ""),
"")</f>
        <v/>
      </c>
      <c r="BM49" s="4" t="str">
        <f>IF($C49="OK",_xlfn.NUMBERVALUE(Plantilla!BK60),"")</f>
        <v/>
      </c>
      <c r="BN49" s="4" t="str">
        <f>IF($C49="OK",_xlfn.NUMBERVALUE(Plantilla!BL60),"")</f>
        <v/>
      </c>
      <c r="BO49" s="6" t="str">
        <f>IF($C49="OK",_xlfn.NUMBERVALUE(Plantilla!BM60),"")</f>
        <v/>
      </c>
      <c r="BP49" s="4" t="str">
        <f>IF($C49="OK",_xlfn.NUMBERVALUE(Plantilla!BN60),"")</f>
        <v/>
      </c>
      <c r="BQ49" s="6" t="str">
        <f>IF($C49="OK",_xlfn.NUMBERVALUE(Plantilla!BO60),"")</f>
        <v/>
      </c>
      <c r="BR49" s="4" t="str">
        <f>IF($C49="OK",_xlfn.NUMBERVALUE(Plantilla!BP60),"")</f>
        <v/>
      </c>
      <c r="BS49" s="6" t="str">
        <f>IF($C49="OK",_xlfn.NUMBERVALUE(Plantilla!BQ60),"")</f>
        <v/>
      </c>
      <c r="BT49" s="4" t="str">
        <f>IF($C49="OK",_xlfn.NUMBERVALUE(Plantilla!BR60),"")</f>
        <v/>
      </c>
      <c r="BU49" s="6" t="str">
        <f>IF($C49="OK",_xlfn.NUMBERVALUE(Plantilla!BS60),"")</f>
        <v/>
      </c>
      <c r="BV49" s="6" t="str">
        <f>IF($C49="OK",_xlfn.NUMBERVALUE(Plantilla!BT60),"")</f>
        <v/>
      </c>
      <c r="BW49" s="6" t="str">
        <f>IF($C49="OK",_xlfn.NUMBERVALUE(Plantilla!BU60),"")</f>
        <v/>
      </c>
      <c r="BX49" s="6" t="str">
        <f>IF($C49="OK",_xlfn.NUMBERVALUE(Plantilla!BV60),"")</f>
        <v/>
      </c>
      <c r="BY49" s="6" t="str">
        <f>IF($C49="OK",_xlfn.NUMBERVALUE(Plantilla!BW60),"")</f>
        <v/>
      </c>
      <c r="BZ49" s="6" t="str">
        <f>IF($C49="OK",_xlfn.NUMBERVALUE(Plantilla!BX60),"")</f>
        <v/>
      </c>
      <c r="CA49" s="6" t="str">
        <f>IF($C49="OK",_xlfn.NUMBERVALUE(Plantilla!BY60),"")</f>
        <v/>
      </c>
      <c r="CB49" s="6" t="str">
        <f>IF($C49="OK",_xlfn.NUMBERVALUE(Plantilla!BZ60),"")</f>
        <v/>
      </c>
      <c r="CC49" s="6" t="str">
        <f>IF($C49="OK",_xlfn.NUMBERVALUE(Plantilla!CA60),"")</f>
        <v/>
      </c>
      <c r="CD49" s="6" t="str">
        <f>IF($C49="OK",_xlfn.NUMBERVALUE(Plantilla!CB60),"")</f>
        <v/>
      </c>
      <c r="CE49" s="6" t="str">
        <f>IF($C49="OK",_xlfn.NUMBERVALUE(Plantilla!CC60),"")</f>
        <v/>
      </c>
      <c r="CF49" s="4" t="str">
        <f>IF($C49="OK",_xlfn.NUMBERVALUE(Plantilla!CD60),"")</f>
        <v/>
      </c>
      <c r="CG49" s="6" t="str">
        <f>IF($C49="OK",_xlfn.NUMBERVALUE(Plantilla!CE60),"")</f>
        <v/>
      </c>
      <c r="CH49" s="6" t="str">
        <f>IF($C49="OK",_xlfn.NUMBERVALUE(Plantilla!CF60),"")</f>
        <v/>
      </c>
      <c r="CI49" s="6" t="str">
        <f>IF($C49="OK",_xlfn.NUMBERVALUE(Plantilla!CG60),"")</f>
        <v/>
      </c>
      <c r="CJ49" s="6" t="str">
        <f>IF($C49="OK",_xlfn.NUMBERVALUE(Plantilla!CH60),"")</f>
        <v/>
      </c>
      <c r="CK49" s="6" t="str">
        <f>IF($C49="OK",_xlfn.NUMBERVALUE(Plantilla!CI60),"")</f>
        <v/>
      </c>
      <c r="CL49" s="6" t="str">
        <f>IF($C49="OK",_xlfn.NUMBERVALUE(Plantilla!CJ60),"")</f>
        <v/>
      </c>
      <c r="CM49" t="str">
        <f>IF($C49="OK",TEXT(Plantilla!CK60,"#"),"")</f>
        <v/>
      </c>
      <c r="CN49" s="6" t="str">
        <f>IF($C49="OK",_xlfn.NUMBERVALUE(Plantilla!CL60),"")</f>
        <v/>
      </c>
      <c r="CO49" s="6" t="str">
        <f>IF($C49="OK",_xlfn.NUMBERVALUE(Plantilla!CM60),"")</f>
        <v/>
      </c>
      <c r="CP49" s="110" t="str">
        <f>IF($C49="OK",_xlfn.NUMBERVALUE(Plantilla!CN60),"")</f>
        <v/>
      </c>
      <c r="CQ49" s="6" t="str">
        <f>IF($C49="OK",_xlfn.NUMBERVALUE(Plantilla!CO60),"")</f>
        <v/>
      </c>
      <c r="CR49" s="109" t="str">
        <f>IF($C49="OK",_xlfn.NUMBERVALUE(Plantilla!CP60),"")</f>
        <v/>
      </c>
      <c r="CS49" s="110" t="str">
        <f>IF($C49="OK",_xlfn.NUMBERVALUE(Plantilla!CQ60),"")</f>
        <v/>
      </c>
      <c r="CT49" s="6" t="str">
        <f>IF($C49="OK",_xlfn.NUMBERVALUE(Plantilla!CR60),"")</f>
        <v/>
      </c>
      <c r="CU49" s="109" t="str">
        <f>IF($C49="OK",_xlfn.NUMBERVALUE(Plantilla!CS60),"")</f>
        <v/>
      </c>
      <c r="CV49" s="110" t="str">
        <f>IF($C49="OK",_xlfn.NUMBERVALUE(Plantilla!CT60),"")</f>
        <v/>
      </c>
      <c r="CW49" s="6" t="str">
        <f>IF($C49="OK",_xlfn.NUMBERVALUE(Plantilla!CU60),"")</f>
        <v/>
      </c>
      <c r="CX49" s="82" t="str">
        <f>IF($C49="OK",_xlfn.NUMBERVALUE(Plantilla!CV60),"")</f>
        <v/>
      </c>
      <c r="CY49" s="6" t="str">
        <f>IF($C49="OK",_xlfn.NUMBERVALUE(Plantilla!CW60),"")</f>
        <v/>
      </c>
      <c r="CZ49" s="82" t="str">
        <f>IF($C49="OK",_xlfn.NUMBERVALUE(Plantilla!CX60),"")</f>
        <v/>
      </c>
      <c r="DA49" s="6" t="str">
        <f>IF($C49="OK",_xlfn.NUMBERVALUE(Plantilla!CY60),"")</f>
        <v/>
      </c>
      <c r="DB49" s="109" t="str">
        <f>IF($C49="OK",_xlfn.NUMBERVALUE(Plantilla!CZ60),"")</f>
        <v/>
      </c>
      <c r="DC49" s="6" t="str">
        <f>IF($C49="OK",_xlfn.NUMBERVALUE(Plantilla!DA60),"")</f>
        <v/>
      </c>
      <c r="DD49" s="6" t="str">
        <f>IF($C49="OK",TEXT(Plantilla!DB60,"#"),"")</f>
        <v/>
      </c>
      <c r="DE49" s="6" t="str">
        <f>IF($C49="OK",_xlfn.NUMBERVALUE(Plantilla!DC60),"")</f>
        <v/>
      </c>
      <c r="DF49" s="4" t="str">
        <f>IF($C49="OK",_xlfn.NUMBERVALUE(Plantilla!DD60),"")</f>
        <v/>
      </c>
      <c r="DG49" s="6" t="str">
        <f>IF($C49="OK",_xlfn.NUMBERVALUE(Plantilla!DE60),"")</f>
        <v/>
      </c>
      <c r="DH49" s="6" t="str">
        <f>IF($C49="OK",_xlfn.NUMBERVALUE(Plantilla!DF60),"")</f>
        <v/>
      </c>
      <c r="DI49" s="6" t="str">
        <f>IF($C49="OK",_xlfn.NUMBERVALUE(Plantilla!DG60),"")</f>
        <v/>
      </c>
      <c r="DJ49" s="6" t="str">
        <f>IF($C49="OK",_xlfn.NUMBERVALUE(Plantilla!DH60),"")</f>
        <v/>
      </c>
      <c r="DK49" s="6" t="str">
        <f>IF($C49="OK",_xlfn.NUMBERVALUE(Plantilla!DI60),"")</f>
        <v/>
      </c>
      <c r="DL49" s="6" t="str">
        <f>IF($C49="OK",_xlfn.NUMBERVALUE(Plantilla!DJ60),"")</f>
        <v/>
      </c>
      <c r="DM49" s="6" t="str">
        <f>IF($C49="OK",_xlfn.NUMBERVALUE(Plantilla!DK60),"")</f>
        <v/>
      </c>
      <c r="DN49" s="6" t="str">
        <f>IF($C49="OK",_xlfn.NUMBERVALUE(Plantilla!DL60),"")</f>
        <v/>
      </c>
      <c r="DO49" s="6" t="str">
        <f>IF($C49="OK",_xlfn.NUMBERVALUE(Plantilla!DM60),"")</f>
        <v/>
      </c>
      <c r="DP49" s="6" t="str">
        <f>IF($C49="OK",_xlfn.NUMBERVALUE(Plantilla!DN60),"")</f>
        <v/>
      </c>
      <c r="DQ49" s="6" t="str">
        <f>IF($C49="OK",_xlfn.NUMBERVALUE(Plantilla!DO60),"")</f>
        <v/>
      </c>
      <c r="DR49" s="6" t="str">
        <f>IF($C49="OK",_xlfn.NUMBERVALUE(Plantilla!DP60),"")</f>
        <v/>
      </c>
      <c r="DS49" t="str">
        <f>IF($C49="OK",TEXT(Plantilla!DR60,"#"),"")</f>
        <v/>
      </c>
      <c r="DT49" s="6"/>
    </row>
    <row r="50" spans="1:124" x14ac:dyDescent="0.25">
      <c r="A50" t="str">
        <f>IF(Plantilla!$I$6="¡Perfecto!, Guarda el archivo y adjúntalo a tu interfaz de Nómina Electrónica","OK","Error")</f>
        <v>OK</v>
      </c>
      <c r="B50" t="str">
        <f>IF(Plantilla!$I$6="¡Perfecto!, Guarda el archivo y adjúntalo a tu interfaz de Nómina Electrónica",MID(Plantilla!$D$2,SEARCH("V",Plantilla!$D$2),10),"")</f>
        <v>V2.0</v>
      </c>
      <c r="C50" t="str">
        <f>Plantilla!C61</f>
        <v/>
      </c>
      <c r="D50" t="str">
        <f>IF($C50="OK",Plantilla!B61,"")</f>
        <v/>
      </c>
      <c r="E50" t="str">
        <f>IF($C50="OK",
   VLOOKUP(Plantilla!$E$4,'Tablas '!$AP$4:$AT$6,5,FALSE),
"")</f>
        <v/>
      </c>
      <c r="F50" t="str">
        <f>IF($C50="OK",TEXT(Plantilla!D61,"#"),"")</f>
        <v/>
      </c>
      <c r="G50" t="str">
        <f>IF($C50="OK",
   VLOOKUP(Plantilla!E61,'Tablas '!$B$4:$C$14,2,FALSE),
"")</f>
        <v/>
      </c>
      <c r="H50" t="str">
        <f>IF($C50="OK",TEXT(Plantilla!F61,"#"),"")</f>
        <v/>
      </c>
      <c r="I50" t="str">
        <f>IF($C50="OK",TEXT(Plantilla!G61,"#"),"")</f>
        <v/>
      </c>
      <c r="J50" t="str">
        <f>IF($C50="OK",TEXT(Plantilla!H61,"#"),"")</f>
        <v/>
      </c>
      <c r="K50" t="str">
        <f>IF($C50="OK",TEXT(Plantilla!I61,"#"),"")</f>
        <v/>
      </c>
      <c r="L50" t="str">
        <f>IF($C50="OK",TEXT(Plantilla!J61,"#"),"")</f>
        <v/>
      </c>
      <c r="M50" t="str">
        <f>IF($C50="OK",TEXT(Plantilla!K61,"#"),"")</f>
        <v/>
      </c>
      <c r="N50" t="str">
        <f>IF($C50="OK",
   CONCATENATE(YEAR(Plantilla!L61),"-",TEXT(MONTH(Plantilla!L61),"00"),"-",TEXT(DAY(Plantilla!L61),"00")),
"")</f>
        <v/>
      </c>
      <c r="O50" t="str">
        <f>IF($C50="OK",_xlfn.NUMBERVALUE(Plantilla!M61),"")</f>
        <v/>
      </c>
      <c r="P50" t="str">
        <f>IF($C50="OK",
   IF(Plantilla!N61&lt;&gt;"",
      CONCATENATE(YEAR(Plantilla!N61),"-",TEXT(MONTH(Plantilla!N61),"00"),"-",TEXT(DAY(Plantilla!N61),"00")),
   ""),
"")</f>
        <v/>
      </c>
      <c r="Q50" t="str">
        <f>IF($C50="OK",
   VLOOKUP(Plantilla!O61,'Tablas '!$E$4:$F$19,2,FALSE),
"")</f>
        <v/>
      </c>
      <c r="R50" t="str">
        <f>IF($C50="OK",
   VLOOKUP(Plantilla!P61,'Tablas '!$H$4:$I$5,2,FALSE),
"")</f>
        <v/>
      </c>
      <c r="S50" t="str">
        <f>IF($C50="OK",
   VLOOKUP(Plantilla!Q61,'Tablas '!$K$4:$L$8,2,FALSE),
"")</f>
        <v/>
      </c>
      <c r="T50" t="str">
        <f>IF($C50="OK",
   VLOOKUP(Plantilla!R61,'Tablas '!$AE$4:$AF$6,2,FALSE),
"")</f>
        <v/>
      </c>
      <c r="U50" t="str">
        <f>IF($C50="OK",
   VLOOKUP(Plantilla!S61,'Tablas '!$AE$4:$AF$6,2,FALSE),
"")</f>
        <v/>
      </c>
      <c r="V50" t="str">
        <f>IF($C50="OK",TEXT(Plantilla!T61,"#"),"")</f>
        <v/>
      </c>
      <c r="W50" s="84" t="str">
        <f>IF($C50="OK",
   VLOOKUP(Plantilla!U61,'Tablas '!$AM$4:$AN$1126,2,FALSE),
"")</f>
        <v/>
      </c>
      <c r="X50" t="str">
        <f>IF($C50="OK",TEXT(Plantilla!V61,"#"),"")</f>
        <v/>
      </c>
      <c r="Y50" t="str">
        <f>IF($C50="OK",
   CONCATENATE(YEAR(Plantilla!W61),"-",TEXT(MONTH(Plantilla!W61),"00"),"-",TEXT(DAY(Plantilla!W61),"00")),
"")</f>
        <v/>
      </c>
      <c r="Z50" t="str">
        <f>IF($C50="OK",
   CONCATENATE(YEAR(Plantilla!X61),"-",TEXT(MONTH(Plantilla!X61),"00"),"-",TEXT(DAY(Plantilla!X61),"00")),
"")</f>
        <v/>
      </c>
      <c r="AA50" t="str">
        <f>IF($C50="OK",
   TEXT(VLOOKUP(Plantilla!Y61,'Tablas '!$Q$4:$R$9,2,FALSE),"#"),
"")</f>
        <v/>
      </c>
      <c r="AB50" t="str">
        <f>IF($C50="OK",
   CONCATENATE(YEAR(Plantilla!Z61),"-",TEXT(MONTH(Plantilla!Z61),"00"),"-",TEXT(DAY(Plantilla!Z61),"00")),
"")</f>
        <v/>
      </c>
      <c r="AC50" t="str">
        <f>IF($C50="OK",
   TEXT(VLOOKUP(Plantilla!AA61,'Tablas '!$T$4:$U$13,2,FALSE),"#"),
"")</f>
        <v/>
      </c>
      <c r="AD50" t="str">
        <f>IF($C50="OK",TEXT(Plantilla!AB61,"#"),"")</f>
        <v/>
      </c>
      <c r="AE50" t="str">
        <f>IF($C50="OK",
   IF(Plantilla!AC61&lt;&gt;"",
      TEXT(VLOOKUP(Plantilla!AC61,'Tablas '!$W$4:$X$7,2,FALSE),"#"),
   ""),
"")</f>
        <v/>
      </c>
      <c r="AF50" t="str">
        <f>IF($C50="OK",TEXT(Plantilla!AD61,"#"),"")</f>
        <v/>
      </c>
      <c r="AG50" s="6" t="str">
        <f>IF($C50="OK",_xlfn.NUMBERVALUE(Plantilla!AE61),"")</f>
        <v/>
      </c>
      <c r="AH50" s="4" t="str">
        <f>IF($C50="OK",_xlfn.NUMBERVALUE(Plantilla!AF61),"")</f>
        <v/>
      </c>
      <c r="AI50" s="6" t="str">
        <f>IF($C50="OK",_xlfn.NUMBERVALUE(Plantilla!AG61),"")</f>
        <v/>
      </c>
      <c r="AJ50" s="6" t="str">
        <f>IF($C50="OK",_xlfn.NUMBERVALUE(Plantilla!AH61),"")</f>
        <v/>
      </c>
      <c r="AK50" s="6" t="str">
        <f>IF($C50="OK",_xlfn.NUMBERVALUE(Plantilla!AI61),"")</f>
        <v/>
      </c>
      <c r="AL50" s="6" t="str">
        <f>IF($C50="OK",_xlfn.NUMBERVALUE(Plantilla!AJ61),"")</f>
        <v/>
      </c>
      <c r="AM50" s="4" t="str">
        <f>IF($C50="OK",_xlfn.NUMBERVALUE(Plantilla!AK61),"")</f>
        <v/>
      </c>
      <c r="AN50" s="6" t="str">
        <f>IF($C50="OK",_xlfn.NUMBERVALUE(Plantilla!AL61),"")</f>
        <v/>
      </c>
      <c r="AO50" s="4" t="str">
        <f>IF($C50="OK",_xlfn.NUMBERVALUE(Plantilla!AM61),"")</f>
        <v/>
      </c>
      <c r="AP50" s="6" t="str">
        <f>IF($C50="OK",_xlfn.NUMBERVALUE(Plantilla!AN61),"")</f>
        <v/>
      </c>
      <c r="AQ50" s="4" t="str">
        <f>IF($C50="OK",_xlfn.NUMBERVALUE(Plantilla!AO61),"")</f>
        <v/>
      </c>
      <c r="AR50" s="6" t="str">
        <f>IF($C50="OK",_xlfn.NUMBERVALUE(Plantilla!AP61),"")</f>
        <v/>
      </c>
      <c r="AS50" s="4" t="str">
        <f>IF($C50="OK",_xlfn.NUMBERVALUE(Plantilla!AQ61),"")</f>
        <v/>
      </c>
      <c r="AT50" s="6" t="str">
        <f>IF($C50="OK",_xlfn.NUMBERVALUE(Plantilla!AR61),"")</f>
        <v/>
      </c>
      <c r="AU50" s="4" t="str">
        <f>IF($C50="OK",_xlfn.NUMBERVALUE(Plantilla!AS61),"")</f>
        <v/>
      </c>
      <c r="AV50" s="6" t="str">
        <f>IF($C50="OK",_xlfn.NUMBERVALUE(Plantilla!AT61),"")</f>
        <v/>
      </c>
      <c r="AW50" s="4" t="str">
        <f>IF($C50="OK",_xlfn.NUMBERVALUE(Plantilla!AU61),"")</f>
        <v/>
      </c>
      <c r="AX50" s="6" t="str">
        <f>IF($C50="OK",_xlfn.NUMBERVALUE(Plantilla!AV61),"")</f>
        <v/>
      </c>
      <c r="AY50" s="4" t="str">
        <f>IF($C50="OK",_xlfn.NUMBERVALUE(Plantilla!AW61),"")</f>
        <v/>
      </c>
      <c r="AZ50" s="6" t="str">
        <f>IF($C50="OK",_xlfn.NUMBERVALUE(Plantilla!AX61),"")</f>
        <v/>
      </c>
      <c r="BA50" t="str">
        <f>IF($C50="OK",_xlfn.NUMBERVALUE(Plantilla!AY61),"")</f>
        <v/>
      </c>
      <c r="BB50" t="str">
        <f>IF($C50="OK",_xlfn.NUMBERVALUE(Plantilla!AZ61),"")</f>
        <v/>
      </c>
      <c r="BC50" s="4" t="str">
        <f>IF($C50="OK",_xlfn.NUMBERVALUE(Plantilla!BA61),"")</f>
        <v/>
      </c>
      <c r="BD50" s="6" t="str">
        <f>IF($C50="OK",_xlfn.NUMBERVALUE(Plantilla!BB61),"")</f>
        <v/>
      </c>
      <c r="BE50" s="4" t="str">
        <f>IF($C50="OK",_xlfn.NUMBERVALUE(Plantilla!BC61),"")</f>
        <v/>
      </c>
      <c r="BF50" s="6" t="str">
        <f>IF($C50="OK",_xlfn.NUMBERVALUE(Plantilla!BD61),"")</f>
        <v/>
      </c>
      <c r="BG50" s="4" t="str">
        <f>IF($C50="OK",_xlfn.NUMBERVALUE(Plantilla!BE61),"")</f>
        <v/>
      </c>
      <c r="BH50" s="6" t="str">
        <f>IF($C50="OK",_xlfn.NUMBERVALUE(Plantilla!BF61),"")</f>
        <v/>
      </c>
      <c r="BI50" s="110" t="str">
        <f>IF($C50="OK",_xlfn.NUMBERVALUE(Plantilla!BG61),"")</f>
        <v/>
      </c>
      <c r="BJ50" s="6" t="str">
        <f>IF($C50="OK",_xlfn.NUMBERVALUE(Plantilla!BH61),"")</f>
        <v/>
      </c>
      <c r="BK50" s="109" t="str">
        <f>IF($C50="OK",_xlfn.NUMBERVALUE(Plantilla!BI61),"")</f>
        <v/>
      </c>
      <c r="BL50" s="6" t="str">
        <f>IF($C50="OK",
   IF(Plantilla!BJ61&lt;&gt;"",
      TEXT(VLOOKUP(Plantilla!BJ61,'Tablas '!$Z$4:$AA$6,2,FALSE),"#"),
   ""),
"")</f>
        <v/>
      </c>
      <c r="BM50" s="4" t="str">
        <f>IF($C50="OK",_xlfn.NUMBERVALUE(Plantilla!BK61),"")</f>
        <v/>
      </c>
      <c r="BN50" s="4" t="str">
        <f>IF($C50="OK",_xlfn.NUMBERVALUE(Plantilla!BL61),"")</f>
        <v/>
      </c>
      <c r="BO50" s="6" t="str">
        <f>IF($C50="OK",_xlfn.NUMBERVALUE(Plantilla!BM61),"")</f>
        <v/>
      </c>
      <c r="BP50" s="4" t="str">
        <f>IF($C50="OK",_xlfn.NUMBERVALUE(Plantilla!BN61),"")</f>
        <v/>
      </c>
      <c r="BQ50" s="6" t="str">
        <f>IF($C50="OK",_xlfn.NUMBERVALUE(Plantilla!BO61),"")</f>
        <v/>
      </c>
      <c r="BR50" s="4" t="str">
        <f>IF($C50="OK",_xlfn.NUMBERVALUE(Plantilla!BP61),"")</f>
        <v/>
      </c>
      <c r="BS50" s="6" t="str">
        <f>IF($C50="OK",_xlfn.NUMBERVALUE(Plantilla!BQ61),"")</f>
        <v/>
      </c>
      <c r="BT50" s="4" t="str">
        <f>IF($C50="OK",_xlfn.NUMBERVALUE(Plantilla!BR61),"")</f>
        <v/>
      </c>
      <c r="BU50" s="6" t="str">
        <f>IF($C50="OK",_xlfn.NUMBERVALUE(Plantilla!BS61),"")</f>
        <v/>
      </c>
      <c r="BV50" s="6" t="str">
        <f>IF($C50="OK",_xlfn.NUMBERVALUE(Plantilla!BT61),"")</f>
        <v/>
      </c>
      <c r="BW50" s="6" t="str">
        <f>IF($C50="OK",_xlfn.NUMBERVALUE(Plantilla!BU61),"")</f>
        <v/>
      </c>
      <c r="BX50" s="6" t="str">
        <f>IF($C50="OK",_xlfn.NUMBERVALUE(Plantilla!BV61),"")</f>
        <v/>
      </c>
      <c r="BY50" s="6" t="str">
        <f>IF($C50="OK",_xlfn.NUMBERVALUE(Plantilla!BW61),"")</f>
        <v/>
      </c>
      <c r="BZ50" s="6" t="str">
        <f>IF($C50="OK",_xlfn.NUMBERVALUE(Plantilla!BX61),"")</f>
        <v/>
      </c>
      <c r="CA50" s="6" t="str">
        <f>IF($C50="OK",_xlfn.NUMBERVALUE(Plantilla!BY61),"")</f>
        <v/>
      </c>
      <c r="CB50" s="6" t="str">
        <f>IF($C50="OK",_xlfn.NUMBERVALUE(Plantilla!BZ61),"")</f>
        <v/>
      </c>
      <c r="CC50" s="6" t="str">
        <f>IF($C50="OK",_xlfn.NUMBERVALUE(Plantilla!CA61),"")</f>
        <v/>
      </c>
      <c r="CD50" s="6" t="str">
        <f>IF($C50="OK",_xlfn.NUMBERVALUE(Plantilla!CB61),"")</f>
        <v/>
      </c>
      <c r="CE50" s="6" t="str">
        <f>IF($C50="OK",_xlfn.NUMBERVALUE(Plantilla!CC61),"")</f>
        <v/>
      </c>
      <c r="CF50" s="4" t="str">
        <f>IF($C50="OK",_xlfn.NUMBERVALUE(Plantilla!CD61),"")</f>
        <v/>
      </c>
      <c r="CG50" s="6" t="str">
        <f>IF($C50="OK",_xlfn.NUMBERVALUE(Plantilla!CE61),"")</f>
        <v/>
      </c>
      <c r="CH50" s="6" t="str">
        <f>IF($C50="OK",_xlfn.NUMBERVALUE(Plantilla!CF61),"")</f>
        <v/>
      </c>
      <c r="CI50" s="6" t="str">
        <f>IF($C50="OK",_xlfn.NUMBERVALUE(Plantilla!CG61),"")</f>
        <v/>
      </c>
      <c r="CJ50" s="6" t="str">
        <f>IF($C50="OK",_xlfn.NUMBERVALUE(Plantilla!CH61),"")</f>
        <v/>
      </c>
      <c r="CK50" s="6" t="str">
        <f>IF($C50="OK",_xlfn.NUMBERVALUE(Plantilla!CI61),"")</f>
        <v/>
      </c>
      <c r="CL50" s="6" t="str">
        <f>IF($C50="OK",_xlfn.NUMBERVALUE(Plantilla!CJ61),"")</f>
        <v/>
      </c>
      <c r="CM50" t="str">
        <f>IF($C50="OK",TEXT(Plantilla!CK61,"#"),"")</f>
        <v/>
      </c>
      <c r="CN50" s="6" t="str">
        <f>IF($C50="OK",_xlfn.NUMBERVALUE(Plantilla!CL61),"")</f>
        <v/>
      </c>
      <c r="CO50" s="6" t="str">
        <f>IF($C50="OK",_xlfn.NUMBERVALUE(Plantilla!CM61),"")</f>
        <v/>
      </c>
      <c r="CP50" s="110" t="str">
        <f>IF($C50="OK",_xlfn.NUMBERVALUE(Plantilla!CN61),"")</f>
        <v/>
      </c>
      <c r="CQ50" s="6" t="str">
        <f>IF($C50="OK",_xlfn.NUMBERVALUE(Plantilla!CO61),"")</f>
        <v/>
      </c>
      <c r="CR50" s="109" t="str">
        <f>IF($C50="OK",_xlfn.NUMBERVALUE(Plantilla!CP61),"")</f>
        <v/>
      </c>
      <c r="CS50" s="110" t="str">
        <f>IF($C50="OK",_xlfn.NUMBERVALUE(Plantilla!CQ61),"")</f>
        <v/>
      </c>
      <c r="CT50" s="6" t="str">
        <f>IF($C50="OK",_xlfn.NUMBERVALUE(Plantilla!CR61),"")</f>
        <v/>
      </c>
      <c r="CU50" s="109" t="str">
        <f>IF($C50="OK",_xlfn.NUMBERVALUE(Plantilla!CS61),"")</f>
        <v/>
      </c>
      <c r="CV50" s="110" t="str">
        <f>IF($C50="OK",_xlfn.NUMBERVALUE(Plantilla!CT61),"")</f>
        <v/>
      </c>
      <c r="CW50" s="6" t="str">
        <f>IF($C50="OK",_xlfn.NUMBERVALUE(Plantilla!CU61),"")</f>
        <v/>
      </c>
      <c r="CX50" s="82" t="str">
        <f>IF($C50="OK",_xlfn.NUMBERVALUE(Plantilla!CV61),"")</f>
        <v/>
      </c>
      <c r="CY50" s="6" t="str">
        <f>IF($C50="OK",_xlfn.NUMBERVALUE(Plantilla!CW61),"")</f>
        <v/>
      </c>
      <c r="CZ50" s="82" t="str">
        <f>IF($C50="OK",_xlfn.NUMBERVALUE(Plantilla!CX61),"")</f>
        <v/>
      </c>
      <c r="DA50" s="6" t="str">
        <f>IF($C50="OK",_xlfn.NUMBERVALUE(Plantilla!CY61),"")</f>
        <v/>
      </c>
      <c r="DB50" s="109" t="str">
        <f>IF($C50="OK",_xlfn.NUMBERVALUE(Plantilla!CZ61),"")</f>
        <v/>
      </c>
      <c r="DC50" s="6" t="str">
        <f>IF($C50="OK",_xlfn.NUMBERVALUE(Plantilla!DA61),"")</f>
        <v/>
      </c>
      <c r="DD50" s="6" t="str">
        <f>IF($C50="OK",TEXT(Plantilla!DB61,"#"),"")</f>
        <v/>
      </c>
      <c r="DE50" s="6" t="str">
        <f>IF($C50="OK",_xlfn.NUMBERVALUE(Plantilla!DC61),"")</f>
        <v/>
      </c>
      <c r="DF50" s="4" t="str">
        <f>IF($C50="OK",_xlfn.NUMBERVALUE(Plantilla!DD61),"")</f>
        <v/>
      </c>
      <c r="DG50" s="6" t="str">
        <f>IF($C50="OK",_xlfn.NUMBERVALUE(Plantilla!DE61),"")</f>
        <v/>
      </c>
      <c r="DH50" s="6" t="str">
        <f>IF($C50="OK",_xlfn.NUMBERVALUE(Plantilla!DF61),"")</f>
        <v/>
      </c>
      <c r="DI50" s="6" t="str">
        <f>IF($C50="OK",_xlfn.NUMBERVALUE(Plantilla!DG61),"")</f>
        <v/>
      </c>
      <c r="DJ50" s="6" t="str">
        <f>IF($C50="OK",_xlfn.NUMBERVALUE(Plantilla!DH61),"")</f>
        <v/>
      </c>
      <c r="DK50" s="6" t="str">
        <f>IF($C50="OK",_xlfn.NUMBERVALUE(Plantilla!DI61),"")</f>
        <v/>
      </c>
      <c r="DL50" s="6" t="str">
        <f>IF($C50="OK",_xlfn.NUMBERVALUE(Plantilla!DJ61),"")</f>
        <v/>
      </c>
      <c r="DM50" s="6" t="str">
        <f>IF($C50="OK",_xlfn.NUMBERVALUE(Plantilla!DK61),"")</f>
        <v/>
      </c>
      <c r="DN50" s="6" t="str">
        <f>IF($C50="OK",_xlfn.NUMBERVALUE(Plantilla!DL61),"")</f>
        <v/>
      </c>
      <c r="DO50" s="6" t="str">
        <f>IF($C50="OK",_xlfn.NUMBERVALUE(Plantilla!DM61),"")</f>
        <v/>
      </c>
      <c r="DP50" s="6" t="str">
        <f>IF($C50="OK",_xlfn.NUMBERVALUE(Plantilla!DN61),"")</f>
        <v/>
      </c>
      <c r="DQ50" s="6" t="str">
        <f>IF($C50="OK",_xlfn.NUMBERVALUE(Plantilla!DO61),"")</f>
        <v/>
      </c>
      <c r="DR50" s="6" t="str">
        <f>IF($C50="OK",_xlfn.NUMBERVALUE(Plantilla!DP61),"")</f>
        <v/>
      </c>
      <c r="DS50" t="str">
        <f>IF($C50="OK",TEXT(Plantilla!DR61,"#"),"")</f>
        <v/>
      </c>
      <c r="DT50" s="6"/>
    </row>
    <row r="51" spans="1:124" x14ac:dyDescent="0.25">
      <c r="A51" t="str">
        <f>IF(Plantilla!$I$6="¡Perfecto!, Guarda el archivo y adjúntalo a tu interfaz de Nómina Electrónica","OK","Error")</f>
        <v>OK</v>
      </c>
      <c r="B51" t="str">
        <f>IF(Plantilla!$I$6="¡Perfecto!, Guarda el archivo y adjúntalo a tu interfaz de Nómina Electrónica",MID(Plantilla!$D$2,SEARCH("V",Plantilla!$D$2),10),"")</f>
        <v>V2.0</v>
      </c>
      <c r="C51" t="str">
        <f>Plantilla!C62</f>
        <v/>
      </c>
      <c r="D51" t="str">
        <f>IF($C51="OK",Plantilla!B62,"")</f>
        <v/>
      </c>
      <c r="E51" t="str">
        <f>IF($C51="OK",
   VLOOKUP(Plantilla!$E$4,'Tablas '!$AP$4:$AT$6,5,FALSE),
"")</f>
        <v/>
      </c>
      <c r="F51" t="str">
        <f>IF($C51="OK",TEXT(Plantilla!D62,"#"),"")</f>
        <v/>
      </c>
      <c r="G51" t="str">
        <f>IF($C51="OK",
   VLOOKUP(Plantilla!E62,'Tablas '!$B$4:$C$14,2,FALSE),
"")</f>
        <v/>
      </c>
      <c r="H51" t="str">
        <f>IF($C51="OK",TEXT(Plantilla!F62,"#"),"")</f>
        <v/>
      </c>
      <c r="I51" t="str">
        <f>IF($C51="OK",TEXT(Plantilla!G62,"#"),"")</f>
        <v/>
      </c>
      <c r="J51" t="str">
        <f>IF($C51="OK",TEXT(Plantilla!H62,"#"),"")</f>
        <v/>
      </c>
      <c r="K51" t="str">
        <f>IF($C51="OK",TEXT(Plantilla!I62,"#"),"")</f>
        <v/>
      </c>
      <c r="L51" t="str">
        <f>IF($C51="OK",TEXT(Plantilla!J62,"#"),"")</f>
        <v/>
      </c>
      <c r="M51" t="str">
        <f>IF($C51="OK",TEXT(Plantilla!K62,"#"),"")</f>
        <v/>
      </c>
      <c r="N51" t="str">
        <f>IF($C51="OK",
   CONCATENATE(YEAR(Plantilla!L62),"-",TEXT(MONTH(Plantilla!L62),"00"),"-",TEXT(DAY(Plantilla!L62),"00")),
"")</f>
        <v/>
      </c>
      <c r="O51" t="str">
        <f>IF($C51="OK",_xlfn.NUMBERVALUE(Plantilla!M62),"")</f>
        <v/>
      </c>
      <c r="P51" t="str">
        <f>IF($C51="OK",
   IF(Plantilla!N62&lt;&gt;"",
      CONCATENATE(YEAR(Plantilla!N62),"-",TEXT(MONTH(Plantilla!N62),"00"),"-",TEXT(DAY(Plantilla!N62),"00")),
   ""),
"")</f>
        <v/>
      </c>
      <c r="Q51" t="str">
        <f>IF($C51="OK",
   VLOOKUP(Plantilla!O62,'Tablas '!$E$4:$F$19,2,FALSE),
"")</f>
        <v/>
      </c>
      <c r="R51" t="str">
        <f>IF($C51="OK",
   VLOOKUP(Plantilla!P62,'Tablas '!$H$4:$I$5,2,FALSE),
"")</f>
        <v/>
      </c>
      <c r="S51" t="str">
        <f>IF($C51="OK",
   VLOOKUP(Plantilla!Q62,'Tablas '!$K$4:$L$8,2,FALSE),
"")</f>
        <v/>
      </c>
      <c r="T51" t="str">
        <f>IF($C51="OK",
   VLOOKUP(Plantilla!R62,'Tablas '!$AE$4:$AF$6,2,FALSE),
"")</f>
        <v/>
      </c>
      <c r="U51" t="str">
        <f>IF($C51="OK",
   VLOOKUP(Plantilla!S62,'Tablas '!$AE$4:$AF$6,2,FALSE),
"")</f>
        <v/>
      </c>
      <c r="V51" t="str">
        <f>IF($C51="OK",TEXT(Plantilla!T62,"#"),"")</f>
        <v/>
      </c>
      <c r="W51" s="84" t="str">
        <f>IF($C51="OK",
   VLOOKUP(Plantilla!U62,'Tablas '!$AM$4:$AN$1126,2,FALSE),
"")</f>
        <v/>
      </c>
      <c r="X51" t="str">
        <f>IF($C51="OK",TEXT(Plantilla!V62,"#"),"")</f>
        <v/>
      </c>
      <c r="Y51" t="str">
        <f>IF($C51="OK",
   CONCATENATE(YEAR(Plantilla!W62),"-",TEXT(MONTH(Plantilla!W62),"00"),"-",TEXT(DAY(Plantilla!W62),"00")),
"")</f>
        <v/>
      </c>
      <c r="Z51" t="str">
        <f>IF($C51="OK",
   CONCATENATE(YEAR(Plantilla!X62),"-",TEXT(MONTH(Plantilla!X62),"00"),"-",TEXT(DAY(Plantilla!X62),"00")),
"")</f>
        <v/>
      </c>
      <c r="AA51" t="str">
        <f>IF($C51="OK",
   TEXT(VLOOKUP(Plantilla!Y62,'Tablas '!$Q$4:$R$9,2,FALSE),"#"),
"")</f>
        <v/>
      </c>
      <c r="AB51" t="str">
        <f>IF($C51="OK",
   CONCATENATE(YEAR(Plantilla!Z62),"-",TEXT(MONTH(Plantilla!Z62),"00"),"-",TEXT(DAY(Plantilla!Z62),"00")),
"")</f>
        <v/>
      </c>
      <c r="AC51" t="str">
        <f>IF($C51="OK",
   TEXT(VLOOKUP(Plantilla!AA62,'Tablas '!$T$4:$U$13,2,FALSE),"#"),
"")</f>
        <v/>
      </c>
      <c r="AD51" t="str">
        <f>IF($C51="OK",TEXT(Plantilla!AB62,"#"),"")</f>
        <v/>
      </c>
      <c r="AE51" t="str">
        <f>IF($C51="OK",
   IF(Plantilla!AC62&lt;&gt;"",
      TEXT(VLOOKUP(Plantilla!AC62,'Tablas '!$W$4:$X$7,2,FALSE),"#"),
   ""),
"")</f>
        <v/>
      </c>
      <c r="AF51" t="str">
        <f>IF($C51="OK",TEXT(Plantilla!AD62,"#"),"")</f>
        <v/>
      </c>
      <c r="AG51" s="6" t="str">
        <f>IF($C51="OK",_xlfn.NUMBERVALUE(Plantilla!AE62),"")</f>
        <v/>
      </c>
      <c r="AH51" s="4" t="str">
        <f>IF($C51="OK",_xlfn.NUMBERVALUE(Plantilla!AF62),"")</f>
        <v/>
      </c>
      <c r="AI51" s="6" t="str">
        <f>IF($C51="OK",_xlfn.NUMBERVALUE(Plantilla!AG62),"")</f>
        <v/>
      </c>
      <c r="AJ51" s="6" t="str">
        <f>IF($C51="OK",_xlfn.NUMBERVALUE(Plantilla!AH62),"")</f>
        <v/>
      </c>
      <c r="AK51" s="6" t="str">
        <f>IF($C51="OK",_xlfn.NUMBERVALUE(Plantilla!AI62),"")</f>
        <v/>
      </c>
      <c r="AL51" s="6" t="str">
        <f>IF($C51="OK",_xlfn.NUMBERVALUE(Plantilla!AJ62),"")</f>
        <v/>
      </c>
      <c r="AM51" s="4" t="str">
        <f>IF($C51="OK",_xlfn.NUMBERVALUE(Plantilla!AK62),"")</f>
        <v/>
      </c>
      <c r="AN51" s="6" t="str">
        <f>IF($C51="OK",_xlfn.NUMBERVALUE(Plantilla!AL62),"")</f>
        <v/>
      </c>
      <c r="AO51" s="4" t="str">
        <f>IF($C51="OK",_xlfn.NUMBERVALUE(Plantilla!AM62),"")</f>
        <v/>
      </c>
      <c r="AP51" s="6" t="str">
        <f>IF($C51="OK",_xlfn.NUMBERVALUE(Plantilla!AN62),"")</f>
        <v/>
      </c>
      <c r="AQ51" s="4" t="str">
        <f>IF($C51="OK",_xlfn.NUMBERVALUE(Plantilla!AO62),"")</f>
        <v/>
      </c>
      <c r="AR51" s="6" t="str">
        <f>IF($C51="OK",_xlfn.NUMBERVALUE(Plantilla!AP62),"")</f>
        <v/>
      </c>
      <c r="AS51" s="4" t="str">
        <f>IF($C51="OK",_xlfn.NUMBERVALUE(Plantilla!AQ62),"")</f>
        <v/>
      </c>
      <c r="AT51" s="6" t="str">
        <f>IF($C51="OK",_xlfn.NUMBERVALUE(Plantilla!AR62),"")</f>
        <v/>
      </c>
      <c r="AU51" s="4" t="str">
        <f>IF($C51="OK",_xlfn.NUMBERVALUE(Plantilla!AS62),"")</f>
        <v/>
      </c>
      <c r="AV51" s="6" t="str">
        <f>IF($C51="OK",_xlfn.NUMBERVALUE(Plantilla!AT62),"")</f>
        <v/>
      </c>
      <c r="AW51" s="4" t="str">
        <f>IF($C51="OK",_xlfn.NUMBERVALUE(Plantilla!AU62),"")</f>
        <v/>
      </c>
      <c r="AX51" s="6" t="str">
        <f>IF($C51="OK",_xlfn.NUMBERVALUE(Plantilla!AV62),"")</f>
        <v/>
      </c>
      <c r="AY51" s="4" t="str">
        <f>IF($C51="OK",_xlfn.NUMBERVALUE(Plantilla!AW62),"")</f>
        <v/>
      </c>
      <c r="AZ51" s="6" t="str">
        <f>IF($C51="OK",_xlfn.NUMBERVALUE(Plantilla!AX62),"")</f>
        <v/>
      </c>
      <c r="BA51" t="str">
        <f>IF($C51="OK",_xlfn.NUMBERVALUE(Plantilla!AY62),"")</f>
        <v/>
      </c>
      <c r="BB51" t="str">
        <f>IF($C51="OK",_xlfn.NUMBERVALUE(Plantilla!AZ62),"")</f>
        <v/>
      </c>
      <c r="BC51" s="4" t="str">
        <f>IF($C51="OK",_xlfn.NUMBERVALUE(Plantilla!BA62),"")</f>
        <v/>
      </c>
      <c r="BD51" s="6" t="str">
        <f>IF($C51="OK",_xlfn.NUMBERVALUE(Plantilla!BB62),"")</f>
        <v/>
      </c>
      <c r="BE51" s="4" t="str">
        <f>IF($C51="OK",_xlfn.NUMBERVALUE(Plantilla!BC62),"")</f>
        <v/>
      </c>
      <c r="BF51" s="6" t="str">
        <f>IF($C51="OK",_xlfn.NUMBERVALUE(Plantilla!BD62),"")</f>
        <v/>
      </c>
      <c r="BG51" s="4" t="str">
        <f>IF($C51="OK",_xlfn.NUMBERVALUE(Plantilla!BE62),"")</f>
        <v/>
      </c>
      <c r="BH51" s="6" t="str">
        <f>IF($C51="OK",_xlfn.NUMBERVALUE(Plantilla!BF62),"")</f>
        <v/>
      </c>
      <c r="BI51" s="110" t="str">
        <f>IF($C51="OK",_xlfn.NUMBERVALUE(Plantilla!BG62),"")</f>
        <v/>
      </c>
      <c r="BJ51" s="6" t="str">
        <f>IF($C51="OK",_xlfn.NUMBERVALUE(Plantilla!BH62),"")</f>
        <v/>
      </c>
      <c r="BK51" s="109" t="str">
        <f>IF($C51="OK",_xlfn.NUMBERVALUE(Plantilla!BI62),"")</f>
        <v/>
      </c>
      <c r="BL51" s="6" t="str">
        <f>IF($C51="OK",
   IF(Plantilla!BJ62&lt;&gt;"",
      TEXT(VLOOKUP(Plantilla!BJ62,'Tablas '!$Z$4:$AA$6,2,FALSE),"#"),
   ""),
"")</f>
        <v/>
      </c>
      <c r="BM51" s="4" t="str">
        <f>IF($C51="OK",_xlfn.NUMBERVALUE(Plantilla!BK62),"")</f>
        <v/>
      </c>
      <c r="BN51" s="4" t="str">
        <f>IF($C51="OK",_xlfn.NUMBERVALUE(Plantilla!BL62),"")</f>
        <v/>
      </c>
      <c r="BO51" s="6" t="str">
        <f>IF($C51="OK",_xlfn.NUMBERVALUE(Plantilla!BM62),"")</f>
        <v/>
      </c>
      <c r="BP51" s="4" t="str">
        <f>IF($C51="OK",_xlfn.NUMBERVALUE(Plantilla!BN62),"")</f>
        <v/>
      </c>
      <c r="BQ51" s="6" t="str">
        <f>IF($C51="OK",_xlfn.NUMBERVALUE(Plantilla!BO62),"")</f>
        <v/>
      </c>
      <c r="BR51" s="4" t="str">
        <f>IF($C51="OK",_xlfn.NUMBERVALUE(Plantilla!BP62),"")</f>
        <v/>
      </c>
      <c r="BS51" s="6" t="str">
        <f>IF($C51="OK",_xlfn.NUMBERVALUE(Plantilla!BQ62),"")</f>
        <v/>
      </c>
      <c r="BT51" s="4" t="str">
        <f>IF($C51="OK",_xlfn.NUMBERVALUE(Plantilla!BR62),"")</f>
        <v/>
      </c>
      <c r="BU51" s="6" t="str">
        <f>IF($C51="OK",_xlfn.NUMBERVALUE(Plantilla!BS62),"")</f>
        <v/>
      </c>
      <c r="BV51" s="6" t="str">
        <f>IF($C51="OK",_xlfn.NUMBERVALUE(Plantilla!BT62),"")</f>
        <v/>
      </c>
      <c r="BW51" s="6" t="str">
        <f>IF($C51="OK",_xlfn.NUMBERVALUE(Plantilla!BU62),"")</f>
        <v/>
      </c>
      <c r="BX51" s="6" t="str">
        <f>IF($C51="OK",_xlfn.NUMBERVALUE(Plantilla!BV62),"")</f>
        <v/>
      </c>
      <c r="BY51" s="6" t="str">
        <f>IF($C51="OK",_xlfn.NUMBERVALUE(Plantilla!BW62),"")</f>
        <v/>
      </c>
      <c r="BZ51" s="6" t="str">
        <f>IF($C51="OK",_xlfn.NUMBERVALUE(Plantilla!BX62),"")</f>
        <v/>
      </c>
      <c r="CA51" s="6" t="str">
        <f>IF($C51="OK",_xlfn.NUMBERVALUE(Plantilla!BY62),"")</f>
        <v/>
      </c>
      <c r="CB51" s="6" t="str">
        <f>IF($C51="OK",_xlfn.NUMBERVALUE(Plantilla!BZ62),"")</f>
        <v/>
      </c>
      <c r="CC51" s="6" t="str">
        <f>IF($C51="OK",_xlfn.NUMBERVALUE(Plantilla!CA62),"")</f>
        <v/>
      </c>
      <c r="CD51" s="6" t="str">
        <f>IF($C51="OK",_xlfn.NUMBERVALUE(Plantilla!CB62),"")</f>
        <v/>
      </c>
      <c r="CE51" s="6" t="str">
        <f>IF($C51="OK",_xlfn.NUMBERVALUE(Plantilla!CC62),"")</f>
        <v/>
      </c>
      <c r="CF51" s="4" t="str">
        <f>IF($C51="OK",_xlfn.NUMBERVALUE(Plantilla!CD62),"")</f>
        <v/>
      </c>
      <c r="CG51" s="6" t="str">
        <f>IF($C51="OK",_xlfn.NUMBERVALUE(Plantilla!CE62),"")</f>
        <v/>
      </c>
      <c r="CH51" s="6" t="str">
        <f>IF($C51="OK",_xlfn.NUMBERVALUE(Plantilla!CF62),"")</f>
        <v/>
      </c>
      <c r="CI51" s="6" t="str">
        <f>IF($C51="OK",_xlfn.NUMBERVALUE(Plantilla!CG62),"")</f>
        <v/>
      </c>
      <c r="CJ51" s="6" t="str">
        <f>IF($C51="OK",_xlfn.NUMBERVALUE(Plantilla!CH62),"")</f>
        <v/>
      </c>
      <c r="CK51" s="6" t="str">
        <f>IF($C51="OK",_xlfn.NUMBERVALUE(Plantilla!CI62),"")</f>
        <v/>
      </c>
      <c r="CL51" s="6" t="str">
        <f>IF($C51="OK",_xlfn.NUMBERVALUE(Plantilla!CJ62),"")</f>
        <v/>
      </c>
      <c r="CM51" t="str">
        <f>IF($C51="OK",TEXT(Plantilla!CK62,"#"),"")</f>
        <v/>
      </c>
      <c r="CN51" s="6" t="str">
        <f>IF($C51="OK",_xlfn.NUMBERVALUE(Plantilla!CL62),"")</f>
        <v/>
      </c>
      <c r="CO51" s="6" t="str">
        <f>IF($C51="OK",_xlfn.NUMBERVALUE(Plantilla!CM62),"")</f>
        <v/>
      </c>
      <c r="CP51" s="110" t="str">
        <f>IF($C51="OK",_xlfn.NUMBERVALUE(Plantilla!CN62),"")</f>
        <v/>
      </c>
      <c r="CQ51" s="6" t="str">
        <f>IF($C51="OK",_xlfn.NUMBERVALUE(Plantilla!CO62),"")</f>
        <v/>
      </c>
      <c r="CR51" s="109" t="str">
        <f>IF($C51="OK",_xlfn.NUMBERVALUE(Plantilla!CP62),"")</f>
        <v/>
      </c>
      <c r="CS51" s="110" t="str">
        <f>IF($C51="OK",_xlfn.NUMBERVALUE(Plantilla!CQ62),"")</f>
        <v/>
      </c>
      <c r="CT51" s="6" t="str">
        <f>IF($C51="OK",_xlfn.NUMBERVALUE(Plantilla!CR62),"")</f>
        <v/>
      </c>
      <c r="CU51" s="109" t="str">
        <f>IF($C51="OK",_xlfn.NUMBERVALUE(Plantilla!CS62),"")</f>
        <v/>
      </c>
      <c r="CV51" s="110" t="str">
        <f>IF($C51="OK",_xlfn.NUMBERVALUE(Plantilla!CT62),"")</f>
        <v/>
      </c>
      <c r="CW51" s="6" t="str">
        <f>IF($C51="OK",_xlfn.NUMBERVALUE(Plantilla!CU62),"")</f>
        <v/>
      </c>
      <c r="CX51" s="82" t="str">
        <f>IF($C51="OK",_xlfn.NUMBERVALUE(Plantilla!CV62),"")</f>
        <v/>
      </c>
      <c r="CY51" s="6" t="str">
        <f>IF($C51="OK",_xlfn.NUMBERVALUE(Plantilla!CW62),"")</f>
        <v/>
      </c>
      <c r="CZ51" s="82" t="str">
        <f>IF($C51="OK",_xlfn.NUMBERVALUE(Plantilla!CX62),"")</f>
        <v/>
      </c>
      <c r="DA51" s="6" t="str">
        <f>IF($C51="OK",_xlfn.NUMBERVALUE(Plantilla!CY62),"")</f>
        <v/>
      </c>
      <c r="DB51" s="109" t="str">
        <f>IF($C51="OK",_xlfn.NUMBERVALUE(Plantilla!CZ62),"")</f>
        <v/>
      </c>
      <c r="DC51" s="6" t="str">
        <f>IF($C51="OK",_xlfn.NUMBERVALUE(Plantilla!DA62),"")</f>
        <v/>
      </c>
      <c r="DD51" s="6" t="str">
        <f>IF($C51="OK",TEXT(Plantilla!DB62,"#"),"")</f>
        <v/>
      </c>
      <c r="DE51" s="6" t="str">
        <f>IF($C51="OK",_xlfn.NUMBERVALUE(Plantilla!DC62),"")</f>
        <v/>
      </c>
      <c r="DF51" s="4" t="str">
        <f>IF($C51="OK",_xlfn.NUMBERVALUE(Plantilla!DD62),"")</f>
        <v/>
      </c>
      <c r="DG51" s="6" t="str">
        <f>IF($C51="OK",_xlfn.NUMBERVALUE(Plantilla!DE62),"")</f>
        <v/>
      </c>
      <c r="DH51" s="6" t="str">
        <f>IF($C51="OK",_xlfn.NUMBERVALUE(Plantilla!DF62),"")</f>
        <v/>
      </c>
      <c r="DI51" s="6" t="str">
        <f>IF($C51="OK",_xlfn.NUMBERVALUE(Plantilla!DG62),"")</f>
        <v/>
      </c>
      <c r="DJ51" s="6" t="str">
        <f>IF($C51="OK",_xlfn.NUMBERVALUE(Plantilla!DH62),"")</f>
        <v/>
      </c>
      <c r="DK51" s="6" t="str">
        <f>IF($C51="OK",_xlfn.NUMBERVALUE(Plantilla!DI62),"")</f>
        <v/>
      </c>
      <c r="DL51" s="6" t="str">
        <f>IF($C51="OK",_xlfn.NUMBERVALUE(Plantilla!DJ62),"")</f>
        <v/>
      </c>
      <c r="DM51" s="6" t="str">
        <f>IF($C51="OK",_xlfn.NUMBERVALUE(Plantilla!DK62),"")</f>
        <v/>
      </c>
      <c r="DN51" s="6" t="str">
        <f>IF($C51="OK",_xlfn.NUMBERVALUE(Plantilla!DL62),"")</f>
        <v/>
      </c>
      <c r="DO51" s="6" t="str">
        <f>IF($C51="OK",_xlfn.NUMBERVALUE(Plantilla!DM62),"")</f>
        <v/>
      </c>
      <c r="DP51" s="6" t="str">
        <f>IF($C51="OK",_xlfn.NUMBERVALUE(Plantilla!DN62),"")</f>
        <v/>
      </c>
      <c r="DQ51" s="6" t="str">
        <f>IF($C51="OK",_xlfn.NUMBERVALUE(Plantilla!DO62),"")</f>
        <v/>
      </c>
      <c r="DR51" s="6" t="str">
        <f>IF($C51="OK",_xlfn.NUMBERVALUE(Plantilla!DP62),"")</f>
        <v/>
      </c>
      <c r="DS51" t="str">
        <f>IF($C51="OK",TEXT(Plantilla!DR62,"#"),"")</f>
        <v/>
      </c>
      <c r="DT51" s="6"/>
    </row>
    <row r="52" spans="1:124" x14ac:dyDescent="0.25">
      <c r="A52" t="str">
        <f>IF(Plantilla!$I$6="¡Perfecto!, Guarda el archivo y adjúntalo a tu interfaz de Nómina Electrónica","OK","Error")</f>
        <v>OK</v>
      </c>
      <c r="B52" t="str">
        <f>IF(Plantilla!$I$6="¡Perfecto!, Guarda el archivo y adjúntalo a tu interfaz de Nómina Electrónica",MID(Plantilla!$D$2,SEARCH("V",Plantilla!$D$2),10),"")</f>
        <v>V2.0</v>
      </c>
      <c r="C52" t="str">
        <f>Plantilla!C63</f>
        <v/>
      </c>
      <c r="D52" t="str">
        <f>IF($C52="OK",Plantilla!B63,"")</f>
        <v/>
      </c>
      <c r="E52" t="str">
        <f>IF($C52="OK",
   VLOOKUP(Plantilla!$E$4,'Tablas '!$AP$4:$AT$6,5,FALSE),
"")</f>
        <v/>
      </c>
      <c r="F52" t="str">
        <f>IF($C52="OK",TEXT(Plantilla!D63,"#"),"")</f>
        <v/>
      </c>
      <c r="G52" t="str">
        <f>IF($C52="OK",
   VLOOKUP(Plantilla!E63,'Tablas '!$B$4:$C$14,2,FALSE),
"")</f>
        <v/>
      </c>
      <c r="H52" t="str">
        <f>IF($C52="OK",TEXT(Plantilla!F63,"#"),"")</f>
        <v/>
      </c>
      <c r="I52" t="str">
        <f>IF($C52="OK",TEXT(Plantilla!G63,"#"),"")</f>
        <v/>
      </c>
      <c r="J52" t="str">
        <f>IF($C52="OK",TEXT(Plantilla!H63,"#"),"")</f>
        <v/>
      </c>
      <c r="K52" t="str">
        <f>IF($C52="OK",TEXT(Plantilla!I63,"#"),"")</f>
        <v/>
      </c>
      <c r="L52" t="str">
        <f>IF($C52="OK",TEXT(Plantilla!J63,"#"),"")</f>
        <v/>
      </c>
      <c r="M52" t="str">
        <f>IF($C52="OK",TEXT(Plantilla!K63,"#"),"")</f>
        <v/>
      </c>
      <c r="N52" t="str">
        <f>IF($C52="OK",
   CONCATENATE(YEAR(Plantilla!L63),"-",TEXT(MONTH(Plantilla!L63),"00"),"-",TEXT(DAY(Plantilla!L63),"00")),
"")</f>
        <v/>
      </c>
      <c r="O52" t="str">
        <f>IF($C52="OK",_xlfn.NUMBERVALUE(Plantilla!M63),"")</f>
        <v/>
      </c>
      <c r="P52" t="str">
        <f>IF($C52="OK",
   IF(Plantilla!N63&lt;&gt;"",
      CONCATENATE(YEAR(Plantilla!N63),"-",TEXT(MONTH(Plantilla!N63),"00"),"-",TEXT(DAY(Plantilla!N63),"00")),
   ""),
"")</f>
        <v/>
      </c>
      <c r="Q52" t="str">
        <f>IF($C52="OK",
   VLOOKUP(Plantilla!O63,'Tablas '!$E$4:$F$19,2,FALSE),
"")</f>
        <v/>
      </c>
      <c r="R52" t="str">
        <f>IF($C52="OK",
   VLOOKUP(Plantilla!P63,'Tablas '!$H$4:$I$5,2,FALSE),
"")</f>
        <v/>
      </c>
      <c r="S52" t="str">
        <f>IF($C52="OK",
   VLOOKUP(Plantilla!Q63,'Tablas '!$K$4:$L$8,2,FALSE),
"")</f>
        <v/>
      </c>
      <c r="T52" t="str">
        <f>IF($C52="OK",
   VLOOKUP(Plantilla!R63,'Tablas '!$AE$4:$AF$6,2,FALSE),
"")</f>
        <v/>
      </c>
      <c r="U52" t="str">
        <f>IF($C52="OK",
   VLOOKUP(Plantilla!S63,'Tablas '!$AE$4:$AF$6,2,FALSE),
"")</f>
        <v/>
      </c>
      <c r="V52" t="str">
        <f>IF($C52="OK",TEXT(Plantilla!T63,"#"),"")</f>
        <v/>
      </c>
      <c r="W52" s="84" t="str">
        <f>IF($C52="OK",
   VLOOKUP(Plantilla!U63,'Tablas '!$AM$4:$AN$1126,2,FALSE),
"")</f>
        <v/>
      </c>
      <c r="X52" t="str">
        <f>IF($C52="OK",TEXT(Plantilla!V63,"#"),"")</f>
        <v/>
      </c>
      <c r="Y52" t="str">
        <f>IF($C52="OK",
   CONCATENATE(YEAR(Plantilla!W63),"-",TEXT(MONTH(Plantilla!W63),"00"),"-",TEXT(DAY(Plantilla!W63),"00")),
"")</f>
        <v/>
      </c>
      <c r="Z52" t="str">
        <f>IF($C52="OK",
   CONCATENATE(YEAR(Plantilla!X63),"-",TEXT(MONTH(Plantilla!X63),"00"),"-",TEXT(DAY(Plantilla!X63),"00")),
"")</f>
        <v/>
      </c>
      <c r="AA52" t="str">
        <f>IF($C52="OK",
   TEXT(VLOOKUP(Plantilla!Y63,'Tablas '!$Q$4:$R$9,2,FALSE),"#"),
"")</f>
        <v/>
      </c>
      <c r="AB52" t="str">
        <f>IF($C52="OK",
   CONCATENATE(YEAR(Plantilla!Z63),"-",TEXT(MONTH(Plantilla!Z63),"00"),"-",TEXT(DAY(Plantilla!Z63),"00")),
"")</f>
        <v/>
      </c>
      <c r="AC52" t="str">
        <f>IF($C52="OK",
   TEXT(VLOOKUP(Plantilla!AA63,'Tablas '!$T$4:$U$13,2,FALSE),"#"),
"")</f>
        <v/>
      </c>
      <c r="AD52" t="str">
        <f>IF($C52="OK",TEXT(Plantilla!AB63,"#"),"")</f>
        <v/>
      </c>
      <c r="AE52" t="str">
        <f>IF($C52="OK",
   IF(Plantilla!AC63&lt;&gt;"",
      TEXT(VLOOKUP(Plantilla!AC63,'Tablas '!$W$4:$X$7,2,FALSE),"#"),
   ""),
"")</f>
        <v/>
      </c>
      <c r="AF52" t="str">
        <f>IF($C52="OK",TEXT(Plantilla!AD63,"#"),"")</f>
        <v/>
      </c>
      <c r="AG52" s="6" t="str">
        <f>IF($C52="OK",_xlfn.NUMBERVALUE(Plantilla!AE63),"")</f>
        <v/>
      </c>
      <c r="AH52" s="4" t="str">
        <f>IF($C52="OK",_xlfn.NUMBERVALUE(Plantilla!AF63),"")</f>
        <v/>
      </c>
      <c r="AI52" s="6" t="str">
        <f>IF($C52="OK",_xlfn.NUMBERVALUE(Plantilla!AG63),"")</f>
        <v/>
      </c>
      <c r="AJ52" s="6" t="str">
        <f>IF($C52="OK",_xlfn.NUMBERVALUE(Plantilla!AH63),"")</f>
        <v/>
      </c>
      <c r="AK52" s="6" t="str">
        <f>IF($C52="OK",_xlfn.NUMBERVALUE(Plantilla!AI63),"")</f>
        <v/>
      </c>
      <c r="AL52" s="6" t="str">
        <f>IF($C52="OK",_xlfn.NUMBERVALUE(Plantilla!AJ63),"")</f>
        <v/>
      </c>
      <c r="AM52" s="4" t="str">
        <f>IF($C52="OK",_xlfn.NUMBERVALUE(Plantilla!AK63),"")</f>
        <v/>
      </c>
      <c r="AN52" s="6" t="str">
        <f>IF($C52="OK",_xlfn.NUMBERVALUE(Plantilla!AL63),"")</f>
        <v/>
      </c>
      <c r="AO52" s="4" t="str">
        <f>IF($C52="OK",_xlfn.NUMBERVALUE(Plantilla!AM63),"")</f>
        <v/>
      </c>
      <c r="AP52" s="6" t="str">
        <f>IF($C52="OK",_xlfn.NUMBERVALUE(Plantilla!AN63),"")</f>
        <v/>
      </c>
      <c r="AQ52" s="4" t="str">
        <f>IF($C52="OK",_xlfn.NUMBERVALUE(Plantilla!AO63),"")</f>
        <v/>
      </c>
      <c r="AR52" s="6" t="str">
        <f>IF($C52="OK",_xlfn.NUMBERVALUE(Plantilla!AP63),"")</f>
        <v/>
      </c>
      <c r="AS52" s="4" t="str">
        <f>IF($C52="OK",_xlfn.NUMBERVALUE(Plantilla!AQ63),"")</f>
        <v/>
      </c>
      <c r="AT52" s="6" t="str">
        <f>IF($C52="OK",_xlfn.NUMBERVALUE(Plantilla!AR63),"")</f>
        <v/>
      </c>
      <c r="AU52" s="4" t="str">
        <f>IF($C52="OK",_xlfn.NUMBERVALUE(Plantilla!AS63),"")</f>
        <v/>
      </c>
      <c r="AV52" s="6" t="str">
        <f>IF($C52="OK",_xlfn.NUMBERVALUE(Plantilla!AT63),"")</f>
        <v/>
      </c>
      <c r="AW52" s="4" t="str">
        <f>IF($C52="OK",_xlfn.NUMBERVALUE(Plantilla!AU63),"")</f>
        <v/>
      </c>
      <c r="AX52" s="6" t="str">
        <f>IF($C52="OK",_xlfn.NUMBERVALUE(Plantilla!AV63),"")</f>
        <v/>
      </c>
      <c r="AY52" s="4" t="str">
        <f>IF($C52="OK",_xlfn.NUMBERVALUE(Plantilla!AW63),"")</f>
        <v/>
      </c>
      <c r="AZ52" s="6" t="str">
        <f>IF($C52="OK",_xlfn.NUMBERVALUE(Plantilla!AX63),"")</f>
        <v/>
      </c>
      <c r="BA52" t="str">
        <f>IF($C52="OK",_xlfn.NUMBERVALUE(Plantilla!AY63),"")</f>
        <v/>
      </c>
      <c r="BB52" t="str">
        <f>IF($C52="OK",_xlfn.NUMBERVALUE(Plantilla!AZ63),"")</f>
        <v/>
      </c>
      <c r="BC52" s="4" t="str">
        <f>IF($C52="OK",_xlfn.NUMBERVALUE(Plantilla!BA63),"")</f>
        <v/>
      </c>
      <c r="BD52" s="6" t="str">
        <f>IF($C52="OK",_xlfn.NUMBERVALUE(Plantilla!BB63),"")</f>
        <v/>
      </c>
      <c r="BE52" s="4" t="str">
        <f>IF($C52="OK",_xlfn.NUMBERVALUE(Plantilla!BC63),"")</f>
        <v/>
      </c>
      <c r="BF52" s="6" t="str">
        <f>IF($C52="OK",_xlfn.NUMBERVALUE(Plantilla!BD63),"")</f>
        <v/>
      </c>
      <c r="BG52" s="4" t="str">
        <f>IF($C52="OK",_xlfn.NUMBERVALUE(Plantilla!BE63),"")</f>
        <v/>
      </c>
      <c r="BH52" s="6" t="str">
        <f>IF($C52="OK",_xlfn.NUMBERVALUE(Plantilla!BF63),"")</f>
        <v/>
      </c>
      <c r="BI52" s="110" t="str">
        <f>IF($C52="OK",_xlfn.NUMBERVALUE(Plantilla!BG63),"")</f>
        <v/>
      </c>
      <c r="BJ52" s="6" t="str">
        <f>IF($C52="OK",_xlfn.NUMBERVALUE(Plantilla!BH63),"")</f>
        <v/>
      </c>
      <c r="BK52" s="109" t="str">
        <f>IF($C52="OK",_xlfn.NUMBERVALUE(Plantilla!BI63),"")</f>
        <v/>
      </c>
      <c r="BL52" s="6" t="str">
        <f>IF($C52="OK",
   IF(Plantilla!BJ63&lt;&gt;"",
      TEXT(VLOOKUP(Plantilla!BJ63,'Tablas '!$Z$4:$AA$6,2,FALSE),"#"),
   ""),
"")</f>
        <v/>
      </c>
      <c r="BM52" s="4" t="str">
        <f>IF($C52="OK",_xlfn.NUMBERVALUE(Plantilla!BK63),"")</f>
        <v/>
      </c>
      <c r="BN52" s="4" t="str">
        <f>IF($C52="OK",_xlfn.NUMBERVALUE(Plantilla!BL63),"")</f>
        <v/>
      </c>
      <c r="BO52" s="6" t="str">
        <f>IF($C52="OK",_xlfn.NUMBERVALUE(Plantilla!BM63),"")</f>
        <v/>
      </c>
      <c r="BP52" s="4" t="str">
        <f>IF($C52="OK",_xlfn.NUMBERVALUE(Plantilla!BN63),"")</f>
        <v/>
      </c>
      <c r="BQ52" s="6" t="str">
        <f>IF($C52="OK",_xlfn.NUMBERVALUE(Plantilla!BO63),"")</f>
        <v/>
      </c>
      <c r="BR52" s="4" t="str">
        <f>IF($C52="OK",_xlfn.NUMBERVALUE(Plantilla!BP63),"")</f>
        <v/>
      </c>
      <c r="BS52" s="6" t="str">
        <f>IF($C52="OK",_xlfn.NUMBERVALUE(Plantilla!BQ63),"")</f>
        <v/>
      </c>
      <c r="BT52" s="4" t="str">
        <f>IF($C52="OK",_xlfn.NUMBERVALUE(Plantilla!BR63),"")</f>
        <v/>
      </c>
      <c r="BU52" s="6" t="str">
        <f>IF($C52="OK",_xlfn.NUMBERVALUE(Plantilla!BS63),"")</f>
        <v/>
      </c>
      <c r="BV52" s="6" t="str">
        <f>IF($C52="OK",_xlfn.NUMBERVALUE(Plantilla!BT63),"")</f>
        <v/>
      </c>
      <c r="BW52" s="6" t="str">
        <f>IF($C52="OK",_xlfn.NUMBERVALUE(Plantilla!BU63),"")</f>
        <v/>
      </c>
      <c r="BX52" s="6" t="str">
        <f>IF($C52="OK",_xlfn.NUMBERVALUE(Plantilla!BV63),"")</f>
        <v/>
      </c>
      <c r="BY52" s="6" t="str">
        <f>IF($C52="OK",_xlfn.NUMBERVALUE(Plantilla!BW63),"")</f>
        <v/>
      </c>
      <c r="BZ52" s="6" t="str">
        <f>IF($C52="OK",_xlfn.NUMBERVALUE(Plantilla!BX63),"")</f>
        <v/>
      </c>
      <c r="CA52" s="6" t="str">
        <f>IF($C52="OK",_xlfn.NUMBERVALUE(Plantilla!BY63),"")</f>
        <v/>
      </c>
      <c r="CB52" s="6" t="str">
        <f>IF($C52="OK",_xlfn.NUMBERVALUE(Plantilla!BZ63),"")</f>
        <v/>
      </c>
      <c r="CC52" s="6" t="str">
        <f>IF($C52="OK",_xlfn.NUMBERVALUE(Plantilla!CA63),"")</f>
        <v/>
      </c>
      <c r="CD52" s="6" t="str">
        <f>IF($C52="OK",_xlfn.NUMBERVALUE(Plantilla!CB63),"")</f>
        <v/>
      </c>
      <c r="CE52" s="6" t="str">
        <f>IF($C52="OK",_xlfn.NUMBERVALUE(Plantilla!CC63),"")</f>
        <v/>
      </c>
      <c r="CF52" s="4" t="str">
        <f>IF($C52="OK",_xlfn.NUMBERVALUE(Plantilla!CD63),"")</f>
        <v/>
      </c>
      <c r="CG52" s="6" t="str">
        <f>IF($C52="OK",_xlfn.NUMBERVALUE(Plantilla!CE63),"")</f>
        <v/>
      </c>
      <c r="CH52" s="6" t="str">
        <f>IF($C52="OK",_xlfn.NUMBERVALUE(Plantilla!CF63),"")</f>
        <v/>
      </c>
      <c r="CI52" s="6" t="str">
        <f>IF($C52="OK",_xlfn.NUMBERVALUE(Plantilla!CG63),"")</f>
        <v/>
      </c>
      <c r="CJ52" s="6" t="str">
        <f>IF($C52="OK",_xlfn.NUMBERVALUE(Plantilla!CH63),"")</f>
        <v/>
      </c>
      <c r="CK52" s="6" t="str">
        <f>IF($C52="OK",_xlfn.NUMBERVALUE(Plantilla!CI63),"")</f>
        <v/>
      </c>
      <c r="CL52" s="6" t="str">
        <f>IF($C52="OK",_xlfn.NUMBERVALUE(Plantilla!CJ63),"")</f>
        <v/>
      </c>
      <c r="CM52" t="str">
        <f>IF($C52="OK",TEXT(Plantilla!CK63,"#"),"")</f>
        <v/>
      </c>
      <c r="CN52" s="6" t="str">
        <f>IF($C52="OK",_xlfn.NUMBERVALUE(Plantilla!CL63),"")</f>
        <v/>
      </c>
      <c r="CO52" s="6" t="str">
        <f>IF($C52="OK",_xlfn.NUMBERVALUE(Plantilla!CM63),"")</f>
        <v/>
      </c>
      <c r="CP52" s="110" t="str">
        <f>IF($C52="OK",_xlfn.NUMBERVALUE(Plantilla!CN63),"")</f>
        <v/>
      </c>
      <c r="CQ52" s="6" t="str">
        <f>IF($C52="OK",_xlfn.NUMBERVALUE(Plantilla!CO63),"")</f>
        <v/>
      </c>
      <c r="CR52" s="109" t="str">
        <f>IF($C52="OK",_xlfn.NUMBERVALUE(Plantilla!CP63),"")</f>
        <v/>
      </c>
      <c r="CS52" s="110" t="str">
        <f>IF($C52="OK",_xlfn.NUMBERVALUE(Plantilla!CQ63),"")</f>
        <v/>
      </c>
      <c r="CT52" s="6" t="str">
        <f>IF($C52="OK",_xlfn.NUMBERVALUE(Plantilla!CR63),"")</f>
        <v/>
      </c>
      <c r="CU52" s="109" t="str">
        <f>IF($C52="OK",_xlfn.NUMBERVALUE(Plantilla!CS63),"")</f>
        <v/>
      </c>
      <c r="CV52" s="110" t="str">
        <f>IF($C52="OK",_xlfn.NUMBERVALUE(Plantilla!CT63),"")</f>
        <v/>
      </c>
      <c r="CW52" s="6" t="str">
        <f>IF($C52="OK",_xlfn.NUMBERVALUE(Plantilla!CU63),"")</f>
        <v/>
      </c>
      <c r="CX52" s="82" t="str">
        <f>IF($C52="OK",_xlfn.NUMBERVALUE(Plantilla!CV63),"")</f>
        <v/>
      </c>
      <c r="CY52" s="6" t="str">
        <f>IF($C52="OK",_xlfn.NUMBERVALUE(Plantilla!CW63),"")</f>
        <v/>
      </c>
      <c r="CZ52" s="82" t="str">
        <f>IF($C52="OK",_xlfn.NUMBERVALUE(Plantilla!CX63),"")</f>
        <v/>
      </c>
      <c r="DA52" s="6" t="str">
        <f>IF($C52="OK",_xlfn.NUMBERVALUE(Plantilla!CY63),"")</f>
        <v/>
      </c>
      <c r="DB52" s="109" t="str">
        <f>IF($C52="OK",_xlfn.NUMBERVALUE(Plantilla!CZ63),"")</f>
        <v/>
      </c>
      <c r="DC52" s="6" t="str">
        <f>IF($C52="OK",_xlfn.NUMBERVALUE(Plantilla!DA63),"")</f>
        <v/>
      </c>
      <c r="DD52" s="6" t="str">
        <f>IF($C52="OK",TEXT(Plantilla!DB63,"#"),"")</f>
        <v/>
      </c>
      <c r="DE52" s="6" t="str">
        <f>IF($C52="OK",_xlfn.NUMBERVALUE(Plantilla!DC63),"")</f>
        <v/>
      </c>
      <c r="DF52" s="4" t="str">
        <f>IF($C52="OK",_xlfn.NUMBERVALUE(Plantilla!DD63),"")</f>
        <v/>
      </c>
      <c r="DG52" s="6" t="str">
        <f>IF($C52="OK",_xlfn.NUMBERVALUE(Plantilla!DE63),"")</f>
        <v/>
      </c>
      <c r="DH52" s="6" t="str">
        <f>IF($C52="OK",_xlfn.NUMBERVALUE(Plantilla!DF63),"")</f>
        <v/>
      </c>
      <c r="DI52" s="6" t="str">
        <f>IF($C52="OK",_xlfn.NUMBERVALUE(Plantilla!DG63),"")</f>
        <v/>
      </c>
      <c r="DJ52" s="6" t="str">
        <f>IF($C52="OK",_xlfn.NUMBERVALUE(Plantilla!DH63),"")</f>
        <v/>
      </c>
      <c r="DK52" s="6" t="str">
        <f>IF($C52="OK",_xlfn.NUMBERVALUE(Plantilla!DI63),"")</f>
        <v/>
      </c>
      <c r="DL52" s="6" t="str">
        <f>IF($C52="OK",_xlfn.NUMBERVALUE(Plantilla!DJ63),"")</f>
        <v/>
      </c>
      <c r="DM52" s="6" t="str">
        <f>IF($C52="OK",_xlfn.NUMBERVALUE(Plantilla!DK63),"")</f>
        <v/>
      </c>
      <c r="DN52" s="6" t="str">
        <f>IF($C52="OK",_xlfn.NUMBERVALUE(Plantilla!DL63),"")</f>
        <v/>
      </c>
      <c r="DO52" s="6" t="str">
        <f>IF($C52="OK",_xlfn.NUMBERVALUE(Plantilla!DM63),"")</f>
        <v/>
      </c>
      <c r="DP52" s="6" t="str">
        <f>IF($C52="OK",_xlfn.NUMBERVALUE(Plantilla!DN63),"")</f>
        <v/>
      </c>
      <c r="DQ52" s="6" t="str">
        <f>IF($C52="OK",_xlfn.NUMBERVALUE(Plantilla!DO63),"")</f>
        <v/>
      </c>
      <c r="DR52" s="6" t="str">
        <f>IF($C52="OK",_xlfn.NUMBERVALUE(Plantilla!DP63),"")</f>
        <v/>
      </c>
      <c r="DS52" t="str">
        <f>IF($C52="OK",TEXT(Plantilla!DR63,"#"),"")</f>
        <v/>
      </c>
      <c r="DT52" s="6"/>
    </row>
    <row r="53" spans="1:124" x14ac:dyDescent="0.25">
      <c r="A53" t="str">
        <f>IF(Plantilla!$I$6="¡Perfecto!, Guarda el archivo y adjúntalo a tu interfaz de Nómina Electrónica","OK","Error")</f>
        <v>OK</v>
      </c>
      <c r="B53" t="str">
        <f>IF(Plantilla!$I$6="¡Perfecto!, Guarda el archivo y adjúntalo a tu interfaz de Nómina Electrónica",MID(Plantilla!$D$2,SEARCH("V",Plantilla!$D$2),10),"")</f>
        <v>V2.0</v>
      </c>
      <c r="C53" t="str">
        <f>Plantilla!C64</f>
        <v/>
      </c>
      <c r="D53" t="str">
        <f>IF($C53="OK",Plantilla!B64,"")</f>
        <v/>
      </c>
      <c r="E53" t="str">
        <f>IF($C53="OK",
   VLOOKUP(Plantilla!$E$4,'Tablas '!$AP$4:$AT$6,5,FALSE),
"")</f>
        <v/>
      </c>
      <c r="F53" t="str">
        <f>IF($C53="OK",TEXT(Plantilla!D64,"#"),"")</f>
        <v/>
      </c>
      <c r="G53" t="str">
        <f>IF($C53="OK",
   VLOOKUP(Plantilla!E64,'Tablas '!$B$4:$C$14,2,FALSE),
"")</f>
        <v/>
      </c>
      <c r="H53" t="str">
        <f>IF($C53="OK",TEXT(Plantilla!F64,"#"),"")</f>
        <v/>
      </c>
      <c r="I53" t="str">
        <f>IF($C53="OK",TEXT(Plantilla!G64,"#"),"")</f>
        <v/>
      </c>
      <c r="J53" t="str">
        <f>IF($C53="OK",TEXT(Plantilla!H64,"#"),"")</f>
        <v/>
      </c>
      <c r="K53" t="str">
        <f>IF($C53="OK",TEXT(Plantilla!I64,"#"),"")</f>
        <v/>
      </c>
      <c r="L53" t="str">
        <f>IF($C53="OK",TEXT(Plantilla!J64,"#"),"")</f>
        <v/>
      </c>
      <c r="M53" t="str">
        <f>IF($C53="OK",TEXT(Plantilla!K64,"#"),"")</f>
        <v/>
      </c>
      <c r="N53" t="str">
        <f>IF($C53="OK",
   CONCATENATE(YEAR(Plantilla!L64),"-",TEXT(MONTH(Plantilla!L64),"00"),"-",TEXT(DAY(Plantilla!L64),"00")),
"")</f>
        <v/>
      </c>
      <c r="O53" t="str">
        <f>IF($C53="OK",_xlfn.NUMBERVALUE(Plantilla!M64),"")</f>
        <v/>
      </c>
      <c r="P53" t="str">
        <f>IF($C53="OK",
   IF(Plantilla!N64&lt;&gt;"",
      CONCATENATE(YEAR(Plantilla!N64),"-",TEXT(MONTH(Plantilla!N64),"00"),"-",TEXT(DAY(Plantilla!N64),"00")),
   ""),
"")</f>
        <v/>
      </c>
      <c r="Q53" t="str">
        <f>IF($C53="OK",
   VLOOKUP(Plantilla!O64,'Tablas '!$E$4:$F$19,2,FALSE),
"")</f>
        <v/>
      </c>
      <c r="R53" t="str">
        <f>IF($C53="OK",
   VLOOKUP(Plantilla!P64,'Tablas '!$H$4:$I$5,2,FALSE),
"")</f>
        <v/>
      </c>
      <c r="S53" t="str">
        <f>IF($C53="OK",
   VLOOKUP(Plantilla!Q64,'Tablas '!$K$4:$L$8,2,FALSE),
"")</f>
        <v/>
      </c>
      <c r="T53" t="str">
        <f>IF($C53="OK",
   VLOOKUP(Plantilla!R64,'Tablas '!$AE$4:$AF$6,2,FALSE),
"")</f>
        <v/>
      </c>
      <c r="U53" t="str">
        <f>IF($C53="OK",
   VLOOKUP(Plantilla!S64,'Tablas '!$AE$4:$AF$6,2,FALSE),
"")</f>
        <v/>
      </c>
      <c r="V53" t="str">
        <f>IF($C53="OK",TEXT(Plantilla!T64,"#"),"")</f>
        <v/>
      </c>
      <c r="W53" s="84" t="str">
        <f>IF($C53="OK",
   VLOOKUP(Plantilla!U64,'Tablas '!$AM$4:$AN$1126,2,FALSE),
"")</f>
        <v/>
      </c>
      <c r="X53" t="str">
        <f>IF($C53="OK",TEXT(Plantilla!V64,"#"),"")</f>
        <v/>
      </c>
      <c r="Y53" t="str">
        <f>IF($C53="OK",
   CONCATENATE(YEAR(Plantilla!W64),"-",TEXT(MONTH(Plantilla!W64),"00"),"-",TEXT(DAY(Plantilla!W64),"00")),
"")</f>
        <v/>
      </c>
      <c r="Z53" t="str">
        <f>IF($C53="OK",
   CONCATENATE(YEAR(Plantilla!X64),"-",TEXT(MONTH(Plantilla!X64),"00"),"-",TEXT(DAY(Plantilla!X64),"00")),
"")</f>
        <v/>
      </c>
      <c r="AA53" t="str">
        <f>IF($C53="OK",
   TEXT(VLOOKUP(Plantilla!Y64,'Tablas '!$Q$4:$R$9,2,FALSE),"#"),
"")</f>
        <v/>
      </c>
      <c r="AB53" t="str">
        <f>IF($C53="OK",
   CONCATENATE(YEAR(Plantilla!Z64),"-",TEXT(MONTH(Plantilla!Z64),"00"),"-",TEXT(DAY(Plantilla!Z64),"00")),
"")</f>
        <v/>
      </c>
      <c r="AC53" t="str">
        <f>IF($C53="OK",
   TEXT(VLOOKUP(Plantilla!AA64,'Tablas '!$T$4:$U$13,2,FALSE),"#"),
"")</f>
        <v/>
      </c>
      <c r="AD53" t="str">
        <f>IF($C53="OK",TEXT(Plantilla!AB64,"#"),"")</f>
        <v/>
      </c>
      <c r="AE53" t="str">
        <f>IF($C53="OK",
   IF(Plantilla!AC64&lt;&gt;"",
      TEXT(VLOOKUP(Plantilla!AC64,'Tablas '!$W$4:$X$7,2,FALSE),"#"),
   ""),
"")</f>
        <v/>
      </c>
      <c r="AF53" t="str">
        <f>IF($C53="OK",TEXT(Plantilla!AD64,"#"),"")</f>
        <v/>
      </c>
      <c r="AG53" s="6" t="str">
        <f>IF($C53="OK",_xlfn.NUMBERVALUE(Plantilla!AE64),"")</f>
        <v/>
      </c>
      <c r="AH53" s="4" t="str">
        <f>IF($C53="OK",_xlfn.NUMBERVALUE(Plantilla!AF64),"")</f>
        <v/>
      </c>
      <c r="AI53" s="6" t="str">
        <f>IF($C53="OK",_xlfn.NUMBERVALUE(Plantilla!AG64),"")</f>
        <v/>
      </c>
      <c r="AJ53" s="6" t="str">
        <f>IF($C53="OK",_xlfn.NUMBERVALUE(Plantilla!AH64),"")</f>
        <v/>
      </c>
      <c r="AK53" s="6" t="str">
        <f>IF($C53="OK",_xlfn.NUMBERVALUE(Plantilla!AI64),"")</f>
        <v/>
      </c>
      <c r="AL53" s="6" t="str">
        <f>IF($C53="OK",_xlfn.NUMBERVALUE(Plantilla!AJ64),"")</f>
        <v/>
      </c>
      <c r="AM53" s="4" t="str">
        <f>IF($C53="OK",_xlfn.NUMBERVALUE(Plantilla!AK64),"")</f>
        <v/>
      </c>
      <c r="AN53" s="6" t="str">
        <f>IF($C53="OK",_xlfn.NUMBERVALUE(Plantilla!AL64),"")</f>
        <v/>
      </c>
      <c r="AO53" s="4" t="str">
        <f>IF($C53="OK",_xlfn.NUMBERVALUE(Plantilla!AM64),"")</f>
        <v/>
      </c>
      <c r="AP53" s="6" t="str">
        <f>IF($C53="OK",_xlfn.NUMBERVALUE(Plantilla!AN64),"")</f>
        <v/>
      </c>
      <c r="AQ53" s="4" t="str">
        <f>IF($C53="OK",_xlfn.NUMBERVALUE(Plantilla!AO64),"")</f>
        <v/>
      </c>
      <c r="AR53" s="6" t="str">
        <f>IF($C53="OK",_xlfn.NUMBERVALUE(Plantilla!AP64),"")</f>
        <v/>
      </c>
      <c r="AS53" s="4" t="str">
        <f>IF($C53="OK",_xlfn.NUMBERVALUE(Plantilla!AQ64),"")</f>
        <v/>
      </c>
      <c r="AT53" s="6" t="str">
        <f>IF($C53="OK",_xlfn.NUMBERVALUE(Plantilla!AR64),"")</f>
        <v/>
      </c>
      <c r="AU53" s="4" t="str">
        <f>IF($C53="OK",_xlfn.NUMBERVALUE(Plantilla!AS64),"")</f>
        <v/>
      </c>
      <c r="AV53" s="6" t="str">
        <f>IF($C53="OK",_xlfn.NUMBERVALUE(Plantilla!AT64),"")</f>
        <v/>
      </c>
      <c r="AW53" s="4" t="str">
        <f>IF($C53="OK",_xlfn.NUMBERVALUE(Plantilla!AU64),"")</f>
        <v/>
      </c>
      <c r="AX53" s="6" t="str">
        <f>IF($C53="OK",_xlfn.NUMBERVALUE(Plantilla!AV64),"")</f>
        <v/>
      </c>
      <c r="AY53" s="4" t="str">
        <f>IF($C53="OK",_xlfn.NUMBERVALUE(Plantilla!AW64),"")</f>
        <v/>
      </c>
      <c r="AZ53" s="6" t="str">
        <f>IF($C53="OK",_xlfn.NUMBERVALUE(Plantilla!AX64),"")</f>
        <v/>
      </c>
      <c r="BA53" t="str">
        <f>IF($C53="OK",_xlfn.NUMBERVALUE(Plantilla!AY64),"")</f>
        <v/>
      </c>
      <c r="BB53" t="str">
        <f>IF($C53="OK",_xlfn.NUMBERVALUE(Plantilla!AZ64),"")</f>
        <v/>
      </c>
      <c r="BC53" s="4" t="str">
        <f>IF($C53="OK",_xlfn.NUMBERVALUE(Plantilla!BA64),"")</f>
        <v/>
      </c>
      <c r="BD53" s="6" t="str">
        <f>IF($C53="OK",_xlfn.NUMBERVALUE(Plantilla!BB64),"")</f>
        <v/>
      </c>
      <c r="BE53" s="4" t="str">
        <f>IF($C53="OK",_xlfn.NUMBERVALUE(Plantilla!BC64),"")</f>
        <v/>
      </c>
      <c r="BF53" s="6" t="str">
        <f>IF($C53="OK",_xlfn.NUMBERVALUE(Plantilla!BD64),"")</f>
        <v/>
      </c>
      <c r="BG53" s="4" t="str">
        <f>IF($C53="OK",_xlfn.NUMBERVALUE(Plantilla!BE64),"")</f>
        <v/>
      </c>
      <c r="BH53" s="6" t="str">
        <f>IF($C53="OK",_xlfn.NUMBERVALUE(Plantilla!BF64),"")</f>
        <v/>
      </c>
      <c r="BI53" s="110" t="str">
        <f>IF($C53="OK",_xlfn.NUMBERVALUE(Plantilla!BG64),"")</f>
        <v/>
      </c>
      <c r="BJ53" s="6" t="str">
        <f>IF($C53="OK",_xlfn.NUMBERVALUE(Plantilla!BH64),"")</f>
        <v/>
      </c>
      <c r="BK53" s="109" t="str">
        <f>IF($C53="OK",_xlfn.NUMBERVALUE(Plantilla!BI64),"")</f>
        <v/>
      </c>
      <c r="BL53" s="6" t="str">
        <f>IF($C53="OK",
   IF(Plantilla!BJ64&lt;&gt;"",
      TEXT(VLOOKUP(Plantilla!BJ64,'Tablas '!$Z$4:$AA$6,2,FALSE),"#"),
   ""),
"")</f>
        <v/>
      </c>
      <c r="BM53" s="4" t="str">
        <f>IF($C53="OK",_xlfn.NUMBERVALUE(Plantilla!BK64),"")</f>
        <v/>
      </c>
      <c r="BN53" s="4" t="str">
        <f>IF($C53="OK",_xlfn.NUMBERVALUE(Plantilla!BL64),"")</f>
        <v/>
      </c>
      <c r="BO53" s="6" t="str">
        <f>IF($C53="OK",_xlfn.NUMBERVALUE(Plantilla!BM64),"")</f>
        <v/>
      </c>
      <c r="BP53" s="4" t="str">
        <f>IF($C53="OK",_xlfn.NUMBERVALUE(Plantilla!BN64),"")</f>
        <v/>
      </c>
      <c r="BQ53" s="6" t="str">
        <f>IF($C53="OK",_xlfn.NUMBERVALUE(Plantilla!BO64),"")</f>
        <v/>
      </c>
      <c r="BR53" s="4" t="str">
        <f>IF($C53="OK",_xlfn.NUMBERVALUE(Plantilla!BP64),"")</f>
        <v/>
      </c>
      <c r="BS53" s="6" t="str">
        <f>IF($C53="OK",_xlfn.NUMBERVALUE(Plantilla!BQ64),"")</f>
        <v/>
      </c>
      <c r="BT53" s="4" t="str">
        <f>IF($C53="OK",_xlfn.NUMBERVALUE(Plantilla!BR64),"")</f>
        <v/>
      </c>
      <c r="BU53" s="6" t="str">
        <f>IF($C53="OK",_xlfn.NUMBERVALUE(Plantilla!BS64),"")</f>
        <v/>
      </c>
      <c r="BV53" s="6" t="str">
        <f>IF($C53="OK",_xlfn.NUMBERVALUE(Plantilla!BT64),"")</f>
        <v/>
      </c>
      <c r="BW53" s="6" t="str">
        <f>IF($C53="OK",_xlfn.NUMBERVALUE(Plantilla!BU64),"")</f>
        <v/>
      </c>
      <c r="BX53" s="6" t="str">
        <f>IF($C53="OK",_xlfn.NUMBERVALUE(Plantilla!BV64),"")</f>
        <v/>
      </c>
      <c r="BY53" s="6" t="str">
        <f>IF($C53="OK",_xlfn.NUMBERVALUE(Plantilla!BW64),"")</f>
        <v/>
      </c>
      <c r="BZ53" s="6" t="str">
        <f>IF($C53="OK",_xlfn.NUMBERVALUE(Plantilla!BX64),"")</f>
        <v/>
      </c>
      <c r="CA53" s="6" t="str">
        <f>IF($C53="OK",_xlfn.NUMBERVALUE(Plantilla!BY64),"")</f>
        <v/>
      </c>
      <c r="CB53" s="6" t="str">
        <f>IF($C53="OK",_xlfn.NUMBERVALUE(Plantilla!BZ64),"")</f>
        <v/>
      </c>
      <c r="CC53" s="6" t="str">
        <f>IF($C53="OK",_xlfn.NUMBERVALUE(Plantilla!CA64),"")</f>
        <v/>
      </c>
      <c r="CD53" s="6" t="str">
        <f>IF($C53="OK",_xlfn.NUMBERVALUE(Plantilla!CB64),"")</f>
        <v/>
      </c>
      <c r="CE53" s="6" t="str">
        <f>IF($C53="OK",_xlfn.NUMBERVALUE(Plantilla!CC64),"")</f>
        <v/>
      </c>
      <c r="CF53" s="4" t="str">
        <f>IF($C53="OK",_xlfn.NUMBERVALUE(Plantilla!CD64),"")</f>
        <v/>
      </c>
      <c r="CG53" s="6" t="str">
        <f>IF($C53="OK",_xlfn.NUMBERVALUE(Plantilla!CE64),"")</f>
        <v/>
      </c>
      <c r="CH53" s="6" t="str">
        <f>IF($C53="OK",_xlfn.NUMBERVALUE(Plantilla!CF64),"")</f>
        <v/>
      </c>
      <c r="CI53" s="6" t="str">
        <f>IF($C53="OK",_xlfn.NUMBERVALUE(Plantilla!CG64),"")</f>
        <v/>
      </c>
      <c r="CJ53" s="6" t="str">
        <f>IF($C53="OK",_xlfn.NUMBERVALUE(Plantilla!CH64),"")</f>
        <v/>
      </c>
      <c r="CK53" s="6" t="str">
        <f>IF($C53="OK",_xlfn.NUMBERVALUE(Plantilla!CI64),"")</f>
        <v/>
      </c>
      <c r="CL53" s="6" t="str">
        <f>IF($C53="OK",_xlfn.NUMBERVALUE(Plantilla!CJ64),"")</f>
        <v/>
      </c>
      <c r="CM53" t="str">
        <f>IF($C53="OK",TEXT(Plantilla!CK64,"#"),"")</f>
        <v/>
      </c>
      <c r="CN53" s="6" t="str">
        <f>IF($C53="OK",_xlfn.NUMBERVALUE(Plantilla!CL64),"")</f>
        <v/>
      </c>
      <c r="CO53" s="6" t="str">
        <f>IF($C53="OK",_xlfn.NUMBERVALUE(Plantilla!CM64),"")</f>
        <v/>
      </c>
      <c r="CP53" s="110" t="str">
        <f>IF($C53="OK",_xlfn.NUMBERVALUE(Plantilla!CN64),"")</f>
        <v/>
      </c>
      <c r="CQ53" s="6" t="str">
        <f>IF($C53="OK",_xlfn.NUMBERVALUE(Plantilla!CO64),"")</f>
        <v/>
      </c>
      <c r="CR53" s="109" t="str">
        <f>IF($C53="OK",_xlfn.NUMBERVALUE(Plantilla!CP64),"")</f>
        <v/>
      </c>
      <c r="CS53" s="110" t="str">
        <f>IF($C53="OK",_xlfn.NUMBERVALUE(Plantilla!CQ64),"")</f>
        <v/>
      </c>
      <c r="CT53" s="6" t="str">
        <f>IF($C53="OK",_xlfn.NUMBERVALUE(Plantilla!CR64),"")</f>
        <v/>
      </c>
      <c r="CU53" s="109" t="str">
        <f>IF($C53="OK",_xlfn.NUMBERVALUE(Plantilla!CS64),"")</f>
        <v/>
      </c>
      <c r="CV53" s="110" t="str">
        <f>IF($C53="OK",_xlfn.NUMBERVALUE(Plantilla!CT64),"")</f>
        <v/>
      </c>
      <c r="CW53" s="6" t="str">
        <f>IF($C53="OK",_xlfn.NUMBERVALUE(Plantilla!CU64),"")</f>
        <v/>
      </c>
      <c r="CX53" s="82" t="str">
        <f>IF($C53="OK",_xlfn.NUMBERVALUE(Plantilla!CV64),"")</f>
        <v/>
      </c>
      <c r="CY53" s="6" t="str">
        <f>IF($C53="OK",_xlfn.NUMBERVALUE(Plantilla!CW64),"")</f>
        <v/>
      </c>
      <c r="CZ53" s="82" t="str">
        <f>IF($C53="OK",_xlfn.NUMBERVALUE(Plantilla!CX64),"")</f>
        <v/>
      </c>
      <c r="DA53" s="6" t="str">
        <f>IF($C53="OK",_xlfn.NUMBERVALUE(Plantilla!CY64),"")</f>
        <v/>
      </c>
      <c r="DB53" s="109" t="str">
        <f>IF($C53="OK",_xlfn.NUMBERVALUE(Plantilla!CZ64),"")</f>
        <v/>
      </c>
      <c r="DC53" s="6" t="str">
        <f>IF($C53="OK",_xlfn.NUMBERVALUE(Plantilla!DA64),"")</f>
        <v/>
      </c>
      <c r="DD53" s="6" t="str">
        <f>IF($C53="OK",TEXT(Plantilla!DB64,"#"),"")</f>
        <v/>
      </c>
      <c r="DE53" s="6" t="str">
        <f>IF($C53="OK",_xlfn.NUMBERVALUE(Plantilla!DC64),"")</f>
        <v/>
      </c>
      <c r="DF53" s="4" t="str">
        <f>IF($C53="OK",_xlfn.NUMBERVALUE(Plantilla!DD64),"")</f>
        <v/>
      </c>
      <c r="DG53" s="6" t="str">
        <f>IF($C53="OK",_xlfn.NUMBERVALUE(Plantilla!DE64),"")</f>
        <v/>
      </c>
      <c r="DH53" s="6" t="str">
        <f>IF($C53="OK",_xlfn.NUMBERVALUE(Plantilla!DF64),"")</f>
        <v/>
      </c>
      <c r="DI53" s="6" t="str">
        <f>IF($C53="OK",_xlfn.NUMBERVALUE(Plantilla!DG64),"")</f>
        <v/>
      </c>
      <c r="DJ53" s="6" t="str">
        <f>IF($C53="OK",_xlfn.NUMBERVALUE(Plantilla!DH64),"")</f>
        <v/>
      </c>
      <c r="DK53" s="6" t="str">
        <f>IF($C53="OK",_xlfn.NUMBERVALUE(Plantilla!DI64),"")</f>
        <v/>
      </c>
      <c r="DL53" s="6" t="str">
        <f>IF($C53="OK",_xlfn.NUMBERVALUE(Plantilla!DJ64),"")</f>
        <v/>
      </c>
      <c r="DM53" s="6" t="str">
        <f>IF($C53="OK",_xlfn.NUMBERVALUE(Plantilla!DK64),"")</f>
        <v/>
      </c>
      <c r="DN53" s="6" t="str">
        <f>IF($C53="OK",_xlfn.NUMBERVALUE(Plantilla!DL64),"")</f>
        <v/>
      </c>
      <c r="DO53" s="6" t="str">
        <f>IF($C53="OK",_xlfn.NUMBERVALUE(Plantilla!DM64),"")</f>
        <v/>
      </c>
      <c r="DP53" s="6" t="str">
        <f>IF($C53="OK",_xlfn.NUMBERVALUE(Plantilla!DN64),"")</f>
        <v/>
      </c>
      <c r="DQ53" s="6" t="str">
        <f>IF($C53="OK",_xlfn.NUMBERVALUE(Plantilla!DO64),"")</f>
        <v/>
      </c>
      <c r="DR53" s="6" t="str">
        <f>IF($C53="OK",_xlfn.NUMBERVALUE(Plantilla!DP64),"")</f>
        <v/>
      </c>
      <c r="DS53" t="str">
        <f>IF($C53="OK",TEXT(Plantilla!DR64,"#"),"")</f>
        <v/>
      </c>
      <c r="DT53" s="6"/>
    </row>
    <row r="54" spans="1:124" x14ac:dyDescent="0.25">
      <c r="A54" t="str">
        <f>IF(Plantilla!$I$6="¡Perfecto!, Guarda el archivo y adjúntalo a tu interfaz de Nómina Electrónica","OK","Error")</f>
        <v>OK</v>
      </c>
      <c r="B54" t="str">
        <f>IF(Plantilla!$I$6="¡Perfecto!, Guarda el archivo y adjúntalo a tu interfaz de Nómina Electrónica",MID(Plantilla!$D$2,SEARCH("V",Plantilla!$D$2),10),"")</f>
        <v>V2.0</v>
      </c>
      <c r="C54" t="str">
        <f>Plantilla!C65</f>
        <v/>
      </c>
      <c r="D54" t="str">
        <f>IF($C54="OK",Plantilla!B65,"")</f>
        <v/>
      </c>
      <c r="E54" t="str">
        <f>IF($C54="OK",
   VLOOKUP(Plantilla!$E$4,'Tablas '!$AP$4:$AT$6,5,FALSE),
"")</f>
        <v/>
      </c>
      <c r="F54" t="str">
        <f>IF($C54="OK",TEXT(Plantilla!D65,"#"),"")</f>
        <v/>
      </c>
      <c r="G54" t="str">
        <f>IF($C54="OK",
   VLOOKUP(Plantilla!E65,'Tablas '!$B$4:$C$14,2,FALSE),
"")</f>
        <v/>
      </c>
      <c r="H54" t="str">
        <f>IF($C54="OK",TEXT(Plantilla!F65,"#"),"")</f>
        <v/>
      </c>
      <c r="I54" t="str">
        <f>IF($C54="OK",TEXT(Plantilla!G65,"#"),"")</f>
        <v/>
      </c>
      <c r="J54" t="str">
        <f>IF($C54="OK",TEXT(Plantilla!H65,"#"),"")</f>
        <v/>
      </c>
      <c r="K54" t="str">
        <f>IF($C54="OK",TEXT(Plantilla!I65,"#"),"")</f>
        <v/>
      </c>
      <c r="L54" t="str">
        <f>IF($C54="OK",TEXT(Plantilla!J65,"#"),"")</f>
        <v/>
      </c>
      <c r="M54" t="str">
        <f>IF($C54="OK",TEXT(Plantilla!K65,"#"),"")</f>
        <v/>
      </c>
      <c r="N54" t="str">
        <f>IF($C54="OK",
   CONCATENATE(YEAR(Plantilla!L65),"-",TEXT(MONTH(Plantilla!L65),"00"),"-",TEXT(DAY(Plantilla!L65),"00")),
"")</f>
        <v/>
      </c>
      <c r="O54" t="str">
        <f>IF($C54="OK",_xlfn.NUMBERVALUE(Plantilla!M65),"")</f>
        <v/>
      </c>
      <c r="P54" t="str">
        <f>IF($C54="OK",
   IF(Plantilla!N65&lt;&gt;"",
      CONCATENATE(YEAR(Plantilla!N65),"-",TEXT(MONTH(Plantilla!N65),"00"),"-",TEXT(DAY(Plantilla!N65),"00")),
   ""),
"")</f>
        <v/>
      </c>
      <c r="Q54" t="str">
        <f>IF($C54="OK",
   VLOOKUP(Plantilla!O65,'Tablas '!$E$4:$F$19,2,FALSE),
"")</f>
        <v/>
      </c>
      <c r="R54" t="str">
        <f>IF($C54="OK",
   VLOOKUP(Plantilla!P65,'Tablas '!$H$4:$I$5,2,FALSE),
"")</f>
        <v/>
      </c>
      <c r="S54" t="str">
        <f>IF($C54="OK",
   VLOOKUP(Plantilla!Q65,'Tablas '!$K$4:$L$8,2,FALSE),
"")</f>
        <v/>
      </c>
      <c r="T54" t="str">
        <f>IF($C54="OK",
   VLOOKUP(Plantilla!R65,'Tablas '!$AE$4:$AF$6,2,FALSE),
"")</f>
        <v/>
      </c>
      <c r="U54" t="str">
        <f>IF($C54="OK",
   VLOOKUP(Plantilla!S65,'Tablas '!$AE$4:$AF$6,2,FALSE),
"")</f>
        <v/>
      </c>
      <c r="V54" t="str">
        <f>IF($C54="OK",TEXT(Plantilla!T65,"#"),"")</f>
        <v/>
      </c>
      <c r="W54" s="84" t="str">
        <f>IF($C54="OK",
   VLOOKUP(Plantilla!U65,'Tablas '!$AM$4:$AN$1126,2,FALSE),
"")</f>
        <v/>
      </c>
      <c r="X54" t="str">
        <f>IF($C54="OK",TEXT(Plantilla!V65,"#"),"")</f>
        <v/>
      </c>
      <c r="Y54" t="str">
        <f>IF($C54="OK",
   CONCATENATE(YEAR(Plantilla!W65),"-",TEXT(MONTH(Plantilla!W65),"00"),"-",TEXT(DAY(Plantilla!W65),"00")),
"")</f>
        <v/>
      </c>
      <c r="Z54" t="str">
        <f>IF($C54="OK",
   CONCATENATE(YEAR(Plantilla!X65),"-",TEXT(MONTH(Plantilla!X65),"00"),"-",TEXT(DAY(Plantilla!X65),"00")),
"")</f>
        <v/>
      </c>
      <c r="AA54" t="str">
        <f>IF($C54="OK",
   TEXT(VLOOKUP(Plantilla!Y65,'Tablas '!$Q$4:$R$9,2,FALSE),"#"),
"")</f>
        <v/>
      </c>
      <c r="AB54" t="str">
        <f>IF($C54="OK",
   CONCATENATE(YEAR(Plantilla!Z65),"-",TEXT(MONTH(Plantilla!Z65),"00"),"-",TEXT(DAY(Plantilla!Z65),"00")),
"")</f>
        <v/>
      </c>
      <c r="AC54" t="str">
        <f>IF($C54="OK",
   TEXT(VLOOKUP(Plantilla!AA65,'Tablas '!$T$4:$U$13,2,FALSE),"#"),
"")</f>
        <v/>
      </c>
      <c r="AD54" t="str">
        <f>IF($C54="OK",TEXT(Plantilla!AB65,"#"),"")</f>
        <v/>
      </c>
      <c r="AE54" t="str">
        <f>IF($C54="OK",
   IF(Plantilla!AC65&lt;&gt;"",
      TEXT(VLOOKUP(Plantilla!AC65,'Tablas '!$W$4:$X$7,2,FALSE),"#"),
   ""),
"")</f>
        <v/>
      </c>
      <c r="AF54" t="str">
        <f>IF($C54="OK",TEXT(Plantilla!AD65,"#"),"")</f>
        <v/>
      </c>
      <c r="AG54" s="6" t="str">
        <f>IF($C54="OK",_xlfn.NUMBERVALUE(Plantilla!AE65),"")</f>
        <v/>
      </c>
      <c r="AH54" s="4" t="str">
        <f>IF($C54="OK",_xlfn.NUMBERVALUE(Plantilla!AF65),"")</f>
        <v/>
      </c>
      <c r="AI54" s="6" t="str">
        <f>IF($C54="OK",_xlfn.NUMBERVALUE(Plantilla!AG65),"")</f>
        <v/>
      </c>
      <c r="AJ54" s="6" t="str">
        <f>IF($C54="OK",_xlfn.NUMBERVALUE(Plantilla!AH65),"")</f>
        <v/>
      </c>
      <c r="AK54" s="6" t="str">
        <f>IF($C54="OK",_xlfn.NUMBERVALUE(Plantilla!AI65),"")</f>
        <v/>
      </c>
      <c r="AL54" s="6" t="str">
        <f>IF($C54="OK",_xlfn.NUMBERVALUE(Plantilla!AJ65),"")</f>
        <v/>
      </c>
      <c r="AM54" s="4" t="str">
        <f>IF($C54="OK",_xlfn.NUMBERVALUE(Plantilla!AK65),"")</f>
        <v/>
      </c>
      <c r="AN54" s="6" t="str">
        <f>IF($C54="OK",_xlfn.NUMBERVALUE(Plantilla!AL65),"")</f>
        <v/>
      </c>
      <c r="AO54" s="4" t="str">
        <f>IF($C54="OK",_xlfn.NUMBERVALUE(Plantilla!AM65),"")</f>
        <v/>
      </c>
      <c r="AP54" s="6" t="str">
        <f>IF($C54="OK",_xlfn.NUMBERVALUE(Plantilla!AN65),"")</f>
        <v/>
      </c>
      <c r="AQ54" s="4" t="str">
        <f>IF($C54="OK",_xlfn.NUMBERVALUE(Plantilla!AO65),"")</f>
        <v/>
      </c>
      <c r="AR54" s="6" t="str">
        <f>IF($C54="OK",_xlfn.NUMBERVALUE(Plantilla!AP65),"")</f>
        <v/>
      </c>
      <c r="AS54" s="4" t="str">
        <f>IF($C54="OK",_xlfn.NUMBERVALUE(Plantilla!AQ65),"")</f>
        <v/>
      </c>
      <c r="AT54" s="6" t="str">
        <f>IF($C54="OK",_xlfn.NUMBERVALUE(Plantilla!AR65),"")</f>
        <v/>
      </c>
      <c r="AU54" s="4" t="str">
        <f>IF($C54="OK",_xlfn.NUMBERVALUE(Plantilla!AS65),"")</f>
        <v/>
      </c>
      <c r="AV54" s="6" t="str">
        <f>IF($C54="OK",_xlfn.NUMBERVALUE(Plantilla!AT65),"")</f>
        <v/>
      </c>
      <c r="AW54" s="4" t="str">
        <f>IF($C54="OK",_xlfn.NUMBERVALUE(Plantilla!AU65),"")</f>
        <v/>
      </c>
      <c r="AX54" s="6" t="str">
        <f>IF($C54="OK",_xlfn.NUMBERVALUE(Plantilla!AV65),"")</f>
        <v/>
      </c>
      <c r="AY54" s="4" t="str">
        <f>IF($C54="OK",_xlfn.NUMBERVALUE(Plantilla!AW65),"")</f>
        <v/>
      </c>
      <c r="AZ54" s="6" t="str">
        <f>IF($C54="OK",_xlfn.NUMBERVALUE(Plantilla!AX65),"")</f>
        <v/>
      </c>
      <c r="BA54" t="str">
        <f>IF($C54="OK",_xlfn.NUMBERVALUE(Plantilla!AY65),"")</f>
        <v/>
      </c>
      <c r="BB54" t="str">
        <f>IF($C54="OK",_xlfn.NUMBERVALUE(Plantilla!AZ65),"")</f>
        <v/>
      </c>
      <c r="BC54" s="4" t="str">
        <f>IF($C54="OK",_xlfn.NUMBERVALUE(Plantilla!BA65),"")</f>
        <v/>
      </c>
      <c r="BD54" s="6" t="str">
        <f>IF($C54="OK",_xlfn.NUMBERVALUE(Plantilla!BB65),"")</f>
        <v/>
      </c>
      <c r="BE54" s="4" t="str">
        <f>IF($C54="OK",_xlfn.NUMBERVALUE(Plantilla!BC65),"")</f>
        <v/>
      </c>
      <c r="BF54" s="6" t="str">
        <f>IF($C54="OK",_xlfn.NUMBERVALUE(Plantilla!BD65),"")</f>
        <v/>
      </c>
      <c r="BG54" s="4" t="str">
        <f>IF($C54="OK",_xlfn.NUMBERVALUE(Plantilla!BE65),"")</f>
        <v/>
      </c>
      <c r="BH54" s="6" t="str">
        <f>IF($C54="OK",_xlfn.NUMBERVALUE(Plantilla!BF65),"")</f>
        <v/>
      </c>
      <c r="BI54" s="110" t="str">
        <f>IF($C54="OK",_xlfn.NUMBERVALUE(Plantilla!BG65),"")</f>
        <v/>
      </c>
      <c r="BJ54" s="6" t="str">
        <f>IF($C54="OK",_xlfn.NUMBERVALUE(Plantilla!BH65),"")</f>
        <v/>
      </c>
      <c r="BK54" s="109" t="str">
        <f>IF($C54="OK",_xlfn.NUMBERVALUE(Plantilla!BI65),"")</f>
        <v/>
      </c>
      <c r="BL54" s="6" t="str">
        <f>IF($C54="OK",
   IF(Plantilla!BJ65&lt;&gt;"",
      TEXT(VLOOKUP(Plantilla!BJ65,'Tablas '!$Z$4:$AA$6,2,FALSE),"#"),
   ""),
"")</f>
        <v/>
      </c>
      <c r="BM54" s="4" t="str">
        <f>IF($C54="OK",_xlfn.NUMBERVALUE(Plantilla!BK65),"")</f>
        <v/>
      </c>
      <c r="BN54" s="4" t="str">
        <f>IF($C54="OK",_xlfn.NUMBERVALUE(Plantilla!BL65),"")</f>
        <v/>
      </c>
      <c r="BO54" s="6" t="str">
        <f>IF($C54="OK",_xlfn.NUMBERVALUE(Plantilla!BM65),"")</f>
        <v/>
      </c>
      <c r="BP54" s="4" t="str">
        <f>IF($C54="OK",_xlfn.NUMBERVALUE(Plantilla!BN65),"")</f>
        <v/>
      </c>
      <c r="BQ54" s="6" t="str">
        <f>IF($C54="OK",_xlfn.NUMBERVALUE(Plantilla!BO65),"")</f>
        <v/>
      </c>
      <c r="BR54" s="4" t="str">
        <f>IF($C54="OK",_xlfn.NUMBERVALUE(Plantilla!BP65),"")</f>
        <v/>
      </c>
      <c r="BS54" s="6" t="str">
        <f>IF($C54="OK",_xlfn.NUMBERVALUE(Plantilla!BQ65),"")</f>
        <v/>
      </c>
      <c r="BT54" s="4" t="str">
        <f>IF($C54="OK",_xlfn.NUMBERVALUE(Plantilla!BR65),"")</f>
        <v/>
      </c>
      <c r="BU54" s="6" t="str">
        <f>IF($C54="OK",_xlfn.NUMBERVALUE(Plantilla!BS65),"")</f>
        <v/>
      </c>
      <c r="BV54" s="6" t="str">
        <f>IF($C54="OK",_xlfn.NUMBERVALUE(Plantilla!BT65),"")</f>
        <v/>
      </c>
      <c r="BW54" s="6" t="str">
        <f>IF($C54="OK",_xlfn.NUMBERVALUE(Plantilla!BU65),"")</f>
        <v/>
      </c>
      <c r="BX54" s="6" t="str">
        <f>IF($C54="OK",_xlfn.NUMBERVALUE(Plantilla!BV65),"")</f>
        <v/>
      </c>
      <c r="BY54" s="6" t="str">
        <f>IF($C54="OK",_xlfn.NUMBERVALUE(Plantilla!BW65),"")</f>
        <v/>
      </c>
      <c r="BZ54" s="6" t="str">
        <f>IF($C54="OK",_xlfn.NUMBERVALUE(Plantilla!BX65),"")</f>
        <v/>
      </c>
      <c r="CA54" s="6" t="str">
        <f>IF($C54="OK",_xlfn.NUMBERVALUE(Plantilla!BY65),"")</f>
        <v/>
      </c>
      <c r="CB54" s="6" t="str">
        <f>IF($C54="OK",_xlfn.NUMBERVALUE(Plantilla!BZ65),"")</f>
        <v/>
      </c>
      <c r="CC54" s="6" t="str">
        <f>IF($C54="OK",_xlfn.NUMBERVALUE(Plantilla!CA65),"")</f>
        <v/>
      </c>
      <c r="CD54" s="6" t="str">
        <f>IF($C54="OK",_xlfn.NUMBERVALUE(Plantilla!CB65),"")</f>
        <v/>
      </c>
      <c r="CE54" s="6" t="str">
        <f>IF($C54="OK",_xlfn.NUMBERVALUE(Plantilla!CC65),"")</f>
        <v/>
      </c>
      <c r="CF54" s="4" t="str">
        <f>IF($C54="OK",_xlfn.NUMBERVALUE(Plantilla!CD65),"")</f>
        <v/>
      </c>
      <c r="CG54" s="6" t="str">
        <f>IF($C54="OK",_xlfn.NUMBERVALUE(Plantilla!CE65),"")</f>
        <v/>
      </c>
      <c r="CH54" s="6" t="str">
        <f>IF($C54="OK",_xlfn.NUMBERVALUE(Plantilla!CF65),"")</f>
        <v/>
      </c>
      <c r="CI54" s="6" t="str">
        <f>IF($C54="OK",_xlfn.NUMBERVALUE(Plantilla!CG65),"")</f>
        <v/>
      </c>
      <c r="CJ54" s="6" t="str">
        <f>IF($C54="OK",_xlfn.NUMBERVALUE(Plantilla!CH65),"")</f>
        <v/>
      </c>
      <c r="CK54" s="6" t="str">
        <f>IF($C54="OK",_xlfn.NUMBERVALUE(Plantilla!CI65),"")</f>
        <v/>
      </c>
      <c r="CL54" s="6" t="str">
        <f>IF($C54="OK",_xlfn.NUMBERVALUE(Plantilla!CJ65),"")</f>
        <v/>
      </c>
      <c r="CM54" t="str">
        <f>IF($C54="OK",TEXT(Plantilla!CK65,"#"),"")</f>
        <v/>
      </c>
      <c r="CN54" s="6" t="str">
        <f>IF($C54="OK",_xlfn.NUMBERVALUE(Plantilla!CL65),"")</f>
        <v/>
      </c>
      <c r="CO54" s="6" t="str">
        <f>IF($C54="OK",_xlfn.NUMBERVALUE(Plantilla!CM65),"")</f>
        <v/>
      </c>
      <c r="CP54" s="110" t="str">
        <f>IF($C54="OK",_xlfn.NUMBERVALUE(Plantilla!CN65),"")</f>
        <v/>
      </c>
      <c r="CQ54" s="6" t="str">
        <f>IF($C54="OK",_xlfn.NUMBERVALUE(Plantilla!CO65),"")</f>
        <v/>
      </c>
      <c r="CR54" s="109" t="str">
        <f>IF($C54="OK",_xlfn.NUMBERVALUE(Plantilla!CP65),"")</f>
        <v/>
      </c>
      <c r="CS54" s="110" t="str">
        <f>IF($C54="OK",_xlfn.NUMBERVALUE(Plantilla!CQ65),"")</f>
        <v/>
      </c>
      <c r="CT54" s="6" t="str">
        <f>IF($C54="OK",_xlfn.NUMBERVALUE(Plantilla!CR65),"")</f>
        <v/>
      </c>
      <c r="CU54" s="109" t="str">
        <f>IF($C54="OK",_xlfn.NUMBERVALUE(Plantilla!CS65),"")</f>
        <v/>
      </c>
      <c r="CV54" s="110" t="str">
        <f>IF($C54="OK",_xlfn.NUMBERVALUE(Plantilla!CT65),"")</f>
        <v/>
      </c>
      <c r="CW54" s="6" t="str">
        <f>IF($C54="OK",_xlfn.NUMBERVALUE(Plantilla!CU65),"")</f>
        <v/>
      </c>
      <c r="CX54" s="82" t="str">
        <f>IF($C54="OK",_xlfn.NUMBERVALUE(Plantilla!CV65),"")</f>
        <v/>
      </c>
      <c r="CY54" s="6" t="str">
        <f>IF($C54="OK",_xlfn.NUMBERVALUE(Plantilla!CW65),"")</f>
        <v/>
      </c>
      <c r="CZ54" s="82" t="str">
        <f>IF($C54="OK",_xlfn.NUMBERVALUE(Plantilla!CX65),"")</f>
        <v/>
      </c>
      <c r="DA54" s="6" t="str">
        <f>IF($C54="OK",_xlfn.NUMBERVALUE(Plantilla!CY65),"")</f>
        <v/>
      </c>
      <c r="DB54" s="109" t="str">
        <f>IF($C54="OK",_xlfn.NUMBERVALUE(Plantilla!CZ65),"")</f>
        <v/>
      </c>
      <c r="DC54" s="6" t="str">
        <f>IF($C54="OK",_xlfn.NUMBERVALUE(Plantilla!DA65),"")</f>
        <v/>
      </c>
      <c r="DD54" s="6" t="str">
        <f>IF($C54="OK",TEXT(Plantilla!DB65,"#"),"")</f>
        <v/>
      </c>
      <c r="DE54" s="6" t="str">
        <f>IF($C54="OK",_xlfn.NUMBERVALUE(Plantilla!DC65),"")</f>
        <v/>
      </c>
      <c r="DF54" s="4" t="str">
        <f>IF($C54="OK",_xlfn.NUMBERVALUE(Plantilla!DD65),"")</f>
        <v/>
      </c>
      <c r="DG54" s="6" t="str">
        <f>IF($C54="OK",_xlfn.NUMBERVALUE(Plantilla!DE65),"")</f>
        <v/>
      </c>
      <c r="DH54" s="6" t="str">
        <f>IF($C54="OK",_xlfn.NUMBERVALUE(Plantilla!DF65),"")</f>
        <v/>
      </c>
      <c r="DI54" s="6" t="str">
        <f>IF($C54="OK",_xlfn.NUMBERVALUE(Plantilla!DG65),"")</f>
        <v/>
      </c>
      <c r="DJ54" s="6" t="str">
        <f>IF($C54="OK",_xlfn.NUMBERVALUE(Plantilla!DH65),"")</f>
        <v/>
      </c>
      <c r="DK54" s="6" t="str">
        <f>IF($C54="OK",_xlfn.NUMBERVALUE(Plantilla!DI65),"")</f>
        <v/>
      </c>
      <c r="DL54" s="6" t="str">
        <f>IF($C54="OK",_xlfn.NUMBERVALUE(Plantilla!DJ65),"")</f>
        <v/>
      </c>
      <c r="DM54" s="6" t="str">
        <f>IF($C54="OK",_xlfn.NUMBERVALUE(Plantilla!DK65),"")</f>
        <v/>
      </c>
      <c r="DN54" s="6" t="str">
        <f>IF($C54="OK",_xlfn.NUMBERVALUE(Plantilla!DL65),"")</f>
        <v/>
      </c>
      <c r="DO54" s="6" t="str">
        <f>IF($C54="OK",_xlfn.NUMBERVALUE(Plantilla!DM65),"")</f>
        <v/>
      </c>
      <c r="DP54" s="6" t="str">
        <f>IF($C54="OK",_xlfn.NUMBERVALUE(Plantilla!DN65),"")</f>
        <v/>
      </c>
      <c r="DQ54" s="6" t="str">
        <f>IF($C54="OK",_xlfn.NUMBERVALUE(Plantilla!DO65),"")</f>
        <v/>
      </c>
      <c r="DR54" s="6" t="str">
        <f>IF($C54="OK",_xlfn.NUMBERVALUE(Plantilla!DP65),"")</f>
        <v/>
      </c>
      <c r="DS54" t="str">
        <f>IF($C54="OK",TEXT(Plantilla!DR65,"#"),"")</f>
        <v/>
      </c>
      <c r="DT54" s="6"/>
    </row>
    <row r="55" spans="1:124" x14ac:dyDescent="0.25">
      <c r="A55" t="str">
        <f>IF(Plantilla!$I$6="¡Perfecto!, Guarda el archivo y adjúntalo a tu interfaz de Nómina Electrónica","OK","Error")</f>
        <v>OK</v>
      </c>
      <c r="B55" t="str">
        <f>IF(Plantilla!$I$6="¡Perfecto!, Guarda el archivo y adjúntalo a tu interfaz de Nómina Electrónica",MID(Plantilla!$D$2,SEARCH("V",Plantilla!$D$2),10),"")</f>
        <v>V2.0</v>
      </c>
      <c r="C55" t="str">
        <f>Plantilla!C66</f>
        <v/>
      </c>
      <c r="D55" t="str">
        <f>IF($C55="OK",Plantilla!B66,"")</f>
        <v/>
      </c>
      <c r="E55" t="str">
        <f>IF($C55="OK",
   VLOOKUP(Plantilla!$E$4,'Tablas '!$AP$4:$AT$6,5,FALSE),
"")</f>
        <v/>
      </c>
      <c r="F55" t="str">
        <f>IF($C55="OK",TEXT(Plantilla!D66,"#"),"")</f>
        <v/>
      </c>
      <c r="G55" t="str">
        <f>IF($C55="OK",
   VLOOKUP(Plantilla!E66,'Tablas '!$B$4:$C$14,2,FALSE),
"")</f>
        <v/>
      </c>
      <c r="H55" t="str">
        <f>IF($C55="OK",TEXT(Plantilla!F66,"#"),"")</f>
        <v/>
      </c>
      <c r="I55" t="str">
        <f>IF($C55="OK",TEXT(Plantilla!G66,"#"),"")</f>
        <v/>
      </c>
      <c r="J55" t="str">
        <f>IF($C55="OK",TEXT(Plantilla!H66,"#"),"")</f>
        <v/>
      </c>
      <c r="K55" t="str">
        <f>IF($C55="OK",TEXT(Plantilla!I66,"#"),"")</f>
        <v/>
      </c>
      <c r="L55" t="str">
        <f>IF($C55="OK",TEXT(Plantilla!J66,"#"),"")</f>
        <v/>
      </c>
      <c r="M55" t="str">
        <f>IF($C55="OK",TEXT(Plantilla!K66,"#"),"")</f>
        <v/>
      </c>
      <c r="N55" t="str">
        <f>IF($C55="OK",
   CONCATENATE(YEAR(Plantilla!L66),"-",TEXT(MONTH(Plantilla!L66),"00"),"-",TEXT(DAY(Plantilla!L66),"00")),
"")</f>
        <v/>
      </c>
      <c r="O55" t="str">
        <f>IF($C55="OK",_xlfn.NUMBERVALUE(Plantilla!M66),"")</f>
        <v/>
      </c>
      <c r="P55" t="str">
        <f>IF($C55="OK",
   IF(Plantilla!N66&lt;&gt;"",
      CONCATENATE(YEAR(Plantilla!N66),"-",TEXT(MONTH(Plantilla!N66),"00"),"-",TEXT(DAY(Plantilla!N66),"00")),
   ""),
"")</f>
        <v/>
      </c>
      <c r="Q55" t="str">
        <f>IF($C55="OK",
   VLOOKUP(Plantilla!O66,'Tablas '!$E$4:$F$19,2,FALSE),
"")</f>
        <v/>
      </c>
      <c r="R55" t="str">
        <f>IF($C55="OK",
   VLOOKUP(Plantilla!P66,'Tablas '!$H$4:$I$5,2,FALSE),
"")</f>
        <v/>
      </c>
      <c r="S55" t="str">
        <f>IF($C55="OK",
   VLOOKUP(Plantilla!Q66,'Tablas '!$K$4:$L$8,2,FALSE),
"")</f>
        <v/>
      </c>
      <c r="T55" t="str">
        <f>IF($C55="OK",
   VLOOKUP(Plantilla!R66,'Tablas '!$AE$4:$AF$6,2,FALSE),
"")</f>
        <v/>
      </c>
      <c r="U55" t="str">
        <f>IF($C55="OK",
   VLOOKUP(Plantilla!S66,'Tablas '!$AE$4:$AF$6,2,FALSE),
"")</f>
        <v/>
      </c>
      <c r="V55" t="str">
        <f>IF($C55="OK",TEXT(Plantilla!T66,"#"),"")</f>
        <v/>
      </c>
      <c r="W55" s="84" t="str">
        <f>IF($C55="OK",
   VLOOKUP(Plantilla!U66,'Tablas '!$AM$4:$AN$1126,2,FALSE),
"")</f>
        <v/>
      </c>
      <c r="X55" t="str">
        <f>IF($C55="OK",TEXT(Plantilla!V66,"#"),"")</f>
        <v/>
      </c>
      <c r="Y55" t="str">
        <f>IF($C55="OK",
   CONCATENATE(YEAR(Plantilla!W66),"-",TEXT(MONTH(Plantilla!W66),"00"),"-",TEXT(DAY(Plantilla!W66),"00")),
"")</f>
        <v/>
      </c>
      <c r="Z55" t="str">
        <f>IF($C55="OK",
   CONCATENATE(YEAR(Plantilla!X66),"-",TEXT(MONTH(Plantilla!X66),"00"),"-",TEXT(DAY(Plantilla!X66),"00")),
"")</f>
        <v/>
      </c>
      <c r="AA55" t="str">
        <f>IF($C55="OK",
   TEXT(VLOOKUP(Plantilla!Y66,'Tablas '!$Q$4:$R$9,2,FALSE),"#"),
"")</f>
        <v/>
      </c>
      <c r="AB55" t="str">
        <f>IF($C55="OK",
   CONCATENATE(YEAR(Plantilla!Z66),"-",TEXT(MONTH(Plantilla!Z66),"00"),"-",TEXT(DAY(Plantilla!Z66),"00")),
"")</f>
        <v/>
      </c>
      <c r="AC55" t="str">
        <f>IF($C55="OK",
   TEXT(VLOOKUP(Plantilla!AA66,'Tablas '!$T$4:$U$13,2,FALSE),"#"),
"")</f>
        <v/>
      </c>
      <c r="AD55" t="str">
        <f>IF($C55="OK",TEXT(Plantilla!AB66,"#"),"")</f>
        <v/>
      </c>
      <c r="AE55" t="str">
        <f>IF($C55="OK",
   IF(Plantilla!AC66&lt;&gt;"",
      TEXT(VLOOKUP(Plantilla!AC66,'Tablas '!$W$4:$X$7,2,FALSE),"#"),
   ""),
"")</f>
        <v/>
      </c>
      <c r="AF55" t="str">
        <f>IF($C55="OK",TEXT(Plantilla!AD66,"#"),"")</f>
        <v/>
      </c>
      <c r="AG55" s="6" t="str">
        <f>IF($C55="OK",_xlfn.NUMBERVALUE(Plantilla!AE66),"")</f>
        <v/>
      </c>
      <c r="AH55" s="4" t="str">
        <f>IF($C55="OK",_xlfn.NUMBERVALUE(Plantilla!AF66),"")</f>
        <v/>
      </c>
      <c r="AI55" s="6" t="str">
        <f>IF($C55="OK",_xlfn.NUMBERVALUE(Plantilla!AG66),"")</f>
        <v/>
      </c>
      <c r="AJ55" s="6" t="str">
        <f>IF($C55="OK",_xlfn.NUMBERVALUE(Plantilla!AH66),"")</f>
        <v/>
      </c>
      <c r="AK55" s="6" t="str">
        <f>IF($C55="OK",_xlfn.NUMBERVALUE(Plantilla!AI66),"")</f>
        <v/>
      </c>
      <c r="AL55" s="6" t="str">
        <f>IF($C55="OK",_xlfn.NUMBERVALUE(Plantilla!AJ66),"")</f>
        <v/>
      </c>
      <c r="AM55" s="4" t="str">
        <f>IF($C55="OK",_xlfn.NUMBERVALUE(Plantilla!AK66),"")</f>
        <v/>
      </c>
      <c r="AN55" s="6" t="str">
        <f>IF($C55="OK",_xlfn.NUMBERVALUE(Plantilla!AL66),"")</f>
        <v/>
      </c>
      <c r="AO55" s="4" t="str">
        <f>IF($C55="OK",_xlfn.NUMBERVALUE(Plantilla!AM66),"")</f>
        <v/>
      </c>
      <c r="AP55" s="6" t="str">
        <f>IF($C55="OK",_xlfn.NUMBERVALUE(Plantilla!AN66),"")</f>
        <v/>
      </c>
      <c r="AQ55" s="4" t="str">
        <f>IF($C55="OK",_xlfn.NUMBERVALUE(Plantilla!AO66),"")</f>
        <v/>
      </c>
      <c r="AR55" s="6" t="str">
        <f>IF($C55="OK",_xlfn.NUMBERVALUE(Plantilla!AP66),"")</f>
        <v/>
      </c>
      <c r="AS55" s="4" t="str">
        <f>IF($C55="OK",_xlfn.NUMBERVALUE(Plantilla!AQ66),"")</f>
        <v/>
      </c>
      <c r="AT55" s="6" t="str">
        <f>IF($C55="OK",_xlfn.NUMBERVALUE(Plantilla!AR66),"")</f>
        <v/>
      </c>
      <c r="AU55" s="4" t="str">
        <f>IF($C55="OK",_xlfn.NUMBERVALUE(Plantilla!AS66),"")</f>
        <v/>
      </c>
      <c r="AV55" s="6" t="str">
        <f>IF($C55="OK",_xlfn.NUMBERVALUE(Plantilla!AT66),"")</f>
        <v/>
      </c>
      <c r="AW55" s="4" t="str">
        <f>IF($C55="OK",_xlfn.NUMBERVALUE(Plantilla!AU66),"")</f>
        <v/>
      </c>
      <c r="AX55" s="6" t="str">
        <f>IF($C55="OK",_xlfn.NUMBERVALUE(Plantilla!AV66),"")</f>
        <v/>
      </c>
      <c r="AY55" s="4" t="str">
        <f>IF($C55="OK",_xlfn.NUMBERVALUE(Plantilla!AW66),"")</f>
        <v/>
      </c>
      <c r="AZ55" s="6" t="str">
        <f>IF($C55="OK",_xlfn.NUMBERVALUE(Plantilla!AX66),"")</f>
        <v/>
      </c>
      <c r="BA55" t="str">
        <f>IF($C55="OK",_xlfn.NUMBERVALUE(Plantilla!AY66),"")</f>
        <v/>
      </c>
      <c r="BB55" t="str">
        <f>IF($C55="OK",_xlfn.NUMBERVALUE(Plantilla!AZ66),"")</f>
        <v/>
      </c>
      <c r="BC55" s="4" t="str">
        <f>IF($C55="OK",_xlfn.NUMBERVALUE(Plantilla!BA66),"")</f>
        <v/>
      </c>
      <c r="BD55" s="6" t="str">
        <f>IF($C55="OK",_xlfn.NUMBERVALUE(Plantilla!BB66),"")</f>
        <v/>
      </c>
      <c r="BE55" s="4" t="str">
        <f>IF($C55="OK",_xlfn.NUMBERVALUE(Plantilla!BC66),"")</f>
        <v/>
      </c>
      <c r="BF55" s="6" t="str">
        <f>IF($C55="OK",_xlfn.NUMBERVALUE(Plantilla!BD66),"")</f>
        <v/>
      </c>
      <c r="BG55" s="4" t="str">
        <f>IF($C55="OK",_xlfn.NUMBERVALUE(Plantilla!BE66),"")</f>
        <v/>
      </c>
      <c r="BH55" s="6" t="str">
        <f>IF($C55="OK",_xlfn.NUMBERVALUE(Plantilla!BF66),"")</f>
        <v/>
      </c>
      <c r="BI55" s="110" t="str">
        <f>IF($C55="OK",_xlfn.NUMBERVALUE(Plantilla!BG66),"")</f>
        <v/>
      </c>
      <c r="BJ55" s="6" t="str">
        <f>IF($C55="OK",_xlfn.NUMBERVALUE(Plantilla!BH66),"")</f>
        <v/>
      </c>
      <c r="BK55" s="109" t="str">
        <f>IF($C55="OK",_xlfn.NUMBERVALUE(Plantilla!BI66),"")</f>
        <v/>
      </c>
      <c r="BL55" s="6" t="str">
        <f>IF($C55="OK",
   IF(Plantilla!BJ66&lt;&gt;"",
      TEXT(VLOOKUP(Plantilla!BJ66,'Tablas '!$Z$4:$AA$6,2,FALSE),"#"),
   ""),
"")</f>
        <v/>
      </c>
      <c r="BM55" s="4" t="str">
        <f>IF($C55="OK",_xlfn.NUMBERVALUE(Plantilla!BK66),"")</f>
        <v/>
      </c>
      <c r="BN55" s="4" t="str">
        <f>IF($C55="OK",_xlfn.NUMBERVALUE(Plantilla!BL66),"")</f>
        <v/>
      </c>
      <c r="BO55" s="6" t="str">
        <f>IF($C55="OK",_xlfn.NUMBERVALUE(Plantilla!BM66),"")</f>
        <v/>
      </c>
      <c r="BP55" s="4" t="str">
        <f>IF($C55="OK",_xlfn.NUMBERVALUE(Plantilla!BN66),"")</f>
        <v/>
      </c>
      <c r="BQ55" s="6" t="str">
        <f>IF($C55="OK",_xlfn.NUMBERVALUE(Plantilla!BO66),"")</f>
        <v/>
      </c>
      <c r="BR55" s="4" t="str">
        <f>IF($C55="OK",_xlfn.NUMBERVALUE(Plantilla!BP66),"")</f>
        <v/>
      </c>
      <c r="BS55" s="6" t="str">
        <f>IF($C55="OK",_xlfn.NUMBERVALUE(Plantilla!BQ66),"")</f>
        <v/>
      </c>
      <c r="BT55" s="4" t="str">
        <f>IF($C55="OK",_xlfn.NUMBERVALUE(Plantilla!BR66),"")</f>
        <v/>
      </c>
      <c r="BU55" s="6" t="str">
        <f>IF($C55="OK",_xlfn.NUMBERVALUE(Plantilla!BS66),"")</f>
        <v/>
      </c>
      <c r="BV55" s="6" t="str">
        <f>IF($C55="OK",_xlfn.NUMBERVALUE(Plantilla!BT66),"")</f>
        <v/>
      </c>
      <c r="BW55" s="6" t="str">
        <f>IF($C55="OK",_xlfn.NUMBERVALUE(Plantilla!BU66),"")</f>
        <v/>
      </c>
      <c r="BX55" s="6" t="str">
        <f>IF($C55="OK",_xlfn.NUMBERVALUE(Plantilla!BV66),"")</f>
        <v/>
      </c>
      <c r="BY55" s="6" t="str">
        <f>IF($C55="OK",_xlfn.NUMBERVALUE(Plantilla!BW66),"")</f>
        <v/>
      </c>
      <c r="BZ55" s="6" t="str">
        <f>IF($C55="OK",_xlfn.NUMBERVALUE(Plantilla!BX66),"")</f>
        <v/>
      </c>
      <c r="CA55" s="6" t="str">
        <f>IF($C55="OK",_xlfn.NUMBERVALUE(Plantilla!BY66),"")</f>
        <v/>
      </c>
      <c r="CB55" s="6" t="str">
        <f>IF($C55="OK",_xlfn.NUMBERVALUE(Plantilla!BZ66),"")</f>
        <v/>
      </c>
      <c r="CC55" s="6" t="str">
        <f>IF($C55="OK",_xlfn.NUMBERVALUE(Plantilla!CA66),"")</f>
        <v/>
      </c>
      <c r="CD55" s="6" t="str">
        <f>IF($C55="OK",_xlfn.NUMBERVALUE(Plantilla!CB66),"")</f>
        <v/>
      </c>
      <c r="CE55" s="6" t="str">
        <f>IF($C55="OK",_xlfn.NUMBERVALUE(Plantilla!CC66),"")</f>
        <v/>
      </c>
      <c r="CF55" s="4" t="str">
        <f>IF($C55="OK",_xlfn.NUMBERVALUE(Plantilla!CD66),"")</f>
        <v/>
      </c>
      <c r="CG55" s="6" t="str">
        <f>IF($C55="OK",_xlfn.NUMBERVALUE(Plantilla!CE66),"")</f>
        <v/>
      </c>
      <c r="CH55" s="6" t="str">
        <f>IF($C55="OK",_xlfn.NUMBERVALUE(Plantilla!CF66),"")</f>
        <v/>
      </c>
      <c r="CI55" s="6" t="str">
        <f>IF($C55="OK",_xlfn.NUMBERVALUE(Plantilla!CG66),"")</f>
        <v/>
      </c>
      <c r="CJ55" s="6" t="str">
        <f>IF($C55="OK",_xlfn.NUMBERVALUE(Plantilla!CH66),"")</f>
        <v/>
      </c>
      <c r="CK55" s="6" t="str">
        <f>IF($C55="OK",_xlfn.NUMBERVALUE(Plantilla!CI66),"")</f>
        <v/>
      </c>
      <c r="CL55" s="6" t="str">
        <f>IF($C55="OK",_xlfn.NUMBERVALUE(Plantilla!CJ66),"")</f>
        <v/>
      </c>
      <c r="CM55" t="str">
        <f>IF($C55="OK",TEXT(Plantilla!CK66,"#"),"")</f>
        <v/>
      </c>
      <c r="CN55" s="6" t="str">
        <f>IF($C55="OK",_xlfn.NUMBERVALUE(Plantilla!CL66),"")</f>
        <v/>
      </c>
      <c r="CO55" s="6" t="str">
        <f>IF($C55="OK",_xlfn.NUMBERVALUE(Plantilla!CM66),"")</f>
        <v/>
      </c>
      <c r="CP55" s="110" t="str">
        <f>IF($C55="OK",_xlfn.NUMBERVALUE(Plantilla!CN66),"")</f>
        <v/>
      </c>
      <c r="CQ55" s="6" t="str">
        <f>IF($C55="OK",_xlfn.NUMBERVALUE(Plantilla!CO66),"")</f>
        <v/>
      </c>
      <c r="CR55" s="109" t="str">
        <f>IF($C55="OK",_xlfn.NUMBERVALUE(Plantilla!CP66),"")</f>
        <v/>
      </c>
      <c r="CS55" s="110" t="str">
        <f>IF($C55="OK",_xlfn.NUMBERVALUE(Plantilla!CQ66),"")</f>
        <v/>
      </c>
      <c r="CT55" s="6" t="str">
        <f>IF($C55="OK",_xlfn.NUMBERVALUE(Plantilla!CR66),"")</f>
        <v/>
      </c>
      <c r="CU55" s="109" t="str">
        <f>IF($C55="OK",_xlfn.NUMBERVALUE(Plantilla!CS66),"")</f>
        <v/>
      </c>
      <c r="CV55" s="110" t="str">
        <f>IF($C55="OK",_xlfn.NUMBERVALUE(Plantilla!CT66),"")</f>
        <v/>
      </c>
      <c r="CW55" s="6" t="str">
        <f>IF($C55="OK",_xlfn.NUMBERVALUE(Plantilla!CU66),"")</f>
        <v/>
      </c>
      <c r="CX55" s="82" t="str">
        <f>IF($C55="OK",_xlfn.NUMBERVALUE(Plantilla!CV66),"")</f>
        <v/>
      </c>
      <c r="CY55" s="6" t="str">
        <f>IF($C55="OK",_xlfn.NUMBERVALUE(Plantilla!CW66),"")</f>
        <v/>
      </c>
      <c r="CZ55" s="82" t="str">
        <f>IF($C55="OK",_xlfn.NUMBERVALUE(Plantilla!CX66),"")</f>
        <v/>
      </c>
      <c r="DA55" s="6" t="str">
        <f>IF($C55="OK",_xlfn.NUMBERVALUE(Plantilla!CY66),"")</f>
        <v/>
      </c>
      <c r="DB55" s="109" t="str">
        <f>IF($C55="OK",_xlfn.NUMBERVALUE(Plantilla!CZ66),"")</f>
        <v/>
      </c>
      <c r="DC55" s="6" t="str">
        <f>IF($C55="OK",_xlfn.NUMBERVALUE(Plantilla!DA66),"")</f>
        <v/>
      </c>
      <c r="DD55" s="6" t="str">
        <f>IF($C55="OK",TEXT(Plantilla!DB66,"#"),"")</f>
        <v/>
      </c>
      <c r="DE55" s="6" t="str">
        <f>IF($C55="OK",_xlfn.NUMBERVALUE(Plantilla!DC66),"")</f>
        <v/>
      </c>
      <c r="DF55" s="4" t="str">
        <f>IF($C55="OK",_xlfn.NUMBERVALUE(Plantilla!DD66),"")</f>
        <v/>
      </c>
      <c r="DG55" s="6" t="str">
        <f>IF($C55="OK",_xlfn.NUMBERVALUE(Plantilla!DE66),"")</f>
        <v/>
      </c>
      <c r="DH55" s="6" t="str">
        <f>IF($C55="OK",_xlfn.NUMBERVALUE(Plantilla!DF66),"")</f>
        <v/>
      </c>
      <c r="DI55" s="6" t="str">
        <f>IF($C55="OK",_xlfn.NUMBERVALUE(Plantilla!DG66),"")</f>
        <v/>
      </c>
      <c r="DJ55" s="6" t="str">
        <f>IF($C55="OK",_xlfn.NUMBERVALUE(Plantilla!DH66),"")</f>
        <v/>
      </c>
      <c r="DK55" s="6" t="str">
        <f>IF($C55="OK",_xlfn.NUMBERVALUE(Plantilla!DI66),"")</f>
        <v/>
      </c>
      <c r="DL55" s="6" t="str">
        <f>IF($C55="OK",_xlfn.NUMBERVALUE(Plantilla!DJ66),"")</f>
        <v/>
      </c>
      <c r="DM55" s="6" t="str">
        <f>IF($C55="OK",_xlfn.NUMBERVALUE(Plantilla!DK66),"")</f>
        <v/>
      </c>
      <c r="DN55" s="6" t="str">
        <f>IF($C55="OK",_xlfn.NUMBERVALUE(Plantilla!DL66),"")</f>
        <v/>
      </c>
      <c r="DO55" s="6" t="str">
        <f>IF($C55="OK",_xlfn.NUMBERVALUE(Plantilla!DM66),"")</f>
        <v/>
      </c>
      <c r="DP55" s="6" t="str">
        <f>IF($C55="OK",_xlfn.NUMBERVALUE(Plantilla!DN66),"")</f>
        <v/>
      </c>
      <c r="DQ55" s="6" t="str">
        <f>IF($C55="OK",_xlfn.NUMBERVALUE(Plantilla!DO66),"")</f>
        <v/>
      </c>
      <c r="DR55" s="6" t="str">
        <f>IF($C55="OK",_xlfn.NUMBERVALUE(Plantilla!DP66),"")</f>
        <v/>
      </c>
      <c r="DS55" t="str">
        <f>IF($C55="OK",TEXT(Plantilla!DR66,"#"),"")</f>
        <v/>
      </c>
      <c r="DT55" s="6"/>
    </row>
    <row r="56" spans="1:124" x14ac:dyDescent="0.25">
      <c r="A56" t="str">
        <f>IF(Plantilla!$I$6="¡Perfecto!, Guarda el archivo y adjúntalo a tu interfaz de Nómina Electrónica","OK","Error")</f>
        <v>OK</v>
      </c>
      <c r="B56" t="str">
        <f>IF(Plantilla!$I$6="¡Perfecto!, Guarda el archivo y adjúntalo a tu interfaz de Nómina Electrónica",MID(Plantilla!$D$2,SEARCH("V",Plantilla!$D$2),10),"")</f>
        <v>V2.0</v>
      </c>
      <c r="C56" t="str">
        <f>Plantilla!C67</f>
        <v/>
      </c>
      <c r="D56" t="str">
        <f>IF($C56="OK",Plantilla!B67,"")</f>
        <v/>
      </c>
      <c r="E56" t="str">
        <f>IF($C56="OK",
   VLOOKUP(Plantilla!$E$4,'Tablas '!$AP$4:$AT$6,5,FALSE),
"")</f>
        <v/>
      </c>
      <c r="F56" t="str">
        <f>IF($C56="OK",TEXT(Plantilla!D67,"#"),"")</f>
        <v/>
      </c>
      <c r="G56" t="str">
        <f>IF($C56="OK",
   VLOOKUP(Plantilla!E67,'Tablas '!$B$4:$C$14,2,FALSE),
"")</f>
        <v/>
      </c>
      <c r="H56" t="str">
        <f>IF($C56="OK",TEXT(Plantilla!F67,"#"),"")</f>
        <v/>
      </c>
      <c r="I56" t="str">
        <f>IF($C56="OK",TEXT(Plantilla!G67,"#"),"")</f>
        <v/>
      </c>
      <c r="J56" t="str">
        <f>IF($C56="OK",TEXT(Plantilla!H67,"#"),"")</f>
        <v/>
      </c>
      <c r="K56" t="str">
        <f>IF($C56="OK",TEXT(Plantilla!I67,"#"),"")</f>
        <v/>
      </c>
      <c r="L56" t="str">
        <f>IF($C56="OK",TEXT(Plantilla!J67,"#"),"")</f>
        <v/>
      </c>
      <c r="M56" t="str">
        <f>IF($C56="OK",TEXT(Plantilla!K67,"#"),"")</f>
        <v/>
      </c>
      <c r="N56" t="str">
        <f>IF($C56="OK",
   CONCATENATE(YEAR(Plantilla!L67),"-",TEXT(MONTH(Plantilla!L67),"00"),"-",TEXT(DAY(Plantilla!L67),"00")),
"")</f>
        <v/>
      </c>
      <c r="O56" t="str">
        <f>IF($C56="OK",_xlfn.NUMBERVALUE(Plantilla!M67),"")</f>
        <v/>
      </c>
      <c r="P56" t="str">
        <f>IF($C56="OK",
   IF(Plantilla!N67&lt;&gt;"",
      CONCATENATE(YEAR(Plantilla!N67),"-",TEXT(MONTH(Plantilla!N67),"00"),"-",TEXT(DAY(Plantilla!N67),"00")),
   ""),
"")</f>
        <v/>
      </c>
      <c r="Q56" t="str">
        <f>IF($C56="OK",
   VLOOKUP(Plantilla!O67,'Tablas '!$E$4:$F$19,2,FALSE),
"")</f>
        <v/>
      </c>
      <c r="R56" t="str">
        <f>IF($C56="OK",
   VLOOKUP(Plantilla!P67,'Tablas '!$H$4:$I$5,2,FALSE),
"")</f>
        <v/>
      </c>
      <c r="S56" t="str">
        <f>IF($C56="OK",
   VLOOKUP(Plantilla!Q67,'Tablas '!$K$4:$L$8,2,FALSE),
"")</f>
        <v/>
      </c>
      <c r="T56" t="str">
        <f>IF($C56="OK",
   VLOOKUP(Plantilla!R67,'Tablas '!$AE$4:$AF$6,2,FALSE),
"")</f>
        <v/>
      </c>
      <c r="U56" t="str">
        <f>IF($C56="OK",
   VLOOKUP(Plantilla!S67,'Tablas '!$AE$4:$AF$6,2,FALSE),
"")</f>
        <v/>
      </c>
      <c r="V56" t="str">
        <f>IF($C56="OK",TEXT(Plantilla!T67,"#"),"")</f>
        <v/>
      </c>
      <c r="W56" s="84" t="str">
        <f>IF($C56="OK",
   VLOOKUP(Plantilla!U67,'Tablas '!$AM$4:$AN$1126,2,FALSE),
"")</f>
        <v/>
      </c>
      <c r="X56" t="str">
        <f>IF($C56="OK",TEXT(Plantilla!V67,"#"),"")</f>
        <v/>
      </c>
      <c r="Y56" t="str">
        <f>IF($C56="OK",
   CONCATENATE(YEAR(Plantilla!W67),"-",TEXT(MONTH(Plantilla!W67),"00"),"-",TEXT(DAY(Plantilla!W67),"00")),
"")</f>
        <v/>
      </c>
      <c r="Z56" t="str">
        <f>IF($C56="OK",
   CONCATENATE(YEAR(Plantilla!X67),"-",TEXT(MONTH(Plantilla!X67),"00"),"-",TEXT(DAY(Plantilla!X67),"00")),
"")</f>
        <v/>
      </c>
      <c r="AA56" t="str">
        <f>IF($C56="OK",
   TEXT(VLOOKUP(Plantilla!Y67,'Tablas '!$Q$4:$R$9,2,FALSE),"#"),
"")</f>
        <v/>
      </c>
      <c r="AB56" t="str">
        <f>IF($C56="OK",
   CONCATENATE(YEAR(Plantilla!Z67),"-",TEXT(MONTH(Plantilla!Z67),"00"),"-",TEXT(DAY(Plantilla!Z67),"00")),
"")</f>
        <v/>
      </c>
      <c r="AC56" t="str">
        <f>IF($C56="OK",
   TEXT(VLOOKUP(Plantilla!AA67,'Tablas '!$T$4:$U$13,2,FALSE),"#"),
"")</f>
        <v/>
      </c>
      <c r="AD56" t="str">
        <f>IF($C56="OK",TEXT(Plantilla!AB67,"#"),"")</f>
        <v/>
      </c>
      <c r="AE56" t="str">
        <f>IF($C56="OK",
   IF(Plantilla!AC67&lt;&gt;"",
      TEXT(VLOOKUP(Plantilla!AC67,'Tablas '!$W$4:$X$7,2,FALSE),"#"),
   ""),
"")</f>
        <v/>
      </c>
      <c r="AF56" t="str">
        <f>IF($C56="OK",TEXT(Plantilla!AD67,"#"),"")</f>
        <v/>
      </c>
      <c r="AG56" s="6" t="str">
        <f>IF($C56="OK",_xlfn.NUMBERVALUE(Plantilla!AE67),"")</f>
        <v/>
      </c>
      <c r="AH56" s="4" t="str">
        <f>IF($C56="OK",_xlfn.NUMBERVALUE(Plantilla!AF67),"")</f>
        <v/>
      </c>
      <c r="AI56" s="6" t="str">
        <f>IF($C56="OK",_xlfn.NUMBERVALUE(Plantilla!AG67),"")</f>
        <v/>
      </c>
      <c r="AJ56" s="6" t="str">
        <f>IF($C56="OK",_xlfn.NUMBERVALUE(Plantilla!AH67),"")</f>
        <v/>
      </c>
      <c r="AK56" s="6" t="str">
        <f>IF($C56="OK",_xlfn.NUMBERVALUE(Plantilla!AI67),"")</f>
        <v/>
      </c>
      <c r="AL56" s="6" t="str">
        <f>IF($C56="OK",_xlfn.NUMBERVALUE(Plantilla!AJ67),"")</f>
        <v/>
      </c>
      <c r="AM56" s="4" t="str">
        <f>IF($C56="OK",_xlfn.NUMBERVALUE(Plantilla!AK67),"")</f>
        <v/>
      </c>
      <c r="AN56" s="6" t="str">
        <f>IF($C56="OK",_xlfn.NUMBERVALUE(Plantilla!AL67),"")</f>
        <v/>
      </c>
      <c r="AO56" s="4" t="str">
        <f>IF($C56="OK",_xlfn.NUMBERVALUE(Plantilla!AM67),"")</f>
        <v/>
      </c>
      <c r="AP56" s="6" t="str">
        <f>IF($C56="OK",_xlfn.NUMBERVALUE(Plantilla!AN67),"")</f>
        <v/>
      </c>
      <c r="AQ56" s="4" t="str">
        <f>IF($C56="OK",_xlfn.NUMBERVALUE(Plantilla!AO67),"")</f>
        <v/>
      </c>
      <c r="AR56" s="6" t="str">
        <f>IF($C56="OK",_xlfn.NUMBERVALUE(Plantilla!AP67),"")</f>
        <v/>
      </c>
      <c r="AS56" s="4" t="str">
        <f>IF($C56="OK",_xlfn.NUMBERVALUE(Plantilla!AQ67),"")</f>
        <v/>
      </c>
      <c r="AT56" s="6" t="str">
        <f>IF($C56="OK",_xlfn.NUMBERVALUE(Plantilla!AR67),"")</f>
        <v/>
      </c>
      <c r="AU56" s="4" t="str">
        <f>IF($C56="OK",_xlfn.NUMBERVALUE(Plantilla!AS67),"")</f>
        <v/>
      </c>
      <c r="AV56" s="6" t="str">
        <f>IF($C56="OK",_xlfn.NUMBERVALUE(Plantilla!AT67),"")</f>
        <v/>
      </c>
      <c r="AW56" s="4" t="str">
        <f>IF($C56="OK",_xlfn.NUMBERVALUE(Plantilla!AU67),"")</f>
        <v/>
      </c>
      <c r="AX56" s="6" t="str">
        <f>IF($C56="OK",_xlfn.NUMBERVALUE(Plantilla!AV67),"")</f>
        <v/>
      </c>
      <c r="AY56" s="4" t="str">
        <f>IF($C56="OK",_xlfn.NUMBERVALUE(Plantilla!AW67),"")</f>
        <v/>
      </c>
      <c r="AZ56" s="6" t="str">
        <f>IF($C56="OK",_xlfn.NUMBERVALUE(Plantilla!AX67),"")</f>
        <v/>
      </c>
      <c r="BA56" t="str">
        <f>IF($C56="OK",_xlfn.NUMBERVALUE(Plantilla!AY67),"")</f>
        <v/>
      </c>
      <c r="BB56" t="str">
        <f>IF($C56="OK",_xlfn.NUMBERVALUE(Plantilla!AZ67),"")</f>
        <v/>
      </c>
      <c r="BC56" s="4" t="str">
        <f>IF($C56="OK",_xlfn.NUMBERVALUE(Plantilla!BA67),"")</f>
        <v/>
      </c>
      <c r="BD56" s="6" t="str">
        <f>IF($C56="OK",_xlfn.NUMBERVALUE(Plantilla!BB67),"")</f>
        <v/>
      </c>
      <c r="BE56" s="4" t="str">
        <f>IF($C56="OK",_xlfn.NUMBERVALUE(Plantilla!BC67),"")</f>
        <v/>
      </c>
      <c r="BF56" s="6" t="str">
        <f>IF($C56="OK",_xlfn.NUMBERVALUE(Plantilla!BD67),"")</f>
        <v/>
      </c>
      <c r="BG56" s="4" t="str">
        <f>IF($C56="OK",_xlfn.NUMBERVALUE(Plantilla!BE67),"")</f>
        <v/>
      </c>
      <c r="BH56" s="6" t="str">
        <f>IF($C56="OK",_xlfn.NUMBERVALUE(Plantilla!BF67),"")</f>
        <v/>
      </c>
      <c r="BI56" s="110" t="str">
        <f>IF($C56="OK",_xlfn.NUMBERVALUE(Plantilla!BG67),"")</f>
        <v/>
      </c>
      <c r="BJ56" s="6" t="str">
        <f>IF($C56="OK",_xlfn.NUMBERVALUE(Plantilla!BH67),"")</f>
        <v/>
      </c>
      <c r="BK56" s="109" t="str">
        <f>IF($C56="OK",_xlfn.NUMBERVALUE(Plantilla!BI67),"")</f>
        <v/>
      </c>
      <c r="BL56" s="6" t="str">
        <f>IF($C56="OK",
   IF(Plantilla!BJ67&lt;&gt;"",
      TEXT(VLOOKUP(Plantilla!BJ67,'Tablas '!$Z$4:$AA$6,2,FALSE),"#"),
   ""),
"")</f>
        <v/>
      </c>
      <c r="BM56" s="4" t="str">
        <f>IF($C56="OK",_xlfn.NUMBERVALUE(Plantilla!BK67),"")</f>
        <v/>
      </c>
      <c r="BN56" s="4" t="str">
        <f>IF($C56="OK",_xlfn.NUMBERVALUE(Plantilla!BL67),"")</f>
        <v/>
      </c>
      <c r="BO56" s="6" t="str">
        <f>IF($C56="OK",_xlfn.NUMBERVALUE(Plantilla!BM67),"")</f>
        <v/>
      </c>
      <c r="BP56" s="4" t="str">
        <f>IF($C56="OK",_xlfn.NUMBERVALUE(Plantilla!BN67),"")</f>
        <v/>
      </c>
      <c r="BQ56" s="6" t="str">
        <f>IF($C56="OK",_xlfn.NUMBERVALUE(Plantilla!BO67),"")</f>
        <v/>
      </c>
      <c r="BR56" s="4" t="str">
        <f>IF($C56="OK",_xlfn.NUMBERVALUE(Plantilla!BP67),"")</f>
        <v/>
      </c>
      <c r="BS56" s="6" t="str">
        <f>IF($C56="OK",_xlfn.NUMBERVALUE(Plantilla!BQ67),"")</f>
        <v/>
      </c>
      <c r="BT56" s="4" t="str">
        <f>IF($C56="OK",_xlfn.NUMBERVALUE(Plantilla!BR67),"")</f>
        <v/>
      </c>
      <c r="BU56" s="6" t="str">
        <f>IF($C56="OK",_xlfn.NUMBERVALUE(Plantilla!BS67),"")</f>
        <v/>
      </c>
      <c r="BV56" s="6" t="str">
        <f>IF($C56="OK",_xlfn.NUMBERVALUE(Plantilla!BT67),"")</f>
        <v/>
      </c>
      <c r="BW56" s="6" t="str">
        <f>IF($C56="OK",_xlfn.NUMBERVALUE(Plantilla!BU67),"")</f>
        <v/>
      </c>
      <c r="BX56" s="6" t="str">
        <f>IF($C56="OK",_xlfn.NUMBERVALUE(Plantilla!BV67),"")</f>
        <v/>
      </c>
      <c r="BY56" s="6" t="str">
        <f>IF($C56="OK",_xlfn.NUMBERVALUE(Plantilla!BW67),"")</f>
        <v/>
      </c>
      <c r="BZ56" s="6" t="str">
        <f>IF($C56="OK",_xlfn.NUMBERVALUE(Plantilla!BX67),"")</f>
        <v/>
      </c>
      <c r="CA56" s="6" t="str">
        <f>IF($C56="OK",_xlfn.NUMBERVALUE(Plantilla!BY67),"")</f>
        <v/>
      </c>
      <c r="CB56" s="6" t="str">
        <f>IF($C56="OK",_xlfn.NUMBERVALUE(Plantilla!BZ67),"")</f>
        <v/>
      </c>
      <c r="CC56" s="6" t="str">
        <f>IF($C56="OK",_xlfn.NUMBERVALUE(Plantilla!CA67),"")</f>
        <v/>
      </c>
      <c r="CD56" s="6" t="str">
        <f>IF($C56="OK",_xlfn.NUMBERVALUE(Plantilla!CB67),"")</f>
        <v/>
      </c>
      <c r="CE56" s="6" t="str">
        <f>IF($C56="OK",_xlfn.NUMBERVALUE(Plantilla!CC67),"")</f>
        <v/>
      </c>
      <c r="CF56" s="4" t="str">
        <f>IF($C56="OK",_xlfn.NUMBERVALUE(Plantilla!CD67),"")</f>
        <v/>
      </c>
      <c r="CG56" s="6" t="str">
        <f>IF($C56="OK",_xlfn.NUMBERVALUE(Plantilla!CE67),"")</f>
        <v/>
      </c>
      <c r="CH56" s="6" t="str">
        <f>IF($C56="OK",_xlfn.NUMBERVALUE(Plantilla!CF67),"")</f>
        <v/>
      </c>
      <c r="CI56" s="6" t="str">
        <f>IF($C56="OK",_xlfn.NUMBERVALUE(Plantilla!CG67),"")</f>
        <v/>
      </c>
      <c r="CJ56" s="6" t="str">
        <f>IF($C56="OK",_xlfn.NUMBERVALUE(Plantilla!CH67),"")</f>
        <v/>
      </c>
      <c r="CK56" s="6" t="str">
        <f>IF($C56="OK",_xlfn.NUMBERVALUE(Plantilla!CI67),"")</f>
        <v/>
      </c>
      <c r="CL56" s="6" t="str">
        <f>IF($C56="OK",_xlfn.NUMBERVALUE(Plantilla!CJ67),"")</f>
        <v/>
      </c>
      <c r="CM56" t="str">
        <f>IF($C56="OK",TEXT(Plantilla!CK67,"#"),"")</f>
        <v/>
      </c>
      <c r="CN56" s="6" t="str">
        <f>IF($C56="OK",_xlfn.NUMBERVALUE(Plantilla!CL67),"")</f>
        <v/>
      </c>
      <c r="CO56" s="6" t="str">
        <f>IF($C56="OK",_xlfn.NUMBERVALUE(Plantilla!CM67),"")</f>
        <v/>
      </c>
      <c r="CP56" s="110" t="str">
        <f>IF($C56="OK",_xlfn.NUMBERVALUE(Plantilla!CN67),"")</f>
        <v/>
      </c>
      <c r="CQ56" s="6" t="str">
        <f>IF($C56="OK",_xlfn.NUMBERVALUE(Plantilla!CO67),"")</f>
        <v/>
      </c>
      <c r="CR56" s="109" t="str">
        <f>IF($C56="OK",_xlfn.NUMBERVALUE(Plantilla!CP67),"")</f>
        <v/>
      </c>
      <c r="CS56" s="110" t="str">
        <f>IF($C56="OK",_xlfn.NUMBERVALUE(Plantilla!CQ67),"")</f>
        <v/>
      </c>
      <c r="CT56" s="6" t="str">
        <f>IF($C56="OK",_xlfn.NUMBERVALUE(Plantilla!CR67),"")</f>
        <v/>
      </c>
      <c r="CU56" s="109" t="str">
        <f>IF($C56="OK",_xlfn.NUMBERVALUE(Plantilla!CS67),"")</f>
        <v/>
      </c>
      <c r="CV56" s="110" t="str">
        <f>IF($C56="OK",_xlfn.NUMBERVALUE(Plantilla!CT67),"")</f>
        <v/>
      </c>
      <c r="CW56" s="6" t="str">
        <f>IF($C56="OK",_xlfn.NUMBERVALUE(Plantilla!CU67),"")</f>
        <v/>
      </c>
      <c r="CX56" s="82" t="str">
        <f>IF($C56="OK",_xlfn.NUMBERVALUE(Plantilla!CV67),"")</f>
        <v/>
      </c>
      <c r="CY56" s="6" t="str">
        <f>IF($C56="OK",_xlfn.NUMBERVALUE(Plantilla!CW67),"")</f>
        <v/>
      </c>
      <c r="CZ56" s="82" t="str">
        <f>IF($C56="OK",_xlfn.NUMBERVALUE(Plantilla!CX67),"")</f>
        <v/>
      </c>
      <c r="DA56" s="6" t="str">
        <f>IF($C56="OK",_xlfn.NUMBERVALUE(Plantilla!CY67),"")</f>
        <v/>
      </c>
      <c r="DB56" s="109" t="str">
        <f>IF($C56="OK",_xlfn.NUMBERVALUE(Plantilla!CZ67),"")</f>
        <v/>
      </c>
      <c r="DC56" s="6" t="str">
        <f>IF($C56="OK",_xlfn.NUMBERVALUE(Plantilla!DA67),"")</f>
        <v/>
      </c>
      <c r="DD56" s="6" t="str">
        <f>IF($C56="OK",TEXT(Plantilla!DB67,"#"),"")</f>
        <v/>
      </c>
      <c r="DE56" s="6" t="str">
        <f>IF($C56="OK",_xlfn.NUMBERVALUE(Plantilla!DC67),"")</f>
        <v/>
      </c>
      <c r="DF56" s="4" t="str">
        <f>IF($C56="OK",_xlfn.NUMBERVALUE(Plantilla!DD67),"")</f>
        <v/>
      </c>
      <c r="DG56" s="6" t="str">
        <f>IF($C56="OK",_xlfn.NUMBERVALUE(Plantilla!DE67),"")</f>
        <v/>
      </c>
      <c r="DH56" s="6" t="str">
        <f>IF($C56="OK",_xlfn.NUMBERVALUE(Plantilla!DF67),"")</f>
        <v/>
      </c>
      <c r="DI56" s="6" t="str">
        <f>IF($C56="OK",_xlfn.NUMBERVALUE(Plantilla!DG67),"")</f>
        <v/>
      </c>
      <c r="DJ56" s="6" t="str">
        <f>IF($C56="OK",_xlfn.NUMBERVALUE(Plantilla!DH67),"")</f>
        <v/>
      </c>
      <c r="DK56" s="6" t="str">
        <f>IF($C56="OK",_xlfn.NUMBERVALUE(Plantilla!DI67),"")</f>
        <v/>
      </c>
      <c r="DL56" s="6" t="str">
        <f>IF($C56="OK",_xlfn.NUMBERVALUE(Plantilla!DJ67),"")</f>
        <v/>
      </c>
      <c r="DM56" s="6" t="str">
        <f>IF($C56="OK",_xlfn.NUMBERVALUE(Plantilla!DK67),"")</f>
        <v/>
      </c>
      <c r="DN56" s="6" t="str">
        <f>IF($C56="OK",_xlfn.NUMBERVALUE(Plantilla!DL67),"")</f>
        <v/>
      </c>
      <c r="DO56" s="6" t="str">
        <f>IF($C56="OK",_xlfn.NUMBERVALUE(Plantilla!DM67),"")</f>
        <v/>
      </c>
      <c r="DP56" s="6" t="str">
        <f>IF($C56="OK",_xlfn.NUMBERVALUE(Plantilla!DN67),"")</f>
        <v/>
      </c>
      <c r="DQ56" s="6" t="str">
        <f>IF($C56="OK",_xlfn.NUMBERVALUE(Plantilla!DO67),"")</f>
        <v/>
      </c>
      <c r="DR56" s="6" t="str">
        <f>IF($C56="OK",_xlfn.NUMBERVALUE(Plantilla!DP67),"")</f>
        <v/>
      </c>
      <c r="DS56" t="str">
        <f>IF($C56="OK",TEXT(Plantilla!DR67,"#"),"")</f>
        <v/>
      </c>
      <c r="DT56" s="6"/>
    </row>
    <row r="57" spans="1:124" x14ac:dyDescent="0.25">
      <c r="A57" t="str">
        <f>IF(Plantilla!$I$6="¡Perfecto!, Guarda el archivo y adjúntalo a tu interfaz de Nómina Electrónica","OK","Error")</f>
        <v>OK</v>
      </c>
      <c r="B57" t="str">
        <f>IF(Plantilla!$I$6="¡Perfecto!, Guarda el archivo y adjúntalo a tu interfaz de Nómina Electrónica",MID(Plantilla!$D$2,SEARCH("V",Plantilla!$D$2),10),"")</f>
        <v>V2.0</v>
      </c>
      <c r="C57" t="str">
        <f>Plantilla!C68</f>
        <v/>
      </c>
      <c r="D57" t="str">
        <f>IF($C57="OK",Plantilla!B68,"")</f>
        <v/>
      </c>
      <c r="E57" t="str">
        <f>IF($C57="OK",
   VLOOKUP(Plantilla!$E$4,'Tablas '!$AP$4:$AT$6,5,FALSE),
"")</f>
        <v/>
      </c>
      <c r="F57" t="str">
        <f>IF($C57="OK",TEXT(Plantilla!D68,"#"),"")</f>
        <v/>
      </c>
      <c r="G57" t="str">
        <f>IF($C57="OK",
   VLOOKUP(Plantilla!E68,'Tablas '!$B$4:$C$14,2,FALSE),
"")</f>
        <v/>
      </c>
      <c r="H57" t="str">
        <f>IF($C57="OK",TEXT(Plantilla!F68,"#"),"")</f>
        <v/>
      </c>
      <c r="I57" t="str">
        <f>IF($C57="OK",TEXT(Plantilla!G68,"#"),"")</f>
        <v/>
      </c>
      <c r="J57" t="str">
        <f>IF($C57="OK",TEXT(Plantilla!H68,"#"),"")</f>
        <v/>
      </c>
      <c r="K57" t="str">
        <f>IF($C57="OK",TEXT(Plantilla!I68,"#"),"")</f>
        <v/>
      </c>
      <c r="L57" t="str">
        <f>IF($C57="OK",TEXT(Plantilla!J68,"#"),"")</f>
        <v/>
      </c>
      <c r="M57" t="str">
        <f>IF($C57="OK",TEXT(Plantilla!K68,"#"),"")</f>
        <v/>
      </c>
      <c r="N57" t="str">
        <f>IF($C57="OK",
   CONCATENATE(YEAR(Plantilla!L68),"-",TEXT(MONTH(Plantilla!L68),"00"),"-",TEXT(DAY(Plantilla!L68),"00")),
"")</f>
        <v/>
      </c>
      <c r="O57" t="str">
        <f>IF($C57="OK",_xlfn.NUMBERVALUE(Plantilla!M68),"")</f>
        <v/>
      </c>
      <c r="P57" t="str">
        <f>IF($C57="OK",
   IF(Plantilla!N68&lt;&gt;"",
      CONCATENATE(YEAR(Plantilla!N68),"-",TEXT(MONTH(Plantilla!N68),"00"),"-",TEXT(DAY(Plantilla!N68),"00")),
   ""),
"")</f>
        <v/>
      </c>
      <c r="Q57" t="str">
        <f>IF($C57="OK",
   VLOOKUP(Plantilla!O68,'Tablas '!$E$4:$F$19,2,FALSE),
"")</f>
        <v/>
      </c>
      <c r="R57" t="str">
        <f>IF($C57="OK",
   VLOOKUP(Plantilla!P68,'Tablas '!$H$4:$I$5,2,FALSE),
"")</f>
        <v/>
      </c>
      <c r="S57" t="str">
        <f>IF($C57="OK",
   VLOOKUP(Plantilla!Q68,'Tablas '!$K$4:$L$8,2,FALSE),
"")</f>
        <v/>
      </c>
      <c r="T57" t="str">
        <f>IF($C57="OK",
   VLOOKUP(Plantilla!R68,'Tablas '!$AE$4:$AF$6,2,FALSE),
"")</f>
        <v/>
      </c>
      <c r="U57" t="str">
        <f>IF($C57="OK",
   VLOOKUP(Plantilla!S68,'Tablas '!$AE$4:$AF$6,2,FALSE),
"")</f>
        <v/>
      </c>
      <c r="V57" t="str">
        <f>IF($C57="OK",TEXT(Plantilla!T68,"#"),"")</f>
        <v/>
      </c>
      <c r="W57" s="84" t="str">
        <f>IF($C57="OK",
   VLOOKUP(Plantilla!U68,'Tablas '!$AM$4:$AN$1126,2,FALSE),
"")</f>
        <v/>
      </c>
      <c r="X57" t="str">
        <f>IF($C57="OK",TEXT(Plantilla!V68,"#"),"")</f>
        <v/>
      </c>
      <c r="Y57" t="str">
        <f>IF($C57="OK",
   CONCATENATE(YEAR(Plantilla!W68),"-",TEXT(MONTH(Plantilla!W68),"00"),"-",TEXT(DAY(Plantilla!W68),"00")),
"")</f>
        <v/>
      </c>
      <c r="Z57" t="str">
        <f>IF($C57="OK",
   CONCATENATE(YEAR(Plantilla!X68),"-",TEXT(MONTH(Plantilla!X68),"00"),"-",TEXT(DAY(Plantilla!X68),"00")),
"")</f>
        <v/>
      </c>
      <c r="AA57" t="str">
        <f>IF($C57="OK",
   TEXT(VLOOKUP(Plantilla!Y68,'Tablas '!$Q$4:$R$9,2,FALSE),"#"),
"")</f>
        <v/>
      </c>
      <c r="AB57" t="str">
        <f>IF($C57="OK",
   CONCATENATE(YEAR(Plantilla!Z68),"-",TEXT(MONTH(Plantilla!Z68),"00"),"-",TEXT(DAY(Plantilla!Z68),"00")),
"")</f>
        <v/>
      </c>
      <c r="AC57" t="str">
        <f>IF($C57="OK",
   TEXT(VLOOKUP(Plantilla!AA68,'Tablas '!$T$4:$U$13,2,FALSE),"#"),
"")</f>
        <v/>
      </c>
      <c r="AD57" t="str">
        <f>IF($C57="OK",TEXT(Plantilla!AB68,"#"),"")</f>
        <v/>
      </c>
      <c r="AE57" t="str">
        <f>IF($C57="OK",
   IF(Plantilla!AC68&lt;&gt;"",
      TEXT(VLOOKUP(Plantilla!AC68,'Tablas '!$W$4:$X$7,2,FALSE),"#"),
   ""),
"")</f>
        <v/>
      </c>
      <c r="AF57" t="str">
        <f>IF($C57="OK",TEXT(Plantilla!AD68,"#"),"")</f>
        <v/>
      </c>
      <c r="AG57" s="6" t="str">
        <f>IF($C57="OK",_xlfn.NUMBERVALUE(Plantilla!AE68),"")</f>
        <v/>
      </c>
      <c r="AH57" s="4" t="str">
        <f>IF($C57="OK",_xlfn.NUMBERVALUE(Plantilla!AF68),"")</f>
        <v/>
      </c>
      <c r="AI57" s="6" t="str">
        <f>IF($C57="OK",_xlfn.NUMBERVALUE(Plantilla!AG68),"")</f>
        <v/>
      </c>
      <c r="AJ57" s="6" t="str">
        <f>IF($C57="OK",_xlfn.NUMBERVALUE(Plantilla!AH68),"")</f>
        <v/>
      </c>
      <c r="AK57" s="6" t="str">
        <f>IF($C57="OK",_xlfn.NUMBERVALUE(Plantilla!AI68),"")</f>
        <v/>
      </c>
      <c r="AL57" s="6" t="str">
        <f>IF($C57="OK",_xlfn.NUMBERVALUE(Plantilla!AJ68),"")</f>
        <v/>
      </c>
      <c r="AM57" s="4" t="str">
        <f>IF($C57="OK",_xlfn.NUMBERVALUE(Plantilla!AK68),"")</f>
        <v/>
      </c>
      <c r="AN57" s="6" t="str">
        <f>IF($C57="OK",_xlfn.NUMBERVALUE(Plantilla!AL68),"")</f>
        <v/>
      </c>
      <c r="AO57" s="4" t="str">
        <f>IF($C57="OK",_xlfn.NUMBERVALUE(Plantilla!AM68),"")</f>
        <v/>
      </c>
      <c r="AP57" s="6" t="str">
        <f>IF($C57="OK",_xlfn.NUMBERVALUE(Plantilla!AN68),"")</f>
        <v/>
      </c>
      <c r="AQ57" s="4" t="str">
        <f>IF($C57="OK",_xlfn.NUMBERVALUE(Plantilla!AO68),"")</f>
        <v/>
      </c>
      <c r="AR57" s="6" t="str">
        <f>IF($C57="OK",_xlfn.NUMBERVALUE(Plantilla!AP68),"")</f>
        <v/>
      </c>
      <c r="AS57" s="4" t="str">
        <f>IF($C57="OK",_xlfn.NUMBERVALUE(Plantilla!AQ68),"")</f>
        <v/>
      </c>
      <c r="AT57" s="6" t="str">
        <f>IF($C57="OK",_xlfn.NUMBERVALUE(Plantilla!AR68),"")</f>
        <v/>
      </c>
      <c r="AU57" s="4" t="str">
        <f>IF($C57="OK",_xlfn.NUMBERVALUE(Plantilla!AS68),"")</f>
        <v/>
      </c>
      <c r="AV57" s="6" t="str">
        <f>IF($C57="OK",_xlfn.NUMBERVALUE(Plantilla!AT68),"")</f>
        <v/>
      </c>
      <c r="AW57" s="4" t="str">
        <f>IF($C57="OK",_xlfn.NUMBERVALUE(Plantilla!AU68),"")</f>
        <v/>
      </c>
      <c r="AX57" s="6" t="str">
        <f>IF($C57="OK",_xlfn.NUMBERVALUE(Plantilla!AV68),"")</f>
        <v/>
      </c>
      <c r="AY57" s="4" t="str">
        <f>IF($C57="OK",_xlfn.NUMBERVALUE(Plantilla!AW68),"")</f>
        <v/>
      </c>
      <c r="AZ57" s="6" t="str">
        <f>IF($C57="OK",_xlfn.NUMBERVALUE(Plantilla!AX68),"")</f>
        <v/>
      </c>
      <c r="BA57" t="str">
        <f>IF($C57="OK",_xlfn.NUMBERVALUE(Plantilla!AY68),"")</f>
        <v/>
      </c>
      <c r="BB57" t="str">
        <f>IF($C57="OK",_xlfn.NUMBERVALUE(Plantilla!AZ68),"")</f>
        <v/>
      </c>
      <c r="BC57" s="4" t="str">
        <f>IF($C57="OK",_xlfn.NUMBERVALUE(Plantilla!BA68),"")</f>
        <v/>
      </c>
      <c r="BD57" s="6" t="str">
        <f>IF($C57="OK",_xlfn.NUMBERVALUE(Plantilla!BB68),"")</f>
        <v/>
      </c>
      <c r="BE57" s="4" t="str">
        <f>IF($C57="OK",_xlfn.NUMBERVALUE(Plantilla!BC68),"")</f>
        <v/>
      </c>
      <c r="BF57" s="6" t="str">
        <f>IF($C57="OK",_xlfn.NUMBERVALUE(Plantilla!BD68),"")</f>
        <v/>
      </c>
      <c r="BG57" s="4" t="str">
        <f>IF($C57="OK",_xlfn.NUMBERVALUE(Plantilla!BE68),"")</f>
        <v/>
      </c>
      <c r="BH57" s="6" t="str">
        <f>IF($C57="OK",_xlfn.NUMBERVALUE(Plantilla!BF68),"")</f>
        <v/>
      </c>
      <c r="BI57" s="110" t="str">
        <f>IF($C57="OK",_xlfn.NUMBERVALUE(Plantilla!BG68),"")</f>
        <v/>
      </c>
      <c r="BJ57" s="6" t="str">
        <f>IF($C57="OK",_xlfn.NUMBERVALUE(Plantilla!BH68),"")</f>
        <v/>
      </c>
      <c r="BK57" s="109" t="str">
        <f>IF($C57="OK",_xlfn.NUMBERVALUE(Plantilla!BI68),"")</f>
        <v/>
      </c>
      <c r="BL57" s="6" t="str">
        <f>IF($C57="OK",
   IF(Plantilla!BJ68&lt;&gt;"",
      TEXT(VLOOKUP(Plantilla!BJ68,'Tablas '!$Z$4:$AA$6,2,FALSE),"#"),
   ""),
"")</f>
        <v/>
      </c>
      <c r="BM57" s="4" t="str">
        <f>IF($C57="OK",_xlfn.NUMBERVALUE(Plantilla!BK68),"")</f>
        <v/>
      </c>
      <c r="BN57" s="4" t="str">
        <f>IF($C57="OK",_xlfn.NUMBERVALUE(Plantilla!BL68),"")</f>
        <v/>
      </c>
      <c r="BO57" s="6" t="str">
        <f>IF($C57="OK",_xlfn.NUMBERVALUE(Plantilla!BM68),"")</f>
        <v/>
      </c>
      <c r="BP57" s="4" t="str">
        <f>IF($C57="OK",_xlfn.NUMBERVALUE(Plantilla!BN68),"")</f>
        <v/>
      </c>
      <c r="BQ57" s="6" t="str">
        <f>IF($C57="OK",_xlfn.NUMBERVALUE(Plantilla!BO68),"")</f>
        <v/>
      </c>
      <c r="BR57" s="4" t="str">
        <f>IF($C57="OK",_xlfn.NUMBERVALUE(Plantilla!BP68),"")</f>
        <v/>
      </c>
      <c r="BS57" s="6" t="str">
        <f>IF($C57="OK",_xlfn.NUMBERVALUE(Plantilla!BQ68),"")</f>
        <v/>
      </c>
      <c r="BT57" s="4" t="str">
        <f>IF($C57="OK",_xlfn.NUMBERVALUE(Plantilla!BR68),"")</f>
        <v/>
      </c>
      <c r="BU57" s="6" t="str">
        <f>IF($C57="OK",_xlfn.NUMBERVALUE(Plantilla!BS68),"")</f>
        <v/>
      </c>
      <c r="BV57" s="6" t="str">
        <f>IF($C57="OK",_xlfn.NUMBERVALUE(Plantilla!BT68),"")</f>
        <v/>
      </c>
      <c r="BW57" s="6" t="str">
        <f>IF($C57="OK",_xlfn.NUMBERVALUE(Plantilla!BU68),"")</f>
        <v/>
      </c>
      <c r="BX57" s="6" t="str">
        <f>IF($C57="OK",_xlfn.NUMBERVALUE(Plantilla!BV68),"")</f>
        <v/>
      </c>
      <c r="BY57" s="6" t="str">
        <f>IF($C57="OK",_xlfn.NUMBERVALUE(Plantilla!BW68),"")</f>
        <v/>
      </c>
      <c r="BZ57" s="6" t="str">
        <f>IF($C57="OK",_xlfn.NUMBERVALUE(Plantilla!BX68),"")</f>
        <v/>
      </c>
      <c r="CA57" s="6" t="str">
        <f>IF($C57="OK",_xlfn.NUMBERVALUE(Plantilla!BY68),"")</f>
        <v/>
      </c>
      <c r="CB57" s="6" t="str">
        <f>IF($C57="OK",_xlfn.NUMBERVALUE(Plantilla!BZ68),"")</f>
        <v/>
      </c>
      <c r="CC57" s="6" t="str">
        <f>IF($C57="OK",_xlfn.NUMBERVALUE(Plantilla!CA68),"")</f>
        <v/>
      </c>
      <c r="CD57" s="6" t="str">
        <f>IF($C57="OK",_xlfn.NUMBERVALUE(Plantilla!CB68),"")</f>
        <v/>
      </c>
      <c r="CE57" s="6" t="str">
        <f>IF($C57="OK",_xlfn.NUMBERVALUE(Plantilla!CC68),"")</f>
        <v/>
      </c>
      <c r="CF57" s="4" t="str">
        <f>IF($C57="OK",_xlfn.NUMBERVALUE(Plantilla!CD68),"")</f>
        <v/>
      </c>
      <c r="CG57" s="6" t="str">
        <f>IF($C57="OK",_xlfn.NUMBERVALUE(Plantilla!CE68),"")</f>
        <v/>
      </c>
      <c r="CH57" s="6" t="str">
        <f>IF($C57="OK",_xlfn.NUMBERVALUE(Plantilla!CF68),"")</f>
        <v/>
      </c>
      <c r="CI57" s="6" t="str">
        <f>IF($C57="OK",_xlfn.NUMBERVALUE(Plantilla!CG68),"")</f>
        <v/>
      </c>
      <c r="CJ57" s="6" t="str">
        <f>IF($C57="OK",_xlfn.NUMBERVALUE(Plantilla!CH68),"")</f>
        <v/>
      </c>
      <c r="CK57" s="6" t="str">
        <f>IF($C57="OK",_xlfn.NUMBERVALUE(Plantilla!CI68),"")</f>
        <v/>
      </c>
      <c r="CL57" s="6" t="str">
        <f>IF($C57="OK",_xlfn.NUMBERVALUE(Plantilla!CJ68),"")</f>
        <v/>
      </c>
      <c r="CM57" t="str">
        <f>IF($C57="OK",TEXT(Plantilla!CK68,"#"),"")</f>
        <v/>
      </c>
      <c r="CN57" s="6" t="str">
        <f>IF($C57="OK",_xlfn.NUMBERVALUE(Plantilla!CL68),"")</f>
        <v/>
      </c>
      <c r="CO57" s="6" t="str">
        <f>IF($C57="OK",_xlfn.NUMBERVALUE(Plantilla!CM68),"")</f>
        <v/>
      </c>
      <c r="CP57" s="110" t="str">
        <f>IF($C57="OK",_xlfn.NUMBERVALUE(Plantilla!CN68),"")</f>
        <v/>
      </c>
      <c r="CQ57" s="6" t="str">
        <f>IF($C57="OK",_xlfn.NUMBERVALUE(Plantilla!CO68),"")</f>
        <v/>
      </c>
      <c r="CR57" s="109" t="str">
        <f>IF($C57="OK",_xlfn.NUMBERVALUE(Plantilla!CP68),"")</f>
        <v/>
      </c>
      <c r="CS57" s="110" t="str">
        <f>IF($C57="OK",_xlfn.NUMBERVALUE(Plantilla!CQ68),"")</f>
        <v/>
      </c>
      <c r="CT57" s="6" t="str">
        <f>IF($C57="OK",_xlfn.NUMBERVALUE(Plantilla!CR68),"")</f>
        <v/>
      </c>
      <c r="CU57" s="109" t="str">
        <f>IF($C57="OK",_xlfn.NUMBERVALUE(Plantilla!CS68),"")</f>
        <v/>
      </c>
      <c r="CV57" s="110" t="str">
        <f>IF($C57="OK",_xlfn.NUMBERVALUE(Plantilla!CT68),"")</f>
        <v/>
      </c>
      <c r="CW57" s="6" t="str">
        <f>IF($C57="OK",_xlfn.NUMBERVALUE(Plantilla!CU68),"")</f>
        <v/>
      </c>
      <c r="CX57" s="82" t="str">
        <f>IF($C57="OK",_xlfn.NUMBERVALUE(Plantilla!CV68),"")</f>
        <v/>
      </c>
      <c r="CY57" s="6" t="str">
        <f>IF($C57="OK",_xlfn.NUMBERVALUE(Plantilla!CW68),"")</f>
        <v/>
      </c>
      <c r="CZ57" s="82" t="str">
        <f>IF($C57="OK",_xlfn.NUMBERVALUE(Plantilla!CX68),"")</f>
        <v/>
      </c>
      <c r="DA57" s="6" t="str">
        <f>IF($C57="OK",_xlfn.NUMBERVALUE(Plantilla!CY68),"")</f>
        <v/>
      </c>
      <c r="DB57" s="109" t="str">
        <f>IF($C57="OK",_xlfn.NUMBERVALUE(Plantilla!CZ68),"")</f>
        <v/>
      </c>
      <c r="DC57" s="6" t="str">
        <f>IF($C57="OK",_xlfn.NUMBERVALUE(Plantilla!DA68),"")</f>
        <v/>
      </c>
      <c r="DD57" s="6" t="str">
        <f>IF($C57="OK",TEXT(Plantilla!DB68,"#"),"")</f>
        <v/>
      </c>
      <c r="DE57" s="6" t="str">
        <f>IF($C57="OK",_xlfn.NUMBERVALUE(Plantilla!DC68),"")</f>
        <v/>
      </c>
      <c r="DF57" s="4" t="str">
        <f>IF($C57="OK",_xlfn.NUMBERVALUE(Plantilla!DD68),"")</f>
        <v/>
      </c>
      <c r="DG57" s="6" t="str">
        <f>IF($C57="OK",_xlfn.NUMBERVALUE(Plantilla!DE68),"")</f>
        <v/>
      </c>
      <c r="DH57" s="6" t="str">
        <f>IF($C57="OK",_xlfn.NUMBERVALUE(Plantilla!DF68),"")</f>
        <v/>
      </c>
      <c r="DI57" s="6" t="str">
        <f>IF($C57="OK",_xlfn.NUMBERVALUE(Plantilla!DG68),"")</f>
        <v/>
      </c>
      <c r="DJ57" s="6" t="str">
        <f>IF($C57="OK",_xlfn.NUMBERVALUE(Plantilla!DH68),"")</f>
        <v/>
      </c>
      <c r="DK57" s="6" t="str">
        <f>IF($C57="OK",_xlfn.NUMBERVALUE(Plantilla!DI68),"")</f>
        <v/>
      </c>
      <c r="DL57" s="6" t="str">
        <f>IF($C57="OK",_xlfn.NUMBERVALUE(Plantilla!DJ68),"")</f>
        <v/>
      </c>
      <c r="DM57" s="6" t="str">
        <f>IF($C57="OK",_xlfn.NUMBERVALUE(Plantilla!DK68),"")</f>
        <v/>
      </c>
      <c r="DN57" s="6" t="str">
        <f>IF($C57="OK",_xlfn.NUMBERVALUE(Plantilla!DL68),"")</f>
        <v/>
      </c>
      <c r="DO57" s="6" t="str">
        <f>IF($C57="OK",_xlfn.NUMBERVALUE(Plantilla!DM68),"")</f>
        <v/>
      </c>
      <c r="DP57" s="6" t="str">
        <f>IF($C57="OK",_xlfn.NUMBERVALUE(Plantilla!DN68),"")</f>
        <v/>
      </c>
      <c r="DQ57" s="6" t="str">
        <f>IF($C57="OK",_xlfn.NUMBERVALUE(Plantilla!DO68),"")</f>
        <v/>
      </c>
      <c r="DR57" s="6" t="str">
        <f>IF($C57="OK",_xlfn.NUMBERVALUE(Plantilla!DP68),"")</f>
        <v/>
      </c>
      <c r="DS57" t="str">
        <f>IF($C57="OK",TEXT(Plantilla!DR68,"#"),"")</f>
        <v/>
      </c>
      <c r="DT57" s="6"/>
    </row>
    <row r="58" spans="1:124" x14ac:dyDescent="0.25">
      <c r="A58" t="str">
        <f>IF(Plantilla!$I$6="¡Perfecto!, Guarda el archivo y adjúntalo a tu interfaz de Nómina Electrónica","OK","Error")</f>
        <v>OK</v>
      </c>
      <c r="B58" t="str">
        <f>IF(Plantilla!$I$6="¡Perfecto!, Guarda el archivo y adjúntalo a tu interfaz de Nómina Electrónica",MID(Plantilla!$D$2,SEARCH("V",Plantilla!$D$2),10),"")</f>
        <v>V2.0</v>
      </c>
      <c r="C58" t="str">
        <f>Plantilla!C69</f>
        <v/>
      </c>
      <c r="D58" t="str">
        <f>IF($C58="OK",Plantilla!B69,"")</f>
        <v/>
      </c>
      <c r="E58" t="str">
        <f>IF($C58="OK",
   VLOOKUP(Plantilla!$E$4,'Tablas '!$AP$4:$AT$6,5,FALSE),
"")</f>
        <v/>
      </c>
      <c r="F58" t="str">
        <f>IF($C58="OK",TEXT(Plantilla!D69,"#"),"")</f>
        <v/>
      </c>
      <c r="G58" t="str">
        <f>IF($C58="OK",
   VLOOKUP(Plantilla!E69,'Tablas '!$B$4:$C$14,2,FALSE),
"")</f>
        <v/>
      </c>
      <c r="H58" t="str">
        <f>IF($C58="OK",TEXT(Plantilla!F69,"#"),"")</f>
        <v/>
      </c>
      <c r="I58" t="str">
        <f>IF($C58="OK",TEXT(Plantilla!G69,"#"),"")</f>
        <v/>
      </c>
      <c r="J58" t="str">
        <f>IF($C58="OK",TEXT(Plantilla!H69,"#"),"")</f>
        <v/>
      </c>
      <c r="K58" t="str">
        <f>IF($C58="OK",TEXT(Plantilla!I69,"#"),"")</f>
        <v/>
      </c>
      <c r="L58" t="str">
        <f>IF($C58="OK",TEXT(Plantilla!J69,"#"),"")</f>
        <v/>
      </c>
      <c r="M58" t="str">
        <f>IF($C58="OK",TEXT(Plantilla!K69,"#"),"")</f>
        <v/>
      </c>
      <c r="N58" t="str">
        <f>IF($C58="OK",
   CONCATENATE(YEAR(Plantilla!L69),"-",TEXT(MONTH(Plantilla!L69),"00"),"-",TEXT(DAY(Plantilla!L69),"00")),
"")</f>
        <v/>
      </c>
      <c r="O58" t="str">
        <f>IF($C58="OK",_xlfn.NUMBERVALUE(Plantilla!M69),"")</f>
        <v/>
      </c>
      <c r="P58" t="str">
        <f>IF($C58="OK",
   IF(Plantilla!N69&lt;&gt;"",
      CONCATENATE(YEAR(Plantilla!N69),"-",TEXT(MONTH(Plantilla!N69),"00"),"-",TEXT(DAY(Plantilla!N69),"00")),
   ""),
"")</f>
        <v/>
      </c>
      <c r="Q58" t="str">
        <f>IF($C58="OK",
   VLOOKUP(Plantilla!O69,'Tablas '!$E$4:$F$19,2,FALSE),
"")</f>
        <v/>
      </c>
      <c r="R58" t="str">
        <f>IF($C58="OK",
   VLOOKUP(Plantilla!P69,'Tablas '!$H$4:$I$5,2,FALSE),
"")</f>
        <v/>
      </c>
      <c r="S58" t="str">
        <f>IF($C58="OK",
   VLOOKUP(Plantilla!Q69,'Tablas '!$K$4:$L$8,2,FALSE),
"")</f>
        <v/>
      </c>
      <c r="T58" t="str">
        <f>IF($C58="OK",
   VLOOKUP(Plantilla!R69,'Tablas '!$AE$4:$AF$6,2,FALSE),
"")</f>
        <v/>
      </c>
      <c r="U58" t="str">
        <f>IF($C58="OK",
   VLOOKUP(Plantilla!S69,'Tablas '!$AE$4:$AF$6,2,FALSE),
"")</f>
        <v/>
      </c>
      <c r="V58" t="str">
        <f>IF($C58="OK",TEXT(Plantilla!T69,"#"),"")</f>
        <v/>
      </c>
      <c r="W58" s="84" t="str">
        <f>IF($C58="OK",
   VLOOKUP(Plantilla!U69,'Tablas '!$AM$4:$AN$1126,2,FALSE),
"")</f>
        <v/>
      </c>
      <c r="X58" t="str">
        <f>IF($C58="OK",TEXT(Plantilla!V69,"#"),"")</f>
        <v/>
      </c>
      <c r="Y58" t="str">
        <f>IF($C58="OK",
   CONCATENATE(YEAR(Plantilla!W69),"-",TEXT(MONTH(Plantilla!W69),"00"),"-",TEXT(DAY(Plantilla!W69),"00")),
"")</f>
        <v/>
      </c>
      <c r="Z58" t="str">
        <f>IF($C58="OK",
   CONCATENATE(YEAR(Plantilla!X69),"-",TEXT(MONTH(Plantilla!X69),"00"),"-",TEXT(DAY(Plantilla!X69),"00")),
"")</f>
        <v/>
      </c>
      <c r="AA58" t="str">
        <f>IF($C58="OK",
   TEXT(VLOOKUP(Plantilla!Y69,'Tablas '!$Q$4:$R$9,2,FALSE),"#"),
"")</f>
        <v/>
      </c>
      <c r="AB58" t="str">
        <f>IF($C58="OK",
   CONCATENATE(YEAR(Plantilla!Z69),"-",TEXT(MONTH(Plantilla!Z69),"00"),"-",TEXT(DAY(Plantilla!Z69),"00")),
"")</f>
        <v/>
      </c>
      <c r="AC58" t="str">
        <f>IF($C58="OK",
   TEXT(VLOOKUP(Plantilla!AA69,'Tablas '!$T$4:$U$13,2,FALSE),"#"),
"")</f>
        <v/>
      </c>
      <c r="AD58" t="str">
        <f>IF($C58="OK",TEXT(Plantilla!AB69,"#"),"")</f>
        <v/>
      </c>
      <c r="AE58" t="str">
        <f>IF($C58="OK",
   IF(Plantilla!AC69&lt;&gt;"",
      TEXT(VLOOKUP(Plantilla!AC69,'Tablas '!$W$4:$X$7,2,FALSE),"#"),
   ""),
"")</f>
        <v/>
      </c>
      <c r="AF58" t="str">
        <f>IF($C58="OK",TEXT(Plantilla!AD69,"#"),"")</f>
        <v/>
      </c>
      <c r="AG58" s="6" t="str">
        <f>IF($C58="OK",_xlfn.NUMBERVALUE(Plantilla!AE69),"")</f>
        <v/>
      </c>
      <c r="AH58" s="4" t="str">
        <f>IF($C58="OK",_xlfn.NUMBERVALUE(Plantilla!AF69),"")</f>
        <v/>
      </c>
      <c r="AI58" s="6" t="str">
        <f>IF($C58="OK",_xlfn.NUMBERVALUE(Plantilla!AG69),"")</f>
        <v/>
      </c>
      <c r="AJ58" s="6" t="str">
        <f>IF($C58="OK",_xlfn.NUMBERVALUE(Plantilla!AH69),"")</f>
        <v/>
      </c>
      <c r="AK58" s="6" t="str">
        <f>IF($C58="OK",_xlfn.NUMBERVALUE(Plantilla!AI69),"")</f>
        <v/>
      </c>
      <c r="AL58" s="6" t="str">
        <f>IF($C58="OK",_xlfn.NUMBERVALUE(Plantilla!AJ69),"")</f>
        <v/>
      </c>
      <c r="AM58" s="4" t="str">
        <f>IF($C58="OK",_xlfn.NUMBERVALUE(Plantilla!AK69),"")</f>
        <v/>
      </c>
      <c r="AN58" s="6" t="str">
        <f>IF($C58="OK",_xlfn.NUMBERVALUE(Plantilla!AL69),"")</f>
        <v/>
      </c>
      <c r="AO58" s="4" t="str">
        <f>IF($C58="OK",_xlfn.NUMBERVALUE(Plantilla!AM69),"")</f>
        <v/>
      </c>
      <c r="AP58" s="6" t="str">
        <f>IF($C58="OK",_xlfn.NUMBERVALUE(Plantilla!AN69),"")</f>
        <v/>
      </c>
      <c r="AQ58" s="4" t="str">
        <f>IF($C58="OK",_xlfn.NUMBERVALUE(Plantilla!AO69),"")</f>
        <v/>
      </c>
      <c r="AR58" s="6" t="str">
        <f>IF($C58="OK",_xlfn.NUMBERVALUE(Plantilla!AP69),"")</f>
        <v/>
      </c>
      <c r="AS58" s="4" t="str">
        <f>IF($C58="OK",_xlfn.NUMBERVALUE(Plantilla!AQ69),"")</f>
        <v/>
      </c>
      <c r="AT58" s="6" t="str">
        <f>IF($C58="OK",_xlfn.NUMBERVALUE(Plantilla!AR69),"")</f>
        <v/>
      </c>
      <c r="AU58" s="4" t="str">
        <f>IF($C58="OK",_xlfn.NUMBERVALUE(Plantilla!AS69),"")</f>
        <v/>
      </c>
      <c r="AV58" s="6" t="str">
        <f>IF($C58="OK",_xlfn.NUMBERVALUE(Plantilla!AT69),"")</f>
        <v/>
      </c>
      <c r="AW58" s="4" t="str">
        <f>IF($C58="OK",_xlfn.NUMBERVALUE(Plantilla!AU69),"")</f>
        <v/>
      </c>
      <c r="AX58" s="6" t="str">
        <f>IF($C58="OK",_xlfn.NUMBERVALUE(Plantilla!AV69),"")</f>
        <v/>
      </c>
      <c r="AY58" s="4" t="str">
        <f>IF($C58="OK",_xlfn.NUMBERVALUE(Plantilla!AW69),"")</f>
        <v/>
      </c>
      <c r="AZ58" s="6" t="str">
        <f>IF($C58="OK",_xlfn.NUMBERVALUE(Plantilla!AX69),"")</f>
        <v/>
      </c>
      <c r="BA58" t="str">
        <f>IF($C58="OK",_xlfn.NUMBERVALUE(Plantilla!AY69),"")</f>
        <v/>
      </c>
      <c r="BB58" t="str">
        <f>IF($C58="OK",_xlfn.NUMBERVALUE(Plantilla!AZ69),"")</f>
        <v/>
      </c>
      <c r="BC58" s="4" t="str">
        <f>IF($C58="OK",_xlfn.NUMBERVALUE(Plantilla!BA69),"")</f>
        <v/>
      </c>
      <c r="BD58" s="6" t="str">
        <f>IF($C58="OK",_xlfn.NUMBERVALUE(Plantilla!BB69),"")</f>
        <v/>
      </c>
      <c r="BE58" s="4" t="str">
        <f>IF($C58="OK",_xlfn.NUMBERVALUE(Plantilla!BC69),"")</f>
        <v/>
      </c>
      <c r="BF58" s="6" t="str">
        <f>IF($C58="OK",_xlfn.NUMBERVALUE(Plantilla!BD69),"")</f>
        <v/>
      </c>
      <c r="BG58" s="4" t="str">
        <f>IF($C58="OK",_xlfn.NUMBERVALUE(Plantilla!BE69),"")</f>
        <v/>
      </c>
      <c r="BH58" s="6" t="str">
        <f>IF($C58="OK",_xlfn.NUMBERVALUE(Plantilla!BF69),"")</f>
        <v/>
      </c>
      <c r="BI58" s="110" t="str">
        <f>IF($C58="OK",_xlfn.NUMBERVALUE(Plantilla!BG69),"")</f>
        <v/>
      </c>
      <c r="BJ58" s="6" t="str">
        <f>IF($C58="OK",_xlfn.NUMBERVALUE(Plantilla!BH69),"")</f>
        <v/>
      </c>
      <c r="BK58" s="109" t="str">
        <f>IF($C58="OK",_xlfn.NUMBERVALUE(Plantilla!BI69),"")</f>
        <v/>
      </c>
      <c r="BL58" s="6" t="str">
        <f>IF($C58="OK",
   IF(Plantilla!BJ69&lt;&gt;"",
      TEXT(VLOOKUP(Plantilla!BJ69,'Tablas '!$Z$4:$AA$6,2,FALSE),"#"),
   ""),
"")</f>
        <v/>
      </c>
      <c r="BM58" s="4" t="str">
        <f>IF($C58="OK",_xlfn.NUMBERVALUE(Plantilla!BK69),"")</f>
        <v/>
      </c>
      <c r="BN58" s="4" t="str">
        <f>IF($C58="OK",_xlfn.NUMBERVALUE(Plantilla!BL69),"")</f>
        <v/>
      </c>
      <c r="BO58" s="6" t="str">
        <f>IF($C58="OK",_xlfn.NUMBERVALUE(Plantilla!BM69),"")</f>
        <v/>
      </c>
      <c r="BP58" s="4" t="str">
        <f>IF($C58="OK",_xlfn.NUMBERVALUE(Plantilla!BN69),"")</f>
        <v/>
      </c>
      <c r="BQ58" s="6" t="str">
        <f>IF($C58="OK",_xlfn.NUMBERVALUE(Plantilla!BO69),"")</f>
        <v/>
      </c>
      <c r="BR58" s="4" t="str">
        <f>IF($C58="OK",_xlfn.NUMBERVALUE(Plantilla!BP69),"")</f>
        <v/>
      </c>
      <c r="BS58" s="6" t="str">
        <f>IF($C58="OK",_xlfn.NUMBERVALUE(Plantilla!BQ69),"")</f>
        <v/>
      </c>
      <c r="BT58" s="4" t="str">
        <f>IF($C58="OK",_xlfn.NUMBERVALUE(Plantilla!BR69),"")</f>
        <v/>
      </c>
      <c r="BU58" s="6" t="str">
        <f>IF($C58="OK",_xlfn.NUMBERVALUE(Plantilla!BS69),"")</f>
        <v/>
      </c>
      <c r="BV58" s="6" t="str">
        <f>IF($C58="OK",_xlfn.NUMBERVALUE(Plantilla!BT69),"")</f>
        <v/>
      </c>
      <c r="BW58" s="6" t="str">
        <f>IF($C58="OK",_xlfn.NUMBERVALUE(Plantilla!BU69),"")</f>
        <v/>
      </c>
      <c r="BX58" s="6" t="str">
        <f>IF($C58="OK",_xlfn.NUMBERVALUE(Plantilla!BV69),"")</f>
        <v/>
      </c>
      <c r="BY58" s="6" t="str">
        <f>IF($C58="OK",_xlfn.NUMBERVALUE(Plantilla!BW69),"")</f>
        <v/>
      </c>
      <c r="BZ58" s="6" t="str">
        <f>IF($C58="OK",_xlfn.NUMBERVALUE(Plantilla!BX69),"")</f>
        <v/>
      </c>
      <c r="CA58" s="6" t="str">
        <f>IF($C58="OK",_xlfn.NUMBERVALUE(Plantilla!BY69),"")</f>
        <v/>
      </c>
      <c r="CB58" s="6" t="str">
        <f>IF($C58="OK",_xlfn.NUMBERVALUE(Plantilla!BZ69),"")</f>
        <v/>
      </c>
      <c r="CC58" s="6" t="str">
        <f>IF($C58="OK",_xlfn.NUMBERVALUE(Plantilla!CA69),"")</f>
        <v/>
      </c>
      <c r="CD58" s="6" t="str">
        <f>IF($C58="OK",_xlfn.NUMBERVALUE(Plantilla!CB69),"")</f>
        <v/>
      </c>
      <c r="CE58" s="6" t="str">
        <f>IF($C58="OK",_xlfn.NUMBERVALUE(Plantilla!CC69),"")</f>
        <v/>
      </c>
      <c r="CF58" s="4" t="str">
        <f>IF($C58="OK",_xlfn.NUMBERVALUE(Plantilla!CD69),"")</f>
        <v/>
      </c>
      <c r="CG58" s="6" t="str">
        <f>IF($C58="OK",_xlfn.NUMBERVALUE(Plantilla!CE69),"")</f>
        <v/>
      </c>
      <c r="CH58" s="6" t="str">
        <f>IF($C58="OK",_xlfn.NUMBERVALUE(Plantilla!CF69),"")</f>
        <v/>
      </c>
      <c r="CI58" s="6" t="str">
        <f>IF($C58="OK",_xlfn.NUMBERVALUE(Plantilla!CG69),"")</f>
        <v/>
      </c>
      <c r="CJ58" s="6" t="str">
        <f>IF($C58="OK",_xlfn.NUMBERVALUE(Plantilla!CH69),"")</f>
        <v/>
      </c>
      <c r="CK58" s="6" t="str">
        <f>IF($C58="OK",_xlfn.NUMBERVALUE(Plantilla!CI69),"")</f>
        <v/>
      </c>
      <c r="CL58" s="6" t="str">
        <f>IF($C58="OK",_xlfn.NUMBERVALUE(Plantilla!CJ69),"")</f>
        <v/>
      </c>
      <c r="CM58" t="str">
        <f>IF($C58="OK",TEXT(Plantilla!CK69,"#"),"")</f>
        <v/>
      </c>
      <c r="CN58" s="6" t="str">
        <f>IF($C58="OK",_xlfn.NUMBERVALUE(Plantilla!CL69),"")</f>
        <v/>
      </c>
      <c r="CO58" s="6" t="str">
        <f>IF($C58="OK",_xlfn.NUMBERVALUE(Plantilla!CM69),"")</f>
        <v/>
      </c>
      <c r="CP58" s="110" t="str">
        <f>IF($C58="OK",_xlfn.NUMBERVALUE(Plantilla!CN69),"")</f>
        <v/>
      </c>
      <c r="CQ58" s="6" t="str">
        <f>IF($C58="OK",_xlfn.NUMBERVALUE(Plantilla!CO69),"")</f>
        <v/>
      </c>
      <c r="CR58" s="109" t="str">
        <f>IF($C58="OK",_xlfn.NUMBERVALUE(Plantilla!CP69),"")</f>
        <v/>
      </c>
      <c r="CS58" s="110" t="str">
        <f>IF($C58="OK",_xlfn.NUMBERVALUE(Plantilla!CQ69),"")</f>
        <v/>
      </c>
      <c r="CT58" s="6" t="str">
        <f>IF($C58="OK",_xlfn.NUMBERVALUE(Plantilla!CR69),"")</f>
        <v/>
      </c>
      <c r="CU58" s="109" t="str">
        <f>IF($C58="OK",_xlfn.NUMBERVALUE(Plantilla!CS69),"")</f>
        <v/>
      </c>
      <c r="CV58" s="110" t="str">
        <f>IF($C58="OK",_xlfn.NUMBERVALUE(Plantilla!CT69),"")</f>
        <v/>
      </c>
      <c r="CW58" s="6" t="str">
        <f>IF($C58="OK",_xlfn.NUMBERVALUE(Plantilla!CU69),"")</f>
        <v/>
      </c>
      <c r="CX58" s="82" t="str">
        <f>IF($C58="OK",_xlfn.NUMBERVALUE(Plantilla!CV69),"")</f>
        <v/>
      </c>
      <c r="CY58" s="6" t="str">
        <f>IF($C58="OK",_xlfn.NUMBERVALUE(Plantilla!CW69),"")</f>
        <v/>
      </c>
      <c r="CZ58" s="82" t="str">
        <f>IF($C58="OK",_xlfn.NUMBERVALUE(Plantilla!CX69),"")</f>
        <v/>
      </c>
      <c r="DA58" s="6" t="str">
        <f>IF($C58="OK",_xlfn.NUMBERVALUE(Plantilla!CY69),"")</f>
        <v/>
      </c>
      <c r="DB58" s="109" t="str">
        <f>IF($C58="OK",_xlfn.NUMBERVALUE(Plantilla!CZ69),"")</f>
        <v/>
      </c>
      <c r="DC58" s="6" t="str">
        <f>IF($C58="OK",_xlfn.NUMBERVALUE(Plantilla!DA69),"")</f>
        <v/>
      </c>
      <c r="DD58" s="6" t="str">
        <f>IF($C58="OK",TEXT(Plantilla!DB69,"#"),"")</f>
        <v/>
      </c>
      <c r="DE58" s="6" t="str">
        <f>IF($C58="OK",_xlfn.NUMBERVALUE(Plantilla!DC69),"")</f>
        <v/>
      </c>
      <c r="DF58" s="4" t="str">
        <f>IF($C58="OK",_xlfn.NUMBERVALUE(Plantilla!DD69),"")</f>
        <v/>
      </c>
      <c r="DG58" s="6" t="str">
        <f>IF($C58="OK",_xlfn.NUMBERVALUE(Plantilla!DE69),"")</f>
        <v/>
      </c>
      <c r="DH58" s="6" t="str">
        <f>IF($C58="OK",_xlfn.NUMBERVALUE(Plantilla!DF69),"")</f>
        <v/>
      </c>
      <c r="DI58" s="6" t="str">
        <f>IF($C58="OK",_xlfn.NUMBERVALUE(Plantilla!DG69),"")</f>
        <v/>
      </c>
      <c r="DJ58" s="6" t="str">
        <f>IF($C58="OK",_xlfn.NUMBERVALUE(Plantilla!DH69),"")</f>
        <v/>
      </c>
      <c r="DK58" s="6" t="str">
        <f>IF($C58="OK",_xlfn.NUMBERVALUE(Plantilla!DI69),"")</f>
        <v/>
      </c>
      <c r="DL58" s="6" t="str">
        <f>IF($C58="OK",_xlfn.NUMBERVALUE(Plantilla!DJ69),"")</f>
        <v/>
      </c>
      <c r="DM58" s="6" t="str">
        <f>IF($C58="OK",_xlfn.NUMBERVALUE(Plantilla!DK69),"")</f>
        <v/>
      </c>
      <c r="DN58" s="6" t="str">
        <f>IF($C58="OK",_xlfn.NUMBERVALUE(Plantilla!DL69),"")</f>
        <v/>
      </c>
      <c r="DO58" s="6" t="str">
        <f>IF($C58="OK",_xlfn.NUMBERVALUE(Plantilla!DM69),"")</f>
        <v/>
      </c>
      <c r="DP58" s="6" t="str">
        <f>IF($C58="OK",_xlfn.NUMBERVALUE(Plantilla!DN69),"")</f>
        <v/>
      </c>
      <c r="DQ58" s="6" t="str">
        <f>IF($C58="OK",_xlfn.NUMBERVALUE(Plantilla!DO69),"")</f>
        <v/>
      </c>
      <c r="DR58" s="6" t="str">
        <f>IF($C58="OK",_xlfn.NUMBERVALUE(Plantilla!DP69),"")</f>
        <v/>
      </c>
      <c r="DS58" t="str">
        <f>IF($C58="OK",TEXT(Plantilla!DR69,"#"),"")</f>
        <v/>
      </c>
      <c r="DT58" s="6"/>
    </row>
    <row r="59" spans="1:124" x14ac:dyDescent="0.25">
      <c r="A59" t="str">
        <f>IF(Plantilla!$I$6="¡Perfecto!, Guarda el archivo y adjúntalo a tu interfaz de Nómina Electrónica","OK","Error")</f>
        <v>OK</v>
      </c>
      <c r="B59" t="str">
        <f>IF(Plantilla!$I$6="¡Perfecto!, Guarda el archivo y adjúntalo a tu interfaz de Nómina Electrónica",MID(Plantilla!$D$2,SEARCH("V",Plantilla!$D$2),10),"")</f>
        <v>V2.0</v>
      </c>
      <c r="C59" t="str">
        <f>Plantilla!C70</f>
        <v/>
      </c>
      <c r="D59" t="str">
        <f>IF($C59="OK",Plantilla!B70,"")</f>
        <v/>
      </c>
      <c r="E59" t="str">
        <f>IF($C59="OK",
   VLOOKUP(Plantilla!$E$4,'Tablas '!$AP$4:$AT$6,5,FALSE),
"")</f>
        <v/>
      </c>
      <c r="F59" t="str">
        <f>IF($C59="OK",TEXT(Plantilla!D70,"#"),"")</f>
        <v/>
      </c>
      <c r="G59" t="str">
        <f>IF($C59="OK",
   VLOOKUP(Plantilla!E70,'Tablas '!$B$4:$C$14,2,FALSE),
"")</f>
        <v/>
      </c>
      <c r="H59" t="str">
        <f>IF($C59="OK",TEXT(Plantilla!F70,"#"),"")</f>
        <v/>
      </c>
      <c r="I59" t="str">
        <f>IF($C59="OK",TEXT(Plantilla!G70,"#"),"")</f>
        <v/>
      </c>
      <c r="J59" t="str">
        <f>IF($C59="OK",TEXT(Plantilla!H70,"#"),"")</f>
        <v/>
      </c>
      <c r="K59" t="str">
        <f>IF($C59="OK",TEXT(Plantilla!I70,"#"),"")</f>
        <v/>
      </c>
      <c r="L59" t="str">
        <f>IF($C59="OK",TEXT(Plantilla!J70,"#"),"")</f>
        <v/>
      </c>
      <c r="M59" t="str">
        <f>IF($C59="OK",TEXT(Plantilla!K70,"#"),"")</f>
        <v/>
      </c>
      <c r="N59" t="str">
        <f>IF($C59="OK",
   CONCATENATE(YEAR(Plantilla!L70),"-",TEXT(MONTH(Plantilla!L70),"00"),"-",TEXT(DAY(Plantilla!L70),"00")),
"")</f>
        <v/>
      </c>
      <c r="O59" t="str">
        <f>IF($C59="OK",_xlfn.NUMBERVALUE(Plantilla!M70),"")</f>
        <v/>
      </c>
      <c r="P59" t="str">
        <f>IF($C59="OK",
   IF(Plantilla!N70&lt;&gt;"",
      CONCATENATE(YEAR(Plantilla!N70),"-",TEXT(MONTH(Plantilla!N70),"00"),"-",TEXT(DAY(Plantilla!N70),"00")),
   ""),
"")</f>
        <v/>
      </c>
      <c r="Q59" t="str">
        <f>IF($C59="OK",
   VLOOKUP(Plantilla!O70,'Tablas '!$E$4:$F$19,2,FALSE),
"")</f>
        <v/>
      </c>
      <c r="R59" t="str">
        <f>IF($C59="OK",
   VLOOKUP(Plantilla!P70,'Tablas '!$H$4:$I$5,2,FALSE),
"")</f>
        <v/>
      </c>
      <c r="S59" t="str">
        <f>IF($C59="OK",
   VLOOKUP(Plantilla!Q70,'Tablas '!$K$4:$L$8,2,FALSE),
"")</f>
        <v/>
      </c>
      <c r="T59" t="str">
        <f>IF($C59="OK",
   VLOOKUP(Plantilla!R70,'Tablas '!$AE$4:$AF$6,2,FALSE),
"")</f>
        <v/>
      </c>
      <c r="U59" t="str">
        <f>IF($C59="OK",
   VLOOKUP(Plantilla!S70,'Tablas '!$AE$4:$AF$6,2,FALSE),
"")</f>
        <v/>
      </c>
      <c r="V59" t="str">
        <f>IF($C59="OK",TEXT(Plantilla!T70,"#"),"")</f>
        <v/>
      </c>
      <c r="W59" s="84" t="str">
        <f>IF($C59="OK",
   VLOOKUP(Plantilla!U70,'Tablas '!$AM$4:$AN$1126,2,FALSE),
"")</f>
        <v/>
      </c>
      <c r="X59" t="str">
        <f>IF($C59="OK",TEXT(Plantilla!V70,"#"),"")</f>
        <v/>
      </c>
      <c r="Y59" t="str">
        <f>IF($C59="OK",
   CONCATENATE(YEAR(Plantilla!W70),"-",TEXT(MONTH(Plantilla!W70),"00"),"-",TEXT(DAY(Plantilla!W70),"00")),
"")</f>
        <v/>
      </c>
      <c r="Z59" t="str">
        <f>IF($C59="OK",
   CONCATENATE(YEAR(Plantilla!X70),"-",TEXT(MONTH(Plantilla!X70),"00"),"-",TEXT(DAY(Plantilla!X70),"00")),
"")</f>
        <v/>
      </c>
      <c r="AA59" t="str">
        <f>IF($C59="OK",
   TEXT(VLOOKUP(Plantilla!Y70,'Tablas '!$Q$4:$R$9,2,FALSE),"#"),
"")</f>
        <v/>
      </c>
      <c r="AB59" t="str">
        <f>IF($C59="OK",
   CONCATENATE(YEAR(Plantilla!Z70),"-",TEXT(MONTH(Plantilla!Z70),"00"),"-",TEXT(DAY(Plantilla!Z70),"00")),
"")</f>
        <v/>
      </c>
      <c r="AC59" t="str">
        <f>IF($C59="OK",
   TEXT(VLOOKUP(Plantilla!AA70,'Tablas '!$T$4:$U$13,2,FALSE),"#"),
"")</f>
        <v/>
      </c>
      <c r="AD59" t="str">
        <f>IF($C59="OK",TEXT(Plantilla!AB70,"#"),"")</f>
        <v/>
      </c>
      <c r="AE59" t="str">
        <f>IF($C59="OK",
   IF(Plantilla!AC70&lt;&gt;"",
      TEXT(VLOOKUP(Plantilla!AC70,'Tablas '!$W$4:$X$7,2,FALSE),"#"),
   ""),
"")</f>
        <v/>
      </c>
      <c r="AF59" t="str">
        <f>IF($C59="OK",TEXT(Plantilla!AD70,"#"),"")</f>
        <v/>
      </c>
      <c r="AG59" s="6" t="str">
        <f>IF($C59="OK",_xlfn.NUMBERVALUE(Plantilla!AE70),"")</f>
        <v/>
      </c>
      <c r="AH59" s="4" t="str">
        <f>IF($C59="OK",_xlfn.NUMBERVALUE(Plantilla!AF70),"")</f>
        <v/>
      </c>
      <c r="AI59" s="6" t="str">
        <f>IF($C59="OK",_xlfn.NUMBERVALUE(Plantilla!AG70),"")</f>
        <v/>
      </c>
      <c r="AJ59" s="6" t="str">
        <f>IF($C59="OK",_xlfn.NUMBERVALUE(Plantilla!AH70),"")</f>
        <v/>
      </c>
      <c r="AK59" s="6" t="str">
        <f>IF($C59="OK",_xlfn.NUMBERVALUE(Plantilla!AI70),"")</f>
        <v/>
      </c>
      <c r="AL59" s="6" t="str">
        <f>IF($C59="OK",_xlfn.NUMBERVALUE(Plantilla!AJ70),"")</f>
        <v/>
      </c>
      <c r="AM59" s="4" t="str">
        <f>IF($C59="OK",_xlfn.NUMBERVALUE(Plantilla!AK70),"")</f>
        <v/>
      </c>
      <c r="AN59" s="6" t="str">
        <f>IF($C59="OK",_xlfn.NUMBERVALUE(Plantilla!AL70),"")</f>
        <v/>
      </c>
      <c r="AO59" s="4" t="str">
        <f>IF($C59="OK",_xlfn.NUMBERVALUE(Plantilla!AM70),"")</f>
        <v/>
      </c>
      <c r="AP59" s="6" t="str">
        <f>IF($C59="OK",_xlfn.NUMBERVALUE(Plantilla!AN70),"")</f>
        <v/>
      </c>
      <c r="AQ59" s="4" t="str">
        <f>IF($C59="OK",_xlfn.NUMBERVALUE(Plantilla!AO70),"")</f>
        <v/>
      </c>
      <c r="AR59" s="6" t="str">
        <f>IF($C59="OK",_xlfn.NUMBERVALUE(Plantilla!AP70),"")</f>
        <v/>
      </c>
      <c r="AS59" s="4" t="str">
        <f>IF($C59="OK",_xlfn.NUMBERVALUE(Plantilla!AQ70),"")</f>
        <v/>
      </c>
      <c r="AT59" s="6" t="str">
        <f>IF($C59="OK",_xlfn.NUMBERVALUE(Plantilla!AR70),"")</f>
        <v/>
      </c>
      <c r="AU59" s="4" t="str">
        <f>IF($C59="OK",_xlfn.NUMBERVALUE(Plantilla!AS70),"")</f>
        <v/>
      </c>
      <c r="AV59" s="6" t="str">
        <f>IF($C59="OK",_xlfn.NUMBERVALUE(Plantilla!AT70),"")</f>
        <v/>
      </c>
      <c r="AW59" s="4" t="str">
        <f>IF($C59="OK",_xlfn.NUMBERVALUE(Plantilla!AU70),"")</f>
        <v/>
      </c>
      <c r="AX59" s="6" t="str">
        <f>IF($C59="OK",_xlfn.NUMBERVALUE(Plantilla!AV70),"")</f>
        <v/>
      </c>
      <c r="AY59" s="4" t="str">
        <f>IF($C59="OK",_xlfn.NUMBERVALUE(Plantilla!AW70),"")</f>
        <v/>
      </c>
      <c r="AZ59" s="6" t="str">
        <f>IF($C59="OK",_xlfn.NUMBERVALUE(Plantilla!AX70),"")</f>
        <v/>
      </c>
      <c r="BA59" t="str">
        <f>IF($C59="OK",_xlfn.NUMBERVALUE(Plantilla!AY70),"")</f>
        <v/>
      </c>
      <c r="BB59" t="str">
        <f>IF($C59="OK",_xlfn.NUMBERVALUE(Plantilla!AZ70),"")</f>
        <v/>
      </c>
      <c r="BC59" s="4" t="str">
        <f>IF($C59="OK",_xlfn.NUMBERVALUE(Plantilla!BA70),"")</f>
        <v/>
      </c>
      <c r="BD59" s="6" t="str">
        <f>IF($C59="OK",_xlfn.NUMBERVALUE(Plantilla!BB70),"")</f>
        <v/>
      </c>
      <c r="BE59" s="4" t="str">
        <f>IF($C59="OK",_xlfn.NUMBERVALUE(Plantilla!BC70),"")</f>
        <v/>
      </c>
      <c r="BF59" s="6" t="str">
        <f>IF($C59="OK",_xlfn.NUMBERVALUE(Plantilla!BD70),"")</f>
        <v/>
      </c>
      <c r="BG59" s="4" t="str">
        <f>IF($C59="OK",_xlfn.NUMBERVALUE(Plantilla!BE70),"")</f>
        <v/>
      </c>
      <c r="BH59" s="6" t="str">
        <f>IF($C59="OK",_xlfn.NUMBERVALUE(Plantilla!BF70),"")</f>
        <v/>
      </c>
      <c r="BI59" s="110" t="str">
        <f>IF($C59="OK",_xlfn.NUMBERVALUE(Plantilla!BG70),"")</f>
        <v/>
      </c>
      <c r="BJ59" s="6" t="str">
        <f>IF($C59="OK",_xlfn.NUMBERVALUE(Plantilla!BH70),"")</f>
        <v/>
      </c>
      <c r="BK59" s="109" t="str">
        <f>IF($C59="OK",_xlfn.NUMBERVALUE(Plantilla!BI70),"")</f>
        <v/>
      </c>
      <c r="BL59" s="6" t="str">
        <f>IF($C59="OK",
   IF(Plantilla!BJ70&lt;&gt;"",
      TEXT(VLOOKUP(Plantilla!BJ70,'Tablas '!$Z$4:$AA$6,2,FALSE),"#"),
   ""),
"")</f>
        <v/>
      </c>
      <c r="BM59" s="4" t="str">
        <f>IF($C59="OK",_xlfn.NUMBERVALUE(Plantilla!BK70),"")</f>
        <v/>
      </c>
      <c r="BN59" s="4" t="str">
        <f>IF($C59="OK",_xlfn.NUMBERVALUE(Plantilla!BL70),"")</f>
        <v/>
      </c>
      <c r="BO59" s="6" t="str">
        <f>IF($C59="OK",_xlfn.NUMBERVALUE(Plantilla!BM70),"")</f>
        <v/>
      </c>
      <c r="BP59" s="4" t="str">
        <f>IF($C59="OK",_xlfn.NUMBERVALUE(Plantilla!BN70),"")</f>
        <v/>
      </c>
      <c r="BQ59" s="6" t="str">
        <f>IF($C59="OK",_xlfn.NUMBERVALUE(Plantilla!BO70),"")</f>
        <v/>
      </c>
      <c r="BR59" s="4" t="str">
        <f>IF($C59="OK",_xlfn.NUMBERVALUE(Plantilla!BP70),"")</f>
        <v/>
      </c>
      <c r="BS59" s="6" t="str">
        <f>IF($C59="OK",_xlfn.NUMBERVALUE(Plantilla!BQ70),"")</f>
        <v/>
      </c>
      <c r="BT59" s="4" t="str">
        <f>IF($C59="OK",_xlfn.NUMBERVALUE(Plantilla!BR70),"")</f>
        <v/>
      </c>
      <c r="BU59" s="6" t="str">
        <f>IF($C59="OK",_xlfn.NUMBERVALUE(Plantilla!BS70),"")</f>
        <v/>
      </c>
      <c r="BV59" s="6" t="str">
        <f>IF($C59="OK",_xlfn.NUMBERVALUE(Plantilla!BT70),"")</f>
        <v/>
      </c>
      <c r="BW59" s="6" t="str">
        <f>IF($C59="OK",_xlfn.NUMBERVALUE(Plantilla!BU70),"")</f>
        <v/>
      </c>
      <c r="BX59" s="6" t="str">
        <f>IF($C59="OK",_xlfn.NUMBERVALUE(Plantilla!BV70),"")</f>
        <v/>
      </c>
      <c r="BY59" s="6" t="str">
        <f>IF($C59="OK",_xlfn.NUMBERVALUE(Plantilla!BW70),"")</f>
        <v/>
      </c>
      <c r="BZ59" s="6" t="str">
        <f>IF($C59="OK",_xlfn.NUMBERVALUE(Plantilla!BX70),"")</f>
        <v/>
      </c>
      <c r="CA59" s="6" t="str">
        <f>IF($C59="OK",_xlfn.NUMBERVALUE(Plantilla!BY70),"")</f>
        <v/>
      </c>
      <c r="CB59" s="6" t="str">
        <f>IF($C59="OK",_xlfn.NUMBERVALUE(Plantilla!BZ70),"")</f>
        <v/>
      </c>
      <c r="CC59" s="6" t="str">
        <f>IF($C59="OK",_xlfn.NUMBERVALUE(Plantilla!CA70),"")</f>
        <v/>
      </c>
      <c r="CD59" s="6" t="str">
        <f>IF($C59="OK",_xlfn.NUMBERVALUE(Plantilla!CB70),"")</f>
        <v/>
      </c>
      <c r="CE59" s="6" t="str">
        <f>IF($C59="OK",_xlfn.NUMBERVALUE(Plantilla!CC70),"")</f>
        <v/>
      </c>
      <c r="CF59" s="4" t="str">
        <f>IF($C59="OK",_xlfn.NUMBERVALUE(Plantilla!CD70),"")</f>
        <v/>
      </c>
      <c r="CG59" s="6" t="str">
        <f>IF($C59="OK",_xlfn.NUMBERVALUE(Plantilla!CE70),"")</f>
        <v/>
      </c>
      <c r="CH59" s="6" t="str">
        <f>IF($C59="OK",_xlfn.NUMBERVALUE(Plantilla!CF70),"")</f>
        <v/>
      </c>
      <c r="CI59" s="6" t="str">
        <f>IF($C59="OK",_xlfn.NUMBERVALUE(Plantilla!CG70),"")</f>
        <v/>
      </c>
      <c r="CJ59" s="6" t="str">
        <f>IF($C59="OK",_xlfn.NUMBERVALUE(Plantilla!CH70),"")</f>
        <v/>
      </c>
      <c r="CK59" s="6" t="str">
        <f>IF($C59="OK",_xlfn.NUMBERVALUE(Plantilla!CI70),"")</f>
        <v/>
      </c>
      <c r="CL59" s="6" t="str">
        <f>IF($C59="OK",_xlfn.NUMBERVALUE(Plantilla!CJ70),"")</f>
        <v/>
      </c>
      <c r="CM59" t="str">
        <f>IF($C59="OK",TEXT(Plantilla!CK70,"#"),"")</f>
        <v/>
      </c>
      <c r="CN59" s="6" t="str">
        <f>IF($C59="OK",_xlfn.NUMBERVALUE(Plantilla!CL70),"")</f>
        <v/>
      </c>
      <c r="CO59" s="6" t="str">
        <f>IF($C59="OK",_xlfn.NUMBERVALUE(Plantilla!CM70),"")</f>
        <v/>
      </c>
      <c r="CP59" s="110" t="str">
        <f>IF($C59="OK",_xlfn.NUMBERVALUE(Plantilla!CN70),"")</f>
        <v/>
      </c>
      <c r="CQ59" s="6" t="str">
        <f>IF($C59="OK",_xlfn.NUMBERVALUE(Plantilla!CO70),"")</f>
        <v/>
      </c>
      <c r="CR59" s="109" t="str">
        <f>IF($C59="OK",_xlfn.NUMBERVALUE(Plantilla!CP70),"")</f>
        <v/>
      </c>
      <c r="CS59" s="110" t="str">
        <f>IF($C59="OK",_xlfn.NUMBERVALUE(Plantilla!CQ70),"")</f>
        <v/>
      </c>
      <c r="CT59" s="6" t="str">
        <f>IF($C59="OK",_xlfn.NUMBERVALUE(Plantilla!CR70),"")</f>
        <v/>
      </c>
      <c r="CU59" s="109" t="str">
        <f>IF($C59="OK",_xlfn.NUMBERVALUE(Plantilla!CS70),"")</f>
        <v/>
      </c>
      <c r="CV59" s="110" t="str">
        <f>IF($C59="OK",_xlfn.NUMBERVALUE(Plantilla!CT70),"")</f>
        <v/>
      </c>
      <c r="CW59" s="6" t="str">
        <f>IF($C59="OK",_xlfn.NUMBERVALUE(Plantilla!CU70),"")</f>
        <v/>
      </c>
      <c r="CX59" s="82" t="str">
        <f>IF($C59="OK",_xlfn.NUMBERVALUE(Plantilla!CV70),"")</f>
        <v/>
      </c>
      <c r="CY59" s="6" t="str">
        <f>IF($C59="OK",_xlfn.NUMBERVALUE(Plantilla!CW70),"")</f>
        <v/>
      </c>
      <c r="CZ59" s="82" t="str">
        <f>IF($C59="OK",_xlfn.NUMBERVALUE(Plantilla!CX70),"")</f>
        <v/>
      </c>
      <c r="DA59" s="6" t="str">
        <f>IF($C59="OK",_xlfn.NUMBERVALUE(Plantilla!CY70),"")</f>
        <v/>
      </c>
      <c r="DB59" s="109" t="str">
        <f>IF($C59="OK",_xlfn.NUMBERVALUE(Plantilla!CZ70),"")</f>
        <v/>
      </c>
      <c r="DC59" s="6" t="str">
        <f>IF($C59="OK",_xlfn.NUMBERVALUE(Plantilla!DA70),"")</f>
        <v/>
      </c>
      <c r="DD59" s="6" t="str">
        <f>IF($C59="OK",TEXT(Plantilla!DB70,"#"),"")</f>
        <v/>
      </c>
      <c r="DE59" s="6" t="str">
        <f>IF($C59="OK",_xlfn.NUMBERVALUE(Plantilla!DC70),"")</f>
        <v/>
      </c>
      <c r="DF59" s="4" t="str">
        <f>IF($C59="OK",_xlfn.NUMBERVALUE(Plantilla!DD70),"")</f>
        <v/>
      </c>
      <c r="DG59" s="6" t="str">
        <f>IF($C59="OK",_xlfn.NUMBERVALUE(Plantilla!DE70),"")</f>
        <v/>
      </c>
      <c r="DH59" s="6" t="str">
        <f>IF($C59="OK",_xlfn.NUMBERVALUE(Plantilla!DF70),"")</f>
        <v/>
      </c>
      <c r="DI59" s="6" t="str">
        <f>IF($C59="OK",_xlfn.NUMBERVALUE(Plantilla!DG70),"")</f>
        <v/>
      </c>
      <c r="DJ59" s="6" t="str">
        <f>IF($C59="OK",_xlfn.NUMBERVALUE(Plantilla!DH70),"")</f>
        <v/>
      </c>
      <c r="DK59" s="6" t="str">
        <f>IF($C59="OK",_xlfn.NUMBERVALUE(Plantilla!DI70),"")</f>
        <v/>
      </c>
      <c r="DL59" s="6" t="str">
        <f>IF($C59="OK",_xlfn.NUMBERVALUE(Plantilla!DJ70),"")</f>
        <v/>
      </c>
      <c r="DM59" s="6" t="str">
        <f>IF($C59="OK",_xlfn.NUMBERVALUE(Plantilla!DK70),"")</f>
        <v/>
      </c>
      <c r="DN59" s="6" t="str">
        <f>IF($C59="OK",_xlfn.NUMBERVALUE(Plantilla!DL70),"")</f>
        <v/>
      </c>
      <c r="DO59" s="6" t="str">
        <f>IF($C59="OK",_xlfn.NUMBERVALUE(Plantilla!DM70),"")</f>
        <v/>
      </c>
      <c r="DP59" s="6" t="str">
        <f>IF($C59="OK",_xlfn.NUMBERVALUE(Plantilla!DN70),"")</f>
        <v/>
      </c>
      <c r="DQ59" s="6" t="str">
        <f>IF($C59="OK",_xlfn.NUMBERVALUE(Plantilla!DO70),"")</f>
        <v/>
      </c>
      <c r="DR59" s="6" t="str">
        <f>IF($C59="OK",_xlfn.NUMBERVALUE(Plantilla!DP70),"")</f>
        <v/>
      </c>
      <c r="DS59" t="str">
        <f>IF($C59="OK",TEXT(Plantilla!DR70,"#"),"")</f>
        <v/>
      </c>
      <c r="DT59" s="6"/>
    </row>
    <row r="60" spans="1:124" x14ac:dyDescent="0.25">
      <c r="A60" t="str">
        <f>IF(Plantilla!$I$6="¡Perfecto!, Guarda el archivo y adjúntalo a tu interfaz de Nómina Electrónica","OK","Error")</f>
        <v>OK</v>
      </c>
      <c r="B60" t="str">
        <f>IF(Plantilla!$I$6="¡Perfecto!, Guarda el archivo y adjúntalo a tu interfaz de Nómina Electrónica",MID(Plantilla!$D$2,SEARCH("V",Plantilla!$D$2),10),"")</f>
        <v>V2.0</v>
      </c>
      <c r="C60" t="str">
        <f>Plantilla!C71</f>
        <v/>
      </c>
      <c r="D60" t="str">
        <f>IF($C60="OK",Plantilla!B71,"")</f>
        <v/>
      </c>
      <c r="E60" t="str">
        <f>IF($C60="OK",
   VLOOKUP(Plantilla!$E$4,'Tablas '!$AP$4:$AT$6,5,FALSE),
"")</f>
        <v/>
      </c>
      <c r="F60" t="str">
        <f>IF($C60="OK",TEXT(Plantilla!D71,"#"),"")</f>
        <v/>
      </c>
      <c r="G60" t="str">
        <f>IF($C60="OK",
   VLOOKUP(Plantilla!E71,'Tablas '!$B$4:$C$14,2,FALSE),
"")</f>
        <v/>
      </c>
      <c r="H60" t="str">
        <f>IF($C60="OK",TEXT(Plantilla!F71,"#"),"")</f>
        <v/>
      </c>
      <c r="I60" t="str">
        <f>IF($C60="OK",TEXT(Plantilla!G71,"#"),"")</f>
        <v/>
      </c>
      <c r="J60" t="str">
        <f>IF($C60="OK",TEXT(Plantilla!H71,"#"),"")</f>
        <v/>
      </c>
      <c r="K60" t="str">
        <f>IF($C60="OK",TEXT(Plantilla!I71,"#"),"")</f>
        <v/>
      </c>
      <c r="L60" t="str">
        <f>IF($C60="OK",TEXT(Plantilla!J71,"#"),"")</f>
        <v/>
      </c>
      <c r="M60" t="str">
        <f>IF($C60="OK",TEXT(Plantilla!K71,"#"),"")</f>
        <v/>
      </c>
      <c r="N60" t="str">
        <f>IF($C60="OK",
   CONCATENATE(YEAR(Plantilla!L71),"-",TEXT(MONTH(Plantilla!L71),"00"),"-",TEXT(DAY(Plantilla!L71),"00")),
"")</f>
        <v/>
      </c>
      <c r="O60" t="str">
        <f>IF($C60="OK",_xlfn.NUMBERVALUE(Plantilla!M71),"")</f>
        <v/>
      </c>
      <c r="P60" t="str">
        <f>IF($C60="OK",
   IF(Plantilla!N71&lt;&gt;"",
      CONCATENATE(YEAR(Plantilla!N71),"-",TEXT(MONTH(Plantilla!N71),"00"),"-",TEXT(DAY(Plantilla!N71),"00")),
   ""),
"")</f>
        <v/>
      </c>
      <c r="Q60" t="str">
        <f>IF($C60="OK",
   VLOOKUP(Plantilla!O71,'Tablas '!$E$4:$F$19,2,FALSE),
"")</f>
        <v/>
      </c>
      <c r="R60" t="str">
        <f>IF($C60="OK",
   VLOOKUP(Plantilla!P71,'Tablas '!$H$4:$I$5,2,FALSE),
"")</f>
        <v/>
      </c>
      <c r="S60" t="str">
        <f>IF($C60="OK",
   VLOOKUP(Plantilla!Q71,'Tablas '!$K$4:$L$8,2,FALSE),
"")</f>
        <v/>
      </c>
      <c r="T60" t="str">
        <f>IF($C60="OK",
   VLOOKUP(Plantilla!R71,'Tablas '!$AE$4:$AF$6,2,FALSE),
"")</f>
        <v/>
      </c>
      <c r="U60" t="str">
        <f>IF($C60="OK",
   VLOOKUP(Plantilla!S71,'Tablas '!$AE$4:$AF$6,2,FALSE),
"")</f>
        <v/>
      </c>
      <c r="V60" t="str">
        <f>IF($C60="OK",TEXT(Plantilla!T71,"#"),"")</f>
        <v/>
      </c>
      <c r="W60" s="84" t="str">
        <f>IF($C60="OK",
   VLOOKUP(Plantilla!U71,'Tablas '!$AM$4:$AN$1126,2,FALSE),
"")</f>
        <v/>
      </c>
      <c r="X60" t="str">
        <f>IF($C60="OK",TEXT(Plantilla!V71,"#"),"")</f>
        <v/>
      </c>
      <c r="Y60" t="str">
        <f>IF($C60="OK",
   CONCATENATE(YEAR(Plantilla!W71),"-",TEXT(MONTH(Plantilla!W71),"00"),"-",TEXT(DAY(Plantilla!W71),"00")),
"")</f>
        <v/>
      </c>
      <c r="Z60" t="str">
        <f>IF($C60="OK",
   CONCATENATE(YEAR(Plantilla!X71),"-",TEXT(MONTH(Plantilla!X71),"00"),"-",TEXT(DAY(Plantilla!X71),"00")),
"")</f>
        <v/>
      </c>
      <c r="AA60" t="str">
        <f>IF($C60="OK",
   TEXT(VLOOKUP(Plantilla!Y71,'Tablas '!$Q$4:$R$9,2,FALSE),"#"),
"")</f>
        <v/>
      </c>
      <c r="AB60" t="str">
        <f>IF($C60="OK",
   CONCATENATE(YEAR(Plantilla!Z71),"-",TEXT(MONTH(Plantilla!Z71),"00"),"-",TEXT(DAY(Plantilla!Z71),"00")),
"")</f>
        <v/>
      </c>
      <c r="AC60" t="str">
        <f>IF($C60="OK",
   TEXT(VLOOKUP(Plantilla!AA71,'Tablas '!$T$4:$U$13,2,FALSE),"#"),
"")</f>
        <v/>
      </c>
      <c r="AD60" t="str">
        <f>IF($C60="OK",TEXT(Plantilla!AB71,"#"),"")</f>
        <v/>
      </c>
      <c r="AE60" t="str">
        <f>IF($C60="OK",
   IF(Plantilla!AC71&lt;&gt;"",
      TEXT(VLOOKUP(Plantilla!AC71,'Tablas '!$W$4:$X$7,2,FALSE),"#"),
   ""),
"")</f>
        <v/>
      </c>
      <c r="AF60" t="str">
        <f>IF($C60="OK",TEXT(Plantilla!AD71,"#"),"")</f>
        <v/>
      </c>
      <c r="AG60" s="6" t="str">
        <f>IF($C60="OK",_xlfn.NUMBERVALUE(Plantilla!AE71),"")</f>
        <v/>
      </c>
      <c r="AH60" s="4" t="str">
        <f>IF($C60="OK",_xlfn.NUMBERVALUE(Plantilla!AF71),"")</f>
        <v/>
      </c>
      <c r="AI60" s="6" t="str">
        <f>IF($C60="OK",_xlfn.NUMBERVALUE(Plantilla!AG71),"")</f>
        <v/>
      </c>
      <c r="AJ60" s="6" t="str">
        <f>IF($C60="OK",_xlfn.NUMBERVALUE(Plantilla!AH71),"")</f>
        <v/>
      </c>
      <c r="AK60" s="6" t="str">
        <f>IF($C60="OK",_xlfn.NUMBERVALUE(Plantilla!AI71),"")</f>
        <v/>
      </c>
      <c r="AL60" s="6" t="str">
        <f>IF($C60="OK",_xlfn.NUMBERVALUE(Plantilla!AJ71),"")</f>
        <v/>
      </c>
      <c r="AM60" s="4" t="str">
        <f>IF($C60="OK",_xlfn.NUMBERVALUE(Plantilla!AK71),"")</f>
        <v/>
      </c>
      <c r="AN60" s="6" t="str">
        <f>IF($C60="OK",_xlfn.NUMBERVALUE(Plantilla!AL71),"")</f>
        <v/>
      </c>
      <c r="AO60" s="4" t="str">
        <f>IF($C60="OK",_xlfn.NUMBERVALUE(Plantilla!AM71),"")</f>
        <v/>
      </c>
      <c r="AP60" s="6" t="str">
        <f>IF($C60="OK",_xlfn.NUMBERVALUE(Plantilla!AN71),"")</f>
        <v/>
      </c>
      <c r="AQ60" s="4" t="str">
        <f>IF($C60="OK",_xlfn.NUMBERVALUE(Plantilla!AO71),"")</f>
        <v/>
      </c>
      <c r="AR60" s="6" t="str">
        <f>IF($C60="OK",_xlfn.NUMBERVALUE(Plantilla!AP71),"")</f>
        <v/>
      </c>
      <c r="AS60" s="4" t="str">
        <f>IF($C60="OK",_xlfn.NUMBERVALUE(Plantilla!AQ71),"")</f>
        <v/>
      </c>
      <c r="AT60" s="6" t="str">
        <f>IF($C60="OK",_xlfn.NUMBERVALUE(Plantilla!AR71),"")</f>
        <v/>
      </c>
      <c r="AU60" s="4" t="str">
        <f>IF($C60="OK",_xlfn.NUMBERVALUE(Plantilla!AS71),"")</f>
        <v/>
      </c>
      <c r="AV60" s="6" t="str">
        <f>IF($C60="OK",_xlfn.NUMBERVALUE(Plantilla!AT71),"")</f>
        <v/>
      </c>
      <c r="AW60" s="4" t="str">
        <f>IF($C60="OK",_xlfn.NUMBERVALUE(Plantilla!AU71),"")</f>
        <v/>
      </c>
      <c r="AX60" s="6" t="str">
        <f>IF($C60="OK",_xlfn.NUMBERVALUE(Plantilla!AV71),"")</f>
        <v/>
      </c>
      <c r="AY60" s="4" t="str">
        <f>IF($C60="OK",_xlfn.NUMBERVALUE(Plantilla!AW71),"")</f>
        <v/>
      </c>
      <c r="AZ60" s="6" t="str">
        <f>IF($C60="OK",_xlfn.NUMBERVALUE(Plantilla!AX71),"")</f>
        <v/>
      </c>
      <c r="BA60" t="str">
        <f>IF($C60="OK",_xlfn.NUMBERVALUE(Plantilla!AY71),"")</f>
        <v/>
      </c>
      <c r="BB60" t="str">
        <f>IF($C60="OK",_xlfn.NUMBERVALUE(Plantilla!AZ71),"")</f>
        <v/>
      </c>
      <c r="BC60" s="4" t="str">
        <f>IF($C60="OK",_xlfn.NUMBERVALUE(Plantilla!BA71),"")</f>
        <v/>
      </c>
      <c r="BD60" s="6" t="str">
        <f>IF($C60="OK",_xlfn.NUMBERVALUE(Plantilla!BB71),"")</f>
        <v/>
      </c>
      <c r="BE60" s="4" t="str">
        <f>IF($C60="OK",_xlfn.NUMBERVALUE(Plantilla!BC71),"")</f>
        <v/>
      </c>
      <c r="BF60" s="6" t="str">
        <f>IF($C60="OK",_xlfn.NUMBERVALUE(Plantilla!BD71),"")</f>
        <v/>
      </c>
      <c r="BG60" s="4" t="str">
        <f>IF($C60="OK",_xlfn.NUMBERVALUE(Plantilla!BE71),"")</f>
        <v/>
      </c>
      <c r="BH60" s="6" t="str">
        <f>IF($C60="OK",_xlfn.NUMBERVALUE(Plantilla!BF71),"")</f>
        <v/>
      </c>
      <c r="BI60" s="110" t="str">
        <f>IF($C60="OK",_xlfn.NUMBERVALUE(Plantilla!BG71),"")</f>
        <v/>
      </c>
      <c r="BJ60" s="6" t="str">
        <f>IF($C60="OK",_xlfn.NUMBERVALUE(Plantilla!BH71),"")</f>
        <v/>
      </c>
      <c r="BK60" s="109" t="str">
        <f>IF($C60="OK",_xlfn.NUMBERVALUE(Plantilla!BI71),"")</f>
        <v/>
      </c>
      <c r="BL60" s="6" t="str">
        <f>IF($C60="OK",
   IF(Plantilla!BJ71&lt;&gt;"",
      TEXT(VLOOKUP(Plantilla!BJ71,'Tablas '!$Z$4:$AA$6,2,FALSE),"#"),
   ""),
"")</f>
        <v/>
      </c>
      <c r="BM60" s="4" t="str">
        <f>IF($C60="OK",_xlfn.NUMBERVALUE(Plantilla!BK71),"")</f>
        <v/>
      </c>
      <c r="BN60" s="4" t="str">
        <f>IF($C60="OK",_xlfn.NUMBERVALUE(Plantilla!BL71),"")</f>
        <v/>
      </c>
      <c r="BO60" s="6" t="str">
        <f>IF($C60="OK",_xlfn.NUMBERVALUE(Plantilla!BM71),"")</f>
        <v/>
      </c>
      <c r="BP60" s="4" t="str">
        <f>IF($C60="OK",_xlfn.NUMBERVALUE(Plantilla!BN71),"")</f>
        <v/>
      </c>
      <c r="BQ60" s="6" t="str">
        <f>IF($C60="OK",_xlfn.NUMBERVALUE(Plantilla!BO71),"")</f>
        <v/>
      </c>
      <c r="BR60" s="4" t="str">
        <f>IF($C60="OK",_xlfn.NUMBERVALUE(Plantilla!BP71),"")</f>
        <v/>
      </c>
      <c r="BS60" s="6" t="str">
        <f>IF($C60="OK",_xlfn.NUMBERVALUE(Plantilla!BQ71),"")</f>
        <v/>
      </c>
      <c r="BT60" s="4" t="str">
        <f>IF($C60="OK",_xlfn.NUMBERVALUE(Plantilla!BR71),"")</f>
        <v/>
      </c>
      <c r="BU60" s="6" t="str">
        <f>IF($C60="OK",_xlfn.NUMBERVALUE(Plantilla!BS71),"")</f>
        <v/>
      </c>
      <c r="BV60" s="6" t="str">
        <f>IF($C60="OK",_xlfn.NUMBERVALUE(Plantilla!BT71),"")</f>
        <v/>
      </c>
      <c r="BW60" s="6" t="str">
        <f>IF($C60="OK",_xlfn.NUMBERVALUE(Plantilla!BU71),"")</f>
        <v/>
      </c>
      <c r="BX60" s="6" t="str">
        <f>IF($C60="OK",_xlfn.NUMBERVALUE(Plantilla!BV71),"")</f>
        <v/>
      </c>
      <c r="BY60" s="6" t="str">
        <f>IF($C60="OK",_xlfn.NUMBERVALUE(Plantilla!BW71),"")</f>
        <v/>
      </c>
      <c r="BZ60" s="6" t="str">
        <f>IF($C60="OK",_xlfn.NUMBERVALUE(Plantilla!BX71),"")</f>
        <v/>
      </c>
      <c r="CA60" s="6" t="str">
        <f>IF($C60="OK",_xlfn.NUMBERVALUE(Plantilla!BY71),"")</f>
        <v/>
      </c>
      <c r="CB60" s="6" t="str">
        <f>IF($C60="OK",_xlfn.NUMBERVALUE(Plantilla!BZ71),"")</f>
        <v/>
      </c>
      <c r="CC60" s="6" t="str">
        <f>IF($C60="OK",_xlfn.NUMBERVALUE(Plantilla!CA71),"")</f>
        <v/>
      </c>
      <c r="CD60" s="6" t="str">
        <f>IF($C60="OK",_xlfn.NUMBERVALUE(Plantilla!CB71),"")</f>
        <v/>
      </c>
      <c r="CE60" s="6" t="str">
        <f>IF($C60="OK",_xlfn.NUMBERVALUE(Plantilla!CC71),"")</f>
        <v/>
      </c>
      <c r="CF60" s="4" t="str">
        <f>IF($C60="OK",_xlfn.NUMBERVALUE(Plantilla!CD71),"")</f>
        <v/>
      </c>
      <c r="CG60" s="6" t="str">
        <f>IF($C60="OK",_xlfn.NUMBERVALUE(Plantilla!CE71),"")</f>
        <v/>
      </c>
      <c r="CH60" s="6" t="str">
        <f>IF($C60="OK",_xlfn.NUMBERVALUE(Plantilla!CF71),"")</f>
        <v/>
      </c>
      <c r="CI60" s="6" t="str">
        <f>IF($C60="OK",_xlfn.NUMBERVALUE(Plantilla!CG71),"")</f>
        <v/>
      </c>
      <c r="CJ60" s="6" t="str">
        <f>IF($C60="OK",_xlfn.NUMBERVALUE(Plantilla!CH71),"")</f>
        <v/>
      </c>
      <c r="CK60" s="6" t="str">
        <f>IF($C60="OK",_xlfn.NUMBERVALUE(Plantilla!CI71),"")</f>
        <v/>
      </c>
      <c r="CL60" s="6" t="str">
        <f>IF($C60="OK",_xlfn.NUMBERVALUE(Plantilla!CJ71),"")</f>
        <v/>
      </c>
      <c r="CM60" t="str">
        <f>IF($C60="OK",TEXT(Plantilla!CK71,"#"),"")</f>
        <v/>
      </c>
      <c r="CN60" s="6" t="str">
        <f>IF($C60="OK",_xlfn.NUMBERVALUE(Plantilla!CL71),"")</f>
        <v/>
      </c>
      <c r="CO60" s="6" t="str">
        <f>IF($C60="OK",_xlfn.NUMBERVALUE(Plantilla!CM71),"")</f>
        <v/>
      </c>
      <c r="CP60" s="110" t="str">
        <f>IF($C60="OK",_xlfn.NUMBERVALUE(Plantilla!CN71),"")</f>
        <v/>
      </c>
      <c r="CQ60" s="6" t="str">
        <f>IF($C60="OK",_xlfn.NUMBERVALUE(Plantilla!CO71),"")</f>
        <v/>
      </c>
      <c r="CR60" s="109" t="str">
        <f>IF($C60="OK",_xlfn.NUMBERVALUE(Plantilla!CP71),"")</f>
        <v/>
      </c>
      <c r="CS60" s="110" t="str">
        <f>IF($C60="OK",_xlfn.NUMBERVALUE(Plantilla!CQ71),"")</f>
        <v/>
      </c>
      <c r="CT60" s="6" t="str">
        <f>IF($C60="OK",_xlfn.NUMBERVALUE(Plantilla!CR71),"")</f>
        <v/>
      </c>
      <c r="CU60" s="109" t="str">
        <f>IF($C60="OK",_xlfn.NUMBERVALUE(Plantilla!CS71),"")</f>
        <v/>
      </c>
      <c r="CV60" s="110" t="str">
        <f>IF($C60="OK",_xlfn.NUMBERVALUE(Plantilla!CT71),"")</f>
        <v/>
      </c>
      <c r="CW60" s="6" t="str">
        <f>IF($C60="OK",_xlfn.NUMBERVALUE(Plantilla!CU71),"")</f>
        <v/>
      </c>
      <c r="CX60" s="82" t="str">
        <f>IF($C60="OK",_xlfn.NUMBERVALUE(Plantilla!CV71),"")</f>
        <v/>
      </c>
      <c r="CY60" s="6" t="str">
        <f>IF($C60="OK",_xlfn.NUMBERVALUE(Plantilla!CW71),"")</f>
        <v/>
      </c>
      <c r="CZ60" s="82" t="str">
        <f>IF($C60="OK",_xlfn.NUMBERVALUE(Plantilla!CX71),"")</f>
        <v/>
      </c>
      <c r="DA60" s="6" t="str">
        <f>IF($C60="OK",_xlfn.NUMBERVALUE(Plantilla!CY71),"")</f>
        <v/>
      </c>
      <c r="DB60" s="109" t="str">
        <f>IF($C60="OK",_xlfn.NUMBERVALUE(Plantilla!CZ71),"")</f>
        <v/>
      </c>
      <c r="DC60" s="6" t="str">
        <f>IF($C60="OK",_xlfn.NUMBERVALUE(Plantilla!DA71),"")</f>
        <v/>
      </c>
      <c r="DD60" s="6" t="str">
        <f>IF($C60="OK",TEXT(Plantilla!DB71,"#"),"")</f>
        <v/>
      </c>
      <c r="DE60" s="6" t="str">
        <f>IF($C60="OK",_xlfn.NUMBERVALUE(Plantilla!DC71),"")</f>
        <v/>
      </c>
      <c r="DF60" s="4" t="str">
        <f>IF($C60="OK",_xlfn.NUMBERVALUE(Plantilla!DD71),"")</f>
        <v/>
      </c>
      <c r="DG60" s="6" t="str">
        <f>IF($C60="OK",_xlfn.NUMBERVALUE(Plantilla!DE71),"")</f>
        <v/>
      </c>
      <c r="DH60" s="6" t="str">
        <f>IF($C60="OK",_xlfn.NUMBERVALUE(Plantilla!DF71),"")</f>
        <v/>
      </c>
      <c r="DI60" s="6" t="str">
        <f>IF($C60="OK",_xlfn.NUMBERVALUE(Plantilla!DG71),"")</f>
        <v/>
      </c>
      <c r="DJ60" s="6" t="str">
        <f>IF($C60="OK",_xlfn.NUMBERVALUE(Plantilla!DH71),"")</f>
        <v/>
      </c>
      <c r="DK60" s="6" t="str">
        <f>IF($C60="OK",_xlfn.NUMBERVALUE(Plantilla!DI71),"")</f>
        <v/>
      </c>
      <c r="DL60" s="6" t="str">
        <f>IF($C60="OK",_xlfn.NUMBERVALUE(Plantilla!DJ71),"")</f>
        <v/>
      </c>
      <c r="DM60" s="6" t="str">
        <f>IF($C60="OK",_xlfn.NUMBERVALUE(Plantilla!DK71),"")</f>
        <v/>
      </c>
      <c r="DN60" s="6" t="str">
        <f>IF($C60="OK",_xlfn.NUMBERVALUE(Plantilla!DL71),"")</f>
        <v/>
      </c>
      <c r="DO60" s="6" t="str">
        <f>IF($C60="OK",_xlfn.NUMBERVALUE(Plantilla!DM71),"")</f>
        <v/>
      </c>
      <c r="DP60" s="6" t="str">
        <f>IF($C60="OK",_xlfn.NUMBERVALUE(Plantilla!DN71),"")</f>
        <v/>
      </c>
      <c r="DQ60" s="6" t="str">
        <f>IF($C60="OK",_xlfn.NUMBERVALUE(Plantilla!DO71),"")</f>
        <v/>
      </c>
      <c r="DR60" s="6" t="str">
        <f>IF($C60="OK",_xlfn.NUMBERVALUE(Plantilla!DP71),"")</f>
        <v/>
      </c>
      <c r="DS60" t="str">
        <f>IF($C60="OK",TEXT(Plantilla!DR71,"#"),"")</f>
        <v/>
      </c>
      <c r="DT60" s="6"/>
    </row>
    <row r="61" spans="1:124" x14ac:dyDescent="0.25">
      <c r="A61" t="str">
        <f>IF(Plantilla!$I$6="¡Perfecto!, Guarda el archivo y adjúntalo a tu interfaz de Nómina Electrónica","OK","Error")</f>
        <v>OK</v>
      </c>
      <c r="B61" t="str">
        <f>IF(Plantilla!$I$6="¡Perfecto!, Guarda el archivo y adjúntalo a tu interfaz de Nómina Electrónica",MID(Plantilla!$D$2,SEARCH("V",Plantilla!$D$2),10),"")</f>
        <v>V2.0</v>
      </c>
      <c r="C61" t="str">
        <f>Plantilla!C72</f>
        <v/>
      </c>
      <c r="D61" t="str">
        <f>IF($C61="OK",Plantilla!B72,"")</f>
        <v/>
      </c>
      <c r="E61" t="str">
        <f>IF($C61="OK",
   VLOOKUP(Plantilla!$E$4,'Tablas '!$AP$4:$AT$6,5,FALSE),
"")</f>
        <v/>
      </c>
      <c r="F61" t="str">
        <f>IF($C61="OK",TEXT(Plantilla!D72,"#"),"")</f>
        <v/>
      </c>
      <c r="G61" t="str">
        <f>IF($C61="OK",
   VLOOKUP(Plantilla!E72,'Tablas '!$B$4:$C$14,2,FALSE),
"")</f>
        <v/>
      </c>
      <c r="H61" t="str">
        <f>IF($C61="OK",TEXT(Plantilla!F72,"#"),"")</f>
        <v/>
      </c>
      <c r="I61" t="str">
        <f>IF($C61="OK",TEXT(Plantilla!G72,"#"),"")</f>
        <v/>
      </c>
      <c r="J61" t="str">
        <f>IF($C61="OK",TEXT(Plantilla!H72,"#"),"")</f>
        <v/>
      </c>
      <c r="K61" t="str">
        <f>IF($C61="OK",TEXT(Plantilla!I72,"#"),"")</f>
        <v/>
      </c>
      <c r="L61" t="str">
        <f>IF($C61="OK",TEXT(Plantilla!J72,"#"),"")</f>
        <v/>
      </c>
      <c r="M61" t="str">
        <f>IF($C61="OK",TEXT(Plantilla!K72,"#"),"")</f>
        <v/>
      </c>
      <c r="N61" t="str">
        <f>IF($C61="OK",
   CONCATENATE(YEAR(Plantilla!L72),"-",TEXT(MONTH(Plantilla!L72),"00"),"-",TEXT(DAY(Plantilla!L72),"00")),
"")</f>
        <v/>
      </c>
      <c r="O61" t="str">
        <f>IF($C61="OK",_xlfn.NUMBERVALUE(Plantilla!M72),"")</f>
        <v/>
      </c>
      <c r="P61" t="str">
        <f>IF($C61="OK",
   IF(Plantilla!N72&lt;&gt;"",
      CONCATENATE(YEAR(Plantilla!N72),"-",TEXT(MONTH(Plantilla!N72),"00"),"-",TEXT(DAY(Plantilla!N72),"00")),
   ""),
"")</f>
        <v/>
      </c>
      <c r="Q61" t="str">
        <f>IF($C61="OK",
   VLOOKUP(Plantilla!O72,'Tablas '!$E$4:$F$19,2,FALSE),
"")</f>
        <v/>
      </c>
      <c r="R61" t="str">
        <f>IF($C61="OK",
   VLOOKUP(Plantilla!P72,'Tablas '!$H$4:$I$5,2,FALSE),
"")</f>
        <v/>
      </c>
      <c r="S61" t="str">
        <f>IF($C61="OK",
   VLOOKUP(Plantilla!Q72,'Tablas '!$K$4:$L$8,2,FALSE),
"")</f>
        <v/>
      </c>
      <c r="T61" t="str">
        <f>IF($C61="OK",
   VLOOKUP(Plantilla!R72,'Tablas '!$AE$4:$AF$6,2,FALSE),
"")</f>
        <v/>
      </c>
      <c r="U61" t="str">
        <f>IF($C61="OK",
   VLOOKUP(Plantilla!S72,'Tablas '!$AE$4:$AF$6,2,FALSE),
"")</f>
        <v/>
      </c>
      <c r="V61" t="str">
        <f>IF($C61="OK",TEXT(Plantilla!T72,"#"),"")</f>
        <v/>
      </c>
      <c r="W61" s="84" t="str">
        <f>IF($C61="OK",
   VLOOKUP(Plantilla!U72,'Tablas '!$AM$4:$AN$1126,2,FALSE),
"")</f>
        <v/>
      </c>
      <c r="X61" t="str">
        <f>IF($C61="OK",TEXT(Plantilla!V72,"#"),"")</f>
        <v/>
      </c>
      <c r="Y61" t="str">
        <f>IF($C61="OK",
   CONCATENATE(YEAR(Plantilla!W72),"-",TEXT(MONTH(Plantilla!W72),"00"),"-",TEXT(DAY(Plantilla!W72),"00")),
"")</f>
        <v/>
      </c>
      <c r="Z61" t="str">
        <f>IF($C61="OK",
   CONCATENATE(YEAR(Plantilla!X72),"-",TEXT(MONTH(Plantilla!X72),"00"),"-",TEXT(DAY(Plantilla!X72),"00")),
"")</f>
        <v/>
      </c>
      <c r="AA61" t="str">
        <f>IF($C61="OK",
   TEXT(VLOOKUP(Plantilla!Y72,'Tablas '!$Q$4:$R$9,2,FALSE),"#"),
"")</f>
        <v/>
      </c>
      <c r="AB61" t="str">
        <f>IF($C61="OK",
   CONCATENATE(YEAR(Plantilla!Z72),"-",TEXT(MONTH(Plantilla!Z72),"00"),"-",TEXT(DAY(Plantilla!Z72),"00")),
"")</f>
        <v/>
      </c>
      <c r="AC61" t="str">
        <f>IF($C61="OK",
   TEXT(VLOOKUP(Plantilla!AA72,'Tablas '!$T$4:$U$13,2,FALSE),"#"),
"")</f>
        <v/>
      </c>
      <c r="AD61" t="str">
        <f>IF($C61="OK",TEXT(Plantilla!AB72,"#"),"")</f>
        <v/>
      </c>
      <c r="AE61" t="str">
        <f>IF($C61="OK",
   IF(Plantilla!AC72&lt;&gt;"",
      TEXT(VLOOKUP(Plantilla!AC72,'Tablas '!$W$4:$X$7,2,FALSE),"#"),
   ""),
"")</f>
        <v/>
      </c>
      <c r="AF61" t="str">
        <f>IF($C61="OK",TEXT(Plantilla!AD72,"#"),"")</f>
        <v/>
      </c>
      <c r="AG61" s="6" t="str">
        <f>IF($C61="OK",_xlfn.NUMBERVALUE(Plantilla!AE72),"")</f>
        <v/>
      </c>
      <c r="AH61" s="4" t="str">
        <f>IF($C61="OK",_xlfn.NUMBERVALUE(Plantilla!AF72),"")</f>
        <v/>
      </c>
      <c r="AI61" s="6" t="str">
        <f>IF($C61="OK",_xlfn.NUMBERVALUE(Plantilla!AG72),"")</f>
        <v/>
      </c>
      <c r="AJ61" s="6" t="str">
        <f>IF($C61="OK",_xlfn.NUMBERVALUE(Plantilla!AH72),"")</f>
        <v/>
      </c>
      <c r="AK61" s="6" t="str">
        <f>IF($C61="OK",_xlfn.NUMBERVALUE(Plantilla!AI72),"")</f>
        <v/>
      </c>
      <c r="AL61" s="6" t="str">
        <f>IF($C61="OK",_xlfn.NUMBERVALUE(Plantilla!AJ72),"")</f>
        <v/>
      </c>
      <c r="AM61" s="4" t="str">
        <f>IF($C61="OK",_xlfn.NUMBERVALUE(Plantilla!AK72),"")</f>
        <v/>
      </c>
      <c r="AN61" s="6" t="str">
        <f>IF($C61="OK",_xlfn.NUMBERVALUE(Plantilla!AL72),"")</f>
        <v/>
      </c>
      <c r="AO61" s="4" t="str">
        <f>IF($C61="OK",_xlfn.NUMBERVALUE(Plantilla!AM72),"")</f>
        <v/>
      </c>
      <c r="AP61" s="6" t="str">
        <f>IF($C61="OK",_xlfn.NUMBERVALUE(Plantilla!AN72),"")</f>
        <v/>
      </c>
      <c r="AQ61" s="4" t="str">
        <f>IF($C61="OK",_xlfn.NUMBERVALUE(Plantilla!AO72),"")</f>
        <v/>
      </c>
      <c r="AR61" s="6" t="str">
        <f>IF($C61="OK",_xlfn.NUMBERVALUE(Plantilla!AP72),"")</f>
        <v/>
      </c>
      <c r="AS61" s="4" t="str">
        <f>IF($C61="OK",_xlfn.NUMBERVALUE(Plantilla!AQ72),"")</f>
        <v/>
      </c>
      <c r="AT61" s="6" t="str">
        <f>IF($C61="OK",_xlfn.NUMBERVALUE(Plantilla!AR72),"")</f>
        <v/>
      </c>
      <c r="AU61" s="4" t="str">
        <f>IF($C61="OK",_xlfn.NUMBERVALUE(Plantilla!AS72),"")</f>
        <v/>
      </c>
      <c r="AV61" s="6" t="str">
        <f>IF($C61="OK",_xlfn.NUMBERVALUE(Plantilla!AT72),"")</f>
        <v/>
      </c>
      <c r="AW61" s="4" t="str">
        <f>IF($C61="OK",_xlfn.NUMBERVALUE(Plantilla!AU72),"")</f>
        <v/>
      </c>
      <c r="AX61" s="6" t="str">
        <f>IF($C61="OK",_xlfn.NUMBERVALUE(Plantilla!AV72),"")</f>
        <v/>
      </c>
      <c r="AY61" s="4" t="str">
        <f>IF($C61="OK",_xlfn.NUMBERVALUE(Plantilla!AW72),"")</f>
        <v/>
      </c>
      <c r="AZ61" s="6" t="str">
        <f>IF($C61="OK",_xlfn.NUMBERVALUE(Plantilla!AX72),"")</f>
        <v/>
      </c>
      <c r="BA61" t="str">
        <f>IF($C61="OK",_xlfn.NUMBERVALUE(Plantilla!AY72),"")</f>
        <v/>
      </c>
      <c r="BB61" t="str">
        <f>IF($C61="OK",_xlfn.NUMBERVALUE(Plantilla!AZ72),"")</f>
        <v/>
      </c>
      <c r="BC61" s="4" t="str">
        <f>IF($C61="OK",_xlfn.NUMBERVALUE(Plantilla!BA72),"")</f>
        <v/>
      </c>
      <c r="BD61" s="6" t="str">
        <f>IF($C61="OK",_xlfn.NUMBERVALUE(Plantilla!BB72),"")</f>
        <v/>
      </c>
      <c r="BE61" s="4" t="str">
        <f>IF($C61="OK",_xlfn.NUMBERVALUE(Plantilla!BC72),"")</f>
        <v/>
      </c>
      <c r="BF61" s="6" t="str">
        <f>IF($C61="OK",_xlfn.NUMBERVALUE(Plantilla!BD72),"")</f>
        <v/>
      </c>
      <c r="BG61" s="4" t="str">
        <f>IF($C61="OK",_xlfn.NUMBERVALUE(Plantilla!BE72),"")</f>
        <v/>
      </c>
      <c r="BH61" s="6" t="str">
        <f>IF($C61="OK",_xlfn.NUMBERVALUE(Plantilla!BF72),"")</f>
        <v/>
      </c>
      <c r="BI61" s="110" t="str">
        <f>IF($C61="OK",_xlfn.NUMBERVALUE(Plantilla!BG72),"")</f>
        <v/>
      </c>
      <c r="BJ61" s="6" t="str">
        <f>IF($C61="OK",_xlfn.NUMBERVALUE(Plantilla!BH72),"")</f>
        <v/>
      </c>
      <c r="BK61" s="109" t="str">
        <f>IF($C61="OK",_xlfn.NUMBERVALUE(Plantilla!BI72),"")</f>
        <v/>
      </c>
      <c r="BL61" s="6" t="str">
        <f>IF($C61="OK",
   IF(Plantilla!BJ72&lt;&gt;"",
      TEXT(VLOOKUP(Plantilla!BJ72,'Tablas '!$Z$4:$AA$6,2,FALSE),"#"),
   ""),
"")</f>
        <v/>
      </c>
      <c r="BM61" s="4" t="str">
        <f>IF($C61="OK",_xlfn.NUMBERVALUE(Plantilla!BK72),"")</f>
        <v/>
      </c>
      <c r="BN61" s="4" t="str">
        <f>IF($C61="OK",_xlfn.NUMBERVALUE(Plantilla!BL72),"")</f>
        <v/>
      </c>
      <c r="BO61" s="6" t="str">
        <f>IF($C61="OK",_xlfn.NUMBERVALUE(Plantilla!BM72),"")</f>
        <v/>
      </c>
      <c r="BP61" s="4" t="str">
        <f>IF($C61="OK",_xlfn.NUMBERVALUE(Plantilla!BN72),"")</f>
        <v/>
      </c>
      <c r="BQ61" s="6" t="str">
        <f>IF($C61="OK",_xlfn.NUMBERVALUE(Plantilla!BO72),"")</f>
        <v/>
      </c>
      <c r="BR61" s="4" t="str">
        <f>IF($C61="OK",_xlfn.NUMBERVALUE(Plantilla!BP72),"")</f>
        <v/>
      </c>
      <c r="BS61" s="6" t="str">
        <f>IF($C61="OK",_xlfn.NUMBERVALUE(Plantilla!BQ72),"")</f>
        <v/>
      </c>
      <c r="BT61" s="4" t="str">
        <f>IF($C61="OK",_xlfn.NUMBERVALUE(Plantilla!BR72),"")</f>
        <v/>
      </c>
      <c r="BU61" s="6" t="str">
        <f>IF($C61="OK",_xlfn.NUMBERVALUE(Plantilla!BS72),"")</f>
        <v/>
      </c>
      <c r="BV61" s="6" t="str">
        <f>IF($C61="OK",_xlfn.NUMBERVALUE(Plantilla!BT72),"")</f>
        <v/>
      </c>
      <c r="BW61" s="6" t="str">
        <f>IF($C61="OK",_xlfn.NUMBERVALUE(Plantilla!BU72),"")</f>
        <v/>
      </c>
      <c r="BX61" s="6" t="str">
        <f>IF($C61="OK",_xlfn.NUMBERVALUE(Plantilla!BV72),"")</f>
        <v/>
      </c>
      <c r="BY61" s="6" t="str">
        <f>IF($C61="OK",_xlfn.NUMBERVALUE(Plantilla!BW72),"")</f>
        <v/>
      </c>
      <c r="BZ61" s="6" t="str">
        <f>IF($C61="OK",_xlfn.NUMBERVALUE(Plantilla!BX72),"")</f>
        <v/>
      </c>
      <c r="CA61" s="6" t="str">
        <f>IF($C61="OK",_xlfn.NUMBERVALUE(Plantilla!BY72),"")</f>
        <v/>
      </c>
      <c r="CB61" s="6" t="str">
        <f>IF($C61="OK",_xlfn.NUMBERVALUE(Plantilla!BZ72),"")</f>
        <v/>
      </c>
      <c r="CC61" s="6" t="str">
        <f>IF($C61="OK",_xlfn.NUMBERVALUE(Plantilla!CA72),"")</f>
        <v/>
      </c>
      <c r="CD61" s="6" t="str">
        <f>IF($C61="OK",_xlfn.NUMBERVALUE(Plantilla!CB72),"")</f>
        <v/>
      </c>
      <c r="CE61" s="6" t="str">
        <f>IF($C61="OK",_xlfn.NUMBERVALUE(Plantilla!CC72),"")</f>
        <v/>
      </c>
      <c r="CF61" s="4" t="str">
        <f>IF($C61="OK",_xlfn.NUMBERVALUE(Plantilla!CD72),"")</f>
        <v/>
      </c>
      <c r="CG61" s="6" t="str">
        <f>IF($C61="OK",_xlfn.NUMBERVALUE(Plantilla!CE72),"")</f>
        <v/>
      </c>
      <c r="CH61" s="6" t="str">
        <f>IF($C61="OK",_xlfn.NUMBERVALUE(Plantilla!CF72),"")</f>
        <v/>
      </c>
      <c r="CI61" s="6" t="str">
        <f>IF($C61="OK",_xlfn.NUMBERVALUE(Plantilla!CG72),"")</f>
        <v/>
      </c>
      <c r="CJ61" s="6" t="str">
        <f>IF($C61="OK",_xlfn.NUMBERVALUE(Plantilla!CH72),"")</f>
        <v/>
      </c>
      <c r="CK61" s="6" t="str">
        <f>IF($C61="OK",_xlfn.NUMBERVALUE(Plantilla!CI72),"")</f>
        <v/>
      </c>
      <c r="CL61" s="6" t="str">
        <f>IF($C61="OK",_xlfn.NUMBERVALUE(Plantilla!CJ72),"")</f>
        <v/>
      </c>
      <c r="CM61" t="str">
        <f>IF($C61="OK",TEXT(Plantilla!CK72,"#"),"")</f>
        <v/>
      </c>
      <c r="CN61" s="6" t="str">
        <f>IF($C61="OK",_xlfn.NUMBERVALUE(Plantilla!CL72),"")</f>
        <v/>
      </c>
      <c r="CO61" s="6" t="str">
        <f>IF($C61="OK",_xlfn.NUMBERVALUE(Plantilla!CM72),"")</f>
        <v/>
      </c>
      <c r="CP61" s="110" t="str">
        <f>IF($C61="OK",_xlfn.NUMBERVALUE(Plantilla!CN72),"")</f>
        <v/>
      </c>
      <c r="CQ61" s="6" t="str">
        <f>IF($C61="OK",_xlfn.NUMBERVALUE(Plantilla!CO72),"")</f>
        <v/>
      </c>
      <c r="CR61" s="109" t="str">
        <f>IF($C61="OK",_xlfn.NUMBERVALUE(Plantilla!CP72),"")</f>
        <v/>
      </c>
      <c r="CS61" s="110" t="str">
        <f>IF($C61="OK",_xlfn.NUMBERVALUE(Plantilla!CQ72),"")</f>
        <v/>
      </c>
      <c r="CT61" s="6" t="str">
        <f>IF($C61="OK",_xlfn.NUMBERVALUE(Plantilla!CR72),"")</f>
        <v/>
      </c>
      <c r="CU61" s="109" t="str">
        <f>IF($C61="OK",_xlfn.NUMBERVALUE(Plantilla!CS72),"")</f>
        <v/>
      </c>
      <c r="CV61" s="110" t="str">
        <f>IF($C61="OK",_xlfn.NUMBERVALUE(Plantilla!CT72),"")</f>
        <v/>
      </c>
      <c r="CW61" s="6" t="str">
        <f>IF($C61="OK",_xlfn.NUMBERVALUE(Plantilla!CU72),"")</f>
        <v/>
      </c>
      <c r="CX61" s="82" t="str">
        <f>IF($C61="OK",_xlfn.NUMBERVALUE(Plantilla!CV72),"")</f>
        <v/>
      </c>
      <c r="CY61" s="6" t="str">
        <f>IF($C61="OK",_xlfn.NUMBERVALUE(Plantilla!CW72),"")</f>
        <v/>
      </c>
      <c r="CZ61" s="82" t="str">
        <f>IF($C61="OK",_xlfn.NUMBERVALUE(Plantilla!CX72),"")</f>
        <v/>
      </c>
      <c r="DA61" s="6" t="str">
        <f>IF($C61="OK",_xlfn.NUMBERVALUE(Plantilla!CY72),"")</f>
        <v/>
      </c>
      <c r="DB61" s="109" t="str">
        <f>IF($C61="OK",_xlfn.NUMBERVALUE(Plantilla!CZ72),"")</f>
        <v/>
      </c>
      <c r="DC61" s="6" t="str">
        <f>IF($C61="OK",_xlfn.NUMBERVALUE(Plantilla!DA72),"")</f>
        <v/>
      </c>
      <c r="DD61" s="6" t="str">
        <f>IF($C61="OK",TEXT(Plantilla!DB72,"#"),"")</f>
        <v/>
      </c>
      <c r="DE61" s="6" t="str">
        <f>IF($C61="OK",_xlfn.NUMBERVALUE(Plantilla!DC72),"")</f>
        <v/>
      </c>
      <c r="DF61" s="4" t="str">
        <f>IF($C61="OK",_xlfn.NUMBERVALUE(Plantilla!DD72),"")</f>
        <v/>
      </c>
      <c r="DG61" s="6" t="str">
        <f>IF($C61="OK",_xlfn.NUMBERVALUE(Plantilla!DE72),"")</f>
        <v/>
      </c>
      <c r="DH61" s="6" t="str">
        <f>IF($C61="OK",_xlfn.NUMBERVALUE(Plantilla!DF72),"")</f>
        <v/>
      </c>
      <c r="DI61" s="6" t="str">
        <f>IF($C61="OK",_xlfn.NUMBERVALUE(Plantilla!DG72),"")</f>
        <v/>
      </c>
      <c r="DJ61" s="6" t="str">
        <f>IF($C61="OK",_xlfn.NUMBERVALUE(Plantilla!DH72),"")</f>
        <v/>
      </c>
      <c r="DK61" s="6" t="str">
        <f>IF($C61="OK",_xlfn.NUMBERVALUE(Plantilla!DI72),"")</f>
        <v/>
      </c>
      <c r="DL61" s="6" t="str">
        <f>IF($C61="OK",_xlfn.NUMBERVALUE(Plantilla!DJ72),"")</f>
        <v/>
      </c>
      <c r="DM61" s="6" t="str">
        <f>IF($C61="OK",_xlfn.NUMBERVALUE(Plantilla!DK72),"")</f>
        <v/>
      </c>
      <c r="DN61" s="6" t="str">
        <f>IF($C61="OK",_xlfn.NUMBERVALUE(Plantilla!DL72),"")</f>
        <v/>
      </c>
      <c r="DO61" s="6" t="str">
        <f>IF($C61="OK",_xlfn.NUMBERVALUE(Plantilla!DM72),"")</f>
        <v/>
      </c>
      <c r="DP61" s="6" t="str">
        <f>IF($C61="OK",_xlfn.NUMBERVALUE(Plantilla!DN72),"")</f>
        <v/>
      </c>
      <c r="DQ61" s="6" t="str">
        <f>IF($C61="OK",_xlfn.NUMBERVALUE(Plantilla!DO72),"")</f>
        <v/>
      </c>
      <c r="DR61" s="6" t="str">
        <f>IF($C61="OK",_xlfn.NUMBERVALUE(Plantilla!DP72),"")</f>
        <v/>
      </c>
      <c r="DS61" t="str">
        <f>IF($C61="OK",TEXT(Plantilla!DR72,"#"),"")</f>
        <v/>
      </c>
      <c r="DT61" s="6"/>
    </row>
    <row r="62" spans="1:124" x14ac:dyDescent="0.25">
      <c r="A62" t="str">
        <f>IF(Plantilla!$I$6="¡Perfecto!, Guarda el archivo y adjúntalo a tu interfaz de Nómina Electrónica","OK","Error")</f>
        <v>OK</v>
      </c>
      <c r="B62" t="str">
        <f>IF(Plantilla!$I$6="¡Perfecto!, Guarda el archivo y adjúntalo a tu interfaz de Nómina Electrónica",MID(Plantilla!$D$2,SEARCH("V",Plantilla!$D$2),10),"")</f>
        <v>V2.0</v>
      </c>
      <c r="C62" t="str">
        <f>Plantilla!C73</f>
        <v/>
      </c>
      <c r="D62" t="str">
        <f>IF($C62="OK",Plantilla!B73,"")</f>
        <v/>
      </c>
      <c r="E62" t="str">
        <f>IF($C62="OK",
   VLOOKUP(Plantilla!$E$4,'Tablas '!$AP$4:$AT$6,5,FALSE),
"")</f>
        <v/>
      </c>
      <c r="F62" t="str">
        <f>IF($C62="OK",TEXT(Plantilla!D73,"#"),"")</f>
        <v/>
      </c>
      <c r="G62" t="str">
        <f>IF($C62="OK",
   VLOOKUP(Plantilla!E73,'Tablas '!$B$4:$C$14,2,FALSE),
"")</f>
        <v/>
      </c>
      <c r="H62" t="str">
        <f>IF($C62="OK",TEXT(Plantilla!F73,"#"),"")</f>
        <v/>
      </c>
      <c r="I62" t="str">
        <f>IF($C62="OK",TEXT(Plantilla!G73,"#"),"")</f>
        <v/>
      </c>
      <c r="J62" t="str">
        <f>IF($C62="OK",TEXT(Plantilla!H73,"#"),"")</f>
        <v/>
      </c>
      <c r="K62" t="str">
        <f>IF($C62="OK",TEXT(Plantilla!I73,"#"),"")</f>
        <v/>
      </c>
      <c r="L62" t="str">
        <f>IF($C62="OK",TEXT(Plantilla!J73,"#"),"")</f>
        <v/>
      </c>
      <c r="M62" t="str">
        <f>IF($C62="OK",TEXT(Plantilla!K73,"#"),"")</f>
        <v/>
      </c>
      <c r="N62" t="str">
        <f>IF($C62="OK",
   CONCATENATE(YEAR(Plantilla!L73),"-",TEXT(MONTH(Plantilla!L73),"00"),"-",TEXT(DAY(Plantilla!L73),"00")),
"")</f>
        <v/>
      </c>
      <c r="O62" t="str">
        <f>IF($C62="OK",_xlfn.NUMBERVALUE(Plantilla!M73),"")</f>
        <v/>
      </c>
      <c r="P62" t="str">
        <f>IF($C62="OK",
   IF(Plantilla!N73&lt;&gt;"",
      CONCATENATE(YEAR(Plantilla!N73),"-",TEXT(MONTH(Plantilla!N73),"00"),"-",TEXT(DAY(Plantilla!N73),"00")),
   ""),
"")</f>
        <v/>
      </c>
      <c r="Q62" t="str">
        <f>IF($C62="OK",
   VLOOKUP(Plantilla!O73,'Tablas '!$E$4:$F$19,2,FALSE),
"")</f>
        <v/>
      </c>
      <c r="R62" t="str">
        <f>IF($C62="OK",
   VLOOKUP(Plantilla!P73,'Tablas '!$H$4:$I$5,2,FALSE),
"")</f>
        <v/>
      </c>
      <c r="S62" t="str">
        <f>IF($C62="OK",
   VLOOKUP(Plantilla!Q73,'Tablas '!$K$4:$L$8,2,FALSE),
"")</f>
        <v/>
      </c>
      <c r="T62" t="str">
        <f>IF($C62="OK",
   VLOOKUP(Plantilla!R73,'Tablas '!$AE$4:$AF$6,2,FALSE),
"")</f>
        <v/>
      </c>
      <c r="U62" t="str">
        <f>IF($C62="OK",
   VLOOKUP(Plantilla!S73,'Tablas '!$AE$4:$AF$6,2,FALSE),
"")</f>
        <v/>
      </c>
      <c r="V62" t="str">
        <f>IF($C62="OK",TEXT(Plantilla!T73,"#"),"")</f>
        <v/>
      </c>
      <c r="W62" s="84" t="str">
        <f>IF($C62="OK",
   VLOOKUP(Plantilla!U73,'Tablas '!$AM$4:$AN$1126,2,FALSE),
"")</f>
        <v/>
      </c>
      <c r="X62" t="str">
        <f>IF($C62="OK",TEXT(Plantilla!V73,"#"),"")</f>
        <v/>
      </c>
      <c r="Y62" t="str">
        <f>IF($C62="OK",
   CONCATENATE(YEAR(Plantilla!W73),"-",TEXT(MONTH(Plantilla!W73),"00"),"-",TEXT(DAY(Plantilla!W73),"00")),
"")</f>
        <v/>
      </c>
      <c r="Z62" t="str">
        <f>IF($C62="OK",
   CONCATENATE(YEAR(Plantilla!X73),"-",TEXT(MONTH(Plantilla!X73),"00"),"-",TEXT(DAY(Plantilla!X73),"00")),
"")</f>
        <v/>
      </c>
      <c r="AA62" t="str">
        <f>IF($C62="OK",
   TEXT(VLOOKUP(Plantilla!Y73,'Tablas '!$Q$4:$R$9,2,FALSE),"#"),
"")</f>
        <v/>
      </c>
      <c r="AB62" t="str">
        <f>IF($C62="OK",
   CONCATENATE(YEAR(Plantilla!Z73),"-",TEXT(MONTH(Plantilla!Z73),"00"),"-",TEXT(DAY(Plantilla!Z73),"00")),
"")</f>
        <v/>
      </c>
      <c r="AC62" t="str">
        <f>IF($C62="OK",
   TEXT(VLOOKUP(Plantilla!AA73,'Tablas '!$T$4:$U$13,2,FALSE),"#"),
"")</f>
        <v/>
      </c>
      <c r="AD62" t="str">
        <f>IF($C62="OK",TEXT(Plantilla!AB73,"#"),"")</f>
        <v/>
      </c>
      <c r="AE62" t="str">
        <f>IF($C62="OK",
   IF(Plantilla!AC73&lt;&gt;"",
      TEXT(VLOOKUP(Plantilla!AC73,'Tablas '!$W$4:$X$7,2,FALSE),"#"),
   ""),
"")</f>
        <v/>
      </c>
      <c r="AF62" t="str">
        <f>IF($C62="OK",TEXT(Plantilla!AD73,"#"),"")</f>
        <v/>
      </c>
      <c r="AG62" s="6" t="str">
        <f>IF($C62="OK",_xlfn.NUMBERVALUE(Plantilla!AE73),"")</f>
        <v/>
      </c>
      <c r="AH62" s="4" t="str">
        <f>IF($C62="OK",_xlfn.NUMBERVALUE(Plantilla!AF73),"")</f>
        <v/>
      </c>
      <c r="AI62" s="6" t="str">
        <f>IF($C62="OK",_xlfn.NUMBERVALUE(Plantilla!AG73),"")</f>
        <v/>
      </c>
      <c r="AJ62" s="6" t="str">
        <f>IF($C62="OK",_xlfn.NUMBERVALUE(Plantilla!AH73),"")</f>
        <v/>
      </c>
      <c r="AK62" s="6" t="str">
        <f>IF($C62="OK",_xlfn.NUMBERVALUE(Plantilla!AI73),"")</f>
        <v/>
      </c>
      <c r="AL62" s="6" t="str">
        <f>IF($C62="OK",_xlfn.NUMBERVALUE(Plantilla!AJ73),"")</f>
        <v/>
      </c>
      <c r="AM62" s="4" t="str">
        <f>IF($C62="OK",_xlfn.NUMBERVALUE(Plantilla!AK73),"")</f>
        <v/>
      </c>
      <c r="AN62" s="6" t="str">
        <f>IF($C62="OK",_xlfn.NUMBERVALUE(Plantilla!AL73),"")</f>
        <v/>
      </c>
      <c r="AO62" s="4" t="str">
        <f>IF($C62="OK",_xlfn.NUMBERVALUE(Plantilla!AM73),"")</f>
        <v/>
      </c>
      <c r="AP62" s="6" t="str">
        <f>IF($C62="OK",_xlfn.NUMBERVALUE(Plantilla!AN73),"")</f>
        <v/>
      </c>
      <c r="AQ62" s="4" t="str">
        <f>IF($C62="OK",_xlfn.NUMBERVALUE(Plantilla!AO73),"")</f>
        <v/>
      </c>
      <c r="AR62" s="6" t="str">
        <f>IF($C62="OK",_xlfn.NUMBERVALUE(Plantilla!AP73),"")</f>
        <v/>
      </c>
      <c r="AS62" s="4" t="str">
        <f>IF($C62="OK",_xlfn.NUMBERVALUE(Plantilla!AQ73),"")</f>
        <v/>
      </c>
      <c r="AT62" s="6" t="str">
        <f>IF($C62="OK",_xlfn.NUMBERVALUE(Plantilla!AR73),"")</f>
        <v/>
      </c>
      <c r="AU62" s="4" t="str">
        <f>IF($C62="OK",_xlfn.NUMBERVALUE(Plantilla!AS73),"")</f>
        <v/>
      </c>
      <c r="AV62" s="6" t="str">
        <f>IF($C62="OK",_xlfn.NUMBERVALUE(Plantilla!AT73),"")</f>
        <v/>
      </c>
      <c r="AW62" s="4" t="str">
        <f>IF($C62="OK",_xlfn.NUMBERVALUE(Plantilla!AU73),"")</f>
        <v/>
      </c>
      <c r="AX62" s="6" t="str">
        <f>IF($C62="OK",_xlfn.NUMBERVALUE(Plantilla!AV73),"")</f>
        <v/>
      </c>
      <c r="AY62" s="4" t="str">
        <f>IF($C62="OK",_xlfn.NUMBERVALUE(Plantilla!AW73),"")</f>
        <v/>
      </c>
      <c r="AZ62" s="6" t="str">
        <f>IF($C62="OK",_xlfn.NUMBERVALUE(Plantilla!AX73),"")</f>
        <v/>
      </c>
      <c r="BA62" t="str">
        <f>IF($C62="OK",_xlfn.NUMBERVALUE(Plantilla!AY73),"")</f>
        <v/>
      </c>
      <c r="BB62" t="str">
        <f>IF($C62="OK",_xlfn.NUMBERVALUE(Plantilla!AZ73),"")</f>
        <v/>
      </c>
      <c r="BC62" s="4" t="str">
        <f>IF($C62="OK",_xlfn.NUMBERVALUE(Plantilla!BA73),"")</f>
        <v/>
      </c>
      <c r="BD62" s="6" t="str">
        <f>IF($C62="OK",_xlfn.NUMBERVALUE(Plantilla!BB73),"")</f>
        <v/>
      </c>
      <c r="BE62" s="4" t="str">
        <f>IF($C62="OK",_xlfn.NUMBERVALUE(Plantilla!BC73),"")</f>
        <v/>
      </c>
      <c r="BF62" s="6" t="str">
        <f>IF($C62="OK",_xlfn.NUMBERVALUE(Plantilla!BD73),"")</f>
        <v/>
      </c>
      <c r="BG62" s="4" t="str">
        <f>IF($C62="OK",_xlfn.NUMBERVALUE(Plantilla!BE73),"")</f>
        <v/>
      </c>
      <c r="BH62" s="6" t="str">
        <f>IF($C62="OK",_xlfn.NUMBERVALUE(Plantilla!BF73),"")</f>
        <v/>
      </c>
      <c r="BI62" s="110" t="str">
        <f>IF($C62="OK",_xlfn.NUMBERVALUE(Plantilla!BG73),"")</f>
        <v/>
      </c>
      <c r="BJ62" s="6" t="str">
        <f>IF($C62="OK",_xlfn.NUMBERVALUE(Plantilla!BH73),"")</f>
        <v/>
      </c>
      <c r="BK62" s="109" t="str">
        <f>IF($C62="OK",_xlfn.NUMBERVALUE(Plantilla!BI73),"")</f>
        <v/>
      </c>
      <c r="BL62" s="6" t="str">
        <f>IF($C62="OK",
   IF(Plantilla!BJ73&lt;&gt;"",
      TEXT(VLOOKUP(Plantilla!BJ73,'Tablas '!$Z$4:$AA$6,2,FALSE),"#"),
   ""),
"")</f>
        <v/>
      </c>
      <c r="BM62" s="4" t="str">
        <f>IF($C62="OK",_xlfn.NUMBERVALUE(Plantilla!BK73),"")</f>
        <v/>
      </c>
      <c r="BN62" s="4" t="str">
        <f>IF($C62="OK",_xlfn.NUMBERVALUE(Plantilla!BL73),"")</f>
        <v/>
      </c>
      <c r="BO62" s="6" t="str">
        <f>IF($C62="OK",_xlfn.NUMBERVALUE(Plantilla!BM73),"")</f>
        <v/>
      </c>
      <c r="BP62" s="4" t="str">
        <f>IF($C62="OK",_xlfn.NUMBERVALUE(Plantilla!BN73),"")</f>
        <v/>
      </c>
      <c r="BQ62" s="6" t="str">
        <f>IF($C62="OK",_xlfn.NUMBERVALUE(Plantilla!BO73),"")</f>
        <v/>
      </c>
      <c r="BR62" s="4" t="str">
        <f>IF($C62="OK",_xlfn.NUMBERVALUE(Plantilla!BP73),"")</f>
        <v/>
      </c>
      <c r="BS62" s="6" t="str">
        <f>IF($C62="OK",_xlfn.NUMBERVALUE(Plantilla!BQ73),"")</f>
        <v/>
      </c>
      <c r="BT62" s="4" t="str">
        <f>IF($C62="OK",_xlfn.NUMBERVALUE(Plantilla!BR73),"")</f>
        <v/>
      </c>
      <c r="BU62" s="6" t="str">
        <f>IF($C62="OK",_xlfn.NUMBERVALUE(Plantilla!BS73),"")</f>
        <v/>
      </c>
      <c r="BV62" s="6" t="str">
        <f>IF($C62="OK",_xlfn.NUMBERVALUE(Plantilla!BT73),"")</f>
        <v/>
      </c>
      <c r="BW62" s="6" t="str">
        <f>IF($C62="OK",_xlfn.NUMBERVALUE(Plantilla!BU73),"")</f>
        <v/>
      </c>
      <c r="BX62" s="6" t="str">
        <f>IF($C62="OK",_xlfn.NUMBERVALUE(Plantilla!BV73),"")</f>
        <v/>
      </c>
      <c r="BY62" s="6" t="str">
        <f>IF($C62="OK",_xlfn.NUMBERVALUE(Plantilla!BW73),"")</f>
        <v/>
      </c>
      <c r="BZ62" s="6" t="str">
        <f>IF($C62="OK",_xlfn.NUMBERVALUE(Plantilla!BX73),"")</f>
        <v/>
      </c>
      <c r="CA62" s="6" t="str">
        <f>IF($C62="OK",_xlfn.NUMBERVALUE(Plantilla!BY73),"")</f>
        <v/>
      </c>
      <c r="CB62" s="6" t="str">
        <f>IF($C62="OK",_xlfn.NUMBERVALUE(Plantilla!BZ73),"")</f>
        <v/>
      </c>
      <c r="CC62" s="6" t="str">
        <f>IF($C62="OK",_xlfn.NUMBERVALUE(Plantilla!CA73),"")</f>
        <v/>
      </c>
      <c r="CD62" s="6" t="str">
        <f>IF($C62="OK",_xlfn.NUMBERVALUE(Plantilla!CB73),"")</f>
        <v/>
      </c>
      <c r="CE62" s="6" t="str">
        <f>IF($C62="OK",_xlfn.NUMBERVALUE(Plantilla!CC73),"")</f>
        <v/>
      </c>
      <c r="CF62" s="4" t="str">
        <f>IF($C62="OK",_xlfn.NUMBERVALUE(Plantilla!CD73),"")</f>
        <v/>
      </c>
      <c r="CG62" s="6" t="str">
        <f>IF($C62="OK",_xlfn.NUMBERVALUE(Plantilla!CE73),"")</f>
        <v/>
      </c>
      <c r="CH62" s="6" t="str">
        <f>IF($C62="OK",_xlfn.NUMBERVALUE(Plantilla!CF73),"")</f>
        <v/>
      </c>
      <c r="CI62" s="6" t="str">
        <f>IF($C62="OK",_xlfn.NUMBERVALUE(Plantilla!CG73),"")</f>
        <v/>
      </c>
      <c r="CJ62" s="6" t="str">
        <f>IF($C62="OK",_xlfn.NUMBERVALUE(Plantilla!CH73),"")</f>
        <v/>
      </c>
      <c r="CK62" s="6" t="str">
        <f>IF($C62="OK",_xlfn.NUMBERVALUE(Plantilla!CI73),"")</f>
        <v/>
      </c>
      <c r="CL62" s="6" t="str">
        <f>IF($C62="OK",_xlfn.NUMBERVALUE(Plantilla!CJ73),"")</f>
        <v/>
      </c>
      <c r="CM62" t="str">
        <f>IF($C62="OK",TEXT(Plantilla!CK73,"#"),"")</f>
        <v/>
      </c>
      <c r="CN62" s="6" t="str">
        <f>IF($C62="OK",_xlfn.NUMBERVALUE(Plantilla!CL73),"")</f>
        <v/>
      </c>
      <c r="CO62" s="6" t="str">
        <f>IF($C62="OK",_xlfn.NUMBERVALUE(Plantilla!CM73),"")</f>
        <v/>
      </c>
      <c r="CP62" s="110" t="str">
        <f>IF($C62="OK",_xlfn.NUMBERVALUE(Plantilla!CN73),"")</f>
        <v/>
      </c>
      <c r="CQ62" s="6" t="str">
        <f>IF($C62="OK",_xlfn.NUMBERVALUE(Plantilla!CO73),"")</f>
        <v/>
      </c>
      <c r="CR62" s="109" t="str">
        <f>IF($C62="OK",_xlfn.NUMBERVALUE(Plantilla!CP73),"")</f>
        <v/>
      </c>
      <c r="CS62" s="110" t="str">
        <f>IF($C62="OK",_xlfn.NUMBERVALUE(Plantilla!CQ73),"")</f>
        <v/>
      </c>
      <c r="CT62" s="6" t="str">
        <f>IF($C62="OK",_xlfn.NUMBERVALUE(Plantilla!CR73),"")</f>
        <v/>
      </c>
      <c r="CU62" s="109" t="str">
        <f>IF($C62="OK",_xlfn.NUMBERVALUE(Plantilla!CS73),"")</f>
        <v/>
      </c>
      <c r="CV62" s="110" t="str">
        <f>IF($C62="OK",_xlfn.NUMBERVALUE(Plantilla!CT73),"")</f>
        <v/>
      </c>
      <c r="CW62" s="6" t="str">
        <f>IF($C62="OK",_xlfn.NUMBERVALUE(Plantilla!CU73),"")</f>
        <v/>
      </c>
      <c r="CX62" s="82" t="str">
        <f>IF($C62="OK",_xlfn.NUMBERVALUE(Plantilla!CV73),"")</f>
        <v/>
      </c>
      <c r="CY62" s="6" t="str">
        <f>IF($C62="OK",_xlfn.NUMBERVALUE(Plantilla!CW73),"")</f>
        <v/>
      </c>
      <c r="CZ62" s="82" t="str">
        <f>IF($C62="OK",_xlfn.NUMBERVALUE(Plantilla!CX73),"")</f>
        <v/>
      </c>
      <c r="DA62" s="6" t="str">
        <f>IF($C62="OK",_xlfn.NUMBERVALUE(Plantilla!CY73),"")</f>
        <v/>
      </c>
      <c r="DB62" s="109" t="str">
        <f>IF($C62="OK",_xlfn.NUMBERVALUE(Plantilla!CZ73),"")</f>
        <v/>
      </c>
      <c r="DC62" s="6" t="str">
        <f>IF($C62="OK",_xlfn.NUMBERVALUE(Plantilla!DA73),"")</f>
        <v/>
      </c>
      <c r="DD62" s="6" t="str">
        <f>IF($C62="OK",TEXT(Plantilla!DB73,"#"),"")</f>
        <v/>
      </c>
      <c r="DE62" s="6" t="str">
        <f>IF($C62="OK",_xlfn.NUMBERVALUE(Plantilla!DC73),"")</f>
        <v/>
      </c>
      <c r="DF62" s="4" t="str">
        <f>IF($C62="OK",_xlfn.NUMBERVALUE(Plantilla!DD73),"")</f>
        <v/>
      </c>
      <c r="DG62" s="6" t="str">
        <f>IF($C62="OK",_xlfn.NUMBERVALUE(Plantilla!DE73),"")</f>
        <v/>
      </c>
      <c r="DH62" s="6" t="str">
        <f>IF($C62="OK",_xlfn.NUMBERVALUE(Plantilla!DF73),"")</f>
        <v/>
      </c>
      <c r="DI62" s="6" t="str">
        <f>IF($C62="OK",_xlfn.NUMBERVALUE(Plantilla!DG73),"")</f>
        <v/>
      </c>
      <c r="DJ62" s="6" t="str">
        <f>IF($C62="OK",_xlfn.NUMBERVALUE(Plantilla!DH73),"")</f>
        <v/>
      </c>
      <c r="DK62" s="6" t="str">
        <f>IF($C62="OK",_xlfn.NUMBERVALUE(Plantilla!DI73),"")</f>
        <v/>
      </c>
      <c r="DL62" s="6" t="str">
        <f>IF($C62="OK",_xlfn.NUMBERVALUE(Plantilla!DJ73),"")</f>
        <v/>
      </c>
      <c r="DM62" s="6" t="str">
        <f>IF($C62="OK",_xlfn.NUMBERVALUE(Plantilla!DK73),"")</f>
        <v/>
      </c>
      <c r="DN62" s="6" t="str">
        <f>IF($C62="OK",_xlfn.NUMBERVALUE(Plantilla!DL73),"")</f>
        <v/>
      </c>
      <c r="DO62" s="6" t="str">
        <f>IF($C62="OK",_xlfn.NUMBERVALUE(Plantilla!DM73),"")</f>
        <v/>
      </c>
      <c r="DP62" s="6" t="str">
        <f>IF($C62="OK",_xlfn.NUMBERVALUE(Plantilla!DN73),"")</f>
        <v/>
      </c>
      <c r="DQ62" s="6" t="str">
        <f>IF($C62="OK",_xlfn.NUMBERVALUE(Plantilla!DO73),"")</f>
        <v/>
      </c>
      <c r="DR62" s="6" t="str">
        <f>IF($C62="OK",_xlfn.NUMBERVALUE(Plantilla!DP73),"")</f>
        <v/>
      </c>
      <c r="DS62" t="str">
        <f>IF($C62="OK",TEXT(Plantilla!DR73,"#"),"")</f>
        <v/>
      </c>
      <c r="DT62" s="6"/>
    </row>
    <row r="63" spans="1:124" x14ac:dyDescent="0.25">
      <c r="A63" t="str">
        <f>IF(Plantilla!$I$6="¡Perfecto!, Guarda el archivo y adjúntalo a tu interfaz de Nómina Electrónica","OK","Error")</f>
        <v>OK</v>
      </c>
      <c r="B63" t="str">
        <f>IF(Plantilla!$I$6="¡Perfecto!, Guarda el archivo y adjúntalo a tu interfaz de Nómina Electrónica",MID(Plantilla!$D$2,SEARCH("V",Plantilla!$D$2),10),"")</f>
        <v>V2.0</v>
      </c>
      <c r="C63" t="str">
        <f>Plantilla!C74</f>
        <v/>
      </c>
      <c r="D63" t="str">
        <f>IF($C63="OK",Plantilla!B74,"")</f>
        <v/>
      </c>
      <c r="E63" t="str">
        <f>IF($C63="OK",
   VLOOKUP(Plantilla!$E$4,'Tablas '!$AP$4:$AT$6,5,FALSE),
"")</f>
        <v/>
      </c>
      <c r="F63" t="str">
        <f>IF($C63="OK",TEXT(Plantilla!D74,"#"),"")</f>
        <v/>
      </c>
      <c r="G63" t="str">
        <f>IF($C63="OK",
   VLOOKUP(Plantilla!E74,'Tablas '!$B$4:$C$14,2,FALSE),
"")</f>
        <v/>
      </c>
      <c r="H63" t="str">
        <f>IF($C63="OK",TEXT(Plantilla!F74,"#"),"")</f>
        <v/>
      </c>
      <c r="I63" t="str">
        <f>IF($C63="OK",TEXT(Plantilla!G74,"#"),"")</f>
        <v/>
      </c>
      <c r="J63" t="str">
        <f>IF($C63="OK",TEXT(Plantilla!H74,"#"),"")</f>
        <v/>
      </c>
      <c r="K63" t="str">
        <f>IF($C63="OK",TEXT(Plantilla!I74,"#"),"")</f>
        <v/>
      </c>
      <c r="L63" t="str">
        <f>IF($C63="OK",TEXT(Plantilla!J74,"#"),"")</f>
        <v/>
      </c>
      <c r="M63" t="str">
        <f>IF($C63="OK",TEXT(Plantilla!K74,"#"),"")</f>
        <v/>
      </c>
      <c r="N63" t="str">
        <f>IF($C63="OK",
   CONCATENATE(YEAR(Plantilla!L74),"-",TEXT(MONTH(Plantilla!L74),"00"),"-",TEXT(DAY(Plantilla!L74),"00")),
"")</f>
        <v/>
      </c>
      <c r="O63" t="str">
        <f>IF($C63="OK",_xlfn.NUMBERVALUE(Plantilla!M74),"")</f>
        <v/>
      </c>
      <c r="P63" t="str">
        <f>IF($C63="OK",
   IF(Plantilla!N74&lt;&gt;"",
      CONCATENATE(YEAR(Plantilla!N74),"-",TEXT(MONTH(Plantilla!N74),"00"),"-",TEXT(DAY(Plantilla!N74),"00")),
   ""),
"")</f>
        <v/>
      </c>
      <c r="Q63" t="str">
        <f>IF($C63="OK",
   VLOOKUP(Plantilla!O74,'Tablas '!$E$4:$F$19,2,FALSE),
"")</f>
        <v/>
      </c>
      <c r="R63" t="str">
        <f>IF($C63="OK",
   VLOOKUP(Plantilla!P74,'Tablas '!$H$4:$I$5,2,FALSE),
"")</f>
        <v/>
      </c>
      <c r="S63" t="str">
        <f>IF($C63="OK",
   VLOOKUP(Plantilla!Q74,'Tablas '!$K$4:$L$8,2,FALSE),
"")</f>
        <v/>
      </c>
      <c r="T63" t="str">
        <f>IF($C63="OK",
   VLOOKUP(Plantilla!R74,'Tablas '!$AE$4:$AF$6,2,FALSE),
"")</f>
        <v/>
      </c>
      <c r="U63" t="str">
        <f>IF($C63="OK",
   VLOOKUP(Plantilla!S74,'Tablas '!$AE$4:$AF$6,2,FALSE),
"")</f>
        <v/>
      </c>
      <c r="V63" t="str">
        <f>IF($C63="OK",TEXT(Plantilla!T74,"#"),"")</f>
        <v/>
      </c>
      <c r="W63" s="84" t="str">
        <f>IF($C63="OK",
   VLOOKUP(Plantilla!U74,'Tablas '!$AM$4:$AN$1126,2,FALSE),
"")</f>
        <v/>
      </c>
      <c r="X63" t="str">
        <f>IF($C63="OK",TEXT(Plantilla!V74,"#"),"")</f>
        <v/>
      </c>
      <c r="Y63" t="str">
        <f>IF($C63="OK",
   CONCATENATE(YEAR(Plantilla!W74),"-",TEXT(MONTH(Plantilla!W74),"00"),"-",TEXT(DAY(Plantilla!W74),"00")),
"")</f>
        <v/>
      </c>
      <c r="Z63" t="str">
        <f>IF($C63="OK",
   CONCATENATE(YEAR(Plantilla!X74),"-",TEXT(MONTH(Plantilla!X74),"00"),"-",TEXT(DAY(Plantilla!X74),"00")),
"")</f>
        <v/>
      </c>
      <c r="AA63" t="str">
        <f>IF($C63="OK",
   TEXT(VLOOKUP(Plantilla!Y74,'Tablas '!$Q$4:$R$9,2,FALSE),"#"),
"")</f>
        <v/>
      </c>
      <c r="AB63" t="str">
        <f>IF($C63="OK",
   CONCATENATE(YEAR(Plantilla!Z74),"-",TEXT(MONTH(Plantilla!Z74),"00"),"-",TEXT(DAY(Plantilla!Z74),"00")),
"")</f>
        <v/>
      </c>
      <c r="AC63" t="str">
        <f>IF($C63="OK",
   TEXT(VLOOKUP(Plantilla!AA74,'Tablas '!$T$4:$U$13,2,FALSE),"#"),
"")</f>
        <v/>
      </c>
      <c r="AD63" t="str">
        <f>IF($C63="OK",TEXT(Plantilla!AB74,"#"),"")</f>
        <v/>
      </c>
      <c r="AE63" t="str">
        <f>IF($C63="OK",
   IF(Plantilla!AC74&lt;&gt;"",
      TEXT(VLOOKUP(Plantilla!AC74,'Tablas '!$W$4:$X$7,2,FALSE),"#"),
   ""),
"")</f>
        <v/>
      </c>
      <c r="AF63" t="str">
        <f>IF($C63="OK",TEXT(Plantilla!AD74,"#"),"")</f>
        <v/>
      </c>
      <c r="AG63" s="6" t="str">
        <f>IF($C63="OK",_xlfn.NUMBERVALUE(Plantilla!AE74),"")</f>
        <v/>
      </c>
      <c r="AH63" s="4" t="str">
        <f>IF($C63="OK",_xlfn.NUMBERVALUE(Plantilla!AF74),"")</f>
        <v/>
      </c>
      <c r="AI63" s="6" t="str">
        <f>IF($C63="OK",_xlfn.NUMBERVALUE(Plantilla!AG74),"")</f>
        <v/>
      </c>
      <c r="AJ63" s="6" t="str">
        <f>IF($C63="OK",_xlfn.NUMBERVALUE(Plantilla!AH74),"")</f>
        <v/>
      </c>
      <c r="AK63" s="6" t="str">
        <f>IF($C63="OK",_xlfn.NUMBERVALUE(Plantilla!AI74),"")</f>
        <v/>
      </c>
      <c r="AL63" s="6" t="str">
        <f>IF($C63="OK",_xlfn.NUMBERVALUE(Plantilla!AJ74),"")</f>
        <v/>
      </c>
      <c r="AM63" s="4" t="str">
        <f>IF($C63="OK",_xlfn.NUMBERVALUE(Plantilla!AK74),"")</f>
        <v/>
      </c>
      <c r="AN63" s="6" t="str">
        <f>IF($C63="OK",_xlfn.NUMBERVALUE(Plantilla!AL74),"")</f>
        <v/>
      </c>
      <c r="AO63" s="4" t="str">
        <f>IF($C63="OK",_xlfn.NUMBERVALUE(Plantilla!AM74),"")</f>
        <v/>
      </c>
      <c r="AP63" s="6" t="str">
        <f>IF($C63="OK",_xlfn.NUMBERVALUE(Plantilla!AN74),"")</f>
        <v/>
      </c>
      <c r="AQ63" s="4" t="str">
        <f>IF($C63="OK",_xlfn.NUMBERVALUE(Plantilla!AO74),"")</f>
        <v/>
      </c>
      <c r="AR63" s="6" t="str">
        <f>IF($C63="OK",_xlfn.NUMBERVALUE(Plantilla!AP74),"")</f>
        <v/>
      </c>
      <c r="AS63" s="4" t="str">
        <f>IF($C63="OK",_xlfn.NUMBERVALUE(Plantilla!AQ74),"")</f>
        <v/>
      </c>
      <c r="AT63" s="6" t="str">
        <f>IF($C63="OK",_xlfn.NUMBERVALUE(Plantilla!AR74),"")</f>
        <v/>
      </c>
      <c r="AU63" s="4" t="str">
        <f>IF($C63="OK",_xlfn.NUMBERVALUE(Plantilla!AS74),"")</f>
        <v/>
      </c>
      <c r="AV63" s="6" t="str">
        <f>IF($C63="OK",_xlfn.NUMBERVALUE(Plantilla!AT74),"")</f>
        <v/>
      </c>
      <c r="AW63" s="4" t="str">
        <f>IF($C63="OK",_xlfn.NUMBERVALUE(Plantilla!AU74),"")</f>
        <v/>
      </c>
      <c r="AX63" s="6" t="str">
        <f>IF($C63="OK",_xlfn.NUMBERVALUE(Plantilla!AV74),"")</f>
        <v/>
      </c>
      <c r="AY63" s="4" t="str">
        <f>IF($C63="OK",_xlfn.NUMBERVALUE(Plantilla!AW74),"")</f>
        <v/>
      </c>
      <c r="AZ63" s="6" t="str">
        <f>IF($C63="OK",_xlfn.NUMBERVALUE(Plantilla!AX74),"")</f>
        <v/>
      </c>
      <c r="BA63" t="str">
        <f>IF($C63="OK",_xlfn.NUMBERVALUE(Plantilla!AY74),"")</f>
        <v/>
      </c>
      <c r="BB63" t="str">
        <f>IF($C63="OK",_xlfn.NUMBERVALUE(Plantilla!AZ74),"")</f>
        <v/>
      </c>
      <c r="BC63" s="4" t="str">
        <f>IF($C63="OK",_xlfn.NUMBERVALUE(Plantilla!BA74),"")</f>
        <v/>
      </c>
      <c r="BD63" s="6" t="str">
        <f>IF($C63="OK",_xlfn.NUMBERVALUE(Plantilla!BB74),"")</f>
        <v/>
      </c>
      <c r="BE63" s="4" t="str">
        <f>IF($C63="OK",_xlfn.NUMBERVALUE(Plantilla!BC74),"")</f>
        <v/>
      </c>
      <c r="BF63" s="6" t="str">
        <f>IF($C63="OK",_xlfn.NUMBERVALUE(Plantilla!BD74),"")</f>
        <v/>
      </c>
      <c r="BG63" s="4" t="str">
        <f>IF($C63="OK",_xlfn.NUMBERVALUE(Plantilla!BE74),"")</f>
        <v/>
      </c>
      <c r="BH63" s="6" t="str">
        <f>IF($C63="OK",_xlfn.NUMBERVALUE(Plantilla!BF74),"")</f>
        <v/>
      </c>
      <c r="BI63" s="110" t="str">
        <f>IF($C63="OK",_xlfn.NUMBERVALUE(Plantilla!BG74),"")</f>
        <v/>
      </c>
      <c r="BJ63" s="6" t="str">
        <f>IF($C63="OK",_xlfn.NUMBERVALUE(Plantilla!BH74),"")</f>
        <v/>
      </c>
      <c r="BK63" s="109" t="str">
        <f>IF($C63="OK",_xlfn.NUMBERVALUE(Plantilla!BI74),"")</f>
        <v/>
      </c>
      <c r="BL63" s="6" t="str">
        <f>IF($C63="OK",
   IF(Plantilla!BJ74&lt;&gt;"",
      TEXT(VLOOKUP(Plantilla!BJ74,'Tablas '!$Z$4:$AA$6,2,FALSE),"#"),
   ""),
"")</f>
        <v/>
      </c>
      <c r="BM63" s="4" t="str">
        <f>IF($C63="OK",_xlfn.NUMBERVALUE(Plantilla!BK74),"")</f>
        <v/>
      </c>
      <c r="BN63" s="4" t="str">
        <f>IF($C63="OK",_xlfn.NUMBERVALUE(Plantilla!BL74),"")</f>
        <v/>
      </c>
      <c r="BO63" s="6" t="str">
        <f>IF($C63="OK",_xlfn.NUMBERVALUE(Plantilla!BM74),"")</f>
        <v/>
      </c>
      <c r="BP63" s="4" t="str">
        <f>IF($C63="OK",_xlfn.NUMBERVALUE(Plantilla!BN74),"")</f>
        <v/>
      </c>
      <c r="BQ63" s="6" t="str">
        <f>IF($C63="OK",_xlfn.NUMBERVALUE(Plantilla!BO74),"")</f>
        <v/>
      </c>
      <c r="BR63" s="4" t="str">
        <f>IF($C63="OK",_xlfn.NUMBERVALUE(Plantilla!BP74),"")</f>
        <v/>
      </c>
      <c r="BS63" s="6" t="str">
        <f>IF($C63="OK",_xlfn.NUMBERVALUE(Plantilla!BQ74),"")</f>
        <v/>
      </c>
      <c r="BT63" s="4" t="str">
        <f>IF($C63="OK",_xlfn.NUMBERVALUE(Plantilla!BR74),"")</f>
        <v/>
      </c>
      <c r="BU63" s="6" t="str">
        <f>IF($C63="OK",_xlfn.NUMBERVALUE(Plantilla!BS74),"")</f>
        <v/>
      </c>
      <c r="BV63" s="6" t="str">
        <f>IF($C63="OK",_xlfn.NUMBERVALUE(Plantilla!BT74),"")</f>
        <v/>
      </c>
      <c r="BW63" s="6" t="str">
        <f>IF($C63="OK",_xlfn.NUMBERVALUE(Plantilla!BU74),"")</f>
        <v/>
      </c>
      <c r="BX63" s="6" t="str">
        <f>IF($C63="OK",_xlfn.NUMBERVALUE(Plantilla!BV74),"")</f>
        <v/>
      </c>
      <c r="BY63" s="6" t="str">
        <f>IF($C63="OK",_xlfn.NUMBERVALUE(Plantilla!BW74),"")</f>
        <v/>
      </c>
      <c r="BZ63" s="6" t="str">
        <f>IF($C63="OK",_xlfn.NUMBERVALUE(Plantilla!BX74),"")</f>
        <v/>
      </c>
      <c r="CA63" s="6" t="str">
        <f>IF($C63="OK",_xlfn.NUMBERVALUE(Plantilla!BY74),"")</f>
        <v/>
      </c>
      <c r="CB63" s="6" t="str">
        <f>IF($C63="OK",_xlfn.NUMBERVALUE(Plantilla!BZ74),"")</f>
        <v/>
      </c>
      <c r="CC63" s="6" t="str">
        <f>IF($C63="OK",_xlfn.NUMBERVALUE(Plantilla!CA74),"")</f>
        <v/>
      </c>
      <c r="CD63" s="6" t="str">
        <f>IF($C63="OK",_xlfn.NUMBERVALUE(Plantilla!CB74),"")</f>
        <v/>
      </c>
      <c r="CE63" s="6" t="str">
        <f>IF($C63="OK",_xlfn.NUMBERVALUE(Plantilla!CC74),"")</f>
        <v/>
      </c>
      <c r="CF63" s="4" t="str">
        <f>IF($C63="OK",_xlfn.NUMBERVALUE(Plantilla!CD74),"")</f>
        <v/>
      </c>
      <c r="CG63" s="6" t="str">
        <f>IF($C63="OK",_xlfn.NUMBERVALUE(Plantilla!CE74),"")</f>
        <v/>
      </c>
      <c r="CH63" s="6" t="str">
        <f>IF($C63="OK",_xlfn.NUMBERVALUE(Plantilla!CF74),"")</f>
        <v/>
      </c>
      <c r="CI63" s="6" t="str">
        <f>IF($C63="OK",_xlfn.NUMBERVALUE(Plantilla!CG74),"")</f>
        <v/>
      </c>
      <c r="CJ63" s="6" t="str">
        <f>IF($C63="OK",_xlfn.NUMBERVALUE(Plantilla!CH74),"")</f>
        <v/>
      </c>
      <c r="CK63" s="6" t="str">
        <f>IF($C63="OK",_xlfn.NUMBERVALUE(Plantilla!CI74),"")</f>
        <v/>
      </c>
      <c r="CL63" s="6" t="str">
        <f>IF($C63="OK",_xlfn.NUMBERVALUE(Plantilla!CJ74),"")</f>
        <v/>
      </c>
      <c r="CM63" t="str">
        <f>IF($C63="OK",TEXT(Plantilla!CK74,"#"),"")</f>
        <v/>
      </c>
      <c r="CN63" s="6" t="str">
        <f>IF($C63="OK",_xlfn.NUMBERVALUE(Plantilla!CL74),"")</f>
        <v/>
      </c>
      <c r="CO63" s="6" t="str">
        <f>IF($C63="OK",_xlfn.NUMBERVALUE(Plantilla!CM74),"")</f>
        <v/>
      </c>
      <c r="CP63" s="110" t="str">
        <f>IF($C63="OK",_xlfn.NUMBERVALUE(Plantilla!CN74),"")</f>
        <v/>
      </c>
      <c r="CQ63" s="6" t="str">
        <f>IF($C63="OK",_xlfn.NUMBERVALUE(Plantilla!CO74),"")</f>
        <v/>
      </c>
      <c r="CR63" s="109" t="str">
        <f>IF($C63="OK",_xlfn.NUMBERVALUE(Plantilla!CP74),"")</f>
        <v/>
      </c>
      <c r="CS63" s="110" t="str">
        <f>IF($C63="OK",_xlfn.NUMBERVALUE(Plantilla!CQ74),"")</f>
        <v/>
      </c>
      <c r="CT63" s="6" t="str">
        <f>IF($C63="OK",_xlfn.NUMBERVALUE(Plantilla!CR74),"")</f>
        <v/>
      </c>
      <c r="CU63" s="109" t="str">
        <f>IF($C63="OK",_xlfn.NUMBERVALUE(Plantilla!CS74),"")</f>
        <v/>
      </c>
      <c r="CV63" s="110" t="str">
        <f>IF($C63="OK",_xlfn.NUMBERVALUE(Plantilla!CT74),"")</f>
        <v/>
      </c>
      <c r="CW63" s="6" t="str">
        <f>IF($C63="OK",_xlfn.NUMBERVALUE(Plantilla!CU74),"")</f>
        <v/>
      </c>
      <c r="CX63" s="82" t="str">
        <f>IF($C63="OK",_xlfn.NUMBERVALUE(Plantilla!CV74),"")</f>
        <v/>
      </c>
      <c r="CY63" s="6" t="str">
        <f>IF($C63="OK",_xlfn.NUMBERVALUE(Plantilla!CW74),"")</f>
        <v/>
      </c>
      <c r="CZ63" s="82" t="str">
        <f>IF($C63="OK",_xlfn.NUMBERVALUE(Plantilla!CX74),"")</f>
        <v/>
      </c>
      <c r="DA63" s="6" t="str">
        <f>IF($C63="OK",_xlfn.NUMBERVALUE(Plantilla!CY74),"")</f>
        <v/>
      </c>
      <c r="DB63" s="109" t="str">
        <f>IF($C63="OK",_xlfn.NUMBERVALUE(Plantilla!CZ74),"")</f>
        <v/>
      </c>
      <c r="DC63" s="6" t="str">
        <f>IF($C63="OK",_xlfn.NUMBERVALUE(Plantilla!DA74),"")</f>
        <v/>
      </c>
      <c r="DD63" s="6" t="str">
        <f>IF($C63="OK",TEXT(Plantilla!DB74,"#"),"")</f>
        <v/>
      </c>
      <c r="DE63" s="6" t="str">
        <f>IF($C63="OK",_xlfn.NUMBERVALUE(Plantilla!DC74),"")</f>
        <v/>
      </c>
      <c r="DF63" s="4" t="str">
        <f>IF($C63="OK",_xlfn.NUMBERVALUE(Plantilla!DD74),"")</f>
        <v/>
      </c>
      <c r="DG63" s="6" t="str">
        <f>IF($C63="OK",_xlfn.NUMBERVALUE(Plantilla!DE74),"")</f>
        <v/>
      </c>
      <c r="DH63" s="6" t="str">
        <f>IF($C63="OK",_xlfn.NUMBERVALUE(Plantilla!DF74),"")</f>
        <v/>
      </c>
      <c r="DI63" s="6" t="str">
        <f>IF($C63="OK",_xlfn.NUMBERVALUE(Plantilla!DG74),"")</f>
        <v/>
      </c>
      <c r="DJ63" s="6" t="str">
        <f>IF($C63="OK",_xlfn.NUMBERVALUE(Plantilla!DH74),"")</f>
        <v/>
      </c>
      <c r="DK63" s="6" t="str">
        <f>IF($C63="OK",_xlfn.NUMBERVALUE(Plantilla!DI74),"")</f>
        <v/>
      </c>
      <c r="DL63" s="6" t="str">
        <f>IF($C63="OK",_xlfn.NUMBERVALUE(Plantilla!DJ74),"")</f>
        <v/>
      </c>
      <c r="DM63" s="6" t="str">
        <f>IF($C63="OK",_xlfn.NUMBERVALUE(Plantilla!DK74),"")</f>
        <v/>
      </c>
      <c r="DN63" s="6" t="str">
        <f>IF($C63="OK",_xlfn.NUMBERVALUE(Plantilla!DL74),"")</f>
        <v/>
      </c>
      <c r="DO63" s="6" t="str">
        <f>IF($C63="OK",_xlfn.NUMBERVALUE(Plantilla!DM74),"")</f>
        <v/>
      </c>
      <c r="DP63" s="6" t="str">
        <f>IF($C63="OK",_xlfn.NUMBERVALUE(Plantilla!DN74),"")</f>
        <v/>
      </c>
      <c r="DQ63" s="6" t="str">
        <f>IF($C63="OK",_xlfn.NUMBERVALUE(Plantilla!DO74),"")</f>
        <v/>
      </c>
      <c r="DR63" s="6" t="str">
        <f>IF($C63="OK",_xlfn.NUMBERVALUE(Plantilla!DP74),"")</f>
        <v/>
      </c>
      <c r="DS63" t="str">
        <f>IF($C63="OK",TEXT(Plantilla!DR74,"#"),"")</f>
        <v/>
      </c>
      <c r="DT63" s="6"/>
    </row>
    <row r="64" spans="1:124" x14ac:dyDescent="0.25">
      <c r="A64" t="str">
        <f>IF(Plantilla!$I$6="¡Perfecto!, Guarda el archivo y adjúntalo a tu interfaz de Nómina Electrónica","OK","Error")</f>
        <v>OK</v>
      </c>
      <c r="B64" t="str">
        <f>IF(Plantilla!$I$6="¡Perfecto!, Guarda el archivo y adjúntalo a tu interfaz de Nómina Electrónica",MID(Plantilla!$D$2,SEARCH("V",Plantilla!$D$2),10),"")</f>
        <v>V2.0</v>
      </c>
      <c r="C64" t="str">
        <f>Plantilla!C75</f>
        <v/>
      </c>
      <c r="D64" t="str">
        <f>IF($C64="OK",Plantilla!B75,"")</f>
        <v/>
      </c>
      <c r="E64" t="str">
        <f>IF($C64="OK",
   VLOOKUP(Plantilla!$E$4,'Tablas '!$AP$4:$AT$6,5,FALSE),
"")</f>
        <v/>
      </c>
      <c r="F64" t="str">
        <f>IF($C64="OK",TEXT(Plantilla!D75,"#"),"")</f>
        <v/>
      </c>
      <c r="G64" t="str">
        <f>IF($C64="OK",
   VLOOKUP(Plantilla!E75,'Tablas '!$B$4:$C$14,2,FALSE),
"")</f>
        <v/>
      </c>
      <c r="H64" t="str">
        <f>IF($C64="OK",TEXT(Plantilla!F75,"#"),"")</f>
        <v/>
      </c>
      <c r="I64" t="str">
        <f>IF($C64="OK",TEXT(Plantilla!G75,"#"),"")</f>
        <v/>
      </c>
      <c r="J64" t="str">
        <f>IF($C64="OK",TEXT(Plantilla!H75,"#"),"")</f>
        <v/>
      </c>
      <c r="K64" t="str">
        <f>IF($C64="OK",TEXT(Plantilla!I75,"#"),"")</f>
        <v/>
      </c>
      <c r="L64" t="str">
        <f>IF($C64="OK",TEXT(Plantilla!J75,"#"),"")</f>
        <v/>
      </c>
      <c r="M64" t="str">
        <f>IF($C64="OK",TEXT(Plantilla!K75,"#"),"")</f>
        <v/>
      </c>
      <c r="N64" t="str">
        <f>IF($C64="OK",
   CONCATENATE(YEAR(Plantilla!L75),"-",TEXT(MONTH(Plantilla!L75),"00"),"-",TEXT(DAY(Plantilla!L75),"00")),
"")</f>
        <v/>
      </c>
      <c r="O64" t="str">
        <f>IF($C64="OK",_xlfn.NUMBERVALUE(Plantilla!M75),"")</f>
        <v/>
      </c>
      <c r="P64" t="str">
        <f>IF($C64="OK",
   IF(Plantilla!N75&lt;&gt;"",
      CONCATENATE(YEAR(Plantilla!N75),"-",TEXT(MONTH(Plantilla!N75),"00"),"-",TEXT(DAY(Plantilla!N75),"00")),
   ""),
"")</f>
        <v/>
      </c>
      <c r="Q64" t="str">
        <f>IF($C64="OK",
   VLOOKUP(Plantilla!O75,'Tablas '!$E$4:$F$19,2,FALSE),
"")</f>
        <v/>
      </c>
      <c r="R64" t="str">
        <f>IF($C64="OK",
   VLOOKUP(Plantilla!P75,'Tablas '!$H$4:$I$5,2,FALSE),
"")</f>
        <v/>
      </c>
      <c r="S64" t="str">
        <f>IF($C64="OK",
   VLOOKUP(Plantilla!Q75,'Tablas '!$K$4:$L$8,2,FALSE),
"")</f>
        <v/>
      </c>
      <c r="T64" t="str">
        <f>IF($C64="OK",
   VLOOKUP(Plantilla!R75,'Tablas '!$AE$4:$AF$6,2,FALSE),
"")</f>
        <v/>
      </c>
      <c r="U64" t="str">
        <f>IF($C64="OK",
   VLOOKUP(Plantilla!S75,'Tablas '!$AE$4:$AF$6,2,FALSE),
"")</f>
        <v/>
      </c>
      <c r="V64" t="str">
        <f>IF($C64="OK",TEXT(Plantilla!T75,"#"),"")</f>
        <v/>
      </c>
      <c r="W64" s="84" t="str">
        <f>IF($C64="OK",
   VLOOKUP(Plantilla!U75,'Tablas '!$AM$4:$AN$1126,2,FALSE),
"")</f>
        <v/>
      </c>
      <c r="X64" t="str">
        <f>IF($C64="OK",TEXT(Plantilla!V75,"#"),"")</f>
        <v/>
      </c>
      <c r="Y64" t="str">
        <f>IF($C64="OK",
   CONCATENATE(YEAR(Plantilla!W75),"-",TEXT(MONTH(Plantilla!W75),"00"),"-",TEXT(DAY(Plantilla!W75),"00")),
"")</f>
        <v/>
      </c>
      <c r="Z64" t="str">
        <f>IF($C64="OK",
   CONCATENATE(YEAR(Plantilla!X75),"-",TEXT(MONTH(Plantilla!X75),"00"),"-",TEXT(DAY(Plantilla!X75),"00")),
"")</f>
        <v/>
      </c>
      <c r="AA64" t="str">
        <f>IF($C64="OK",
   TEXT(VLOOKUP(Plantilla!Y75,'Tablas '!$Q$4:$R$9,2,FALSE),"#"),
"")</f>
        <v/>
      </c>
      <c r="AB64" t="str">
        <f>IF($C64="OK",
   CONCATENATE(YEAR(Plantilla!Z75),"-",TEXT(MONTH(Plantilla!Z75),"00"),"-",TEXT(DAY(Plantilla!Z75),"00")),
"")</f>
        <v/>
      </c>
      <c r="AC64" t="str">
        <f>IF($C64="OK",
   TEXT(VLOOKUP(Plantilla!AA75,'Tablas '!$T$4:$U$13,2,FALSE),"#"),
"")</f>
        <v/>
      </c>
      <c r="AD64" t="str">
        <f>IF($C64="OK",TEXT(Plantilla!AB75,"#"),"")</f>
        <v/>
      </c>
      <c r="AE64" t="str">
        <f>IF($C64="OK",
   IF(Plantilla!AC75&lt;&gt;"",
      TEXT(VLOOKUP(Plantilla!AC75,'Tablas '!$W$4:$X$7,2,FALSE),"#"),
   ""),
"")</f>
        <v/>
      </c>
      <c r="AF64" t="str">
        <f>IF($C64="OK",TEXT(Plantilla!AD75,"#"),"")</f>
        <v/>
      </c>
      <c r="AG64" s="6" t="str">
        <f>IF($C64="OK",_xlfn.NUMBERVALUE(Plantilla!AE75),"")</f>
        <v/>
      </c>
      <c r="AH64" s="4" t="str">
        <f>IF($C64="OK",_xlfn.NUMBERVALUE(Plantilla!AF75),"")</f>
        <v/>
      </c>
      <c r="AI64" s="6" t="str">
        <f>IF($C64="OK",_xlfn.NUMBERVALUE(Plantilla!AG75),"")</f>
        <v/>
      </c>
      <c r="AJ64" s="6" t="str">
        <f>IF($C64="OK",_xlfn.NUMBERVALUE(Plantilla!AH75),"")</f>
        <v/>
      </c>
      <c r="AK64" s="6" t="str">
        <f>IF($C64="OK",_xlfn.NUMBERVALUE(Plantilla!AI75),"")</f>
        <v/>
      </c>
      <c r="AL64" s="6" t="str">
        <f>IF($C64="OK",_xlfn.NUMBERVALUE(Plantilla!AJ75),"")</f>
        <v/>
      </c>
      <c r="AM64" s="4" t="str">
        <f>IF($C64="OK",_xlfn.NUMBERVALUE(Plantilla!AK75),"")</f>
        <v/>
      </c>
      <c r="AN64" s="6" t="str">
        <f>IF($C64="OK",_xlfn.NUMBERVALUE(Plantilla!AL75),"")</f>
        <v/>
      </c>
      <c r="AO64" s="4" t="str">
        <f>IF($C64="OK",_xlfn.NUMBERVALUE(Plantilla!AM75),"")</f>
        <v/>
      </c>
      <c r="AP64" s="6" t="str">
        <f>IF($C64="OK",_xlfn.NUMBERVALUE(Plantilla!AN75),"")</f>
        <v/>
      </c>
      <c r="AQ64" s="4" t="str">
        <f>IF($C64="OK",_xlfn.NUMBERVALUE(Plantilla!AO75),"")</f>
        <v/>
      </c>
      <c r="AR64" s="6" t="str">
        <f>IF($C64="OK",_xlfn.NUMBERVALUE(Plantilla!AP75),"")</f>
        <v/>
      </c>
      <c r="AS64" s="4" t="str">
        <f>IF($C64="OK",_xlfn.NUMBERVALUE(Plantilla!AQ75),"")</f>
        <v/>
      </c>
      <c r="AT64" s="6" t="str">
        <f>IF($C64="OK",_xlfn.NUMBERVALUE(Plantilla!AR75),"")</f>
        <v/>
      </c>
      <c r="AU64" s="4" t="str">
        <f>IF($C64="OK",_xlfn.NUMBERVALUE(Plantilla!AS75),"")</f>
        <v/>
      </c>
      <c r="AV64" s="6" t="str">
        <f>IF($C64="OK",_xlfn.NUMBERVALUE(Plantilla!AT75),"")</f>
        <v/>
      </c>
      <c r="AW64" s="4" t="str">
        <f>IF($C64="OK",_xlfn.NUMBERVALUE(Plantilla!AU75),"")</f>
        <v/>
      </c>
      <c r="AX64" s="6" t="str">
        <f>IF($C64="OK",_xlfn.NUMBERVALUE(Plantilla!AV75),"")</f>
        <v/>
      </c>
      <c r="AY64" s="4" t="str">
        <f>IF($C64="OK",_xlfn.NUMBERVALUE(Plantilla!AW75),"")</f>
        <v/>
      </c>
      <c r="AZ64" s="6" t="str">
        <f>IF($C64="OK",_xlfn.NUMBERVALUE(Plantilla!AX75),"")</f>
        <v/>
      </c>
      <c r="BA64" t="str">
        <f>IF($C64="OK",_xlfn.NUMBERVALUE(Plantilla!AY75),"")</f>
        <v/>
      </c>
      <c r="BB64" t="str">
        <f>IF($C64="OK",_xlfn.NUMBERVALUE(Plantilla!AZ75),"")</f>
        <v/>
      </c>
      <c r="BC64" s="4" t="str">
        <f>IF($C64="OK",_xlfn.NUMBERVALUE(Plantilla!BA75),"")</f>
        <v/>
      </c>
      <c r="BD64" s="6" t="str">
        <f>IF($C64="OK",_xlfn.NUMBERVALUE(Plantilla!BB75),"")</f>
        <v/>
      </c>
      <c r="BE64" s="4" t="str">
        <f>IF($C64="OK",_xlfn.NUMBERVALUE(Plantilla!BC75),"")</f>
        <v/>
      </c>
      <c r="BF64" s="6" t="str">
        <f>IF($C64="OK",_xlfn.NUMBERVALUE(Plantilla!BD75),"")</f>
        <v/>
      </c>
      <c r="BG64" s="4" t="str">
        <f>IF($C64="OK",_xlfn.NUMBERVALUE(Plantilla!BE75),"")</f>
        <v/>
      </c>
      <c r="BH64" s="6" t="str">
        <f>IF($C64="OK",_xlfn.NUMBERVALUE(Plantilla!BF75),"")</f>
        <v/>
      </c>
      <c r="BI64" s="110" t="str">
        <f>IF($C64="OK",_xlfn.NUMBERVALUE(Plantilla!BG75),"")</f>
        <v/>
      </c>
      <c r="BJ64" s="6" t="str">
        <f>IF($C64="OK",_xlfn.NUMBERVALUE(Plantilla!BH75),"")</f>
        <v/>
      </c>
      <c r="BK64" s="109" t="str">
        <f>IF($C64="OK",_xlfn.NUMBERVALUE(Plantilla!BI75),"")</f>
        <v/>
      </c>
      <c r="BL64" s="6" t="str">
        <f>IF($C64="OK",
   IF(Plantilla!BJ75&lt;&gt;"",
      TEXT(VLOOKUP(Plantilla!BJ75,'Tablas '!$Z$4:$AA$6,2,FALSE),"#"),
   ""),
"")</f>
        <v/>
      </c>
      <c r="BM64" s="4" t="str">
        <f>IF($C64="OK",_xlfn.NUMBERVALUE(Plantilla!BK75),"")</f>
        <v/>
      </c>
      <c r="BN64" s="4" t="str">
        <f>IF($C64="OK",_xlfn.NUMBERVALUE(Plantilla!BL75),"")</f>
        <v/>
      </c>
      <c r="BO64" s="6" t="str">
        <f>IF($C64="OK",_xlfn.NUMBERVALUE(Plantilla!BM75),"")</f>
        <v/>
      </c>
      <c r="BP64" s="4" t="str">
        <f>IF($C64="OK",_xlfn.NUMBERVALUE(Plantilla!BN75),"")</f>
        <v/>
      </c>
      <c r="BQ64" s="6" t="str">
        <f>IF($C64="OK",_xlfn.NUMBERVALUE(Plantilla!BO75),"")</f>
        <v/>
      </c>
      <c r="BR64" s="4" t="str">
        <f>IF($C64="OK",_xlfn.NUMBERVALUE(Plantilla!BP75),"")</f>
        <v/>
      </c>
      <c r="BS64" s="6" t="str">
        <f>IF($C64="OK",_xlfn.NUMBERVALUE(Plantilla!BQ75),"")</f>
        <v/>
      </c>
      <c r="BT64" s="4" t="str">
        <f>IF($C64="OK",_xlfn.NUMBERVALUE(Plantilla!BR75),"")</f>
        <v/>
      </c>
      <c r="BU64" s="6" t="str">
        <f>IF($C64="OK",_xlfn.NUMBERVALUE(Plantilla!BS75),"")</f>
        <v/>
      </c>
      <c r="BV64" s="6" t="str">
        <f>IF($C64="OK",_xlfn.NUMBERVALUE(Plantilla!BT75),"")</f>
        <v/>
      </c>
      <c r="BW64" s="6" t="str">
        <f>IF($C64="OK",_xlfn.NUMBERVALUE(Plantilla!BU75),"")</f>
        <v/>
      </c>
      <c r="BX64" s="6" t="str">
        <f>IF($C64="OK",_xlfn.NUMBERVALUE(Plantilla!BV75),"")</f>
        <v/>
      </c>
      <c r="BY64" s="6" t="str">
        <f>IF($C64="OK",_xlfn.NUMBERVALUE(Plantilla!BW75),"")</f>
        <v/>
      </c>
      <c r="BZ64" s="6" t="str">
        <f>IF($C64="OK",_xlfn.NUMBERVALUE(Plantilla!BX75),"")</f>
        <v/>
      </c>
      <c r="CA64" s="6" t="str">
        <f>IF($C64="OK",_xlfn.NUMBERVALUE(Plantilla!BY75),"")</f>
        <v/>
      </c>
      <c r="CB64" s="6" t="str">
        <f>IF($C64="OK",_xlfn.NUMBERVALUE(Plantilla!BZ75),"")</f>
        <v/>
      </c>
      <c r="CC64" s="6" t="str">
        <f>IF($C64="OK",_xlfn.NUMBERVALUE(Plantilla!CA75),"")</f>
        <v/>
      </c>
      <c r="CD64" s="6" t="str">
        <f>IF($C64="OK",_xlfn.NUMBERVALUE(Plantilla!CB75),"")</f>
        <v/>
      </c>
      <c r="CE64" s="6" t="str">
        <f>IF($C64="OK",_xlfn.NUMBERVALUE(Plantilla!CC75),"")</f>
        <v/>
      </c>
      <c r="CF64" s="4" t="str">
        <f>IF($C64="OK",_xlfn.NUMBERVALUE(Plantilla!CD75),"")</f>
        <v/>
      </c>
      <c r="CG64" s="6" t="str">
        <f>IF($C64="OK",_xlfn.NUMBERVALUE(Plantilla!CE75),"")</f>
        <v/>
      </c>
      <c r="CH64" s="6" t="str">
        <f>IF($C64="OK",_xlfn.NUMBERVALUE(Plantilla!CF75),"")</f>
        <v/>
      </c>
      <c r="CI64" s="6" t="str">
        <f>IF($C64="OK",_xlfn.NUMBERVALUE(Plantilla!CG75),"")</f>
        <v/>
      </c>
      <c r="CJ64" s="6" t="str">
        <f>IF($C64="OK",_xlfn.NUMBERVALUE(Plantilla!CH75),"")</f>
        <v/>
      </c>
      <c r="CK64" s="6" t="str">
        <f>IF($C64="OK",_xlfn.NUMBERVALUE(Plantilla!CI75),"")</f>
        <v/>
      </c>
      <c r="CL64" s="6" t="str">
        <f>IF($C64="OK",_xlfn.NUMBERVALUE(Plantilla!CJ75),"")</f>
        <v/>
      </c>
      <c r="CM64" t="str">
        <f>IF($C64="OK",TEXT(Plantilla!CK75,"#"),"")</f>
        <v/>
      </c>
      <c r="CN64" s="6" t="str">
        <f>IF($C64="OK",_xlfn.NUMBERVALUE(Plantilla!CL75),"")</f>
        <v/>
      </c>
      <c r="CO64" s="6" t="str">
        <f>IF($C64="OK",_xlfn.NUMBERVALUE(Plantilla!CM75),"")</f>
        <v/>
      </c>
      <c r="CP64" s="110" t="str">
        <f>IF($C64="OK",_xlfn.NUMBERVALUE(Plantilla!CN75),"")</f>
        <v/>
      </c>
      <c r="CQ64" s="6" t="str">
        <f>IF($C64="OK",_xlfn.NUMBERVALUE(Plantilla!CO75),"")</f>
        <v/>
      </c>
      <c r="CR64" s="109" t="str">
        <f>IF($C64="OK",_xlfn.NUMBERVALUE(Plantilla!CP75),"")</f>
        <v/>
      </c>
      <c r="CS64" s="110" t="str">
        <f>IF($C64="OK",_xlfn.NUMBERVALUE(Plantilla!CQ75),"")</f>
        <v/>
      </c>
      <c r="CT64" s="6" t="str">
        <f>IF($C64="OK",_xlfn.NUMBERVALUE(Plantilla!CR75),"")</f>
        <v/>
      </c>
      <c r="CU64" s="109" t="str">
        <f>IF($C64="OK",_xlfn.NUMBERVALUE(Plantilla!CS75),"")</f>
        <v/>
      </c>
      <c r="CV64" s="110" t="str">
        <f>IF($C64="OK",_xlfn.NUMBERVALUE(Plantilla!CT75),"")</f>
        <v/>
      </c>
      <c r="CW64" s="6" t="str">
        <f>IF($C64="OK",_xlfn.NUMBERVALUE(Plantilla!CU75),"")</f>
        <v/>
      </c>
      <c r="CX64" s="82" t="str">
        <f>IF($C64="OK",_xlfn.NUMBERVALUE(Plantilla!CV75),"")</f>
        <v/>
      </c>
      <c r="CY64" s="6" t="str">
        <f>IF($C64="OK",_xlfn.NUMBERVALUE(Plantilla!CW75),"")</f>
        <v/>
      </c>
      <c r="CZ64" s="82" t="str">
        <f>IF($C64="OK",_xlfn.NUMBERVALUE(Plantilla!CX75),"")</f>
        <v/>
      </c>
      <c r="DA64" s="6" t="str">
        <f>IF($C64="OK",_xlfn.NUMBERVALUE(Plantilla!CY75),"")</f>
        <v/>
      </c>
      <c r="DB64" s="109" t="str">
        <f>IF($C64="OK",_xlfn.NUMBERVALUE(Plantilla!CZ75),"")</f>
        <v/>
      </c>
      <c r="DC64" s="6" t="str">
        <f>IF($C64="OK",_xlfn.NUMBERVALUE(Plantilla!DA75),"")</f>
        <v/>
      </c>
      <c r="DD64" s="6" t="str">
        <f>IF($C64="OK",TEXT(Plantilla!DB75,"#"),"")</f>
        <v/>
      </c>
      <c r="DE64" s="6" t="str">
        <f>IF($C64="OK",_xlfn.NUMBERVALUE(Plantilla!DC75),"")</f>
        <v/>
      </c>
      <c r="DF64" s="4" t="str">
        <f>IF($C64="OK",_xlfn.NUMBERVALUE(Plantilla!DD75),"")</f>
        <v/>
      </c>
      <c r="DG64" s="6" t="str">
        <f>IF($C64="OK",_xlfn.NUMBERVALUE(Plantilla!DE75),"")</f>
        <v/>
      </c>
      <c r="DH64" s="6" t="str">
        <f>IF($C64="OK",_xlfn.NUMBERVALUE(Plantilla!DF75),"")</f>
        <v/>
      </c>
      <c r="DI64" s="6" t="str">
        <f>IF($C64="OK",_xlfn.NUMBERVALUE(Plantilla!DG75),"")</f>
        <v/>
      </c>
      <c r="DJ64" s="6" t="str">
        <f>IF($C64="OK",_xlfn.NUMBERVALUE(Plantilla!DH75),"")</f>
        <v/>
      </c>
      <c r="DK64" s="6" t="str">
        <f>IF($C64="OK",_xlfn.NUMBERVALUE(Plantilla!DI75),"")</f>
        <v/>
      </c>
      <c r="DL64" s="6" t="str">
        <f>IF($C64="OK",_xlfn.NUMBERVALUE(Plantilla!DJ75),"")</f>
        <v/>
      </c>
      <c r="DM64" s="6" t="str">
        <f>IF($C64="OK",_xlfn.NUMBERVALUE(Plantilla!DK75),"")</f>
        <v/>
      </c>
      <c r="DN64" s="6" t="str">
        <f>IF($C64="OK",_xlfn.NUMBERVALUE(Plantilla!DL75),"")</f>
        <v/>
      </c>
      <c r="DO64" s="6" t="str">
        <f>IF($C64="OK",_xlfn.NUMBERVALUE(Plantilla!DM75),"")</f>
        <v/>
      </c>
      <c r="DP64" s="6" t="str">
        <f>IF($C64="OK",_xlfn.NUMBERVALUE(Plantilla!DN75),"")</f>
        <v/>
      </c>
      <c r="DQ64" s="6" t="str">
        <f>IF($C64="OK",_xlfn.NUMBERVALUE(Plantilla!DO75),"")</f>
        <v/>
      </c>
      <c r="DR64" s="6" t="str">
        <f>IF($C64="OK",_xlfn.NUMBERVALUE(Plantilla!DP75),"")</f>
        <v/>
      </c>
      <c r="DS64" t="str">
        <f>IF($C64="OK",TEXT(Plantilla!DR75,"#"),"")</f>
        <v/>
      </c>
      <c r="DT64" s="6"/>
    </row>
    <row r="65" spans="1:124" x14ac:dyDescent="0.25">
      <c r="A65" t="str">
        <f>IF(Plantilla!$I$6="¡Perfecto!, Guarda el archivo y adjúntalo a tu interfaz de Nómina Electrónica","OK","Error")</f>
        <v>OK</v>
      </c>
      <c r="B65" t="str">
        <f>IF(Plantilla!$I$6="¡Perfecto!, Guarda el archivo y adjúntalo a tu interfaz de Nómina Electrónica",MID(Plantilla!$D$2,SEARCH("V",Plantilla!$D$2),10),"")</f>
        <v>V2.0</v>
      </c>
      <c r="C65" t="str">
        <f>Plantilla!C76</f>
        <v/>
      </c>
      <c r="D65" t="str">
        <f>IF($C65="OK",Plantilla!B76,"")</f>
        <v/>
      </c>
      <c r="E65" t="str">
        <f>IF($C65="OK",
   VLOOKUP(Plantilla!$E$4,'Tablas '!$AP$4:$AT$6,5,FALSE),
"")</f>
        <v/>
      </c>
      <c r="F65" t="str">
        <f>IF($C65="OK",TEXT(Plantilla!D76,"#"),"")</f>
        <v/>
      </c>
      <c r="G65" t="str">
        <f>IF($C65="OK",
   VLOOKUP(Plantilla!E76,'Tablas '!$B$4:$C$14,2,FALSE),
"")</f>
        <v/>
      </c>
      <c r="H65" t="str">
        <f>IF($C65="OK",TEXT(Plantilla!F76,"#"),"")</f>
        <v/>
      </c>
      <c r="I65" t="str">
        <f>IF($C65="OK",TEXT(Plantilla!G76,"#"),"")</f>
        <v/>
      </c>
      <c r="J65" t="str">
        <f>IF($C65="OK",TEXT(Plantilla!H76,"#"),"")</f>
        <v/>
      </c>
      <c r="K65" t="str">
        <f>IF($C65="OK",TEXT(Plantilla!I76,"#"),"")</f>
        <v/>
      </c>
      <c r="L65" t="str">
        <f>IF($C65="OK",TEXT(Plantilla!J76,"#"),"")</f>
        <v/>
      </c>
      <c r="M65" t="str">
        <f>IF($C65="OK",TEXT(Plantilla!K76,"#"),"")</f>
        <v/>
      </c>
      <c r="N65" t="str">
        <f>IF($C65="OK",
   CONCATENATE(YEAR(Plantilla!L76),"-",TEXT(MONTH(Plantilla!L76),"00"),"-",TEXT(DAY(Plantilla!L76),"00")),
"")</f>
        <v/>
      </c>
      <c r="O65" t="str">
        <f>IF($C65="OK",_xlfn.NUMBERVALUE(Plantilla!M76),"")</f>
        <v/>
      </c>
      <c r="P65" t="str">
        <f>IF($C65="OK",
   IF(Plantilla!N76&lt;&gt;"",
      CONCATENATE(YEAR(Plantilla!N76),"-",TEXT(MONTH(Plantilla!N76),"00"),"-",TEXT(DAY(Plantilla!N76),"00")),
   ""),
"")</f>
        <v/>
      </c>
      <c r="Q65" t="str">
        <f>IF($C65="OK",
   VLOOKUP(Plantilla!O76,'Tablas '!$E$4:$F$19,2,FALSE),
"")</f>
        <v/>
      </c>
      <c r="R65" t="str">
        <f>IF($C65="OK",
   VLOOKUP(Plantilla!P76,'Tablas '!$H$4:$I$5,2,FALSE),
"")</f>
        <v/>
      </c>
      <c r="S65" t="str">
        <f>IF($C65="OK",
   VLOOKUP(Plantilla!Q76,'Tablas '!$K$4:$L$8,2,FALSE),
"")</f>
        <v/>
      </c>
      <c r="T65" t="str">
        <f>IF($C65="OK",
   VLOOKUP(Plantilla!R76,'Tablas '!$AE$4:$AF$6,2,FALSE),
"")</f>
        <v/>
      </c>
      <c r="U65" t="str">
        <f>IF($C65="OK",
   VLOOKUP(Plantilla!S76,'Tablas '!$AE$4:$AF$6,2,FALSE),
"")</f>
        <v/>
      </c>
      <c r="V65" t="str">
        <f>IF($C65="OK",TEXT(Plantilla!T76,"#"),"")</f>
        <v/>
      </c>
      <c r="W65" s="84" t="str">
        <f>IF($C65="OK",
   VLOOKUP(Plantilla!U76,'Tablas '!$AM$4:$AN$1126,2,FALSE),
"")</f>
        <v/>
      </c>
      <c r="X65" t="str">
        <f>IF($C65="OK",TEXT(Plantilla!V76,"#"),"")</f>
        <v/>
      </c>
      <c r="Y65" t="str">
        <f>IF($C65="OK",
   CONCATENATE(YEAR(Plantilla!W76),"-",TEXT(MONTH(Plantilla!W76),"00"),"-",TEXT(DAY(Plantilla!W76),"00")),
"")</f>
        <v/>
      </c>
      <c r="Z65" t="str">
        <f>IF($C65="OK",
   CONCATENATE(YEAR(Plantilla!X76),"-",TEXT(MONTH(Plantilla!X76),"00"),"-",TEXT(DAY(Plantilla!X76),"00")),
"")</f>
        <v/>
      </c>
      <c r="AA65" t="str">
        <f>IF($C65="OK",
   TEXT(VLOOKUP(Plantilla!Y76,'Tablas '!$Q$4:$R$9,2,FALSE),"#"),
"")</f>
        <v/>
      </c>
      <c r="AB65" t="str">
        <f>IF($C65="OK",
   CONCATENATE(YEAR(Plantilla!Z76),"-",TEXT(MONTH(Plantilla!Z76),"00"),"-",TEXT(DAY(Plantilla!Z76),"00")),
"")</f>
        <v/>
      </c>
      <c r="AC65" t="str">
        <f>IF($C65="OK",
   TEXT(VLOOKUP(Plantilla!AA76,'Tablas '!$T$4:$U$13,2,FALSE),"#"),
"")</f>
        <v/>
      </c>
      <c r="AD65" t="str">
        <f>IF($C65="OK",TEXT(Plantilla!AB76,"#"),"")</f>
        <v/>
      </c>
      <c r="AE65" t="str">
        <f>IF($C65="OK",
   IF(Plantilla!AC76&lt;&gt;"",
      TEXT(VLOOKUP(Plantilla!AC76,'Tablas '!$W$4:$X$7,2,FALSE),"#"),
   ""),
"")</f>
        <v/>
      </c>
      <c r="AF65" t="str">
        <f>IF($C65="OK",TEXT(Plantilla!AD76,"#"),"")</f>
        <v/>
      </c>
      <c r="AG65" s="6" t="str">
        <f>IF($C65="OK",_xlfn.NUMBERVALUE(Plantilla!AE76),"")</f>
        <v/>
      </c>
      <c r="AH65" s="4" t="str">
        <f>IF($C65="OK",_xlfn.NUMBERVALUE(Plantilla!AF76),"")</f>
        <v/>
      </c>
      <c r="AI65" s="6" t="str">
        <f>IF($C65="OK",_xlfn.NUMBERVALUE(Plantilla!AG76),"")</f>
        <v/>
      </c>
      <c r="AJ65" s="6" t="str">
        <f>IF($C65="OK",_xlfn.NUMBERVALUE(Plantilla!AH76),"")</f>
        <v/>
      </c>
      <c r="AK65" s="6" t="str">
        <f>IF($C65="OK",_xlfn.NUMBERVALUE(Plantilla!AI76),"")</f>
        <v/>
      </c>
      <c r="AL65" s="6" t="str">
        <f>IF($C65="OK",_xlfn.NUMBERVALUE(Plantilla!AJ76),"")</f>
        <v/>
      </c>
      <c r="AM65" s="4" t="str">
        <f>IF($C65="OK",_xlfn.NUMBERVALUE(Plantilla!AK76),"")</f>
        <v/>
      </c>
      <c r="AN65" s="6" t="str">
        <f>IF($C65="OK",_xlfn.NUMBERVALUE(Plantilla!AL76),"")</f>
        <v/>
      </c>
      <c r="AO65" s="4" t="str">
        <f>IF($C65="OK",_xlfn.NUMBERVALUE(Plantilla!AM76),"")</f>
        <v/>
      </c>
      <c r="AP65" s="6" t="str">
        <f>IF($C65="OK",_xlfn.NUMBERVALUE(Plantilla!AN76),"")</f>
        <v/>
      </c>
      <c r="AQ65" s="4" t="str">
        <f>IF($C65="OK",_xlfn.NUMBERVALUE(Plantilla!AO76),"")</f>
        <v/>
      </c>
      <c r="AR65" s="6" t="str">
        <f>IF($C65="OK",_xlfn.NUMBERVALUE(Plantilla!AP76),"")</f>
        <v/>
      </c>
      <c r="AS65" s="4" t="str">
        <f>IF($C65="OK",_xlfn.NUMBERVALUE(Plantilla!AQ76),"")</f>
        <v/>
      </c>
      <c r="AT65" s="6" t="str">
        <f>IF($C65="OK",_xlfn.NUMBERVALUE(Plantilla!AR76),"")</f>
        <v/>
      </c>
      <c r="AU65" s="4" t="str">
        <f>IF($C65="OK",_xlfn.NUMBERVALUE(Plantilla!AS76),"")</f>
        <v/>
      </c>
      <c r="AV65" s="6" t="str">
        <f>IF($C65="OK",_xlfn.NUMBERVALUE(Plantilla!AT76),"")</f>
        <v/>
      </c>
      <c r="AW65" s="4" t="str">
        <f>IF($C65="OK",_xlfn.NUMBERVALUE(Plantilla!AU76),"")</f>
        <v/>
      </c>
      <c r="AX65" s="6" t="str">
        <f>IF($C65="OK",_xlfn.NUMBERVALUE(Plantilla!AV76),"")</f>
        <v/>
      </c>
      <c r="AY65" s="4" t="str">
        <f>IF($C65="OK",_xlfn.NUMBERVALUE(Plantilla!AW76),"")</f>
        <v/>
      </c>
      <c r="AZ65" s="6" t="str">
        <f>IF($C65="OK",_xlfn.NUMBERVALUE(Plantilla!AX76),"")</f>
        <v/>
      </c>
      <c r="BA65" t="str">
        <f>IF($C65="OK",_xlfn.NUMBERVALUE(Plantilla!AY76),"")</f>
        <v/>
      </c>
      <c r="BB65" t="str">
        <f>IF($C65="OK",_xlfn.NUMBERVALUE(Plantilla!AZ76),"")</f>
        <v/>
      </c>
      <c r="BC65" s="4" t="str">
        <f>IF($C65="OK",_xlfn.NUMBERVALUE(Plantilla!BA76),"")</f>
        <v/>
      </c>
      <c r="BD65" s="6" t="str">
        <f>IF($C65="OK",_xlfn.NUMBERVALUE(Plantilla!BB76),"")</f>
        <v/>
      </c>
      <c r="BE65" s="4" t="str">
        <f>IF($C65="OK",_xlfn.NUMBERVALUE(Plantilla!BC76),"")</f>
        <v/>
      </c>
      <c r="BF65" s="6" t="str">
        <f>IF($C65="OK",_xlfn.NUMBERVALUE(Plantilla!BD76),"")</f>
        <v/>
      </c>
      <c r="BG65" s="4" t="str">
        <f>IF($C65="OK",_xlfn.NUMBERVALUE(Plantilla!BE76),"")</f>
        <v/>
      </c>
      <c r="BH65" s="6" t="str">
        <f>IF($C65="OK",_xlfn.NUMBERVALUE(Plantilla!BF76),"")</f>
        <v/>
      </c>
      <c r="BI65" s="110" t="str">
        <f>IF($C65="OK",_xlfn.NUMBERVALUE(Plantilla!BG76),"")</f>
        <v/>
      </c>
      <c r="BJ65" s="6" t="str">
        <f>IF($C65="OK",_xlfn.NUMBERVALUE(Plantilla!BH76),"")</f>
        <v/>
      </c>
      <c r="BK65" s="109" t="str">
        <f>IF($C65="OK",_xlfn.NUMBERVALUE(Plantilla!BI76),"")</f>
        <v/>
      </c>
      <c r="BL65" s="6" t="str">
        <f>IF($C65="OK",
   IF(Plantilla!BJ76&lt;&gt;"",
      TEXT(VLOOKUP(Plantilla!BJ76,'Tablas '!$Z$4:$AA$6,2,FALSE),"#"),
   ""),
"")</f>
        <v/>
      </c>
      <c r="BM65" s="4" t="str">
        <f>IF($C65="OK",_xlfn.NUMBERVALUE(Plantilla!BK76),"")</f>
        <v/>
      </c>
      <c r="BN65" s="4" t="str">
        <f>IF($C65="OK",_xlfn.NUMBERVALUE(Plantilla!BL76),"")</f>
        <v/>
      </c>
      <c r="BO65" s="6" t="str">
        <f>IF($C65="OK",_xlfn.NUMBERVALUE(Plantilla!BM76),"")</f>
        <v/>
      </c>
      <c r="BP65" s="4" t="str">
        <f>IF($C65="OK",_xlfn.NUMBERVALUE(Plantilla!BN76),"")</f>
        <v/>
      </c>
      <c r="BQ65" s="6" t="str">
        <f>IF($C65="OK",_xlfn.NUMBERVALUE(Plantilla!BO76),"")</f>
        <v/>
      </c>
      <c r="BR65" s="4" t="str">
        <f>IF($C65="OK",_xlfn.NUMBERVALUE(Plantilla!BP76),"")</f>
        <v/>
      </c>
      <c r="BS65" s="6" t="str">
        <f>IF($C65="OK",_xlfn.NUMBERVALUE(Plantilla!BQ76),"")</f>
        <v/>
      </c>
      <c r="BT65" s="4" t="str">
        <f>IF($C65="OK",_xlfn.NUMBERVALUE(Plantilla!BR76),"")</f>
        <v/>
      </c>
      <c r="BU65" s="6" t="str">
        <f>IF($C65="OK",_xlfn.NUMBERVALUE(Plantilla!BS76),"")</f>
        <v/>
      </c>
      <c r="BV65" s="6" t="str">
        <f>IF($C65="OK",_xlfn.NUMBERVALUE(Plantilla!BT76),"")</f>
        <v/>
      </c>
      <c r="BW65" s="6" t="str">
        <f>IF($C65="OK",_xlfn.NUMBERVALUE(Plantilla!BU76),"")</f>
        <v/>
      </c>
      <c r="BX65" s="6" t="str">
        <f>IF($C65="OK",_xlfn.NUMBERVALUE(Plantilla!BV76),"")</f>
        <v/>
      </c>
      <c r="BY65" s="6" t="str">
        <f>IF($C65="OK",_xlfn.NUMBERVALUE(Plantilla!BW76),"")</f>
        <v/>
      </c>
      <c r="BZ65" s="6" t="str">
        <f>IF($C65="OK",_xlfn.NUMBERVALUE(Plantilla!BX76),"")</f>
        <v/>
      </c>
      <c r="CA65" s="6" t="str">
        <f>IF($C65="OK",_xlfn.NUMBERVALUE(Plantilla!BY76),"")</f>
        <v/>
      </c>
      <c r="CB65" s="6" t="str">
        <f>IF($C65="OK",_xlfn.NUMBERVALUE(Plantilla!BZ76),"")</f>
        <v/>
      </c>
      <c r="CC65" s="6" t="str">
        <f>IF($C65="OK",_xlfn.NUMBERVALUE(Plantilla!CA76),"")</f>
        <v/>
      </c>
      <c r="CD65" s="6" t="str">
        <f>IF($C65="OK",_xlfn.NUMBERVALUE(Plantilla!CB76),"")</f>
        <v/>
      </c>
      <c r="CE65" s="6" t="str">
        <f>IF($C65="OK",_xlfn.NUMBERVALUE(Plantilla!CC76),"")</f>
        <v/>
      </c>
      <c r="CF65" s="4" t="str">
        <f>IF($C65="OK",_xlfn.NUMBERVALUE(Plantilla!CD76),"")</f>
        <v/>
      </c>
      <c r="CG65" s="6" t="str">
        <f>IF($C65="OK",_xlfn.NUMBERVALUE(Plantilla!CE76),"")</f>
        <v/>
      </c>
      <c r="CH65" s="6" t="str">
        <f>IF($C65="OK",_xlfn.NUMBERVALUE(Plantilla!CF76),"")</f>
        <v/>
      </c>
      <c r="CI65" s="6" t="str">
        <f>IF($C65="OK",_xlfn.NUMBERVALUE(Plantilla!CG76),"")</f>
        <v/>
      </c>
      <c r="CJ65" s="6" t="str">
        <f>IF($C65="OK",_xlfn.NUMBERVALUE(Plantilla!CH76),"")</f>
        <v/>
      </c>
      <c r="CK65" s="6" t="str">
        <f>IF($C65="OK",_xlfn.NUMBERVALUE(Plantilla!CI76),"")</f>
        <v/>
      </c>
      <c r="CL65" s="6" t="str">
        <f>IF($C65="OK",_xlfn.NUMBERVALUE(Plantilla!CJ76),"")</f>
        <v/>
      </c>
      <c r="CM65" t="str">
        <f>IF($C65="OK",TEXT(Plantilla!CK76,"#"),"")</f>
        <v/>
      </c>
      <c r="CN65" s="6" t="str">
        <f>IF($C65="OK",_xlfn.NUMBERVALUE(Plantilla!CL76),"")</f>
        <v/>
      </c>
      <c r="CO65" s="6" t="str">
        <f>IF($C65="OK",_xlfn.NUMBERVALUE(Plantilla!CM76),"")</f>
        <v/>
      </c>
      <c r="CP65" s="110" t="str">
        <f>IF($C65="OK",_xlfn.NUMBERVALUE(Plantilla!CN76),"")</f>
        <v/>
      </c>
      <c r="CQ65" s="6" t="str">
        <f>IF($C65="OK",_xlfn.NUMBERVALUE(Plantilla!CO76),"")</f>
        <v/>
      </c>
      <c r="CR65" s="109" t="str">
        <f>IF($C65="OK",_xlfn.NUMBERVALUE(Plantilla!CP76),"")</f>
        <v/>
      </c>
      <c r="CS65" s="110" t="str">
        <f>IF($C65="OK",_xlfn.NUMBERVALUE(Plantilla!CQ76),"")</f>
        <v/>
      </c>
      <c r="CT65" s="6" t="str">
        <f>IF($C65="OK",_xlfn.NUMBERVALUE(Plantilla!CR76),"")</f>
        <v/>
      </c>
      <c r="CU65" s="109" t="str">
        <f>IF($C65="OK",_xlfn.NUMBERVALUE(Plantilla!CS76),"")</f>
        <v/>
      </c>
      <c r="CV65" s="110" t="str">
        <f>IF($C65="OK",_xlfn.NUMBERVALUE(Plantilla!CT76),"")</f>
        <v/>
      </c>
      <c r="CW65" s="6" t="str">
        <f>IF($C65="OK",_xlfn.NUMBERVALUE(Plantilla!CU76),"")</f>
        <v/>
      </c>
      <c r="CX65" s="82" t="str">
        <f>IF($C65="OK",_xlfn.NUMBERVALUE(Plantilla!CV76),"")</f>
        <v/>
      </c>
      <c r="CY65" s="6" t="str">
        <f>IF($C65="OK",_xlfn.NUMBERVALUE(Plantilla!CW76),"")</f>
        <v/>
      </c>
      <c r="CZ65" s="82" t="str">
        <f>IF($C65="OK",_xlfn.NUMBERVALUE(Plantilla!CX76),"")</f>
        <v/>
      </c>
      <c r="DA65" s="6" t="str">
        <f>IF($C65="OK",_xlfn.NUMBERVALUE(Plantilla!CY76),"")</f>
        <v/>
      </c>
      <c r="DB65" s="109" t="str">
        <f>IF($C65="OK",_xlfn.NUMBERVALUE(Plantilla!CZ76),"")</f>
        <v/>
      </c>
      <c r="DC65" s="6" t="str">
        <f>IF($C65="OK",_xlfn.NUMBERVALUE(Plantilla!DA76),"")</f>
        <v/>
      </c>
      <c r="DD65" s="6" t="str">
        <f>IF($C65="OK",TEXT(Plantilla!DB76,"#"),"")</f>
        <v/>
      </c>
      <c r="DE65" s="6" t="str">
        <f>IF($C65="OK",_xlfn.NUMBERVALUE(Plantilla!DC76),"")</f>
        <v/>
      </c>
      <c r="DF65" s="4" t="str">
        <f>IF($C65="OK",_xlfn.NUMBERVALUE(Plantilla!DD76),"")</f>
        <v/>
      </c>
      <c r="DG65" s="6" t="str">
        <f>IF($C65="OK",_xlfn.NUMBERVALUE(Plantilla!DE76),"")</f>
        <v/>
      </c>
      <c r="DH65" s="6" t="str">
        <f>IF($C65="OK",_xlfn.NUMBERVALUE(Plantilla!DF76),"")</f>
        <v/>
      </c>
      <c r="DI65" s="6" t="str">
        <f>IF($C65="OK",_xlfn.NUMBERVALUE(Plantilla!DG76),"")</f>
        <v/>
      </c>
      <c r="DJ65" s="6" t="str">
        <f>IF($C65="OK",_xlfn.NUMBERVALUE(Plantilla!DH76),"")</f>
        <v/>
      </c>
      <c r="DK65" s="6" t="str">
        <f>IF($C65="OK",_xlfn.NUMBERVALUE(Plantilla!DI76),"")</f>
        <v/>
      </c>
      <c r="DL65" s="6" t="str">
        <f>IF($C65="OK",_xlfn.NUMBERVALUE(Plantilla!DJ76),"")</f>
        <v/>
      </c>
      <c r="DM65" s="6" t="str">
        <f>IF($C65="OK",_xlfn.NUMBERVALUE(Plantilla!DK76),"")</f>
        <v/>
      </c>
      <c r="DN65" s="6" t="str">
        <f>IF($C65="OK",_xlfn.NUMBERVALUE(Plantilla!DL76),"")</f>
        <v/>
      </c>
      <c r="DO65" s="6" t="str">
        <f>IF($C65="OK",_xlfn.NUMBERVALUE(Plantilla!DM76),"")</f>
        <v/>
      </c>
      <c r="DP65" s="6" t="str">
        <f>IF($C65="OK",_xlfn.NUMBERVALUE(Plantilla!DN76),"")</f>
        <v/>
      </c>
      <c r="DQ65" s="6" t="str">
        <f>IF($C65="OK",_xlfn.NUMBERVALUE(Plantilla!DO76),"")</f>
        <v/>
      </c>
      <c r="DR65" s="6" t="str">
        <f>IF($C65="OK",_xlfn.NUMBERVALUE(Plantilla!DP76),"")</f>
        <v/>
      </c>
      <c r="DS65" t="str">
        <f>IF($C65="OK",TEXT(Plantilla!DR76,"#"),"")</f>
        <v/>
      </c>
      <c r="DT65" s="6"/>
    </row>
    <row r="66" spans="1:124" x14ac:dyDescent="0.25">
      <c r="A66" t="str">
        <f>IF(Plantilla!$I$6="¡Perfecto!, Guarda el archivo y adjúntalo a tu interfaz de Nómina Electrónica","OK","Error")</f>
        <v>OK</v>
      </c>
      <c r="B66" t="str">
        <f>IF(Plantilla!$I$6="¡Perfecto!, Guarda el archivo y adjúntalo a tu interfaz de Nómina Electrónica",MID(Plantilla!$D$2,SEARCH("V",Plantilla!$D$2),10),"")</f>
        <v>V2.0</v>
      </c>
      <c r="C66" t="str">
        <f>Plantilla!C77</f>
        <v/>
      </c>
      <c r="D66" t="str">
        <f>IF($C66="OK",Plantilla!B77,"")</f>
        <v/>
      </c>
      <c r="E66" t="str">
        <f>IF($C66="OK",
   VLOOKUP(Plantilla!$E$4,'Tablas '!$AP$4:$AT$6,5,FALSE),
"")</f>
        <v/>
      </c>
      <c r="F66" t="str">
        <f>IF($C66="OK",TEXT(Plantilla!D77,"#"),"")</f>
        <v/>
      </c>
      <c r="G66" t="str">
        <f>IF($C66="OK",
   VLOOKUP(Plantilla!E77,'Tablas '!$B$4:$C$14,2,FALSE),
"")</f>
        <v/>
      </c>
      <c r="H66" t="str">
        <f>IF($C66="OK",TEXT(Plantilla!F77,"#"),"")</f>
        <v/>
      </c>
      <c r="I66" t="str">
        <f>IF($C66="OK",TEXT(Plantilla!G77,"#"),"")</f>
        <v/>
      </c>
      <c r="J66" t="str">
        <f>IF($C66="OK",TEXT(Plantilla!H77,"#"),"")</f>
        <v/>
      </c>
      <c r="K66" t="str">
        <f>IF($C66="OK",TEXT(Plantilla!I77,"#"),"")</f>
        <v/>
      </c>
      <c r="L66" t="str">
        <f>IF($C66="OK",TEXT(Plantilla!J77,"#"),"")</f>
        <v/>
      </c>
      <c r="M66" t="str">
        <f>IF($C66="OK",TEXT(Plantilla!K77,"#"),"")</f>
        <v/>
      </c>
      <c r="N66" t="str">
        <f>IF($C66="OK",
   CONCATENATE(YEAR(Plantilla!L77),"-",TEXT(MONTH(Plantilla!L77),"00"),"-",TEXT(DAY(Plantilla!L77),"00")),
"")</f>
        <v/>
      </c>
      <c r="O66" t="str">
        <f>IF($C66="OK",_xlfn.NUMBERVALUE(Plantilla!M77),"")</f>
        <v/>
      </c>
      <c r="P66" t="str">
        <f>IF($C66="OK",
   IF(Plantilla!N77&lt;&gt;"",
      CONCATENATE(YEAR(Plantilla!N77),"-",TEXT(MONTH(Plantilla!N77),"00"),"-",TEXT(DAY(Plantilla!N77),"00")),
   ""),
"")</f>
        <v/>
      </c>
      <c r="Q66" t="str">
        <f>IF($C66="OK",
   VLOOKUP(Plantilla!O77,'Tablas '!$E$4:$F$19,2,FALSE),
"")</f>
        <v/>
      </c>
      <c r="R66" t="str">
        <f>IF($C66="OK",
   VLOOKUP(Plantilla!P77,'Tablas '!$H$4:$I$5,2,FALSE),
"")</f>
        <v/>
      </c>
      <c r="S66" t="str">
        <f>IF($C66="OK",
   VLOOKUP(Plantilla!Q77,'Tablas '!$K$4:$L$8,2,FALSE),
"")</f>
        <v/>
      </c>
      <c r="T66" t="str">
        <f>IF($C66="OK",
   VLOOKUP(Plantilla!R77,'Tablas '!$AE$4:$AF$6,2,FALSE),
"")</f>
        <v/>
      </c>
      <c r="U66" t="str">
        <f>IF($C66="OK",
   VLOOKUP(Plantilla!S77,'Tablas '!$AE$4:$AF$6,2,FALSE),
"")</f>
        <v/>
      </c>
      <c r="V66" t="str">
        <f>IF($C66="OK",TEXT(Plantilla!T77,"#"),"")</f>
        <v/>
      </c>
      <c r="W66" s="84" t="str">
        <f>IF($C66="OK",
   VLOOKUP(Plantilla!U77,'Tablas '!$AM$4:$AN$1126,2,FALSE),
"")</f>
        <v/>
      </c>
      <c r="X66" t="str">
        <f>IF($C66="OK",TEXT(Plantilla!V77,"#"),"")</f>
        <v/>
      </c>
      <c r="Y66" t="str">
        <f>IF($C66="OK",
   CONCATENATE(YEAR(Plantilla!W77),"-",TEXT(MONTH(Plantilla!W77),"00"),"-",TEXT(DAY(Plantilla!W77),"00")),
"")</f>
        <v/>
      </c>
      <c r="Z66" t="str">
        <f>IF($C66="OK",
   CONCATENATE(YEAR(Plantilla!X77),"-",TEXT(MONTH(Plantilla!X77),"00"),"-",TEXT(DAY(Plantilla!X77),"00")),
"")</f>
        <v/>
      </c>
      <c r="AA66" t="str">
        <f>IF($C66="OK",
   TEXT(VLOOKUP(Plantilla!Y77,'Tablas '!$Q$4:$R$9,2,FALSE),"#"),
"")</f>
        <v/>
      </c>
      <c r="AB66" t="str">
        <f>IF($C66="OK",
   CONCATENATE(YEAR(Plantilla!Z77),"-",TEXT(MONTH(Plantilla!Z77),"00"),"-",TEXT(DAY(Plantilla!Z77),"00")),
"")</f>
        <v/>
      </c>
      <c r="AC66" t="str">
        <f>IF($C66="OK",
   TEXT(VLOOKUP(Plantilla!AA77,'Tablas '!$T$4:$U$13,2,FALSE),"#"),
"")</f>
        <v/>
      </c>
      <c r="AD66" t="str">
        <f>IF($C66="OK",TEXT(Plantilla!AB77,"#"),"")</f>
        <v/>
      </c>
      <c r="AE66" t="str">
        <f>IF($C66="OK",
   IF(Plantilla!AC77&lt;&gt;"",
      TEXT(VLOOKUP(Plantilla!AC77,'Tablas '!$W$4:$X$7,2,FALSE),"#"),
   ""),
"")</f>
        <v/>
      </c>
      <c r="AF66" t="str">
        <f>IF($C66="OK",TEXT(Plantilla!AD77,"#"),"")</f>
        <v/>
      </c>
      <c r="AG66" s="6" t="str">
        <f>IF($C66="OK",_xlfn.NUMBERVALUE(Plantilla!AE77),"")</f>
        <v/>
      </c>
      <c r="AH66" s="4" t="str">
        <f>IF($C66="OK",_xlfn.NUMBERVALUE(Plantilla!AF77),"")</f>
        <v/>
      </c>
      <c r="AI66" s="6" t="str">
        <f>IF($C66="OK",_xlfn.NUMBERVALUE(Plantilla!AG77),"")</f>
        <v/>
      </c>
      <c r="AJ66" s="6" t="str">
        <f>IF($C66="OK",_xlfn.NUMBERVALUE(Plantilla!AH77),"")</f>
        <v/>
      </c>
      <c r="AK66" s="6" t="str">
        <f>IF($C66="OK",_xlfn.NUMBERVALUE(Plantilla!AI77),"")</f>
        <v/>
      </c>
      <c r="AL66" s="6" t="str">
        <f>IF($C66="OK",_xlfn.NUMBERVALUE(Plantilla!AJ77),"")</f>
        <v/>
      </c>
      <c r="AM66" s="4" t="str">
        <f>IF($C66="OK",_xlfn.NUMBERVALUE(Plantilla!AK77),"")</f>
        <v/>
      </c>
      <c r="AN66" s="6" t="str">
        <f>IF($C66="OK",_xlfn.NUMBERVALUE(Plantilla!AL77),"")</f>
        <v/>
      </c>
      <c r="AO66" s="4" t="str">
        <f>IF($C66="OK",_xlfn.NUMBERVALUE(Plantilla!AM77),"")</f>
        <v/>
      </c>
      <c r="AP66" s="6" t="str">
        <f>IF($C66="OK",_xlfn.NUMBERVALUE(Plantilla!AN77),"")</f>
        <v/>
      </c>
      <c r="AQ66" s="4" t="str">
        <f>IF($C66="OK",_xlfn.NUMBERVALUE(Plantilla!AO77),"")</f>
        <v/>
      </c>
      <c r="AR66" s="6" t="str">
        <f>IF($C66="OK",_xlfn.NUMBERVALUE(Plantilla!AP77),"")</f>
        <v/>
      </c>
      <c r="AS66" s="4" t="str">
        <f>IF($C66="OK",_xlfn.NUMBERVALUE(Plantilla!AQ77),"")</f>
        <v/>
      </c>
      <c r="AT66" s="6" t="str">
        <f>IF($C66="OK",_xlfn.NUMBERVALUE(Plantilla!AR77),"")</f>
        <v/>
      </c>
      <c r="AU66" s="4" t="str">
        <f>IF($C66="OK",_xlfn.NUMBERVALUE(Plantilla!AS77),"")</f>
        <v/>
      </c>
      <c r="AV66" s="6" t="str">
        <f>IF($C66="OK",_xlfn.NUMBERVALUE(Plantilla!AT77),"")</f>
        <v/>
      </c>
      <c r="AW66" s="4" t="str">
        <f>IF($C66="OK",_xlfn.NUMBERVALUE(Plantilla!AU77),"")</f>
        <v/>
      </c>
      <c r="AX66" s="6" t="str">
        <f>IF($C66="OK",_xlfn.NUMBERVALUE(Plantilla!AV77),"")</f>
        <v/>
      </c>
      <c r="AY66" s="4" t="str">
        <f>IF($C66="OK",_xlfn.NUMBERVALUE(Plantilla!AW77),"")</f>
        <v/>
      </c>
      <c r="AZ66" s="6" t="str">
        <f>IF($C66="OK",_xlfn.NUMBERVALUE(Plantilla!AX77),"")</f>
        <v/>
      </c>
      <c r="BA66" t="str">
        <f>IF($C66="OK",_xlfn.NUMBERVALUE(Plantilla!AY77),"")</f>
        <v/>
      </c>
      <c r="BB66" t="str">
        <f>IF($C66="OK",_xlfn.NUMBERVALUE(Plantilla!AZ77),"")</f>
        <v/>
      </c>
      <c r="BC66" s="4" t="str">
        <f>IF($C66="OK",_xlfn.NUMBERVALUE(Plantilla!BA77),"")</f>
        <v/>
      </c>
      <c r="BD66" s="6" t="str">
        <f>IF($C66="OK",_xlfn.NUMBERVALUE(Plantilla!BB77),"")</f>
        <v/>
      </c>
      <c r="BE66" s="4" t="str">
        <f>IF($C66="OK",_xlfn.NUMBERVALUE(Plantilla!BC77),"")</f>
        <v/>
      </c>
      <c r="BF66" s="6" t="str">
        <f>IF($C66="OK",_xlfn.NUMBERVALUE(Plantilla!BD77),"")</f>
        <v/>
      </c>
      <c r="BG66" s="4" t="str">
        <f>IF($C66="OK",_xlfn.NUMBERVALUE(Plantilla!BE77),"")</f>
        <v/>
      </c>
      <c r="BH66" s="6" t="str">
        <f>IF($C66="OK",_xlfn.NUMBERVALUE(Plantilla!BF77),"")</f>
        <v/>
      </c>
      <c r="BI66" s="110" t="str">
        <f>IF($C66="OK",_xlfn.NUMBERVALUE(Plantilla!BG77),"")</f>
        <v/>
      </c>
      <c r="BJ66" s="6" t="str">
        <f>IF($C66="OK",_xlfn.NUMBERVALUE(Plantilla!BH77),"")</f>
        <v/>
      </c>
      <c r="BK66" s="109" t="str">
        <f>IF($C66="OK",_xlfn.NUMBERVALUE(Plantilla!BI77),"")</f>
        <v/>
      </c>
      <c r="BL66" s="6" t="str">
        <f>IF($C66="OK",
   IF(Plantilla!BJ77&lt;&gt;"",
      TEXT(VLOOKUP(Plantilla!BJ77,'Tablas '!$Z$4:$AA$6,2,FALSE),"#"),
   ""),
"")</f>
        <v/>
      </c>
      <c r="BM66" s="4" t="str">
        <f>IF($C66="OK",_xlfn.NUMBERVALUE(Plantilla!BK77),"")</f>
        <v/>
      </c>
      <c r="BN66" s="4" t="str">
        <f>IF($C66="OK",_xlfn.NUMBERVALUE(Plantilla!BL77),"")</f>
        <v/>
      </c>
      <c r="BO66" s="6" t="str">
        <f>IF($C66="OK",_xlfn.NUMBERVALUE(Plantilla!BM77),"")</f>
        <v/>
      </c>
      <c r="BP66" s="4" t="str">
        <f>IF($C66="OK",_xlfn.NUMBERVALUE(Plantilla!BN77),"")</f>
        <v/>
      </c>
      <c r="BQ66" s="6" t="str">
        <f>IF($C66="OK",_xlfn.NUMBERVALUE(Plantilla!BO77),"")</f>
        <v/>
      </c>
      <c r="BR66" s="4" t="str">
        <f>IF($C66="OK",_xlfn.NUMBERVALUE(Plantilla!BP77),"")</f>
        <v/>
      </c>
      <c r="BS66" s="6" t="str">
        <f>IF($C66="OK",_xlfn.NUMBERVALUE(Plantilla!BQ77),"")</f>
        <v/>
      </c>
      <c r="BT66" s="4" t="str">
        <f>IF($C66="OK",_xlfn.NUMBERVALUE(Plantilla!BR77),"")</f>
        <v/>
      </c>
      <c r="BU66" s="6" t="str">
        <f>IF($C66="OK",_xlfn.NUMBERVALUE(Plantilla!BS77),"")</f>
        <v/>
      </c>
      <c r="BV66" s="6" t="str">
        <f>IF($C66="OK",_xlfn.NUMBERVALUE(Plantilla!BT77),"")</f>
        <v/>
      </c>
      <c r="BW66" s="6" t="str">
        <f>IF($C66="OK",_xlfn.NUMBERVALUE(Plantilla!BU77),"")</f>
        <v/>
      </c>
      <c r="BX66" s="6" t="str">
        <f>IF($C66="OK",_xlfn.NUMBERVALUE(Plantilla!BV77),"")</f>
        <v/>
      </c>
      <c r="BY66" s="6" t="str">
        <f>IF($C66="OK",_xlfn.NUMBERVALUE(Plantilla!BW77),"")</f>
        <v/>
      </c>
      <c r="BZ66" s="6" t="str">
        <f>IF($C66="OK",_xlfn.NUMBERVALUE(Plantilla!BX77),"")</f>
        <v/>
      </c>
      <c r="CA66" s="6" t="str">
        <f>IF($C66="OK",_xlfn.NUMBERVALUE(Plantilla!BY77),"")</f>
        <v/>
      </c>
      <c r="CB66" s="6" t="str">
        <f>IF($C66="OK",_xlfn.NUMBERVALUE(Plantilla!BZ77),"")</f>
        <v/>
      </c>
      <c r="CC66" s="6" t="str">
        <f>IF($C66="OK",_xlfn.NUMBERVALUE(Plantilla!CA77),"")</f>
        <v/>
      </c>
      <c r="CD66" s="6" t="str">
        <f>IF($C66="OK",_xlfn.NUMBERVALUE(Plantilla!CB77),"")</f>
        <v/>
      </c>
      <c r="CE66" s="6" t="str">
        <f>IF($C66="OK",_xlfn.NUMBERVALUE(Plantilla!CC77),"")</f>
        <v/>
      </c>
      <c r="CF66" s="4" t="str">
        <f>IF($C66="OK",_xlfn.NUMBERVALUE(Plantilla!CD77),"")</f>
        <v/>
      </c>
      <c r="CG66" s="6" t="str">
        <f>IF($C66="OK",_xlfn.NUMBERVALUE(Plantilla!CE77),"")</f>
        <v/>
      </c>
      <c r="CH66" s="6" t="str">
        <f>IF($C66="OK",_xlfn.NUMBERVALUE(Plantilla!CF77),"")</f>
        <v/>
      </c>
      <c r="CI66" s="6" t="str">
        <f>IF($C66="OK",_xlfn.NUMBERVALUE(Plantilla!CG77),"")</f>
        <v/>
      </c>
      <c r="CJ66" s="6" t="str">
        <f>IF($C66="OK",_xlfn.NUMBERVALUE(Plantilla!CH77),"")</f>
        <v/>
      </c>
      <c r="CK66" s="6" t="str">
        <f>IF($C66="OK",_xlfn.NUMBERVALUE(Plantilla!CI77),"")</f>
        <v/>
      </c>
      <c r="CL66" s="6" t="str">
        <f>IF($C66="OK",_xlfn.NUMBERVALUE(Plantilla!CJ77),"")</f>
        <v/>
      </c>
      <c r="CM66" t="str">
        <f>IF($C66="OK",TEXT(Plantilla!CK77,"#"),"")</f>
        <v/>
      </c>
      <c r="CN66" s="6" t="str">
        <f>IF($C66="OK",_xlfn.NUMBERVALUE(Plantilla!CL77),"")</f>
        <v/>
      </c>
      <c r="CO66" s="6" t="str">
        <f>IF($C66="OK",_xlfn.NUMBERVALUE(Plantilla!CM77),"")</f>
        <v/>
      </c>
      <c r="CP66" s="110" t="str">
        <f>IF($C66="OK",_xlfn.NUMBERVALUE(Plantilla!CN77),"")</f>
        <v/>
      </c>
      <c r="CQ66" s="6" t="str">
        <f>IF($C66="OK",_xlfn.NUMBERVALUE(Plantilla!CO77),"")</f>
        <v/>
      </c>
      <c r="CR66" s="109" t="str">
        <f>IF($C66="OK",_xlfn.NUMBERVALUE(Plantilla!CP77),"")</f>
        <v/>
      </c>
      <c r="CS66" s="110" t="str">
        <f>IF($C66="OK",_xlfn.NUMBERVALUE(Plantilla!CQ77),"")</f>
        <v/>
      </c>
      <c r="CT66" s="6" t="str">
        <f>IF($C66="OK",_xlfn.NUMBERVALUE(Plantilla!CR77),"")</f>
        <v/>
      </c>
      <c r="CU66" s="109" t="str">
        <f>IF($C66="OK",_xlfn.NUMBERVALUE(Plantilla!CS77),"")</f>
        <v/>
      </c>
      <c r="CV66" s="110" t="str">
        <f>IF($C66="OK",_xlfn.NUMBERVALUE(Plantilla!CT77),"")</f>
        <v/>
      </c>
      <c r="CW66" s="6" t="str">
        <f>IF($C66="OK",_xlfn.NUMBERVALUE(Plantilla!CU77),"")</f>
        <v/>
      </c>
      <c r="CX66" s="82" t="str">
        <f>IF($C66="OK",_xlfn.NUMBERVALUE(Plantilla!CV77),"")</f>
        <v/>
      </c>
      <c r="CY66" s="6" t="str">
        <f>IF($C66="OK",_xlfn.NUMBERVALUE(Plantilla!CW77),"")</f>
        <v/>
      </c>
      <c r="CZ66" s="82" t="str">
        <f>IF($C66="OK",_xlfn.NUMBERVALUE(Plantilla!CX77),"")</f>
        <v/>
      </c>
      <c r="DA66" s="6" t="str">
        <f>IF($C66="OK",_xlfn.NUMBERVALUE(Plantilla!CY77),"")</f>
        <v/>
      </c>
      <c r="DB66" s="109" t="str">
        <f>IF($C66="OK",_xlfn.NUMBERVALUE(Plantilla!CZ77),"")</f>
        <v/>
      </c>
      <c r="DC66" s="6" t="str">
        <f>IF($C66="OK",_xlfn.NUMBERVALUE(Plantilla!DA77),"")</f>
        <v/>
      </c>
      <c r="DD66" s="6" t="str">
        <f>IF($C66="OK",TEXT(Plantilla!DB77,"#"),"")</f>
        <v/>
      </c>
      <c r="DE66" s="6" t="str">
        <f>IF($C66="OK",_xlfn.NUMBERVALUE(Plantilla!DC77),"")</f>
        <v/>
      </c>
      <c r="DF66" s="4" t="str">
        <f>IF($C66="OK",_xlfn.NUMBERVALUE(Plantilla!DD77),"")</f>
        <v/>
      </c>
      <c r="DG66" s="6" t="str">
        <f>IF($C66="OK",_xlfn.NUMBERVALUE(Plantilla!DE77),"")</f>
        <v/>
      </c>
      <c r="DH66" s="6" t="str">
        <f>IF($C66="OK",_xlfn.NUMBERVALUE(Plantilla!DF77),"")</f>
        <v/>
      </c>
      <c r="DI66" s="6" t="str">
        <f>IF($C66="OK",_xlfn.NUMBERVALUE(Plantilla!DG77),"")</f>
        <v/>
      </c>
      <c r="DJ66" s="6" t="str">
        <f>IF($C66="OK",_xlfn.NUMBERVALUE(Plantilla!DH77),"")</f>
        <v/>
      </c>
      <c r="DK66" s="6" t="str">
        <f>IF($C66="OK",_xlfn.NUMBERVALUE(Plantilla!DI77),"")</f>
        <v/>
      </c>
      <c r="DL66" s="6" t="str">
        <f>IF($C66="OK",_xlfn.NUMBERVALUE(Plantilla!DJ77),"")</f>
        <v/>
      </c>
      <c r="DM66" s="6" t="str">
        <f>IF($C66="OK",_xlfn.NUMBERVALUE(Plantilla!DK77),"")</f>
        <v/>
      </c>
      <c r="DN66" s="6" t="str">
        <f>IF($C66="OK",_xlfn.NUMBERVALUE(Plantilla!DL77),"")</f>
        <v/>
      </c>
      <c r="DO66" s="6" t="str">
        <f>IF($C66="OK",_xlfn.NUMBERVALUE(Plantilla!DM77),"")</f>
        <v/>
      </c>
      <c r="DP66" s="6" t="str">
        <f>IF($C66="OK",_xlfn.NUMBERVALUE(Plantilla!DN77),"")</f>
        <v/>
      </c>
      <c r="DQ66" s="6" t="str">
        <f>IF($C66="OK",_xlfn.NUMBERVALUE(Plantilla!DO77),"")</f>
        <v/>
      </c>
      <c r="DR66" s="6" t="str">
        <f>IF($C66="OK",_xlfn.NUMBERVALUE(Plantilla!DP77),"")</f>
        <v/>
      </c>
      <c r="DS66" t="str">
        <f>IF($C66="OK",TEXT(Plantilla!DR77,"#"),"")</f>
        <v/>
      </c>
      <c r="DT66" s="6"/>
    </row>
    <row r="67" spans="1:124" x14ac:dyDescent="0.25">
      <c r="A67" t="str">
        <f>IF(Plantilla!$I$6="¡Perfecto!, Guarda el archivo y adjúntalo a tu interfaz de Nómina Electrónica","OK","Error")</f>
        <v>OK</v>
      </c>
      <c r="B67" t="str">
        <f>IF(Plantilla!$I$6="¡Perfecto!, Guarda el archivo y adjúntalo a tu interfaz de Nómina Electrónica",MID(Plantilla!$D$2,SEARCH("V",Plantilla!$D$2),10),"")</f>
        <v>V2.0</v>
      </c>
      <c r="C67" t="str">
        <f>Plantilla!C78</f>
        <v/>
      </c>
      <c r="D67" t="str">
        <f>IF($C67="OK",Plantilla!B78,"")</f>
        <v/>
      </c>
      <c r="E67" t="str">
        <f>IF($C67="OK",
   VLOOKUP(Plantilla!$E$4,'Tablas '!$AP$4:$AT$6,5,FALSE),
"")</f>
        <v/>
      </c>
      <c r="F67" t="str">
        <f>IF($C67="OK",TEXT(Plantilla!D78,"#"),"")</f>
        <v/>
      </c>
      <c r="G67" t="str">
        <f>IF($C67="OK",
   VLOOKUP(Plantilla!E78,'Tablas '!$B$4:$C$14,2,FALSE),
"")</f>
        <v/>
      </c>
      <c r="H67" t="str">
        <f>IF($C67="OK",TEXT(Plantilla!F78,"#"),"")</f>
        <v/>
      </c>
      <c r="I67" t="str">
        <f>IF($C67="OK",TEXT(Plantilla!G78,"#"),"")</f>
        <v/>
      </c>
      <c r="J67" t="str">
        <f>IF($C67="OK",TEXT(Plantilla!H78,"#"),"")</f>
        <v/>
      </c>
      <c r="K67" t="str">
        <f>IF($C67="OK",TEXT(Plantilla!I78,"#"),"")</f>
        <v/>
      </c>
      <c r="L67" t="str">
        <f>IF($C67="OK",TEXT(Plantilla!J78,"#"),"")</f>
        <v/>
      </c>
      <c r="M67" t="str">
        <f>IF($C67="OK",TEXT(Plantilla!K78,"#"),"")</f>
        <v/>
      </c>
      <c r="N67" t="str">
        <f>IF($C67="OK",
   CONCATENATE(YEAR(Plantilla!L78),"-",TEXT(MONTH(Plantilla!L78),"00"),"-",TEXT(DAY(Plantilla!L78),"00")),
"")</f>
        <v/>
      </c>
      <c r="O67" t="str">
        <f>IF($C67="OK",_xlfn.NUMBERVALUE(Plantilla!M78),"")</f>
        <v/>
      </c>
      <c r="P67" t="str">
        <f>IF($C67="OK",
   IF(Plantilla!N78&lt;&gt;"",
      CONCATENATE(YEAR(Plantilla!N78),"-",TEXT(MONTH(Plantilla!N78),"00"),"-",TEXT(DAY(Plantilla!N78),"00")),
   ""),
"")</f>
        <v/>
      </c>
      <c r="Q67" t="str">
        <f>IF($C67="OK",
   VLOOKUP(Plantilla!O78,'Tablas '!$E$4:$F$19,2,FALSE),
"")</f>
        <v/>
      </c>
      <c r="R67" t="str">
        <f>IF($C67="OK",
   VLOOKUP(Plantilla!P78,'Tablas '!$H$4:$I$5,2,FALSE),
"")</f>
        <v/>
      </c>
      <c r="S67" t="str">
        <f>IF($C67="OK",
   VLOOKUP(Plantilla!Q78,'Tablas '!$K$4:$L$8,2,FALSE),
"")</f>
        <v/>
      </c>
      <c r="T67" t="str">
        <f>IF($C67="OK",
   VLOOKUP(Plantilla!R78,'Tablas '!$AE$4:$AF$6,2,FALSE),
"")</f>
        <v/>
      </c>
      <c r="U67" t="str">
        <f>IF($C67="OK",
   VLOOKUP(Plantilla!S78,'Tablas '!$AE$4:$AF$6,2,FALSE),
"")</f>
        <v/>
      </c>
      <c r="V67" t="str">
        <f>IF($C67="OK",TEXT(Plantilla!T78,"#"),"")</f>
        <v/>
      </c>
      <c r="W67" s="84" t="str">
        <f>IF($C67="OK",
   VLOOKUP(Plantilla!U78,'Tablas '!$AM$4:$AN$1126,2,FALSE),
"")</f>
        <v/>
      </c>
      <c r="X67" t="str">
        <f>IF($C67="OK",TEXT(Plantilla!V78,"#"),"")</f>
        <v/>
      </c>
      <c r="Y67" t="str">
        <f>IF($C67="OK",
   CONCATENATE(YEAR(Plantilla!W78),"-",TEXT(MONTH(Plantilla!W78),"00"),"-",TEXT(DAY(Plantilla!W78),"00")),
"")</f>
        <v/>
      </c>
      <c r="Z67" t="str">
        <f>IF($C67="OK",
   CONCATENATE(YEAR(Plantilla!X78),"-",TEXT(MONTH(Plantilla!X78),"00"),"-",TEXT(DAY(Plantilla!X78),"00")),
"")</f>
        <v/>
      </c>
      <c r="AA67" t="str">
        <f>IF($C67="OK",
   TEXT(VLOOKUP(Plantilla!Y78,'Tablas '!$Q$4:$R$9,2,FALSE),"#"),
"")</f>
        <v/>
      </c>
      <c r="AB67" t="str">
        <f>IF($C67="OK",
   CONCATENATE(YEAR(Plantilla!Z78),"-",TEXT(MONTH(Plantilla!Z78),"00"),"-",TEXT(DAY(Plantilla!Z78),"00")),
"")</f>
        <v/>
      </c>
      <c r="AC67" t="str">
        <f>IF($C67="OK",
   TEXT(VLOOKUP(Plantilla!AA78,'Tablas '!$T$4:$U$13,2,FALSE),"#"),
"")</f>
        <v/>
      </c>
      <c r="AD67" t="str">
        <f>IF($C67="OK",TEXT(Plantilla!AB78,"#"),"")</f>
        <v/>
      </c>
      <c r="AE67" t="str">
        <f>IF($C67="OK",
   IF(Plantilla!AC78&lt;&gt;"",
      TEXT(VLOOKUP(Plantilla!AC78,'Tablas '!$W$4:$X$7,2,FALSE),"#"),
   ""),
"")</f>
        <v/>
      </c>
      <c r="AF67" t="str">
        <f>IF($C67="OK",TEXT(Plantilla!AD78,"#"),"")</f>
        <v/>
      </c>
      <c r="AG67" s="6" t="str">
        <f>IF($C67="OK",_xlfn.NUMBERVALUE(Plantilla!AE78),"")</f>
        <v/>
      </c>
      <c r="AH67" s="4" t="str">
        <f>IF($C67="OK",_xlfn.NUMBERVALUE(Plantilla!AF78),"")</f>
        <v/>
      </c>
      <c r="AI67" s="6" t="str">
        <f>IF($C67="OK",_xlfn.NUMBERVALUE(Plantilla!AG78),"")</f>
        <v/>
      </c>
      <c r="AJ67" s="6" t="str">
        <f>IF($C67="OK",_xlfn.NUMBERVALUE(Plantilla!AH78),"")</f>
        <v/>
      </c>
      <c r="AK67" s="6" t="str">
        <f>IF($C67="OK",_xlfn.NUMBERVALUE(Plantilla!AI78),"")</f>
        <v/>
      </c>
      <c r="AL67" s="6" t="str">
        <f>IF($C67="OK",_xlfn.NUMBERVALUE(Plantilla!AJ78),"")</f>
        <v/>
      </c>
      <c r="AM67" s="4" t="str">
        <f>IF($C67="OK",_xlfn.NUMBERVALUE(Plantilla!AK78),"")</f>
        <v/>
      </c>
      <c r="AN67" s="6" t="str">
        <f>IF($C67="OK",_xlfn.NUMBERVALUE(Plantilla!AL78),"")</f>
        <v/>
      </c>
      <c r="AO67" s="4" t="str">
        <f>IF($C67="OK",_xlfn.NUMBERVALUE(Plantilla!AM78),"")</f>
        <v/>
      </c>
      <c r="AP67" s="6" t="str">
        <f>IF($C67="OK",_xlfn.NUMBERVALUE(Plantilla!AN78),"")</f>
        <v/>
      </c>
      <c r="AQ67" s="4" t="str">
        <f>IF($C67="OK",_xlfn.NUMBERVALUE(Plantilla!AO78),"")</f>
        <v/>
      </c>
      <c r="AR67" s="6" t="str">
        <f>IF($C67="OK",_xlfn.NUMBERVALUE(Plantilla!AP78),"")</f>
        <v/>
      </c>
      <c r="AS67" s="4" t="str">
        <f>IF($C67="OK",_xlfn.NUMBERVALUE(Plantilla!AQ78),"")</f>
        <v/>
      </c>
      <c r="AT67" s="6" t="str">
        <f>IF($C67="OK",_xlfn.NUMBERVALUE(Plantilla!AR78),"")</f>
        <v/>
      </c>
      <c r="AU67" s="4" t="str">
        <f>IF($C67="OK",_xlfn.NUMBERVALUE(Plantilla!AS78),"")</f>
        <v/>
      </c>
      <c r="AV67" s="6" t="str">
        <f>IF($C67="OK",_xlfn.NUMBERVALUE(Plantilla!AT78),"")</f>
        <v/>
      </c>
      <c r="AW67" s="4" t="str">
        <f>IF($C67="OK",_xlfn.NUMBERVALUE(Plantilla!AU78),"")</f>
        <v/>
      </c>
      <c r="AX67" s="6" t="str">
        <f>IF($C67="OK",_xlfn.NUMBERVALUE(Plantilla!AV78),"")</f>
        <v/>
      </c>
      <c r="AY67" s="4" t="str">
        <f>IF($C67="OK",_xlfn.NUMBERVALUE(Plantilla!AW78),"")</f>
        <v/>
      </c>
      <c r="AZ67" s="6" t="str">
        <f>IF($C67="OK",_xlfn.NUMBERVALUE(Plantilla!AX78),"")</f>
        <v/>
      </c>
      <c r="BA67" t="str">
        <f>IF($C67="OK",_xlfn.NUMBERVALUE(Plantilla!AY78),"")</f>
        <v/>
      </c>
      <c r="BB67" t="str">
        <f>IF($C67="OK",_xlfn.NUMBERVALUE(Plantilla!AZ78),"")</f>
        <v/>
      </c>
      <c r="BC67" s="4" t="str">
        <f>IF($C67="OK",_xlfn.NUMBERVALUE(Plantilla!BA78),"")</f>
        <v/>
      </c>
      <c r="BD67" s="6" t="str">
        <f>IF($C67="OK",_xlfn.NUMBERVALUE(Plantilla!BB78),"")</f>
        <v/>
      </c>
      <c r="BE67" s="4" t="str">
        <f>IF($C67="OK",_xlfn.NUMBERVALUE(Plantilla!BC78),"")</f>
        <v/>
      </c>
      <c r="BF67" s="6" t="str">
        <f>IF($C67="OK",_xlfn.NUMBERVALUE(Plantilla!BD78),"")</f>
        <v/>
      </c>
      <c r="BG67" s="4" t="str">
        <f>IF($C67="OK",_xlfn.NUMBERVALUE(Plantilla!BE78),"")</f>
        <v/>
      </c>
      <c r="BH67" s="6" t="str">
        <f>IF($C67="OK",_xlfn.NUMBERVALUE(Plantilla!BF78),"")</f>
        <v/>
      </c>
      <c r="BI67" s="110" t="str">
        <f>IF($C67="OK",_xlfn.NUMBERVALUE(Plantilla!BG78),"")</f>
        <v/>
      </c>
      <c r="BJ67" s="6" t="str">
        <f>IF($C67="OK",_xlfn.NUMBERVALUE(Plantilla!BH78),"")</f>
        <v/>
      </c>
      <c r="BK67" s="109" t="str">
        <f>IF($C67="OK",_xlfn.NUMBERVALUE(Plantilla!BI78),"")</f>
        <v/>
      </c>
      <c r="BL67" s="6" t="str">
        <f>IF($C67="OK",
   IF(Plantilla!BJ78&lt;&gt;"",
      TEXT(VLOOKUP(Plantilla!BJ78,'Tablas '!$Z$4:$AA$6,2,FALSE),"#"),
   ""),
"")</f>
        <v/>
      </c>
      <c r="BM67" s="4" t="str">
        <f>IF($C67="OK",_xlfn.NUMBERVALUE(Plantilla!BK78),"")</f>
        <v/>
      </c>
      <c r="BN67" s="4" t="str">
        <f>IF($C67="OK",_xlfn.NUMBERVALUE(Plantilla!BL78),"")</f>
        <v/>
      </c>
      <c r="BO67" s="6" t="str">
        <f>IF($C67="OK",_xlfn.NUMBERVALUE(Plantilla!BM78),"")</f>
        <v/>
      </c>
      <c r="BP67" s="4" t="str">
        <f>IF($C67="OK",_xlfn.NUMBERVALUE(Plantilla!BN78),"")</f>
        <v/>
      </c>
      <c r="BQ67" s="6" t="str">
        <f>IF($C67="OK",_xlfn.NUMBERVALUE(Plantilla!BO78),"")</f>
        <v/>
      </c>
      <c r="BR67" s="4" t="str">
        <f>IF($C67="OK",_xlfn.NUMBERVALUE(Plantilla!BP78),"")</f>
        <v/>
      </c>
      <c r="BS67" s="6" t="str">
        <f>IF($C67="OK",_xlfn.NUMBERVALUE(Plantilla!BQ78),"")</f>
        <v/>
      </c>
      <c r="BT67" s="4" t="str">
        <f>IF($C67="OK",_xlfn.NUMBERVALUE(Plantilla!BR78),"")</f>
        <v/>
      </c>
      <c r="BU67" s="6" t="str">
        <f>IF($C67="OK",_xlfn.NUMBERVALUE(Plantilla!BS78),"")</f>
        <v/>
      </c>
      <c r="BV67" s="6" t="str">
        <f>IF($C67="OK",_xlfn.NUMBERVALUE(Plantilla!BT78),"")</f>
        <v/>
      </c>
      <c r="BW67" s="6" t="str">
        <f>IF($C67="OK",_xlfn.NUMBERVALUE(Plantilla!BU78),"")</f>
        <v/>
      </c>
      <c r="BX67" s="6" t="str">
        <f>IF($C67="OK",_xlfn.NUMBERVALUE(Plantilla!BV78),"")</f>
        <v/>
      </c>
      <c r="BY67" s="6" t="str">
        <f>IF($C67="OK",_xlfn.NUMBERVALUE(Plantilla!BW78),"")</f>
        <v/>
      </c>
      <c r="BZ67" s="6" t="str">
        <f>IF($C67="OK",_xlfn.NUMBERVALUE(Plantilla!BX78),"")</f>
        <v/>
      </c>
      <c r="CA67" s="6" t="str">
        <f>IF($C67="OK",_xlfn.NUMBERVALUE(Plantilla!BY78),"")</f>
        <v/>
      </c>
      <c r="CB67" s="6" t="str">
        <f>IF($C67="OK",_xlfn.NUMBERVALUE(Plantilla!BZ78),"")</f>
        <v/>
      </c>
      <c r="CC67" s="6" t="str">
        <f>IF($C67="OK",_xlfn.NUMBERVALUE(Plantilla!CA78),"")</f>
        <v/>
      </c>
      <c r="CD67" s="6" t="str">
        <f>IF($C67="OK",_xlfn.NUMBERVALUE(Plantilla!CB78),"")</f>
        <v/>
      </c>
      <c r="CE67" s="6" t="str">
        <f>IF($C67="OK",_xlfn.NUMBERVALUE(Plantilla!CC78),"")</f>
        <v/>
      </c>
      <c r="CF67" s="4" t="str">
        <f>IF($C67="OK",_xlfn.NUMBERVALUE(Plantilla!CD78),"")</f>
        <v/>
      </c>
      <c r="CG67" s="6" t="str">
        <f>IF($C67="OK",_xlfn.NUMBERVALUE(Plantilla!CE78),"")</f>
        <v/>
      </c>
      <c r="CH67" s="6" t="str">
        <f>IF($C67="OK",_xlfn.NUMBERVALUE(Plantilla!CF78),"")</f>
        <v/>
      </c>
      <c r="CI67" s="6" t="str">
        <f>IF($C67="OK",_xlfn.NUMBERVALUE(Plantilla!CG78),"")</f>
        <v/>
      </c>
      <c r="CJ67" s="6" t="str">
        <f>IF($C67="OK",_xlfn.NUMBERVALUE(Plantilla!CH78),"")</f>
        <v/>
      </c>
      <c r="CK67" s="6" t="str">
        <f>IF($C67="OK",_xlfn.NUMBERVALUE(Plantilla!CI78),"")</f>
        <v/>
      </c>
      <c r="CL67" s="6" t="str">
        <f>IF($C67="OK",_xlfn.NUMBERVALUE(Plantilla!CJ78),"")</f>
        <v/>
      </c>
      <c r="CM67" t="str">
        <f>IF($C67="OK",TEXT(Plantilla!CK78,"#"),"")</f>
        <v/>
      </c>
      <c r="CN67" s="6" t="str">
        <f>IF($C67="OK",_xlfn.NUMBERVALUE(Plantilla!CL78),"")</f>
        <v/>
      </c>
      <c r="CO67" s="6" t="str">
        <f>IF($C67="OK",_xlfn.NUMBERVALUE(Plantilla!CM78),"")</f>
        <v/>
      </c>
      <c r="CP67" s="110" t="str">
        <f>IF($C67="OK",_xlfn.NUMBERVALUE(Plantilla!CN78),"")</f>
        <v/>
      </c>
      <c r="CQ67" s="6" t="str">
        <f>IF($C67="OK",_xlfn.NUMBERVALUE(Plantilla!CO78),"")</f>
        <v/>
      </c>
      <c r="CR67" s="109" t="str">
        <f>IF($C67="OK",_xlfn.NUMBERVALUE(Plantilla!CP78),"")</f>
        <v/>
      </c>
      <c r="CS67" s="110" t="str">
        <f>IF($C67="OK",_xlfn.NUMBERVALUE(Plantilla!CQ78),"")</f>
        <v/>
      </c>
      <c r="CT67" s="6" t="str">
        <f>IF($C67="OK",_xlfn.NUMBERVALUE(Plantilla!CR78),"")</f>
        <v/>
      </c>
      <c r="CU67" s="109" t="str">
        <f>IF($C67="OK",_xlfn.NUMBERVALUE(Plantilla!CS78),"")</f>
        <v/>
      </c>
      <c r="CV67" s="110" t="str">
        <f>IF($C67="OK",_xlfn.NUMBERVALUE(Plantilla!CT78),"")</f>
        <v/>
      </c>
      <c r="CW67" s="6" t="str">
        <f>IF($C67="OK",_xlfn.NUMBERVALUE(Plantilla!CU78),"")</f>
        <v/>
      </c>
      <c r="CX67" s="82" t="str">
        <f>IF($C67="OK",_xlfn.NUMBERVALUE(Plantilla!CV78),"")</f>
        <v/>
      </c>
      <c r="CY67" s="6" t="str">
        <f>IF($C67="OK",_xlfn.NUMBERVALUE(Plantilla!CW78),"")</f>
        <v/>
      </c>
      <c r="CZ67" s="82" t="str">
        <f>IF($C67="OK",_xlfn.NUMBERVALUE(Plantilla!CX78),"")</f>
        <v/>
      </c>
      <c r="DA67" s="6" t="str">
        <f>IF($C67="OK",_xlfn.NUMBERVALUE(Plantilla!CY78),"")</f>
        <v/>
      </c>
      <c r="DB67" s="109" t="str">
        <f>IF($C67="OK",_xlfn.NUMBERVALUE(Plantilla!CZ78),"")</f>
        <v/>
      </c>
      <c r="DC67" s="6" t="str">
        <f>IF($C67="OK",_xlfn.NUMBERVALUE(Plantilla!DA78),"")</f>
        <v/>
      </c>
      <c r="DD67" s="6" t="str">
        <f>IF($C67="OK",TEXT(Plantilla!DB78,"#"),"")</f>
        <v/>
      </c>
      <c r="DE67" s="6" t="str">
        <f>IF($C67="OK",_xlfn.NUMBERVALUE(Plantilla!DC78),"")</f>
        <v/>
      </c>
      <c r="DF67" s="4" t="str">
        <f>IF($C67="OK",_xlfn.NUMBERVALUE(Plantilla!DD78),"")</f>
        <v/>
      </c>
      <c r="DG67" s="6" t="str">
        <f>IF($C67="OK",_xlfn.NUMBERVALUE(Plantilla!DE78),"")</f>
        <v/>
      </c>
      <c r="DH67" s="6" t="str">
        <f>IF($C67="OK",_xlfn.NUMBERVALUE(Plantilla!DF78),"")</f>
        <v/>
      </c>
      <c r="DI67" s="6" t="str">
        <f>IF($C67="OK",_xlfn.NUMBERVALUE(Plantilla!DG78),"")</f>
        <v/>
      </c>
      <c r="DJ67" s="6" t="str">
        <f>IF($C67="OK",_xlfn.NUMBERVALUE(Plantilla!DH78),"")</f>
        <v/>
      </c>
      <c r="DK67" s="6" t="str">
        <f>IF($C67="OK",_xlfn.NUMBERVALUE(Plantilla!DI78),"")</f>
        <v/>
      </c>
      <c r="DL67" s="6" t="str">
        <f>IF($C67="OK",_xlfn.NUMBERVALUE(Plantilla!DJ78),"")</f>
        <v/>
      </c>
      <c r="DM67" s="6" t="str">
        <f>IF($C67="OK",_xlfn.NUMBERVALUE(Plantilla!DK78),"")</f>
        <v/>
      </c>
      <c r="DN67" s="6" t="str">
        <f>IF($C67="OK",_xlfn.NUMBERVALUE(Plantilla!DL78),"")</f>
        <v/>
      </c>
      <c r="DO67" s="6" t="str">
        <f>IF($C67="OK",_xlfn.NUMBERVALUE(Plantilla!DM78),"")</f>
        <v/>
      </c>
      <c r="DP67" s="6" t="str">
        <f>IF($C67="OK",_xlfn.NUMBERVALUE(Plantilla!DN78),"")</f>
        <v/>
      </c>
      <c r="DQ67" s="6" t="str">
        <f>IF($C67="OK",_xlfn.NUMBERVALUE(Plantilla!DO78),"")</f>
        <v/>
      </c>
      <c r="DR67" s="6" t="str">
        <f>IF($C67="OK",_xlfn.NUMBERVALUE(Plantilla!DP78),"")</f>
        <v/>
      </c>
      <c r="DS67" t="str">
        <f>IF($C67="OK",TEXT(Plantilla!DR78,"#"),"")</f>
        <v/>
      </c>
      <c r="DT67" s="6"/>
    </row>
    <row r="68" spans="1:124" x14ac:dyDescent="0.25">
      <c r="A68" t="str">
        <f>IF(Plantilla!$I$6="¡Perfecto!, Guarda el archivo y adjúntalo a tu interfaz de Nómina Electrónica","OK","Error")</f>
        <v>OK</v>
      </c>
      <c r="B68" t="str">
        <f>IF(Plantilla!$I$6="¡Perfecto!, Guarda el archivo y adjúntalo a tu interfaz de Nómina Electrónica",MID(Plantilla!$D$2,SEARCH("V",Plantilla!$D$2),10),"")</f>
        <v>V2.0</v>
      </c>
      <c r="C68" t="str">
        <f>Plantilla!C79</f>
        <v/>
      </c>
      <c r="D68" t="str">
        <f>IF($C68="OK",Plantilla!B79,"")</f>
        <v/>
      </c>
      <c r="E68" t="str">
        <f>IF($C68="OK",
   VLOOKUP(Plantilla!$E$4,'Tablas '!$AP$4:$AT$6,5,FALSE),
"")</f>
        <v/>
      </c>
      <c r="F68" t="str">
        <f>IF($C68="OK",TEXT(Plantilla!D79,"#"),"")</f>
        <v/>
      </c>
      <c r="G68" t="str">
        <f>IF($C68="OK",
   VLOOKUP(Plantilla!E79,'Tablas '!$B$4:$C$14,2,FALSE),
"")</f>
        <v/>
      </c>
      <c r="H68" t="str">
        <f>IF($C68="OK",TEXT(Plantilla!F79,"#"),"")</f>
        <v/>
      </c>
      <c r="I68" t="str">
        <f>IF($C68="OK",TEXT(Plantilla!G79,"#"),"")</f>
        <v/>
      </c>
      <c r="J68" t="str">
        <f>IF($C68="OK",TEXT(Plantilla!H79,"#"),"")</f>
        <v/>
      </c>
      <c r="K68" t="str">
        <f>IF($C68="OK",TEXT(Plantilla!I79,"#"),"")</f>
        <v/>
      </c>
      <c r="L68" t="str">
        <f>IF($C68="OK",TEXT(Plantilla!J79,"#"),"")</f>
        <v/>
      </c>
      <c r="M68" t="str">
        <f>IF($C68="OK",TEXT(Plantilla!K79,"#"),"")</f>
        <v/>
      </c>
      <c r="N68" t="str">
        <f>IF($C68="OK",
   CONCATENATE(YEAR(Plantilla!L79),"-",TEXT(MONTH(Plantilla!L79),"00"),"-",TEXT(DAY(Plantilla!L79),"00")),
"")</f>
        <v/>
      </c>
      <c r="O68" t="str">
        <f>IF($C68="OK",_xlfn.NUMBERVALUE(Plantilla!M79),"")</f>
        <v/>
      </c>
      <c r="P68" t="str">
        <f>IF($C68="OK",
   IF(Plantilla!N79&lt;&gt;"",
      CONCATENATE(YEAR(Plantilla!N79),"-",TEXT(MONTH(Plantilla!N79),"00"),"-",TEXT(DAY(Plantilla!N79),"00")),
   ""),
"")</f>
        <v/>
      </c>
      <c r="Q68" t="str">
        <f>IF($C68="OK",
   VLOOKUP(Plantilla!O79,'Tablas '!$E$4:$F$19,2,FALSE),
"")</f>
        <v/>
      </c>
      <c r="R68" t="str">
        <f>IF($C68="OK",
   VLOOKUP(Plantilla!P79,'Tablas '!$H$4:$I$5,2,FALSE),
"")</f>
        <v/>
      </c>
      <c r="S68" t="str">
        <f>IF($C68="OK",
   VLOOKUP(Plantilla!Q79,'Tablas '!$K$4:$L$8,2,FALSE),
"")</f>
        <v/>
      </c>
      <c r="T68" t="str">
        <f>IF($C68="OK",
   VLOOKUP(Plantilla!R79,'Tablas '!$AE$4:$AF$6,2,FALSE),
"")</f>
        <v/>
      </c>
      <c r="U68" t="str">
        <f>IF($C68="OK",
   VLOOKUP(Plantilla!S79,'Tablas '!$AE$4:$AF$6,2,FALSE),
"")</f>
        <v/>
      </c>
      <c r="V68" t="str">
        <f>IF($C68="OK",TEXT(Plantilla!T79,"#"),"")</f>
        <v/>
      </c>
      <c r="W68" s="84" t="str">
        <f>IF($C68="OK",
   VLOOKUP(Plantilla!U79,'Tablas '!$AM$4:$AN$1126,2,FALSE),
"")</f>
        <v/>
      </c>
      <c r="X68" t="str">
        <f>IF($C68="OK",TEXT(Plantilla!V79,"#"),"")</f>
        <v/>
      </c>
      <c r="Y68" t="str">
        <f>IF($C68="OK",
   CONCATENATE(YEAR(Plantilla!W79),"-",TEXT(MONTH(Plantilla!W79),"00"),"-",TEXT(DAY(Plantilla!W79),"00")),
"")</f>
        <v/>
      </c>
      <c r="Z68" t="str">
        <f>IF($C68="OK",
   CONCATENATE(YEAR(Plantilla!X79),"-",TEXT(MONTH(Plantilla!X79),"00"),"-",TEXT(DAY(Plantilla!X79),"00")),
"")</f>
        <v/>
      </c>
      <c r="AA68" t="str">
        <f>IF($C68="OK",
   TEXT(VLOOKUP(Plantilla!Y79,'Tablas '!$Q$4:$R$9,2,FALSE),"#"),
"")</f>
        <v/>
      </c>
      <c r="AB68" t="str">
        <f>IF($C68="OK",
   CONCATENATE(YEAR(Plantilla!Z79),"-",TEXT(MONTH(Plantilla!Z79),"00"),"-",TEXT(DAY(Plantilla!Z79),"00")),
"")</f>
        <v/>
      </c>
      <c r="AC68" t="str">
        <f>IF($C68="OK",
   TEXT(VLOOKUP(Plantilla!AA79,'Tablas '!$T$4:$U$13,2,FALSE),"#"),
"")</f>
        <v/>
      </c>
      <c r="AD68" t="str">
        <f>IF($C68="OK",TEXT(Plantilla!AB79,"#"),"")</f>
        <v/>
      </c>
      <c r="AE68" t="str">
        <f>IF($C68="OK",
   IF(Plantilla!AC79&lt;&gt;"",
      TEXT(VLOOKUP(Plantilla!AC79,'Tablas '!$W$4:$X$7,2,FALSE),"#"),
   ""),
"")</f>
        <v/>
      </c>
      <c r="AF68" t="str">
        <f>IF($C68="OK",TEXT(Plantilla!AD79,"#"),"")</f>
        <v/>
      </c>
      <c r="AG68" s="6" t="str">
        <f>IF($C68="OK",_xlfn.NUMBERVALUE(Plantilla!AE79),"")</f>
        <v/>
      </c>
      <c r="AH68" s="4" t="str">
        <f>IF($C68="OK",_xlfn.NUMBERVALUE(Plantilla!AF79),"")</f>
        <v/>
      </c>
      <c r="AI68" s="6" t="str">
        <f>IF($C68="OK",_xlfn.NUMBERVALUE(Plantilla!AG79),"")</f>
        <v/>
      </c>
      <c r="AJ68" s="6" t="str">
        <f>IF($C68="OK",_xlfn.NUMBERVALUE(Plantilla!AH79),"")</f>
        <v/>
      </c>
      <c r="AK68" s="6" t="str">
        <f>IF($C68="OK",_xlfn.NUMBERVALUE(Plantilla!AI79),"")</f>
        <v/>
      </c>
      <c r="AL68" s="6" t="str">
        <f>IF($C68="OK",_xlfn.NUMBERVALUE(Plantilla!AJ79),"")</f>
        <v/>
      </c>
      <c r="AM68" s="4" t="str">
        <f>IF($C68="OK",_xlfn.NUMBERVALUE(Plantilla!AK79),"")</f>
        <v/>
      </c>
      <c r="AN68" s="6" t="str">
        <f>IF($C68="OK",_xlfn.NUMBERVALUE(Plantilla!AL79),"")</f>
        <v/>
      </c>
      <c r="AO68" s="4" t="str">
        <f>IF($C68="OK",_xlfn.NUMBERVALUE(Plantilla!AM79),"")</f>
        <v/>
      </c>
      <c r="AP68" s="6" t="str">
        <f>IF($C68="OK",_xlfn.NUMBERVALUE(Plantilla!AN79),"")</f>
        <v/>
      </c>
      <c r="AQ68" s="4" t="str">
        <f>IF($C68="OK",_xlfn.NUMBERVALUE(Plantilla!AO79),"")</f>
        <v/>
      </c>
      <c r="AR68" s="6" t="str">
        <f>IF($C68="OK",_xlfn.NUMBERVALUE(Plantilla!AP79),"")</f>
        <v/>
      </c>
      <c r="AS68" s="4" t="str">
        <f>IF($C68="OK",_xlfn.NUMBERVALUE(Plantilla!AQ79),"")</f>
        <v/>
      </c>
      <c r="AT68" s="6" t="str">
        <f>IF($C68="OK",_xlfn.NUMBERVALUE(Plantilla!AR79),"")</f>
        <v/>
      </c>
      <c r="AU68" s="4" t="str">
        <f>IF($C68="OK",_xlfn.NUMBERVALUE(Plantilla!AS79),"")</f>
        <v/>
      </c>
      <c r="AV68" s="6" t="str">
        <f>IF($C68="OK",_xlfn.NUMBERVALUE(Plantilla!AT79),"")</f>
        <v/>
      </c>
      <c r="AW68" s="4" t="str">
        <f>IF($C68="OK",_xlfn.NUMBERVALUE(Plantilla!AU79),"")</f>
        <v/>
      </c>
      <c r="AX68" s="6" t="str">
        <f>IF($C68="OK",_xlfn.NUMBERVALUE(Plantilla!AV79),"")</f>
        <v/>
      </c>
      <c r="AY68" s="4" t="str">
        <f>IF($C68="OK",_xlfn.NUMBERVALUE(Plantilla!AW79),"")</f>
        <v/>
      </c>
      <c r="AZ68" s="6" t="str">
        <f>IF($C68="OK",_xlfn.NUMBERVALUE(Plantilla!AX79),"")</f>
        <v/>
      </c>
      <c r="BA68" t="str">
        <f>IF($C68="OK",_xlfn.NUMBERVALUE(Plantilla!AY79),"")</f>
        <v/>
      </c>
      <c r="BB68" t="str">
        <f>IF($C68="OK",_xlfn.NUMBERVALUE(Plantilla!AZ79),"")</f>
        <v/>
      </c>
      <c r="BC68" s="4" t="str">
        <f>IF($C68="OK",_xlfn.NUMBERVALUE(Plantilla!BA79),"")</f>
        <v/>
      </c>
      <c r="BD68" s="6" t="str">
        <f>IF($C68="OK",_xlfn.NUMBERVALUE(Plantilla!BB79),"")</f>
        <v/>
      </c>
      <c r="BE68" s="4" t="str">
        <f>IF($C68="OK",_xlfn.NUMBERVALUE(Plantilla!BC79),"")</f>
        <v/>
      </c>
      <c r="BF68" s="6" t="str">
        <f>IF($C68="OK",_xlfn.NUMBERVALUE(Plantilla!BD79),"")</f>
        <v/>
      </c>
      <c r="BG68" s="4" t="str">
        <f>IF($C68="OK",_xlfn.NUMBERVALUE(Plantilla!BE79),"")</f>
        <v/>
      </c>
      <c r="BH68" s="6" t="str">
        <f>IF($C68="OK",_xlfn.NUMBERVALUE(Plantilla!BF79),"")</f>
        <v/>
      </c>
      <c r="BI68" s="110" t="str">
        <f>IF($C68="OK",_xlfn.NUMBERVALUE(Plantilla!BG79),"")</f>
        <v/>
      </c>
      <c r="BJ68" s="6" t="str">
        <f>IF($C68="OK",_xlfn.NUMBERVALUE(Plantilla!BH79),"")</f>
        <v/>
      </c>
      <c r="BK68" s="109" t="str">
        <f>IF($C68="OK",_xlfn.NUMBERVALUE(Plantilla!BI79),"")</f>
        <v/>
      </c>
      <c r="BL68" s="6" t="str">
        <f>IF($C68="OK",
   IF(Plantilla!BJ79&lt;&gt;"",
      TEXT(VLOOKUP(Plantilla!BJ79,'Tablas '!$Z$4:$AA$6,2,FALSE),"#"),
   ""),
"")</f>
        <v/>
      </c>
      <c r="BM68" s="4" t="str">
        <f>IF($C68="OK",_xlfn.NUMBERVALUE(Plantilla!BK79),"")</f>
        <v/>
      </c>
      <c r="BN68" s="4" t="str">
        <f>IF($C68="OK",_xlfn.NUMBERVALUE(Plantilla!BL79),"")</f>
        <v/>
      </c>
      <c r="BO68" s="6" t="str">
        <f>IF($C68="OK",_xlfn.NUMBERVALUE(Plantilla!BM79),"")</f>
        <v/>
      </c>
      <c r="BP68" s="4" t="str">
        <f>IF($C68="OK",_xlfn.NUMBERVALUE(Plantilla!BN79),"")</f>
        <v/>
      </c>
      <c r="BQ68" s="6" t="str">
        <f>IF($C68="OK",_xlfn.NUMBERVALUE(Plantilla!BO79),"")</f>
        <v/>
      </c>
      <c r="BR68" s="4" t="str">
        <f>IF($C68="OK",_xlfn.NUMBERVALUE(Plantilla!BP79),"")</f>
        <v/>
      </c>
      <c r="BS68" s="6" t="str">
        <f>IF($C68="OK",_xlfn.NUMBERVALUE(Plantilla!BQ79),"")</f>
        <v/>
      </c>
      <c r="BT68" s="4" t="str">
        <f>IF($C68="OK",_xlfn.NUMBERVALUE(Plantilla!BR79),"")</f>
        <v/>
      </c>
      <c r="BU68" s="6" t="str">
        <f>IF($C68="OK",_xlfn.NUMBERVALUE(Plantilla!BS79),"")</f>
        <v/>
      </c>
      <c r="BV68" s="6" t="str">
        <f>IF($C68="OK",_xlfn.NUMBERVALUE(Plantilla!BT79),"")</f>
        <v/>
      </c>
      <c r="BW68" s="6" t="str">
        <f>IF($C68="OK",_xlfn.NUMBERVALUE(Plantilla!BU79),"")</f>
        <v/>
      </c>
      <c r="BX68" s="6" t="str">
        <f>IF($C68="OK",_xlfn.NUMBERVALUE(Plantilla!BV79),"")</f>
        <v/>
      </c>
      <c r="BY68" s="6" t="str">
        <f>IF($C68="OK",_xlfn.NUMBERVALUE(Plantilla!BW79),"")</f>
        <v/>
      </c>
      <c r="BZ68" s="6" t="str">
        <f>IF($C68="OK",_xlfn.NUMBERVALUE(Plantilla!BX79),"")</f>
        <v/>
      </c>
      <c r="CA68" s="6" t="str">
        <f>IF($C68="OK",_xlfn.NUMBERVALUE(Plantilla!BY79),"")</f>
        <v/>
      </c>
      <c r="CB68" s="6" t="str">
        <f>IF($C68="OK",_xlfn.NUMBERVALUE(Plantilla!BZ79),"")</f>
        <v/>
      </c>
      <c r="CC68" s="6" t="str">
        <f>IF($C68="OK",_xlfn.NUMBERVALUE(Plantilla!CA79),"")</f>
        <v/>
      </c>
      <c r="CD68" s="6" t="str">
        <f>IF($C68="OK",_xlfn.NUMBERVALUE(Plantilla!CB79),"")</f>
        <v/>
      </c>
      <c r="CE68" s="6" t="str">
        <f>IF($C68="OK",_xlfn.NUMBERVALUE(Plantilla!CC79),"")</f>
        <v/>
      </c>
      <c r="CF68" s="4" t="str">
        <f>IF($C68="OK",_xlfn.NUMBERVALUE(Plantilla!CD79),"")</f>
        <v/>
      </c>
      <c r="CG68" s="6" t="str">
        <f>IF($C68="OK",_xlfn.NUMBERVALUE(Plantilla!CE79),"")</f>
        <v/>
      </c>
      <c r="CH68" s="6" t="str">
        <f>IF($C68="OK",_xlfn.NUMBERVALUE(Plantilla!CF79),"")</f>
        <v/>
      </c>
      <c r="CI68" s="6" t="str">
        <f>IF($C68="OK",_xlfn.NUMBERVALUE(Plantilla!CG79),"")</f>
        <v/>
      </c>
      <c r="CJ68" s="6" t="str">
        <f>IF($C68="OK",_xlfn.NUMBERVALUE(Plantilla!CH79),"")</f>
        <v/>
      </c>
      <c r="CK68" s="6" t="str">
        <f>IF($C68="OK",_xlfn.NUMBERVALUE(Plantilla!CI79),"")</f>
        <v/>
      </c>
      <c r="CL68" s="6" t="str">
        <f>IF($C68="OK",_xlfn.NUMBERVALUE(Plantilla!CJ79),"")</f>
        <v/>
      </c>
      <c r="CM68" t="str">
        <f>IF($C68="OK",TEXT(Plantilla!CK79,"#"),"")</f>
        <v/>
      </c>
      <c r="CN68" s="6" t="str">
        <f>IF($C68="OK",_xlfn.NUMBERVALUE(Plantilla!CL79),"")</f>
        <v/>
      </c>
      <c r="CO68" s="6" t="str">
        <f>IF($C68="OK",_xlfn.NUMBERVALUE(Plantilla!CM79),"")</f>
        <v/>
      </c>
      <c r="CP68" s="110" t="str">
        <f>IF($C68="OK",_xlfn.NUMBERVALUE(Plantilla!CN79),"")</f>
        <v/>
      </c>
      <c r="CQ68" s="6" t="str">
        <f>IF($C68="OK",_xlfn.NUMBERVALUE(Plantilla!CO79),"")</f>
        <v/>
      </c>
      <c r="CR68" s="109" t="str">
        <f>IF($C68="OK",_xlfn.NUMBERVALUE(Plantilla!CP79),"")</f>
        <v/>
      </c>
      <c r="CS68" s="110" t="str">
        <f>IF($C68="OK",_xlfn.NUMBERVALUE(Plantilla!CQ79),"")</f>
        <v/>
      </c>
      <c r="CT68" s="6" t="str">
        <f>IF($C68="OK",_xlfn.NUMBERVALUE(Plantilla!CR79),"")</f>
        <v/>
      </c>
      <c r="CU68" s="109" t="str">
        <f>IF($C68="OK",_xlfn.NUMBERVALUE(Plantilla!CS79),"")</f>
        <v/>
      </c>
      <c r="CV68" s="110" t="str">
        <f>IF($C68="OK",_xlfn.NUMBERVALUE(Plantilla!CT79),"")</f>
        <v/>
      </c>
      <c r="CW68" s="6" t="str">
        <f>IF($C68="OK",_xlfn.NUMBERVALUE(Plantilla!CU79),"")</f>
        <v/>
      </c>
      <c r="CX68" s="82" t="str">
        <f>IF($C68="OK",_xlfn.NUMBERVALUE(Plantilla!CV79),"")</f>
        <v/>
      </c>
      <c r="CY68" s="6" t="str">
        <f>IF($C68="OK",_xlfn.NUMBERVALUE(Plantilla!CW79),"")</f>
        <v/>
      </c>
      <c r="CZ68" s="82" t="str">
        <f>IF($C68="OK",_xlfn.NUMBERVALUE(Plantilla!CX79),"")</f>
        <v/>
      </c>
      <c r="DA68" s="6" t="str">
        <f>IF($C68="OK",_xlfn.NUMBERVALUE(Plantilla!CY79),"")</f>
        <v/>
      </c>
      <c r="DB68" s="109" t="str">
        <f>IF($C68="OK",_xlfn.NUMBERVALUE(Plantilla!CZ79),"")</f>
        <v/>
      </c>
      <c r="DC68" s="6" t="str">
        <f>IF($C68="OK",_xlfn.NUMBERVALUE(Plantilla!DA79),"")</f>
        <v/>
      </c>
      <c r="DD68" s="6" t="str">
        <f>IF($C68="OK",TEXT(Plantilla!DB79,"#"),"")</f>
        <v/>
      </c>
      <c r="DE68" s="6" t="str">
        <f>IF($C68="OK",_xlfn.NUMBERVALUE(Plantilla!DC79),"")</f>
        <v/>
      </c>
      <c r="DF68" s="4" t="str">
        <f>IF($C68="OK",_xlfn.NUMBERVALUE(Plantilla!DD79),"")</f>
        <v/>
      </c>
      <c r="DG68" s="6" t="str">
        <f>IF($C68="OK",_xlfn.NUMBERVALUE(Plantilla!DE79),"")</f>
        <v/>
      </c>
      <c r="DH68" s="6" t="str">
        <f>IF($C68="OK",_xlfn.NUMBERVALUE(Plantilla!DF79),"")</f>
        <v/>
      </c>
      <c r="DI68" s="6" t="str">
        <f>IF($C68="OK",_xlfn.NUMBERVALUE(Plantilla!DG79),"")</f>
        <v/>
      </c>
      <c r="DJ68" s="6" t="str">
        <f>IF($C68="OK",_xlfn.NUMBERVALUE(Plantilla!DH79),"")</f>
        <v/>
      </c>
      <c r="DK68" s="6" t="str">
        <f>IF($C68="OK",_xlfn.NUMBERVALUE(Plantilla!DI79),"")</f>
        <v/>
      </c>
      <c r="DL68" s="6" t="str">
        <f>IF($C68="OK",_xlfn.NUMBERVALUE(Plantilla!DJ79),"")</f>
        <v/>
      </c>
      <c r="DM68" s="6" t="str">
        <f>IF($C68="OK",_xlfn.NUMBERVALUE(Plantilla!DK79),"")</f>
        <v/>
      </c>
      <c r="DN68" s="6" t="str">
        <f>IF($C68="OK",_xlfn.NUMBERVALUE(Plantilla!DL79),"")</f>
        <v/>
      </c>
      <c r="DO68" s="6" t="str">
        <f>IF($C68="OK",_xlfn.NUMBERVALUE(Plantilla!DM79),"")</f>
        <v/>
      </c>
      <c r="DP68" s="6" t="str">
        <f>IF($C68="OK",_xlfn.NUMBERVALUE(Plantilla!DN79),"")</f>
        <v/>
      </c>
      <c r="DQ68" s="6" t="str">
        <f>IF($C68="OK",_xlfn.NUMBERVALUE(Plantilla!DO79),"")</f>
        <v/>
      </c>
      <c r="DR68" s="6" t="str">
        <f>IF($C68="OK",_xlfn.NUMBERVALUE(Plantilla!DP79),"")</f>
        <v/>
      </c>
      <c r="DS68" t="str">
        <f>IF($C68="OK",TEXT(Plantilla!DR79,"#"),"")</f>
        <v/>
      </c>
      <c r="DT68" s="6"/>
    </row>
    <row r="69" spans="1:124" x14ac:dyDescent="0.25">
      <c r="A69" t="str">
        <f>IF(Plantilla!$I$6="¡Perfecto!, Guarda el archivo y adjúntalo a tu interfaz de Nómina Electrónica","OK","Error")</f>
        <v>OK</v>
      </c>
      <c r="B69" t="str">
        <f>IF(Plantilla!$I$6="¡Perfecto!, Guarda el archivo y adjúntalo a tu interfaz de Nómina Electrónica",MID(Plantilla!$D$2,SEARCH("V",Plantilla!$D$2),10),"")</f>
        <v>V2.0</v>
      </c>
      <c r="C69" t="str">
        <f>Plantilla!C80</f>
        <v/>
      </c>
      <c r="D69" t="str">
        <f>IF($C69="OK",Plantilla!B80,"")</f>
        <v/>
      </c>
      <c r="E69" t="str">
        <f>IF($C69="OK",
   VLOOKUP(Plantilla!$E$4,'Tablas '!$AP$4:$AT$6,5,FALSE),
"")</f>
        <v/>
      </c>
      <c r="F69" t="str">
        <f>IF($C69="OK",TEXT(Plantilla!D80,"#"),"")</f>
        <v/>
      </c>
      <c r="G69" t="str">
        <f>IF($C69="OK",
   VLOOKUP(Plantilla!E80,'Tablas '!$B$4:$C$14,2,FALSE),
"")</f>
        <v/>
      </c>
      <c r="H69" t="str">
        <f>IF($C69="OK",TEXT(Plantilla!F80,"#"),"")</f>
        <v/>
      </c>
      <c r="I69" t="str">
        <f>IF($C69="OK",TEXT(Plantilla!G80,"#"),"")</f>
        <v/>
      </c>
      <c r="J69" t="str">
        <f>IF($C69="OK",TEXT(Plantilla!H80,"#"),"")</f>
        <v/>
      </c>
      <c r="K69" t="str">
        <f>IF($C69="OK",TEXT(Plantilla!I80,"#"),"")</f>
        <v/>
      </c>
      <c r="L69" t="str">
        <f>IF($C69="OK",TEXT(Plantilla!J80,"#"),"")</f>
        <v/>
      </c>
      <c r="M69" t="str">
        <f>IF($C69="OK",TEXT(Plantilla!K80,"#"),"")</f>
        <v/>
      </c>
      <c r="N69" t="str">
        <f>IF($C69="OK",
   CONCATENATE(YEAR(Plantilla!L80),"-",TEXT(MONTH(Plantilla!L80),"00"),"-",TEXT(DAY(Plantilla!L80),"00")),
"")</f>
        <v/>
      </c>
      <c r="O69" t="str">
        <f>IF($C69="OK",_xlfn.NUMBERVALUE(Plantilla!M80),"")</f>
        <v/>
      </c>
      <c r="P69" t="str">
        <f>IF($C69="OK",
   IF(Plantilla!N80&lt;&gt;"",
      CONCATENATE(YEAR(Plantilla!N80),"-",TEXT(MONTH(Plantilla!N80),"00"),"-",TEXT(DAY(Plantilla!N80),"00")),
   ""),
"")</f>
        <v/>
      </c>
      <c r="Q69" t="str">
        <f>IF($C69="OK",
   VLOOKUP(Plantilla!O80,'Tablas '!$E$4:$F$19,2,FALSE),
"")</f>
        <v/>
      </c>
      <c r="R69" t="str">
        <f>IF($C69="OK",
   VLOOKUP(Plantilla!P80,'Tablas '!$H$4:$I$5,2,FALSE),
"")</f>
        <v/>
      </c>
      <c r="S69" t="str">
        <f>IF($C69="OK",
   VLOOKUP(Plantilla!Q80,'Tablas '!$K$4:$L$8,2,FALSE),
"")</f>
        <v/>
      </c>
      <c r="T69" t="str">
        <f>IF($C69="OK",
   VLOOKUP(Plantilla!R80,'Tablas '!$AE$4:$AF$6,2,FALSE),
"")</f>
        <v/>
      </c>
      <c r="U69" t="str">
        <f>IF($C69="OK",
   VLOOKUP(Plantilla!S80,'Tablas '!$AE$4:$AF$6,2,FALSE),
"")</f>
        <v/>
      </c>
      <c r="V69" t="str">
        <f>IF($C69="OK",TEXT(Plantilla!T80,"#"),"")</f>
        <v/>
      </c>
      <c r="W69" s="84" t="str">
        <f>IF($C69="OK",
   VLOOKUP(Plantilla!U80,'Tablas '!$AM$4:$AN$1126,2,FALSE),
"")</f>
        <v/>
      </c>
      <c r="X69" t="str">
        <f>IF($C69="OK",TEXT(Plantilla!V80,"#"),"")</f>
        <v/>
      </c>
      <c r="Y69" t="str">
        <f>IF($C69="OK",
   CONCATENATE(YEAR(Plantilla!W80),"-",TEXT(MONTH(Plantilla!W80),"00"),"-",TEXT(DAY(Plantilla!W80),"00")),
"")</f>
        <v/>
      </c>
      <c r="Z69" t="str">
        <f>IF($C69="OK",
   CONCATENATE(YEAR(Plantilla!X80),"-",TEXT(MONTH(Plantilla!X80),"00"),"-",TEXT(DAY(Plantilla!X80),"00")),
"")</f>
        <v/>
      </c>
      <c r="AA69" t="str">
        <f>IF($C69="OK",
   TEXT(VLOOKUP(Plantilla!Y80,'Tablas '!$Q$4:$R$9,2,FALSE),"#"),
"")</f>
        <v/>
      </c>
      <c r="AB69" t="str">
        <f>IF($C69="OK",
   CONCATENATE(YEAR(Plantilla!Z80),"-",TEXT(MONTH(Plantilla!Z80),"00"),"-",TEXT(DAY(Plantilla!Z80),"00")),
"")</f>
        <v/>
      </c>
      <c r="AC69" t="str">
        <f>IF($C69="OK",
   TEXT(VLOOKUP(Plantilla!AA80,'Tablas '!$T$4:$U$13,2,FALSE),"#"),
"")</f>
        <v/>
      </c>
      <c r="AD69" t="str">
        <f>IF($C69="OK",TEXT(Plantilla!AB80,"#"),"")</f>
        <v/>
      </c>
      <c r="AE69" t="str">
        <f>IF($C69="OK",
   IF(Plantilla!AC80&lt;&gt;"",
      TEXT(VLOOKUP(Plantilla!AC80,'Tablas '!$W$4:$X$7,2,FALSE),"#"),
   ""),
"")</f>
        <v/>
      </c>
      <c r="AF69" t="str">
        <f>IF($C69="OK",TEXT(Plantilla!AD80,"#"),"")</f>
        <v/>
      </c>
      <c r="AG69" s="6" t="str">
        <f>IF($C69="OK",_xlfn.NUMBERVALUE(Plantilla!AE80),"")</f>
        <v/>
      </c>
      <c r="AH69" s="4" t="str">
        <f>IF($C69="OK",_xlfn.NUMBERVALUE(Plantilla!AF80),"")</f>
        <v/>
      </c>
      <c r="AI69" s="6" t="str">
        <f>IF($C69="OK",_xlfn.NUMBERVALUE(Plantilla!AG80),"")</f>
        <v/>
      </c>
      <c r="AJ69" s="6" t="str">
        <f>IF($C69="OK",_xlfn.NUMBERVALUE(Plantilla!AH80),"")</f>
        <v/>
      </c>
      <c r="AK69" s="6" t="str">
        <f>IF($C69="OK",_xlfn.NUMBERVALUE(Plantilla!AI80),"")</f>
        <v/>
      </c>
      <c r="AL69" s="6" t="str">
        <f>IF($C69="OK",_xlfn.NUMBERVALUE(Plantilla!AJ80),"")</f>
        <v/>
      </c>
      <c r="AM69" s="4" t="str">
        <f>IF($C69="OK",_xlfn.NUMBERVALUE(Plantilla!AK80),"")</f>
        <v/>
      </c>
      <c r="AN69" s="6" t="str">
        <f>IF($C69="OK",_xlfn.NUMBERVALUE(Plantilla!AL80),"")</f>
        <v/>
      </c>
      <c r="AO69" s="4" t="str">
        <f>IF($C69="OK",_xlfn.NUMBERVALUE(Plantilla!AM80),"")</f>
        <v/>
      </c>
      <c r="AP69" s="6" t="str">
        <f>IF($C69="OK",_xlfn.NUMBERVALUE(Plantilla!AN80),"")</f>
        <v/>
      </c>
      <c r="AQ69" s="4" t="str">
        <f>IF($C69="OK",_xlfn.NUMBERVALUE(Plantilla!AO80),"")</f>
        <v/>
      </c>
      <c r="AR69" s="6" t="str">
        <f>IF($C69="OK",_xlfn.NUMBERVALUE(Plantilla!AP80),"")</f>
        <v/>
      </c>
      <c r="AS69" s="4" t="str">
        <f>IF($C69="OK",_xlfn.NUMBERVALUE(Plantilla!AQ80),"")</f>
        <v/>
      </c>
      <c r="AT69" s="6" t="str">
        <f>IF($C69="OK",_xlfn.NUMBERVALUE(Plantilla!AR80),"")</f>
        <v/>
      </c>
      <c r="AU69" s="4" t="str">
        <f>IF($C69="OK",_xlfn.NUMBERVALUE(Plantilla!AS80),"")</f>
        <v/>
      </c>
      <c r="AV69" s="6" t="str">
        <f>IF($C69="OK",_xlfn.NUMBERVALUE(Plantilla!AT80),"")</f>
        <v/>
      </c>
      <c r="AW69" s="4" t="str">
        <f>IF($C69="OK",_xlfn.NUMBERVALUE(Plantilla!AU80),"")</f>
        <v/>
      </c>
      <c r="AX69" s="6" t="str">
        <f>IF($C69="OK",_xlfn.NUMBERVALUE(Plantilla!AV80),"")</f>
        <v/>
      </c>
      <c r="AY69" s="4" t="str">
        <f>IF($C69="OK",_xlfn.NUMBERVALUE(Plantilla!AW80),"")</f>
        <v/>
      </c>
      <c r="AZ69" s="6" t="str">
        <f>IF($C69="OK",_xlfn.NUMBERVALUE(Plantilla!AX80),"")</f>
        <v/>
      </c>
      <c r="BA69" t="str">
        <f>IF($C69="OK",_xlfn.NUMBERVALUE(Plantilla!AY80),"")</f>
        <v/>
      </c>
      <c r="BB69" t="str">
        <f>IF($C69="OK",_xlfn.NUMBERVALUE(Plantilla!AZ80),"")</f>
        <v/>
      </c>
      <c r="BC69" s="4" t="str">
        <f>IF($C69="OK",_xlfn.NUMBERVALUE(Plantilla!BA80),"")</f>
        <v/>
      </c>
      <c r="BD69" s="6" t="str">
        <f>IF($C69="OK",_xlfn.NUMBERVALUE(Plantilla!BB80),"")</f>
        <v/>
      </c>
      <c r="BE69" s="4" t="str">
        <f>IF($C69="OK",_xlfn.NUMBERVALUE(Plantilla!BC80),"")</f>
        <v/>
      </c>
      <c r="BF69" s="6" t="str">
        <f>IF($C69="OK",_xlfn.NUMBERVALUE(Plantilla!BD80),"")</f>
        <v/>
      </c>
      <c r="BG69" s="4" t="str">
        <f>IF($C69="OK",_xlfn.NUMBERVALUE(Plantilla!BE80),"")</f>
        <v/>
      </c>
      <c r="BH69" s="6" t="str">
        <f>IF($C69="OK",_xlfn.NUMBERVALUE(Plantilla!BF80),"")</f>
        <v/>
      </c>
      <c r="BI69" s="110" t="str">
        <f>IF($C69="OK",_xlfn.NUMBERVALUE(Plantilla!BG80),"")</f>
        <v/>
      </c>
      <c r="BJ69" s="6" t="str">
        <f>IF($C69="OK",_xlfn.NUMBERVALUE(Plantilla!BH80),"")</f>
        <v/>
      </c>
      <c r="BK69" s="109" t="str">
        <f>IF($C69="OK",_xlfn.NUMBERVALUE(Plantilla!BI80),"")</f>
        <v/>
      </c>
      <c r="BL69" s="6" t="str">
        <f>IF($C69="OK",
   IF(Plantilla!BJ80&lt;&gt;"",
      TEXT(VLOOKUP(Plantilla!BJ80,'Tablas '!$Z$4:$AA$6,2,FALSE),"#"),
   ""),
"")</f>
        <v/>
      </c>
      <c r="BM69" s="4" t="str">
        <f>IF($C69="OK",_xlfn.NUMBERVALUE(Plantilla!BK80),"")</f>
        <v/>
      </c>
      <c r="BN69" s="4" t="str">
        <f>IF($C69="OK",_xlfn.NUMBERVALUE(Plantilla!BL80),"")</f>
        <v/>
      </c>
      <c r="BO69" s="6" t="str">
        <f>IF($C69="OK",_xlfn.NUMBERVALUE(Plantilla!BM80),"")</f>
        <v/>
      </c>
      <c r="BP69" s="4" t="str">
        <f>IF($C69="OK",_xlfn.NUMBERVALUE(Plantilla!BN80),"")</f>
        <v/>
      </c>
      <c r="BQ69" s="6" t="str">
        <f>IF($C69="OK",_xlfn.NUMBERVALUE(Plantilla!BO80),"")</f>
        <v/>
      </c>
      <c r="BR69" s="4" t="str">
        <f>IF($C69="OK",_xlfn.NUMBERVALUE(Plantilla!BP80),"")</f>
        <v/>
      </c>
      <c r="BS69" s="6" t="str">
        <f>IF($C69="OK",_xlfn.NUMBERVALUE(Plantilla!BQ80),"")</f>
        <v/>
      </c>
      <c r="BT69" s="4" t="str">
        <f>IF($C69="OK",_xlfn.NUMBERVALUE(Plantilla!BR80),"")</f>
        <v/>
      </c>
      <c r="BU69" s="6" t="str">
        <f>IF($C69="OK",_xlfn.NUMBERVALUE(Plantilla!BS80),"")</f>
        <v/>
      </c>
      <c r="BV69" s="6" t="str">
        <f>IF($C69="OK",_xlfn.NUMBERVALUE(Plantilla!BT80),"")</f>
        <v/>
      </c>
      <c r="BW69" s="6" t="str">
        <f>IF($C69="OK",_xlfn.NUMBERVALUE(Plantilla!BU80),"")</f>
        <v/>
      </c>
      <c r="BX69" s="6" t="str">
        <f>IF($C69="OK",_xlfn.NUMBERVALUE(Plantilla!BV80),"")</f>
        <v/>
      </c>
      <c r="BY69" s="6" t="str">
        <f>IF($C69="OK",_xlfn.NUMBERVALUE(Plantilla!BW80),"")</f>
        <v/>
      </c>
      <c r="BZ69" s="6" t="str">
        <f>IF($C69="OK",_xlfn.NUMBERVALUE(Plantilla!BX80),"")</f>
        <v/>
      </c>
      <c r="CA69" s="6" t="str">
        <f>IF($C69="OK",_xlfn.NUMBERVALUE(Plantilla!BY80),"")</f>
        <v/>
      </c>
      <c r="CB69" s="6" t="str">
        <f>IF($C69="OK",_xlfn.NUMBERVALUE(Plantilla!BZ80),"")</f>
        <v/>
      </c>
      <c r="CC69" s="6" t="str">
        <f>IF($C69="OK",_xlfn.NUMBERVALUE(Plantilla!CA80),"")</f>
        <v/>
      </c>
      <c r="CD69" s="6" t="str">
        <f>IF($C69="OK",_xlfn.NUMBERVALUE(Plantilla!CB80),"")</f>
        <v/>
      </c>
      <c r="CE69" s="6" t="str">
        <f>IF($C69="OK",_xlfn.NUMBERVALUE(Plantilla!CC80),"")</f>
        <v/>
      </c>
      <c r="CF69" s="4" t="str">
        <f>IF($C69="OK",_xlfn.NUMBERVALUE(Plantilla!CD80),"")</f>
        <v/>
      </c>
      <c r="CG69" s="6" t="str">
        <f>IF($C69="OK",_xlfn.NUMBERVALUE(Plantilla!CE80),"")</f>
        <v/>
      </c>
      <c r="CH69" s="6" t="str">
        <f>IF($C69="OK",_xlfn.NUMBERVALUE(Plantilla!CF80),"")</f>
        <v/>
      </c>
      <c r="CI69" s="6" t="str">
        <f>IF($C69="OK",_xlfn.NUMBERVALUE(Plantilla!CG80),"")</f>
        <v/>
      </c>
      <c r="CJ69" s="6" t="str">
        <f>IF($C69="OK",_xlfn.NUMBERVALUE(Plantilla!CH80),"")</f>
        <v/>
      </c>
      <c r="CK69" s="6" t="str">
        <f>IF($C69="OK",_xlfn.NUMBERVALUE(Plantilla!CI80),"")</f>
        <v/>
      </c>
      <c r="CL69" s="6" t="str">
        <f>IF($C69="OK",_xlfn.NUMBERVALUE(Plantilla!CJ80),"")</f>
        <v/>
      </c>
      <c r="CM69" t="str">
        <f>IF($C69="OK",TEXT(Plantilla!CK80,"#"),"")</f>
        <v/>
      </c>
      <c r="CN69" s="6" t="str">
        <f>IF($C69="OK",_xlfn.NUMBERVALUE(Plantilla!CL80),"")</f>
        <v/>
      </c>
      <c r="CO69" s="6" t="str">
        <f>IF($C69="OK",_xlfn.NUMBERVALUE(Plantilla!CM80),"")</f>
        <v/>
      </c>
      <c r="CP69" s="110" t="str">
        <f>IF($C69="OK",_xlfn.NUMBERVALUE(Plantilla!CN80),"")</f>
        <v/>
      </c>
      <c r="CQ69" s="6" t="str">
        <f>IF($C69="OK",_xlfn.NUMBERVALUE(Plantilla!CO80),"")</f>
        <v/>
      </c>
      <c r="CR69" s="109" t="str">
        <f>IF($C69="OK",_xlfn.NUMBERVALUE(Plantilla!CP80),"")</f>
        <v/>
      </c>
      <c r="CS69" s="110" t="str">
        <f>IF($C69="OK",_xlfn.NUMBERVALUE(Plantilla!CQ80),"")</f>
        <v/>
      </c>
      <c r="CT69" s="6" t="str">
        <f>IF($C69="OK",_xlfn.NUMBERVALUE(Plantilla!CR80),"")</f>
        <v/>
      </c>
      <c r="CU69" s="109" t="str">
        <f>IF($C69="OK",_xlfn.NUMBERVALUE(Plantilla!CS80),"")</f>
        <v/>
      </c>
      <c r="CV69" s="110" t="str">
        <f>IF($C69="OK",_xlfn.NUMBERVALUE(Plantilla!CT80),"")</f>
        <v/>
      </c>
      <c r="CW69" s="6" t="str">
        <f>IF($C69="OK",_xlfn.NUMBERVALUE(Plantilla!CU80),"")</f>
        <v/>
      </c>
      <c r="CX69" s="82" t="str">
        <f>IF($C69="OK",_xlfn.NUMBERVALUE(Plantilla!CV80),"")</f>
        <v/>
      </c>
      <c r="CY69" s="6" t="str">
        <f>IF($C69="OK",_xlfn.NUMBERVALUE(Plantilla!CW80),"")</f>
        <v/>
      </c>
      <c r="CZ69" s="82" t="str">
        <f>IF($C69="OK",_xlfn.NUMBERVALUE(Plantilla!CX80),"")</f>
        <v/>
      </c>
      <c r="DA69" s="6" t="str">
        <f>IF($C69="OK",_xlfn.NUMBERVALUE(Plantilla!CY80),"")</f>
        <v/>
      </c>
      <c r="DB69" s="109" t="str">
        <f>IF($C69="OK",_xlfn.NUMBERVALUE(Plantilla!CZ80),"")</f>
        <v/>
      </c>
      <c r="DC69" s="6" t="str">
        <f>IF($C69="OK",_xlfn.NUMBERVALUE(Plantilla!DA80),"")</f>
        <v/>
      </c>
      <c r="DD69" s="6" t="str">
        <f>IF($C69="OK",TEXT(Plantilla!DB80,"#"),"")</f>
        <v/>
      </c>
      <c r="DE69" s="6" t="str">
        <f>IF($C69="OK",_xlfn.NUMBERVALUE(Plantilla!DC80),"")</f>
        <v/>
      </c>
      <c r="DF69" s="4" t="str">
        <f>IF($C69="OK",_xlfn.NUMBERVALUE(Plantilla!DD80),"")</f>
        <v/>
      </c>
      <c r="DG69" s="6" t="str">
        <f>IF($C69="OK",_xlfn.NUMBERVALUE(Plantilla!DE80),"")</f>
        <v/>
      </c>
      <c r="DH69" s="6" t="str">
        <f>IF($C69="OK",_xlfn.NUMBERVALUE(Plantilla!DF80),"")</f>
        <v/>
      </c>
      <c r="DI69" s="6" t="str">
        <f>IF($C69="OK",_xlfn.NUMBERVALUE(Plantilla!DG80),"")</f>
        <v/>
      </c>
      <c r="DJ69" s="6" t="str">
        <f>IF($C69="OK",_xlfn.NUMBERVALUE(Plantilla!DH80),"")</f>
        <v/>
      </c>
      <c r="DK69" s="6" t="str">
        <f>IF($C69="OK",_xlfn.NUMBERVALUE(Plantilla!DI80),"")</f>
        <v/>
      </c>
      <c r="DL69" s="6" t="str">
        <f>IF($C69="OK",_xlfn.NUMBERVALUE(Plantilla!DJ80),"")</f>
        <v/>
      </c>
      <c r="DM69" s="6" t="str">
        <f>IF($C69="OK",_xlfn.NUMBERVALUE(Plantilla!DK80),"")</f>
        <v/>
      </c>
      <c r="DN69" s="6" t="str">
        <f>IF($C69="OK",_xlfn.NUMBERVALUE(Plantilla!DL80),"")</f>
        <v/>
      </c>
      <c r="DO69" s="6" t="str">
        <f>IF($C69="OK",_xlfn.NUMBERVALUE(Plantilla!DM80),"")</f>
        <v/>
      </c>
      <c r="DP69" s="6" t="str">
        <f>IF($C69="OK",_xlfn.NUMBERVALUE(Plantilla!DN80),"")</f>
        <v/>
      </c>
      <c r="DQ69" s="6" t="str">
        <f>IF($C69="OK",_xlfn.NUMBERVALUE(Plantilla!DO80),"")</f>
        <v/>
      </c>
      <c r="DR69" s="6" t="str">
        <f>IF($C69="OK",_xlfn.NUMBERVALUE(Plantilla!DP80),"")</f>
        <v/>
      </c>
      <c r="DS69" t="str">
        <f>IF($C69="OK",TEXT(Plantilla!DR80,"#"),"")</f>
        <v/>
      </c>
      <c r="DT69" s="6"/>
    </row>
    <row r="70" spans="1:124" x14ac:dyDescent="0.25">
      <c r="A70" t="str">
        <f>IF(Plantilla!$I$6="¡Perfecto!, Guarda el archivo y adjúntalo a tu interfaz de Nómina Electrónica","OK","Error")</f>
        <v>OK</v>
      </c>
      <c r="B70" t="str">
        <f>IF(Plantilla!$I$6="¡Perfecto!, Guarda el archivo y adjúntalo a tu interfaz de Nómina Electrónica",MID(Plantilla!$D$2,SEARCH("V",Plantilla!$D$2),10),"")</f>
        <v>V2.0</v>
      </c>
      <c r="C70" t="str">
        <f>Plantilla!C81</f>
        <v/>
      </c>
      <c r="D70" t="str">
        <f>IF($C70="OK",Plantilla!B81,"")</f>
        <v/>
      </c>
      <c r="E70" t="str">
        <f>IF($C70="OK",
   VLOOKUP(Plantilla!$E$4,'Tablas '!$AP$4:$AT$6,5,FALSE),
"")</f>
        <v/>
      </c>
      <c r="F70" t="str">
        <f>IF($C70="OK",TEXT(Plantilla!D81,"#"),"")</f>
        <v/>
      </c>
      <c r="G70" t="str">
        <f>IF($C70="OK",
   VLOOKUP(Plantilla!E81,'Tablas '!$B$4:$C$14,2,FALSE),
"")</f>
        <v/>
      </c>
      <c r="H70" t="str">
        <f>IF($C70="OK",TEXT(Plantilla!F81,"#"),"")</f>
        <v/>
      </c>
      <c r="I70" t="str">
        <f>IF($C70="OK",TEXT(Plantilla!G81,"#"),"")</f>
        <v/>
      </c>
      <c r="J70" t="str">
        <f>IF($C70="OK",TEXT(Plantilla!H81,"#"),"")</f>
        <v/>
      </c>
      <c r="K70" t="str">
        <f>IF($C70="OK",TEXT(Plantilla!I81,"#"),"")</f>
        <v/>
      </c>
      <c r="L70" t="str">
        <f>IF($C70="OK",TEXT(Plantilla!J81,"#"),"")</f>
        <v/>
      </c>
      <c r="M70" t="str">
        <f>IF($C70="OK",TEXT(Plantilla!K81,"#"),"")</f>
        <v/>
      </c>
      <c r="N70" t="str">
        <f>IF($C70="OK",
   CONCATENATE(YEAR(Plantilla!L81),"-",TEXT(MONTH(Plantilla!L81),"00"),"-",TEXT(DAY(Plantilla!L81),"00")),
"")</f>
        <v/>
      </c>
      <c r="O70" t="str">
        <f>IF($C70="OK",_xlfn.NUMBERVALUE(Plantilla!M81),"")</f>
        <v/>
      </c>
      <c r="P70" t="str">
        <f>IF($C70="OK",
   IF(Plantilla!N81&lt;&gt;"",
      CONCATENATE(YEAR(Plantilla!N81),"-",TEXT(MONTH(Plantilla!N81),"00"),"-",TEXT(DAY(Plantilla!N81),"00")),
   ""),
"")</f>
        <v/>
      </c>
      <c r="Q70" t="str">
        <f>IF($C70="OK",
   VLOOKUP(Plantilla!O81,'Tablas '!$E$4:$F$19,2,FALSE),
"")</f>
        <v/>
      </c>
      <c r="R70" t="str">
        <f>IF($C70="OK",
   VLOOKUP(Plantilla!P81,'Tablas '!$H$4:$I$5,2,FALSE),
"")</f>
        <v/>
      </c>
      <c r="S70" t="str">
        <f>IF($C70="OK",
   VLOOKUP(Plantilla!Q81,'Tablas '!$K$4:$L$8,2,FALSE),
"")</f>
        <v/>
      </c>
      <c r="T70" t="str">
        <f>IF($C70="OK",
   VLOOKUP(Plantilla!R81,'Tablas '!$AE$4:$AF$6,2,FALSE),
"")</f>
        <v/>
      </c>
      <c r="U70" t="str">
        <f>IF($C70="OK",
   VLOOKUP(Plantilla!S81,'Tablas '!$AE$4:$AF$6,2,FALSE),
"")</f>
        <v/>
      </c>
      <c r="V70" t="str">
        <f>IF($C70="OK",TEXT(Plantilla!T81,"#"),"")</f>
        <v/>
      </c>
      <c r="W70" s="84" t="str">
        <f>IF($C70="OK",
   VLOOKUP(Plantilla!U81,'Tablas '!$AM$4:$AN$1126,2,FALSE),
"")</f>
        <v/>
      </c>
      <c r="X70" t="str">
        <f>IF($C70="OK",TEXT(Plantilla!V81,"#"),"")</f>
        <v/>
      </c>
      <c r="Y70" t="str">
        <f>IF($C70="OK",
   CONCATENATE(YEAR(Plantilla!W81),"-",TEXT(MONTH(Plantilla!W81),"00"),"-",TEXT(DAY(Plantilla!W81),"00")),
"")</f>
        <v/>
      </c>
      <c r="Z70" t="str">
        <f>IF($C70="OK",
   CONCATENATE(YEAR(Plantilla!X81),"-",TEXT(MONTH(Plantilla!X81),"00"),"-",TEXT(DAY(Plantilla!X81),"00")),
"")</f>
        <v/>
      </c>
      <c r="AA70" t="str">
        <f>IF($C70="OK",
   TEXT(VLOOKUP(Plantilla!Y81,'Tablas '!$Q$4:$R$9,2,FALSE),"#"),
"")</f>
        <v/>
      </c>
      <c r="AB70" t="str">
        <f>IF($C70="OK",
   CONCATENATE(YEAR(Plantilla!Z81),"-",TEXT(MONTH(Plantilla!Z81),"00"),"-",TEXT(DAY(Plantilla!Z81),"00")),
"")</f>
        <v/>
      </c>
      <c r="AC70" t="str">
        <f>IF($C70="OK",
   TEXT(VLOOKUP(Plantilla!AA81,'Tablas '!$T$4:$U$13,2,FALSE),"#"),
"")</f>
        <v/>
      </c>
      <c r="AD70" t="str">
        <f>IF($C70="OK",TEXT(Plantilla!AB81,"#"),"")</f>
        <v/>
      </c>
      <c r="AE70" t="str">
        <f>IF($C70="OK",
   IF(Plantilla!AC81&lt;&gt;"",
      TEXT(VLOOKUP(Plantilla!AC81,'Tablas '!$W$4:$X$7,2,FALSE),"#"),
   ""),
"")</f>
        <v/>
      </c>
      <c r="AF70" t="str">
        <f>IF($C70="OK",TEXT(Plantilla!AD81,"#"),"")</f>
        <v/>
      </c>
      <c r="AG70" s="6" t="str">
        <f>IF($C70="OK",_xlfn.NUMBERVALUE(Plantilla!AE81),"")</f>
        <v/>
      </c>
      <c r="AH70" s="4" t="str">
        <f>IF($C70="OK",_xlfn.NUMBERVALUE(Plantilla!AF81),"")</f>
        <v/>
      </c>
      <c r="AI70" s="6" t="str">
        <f>IF($C70="OK",_xlfn.NUMBERVALUE(Plantilla!AG81),"")</f>
        <v/>
      </c>
      <c r="AJ70" s="6" t="str">
        <f>IF($C70="OK",_xlfn.NUMBERVALUE(Plantilla!AH81),"")</f>
        <v/>
      </c>
      <c r="AK70" s="6" t="str">
        <f>IF($C70="OK",_xlfn.NUMBERVALUE(Plantilla!AI81),"")</f>
        <v/>
      </c>
      <c r="AL70" s="6" t="str">
        <f>IF($C70="OK",_xlfn.NUMBERVALUE(Plantilla!AJ81),"")</f>
        <v/>
      </c>
      <c r="AM70" s="4" t="str">
        <f>IF($C70="OK",_xlfn.NUMBERVALUE(Plantilla!AK81),"")</f>
        <v/>
      </c>
      <c r="AN70" s="6" t="str">
        <f>IF($C70="OK",_xlfn.NUMBERVALUE(Plantilla!AL81),"")</f>
        <v/>
      </c>
      <c r="AO70" s="4" t="str">
        <f>IF($C70="OK",_xlfn.NUMBERVALUE(Plantilla!AM81),"")</f>
        <v/>
      </c>
      <c r="AP70" s="6" t="str">
        <f>IF($C70="OK",_xlfn.NUMBERVALUE(Plantilla!AN81),"")</f>
        <v/>
      </c>
      <c r="AQ70" s="4" t="str">
        <f>IF($C70="OK",_xlfn.NUMBERVALUE(Plantilla!AO81),"")</f>
        <v/>
      </c>
      <c r="AR70" s="6" t="str">
        <f>IF($C70="OK",_xlfn.NUMBERVALUE(Plantilla!AP81),"")</f>
        <v/>
      </c>
      <c r="AS70" s="4" t="str">
        <f>IF($C70="OK",_xlfn.NUMBERVALUE(Plantilla!AQ81),"")</f>
        <v/>
      </c>
      <c r="AT70" s="6" t="str">
        <f>IF($C70="OK",_xlfn.NUMBERVALUE(Plantilla!AR81),"")</f>
        <v/>
      </c>
      <c r="AU70" s="4" t="str">
        <f>IF($C70="OK",_xlfn.NUMBERVALUE(Plantilla!AS81),"")</f>
        <v/>
      </c>
      <c r="AV70" s="6" t="str">
        <f>IF($C70="OK",_xlfn.NUMBERVALUE(Plantilla!AT81),"")</f>
        <v/>
      </c>
      <c r="AW70" s="4" t="str">
        <f>IF($C70="OK",_xlfn.NUMBERVALUE(Plantilla!AU81),"")</f>
        <v/>
      </c>
      <c r="AX70" s="6" t="str">
        <f>IF($C70="OK",_xlfn.NUMBERVALUE(Plantilla!AV81),"")</f>
        <v/>
      </c>
      <c r="AY70" s="4" t="str">
        <f>IF($C70="OK",_xlfn.NUMBERVALUE(Plantilla!AW81),"")</f>
        <v/>
      </c>
      <c r="AZ70" s="6" t="str">
        <f>IF($C70="OK",_xlfn.NUMBERVALUE(Plantilla!AX81),"")</f>
        <v/>
      </c>
      <c r="BA70" t="str">
        <f>IF($C70="OK",_xlfn.NUMBERVALUE(Plantilla!AY81),"")</f>
        <v/>
      </c>
      <c r="BB70" t="str">
        <f>IF($C70="OK",_xlfn.NUMBERVALUE(Plantilla!AZ81),"")</f>
        <v/>
      </c>
      <c r="BC70" s="4" t="str">
        <f>IF($C70="OK",_xlfn.NUMBERVALUE(Plantilla!BA81),"")</f>
        <v/>
      </c>
      <c r="BD70" s="6" t="str">
        <f>IF($C70="OK",_xlfn.NUMBERVALUE(Plantilla!BB81),"")</f>
        <v/>
      </c>
      <c r="BE70" s="4" t="str">
        <f>IF($C70="OK",_xlfn.NUMBERVALUE(Plantilla!BC81),"")</f>
        <v/>
      </c>
      <c r="BF70" s="6" t="str">
        <f>IF($C70="OK",_xlfn.NUMBERVALUE(Plantilla!BD81),"")</f>
        <v/>
      </c>
      <c r="BG70" s="4" t="str">
        <f>IF($C70="OK",_xlfn.NUMBERVALUE(Plantilla!BE81),"")</f>
        <v/>
      </c>
      <c r="BH70" s="6" t="str">
        <f>IF($C70="OK",_xlfn.NUMBERVALUE(Plantilla!BF81),"")</f>
        <v/>
      </c>
      <c r="BI70" s="110" t="str">
        <f>IF($C70="OK",_xlfn.NUMBERVALUE(Plantilla!BG81),"")</f>
        <v/>
      </c>
      <c r="BJ70" s="6" t="str">
        <f>IF($C70="OK",_xlfn.NUMBERVALUE(Plantilla!BH81),"")</f>
        <v/>
      </c>
      <c r="BK70" s="109" t="str">
        <f>IF($C70="OK",_xlfn.NUMBERVALUE(Plantilla!BI81),"")</f>
        <v/>
      </c>
      <c r="BL70" s="6" t="str">
        <f>IF($C70="OK",
   IF(Plantilla!BJ81&lt;&gt;"",
      TEXT(VLOOKUP(Plantilla!BJ81,'Tablas '!$Z$4:$AA$6,2,FALSE),"#"),
   ""),
"")</f>
        <v/>
      </c>
      <c r="BM70" s="4" t="str">
        <f>IF($C70="OK",_xlfn.NUMBERVALUE(Plantilla!BK81),"")</f>
        <v/>
      </c>
      <c r="BN70" s="4" t="str">
        <f>IF($C70="OK",_xlfn.NUMBERVALUE(Plantilla!BL81),"")</f>
        <v/>
      </c>
      <c r="BO70" s="6" t="str">
        <f>IF($C70="OK",_xlfn.NUMBERVALUE(Plantilla!BM81),"")</f>
        <v/>
      </c>
      <c r="BP70" s="4" t="str">
        <f>IF($C70="OK",_xlfn.NUMBERVALUE(Plantilla!BN81),"")</f>
        <v/>
      </c>
      <c r="BQ70" s="6" t="str">
        <f>IF($C70="OK",_xlfn.NUMBERVALUE(Plantilla!BO81),"")</f>
        <v/>
      </c>
      <c r="BR70" s="4" t="str">
        <f>IF($C70="OK",_xlfn.NUMBERVALUE(Plantilla!BP81),"")</f>
        <v/>
      </c>
      <c r="BS70" s="6" t="str">
        <f>IF($C70="OK",_xlfn.NUMBERVALUE(Plantilla!BQ81),"")</f>
        <v/>
      </c>
      <c r="BT70" s="4" t="str">
        <f>IF($C70="OK",_xlfn.NUMBERVALUE(Plantilla!BR81),"")</f>
        <v/>
      </c>
      <c r="BU70" s="6" t="str">
        <f>IF($C70="OK",_xlfn.NUMBERVALUE(Plantilla!BS81),"")</f>
        <v/>
      </c>
      <c r="BV70" s="6" t="str">
        <f>IF($C70="OK",_xlfn.NUMBERVALUE(Plantilla!BT81),"")</f>
        <v/>
      </c>
      <c r="BW70" s="6" t="str">
        <f>IF($C70="OK",_xlfn.NUMBERVALUE(Plantilla!BU81),"")</f>
        <v/>
      </c>
      <c r="BX70" s="6" t="str">
        <f>IF($C70="OK",_xlfn.NUMBERVALUE(Plantilla!BV81),"")</f>
        <v/>
      </c>
      <c r="BY70" s="6" t="str">
        <f>IF($C70="OK",_xlfn.NUMBERVALUE(Plantilla!BW81),"")</f>
        <v/>
      </c>
      <c r="BZ70" s="6" t="str">
        <f>IF($C70="OK",_xlfn.NUMBERVALUE(Plantilla!BX81),"")</f>
        <v/>
      </c>
      <c r="CA70" s="6" t="str">
        <f>IF($C70="OK",_xlfn.NUMBERVALUE(Plantilla!BY81),"")</f>
        <v/>
      </c>
      <c r="CB70" s="6" t="str">
        <f>IF($C70="OK",_xlfn.NUMBERVALUE(Plantilla!BZ81),"")</f>
        <v/>
      </c>
      <c r="CC70" s="6" t="str">
        <f>IF($C70="OK",_xlfn.NUMBERVALUE(Plantilla!CA81),"")</f>
        <v/>
      </c>
      <c r="CD70" s="6" t="str">
        <f>IF($C70="OK",_xlfn.NUMBERVALUE(Plantilla!CB81),"")</f>
        <v/>
      </c>
      <c r="CE70" s="6" t="str">
        <f>IF($C70="OK",_xlfn.NUMBERVALUE(Plantilla!CC81),"")</f>
        <v/>
      </c>
      <c r="CF70" s="4" t="str">
        <f>IF($C70="OK",_xlfn.NUMBERVALUE(Plantilla!CD81),"")</f>
        <v/>
      </c>
      <c r="CG70" s="6" t="str">
        <f>IF($C70="OK",_xlfn.NUMBERVALUE(Plantilla!CE81),"")</f>
        <v/>
      </c>
      <c r="CH70" s="6" t="str">
        <f>IF($C70="OK",_xlfn.NUMBERVALUE(Plantilla!CF81),"")</f>
        <v/>
      </c>
      <c r="CI70" s="6" t="str">
        <f>IF($C70="OK",_xlfn.NUMBERVALUE(Plantilla!CG81),"")</f>
        <v/>
      </c>
      <c r="CJ70" s="6" t="str">
        <f>IF($C70="OK",_xlfn.NUMBERVALUE(Plantilla!CH81),"")</f>
        <v/>
      </c>
      <c r="CK70" s="6" t="str">
        <f>IF($C70="OK",_xlfn.NUMBERVALUE(Plantilla!CI81),"")</f>
        <v/>
      </c>
      <c r="CL70" s="6" t="str">
        <f>IF($C70="OK",_xlfn.NUMBERVALUE(Plantilla!CJ81),"")</f>
        <v/>
      </c>
      <c r="CM70" t="str">
        <f>IF($C70="OK",TEXT(Plantilla!CK81,"#"),"")</f>
        <v/>
      </c>
      <c r="CN70" s="6" t="str">
        <f>IF($C70="OK",_xlfn.NUMBERVALUE(Plantilla!CL81),"")</f>
        <v/>
      </c>
      <c r="CO70" s="6" t="str">
        <f>IF($C70="OK",_xlfn.NUMBERVALUE(Plantilla!CM81),"")</f>
        <v/>
      </c>
      <c r="CP70" s="110" t="str">
        <f>IF($C70="OK",_xlfn.NUMBERVALUE(Plantilla!CN81),"")</f>
        <v/>
      </c>
      <c r="CQ70" s="6" t="str">
        <f>IF($C70="OK",_xlfn.NUMBERVALUE(Plantilla!CO81),"")</f>
        <v/>
      </c>
      <c r="CR70" s="109" t="str">
        <f>IF($C70="OK",_xlfn.NUMBERVALUE(Plantilla!CP81),"")</f>
        <v/>
      </c>
      <c r="CS70" s="110" t="str">
        <f>IF($C70="OK",_xlfn.NUMBERVALUE(Plantilla!CQ81),"")</f>
        <v/>
      </c>
      <c r="CT70" s="6" t="str">
        <f>IF($C70="OK",_xlfn.NUMBERVALUE(Plantilla!CR81),"")</f>
        <v/>
      </c>
      <c r="CU70" s="109" t="str">
        <f>IF($C70="OK",_xlfn.NUMBERVALUE(Plantilla!CS81),"")</f>
        <v/>
      </c>
      <c r="CV70" s="110" t="str">
        <f>IF($C70="OK",_xlfn.NUMBERVALUE(Plantilla!CT81),"")</f>
        <v/>
      </c>
      <c r="CW70" s="6" t="str">
        <f>IF($C70="OK",_xlfn.NUMBERVALUE(Plantilla!CU81),"")</f>
        <v/>
      </c>
      <c r="CX70" s="82" t="str">
        <f>IF($C70="OK",_xlfn.NUMBERVALUE(Plantilla!CV81),"")</f>
        <v/>
      </c>
      <c r="CY70" s="6" t="str">
        <f>IF($C70="OK",_xlfn.NUMBERVALUE(Plantilla!CW81),"")</f>
        <v/>
      </c>
      <c r="CZ70" s="82" t="str">
        <f>IF($C70="OK",_xlfn.NUMBERVALUE(Plantilla!CX81),"")</f>
        <v/>
      </c>
      <c r="DA70" s="6" t="str">
        <f>IF($C70="OK",_xlfn.NUMBERVALUE(Plantilla!CY81),"")</f>
        <v/>
      </c>
      <c r="DB70" s="109" t="str">
        <f>IF($C70="OK",_xlfn.NUMBERVALUE(Plantilla!CZ81),"")</f>
        <v/>
      </c>
      <c r="DC70" s="6" t="str">
        <f>IF($C70="OK",_xlfn.NUMBERVALUE(Plantilla!DA81),"")</f>
        <v/>
      </c>
      <c r="DD70" s="6" t="str">
        <f>IF($C70="OK",TEXT(Plantilla!DB81,"#"),"")</f>
        <v/>
      </c>
      <c r="DE70" s="6" t="str">
        <f>IF($C70="OK",_xlfn.NUMBERVALUE(Plantilla!DC81),"")</f>
        <v/>
      </c>
      <c r="DF70" s="4" t="str">
        <f>IF($C70="OK",_xlfn.NUMBERVALUE(Plantilla!DD81),"")</f>
        <v/>
      </c>
      <c r="DG70" s="6" t="str">
        <f>IF($C70="OK",_xlfn.NUMBERVALUE(Plantilla!DE81),"")</f>
        <v/>
      </c>
      <c r="DH70" s="6" t="str">
        <f>IF($C70="OK",_xlfn.NUMBERVALUE(Plantilla!DF81),"")</f>
        <v/>
      </c>
      <c r="DI70" s="6" t="str">
        <f>IF($C70="OK",_xlfn.NUMBERVALUE(Plantilla!DG81),"")</f>
        <v/>
      </c>
      <c r="DJ70" s="6" t="str">
        <f>IF($C70="OK",_xlfn.NUMBERVALUE(Plantilla!DH81),"")</f>
        <v/>
      </c>
      <c r="DK70" s="6" t="str">
        <f>IF($C70="OK",_xlfn.NUMBERVALUE(Plantilla!DI81),"")</f>
        <v/>
      </c>
      <c r="DL70" s="6" t="str">
        <f>IF($C70="OK",_xlfn.NUMBERVALUE(Plantilla!DJ81),"")</f>
        <v/>
      </c>
      <c r="DM70" s="6" t="str">
        <f>IF($C70="OK",_xlfn.NUMBERVALUE(Plantilla!DK81),"")</f>
        <v/>
      </c>
      <c r="DN70" s="6" t="str">
        <f>IF($C70="OK",_xlfn.NUMBERVALUE(Plantilla!DL81),"")</f>
        <v/>
      </c>
      <c r="DO70" s="6" t="str">
        <f>IF($C70="OK",_xlfn.NUMBERVALUE(Plantilla!DM81),"")</f>
        <v/>
      </c>
      <c r="DP70" s="6" t="str">
        <f>IF($C70="OK",_xlfn.NUMBERVALUE(Plantilla!DN81),"")</f>
        <v/>
      </c>
      <c r="DQ70" s="6" t="str">
        <f>IF($C70="OK",_xlfn.NUMBERVALUE(Plantilla!DO81),"")</f>
        <v/>
      </c>
      <c r="DR70" s="6" t="str">
        <f>IF($C70="OK",_xlfn.NUMBERVALUE(Plantilla!DP81),"")</f>
        <v/>
      </c>
      <c r="DS70" t="str">
        <f>IF($C70="OK",TEXT(Plantilla!DR81,"#"),"")</f>
        <v/>
      </c>
      <c r="DT70" s="6"/>
    </row>
    <row r="71" spans="1:124" x14ac:dyDescent="0.25">
      <c r="A71" t="str">
        <f>IF(Plantilla!$I$6="¡Perfecto!, Guarda el archivo y adjúntalo a tu interfaz de Nómina Electrónica","OK","Error")</f>
        <v>OK</v>
      </c>
      <c r="B71" t="str">
        <f>IF(Plantilla!$I$6="¡Perfecto!, Guarda el archivo y adjúntalo a tu interfaz de Nómina Electrónica",MID(Plantilla!$D$2,SEARCH("V",Plantilla!$D$2),10),"")</f>
        <v>V2.0</v>
      </c>
      <c r="C71" t="str">
        <f>Plantilla!C82</f>
        <v/>
      </c>
      <c r="D71" t="str">
        <f>IF($C71="OK",Plantilla!B82,"")</f>
        <v/>
      </c>
      <c r="E71" t="str">
        <f>IF($C71="OK",
   VLOOKUP(Plantilla!$E$4,'Tablas '!$AP$4:$AT$6,5,FALSE),
"")</f>
        <v/>
      </c>
      <c r="F71" t="str">
        <f>IF($C71="OK",TEXT(Plantilla!D82,"#"),"")</f>
        <v/>
      </c>
      <c r="G71" t="str">
        <f>IF($C71="OK",
   VLOOKUP(Plantilla!E82,'Tablas '!$B$4:$C$14,2,FALSE),
"")</f>
        <v/>
      </c>
      <c r="H71" t="str">
        <f>IF($C71="OK",TEXT(Plantilla!F82,"#"),"")</f>
        <v/>
      </c>
      <c r="I71" t="str">
        <f>IF($C71="OK",TEXT(Plantilla!G82,"#"),"")</f>
        <v/>
      </c>
      <c r="J71" t="str">
        <f>IF($C71="OK",TEXT(Plantilla!H82,"#"),"")</f>
        <v/>
      </c>
      <c r="K71" t="str">
        <f>IF($C71="OK",TEXT(Plantilla!I82,"#"),"")</f>
        <v/>
      </c>
      <c r="L71" t="str">
        <f>IF($C71="OK",TEXT(Plantilla!J82,"#"),"")</f>
        <v/>
      </c>
      <c r="M71" t="str">
        <f>IF($C71="OK",TEXT(Plantilla!K82,"#"),"")</f>
        <v/>
      </c>
      <c r="N71" t="str">
        <f>IF($C71="OK",
   CONCATENATE(YEAR(Plantilla!L82),"-",TEXT(MONTH(Plantilla!L82),"00"),"-",TEXT(DAY(Plantilla!L82),"00")),
"")</f>
        <v/>
      </c>
      <c r="O71" t="str">
        <f>IF($C71="OK",_xlfn.NUMBERVALUE(Plantilla!M82),"")</f>
        <v/>
      </c>
      <c r="P71" t="str">
        <f>IF($C71="OK",
   IF(Plantilla!N82&lt;&gt;"",
      CONCATENATE(YEAR(Plantilla!N82),"-",TEXT(MONTH(Plantilla!N82),"00"),"-",TEXT(DAY(Plantilla!N82),"00")),
   ""),
"")</f>
        <v/>
      </c>
      <c r="Q71" t="str">
        <f>IF($C71="OK",
   VLOOKUP(Plantilla!O82,'Tablas '!$E$4:$F$19,2,FALSE),
"")</f>
        <v/>
      </c>
      <c r="R71" t="str">
        <f>IF($C71="OK",
   VLOOKUP(Plantilla!P82,'Tablas '!$H$4:$I$5,2,FALSE),
"")</f>
        <v/>
      </c>
      <c r="S71" t="str">
        <f>IF($C71="OK",
   VLOOKUP(Plantilla!Q82,'Tablas '!$K$4:$L$8,2,FALSE),
"")</f>
        <v/>
      </c>
      <c r="T71" t="str">
        <f>IF($C71="OK",
   VLOOKUP(Plantilla!R82,'Tablas '!$AE$4:$AF$6,2,FALSE),
"")</f>
        <v/>
      </c>
      <c r="U71" t="str">
        <f>IF($C71="OK",
   VLOOKUP(Plantilla!S82,'Tablas '!$AE$4:$AF$6,2,FALSE),
"")</f>
        <v/>
      </c>
      <c r="V71" t="str">
        <f>IF($C71="OK",TEXT(Plantilla!T82,"#"),"")</f>
        <v/>
      </c>
      <c r="W71" s="84" t="str">
        <f>IF($C71="OK",
   VLOOKUP(Plantilla!U82,'Tablas '!$AM$4:$AN$1126,2,FALSE),
"")</f>
        <v/>
      </c>
      <c r="X71" t="str">
        <f>IF($C71="OK",TEXT(Plantilla!V82,"#"),"")</f>
        <v/>
      </c>
      <c r="Y71" t="str">
        <f>IF($C71="OK",
   CONCATENATE(YEAR(Plantilla!W82),"-",TEXT(MONTH(Plantilla!W82),"00"),"-",TEXT(DAY(Plantilla!W82),"00")),
"")</f>
        <v/>
      </c>
      <c r="Z71" t="str">
        <f>IF($C71="OK",
   CONCATENATE(YEAR(Plantilla!X82),"-",TEXT(MONTH(Plantilla!X82),"00"),"-",TEXT(DAY(Plantilla!X82),"00")),
"")</f>
        <v/>
      </c>
      <c r="AA71" t="str">
        <f>IF($C71="OK",
   TEXT(VLOOKUP(Plantilla!Y82,'Tablas '!$Q$4:$R$9,2,FALSE),"#"),
"")</f>
        <v/>
      </c>
      <c r="AB71" t="str">
        <f>IF($C71="OK",
   CONCATENATE(YEAR(Plantilla!Z82),"-",TEXT(MONTH(Plantilla!Z82),"00"),"-",TEXT(DAY(Plantilla!Z82),"00")),
"")</f>
        <v/>
      </c>
      <c r="AC71" t="str">
        <f>IF($C71="OK",
   TEXT(VLOOKUP(Plantilla!AA82,'Tablas '!$T$4:$U$13,2,FALSE),"#"),
"")</f>
        <v/>
      </c>
      <c r="AD71" t="str">
        <f>IF($C71="OK",TEXT(Plantilla!AB82,"#"),"")</f>
        <v/>
      </c>
      <c r="AE71" t="str">
        <f>IF($C71="OK",
   IF(Plantilla!AC82&lt;&gt;"",
      TEXT(VLOOKUP(Plantilla!AC82,'Tablas '!$W$4:$X$7,2,FALSE),"#"),
   ""),
"")</f>
        <v/>
      </c>
      <c r="AF71" t="str">
        <f>IF($C71="OK",TEXT(Plantilla!AD82,"#"),"")</f>
        <v/>
      </c>
      <c r="AG71" s="6" t="str">
        <f>IF($C71="OK",_xlfn.NUMBERVALUE(Plantilla!AE82),"")</f>
        <v/>
      </c>
      <c r="AH71" s="4" t="str">
        <f>IF($C71="OK",_xlfn.NUMBERVALUE(Plantilla!AF82),"")</f>
        <v/>
      </c>
      <c r="AI71" s="6" t="str">
        <f>IF($C71="OK",_xlfn.NUMBERVALUE(Plantilla!AG82),"")</f>
        <v/>
      </c>
      <c r="AJ71" s="6" t="str">
        <f>IF($C71="OK",_xlfn.NUMBERVALUE(Plantilla!AH82),"")</f>
        <v/>
      </c>
      <c r="AK71" s="6" t="str">
        <f>IF($C71="OK",_xlfn.NUMBERVALUE(Plantilla!AI82),"")</f>
        <v/>
      </c>
      <c r="AL71" s="6" t="str">
        <f>IF($C71="OK",_xlfn.NUMBERVALUE(Plantilla!AJ82),"")</f>
        <v/>
      </c>
      <c r="AM71" s="4" t="str">
        <f>IF($C71="OK",_xlfn.NUMBERVALUE(Plantilla!AK82),"")</f>
        <v/>
      </c>
      <c r="AN71" s="6" t="str">
        <f>IF($C71="OK",_xlfn.NUMBERVALUE(Plantilla!AL82),"")</f>
        <v/>
      </c>
      <c r="AO71" s="4" t="str">
        <f>IF($C71="OK",_xlfn.NUMBERVALUE(Plantilla!AM82),"")</f>
        <v/>
      </c>
      <c r="AP71" s="6" t="str">
        <f>IF($C71="OK",_xlfn.NUMBERVALUE(Plantilla!AN82),"")</f>
        <v/>
      </c>
      <c r="AQ71" s="4" t="str">
        <f>IF($C71="OK",_xlfn.NUMBERVALUE(Plantilla!AO82),"")</f>
        <v/>
      </c>
      <c r="AR71" s="6" t="str">
        <f>IF($C71="OK",_xlfn.NUMBERVALUE(Plantilla!AP82),"")</f>
        <v/>
      </c>
      <c r="AS71" s="4" t="str">
        <f>IF($C71="OK",_xlfn.NUMBERVALUE(Plantilla!AQ82),"")</f>
        <v/>
      </c>
      <c r="AT71" s="6" t="str">
        <f>IF($C71="OK",_xlfn.NUMBERVALUE(Plantilla!AR82),"")</f>
        <v/>
      </c>
      <c r="AU71" s="4" t="str">
        <f>IF($C71="OK",_xlfn.NUMBERVALUE(Plantilla!AS82),"")</f>
        <v/>
      </c>
      <c r="AV71" s="6" t="str">
        <f>IF($C71="OK",_xlfn.NUMBERVALUE(Plantilla!AT82),"")</f>
        <v/>
      </c>
      <c r="AW71" s="4" t="str">
        <f>IF($C71="OK",_xlfn.NUMBERVALUE(Plantilla!AU82),"")</f>
        <v/>
      </c>
      <c r="AX71" s="6" t="str">
        <f>IF($C71="OK",_xlfn.NUMBERVALUE(Plantilla!AV82),"")</f>
        <v/>
      </c>
      <c r="AY71" s="4" t="str">
        <f>IF($C71="OK",_xlfn.NUMBERVALUE(Plantilla!AW82),"")</f>
        <v/>
      </c>
      <c r="AZ71" s="6" t="str">
        <f>IF($C71="OK",_xlfn.NUMBERVALUE(Plantilla!AX82),"")</f>
        <v/>
      </c>
      <c r="BA71" t="str">
        <f>IF($C71="OK",_xlfn.NUMBERVALUE(Plantilla!AY82),"")</f>
        <v/>
      </c>
      <c r="BB71" t="str">
        <f>IF($C71="OK",_xlfn.NUMBERVALUE(Plantilla!AZ82),"")</f>
        <v/>
      </c>
      <c r="BC71" s="4" t="str">
        <f>IF($C71="OK",_xlfn.NUMBERVALUE(Plantilla!BA82),"")</f>
        <v/>
      </c>
      <c r="BD71" s="6" t="str">
        <f>IF($C71="OK",_xlfn.NUMBERVALUE(Plantilla!BB82),"")</f>
        <v/>
      </c>
      <c r="BE71" s="4" t="str">
        <f>IF($C71="OK",_xlfn.NUMBERVALUE(Plantilla!BC82),"")</f>
        <v/>
      </c>
      <c r="BF71" s="6" t="str">
        <f>IF($C71="OK",_xlfn.NUMBERVALUE(Plantilla!BD82),"")</f>
        <v/>
      </c>
      <c r="BG71" s="4" t="str">
        <f>IF($C71="OK",_xlfn.NUMBERVALUE(Plantilla!BE82),"")</f>
        <v/>
      </c>
      <c r="BH71" s="6" t="str">
        <f>IF($C71="OK",_xlfn.NUMBERVALUE(Plantilla!BF82),"")</f>
        <v/>
      </c>
      <c r="BI71" s="110" t="str">
        <f>IF($C71="OK",_xlfn.NUMBERVALUE(Plantilla!BG82),"")</f>
        <v/>
      </c>
      <c r="BJ71" s="6" t="str">
        <f>IF($C71="OK",_xlfn.NUMBERVALUE(Plantilla!BH82),"")</f>
        <v/>
      </c>
      <c r="BK71" s="109" t="str">
        <f>IF($C71="OK",_xlfn.NUMBERVALUE(Plantilla!BI82),"")</f>
        <v/>
      </c>
      <c r="BL71" s="6" t="str">
        <f>IF($C71="OK",
   IF(Plantilla!BJ82&lt;&gt;"",
      TEXT(VLOOKUP(Plantilla!BJ82,'Tablas '!$Z$4:$AA$6,2,FALSE),"#"),
   ""),
"")</f>
        <v/>
      </c>
      <c r="BM71" s="4" t="str">
        <f>IF($C71="OK",_xlfn.NUMBERVALUE(Plantilla!BK82),"")</f>
        <v/>
      </c>
      <c r="BN71" s="4" t="str">
        <f>IF($C71="OK",_xlfn.NUMBERVALUE(Plantilla!BL82),"")</f>
        <v/>
      </c>
      <c r="BO71" s="6" t="str">
        <f>IF($C71="OK",_xlfn.NUMBERVALUE(Plantilla!BM82),"")</f>
        <v/>
      </c>
      <c r="BP71" s="4" t="str">
        <f>IF($C71="OK",_xlfn.NUMBERVALUE(Plantilla!BN82),"")</f>
        <v/>
      </c>
      <c r="BQ71" s="6" t="str">
        <f>IF($C71="OK",_xlfn.NUMBERVALUE(Plantilla!BO82),"")</f>
        <v/>
      </c>
      <c r="BR71" s="4" t="str">
        <f>IF($C71="OK",_xlfn.NUMBERVALUE(Plantilla!BP82),"")</f>
        <v/>
      </c>
      <c r="BS71" s="6" t="str">
        <f>IF($C71="OK",_xlfn.NUMBERVALUE(Plantilla!BQ82),"")</f>
        <v/>
      </c>
      <c r="BT71" s="4" t="str">
        <f>IF($C71="OK",_xlfn.NUMBERVALUE(Plantilla!BR82),"")</f>
        <v/>
      </c>
      <c r="BU71" s="6" t="str">
        <f>IF($C71="OK",_xlfn.NUMBERVALUE(Plantilla!BS82),"")</f>
        <v/>
      </c>
      <c r="BV71" s="6" t="str">
        <f>IF($C71="OK",_xlfn.NUMBERVALUE(Plantilla!BT82),"")</f>
        <v/>
      </c>
      <c r="BW71" s="6" t="str">
        <f>IF($C71="OK",_xlfn.NUMBERVALUE(Plantilla!BU82),"")</f>
        <v/>
      </c>
      <c r="BX71" s="6" t="str">
        <f>IF($C71="OK",_xlfn.NUMBERVALUE(Plantilla!BV82),"")</f>
        <v/>
      </c>
      <c r="BY71" s="6" t="str">
        <f>IF($C71="OK",_xlfn.NUMBERVALUE(Plantilla!BW82),"")</f>
        <v/>
      </c>
      <c r="BZ71" s="6" t="str">
        <f>IF($C71="OK",_xlfn.NUMBERVALUE(Plantilla!BX82),"")</f>
        <v/>
      </c>
      <c r="CA71" s="6" t="str">
        <f>IF($C71="OK",_xlfn.NUMBERVALUE(Plantilla!BY82),"")</f>
        <v/>
      </c>
      <c r="CB71" s="6" t="str">
        <f>IF($C71="OK",_xlfn.NUMBERVALUE(Plantilla!BZ82),"")</f>
        <v/>
      </c>
      <c r="CC71" s="6" t="str">
        <f>IF($C71="OK",_xlfn.NUMBERVALUE(Plantilla!CA82),"")</f>
        <v/>
      </c>
      <c r="CD71" s="6" t="str">
        <f>IF($C71="OK",_xlfn.NUMBERVALUE(Plantilla!CB82),"")</f>
        <v/>
      </c>
      <c r="CE71" s="6" t="str">
        <f>IF($C71="OK",_xlfn.NUMBERVALUE(Plantilla!CC82),"")</f>
        <v/>
      </c>
      <c r="CF71" s="4" t="str">
        <f>IF($C71="OK",_xlfn.NUMBERVALUE(Plantilla!CD82),"")</f>
        <v/>
      </c>
      <c r="CG71" s="6" t="str">
        <f>IF($C71="OK",_xlfn.NUMBERVALUE(Plantilla!CE82),"")</f>
        <v/>
      </c>
      <c r="CH71" s="6" t="str">
        <f>IF($C71="OK",_xlfn.NUMBERVALUE(Plantilla!CF82),"")</f>
        <v/>
      </c>
      <c r="CI71" s="6" t="str">
        <f>IF($C71="OK",_xlfn.NUMBERVALUE(Plantilla!CG82),"")</f>
        <v/>
      </c>
      <c r="CJ71" s="6" t="str">
        <f>IF($C71="OK",_xlfn.NUMBERVALUE(Plantilla!CH82),"")</f>
        <v/>
      </c>
      <c r="CK71" s="6" t="str">
        <f>IF($C71="OK",_xlfn.NUMBERVALUE(Plantilla!CI82),"")</f>
        <v/>
      </c>
      <c r="CL71" s="6" t="str">
        <f>IF($C71="OK",_xlfn.NUMBERVALUE(Plantilla!CJ82),"")</f>
        <v/>
      </c>
      <c r="CM71" t="str">
        <f>IF($C71="OK",TEXT(Plantilla!CK82,"#"),"")</f>
        <v/>
      </c>
      <c r="CN71" s="6" t="str">
        <f>IF($C71="OK",_xlfn.NUMBERVALUE(Plantilla!CL82),"")</f>
        <v/>
      </c>
      <c r="CO71" s="6" t="str">
        <f>IF($C71="OK",_xlfn.NUMBERVALUE(Plantilla!CM82),"")</f>
        <v/>
      </c>
      <c r="CP71" s="110" t="str">
        <f>IF($C71="OK",_xlfn.NUMBERVALUE(Plantilla!CN82),"")</f>
        <v/>
      </c>
      <c r="CQ71" s="6" t="str">
        <f>IF($C71="OK",_xlfn.NUMBERVALUE(Plantilla!CO82),"")</f>
        <v/>
      </c>
      <c r="CR71" s="109" t="str">
        <f>IF($C71="OK",_xlfn.NUMBERVALUE(Plantilla!CP82),"")</f>
        <v/>
      </c>
      <c r="CS71" s="110" t="str">
        <f>IF($C71="OK",_xlfn.NUMBERVALUE(Plantilla!CQ82),"")</f>
        <v/>
      </c>
      <c r="CT71" s="6" t="str">
        <f>IF($C71="OK",_xlfn.NUMBERVALUE(Plantilla!CR82),"")</f>
        <v/>
      </c>
      <c r="CU71" s="109" t="str">
        <f>IF($C71="OK",_xlfn.NUMBERVALUE(Plantilla!CS82),"")</f>
        <v/>
      </c>
      <c r="CV71" s="110" t="str">
        <f>IF($C71="OK",_xlfn.NUMBERVALUE(Plantilla!CT82),"")</f>
        <v/>
      </c>
      <c r="CW71" s="6" t="str">
        <f>IF($C71="OK",_xlfn.NUMBERVALUE(Plantilla!CU82),"")</f>
        <v/>
      </c>
      <c r="CX71" s="82" t="str">
        <f>IF($C71="OK",_xlfn.NUMBERVALUE(Plantilla!CV82),"")</f>
        <v/>
      </c>
      <c r="CY71" s="6" t="str">
        <f>IF($C71="OK",_xlfn.NUMBERVALUE(Plantilla!CW82),"")</f>
        <v/>
      </c>
      <c r="CZ71" s="82" t="str">
        <f>IF($C71="OK",_xlfn.NUMBERVALUE(Plantilla!CX82),"")</f>
        <v/>
      </c>
      <c r="DA71" s="6" t="str">
        <f>IF($C71="OK",_xlfn.NUMBERVALUE(Plantilla!CY82),"")</f>
        <v/>
      </c>
      <c r="DB71" s="109" t="str">
        <f>IF($C71="OK",_xlfn.NUMBERVALUE(Plantilla!CZ82),"")</f>
        <v/>
      </c>
      <c r="DC71" s="6" t="str">
        <f>IF($C71="OK",_xlfn.NUMBERVALUE(Plantilla!DA82),"")</f>
        <v/>
      </c>
      <c r="DD71" s="6" t="str">
        <f>IF($C71="OK",TEXT(Plantilla!DB82,"#"),"")</f>
        <v/>
      </c>
      <c r="DE71" s="6" t="str">
        <f>IF($C71="OK",_xlfn.NUMBERVALUE(Plantilla!DC82),"")</f>
        <v/>
      </c>
      <c r="DF71" s="4" t="str">
        <f>IF($C71="OK",_xlfn.NUMBERVALUE(Plantilla!DD82),"")</f>
        <v/>
      </c>
      <c r="DG71" s="6" t="str">
        <f>IF($C71="OK",_xlfn.NUMBERVALUE(Plantilla!DE82),"")</f>
        <v/>
      </c>
      <c r="DH71" s="6" t="str">
        <f>IF($C71="OK",_xlfn.NUMBERVALUE(Plantilla!DF82),"")</f>
        <v/>
      </c>
      <c r="DI71" s="6" t="str">
        <f>IF($C71="OK",_xlfn.NUMBERVALUE(Plantilla!DG82),"")</f>
        <v/>
      </c>
      <c r="DJ71" s="6" t="str">
        <f>IF($C71="OK",_xlfn.NUMBERVALUE(Plantilla!DH82),"")</f>
        <v/>
      </c>
      <c r="DK71" s="6" t="str">
        <f>IF($C71="OK",_xlfn.NUMBERVALUE(Plantilla!DI82),"")</f>
        <v/>
      </c>
      <c r="DL71" s="6" t="str">
        <f>IF($C71="OK",_xlfn.NUMBERVALUE(Plantilla!DJ82),"")</f>
        <v/>
      </c>
      <c r="DM71" s="6" t="str">
        <f>IF($C71="OK",_xlfn.NUMBERVALUE(Plantilla!DK82),"")</f>
        <v/>
      </c>
      <c r="DN71" s="6" t="str">
        <f>IF($C71="OK",_xlfn.NUMBERVALUE(Plantilla!DL82),"")</f>
        <v/>
      </c>
      <c r="DO71" s="6" t="str">
        <f>IF($C71="OK",_xlfn.NUMBERVALUE(Plantilla!DM82),"")</f>
        <v/>
      </c>
      <c r="DP71" s="6" t="str">
        <f>IF($C71="OK",_xlfn.NUMBERVALUE(Plantilla!DN82),"")</f>
        <v/>
      </c>
      <c r="DQ71" s="6" t="str">
        <f>IF($C71="OK",_xlfn.NUMBERVALUE(Plantilla!DO82),"")</f>
        <v/>
      </c>
      <c r="DR71" s="6" t="str">
        <f>IF($C71="OK",_xlfn.NUMBERVALUE(Plantilla!DP82),"")</f>
        <v/>
      </c>
      <c r="DS71" t="str">
        <f>IF($C71="OK",TEXT(Plantilla!DR82,"#"),"")</f>
        <v/>
      </c>
      <c r="DT71" s="6"/>
    </row>
    <row r="72" spans="1:124" x14ac:dyDescent="0.25">
      <c r="A72" t="str">
        <f>IF(Plantilla!$I$6="¡Perfecto!, Guarda el archivo y adjúntalo a tu interfaz de Nómina Electrónica","OK","Error")</f>
        <v>OK</v>
      </c>
      <c r="B72" t="str">
        <f>IF(Plantilla!$I$6="¡Perfecto!, Guarda el archivo y adjúntalo a tu interfaz de Nómina Electrónica",MID(Plantilla!$D$2,SEARCH("V",Plantilla!$D$2),10),"")</f>
        <v>V2.0</v>
      </c>
      <c r="C72" t="str">
        <f>Plantilla!C83</f>
        <v/>
      </c>
      <c r="D72" t="str">
        <f>IF($C72="OK",Plantilla!B83,"")</f>
        <v/>
      </c>
      <c r="E72" t="str">
        <f>IF($C72="OK",
   VLOOKUP(Plantilla!$E$4,'Tablas '!$AP$4:$AT$6,5,FALSE),
"")</f>
        <v/>
      </c>
      <c r="F72" t="str">
        <f>IF($C72="OK",TEXT(Plantilla!D83,"#"),"")</f>
        <v/>
      </c>
      <c r="G72" t="str">
        <f>IF($C72="OK",
   VLOOKUP(Plantilla!E83,'Tablas '!$B$4:$C$14,2,FALSE),
"")</f>
        <v/>
      </c>
      <c r="H72" t="str">
        <f>IF($C72="OK",TEXT(Plantilla!F83,"#"),"")</f>
        <v/>
      </c>
      <c r="I72" t="str">
        <f>IF($C72="OK",TEXT(Plantilla!G83,"#"),"")</f>
        <v/>
      </c>
      <c r="J72" t="str">
        <f>IF($C72="OK",TEXT(Plantilla!H83,"#"),"")</f>
        <v/>
      </c>
      <c r="K72" t="str">
        <f>IF($C72="OK",TEXT(Plantilla!I83,"#"),"")</f>
        <v/>
      </c>
      <c r="L72" t="str">
        <f>IF($C72="OK",TEXT(Plantilla!J83,"#"),"")</f>
        <v/>
      </c>
      <c r="M72" t="str">
        <f>IF($C72="OK",TEXT(Plantilla!K83,"#"),"")</f>
        <v/>
      </c>
      <c r="N72" t="str">
        <f>IF($C72="OK",
   CONCATENATE(YEAR(Plantilla!L83),"-",TEXT(MONTH(Plantilla!L83),"00"),"-",TEXT(DAY(Plantilla!L83),"00")),
"")</f>
        <v/>
      </c>
      <c r="O72" t="str">
        <f>IF($C72="OK",_xlfn.NUMBERVALUE(Plantilla!M83),"")</f>
        <v/>
      </c>
      <c r="P72" t="str">
        <f>IF($C72="OK",
   IF(Plantilla!N83&lt;&gt;"",
      CONCATENATE(YEAR(Plantilla!N83),"-",TEXT(MONTH(Plantilla!N83),"00"),"-",TEXT(DAY(Plantilla!N83),"00")),
   ""),
"")</f>
        <v/>
      </c>
      <c r="Q72" t="str">
        <f>IF($C72="OK",
   VLOOKUP(Plantilla!O83,'Tablas '!$E$4:$F$19,2,FALSE),
"")</f>
        <v/>
      </c>
      <c r="R72" t="str">
        <f>IF($C72="OK",
   VLOOKUP(Plantilla!P83,'Tablas '!$H$4:$I$5,2,FALSE),
"")</f>
        <v/>
      </c>
      <c r="S72" t="str">
        <f>IF($C72="OK",
   VLOOKUP(Plantilla!Q83,'Tablas '!$K$4:$L$8,2,FALSE),
"")</f>
        <v/>
      </c>
      <c r="T72" t="str">
        <f>IF($C72="OK",
   VLOOKUP(Plantilla!R83,'Tablas '!$AE$4:$AF$6,2,FALSE),
"")</f>
        <v/>
      </c>
      <c r="U72" t="str">
        <f>IF($C72="OK",
   VLOOKUP(Plantilla!S83,'Tablas '!$AE$4:$AF$6,2,FALSE),
"")</f>
        <v/>
      </c>
      <c r="V72" t="str">
        <f>IF($C72="OK",TEXT(Plantilla!T83,"#"),"")</f>
        <v/>
      </c>
      <c r="W72" s="84" t="str">
        <f>IF($C72="OK",
   VLOOKUP(Plantilla!U83,'Tablas '!$AM$4:$AN$1126,2,FALSE),
"")</f>
        <v/>
      </c>
      <c r="X72" t="str">
        <f>IF($C72="OK",TEXT(Plantilla!V83,"#"),"")</f>
        <v/>
      </c>
      <c r="Y72" t="str">
        <f>IF($C72="OK",
   CONCATENATE(YEAR(Plantilla!W83),"-",TEXT(MONTH(Plantilla!W83),"00"),"-",TEXT(DAY(Plantilla!W83),"00")),
"")</f>
        <v/>
      </c>
      <c r="Z72" t="str">
        <f>IF($C72="OK",
   CONCATENATE(YEAR(Plantilla!X83),"-",TEXT(MONTH(Plantilla!X83),"00"),"-",TEXT(DAY(Plantilla!X83),"00")),
"")</f>
        <v/>
      </c>
      <c r="AA72" t="str">
        <f>IF($C72="OK",
   TEXT(VLOOKUP(Plantilla!Y83,'Tablas '!$Q$4:$R$9,2,FALSE),"#"),
"")</f>
        <v/>
      </c>
      <c r="AB72" t="str">
        <f>IF($C72="OK",
   CONCATENATE(YEAR(Plantilla!Z83),"-",TEXT(MONTH(Plantilla!Z83),"00"),"-",TEXT(DAY(Plantilla!Z83),"00")),
"")</f>
        <v/>
      </c>
      <c r="AC72" t="str">
        <f>IF($C72="OK",
   TEXT(VLOOKUP(Plantilla!AA83,'Tablas '!$T$4:$U$13,2,FALSE),"#"),
"")</f>
        <v/>
      </c>
      <c r="AD72" t="str">
        <f>IF($C72="OK",TEXT(Plantilla!AB83,"#"),"")</f>
        <v/>
      </c>
      <c r="AE72" t="str">
        <f>IF($C72="OK",
   IF(Plantilla!AC83&lt;&gt;"",
      TEXT(VLOOKUP(Plantilla!AC83,'Tablas '!$W$4:$X$7,2,FALSE),"#"),
   ""),
"")</f>
        <v/>
      </c>
      <c r="AF72" t="str">
        <f>IF($C72="OK",TEXT(Plantilla!AD83,"#"),"")</f>
        <v/>
      </c>
      <c r="AG72" s="6" t="str">
        <f>IF($C72="OK",_xlfn.NUMBERVALUE(Plantilla!AE83),"")</f>
        <v/>
      </c>
      <c r="AH72" s="4" t="str">
        <f>IF($C72="OK",_xlfn.NUMBERVALUE(Plantilla!AF83),"")</f>
        <v/>
      </c>
      <c r="AI72" s="6" t="str">
        <f>IF($C72="OK",_xlfn.NUMBERVALUE(Plantilla!AG83),"")</f>
        <v/>
      </c>
      <c r="AJ72" s="6" t="str">
        <f>IF($C72="OK",_xlfn.NUMBERVALUE(Plantilla!AH83),"")</f>
        <v/>
      </c>
      <c r="AK72" s="6" t="str">
        <f>IF($C72="OK",_xlfn.NUMBERVALUE(Plantilla!AI83),"")</f>
        <v/>
      </c>
      <c r="AL72" s="6" t="str">
        <f>IF($C72="OK",_xlfn.NUMBERVALUE(Plantilla!AJ83),"")</f>
        <v/>
      </c>
      <c r="AM72" s="4" t="str">
        <f>IF($C72="OK",_xlfn.NUMBERVALUE(Plantilla!AK83),"")</f>
        <v/>
      </c>
      <c r="AN72" s="6" t="str">
        <f>IF($C72="OK",_xlfn.NUMBERVALUE(Plantilla!AL83),"")</f>
        <v/>
      </c>
      <c r="AO72" s="4" t="str">
        <f>IF($C72="OK",_xlfn.NUMBERVALUE(Plantilla!AM83),"")</f>
        <v/>
      </c>
      <c r="AP72" s="6" t="str">
        <f>IF($C72="OK",_xlfn.NUMBERVALUE(Plantilla!AN83),"")</f>
        <v/>
      </c>
      <c r="AQ72" s="4" t="str">
        <f>IF($C72="OK",_xlfn.NUMBERVALUE(Plantilla!AO83),"")</f>
        <v/>
      </c>
      <c r="AR72" s="6" t="str">
        <f>IF($C72="OK",_xlfn.NUMBERVALUE(Plantilla!AP83),"")</f>
        <v/>
      </c>
      <c r="AS72" s="4" t="str">
        <f>IF($C72="OK",_xlfn.NUMBERVALUE(Plantilla!AQ83),"")</f>
        <v/>
      </c>
      <c r="AT72" s="6" t="str">
        <f>IF($C72="OK",_xlfn.NUMBERVALUE(Plantilla!AR83),"")</f>
        <v/>
      </c>
      <c r="AU72" s="4" t="str">
        <f>IF($C72="OK",_xlfn.NUMBERVALUE(Plantilla!AS83),"")</f>
        <v/>
      </c>
      <c r="AV72" s="6" t="str">
        <f>IF($C72="OK",_xlfn.NUMBERVALUE(Plantilla!AT83),"")</f>
        <v/>
      </c>
      <c r="AW72" s="4" t="str">
        <f>IF($C72="OK",_xlfn.NUMBERVALUE(Plantilla!AU83),"")</f>
        <v/>
      </c>
      <c r="AX72" s="6" t="str">
        <f>IF($C72="OK",_xlfn.NUMBERVALUE(Plantilla!AV83),"")</f>
        <v/>
      </c>
      <c r="AY72" s="4" t="str">
        <f>IF($C72="OK",_xlfn.NUMBERVALUE(Plantilla!AW83),"")</f>
        <v/>
      </c>
      <c r="AZ72" s="6" t="str">
        <f>IF($C72="OK",_xlfn.NUMBERVALUE(Plantilla!AX83),"")</f>
        <v/>
      </c>
      <c r="BA72" t="str">
        <f>IF($C72="OK",_xlfn.NUMBERVALUE(Plantilla!AY83),"")</f>
        <v/>
      </c>
      <c r="BB72" t="str">
        <f>IF($C72="OK",_xlfn.NUMBERVALUE(Plantilla!AZ83),"")</f>
        <v/>
      </c>
      <c r="BC72" s="4" t="str">
        <f>IF($C72="OK",_xlfn.NUMBERVALUE(Plantilla!BA83),"")</f>
        <v/>
      </c>
      <c r="BD72" s="6" t="str">
        <f>IF($C72="OK",_xlfn.NUMBERVALUE(Plantilla!BB83),"")</f>
        <v/>
      </c>
      <c r="BE72" s="4" t="str">
        <f>IF($C72="OK",_xlfn.NUMBERVALUE(Plantilla!BC83),"")</f>
        <v/>
      </c>
      <c r="BF72" s="6" t="str">
        <f>IF($C72="OK",_xlfn.NUMBERVALUE(Plantilla!BD83),"")</f>
        <v/>
      </c>
      <c r="BG72" s="4" t="str">
        <f>IF($C72="OK",_xlfn.NUMBERVALUE(Plantilla!BE83),"")</f>
        <v/>
      </c>
      <c r="BH72" s="6" t="str">
        <f>IF($C72="OK",_xlfn.NUMBERVALUE(Plantilla!BF83),"")</f>
        <v/>
      </c>
      <c r="BI72" s="110" t="str">
        <f>IF($C72="OK",_xlfn.NUMBERVALUE(Plantilla!BG83),"")</f>
        <v/>
      </c>
      <c r="BJ72" s="6" t="str">
        <f>IF($C72="OK",_xlfn.NUMBERVALUE(Plantilla!BH83),"")</f>
        <v/>
      </c>
      <c r="BK72" s="109" t="str">
        <f>IF($C72="OK",_xlfn.NUMBERVALUE(Plantilla!BI83),"")</f>
        <v/>
      </c>
      <c r="BL72" s="6" t="str">
        <f>IF($C72="OK",
   IF(Plantilla!BJ83&lt;&gt;"",
      TEXT(VLOOKUP(Plantilla!BJ83,'Tablas '!$Z$4:$AA$6,2,FALSE),"#"),
   ""),
"")</f>
        <v/>
      </c>
      <c r="BM72" s="4" t="str">
        <f>IF($C72="OK",_xlfn.NUMBERVALUE(Plantilla!BK83),"")</f>
        <v/>
      </c>
      <c r="BN72" s="4" t="str">
        <f>IF($C72="OK",_xlfn.NUMBERVALUE(Plantilla!BL83),"")</f>
        <v/>
      </c>
      <c r="BO72" s="6" t="str">
        <f>IF($C72="OK",_xlfn.NUMBERVALUE(Plantilla!BM83),"")</f>
        <v/>
      </c>
      <c r="BP72" s="4" t="str">
        <f>IF($C72="OK",_xlfn.NUMBERVALUE(Plantilla!BN83),"")</f>
        <v/>
      </c>
      <c r="BQ72" s="6" t="str">
        <f>IF($C72="OK",_xlfn.NUMBERVALUE(Plantilla!BO83),"")</f>
        <v/>
      </c>
      <c r="BR72" s="4" t="str">
        <f>IF($C72="OK",_xlfn.NUMBERVALUE(Plantilla!BP83),"")</f>
        <v/>
      </c>
      <c r="BS72" s="6" t="str">
        <f>IF($C72="OK",_xlfn.NUMBERVALUE(Plantilla!BQ83),"")</f>
        <v/>
      </c>
      <c r="BT72" s="4" t="str">
        <f>IF($C72="OK",_xlfn.NUMBERVALUE(Plantilla!BR83),"")</f>
        <v/>
      </c>
      <c r="BU72" s="6" t="str">
        <f>IF($C72="OK",_xlfn.NUMBERVALUE(Plantilla!BS83),"")</f>
        <v/>
      </c>
      <c r="BV72" s="6" t="str">
        <f>IF($C72="OK",_xlfn.NUMBERVALUE(Plantilla!BT83),"")</f>
        <v/>
      </c>
      <c r="BW72" s="6" t="str">
        <f>IF($C72="OK",_xlfn.NUMBERVALUE(Plantilla!BU83),"")</f>
        <v/>
      </c>
      <c r="BX72" s="6" t="str">
        <f>IF($C72="OK",_xlfn.NUMBERVALUE(Plantilla!BV83),"")</f>
        <v/>
      </c>
      <c r="BY72" s="6" t="str">
        <f>IF($C72="OK",_xlfn.NUMBERVALUE(Plantilla!BW83),"")</f>
        <v/>
      </c>
      <c r="BZ72" s="6" t="str">
        <f>IF($C72="OK",_xlfn.NUMBERVALUE(Plantilla!BX83),"")</f>
        <v/>
      </c>
      <c r="CA72" s="6" t="str">
        <f>IF($C72="OK",_xlfn.NUMBERVALUE(Plantilla!BY83),"")</f>
        <v/>
      </c>
      <c r="CB72" s="6" t="str">
        <f>IF($C72="OK",_xlfn.NUMBERVALUE(Plantilla!BZ83),"")</f>
        <v/>
      </c>
      <c r="CC72" s="6" t="str">
        <f>IF($C72="OK",_xlfn.NUMBERVALUE(Plantilla!CA83),"")</f>
        <v/>
      </c>
      <c r="CD72" s="6" t="str">
        <f>IF($C72="OK",_xlfn.NUMBERVALUE(Plantilla!CB83),"")</f>
        <v/>
      </c>
      <c r="CE72" s="6" t="str">
        <f>IF($C72="OK",_xlfn.NUMBERVALUE(Plantilla!CC83),"")</f>
        <v/>
      </c>
      <c r="CF72" s="4" t="str">
        <f>IF($C72="OK",_xlfn.NUMBERVALUE(Plantilla!CD83),"")</f>
        <v/>
      </c>
      <c r="CG72" s="6" t="str">
        <f>IF($C72="OK",_xlfn.NUMBERVALUE(Plantilla!CE83),"")</f>
        <v/>
      </c>
      <c r="CH72" s="6" t="str">
        <f>IF($C72="OK",_xlfn.NUMBERVALUE(Plantilla!CF83),"")</f>
        <v/>
      </c>
      <c r="CI72" s="6" t="str">
        <f>IF($C72="OK",_xlfn.NUMBERVALUE(Plantilla!CG83),"")</f>
        <v/>
      </c>
      <c r="CJ72" s="6" t="str">
        <f>IF($C72="OK",_xlfn.NUMBERVALUE(Plantilla!CH83),"")</f>
        <v/>
      </c>
      <c r="CK72" s="6" t="str">
        <f>IF($C72="OK",_xlfn.NUMBERVALUE(Plantilla!CI83),"")</f>
        <v/>
      </c>
      <c r="CL72" s="6" t="str">
        <f>IF($C72="OK",_xlfn.NUMBERVALUE(Plantilla!CJ83),"")</f>
        <v/>
      </c>
      <c r="CM72" t="str">
        <f>IF($C72="OK",TEXT(Plantilla!CK83,"#"),"")</f>
        <v/>
      </c>
      <c r="CN72" s="6" t="str">
        <f>IF($C72="OK",_xlfn.NUMBERVALUE(Plantilla!CL83),"")</f>
        <v/>
      </c>
      <c r="CO72" s="6" t="str">
        <f>IF($C72="OK",_xlfn.NUMBERVALUE(Plantilla!CM83),"")</f>
        <v/>
      </c>
      <c r="CP72" s="110" t="str">
        <f>IF($C72="OK",_xlfn.NUMBERVALUE(Plantilla!CN83),"")</f>
        <v/>
      </c>
      <c r="CQ72" s="6" t="str">
        <f>IF($C72="OK",_xlfn.NUMBERVALUE(Plantilla!CO83),"")</f>
        <v/>
      </c>
      <c r="CR72" s="109" t="str">
        <f>IF($C72="OK",_xlfn.NUMBERVALUE(Plantilla!CP83),"")</f>
        <v/>
      </c>
      <c r="CS72" s="110" t="str">
        <f>IF($C72="OK",_xlfn.NUMBERVALUE(Plantilla!CQ83),"")</f>
        <v/>
      </c>
      <c r="CT72" s="6" t="str">
        <f>IF($C72="OK",_xlfn.NUMBERVALUE(Plantilla!CR83),"")</f>
        <v/>
      </c>
      <c r="CU72" s="109" t="str">
        <f>IF($C72="OK",_xlfn.NUMBERVALUE(Plantilla!CS83),"")</f>
        <v/>
      </c>
      <c r="CV72" s="110" t="str">
        <f>IF($C72="OK",_xlfn.NUMBERVALUE(Plantilla!CT83),"")</f>
        <v/>
      </c>
      <c r="CW72" s="6" t="str">
        <f>IF($C72="OK",_xlfn.NUMBERVALUE(Plantilla!CU83),"")</f>
        <v/>
      </c>
      <c r="CX72" s="82" t="str">
        <f>IF($C72="OK",_xlfn.NUMBERVALUE(Plantilla!CV83),"")</f>
        <v/>
      </c>
      <c r="CY72" s="6" t="str">
        <f>IF($C72="OK",_xlfn.NUMBERVALUE(Plantilla!CW83),"")</f>
        <v/>
      </c>
      <c r="CZ72" s="82" t="str">
        <f>IF($C72="OK",_xlfn.NUMBERVALUE(Plantilla!CX83),"")</f>
        <v/>
      </c>
      <c r="DA72" s="6" t="str">
        <f>IF($C72="OK",_xlfn.NUMBERVALUE(Plantilla!CY83),"")</f>
        <v/>
      </c>
      <c r="DB72" s="109" t="str">
        <f>IF($C72="OK",_xlfn.NUMBERVALUE(Plantilla!CZ83),"")</f>
        <v/>
      </c>
      <c r="DC72" s="6" t="str">
        <f>IF($C72="OK",_xlfn.NUMBERVALUE(Plantilla!DA83),"")</f>
        <v/>
      </c>
      <c r="DD72" s="6" t="str">
        <f>IF($C72="OK",TEXT(Plantilla!DB83,"#"),"")</f>
        <v/>
      </c>
      <c r="DE72" s="6" t="str">
        <f>IF($C72="OK",_xlfn.NUMBERVALUE(Plantilla!DC83),"")</f>
        <v/>
      </c>
      <c r="DF72" s="4" t="str">
        <f>IF($C72="OK",_xlfn.NUMBERVALUE(Plantilla!DD83),"")</f>
        <v/>
      </c>
      <c r="DG72" s="6" t="str">
        <f>IF($C72="OK",_xlfn.NUMBERVALUE(Plantilla!DE83),"")</f>
        <v/>
      </c>
      <c r="DH72" s="6" t="str">
        <f>IF($C72="OK",_xlfn.NUMBERVALUE(Plantilla!DF83),"")</f>
        <v/>
      </c>
      <c r="DI72" s="6" t="str">
        <f>IF($C72="OK",_xlfn.NUMBERVALUE(Plantilla!DG83),"")</f>
        <v/>
      </c>
      <c r="DJ72" s="6" t="str">
        <f>IF($C72="OK",_xlfn.NUMBERVALUE(Plantilla!DH83),"")</f>
        <v/>
      </c>
      <c r="DK72" s="6" t="str">
        <f>IF($C72="OK",_xlfn.NUMBERVALUE(Plantilla!DI83),"")</f>
        <v/>
      </c>
      <c r="DL72" s="6" t="str">
        <f>IF($C72="OK",_xlfn.NUMBERVALUE(Plantilla!DJ83),"")</f>
        <v/>
      </c>
      <c r="DM72" s="6" t="str">
        <f>IF($C72="OK",_xlfn.NUMBERVALUE(Plantilla!DK83),"")</f>
        <v/>
      </c>
      <c r="DN72" s="6" t="str">
        <f>IF($C72="OK",_xlfn.NUMBERVALUE(Plantilla!DL83),"")</f>
        <v/>
      </c>
      <c r="DO72" s="6" t="str">
        <f>IF($C72="OK",_xlfn.NUMBERVALUE(Plantilla!DM83),"")</f>
        <v/>
      </c>
      <c r="DP72" s="6" t="str">
        <f>IF($C72="OK",_xlfn.NUMBERVALUE(Plantilla!DN83),"")</f>
        <v/>
      </c>
      <c r="DQ72" s="6" t="str">
        <f>IF($C72="OK",_xlfn.NUMBERVALUE(Plantilla!DO83),"")</f>
        <v/>
      </c>
      <c r="DR72" s="6" t="str">
        <f>IF($C72="OK",_xlfn.NUMBERVALUE(Plantilla!DP83),"")</f>
        <v/>
      </c>
      <c r="DS72" t="str">
        <f>IF($C72="OK",TEXT(Plantilla!DR83,"#"),"")</f>
        <v/>
      </c>
      <c r="DT72" s="6"/>
    </row>
    <row r="73" spans="1:124" x14ac:dyDescent="0.25">
      <c r="A73" t="str">
        <f>IF(Plantilla!$I$6="¡Perfecto!, Guarda el archivo y adjúntalo a tu interfaz de Nómina Electrónica","OK","Error")</f>
        <v>OK</v>
      </c>
      <c r="B73" t="str">
        <f>IF(Plantilla!$I$6="¡Perfecto!, Guarda el archivo y adjúntalo a tu interfaz de Nómina Electrónica",MID(Plantilla!$D$2,SEARCH("V",Plantilla!$D$2),10),"")</f>
        <v>V2.0</v>
      </c>
      <c r="C73" t="str">
        <f>Plantilla!C84</f>
        <v/>
      </c>
      <c r="D73" t="str">
        <f>IF($C73="OK",Plantilla!B84,"")</f>
        <v/>
      </c>
      <c r="E73" t="str">
        <f>IF($C73="OK",
   VLOOKUP(Plantilla!$E$4,'Tablas '!$AP$4:$AT$6,5,FALSE),
"")</f>
        <v/>
      </c>
      <c r="F73" t="str">
        <f>IF($C73="OK",TEXT(Plantilla!D84,"#"),"")</f>
        <v/>
      </c>
      <c r="G73" t="str">
        <f>IF($C73="OK",
   VLOOKUP(Plantilla!E84,'Tablas '!$B$4:$C$14,2,FALSE),
"")</f>
        <v/>
      </c>
      <c r="H73" t="str">
        <f>IF($C73="OK",TEXT(Plantilla!F84,"#"),"")</f>
        <v/>
      </c>
      <c r="I73" t="str">
        <f>IF($C73="OK",TEXT(Plantilla!G84,"#"),"")</f>
        <v/>
      </c>
      <c r="J73" t="str">
        <f>IF($C73="OK",TEXT(Plantilla!H84,"#"),"")</f>
        <v/>
      </c>
      <c r="K73" t="str">
        <f>IF($C73="OK",TEXT(Plantilla!I84,"#"),"")</f>
        <v/>
      </c>
      <c r="L73" t="str">
        <f>IF($C73="OK",TEXT(Plantilla!J84,"#"),"")</f>
        <v/>
      </c>
      <c r="M73" t="str">
        <f>IF($C73="OK",TEXT(Plantilla!K84,"#"),"")</f>
        <v/>
      </c>
      <c r="N73" t="str">
        <f>IF($C73="OK",
   CONCATENATE(YEAR(Plantilla!L84),"-",TEXT(MONTH(Plantilla!L84),"00"),"-",TEXT(DAY(Plantilla!L84),"00")),
"")</f>
        <v/>
      </c>
      <c r="O73" t="str">
        <f>IF($C73="OK",_xlfn.NUMBERVALUE(Plantilla!M84),"")</f>
        <v/>
      </c>
      <c r="P73" t="str">
        <f>IF($C73="OK",
   IF(Plantilla!N84&lt;&gt;"",
      CONCATENATE(YEAR(Plantilla!N84),"-",TEXT(MONTH(Plantilla!N84),"00"),"-",TEXT(DAY(Plantilla!N84),"00")),
   ""),
"")</f>
        <v/>
      </c>
      <c r="Q73" t="str">
        <f>IF($C73="OK",
   VLOOKUP(Plantilla!O84,'Tablas '!$E$4:$F$19,2,FALSE),
"")</f>
        <v/>
      </c>
      <c r="R73" t="str">
        <f>IF($C73="OK",
   VLOOKUP(Plantilla!P84,'Tablas '!$H$4:$I$5,2,FALSE),
"")</f>
        <v/>
      </c>
      <c r="S73" t="str">
        <f>IF($C73="OK",
   VLOOKUP(Plantilla!Q84,'Tablas '!$K$4:$L$8,2,FALSE),
"")</f>
        <v/>
      </c>
      <c r="T73" t="str">
        <f>IF($C73="OK",
   VLOOKUP(Plantilla!R84,'Tablas '!$AE$4:$AF$6,2,FALSE),
"")</f>
        <v/>
      </c>
      <c r="U73" t="str">
        <f>IF($C73="OK",
   VLOOKUP(Plantilla!S84,'Tablas '!$AE$4:$AF$6,2,FALSE),
"")</f>
        <v/>
      </c>
      <c r="V73" t="str">
        <f>IF($C73="OK",TEXT(Plantilla!T84,"#"),"")</f>
        <v/>
      </c>
      <c r="W73" s="84" t="str">
        <f>IF($C73="OK",
   VLOOKUP(Plantilla!U84,'Tablas '!$AM$4:$AN$1126,2,FALSE),
"")</f>
        <v/>
      </c>
      <c r="X73" t="str">
        <f>IF($C73="OK",TEXT(Plantilla!V84,"#"),"")</f>
        <v/>
      </c>
      <c r="Y73" t="str">
        <f>IF($C73="OK",
   CONCATENATE(YEAR(Plantilla!W84),"-",TEXT(MONTH(Plantilla!W84),"00"),"-",TEXT(DAY(Plantilla!W84),"00")),
"")</f>
        <v/>
      </c>
      <c r="Z73" t="str">
        <f>IF($C73="OK",
   CONCATENATE(YEAR(Plantilla!X84),"-",TEXT(MONTH(Plantilla!X84),"00"),"-",TEXT(DAY(Plantilla!X84),"00")),
"")</f>
        <v/>
      </c>
      <c r="AA73" t="str">
        <f>IF($C73="OK",
   TEXT(VLOOKUP(Plantilla!Y84,'Tablas '!$Q$4:$R$9,2,FALSE),"#"),
"")</f>
        <v/>
      </c>
      <c r="AB73" t="str">
        <f>IF($C73="OK",
   CONCATENATE(YEAR(Plantilla!Z84),"-",TEXT(MONTH(Plantilla!Z84),"00"),"-",TEXT(DAY(Plantilla!Z84),"00")),
"")</f>
        <v/>
      </c>
      <c r="AC73" t="str">
        <f>IF($C73="OK",
   TEXT(VLOOKUP(Plantilla!AA84,'Tablas '!$T$4:$U$13,2,FALSE),"#"),
"")</f>
        <v/>
      </c>
      <c r="AD73" t="str">
        <f>IF($C73="OK",TEXT(Plantilla!AB84,"#"),"")</f>
        <v/>
      </c>
      <c r="AE73" t="str">
        <f>IF($C73="OK",
   IF(Plantilla!AC84&lt;&gt;"",
      TEXT(VLOOKUP(Plantilla!AC84,'Tablas '!$W$4:$X$7,2,FALSE),"#"),
   ""),
"")</f>
        <v/>
      </c>
      <c r="AF73" t="str">
        <f>IF($C73="OK",TEXT(Plantilla!AD84,"#"),"")</f>
        <v/>
      </c>
      <c r="AG73" s="6" t="str">
        <f>IF($C73="OK",_xlfn.NUMBERVALUE(Plantilla!AE84),"")</f>
        <v/>
      </c>
      <c r="AH73" s="4" t="str">
        <f>IF($C73="OK",_xlfn.NUMBERVALUE(Plantilla!AF84),"")</f>
        <v/>
      </c>
      <c r="AI73" s="6" t="str">
        <f>IF($C73="OK",_xlfn.NUMBERVALUE(Plantilla!AG84),"")</f>
        <v/>
      </c>
      <c r="AJ73" s="6" t="str">
        <f>IF($C73="OK",_xlfn.NUMBERVALUE(Plantilla!AH84),"")</f>
        <v/>
      </c>
      <c r="AK73" s="6" t="str">
        <f>IF($C73="OK",_xlfn.NUMBERVALUE(Plantilla!AI84),"")</f>
        <v/>
      </c>
      <c r="AL73" s="6" t="str">
        <f>IF($C73="OK",_xlfn.NUMBERVALUE(Plantilla!AJ84),"")</f>
        <v/>
      </c>
      <c r="AM73" s="4" t="str">
        <f>IF($C73="OK",_xlfn.NUMBERVALUE(Plantilla!AK84),"")</f>
        <v/>
      </c>
      <c r="AN73" s="6" t="str">
        <f>IF($C73="OK",_xlfn.NUMBERVALUE(Plantilla!AL84),"")</f>
        <v/>
      </c>
      <c r="AO73" s="4" t="str">
        <f>IF($C73="OK",_xlfn.NUMBERVALUE(Plantilla!AM84),"")</f>
        <v/>
      </c>
      <c r="AP73" s="6" t="str">
        <f>IF($C73="OK",_xlfn.NUMBERVALUE(Plantilla!AN84),"")</f>
        <v/>
      </c>
      <c r="AQ73" s="4" t="str">
        <f>IF($C73="OK",_xlfn.NUMBERVALUE(Plantilla!AO84),"")</f>
        <v/>
      </c>
      <c r="AR73" s="6" t="str">
        <f>IF($C73="OK",_xlfn.NUMBERVALUE(Plantilla!AP84),"")</f>
        <v/>
      </c>
      <c r="AS73" s="4" t="str">
        <f>IF($C73="OK",_xlfn.NUMBERVALUE(Plantilla!AQ84),"")</f>
        <v/>
      </c>
      <c r="AT73" s="6" t="str">
        <f>IF($C73="OK",_xlfn.NUMBERVALUE(Plantilla!AR84),"")</f>
        <v/>
      </c>
      <c r="AU73" s="4" t="str">
        <f>IF($C73="OK",_xlfn.NUMBERVALUE(Plantilla!AS84),"")</f>
        <v/>
      </c>
      <c r="AV73" s="6" t="str">
        <f>IF($C73="OK",_xlfn.NUMBERVALUE(Plantilla!AT84),"")</f>
        <v/>
      </c>
      <c r="AW73" s="4" t="str">
        <f>IF($C73="OK",_xlfn.NUMBERVALUE(Plantilla!AU84),"")</f>
        <v/>
      </c>
      <c r="AX73" s="6" t="str">
        <f>IF($C73="OK",_xlfn.NUMBERVALUE(Plantilla!AV84),"")</f>
        <v/>
      </c>
      <c r="AY73" s="4" t="str">
        <f>IF($C73="OK",_xlfn.NUMBERVALUE(Plantilla!AW84),"")</f>
        <v/>
      </c>
      <c r="AZ73" s="6" t="str">
        <f>IF($C73="OK",_xlfn.NUMBERVALUE(Plantilla!AX84),"")</f>
        <v/>
      </c>
      <c r="BA73" t="str">
        <f>IF($C73="OK",_xlfn.NUMBERVALUE(Plantilla!AY84),"")</f>
        <v/>
      </c>
      <c r="BB73" t="str">
        <f>IF($C73="OK",_xlfn.NUMBERVALUE(Plantilla!AZ84),"")</f>
        <v/>
      </c>
      <c r="BC73" s="4" t="str">
        <f>IF($C73="OK",_xlfn.NUMBERVALUE(Plantilla!BA84),"")</f>
        <v/>
      </c>
      <c r="BD73" s="6" t="str">
        <f>IF($C73="OK",_xlfn.NUMBERVALUE(Plantilla!BB84),"")</f>
        <v/>
      </c>
      <c r="BE73" s="4" t="str">
        <f>IF($C73="OK",_xlfn.NUMBERVALUE(Plantilla!BC84),"")</f>
        <v/>
      </c>
      <c r="BF73" s="6" t="str">
        <f>IF($C73="OK",_xlfn.NUMBERVALUE(Plantilla!BD84),"")</f>
        <v/>
      </c>
      <c r="BG73" s="4" t="str">
        <f>IF($C73="OK",_xlfn.NUMBERVALUE(Plantilla!BE84),"")</f>
        <v/>
      </c>
      <c r="BH73" s="6" t="str">
        <f>IF($C73="OK",_xlfn.NUMBERVALUE(Plantilla!BF84),"")</f>
        <v/>
      </c>
      <c r="BI73" s="110" t="str">
        <f>IF($C73="OK",_xlfn.NUMBERVALUE(Plantilla!BG84),"")</f>
        <v/>
      </c>
      <c r="BJ73" s="6" t="str">
        <f>IF($C73="OK",_xlfn.NUMBERVALUE(Plantilla!BH84),"")</f>
        <v/>
      </c>
      <c r="BK73" s="109" t="str">
        <f>IF($C73="OK",_xlfn.NUMBERVALUE(Plantilla!BI84),"")</f>
        <v/>
      </c>
      <c r="BL73" s="6" t="str">
        <f>IF($C73="OK",
   IF(Plantilla!BJ84&lt;&gt;"",
      TEXT(VLOOKUP(Plantilla!BJ84,'Tablas '!$Z$4:$AA$6,2,FALSE),"#"),
   ""),
"")</f>
        <v/>
      </c>
      <c r="BM73" s="4" t="str">
        <f>IF($C73="OK",_xlfn.NUMBERVALUE(Plantilla!BK84),"")</f>
        <v/>
      </c>
      <c r="BN73" s="4" t="str">
        <f>IF($C73="OK",_xlfn.NUMBERVALUE(Plantilla!BL84),"")</f>
        <v/>
      </c>
      <c r="BO73" s="6" t="str">
        <f>IF($C73="OK",_xlfn.NUMBERVALUE(Plantilla!BM84),"")</f>
        <v/>
      </c>
      <c r="BP73" s="4" t="str">
        <f>IF($C73="OK",_xlfn.NUMBERVALUE(Plantilla!BN84),"")</f>
        <v/>
      </c>
      <c r="BQ73" s="6" t="str">
        <f>IF($C73="OK",_xlfn.NUMBERVALUE(Plantilla!BO84),"")</f>
        <v/>
      </c>
      <c r="BR73" s="4" t="str">
        <f>IF($C73="OK",_xlfn.NUMBERVALUE(Plantilla!BP84),"")</f>
        <v/>
      </c>
      <c r="BS73" s="6" t="str">
        <f>IF($C73="OK",_xlfn.NUMBERVALUE(Plantilla!BQ84),"")</f>
        <v/>
      </c>
      <c r="BT73" s="4" t="str">
        <f>IF($C73="OK",_xlfn.NUMBERVALUE(Plantilla!BR84),"")</f>
        <v/>
      </c>
      <c r="BU73" s="6" t="str">
        <f>IF($C73="OK",_xlfn.NUMBERVALUE(Plantilla!BS84),"")</f>
        <v/>
      </c>
      <c r="BV73" s="6" t="str">
        <f>IF($C73="OK",_xlfn.NUMBERVALUE(Plantilla!BT84),"")</f>
        <v/>
      </c>
      <c r="BW73" s="6" t="str">
        <f>IF($C73="OK",_xlfn.NUMBERVALUE(Plantilla!BU84),"")</f>
        <v/>
      </c>
      <c r="BX73" s="6" t="str">
        <f>IF($C73="OK",_xlfn.NUMBERVALUE(Plantilla!BV84),"")</f>
        <v/>
      </c>
      <c r="BY73" s="6" t="str">
        <f>IF($C73="OK",_xlfn.NUMBERVALUE(Plantilla!BW84),"")</f>
        <v/>
      </c>
      <c r="BZ73" s="6" t="str">
        <f>IF($C73="OK",_xlfn.NUMBERVALUE(Plantilla!BX84),"")</f>
        <v/>
      </c>
      <c r="CA73" s="6" t="str">
        <f>IF($C73="OK",_xlfn.NUMBERVALUE(Plantilla!BY84),"")</f>
        <v/>
      </c>
      <c r="CB73" s="6" t="str">
        <f>IF($C73="OK",_xlfn.NUMBERVALUE(Plantilla!BZ84),"")</f>
        <v/>
      </c>
      <c r="CC73" s="6" t="str">
        <f>IF($C73="OK",_xlfn.NUMBERVALUE(Plantilla!CA84),"")</f>
        <v/>
      </c>
      <c r="CD73" s="6" t="str">
        <f>IF($C73="OK",_xlfn.NUMBERVALUE(Plantilla!CB84),"")</f>
        <v/>
      </c>
      <c r="CE73" s="6" t="str">
        <f>IF($C73="OK",_xlfn.NUMBERVALUE(Plantilla!CC84),"")</f>
        <v/>
      </c>
      <c r="CF73" s="4" t="str">
        <f>IF($C73="OK",_xlfn.NUMBERVALUE(Plantilla!CD84),"")</f>
        <v/>
      </c>
      <c r="CG73" s="6" t="str">
        <f>IF($C73="OK",_xlfn.NUMBERVALUE(Plantilla!CE84),"")</f>
        <v/>
      </c>
      <c r="CH73" s="6" t="str">
        <f>IF($C73="OK",_xlfn.NUMBERVALUE(Plantilla!CF84),"")</f>
        <v/>
      </c>
      <c r="CI73" s="6" t="str">
        <f>IF($C73="OK",_xlfn.NUMBERVALUE(Plantilla!CG84),"")</f>
        <v/>
      </c>
      <c r="CJ73" s="6" t="str">
        <f>IF($C73="OK",_xlfn.NUMBERVALUE(Plantilla!CH84),"")</f>
        <v/>
      </c>
      <c r="CK73" s="6" t="str">
        <f>IF($C73="OK",_xlfn.NUMBERVALUE(Plantilla!CI84),"")</f>
        <v/>
      </c>
      <c r="CL73" s="6" t="str">
        <f>IF($C73="OK",_xlfn.NUMBERVALUE(Plantilla!CJ84),"")</f>
        <v/>
      </c>
      <c r="CM73" t="str">
        <f>IF($C73="OK",TEXT(Plantilla!CK84,"#"),"")</f>
        <v/>
      </c>
      <c r="CN73" s="6" t="str">
        <f>IF($C73="OK",_xlfn.NUMBERVALUE(Plantilla!CL84),"")</f>
        <v/>
      </c>
      <c r="CO73" s="6" t="str">
        <f>IF($C73="OK",_xlfn.NUMBERVALUE(Plantilla!CM84),"")</f>
        <v/>
      </c>
      <c r="CP73" s="110" t="str">
        <f>IF($C73="OK",_xlfn.NUMBERVALUE(Plantilla!CN84),"")</f>
        <v/>
      </c>
      <c r="CQ73" s="6" t="str">
        <f>IF($C73="OK",_xlfn.NUMBERVALUE(Plantilla!CO84),"")</f>
        <v/>
      </c>
      <c r="CR73" s="109" t="str">
        <f>IF($C73="OK",_xlfn.NUMBERVALUE(Plantilla!CP84),"")</f>
        <v/>
      </c>
      <c r="CS73" s="110" t="str">
        <f>IF($C73="OK",_xlfn.NUMBERVALUE(Plantilla!CQ84),"")</f>
        <v/>
      </c>
      <c r="CT73" s="6" t="str">
        <f>IF($C73="OK",_xlfn.NUMBERVALUE(Plantilla!CR84),"")</f>
        <v/>
      </c>
      <c r="CU73" s="109" t="str">
        <f>IF($C73="OK",_xlfn.NUMBERVALUE(Plantilla!CS84),"")</f>
        <v/>
      </c>
      <c r="CV73" s="110" t="str">
        <f>IF($C73="OK",_xlfn.NUMBERVALUE(Plantilla!CT84),"")</f>
        <v/>
      </c>
      <c r="CW73" s="6" t="str">
        <f>IF($C73="OK",_xlfn.NUMBERVALUE(Plantilla!CU84),"")</f>
        <v/>
      </c>
      <c r="CX73" s="82" t="str">
        <f>IF($C73="OK",_xlfn.NUMBERVALUE(Plantilla!CV84),"")</f>
        <v/>
      </c>
      <c r="CY73" s="6" t="str">
        <f>IF($C73="OK",_xlfn.NUMBERVALUE(Plantilla!CW84),"")</f>
        <v/>
      </c>
      <c r="CZ73" s="82" t="str">
        <f>IF($C73="OK",_xlfn.NUMBERVALUE(Plantilla!CX84),"")</f>
        <v/>
      </c>
      <c r="DA73" s="6" t="str">
        <f>IF($C73="OK",_xlfn.NUMBERVALUE(Plantilla!CY84),"")</f>
        <v/>
      </c>
      <c r="DB73" s="109" t="str">
        <f>IF($C73="OK",_xlfn.NUMBERVALUE(Plantilla!CZ84),"")</f>
        <v/>
      </c>
      <c r="DC73" s="6" t="str">
        <f>IF($C73="OK",_xlfn.NUMBERVALUE(Plantilla!DA84),"")</f>
        <v/>
      </c>
      <c r="DD73" s="6" t="str">
        <f>IF($C73="OK",TEXT(Plantilla!DB84,"#"),"")</f>
        <v/>
      </c>
      <c r="DE73" s="6" t="str">
        <f>IF($C73="OK",_xlfn.NUMBERVALUE(Plantilla!DC84),"")</f>
        <v/>
      </c>
      <c r="DF73" s="4" t="str">
        <f>IF($C73="OK",_xlfn.NUMBERVALUE(Plantilla!DD84),"")</f>
        <v/>
      </c>
      <c r="DG73" s="6" t="str">
        <f>IF($C73="OK",_xlfn.NUMBERVALUE(Plantilla!DE84),"")</f>
        <v/>
      </c>
      <c r="DH73" s="6" t="str">
        <f>IF($C73="OK",_xlfn.NUMBERVALUE(Plantilla!DF84),"")</f>
        <v/>
      </c>
      <c r="DI73" s="6" t="str">
        <f>IF($C73="OK",_xlfn.NUMBERVALUE(Plantilla!DG84),"")</f>
        <v/>
      </c>
      <c r="DJ73" s="6" t="str">
        <f>IF($C73="OK",_xlfn.NUMBERVALUE(Plantilla!DH84),"")</f>
        <v/>
      </c>
      <c r="DK73" s="6" t="str">
        <f>IF($C73="OK",_xlfn.NUMBERVALUE(Plantilla!DI84),"")</f>
        <v/>
      </c>
      <c r="DL73" s="6" t="str">
        <f>IF($C73="OK",_xlfn.NUMBERVALUE(Plantilla!DJ84),"")</f>
        <v/>
      </c>
      <c r="DM73" s="6" t="str">
        <f>IF($C73="OK",_xlfn.NUMBERVALUE(Plantilla!DK84),"")</f>
        <v/>
      </c>
      <c r="DN73" s="6" t="str">
        <f>IF($C73="OK",_xlfn.NUMBERVALUE(Plantilla!DL84),"")</f>
        <v/>
      </c>
      <c r="DO73" s="6" t="str">
        <f>IF($C73="OK",_xlfn.NUMBERVALUE(Plantilla!DM84),"")</f>
        <v/>
      </c>
      <c r="DP73" s="6" t="str">
        <f>IF($C73="OK",_xlfn.NUMBERVALUE(Plantilla!DN84),"")</f>
        <v/>
      </c>
      <c r="DQ73" s="6" t="str">
        <f>IF($C73="OK",_xlfn.NUMBERVALUE(Plantilla!DO84),"")</f>
        <v/>
      </c>
      <c r="DR73" s="6" t="str">
        <f>IF($C73="OK",_xlfn.NUMBERVALUE(Plantilla!DP84),"")</f>
        <v/>
      </c>
      <c r="DS73" t="str">
        <f>IF($C73="OK",TEXT(Plantilla!DR84,"#"),"")</f>
        <v/>
      </c>
      <c r="DT73" s="6"/>
    </row>
    <row r="74" spans="1:124" x14ac:dyDescent="0.25">
      <c r="A74" t="str">
        <f>IF(Plantilla!$I$6="¡Perfecto!, Guarda el archivo y adjúntalo a tu interfaz de Nómina Electrónica","OK","Error")</f>
        <v>OK</v>
      </c>
      <c r="B74" t="str">
        <f>IF(Plantilla!$I$6="¡Perfecto!, Guarda el archivo y adjúntalo a tu interfaz de Nómina Electrónica",MID(Plantilla!$D$2,SEARCH("V",Plantilla!$D$2),10),"")</f>
        <v>V2.0</v>
      </c>
      <c r="C74" t="str">
        <f>Plantilla!C85</f>
        <v/>
      </c>
      <c r="D74" t="str">
        <f>IF($C74="OK",Plantilla!B85,"")</f>
        <v/>
      </c>
      <c r="E74" t="str">
        <f>IF($C74="OK",
   VLOOKUP(Plantilla!$E$4,'Tablas '!$AP$4:$AT$6,5,FALSE),
"")</f>
        <v/>
      </c>
      <c r="F74" t="str">
        <f>IF($C74="OK",TEXT(Plantilla!D85,"#"),"")</f>
        <v/>
      </c>
      <c r="G74" t="str">
        <f>IF($C74="OK",
   VLOOKUP(Plantilla!E85,'Tablas '!$B$4:$C$14,2,FALSE),
"")</f>
        <v/>
      </c>
      <c r="H74" t="str">
        <f>IF($C74="OK",TEXT(Plantilla!F85,"#"),"")</f>
        <v/>
      </c>
      <c r="I74" t="str">
        <f>IF($C74="OK",TEXT(Plantilla!G85,"#"),"")</f>
        <v/>
      </c>
      <c r="J74" t="str">
        <f>IF($C74="OK",TEXT(Plantilla!H85,"#"),"")</f>
        <v/>
      </c>
      <c r="K74" t="str">
        <f>IF($C74="OK",TEXT(Plantilla!I85,"#"),"")</f>
        <v/>
      </c>
      <c r="L74" t="str">
        <f>IF($C74="OK",TEXT(Plantilla!J85,"#"),"")</f>
        <v/>
      </c>
      <c r="M74" t="str">
        <f>IF($C74="OK",TEXT(Plantilla!K85,"#"),"")</f>
        <v/>
      </c>
      <c r="N74" t="str">
        <f>IF($C74="OK",
   CONCATENATE(YEAR(Plantilla!L85),"-",TEXT(MONTH(Plantilla!L85),"00"),"-",TEXT(DAY(Plantilla!L85),"00")),
"")</f>
        <v/>
      </c>
      <c r="O74" t="str">
        <f>IF($C74="OK",_xlfn.NUMBERVALUE(Plantilla!M85),"")</f>
        <v/>
      </c>
      <c r="P74" t="str">
        <f>IF($C74="OK",
   IF(Plantilla!N85&lt;&gt;"",
      CONCATENATE(YEAR(Plantilla!N85),"-",TEXT(MONTH(Plantilla!N85),"00"),"-",TEXT(DAY(Plantilla!N85),"00")),
   ""),
"")</f>
        <v/>
      </c>
      <c r="Q74" t="str">
        <f>IF($C74="OK",
   VLOOKUP(Plantilla!O85,'Tablas '!$E$4:$F$19,2,FALSE),
"")</f>
        <v/>
      </c>
      <c r="R74" t="str">
        <f>IF($C74="OK",
   VLOOKUP(Plantilla!P85,'Tablas '!$H$4:$I$5,2,FALSE),
"")</f>
        <v/>
      </c>
      <c r="S74" t="str">
        <f>IF($C74="OK",
   VLOOKUP(Plantilla!Q85,'Tablas '!$K$4:$L$8,2,FALSE),
"")</f>
        <v/>
      </c>
      <c r="T74" t="str">
        <f>IF($C74="OK",
   VLOOKUP(Plantilla!R85,'Tablas '!$AE$4:$AF$6,2,FALSE),
"")</f>
        <v/>
      </c>
      <c r="U74" t="str">
        <f>IF($C74="OK",
   VLOOKUP(Plantilla!S85,'Tablas '!$AE$4:$AF$6,2,FALSE),
"")</f>
        <v/>
      </c>
      <c r="V74" t="str">
        <f>IF($C74="OK",TEXT(Plantilla!T85,"#"),"")</f>
        <v/>
      </c>
      <c r="W74" s="84" t="str">
        <f>IF($C74="OK",
   VLOOKUP(Plantilla!U85,'Tablas '!$AM$4:$AN$1126,2,FALSE),
"")</f>
        <v/>
      </c>
      <c r="X74" t="str">
        <f>IF($C74="OK",TEXT(Plantilla!V85,"#"),"")</f>
        <v/>
      </c>
      <c r="Y74" t="str">
        <f>IF($C74="OK",
   CONCATENATE(YEAR(Plantilla!W85),"-",TEXT(MONTH(Plantilla!W85),"00"),"-",TEXT(DAY(Plantilla!W85),"00")),
"")</f>
        <v/>
      </c>
      <c r="Z74" t="str">
        <f>IF($C74="OK",
   CONCATENATE(YEAR(Plantilla!X85),"-",TEXT(MONTH(Plantilla!X85),"00"),"-",TEXT(DAY(Plantilla!X85),"00")),
"")</f>
        <v/>
      </c>
      <c r="AA74" t="str">
        <f>IF($C74="OK",
   TEXT(VLOOKUP(Plantilla!Y85,'Tablas '!$Q$4:$R$9,2,FALSE),"#"),
"")</f>
        <v/>
      </c>
      <c r="AB74" t="str">
        <f>IF($C74="OK",
   CONCATENATE(YEAR(Plantilla!Z85),"-",TEXT(MONTH(Plantilla!Z85),"00"),"-",TEXT(DAY(Plantilla!Z85),"00")),
"")</f>
        <v/>
      </c>
      <c r="AC74" t="str">
        <f>IF($C74="OK",
   TEXT(VLOOKUP(Plantilla!AA85,'Tablas '!$T$4:$U$13,2,FALSE),"#"),
"")</f>
        <v/>
      </c>
      <c r="AD74" t="str">
        <f>IF($C74="OK",TEXT(Plantilla!AB85,"#"),"")</f>
        <v/>
      </c>
      <c r="AE74" t="str">
        <f>IF($C74="OK",
   IF(Plantilla!AC85&lt;&gt;"",
      TEXT(VLOOKUP(Plantilla!AC85,'Tablas '!$W$4:$X$7,2,FALSE),"#"),
   ""),
"")</f>
        <v/>
      </c>
      <c r="AF74" t="str">
        <f>IF($C74="OK",TEXT(Plantilla!AD85,"#"),"")</f>
        <v/>
      </c>
      <c r="AG74" s="6" t="str">
        <f>IF($C74="OK",_xlfn.NUMBERVALUE(Plantilla!AE85),"")</f>
        <v/>
      </c>
      <c r="AH74" s="4" t="str">
        <f>IF($C74="OK",_xlfn.NUMBERVALUE(Plantilla!AF85),"")</f>
        <v/>
      </c>
      <c r="AI74" s="6" t="str">
        <f>IF($C74="OK",_xlfn.NUMBERVALUE(Plantilla!AG85),"")</f>
        <v/>
      </c>
      <c r="AJ74" s="6" t="str">
        <f>IF($C74="OK",_xlfn.NUMBERVALUE(Plantilla!AH85),"")</f>
        <v/>
      </c>
      <c r="AK74" s="6" t="str">
        <f>IF($C74="OK",_xlfn.NUMBERVALUE(Plantilla!AI85),"")</f>
        <v/>
      </c>
      <c r="AL74" s="6" t="str">
        <f>IF($C74="OK",_xlfn.NUMBERVALUE(Plantilla!AJ85),"")</f>
        <v/>
      </c>
      <c r="AM74" s="4" t="str">
        <f>IF($C74="OK",_xlfn.NUMBERVALUE(Plantilla!AK85),"")</f>
        <v/>
      </c>
      <c r="AN74" s="6" t="str">
        <f>IF($C74="OK",_xlfn.NUMBERVALUE(Plantilla!AL85),"")</f>
        <v/>
      </c>
      <c r="AO74" s="4" t="str">
        <f>IF($C74="OK",_xlfn.NUMBERVALUE(Plantilla!AM85),"")</f>
        <v/>
      </c>
      <c r="AP74" s="6" t="str">
        <f>IF($C74="OK",_xlfn.NUMBERVALUE(Plantilla!AN85),"")</f>
        <v/>
      </c>
      <c r="AQ74" s="4" t="str">
        <f>IF($C74="OK",_xlfn.NUMBERVALUE(Plantilla!AO85),"")</f>
        <v/>
      </c>
      <c r="AR74" s="6" t="str">
        <f>IF($C74="OK",_xlfn.NUMBERVALUE(Plantilla!AP85),"")</f>
        <v/>
      </c>
      <c r="AS74" s="4" t="str">
        <f>IF($C74="OK",_xlfn.NUMBERVALUE(Plantilla!AQ85),"")</f>
        <v/>
      </c>
      <c r="AT74" s="6" t="str">
        <f>IF($C74="OK",_xlfn.NUMBERVALUE(Plantilla!AR85),"")</f>
        <v/>
      </c>
      <c r="AU74" s="4" t="str">
        <f>IF($C74="OK",_xlfn.NUMBERVALUE(Plantilla!AS85),"")</f>
        <v/>
      </c>
      <c r="AV74" s="6" t="str">
        <f>IF($C74="OK",_xlfn.NUMBERVALUE(Plantilla!AT85),"")</f>
        <v/>
      </c>
      <c r="AW74" s="4" t="str">
        <f>IF($C74="OK",_xlfn.NUMBERVALUE(Plantilla!AU85),"")</f>
        <v/>
      </c>
      <c r="AX74" s="6" t="str">
        <f>IF($C74="OK",_xlfn.NUMBERVALUE(Plantilla!AV85),"")</f>
        <v/>
      </c>
      <c r="AY74" s="4" t="str">
        <f>IF($C74="OK",_xlfn.NUMBERVALUE(Plantilla!AW85),"")</f>
        <v/>
      </c>
      <c r="AZ74" s="6" t="str">
        <f>IF($C74="OK",_xlfn.NUMBERVALUE(Plantilla!AX85),"")</f>
        <v/>
      </c>
      <c r="BA74" t="str">
        <f>IF($C74="OK",_xlfn.NUMBERVALUE(Plantilla!AY85),"")</f>
        <v/>
      </c>
      <c r="BB74" t="str">
        <f>IF($C74="OK",_xlfn.NUMBERVALUE(Plantilla!AZ85),"")</f>
        <v/>
      </c>
      <c r="BC74" s="4" t="str">
        <f>IF($C74="OK",_xlfn.NUMBERVALUE(Plantilla!BA85),"")</f>
        <v/>
      </c>
      <c r="BD74" s="6" t="str">
        <f>IF($C74="OK",_xlfn.NUMBERVALUE(Plantilla!BB85),"")</f>
        <v/>
      </c>
      <c r="BE74" s="4" t="str">
        <f>IF($C74="OK",_xlfn.NUMBERVALUE(Plantilla!BC85),"")</f>
        <v/>
      </c>
      <c r="BF74" s="6" t="str">
        <f>IF($C74="OK",_xlfn.NUMBERVALUE(Plantilla!BD85),"")</f>
        <v/>
      </c>
      <c r="BG74" s="4" t="str">
        <f>IF($C74="OK",_xlfn.NUMBERVALUE(Plantilla!BE85),"")</f>
        <v/>
      </c>
      <c r="BH74" s="6" t="str">
        <f>IF($C74="OK",_xlfn.NUMBERVALUE(Plantilla!BF85),"")</f>
        <v/>
      </c>
      <c r="BI74" s="110" t="str">
        <f>IF($C74="OK",_xlfn.NUMBERVALUE(Plantilla!BG85),"")</f>
        <v/>
      </c>
      <c r="BJ74" s="6" t="str">
        <f>IF($C74="OK",_xlfn.NUMBERVALUE(Plantilla!BH85),"")</f>
        <v/>
      </c>
      <c r="BK74" s="109" t="str">
        <f>IF($C74="OK",_xlfn.NUMBERVALUE(Plantilla!BI85),"")</f>
        <v/>
      </c>
      <c r="BL74" s="6" t="str">
        <f>IF($C74="OK",
   IF(Plantilla!BJ85&lt;&gt;"",
      TEXT(VLOOKUP(Plantilla!BJ85,'Tablas '!$Z$4:$AA$6,2,FALSE),"#"),
   ""),
"")</f>
        <v/>
      </c>
      <c r="BM74" s="4" t="str">
        <f>IF($C74="OK",_xlfn.NUMBERVALUE(Plantilla!BK85),"")</f>
        <v/>
      </c>
      <c r="BN74" s="4" t="str">
        <f>IF($C74="OK",_xlfn.NUMBERVALUE(Plantilla!BL85),"")</f>
        <v/>
      </c>
      <c r="BO74" s="6" t="str">
        <f>IF($C74="OK",_xlfn.NUMBERVALUE(Plantilla!BM85),"")</f>
        <v/>
      </c>
      <c r="BP74" s="4" t="str">
        <f>IF($C74="OK",_xlfn.NUMBERVALUE(Plantilla!BN85),"")</f>
        <v/>
      </c>
      <c r="BQ74" s="6" t="str">
        <f>IF($C74="OK",_xlfn.NUMBERVALUE(Plantilla!BO85),"")</f>
        <v/>
      </c>
      <c r="BR74" s="4" t="str">
        <f>IF($C74="OK",_xlfn.NUMBERVALUE(Plantilla!BP85),"")</f>
        <v/>
      </c>
      <c r="BS74" s="6" t="str">
        <f>IF($C74="OK",_xlfn.NUMBERVALUE(Plantilla!BQ85),"")</f>
        <v/>
      </c>
      <c r="BT74" s="4" t="str">
        <f>IF($C74="OK",_xlfn.NUMBERVALUE(Plantilla!BR85),"")</f>
        <v/>
      </c>
      <c r="BU74" s="6" t="str">
        <f>IF($C74="OK",_xlfn.NUMBERVALUE(Plantilla!BS85),"")</f>
        <v/>
      </c>
      <c r="BV74" s="6" t="str">
        <f>IF($C74="OK",_xlfn.NUMBERVALUE(Plantilla!BT85),"")</f>
        <v/>
      </c>
      <c r="BW74" s="6" t="str">
        <f>IF($C74="OK",_xlfn.NUMBERVALUE(Plantilla!BU85),"")</f>
        <v/>
      </c>
      <c r="BX74" s="6" t="str">
        <f>IF($C74="OK",_xlfn.NUMBERVALUE(Plantilla!BV85),"")</f>
        <v/>
      </c>
      <c r="BY74" s="6" t="str">
        <f>IF($C74="OK",_xlfn.NUMBERVALUE(Plantilla!BW85),"")</f>
        <v/>
      </c>
      <c r="BZ74" s="6" t="str">
        <f>IF($C74="OK",_xlfn.NUMBERVALUE(Plantilla!BX85),"")</f>
        <v/>
      </c>
      <c r="CA74" s="6" t="str">
        <f>IF($C74="OK",_xlfn.NUMBERVALUE(Plantilla!BY85),"")</f>
        <v/>
      </c>
      <c r="CB74" s="6" t="str">
        <f>IF($C74="OK",_xlfn.NUMBERVALUE(Plantilla!BZ85),"")</f>
        <v/>
      </c>
      <c r="CC74" s="6" t="str">
        <f>IF($C74="OK",_xlfn.NUMBERVALUE(Plantilla!CA85),"")</f>
        <v/>
      </c>
      <c r="CD74" s="6" t="str">
        <f>IF($C74="OK",_xlfn.NUMBERVALUE(Plantilla!CB85),"")</f>
        <v/>
      </c>
      <c r="CE74" s="6" t="str">
        <f>IF($C74="OK",_xlfn.NUMBERVALUE(Plantilla!CC85),"")</f>
        <v/>
      </c>
      <c r="CF74" s="4" t="str">
        <f>IF($C74="OK",_xlfn.NUMBERVALUE(Plantilla!CD85),"")</f>
        <v/>
      </c>
      <c r="CG74" s="6" t="str">
        <f>IF($C74="OK",_xlfn.NUMBERVALUE(Plantilla!CE85),"")</f>
        <v/>
      </c>
      <c r="CH74" s="6" t="str">
        <f>IF($C74="OK",_xlfn.NUMBERVALUE(Plantilla!CF85),"")</f>
        <v/>
      </c>
      <c r="CI74" s="6" t="str">
        <f>IF($C74="OK",_xlfn.NUMBERVALUE(Plantilla!CG85),"")</f>
        <v/>
      </c>
      <c r="CJ74" s="6" t="str">
        <f>IF($C74="OK",_xlfn.NUMBERVALUE(Plantilla!CH85),"")</f>
        <v/>
      </c>
      <c r="CK74" s="6" t="str">
        <f>IF($C74="OK",_xlfn.NUMBERVALUE(Plantilla!CI85),"")</f>
        <v/>
      </c>
      <c r="CL74" s="6" t="str">
        <f>IF($C74="OK",_xlfn.NUMBERVALUE(Plantilla!CJ85),"")</f>
        <v/>
      </c>
      <c r="CM74" t="str">
        <f>IF($C74="OK",TEXT(Plantilla!CK85,"#"),"")</f>
        <v/>
      </c>
      <c r="CN74" s="6" t="str">
        <f>IF($C74="OK",_xlfn.NUMBERVALUE(Plantilla!CL85),"")</f>
        <v/>
      </c>
      <c r="CO74" s="6" t="str">
        <f>IF($C74="OK",_xlfn.NUMBERVALUE(Plantilla!CM85),"")</f>
        <v/>
      </c>
      <c r="CP74" s="110" t="str">
        <f>IF($C74="OK",_xlfn.NUMBERVALUE(Plantilla!CN85),"")</f>
        <v/>
      </c>
      <c r="CQ74" s="6" t="str">
        <f>IF($C74="OK",_xlfn.NUMBERVALUE(Plantilla!CO85),"")</f>
        <v/>
      </c>
      <c r="CR74" s="109" t="str">
        <f>IF($C74="OK",_xlfn.NUMBERVALUE(Plantilla!CP85),"")</f>
        <v/>
      </c>
      <c r="CS74" s="110" t="str">
        <f>IF($C74="OK",_xlfn.NUMBERVALUE(Plantilla!CQ85),"")</f>
        <v/>
      </c>
      <c r="CT74" s="6" t="str">
        <f>IF($C74="OK",_xlfn.NUMBERVALUE(Plantilla!CR85),"")</f>
        <v/>
      </c>
      <c r="CU74" s="109" t="str">
        <f>IF($C74="OK",_xlfn.NUMBERVALUE(Plantilla!CS85),"")</f>
        <v/>
      </c>
      <c r="CV74" s="110" t="str">
        <f>IF($C74="OK",_xlfn.NUMBERVALUE(Plantilla!CT85),"")</f>
        <v/>
      </c>
      <c r="CW74" s="6" t="str">
        <f>IF($C74="OK",_xlfn.NUMBERVALUE(Plantilla!CU85),"")</f>
        <v/>
      </c>
      <c r="CX74" s="82" t="str">
        <f>IF($C74="OK",_xlfn.NUMBERVALUE(Plantilla!CV85),"")</f>
        <v/>
      </c>
      <c r="CY74" s="6" t="str">
        <f>IF($C74="OK",_xlfn.NUMBERVALUE(Plantilla!CW85),"")</f>
        <v/>
      </c>
      <c r="CZ74" s="82" t="str">
        <f>IF($C74="OK",_xlfn.NUMBERVALUE(Plantilla!CX85),"")</f>
        <v/>
      </c>
      <c r="DA74" s="6" t="str">
        <f>IF($C74="OK",_xlfn.NUMBERVALUE(Plantilla!CY85),"")</f>
        <v/>
      </c>
      <c r="DB74" s="109" t="str">
        <f>IF($C74="OK",_xlfn.NUMBERVALUE(Plantilla!CZ85),"")</f>
        <v/>
      </c>
      <c r="DC74" s="6" t="str">
        <f>IF($C74="OK",_xlfn.NUMBERVALUE(Plantilla!DA85),"")</f>
        <v/>
      </c>
      <c r="DD74" s="6" t="str">
        <f>IF($C74="OK",TEXT(Plantilla!DB85,"#"),"")</f>
        <v/>
      </c>
      <c r="DE74" s="6" t="str">
        <f>IF($C74="OK",_xlfn.NUMBERVALUE(Plantilla!DC85),"")</f>
        <v/>
      </c>
      <c r="DF74" s="4" t="str">
        <f>IF($C74="OK",_xlfn.NUMBERVALUE(Plantilla!DD85),"")</f>
        <v/>
      </c>
      <c r="DG74" s="6" t="str">
        <f>IF($C74="OK",_xlfn.NUMBERVALUE(Plantilla!DE85),"")</f>
        <v/>
      </c>
      <c r="DH74" s="6" t="str">
        <f>IF($C74="OK",_xlfn.NUMBERVALUE(Plantilla!DF85),"")</f>
        <v/>
      </c>
      <c r="DI74" s="6" t="str">
        <f>IF($C74="OK",_xlfn.NUMBERVALUE(Plantilla!DG85),"")</f>
        <v/>
      </c>
      <c r="DJ74" s="6" t="str">
        <f>IF($C74="OK",_xlfn.NUMBERVALUE(Plantilla!DH85),"")</f>
        <v/>
      </c>
      <c r="DK74" s="6" t="str">
        <f>IF($C74="OK",_xlfn.NUMBERVALUE(Plantilla!DI85),"")</f>
        <v/>
      </c>
      <c r="DL74" s="6" t="str">
        <f>IF($C74="OK",_xlfn.NUMBERVALUE(Plantilla!DJ85),"")</f>
        <v/>
      </c>
      <c r="DM74" s="6" t="str">
        <f>IF($C74="OK",_xlfn.NUMBERVALUE(Plantilla!DK85),"")</f>
        <v/>
      </c>
      <c r="DN74" s="6" t="str">
        <f>IF($C74="OK",_xlfn.NUMBERVALUE(Plantilla!DL85),"")</f>
        <v/>
      </c>
      <c r="DO74" s="6" t="str">
        <f>IF($C74="OK",_xlfn.NUMBERVALUE(Plantilla!DM85),"")</f>
        <v/>
      </c>
      <c r="DP74" s="6" t="str">
        <f>IF($C74="OK",_xlfn.NUMBERVALUE(Plantilla!DN85),"")</f>
        <v/>
      </c>
      <c r="DQ74" s="6" t="str">
        <f>IF($C74="OK",_xlfn.NUMBERVALUE(Plantilla!DO85),"")</f>
        <v/>
      </c>
      <c r="DR74" s="6" t="str">
        <f>IF($C74="OK",_xlfn.NUMBERVALUE(Plantilla!DP85),"")</f>
        <v/>
      </c>
      <c r="DS74" t="str">
        <f>IF($C74="OK",TEXT(Plantilla!DR85,"#"),"")</f>
        <v/>
      </c>
      <c r="DT74" s="6"/>
    </row>
    <row r="75" spans="1:124" x14ac:dyDescent="0.25">
      <c r="A75" t="str">
        <f>IF(Plantilla!$I$6="¡Perfecto!, Guarda el archivo y adjúntalo a tu interfaz de Nómina Electrónica","OK","Error")</f>
        <v>OK</v>
      </c>
      <c r="B75" t="str">
        <f>IF(Plantilla!$I$6="¡Perfecto!, Guarda el archivo y adjúntalo a tu interfaz de Nómina Electrónica",MID(Plantilla!$D$2,SEARCH("V",Plantilla!$D$2),10),"")</f>
        <v>V2.0</v>
      </c>
      <c r="C75" t="str">
        <f>Plantilla!C86</f>
        <v/>
      </c>
      <c r="D75" t="str">
        <f>IF($C75="OK",Plantilla!B86,"")</f>
        <v/>
      </c>
      <c r="E75" t="str">
        <f>IF($C75="OK",
   VLOOKUP(Plantilla!$E$4,'Tablas '!$AP$4:$AT$6,5,FALSE),
"")</f>
        <v/>
      </c>
      <c r="F75" t="str">
        <f>IF($C75="OK",TEXT(Plantilla!D86,"#"),"")</f>
        <v/>
      </c>
      <c r="G75" t="str">
        <f>IF($C75="OK",
   VLOOKUP(Plantilla!E86,'Tablas '!$B$4:$C$14,2,FALSE),
"")</f>
        <v/>
      </c>
      <c r="H75" t="str">
        <f>IF($C75="OK",TEXT(Plantilla!F86,"#"),"")</f>
        <v/>
      </c>
      <c r="I75" t="str">
        <f>IF($C75="OK",TEXT(Plantilla!G86,"#"),"")</f>
        <v/>
      </c>
      <c r="J75" t="str">
        <f>IF($C75="OK",TEXT(Plantilla!H86,"#"),"")</f>
        <v/>
      </c>
      <c r="K75" t="str">
        <f>IF($C75="OK",TEXT(Plantilla!I86,"#"),"")</f>
        <v/>
      </c>
      <c r="L75" t="str">
        <f>IF($C75="OK",TEXT(Plantilla!J86,"#"),"")</f>
        <v/>
      </c>
      <c r="M75" t="str">
        <f>IF($C75="OK",TEXT(Plantilla!K86,"#"),"")</f>
        <v/>
      </c>
      <c r="N75" t="str">
        <f>IF($C75="OK",
   CONCATENATE(YEAR(Plantilla!L86),"-",TEXT(MONTH(Plantilla!L86),"00"),"-",TEXT(DAY(Plantilla!L86),"00")),
"")</f>
        <v/>
      </c>
      <c r="O75" t="str">
        <f>IF($C75="OK",_xlfn.NUMBERVALUE(Plantilla!M86),"")</f>
        <v/>
      </c>
      <c r="P75" t="str">
        <f>IF($C75="OK",
   IF(Plantilla!N86&lt;&gt;"",
      CONCATENATE(YEAR(Plantilla!N86),"-",TEXT(MONTH(Plantilla!N86),"00"),"-",TEXT(DAY(Plantilla!N86),"00")),
   ""),
"")</f>
        <v/>
      </c>
      <c r="Q75" t="str">
        <f>IF($C75="OK",
   VLOOKUP(Plantilla!O86,'Tablas '!$E$4:$F$19,2,FALSE),
"")</f>
        <v/>
      </c>
      <c r="R75" t="str">
        <f>IF($C75="OK",
   VLOOKUP(Plantilla!P86,'Tablas '!$H$4:$I$5,2,FALSE),
"")</f>
        <v/>
      </c>
      <c r="S75" t="str">
        <f>IF($C75="OK",
   VLOOKUP(Plantilla!Q86,'Tablas '!$K$4:$L$8,2,FALSE),
"")</f>
        <v/>
      </c>
      <c r="T75" t="str">
        <f>IF($C75="OK",
   VLOOKUP(Plantilla!R86,'Tablas '!$AE$4:$AF$6,2,FALSE),
"")</f>
        <v/>
      </c>
      <c r="U75" t="str">
        <f>IF($C75="OK",
   VLOOKUP(Plantilla!S86,'Tablas '!$AE$4:$AF$6,2,FALSE),
"")</f>
        <v/>
      </c>
      <c r="V75" t="str">
        <f>IF($C75="OK",TEXT(Plantilla!T86,"#"),"")</f>
        <v/>
      </c>
      <c r="W75" s="84" t="str">
        <f>IF($C75="OK",
   VLOOKUP(Plantilla!U86,'Tablas '!$AM$4:$AN$1126,2,FALSE),
"")</f>
        <v/>
      </c>
      <c r="X75" t="str">
        <f>IF($C75="OK",TEXT(Plantilla!V86,"#"),"")</f>
        <v/>
      </c>
      <c r="Y75" t="str">
        <f>IF($C75="OK",
   CONCATENATE(YEAR(Plantilla!W86),"-",TEXT(MONTH(Plantilla!W86),"00"),"-",TEXT(DAY(Plantilla!W86),"00")),
"")</f>
        <v/>
      </c>
      <c r="Z75" t="str">
        <f>IF($C75="OK",
   CONCATENATE(YEAR(Plantilla!X86),"-",TEXT(MONTH(Plantilla!X86),"00"),"-",TEXT(DAY(Plantilla!X86),"00")),
"")</f>
        <v/>
      </c>
      <c r="AA75" t="str">
        <f>IF($C75="OK",
   TEXT(VLOOKUP(Plantilla!Y86,'Tablas '!$Q$4:$R$9,2,FALSE),"#"),
"")</f>
        <v/>
      </c>
      <c r="AB75" t="str">
        <f>IF($C75="OK",
   CONCATENATE(YEAR(Plantilla!Z86),"-",TEXT(MONTH(Plantilla!Z86),"00"),"-",TEXT(DAY(Plantilla!Z86),"00")),
"")</f>
        <v/>
      </c>
      <c r="AC75" t="str">
        <f>IF($C75="OK",
   TEXT(VLOOKUP(Plantilla!AA86,'Tablas '!$T$4:$U$13,2,FALSE),"#"),
"")</f>
        <v/>
      </c>
      <c r="AD75" t="str">
        <f>IF($C75="OK",TEXT(Plantilla!AB86,"#"),"")</f>
        <v/>
      </c>
      <c r="AE75" t="str">
        <f>IF($C75="OK",
   IF(Plantilla!AC86&lt;&gt;"",
      TEXT(VLOOKUP(Plantilla!AC86,'Tablas '!$W$4:$X$7,2,FALSE),"#"),
   ""),
"")</f>
        <v/>
      </c>
      <c r="AF75" t="str">
        <f>IF($C75="OK",TEXT(Plantilla!AD86,"#"),"")</f>
        <v/>
      </c>
      <c r="AG75" s="6" t="str">
        <f>IF($C75="OK",_xlfn.NUMBERVALUE(Plantilla!AE86),"")</f>
        <v/>
      </c>
      <c r="AH75" s="4" t="str">
        <f>IF($C75="OK",_xlfn.NUMBERVALUE(Plantilla!AF86),"")</f>
        <v/>
      </c>
      <c r="AI75" s="6" t="str">
        <f>IF($C75="OK",_xlfn.NUMBERVALUE(Plantilla!AG86),"")</f>
        <v/>
      </c>
      <c r="AJ75" s="6" t="str">
        <f>IF($C75="OK",_xlfn.NUMBERVALUE(Plantilla!AH86),"")</f>
        <v/>
      </c>
      <c r="AK75" s="6" t="str">
        <f>IF($C75="OK",_xlfn.NUMBERVALUE(Plantilla!AI86),"")</f>
        <v/>
      </c>
      <c r="AL75" s="6" t="str">
        <f>IF($C75="OK",_xlfn.NUMBERVALUE(Plantilla!AJ86),"")</f>
        <v/>
      </c>
      <c r="AM75" s="4" t="str">
        <f>IF($C75="OK",_xlfn.NUMBERVALUE(Plantilla!AK86),"")</f>
        <v/>
      </c>
      <c r="AN75" s="6" t="str">
        <f>IF($C75="OK",_xlfn.NUMBERVALUE(Plantilla!AL86),"")</f>
        <v/>
      </c>
      <c r="AO75" s="4" t="str">
        <f>IF($C75="OK",_xlfn.NUMBERVALUE(Plantilla!AM86),"")</f>
        <v/>
      </c>
      <c r="AP75" s="6" t="str">
        <f>IF($C75="OK",_xlfn.NUMBERVALUE(Plantilla!AN86),"")</f>
        <v/>
      </c>
      <c r="AQ75" s="4" t="str">
        <f>IF($C75="OK",_xlfn.NUMBERVALUE(Plantilla!AO86),"")</f>
        <v/>
      </c>
      <c r="AR75" s="6" t="str">
        <f>IF($C75="OK",_xlfn.NUMBERVALUE(Plantilla!AP86),"")</f>
        <v/>
      </c>
      <c r="AS75" s="4" t="str">
        <f>IF($C75="OK",_xlfn.NUMBERVALUE(Plantilla!AQ86),"")</f>
        <v/>
      </c>
      <c r="AT75" s="6" t="str">
        <f>IF($C75="OK",_xlfn.NUMBERVALUE(Plantilla!AR86),"")</f>
        <v/>
      </c>
      <c r="AU75" s="4" t="str">
        <f>IF($C75="OK",_xlfn.NUMBERVALUE(Plantilla!AS86),"")</f>
        <v/>
      </c>
      <c r="AV75" s="6" t="str">
        <f>IF($C75="OK",_xlfn.NUMBERVALUE(Plantilla!AT86),"")</f>
        <v/>
      </c>
      <c r="AW75" s="4" t="str">
        <f>IF($C75="OK",_xlfn.NUMBERVALUE(Plantilla!AU86),"")</f>
        <v/>
      </c>
      <c r="AX75" s="6" t="str">
        <f>IF($C75="OK",_xlfn.NUMBERVALUE(Plantilla!AV86),"")</f>
        <v/>
      </c>
      <c r="AY75" s="4" t="str">
        <f>IF($C75="OK",_xlfn.NUMBERVALUE(Plantilla!AW86),"")</f>
        <v/>
      </c>
      <c r="AZ75" s="6" t="str">
        <f>IF($C75="OK",_xlfn.NUMBERVALUE(Plantilla!AX86),"")</f>
        <v/>
      </c>
      <c r="BA75" t="str">
        <f>IF($C75="OK",_xlfn.NUMBERVALUE(Plantilla!AY86),"")</f>
        <v/>
      </c>
      <c r="BB75" t="str">
        <f>IF($C75="OK",_xlfn.NUMBERVALUE(Plantilla!AZ86),"")</f>
        <v/>
      </c>
      <c r="BC75" s="4" t="str">
        <f>IF($C75="OK",_xlfn.NUMBERVALUE(Plantilla!BA86),"")</f>
        <v/>
      </c>
      <c r="BD75" s="6" t="str">
        <f>IF($C75="OK",_xlfn.NUMBERVALUE(Plantilla!BB86),"")</f>
        <v/>
      </c>
      <c r="BE75" s="4" t="str">
        <f>IF($C75="OK",_xlfn.NUMBERVALUE(Plantilla!BC86),"")</f>
        <v/>
      </c>
      <c r="BF75" s="6" t="str">
        <f>IF($C75="OK",_xlfn.NUMBERVALUE(Plantilla!BD86),"")</f>
        <v/>
      </c>
      <c r="BG75" s="4" t="str">
        <f>IF($C75="OK",_xlfn.NUMBERVALUE(Plantilla!BE86),"")</f>
        <v/>
      </c>
      <c r="BH75" s="6" t="str">
        <f>IF($C75="OK",_xlfn.NUMBERVALUE(Plantilla!BF86),"")</f>
        <v/>
      </c>
      <c r="BI75" s="110" t="str">
        <f>IF($C75="OK",_xlfn.NUMBERVALUE(Plantilla!BG86),"")</f>
        <v/>
      </c>
      <c r="BJ75" s="6" t="str">
        <f>IF($C75="OK",_xlfn.NUMBERVALUE(Plantilla!BH86),"")</f>
        <v/>
      </c>
      <c r="BK75" s="109" t="str">
        <f>IF($C75="OK",_xlfn.NUMBERVALUE(Plantilla!BI86),"")</f>
        <v/>
      </c>
      <c r="BL75" s="6" t="str">
        <f>IF($C75="OK",
   IF(Plantilla!BJ86&lt;&gt;"",
      TEXT(VLOOKUP(Plantilla!BJ86,'Tablas '!$Z$4:$AA$6,2,FALSE),"#"),
   ""),
"")</f>
        <v/>
      </c>
      <c r="BM75" s="4" t="str">
        <f>IF($C75="OK",_xlfn.NUMBERVALUE(Plantilla!BK86),"")</f>
        <v/>
      </c>
      <c r="BN75" s="4" t="str">
        <f>IF($C75="OK",_xlfn.NUMBERVALUE(Plantilla!BL86),"")</f>
        <v/>
      </c>
      <c r="BO75" s="6" t="str">
        <f>IF($C75="OK",_xlfn.NUMBERVALUE(Plantilla!BM86),"")</f>
        <v/>
      </c>
      <c r="BP75" s="4" t="str">
        <f>IF($C75="OK",_xlfn.NUMBERVALUE(Plantilla!BN86),"")</f>
        <v/>
      </c>
      <c r="BQ75" s="6" t="str">
        <f>IF($C75="OK",_xlfn.NUMBERVALUE(Plantilla!BO86),"")</f>
        <v/>
      </c>
      <c r="BR75" s="4" t="str">
        <f>IF($C75="OK",_xlfn.NUMBERVALUE(Plantilla!BP86),"")</f>
        <v/>
      </c>
      <c r="BS75" s="6" t="str">
        <f>IF($C75="OK",_xlfn.NUMBERVALUE(Plantilla!BQ86),"")</f>
        <v/>
      </c>
      <c r="BT75" s="4" t="str">
        <f>IF($C75="OK",_xlfn.NUMBERVALUE(Plantilla!BR86),"")</f>
        <v/>
      </c>
      <c r="BU75" s="6" t="str">
        <f>IF($C75="OK",_xlfn.NUMBERVALUE(Plantilla!BS86),"")</f>
        <v/>
      </c>
      <c r="BV75" s="6" t="str">
        <f>IF($C75="OK",_xlfn.NUMBERVALUE(Plantilla!BT86),"")</f>
        <v/>
      </c>
      <c r="BW75" s="6" t="str">
        <f>IF($C75="OK",_xlfn.NUMBERVALUE(Plantilla!BU86),"")</f>
        <v/>
      </c>
      <c r="BX75" s="6" t="str">
        <f>IF($C75="OK",_xlfn.NUMBERVALUE(Plantilla!BV86),"")</f>
        <v/>
      </c>
      <c r="BY75" s="6" t="str">
        <f>IF($C75="OK",_xlfn.NUMBERVALUE(Plantilla!BW86),"")</f>
        <v/>
      </c>
      <c r="BZ75" s="6" t="str">
        <f>IF($C75="OK",_xlfn.NUMBERVALUE(Plantilla!BX86),"")</f>
        <v/>
      </c>
      <c r="CA75" s="6" t="str">
        <f>IF($C75="OK",_xlfn.NUMBERVALUE(Plantilla!BY86),"")</f>
        <v/>
      </c>
      <c r="CB75" s="6" t="str">
        <f>IF($C75="OK",_xlfn.NUMBERVALUE(Plantilla!BZ86),"")</f>
        <v/>
      </c>
      <c r="CC75" s="6" t="str">
        <f>IF($C75="OK",_xlfn.NUMBERVALUE(Plantilla!CA86),"")</f>
        <v/>
      </c>
      <c r="CD75" s="6" t="str">
        <f>IF($C75="OK",_xlfn.NUMBERVALUE(Plantilla!CB86),"")</f>
        <v/>
      </c>
      <c r="CE75" s="6" t="str">
        <f>IF($C75="OK",_xlfn.NUMBERVALUE(Plantilla!CC86),"")</f>
        <v/>
      </c>
      <c r="CF75" s="4" t="str">
        <f>IF($C75="OK",_xlfn.NUMBERVALUE(Plantilla!CD86),"")</f>
        <v/>
      </c>
      <c r="CG75" s="6" t="str">
        <f>IF($C75="OK",_xlfn.NUMBERVALUE(Plantilla!CE86),"")</f>
        <v/>
      </c>
      <c r="CH75" s="6" t="str">
        <f>IF($C75="OK",_xlfn.NUMBERVALUE(Plantilla!CF86),"")</f>
        <v/>
      </c>
      <c r="CI75" s="6" t="str">
        <f>IF($C75="OK",_xlfn.NUMBERVALUE(Plantilla!CG86),"")</f>
        <v/>
      </c>
      <c r="CJ75" s="6" t="str">
        <f>IF($C75="OK",_xlfn.NUMBERVALUE(Plantilla!CH86),"")</f>
        <v/>
      </c>
      <c r="CK75" s="6" t="str">
        <f>IF($C75="OK",_xlfn.NUMBERVALUE(Plantilla!CI86),"")</f>
        <v/>
      </c>
      <c r="CL75" s="6" t="str">
        <f>IF($C75="OK",_xlfn.NUMBERVALUE(Plantilla!CJ86),"")</f>
        <v/>
      </c>
      <c r="CM75" t="str">
        <f>IF($C75="OK",TEXT(Plantilla!CK86,"#"),"")</f>
        <v/>
      </c>
      <c r="CN75" s="6" t="str">
        <f>IF($C75="OK",_xlfn.NUMBERVALUE(Plantilla!CL86),"")</f>
        <v/>
      </c>
      <c r="CO75" s="6" t="str">
        <f>IF($C75="OK",_xlfn.NUMBERVALUE(Plantilla!CM86),"")</f>
        <v/>
      </c>
      <c r="CP75" s="110" t="str">
        <f>IF($C75="OK",_xlfn.NUMBERVALUE(Plantilla!CN86),"")</f>
        <v/>
      </c>
      <c r="CQ75" s="6" t="str">
        <f>IF($C75="OK",_xlfn.NUMBERVALUE(Plantilla!CO86),"")</f>
        <v/>
      </c>
      <c r="CR75" s="109" t="str">
        <f>IF($C75="OK",_xlfn.NUMBERVALUE(Plantilla!CP86),"")</f>
        <v/>
      </c>
      <c r="CS75" s="110" t="str">
        <f>IF($C75="OK",_xlfn.NUMBERVALUE(Plantilla!CQ86),"")</f>
        <v/>
      </c>
      <c r="CT75" s="6" t="str">
        <f>IF($C75="OK",_xlfn.NUMBERVALUE(Plantilla!CR86),"")</f>
        <v/>
      </c>
      <c r="CU75" s="109" t="str">
        <f>IF($C75="OK",_xlfn.NUMBERVALUE(Plantilla!CS86),"")</f>
        <v/>
      </c>
      <c r="CV75" s="110" t="str">
        <f>IF($C75="OK",_xlfn.NUMBERVALUE(Plantilla!CT86),"")</f>
        <v/>
      </c>
      <c r="CW75" s="6" t="str">
        <f>IF($C75="OK",_xlfn.NUMBERVALUE(Plantilla!CU86),"")</f>
        <v/>
      </c>
      <c r="CX75" s="82" t="str">
        <f>IF($C75="OK",_xlfn.NUMBERVALUE(Plantilla!CV86),"")</f>
        <v/>
      </c>
      <c r="CY75" s="6" t="str">
        <f>IF($C75="OK",_xlfn.NUMBERVALUE(Plantilla!CW86),"")</f>
        <v/>
      </c>
      <c r="CZ75" s="82" t="str">
        <f>IF($C75="OK",_xlfn.NUMBERVALUE(Plantilla!CX86),"")</f>
        <v/>
      </c>
      <c r="DA75" s="6" t="str">
        <f>IF($C75="OK",_xlfn.NUMBERVALUE(Plantilla!CY86),"")</f>
        <v/>
      </c>
      <c r="DB75" s="109" t="str">
        <f>IF($C75="OK",_xlfn.NUMBERVALUE(Plantilla!CZ86),"")</f>
        <v/>
      </c>
      <c r="DC75" s="6" t="str">
        <f>IF($C75="OK",_xlfn.NUMBERVALUE(Plantilla!DA86),"")</f>
        <v/>
      </c>
      <c r="DD75" s="6" t="str">
        <f>IF($C75="OK",TEXT(Plantilla!DB86,"#"),"")</f>
        <v/>
      </c>
      <c r="DE75" s="6" t="str">
        <f>IF($C75="OK",_xlfn.NUMBERVALUE(Plantilla!DC86),"")</f>
        <v/>
      </c>
      <c r="DF75" s="4" t="str">
        <f>IF($C75="OK",_xlfn.NUMBERVALUE(Plantilla!DD86),"")</f>
        <v/>
      </c>
      <c r="DG75" s="6" t="str">
        <f>IF($C75="OK",_xlfn.NUMBERVALUE(Plantilla!DE86),"")</f>
        <v/>
      </c>
      <c r="DH75" s="6" t="str">
        <f>IF($C75="OK",_xlfn.NUMBERVALUE(Plantilla!DF86),"")</f>
        <v/>
      </c>
      <c r="DI75" s="6" t="str">
        <f>IF($C75="OK",_xlfn.NUMBERVALUE(Plantilla!DG86),"")</f>
        <v/>
      </c>
      <c r="DJ75" s="6" t="str">
        <f>IF($C75="OK",_xlfn.NUMBERVALUE(Plantilla!DH86),"")</f>
        <v/>
      </c>
      <c r="DK75" s="6" t="str">
        <f>IF($C75="OK",_xlfn.NUMBERVALUE(Plantilla!DI86),"")</f>
        <v/>
      </c>
      <c r="DL75" s="6" t="str">
        <f>IF($C75="OK",_xlfn.NUMBERVALUE(Plantilla!DJ86),"")</f>
        <v/>
      </c>
      <c r="DM75" s="6" t="str">
        <f>IF($C75="OK",_xlfn.NUMBERVALUE(Plantilla!DK86),"")</f>
        <v/>
      </c>
      <c r="DN75" s="6" t="str">
        <f>IF($C75="OK",_xlfn.NUMBERVALUE(Plantilla!DL86),"")</f>
        <v/>
      </c>
      <c r="DO75" s="6" t="str">
        <f>IF($C75="OK",_xlfn.NUMBERVALUE(Plantilla!DM86),"")</f>
        <v/>
      </c>
      <c r="DP75" s="6" t="str">
        <f>IF($C75="OK",_xlfn.NUMBERVALUE(Plantilla!DN86),"")</f>
        <v/>
      </c>
      <c r="DQ75" s="6" t="str">
        <f>IF($C75="OK",_xlfn.NUMBERVALUE(Plantilla!DO86),"")</f>
        <v/>
      </c>
      <c r="DR75" s="6" t="str">
        <f>IF($C75="OK",_xlfn.NUMBERVALUE(Plantilla!DP86),"")</f>
        <v/>
      </c>
      <c r="DS75" t="str">
        <f>IF($C75="OK",TEXT(Plantilla!DR86,"#"),"")</f>
        <v/>
      </c>
      <c r="DT75" s="6"/>
    </row>
    <row r="76" spans="1:124" x14ac:dyDescent="0.25">
      <c r="A76" t="str">
        <f>IF(Plantilla!$I$6="¡Perfecto!, Guarda el archivo y adjúntalo a tu interfaz de Nómina Electrónica","OK","Error")</f>
        <v>OK</v>
      </c>
      <c r="B76" t="str">
        <f>IF(Plantilla!$I$6="¡Perfecto!, Guarda el archivo y adjúntalo a tu interfaz de Nómina Electrónica",MID(Plantilla!$D$2,SEARCH("V",Plantilla!$D$2),10),"")</f>
        <v>V2.0</v>
      </c>
      <c r="C76" t="str">
        <f>Plantilla!C87</f>
        <v/>
      </c>
      <c r="D76" t="str">
        <f>IF($C76="OK",Plantilla!B87,"")</f>
        <v/>
      </c>
      <c r="E76" t="str">
        <f>IF($C76="OK",
   VLOOKUP(Plantilla!$E$4,'Tablas '!$AP$4:$AT$6,5,FALSE),
"")</f>
        <v/>
      </c>
      <c r="F76" t="str">
        <f>IF($C76="OK",TEXT(Plantilla!D87,"#"),"")</f>
        <v/>
      </c>
      <c r="G76" t="str">
        <f>IF($C76="OK",
   VLOOKUP(Plantilla!E87,'Tablas '!$B$4:$C$14,2,FALSE),
"")</f>
        <v/>
      </c>
      <c r="H76" t="str">
        <f>IF($C76="OK",TEXT(Plantilla!F87,"#"),"")</f>
        <v/>
      </c>
      <c r="I76" t="str">
        <f>IF($C76="OK",TEXT(Plantilla!G87,"#"),"")</f>
        <v/>
      </c>
      <c r="J76" t="str">
        <f>IF($C76="OK",TEXT(Plantilla!H87,"#"),"")</f>
        <v/>
      </c>
      <c r="K76" t="str">
        <f>IF($C76="OK",TEXT(Plantilla!I87,"#"),"")</f>
        <v/>
      </c>
      <c r="L76" t="str">
        <f>IF($C76="OK",TEXT(Plantilla!J87,"#"),"")</f>
        <v/>
      </c>
      <c r="M76" t="str">
        <f>IF($C76="OK",TEXT(Plantilla!K87,"#"),"")</f>
        <v/>
      </c>
      <c r="N76" t="str">
        <f>IF($C76="OK",
   CONCATENATE(YEAR(Plantilla!L87),"-",TEXT(MONTH(Plantilla!L87),"00"),"-",TEXT(DAY(Plantilla!L87),"00")),
"")</f>
        <v/>
      </c>
      <c r="O76" t="str">
        <f>IF($C76="OK",_xlfn.NUMBERVALUE(Plantilla!M87),"")</f>
        <v/>
      </c>
      <c r="P76" t="str">
        <f>IF($C76="OK",
   IF(Plantilla!N87&lt;&gt;"",
      CONCATENATE(YEAR(Plantilla!N87),"-",TEXT(MONTH(Plantilla!N87),"00"),"-",TEXT(DAY(Plantilla!N87),"00")),
   ""),
"")</f>
        <v/>
      </c>
      <c r="Q76" t="str">
        <f>IF($C76="OK",
   VLOOKUP(Plantilla!O87,'Tablas '!$E$4:$F$19,2,FALSE),
"")</f>
        <v/>
      </c>
      <c r="R76" t="str">
        <f>IF($C76="OK",
   VLOOKUP(Plantilla!P87,'Tablas '!$H$4:$I$5,2,FALSE),
"")</f>
        <v/>
      </c>
      <c r="S76" t="str">
        <f>IF($C76="OK",
   VLOOKUP(Plantilla!Q87,'Tablas '!$K$4:$L$8,2,FALSE),
"")</f>
        <v/>
      </c>
      <c r="T76" t="str">
        <f>IF($C76="OK",
   VLOOKUP(Plantilla!R87,'Tablas '!$AE$4:$AF$6,2,FALSE),
"")</f>
        <v/>
      </c>
      <c r="U76" t="str">
        <f>IF($C76="OK",
   VLOOKUP(Plantilla!S87,'Tablas '!$AE$4:$AF$6,2,FALSE),
"")</f>
        <v/>
      </c>
      <c r="V76" t="str">
        <f>IF($C76="OK",TEXT(Plantilla!T87,"#"),"")</f>
        <v/>
      </c>
      <c r="W76" s="84" t="str">
        <f>IF($C76="OK",
   VLOOKUP(Plantilla!U87,'Tablas '!$AM$4:$AN$1126,2,FALSE),
"")</f>
        <v/>
      </c>
      <c r="X76" t="str">
        <f>IF($C76="OK",TEXT(Plantilla!V87,"#"),"")</f>
        <v/>
      </c>
      <c r="Y76" t="str">
        <f>IF($C76="OK",
   CONCATENATE(YEAR(Plantilla!W87),"-",TEXT(MONTH(Plantilla!W87),"00"),"-",TEXT(DAY(Plantilla!W87),"00")),
"")</f>
        <v/>
      </c>
      <c r="Z76" t="str">
        <f>IF($C76="OK",
   CONCATENATE(YEAR(Plantilla!X87),"-",TEXT(MONTH(Plantilla!X87),"00"),"-",TEXT(DAY(Plantilla!X87),"00")),
"")</f>
        <v/>
      </c>
      <c r="AA76" t="str">
        <f>IF($C76="OK",
   TEXT(VLOOKUP(Plantilla!Y87,'Tablas '!$Q$4:$R$9,2,FALSE),"#"),
"")</f>
        <v/>
      </c>
      <c r="AB76" t="str">
        <f>IF($C76="OK",
   CONCATENATE(YEAR(Plantilla!Z87),"-",TEXT(MONTH(Plantilla!Z87),"00"),"-",TEXT(DAY(Plantilla!Z87),"00")),
"")</f>
        <v/>
      </c>
      <c r="AC76" t="str">
        <f>IF($C76="OK",
   TEXT(VLOOKUP(Plantilla!AA87,'Tablas '!$T$4:$U$13,2,FALSE),"#"),
"")</f>
        <v/>
      </c>
      <c r="AD76" t="str">
        <f>IF($C76="OK",TEXT(Plantilla!AB87,"#"),"")</f>
        <v/>
      </c>
      <c r="AE76" t="str">
        <f>IF($C76="OK",
   IF(Plantilla!AC87&lt;&gt;"",
      TEXT(VLOOKUP(Plantilla!AC87,'Tablas '!$W$4:$X$7,2,FALSE),"#"),
   ""),
"")</f>
        <v/>
      </c>
      <c r="AF76" t="str">
        <f>IF($C76="OK",TEXT(Plantilla!AD87,"#"),"")</f>
        <v/>
      </c>
      <c r="AG76" s="6" t="str">
        <f>IF($C76="OK",_xlfn.NUMBERVALUE(Plantilla!AE87),"")</f>
        <v/>
      </c>
      <c r="AH76" s="4" t="str">
        <f>IF($C76="OK",_xlfn.NUMBERVALUE(Plantilla!AF87),"")</f>
        <v/>
      </c>
      <c r="AI76" s="6" t="str">
        <f>IF($C76="OK",_xlfn.NUMBERVALUE(Plantilla!AG87),"")</f>
        <v/>
      </c>
      <c r="AJ76" s="6" t="str">
        <f>IF($C76="OK",_xlfn.NUMBERVALUE(Plantilla!AH87),"")</f>
        <v/>
      </c>
      <c r="AK76" s="6" t="str">
        <f>IF($C76="OK",_xlfn.NUMBERVALUE(Plantilla!AI87),"")</f>
        <v/>
      </c>
      <c r="AL76" s="6" t="str">
        <f>IF($C76="OK",_xlfn.NUMBERVALUE(Plantilla!AJ87),"")</f>
        <v/>
      </c>
      <c r="AM76" s="4" t="str">
        <f>IF($C76="OK",_xlfn.NUMBERVALUE(Plantilla!AK87),"")</f>
        <v/>
      </c>
      <c r="AN76" s="6" t="str">
        <f>IF($C76="OK",_xlfn.NUMBERVALUE(Plantilla!AL87),"")</f>
        <v/>
      </c>
      <c r="AO76" s="4" t="str">
        <f>IF($C76="OK",_xlfn.NUMBERVALUE(Plantilla!AM87),"")</f>
        <v/>
      </c>
      <c r="AP76" s="6" t="str">
        <f>IF($C76="OK",_xlfn.NUMBERVALUE(Plantilla!AN87),"")</f>
        <v/>
      </c>
      <c r="AQ76" s="4" t="str">
        <f>IF($C76="OK",_xlfn.NUMBERVALUE(Plantilla!AO87),"")</f>
        <v/>
      </c>
      <c r="AR76" s="6" t="str">
        <f>IF($C76="OK",_xlfn.NUMBERVALUE(Plantilla!AP87),"")</f>
        <v/>
      </c>
      <c r="AS76" s="4" t="str">
        <f>IF($C76="OK",_xlfn.NUMBERVALUE(Plantilla!AQ87),"")</f>
        <v/>
      </c>
      <c r="AT76" s="6" t="str">
        <f>IF($C76="OK",_xlfn.NUMBERVALUE(Plantilla!AR87),"")</f>
        <v/>
      </c>
      <c r="AU76" s="4" t="str">
        <f>IF($C76="OK",_xlfn.NUMBERVALUE(Plantilla!AS87),"")</f>
        <v/>
      </c>
      <c r="AV76" s="6" t="str">
        <f>IF($C76="OK",_xlfn.NUMBERVALUE(Plantilla!AT87),"")</f>
        <v/>
      </c>
      <c r="AW76" s="4" t="str">
        <f>IF($C76="OK",_xlfn.NUMBERVALUE(Plantilla!AU87),"")</f>
        <v/>
      </c>
      <c r="AX76" s="6" t="str">
        <f>IF($C76="OK",_xlfn.NUMBERVALUE(Plantilla!AV87),"")</f>
        <v/>
      </c>
      <c r="AY76" s="4" t="str">
        <f>IF($C76="OK",_xlfn.NUMBERVALUE(Plantilla!AW87),"")</f>
        <v/>
      </c>
      <c r="AZ76" s="6" t="str">
        <f>IF($C76="OK",_xlfn.NUMBERVALUE(Plantilla!AX87),"")</f>
        <v/>
      </c>
      <c r="BA76" t="str">
        <f>IF($C76="OK",_xlfn.NUMBERVALUE(Plantilla!AY87),"")</f>
        <v/>
      </c>
      <c r="BB76" t="str">
        <f>IF($C76="OK",_xlfn.NUMBERVALUE(Plantilla!AZ87),"")</f>
        <v/>
      </c>
      <c r="BC76" s="4" t="str">
        <f>IF($C76="OK",_xlfn.NUMBERVALUE(Plantilla!BA87),"")</f>
        <v/>
      </c>
      <c r="BD76" s="6" t="str">
        <f>IF($C76="OK",_xlfn.NUMBERVALUE(Plantilla!BB87),"")</f>
        <v/>
      </c>
      <c r="BE76" s="4" t="str">
        <f>IF($C76="OK",_xlfn.NUMBERVALUE(Plantilla!BC87),"")</f>
        <v/>
      </c>
      <c r="BF76" s="6" t="str">
        <f>IF($C76="OK",_xlfn.NUMBERVALUE(Plantilla!BD87),"")</f>
        <v/>
      </c>
      <c r="BG76" s="4" t="str">
        <f>IF($C76="OK",_xlfn.NUMBERVALUE(Plantilla!BE87),"")</f>
        <v/>
      </c>
      <c r="BH76" s="6" t="str">
        <f>IF($C76="OK",_xlfn.NUMBERVALUE(Plantilla!BF87),"")</f>
        <v/>
      </c>
      <c r="BI76" s="110" t="str">
        <f>IF($C76="OK",_xlfn.NUMBERVALUE(Plantilla!BG87),"")</f>
        <v/>
      </c>
      <c r="BJ76" s="6" t="str">
        <f>IF($C76="OK",_xlfn.NUMBERVALUE(Plantilla!BH87),"")</f>
        <v/>
      </c>
      <c r="BK76" s="109" t="str">
        <f>IF($C76="OK",_xlfn.NUMBERVALUE(Plantilla!BI87),"")</f>
        <v/>
      </c>
      <c r="BL76" s="6" t="str">
        <f>IF($C76="OK",
   IF(Plantilla!BJ87&lt;&gt;"",
      TEXT(VLOOKUP(Plantilla!BJ87,'Tablas '!$Z$4:$AA$6,2,FALSE),"#"),
   ""),
"")</f>
        <v/>
      </c>
      <c r="BM76" s="4" t="str">
        <f>IF($C76="OK",_xlfn.NUMBERVALUE(Plantilla!BK87),"")</f>
        <v/>
      </c>
      <c r="BN76" s="4" t="str">
        <f>IF($C76="OK",_xlfn.NUMBERVALUE(Plantilla!BL87),"")</f>
        <v/>
      </c>
      <c r="BO76" s="6" t="str">
        <f>IF($C76="OK",_xlfn.NUMBERVALUE(Plantilla!BM87),"")</f>
        <v/>
      </c>
      <c r="BP76" s="4" t="str">
        <f>IF($C76="OK",_xlfn.NUMBERVALUE(Plantilla!BN87),"")</f>
        <v/>
      </c>
      <c r="BQ76" s="6" t="str">
        <f>IF($C76="OK",_xlfn.NUMBERVALUE(Plantilla!BO87),"")</f>
        <v/>
      </c>
      <c r="BR76" s="4" t="str">
        <f>IF($C76="OK",_xlfn.NUMBERVALUE(Plantilla!BP87),"")</f>
        <v/>
      </c>
      <c r="BS76" s="6" t="str">
        <f>IF($C76="OK",_xlfn.NUMBERVALUE(Plantilla!BQ87),"")</f>
        <v/>
      </c>
      <c r="BT76" s="4" t="str">
        <f>IF($C76="OK",_xlfn.NUMBERVALUE(Plantilla!BR87),"")</f>
        <v/>
      </c>
      <c r="BU76" s="6" t="str">
        <f>IF($C76="OK",_xlfn.NUMBERVALUE(Plantilla!BS87),"")</f>
        <v/>
      </c>
      <c r="BV76" s="6" t="str">
        <f>IF($C76="OK",_xlfn.NUMBERVALUE(Plantilla!BT87),"")</f>
        <v/>
      </c>
      <c r="BW76" s="6" t="str">
        <f>IF($C76="OK",_xlfn.NUMBERVALUE(Plantilla!BU87),"")</f>
        <v/>
      </c>
      <c r="BX76" s="6" t="str">
        <f>IF($C76="OK",_xlfn.NUMBERVALUE(Plantilla!BV87),"")</f>
        <v/>
      </c>
      <c r="BY76" s="6" t="str">
        <f>IF($C76="OK",_xlfn.NUMBERVALUE(Plantilla!BW87),"")</f>
        <v/>
      </c>
      <c r="BZ76" s="6" t="str">
        <f>IF($C76="OK",_xlfn.NUMBERVALUE(Plantilla!BX87),"")</f>
        <v/>
      </c>
      <c r="CA76" s="6" t="str">
        <f>IF($C76="OK",_xlfn.NUMBERVALUE(Plantilla!BY87),"")</f>
        <v/>
      </c>
      <c r="CB76" s="6" t="str">
        <f>IF($C76="OK",_xlfn.NUMBERVALUE(Plantilla!BZ87),"")</f>
        <v/>
      </c>
      <c r="CC76" s="6" t="str">
        <f>IF($C76="OK",_xlfn.NUMBERVALUE(Plantilla!CA87),"")</f>
        <v/>
      </c>
      <c r="CD76" s="6" t="str">
        <f>IF($C76="OK",_xlfn.NUMBERVALUE(Plantilla!CB87),"")</f>
        <v/>
      </c>
      <c r="CE76" s="6" t="str">
        <f>IF($C76="OK",_xlfn.NUMBERVALUE(Plantilla!CC87),"")</f>
        <v/>
      </c>
      <c r="CF76" s="4" t="str">
        <f>IF($C76="OK",_xlfn.NUMBERVALUE(Plantilla!CD87),"")</f>
        <v/>
      </c>
      <c r="CG76" s="6" t="str">
        <f>IF($C76="OK",_xlfn.NUMBERVALUE(Plantilla!CE87),"")</f>
        <v/>
      </c>
      <c r="CH76" s="6" t="str">
        <f>IF($C76="OK",_xlfn.NUMBERVALUE(Plantilla!CF87),"")</f>
        <v/>
      </c>
      <c r="CI76" s="6" t="str">
        <f>IF($C76="OK",_xlfn.NUMBERVALUE(Plantilla!CG87),"")</f>
        <v/>
      </c>
      <c r="CJ76" s="6" t="str">
        <f>IF($C76="OK",_xlfn.NUMBERVALUE(Plantilla!CH87),"")</f>
        <v/>
      </c>
      <c r="CK76" s="6" t="str">
        <f>IF($C76="OK",_xlfn.NUMBERVALUE(Plantilla!CI87),"")</f>
        <v/>
      </c>
      <c r="CL76" s="6" t="str">
        <f>IF($C76="OK",_xlfn.NUMBERVALUE(Plantilla!CJ87),"")</f>
        <v/>
      </c>
      <c r="CM76" t="str">
        <f>IF($C76="OK",TEXT(Plantilla!CK87,"#"),"")</f>
        <v/>
      </c>
      <c r="CN76" s="6" t="str">
        <f>IF($C76="OK",_xlfn.NUMBERVALUE(Plantilla!CL87),"")</f>
        <v/>
      </c>
      <c r="CO76" s="6" t="str">
        <f>IF($C76="OK",_xlfn.NUMBERVALUE(Plantilla!CM87),"")</f>
        <v/>
      </c>
      <c r="CP76" s="110" t="str">
        <f>IF($C76="OK",_xlfn.NUMBERVALUE(Plantilla!CN87),"")</f>
        <v/>
      </c>
      <c r="CQ76" s="6" t="str">
        <f>IF($C76="OK",_xlfn.NUMBERVALUE(Plantilla!CO87),"")</f>
        <v/>
      </c>
      <c r="CR76" s="109" t="str">
        <f>IF($C76="OK",_xlfn.NUMBERVALUE(Plantilla!CP87),"")</f>
        <v/>
      </c>
      <c r="CS76" s="110" t="str">
        <f>IF($C76="OK",_xlfn.NUMBERVALUE(Plantilla!CQ87),"")</f>
        <v/>
      </c>
      <c r="CT76" s="6" t="str">
        <f>IF($C76="OK",_xlfn.NUMBERVALUE(Plantilla!CR87),"")</f>
        <v/>
      </c>
      <c r="CU76" s="109" t="str">
        <f>IF($C76="OK",_xlfn.NUMBERVALUE(Plantilla!CS87),"")</f>
        <v/>
      </c>
      <c r="CV76" s="110" t="str">
        <f>IF($C76="OK",_xlfn.NUMBERVALUE(Plantilla!CT87),"")</f>
        <v/>
      </c>
      <c r="CW76" s="6" t="str">
        <f>IF($C76="OK",_xlfn.NUMBERVALUE(Plantilla!CU87),"")</f>
        <v/>
      </c>
      <c r="CX76" s="82" t="str">
        <f>IF($C76="OK",_xlfn.NUMBERVALUE(Plantilla!CV87),"")</f>
        <v/>
      </c>
      <c r="CY76" s="6" t="str">
        <f>IF($C76="OK",_xlfn.NUMBERVALUE(Plantilla!CW87),"")</f>
        <v/>
      </c>
      <c r="CZ76" s="82" t="str">
        <f>IF($C76="OK",_xlfn.NUMBERVALUE(Plantilla!CX87),"")</f>
        <v/>
      </c>
      <c r="DA76" s="6" t="str">
        <f>IF($C76="OK",_xlfn.NUMBERVALUE(Plantilla!CY87),"")</f>
        <v/>
      </c>
      <c r="DB76" s="109" t="str">
        <f>IF($C76="OK",_xlfn.NUMBERVALUE(Plantilla!CZ87),"")</f>
        <v/>
      </c>
      <c r="DC76" s="6" t="str">
        <f>IF($C76="OK",_xlfn.NUMBERVALUE(Plantilla!DA87),"")</f>
        <v/>
      </c>
      <c r="DD76" s="6" t="str">
        <f>IF($C76="OK",TEXT(Plantilla!DB87,"#"),"")</f>
        <v/>
      </c>
      <c r="DE76" s="6" t="str">
        <f>IF($C76="OK",_xlfn.NUMBERVALUE(Plantilla!DC87),"")</f>
        <v/>
      </c>
      <c r="DF76" s="4" t="str">
        <f>IF($C76="OK",_xlfn.NUMBERVALUE(Plantilla!DD87),"")</f>
        <v/>
      </c>
      <c r="DG76" s="6" t="str">
        <f>IF($C76="OK",_xlfn.NUMBERVALUE(Plantilla!DE87),"")</f>
        <v/>
      </c>
      <c r="DH76" s="6" t="str">
        <f>IF($C76="OK",_xlfn.NUMBERVALUE(Plantilla!DF87),"")</f>
        <v/>
      </c>
      <c r="DI76" s="6" t="str">
        <f>IF($C76="OK",_xlfn.NUMBERVALUE(Plantilla!DG87),"")</f>
        <v/>
      </c>
      <c r="DJ76" s="6" t="str">
        <f>IF($C76="OK",_xlfn.NUMBERVALUE(Plantilla!DH87),"")</f>
        <v/>
      </c>
      <c r="DK76" s="6" t="str">
        <f>IF($C76="OK",_xlfn.NUMBERVALUE(Plantilla!DI87),"")</f>
        <v/>
      </c>
      <c r="DL76" s="6" t="str">
        <f>IF($C76="OK",_xlfn.NUMBERVALUE(Plantilla!DJ87),"")</f>
        <v/>
      </c>
      <c r="DM76" s="6" t="str">
        <f>IF($C76="OK",_xlfn.NUMBERVALUE(Plantilla!DK87),"")</f>
        <v/>
      </c>
      <c r="DN76" s="6" t="str">
        <f>IF($C76="OK",_xlfn.NUMBERVALUE(Plantilla!DL87),"")</f>
        <v/>
      </c>
      <c r="DO76" s="6" t="str">
        <f>IF($C76="OK",_xlfn.NUMBERVALUE(Plantilla!DM87),"")</f>
        <v/>
      </c>
      <c r="DP76" s="6" t="str">
        <f>IF($C76="OK",_xlfn.NUMBERVALUE(Plantilla!DN87),"")</f>
        <v/>
      </c>
      <c r="DQ76" s="6" t="str">
        <f>IF($C76="OK",_xlfn.NUMBERVALUE(Plantilla!DO87),"")</f>
        <v/>
      </c>
      <c r="DR76" s="6" t="str">
        <f>IF($C76="OK",_xlfn.NUMBERVALUE(Plantilla!DP87),"")</f>
        <v/>
      </c>
      <c r="DS76" t="str">
        <f>IF($C76="OK",TEXT(Plantilla!DR87,"#"),"")</f>
        <v/>
      </c>
      <c r="DT76" s="6"/>
    </row>
    <row r="77" spans="1:124" x14ac:dyDescent="0.25">
      <c r="A77" t="str">
        <f>IF(Plantilla!$I$6="¡Perfecto!, Guarda el archivo y adjúntalo a tu interfaz de Nómina Electrónica","OK","Error")</f>
        <v>OK</v>
      </c>
      <c r="B77" t="str">
        <f>IF(Plantilla!$I$6="¡Perfecto!, Guarda el archivo y adjúntalo a tu interfaz de Nómina Electrónica",MID(Plantilla!$D$2,SEARCH("V",Plantilla!$D$2),10),"")</f>
        <v>V2.0</v>
      </c>
      <c r="C77" t="str">
        <f>Plantilla!C88</f>
        <v/>
      </c>
      <c r="D77" t="str">
        <f>IF($C77="OK",Plantilla!B88,"")</f>
        <v/>
      </c>
      <c r="E77" t="str">
        <f>IF($C77="OK",
   VLOOKUP(Plantilla!$E$4,'Tablas '!$AP$4:$AT$6,5,FALSE),
"")</f>
        <v/>
      </c>
      <c r="F77" t="str">
        <f>IF($C77="OK",TEXT(Plantilla!D88,"#"),"")</f>
        <v/>
      </c>
      <c r="G77" t="str">
        <f>IF($C77="OK",
   VLOOKUP(Plantilla!E88,'Tablas '!$B$4:$C$14,2,FALSE),
"")</f>
        <v/>
      </c>
      <c r="H77" t="str">
        <f>IF($C77="OK",TEXT(Plantilla!F88,"#"),"")</f>
        <v/>
      </c>
      <c r="I77" t="str">
        <f>IF($C77="OK",TEXT(Plantilla!G88,"#"),"")</f>
        <v/>
      </c>
      <c r="J77" t="str">
        <f>IF($C77="OK",TEXT(Plantilla!H88,"#"),"")</f>
        <v/>
      </c>
      <c r="K77" t="str">
        <f>IF($C77="OK",TEXT(Plantilla!I88,"#"),"")</f>
        <v/>
      </c>
      <c r="L77" t="str">
        <f>IF($C77="OK",TEXT(Plantilla!J88,"#"),"")</f>
        <v/>
      </c>
      <c r="M77" t="str">
        <f>IF($C77="OK",TEXT(Plantilla!K88,"#"),"")</f>
        <v/>
      </c>
      <c r="N77" t="str">
        <f>IF($C77="OK",
   CONCATENATE(YEAR(Plantilla!L88),"-",TEXT(MONTH(Plantilla!L88),"00"),"-",TEXT(DAY(Plantilla!L88),"00")),
"")</f>
        <v/>
      </c>
      <c r="O77" t="str">
        <f>IF($C77="OK",_xlfn.NUMBERVALUE(Plantilla!M88),"")</f>
        <v/>
      </c>
      <c r="P77" t="str">
        <f>IF($C77="OK",
   IF(Plantilla!N88&lt;&gt;"",
      CONCATENATE(YEAR(Plantilla!N88),"-",TEXT(MONTH(Plantilla!N88),"00"),"-",TEXT(DAY(Plantilla!N88),"00")),
   ""),
"")</f>
        <v/>
      </c>
      <c r="Q77" t="str">
        <f>IF($C77="OK",
   VLOOKUP(Plantilla!O88,'Tablas '!$E$4:$F$19,2,FALSE),
"")</f>
        <v/>
      </c>
      <c r="R77" t="str">
        <f>IF($C77="OK",
   VLOOKUP(Plantilla!P88,'Tablas '!$H$4:$I$5,2,FALSE),
"")</f>
        <v/>
      </c>
      <c r="S77" t="str">
        <f>IF($C77="OK",
   VLOOKUP(Plantilla!Q88,'Tablas '!$K$4:$L$8,2,FALSE),
"")</f>
        <v/>
      </c>
      <c r="T77" t="str">
        <f>IF($C77="OK",
   VLOOKUP(Plantilla!R88,'Tablas '!$AE$4:$AF$6,2,FALSE),
"")</f>
        <v/>
      </c>
      <c r="U77" t="str">
        <f>IF($C77="OK",
   VLOOKUP(Plantilla!S88,'Tablas '!$AE$4:$AF$6,2,FALSE),
"")</f>
        <v/>
      </c>
      <c r="V77" t="str">
        <f>IF($C77="OK",TEXT(Plantilla!T88,"#"),"")</f>
        <v/>
      </c>
      <c r="W77" s="84" t="str">
        <f>IF($C77="OK",
   VLOOKUP(Plantilla!U88,'Tablas '!$AM$4:$AN$1126,2,FALSE),
"")</f>
        <v/>
      </c>
      <c r="X77" t="str">
        <f>IF($C77="OK",TEXT(Plantilla!V88,"#"),"")</f>
        <v/>
      </c>
      <c r="Y77" t="str">
        <f>IF($C77="OK",
   CONCATENATE(YEAR(Plantilla!W88),"-",TEXT(MONTH(Plantilla!W88),"00"),"-",TEXT(DAY(Plantilla!W88),"00")),
"")</f>
        <v/>
      </c>
      <c r="Z77" t="str">
        <f>IF($C77="OK",
   CONCATENATE(YEAR(Plantilla!X88),"-",TEXT(MONTH(Plantilla!X88),"00"),"-",TEXT(DAY(Plantilla!X88),"00")),
"")</f>
        <v/>
      </c>
      <c r="AA77" t="str">
        <f>IF($C77="OK",
   TEXT(VLOOKUP(Plantilla!Y88,'Tablas '!$Q$4:$R$9,2,FALSE),"#"),
"")</f>
        <v/>
      </c>
      <c r="AB77" t="str">
        <f>IF($C77="OK",
   CONCATENATE(YEAR(Plantilla!Z88),"-",TEXT(MONTH(Plantilla!Z88),"00"),"-",TEXT(DAY(Plantilla!Z88),"00")),
"")</f>
        <v/>
      </c>
      <c r="AC77" t="str">
        <f>IF($C77="OK",
   TEXT(VLOOKUP(Plantilla!AA88,'Tablas '!$T$4:$U$13,2,FALSE),"#"),
"")</f>
        <v/>
      </c>
      <c r="AD77" t="str">
        <f>IF($C77="OK",TEXT(Plantilla!AB88,"#"),"")</f>
        <v/>
      </c>
      <c r="AE77" t="str">
        <f>IF($C77="OK",
   IF(Plantilla!AC88&lt;&gt;"",
      TEXT(VLOOKUP(Plantilla!AC88,'Tablas '!$W$4:$X$7,2,FALSE),"#"),
   ""),
"")</f>
        <v/>
      </c>
      <c r="AF77" t="str">
        <f>IF($C77="OK",TEXT(Plantilla!AD88,"#"),"")</f>
        <v/>
      </c>
      <c r="AG77" s="6" t="str">
        <f>IF($C77="OK",_xlfn.NUMBERVALUE(Plantilla!AE88),"")</f>
        <v/>
      </c>
      <c r="AH77" s="4" t="str">
        <f>IF($C77="OK",_xlfn.NUMBERVALUE(Plantilla!AF88),"")</f>
        <v/>
      </c>
      <c r="AI77" s="6" t="str">
        <f>IF($C77="OK",_xlfn.NUMBERVALUE(Plantilla!AG88),"")</f>
        <v/>
      </c>
      <c r="AJ77" s="6" t="str">
        <f>IF($C77="OK",_xlfn.NUMBERVALUE(Plantilla!AH88),"")</f>
        <v/>
      </c>
      <c r="AK77" s="6" t="str">
        <f>IF($C77="OK",_xlfn.NUMBERVALUE(Plantilla!AI88),"")</f>
        <v/>
      </c>
      <c r="AL77" s="6" t="str">
        <f>IF($C77="OK",_xlfn.NUMBERVALUE(Plantilla!AJ88),"")</f>
        <v/>
      </c>
      <c r="AM77" s="4" t="str">
        <f>IF($C77="OK",_xlfn.NUMBERVALUE(Plantilla!AK88),"")</f>
        <v/>
      </c>
      <c r="AN77" s="6" t="str">
        <f>IF($C77="OK",_xlfn.NUMBERVALUE(Plantilla!AL88),"")</f>
        <v/>
      </c>
      <c r="AO77" s="4" t="str">
        <f>IF($C77="OK",_xlfn.NUMBERVALUE(Plantilla!AM88),"")</f>
        <v/>
      </c>
      <c r="AP77" s="6" t="str">
        <f>IF($C77="OK",_xlfn.NUMBERVALUE(Plantilla!AN88),"")</f>
        <v/>
      </c>
      <c r="AQ77" s="4" t="str">
        <f>IF($C77="OK",_xlfn.NUMBERVALUE(Plantilla!AO88),"")</f>
        <v/>
      </c>
      <c r="AR77" s="6" t="str">
        <f>IF($C77="OK",_xlfn.NUMBERVALUE(Plantilla!AP88),"")</f>
        <v/>
      </c>
      <c r="AS77" s="4" t="str">
        <f>IF($C77="OK",_xlfn.NUMBERVALUE(Plantilla!AQ88),"")</f>
        <v/>
      </c>
      <c r="AT77" s="6" t="str">
        <f>IF($C77="OK",_xlfn.NUMBERVALUE(Plantilla!AR88),"")</f>
        <v/>
      </c>
      <c r="AU77" s="4" t="str">
        <f>IF($C77="OK",_xlfn.NUMBERVALUE(Plantilla!AS88),"")</f>
        <v/>
      </c>
      <c r="AV77" s="6" t="str">
        <f>IF($C77="OK",_xlfn.NUMBERVALUE(Plantilla!AT88),"")</f>
        <v/>
      </c>
      <c r="AW77" s="4" t="str">
        <f>IF($C77="OK",_xlfn.NUMBERVALUE(Plantilla!AU88),"")</f>
        <v/>
      </c>
      <c r="AX77" s="6" t="str">
        <f>IF($C77="OK",_xlfn.NUMBERVALUE(Plantilla!AV88),"")</f>
        <v/>
      </c>
      <c r="AY77" s="4" t="str">
        <f>IF($C77="OK",_xlfn.NUMBERVALUE(Plantilla!AW88),"")</f>
        <v/>
      </c>
      <c r="AZ77" s="6" t="str">
        <f>IF($C77="OK",_xlfn.NUMBERVALUE(Plantilla!AX88),"")</f>
        <v/>
      </c>
      <c r="BA77" t="str">
        <f>IF($C77="OK",_xlfn.NUMBERVALUE(Plantilla!AY88),"")</f>
        <v/>
      </c>
      <c r="BB77" t="str">
        <f>IF($C77="OK",_xlfn.NUMBERVALUE(Plantilla!AZ88),"")</f>
        <v/>
      </c>
      <c r="BC77" s="4" t="str">
        <f>IF($C77="OK",_xlfn.NUMBERVALUE(Plantilla!BA88),"")</f>
        <v/>
      </c>
      <c r="BD77" s="6" t="str">
        <f>IF($C77="OK",_xlfn.NUMBERVALUE(Plantilla!BB88),"")</f>
        <v/>
      </c>
      <c r="BE77" s="4" t="str">
        <f>IF($C77="OK",_xlfn.NUMBERVALUE(Plantilla!BC88),"")</f>
        <v/>
      </c>
      <c r="BF77" s="6" t="str">
        <f>IF($C77="OK",_xlfn.NUMBERVALUE(Plantilla!BD88),"")</f>
        <v/>
      </c>
      <c r="BG77" s="4" t="str">
        <f>IF($C77="OK",_xlfn.NUMBERVALUE(Plantilla!BE88),"")</f>
        <v/>
      </c>
      <c r="BH77" s="6" t="str">
        <f>IF($C77="OK",_xlfn.NUMBERVALUE(Plantilla!BF88),"")</f>
        <v/>
      </c>
      <c r="BI77" s="110" t="str">
        <f>IF($C77="OK",_xlfn.NUMBERVALUE(Plantilla!BG88),"")</f>
        <v/>
      </c>
      <c r="BJ77" s="6" t="str">
        <f>IF($C77="OK",_xlfn.NUMBERVALUE(Plantilla!BH88),"")</f>
        <v/>
      </c>
      <c r="BK77" s="109" t="str">
        <f>IF($C77="OK",_xlfn.NUMBERVALUE(Plantilla!BI88),"")</f>
        <v/>
      </c>
      <c r="BL77" s="6" t="str">
        <f>IF($C77="OK",
   IF(Plantilla!BJ88&lt;&gt;"",
      TEXT(VLOOKUP(Plantilla!BJ88,'Tablas '!$Z$4:$AA$6,2,FALSE),"#"),
   ""),
"")</f>
        <v/>
      </c>
      <c r="BM77" s="4" t="str">
        <f>IF($C77="OK",_xlfn.NUMBERVALUE(Plantilla!BK88),"")</f>
        <v/>
      </c>
      <c r="BN77" s="4" t="str">
        <f>IF($C77="OK",_xlfn.NUMBERVALUE(Plantilla!BL88),"")</f>
        <v/>
      </c>
      <c r="BO77" s="6" t="str">
        <f>IF($C77="OK",_xlfn.NUMBERVALUE(Plantilla!BM88),"")</f>
        <v/>
      </c>
      <c r="BP77" s="4" t="str">
        <f>IF($C77="OK",_xlfn.NUMBERVALUE(Plantilla!BN88),"")</f>
        <v/>
      </c>
      <c r="BQ77" s="6" t="str">
        <f>IF($C77="OK",_xlfn.NUMBERVALUE(Plantilla!BO88),"")</f>
        <v/>
      </c>
      <c r="BR77" s="4" t="str">
        <f>IF($C77="OK",_xlfn.NUMBERVALUE(Plantilla!BP88),"")</f>
        <v/>
      </c>
      <c r="BS77" s="6" t="str">
        <f>IF($C77="OK",_xlfn.NUMBERVALUE(Plantilla!BQ88),"")</f>
        <v/>
      </c>
      <c r="BT77" s="4" t="str">
        <f>IF($C77="OK",_xlfn.NUMBERVALUE(Plantilla!BR88),"")</f>
        <v/>
      </c>
      <c r="BU77" s="6" t="str">
        <f>IF($C77="OK",_xlfn.NUMBERVALUE(Plantilla!BS88),"")</f>
        <v/>
      </c>
      <c r="BV77" s="6" t="str">
        <f>IF($C77="OK",_xlfn.NUMBERVALUE(Plantilla!BT88),"")</f>
        <v/>
      </c>
      <c r="BW77" s="6" t="str">
        <f>IF($C77="OK",_xlfn.NUMBERVALUE(Plantilla!BU88),"")</f>
        <v/>
      </c>
      <c r="BX77" s="6" t="str">
        <f>IF($C77="OK",_xlfn.NUMBERVALUE(Plantilla!BV88),"")</f>
        <v/>
      </c>
      <c r="BY77" s="6" t="str">
        <f>IF($C77="OK",_xlfn.NUMBERVALUE(Plantilla!BW88),"")</f>
        <v/>
      </c>
      <c r="BZ77" s="6" t="str">
        <f>IF($C77="OK",_xlfn.NUMBERVALUE(Plantilla!BX88),"")</f>
        <v/>
      </c>
      <c r="CA77" s="6" t="str">
        <f>IF($C77="OK",_xlfn.NUMBERVALUE(Plantilla!BY88),"")</f>
        <v/>
      </c>
      <c r="CB77" s="6" t="str">
        <f>IF($C77="OK",_xlfn.NUMBERVALUE(Plantilla!BZ88),"")</f>
        <v/>
      </c>
      <c r="CC77" s="6" t="str">
        <f>IF($C77="OK",_xlfn.NUMBERVALUE(Plantilla!CA88),"")</f>
        <v/>
      </c>
      <c r="CD77" s="6" t="str">
        <f>IF($C77="OK",_xlfn.NUMBERVALUE(Plantilla!CB88),"")</f>
        <v/>
      </c>
      <c r="CE77" s="6" t="str">
        <f>IF($C77="OK",_xlfn.NUMBERVALUE(Plantilla!CC88),"")</f>
        <v/>
      </c>
      <c r="CF77" s="4" t="str">
        <f>IF($C77="OK",_xlfn.NUMBERVALUE(Plantilla!CD88),"")</f>
        <v/>
      </c>
      <c r="CG77" s="6" t="str">
        <f>IF($C77="OK",_xlfn.NUMBERVALUE(Plantilla!CE88),"")</f>
        <v/>
      </c>
      <c r="CH77" s="6" t="str">
        <f>IF($C77="OK",_xlfn.NUMBERVALUE(Plantilla!CF88),"")</f>
        <v/>
      </c>
      <c r="CI77" s="6" t="str">
        <f>IF($C77="OK",_xlfn.NUMBERVALUE(Plantilla!CG88),"")</f>
        <v/>
      </c>
      <c r="CJ77" s="6" t="str">
        <f>IF($C77="OK",_xlfn.NUMBERVALUE(Plantilla!CH88),"")</f>
        <v/>
      </c>
      <c r="CK77" s="6" t="str">
        <f>IF($C77="OK",_xlfn.NUMBERVALUE(Plantilla!CI88),"")</f>
        <v/>
      </c>
      <c r="CL77" s="6" t="str">
        <f>IF($C77="OK",_xlfn.NUMBERVALUE(Plantilla!CJ88),"")</f>
        <v/>
      </c>
      <c r="CM77" t="str">
        <f>IF($C77="OK",TEXT(Plantilla!CK88,"#"),"")</f>
        <v/>
      </c>
      <c r="CN77" s="6" t="str">
        <f>IF($C77="OK",_xlfn.NUMBERVALUE(Plantilla!CL88),"")</f>
        <v/>
      </c>
      <c r="CO77" s="6" t="str">
        <f>IF($C77="OK",_xlfn.NUMBERVALUE(Plantilla!CM88),"")</f>
        <v/>
      </c>
      <c r="CP77" s="110" t="str">
        <f>IF($C77="OK",_xlfn.NUMBERVALUE(Plantilla!CN88),"")</f>
        <v/>
      </c>
      <c r="CQ77" s="6" t="str">
        <f>IF($C77="OK",_xlfn.NUMBERVALUE(Plantilla!CO88),"")</f>
        <v/>
      </c>
      <c r="CR77" s="109" t="str">
        <f>IF($C77="OK",_xlfn.NUMBERVALUE(Plantilla!CP88),"")</f>
        <v/>
      </c>
      <c r="CS77" s="110" t="str">
        <f>IF($C77="OK",_xlfn.NUMBERVALUE(Plantilla!CQ88),"")</f>
        <v/>
      </c>
      <c r="CT77" s="6" t="str">
        <f>IF($C77="OK",_xlfn.NUMBERVALUE(Plantilla!CR88),"")</f>
        <v/>
      </c>
      <c r="CU77" s="109" t="str">
        <f>IF($C77="OK",_xlfn.NUMBERVALUE(Plantilla!CS88),"")</f>
        <v/>
      </c>
      <c r="CV77" s="110" t="str">
        <f>IF($C77="OK",_xlfn.NUMBERVALUE(Plantilla!CT88),"")</f>
        <v/>
      </c>
      <c r="CW77" s="6" t="str">
        <f>IF($C77="OK",_xlfn.NUMBERVALUE(Plantilla!CU88),"")</f>
        <v/>
      </c>
      <c r="CX77" s="82" t="str">
        <f>IF($C77="OK",_xlfn.NUMBERVALUE(Plantilla!CV88),"")</f>
        <v/>
      </c>
      <c r="CY77" s="6" t="str">
        <f>IF($C77="OK",_xlfn.NUMBERVALUE(Plantilla!CW88),"")</f>
        <v/>
      </c>
      <c r="CZ77" s="82" t="str">
        <f>IF($C77="OK",_xlfn.NUMBERVALUE(Plantilla!CX88),"")</f>
        <v/>
      </c>
      <c r="DA77" s="6" t="str">
        <f>IF($C77="OK",_xlfn.NUMBERVALUE(Plantilla!CY88),"")</f>
        <v/>
      </c>
      <c r="DB77" s="109" t="str">
        <f>IF($C77="OK",_xlfn.NUMBERVALUE(Plantilla!CZ88),"")</f>
        <v/>
      </c>
      <c r="DC77" s="6" t="str">
        <f>IF($C77="OK",_xlfn.NUMBERVALUE(Plantilla!DA88),"")</f>
        <v/>
      </c>
      <c r="DD77" s="6" t="str">
        <f>IF($C77="OK",TEXT(Plantilla!DB88,"#"),"")</f>
        <v/>
      </c>
      <c r="DE77" s="6" t="str">
        <f>IF($C77="OK",_xlfn.NUMBERVALUE(Plantilla!DC88),"")</f>
        <v/>
      </c>
      <c r="DF77" s="4" t="str">
        <f>IF($C77="OK",_xlfn.NUMBERVALUE(Plantilla!DD88),"")</f>
        <v/>
      </c>
      <c r="DG77" s="6" t="str">
        <f>IF($C77="OK",_xlfn.NUMBERVALUE(Plantilla!DE88),"")</f>
        <v/>
      </c>
      <c r="DH77" s="6" t="str">
        <f>IF($C77="OK",_xlfn.NUMBERVALUE(Plantilla!DF88),"")</f>
        <v/>
      </c>
      <c r="DI77" s="6" t="str">
        <f>IF($C77="OK",_xlfn.NUMBERVALUE(Plantilla!DG88),"")</f>
        <v/>
      </c>
      <c r="DJ77" s="6" t="str">
        <f>IF($C77="OK",_xlfn.NUMBERVALUE(Plantilla!DH88),"")</f>
        <v/>
      </c>
      <c r="DK77" s="6" t="str">
        <f>IF($C77="OK",_xlfn.NUMBERVALUE(Plantilla!DI88),"")</f>
        <v/>
      </c>
      <c r="DL77" s="6" t="str">
        <f>IF($C77="OK",_xlfn.NUMBERVALUE(Plantilla!DJ88),"")</f>
        <v/>
      </c>
      <c r="DM77" s="6" t="str">
        <f>IF($C77="OK",_xlfn.NUMBERVALUE(Plantilla!DK88),"")</f>
        <v/>
      </c>
      <c r="DN77" s="6" t="str">
        <f>IF($C77="OK",_xlfn.NUMBERVALUE(Plantilla!DL88),"")</f>
        <v/>
      </c>
      <c r="DO77" s="6" t="str">
        <f>IF($C77="OK",_xlfn.NUMBERVALUE(Plantilla!DM88),"")</f>
        <v/>
      </c>
      <c r="DP77" s="6" t="str">
        <f>IF($C77="OK",_xlfn.NUMBERVALUE(Plantilla!DN88),"")</f>
        <v/>
      </c>
      <c r="DQ77" s="6" t="str">
        <f>IF($C77="OK",_xlfn.NUMBERVALUE(Plantilla!DO88),"")</f>
        <v/>
      </c>
      <c r="DR77" s="6" t="str">
        <f>IF($C77="OK",_xlfn.NUMBERVALUE(Plantilla!DP88),"")</f>
        <v/>
      </c>
      <c r="DS77" t="str">
        <f>IF($C77="OK",TEXT(Plantilla!DR88,"#"),"")</f>
        <v/>
      </c>
      <c r="DT77" s="6"/>
    </row>
    <row r="78" spans="1:124" x14ac:dyDescent="0.25">
      <c r="A78" t="str">
        <f>IF(Plantilla!$I$6="¡Perfecto!, Guarda el archivo y adjúntalo a tu interfaz de Nómina Electrónica","OK","Error")</f>
        <v>OK</v>
      </c>
      <c r="B78" t="str">
        <f>IF(Plantilla!$I$6="¡Perfecto!, Guarda el archivo y adjúntalo a tu interfaz de Nómina Electrónica",MID(Plantilla!$D$2,SEARCH("V",Plantilla!$D$2),10),"")</f>
        <v>V2.0</v>
      </c>
      <c r="C78" t="str">
        <f>Plantilla!C89</f>
        <v/>
      </c>
      <c r="D78" t="str">
        <f>IF($C78="OK",Plantilla!B89,"")</f>
        <v/>
      </c>
      <c r="E78" t="str">
        <f>IF($C78="OK",
   VLOOKUP(Plantilla!$E$4,'Tablas '!$AP$4:$AT$6,5,FALSE),
"")</f>
        <v/>
      </c>
      <c r="F78" t="str">
        <f>IF($C78="OK",TEXT(Plantilla!D89,"#"),"")</f>
        <v/>
      </c>
      <c r="G78" t="str">
        <f>IF($C78="OK",
   VLOOKUP(Plantilla!E89,'Tablas '!$B$4:$C$14,2,FALSE),
"")</f>
        <v/>
      </c>
      <c r="H78" t="str">
        <f>IF($C78="OK",TEXT(Plantilla!F89,"#"),"")</f>
        <v/>
      </c>
      <c r="I78" t="str">
        <f>IF($C78="OK",TEXT(Plantilla!G89,"#"),"")</f>
        <v/>
      </c>
      <c r="J78" t="str">
        <f>IF($C78="OK",TEXT(Plantilla!H89,"#"),"")</f>
        <v/>
      </c>
      <c r="K78" t="str">
        <f>IF($C78="OK",TEXT(Plantilla!I89,"#"),"")</f>
        <v/>
      </c>
      <c r="L78" t="str">
        <f>IF($C78="OK",TEXT(Plantilla!J89,"#"),"")</f>
        <v/>
      </c>
      <c r="M78" t="str">
        <f>IF($C78="OK",TEXT(Plantilla!K89,"#"),"")</f>
        <v/>
      </c>
      <c r="N78" t="str">
        <f>IF($C78="OK",
   CONCATENATE(YEAR(Plantilla!L89),"-",TEXT(MONTH(Plantilla!L89),"00"),"-",TEXT(DAY(Plantilla!L89),"00")),
"")</f>
        <v/>
      </c>
      <c r="O78" t="str">
        <f>IF($C78="OK",_xlfn.NUMBERVALUE(Plantilla!M89),"")</f>
        <v/>
      </c>
      <c r="P78" t="str">
        <f>IF($C78="OK",
   IF(Plantilla!N89&lt;&gt;"",
      CONCATENATE(YEAR(Plantilla!N89),"-",TEXT(MONTH(Plantilla!N89),"00"),"-",TEXT(DAY(Plantilla!N89),"00")),
   ""),
"")</f>
        <v/>
      </c>
      <c r="Q78" t="str">
        <f>IF($C78="OK",
   VLOOKUP(Plantilla!O89,'Tablas '!$E$4:$F$19,2,FALSE),
"")</f>
        <v/>
      </c>
      <c r="R78" t="str">
        <f>IF($C78="OK",
   VLOOKUP(Plantilla!P89,'Tablas '!$H$4:$I$5,2,FALSE),
"")</f>
        <v/>
      </c>
      <c r="S78" t="str">
        <f>IF($C78="OK",
   VLOOKUP(Plantilla!Q89,'Tablas '!$K$4:$L$8,2,FALSE),
"")</f>
        <v/>
      </c>
      <c r="T78" t="str">
        <f>IF($C78="OK",
   VLOOKUP(Plantilla!R89,'Tablas '!$AE$4:$AF$6,2,FALSE),
"")</f>
        <v/>
      </c>
      <c r="U78" t="str">
        <f>IF($C78="OK",
   VLOOKUP(Plantilla!S89,'Tablas '!$AE$4:$AF$6,2,FALSE),
"")</f>
        <v/>
      </c>
      <c r="V78" t="str">
        <f>IF($C78="OK",TEXT(Plantilla!T89,"#"),"")</f>
        <v/>
      </c>
      <c r="W78" s="84" t="str">
        <f>IF($C78="OK",
   VLOOKUP(Plantilla!U89,'Tablas '!$AM$4:$AN$1126,2,FALSE),
"")</f>
        <v/>
      </c>
      <c r="X78" t="str">
        <f>IF($C78="OK",TEXT(Plantilla!V89,"#"),"")</f>
        <v/>
      </c>
      <c r="Y78" t="str">
        <f>IF($C78="OK",
   CONCATENATE(YEAR(Plantilla!W89),"-",TEXT(MONTH(Plantilla!W89),"00"),"-",TEXT(DAY(Plantilla!W89),"00")),
"")</f>
        <v/>
      </c>
      <c r="Z78" t="str">
        <f>IF($C78="OK",
   CONCATENATE(YEAR(Plantilla!X89),"-",TEXT(MONTH(Plantilla!X89),"00"),"-",TEXT(DAY(Plantilla!X89),"00")),
"")</f>
        <v/>
      </c>
      <c r="AA78" t="str">
        <f>IF($C78="OK",
   TEXT(VLOOKUP(Plantilla!Y89,'Tablas '!$Q$4:$R$9,2,FALSE),"#"),
"")</f>
        <v/>
      </c>
      <c r="AB78" t="str">
        <f>IF($C78="OK",
   CONCATENATE(YEAR(Plantilla!Z89),"-",TEXT(MONTH(Plantilla!Z89),"00"),"-",TEXT(DAY(Plantilla!Z89),"00")),
"")</f>
        <v/>
      </c>
      <c r="AC78" t="str">
        <f>IF($C78="OK",
   TEXT(VLOOKUP(Plantilla!AA89,'Tablas '!$T$4:$U$13,2,FALSE),"#"),
"")</f>
        <v/>
      </c>
      <c r="AD78" t="str">
        <f>IF($C78="OK",TEXT(Plantilla!AB89,"#"),"")</f>
        <v/>
      </c>
      <c r="AE78" t="str">
        <f>IF($C78="OK",
   IF(Plantilla!AC89&lt;&gt;"",
      TEXT(VLOOKUP(Plantilla!AC89,'Tablas '!$W$4:$X$7,2,FALSE),"#"),
   ""),
"")</f>
        <v/>
      </c>
      <c r="AF78" t="str">
        <f>IF($C78="OK",TEXT(Plantilla!AD89,"#"),"")</f>
        <v/>
      </c>
      <c r="AG78" s="6" t="str">
        <f>IF($C78="OK",_xlfn.NUMBERVALUE(Plantilla!AE89),"")</f>
        <v/>
      </c>
      <c r="AH78" s="4" t="str">
        <f>IF($C78="OK",_xlfn.NUMBERVALUE(Plantilla!AF89),"")</f>
        <v/>
      </c>
      <c r="AI78" s="6" t="str">
        <f>IF($C78="OK",_xlfn.NUMBERVALUE(Plantilla!AG89),"")</f>
        <v/>
      </c>
      <c r="AJ78" s="6" t="str">
        <f>IF($C78="OK",_xlfn.NUMBERVALUE(Plantilla!AH89),"")</f>
        <v/>
      </c>
      <c r="AK78" s="6" t="str">
        <f>IF($C78="OK",_xlfn.NUMBERVALUE(Plantilla!AI89),"")</f>
        <v/>
      </c>
      <c r="AL78" s="6" t="str">
        <f>IF($C78="OK",_xlfn.NUMBERVALUE(Plantilla!AJ89),"")</f>
        <v/>
      </c>
      <c r="AM78" s="4" t="str">
        <f>IF($C78="OK",_xlfn.NUMBERVALUE(Plantilla!AK89),"")</f>
        <v/>
      </c>
      <c r="AN78" s="6" t="str">
        <f>IF($C78="OK",_xlfn.NUMBERVALUE(Plantilla!AL89),"")</f>
        <v/>
      </c>
      <c r="AO78" s="4" t="str">
        <f>IF($C78="OK",_xlfn.NUMBERVALUE(Plantilla!AM89),"")</f>
        <v/>
      </c>
      <c r="AP78" s="6" t="str">
        <f>IF($C78="OK",_xlfn.NUMBERVALUE(Plantilla!AN89),"")</f>
        <v/>
      </c>
      <c r="AQ78" s="4" t="str">
        <f>IF($C78="OK",_xlfn.NUMBERVALUE(Plantilla!AO89),"")</f>
        <v/>
      </c>
      <c r="AR78" s="6" t="str">
        <f>IF($C78="OK",_xlfn.NUMBERVALUE(Plantilla!AP89),"")</f>
        <v/>
      </c>
      <c r="AS78" s="4" t="str">
        <f>IF($C78="OK",_xlfn.NUMBERVALUE(Plantilla!AQ89),"")</f>
        <v/>
      </c>
      <c r="AT78" s="6" t="str">
        <f>IF($C78="OK",_xlfn.NUMBERVALUE(Plantilla!AR89),"")</f>
        <v/>
      </c>
      <c r="AU78" s="4" t="str">
        <f>IF($C78="OK",_xlfn.NUMBERVALUE(Plantilla!AS89),"")</f>
        <v/>
      </c>
      <c r="AV78" s="6" t="str">
        <f>IF($C78="OK",_xlfn.NUMBERVALUE(Plantilla!AT89),"")</f>
        <v/>
      </c>
      <c r="AW78" s="4" t="str">
        <f>IF($C78="OK",_xlfn.NUMBERVALUE(Plantilla!AU89),"")</f>
        <v/>
      </c>
      <c r="AX78" s="6" t="str">
        <f>IF($C78="OK",_xlfn.NUMBERVALUE(Plantilla!AV89),"")</f>
        <v/>
      </c>
      <c r="AY78" s="4" t="str">
        <f>IF($C78="OK",_xlfn.NUMBERVALUE(Plantilla!AW89),"")</f>
        <v/>
      </c>
      <c r="AZ78" s="6" t="str">
        <f>IF($C78="OK",_xlfn.NUMBERVALUE(Plantilla!AX89),"")</f>
        <v/>
      </c>
      <c r="BA78" t="str">
        <f>IF($C78="OK",_xlfn.NUMBERVALUE(Plantilla!AY89),"")</f>
        <v/>
      </c>
      <c r="BB78" t="str">
        <f>IF($C78="OK",_xlfn.NUMBERVALUE(Plantilla!AZ89),"")</f>
        <v/>
      </c>
      <c r="BC78" s="4" t="str">
        <f>IF($C78="OK",_xlfn.NUMBERVALUE(Plantilla!BA89),"")</f>
        <v/>
      </c>
      <c r="BD78" s="6" t="str">
        <f>IF($C78="OK",_xlfn.NUMBERVALUE(Plantilla!BB89),"")</f>
        <v/>
      </c>
      <c r="BE78" s="4" t="str">
        <f>IF($C78="OK",_xlfn.NUMBERVALUE(Plantilla!BC89),"")</f>
        <v/>
      </c>
      <c r="BF78" s="6" t="str">
        <f>IF($C78="OK",_xlfn.NUMBERVALUE(Plantilla!BD89),"")</f>
        <v/>
      </c>
      <c r="BG78" s="4" t="str">
        <f>IF($C78="OK",_xlfn.NUMBERVALUE(Plantilla!BE89),"")</f>
        <v/>
      </c>
      <c r="BH78" s="6" t="str">
        <f>IF($C78="OK",_xlfn.NUMBERVALUE(Plantilla!BF89),"")</f>
        <v/>
      </c>
      <c r="BI78" s="110" t="str">
        <f>IF($C78="OK",_xlfn.NUMBERVALUE(Plantilla!BG89),"")</f>
        <v/>
      </c>
      <c r="BJ78" s="6" t="str">
        <f>IF($C78="OK",_xlfn.NUMBERVALUE(Plantilla!BH89),"")</f>
        <v/>
      </c>
      <c r="BK78" s="109" t="str">
        <f>IF($C78="OK",_xlfn.NUMBERVALUE(Plantilla!BI89),"")</f>
        <v/>
      </c>
      <c r="BL78" s="6" t="str">
        <f>IF($C78="OK",
   IF(Plantilla!BJ89&lt;&gt;"",
      TEXT(VLOOKUP(Plantilla!BJ89,'Tablas '!$Z$4:$AA$6,2,FALSE),"#"),
   ""),
"")</f>
        <v/>
      </c>
      <c r="BM78" s="4" t="str">
        <f>IF($C78="OK",_xlfn.NUMBERVALUE(Plantilla!BK89),"")</f>
        <v/>
      </c>
      <c r="BN78" s="4" t="str">
        <f>IF($C78="OK",_xlfn.NUMBERVALUE(Plantilla!BL89),"")</f>
        <v/>
      </c>
      <c r="BO78" s="6" t="str">
        <f>IF($C78="OK",_xlfn.NUMBERVALUE(Plantilla!BM89),"")</f>
        <v/>
      </c>
      <c r="BP78" s="4" t="str">
        <f>IF($C78="OK",_xlfn.NUMBERVALUE(Plantilla!BN89),"")</f>
        <v/>
      </c>
      <c r="BQ78" s="6" t="str">
        <f>IF($C78="OK",_xlfn.NUMBERVALUE(Plantilla!BO89),"")</f>
        <v/>
      </c>
      <c r="BR78" s="4" t="str">
        <f>IF($C78="OK",_xlfn.NUMBERVALUE(Plantilla!BP89),"")</f>
        <v/>
      </c>
      <c r="BS78" s="6" t="str">
        <f>IF($C78="OK",_xlfn.NUMBERVALUE(Plantilla!BQ89),"")</f>
        <v/>
      </c>
      <c r="BT78" s="4" t="str">
        <f>IF($C78="OK",_xlfn.NUMBERVALUE(Plantilla!BR89),"")</f>
        <v/>
      </c>
      <c r="BU78" s="6" t="str">
        <f>IF($C78="OK",_xlfn.NUMBERVALUE(Plantilla!BS89),"")</f>
        <v/>
      </c>
      <c r="BV78" s="6" t="str">
        <f>IF($C78="OK",_xlfn.NUMBERVALUE(Plantilla!BT89),"")</f>
        <v/>
      </c>
      <c r="BW78" s="6" t="str">
        <f>IF($C78="OK",_xlfn.NUMBERVALUE(Plantilla!BU89),"")</f>
        <v/>
      </c>
      <c r="BX78" s="6" t="str">
        <f>IF($C78="OK",_xlfn.NUMBERVALUE(Plantilla!BV89),"")</f>
        <v/>
      </c>
      <c r="BY78" s="6" t="str">
        <f>IF($C78="OK",_xlfn.NUMBERVALUE(Plantilla!BW89),"")</f>
        <v/>
      </c>
      <c r="BZ78" s="6" t="str">
        <f>IF($C78="OK",_xlfn.NUMBERVALUE(Plantilla!BX89),"")</f>
        <v/>
      </c>
      <c r="CA78" s="6" t="str">
        <f>IF($C78="OK",_xlfn.NUMBERVALUE(Plantilla!BY89),"")</f>
        <v/>
      </c>
      <c r="CB78" s="6" t="str">
        <f>IF($C78="OK",_xlfn.NUMBERVALUE(Plantilla!BZ89),"")</f>
        <v/>
      </c>
      <c r="CC78" s="6" t="str">
        <f>IF($C78="OK",_xlfn.NUMBERVALUE(Plantilla!CA89),"")</f>
        <v/>
      </c>
      <c r="CD78" s="6" t="str">
        <f>IF($C78="OK",_xlfn.NUMBERVALUE(Plantilla!CB89),"")</f>
        <v/>
      </c>
      <c r="CE78" s="6" t="str">
        <f>IF($C78="OK",_xlfn.NUMBERVALUE(Plantilla!CC89),"")</f>
        <v/>
      </c>
      <c r="CF78" s="4" t="str">
        <f>IF($C78="OK",_xlfn.NUMBERVALUE(Plantilla!CD89),"")</f>
        <v/>
      </c>
      <c r="CG78" s="6" t="str">
        <f>IF($C78="OK",_xlfn.NUMBERVALUE(Plantilla!CE89),"")</f>
        <v/>
      </c>
      <c r="CH78" s="6" t="str">
        <f>IF($C78="OK",_xlfn.NUMBERVALUE(Plantilla!CF89),"")</f>
        <v/>
      </c>
      <c r="CI78" s="6" t="str">
        <f>IF($C78="OK",_xlfn.NUMBERVALUE(Plantilla!CG89),"")</f>
        <v/>
      </c>
      <c r="CJ78" s="6" t="str">
        <f>IF($C78="OK",_xlfn.NUMBERVALUE(Plantilla!CH89),"")</f>
        <v/>
      </c>
      <c r="CK78" s="6" t="str">
        <f>IF($C78="OK",_xlfn.NUMBERVALUE(Plantilla!CI89),"")</f>
        <v/>
      </c>
      <c r="CL78" s="6" t="str">
        <f>IF($C78="OK",_xlfn.NUMBERVALUE(Plantilla!CJ89),"")</f>
        <v/>
      </c>
      <c r="CM78" t="str">
        <f>IF($C78="OK",TEXT(Plantilla!CK89,"#"),"")</f>
        <v/>
      </c>
      <c r="CN78" s="6" t="str">
        <f>IF($C78="OK",_xlfn.NUMBERVALUE(Plantilla!CL89),"")</f>
        <v/>
      </c>
      <c r="CO78" s="6" t="str">
        <f>IF($C78="OK",_xlfn.NUMBERVALUE(Plantilla!CM89),"")</f>
        <v/>
      </c>
      <c r="CP78" s="110" t="str">
        <f>IF($C78="OK",_xlfn.NUMBERVALUE(Plantilla!CN89),"")</f>
        <v/>
      </c>
      <c r="CQ78" s="6" t="str">
        <f>IF($C78="OK",_xlfn.NUMBERVALUE(Plantilla!CO89),"")</f>
        <v/>
      </c>
      <c r="CR78" s="109" t="str">
        <f>IF($C78="OK",_xlfn.NUMBERVALUE(Plantilla!CP89),"")</f>
        <v/>
      </c>
      <c r="CS78" s="110" t="str">
        <f>IF($C78="OK",_xlfn.NUMBERVALUE(Plantilla!CQ89),"")</f>
        <v/>
      </c>
      <c r="CT78" s="6" t="str">
        <f>IF($C78="OK",_xlfn.NUMBERVALUE(Plantilla!CR89),"")</f>
        <v/>
      </c>
      <c r="CU78" s="109" t="str">
        <f>IF($C78="OK",_xlfn.NUMBERVALUE(Plantilla!CS89),"")</f>
        <v/>
      </c>
      <c r="CV78" s="110" t="str">
        <f>IF($C78="OK",_xlfn.NUMBERVALUE(Plantilla!CT89),"")</f>
        <v/>
      </c>
      <c r="CW78" s="6" t="str">
        <f>IF($C78="OK",_xlfn.NUMBERVALUE(Plantilla!CU89),"")</f>
        <v/>
      </c>
      <c r="CX78" s="82" t="str">
        <f>IF($C78="OK",_xlfn.NUMBERVALUE(Plantilla!CV89),"")</f>
        <v/>
      </c>
      <c r="CY78" s="6" t="str">
        <f>IF($C78="OK",_xlfn.NUMBERVALUE(Plantilla!CW89),"")</f>
        <v/>
      </c>
      <c r="CZ78" s="82" t="str">
        <f>IF($C78="OK",_xlfn.NUMBERVALUE(Plantilla!CX89),"")</f>
        <v/>
      </c>
      <c r="DA78" s="6" t="str">
        <f>IF($C78="OK",_xlfn.NUMBERVALUE(Plantilla!CY89),"")</f>
        <v/>
      </c>
      <c r="DB78" s="109" t="str">
        <f>IF($C78="OK",_xlfn.NUMBERVALUE(Plantilla!CZ89),"")</f>
        <v/>
      </c>
      <c r="DC78" s="6" t="str">
        <f>IF($C78="OK",_xlfn.NUMBERVALUE(Plantilla!DA89),"")</f>
        <v/>
      </c>
      <c r="DD78" s="6" t="str">
        <f>IF($C78="OK",TEXT(Plantilla!DB89,"#"),"")</f>
        <v/>
      </c>
      <c r="DE78" s="6" t="str">
        <f>IF($C78="OK",_xlfn.NUMBERVALUE(Plantilla!DC89),"")</f>
        <v/>
      </c>
      <c r="DF78" s="4" t="str">
        <f>IF($C78="OK",_xlfn.NUMBERVALUE(Plantilla!DD89),"")</f>
        <v/>
      </c>
      <c r="DG78" s="6" t="str">
        <f>IF($C78="OK",_xlfn.NUMBERVALUE(Plantilla!DE89),"")</f>
        <v/>
      </c>
      <c r="DH78" s="6" t="str">
        <f>IF($C78="OK",_xlfn.NUMBERVALUE(Plantilla!DF89),"")</f>
        <v/>
      </c>
      <c r="DI78" s="6" t="str">
        <f>IF($C78="OK",_xlfn.NUMBERVALUE(Plantilla!DG89),"")</f>
        <v/>
      </c>
      <c r="DJ78" s="6" t="str">
        <f>IF($C78="OK",_xlfn.NUMBERVALUE(Plantilla!DH89),"")</f>
        <v/>
      </c>
      <c r="DK78" s="6" t="str">
        <f>IF($C78="OK",_xlfn.NUMBERVALUE(Plantilla!DI89),"")</f>
        <v/>
      </c>
      <c r="DL78" s="6" t="str">
        <f>IF($C78="OK",_xlfn.NUMBERVALUE(Plantilla!DJ89),"")</f>
        <v/>
      </c>
      <c r="DM78" s="6" t="str">
        <f>IF($C78="OK",_xlfn.NUMBERVALUE(Plantilla!DK89),"")</f>
        <v/>
      </c>
      <c r="DN78" s="6" t="str">
        <f>IF($C78="OK",_xlfn.NUMBERVALUE(Plantilla!DL89),"")</f>
        <v/>
      </c>
      <c r="DO78" s="6" t="str">
        <f>IF($C78="OK",_xlfn.NUMBERVALUE(Plantilla!DM89),"")</f>
        <v/>
      </c>
      <c r="DP78" s="6" t="str">
        <f>IF($C78="OK",_xlfn.NUMBERVALUE(Plantilla!DN89),"")</f>
        <v/>
      </c>
      <c r="DQ78" s="6" t="str">
        <f>IF($C78="OK",_xlfn.NUMBERVALUE(Plantilla!DO89),"")</f>
        <v/>
      </c>
      <c r="DR78" s="6" t="str">
        <f>IF($C78="OK",_xlfn.NUMBERVALUE(Plantilla!DP89),"")</f>
        <v/>
      </c>
      <c r="DS78" t="str">
        <f>IF($C78="OK",TEXT(Plantilla!DR89,"#"),"")</f>
        <v/>
      </c>
      <c r="DT78" s="6"/>
    </row>
    <row r="79" spans="1:124" x14ac:dyDescent="0.25">
      <c r="A79" t="str">
        <f>IF(Plantilla!$I$6="¡Perfecto!, Guarda el archivo y adjúntalo a tu interfaz de Nómina Electrónica","OK","Error")</f>
        <v>OK</v>
      </c>
      <c r="B79" t="str">
        <f>IF(Plantilla!$I$6="¡Perfecto!, Guarda el archivo y adjúntalo a tu interfaz de Nómina Electrónica",MID(Plantilla!$D$2,SEARCH("V",Plantilla!$D$2),10),"")</f>
        <v>V2.0</v>
      </c>
      <c r="C79" t="str">
        <f>Plantilla!C90</f>
        <v/>
      </c>
      <c r="D79" t="str">
        <f>IF($C79="OK",Plantilla!B90,"")</f>
        <v/>
      </c>
      <c r="E79" t="str">
        <f>IF($C79="OK",
   VLOOKUP(Plantilla!$E$4,'Tablas '!$AP$4:$AT$6,5,FALSE),
"")</f>
        <v/>
      </c>
      <c r="F79" t="str">
        <f>IF($C79="OK",TEXT(Plantilla!D90,"#"),"")</f>
        <v/>
      </c>
      <c r="G79" t="str">
        <f>IF($C79="OK",
   VLOOKUP(Plantilla!E90,'Tablas '!$B$4:$C$14,2,FALSE),
"")</f>
        <v/>
      </c>
      <c r="H79" t="str">
        <f>IF($C79="OK",TEXT(Plantilla!F90,"#"),"")</f>
        <v/>
      </c>
      <c r="I79" t="str">
        <f>IF($C79="OK",TEXT(Plantilla!G90,"#"),"")</f>
        <v/>
      </c>
      <c r="J79" t="str">
        <f>IF($C79="OK",TEXT(Plantilla!H90,"#"),"")</f>
        <v/>
      </c>
      <c r="K79" t="str">
        <f>IF($C79="OK",TEXT(Plantilla!I90,"#"),"")</f>
        <v/>
      </c>
      <c r="L79" t="str">
        <f>IF($C79="OK",TEXT(Plantilla!J90,"#"),"")</f>
        <v/>
      </c>
      <c r="M79" t="str">
        <f>IF($C79="OK",TEXT(Plantilla!K90,"#"),"")</f>
        <v/>
      </c>
      <c r="N79" t="str">
        <f>IF($C79="OK",
   CONCATENATE(YEAR(Plantilla!L90),"-",TEXT(MONTH(Plantilla!L90),"00"),"-",TEXT(DAY(Plantilla!L90),"00")),
"")</f>
        <v/>
      </c>
      <c r="O79" t="str">
        <f>IF($C79="OK",_xlfn.NUMBERVALUE(Plantilla!M90),"")</f>
        <v/>
      </c>
      <c r="P79" t="str">
        <f>IF($C79="OK",
   IF(Plantilla!N90&lt;&gt;"",
      CONCATENATE(YEAR(Plantilla!N90),"-",TEXT(MONTH(Plantilla!N90),"00"),"-",TEXT(DAY(Plantilla!N90),"00")),
   ""),
"")</f>
        <v/>
      </c>
      <c r="Q79" t="str">
        <f>IF($C79="OK",
   VLOOKUP(Plantilla!O90,'Tablas '!$E$4:$F$19,2,FALSE),
"")</f>
        <v/>
      </c>
      <c r="R79" t="str">
        <f>IF($C79="OK",
   VLOOKUP(Plantilla!P90,'Tablas '!$H$4:$I$5,2,FALSE),
"")</f>
        <v/>
      </c>
      <c r="S79" t="str">
        <f>IF($C79="OK",
   VLOOKUP(Plantilla!Q90,'Tablas '!$K$4:$L$8,2,FALSE),
"")</f>
        <v/>
      </c>
      <c r="T79" t="str">
        <f>IF($C79="OK",
   VLOOKUP(Plantilla!R90,'Tablas '!$AE$4:$AF$6,2,FALSE),
"")</f>
        <v/>
      </c>
      <c r="U79" t="str">
        <f>IF($C79="OK",
   VLOOKUP(Plantilla!S90,'Tablas '!$AE$4:$AF$6,2,FALSE),
"")</f>
        <v/>
      </c>
      <c r="V79" t="str">
        <f>IF($C79="OK",TEXT(Plantilla!T90,"#"),"")</f>
        <v/>
      </c>
      <c r="W79" s="84" t="str">
        <f>IF($C79="OK",
   VLOOKUP(Plantilla!U90,'Tablas '!$AM$4:$AN$1126,2,FALSE),
"")</f>
        <v/>
      </c>
      <c r="X79" t="str">
        <f>IF($C79="OK",TEXT(Plantilla!V90,"#"),"")</f>
        <v/>
      </c>
      <c r="Y79" t="str">
        <f>IF($C79="OK",
   CONCATENATE(YEAR(Plantilla!W90),"-",TEXT(MONTH(Plantilla!W90),"00"),"-",TEXT(DAY(Plantilla!W90),"00")),
"")</f>
        <v/>
      </c>
      <c r="Z79" t="str">
        <f>IF($C79="OK",
   CONCATENATE(YEAR(Plantilla!X90),"-",TEXT(MONTH(Plantilla!X90),"00"),"-",TEXT(DAY(Plantilla!X90),"00")),
"")</f>
        <v/>
      </c>
      <c r="AA79" t="str">
        <f>IF($C79="OK",
   TEXT(VLOOKUP(Plantilla!Y90,'Tablas '!$Q$4:$R$9,2,FALSE),"#"),
"")</f>
        <v/>
      </c>
      <c r="AB79" t="str">
        <f>IF($C79="OK",
   CONCATENATE(YEAR(Plantilla!Z90),"-",TEXT(MONTH(Plantilla!Z90),"00"),"-",TEXT(DAY(Plantilla!Z90),"00")),
"")</f>
        <v/>
      </c>
      <c r="AC79" t="str">
        <f>IF($C79="OK",
   TEXT(VLOOKUP(Plantilla!AA90,'Tablas '!$T$4:$U$13,2,FALSE),"#"),
"")</f>
        <v/>
      </c>
      <c r="AD79" t="str">
        <f>IF($C79="OK",TEXT(Plantilla!AB90,"#"),"")</f>
        <v/>
      </c>
      <c r="AE79" t="str">
        <f>IF($C79="OK",
   IF(Plantilla!AC90&lt;&gt;"",
      TEXT(VLOOKUP(Plantilla!AC90,'Tablas '!$W$4:$X$7,2,FALSE),"#"),
   ""),
"")</f>
        <v/>
      </c>
      <c r="AF79" t="str">
        <f>IF($C79="OK",TEXT(Plantilla!AD90,"#"),"")</f>
        <v/>
      </c>
      <c r="AG79" s="6" t="str">
        <f>IF($C79="OK",_xlfn.NUMBERVALUE(Plantilla!AE90),"")</f>
        <v/>
      </c>
      <c r="AH79" s="4" t="str">
        <f>IF($C79="OK",_xlfn.NUMBERVALUE(Plantilla!AF90),"")</f>
        <v/>
      </c>
      <c r="AI79" s="6" t="str">
        <f>IF($C79="OK",_xlfn.NUMBERVALUE(Plantilla!AG90),"")</f>
        <v/>
      </c>
      <c r="AJ79" s="6" t="str">
        <f>IF($C79="OK",_xlfn.NUMBERVALUE(Plantilla!AH90),"")</f>
        <v/>
      </c>
      <c r="AK79" s="6" t="str">
        <f>IF($C79="OK",_xlfn.NUMBERVALUE(Plantilla!AI90),"")</f>
        <v/>
      </c>
      <c r="AL79" s="6" t="str">
        <f>IF($C79="OK",_xlfn.NUMBERVALUE(Plantilla!AJ90),"")</f>
        <v/>
      </c>
      <c r="AM79" s="4" t="str">
        <f>IF($C79="OK",_xlfn.NUMBERVALUE(Plantilla!AK90),"")</f>
        <v/>
      </c>
      <c r="AN79" s="6" t="str">
        <f>IF($C79="OK",_xlfn.NUMBERVALUE(Plantilla!AL90),"")</f>
        <v/>
      </c>
      <c r="AO79" s="4" t="str">
        <f>IF($C79="OK",_xlfn.NUMBERVALUE(Plantilla!AM90),"")</f>
        <v/>
      </c>
      <c r="AP79" s="6" t="str">
        <f>IF($C79="OK",_xlfn.NUMBERVALUE(Plantilla!AN90),"")</f>
        <v/>
      </c>
      <c r="AQ79" s="4" t="str">
        <f>IF($C79="OK",_xlfn.NUMBERVALUE(Plantilla!AO90),"")</f>
        <v/>
      </c>
      <c r="AR79" s="6" t="str">
        <f>IF($C79="OK",_xlfn.NUMBERVALUE(Plantilla!AP90),"")</f>
        <v/>
      </c>
      <c r="AS79" s="4" t="str">
        <f>IF($C79="OK",_xlfn.NUMBERVALUE(Plantilla!AQ90),"")</f>
        <v/>
      </c>
      <c r="AT79" s="6" t="str">
        <f>IF($C79="OK",_xlfn.NUMBERVALUE(Plantilla!AR90),"")</f>
        <v/>
      </c>
      <c r="AU79" s="4" t="str">
        <f>IF($C79="OK",_xlfn.NUMBERVALUE(Plantilla!AS90),"")</f>
        <v/>
      </c>
      <c r="AV79" s="6" t="str">
        <f>IF($C79="OK",_xlfn.NUMBERVALUE(Plantilla!AT90),"")</f>
        <v/>
      </c>
      <c r="AW79" s="4" t="str">
        <f>IF($C79="OK",_xlfn.NUMBERVALUE(Plantilla!AU90),"")</f>
        <v/>
      </c>
      <c r="AX79" s="6" t="str">
        <f>IF($C79="OK",_xlfn.NUMBERVALUE(Plantilla!AV90),"")</f>
        <v/>
      </c>
      <c r="AY79" s="4" t="str">
        <f>IF($C79="OK",_xlfn.NUMBERVALUE(Plantilla!AW90),"")</f>
        <v/>
      </c>
      <c r="AZ79" s="6" t="str">
        <f>IF($C79="OK",_xlfn.NUMBERVALUE(Plantilla!AX90),"")</f>
        <v/>
      </c>
      <c r="BA79" t="str">
        <f>IF($C79="OK",_xlfn.NUMBERVALUE(Plantilla!AY90),"")</f>
        <v/>
      </c>
      <c r="BB79" t="str">
        <f>IF($C79="OK",_xlfn.NUMBERVALUE(Plantilla!AZ90),"")</f>
        <v/>
      </c>
      <c r="BC79" s="4" t="str">
        <f>IF($C79="OK",_xlfn.NUMBERVALUE(Plantilla!BA90),"")</f>
        <v/>
      </c>
      <c r="BD79" s="6" t="str">
        <f>IF($C79="OK",_xlfn.NUMBERVALUE(Plantilla!BB90),"")</f>
        <v/>
      </c>
      <c r="BE79" s="4" t="str">
        <f>IF($C79="OK",_xlfn.NUMBERVALUE(Plantilla!BC90),"")</f>
        <v/>
      </c>
      <c r="BF79" s="6" t="str">
        <f>IF($C79="OK",_xlfn.NUMBERVALUE(Plantilla!BD90),"")</f>
        <v/>
      </c>
      <c r="BG79" s="4" t="str">
        <f>IF($C79="OK",_xlfn.NUMBERVALUE(Plantilla!BE90),"")</f>
        <v/>
      </c>
      <c r="BH79" s="6" t="str">
        <f>IF($C79="OK",_xlfn.NUMBERVALUE(Plantilla!BF90),"")</f>
        <v/>
      </c>
      <c r="BI79" s="110" t="str">
        <f>IF($C79="OK",_xlfn.NUMBERVALUE(Plantilla!BG90),"")</f>
        <v/>
      </c>
      <c r="BJ79" s="6" t="str">
        <f>IF($C79="OK",_xlfn.NUMBERVALUE(Plantilla!BH90),"")</f>
        <v/>
      </c>
      <c r="BK79" s="109" t="str">
        <f>IF($C79="OK",_xlfn.NUMBERVALUE(Plantilla!BI90),"")</f>
        <v/>
      </c>
      <c r="BL79" s="6" t="str">
        <f>IF($C79="OK",
   IF(Plantilla!BJ90&lt;&gt;"",
      TEXT(VLOOKUP(Plantilla!BJ90,'Tablas '!$Z$4:$AA$6,2,FALSE),"#"),
   ""),
"")</f>
        <v/>
      </c>
      <c r="BM79" s="4" t="str">
        <f>IF($C79="OK",_xlfn.NUMBERVALUE(Plantilla!BK90),"")</f>
        <v/>
      </c>
      <c r="BN79" s="4" t="str">
        <f>IF($C79="OK",_xlfn.NUMBERVALUE(Plantilla!BL90),"")</f>
        <v/>
      </c>
      <c r="BO79" s="6" t="str">
        <f>IF($C79="OK",_xlfn.NUMBERVALUE(Plantilla!BM90),"")</f>
        <v/>
      </c>
      <c r="BP79" s="4" t="str">
        <f>IF($C79="OK",_xlfn.NUMBERVALUE(Plantilla!BN90),"")</f>
        <v/>
      </c>
      <c r="BQ79" s="6" t="str">
        <f>IF($C79="OK",_xlfn.NUMBERVALUE(Plantilla!BO90),"")</f>
        <v/>
      </c>
      <c r="BR79" s="4" t="str">
        <f>IF($C79="OK",_xlfn.NUMBERVALUE(Plantilla!BP90),"")</f>
        <v/>
      </c>
      <c r="BS79" s="6" t="str">
        <f>IF($C79="OK",_xlfn.NUMBERVALUE(Plantilla!BQ90),"")</f>
        <v/>
      </c>
      <c r="BT79" s="4" t="str">
        <f>IF($C79="OK",_xlfn.NUMBERVALUE(Plantilla!BR90),"")</f>
        <v/>
      </c>
      <c r="BU79" s="6" t="str">
        <f>IF($C79="OK",_xlfn.NUMBERVALUE(Plantilla!BS90),"")</f>
        <v/>
      </c>
      <c r="BV79" s="6" t="str">
        <f>IF($C79="OK",_xlfn.NUMBERVALUE(Plantilla!BT90),"")</f>
        <v/>
      </c>
      <c r="BW79" s="6" t="str">
        <f>IF($C79="OK",_xlfn.NUMBERVALUE(Plantilla!BU90),"")</f>
        <v/>
      </c>
      <c r="BX79" s="6" t="str">
        <f>IF($C79="OK",_xlfn.NUMBERVALUE(Plantilla!BV90),"")</f>
        <v/>
      </c>
      <c r="BY79" s="6" t="str">
        <f>IF($C79="OK",_xlfn.NUMBERVALUE(Plantilla!BW90),"")</f>
        <v/>
      </c>
      <c r="BZ79" s="6" t="str">
        <f>IF($C79="OK",_xlfn.NUMBERVALUE(Plantilla!BX90),"")</f>
        <v/>
      </c>
      <c r="CA79" s="6" t="str">
        <f>IF($C79="OK",_xlfn.NUMBERVALUE(Plantilla!BY90),"")</f>
        <v/>
      </c>
      <c r="CB79" s="6" t="str">
        <f>IF($C79="OK",_xlfn.NUMBERVALUE(Plantilla!BZ90),"")</f>
        <v/>
      </c>
      <c r="CC79" s="6" t="str">
        <f>IF($C79="OK",_xlfn.NUMBERVALUE(Plantilla!CA90),"")</f>
        <v/>
      </c>
      <c r="CD79" s="6" t="str">
        <f>IF($C79="OK",_xlfn.NUMBERVALUE(Plantilla!CB90),"")</f>
        <v/>
      </c>
      <c r="CE79" s="6" t="str">
        <f>IF($C79="OK",_xlfn.NUMBERVALUE(Plantilla!CC90),"")</f>
        <v/>
      </c>
      <c r="CF79" s="4" t="str">
        <f>IF($C79="OK",_xlfn.NUMBERVALUE(Plantilla!CD90),"")</f>
        <v/>
      </c>
      <c r="CG79" s="6" t="str">
        <f>IF($C79="OK",_xlfn.NUMBERVALUE(Plantilla!CE90),"")</f>
        <v/>
      </c>
      <c r="CH79" s="6" t="str">
        <f>IF($C79="OK",_xlfn.NUMBERVALUE(Plantilla!CF90),"")</f>
        <v/>
      </c>
      <c r="CI79" s="6" t="str">
        <f>IF($C79="OK",_xlfn.NUMBERVALUE(Plantilla!CG90),"")</f>
        <v/>
      </c>
      <c r="CJ79" s="6" t="str">
        <f>IF($C79="OK",_xlfn.NUMBERVALUE(Plantilla!CH90),"")</f>
        <v/>
      </c>
      <c r="CK79" s="6" t="str">
        <f>IF($C79="OK",_xlfn.NUMBERVALUE(Plantilla!CI90),"")</f>
        <v/>
      </c>
      <c r="CL79" s="6" t="str">
        <f>IF($C79="OK",_xlfn.NUMBERVALUE(Plantilla!CJ90),"")</f>
        <v/>
      </c>
      <c r="CM79" t="str">
        <f>IF($C79="OK",TEXT(Plantilla!CK90,"#"),"")</f>
        <v/>
      </c>
      <c r="CN79" s="6" t="str">
        <f>IF($C79="OK",_xlfn.NUMBERVALUE(Plantilla!CL90),"")</f>
        <v/>
      </c>
      <c r="CO79" s="6" t="str">
        <f>IF($C79="OK",_xlfn.NUMBERVALUE(Plantilla!CM90),"")</f>
        <v/>
      </c>
      <c r="CP79" s="110" t="str">
        <f>IF($C79="OK",_xlfn.NUMBERVALUE(Plantilla!CN90),"")</f>
        <v/>
      </c>
      <c r="CQ79" s="6" t="str">
        <f>IF($C79="OK",_xlfn.NUMBERVALUE(Plantilla!CO90),"")</f>
        <v/>
      </c>
      <c r="CR79" s="109" t="str">
        <f>IF($C79="OK",_xlfn.NUMBERVALUE(Plantilla!CP90),"")</f>
        <v/>
      </c>
      <c r="CS79" s="110" t="str">
        <f>IF($C79="OK",_xlfn.NUMBERVALUE(Plantilla!CQ90),"")</f>
        <v/>
      </c>
      <c r="CT79" s="6" t="str">
        <f>IF($C79="OK",_xlfn.NUMBERVALUE(Plantilla!CR90),"")</f>
        <v/>
      </c>
      <c r="CU79" s="109" t="str">
        <f>IF($C79="OK",_xlfn.NUMBERVALUE(Plantilla!CS90),"")</f>
        <v/>
      </c>
      <c r="CV79" s="110" t="str">
        <f>IF($C79="OK",_xlfn.NUMBERVALUE(Plantilla!CT90),"")</f>
        <v/>
      </c>
      <c r="CW79" s="6" t="str">
        <f>IF($C79="OK",_xlfn.NUMBERVALUE(Plantilla!CU90),"")</f>
        <v/>
      </c>
      <c r="CX79" s="82" t="str">
        <f>IF($C79="OK",_xlfn.NUMBERVALUE(Plantilla!CV90),"")</f>
        <v/>
      </c>
      <c r="CY79" s="6" t="str">
        <f>IF($C79="OK",_xlfn.NUMBERVALUE(Plantilla!CW90),"")</f>
        <v/>
      </c>
      <c r="CZ79" s="82" t="str">
        <f>IF($C79="OK",_xlfn.NUMBERVALUE(Plantilla!CX90),"")</f>
        <v/>
      </c>
      <c r="DA79" s="6" t="str">
        <f>IF($C79="OK",_xlfn.NUMBERVALUE(Plantilla!CY90),"")</f>
        <v/>
      </c>
      <c r="DB79" s="109" t="str">
        <f>IF($C79="OK",_xlfn.NUMBERVALUE(Plantilla!CZ90),"")</f>
        <v/>
      </c>
      <c r="DC79" s="6" t="str">
        <f>IF($C79="OK",_xlfn.NUMBERVALUE(Plantilla!DA90),"")</f>
        <v/>
      </c>
      <c r="DD79" s="6" t="str">
        <f>IF($C79="OK",TEXT(Plantilla!DB90,"#"),"")</f>
        <v/>
      </c>
      <c r="DE79" s="6" t="str">
        <f>IF($C79="OK",_xlfn.NUMBERVALUE(Plantilla!DC90),"")</f>
        <v/>
      </c>
      <c r="DF79" s="4" t="str">
        <f>IF($C79="OK",_xlfn.NUMBERVALUE(Plantilla!DD90),"")</f>
        <v/>
      </c>
      <c r="DG79" s="6" t="str">
        <f>IF($C79="OK",_xlfn.NUMBERVALUE(Plantilla!DE90),"")</f>
        <v/>
      </c>
      <c r="DH79" s="6" t="str">
        <f>IF($C79="OK",_xlfn.NUMBERVALUE(Plantilla!DF90),"")</f>
        <v/>
      </c>
      <c r="DI79" s="6" t="str">
        <f>IF($C79="OK",_xlfn.NUMBERVALUE(Plantilla!DG90),"")</f>
        <v/>
      </c>
      <c r="DJ79" s="6" t="str">
        <f>IF($C79="OK",_xlfn.NUMBERVALUE(Plantilla!DH90),"")</f>
        <v/>
      </c>
      <c r="DK79" s="6" t="str">
        <f>IF($C79="OK",_xlfn.NUMBERVALUE(Plantilla!DI90),"")</f>
        <v/>
      </c>
      <c r="DL79" s="6" t="str">
        <f>IF($C79="OK",_xlfn.NUMBERVALUE(Plantilla!DJ90),"")</f>
        <v/>
      </c>
      <c r="DM79" s="6" t="str">
        <f>IF($C79="OK",_xlfn.NUMBERVALUE(Plantilla!DK90),"")</f>
        <v/>
      </c>
      <c r="DN79" s="6" t="str">
        <f>IF($C79="OK",_xlfn.NUMBERVALUE(Plantilla!DL90),"")</f>
        <v/>
      </c>
      <c r="DO79" s="6" t="str">
        <f>IF($C79="OK",_xlfn.NUMBERVALUE(Plantilla!DM90),"")</f>
        <v/>
      </c>
      <c r="DP79" s="6" t="str">
        <f>IF($C79="OK",_xlfn.NUMBERVALUE(Plantilla!DN90),"")</f>
        <v/>
      </c>
      <c r="DQ79" s="6" t="str">
        <f>IF($C79="OK",_xlfn.NUMBERVALUE(Plantilla!DO90),"")</f>
        <v/>
      </c>
      <c r="DR79" s="6" t="str">
        <f>IF($C79="OK",_xlfn.NUMBERVALUE(Plantilla!DP90),"")</f>
        <v/>
      </c>
      <c r="DS79" t="str">
        <f>IF($C79="OK",TEXT(Plantilla!DR90,"#"),"")</f>
        <v/>
      </c>
      <c r="DT79" s="6"/>
    </row>
    <row r="80" spans="1:124" x14ac:dyDescent="0.25">
      <c r="A80" t="str">
        <f>IF(Plantilla!$I$6="¡Perfecto!, Guarda el archivo y adjúntalo a tu interfaz de Nómina Electrónica","OK","Error")</f>
        <v>OK</v>
      </c>
      <c r="B80" t="str">
        <f>IF(Plantilla!$I$6="¡Perfecto!, Guarda el archivo y adjúntalo a tu interfaz de Nómina Electrónica",MID(Plantilla!$D$2,SEARCH("V",Plantilla!$D$2),10),"")</f>
        <v>V2.0</v>
      </c>
      <c r="C80" t="str">
        <f>Plantilla!C91</f>
        <v/>
      </c>
      <c r="D80" t="str">
        <f>IF($C80="OK",Plantilla!B91,"")</f>
        <v/>
      </c>
      <c r="E80" t="str">
        <f>IF($C80="OK",
   VLOOKUP(Plantilla!$E$4,'Tablas '!$AP$4:$AT$6,5,FALSE),
"")</f>
        <v/>
      </c>
      <c r="F80" t="str">
        <f>IF($C80="OK",TEXT(Plantilla!D91,"#"),"")</f>
        <v/>
      </c>
      <c r="G80" t="str">
        <f>IF($C80="OK",
   VLOOKUP(Plantilla!E91,'Tablas '!$B$4:$C$14,2,FALSE),
"")</f>
        <v/>
      </c>
      <c r="H80" t="str">
        <f>IF($C80="OK",TEXT(Plantilla!F91,"#"),"")</f>
        <v/>
      </c>
      <c r="I80" t="str">
        <f>IF($C80="OK",TEXT(Plantilla!G91,"#"),"")</f>
        <v/>
      </c>
      <c r="J80" t="str">
        <f>IF($C80="OK",TEXT(Plantilla!H91,"#"),"")</f>
        <v/>
      </c>
      <c r="K80" t="str">
        <f>IF($C80="OK",TEXT(Plantilla!I91,"#"),"")</f>
        <v/>
      </c>
      <c r="L80" t="str">
        <f>IF($C80="OK",TEXT(Plantilla!J91,"#"),"")</f>
        <v/>
      </c>
      <c r="M80" t="str">
        <f>IF($C80="OK",TEXT(Plantilla!K91,"#"),"")</f>
        <v/>
      </c>
      <c r="N80" t="str">
        <f>IF($C80="OK",
   CONCATENATE(YEAR(Plantilla!L91),"-",TEXT(MONTH(Plantilla!L91),"00"),"-",TEXT(DAY(Plantilla!L91),"00")),
"")</f>
        <v/>
      </c>
      <c r="O80" t="str">
        <f>IF($C80="OK",_xlfn.NUMBERVALUE(Plantilla!M91),"")</f>
        <v/>
      </c>
      <c r="P80" t="str">
        <f>IF($C80="OK",
   IF(Plantilla!N91&lt;&gt;"",
      CONCATENATE(YEAR(Plantilla!N91),"-",TEXT(MONTH(Plantilla!N91),"00"),"-",TEXT(DAY(Plantilla!N91),"00")),
   ""),
"")</f>
        <v/>
      </c>
      <c r="Q80" t="str">
        <f>IF($C80="OK",
   VLOOKUP(Plantilla!O91,'Tablas '!$E$4:$F$19,2,FALSE),
"")</f>
        <v/>
      </c>
      <c r="R80" t="str">
        <f>IF($C80="OK",
   VLOOKUP(Plantilla!P91,'Tablas '!$H$4:$I$5,2,FALSE),
"")</f>
        <v/>
      </c>
      <c r="S80" t="str">
        <f>IF($C80="OK",
   VLOOKUP(Plantilla!Q91,'Tablas '!$K$4:$L$8,2,FALSE),
"")</f>
        <v/>
      </c>
      <c r="T80" t="str">
        <f>IF($C80="OK",
   VLOOKUP(Plantilla!R91,'Tablas '!$AE$4:$AF$6,2,FALSE),
"")</f>
        <v/>
      </c>
      <c r="U80" t="str">
        <f>IF($C80="OK",
   VLOOKUP(Plantilla!S91,'Tablas '!$AE$4:$AF$6,2,FALSE),
"")</f>
        <v/>
      </c>
      <c r="V80" t="str">
        <f>IF($C80="OK",TEXT(Plantilla!T91,"#"),"")</f>
        <v/>
      </c>
      <c r="W80" s="84" t="str">
        <f>IF($C80="OK",
   VLOOKUP(Plantilla!U91,'Tablas '!$AM$4:$AN$1126,2,FALSE),
"")</f>
        <v/>
      </c>
      <c r="X80" t="str">
        <f>IF($C80="OK",TEXT(Plantilla!V91,"#"),"")</f>
        <v/>
      </c>
      <c r="Y80" t="str">
        <f>IF($C80="OK",
   CONCATENATE(YEAR(Plantilla!W91),"-",TEXT(MONTH(Plantilla!W91),"00"),"-",TEXT(DAY(Plantilla!W91),"00")),
"")</f>
        <v/>
      </c>
      <c r="Z80" t="str">
        <f>IF($C80="OK",
   CONCATENATE(YEAR(Plantilla!X91),"-",TEXT(MONTH(Plantilla!X91),"00"),"-",TEXT(DAY(Plantilla!X91),"00")),
"")</f>
        <v/>
      </c>
      <c r="AA80" t="str">
        <f>IF($C80="OK",
   TEXT(VLOOKUP(Plantilla!Y91,'Tablas '!$Q$4:$R$9,2,FALSE),"#"),
"")</f>
        <v/>
      </c>
      <c r="AB80" t="str">
        <f>IF($C80="OK",
   CONCATENATE(YEAR(Plantilla!Z91),"-",TEXT(MONTH(Plantilla!Z91),"00"),"-",TEXT(DAY(Plantilla!Z91),"00")),
"")</f>
        <v/>
      </c>
      <c r="AC80" t="str">
        <f>IF($C80="OK",
   TEXT(VLOOKUP(Plantilla!AA91,'Tablas '!$T$4:$U$13,2,FALSE),"#"),
"")</f>
        <v/>
      </c>
      <c r="AD80" t="str">
        <f>IF($C80="OK",TEXT(Plantilla!AB91,"#"),"")</f>
        <v/>
      </c>
      <c r="AE80" t="str">
        <f>IF($C80="OK",
   IF(Plantilla!AC91&lt;&gt;"",
      TEXT(VLOOKUP(Plantilla!AC91,'Tablas '!$W$4:$X$7,2,FALSE),"#"),
   ""),
"")</f>
        <v/>
      </c>
      <c r="AF80" t="str">
        <f>IF($C80="OK",TEXT(Plantilla!AD91,"#"),"")</f>
        <v/>
      </c>
      <c r="AG80" s="6" t="str">
        <f>IF($C80="OK",_xlfn.NUMBERVALUE(Plantilla!AE91),"")</f>
        <v/>
      </c>
      <c r="AH80" s="4" t="str">
        <f>IF($C80="OK",_xlfn.NUMBERVALUE(Plantilla!AF91),"")</f>
        <v/>
      </c>
      <c r="AI80" s="6" t="str">
        <f>IF($C80="OK",_xlfn.NUMBERVALUE(Plantilla!AG91),"")</f>
        <v/>
      </c>
      <c r="AJ80" s="6" t="str">
        <f>IF($C80="OK",_xlfn.NUMBERVALUE(Plantilla!AH91),"")</f>
        <v/>
      </c>
      <c r="AK80" s="6" t="str">
        <f>IF($C80="OK",_xlfn.NUMBERVALUE(Plantilla!AI91),"")</f>
        <v/>
      </c>
      <c r="AL80" s="6" t="str">
        <f>IF($C80="OK",_xlfn.NUMBERVALUE(Plantilla!AJ91),"")</f>
        <v/>
      </c>
      <c r="AM80" s="4" t="str">
        <f>IF($C80="OK",_xlfn.NUMBERVALUE(Plantilla!AK91),"")</f>
        <v/>
      </c>
      <c r="AN80" s="6" t="str">
        <f>IF($C80="OK",_xlfn.NUMBERVALUE(Plantilla!AL91),"")</f>
        <v/>
      </c>
      <c r="AO80" s="4" t="str">
        <f>IF($C80="OK",_xlfn.NUMBERVALUE(Plantilla!AM91),"")</f>
        <v/>
      </c>
      <c r="AP80" s="6" t="str">
        <f>IF($C80="OK",_xlfn.NUMBERVALUE(Plantilla!AN91),"")</f>
        <v/>
      </c>
      <c r="AQ80" s="4" t="str">
        <f>IF($C80="OK",_xlfn.NUMBERVALUE(Plantilla!AO91),"")</f>
        <v/>
      </c>
      <c r="AR80" s="6" t="str">
        <f>IF($C80="OK",_xlfn.NUMBERVALUE(Plantilla!AP91),"")</f>
        <v/>
      </c>
      <c r="AS80" s="4" t="str">
        <f>IF($C80="OK",_xlfn.NUMBERVALUE(Plantilla!AQ91),"")</f>
        <v/>
      </c>
      <c r="AT80" s="6" t="str">
        <f>IF($C80="OK",_xlfn.NUMBERVALUE(Plantilla!AR91),"")</f>
        <v/>
      </c>
      <c r="AU80" s="4" t="str">
        <f>IF($C80="OK",_xlfn.NUMBERVALUE(Plantilla!AS91),"")</f>
        <v/>
      </c>
      <c r="AV80" s="6" t="str">
        <f>IF($C80="OK",_xlfn.NUMBERVALUE(Plantilla!AT91),"")</f>
        <v/>
      </c>
      <c r="AW80" s="4" t="str">
        <f>IF($C80="OK",_xlfn.NUMBERVALUE(Plantilla!AU91),"")</f>
        <v/>
      </c>
      <c r="AX80" s="6" t="str">
        <f>IF($C80="OK",_xlfn.NUMBERVALUE(Plantilla!AV91),"")</f>
        <v/>
      </c>
      <c r="AY80" s="4" t="str">
        <f>IF($C80="OK",_xlfn.NUMBERVALUE(Plantilla!AW91),"")</f>
        <v/>
      </c>
      <c r="AZ80" s="6" t="str">
        <f>IF($C80="OK",_xlfn.NUMBERVALUE(Plantilla!AX91),"")</f>
        <v/>
      </c>
      <c r="BA80" t="str">
        <f>IF($C80="OK",_xlfn.NUMBERVALUE(Plantilla!AY91),"")</f>
        <v/>
      </c>
      <c r="BB80" t="str">
        <f>IF($C80="OK",_xlfn.NUMBERVALUE(Plantilla!AZ91),"")</f>
        <v/>
      </c>
      <c r="BC80" s="4" t="str">
        <f>IF($C80="OK",_xlfn.NUMBERVALUE(Plantilla!BA91),"")</f>
        <v/>
      </c>
      <c r="BD80" s="6" t="str">
        <f>IF($C80="OK",_xlfn.NUMBERVALUE(Plantilla!BB91),"")</f>
        <v/>
      </c>
      <c r="BE80" s="4" t="str">
        <f>IF($C80="OK",_xlfn.NUMBERVALUE(Plantilla!BC91),"")</f>
        <v/>
      </c>
      <c r="BF80" s="6" t="str">
        <f>IF($C80="OK",_xlfn.NUMBERVALUE(Plantilla!BD91),"")</f>
        <v/>
      </c>
      <c r="BG80" s="4" t="str">
        <f>IF($C80="OK",_xlfn.NUMBERVALUE(Plantilla!BE91),"")</f>
        <v/>
      </c>
      <c r="BH80" s="6" t="str">
        <f>IF($C80="OK",_xlfn.NUMBERVALUE(Plantilla!BF91),"")</f>
        <v/>
      </c>
      <c r="BI80" s="110" t="str">
        <f>IF($C80="OK",_xlfn.NUMBERVALUE(Plantilla!BG91),"")</f>
        <v/>
      </c>
      <c r="BJ80" s="6" t="str">
        <f>IF($C80="OK",_xlfn.NUMBERVALUE(Plantilla!BH91),"")</f>
        <v/>
      </c>
      <c r="BK80" s="109" t="str">
        <f>IF($C80="OK",_xlfn.NUMBERVALUE(Plantilla!BI91),"")</f>
        <v/>
      </c>
      <c r="BL80" s="6" t="str">
        <f>IF($C80="OK",
   IF(Plantilla!BJ91&lt;&gt;"",
      TEXT(VLOOKUP(Plantilla!BJ91,'Tablas '!$Z$4:$AA$6,2,FALSE),"#"),
   ""),
"")</f>
        <v/>
      </c>
      <c r="BM80" s="4" t="str">
        <f>IF($C80="OK",_xlfn.NUMBERVALUE(Plantilla!BK91),"")</f>
        <v/>
      </c>
      <c r="BN80" s="4" t="str">
        <f>IF($C80="OK",_xlfn.NUMBERVALUE(Plantilla!BL91),"")</f>
        <v/>
      </c>
      <c r="BO80" s="6" t="str">
        <f>IF($C80="OK",_xlfn.NUMBERVALUE(Plantilla!BM91),"")</f>
        <v/>
      </c>
      <c r="BP80" s="4" t="str">
        <f>IF($C80="OK",_xlfn.NUMBERVALUE(Plantilla!BN91),"")</f>
        <v/>
      </c>
      <c r="BQ80" s="6" t="str">
        <f>IF($C80="OK",_xlfn.NUMBERVALUE(Plantilla!BO91),"")</f>
        <v/>
      </c>
      <c r="BR80" s="4" t="str">
        <f>IF($C80="OK",_xlfn.NUMBERVALUE(Plantilla!BP91),"")</f>
        <v/>
      </c>
      <c r="BS80" s="6" t="str">
        <f>IF($C80="OK",_xlfn.NUMBERVALUE(Plantilla!BQ91),"")</f>
        <v/>
      </c>
      <c r="BT80" s="4" t="str">
        <f>IF($C80="OK",_xlfn.NUMBERVALUE(Plantilla!BR91),"")</f>
        <v/>
      </c>
      <c r="BU80" s="6" t="str">
        <f>IF($C80="OK",_xlfn.NUMBERVALUE(Plantilla!BS91),"")</f>
        <v/>
      </c>
      <c r="BV80" s="6" t="str">
        <f>IF($C80="OK",_xlfn.NUMBERVALUE(Plantilla!BT91),"")</f>
        <v/>
      </c>
      <c r="BW80" s="6" t="str">
        <f>IF($C80="OK",_xlfn.NUMBERVALUE(Plantilla!BU91),"")</f>
        <v/>
      </c>
      <c r="BX80" s="6" t="str">
        <f>IF($C80="OK",_xlfn.NUMBERVALUE(Plantilla!BV91),"")</f>
        <v/>
      </c>
      <c r="BY80" s="6" t="str">
        <f>IF($C80="OK",_xlfn.NUMBERVALUE(Plantilla!BW91),"")</f>
        <v/>
      </c>
      <c r="BZ80" s="6" t="str">
        <f>IF($C80="OK",_xlfn.NUMBERVALUE(Plantilla!BX91),"")</f>
        <v/>
      </c>
      <c r="CA80" s="6" t="str">
        <f>IF($C80="OK",_xlfn.NUMBERVALUE(Plantilla!BY91),"")</f>
        <v/>
      </c>
      <c r="CB80" s="6" t="str">
        <f>IF($C80="OK",_xlfn.NUMBERVALUE(Plantilla!BZ91),"")</f>
        <v/>
      </c>
      <c r="CC80" s="6" t="str">
        <f>IF($C80="OK",_xlfn.NUMBERVALUE(Plantilla!CA91),"")</f>
        <v/>
      </c>
      <c r="CD80" s="6" t="str">
        <f>IF($C80="OK",_xlfn.NUMBERVALUE(Plantilla!CB91),"")</f>
        <v/>
      </c>
      <c r="CE80" s="6" t="str">
        <f>IF($C80="OK",_xlfn.NUMBERVALUE(Plantilla!CC91),"")</f>
        <v/>
      </c>
      <c r="CF80" s="4" t="str">
        <f>IF($C80="OK",_xlfn.NUMBERVALUE(Plantilla!CD91),"")</f>
        <v/>
      </c>
      <c r="CG80" s="6" t="str">
        <f>IF($C80="OK",_xlfn.NUMBERVALUE(Plantilla!CE91),"")</f>
        <v/>
      </c>
      <c r="CH80" s="6" t="str">
        <f>IF($C80="OK",_xlfn.NUMBERVALUE(Plantilla!CF91),"")</f>
        <v/>
      </c>
      <c r="CI80" s="6" t="str">
        <f>IF($C80="OK",_xlfn.NUMBERVALUE(Plantilla!CG91),"")</f>
        <v/>
      </c>
      <c r="CJ80" s="6" t="str">
        <f>IF($C80="OK",_xlfn.NUMBERVALUE(Plantilla!CH91),"")</f>
        <v/>
      </c>
      <c r="CK80" s="6" t="str">
        <f>IF($C80="OK",_xlfn.NUMBERVALUE(Plantilla!CI91),"")</f>
        <v/>
      </c>
      <c r="CL80" s="6" t="str">
        <f>IF($C80="OK",_xlfn.NUMBERVALUE(Plantilla!CJ91),"")</f>
        <v/>
      </c>
      <c r="CM80" t="str">
        <f>IF($C80="OK",TEXT(Plantilla!CK91,"#"),"")</f>
        <v/>
      </c>
      <c r="CN80" s="6" t="str">
        <f>IF($C80="OK",_xlfn.NUMBERVALUE(Plantilla!CL91),"")</f>
        <v/>
      </c>
      <c r="CO80" s="6" t="str">
        <f>IF($C80="OK",_xlfn.NUMBERVALUE(Plantilla!CM91),"")</f>
        <v/>
      </c>
      <c r="CP80" s="110" t="str">
        <f>IF($C80="OK",_xlfn.NUMBERVALUE(Plantilla!CN91),"")</f>
        <v/>
      </c>
      <c r="CQ80" s="6" t="str">
        <f>IF($C80="OK",_xlfn.NUMBERVALUE(Plantilla!CO91),"")</f>
        <v/>
      </c>
      <c r="CR80" s="109" t="str">
        <f>IF($C80="OK",_xlfn.NUMBERVALUE(Plantilla!CP91),"")</f>
        <v/>
      </c>
      <c r="CS80" s="110" t="str">
        <f>IF($C80="OK",_xlfn.NUMBERVALUE(Plantilla!CQ91),"")</f>
        <v/>
      </c>
      <c r="CT80" s="6" t="str">
        <f>IF($C80="OK",_xlfn.NUMBERVALUE(Plantilla!CR91),"")</f>
        <v/>
      </c>
      <c r="CU80" s="109" t="str">
        <f>IF($C80="OK",_xlfn.NUMBERVALUE(Plantilla!CS91),"")</f>
        <v/>
      </c>
      <c r="CV80" s="110" t="str">
        <f>IF($C80="OK",_xlfn.NUMBERVALUE(Plantilla!CT91),"")</f>
        <v/>
      </c>
      <c r="CW80" s="6" t="str">
        <f>IF($C80="OK",_xlfn.NUMBERVALUE(Plantilla!CU91),"")</f>
        <v/>
      </c>
      <c r="CX80" s="82" t="str">
        <f>IF($C80="OK",_xlfn.NUMBERVALUE(Plantilla!CV91),"")</f>
        <v/>
      </c>
      <c r="CY80" s="6" t="str">
        <f>IF($C80="OK",_xlfn.NUMBERVALUE(Plantilla!CW91),"")</f>
        <v/>
      </c>
      <c r="CZ80" s="82" t="str">
        <f>IF($C80="OK",_xlfn.NUMBERVALUE(Plantilla!CX91),"")</f>
        <v/>
      </c>
      <c r="DA80" s="6" t="str">
        <f>IF($C80="OK",_xlfn.NUMBERVALUE(Plantilla!CY91),"")</f>
        <v/>
      </c>
      <c r="DB80" s="109" t="str">
        <f>IF($C80="OK",_xlfn.NUMBERVALUE(Plantilla!CZ91),"")</f>
        <v/>
      </c>
      <c r="DC80" s="6" t="str">
        <f>IF($C80="OK",_xlfn.NUMBERVALUE(Plantilla!DA91),"")</f>
        <v/>
      </c>
      <c r="DD80" s="6" t="str">
        <f>IF($C80="OK",TEXT(Plantilla!DB91,"#"),"")</f>
        <v/>
      </c>
      <c r="DE80" s="6" t="str">
        <f>IF($C80="OK",_xlfn.NUMBERVALUE(Plantilla!DC91),"")</f>
        <v/>
      </c>
      <c r="DF80" s="4" t="str">
        <f>IF($C80="OK",_xlfn.NUMBERVALUE(Plantilla!DD91),"")</f>
        <v/>
      </c>
      <c r="DG80" s="6" t="str">
        <f>IF($C80="OK",_xlfn.NUMBERVALUE(Plantilla!DE91),"")</f>
        <v/>
      </c>
      <c r="DH80" s="6" t="str">
        <f>IF($C80="OK",_xlfn.NUMBERVALUE(Plantilla!DF91),"")</f>
        <v/>
      </c>
      <c r="DI80" s="6" t="str">
        <f>IF($C80="OK",_xlfn.NUMBERVALUE(Plantilla!DG91),"")</f>
        <v/>
      </c>
      <c r="DJ80" s="6" t="str">
        <f>IF($C80="OK",_xlfn.NUMBERVALUE(Plantilla!DH91),"")</f>
        <v/>
      </c>
      <c r="DK80" s="6" t="str">
        <f>IF($C80="OK",_xlfn.NUMBERVALUE(Plantilla!DI91),"")</f>
        <v/>
      </c>
      <c r="DL80" s="6" t="str">
        <f>IF($C80="OK",_xlfn.NUMBERVALUE(Plantilla!DJ91),"")</f>
        <v/>
      </c>
      <c r="DM80" s="6" t="str">
        <f>IF($C80="OK",_xlfn.NUMBERVALUE(Plantilla!DK91),"")</f>
        <v/>
      </c>
      <c r="DN80" s="6" t="str">
        <f>IF($C80="OK",_xlfn.NUMBERVALUE(Plantilla!DL91),"")</f>
        <v/>
      </c>
      <c r="DO80" s="6" t="str">
        <f>IF($C80="OK",_xlfn.NUMBERVALUE(Plantilla!DM91),"")</f>
        <v/>
      </c>
      <c r="DP80" s="6" t="str">
        <f>IF($C80="OK",_xlfn.NUMBERVALUE(Plantilla!DN91),"")</f>
        <v/>
      </c>
      <c r="DQ80" s="6" t="str">
        <f>IF($C80="OK",_xlfn.NUMBERVALUE(Plantilla!DO91),"")</f>
        <v/>
      </c>
      <c r="DR80" s="6" t="str">
        <f>IF($C80="OK",_xlfn.NUMBERVALUE(Plantilla!DP91),"")</f>
        <v/>
      </c>
      <c r="DS80" t="str">
        <f>IF($C80="OK",TEXT(Plantilla!DR91,"#"),"")</f>
        <v/>
      </c>
      <c r="DT80" s="6"/>
    </row>
    <row r="81" spans="1:124" x14ac:dyDescent="0.25">
      <c r="A81" t="str">
        <f>IF(Plantilla!$I$6="¡Perfecto!, Guarda el archivo y adjúntalo a tu interfaz de Nómina Electrónica","OK","Error")</f>
        <v>OK</v>
      </c>
      <c r="B81" t="str">
        <f>IF(Plantilla!$I$6="¡Perfecto!, Guarda el archivo y adjúntalo a tu interfaz de Nómina Electrónica",MID(Plantilla!$D$2,SEARCH("V",Plantilla!$D$2),10),"")</f>
        <v>V2.0</v>
      </c>
      <c r="C81" t="str">
        <f>Plantilla!C92</f>
        <v/>
      </c>
      <c r="D81" t="str">
        <f>IF($C81="OK",Plantilla!B92,"")</f>
        <v/>
      </c>
      <c r="E81" t="str">
        <f>IF($C81="OK",
   VLOOKUP(Plantilla!$E$4,'Tablas '!$AP$4:$AT$6,5,FALSE),
"")</f>
        <v/>
      </c>
      <c r="F81" t="str">
        <f>IF($C81="OK",TEXT(Plantilla!D92,"#"),"")</f>
        <v/>
      </c>
      <c r="G81" t="str">
        <f>IF($C81="OK",
   VLOOKUP(Plantilla!E92,'Tablas '!$B$4:$C$14,2,FALSE),
"")</f>
        <v/>
      </c>
      <c r="H81" t="str">
        <f>IF($C81="OK",TEXT(Plantilla!F92,"#"),"")</f>
        <v/>
      </c>
      <c r="I81" t="str">
        <f>IF($C81="OK",TEXT(Plantilla!G92,"#"),"")</f>
        <v/>
      </c>
      <c r="J81" t="str">
        <f>IF($C81="OK",TEXT(Plantilla!H92,"#"),"")</f>
        <v/>
      </c>
      <c r="K81" t="str">
        <f>IF($C81="OK",TEXT(Plantilla!I92,"#"),"")</f>
        <v/>
      </c>
      <c r="L81" t="str">
        <f>IF($C81="OK",TEXT(Plantilla!J92,"#"),"")</f>
        <v/>
      </c>
      <c r="M81" t="str">
        <f>IF($C81="OK",TEXT(Plantilla!K92,"#"),"")</f>
        <v/>
      </c>
      <c r="N81" t="str">
        <f>IF($C81="OK",
   CONCATENATE(YEAR(Plantilla!L92),"-",TEXT(MONTH(Plantilla!L92),"00"),"-",TEXT(DAY(Plantilla!L92),"00")),
"")</f>
        <v/>
      </c>
      <c r="O81" t="str">
        <f>IF($C81="OK",_xlfn.NUMBERVALUE(Plantilla!M92),"")</f>
        <v/>
      </c>
      <c r="P81" t="str">
        <f>IF($C81="OK",
   IF(Plantilla!N92&lt;&gt;"",
      CONCATENATE(YEAR(Plantilla!N92),"-",TEXT(MONTH(Plantilla!N92),"00"),"-",TEXT(DAY(Plantilla!N92),"00")),
   ""),
"")</f>
        <v/>
      </c>
      <c r="Q81" t="str">
        <f>IF($C81="OK",
   VLOOKUP(Plantilla!O92,'Tablas '!$E$4:$F$19,2,FALSE),
"")</f>
        <v/>
      </c>
      <c r="R81" t="str">
        <f>IF($C81="OK",
   VLOOKUP(Plantilla!P92,'Tablas '!$H$4:$I$5,2,FALSE),
"")</f>
        <v/>
      </c>
      <c r="S81" t="str">
        <f>IF($C81="OK",
   VLOOKUP(Plantilla!Q92,'Tablas '!$K$4:$L$8,2,FALSE),
"")</f>
        <v/>
      </c>
      <c r="T81" t="str">
        <f>IF($C81="OK",
   VLOOKUP(Plantilla!R92,'Tablas '!$AE$4:$AF$6,2,FALSE),
"")</f>
        <v/>
      </c>
      <c r="U81" t="str">
        <f>IF($C81="OK",
   VLOOKUP(Plantilla!S92,'Tablas '!$AE$4:$AF$6,2,FALSE),
"")</f>
        <v/>
      </c>
      <c r="V81" t="str">
        <f>IF($C81="OK",TEXT(Plantilla!T92,"#"),"")</f>
        <v/>
      </c>
      <c r="W81" s="84" t="str">
        <f>IF($C81="OK",
   VLOOKUP(Plantilla!U92,'Tablas '!$AM$4:$AN$1126,2,FALSE),
"")</f>
        <v/>
      </c>
      <c r="X81" t="str">
        <f>IF($C81="OK",TEXT(Plantilla!V92,"#"),"")</f>
        <v/>
      </c>
      <c r="Y81" t="str">
        <f>IF($C81="OK",
   CONCATENATE(YEAR(Plantilla!W92),"-",TEXT(MONTH(Plantilla!W92),"00"),"-",TEXT(DAY(Plantilla!W92),"00")),
"")</f>
        <v/>
      </c>
      <c r="Z81" t="str">
        <f>IF($C81="OK",
   CONCATENATE(YEAR(Plantilla!X92),"-",TEXT(MONTH(Plantilla!X92),"00"),"-",TEXT(DAY(Plantilla!X92),"00")),
"")</f>
        <v/>
      </c>
      <c r="AA81" t="str">
        <f>IF($C81="OK",
   TEXT(VLOOKUP(Plantilla!Y92,'Tablas '!$Q$4:$R$9,2,FALSE),"#"),
"")</f>
        <v/>
      </c>
      <c r="AB81" t="str">
        <f>IF($C81="OK",
   CONCATENATE(YEAR(Plantilla!Z92),"-",TEXT(MONTH(Plantilla!Z92),"00"),"-",TEXT(DAY(Plantilla!Z92),"00")),
"")</f>
        <v/>
      </c>
      <c r="AC81" t="str">
        <f>IF($C81="OK",
   TEXT(VLOOKUP(Plantilla!AA92,'Tablas '!$T$4:$U$13,2,FALSE),"#"),
"")</f>
        <v/>
      </c>
      <c r="AD81" t="str">
        <f>IF($C81="OK",TEXT(Plantilla!AB92,"#"),"")</f>
        <v/>
      </c>
      <c r="AE81" t="str">
        <f>IF($C81="OK",
   IF(Plantilla!AC92&lt;&gt;"",
      TEXT(VLOOKUP(Plantilla!AC92,'Tablas '!$W$4:$X$7,2,FALSE),"#"),
   ""),
"")</f>
        <v/>
      </c>
      <c r="AF81" t="str">
        <f>IF($C81="OK",TEXT(Plantilla!AD92,"#"),"")</f>
        <v/>
      </c>
      <c r="AG81" s="6" t="str">
        <f>IF($C81="OK",_xlfn.NUMBERVALUE(Plantilla!AE92),"")</f>
        <v/>
      </c>
      <c r="AH81" s="4" t="str">
        <f>IF($C81="OK",_xlfn.NUMBERVALUE(Plantilla!AF92),"")</f>
        <v/>
      </c>
      <c r="AI81" s="6" t="str">
        <f>IF($C81="OK",_xlfn.NUMBERVALUE(Plantilla!AG92),"")</f>
        <v/>
      </c>
      <c r="AJ81" s="6" t="str">
        <f>IF($C81="OK",_xlfn.NUMBERVALUE(Plantilla!AH92),"")</f>
        <v/>
      </c>
      <c r="AK81" s="6" t="str">
        <f>IF($C81="OK",_xlfn.NUMBERVALUE(Plantilla!AI92),"")</f>
        <v/>
      </c>
      <c r="AL81" s="6" t="str">
        <f>IF($C81="OK",_xlfn.NUMBERVALUE(Plantilla!AJ92),"")</f>
        <v/>
      </c>
      <c r="AM81" s="4" t="str">
        <f>IF($C81="OK",_xlfn.NUMBERVALUE(Plantilla!AK92),"")</f>
        <v/>
      </c>
      <c r="AN81" s="6" t="str">
        <f>IF($C81="OK",_xlfn.NUMBERVALUE(Plantilla!AL92),"")</f>
        <v/>
      </c>
      <c r="AO81" s="4" t="str">
        <f>IF($C81="OK",_xlfn.NUMBERVALUE(Plantilla!AM92),"")</f>
        <v/>
      </c>
      <c r="AP81" s="6" t="str">
        <f>IF($C81="OK",_xlfn.NUMBERVALUE(Plantilla!AN92),"")</f>
        <v/>
      </c>
      <c r="AQ81" s="4" t="str">
        <f>IF($C81="OK",_xlfn.NUMBERVALUE(Plantilla!AO92),"")</f>
        <v/>
      </c>
      <c r="AR81" s="6" t="str">
        <f>IF($C81="OK",_xlfn.NUMBERVALUE(Plantilla!AP92),"")</f>
        <v/>
      </c>
      <c r="AS81" s="4" t="str">
        <f>IF($C81="OK",_xlfn.NUMBERVALUE(Plantilla!AQ92),"")</f>
        <v/>
      </c>
      <c r="AT81" s="6" t="str">
        <f>IF($C81="OK",_xlfn.NUMBERVALUE(Plantilla!AR92),"")</f>
        <v/>
      </c>
      <c r="AU81" s="4" t="str">
        <f>IF($C81="OK",_xlfn.NUMBERVALUE(Plantilla!AS92),"")</f>
        <v/>
      </c>
      <c r="AV81" s="6" t="str">
        <f>IF($C81="OK",_xlfn.NUMBERVALUE(Plantilla!AT92),"")</f>
        <v/>
      </c>
      <c r="AW81" s="4" t="str">
        <f>IF($C81="OK",_xlfn.NUMBERVALUE(Plantilla!AU92),"")</f>
        <v/>
      </c>
      <c r="AX81" s="6" t="str">
        <f>IF($C81="OK",_xlfn.NUMBERVALUE(Plantilla!AV92),"")</f>
        <v/>
      </c>
      <c r="AY81" s="4" t="str">
        <f>IF($C81="OK",_xlfn.NUMBERVALUE(Plantilla!AW92),"")</f>
        <v/>
      </c>
      <c r="AZ81" s="6" t="str">
        <f>IF($C81="OK",_xlfn.NUMBERVALUE(Plantilla!AX92),"")</f>
        <v/>
      </c>
      <c r="BA81" t="str">
        <f>IF($C81="OK",_xlfn.NUMBERVALUE(Plantilla!AY92),"")</f>
        <v/>
      </c>
      <c r="BB81" t="str">
        <f>IF($C81="OK",_xlfn.NUMBERVALUE(Plantilla!AZ92),"")</f>
        <v/>
      </c>
      <c r="BC81" s="4" t="str">
        <f>IF($C81="OK",_xlfn.NUMBERVALUE(Plantilla!BA92),"")</f>
        <v/>
      </c>
      <c r="BD81" s="6" t="str">
        <f>IF($C81="OK",_xlfn.NUMBERVALUE(Plantilla!BB92),"")</f>
        <v/>
      </c>
      <c r="BE81" s="4" t="str">
        <f>IF($C81="OK",_xlfn.NUMBERVALUE(Plantilla!BC92),"")</f>
        <v/>
      </c>
      <c r="BF81" s="6" t="str">
        <f>IF($C81="OK",_xlfn.NUMBERVALUE(Plantilla!BD92),"")</f>
        <v/>
      </c>
      <c r="BG81" s="4" t="str">
        <f>IF($C81="OK",_xlfn.NUMBERVALUE(Plantilla!BE92),"")</f>
        <v/>
      </c>
      <c r="BH81" s="6" t="str">
        <f>IF($C81="OK",_xlfn.NUMBERVALUE(Plantilla!BF92),"")</f>
        <v/>
      </c>
      <c r="BI81" s="110" t="str">
        <f>IF($C81="OK",_xlfn.NUMBERVALUE(Plantilla!BG92),"")</f>
        <v/>
      </c>
      <c r="BJ81" s="6" t="str">
        <f>IF($C81="OK",_xlfn.NUMBERVALUE(Plantilla!BH92),"")</f>
        <v/>
      </c>
      <c r="BK81" s="109" t="str">
        <f>IF($C81="OK",_xlfn.NUMBERVALUE(Plantilla!BI92),"")</f>
        <v/>
      </c>
      <c r="BL81" s="6" t="str">
        <f>IF($C81="OK",
   IF(Plantilla!BJ92&lt;&gt;"",
      TEXT(VLOOKUP(Plantilla!BJ92,'Tablas '!$Z$4:$AA$6,2,FALSE),"#"),
   ""),
"")</f>
        <v/>
      </c>
      <c r="BM81" s="4" t="str">
        <f>IF($C81="OK",_xlfn.NUMBERVALUE(Plantilla!BK92),"")</f>
        <v/>
      </c>
      <c r="BN81" s="4" t="str">
        <f>IF($C81="OK",_xlfn.NUMBERVALUE(Plantilla!BL92),"")</f>
        <v/>
      </c>
      <c r="BO81" s="6" t="str">
        <f>IF($C81="OK",_xlfn.NUMBERVALUE(Plantilla!BM92),"")</f>
        <v/>
      </c>
      <c r="BP81" s="4" t="str">
        <f>IF($C81="OK",_xlfn.NUMBERVALUE(Plantilla!BN92),"")</f>
        <v/>
      </c>
      <c r="BQ81" s="6" t="str">
        <f>IF($C81="OK",_xlfn.NUMBERVALUE(Plantilla!BO92),"")</f>
        <v/>
      </c>
      <c r="BR81" s="4" t="str">
        <f>IF($C81="OK",_xlfn.NUMBERVALUE(Plantilla!BP92),"")</f>
        <v/>
      </c>
      <c r="BS81" s="6" t="str">
        <f>IF($C81="OK",_xlfn.NUMBERVALUE(Plantilla!BQ92),"")</f>
        <v/>
      </c>
      <c r="BT81" s="4" t="str">
        <f>IF($C81="OK",_xlfn.NUMBERVALUE(Plantilla!BR92),"")</f>
        <v/>
      </c>
      <c r="BU81" s="6" t="str">
        <f>IF($C81="OK",_xlfn.NUMBERVALUE(Plantilla!BS92),"")</f>
        <v/>
      </c>
      <c r="BV81" s="6" t="str">
        <f>IF($C81="OK",_xlfn.NUMBERVALUE(Plantilla!BT92),"")</f>
        <v/>
      </c>
      <c r="BW81" s="6" t="str">
        <f>IF($C81="OK",_xlfn.NUMBERVALUE(Plantilla!BU92),"")</f>
        <v/>
      </c>
      <c r="BX81" s="6" t="str">
        <f>IF($C81="OK",_xlfn.NUMBERVALUE(Plantilla!BV92),"")</f>
        <v/>
      </c>
      <c r="BY81" s="6" t="str">
        <f>IF($C81="OK",_xlfn.NUMBERVALUE(Plantilla!BW92),"")</f>
        <v/>
      </c>
      <c r="BZ81" s="6" t="str">
        <f>IF($C81="OK",_xlfn.NUMBERVALUE(Plantilla!BX92),"")</f>
        <v/>
      </c>
      <c r="CA81" s="6" t="str">
        <f>IF($C81="OK",_xlfn.NUMBERVALUE(Plantilla!BY92),"")</f>
        <v/>
      </c>
      <c r="CB81" s="6" t="str">
        <f>IF($C81="OK",_xlfn.NUMBERVALUE(Plantilla!BZ92),"")</f>
        <v/>
      </c>
      <c r="CC81" s="6" t="str">
        <f>IF($C81="OK",_xlfn.NUMBERVALUE(Plantilla!CA92),"")</f>
        <v/>
      </c>
      <c r="CD81" s="6" t="str">
        <f>IF($C81="OK",_xlfn.NUMBERVALUE(Plantilla!CB92),"")</f>
        <v/>
      </c>
      <c r="CE81" s="6" t="str">
        <f>IF($C81="OK",_xlfn.NUMBERVALUE(Plantilla!CC92),"")</f>
        <v/>
      </c>
      <c r="CF81" s="4" t="str">
        <f>IF($C81="OK",_xlfn.NUMBERVALUE(Plantilla!CD92),"")</f>
        <v/>
      </c>
      <c r="CG81" s="6" t="str">
        <f>IF($C81="OK",_xlfn.NUMBERVALUE(Plantilla!CE92),"")</f>
        <v/>
      </c>
      <c r="CH81" s="6" t="str">
        <f>IF($C81="OK",_xlfn.NUMBERVALUE(Plantilla!CF92),"")</f>
        <v/>
      </c>
      <c r="CI81" s="6" t="str">
        <f>IF($C81="OK",_xlfn.NUMBERVALUE(Plantilla!CG92),"")</f>
        <v/>
      </c>
      <c r="CJ81" s="6" t="str">
        <f>IF($C81="OK",_xlfn.NUMBERVALUE(Plantilla!CH92),"")</f>
        <v/>
      </c>
      <c r="CK81" s="6" t="str">
        <f>IF($C81="OK",_xlfn.NUMBERVALUE(Plantilla!CI92),"")</f>
        <v/>
      </c>
      <c r="CL81" s="6" t="str">
        <f>IF($C81="OK",_xlfn.NUMBERVALUE(Plantilla!CJ92),"")</f>
        <v/>
      </c>
      <c r="CM81" t="str">
        <f>IF($C81="OK",TEXT(Plantilla!CK92,"#"),"")</f>
        <v/>
      </c>
      <c r="CN81" s="6" t="str">
        <f>IF($C81="OK",_xlfn.NUMBERVALUE(Plantilla!CL92),"")</f>
        <v/>
      </c>
      <c r="CO81" s="6" t="str">
        <f>IF($C81="OK",_xlfn.NUMBERVALUE(Plantilla!CM92),"")</f>
        <v/>
      </c>
      <c r="CP81" s="110" t="str">
        <f>IF($C81="OK",_xlfn.NUMBERVALUE(Plantilla!CN92),"")</f>
        <v/>
      </c>
      <c r="CQ81" s="6" t="str">
        <f>IF($C81="OK",_xlfn.NUMBERVALUE(Plantilla!CO92),"")</f>
        <v/>
      </c>
      <c r="CR81" s="109" t="str">
        <f>IF($C81="OK",_xlfn.NUMBERVALUE(Plantilla!CP92),"")</f>
        <v/>
      </c>
      <c r="CS81" s="110" t="str">
        <f>IF($C81="OK",_xlfn.NUMBERVALUE(Plantilla!CQ92),"")</f>
        <v/>
      </c>
      <c r="CT81" s="6" t="str">
        <f>IF($C81="OK",_xlfn.NUMBERVALUE(Plantilla!CR92),"")</f>
        <v/>
      </c>
      <c r="CU81" s="109" t="str">
        <f>IF($C81="OK",_xlfn.NUMBERVALUE(Plantilla!CS92),"")</f>
        <v/>
      </c>
      <c r="CV81" s="110" t="str">
        <f>IF($C81="OK",_xlfn.NUMBERVALUE(Plantilla!CT92),"")</f>
        <v/>
      </c>
      <c r="CW81" s="6" t="str">
        <f>IF($C81="OK",_xlfn.NUMBERVALUE(Plantilla!CU92),"")</f>
        <v/>
      </c>
      <c r="CX81" s="82" t="str">
        <f>IF($C81="OK",_xlfn.NUMBERVALUE(Plantilla!CV92),"")</f>
        <v/>
      </c>
      <c r="CY81" s="6" t="str">
        <f>IF($C81="OK",_xlfn.NUMBERVALUE(Plantilla!CW92),"")</f>
        <v/>
      </c>
      <c r="CZ81" s="82" t="str">
        <f>IF($C81="OK",_xlfn.NUMBERVALUE(Plantilla!CX92),"")</f>
        <v/>
      </c>
      <c r="DA81" s="6" t="str">
        <f>IF($C81="OK",_xlfn.NUMBERVALUE(Plantilla!CY92),"")</f>
        <v/>
      </c>
      <c r="DB81" s="109" t="str">
        <f>IF($C81="OK",_xlfn.NUMBERVALUE(Plantilla!CZ92),"")</f>
        <v/>
      </c>
      <c r="DC81" s="6" t="str">
        <f>IF($C81="OK",_xlfn.NUMBERVALUE(Plantilla!DA92),"")</f>
        <v/>
      </c>
      <c r="DD81" s="6" t="str">
        <f>IF($C81="OK",TEXT(Plantilla!DB92,"#"),"")</f>
        <v/>
      </c>
      <c r="DE81" s="6" t="str">
        <f>IF($C81="OK",_xlfn.NUMBERVALUE(Plantilla!DC92),"")</f>
        <v/>
      </c>
      <c r="DF81" s="4" t="str">
        <f>IF($C81="OK",_xlfn.NUMBERVALUE(Plantilla!DD92),"")</f>
        <v/>
      </c>
      <c r="DG81" s="6" t="str">
        <f>IF($C81="OK",_xlfn.NUMBERVALUE(Plantilla!DE92),"")</f>
        <v/>
      </c>
      <c r="DH81" s="6" t="str">
        <f>IF($C81="OK",_xlfn.NUMBERVALUE(Plantilla!DF92),"")</f>
        <v/>
      </c>
      <c r="DI81" s="6" t="str">
        <f>IF($C81="OK",_xlfn.NUMBERVALUE(Plantilla!DG92),"")</f>
        <v/>
      </c>
      <c r="DJ81" s="6" t="str">
        <f>IF($C81="OK",_xlfn.NUMBERVALUE(Plantilla!DH92),"")</f>
        <v/>
      </c>
      <c r="DK81" s="6" t="str">
        <f>IF($C81="OK",_xlfn.NUMBERVALUE(Plantilla!DI92),"")</f>
        <v/>
      </c>
      <c r="DL81" s="6" t="str">
        <f>IF($C81="OK",_xlfn.NUMBERVALUE(Plantilla!DJ92),"")</f>
        <v/>
      </c>
      <c r="DM81" s="6" t="str">
        <f>IF($C81="OK",_xlfn.NUMBERVALUE(Plantilla!DK92),"")</f>
        <v/>
      </c>
      <c r="DN81" s="6" t="str">
        <f>IF($C81="OK",_xlfn.NUMBERVALUE(Plantilla!DL92),"")</f>
        <v/>
      </c>
      <c r="DO81" s="6" t="str">
        <f>IF($C81="OK",_xlfn.NUMBERVALUE(Plantilla!DM92),"")</f>
        <v/>
      </c>
      <c r="DP81" s="6" t="str">
        <f>IF($C81="OK",_xlfn.NUMBERVALUE(Plantilla!DN92),"")</f>
        <v/>
      </c>
      <c r="DQ81" s="6" t="str">
        <f>IF($C81="OK",_xlfn.NUMBERVALUE(Plantilla!DO92),"")</f>
        <v/>
      </c>
      <c r="DR81" s="6" t="str">
        <f>IF($C81="OK",_xlfn.NUMBERVALUE(Plantilla!DP92),"")</f>
        <v/>
      </c>
      <c r="DS81" t="str">
        <f>IF($C81="OK",TEXT(Plantilla!DR92,"#"),"")</f>
        <v/>
      </c>
      <c r="DT81" s="6"/>
    </row>
    <row r="82" spans="1:124" x14ac:dyDescent="0.25">
      <c r="A82" t="str">
        <f>IF(Plantilla!$I$6="¡Perfecto!, Guarda el archivo y adjúntalo a tu interfaz de Nómina Electrónica","OK","Error")</f>
        <v>OK</v>
      </c>
      <c r="B82" t="str">
        <f>IF(Plantilla!$I$6="¡Perfecto!, Guarda el archivo y adjúntalo a tu interfaz de Nómina Electrónica",MID(Plantilla!$D$2,SEARCH("V",Plantilla!$D$2),10),"")</f>
        <v>V2.0</v>
      </c>
      <c r="C82" t="str">
        <f>Plantilla!C93</f>
        <v/>
      </c>
      <c r="D82" t="str">
        <f>IF($C82="OK",Plantilla!B93,"")</f>
        <v/>
      </c>
      <c r="E82" t="str">
        <f>IF($C82="OK",
   VLOOKUP(Plantilla!$E$4,'Tablas '!$AP$4:$AT$6,5,FALSE),
"")</f>
        <v/>
      </c>
      <c r="F82" t="str">
        <f>IF($C82="OK",TEXT(Plantilla!D93,"#"),"")</f>
        <v/>
      </c>
      <c r="G82" t="str">
        <f>IF($C82="OK",
   VLOOKUP(Plantilla!E93,'Tablas '!$B$4:$C$14,2,FALSE),
"")</f>
        <v/>
      </c>
      <c r="H82" t="str">
        <f>IF($C82="OK",TEXT(Plantilla!F93,"#"),"")</f>
        <v/>
      </c>
      <c r="I82" t="str">
        <f>IF($C82="OK",TEXT(Plantilla!G93,"#"),"")</f>
        <v/>
      </c>
      <c r="J82" t="str">
        <f>IF($C82="OK",TEXT(Plantilla!H93,"#"),"")</f>
        <v/>
      </c>
      <c r="K82" t="str">
        <f>IF($C82="OK",TEXT(Plantilla!I93,"#"),"")</f>
        <v/>
      </c>
      <c r="L82" t="str">
        <f>IF($C82="OK",TEXT(Plantilla!J93,"#"),"")</f>
        <v/>
      </c>
      <c r="M82" t="str">
        <f>IF($C82="OK",TEXT(Plantilla!K93,"#"),"")</f>
        <v/>
      </c>
      <c r="N82" t="str">
        <f>IF($C82="OK",
   CONCATENATE(YEAR(Plantilla!L93),"-",TEXT(MONTH(Plantilla!L93),"00"),"-",TEXT(DAY(Plantilla!L93),"00")),
"")</f>
        <v/>
      </c>
      <c r="O82" t="str">
        <f>IF($C82="OK",_xlfn.NUMBERVALUE(Plantilla!M93),"")</f>
        <v/>
      </c>
      <c r="P82" t="str">
        <f>IF($C82="OK",
   IF(Plantilla!N93&lt;&gt;"",
      CONCATENATE(YEAR(Plantilla!N93),"-",TEXT(MONTH(Plantilla!N93),"00"),"-",TEXT(DAY(Plantilla!N93),"00")),
   ""),
"")</f>
        <v/>
      </c>
      <c r="Q82" t="str">
        <f>IF($C82="OK",
   VLOOKUP(Plantilla!O93,'Tablas '!$E$4:$F$19,2,FALSE),
"")</f>
        <v/>
      </c>
      <c r="R82" t="str">
        <f>IF($C82="OK",
   VLOOKUP(Plantilla!P93,'Tablas '!$H$4:$I$5,2,FALSE),
"")</f>
        <v/>
      </c>
      <c r="S82" t="str">
        <f>IF($C82="OK",
   VLOOKUP(Plantilla!Q93,'Tablas '!$K$4:$L$8,2,FALSE),
"")</f>
        <v/>
      </c>
      <c r="T82" t="str">
        <f>IF($C82="OK",
   VLOOKUP(Plantilla!R93,'Tablas '!$AE$4:$AF$6,2,FALSE),
"")</f>
        <v/>
      </c>
      <c r="U82" t="str">
        <f>IF($C82="OK",
   VLOOKUP(Plantilla!S93,'Tablas '!$AE$4:$AF$6,2,FALSE),
"")</f>
        <v/>
      </c>
      <c r="V82" t="str">
        <f>IF($C82="OK",TEXT(Plantilla!T93,"#"),"")</f>
        <v/>
      </c>
      <c r="W82" s="84" t="str">
        <f>IF($C82="OK",
   VLOOKUP(Plantilla!U93,'Tablas '!$AM$4:$AN$1126,2,FALSE),
"")</f>
        <v/>
      </c>
      <c r="X82" t="str">
        <f>IF($C82="OK",TEXT(Plantilla!V93,"#"),"")</f>
        <v/>
      </c>
      <c r="Y82" t="str">
        <f>IF($C82="OK",
   CONCATENATE(YEAR(Plantilla!W93),"-",TEXT(MONTH(Plantilla!W93),"00"),"-",TEXT(DAY(Plantilla!W93),"00")),
"")</f>
        <v/>
      </c>
      <c r="Z82" t="str">
        <f>IF($C82="OK",
   CONCATENATE(YEAR(Plantilla!X93),"-",TEXT(MONTH(Plantilla!X93),"00"),"-",TEXT(DAY(Plantilla!X93),"00")),
"")</f>
        <v/>
      </c>
      <c r="AA82" t="str">
        <f>IF($C82="OK",
   TEXT(VLOOKUP(Plantilla!Y93,'Tablas '!$Q$4:$R$9,2,FALSE),"#"),
"")</f>
        <v/>
      </c>
      <c r="AB82" t="str">
        <f>IF($C82="OK",
   CONCATENATE(YEAR(Plantilla!Z93),"-",TEXT(MONTH(Plantilla!Z93),"00"),"-",TEXT(DAY(Plantilla!Z93),"00")),
"")</f>
        <v/>
      </c>
      <c r="AC82" t="str">
        <f>IF($C82="OK",
   TEXT(VLOOKUP(Plantilla!AA93,'Tablas '!$T$4:$U$13,2,FALSE),"#"),
"")</f>
        <v/>
      </c>
      <c r="AD82" t="str">
        <f>IF($C82="OK",TEXT(Plantilla!AB93,"#"),"")</f>
        <v/>
      </c>
      <c r="AE82" t="str">
        <f>IF($C82="OK",
   IF(Plantilla!AC93&lt;&gt;"",
      TEXT(VLOOKUP(Plantilla!AC93,'Tablas '!$W$4:$X$7,2,FALSE),"#"),
   ""),
"")</f>
        <v/>
      </c>
      <c r="AF82" t="str">
        <f>IF($C82="OK",TEXT(Plantilla!AD93,"#"),"")</f>
        <v/>
      </c>
      <c r="AG82" s="6" t="str">
        <f>IF($C82="OK",_xlfn.NUMBERVALUE(Plantilla!AE93),"")</f>
        <v/>
      </c>
      <c r="AH82" s="4" t="str">
        <f>IF($C82="OK",_xlfn.NUMBERVALUE(Plantilla!AF93),"")</f>
        <v/>
      </c>
      <c r="AI82" s="6" t="str">
        <f>IF($C82="OK",_xlfn.NUMBERVALUE(Plantilla!AG93),"")</f>
        <v/>
      </c>
      <c r="AJ82" s="6" t="str">
        <f>IF($C82="OK",_xlfn.NUMBERVALUE(Plantilla!AH93),"")</f>
        <v/>
      </c>
      <c r="AK82" s="6" t="str">
        <f>IF($C82="OK",_xlfn.NUMBERVALUE(Plantilla!AI93),"")</f>
        <v/>
      </c>
      <c r="AL82" s="6" t="str">
        <f>IF($C82="OK",_xlfn.NUMBERVALUE(Plantilla!AJ93),"")</f>
        <v/>
      </c>
      <c r="AM82" s="4" t="str">
        <f>IF($C82="OK",_xlfn.NUMBERVALUE(Plantilla!AK93),"")</f>
        <v/>
      </c>
      <c r="AN82" s="6" t="str">
        <f>IF($C82="OK",_xlfn.NUMBERVALUE(Plantilla!AL93),"")</f>
        <v/>
      </c>
      <c r="AO82" s="4" t="str">
        <f>IF($C82="OK",_xlfn.NUMBERVALUE(Plantilla!AM93),"")</f>
        <v/>
      </c>
      <c r="AP82" s="6" t="str">
        <f>IF($C82="OK",_xlfn.NUMBERVALUE(Plantilla!AN93),"")</f>
        <v/>
      </c>
      <c r="AQ82" s="4" t="str">
        <f>IF($C82="OK",_xlfn.NUMBERVALUE(Plantilla!AO93),"")</f>
        <v/>
      </c>
      <c r="AR82" s="6" t="str">
        <f>IF($C82="OK",_xlfn.NUMBERVALUE(Plantilla!AP93),"")</f>
        <v/>
      </c>
      <c r="AS82" s="4" t="str">
        <f>IF($C82="OK",_xlfn.NUMBERVALUE(Plantilla!AQ93),"")</f>
        <v/>
      </c>
      <c r="AT82" s="6" t="str">
        <f>IF($C82="OK",_xlfn.NUMBERVALUE(Plantilla!AR93),"")</f>
        <v/>
      </c>
      <c r="AU82" s="4" t="str">
        <f>IF($C82="OK",_xlfn.NUMBERVALUE(Plantilla!AS93),"")</f>
        <v/>
      </c>
      <c r="AV82" s="6" t="str">
        <f>IF($C82="OK",_xlfn.NUMBERVALUE(Plantilla!AT93),"")</f>
        <v/>
      </c>
      <c r="AW82" s="4" t="str">
        <f>IF($C82="OK",_xlfn.NUMBERVALUE(Plantilla!AU93),"")</f>
        <v/>
      </c>
      <c r="AX82" s="6" t="str">
        <f>IF($C82="OK",_xlfn.NUMBERVALUE(Plantilla!AV93),"")</f>
        <v/>
      </c>
      <c r="AY82" s="4" t="str">
        <f>IF($C82="OK",_xlfn.NUMBERVALUE(Plantilla!AW93),"")</f>
        <v/>
      </c>
      <c r="AZ82" s="6" t="str">
        <f>IF($C82="OK",_xlfn.NUMBERVALUE(Plantilla!AX93),"")</f>
        <v/>
      </c>
      <c r="BA82" t="str">
        <f>IF($C82="OK",_xlfn.NUMBERVALUE(Plantilla!AY93),"")</f>
        <v/>
      </c>
      <c r="BB82" t="str">
        <f>IF($C82="OK",_xlfn.NUMBERVALUE(Plantilla!AZ93),"")</f>
        <v/>
      </c>
      <c r="BC82" s="4" t="str">
        <f>IF($C82="OK",_xlfn.NUMBERVALUE(Plantilla!BA93),"")</f>
        <v/>
      </c>
      <c r="BD82" s="6" t="str">
        <f>IF($C82="OK",_xlfn.NUMBERVALUE(Plantilla!BB93),"")</f>
        <v/>
      </c>
      <c r="BE82" s="4" t="str">
        <f>IF($C82="OK",_xlfn.NUMBERVALUE(Plantilla!BC93),"")</f>
        <v/>
      </c>
      <c r="BF82" s="6" t="str">
        <f>IF($C82="OK",_xlfn.NUMBERVALUE(Plantilla!BD93),"")</f>
        <v/>
      </c>
      <c r="BG82" s="4" t="str">
        <f>IF($C82="OK",_xlfn.NUMBERVALUE(Plantilla!BE93),"")</f>
        <v/>
      </c>
      <c r="BH82" s="6" t="str">
        <f>IF($C82="OK",_xlfn.NUMBERVALUE(Plantilla!BF93),"")</f>
        <v/>
      </c>
      <c r="BI82" s="110" t="str">
        <f>IF($C82="OK",_xlfn.NUMBERVALUE(Plantilla!BG93),"")</f>
        <v/>
      </c>
      <c r="BJ82" s="6" t="str">
        <f>IF($C82="OK",_xlfn.NUMBERVALUE(Plantilla!BH93),"")</f>
        <v/>
      </c>
      <c r="BK82" s="109" t="str">
        <f>IF($C82="OK",_xlfn.NUMBERVALUE(Plantilla!BI93),"")</f>
        <v/>
      </c>
      <c r="BL82" s="6" t="str">
        <f>IF($C82="OK",
   IF(Plantilla!BJ93&lt;&gt;"",
      TEXT(VLOOKUP(Plantilla!BJ93,'Tablas '!$Z$4:$AA$6,2,FALSE),"#"),
   ""),
"")</f>
        <v/>
      </c>
      <c r="BM82" s="4" t="str">
        <f>IF($C82="OK",_xlfn.NUMBERVALUE(Plantilla!BK93),"")</f>
        <v/>
      </c>
      <c r="BN82" s="4" t="str">
        <f>IF($C82="OK",_xlfn.NUMBERVALUE(Plantilla!BL93),"")</f>
        <v/>
      </c>
      <c r="BO82" s="6" t="str">
        <f>IF($C82="OK",_xlfn.NUMBERVALUE(Plantilla!BM93),"")</f>
        <v/>
      </c>
      <c r="BP82" s="4" t="str">
        <f>IF($C82="OK",_xlfn.NUMBERVALUE(Plantilla!BN93),"")</f>
        <v/>
      </c>
      <c r="BQ82" s="6" t="str">
        <f>IF($C82="OK",_xlfn.NUMBERVALUE(Plantilla!BO93),"")</f>
        <v/>
      </c>
      <c r="BR82" s="4" t="str">
        <f>IF($C82="OK",_xlfn.NUMBERVALUE(Plantilla!BP93),"")</f>
        <v/>
      </c>
      <c r="BS82" s="6" t="str">
        <f>IF($C82="OK",_xlfn.NUMBERVALUE(Plantilla!BQ93),"")</f>
        <v/>
      </c>
      <c r="BT82" s="4" t="str">
        <f>IF($C82="OK",_xlfn.NUMBERVALUE(Plantilla!BR93),"")</f>
        <v/>
      </c>
      <c r="BU82" s="6" t="str">
        <f>IF($C82="OK",_xlfn.NUMBERVALUE(Plantilla!BS93),"")</f>
        <v/>
      </c>
      <c r="BV82" s="6" t="str">
        <f>IF($C82="OK",_xlfn.NUMBERVALUE(Plantilla!BT93),"")</f>
        <v/>
      </c>
      <c r="BW82" s="6" t="str">
        <f>IF($C82="OK",_xlfn.NUMBERVALUE(Plantilla!BU93),"")</f>
        <v/>
      </c>
      <c r="BX82" s="6" t="str">
        <f>IF($C82="OK",_xlfn.NUMBERVALUE(Plantilla!BV93),"")</f>
        <v/>
      </c>
      <c r="BY82" s="6" t="str">
        <f>IF($C82="OK",_xlfn.NUMBERVALUE(Plantilla!BW93),"")</f>
        <v/>
      </c>
      <c r="BZ82" s="6" t="str">
        <f>IF($C82="OK",_xlfn.NUMBERVALUE(Plantilla!BX93),"")</f>
        <v/>
      </c>
      <c r="CA82" s="6" t="str">
        <f>IF($C82="OK",_xlfn.NUMBERVALUE(Plantilla!BY93),"")</f>
        <v/>
      </c>
      <c r="CB82" s="6" t="str">
        <f>IF($C82="OK",_xlfn.NUMBERVALUE(Plantilla!BZ93),"")</f>
        <v/>
      </c>
      <c r="CC82" s="6" t="str">
        <f>IF($C82="OK",_xlfn.NUMBERVALUE(Plantilla!CA93),"")</f>
        <v/>
      </c>
      <c r="CD82" s="6" t="str">
        <f>IF($C82="OK",_xlfn.NUMBERVALUE(Plantilla!CB93),"")</f>
        <v/>
      </c>
      <c r="CE82" s="6" t="str">
        <f>IF($C82="OK",_xlfn.NUMBERVALUE(Plantilla!CC93),"")</f>
        <v/>
      </c>
      <c r="CF82" s="4" t="str">
        <f>IF($C82="OK",_xlfn.NUMBERVALUE(Plantilla!CD93),"")</f>
        <v/>
      </c>
      <c r="CG82" s="6" t="str">
        <f>IF($C82="OK",_xlfn.NUMBERVALUE(Plantilla!CE93),"")</f>
        <v/>
      </c>
      <c r="CH82" s="6" t="str">
        <f>IF($C82="OK",_xlfn.NUMBERVALUE(Plantilla!CF93),"")</f>
        <v/>
      </c>
      <c r="CI82" s="6" t="str">
        <f>IF($C82="OK",_xlfn.NUMBERVALUE(Plantilla!CG93),"")</f>
        <v/>
      </c>
      <c r="CJ82" s="6" t="str">
        <f>IF($C82="OK",_xlfn.NUMBERVALUE(Plantilla!CH93),"")</f>
        <v/>
      </c>
      <c r="CK82" s="6" t="str">
        <f>IF($C82="OK",_xlfn.NUMBERVALUE(Plantilla!CI93),"")</f>
        <v/>
      </c>
      <c r="CL82" s="6" t="str">
        <f>IF($C82="OK",_xlfn.NUMBERVALUE(Plantilla!CJ93),"")</f>
        <v/>
      </c>
      <c r="CM82" t="str">
        <f>IF($C82="OK",TEXT(Plantilla!CK93,"#"),"")</f>
        <v/>
      </c>
      <c r="CN82" s="6" t="str">
        <f>IF($C82="OK",_xlfn.NUMBERVALUE(Plantilla!CL93),"")</f>
        <v/>
      </c>
      <c r="CO82" s="6" t="str">
        <f>IF($C82="OK",_xlfn.NUMBERVALUE(Plantilla!CM93),"")</f>
        <v/>
      </c>
      <c r="CP82" s="110" t="str">
        <f>IF($C82="OK",_xlfn.NUMBERVALUE(Plantilla!CN93),"")</f>
        <v/>
      </c>
      <c r="CQ82" s="6" t="str">
        <f>IF($C82="OK",_xlfn.NUMBERVALUE(Plantilla!CO93),"")</f>
        <v/>
      </c>
      <c r="CR82" s="109" t="str">
        <f>IF($C82="OK",_xlfn.NUMBERVALUE(Plantilla!CP93),"")</f>
        <v/>
      </c>
      <c r="CS82" s="110" t="str">
        <f>IF($C82="OK",_xlfn.NUMBERVALUE(Plantilla!CQ93),"")</f>
        <v/>
      </c>
      <c r="CT82" s="6" t="str">
        <f>IF($C82="OK",_xlfn.NUMBERVALUE(Plantilla!CR93),"")</f>
        <v/>
      </c>
      <c r="CU82" s="109" t="str">
        <f>IF($C82="OK",_xlfn.NUMBERVALUE(Plantilla!CS93),"")</f>
        <v/>
      </c>
      <c r="CV82" s="110" t="str">
        <f>IF($C82="OK",_xlfn.NUMBERVALUE(Plantilla!CT93),"")</f>
        <v/>
      </c>
      <c r="CW82" s="6" t="str">
        <f>IF($C82="OK",_xlfn.NUMBERVALUE(Plantilla!CU93),"")</f>
        <v/>
      </c>
      <c r="CX82" s="82" t="str">
        <f>IF($C82="OK",_xlfn.NUMBERVALUE(Plantilla!CV93),"")</f>
        <v/>
      </c>
      <c r="CY82" s="6" t="str">
        <f>IF($C82="OK",_xlfn.NUMBERVALUE(Plantilla!CW93),"")</f>
        <v/>
      </c>
      <c r="CZ82" s="82" t="str">
        <f>IF($C82="OK",_xlfn.NUMBERVALUE(Plantilla!CX93),"")</f>
        <v/>
      </c>
      <c r="DA82" s="6" t="str">
        <f>IF($C82="OK",_xlfn.NUMBERVALUE(Plantilla!CY93),"")</f>
        <v/>
      </c>
      <c r="DB82" s="109" t="str">
        <f>IF($C82="OK",_xlfn.NUMBERVALUE(Plantilla!CZ93),"")</f>
        <v/>
      </c>
      <c r="DC82" s="6" t="str">
        <f>IF($C82="OK",_xlfn.NUMBERVALUE(Plantilla!DA93),"")</f>
        <v/>
      </c>
      <c r="DD82" s="6" t="str">
        <f>IF($C82="OK",TEXT(Plantilla!DB93,"#"),"")</f>
        <v/>
      </c>
      <c r="DE82" s="6" t="str">
        <f>IF($C82="OK",_xlfn.NUMBERVALUE(Plantilla!DC93),"")</f>
        <v/>
      </c>
      <c r="DF82" s="4" t="str">
        <f>IF($C82="OK",_xlfn.NUMBERVALUE(Plantilla!DD93),"")</f>
        <v/>
      </c>
      <c r="DG82" s="6" t="str">
        <f>IF($C82="OK",_xlfn.NUMBERVALUE(Plantilla!DE93),"")</f>
        <v/>
      </c>
      <c r="DH82" s="6" t="str">
        <f>IF($C82="OK",_xlfn.NUMBERVALUE(Plantilla!DF93),"")</f>
        <v/>
      </c>
      <c r="DI82" s="6" t="str">
        <f>IF($C82="OK",_xlfn.NUMBERVALUE(Plantilla!DG93),"")</f>
        <v/>
      </c>
      <c r="DJ82" s="6" t="str">
        <f>IF($C82="OK",_xlfn.NUMBERVALUE(Plantilla!DH93),"")</f>
        <v/>
      </c>
      <c r="DK82" s="6" t="str">
        <f>IF($C82="OK",_xlfn.NUMBERVALUE(Plantilla!DI93),"")</f>
        <v/>
      </c>
      <c r="DL82" s="6" t="str">
        <f>IF($C82="OK",_xlfn.NUMBERVALUE(Plantilla!DJ93),"")</f>
        <v/>
      </c>
      <c r="DM82" s="6" t="str">
        <f>IF($C82="OK",_xlfn.NUMBERVALUE(Plantilla!DK93),"")</f>
        <v/>
      </c>
      <c r="DN82" s="6" t="str">
        <f>IF($C82="OK",_xlfn.NUMBERVALUE(Plantilla!DL93),"")</f>
        <v/>
      </c>
      <c r="DO82" s="6" t="str">
        <f>IF($C82="OK",_xlfn.NUMBERVALUE(Plantilla!DM93),"")</f>
        <v/>
      </c>
      <c r="DP82" s="6" t="str">
        <f>IF($C82="OK",_xlfn.NUMBERVALUE(Plantilla!DN93),"")</f>
        <v/>
      </c>
      <c r="DQ82" s="6" t="str">
        <f>IF($C82="OK",_xlfn.NUMBERVALUE(Plantilla!DO93),"")</f>
        <v/>
      </c>
      <c r="DR82" s="6" t="str">
        <f>IF($C82="OK",_xlfn.NUMBERVALUE(Plantilla!DP93),"")</f>
        <v/>
      </c>
      <c r="DS82" t="str">
        <f>IF($C82="OK",TEXT(Plantilla!DR93,"#"),"")</f>
        <v/>
      </c>
      <c r="DT82" s="6"/>
    </row>
    <row r="83" spans="1:124" x14ac:dyDescent="0.25">
      <c r="A83" t="str">
        <f>IF(Plantilla!$I$6="¡Perfecto!, Guarda el archivo y adjúntalo a tu interfaz de Nómina Electrónica","OK","Error")</f>
        <v>OK</v>
      </c>
      <c r="B83" t="str">
        <f>IF(Plantilla!$I$6="¡Perfecto!, Guarda el archivo y adjúntalo a tu interfaz de Nómina Electrónica",MID(Plantilla!$D$2,SEARCH("V",Plantilla!$D$2),10),"")</f>
        <v>V2.0</v>
      </c>
      <c r="C83" t="str">
        <f>Plantilla!C94</f>
        <v/>
      </c>
      <c r="D83" t="str">
        <f>IF($C83="OK",Plantilla!B94,"")</f>
        <v/>
      </c>
      <c r="E83" t="str">
        <f>IF($C83="OK",
   VLOOKUP(Plantilla!$E$4,'Tablas '!$AP$4:$AT$6,5,FALSE),
"")</f>
        <v/>
      </c>
      <c r="F83" t="str">
        <f>IF($C83="OK",TEXT(Plantilla!D94,"#"),"")</f>
        <v/>
      </c>
      <c r="G83" t="str">
        <f>IF($C83="OK",
   VLOOKUP(Plantilla!E94,'Tablas '!$B$4:$C$14,2,FALSE),
"")</f>
        <v/>
      </c>
      <c r="H83" t="str">
        <f>IF($C83="OK",TEXT(Plantilla!F94,"#"),"")</f>
        <v/>
      </c>
      <c r="I83" t="str">
        <f>IF($C83="OK",TEXT(Plantilla!G94,"#"),"")</f>
        <v/>
      </c>
      <c r="J83" t="str">
        <f>IF($C83="OK",TEXT(Plantilla!H94,"#"),"")</f>
        <v/>
      </c>
      <c r="K83" t="str">
        <f>IF($C83="OK",TEXT(Plantilla!I94,"#"),"")</f>
        <v/>
      </c>
      <c r="L83" t="str">
        <f>IF($C83="OK",TEXT(Plantilla!J94,"#"),"")</f>
        <v/>
      </c>
      <c r="M83" t="str">
        <f>IF($C83="OK",TEXT(Plantilla!K94,"#"),"")</f>
        <v/>
      </c>
      <c r="N83" t="str">
        <f>IF($C83="OK",
   CONCATENATE(YEAR(Plantilla!L94),"-",TEXT(MONTH(Plantilla!L94),"00"),"-",TEXT(DAY(Plantilla!L94),"00")),
"")</f>
        <v/>
      </c>
      <c r="O83" t="str">
        <f>IF($C83="OK",_xlfn.NUMBERVALUE(Plantilla!M94),"")</f>
        <v/>
      </c>
      <c r="P83" t="str">
        <f>IF($C83="OK",
   IF(Plantilla!N94&lt;&gt;"",
      CONCATENATE(YEAR(Plantilla!N94),"-",TEXT(MONTH(Plantilla!N94),"00"),"-",TEXT(DAY(Plantilla!N94),"00")),
   ""),
"")</f>
        <v/>
      </c>
      <c r="Q83" t="str">
        <f>IF($C83="OK",
   VLOOKUP(Plantilla!O94,'Tablas '!$E$4:$F$19,2,FALSE),
"")</f>
        <v/>
      </c>
      <c r="R83" t="str">
        <f>IF($C83="OK",
   VLOOKUP(Plantilla!P94,'Tablas '!$H$4:$I$5,2,FALSE),
"")</f>
        <v/>
      </c>
      <c r="S83" t="str">
        <f>IF($C83="OK",
   VLOOKUP(Plantilla!Q94,'Tablas '!$K$4:$L$8,2,FALSE),
"")</f>
        <v/>
      </c>
      <c r="T83" t="str">
        <f>IF($C83="OK",
   VLOOKUP(Plantilla!R94,'Tablas '!$AE$4:$AF$6,2,FALSE),
"")</f>
        <v/>
      </c>
      <c r="U83" t="str">
        <f>IF($C83="OK",
   VLOOKUP(Plantilla!S94,'Tablas '!$AE$4:$AF$6,2,FALSE),
"")</f>
        <v/>
      </c>
      <c r="V83" t="str">
        <f>IF($C83="OK",TEXT(Plantilla!T94,"#"),"")</f>
        <v/>
      </c>
      <c r="W83" s="84" t="str">
        <f>IF($C83="OK",
   VLOOKUP(Plantilla!U94,'Tablas '!$AM$4:$AN$1126,2,FALSE),
"")</f>
        <v/>
      </c>
      <c r="X83" t="str">
        <f>IF($C83="OK",TEXT(Plantilla!V94,"#"),"")</f>
        <v/>
      </c>
      <c r="Y83" t="str">
        <f>IF($C83="OK",
   CONCATENATE(YEAR(Plantilla!W94),"-",TEXT(MONTH(Plantilla!W94),"00"),"-",TEXT(DAY(Plantilla!W94),"00")),
"")</f>
        <v/>
      </c>
      <c r="Z83" t="str">
        <f>IF($C83="OK",
   CONCATENATE(YEAR(Plantilla!X94),"-",TEXT(MONTH(Plantilla!X94),"00"),"-",TEXT(DAY(Plantilla!X94),"00")),
"")</f>
        <v/>
      </c>
      <c r="AA83" t="str">
        <f>IF($C83="OK",
   TEXT(VLOOKUP(Plantilla!Y94,'Tablas '!$Q$4:$R$9,2,FALSE),"#"),
"")</f>
        <v/>
      </c>
      <c r="AB83" t="str">
        <f>IF($C83="OK",
   CONCATENATE(YEAR(Plantilla!Z94),"-",TEXT(MONTH(Plantilla!Z94),"00"),"-",TEXT(DAY(Plantilla!Z94),"00")),
"")</f>
        <v/>
      </c>
      <c r="AC83" t="str">
        <f>IF($C83="OK",
   TEXT(VLOOKUP(Plantilla!AA94,'Tablas '!$T$4:$U$13,2,FALSE),"#"),
"")</f>
        <v/>
      </c>
      <c r="AD83" t="str">
        <f>IF($C83="OK",TEXT(Plantilla!AB94,"#"),"")</f>
        <v/>
      </c>
      <c r="AE83" t="str">
        <f>IF($C83="OK",
   IF(Plantilla!AC94&lt;&gt;"",
      TEXT(VLOOKUP(Plantilla!AC94,'Tablas '!$W$4:$X$7,2,FALSE),"#"),
   ""),
"")</f>
        <v/>
      </c>
      <c r="AF83" t="str">
        <f>IF($C83="OK",TEXT(Plantilla!AD94,"#"),"")</f>
        <v/>
      </c>
      <c r="AG83" s="6" t="str">
        <f>IF($C83="OK",_xlfn.NUMBERVALUE(Plantilla!AE94),"")</f>
        <v/>
      </c>
      <c r="AH83" s="4" t="str">
        <f>IF($C83="OK",_xlfn.NUMBERVALUE(Plantilla!AF94),"")</f>
        <v/>
      </c>
      <c r="AI83" s="6" t="str">
        <f>IF($C83="OK",_xlfn.NUMBERVALUE(Plantilla!AG94),"")</f>
        <v/>
      </c>
      <c r="AJ83" s="6" t="str">
        <f>IF($C83="OK",_xlfn.NUMBERVALUE(Plantilla!AH94),"")</f>
        <v/>
      </c>
      <c r="AK83" s="6" t="str">
        <f>IF($C83="OK",_xlfn.NUMBERVALUE(Plantilla!AI94),"")</f>
        <v/>
      </c>
      <c r="AL83" s="6" t="str">
        <f>IF($C83="OK",_xlfn.NUMBERVALUE(Plantilla!AJ94),"")</f>
        <v/>
      </c>
      <c r="AM83" s="4" t="str">
        <f>IF($C83="OK",_xlfn.NUMBERVALUE(Plantilla!AK94),"")</f>
        <v/>
      </c>
      <c r="AN83" s="6" t="str">
        <f>IF($C83="OK",_xlfn.NUMBERVALUE(Plantilla!AL94),"")</f>
        <v/>
      </c>
      <c r="AO83" s="4" t="str">
        <f>IF($C83="OK",_xlfn.NUMBERVALUE(Plantilla!AM94),"")</f>
        <v/>
      </c>
      <c r="AP83" s="6" t="str">
        <f>IF($C83="OK",_xlfn.NUMBERVALUE(Plantilla!AN94),"")</f>
        <v/>
      </c>
      <c r="AQ83" s="4" t="str">
        <f>IF($C83="OK",_xlfn.NUMBERVALUE(Plantilla!AO94),"")</f>
        <v/>
      </c>
      <c r="AR83" s="6" t="str">
        <f>IF($C83="OK",_xlfn.NUMBERVALUE(Plantilla!AP94),"")</f>
        <v/>
      </c>
      <c r="AS83" s="4" t="str">
        <f>IF($C83="OK",_xlfn.NUMBERVALUE(Plantilla!AQ94),"")</f>
        <v/>
      </c>
      <c r="AT83" s="6" t="str">
        <f>IF($C83="OK",_xlfn.NUMBERVALUE(Plantilla!AR94),"")</f>
        <v/>
      </c>
      <c r="AU83" s="4" t="str">
        <f>IF($C83="OK",_xlfn.NUMBERVALUE(Plantilla!AS94),"")</f>
        <v/>
      </c>
      <c r="AV83" s="6" t="str">
        <f>IF($C83="OK",_xlfn.NUMBERVALUE(Plantilla!AT94),"")</f>
        <v/>
      </c>
      <c r="AW83" s="4" t="str">
        <f>IF($C83="OK",_xlfn.NUMBERVALUE(Plantilla!AU94),"")</f>
        <v/>
      </c>
      <c r="AX83" s="6" t="str">
        <f>IF($C83="OK",_xlfn.NUMBERVALUE(Plantilla!AV94),"")</f>
        <v/>
      </c>
      <c r="AY83" s="4" t="str">
        <f>IF($C83="OK",_xlfn.NUMBERVALUE(Plantilla!AW94),"")</f>
        <v/>
      </c>
      <c r="AZ83" s="6" t="str">
        <f>IF($C83="OK",_xlfn.NUMBERVALUE(Plantilla!AX94),"")</f>
        <v/>
      </c>
      <c r="BA83" t="str">
        <f>IF($C83="OK",_xlfn.NUMBERVALUE(Plantilla!AY94),"")</f>
        <v/>
      </c>
      <c r="BB83" t="str">
        <f>IF($C83="OK",_xlfn.NUMBERVALUE(Plantilla!AZ94),"")</f>
        <v/>
      </c>
      <c r="BC83" s="4" t="str">
        <f>IF($C83="OK",_xlfn.NUMBERVALUE(Plantilla!BA94),"")</f>
        <v/>
      </c>
      <c r="BD83" s="6" t="str">
        <f>IF($C83="OK",_xlfn.NUMBERVALUE(Plantilla!BB94),"")</f>
        <v/>
      </c>
      <c r="BE83" s="4" t="str">
        <f>IF($C83="OK",_xlfn.NUMBERVALUE(Plantilla!BC94),"")</f>
        <v/>
      </c>
      <c r="BF83" s="6" t="str">
        <f>IF($C83="OK",_xlfn.NUMBERVALUE(Plantilla!BD94),"")</f>
        <v/>
      </c>
      <c r="BG83" s="4" t="str">
        <f>IF($C83="OK",_xlfn.NUMBERVALUE(Plantilla!BE94),"")</f>
        <v/>
      </c>
      <c r="BH83" s="6" t="str">
        <f>IF($C83="OK",_xlfn.NUMBERVALUE(Plantilla!BF94),"")</f>
        <v/>
      </c>
      <c r="BI83" s="110" t="str">
        <f>IF($C83="OK",_xlfn.NUMBERVALUE(Plantilla!BG94),"")</f>
        <v/>
      </c>
      <c r="BJ83" s="6" t="str">
        <f>IF($C83="OK",_xlfn.NUMBERVALUE(Plantilla!BH94),"")</f>
        <v/>
      </c>
      <c r="BK83" s="109" t="str">
        <f>IF($C83="OK",_xlfn.NUMBERVALUE(Plantilla!BI94),"")</f>
        <v/>
      </c>
      <c r="BL83" s="6" t="str">
        <f>IF($C83="OK",
   IF(Plantilla!BJ94&lt;&gt;"",
      TEXT(VLOOKUP(Plantilla!BJ94,'Tablas '!$Z$4:$AA$6,2,FALSE),"#"),
   ""),
"")</f>
        <v/>
      </c>
      <c r="BM83" s="4" t="str">
        <f>IF($C83="OK",_xlfn.NUMBERVALUE(Plantilla!BK94),"")</f>
        <v/>
      </c>
      <c r="BN83" s="4" t="str">
        <f>IF($C83="OK",_xlfn.NUMBERVALUE(Plantilla!BL94),"")</f>
        <v/>
      </c>
      <c r="BO83" s="6" t="str">
        <f>IF($C83="OK",_xlfn.NUMBERVALUE(Plantilla!BM94),"")</f>
        <v/>
      </c>
      <c r="BP83" s="4" t="str">
        <f>IF($C83="OK",_xlfn.NUMBERVALUE(Plantilla!BN94),"")</f>
        <v/>
      </c>
      <c r="BQ83" s="6" t="str">
        <f>IF($C83="OK",_xlfn.NUMBERVALUE(Plantilla!BO94),"")</f>
        <v/>
      </c>
      <c r="BR83" s="4" t="str">
        <f>IF($C83="OK",_xlfn.NUMBERVALUE(Plantilla!BP94),"")</f>
        <v/>
      </c>
      <c r="BS83" s="6" t="str">
        <f>IF($C83="OK",_xlfn.NUMBERVALUE(Plantilla!BQ94),"")</f>
        <v/>
      </c>
      <c r="BT83" s="4" t="str">
        <f>IF($C83="OK",_xlfn.NUMBERVALUE(Plantilla!BR94),"")</f>
        <v/>
      </c>
      <c r="BU83" s="6" t="str">
        <f>IF($C83="OK",_xlfn.NUMBERVALUE(Plantilla!BS94),"")</f>
        <v/>
      </c>
      <c r="BV83" s="6" t="str">
        <f>IF($C83="OK",_xlfn.NUMBERVALUE(Plantilla!BT94),"")</f>
        <v/>
      </c>
      <c r="BW83" s="6" t="str">
        <f>IF($C83="OK",_xlfn.NUMBERVALUE(Plantilla!BU94),"")</f>
        <v/>
      </c>
      <c r="BX83" s="6" t="str">
        <f>IF($C83="OK",_xlfn.NUMBERVALUE(Plantilla!BV94),"")</f>
        <v/>
      </c>
      <c r="BY83" s="6" t="str">
        <f>IF($C83="OK",_xlfn.NUMBERVALUE(Plantilla!BW94),"")</f>
        <v/>
      </c>
      <c r="BZ83" s="6" t="str">
        <f>IF($C83="OK",_xlfn.NUMBERVALUE(Plantilla!BX94),"")</f>
        <v/>
      </c>
      <c r="CA83" s="6" t="str">
        <f>IF($C83="OK",_xlfn.NUMBERVALUE(Plantilla!BY94),"")</f>
        <v/>
      </c>
      <c r="CB83" s="6" t="str">
        <f>IF($C83="OK",_xlfn.NUMBERVALUE(Plantilla!BZ94),"")</f>
        <v/>
      </c>
      <c r="CC83" s="6" t="str">
        <f>IF($C83="OK",_xlfn.NUMBERVALUE(Plantilla!CA94),"")</f>
        <v/>
      </c>
      <c r="CD83" s="6" t="str">
        <f>IF($C83="OK",_xlfn.NUMBERVALUE(Plantilla!CB94),"")</f>
        <v/>
      </c>
      <c r="CE83" s="6" t="str">
        <f>IF($C83="OK",_xlfn.NUMBERVALUE(Plantilla!CC94),"")</f>
        <v/>
      </c>
      <c r="CF83" s="4" t="str">
        <f>IF($C83="OK",_xlfn.NUMBERVALUE(Plantilla!CD94),"")</f>
        <v/>
      </c>
      <c r="CG83" s="6" t="str">
        <f>IF($C83="OK",_xlfn.NUMBERVALUE(Plantilla!CE94),"")</f>
        <v/>
      </c>
      <c r="CH83" s="6" t="str">
        <f>IF($C83="OK",_xlfn.NUMBERVALUE(Plantilla!CF94),"")</f>
        <v/>
      </c>
      <c r="CI83" s="6" t="str">
        <f>IF($C83="OK",_xlfn.NUMBERVALUE(Plantilla!CG94),"")</f>
        <v/>
      </c>
      <c r="CJ83" s="6" t="str">
        <f>IF($C83="OK",_xlfn.NUMBERVALUE(Plantilla!CH94),"")</f>
        <v/>
      </c>
      <c r="CK83" s="6" t="str">
        <f>IF($C83="OK",_xlfn.NUMBERVALUE(Plantilla!CI94),"")</f>
        <v/>
      </c>
      <c r="CL83" s="6" t="str">
        <f>IF($C83="OK",_xlfn.NUMBERVALUE(Plantilla!CJ94),"")</f>
        <v/>
      </c>
      <c r="CM83" t="str">
        <f>IF($C83="OK",TEXT(Plantilla!CK94,"#"),"")</f>
        <v/>
      </c>
      <c r="CN83" s="6" t="str">
        <f>IF($C83="OK",_xlfn.NUMBERVALUE(Plantilla!CL94),"")</f>
        <v/>
      </c>
      <c r="CO83" s="6" t="str">
        <f>IF($C83="OK",_xlfn.NUMBERVALUE(Plantilla!CM94),"")</f>
        <v/>
      </c>
      <c r="CP83" s="110" t="str">
        <f>IF($C83="OK",_xlfn.NUMBERVALUE(Plantilla!CN94),"")</f>
        <v/>
      </c>
      <c r="CQ83" s="6" t="str">
        <f>IF($C83="OK",_xlfn.NUMBERVALUE(Plantilla!CO94),"")</f>
        <v/>
      </c>
      <c r="CR83" s="109" t="str">
        <f>IF($C83="OK",_xlfn.NUMBERVALUE(Plantilla!CP94),"")</f>
        <v/>
      </c>
      <c r="CS83" s="110" t="str">
        <f>IF($C83="OK",_xlfn.NUMBERVALUE(Plantilla!CQ94),"")</f>
        <v/>
      </c>
      <c r="CT83" s="6" t="str">
        <f>IF($C83="OK",_xlfn.NUMBERVALUE(Plantilla!CR94),"")</f>
        <v/>
      </c>
      <c r="CU83" s="109" t="str">
        <f>IF($C83="OK",_xlfn.NUMBERVALUE(Plantilla!CS94),"")</f>
        <v/>
      </c>
      <c r="CV83" s="110" t="str">
        <f>IF($C83="OK",_xlfn.NUMBERVALUE(Plantilla!CT94),"")</f>
        <v/>
      </c>
      <c r="CW83" s="6" t="str">
        <f>IF($C83="OK",_xlfn.NUMBERVALUE(Plantilla!CU94),"")</f>
        <v/>
      </c>
      <c r="CX83" s="82" t="str">
        <f>IF($C83="OK",_xlfn.NUMBERVALUE(Plantilla!CV94),"")</f>
        <v/>
      </c>
      <c r="CY83" s="6" t="str">
        <f>IF($C83="OK",_xlfn.NUMBERVALUE(Plantilla!CW94),"")</f>
        <v/>
      </c>
      <c r="CZ83" s="82" t="str">
        <f>IF($C83="OK",_xlfn.NUMBERVALUE(Plantilla!CX94),"")</f>
        <v/>
      </c>
      <c r="DA83" s="6" t="str">
        <f>IF($C83="OK",_xlfn.NUMBERVALUE(Plantilla!CY94),"")</f>
        <v/>
      </c>
      <c r="DB83" s="109" t="str">
        <f>IF($C83="OK",_xlfn.NUMBERVALUE(Plantilla!CZ94),"")</f>
        <v/>
      </c>
      <c r="DC83" s="6" t="str">
        <f>IF($C83="OK",_xlfn.NUMBERVALUE(Plantilla!DA94),"")</f>
        <v/>
      </c>
      <c r="DD83" s="6" t="str">
        <f>IF($C83="OK",TEXT(Plantilla!DB94,"#"),"")</f>
        <v/>
      </c>
      <c r="DE83" s="6" t="str">
        <f>IF($C83="OK",_xlfn.NUMBERVALUE(Plantilla!DC94),"")</f>
        <v/>
      </c>
      <c r="DF83" s="4" t="str">
        <f>IF($C83="OK",_xlfn.NUMBERVALUE(Plantilla!DD94),"")</f>
        <v/>
      </c>
      <c r="DG83" s="6" t="str">
        <f>IF($C83="OK",_xlfn.NUMBERVALUE(Plantilla!DE94),"")</f>
        <v/>
      </c>
      <c r="DH83" s="6" t="str">
        <f>IF($C83="OK",_xlfn.NUMBERVALUE(Plantilla!DF94),"")</f>
        <v/>
      </c>
      <c r="DI83" s="6" t="str">
        <f>IF($C83="OK",_xlfn.NUMBERVALUE(Plantilla!DG94),"")</f>
        <v/>
      </c>
      <c r="DJ83" s="6" t="str">
        <f>IF($C83="OK",_xlfn.NUMBERVALUE(Plantilla!DH94),"")</f>
        <v/>
      </c>
      <c r="DK83" s="6" t="str">
        <f>IF($C83="OK",_xlfn.NUMBERVALUE(Plantilla!DI94),"")</f>
        <v/>
      </c>
      <c r="DL83" s="6" t="str">
        <f>IF($C83="OK",_xlfn.NUMBERVALUE(Plantilla!DJ94),"")</f>
        <v/>
      </c>
      <c r="DM83" s="6" t="str">
        <f>IF($C83="OK",_xlfn.NUMBERVALUE(Plantilla!DK94),"")</f>
        <v/>
      </c>
      <c r="DN83" s="6" t="str">
        <f>IF($C83="OK",_xlfn.NUMBERVALUE(Plantilla!DL94),"")</f>
        <v/>
      </c>
      <c r="DO83" s="6" t="str">
        <f>IF($C83="OK",_xlfn.NUMBERVALUE(Plantilla!DM94),"")</f>
        <v/>
      </c>
      <c r="DP83" s="6" t="str">
        <f>IF($C83="OK",_xlfn.NUMBERVALUE(Plantilla!DN94),"")</f>
        <v/>
      </c>
      <c r="DQ83" s="6" t="str">
        <f>IF($C83="OK",_xlfn.NUMBERVALUE(Plantilla!DO94),"")</f>
        <v/>
      </c>
      <c r="DR83" s="6" t="str">
        <f>IF($C83="OK",_xlfn.NUMBERVALUE(Plantilla!DP94),"")</f>
        <v/>
      </c>
      <c r="DS83" t="str">
        <f>IF($C83="OK",TEXT(Plantilla!DR94,"#"),"")</f>
        <v/>
      </c>
      <c r="DT83" s="6"/>
    </row>
    <row r="84" spans="1:124" x14ac:dyDescent="0.25">
      <c r="A84" t="str">
        <f>IF(Plantilla!$I$6="¡Perfecto!, Guarda el archivo y adjúntalo a tu interfaz de Nómina Electrónica","OK","Error")</f>
        <v>OK</v>
      </c>
      <c r="B84" t="str">
        <f>IF(Plantilla!$I$6="¡Perfecto!, Guarda el archivo y adjúntalo a tu interfaz de Nómina Electrónica",MID(Plantilla!$D$2,SEARCH("V",Plantilla!$D$2),10),"")</f>
        <v>V2.0</v>
      </c>
      <c r="C84" t="str">
        <f>Plantilla!C95</f>
        <v/>
      </c>
      <c r="D84" t="str">
        <f>IF($C84="OK",Plantilla!B95,"")</f>
        <v/>
      </c>
      <c r="E84" t="str">
        <f>IF($C84="OK",
   VLOOKUP(Plantilla!$E$4,'Tablas '!$AP$4:$AT$6,5,FALSE),
"")</f>
        <v/>
      </c>
      <c r="F84" t="str">
        <f>IF($C84="OK",TEXT(Plantilla!D95,"#"),"")</f>
        <v/>
      </c>
      <c r="G84" t="str">
        <f>IF($C84="OK",
   VLOOKUP(Plantilla!E95,'Tablas '!$B$4:$C$14,2,FALSE),
"")</f>
        <v/>
      </c>
      <c r="H84" t="str">
        <f>IF($C84="OK",TEXT(Plantilla!F95,"#"),"")</f>
        <v/>
      </c>
      <c r="I84" t="str">
        <f>IF($C84="OK",TEXT(Plantilla!G95,"#"),"")</f>
        <v/>
      </c>
      <c r="J84" t="str">
        <f>IF($C84="OK",TEXT(Plantilla!H95,"#"),"")</f>
        <v/>
      </c>
      <c r="K84" t="str">
        <f>IF($C84="OK",TEXT(Plantilla!I95,"#"),"")</f>
        <v/>
      </c>
      <c r="L84" t="str">
        <f>IF($C84="OK",TEXT(Plantilla!J95,"#"),"")</f>
        <v/>
      </c>
      <c r="M84" t="str">
        <f>IF($C84="OK",TEXT(Plantilla!K95,"#"),"")</f>
        <v/>
      </c>
      <c r="N84" t="str">
        <f>IF($C84="OK",
   CONCATENATE(YEAR(Plantilla!L95),"-",TEXT(MONTH(Plantilla!L95),"00"),"-",TEXT(DAY(Plantilla!L95),"00")),
"")</f>
        <v/>
      </c>
      <c r="O84" t="str">
        <f>IF($C84="OK",_xlfn.NUMBERVALUE(Plantilla!M95),"")</f>
        <v/>
      </c>
      <c r="P84" t="str">
        <f>IF($C84="OK",
   IF(Plantilla!N95&lt;&gt;"",
      CONCATENATE(YEAR(Plantilla!N95),"-",TEXT(MONTH(Plantilla!N95),"00"),"-",TEXT(DAY(Plantilla!N95),"00")),
   ""),
"")</f>
        <v/>
      </c>
      <c r="Q84" t="str">
        <f>IF($C84="OK",
   VLOOKUP(Plantilla!O95,'Tablas '!$E$4:$F$19,2,FALSE),
"")</f>
        <v/>
      </c>
      <c r="R84" t="str">
        <f>IF($C84="OK",
   VLOOKUP(Plantilla!P95,'Tablas '!$H$4:$I$5,2,FALSE),
"")</f>
        <v/>
      </c>
      <c r="S84" t="str">
        <f>IF($C84="OK",
   VLOOKUP(Plantilla!Q95,'Tablas '!$K$4:$L$8,2,FALSE),
"")</f>
        <v/>
      </c>
      <c r="T84" t="str">
        <f>IF($C84="OK",
   VLOOKUP(Plantilla!R95,'Tablas '!$AE$4:$AF$6,2,FALSE),
"")</f>
        <v/>
      </c>
      <c r="U84" t="str">
        <f>IF($C84="OK",
   VLOOKUP(Plantilla!S95,'Tablas '!$AE$4:$AF$6,2,FALSE),
"")</f>
        <v/>
      </c>
      <c r="V84" t="str">
        <f>IF($C84="OK",TEXT(Plantilla!T95,"#"),"")</f>
        <v/>
      </c>
      <c r="W84" s="84" t="str">
        <f>IF($C84="OK",
   VLOOKUP(Plantilla!U95,'Tablas '!$AM$4:$AN$1126,2,FALSE),
"")</f>
        <v/>
      </c>
      <c r="X84" t="str">
        <f>IF($C84="OK",TEXT(Plantilla!V95,"#"),"")</f>
        <v/>
      </c>
      <c r="Y84" t="str">
        <f>IF($C84="OK",
   CONCATENATE(YEAR(Plantilla!W95),"-",TEXT(MONTH(Plantilla!W95),"00"),"-",TEXT(DAY(Plantilla!W95),"00")),
"")</f>
        <v/>
      </c>
      <c r="Z84" t="str">
        <f>IF($C84="OK",
   CONCATENATE(YEAR(Plantilla!X95),"-",TEXT(MONTH(Plantilla!X95),"00"),"-",TEXT(DAY(Plantilla!X95),"00")),
"")</f>
        <v/>
      </c>
      <c r="AA84" t="str">
        <f>IF($C84="OK",
   TEXT(VLOOKUP(Plantilla!Y95,'Tablas '!$Q$4:$R$9,2,FALSE),"#"),
"")</f>
        <v/>
      </c>
      <c r="AB84" t="str">
        <f>IF($C84="OK",
   CONCATENATE(YEAR(Plantilla!Z95),"-",TEXT(MONTH(Plantilla!Z95),"00"),"-",TEXT(DAY(Plantilla!Z95),"00")),
"")</f>
        <v/>
      </c>
      <c r="AC84" t="str">
        <f>IF($C84="OK",
   TEXT(VLOOKUP(Plantilla!AA95,'Tablas '!$T$4:$U$13,2,FALSE),"#"),
"")</f>
        <v/>
      </c>
      <c r="AD84" t="str">
        <f>IF($C84="OK",TEXT(Plantilla!AB95,"#"),"")</f>
        <v/>
      </c>
      <c r="AE84" t="str">
        <f>IF($C84="OK",
   IF(Plantilla!AC95&lt;&gt;"",
      TEXT(VLOOKUP(Plantilla!AC95,'Tablas '!$W$4:$X$7,2,FALSE),"#"),
   ""),
"")</f>
        <v/>
      </c>
      <c r="AF84" t="str">
        <f>IF($C84="OK",TEXT(Plantilla!AD95,"#"),"")</f>
        <v/>
      </c>
      <c r="AG84" s="6" t="str">
        <f>IF($C84="OK",_xlfn.NUMBERVALUE(Plantilla!AE95),"")</f>
        <v/>
      </c>
      <c r="AH84" s="4" t="str">
        <f>IF($C84="OK",_xlfn.NUMBERVALUE(Plantilla!AF95),"")</f>
        <v/>
      </c>
      <c r="AI84" s="6" t="str">
        <f>IF($C84="OK",_xlfn.NUMBERVALUE(Plantilla!AG95),"")</f>
        <v/>
      </c>
      <c r="AJ84" s="6" t="str">
        <f>IF($C84="OK",_xlfn.NUMBERVALUE(Plantilla!AH95),"")</f>
        <v/>
      </c>
      <c r="AK84" s="6" t="str">
        <f>IF($C84="OK",_xlfn.NUMBERVALUE(Plantilla!AI95),"")</f>
        <v/>
      </c>
      <c r="AL84" s="6" t="str">
        <f>IF($C84="OK",_xlfn.NUMBERVALUE(Plantilla!AJ95),"")</f>
        <v/>
      </c>
      <c r="AM84" s="4" t="str">
        <f>IF($C84="OK",_xlfn.NUMBERVALUE(Plantilla!AK95),"")</f>
        <v/>
      </c>
      <c r="AN84" s="6" t="str">
        <f>IF($C84="OK",_xlfn.NUMBERVALUE(Plantilla!AL95),"")</f>
        <v/>
      </c>
      <c r="AO84" s="4" t="str">
        <f>IF($C84="OK",_xlfn.NUMBERVALUE(Plantilla!AM95),"")</f>
        <v/>
      </c>
      <c r="AP84" s="6" t="str">
        <f>IF($C84="OK",_xlfn.NUMBERVALUE(Plantilla!AN95),"")</f>
        <v/>
      </c>
      <c r="AQ84" s="4" t="str">
        <f>IF($C84="OK",_xlfn.NUMBERVALUE(Plantilla!AO95),"")</f>
        <v/>
      </c>
      <c r="AR84" s="6" t="str">
        <f>IF($C84="OK",_xlfn.NUMBERVALUE(Plantilla!AP95),"")</f>
        <v/>
      </c>
      <c r="AS84" s="4" t="str">
        <f>IF($C84="OK",_xlfn.NUMBERVALUE(Plantilla!AQ95),"")</f>
        <v/>
      </c>
      <c r="AT84" s="6" t="str">
        <f>IF($C84="OK",_xlfn.NUMBERVALUE(Plantilla!AR95),"")</f>
        <v/>
      </c>
      <c r="AU84" s="4" t="str">
        <f>IF($C84="OK",_xlfn.NUMBERVALUE(Plantilla!AS95),"")</f>
        <v/>
      </c>
      <c r="AV84" s="6" t="str">
        <f>IF($C84="OK",_xlfn.NUMBERVALUE(Plantilla!AT95),"")</f>
        <v/>
      </c>
      <c r="AW84" s="4" t="str">
        <f>IF($C84="OK",_xlfn.NUMBERVALUE(Plantilla!AU95),"")</f>
        <v/>
      </c>
      <c r="AX84" s="6" t="str">
        <f>IF($C84="OK",_xlfn.NUMBERVALUE(Plantilla!AV95),"")</f>
        <v/>
      </c>
      <c r="AY84" s="4" t="str">
        <f>IF($C84="OK",_xlfn.NUMBERVALUE(Plantilla!AW95),"")</f>
        <v/>
      </c>
      <c r="AZ84" s="6" t="str">
        <f>IF($C84="OK",_xlfn.NUMBERVALUE(Plantilla!AX95),"")</f>
        <v/>
      </c>
      <c r="BA84" t="str">
        <f>IF($C84="OK",_xlfn.NUMBERVALUE(Plantilla!AY95),"")</f>
        <v/>
      </c>
      <c r="BB84" t="str">
        <f>IF($C84="OK",_xlfn.NUMBERVALUE(Plantilla!AZ95),"")</f>
        <v/>
      </c>
      <c r="BC84" s="4" t="str">
        <f>IF($C84="OK",_xlfn.NUMBERVALUE(Plantilla!BA95),"")</f>
        <v/>
      </c>
      <c r="BD84" s="6" t="str">
        <f>IF($C84="OK",_xlfn.NUMBERVALUE(Plantilla!BB95),"")</f>
        <v/>
      </c>
      <c r="BE84" s="4" t="str">
        <f>IF($C84="OK",_xlfn.NUMBERVALUE(Plantilla!BC95),"")</f>
        <v/>
      </c>
      <c r="BF84" s="6" t="str">
        <f>IF($C84="OK",_xlfn.NUMBERVALUE(Plantilla!BD95),"")</f>
        <v/>
      </c>
      <c r="BG84" s="4" t="str">
        <f>IF($C84="OK",_xlfn.NUMBERVALUE(Plantilla!BE95),"")</f>
        <v/>
      </c>
      <c r="BH84" s="6" t="str">
        <f>IF($C84="OK",_xlfn.NUMBERVALUE(Plantilla!BF95),"")</f>
        <v/>
      </c>
      <c r="BI84" s="110" t="str">
        <f>IF($C84="OK",_xlfn.NUMBERVALUE(Plantilla!BG95),"")</f>
        <v/>
      </c>
      <c r="BJ84" s="6" t="str">
        <f>IF($C84="OK",_xlfn.NUMBERVALUE(Plantilla!BH95),"")</f>
        <v/>
      </c>
      <c r="BK84" s="109" t="str">
        <f>IF($C84="OK",_xlfn.NUMBERVALUE(Plantilla!BI95),"")</f>
        <v/>
      </c>
      <c r="BL84" s="6" t="str">
        <f>IF($C84="OK",
   IF(Plantilla!BJ95&lt;&gt;"",
      TEXT(VLOOKUP(Plantilla!BJ95,'Tablas '!$Z$4:$AA$6,2,FALSE),"#"),
   ""),
"")</f>
        <v/>
      </c>
      <c r="BM84" s="4" t="str">
        <f>IF($C84="OK",_xlfn.NUMBERVALUE(Plantilla!BK95),"")</f>
        <v/>
      </c>
      <c r="BN84" s="4" t="str">
        <f>IF($C84="OK",_xlfn.NUMBERVALUE(Plantilla!BL95),"")</f>
        <v/>
      </c>
      <c r="BO84" s="6" t="str">
        <f>IF($C84="OK",_xlfn.NUMBERVALUE(Plantilla!BM95),"")</f>
        <v/>
      </c>
      <c r="BP84" s="4" t="str">
        <f>IF($C84="OK",_xlfn.NUMBERVALUE(Plantilla!BN95),"")</f>
        <v/>
      </c>
      <c r="BQ84" s="6" t="str">
        <f>IF($C84="OK",_xlfn.NUMBERVALUE(Plantilla!BO95),"")</f>
        <v/>
      </c>
      <c r="BR84" s="4" t="str">
        <f>IF($C84="OK",_xlfn.NUMBERVALUE(Plantilla!BP95),"")</f>
        <v/>
      </c>
      <c r="BS84" s="6" t="str">
        <f>IF($C84="OK",_xlfn.NUMBERVALUE(Plantilla!BQ95),"")</f>
        <v/>
      </c>
      <c r="BT84" s="4" t="str">
        <f>IF($C84="OK",_xlfn.NUMBERVALUE(Plantilla!BR95),"")</f>
        <v/>
      </c>
      <c r="BU84" s="6" t="str">
        <f>IF($C84="OK",_xlfn.NUMBERVALUE(Plantilla!BS95),"")</f>
        <v/>
      </c>
      <c r="BV84" s="6" t="str">
        <f>IF($C84="OK",_xlfn.NUMBERVALUE(Plantilla!BT95),"")</f>
        <v/>
      </c>
      <c r="BW84" s="6" t="str">
        <f>IF($C84="OK",_xlfn.NUMBERVALUE(Plantilla!BU95),"")</f>
        <v/>
      </c>
      <c r="BX84" s="6" t="str">
        <f>IF($C84="OK",_xlfn.NUMBERVALUE(Plantilla!BV95),"")</f>
        <v/>
      </c>
      <c r="BY84" s="6" t="str">
        <f>IF($C84="OK",_xlfn.NUMBERVALUE(Plantilla!BW95),"")</f>
        <v/>
      </c>
      <c r="BZ84" s="6" t="str">
        <f>IF($C84="OK",_xlfn.NUMBERVALUE(Plantilla!BX95),"")</f>
        <v/>
      </c>
      <c r="CA84" s="6" t="str">
        <f>IF($C84="OK",_xlfn.NUMBERVALUE(Plantilla!BY95),"")</f>
        <v/>
      </c>
      <c r="CB84" s="6" t="str">
        <f>IF($C84="OK",_xlfn.NUMBERVALUE(Plantilla!BZ95),"")</f>
        <v/>
      </c>
      <c r="CC84" s="6" t="str">
        <f>IF($C84="OK",_xlfn.NUMBERVALUE(Plantilla!CA95),"")</f>
        <v/>
      </c>
      <c r="CD84" s="6" t="str">
        <f>IF($C84="OK",_xlfn.NUMBERVALUE(Plantilla!CB95),"")</f>
        <v/>
      </c>
      <c r="CE84" s="6" t="str">
        <f>IF($C84="OK",_xlfn.NUMBERVALUE(Plantilla!CC95),"")</f>
        <v/>
      </c>
      <c r="CF84" s="4" t="str">
        <f>IF($C84="OK",_xlfn.NUMBERVALUE(Plantilla!CD95),"")</f>
        <v/>
      </c>
      <c r="CG84" s="6" t="str">
        <f>IF($C84="OK",_xlfn.NUMBERVALUE(Plantilla!CE95),"")</f>
        <v/>
      </c>
      <c r="CH84" s="6" t="str">
        <f>IF($C84="OK",_xlfn.NUMBERVALUE(Plantilla!CF95),"")</f>
        <v/>
      </c>
      <c r="CI84" s="6" t="str">
        <f>IF($C84="OK",_xlfn.NUMBERVALUE(Plantilla!CG95),"")</f>
        <v/>
      </c>
      <c r="CJ84" s="6" t="str">
        <f>IF($C84="OK",_xlfn.NUMBERVALUE(Plantilla!CH95),"")</f>
        <v/>
      </c>
      <c r="CK84" s="6" t="str">
        <f>IF($C84="OK",_xlfn.NUMBERVALUE(Plantilla!CI95),"")</f>
        <v/>
      </c>
      <c r="CL84" s="6" t="str">
        <f>IF($C84="OK",_xlfn.NUMBERVALUE(Plantilla!CJ95),"")</f>
        <v/>
      </c>
      <c r="CM84" t="str">
        <f>IF($C84="OK",TEXT(Plantilla!CK95,"#"),"")</f>
        <v/>
      </c>
      <c r="CN84" s="6" t="str">
        <f>IF($C84="OK",_xlfn.NUMBERVALUE(Plantilla!CL95),"")</f>
        <v/>
      </c>
      <c r="CO84" s="6" t="str">
        <f>IF($C84="OK",_xlfn.NUMBERVALUE(Plantilla!CM95),"")</f>
        <v/>
      </c>
      <c r="CP84" s="110" t="str">
        <f>IF($C84="OK",_xlfn.NUMBERVALUE(Plantilla!CN95),"")</f>
        <v/>
      </c>
      <c r="CQ84" s="6" t="str">
        <f>IF($C84="OK",_xlfn.NUMBERVALUE(Plantilla!CO95),"")</f>
        <v/>
      </c>
      <c r="CR84" s="109" t="str">
        <f>IF($C84="OK",_xlfn.NUMBERVALUE(Plantilla!CP95),"")</f>
        <v/>
      </c>
      <c r="CS84" s="110" t="str">
        <f>IF($C84="OK",_xlfn.NUMBERVALUE(Plantilla!CQ95),"")</f>
        <v/>
      </c>
      <c r="CT84" s="6" t="str">
        <f>IF($C84="OK",_xlfn.NUMBERVALUE(Plantilla!CR95),"")</f>
        <v/>
      </c>
      <c r="CU84" s="109" t="str">
        <f>IF($C84="OK",_xlfn.NUMBERVALUE(Plantilla!CS95),"")</f>
        <v/>
      </c>
      <c r="CV84" s="110" t="str">
        <f>IF($C84="OK",_xlfn.NUMBERVALUE(Plantilla!CT95),"")</f>
        <v/>
      </c>
      <c r="CW84" s="6" t="str">
        <f>IF($C84="OK",_xlfn.NUMBERVALUE(Plantilla!CU95),"")</f>
        <v/>
      </c>
      <c r="CX84" s="82" t="str">
        <f>IF($C84="OK",_xlfn.NUMBERVALUE(Plantilla!CV95),"")</f>
        <v/>
      </c>
      <c r="CY84" s="6" t="str">
        <f>IF($C84="OK",_xlfn.NUMBERVALUE(Plantilla!CW95),"")</f>
        <v/>
      </c>
      <c r="CZ84" s="82" t="str">
        <f>IF($C84="OK",_xlfn.NUMBERVALUE(Plantilla!CX95),"")</f>
        <v/>
      </c>
      <c r="DA84" s="6" t="str">
        <f>IF($C84="OK",_xlfn.NUMBERVALUE(Plantilla!CY95),"")</f>
        <v/>
      </c>
      <c r="DB84" s="109" t="str">
        <f>IF($C84="OK",_xlfn.NUMBERVALUE(Plantilla!CZ95),"")</f>
        <v/>
      </c>
      <c r="DC84" s="6" t="str">
        <f>IF($C84="OK",_xlfn.NUMBERVALUE(Plantilla!DA95),"")</f>
        <v/>
      </c>
      <c r="DD84" s="6" t="str">
        <f>IF($C84="OK",TEXT(Plantilla!DB95,"#"),"")</f>
        <v/>
      </c>
      <c r="DE84" s="6" t="str">
        <f>IF($C84="OK",_xlfn.NUMBERVALUE(Plantilla!DC95),"")</f>
        <v/>
      </c>
      <c r="DF84" s="4" t="str">
        <f>IF($C84="OK",_xlfn.NUMBERVALUE(Plantilla!DD95),"")</f>
        <v/>
      </c>
      <c r="DG84" s="6" t="str">
        <f>IF($C84="OK",_xlfn.NUMBERVALUE(Plantilla!DE95),"")</f>
        <v/>
      </c>
      <c r="DH84" s="6" t="str">
        <f>IF($C84="OK",_xlfn.NUMBERVALUE(Plantilla!DF95),"")</f>
        <v/>
      </c>
      <c r="DI84" s="6" t="str">
        <f>IF($C84="OK",_xlfn.NUMBERVALUE(Plantilla!DG95),"")</f>
        <v/>
      </c>
      <c r="DJ84" s="6" t="str">
        <f>IF($C84="OK",_xlfn.NUMBERVALUE(Plantilla!DH95),"")</f>
        <v/>
      </c>
      <c r="DK84" s="6" t="str">
        <f>IF($C84="OK",_xlfn.NUMBERVALUE(Plantilla!DI95),"")</f>
        <v/>
      </c>
      <c r="DL84" s="6" t="str">
        <f>IF($C84="OK",_xlfn.NUMBERVALUE(Plantilla!DJ95),"")</f>
        <v/>
      </c>
      <c r="DM84" s="6" t="str">
        <f>IF($C84="OK",_xlfn.NUMBERVALUE(Plantilla!DK95),"")</f>
        <v/>
      </c>
      <c r="DN84" s="6" t="str">
        <f>IF($C84="OK",_xlfn.NUMBERVALUE(Plantilla!DL95),"")</f>
        <v/>
      </c>
      <c r="DO84" s="6" t="str">
        <f>IF($C84="OK",_xlfn.NUMBERVALUE(Plantilla!DM95),"")</f>
        <v/>
      </c>
      <c r="DP84" s="6" t="str">
        <f>IF($C84="OK",_xlfn.NUMBERVALUE(Plantilla!DN95),"")</f>
        <v/>
      </c>
      <c r="DQ84" s="6" t="str">
        <f>IF($C84="OK",_xlfn.NUMBERVALUE(Plantilla!DO95),"")</f>
        <v/>
      </c>
      <c r="DR84" s="6" t="str">
        <f>IF($C84="OK",_xlfn.NUMBERVALUE(Plantilla!DP95),"")</f>
        <v/>
      </c>
      <c r="DS84" t="str">
        <f>IF($C84="OK",TEXT(Plantilla!DR95,"#"),"")</f>
        <v/>
      </c>
      <c r="DT84" s="6"/>
    </row>
    <row r="85" spans="1:124" x14ac:dyDescent="0.25">
      <c r="A85" t="str">
        <f>IF(Plantilla!$I$6="¡Perfecto!, Guarda el archivo y adjúntalo a tu interfaz de Nómina Electrónica","OK","Error")</f>
        <v>OK</v>
      </c>
      <c r="B85" t="str">
        <f>IF(Plantilla!$I$6="¡Perfecto!, Guarda el archivo y adjúntalo a tu interfaz de Nómina Electrónica",MID(Plantilla!$D$2,SEARCH("V",Plantilla!$D$2),10),"")</f>
        <v>V2.0</v>
      </c>
      <c r="C85" t="str">
        <f>Plantilla!C96</f>
        <v/>
      </c>
      <c r="D85" t="str">
        <f>IF($C85="OK",Plantilla!B96,"")</f>
        <v/>
      </c>
      <c r="E85" t="str">
        <f>IF($C85="OK",
   VLOOKUP(Plantilla!$E$4,'Tablas '!$AP$4:$AT$6,5,FALSE),
"")</f>
        <v/>
      </c>
      <c r="F85" t="str">
        <f>IF($C85="OK",TEXT(Plantilla!D96,"#"),"")</f>
        <v/>
      </c>
      <c r="G85" t="str">
        <f>IF($C85="OK",
   VLOOKUP(Plantilla!E96,'Tablas '!$B$4:$C$14,2,FALSE),
"")</f>
        <v/>
      </c>
      <c r="H85" t="str">
        <f>IF($C85="OK",TEXT(Plantilla!F96,"#"),"")</f>
        <v/>
      </c>
      <c r="I85" t="str">
        <f>IF($C85="OK",TEXT(Plantilla!G96,"#"),"")</f>
        <v/>
      </c>
      <c r="J85" t="str">
        <f>IF($C85="OK",TEXT(Plantilla!H96,"#"),"")</f>
        <v/>
      </c>
      <c r="K85" t="str">
        <f>IF($C85="OK",TEXT(Plantilla!I96,"#"),"")</f>
        <v/>
      </c>
      <c r="L85" t="str">
        <f>IF($C85="OK",TEXT(Plantilla!J96,"#"),"")</f>
        <v/>
      </c>
      <c r="M85" t="str">
        <f>IF($C85="OK",TEXT(Plantilla!K96,"#"),"")</f>
        <v/>
      </c>
      <c r="N85" t="str">
        <f>IF($C85="OK",
   CONCATENATE(YEAR(Plantilla!L96),"-",TEXT(MONTH(Plantilla!L96),"00"),"-",TEXT(DAY(Plantilla!L96),"00")),
"")</f>
        <v/>
      </c>
      <c r="O85" t="str">
        <f>IF($C85="OK",_xlfn.NUMBERVALUE(Plantilla!M96),"")</f>
        <v/>
      </c>
      <c r="P85" t="str">
        <f>IF($C85="OK",
   IF(Plantilla!N96&lt;&gt;"",
      CONCATENATE(YEAR(Plantilla!N96),"-",TEXT(MONTH(Plantilla!N96),"00"),"-",TEXT(DAY(Plantilla!N96),"00")),
   ""),
"")</f>
        <v/>
      </c>
      <c r="Q85" t="str">
        <f>IF($C85="OK",
   VLOOKUP(Plantilla!O96,'Tablas '!$E$4:$F$19,2,FALSE),
"")</f>
        <v/>
      </c>
      <c r="R85" t="str">
        <f>IF($C85="OK",
   VLOOKUP(Plantilla!P96,'Tablas '!$H$4:$I$5,2,FALSE),
"")</f>
        <v/>
      </c>
      <c r="S85" t="str">
        <f>IF($C85="OK",
   VLOOKUP(Plantilla!Q96,'Tablas '!$K$4:$L$8,2,FALSE),
"")</f>
        <v/>
      </c>
      <c r="T85" t="str">
        <f>IF($C85="OK",
   VLOOKUP(Plantilla!R96,'Tablas '!$AE$4:$AF$6,2,FALSE),
"")</f>
        <v/>
      </c>
      <c r="U85" t="str">
        <f>IF($C85="OK",
   VLOOKUP(Plantilla!S96,'Tablas '!$AE$4:$AF$6,2,FALSE),
"")</f>
        <v/>
      </c>
      <c r="V85" t="str">
        <f>IF($C85="OK",TEXT(Plantilla!T96,"#"),"")</f>
        <v/>
      </c>
      <c r="W85" s="84" t="str">
        <f>IF($C85="OK",
   VLOOKUP(Plantilla!U96,'Tablas '!$AM$4:$AN$1126,2,FALSE),
"")</f>
        <v/>
      </c>
      <c r="X85" t="str">
        <f>IF($C85="OK",TEXT(Plantilla!V96,"#"),"")</f>
        <v/>
      </c>
      <c r="Y85" t="str">
        <f>IF($C85="OK",
   CONCATENATE(YEAR(Plantilla!W96),"-",TEXT(MONTH(Plantilla!W96),"00"),"-",TEXT(DAY(Plantilla!W96),"00")),
"")</f>
        <v/>
      </c>
      <c r="Z85" t="str">
        <f>IF($C85="OK",
   CONCATENATE(YEAR(Plantilla!X96),"-",TEXT(MONTH(Plantilla!X96),"00"),"-",TEXT(DAY(Plantilla!X96),"00")),
"")</f>
        <v/>
      </c>
      <c r="AA85" t="str">
        <f>IF($C85="OK",
   TEXT(VLOOKUP(Plantilla!Y96,'Tablas '!$Q$4:$R$9,2,FALSE),"#"),
"")</f>
        <v/>
      </c>
      <c r="AB85" t="str">
        <f>IF($C85="OK",
   CONCATENATE(YEAR(Plantilla!Z96),"-",TEXT(MONTH(Plantilla!Z96),"00"),"-",TEXT(DAY(Plantilla!Z96),"00")),
"")</f>
        <v/>
      </c>
      <c r="AC85" t="str">
        <f>IF($C85="OK",
   TEXT(VLOOKUP(Plantilla!AA96,'Tablas '!$T$4:$U$13,2,FALSE),"#"),
"")</f>
        <v/>
      </c>
      <c r="AD85" t="str">
        <f>IF($C85="OK",TEXT(Plantilla!AB96,"#"),"")</f>
        <v/>
      </c>
      <c r="AE85" t="str">
        <f>IF($C85="OK",
   IF(Plantilla!AC96&lt;&gt;"",
      TEXT(VLOOKUP(Plantilla!AC96,'Tablas '!$W$4:$X$7,2,FALSE),"#"),
   ""),
"")</f>
        <v/>
      </c>
      <c r="AF85" t="str">
        <f>IF($C85="OK",TEXT(Plantilla!AD96,"#"),"")</f>
        <v/>
      </c>
      <c r="AG85" s="6" t="str">
        <f>IF($C85="OK",_xlfn.NUMBERVALUE(Plantilla!AE96),"")</f>
        <v/>
      </c>
      <c r="AH85" s="4" t="str">
        <f>IF($C85="OK",_xlfn.NUMBERVALUE(Plantilla!AF96),"")</f>
        <v/>
      </c>
      <c r="AI85" s="6" t="str">
        <f>IF($C85="OK",_xlfn.NUMBERVALUE(Plantilla!AG96),"")</f>
        <v/>
      </c>
      <c r="AJ85" s="6" t="str">
        <f>IF($C85="OK",_xlfn.NUMBERVALUE(Plantilla!AH96),"")</f>
        <v/>
      </c>
      <c r="AK85" s="6" t="str">
        <f>IF($C85="OK",_xlfn.NUMBERVALUE(Plantilla!AI96),"")</f>
        <v/>
      </c>
      <c r="AL85" s="6" t="str">
        <f>IF($C85="OK",_xlfn.NUMBERVALUE(Plantilla!AJ96),"")</f>
        <v/>
      </c>
      <c r="AM85" s="4" t="str">
        <f>IF($C85="OK",_xlfn.NUMBERVALUE(Plantilla!AK96),"")</f>
        <v/>
      </c>
      <c r="AN85" s="6" t="str">
        <f>IF($C85="OK",_xlfn.NUMBERVALUE(Plantilla!AL96),"")</f>
        <v/>
      </c>
      <c r="AO85" s="4" t="str">
        <f>IF($C85="OK",_xlfn.NUMBERVALUE(Plantilla!AM96),"")</f>
        <v/>
      </c>
      <c r="AP85" s="6" t="str">
        <f>IF($C85="OK",_xlfn.NUMBERVALUE(Plantilla!AN96),"")</f>
        <v/>
      </c>
      <c r="AQ85" s="4" t="str">
        <f>IF($C85="OK",_xlfn.NUMBERVALUE(Plantilla!AO96),"")</f>
        <v/>
      </c>
      <c r="AR85" s="6" t="str">
        <f>IF($C85="OK",_xlfn.NUMBERVALUE(Plantilla!AP96),"")</f>
        <v/>
      </c>
      <c r="AS85" s="4" t="str">
        <f>IF($C85="OK",_xlfn.NUMBERVALUE(Plantilla!AQ96),"")</f>
        <v/>
      </c>
      <c r="AT85" s="6" t="str">
        <f>IF($C85="OK",_xlfn.NUMBERVALUE(Plantilla!AR96),"")</f>
        <v/>
      </c>
      <c r="AU85" s="4" t="str">
        <f>IF($C85="OK",_xlfn.NUMBERVALUE(Plantilla!AS96),"")</f>
        <v/>
      </c>
      <c r="AV85" s="6" t="str">
        <f>IF($C85="OK",_xlfn.NUMBERVALUE(Plantilla!AT96),"")</f>
        <v/>
      </c>
      <c r="AW85" s="4" t="str">
        <f>IF($C85="OK",_xlfn.NUMBERVALUE(Plantilla!AU96),"")</f>
        <v/>
      </c>
      <c r="AX85" s="6" t="str">
        <f>IF($C85="OK",_xlfn.NUMBERVALUE(Plantilla!AV96),"")</f>
        <v/>
      </c>
      <c r="AY85" s="4" t="str">
        <f>IF($C85="OK",_xlfn.NUMBERVALUE(Plantilla!AW96),"")</f>
        <v/>
      </c>
      <c r="AZ85" s="6" t="str">
        <f>IF($C85="OK",_xlfn.NUMBERVALUE(Plantilla!AX96),"")</f>
        <v/>
      </c>
      <c r="BA85" t="str">
        <f>IF($C85="OK",_xlfn.NUMBERVALUE(Plantilla!AY96),"")</f>
        <v/>
      </c>
      <c r="BB85" t="str">
        <f>IF($C85="OK",_xlfn.NUMBERVALUE(Plantilla!AZ96),"")</f>
        <v/>
      </c>
      <c r="BC85" s="4" t="str">
        <f>IF($C85="OK",_xlfn.NUMBERVALUE(Plantilla!BA96),"")</f>
        <v/>
      </c>
      <c r="BD85" s="6" t="str">
        <f>IF($C85="OK",_xlfn.NUMBERVALUE(Plantilla!BB96),"")</f>
        <v/>
      </c>
      <c r="BE85" s="4" t="str">
        <f>IF($C85="OK",_xlfn.NUMBERVALUE(Plantilla!BC96),"")</f>
        <v/>
      </c>
      <c r="BF85" s="6" t="str">
        <f>IF($C85="OK",_xlfn.NUMBERVALUE(Plantilla!BD96),"")</f>
        <v/>
      </c>
      <c r="BG85" s="4" t="str">
        <f>IF($C85="OK",_xlfn.NUMBERVALUE(Plantilla!BE96),"")</f>
        <v/>
      </c>
      <c r="BH85" s="6" t="str">
        <f>IF($C85="OK",_xlfn.NUMBERVALUE(Plantilla!BF96),"")</f>
        <v/>
      </c>
      <c r="BI85" s="110" t="str">
        <f>IF($C85="OK",_xlfn.NUMBERVALUE(Plantilla!BG96),"")</f>
        <v/>
      </c>
      <c r="BJ85" s="6" t="str">
        <f>IF($C85="OK",_xlfn.NUMBERVALUE(Plantilla!BH96),"")</f>
        <v/>
      </c>
      <c r="BK85" s="109" t="str">
        <f>IF($C85="OK",_xlfn.NUMBERVALUE(Plantilla!BI96),"")</f>
        <v/>
      </c>
      <c r="BL85" s="6" t="str">
        <f>IF($C85="OK",
   IF(Plantilla!BJ96&lt;&gt;"",
      TEXT(VLOOKUP(Plantilla!BJ96,'Tablas '!$Z$4:$AA$6,2,FALSE),"#"),
   ""),
"")</f>
        <v/>
      </c>
      <c r="BM85" s="4" t="str">
        <f>IF($C85="OK",_xlfn.NUMBERVALUE(Plantilla!BK96),"")</f>
        <v/>
      </c>
      <c r="BN85" s="4" t="str">
        <f>IF($C85="OK",_xlfn.NUMBERVALUE(Plantilla!BL96),"")</f>
        <v/>
      </c>
      <c r="BO85" s="6" t="str">
        <f>IF($C85="OK",_xlfn.NUMBERVALUE(Plantilla!BM96),"")</f>
        <v/>
      </c>
      <c r="BP85" s="4" t="str">
        <f>IF($C85="OK",_xlfn.NUMBERVALUE(Plantilla!BN96),"")</f>
        <v/>
      </c>
      <c r="BQ85" s="6" t="str">
        <f>IF($C85="OK",_xlfn.NUMBERVALUE(Plantilla!BO96),"")</f>
        <v/>
      </c>
      <c r="BR85" s="4" t="str">
        <f>IF($C85="OK",_xlfn.NUMBERVALUE(Plantilla!BP96),"")</f>
        <v/>
      </c>
      <c r="BS85" s="6" t="str">
        <f>IF($C85="OK",_xlfn.NUMBERVALUE(Plantilla!BQ96),"")</f>
        <v/>
      </c>
      <c r="BT85" s="4" t="str">
        <f>IF($C85="OK",_xlfn.NUMBERVALUE(Plantilla!BR96),"")</f>
        <v/>
      </c>
      <c r="BU85" s="6" t="str">
        <f>IF($C85="OK",_xlfn.NUMBERVALUE(Plantilla!BS96),"")</f>
        <v/>
      </c>
      <c r="BV85" s="6" t="str">
        <f>IF($C85="OK",_xlfn.NUMBERVALUE(Plantilla!BT96),"")</f>
        <v/>
      </c>
      <c r="BW85" s="6" t="str">
        <f>IF($C85="OK",_xlfn.NUMBERVALUE(Plantilla!BU96),"")</f>
        <v/>
      </c>
      <c r="BX85" s="6" t="str">
        <f>IF($C85="OK",_xlfn.NUMBERVALUE(Plantilla!BV96),"")</f>
        <v/>
      </c>
      <c r="BY85" s="6" t="str">
        <f>IF($C85="OK",_xlfn.NUMBERVALUE(Plantilla!BW96),"")</f>
        <v/>
      </c>
      <c r="BZ85" s="6" t="str">
        <f>IF($C85="OK",_xlfn.NUMBERVALUE(Plantilla!BX96),"")</f>
        <v/>
      </c>
      <c r="CA85" s="6" t="str">
        <f>IF($C85="OK",_xlfn.NUMBERVALUE(Plantilla!BY96),"")</f>
        <v/>
      </c>
      <c r="CB85" s="6" t="str">
        <f>IF($C85="OK",_xlfn.NUMBERVALUE(Plantilla!BZ96),"")</f>
        <v/>
      </c>
      <c r="CC85" s="6" t="str">
        <f>IF($C85="OK",_xlfn.NUMBERVALUE(Plantilla!CA96),"")</f>
        <v/>
      </c>
      <c r="CD85" s="6" t="str">
        <f>IF($C85="OK",_xlfn.NUMBERVALUE(Plantilla!CB96),"")</f>
        <v/>
      </c>
      <c r="CE85" s="6" t="str">
        <f>IF($C85="OK",_xlfn.NUMBERVALUE(Plantilla!CC96),"")</f>
        <v/>
      </c>
      <c r="CF85" s="4" t="str">
        <f>IF($C85="OK",_xlfn.NUMBERVALUE(Plantilla!CD96),"")</f>
        <v/>
      </c>
      <c r="CG85" s="6" t="str">
        <f>IF($C85="OK",_xlfn.NUMBERVALUE(Plantilla!CE96),"")</f>
        <v/>
      </c>
      <c r="CH85" s="6" t="str">
        <f>IF($C85="OK",_xlfn.NUMBERVALUE(Plantilla!CF96),"")</f>
        <v/>
      </c>
      <c r="CI85" s="6" t="str">
        <f>IF($C85="OK",_xlfn.NUMBERVALUE(Plantilla!CG96),"")</f>
        <v/>
      </c>
      <c r="CJ85" s="6" t="str">
        <f>IF($C85="OK",_xlfn.NUMBERVALUE(Plantilla!CH96),"")</f>
        <v/>
      </c>
      <c r="CK85" s="6" t="str">
        <f>IF($C85="OK",_xlfn.NUMBERVALUE(Plantilla!CI96),"")</f>
        <v/>
      </c>
      <c r="CL85" s="6" t="str">
        <f>IF($C85="OK",_xlfn.NUMBERVALUE(Plantilla!CJ96),"")</f>
        <v/>
      </c>
      <c r="CM85" t="str">
        <f>IF($C85="OK",TEXT(Plantilla!CK96,"#"),"")</f>
        <v/>
      </c>
      <c r="CN85" s="6" t="str">
        <f>IF($C85="OK",_xlfn.NUMBERVALUE(Plantilla!CL96),"")</f>
        <v/>
      </c>
      <c r="CO85" s="6" t="str">
        <f>IF($C85="OK",_xlfn.NUMBERVALUE(Plantilla!CM96),"")</f>
        <v/>
      </c>
      <c r="CP85" s="110" t="str">
        <f>IF($C85="OK",_xlfn.NUMBERVALUE(Plantilla!CN96),"")</f>
        <v/>
      </c>
      <c r="CQ85" s="6" t="str">
        <f>IF($C85="OK",_xlfn.NUMBERVALUE(Plantilla!CO96),"")</f>
        <v/>
      </c>
      <c r="CR85" s="109" t="str">
        <f>IF($C85="OK",_xlfn.NUMBERVALUE(Plantilla!CP96),"")</f>
        <v/>
      </c>
      <c r="CS85" s="110" t="str">
        <f>IF($C85="OK",_xlfn.NUMBERVALUE(Plantilla!CQ96),"")</f>
        <v/>
      </c>
      <c r="CT85" s="6" t="str">
        <f>IF($C85="OK",_xlfn.NUMBERVALUE(Plantilla!CR96),"")</f>
        <v/>
      </c>
      <c r="CU85" s="109" t="str">
        <f>IF($C85="OK",_xlfn.NUMBERVALUE(Plantilla!CS96),"")</f>
        <v/>
      </c>
      <c r="CV85" s="110" t="str">
        <f>IF($C85="OK",_xlfn.NUMBERVALUE(Plantilla!CT96),"")</f>
        <v/>
      </c>
      <c r="CW85" s="6" t="str">
        <f>IF($C85="OK",_xlfn.NUMBERVALUE(Plantilla!CU96),"")</f>
        <v/>
      </c>
      <c r="CX85" s="82" t="str">
        <f>IF($C85="OK",_xlfn.NUMBERVALUE(Plantilla!CV96),"")</f>
        <v/>
      </c>
      <c r="CY85" s="6" t="str">
        <f>IF($C85="OK",_xlfn.NUMBERVALUE(Plantilla!CW96),"")</f>
        <v/>
      </c>
      <c r="CZ85" s="82" t="str">
        <f>IF($C85="OK",_xlfn.NUMBERVALUE(Plantilla!CX96),"")</f>
        <v/>
      </c>
      <c r="DA85" s="6" t="str">
        <f>IF($C85="OK",_xlfn.NUMBERVALUE(Plantilla!CY96),"")</f>
        <v/>
      </c>
      <c r="DB85" s="109" t="str">
        <f>IF($C85="OK",_xlfn.NUMBERVALUE(Plantilla!CZ96),"")</f>
        <v/>
      </c>
      <c r="DC85" s="6" t="str">
        <f>IF($C85="OK",_xlfn.NUMBERVALUE(Plantilla!DA96),"")</f>
        <v/>
      </c>
      <c r="DD85" s="6" t="str">
        <f>IF($C85="OK",TEXT(Plantilla!DB96,"#"),"")</f>
        <v/>
      </c>
      <c r="DE85" s="6" t="str">
        <f>IF($C85="OK",_xlfn.NUMBERVALUE(Plantilla!DC96),"")</f>
        <v/>
      </c>
      <c r="DF85" s="4" t="str">
        <f>IF($C85="OK",_xlfn.NUMBERVALUE(Plantilla!DD96),"")</f>
        <v/>
      </c>
      <c r="DG85" s="6" t="str">
        <f>IF($C85="OK",_xlfn.NUMBERVALUE(Plantilla!DE96),"")</f>
        <v/>
      </c>
      <c r="DH85" s="6" t="str">
        <f>IF($C85="OK",_xlfn.NUMBERVALUE(Plantilla!DF96),"")</f>
        <v/>
      </c>
      <c r="DI85" s="6" t="str">
        <f>IF($C85="OK",_xlfn.NUMBERVALUE(Plantilla!DG96),"")</f>
        <v/>
      </c>
      <c r="DJ85" s="6" t="str">
        <f>IF($C85="OK",_xlfn.NUMBERVALUE(Plantilla!DH96),"")</f>
        <v/>
      </c>
      <c r="DK85" s="6" t="str">
        <f>IF($C85="OK",_xlfn.NUMBERVALUE(Plantilla!DI96),"")</f>
        <v/>
      </c>
      <c r="DL85" s="6" t="str">
        <f>IF($C85="OK",_xlfn.NUMBERVALUE(Plantilla!DJ96),"")</f>
        <v/>
      </c>
      <c r="DM85" s="6" t="str">
        <f>IF($C85="OK",_xlfn.NUMBERVALUE(Plantilla!DK96),"")</f>
        <v/>
      </c>
      <c r="DN85" s="6" t="str">
        <f>IF($C85="OK",_xlfn.NUMBERVALUE(Plantilla!DL96),"")</f>
        <v/>
      </c>
      <c r="DO85" s="6" t="str">
        <f>IF($C85="OK",_xlfn.NUMBERVALUE(Plantilla!DM96),"")</f>
        <v/>
      </c>
      <c r="DP85" s="6" t="str">
        <f>IF($C85="OK",_xlfn.NUMBERVALUE(Plantilla!DN96),"")</f>
        <v/>
      </c>
      <c r="DQ85" s="6" t="str">
        <f>IF($C85="OK",_xlfn.NUMBERVALUE(Plantilla!DO96),"")</f>
        <v/>
      </c>
      <c r="DR85" s="6" t="str">
        <f>IF($C85="OK",_xlfn.NUMBERVALUE(Plantilla!DP96),"")</f>
        <v/>
      </c>
      <c r="DS85" t="str">
        <f>IF($C85="OK",TEXT(Plantilla!DR96,"#"),"")</f>
        <v/>
      </c>
      <c r="DT85" s="6"/>
    </row>
    <row r="86" spans="1:124" x14ac:dyDescent="0.25">
      <c r="A86" t="str">
        <f>IF(Plantilla!$I$6="¡Perfecto!, Guarda el archivo y adjúntalo a tu interfaz de Nómina Electrónica","OK","Error")</f>
        <v>OK</v>
      </c>
      <c r="B86" t="str">
        <f>IF(Plantilla!$I$6="¡Perfecto!, Guarda el archivo y adjúntalo a tu interfaz de Nómina Electrónica",MID(Plantilla!$D$2,SEARCH("V",Plantilla!$D$2),10),"")</f>
        <v>V2.0</v>
      </c>
      <c r="C86" t="str">
        <f>Plantilla!C97</f>
        <v/>
      </c>
      <c r="D86" t="str">
        <f>IF($C86="OK",Plantilla!B97,"")</f>
        <v/>
      </c>
      <c r="E86" t="str">
        <f>IF($C86="OK",
   VLOOKUP(Plantilla!$E$4,'Tablas '!$AP$4:$AT$6,5,FALSE),
"")</f>
        <v/>
      </c>
      <c r="F86" t="str">
        <f>IF($C86="OK",TEXT(Plantilla!D97,"#"),"")</f>
        <v/>
      </c>
      <c r="G86" t="str">
        <f>IF($C86="OK",
   VLOOKUP(Plantilla!E97,'Tablas '!$B$4:$C$14,2,FALSE),
"")</f>
        <v/>
      </c>
      <c r="H86" t="str">
        <f>IF($C86="OK",TEXT(Plantilla!F97,"#"),"")</f>
        <v/>
      </c>
      <c r="I86" t="str">
        <f>IF($C86="OK",TEXT(Plantilla!G97,"#"),"")</f>
        <v/>
      </c>
      <c r="J86" t="str">
        <f>IF($C86="OK",TEXT(Plantilla!H97,"#"),"")</f>
        <v/>
      </c>
      <c r="K86" t="str">
        <f>IF($C86="OK",TEXT(Plantilla!I97,"#"),"")</f>
        <v/>
      </c>
      <c r="L86" t="str">
        <f>IF($C86="OK",TEXT(Plantilla!J97,"#"),"")</f>
        <v/>
      </c>
      <c r="M86" t="str">
        <f>IF($C86="OK",TEXT(Plantilla!K97,"#"),"")</f>
        <v/>
      </c>
      <c r="N86" t="str">
        <f>IF($C86="OK",
   CONCATENATE(YEAR(Plantilla!L97),"-",TEXT(MONTH(Plantilla!L97),"00"),"-",TEXT(DAY(Plantilla!L97),"00")),
"")</f>
        <v/>
      </c>
      <c r="O86" t="str">
        <f>IF($C86="OK",_xlfn.NUMBERVALUE(Plantilla!M97),"")</f>
        <v/>
      </c>
      <c r="P86" t="str">
        <f>IF($C86="OK",
   IF(Plantilla!N97&lt;&gt;"",
      CONCATENATE(YEAR(Plantilla!N97),"-",TEXT(MONTH(Plantilla!N97),"00"),"-",TEXT(DAY(Plantilla!N97),"00")),
   ""),
"")</f>
        <v/>
      </c>
      <c r="Q86" t="str">
        <f>IF($C86="OK",
   VLOOKUP(Plantilla!O97,'Tablas '!$E$4:$F$19,2,FALSE),
"")</f>
        <v/>
      </c>
      <c r="R86" t="str">
        <f>IF($C86="OK",
   VLOOKUP(Plantilla!P97,'Tablas '!$H$4:$I$5,2,FALSE),
"")</f>
        <v/>
      </c>
      <c r="S86" t="str">
        <f>IF($C86="OK",
   VLOOKUP(Plantilla!Q97,'Tablas '!$K$4:$L$8,2,FALSE),
"")</f>
        <v/>
      </c>
      <c r="T86" t="str">
        <f>IF($C86="OK",
   VLOOKUP(Plantilla!R97,'Tablas '!$AE$4:$AF$6,2,FALSE),
"")</f>
        <v/>
      </c>
      <c r="U86" t="str">
        <f>IF($C86="OK",
   VLOOKUP(Plantilla!S97,'Tablas '!$AE$4:$AF$6,2,FALSE),
"")</f>
        <v/>
      </c>
      <c r="V86" t="str">
        <f>IF($C86="OK",TEXT(Plantilla!T97,"#"),"")</f>
        <v/>
      </c>
      <c r="W86" s="84" t="str">
        <f>IF($C86="OK",
   VLOOKUP(Plantilla!U97,'Tablas '!$AM$4:$AN$1126,2,FALSE),
"")</f>
        <v/>
      </c>
      <c r="X86" t="str">
        <f>IF($C86="OK",TEXT(Plantilla!V97,"#"),"")</f>
        <v/>
      </c>
      <c r="Y86" t="str">
        <f>IF($C86="OK",
   CONCATENATE(YEAR(Plantilla!W97),"-",TEXT(MONTH(Plantilla!W97),"00"),"-",TEXT(DAY(Plantilla!W97),"00")),
"")</f>
        <v/>
      </c>
      <c r="Z86" t="str">
        <f>IF($C86="OK",
   CONCATENATE(YEAR(Plantilla!X97),"-",TEXT(MONTH(Plantilla!X97),"00"),"-",TEXT(DAY(Plantilla!X97),"00")),
"")</f>
        <v/>
      </c>
      <c r="AA86" t="str">
        <f>IF($C86="OK",
   TEXT(VLOOKUP(Plantilla!Y97,'Tablas '!$Q$4:$R$9,2,FALSE),"#"),
"")</f>
        <v/>
      </c>
      <c r="AB86" t="str">
        <f>IF($C86="OK",
   CONCATENATE(YEAR(Plantilla!Z97),"-",TEXT(MONTH(Plantilla!Z97),"00"),"-",TEXT(DAY(Plantilla!Z97),"00")),
"")</f>
        <v/>
      </c>
      <c r="AC86" t="str">
        <f>IF($C86="OK",
   TEXT(VLOOKUP(Plantilla!AA97,'Tablas '!$T$4:$U$13,2,FALSE),"#"),
"")</f>
        <v/>
      </c>
      <c r="AD86" t="str">
        <f>IF($C86="OK",TEXT(Plantilla!AB97,"#"),"")</f>
        <v/>
      </c>
      <c r="AE86" t="str">
        <f>IF($C86="OK",
   IF(Plantilla!AC97&lt;&gt;"",
      TEXT(VLOOKUP(Plantilla!AC97,'Tablas '!$W$4:$X$7,2,FALSE),"#"),
   ""),
"")</f>
        <v/>
      </c>
      <c r="AF86" t="str">
        <f>IF($C86="OK",TEXT(Plantilla!AD97,"#"),"")</f>
        <v/>
      </c>
      <c r="AG86" s="6" t="str">
        <f>IF($C86="OK",_xlfn.NUMBERVALUE(Plantilla!AE97),"")</f>
        <v/>
      </c>
      <c r="AH86" s="4" t="str">
        <f>IF($C86="OK",_xlfn.NUMBERVALUE(Plantilla!AF97),"")</f>
        <v/>
      </c>
      <c r="AI86" s="6" t="str">
        <f>IF($C86="OK",_xlfn.NUMBERVALUE(Plantilla!AG97),"")</f>
        <v/>
      </c>
      <c r="AJ86" s="6" t="str">
        <f>IF($C86="OK",_xlfn.NUMBERVALUE(Plantilla!AH97),"")</f>
        <v/>
      </c>
      <c r="AK86" s="6" t="str">
        <f>IF($C86="OK",_xlfn.NUMBERVALUE(Plantilla!AI97),"")</f>
        <v/>
      </c>
      <c r="AL86" s="6" t="str">
        <f>IF($C86="OK",_xlfn.NUMBERVALUE(Plantilla!AJ97),"")</f>
        <v/>
      </c>
      <c r="AM86" s="4" t="str">
        <f>IF($C86="OK",_xlfn.NUMBERVALUE(Plantilla!AK97),"")</f>
        <v/>
      </c>
      <c r="AN86" s="6" t="str">
        <f>IF($C86="OK",_xlfn.NUMBERVALUE(Plantilla!AL97),"")</f>
        <v/>
      </c>
      <c r="AO86" s="4" t="str">
        <f>IF($C86="OK",_xlfn.NUMBERVALUE(Plantilla!AM97),"")</f>
        <v/>
      </c>
      <c r="AP86" s="6" t="str">
        <f>IF($C86="OK",_xlfn.NUMBERVALUE(Plantilla!AN97),"")</f>
        <v/>
      </c>
      <c r="AQ86" s="4" t="str">
        <f>IF($C86="OK",_xlfn.NUMBERVALUE(Plantilla!AO97),"")</f>
        <v/>
      </c>
      <c r="AR86" s="6" t="str">
        <f>IF($C86="OK",_xlfn.NUMBERVALUE(Plantilla!AP97),"")</f>
        <v/>
      </c>
      <c r="AS86" s="4" t="str">
        <f>IF($C86="OK",_xlfn.NUMBERVALUE(Plantilla!AQ97),"")</f>
        <v/>
      </c>
      <c r="AT86" s="6" t="str">
        <f>IF($C86="OK",_xlfn.NUMBERVALUE(Plantilla!AR97),"")</f>
        <v/>
      </c>
      <c r="AU86" s="4" t="str">
        <f>IF($C86="OK",_xlfn.NUMBERVALUE(Plantilla!AS97),"")</f>
        <v/>
      </c>
      <c r="AV86" s="6" t="str">
        <f>IF($C86="OK",_xlfn.NUMBERVALUE(Plantilla!AT97),"")</f>
        <v/>
      </c>
      <c r="AW86" s="4" t="str">
        <f>IF($C86="OK",_xlfn.NUMBERVALUE(Plantilla!AU97),"")</f>
        <v/>
      </c>
      <c r="AX86" s="6" t="str">
        <f>IF($C86="OK",_xlfn.NUMBERVALUE(Plantilla!AV97),"")</f>
        <v/>
      </c>
      <c r="AY86" s="4" t="str">
        <f>IF($C86="OK",_xlfn.NUMBERVALUE(Plantilla!AW97),"")</f>
        <v/>
      </c>
      <c r="AZ86" s="6" t="str">
        <f>IF($C86="OK",_xlfn.NUMBERVALUE(Plantilla!AX97),"")</f>
        <v/>
      </c>
      <c r="BA86" t="str">
        <f>IF($C86="OK",_xlfn.NUMBERVALUE(Plantilla!AY97),"")</f>
        <v/>
      </c>
      <c r="BB86" t="str">
        <f>IF($C86="OK",_xlfn.NUMBERVALUE(Plantilla!AZ97),"")</f>
        <v/>
      </c>
      <c r="BC86" s="4" t="str">
        <f>IF($C86="OK",_xlfn.NUMBERVALUE(Plantilla!BA97),"")</f>
        <v/>
      </c>
      <c r="BD86" s="6" t="str">
        <f>IF($C86="OK",_xlfn.NUMBERVALUE(Plantilla!BB97),"")</f>
        <v/>
      </c>
      <c r="BE86" s="4" t="str">
        <f>IF($C86="OK",_xlfn.NUMBERVALUE(Plantilla!BC97),"")</f>
        <v/>
      </c>
      <c r="BF86" s="6" t="str">
        <f>IF($C86="OK",_xlfn.NUMBERVALUE(Plantilla!BD97),"")</f>
        <v/>
      </c>
      <c r="BG86" s="4" t="str">
        <f>IF($C86="OK",_xlfn.NUMBERVALUE(Plantilla!BE97),"")</f>
        <v/>
      </c>
      <c r="BH86" s="6" t="str">
        <f>IF($C86="OK",_xlfn.NUMBERVALUE(Plantilla!BF97),"")</f>
        <v/>
      </c>
      <c r="BI86" s="110" t="str">
        <f>IF($C86="OK",_xlfn.NUMBERVALUE(Plantilla!BG97),"")</f>
        <v/>
      </c>
      <c r="BJ86" s="6" t="str">
        <f>IF($C86="OK",_xlfn.NUMBERVALUE(Plantilla!BH97),"")</f>
        <v/>
      </c>
      <c r="BK86" s="109" t="str">
        <f>IF($C86="OK",_xlfn.NUMBERVALUE(Plantilla!BI97),"")</f>
        <v/>
      </c>
      <c r="BL86" s="6" t="str">
        <f>IF($C86="OK",
   IF(Plantilla!BJ97&lt;&gt;"",
      TEXT(VLOOKUP(Plantilla!BJ97,'Tablas '!$Z$4:$AA$6,2,FALSE),"#"),
   ""),
"")</f>
        <v/>
      </c>
      <c r="BM86" s="4" t="str">
        <f>IF($C86="OK",_xlfn.NUMBERVALUE(Plantilla!BK97),"")</f>
        <v/>
      </c>
      <c r="BN86" s="4" t="str">
        <f>IF($C86="OK",_xlfn.NUMBERVALUE(Plantilla!BL97),"")</f>
        <v/>
      </c>
      <c r="BO86" s="6" t="str">
        <f>IF($C86="OK",_xlfn.NUMBERVALUE(Plantilla!BM97),"")</f>
        <v/>
      </c>
      <c r="BP86" s="4" t="str">
        <f>IF($C86="OK",_xlfn.NUMBERVALUE(Plantilla!BN97),"")</f>
        <v/>
      </c>
      <c r="BQ86" s="6" t="str">
        <f>IF($C86="OK",_xlfn.NUMBERVALUE(Plantilla!BO97),"")</f>
        <v/>
      </c>
      <c r="BR86" s="4" t="str">
        <f>IF($C86="OK",_xlfn.NUMBERVALUE(Plantilla!BP97),"")</f>
        <v/>
      </c>
      <c r="BS86" s="6" t="str">
        <f>IF($C86="OK",_xlfn.NUMBERVALUE(Plantilla!BQ97),"")</f>
        <v/>
      </c>
      <c r="BT86" s="4" t="str">
        <f>IF($C86="OK",_xlfn.NUMBERVALUE(Plantilla!BR97),"")</f>
        <v/>
      </c>
      <c r="BU86" s="6" t="str">
        <f>IF($C86="OK",_xlfn.NUMBERVALUE(Plantilla!BS97),"")</f>
        <v/>
      </c>
      <c r="BV86" s="6" t="str">
        <f>IF($C86="OK",_xlfn.NUMBERVALUE(Plantilla!BT97),"")</f>
        <v/>
      </c>
      <c r="BW86" s="6" t="str">
        <f>IF($C86="OK",_xlfn.NUMBERVALUE(Plantilla!BU97),"")</f>
        <v/>
      </c>
      <c r="BX86" s="6" t="str">
        <f>IF($C86="OK",_xlfn.NUMBERVALUE(Plantilla!BV97),"")</f>
        <v/>
      </c>
      <c r="BY86" s="6" t="str">
        <f>IF($C86="OK",_xlfn.NUMBERVALUE(Plantilla!BW97),"")</f>
        <v/>
      </c>
      <c r="BZ86" s="6" t="str">
        <f>IF($C86="OK",_xlfn.NUMBERVALUE(Plantilla!BX97),"")</f>
        <v/>
      </c>
      <c r="CA86" s="6" t="str">
        <f>IF($C86="OK",_xlfn.NUMBERVALUE(Plantilla!BY97),"")</f>
        <v/>
      </c>
      <c r="CB86" s="6" t="str">
        <f>IF($C86="OK",_xlfn.NUMBERVALUE(Plantilla!BZ97),"")</f>
        <v/>
      </c>
      <c r="CC86" s="6" t="str">
        <f>IF($C86="OK",_xlfn.NUMBERVALUE(Plantilla!CA97),"")</f>
        <v/>
      </c>
      <c r="CD86" s="6" t="str">
        <f>IF($C86="OK",_xlfn.NUMBERVALUE(Plantilla!CB97),"")</f>
        <v/>
      </c>
      <c r="CE86" s="6" t="str">
        <f>IF($C86="OK",_xlfn.NUMBERVALUE(Plantilla!CC97),"")</f>
        <v/>
      </c>
      <c r="CF86" s="4" t="str">
        <f>IF($C86="OK",_xlfn.NUMBERVALUE(Plantilla!CD97),"")</f>
        <v/>
      </c>
      <c r="CG86" s="6" t="str">
        <f>IF($C86="OK",_xlfn.NUMBERVALUE(Plantilla!CE97),"")</f>
        <v/>
      </c>
      <c r="CH86" s="6" t="str">
        <f>IF($C86="OK",_xlfn.NUMBERVALUE(Plantilla!CF97),"")</f>
        <v/>
      </c>
      <c r="CI86" s="6" t="str">
        <f>IF($C86="OK",_xlfn.NUMBERVALUE(Plantilla!CG97),"")</f>
        <v/>
      </c>
      <c r="CJ86" s="6" t="str">
        <f>IF($C86="OK",_xlfn.NUMBERVALUE(Plantilla!CH97),"")</f>
        <v/>
      </c>
      <c r="CK86" s="6" t="str">
        <f>IF($C86="OK",_xlfn.NUMBERVALUE(Plantilla!CI97),"")</f>
        <v/>
      </c>
      <c r="CL86" s="6" t="str">
        <f>IF($C86="OK",_xlfn.NUMBERVALUE(Plantilla!CJ97),"")</f>
        <v/>
      </c>
      <c r="CM86" t="str">
        <f>IF($C86="OK",TEXT(Plantilla!CK97,"#"),"")</f>
        <v/>
      </c>
      <c r="CN86" s="6" t="str">
        <f>IF($C86="OK",_xlfn.NUMBERVALUE(Plantilla!CL97),"")</f>
        <v/>
      </c>
      <c r="CO86" s="6" t="str">
        <f>IF($C86="OK",_xlfn.NUMBERVALUE(Plantilla!CM97),"")</f>
        <v/>
      </c>
      <c r="CP86" s="110" t="str">
        <f>IF($C86="OK",_xlfn.NUMBERVALUE(Plantilla!CN97),"")</f>
        <v/>
      </c>
      <c r="CQ86" s="6" t="str">
        <f>IF($C86="OK",_xlfn.NUMBERVALUE(Plantilla!CO97),"")</f>
        <v/>
      </c>
      <c r="CR86" s="109" t="str">
        <f>IF($C86="OK",_xlfn.NUMBERVALUE(Plantilla!CP97),"")</f>
        <v/>
      </c>
      <c r="CS86" s="110" t="str">
        <f>IF($C86="OK",_xlfn.NUMBERVALUE(Plantilla!CQ97),"")</f>
        <v/>
      </c>
      <c r="CT86" s="6" t="str">
        <f>IF($C86="OK",_xlfn.NUMBERVALUE(Plantilla!CR97),"")</f>
        <v/>
      </c>
      <c r="CU86" s="109" t="str">
        <f>IF($C86="OK",_xlfn.NUMBERVALUE(Plantilla!CS97),"")</f>
        <v/>
      </c>
      <c r="CV86" s="110" t="str">
        <f>IF($C86="OK",_xlfn.NUMBERVALUE(Plantilla!CT97),"")</f>
        <v/>
      </c>
      <c r="CW86" s="6" t="str">
        <f>IF($C86="OK",_xlfn.NUMBERVALUE(Plantilla!CU97),"")</f>
        <v/>
      </c>
      <c r="CX86" s="82" t="str">
        <f>IF($C86="OK",_xlfn.NUMBERVALUE(Plantilla!CV97),"")</f>
        <v/>
      </c>
      <c r="CY86" s="6" t="str">
        <f>IF($C86="OK",_xlfn.NUMBERVALUE(Plantilla!CW97),"")</f>
        <v/>
      </c>
      <c r="CZ86" s="82" t="str">
        <f>IF($C86="OK",_xlfn.NUMBERVALUE(Plantilla!CX97),"")</f>
        <v/>
      </c>
      <c r="DA86" s="6" t="str">
        <f>IF($C86="OK",_xlfn.NUMBERVALUE(Plantilla!CY97),"")</f>
        <v/>
      </c>
      <c r="DB86" s="109" t="str">
        <f>IF($C86="OK",_xlfn.NUMBERVALUE(Plantilla!CZ97),"")</f>
        <v/>
      </c>
      <c r="DC86" s="6" t="str">
        <f>IF($C86="OK",_xlfn.NUMBERVALUE(Plantilla!DA97),"")</f>
        <v/>
      </c>
      <c r="DD86" s="6" t="str">
        <f>IF($C86="OK",TEXT(Plantilla!DB97,"#"),"")</f>
        <v/>
      </c>
      <c r="DE86" s="6" t="str">
        <f>IF($C86="OK",_xlfn.NUMBERVALUE(Plantilla!DC97),"")</f>
        <v/>
      </c>
      <c r="DF86" s="4" t="str">
        <f>IF($C86="OK",_xlfn.NUMBERVALUE(Plantilla!DD97),"")</f>
        <v/>
      </c>
      <c r="DG86" s="6" t="str">
        <f>IF($C86="OK",_xlfn.NUMBERVALUE(Plantilla!DE97),"")</f>
        <v/>
      </c>
      <c r="DH86" s="6" t="str">
        <f>IF($C86="OK",_xlfn.NUMBERVALUE(Plantilla!DF97),"")</f>
        <v/>
      </c>
      <c r="DI86" s="6" t="str">
        <f>IF($C86="OK",_xlfn.NUMBERVALUE(Plantilla!DG97),"")</f>
        <v/>
      </c>
      <c r="DJ86" s="6" t="str">
        <f>IF($C86="OK",_xlfn.NUMBERVALUE(Plantilla!DH97),"")</f>
        <v/>
      </c>
      <c r="DK86" s="6" t="str">
        <f>IF($C86="OK",_xlfn.NUMBERVALUE(Plantilla!DI97),"")</f>
        <v/>
      </c>
      <c r="DL86" s="6" t="str">
        <f>IF($C86="OK",_xlfn.NUMBERVALUE(Plantilla!DJ97),"")</f>
        <v/>
      </c>
      <c r="DM86" s="6" t="str">
        <f>IF($C86="OK",_xlfn.NUMBERVALUE(Plantilla!DK97),"")</f>
        <v/>
      </c>
      <c r="DN86" s="6" t="str">
        <f>IF($C86="OK",_xlfn.NUMBERVALUE(Plantilla!DL97),"")</f>
        <v/>
      </c>
      <c r="DO86" s="6" t="str">
        <f>IF($C86="OK",_xlfn.NUMBERVALUE(Plantilla!DM97),"")</f>
        <v/>
      </c>
      <c r="DP86" s="6" t="str">
        <f>IF($C86="OK",_xlfn.NUMBERVALUE(Plantilla!DN97),"")</f>
        <v/>
      </c>
      <c r="DQ86" s="6" t="str">
        <f>IF($C86="OK",_xlfn.NUMBERVALUE(Plantilla!DO97),"")</f>
        <v/>
      </c>
      <c r="DR86" s="6" t="str">
        <f>IF($C86="OK",_xlfn.NUMBERVALUE(Plantilla!DP97),"")</f>
        <v/>
      </c>
      <c r="DS86" t="str">
        <f>IF($C86="OK",TEXT(Plantilla!DR97,"#"),"")</f>
        <v/>
      </c>
      <c r="DT86" s="6"/>
    </row>
    <row r="87" spans="1:124" x14ac:dyDescent="0.25">
      <c r="A87" t="str">
        <f>IF(Plantilla!$I$6="¡Perfecto!, Guarda el archivo y adjúntalo a tu interfaz de Nómina Electrónica","OK","Error")</f>
        <v>OK</v>
      </c>
      <c r="B87" t="str">
        <f>IF(Plantilla!$I$6="¡Perfecto!, Guarda el archivo y adjúntalo a tu interfaz de Nómina Electrónica",MID(Plantilla!$D$2,SEARCH("V",Plantilla!$D$2),10),"")</f>
        <v>V2.0</v>
      </c>
      <c r="C87" t="str">
        <f>Plantilla!C98</f>
        <v/>
      </c>
      <c r="D87" t="str">
        <f>IF($C87="OK",Plantilla!B98,"")</f>
        <v/>
      </c>
      <c r="E87" t="str">
        <f>IF($C87="OK",
   VLOOKUP(Plantilla!$E$4,'Tablas '!$AP$4:$AT$6,5,FALSE),
"")</f>
        <v/>
      </c>
      <c r="F87" t="str">
        <f>IF($C87="OK",TEXT(Plantilla!D98,"#"),"")</f>
        <v/>
      </c>
      <c r="G87" t="str">
        <f>IF($C87="OK",
   VLOOKUP(Plantilla!E98,'Tablas '!$B$4:$C$14,2,FALSE),
"")</f>
        <v/>
      </c>
      <c r="H87" t="str">
        <f>IF($C87="OK",TEXT(Plantilla!F98,"#"),"")</f>
        <v/>
      </c>
      <c r="I87" t="str">
        <f>IF($C87="OK",TEXT(Plantilla!G98,"#"),"")</f>
        <v/>
      </c>
      <c r="J87" t="str">
        <f>IF($C87="OK",TEXT(Plantilla!H98,"#"),"")</f>
        <v/>
      </c>
      <c r="K87" t="str">
        <f>IF($C87="OK",TEXT(Plantilla!I98,"#"),"")</f>
        <v/>
      </c>
      <c r="L87" t="str">
        <f>IF($C87="OK",TEXT(Plantilla!J98,"#"),"")</f>
        <v/>
      </c>
      <c r="M87" t="str">
        <f>IF($C87="OK",TEXT(Plantilla!K98,"#"),"")</f>
        <v/>
      </c>
      <c r="N87" t="str">
        <f>IF($C87="OK",
   CONCATENATE(YEAR(Plantilla!L98),"-",TEXT(MONTH(Plantilla!L98),"00"),"-",TEXT(DAY(Plantilla!L98),"00")),
"")</f>
        <v/>
      </c>
      <c r="O87" t="str">
        <f>IF($C87="OK",_xlfn.NUMBERVALUE(Plantilla!M98),"")</f>
        <v/>
      </c>
      <c r="P87" t="str">
        <f>IF($C87="OK",
   IF(Plantilla!N98&lt;&gt;"",
      CONCATENATE(YEAR(Plantilla!N98),"-",TEXT(MONTH(Plantilla!N98),"00"),"-",TEXT(DAY(Plantilla!N98),"00")),
   ""),
"")</f>
        <v/>
      </c>
      <c r="Q87" t="str">
        <f>IF($C87="OK",
   VLOOKUP(Plantilla!O98,'Tablas '!$E$4:$F$19,2,FALSE),
"")</f>
        <v/>
      </c>
      <c r="R87" t="str">
        <f>IF($C87="OK",
   VLOOKUP(Plantilla!P98,'Tablas '!$H$4:$I$5,2,FALSE),
"")</f>
        <v/>
      </c>
      <c r="S87" t="str">
        <f>IF($C87="OK",
   VLOOKUP(Plantilla!Q98,'Tablas '!$K$4:$L$8,2,FALSE),
"")</f>
        <v/>
      </c>
      <c r="T87" t="str">
        <f>IF($C87="OK",
   VLOOKUP(Plantilla!R98,'Tablas '!$AE$4:$AF$6,2,FALSE),
"")</f>
        <v/>
      </c>
      <c r="U87" t="str">
        <f>IF($C87="OK",
   VLOOKUP(Plantilla!S98,'Tablas '!$AE$4:$AF$6,2,FALSE),
"")</f>
        <v/>
      </c>
      <c r="V87" t="str">
        <f>IF($C87="OK",TEXT(Plantilla!T98,"#"),"")</f>
        <v/>
      </c>
      <c r="W87" s="84" t="str">
        <f>IF($C87="OK",
   VLOOKUP(Plantilla!U98,'Tablas '!$AM$4:$AN$1126,2,FALSE),
"")</f>
        <v/>
      </c>
      <c r="X87" t="str">
        <f>IF($C87="OK",TEXT(Plantilla!V98,"#"),"")</f>
        <v/>
      </c>
      <c r="Y87" t="str">
        <f>IF($C87="OK",
   CONCATENATE(YEAR(Plantilla!W98),"-",TEXT(MONTH(Plantilla!W98),"00"),"-",TEXT(DAY(Plantilla!W98),"00")),
"")</f>
        <v/>
      </c>
      <c r="Z87" t="str">
        <f>IF($C87="OK",
   CONCATENATE(YEAR(Plantilla!X98),"-",TEXT(MONTH(Plantilla!X98),"00"),"-",TEXT(DAY(Plantilla!X98),"00")),
"")</f>
        <v/>
      </c>
      <c r="AA87" t="str">
        <f>IF($C87="OK",
   TEXT(VLOOKUP(Plantilla!Y98,'Tablas '!$Q$4:$R$9,2,FALSE),"#"),
"")</f>
        <v/>
      </c>
      <c r="AB87" t="str">
        <f>IF($C87="OK",
   CONCATENATE(YEAR(Plantilla!Z98),"-",TEXT(MONTH(Plantilla!Z98),"00"),"-",TEXT(DAY(Plantilla!Z98),"00")),
"")</f>
        <v/>
      </c>
      <c r="AC87" t="str">
        <f>IF($C87="OK",
   TEXT(VLOOKUP(Plantilla!AA98,'Tablas '!$T$4:$U$13,2,FALSE),"#"),
"")</f>
        <v/>
      </c>
      <c r="AD87" t="str">
        <f>IF($C87="OK",TEXT(Plantilla!AB98,"#"),"")</f>
        <v/>
      </c>
      <c r="AE87" t="str">
        <f>IF($C87="OK",
   IF(Plantilla!AC98&lt;&gt;"",
      TEXT(VLOOKUP(Plantilla!AC98,'Tablas '!$W$4:$X$7,2,FALSE),"#"),
   ""),
"")</f>
        <v/>
      </c>
      <c r="AF87" t="str">
        <f>IF($C87="OK",TEXT(Plantilla!AD98,"#"),"")</f>
        <v/>
      </c>
      <c r="AG87" s="6" t="str">
        <f>IF($C87="OK",_xlfn.NUMBERVALUE(Plantilla!AE98),"")</f>
        <v/>
      </c>
      <c r="AH87" s="4" t="str">
        <f>IF($C87="OK",_xlfn.NUMBERVALUE(Plantilla!AF98),"")</f>
        <v/>
      </c>
      <c r="AI87" s="6" t="str">
        <f>IF($C87="OK",_xlfn.NUMBERVALUE(Plantilla!AG98),"")</f>
        <v/>
      </c>
      <c r="AJ87" s="6" t="str">
        <f>IF($C87="OK",_xlfn.NUMBERVALUE(Plantilla!AH98),"")</f>
        <v/>
      </c>
      <c r="AK87" s="6" t="str">
        <f>IF($C87="OK",_xlfn.NUMBERVALUE(Plantilla!AI98),"")</f>
        <v/>
      </c>
      <c r="AL87" s="6" t="str">
        <f>IF($C87="OK",_xlfn.NUMBERVALUE(Plantilla!AJ98),"")</f>
        <v/>
      </c>
      <c r="AM87" s="4" t="str">
        <f>IF($C87="OK",_xlfn.NUMBERVALUE(Plantilla!AK98),"")</f>
        <v/>
      </c>
      <c r="AN87" s="6" t="str">
        <f>IF($C87="OK",_xlfn.NUMBERVALUE(Plantilla!AL98),"")</f>
        <v/>
      </c>
      <c r="AO87" s="4" t="str">
        <f>IF($C87="OK",_xlfn.NUMBERVALUE(Plantilla!AM98),"")</f>
        <v/>
      </c>
      <c r="AP87" s="6" t="str">
        <f>IF($C87="OK",_xlfn.NUMBERVALUE(Plantilla!AN98),"")</f>
        <v/>
      </c>
      <c r="AQ87" s="4" t="str">
        <f>IF($C87="OK",_xlfn.NUMBERVALUE(Plantilla!AO98),"")</f>
        <v/>
      </c>
      <c r="AR87" s="6" t="str">
        <f>IF($C87="OK",_xlfn.NUMBERVALUE(Plantilla!AP98),"")</f>
        <v/>
      </c>
      <c r="AS87" s="4" t="str">
        <f>IF($C87="OK",_xlfn.NUMBERVALUE(Plantilla!AQ98),"")</f>
        <v/>
      </c>
      <c r="AT87" s="6" t="str">
        <f>IF($C87="OK",_xlfn.NUMBERVALUE(Plantilla!AR98),"")</f>
        <v/>
      </c>
      <c r="AU87" s="4" t="str">
        <f>IF($C87="OK",_xlfn.NUMBERVALUE(Plantilla!AS98),"")</f>
        <v/>
      </c>
      <c r="AV87" s="6" t="str">
        <f>IF($C87="OK",_xlfn.NUMBERVALUE(Plantilla!AT98),"")</f>
        <v/>
      </c>
      <c r="AW87" s="4" t="str">
        <f>IF($C87="OK",_xlfn.NUMBERVALUE(Plantilla!AU98),"")</f>
        <v/>
      </c>
      <c r="AX87" s="6" t="str">
        <f>IF($C87="OK",_xlfn.NUMBERVALUE(Plantilla!AV98),"")</f>
        <v/>
      </c>
      <c r="AY87" s="4" t="str">
        <f>IF($C87="OK",_xlfn.NUMBERVALUE(Plantilla!AW98),"")</f>
        <v/>
      </c>
      <c r="AZ87" s="6" t="str">
        <f>IF($C87="OK",_xlfn.NUMBERVALUE(Plantilla!AX98),"")</f>
        <v/>
      </c>
      <c r="BA87" t="str">
        <f>IF($C87="OK",_xlfn.NUMBERVALUE(Plantilla!AY98),"")</f>
        <v/>
      </c>
      <c r="BB87" t="str">
        <f>IF($C87="OK",_xlfn.NUMBERVALUE(Plantilla!AZ98),"")</f>
        <v/>
      </c>
      <c r="BC87" s="4" t="str">
        <f>IF($C87="OK",_xlfn.NUMBERVALUE(Plantilla!BA98),"")</f>
        <v/>
      </c>
      <c r="BD87" s="6" t="str">
        <f>IF($C87="OK",_xlfn.NUMBERVALUE(Plantilla!BB98),"")</f>
        <v/>
      </c>
      <c r="BE87" s="4" t="str">
        <f>IF($C87="OK",_xlfn.NUMBERVALUE(Plantilla!BC98),"")</f>
        <v/>
      </c>
      <c r="BF87" s="6" t="str">
        <f>IF($C87="OK",_xlfn.NUMBERVALUE(Plantilla!BD98),"")</f>
        <v/>
      </c>
      <c r="BG87" s="4" t="str">
        <f>IF($C87="OK",_xlfn.NUMBERVALUE(Plantilla!BE98),"")</f>
        <v/>
      </c>
      <c r="BH87" s="6" t="str">
        <f>IF($C87="OK",_xlfn.NUMBERVALUE(Plantilla!BF98),"")</f>
        <v/>
      </c>
      <c r="BI87" s="110" t="str">
        <f>IF($C87="OK",_xlfn.NUMBERVALUE(Plantilla!BG98),"")</f>
        <v/>
      </c>
      <c r="BJ87" s="6" t="str">
        <f>IF($C87="OK",_xlfn.NUMBERVALUE(Plantilla!BH98),"")</f>
        <v/>
      </c>
      <c r="BK87" s="109" t="str">
        <f>IF($C87="OK",_xlfn.NUMBERVALUE(Plantilla!BI98),"")</f>
        <v/>
      </c>
      <c r="BL87" s="6" t="str">
        <f>IF($C87="OK",
   IF(Plantilla!BJ98&lt;&gt;"",
      TEXT(VLOOKUP(Plantilla!BJ98,'Tablas '!$Z$4:$AA$6,2,FALSE),"#"),
   ""),
"")</f>
        <v/>
      </c>
      <c r="BM87" s="4" t="str">
        <f>IF($C87="OK",_xlfn.NUMBERVALUE(Plantilla!BK98),"")</f>
        <v/>
      </c>
      <c r="BN87" s="4" t="str">
        <f>IF($C87="OK",_xlfn.NUMBERVALUE(Plantilla!BL98),"")</f>
        <v/>
      </c>
      <c r="BO87" s="6" t="str">
        <f>IF($C87="OK",_xlfn.NUMBERVALUE(Plantilla!BM98),"")</f>
        <v/>
      </c>
      <c r="BP87" s="4" t="str">
        <f>IF($C87="OK",_xlfn.NUMBERVALUE(Plantilla!BN98),"")</f>
        <v/>
      </c>
      <c r="BQ87" s="6" t="str">
        <f>IF($C87="OK",_xlfn.NUMBERVALUE(Plantilla!BO98),"")</f>
        <v/>
      </c>
      <c r="BR87" s="4" t="str">
        <f>IF($C87="OK",_xlfn.NUMBERVALUE(Plantilla!BP98),"")</f>
        <v/>
      </c>
      <c r="BS87" s="6" t="str">
        <f>IF($C87="OK",_xlfn.NUMBERVALUE(Plantilla!BQ98),"")</f>
        <v/>
      </c>
      <c r="BT87" s="4" t="str">
        <f>IF($C87="OK",_xlfn.NUMBERVALUE(Plantilla!BR98),"")</f>
        <v/>
      </c>
      <c r="BU87" s="6" t="str">
        <f>IF($C87="OK",_xlfn.NUMBERVALUE(Plantilla!BS98),"")</f>
        <v/>
      </c>
      <c r="BV87" s="6" t="str">
        <f>IF($C87="OK",_xlfn.NUMBERVALUE(Plantilla!BT98),"")</f>
        <v/>
      </c>
      <c r="BW87" s="6" t="str">
        <f>IF($C87="OK",_xlfn.NUMBERVALUE(Plantilla!BU98),"")</f>
        <v/>
      </c>
      <c r="BX87" s="6" t="str">
        <f>IF($C87="OK",_xlfn.NUMBERVALUE(Plantilla!BV98),"")</f>
        <v/>
      </c>
      <c r="BY87" s="6" t="str">
        <f>IF($C87="OK",_xlfn.NUMBERVALUE(Plantilla!BW98),"")</f>
        <v/>
      </c>
      <c r="BZ87" s="6" t="str">
        <f>IF($C87="OK",_xlfn.NUMBERVALUE(Plantilla!BX98),"")</f>
        <v/>
      </c>
      <c r="CA87" s="6" t="str">
        <f>IF($C87="OK",_xlfn.NUMBERVALUE(Plantilla!BY98),"")</f>
        <v/>
      </c>
      <c r="CB87" s="6" t="str">
        <f>IF($C87="OK",_xlfn.NUMBERVALUE(Plantilla!BZ98),"")</f>
        <v/>
      </c>
      <c r="CC87" s="6" t="str">
        <f>IF($C87="OK",_xlfn.NUMBERVALUE(Plantilla!CA98),"")</f>
        <v/>
      </c>
      <c r="CD87" s="6" t="str">
        <f>IF($C87="OK",_xlfn.NUMBERVALUE(Plantilla!CB98),"")</f>
        <v/>
      </c>
      <c r="CE87" s="6" t="str">
        <f>IF($C87="OK",_xlfn.NUMBERVALUE(Plantilla!CC98),"")</f>
        <v/>
      </c>
      <c r="CF87" s="4" t="str">
        <f>IF($C87="OK",_xlfn.NUMBERVALUE(Plantilla!CD98),"")</f>
        <v/>
      </c>
      <c r="CG87" s="6" t="str">
        <f>IF($C87="OK",_xlfn.NUMBERVALUE(Plantilla!CE98),"")</f>
        <v/>
      </c>
      <c r="CH87" s="6" t="str">
        <f>IF($C87="OK",_xlfn.NUMBERVALUE(Plantilla!CF98),"")</f>
        <v/>
      </c>
      <c r="CI87" s="6" t="str">
        <f>IF($C87="OK",_xlfn.NUMBERVALUE(Plantilla!CG98),"")</f>
        <v/>
      </c>
      <c r="CJ87" s="6" t="str">
        <f>IF($C87="OK",_xlfn.NUMBERVALUE(Plantilla!CH98),"")</f>
        <v/>
      </c>
      <c r="CK87" s="6" t="str">
        <f>IF($C87="OK",_xlfn.NUMBERVALUE(Plantilla!CI98),"")</f>
        <v/>
      </c>
      <c r="CL87" s="6" t="str">
        <f>IF($C87="OK",_xlfn.NUMBERVALUE(Plantilla!CJ98),"")</f>
        <v/>
      </c>
      <c r="CM87" t="str">
        <f>IF($C87="OK",TEXT(Plantilla!CK98,"#"),"")</f>
        <v/>
      </c>
      <c r="CN87" s="6" t="str">
        <f>IF($C87="OK",_xlfn.NUMBERVALUE(Plantilla!CL98),"")</f>
        <v/>
      </c>
      <c r="CO87" s="6" t="str">
        <f>IF($C87="OK",_xlfn.NUMBERVALUE(Plantilla!CM98),"")</f>
        <v/>
      </c>
      <c r="CP87" s="110" t="str">
        <f>IF($C87="OK",_xlfn.NUMBERVALUE(Plantilla!CN98),"")</f>
        <v/>
      </c>
      <c r="CQ87" s="6" t="str">
        <f>IF($C87="OK",_xlfn.NUMBERVALUE(Plantilla!CO98),"")</f>
        <v/>
      </c>
      <c r="CR87" s="109" t="str">
        <f>IF($C87="OK",_xlfn.NUMBERVALUE(Plantilla!CP98),"")</f>
        <v/>
      </c>
      <c r="CS87" s="110" t="str">
        <f>IF($C87="OK",_xlfn.NUMBERVALUE(Plantilla!CQ98),"")</f>
        <v/>
      </c>
      <c r="CT87" s="6" t="str">
        <f>IF($C87="OK",_xlfn.NUMBERVALUE(Plantilla!CR98),"")</f>
        <v/>
      </c>
      <c r="CU87" s="109" t="str">
        <f>IF($C87="OK",_xlfn.NUMBERVALUE(Plantilla!CS98),"")</f>
        <v/>
      </c>
      <c r="CV87" s="110" t="str">
        <f>IF($C87="OK",_xlfn.NUMBERVALUE(Plantilla!CT98),"")</f>
        <v/>
      </c>
      <c r="CW87" s="6" t="str">
        <f>IF($C87="OK",_xlfn.NUMBERVALUE(Plantilla!CU98),"")</f>
        <v/>
      </c>
      <c r="CX87" s="82" t="str">
        <f>IF($C87="OK",_xlfn.NUMBERVALUE(Plantilla!CV98),"")</f>
        <v/>
      </c>
      <c r="CY87" s="6" t="str">
        <f>IF($C87="OK",_xlfn.NUMBERVALUE(Plantilla!CW98),"")</f>
        <v/>
      </c>
      <c r="CZ87" s="82" t="str">
        <f>IF($C87="OK",_xlfn.NUMBERVALUE(Plantilla!CX98),"")</f>
        <v/>
      </c>
      <c r="DA87" s="6" t="str">
        <f>IF($C87="OK",_xlfn.NUMBERVALUE(Plantilla!CY98),"")</f>
        <v/>
      </c>
      <c r="DB87" s="109" t="str">
        <f>IF($C87="OK",_xlfn.NUMBERVALUE(Plantilla!CZ98),"")</f>
        <v/>
      </c>
      <c r="DC87" s="6" t="str">
        <f>IF($C87="OK",_xlfn.NUMBERVALUE(Plantilla!DA98),"")</f>
        <v/>
      </c>
      <c r="DD87" s="6" t="str">
        <f>IF($C87="OK",TEXT(Plantilla!DB98,"#"),"")</f>
        <v/>
      </c>
      <c r="DE87" s="6" t="str">
        <f>IF($C87="OK",_xlfn.NUMBERVALUE(Plantilla!DC98),"")</f>
        <v/>
      </c>
      <c r="DF87" s="4" t="str">
        <f>IF($C87="OK",_xlfn.NUMBERVALUE(Plantilla!DD98),"")</f>
        <v/>
      </c>
      <c r="DG87" s="6" t="str">
        <f>IF($C87="OK",_xlfn.NUMBERVALUE(Plantilla!DE98),"")</f>
        <v/>
      </c>
      <c r="DH87" s="6" t="str">
        <f>IF($C87="OK",_xlfn.NUMBERVALUE(Plantilla!DF98),"")</f>
        <v/>
      </c>
      <c r="DI87" s="6" t="str">
        <f>IF($C87="OK",_xlfn.NUMBERVALUE(Plantilla!DG98),"")</f>
        <v/>
      </c>
      <c r="DJ87" s="6" t="str">
        <f>IF($C87="OK",_xlfn.NUMBERVALUE(Plantilla!DH98),"")</f>
        <v/>
      </c>
      <c r="DK87" s="6" t="str">
        <f>IF($C87="OK",_xlfn.NUMBERVALUE(Plantilla!DI98),"")</f>
        <v/>
      </c>
      <c r="DL87" s="6" t="str">
        <f>IF($C87="OK",_xlfn.NUMBERVALUE(Plantilla!DJ98),"")</f>
        <v/>
      </c>
      <c r="DM87" s="6" t="str">
        <f>IF($C87="OK",_xlfn.NUMBERVALUE(Plantilla!DK98),"")</f>
        <v/>
      </c>
      <c r="DN87" s="6" t="str">
        <f>IF($C87="OK",_xlfn.NUMBERVALUE(Plantilla!DL98),"")</f>
        <v/>
      </c>
      <c r="DO87" s="6" t="str">
        <f>IF($C87="OK",_xlfn.NUMBERVALUE(Plantilla!DM98),"")</f>
        <v/>
      </c>
      <c r="DP87" s="6" t="str">
        <f>IF($C87="OK",_xlfn.NUMBERVALUE(Plantilla!DN98),"")</f>
        <v/>
      </c>
      <c r="DQ87" s="6" t="str">
        <f>IF($C87="OK",_xlfn.NUMBERVALUE(Plantilla!DO98),"")</f>
        <v/>
      </c>
      <c r="DR87" s="6" t="str">
        <f>IF($C87="OK",_xlfn.NUMBERVALUE(Plantilla!DP98),"")</f>
        <v/>
      </c>
      <c r="DS87" t="str">
        <f>IF($C87="OK",TEXT(Plantilla!DR98,"#"),"")</f>
        <v/>
      </c>
      <c r="DT87" s="6"/>
    </row>
    <row r="88" spans="1:124" x14ac:dyDescent="0.25">
      <c r="A88" t="str">
        <f>IF(Plantilla!$I$6="¡Perfecto!, Guarda el archivo y adjúntalo a tu interfaz de Nómina Electrónica","OK","Error")</f>
        <v>OK</v>
      </c>
      <c r="B88" t="str">
        <f>IF(Plantilla!$I$6="¡Perfecto!, Guarda el archivo y adjúntalo a tu interfaz de Nómina Electrónica",MID(Plantilla!$D$2,SEARCH("V",Plantilla!$D$2),10),"")</f>
        <v>V2.0</v>
      </c>
      <c r="C88" t="str">
        <f>Plantilla!C99</f>
        <v/>
      </c>
      <c r="D88" t="str">
        <f>IF($C88="OK",Plantilla!B99,"")</f>
        <v/>
      </c>
      <c r="E88" t="str">
        <f>IF($C88="OK",
   VLOOKUP(Plantilla!$E$4,'Tablas '!$AP$4:$AT$6,5,FALSE),
"")</f>
        <v/>
      </c>
      <c r="F88" t="str">
        <f>IF($C88="OK",TEXT(Plantilla!D99,"#"),"")</f>
        <v/>
      </c>
      <c r="G88" t="str">
        <f>IF($C88="OK",
   VLOOKUP(Plantilla!E99,'Tablas '!$B$4:$C$14,2,FALSE),
"")</f>
        <v/>
      </c>
      <c r="H88" t="str">
        <f>IF($C88="OK",TEXT(Plantilla!F99,"#"),"")</f>
        <v/>
      </c>
      <c r="I88" t="str">
        <f>IF($C88="OK",TEXT(Plantilla!G99,"#"),"")</f>
        <v/>
      </c>
      <c r="J88" t="str">
        <f>IF($C88="OK",TEXT(Plantilla!H99,"#"),"")</f>
        <v/>
      </c>
      <c r="K88" t="str">
        <f>IF($C88="OK",TEXT(Plantilla!I99,"#"),"")</f>
        <v/>
      </c>
      <c r="L88" t="str">
        <f>IF($C88="OK",TEXT(Plantilla!J99,"#"),"")</f>
        <v/>
      </c>
      <c r="M88" t="str">
        <f>IF($C88="OK",TEXT(Plantilla!K99,"#"),"")</f>
        <v/>
      </c>
      <c r="N88" t="str">
        <f>IF($C88="OK",
   CONCATENATE(YEAR(Plantilla!L99),"-",TEXT(MONTH(Plantilla!L99),"00"),"-",TEXT(DAY(Plantilla!L99),"00")),
"")</f>
        <v/>
      </c>
      <c r="O88" t="str">
        <f>IF($C88="OK",_xlfn.NUMBERVALUE(Plantilla!M99),"")</f>
        <v/>
      </c>
      <c r="P88" t="str">
        <f>IF($C88="OK",
   IF(Plantilla!N99&lt;&gt;"",
      CONCATENATE(YEAR(Plantilla!N99),"-",TEXT(MONTH(Plantilla!N99),"00"),"-",TEXT(DAY(Plantilla!N99),"00")),
   ""),
"")</f>
        <v/>
      </c>
      <c r="Q88" t="str">
        <f>IF($C88="OK",
   VLOOKUP(Plantilla!O99,'Tablas '!$E$4:$F$19,2,FALSE),
"")</f>
        <v/>
      </c>
      <c r="R88" t="str">
        <f>IF($C88="OK",
   VLOOKUP(Plantilla!P99,'Tablas '!$H$4:$I$5,2,FALSE),
"")</f>
        <v/>
      </c>
      <c r="S88" t="str">
        <f>IF($C88="OK",
   VLOOKUP(Plantilla!Q99,'Tablas '!$K$4:$L$8,2,FALSE),
"")</f>
        <v/>
      </c>
      <c r="T88" t="str">
        <f>IF($C88="OK",
   VLOOKUP(Plantilla!R99,'Tablas '!$AE$4:$AF$6,2,FALSE),
"")</f>
        <v/>
      </c>
      <c r="U88" t="str">
        <f>IF($C88="OK",
   VLOOKUP(Plantilla!S99,'Tablas '!$AE$4:$AF$6,2,FALSE),
"")</f>
        <v/>
      </c>
      <c r="V88" t="str">
        <f>IF($C88="OK",TEXT(Plantilla!T99,"#"),"")</f>
        <v/>
      </c>
      <c r="W88" s="84" t="str">
        <f>IF($C88="OK",
   VLOOKUP(Plantilla!U99,'Tablas '!$AM$4:$AN$1126,2,FALSE),
"")</f>
        <v/>
      </c>
      <c r="X88" t="str">
        <f>IF($C88="OK",TEXT(Plantilla!V99,"#"),"")</f>
        <v/>
      </c>
      <c r="Y88" t="str">
        <f>IF($C88="OK",
   CONCATENATE(YEAR(Plantilla!W99),"-",TEXT(MONTH(Plantilla!W99),"00"),"-",TEXT(DAY(Plantilla!W99),"00")),
"")</f>
        <v/>
      </c>
      <c r="Z88" t="str">
        <f>IF($C88="OK",
   CONCATENATE(YEAR(Plantilla!X99),"-",TEXT(MONTH(Plantilla!X99),"00"),"-",TEXT(DAY(Plantilla!X99),"00")),
"")</f>
        <v/>
      </c>
      <c r="AA88" t="str">
        <f>IF($C88="OK",
   TEXT(VLOOKUP(Plantilla!Y99,'Tablas '!$Q$4:$R$9,2,FALSE),"#"),
"")</f>
        <v/>
      </c>
      <c r="AB88" t="str">
        <f>IF($C88="OK",
   CONCATENATE(YEAR(Plantilla!Z99),"-",TEXT(MONTH(Plantilla!Z99),"00"),"-",TEXT(DAY(Plantilla!Z99),"00")),
"")</f>
        <v/>
      </c>
      <c r="AC88" t="str">
        <f>IF($C88="OK",
   TEXT(VLOOKUP(Plantilla!AA99,'Tablas '!$T$4:$U$13,2,FALSE),"#"),
"")</f>
        <v/>
      </c>
      <c r="AD88" t="str">
        <f>IF($C88="OK",TEXT(Plantilla!AB99,"#"),"")</f>
        <v/>
      </c>
      <c r="AE88" t="str">
        <f>IF($C88="OK",
   IF(Plantilla!AC99&lt;&gt;"",
      TEXT(VLOOKUP(Plantilla!AC99,'Tablas '!$W$4:$X$7,2,FALSE),"#"),
   ""),
"")</f>
        <v/>
      </c>
      <c r="AF88" t="str">
        <f>IF($C88="OK",TEXT(Plantilla!AD99,"#"),"")</f>
        <v/>
      </c>
      <c r="AG88" s="6" t="str">
        <f>IF($C88="OK",_xlfn.NUMBERVALUE(Plantilla!AE99),"")</f>
        <v/>
      </c>
      <c r="AH88" s="4" t="str">
        <f>IF($C88="OK",_xlfn.NUMBERVALUE(Plantilla!AF99),"")</f>
        <v/>
      </c>
      <c r="AI88" s="6" t="str">
        <f>IF($C88="OK",_xlfn.NUMBERVALUE(Plantilla!AG99),"")</f>
        <v/>
      </c>
      <c r="AJ88" s="6" t="str">
        <f>IF($C88="OK",_xlfn.NUMBERVALUE(Plantilla!AH99),"")</f>
        <v/>
      </c>
      <c r="AK88" s="6" t="str">
        <f>IF($C88="OK",_xlfn.NUMBERVALUE(Plantilla!AI99),"")</f>
        <v/>
      </c>
      <c r="AL88" s="6" t="str">
        <f>IF($C88="OK",_xlfn.NUMBERVALUE(Plantilla!AJ99),"")</f>
        <v/>
      </c>
      <c r="AM88" s="4" t="str">
        <f>IF($C88="OK",_xlfn.NUMBERVALUE(Plantilla!AK99),"")</f>
        <v/>
      </c>
      <c r="AN88" s="6" t="str">
        <f>IF($C88="OK",_xlfn.NUMBERVALUE(Plantilla!AL99),"")</f>
        <v/>
      </c>
      <c r="AO88" s="4" t="str">
        <f>IF($C88="OK",_xlfn.NUMBERVALUE(Plantilla!AM99),"")</f>
        <v/>
      </c>
      <c r="AP88" s="6" t="str">
        <f>IF($C88="OK",_xlfn.NUMBERVALUE(Plantilla!AN99),"")</f>
        <v/>
      </c>
      <c r="AQ88" s="4" t="str">
        <f>IF($C88="OK",_xlfn.NUMBERVALUE(Plantilla!AO99),"")</f>
        <v/>
      </c>
      <c r="AR88" s="6" t="str">
        <f>IF($C88="OK",_xlfn.NUMBERVALUE(Plantilla!AP99),"")</f>
        <v/>
      </c>
      <c r="AS88" s="4" t="str">
        <f>IF($C88="OK",_xlfn.NUMBERVALUE(Plantilla!AQ99),"")</f>
        <v/>
      </c>
      <c r="AT88" s="6" t="str">
        <f>IF($C88="OK",_xlfn.NUMBERVALUE(Plantilla!AR99),"")</f>
        <v/>
      </c>
      <c r="AU88" s="4" t="str">
        <f>IF($C88="OK",_xlfn.NUMBERVALUE(Plantilla!AS99),"")</f>
        <v/>
      </c>
      <c r="AV88" s="6" t="str">
        <f>IF($C88="OK",_xlfn.NUMBERVALUE(Plantilla!AT99),"")</f>
        <v/>
      </c>
      <c r="AW88" s="4" t="str">
        <f>IF($C88="OK",_xlfn.NUMBERVALUE(Plantilla!AU99),"")</f>
        <v/>
      </c>
      <c r="AX88" s="6" t="str">
        <f>IF($C88="OK",_xlfn.NUMBERVALUE(Plantilla!AV99),"")</f>
        <v/>
      </c>
      <c r="AY88" s="4" t="str">
        <f>IF($C88="OK",_xlfn.NUMBERVALUE(Plantilla!AW99),"")</f>
        <v/>
      </c>
      <c r="AZ88" s="6" t="str">
        <f>IF($C88="OK",_xlfn.NUMBERVALUE(Plantilla!AX99),"")</f>
        <v/>
      </c>
      <c r="BA88" t="str">
        <f>IF($C88="OK",_xlfn.NUMBERVALUE(Plantilla!AY99),"")</f>
        <v/>
      </c>
      <c r="BB88" t="str">
        <f>IF($C88="OK",_xlfn.NUMBERVALUE(Plantilla!AZ99),"")</f>
        <v/>
      </c>
      <c r="BC88" s="4" t="str">
        <f>IF($C88="OK",_xlfn.NUMBERVALUE(Plantilla!BA99),"")</f>
        <v/>
      </c>
      <c r="BD88" s="6" t="str">
        <f>IF($C88="OK",_xlfn.NUMBERVALUE(Plantilla!BB99),"")</f>
        <v/>
      </c>
      <c r="BE88" s="4" t="str">
        <f>IF($C88="OK",_xlfn.NUMBERVALUE(Plantilla!BC99),"")</f>
        <v/>
      </c>
      <c r="BF88" s="6" t="str">
        <f>IF($C88="OK",_xlfn.NUMBERVALUE(Plantilla!BD99),"")</f>
        <v/>
      </c>
      <c r="BG88" s="4" t="str">
        <f>IF($C88="OK",_xlfn.NUMBERVALUE(Plantilla!BE99),"")</f>
        <v/>
      </c>
      <c r="BH88" s="6" t="str">
        <f>IF($C88="OK",_xlfn.NUMBERVALUE(Plantilla!BF99),"")</f>
        <v/>
      </c>
      <c r="BI88" s="110" t="str">
        <f>IF($C88="OK",_xlfn.NUMBERVALUE(Plantilla!BG99),"")</f>
        <v/>
      </c>
      <c r="BJ88" s="6" t="str">
        <f>IF($C88="OK",_xlfn.NUMBERVALUE(Plantilla!BH99),"")</f>
        <v/>
      </c>
      <c r="BK88" s="109" t="str">
        <f>IF($C88="OK",_xlfn.NUMBERVALUE(Plantilla!BI99),"")</f>
        <v/>
      </c>
      <c r="BL88" s="6" t="str">
        <f>IF($C88="OK",
   IF(Plantilla!BJ99&lt;&gt;"",
      TEXT(VLOOKUP(Plantilla!BJ99,'Tablas '!$Z$4:$AA$6,2,FALSE),"#"),
   ""),
"")</f>
        <v/>
      </c>
      <c r="BM88" s="4" t="str">
        <f>IF($C88="OK",_xlfn.NUMBERVALUE(Plantilla!BK99),"")</f>
        <v/>
      </c>
      <c r="BN88" s="4" t="str">
        <f>IF($C88="OK",_xlfn.NUMBERVALUE(Plantilla!BL99),"")</f>
        <v/>
      </c>
      <c r="BO88" s="6" t="str">
        <f>IF($C88="OK",_xlfn.NUMBERVALUE(Plantilla!BM99),"")</f>
        <v/>
      </c>
      <c r="BP88" s="4" t="str">
        <f>IF($C88="OK",_xlfn.NUMBERVALUE(Plantilla!BN99),"")</f>
        <v/>
      </c>
      <c r="BQ88" s="6" t="str">
        <f>IF($C88="OK",_xlfn.NUMBERVALUE(Plantilla!BO99),"")</f>
        <v/>
      </c>
      <c r="BR88" s="4" t="str">
        <f>IF($C88="OK",_xlfn.NUMBERVALUE(Plantilla!BP99),"")</f>
        <v/>
      </c>
      <c r="BS88" s="6" t="str">
        <f>IF($C88="OK",_xlfn.NUMBERVALUE(Plantilla!BQ99),"")</f>
        <v/>
      </c>
      <c r="BT88" s="4" t="str">
        <f>IF($C88="OK",_xlfn.NUMBERVALUE(Plantilla!BR99),"")</f>
        <v/>
      </c>
      <c r="BU88" s="6" t="str">
        <f>IF($C88="OK",_xlfn.NUMBERVALUE(Plantilla!BS99),"")</f>
        <v/>
      </c>
      <c r="BV88" s="6" t="str">
        <f>IF($C88="OK",_xlfn.NUMBERVALUE(Plantilla!BT99),"")</f>
        <v/>
      </c>
      <c r="BW88" s="6" t="str">
        <f>IF($C88="OK",_xlfn.NUMBERVALUE(Plantilla!BU99),"")</f>
        <v/>
      </c>
      <c r="BX88" s="6" t="str">
        <f>IF($C88="OK",_xlfn.NUMBERVALUE(Plantilla!BV99),"")</f>
        <v/>
      </c>
      <c r="BY88" s="6" t="str">
        <f>IF($C88="OK",_xlfn.NUMBERVALUE(Plantilla!BW99),"")</f>
        <v/>
      </c>
      <c r="BZ88" s="6" t="str">
        <f>IF($C88="OK",_xlfn.NUMBERVALUE(Plantilla!BX99),"")</f>
        <v/>
      </c>
      <c r="CA88" s="6" t="str">
        <f>IF($C88="OK",_xlfn.NUMBERVALUE(Plantilla!BY99),"")</f>
        <v/>
      </c>
      <c r="CB88" s="6" t="str">
        <f>IF($C88="OK",_xlfn.NUMBERVALUE(Plantilla!BZ99),"")</f>
        <v/>
      </c>
      <c r="CC88" s="6" t="str">
        <f>IF($C88="OK",_xlfn.NUMBERVALUE(Plantilla!CA99),"")</f>
        <v/>
      </c>
      <c r="CD88" s="6" t="str">
        <f>IF($C88="OK",_xlfn.NUMBERVALUE(Plantilla!CB99),"")</f>
        <v/>
      </c>
      <c r="CE88" s="6" t="str">
        <f>IF($C88="OK",_xlfn.NUMBERVALUE(Plantilla!CC99),"")</f>
        <v/>
      </c>
      <c r="CF88" s="4" t="str">
        <f>IF($C88="OK",_xlfn.NUMBERVALUE(Plantilla!CD99),"")</f>
        <v/>
      </c>
      <c r="CG88" s="6" t="str">
        <f>IF($C88="OK",_xlfn.NUMBERVALUE(Plantilla!CE99),"")</f>
        <v/>
      </c>
      <c r="CH88" s="6" t="str">
        <f>IF($C88="OK",_xlfn.NUMBERVALUE(Plantilla!CF99),"")</f>
        <v/>
      </c>
      <c r="CI88" s="6" t="str">
        <f>IF($C88="OK",_xlfn.NUMBERVALUE(Plantilla!CG99),"")</f>
        <v/>
      </c>
      <c r="CJ88" s="6" t="str">
        <f>IF($C88="OK",_xlfn.NUMBERVALUE(Plantilla!CH99),"")</f>
        <v/>
      </c>
      <c r="CK88" s="6" t="str">
        <f>IF($C88="OK",_xlfn.NUMBERVALUE(Plantilla!CI99),"")</f>
        <v/>
      </c>
      <c r="CL88" s="6" t="str">
        <f>IF($C88="OK",_xlfn.NUMBERVALUE(Plantilla!CJ99),"")</f>
        <v/>
      </c>
      <c r="CM88" t="str">
        <f>IF($C88="OK",TEXT(Plantilla!CK99,"#"),"")</f>
        <v/>
      </c>
      <c r="CN88" s="6" t="str">
        <f>IF($C88="OK",_xlfn.NUMBERVALUE(Plantilla!CL99),"")</f>
        <v/>
      </c>
      <c r="CO88" s="6" t="str">
        <f>IF($C88="OK",_xlfn.NUMBERVALUE(Plantilla!CM99),"")</f>
        <v/>
      </c>
      <c r="CP88" s="110" t="str">
        <f>IF($C88="OK",_xlfn.NUMBERVALUE(Plantilla!CN99),"")</f>
        <v/>
      </c>
      <c r="CQ88" s="6" t="str">
        <f>IF($C88="OK",_xlfn.NUMBERVALUE(Plantilla!CO99),"")</f>
        <v/>
      </c>
      <c r="CR88" s="109" t="str">
        <f>IF($C88="OK",_xlfn.NUMBERVALUE(Plantilla!CP99),"")</f>
        <v/>
      </c>
      <c r="CS88" s="110" t="str">
        <f>IF($C88="OK",_xlfn.NUMBERVALUE(Plantilla!CQ99),"")</f>
        <v/>
      </c>
      <c r="CT88" s="6" t="str">
        <f>IF($C88="OK",_xlfn.NUMBERVALUE(Plantilla!CR99),"")</f>
        <v/>
      </c>
      <c r="CU88" s="109" t="str">
        <f>IF($C88="OK",_xlfn.NUMBERVALUE(Plantilla!CS99),"")</f>
        <v/>
      </c>
      <c r="CV88" s="110" t="str">
        <f>IF($C88="OK",_xlfn.NUMBERVALUE(Plantilla!CT99),"")</f>
        <v/>
      </c>
      <c r="CW88" s="6" t="str">
        <f>IF($C88="OK",_xlfn.NUMBERVALUE(Plantilla!CU99),"")</f>
        <v/>
      </c>
      <c r="CX88" s="82" t="str">
        <f>IF($C88="OK",_xlfn.NUMBERVALUE(Plantilla!CV99),"")</f>
        <v/>
      </c>
      <c r="CY88" s="6" t="str">
        <f>IF($C88="OK",_xlfn.NUMBERVALUE(Plantilla!CW99),"")</f>
        <v/>
      </c>
      <c r="CZ88" s="82" t="str">
        <f>IF($C88="OK",_xlfn.NUMBERVALUE(Plantilla!CX99),"")</f>
        <v/>
      </c>
      <c r="DA88" s="6" t="str">
        <f>IF($C88="OK",_xlfn.NUMBERVALUE(Plantilla!CY99),"")</f>
        <v/>
      </c>
      <c r="DB88" s="109" t="str">
        <f>IF($C88="OK",_xlfn.NUMBERVALUE(Plantilla!CZ99),"")</f>
        <v/>
      </c>
      <c r="DC88" s="6" t="str">
        <f>IF($C88="OK",_xlfn.NUMBERVALUE(Plantilla!DA99),"")</f>
        <v/>
      </c>
      <c r="DD88" s="6" t="str">
        <f>IF($C88="OK",TEXT(Plantilla!DB99,"#"),"")</f>
        <v/>
      </c>
      <c r="DE88" s="6" t="str">
        <f>IF($C88="OK",_xlfn.NUMBERVALUE(Plantilla!DC99),"")</f>
        <v/>
      </c>
      <c r="DF88" s="4" t="str">
        <f>IF($C88="OK",_xlfn.NUMBERVALUE(Plantilla!DD99),"")</f>
        <v/>
      </c>
      <c r="DG88" s="6" t="str">
        <f>IF($C88="OK",_xlfn.NUMBERVALUE(Plantilla!DE99),"")</f>
        <v/>
      </c>
      <c r="DH88" s="6" t="str">
        <f>IF($C88="OK",_xlfn.NUMBERVALUE(Plantilla!DF99),"")</f>
        <v/>
      </c>
      <c r="DI88" s="6" t="str">
        <f>IF($C88="OK",_xlfn.NUMBERVALUE(Plantilla!DG99),"")</f>
        <v/>
      </c>
      <c r="DJ88" s="6" t="str">
        <f>IF($C88="OK",_xlfn.NUMBERVALUE(Plantilla!DH99),"")</f>
        <v/>
      </c>
      <c r="DK88" s="6" t="str">
        <f>IF($C88="OK",_xlfn.NUMBERVALUE(Plantilla!DI99),"")</f>
        <v/>
      </c>
      <c r="DL88" s="6" t="str">
        <f>IF($C88="OK",_xlfn.NUMBERVALUE(Plantilla!DJ99),"")</f>
        <v/>
      </c>
      <c r="DM88" s="6" t="str">
        <f>IF($C88="OK",_xlfn.NUMBERVALUE(Plantilla!DK99),"")</f>
        <v/>
      </c>
      <c r="DN88" s="6" t="str">
        <f>IF($C88="OK",_xlfn.NUMBERVALUE(Plantilla!DL99),"")</f>
        <v/>
      </c>
      <c r="DO88" s="6" t="str">
        <f>IF($C88="OK",_xlfn.NUMBERVALUE(Plantilla!DM99),"")</f>
        <v/>
      </c>
      <c r="DP88" s="6" t="str">
        <f>IF($C88="OK",_xlfn.NUMBERVALUE(Plantilla!DN99),"")</f>
        <v/>
      </c>
      <c r="DQ88" s="6" t="str">
        <f>IF($C88="OK",_xlfn.NUMBERVALUE(Plantilla!DO99),"")</f>
        <v/>
      </c>
      <c r="DR88" s="6" t="str">
        <f>IF($C88="OK",_xlfn.NUMBERVALUE(Plantilla!DP99),"")</f>
        <v/>
      </c>
      <c r="DS88" t="str">
        <f>IF($C88="OK",TEXT(Plantilla!DR99,"#"),"")</f>
        <v/>
      </c>
      <c r="DT88" s="6"/>
    </row>
    <row r="89" spans="1:124" x14ac:dyDescent="0.25">
      <c r="A89" t="str">
        <f>IF(Plantilla!$I$6="¡Perfecto!, Guarda el archivo y adjúntalo a tu interfaz de Nómina Electrónica","OK","Error")</f>
        <v>OK</v>
      </c>
      <c r="B89" t="str">
        <f>IF(Plantilla!$I$6="¡Perfecto!, Guarda el archivo y adjúntalo a tu interfaz de Nómina Electrónica",MID(Plantilla!$D$2,SEARCH("V",Plantilla!$D$2),10),"")</f>
        <v>V2.0</v>
      </c>
      <c r="C89" t="str">
        <f>Plantilla!C100</f>
        <v/>
      </c>
      <c r="D89" t="str">
        <f>IF($C89="OK",Plantilla!B100,"")</f>
        <v/>
      </c>
      <c r="E89" t="str">
        <f>IF($C89="OK",
   VLOOKUP(Plantilla!$E$4,'Tablas '!$AP$4:$AT$6,5,FALSE),
"")</f>
        <v/>
      </c>
      <c r="F89" t="str">
        <f>IF($C89="OK",TEXT(Plantilla!D100,"#"),"")</f>
        <v/>
      </c>
      <c r="G89" t="str">
        <f>IF($C89="OK",
   VLOOKUP(Plantilla!E100,'Tablas '!$B$4:$C$14,2,FALSE),
"")</f>
        <v/>
      </c>
      <c r="H89" t="str">
        <f>IF($C89="OK",TEXT(Plantilla!F100,"#"),"")</f>
        <v/>
      </c>
      <c r="I89" t="str">
        <f>IF($C89="OK",TEXT(Plantilla!G100,"#"),"")</f>
        <v/>
      </c>
      <c r="J89" t="str">
        <f>IF($C89="OK",TEXT(Plantilla!H100,"#"),"")</f>
        <v/>
      </c>
      <c r="K89" t="str">
        <f>IF($C89="OK",TEXT(Plantilla!I100,"#"),"")</f>
        <v/>
      </c>
      <c r="L89" t="str">
        <f>IF($C89="OK",TEXT(Plantilla!J100,"#"),"")</f>
        <v/>
      </c>
      <c r="M89" t="str">
        <f>IF($C89="OK",TEXT(Plantilla!K100,"#"),"")</f>
        <v/>
      </c>
      <c r="N89" t="str">
        <f>IF($C89="OK",
   CONCATENATE(YEAR(Plantilla!L100),"-",TEXT(MONTH(Plantilla!L100),"00"),"-",TEXT(DAY(Plantilla!L100),"00")),
"")</f>
        <v/>
      </c>
      <c r="O89" t="str">
        <f>IF($C89="OK",_xlfn.NUMBERVALUE(Plantilla!M100),"")</f>
        <v/>
      </c>
      <c r="P89" t="str">
        <f>IF($C89="OK",
   IF(Plantilla!N100&lt;&gt;"",
      CONCATENATE(YEAR(Plantilla!N100),"-",TEXT(MONTH(Plantilla!N100),"00"),"-",TEXT(DAY(Plantilla!N100),"00")),
   ""),
"")</f>
        <v/>
      </c>
      <c r="Q89" t="str">
        <f>IF($C89="OK",
   VLOOKUP(Plantilla!O100,'Tablas '!$E$4:$F$19,2,FALSE),
"")</f>
        <v/>
      </c>
      <c r="R89" t="str">
        <f>IF($C89="OK",
   VLOOKUP(Plantilla!P100,'Tablas '!$H$4:$I$5,2,FALSE),
"")</f>
        <v/>
      </c>
      <c r="S89" t="str">
        <f>IF($C89="OK",
   VLOOKUP(Plantilla!Q100,'Tablas '!$K$4:$L$8,2,FALSE),
"")</f>
        <v/>
      </c>
      <c r="T89" t="str">
        <f>IF($C89="OK",
   VLOOKUP(Plantilla!R100,'Tablas '!$AE$4:$AF$6,2,FALSE),
"")</f>
        <v/>
      </c>
      <c r="U89" t="str">
        <f>IF($C89="OK",
   VLOOKUP(Plantilla!S100,'Tablas '!$AE$4:$AF$6,2,FALSE),
"")</f>
        <v/>
      </c>
      <c r="V89" t="str">
        <f>IF($C89="OK",TEXT(Plantilla!T100,"#"),"")</f>
        <v/>
      </c>
      <c r="W89" s="84" t="str">
        <f>IF($C89="OK",
   VLOOKUP(Plantilla!U100,'Tablas '!$AM$4:$AN$1126,2,FALSE),
"")</f>
        <v/>
      </c>
      <c r="X89" t="str">
        <f>IF($C89="OK",TEXT(Plantilla!V100,"#"),"")</f>
        <v/>
      </c>
      <c r="Y89" t="str">
        <f>IF($C89="OK",
   CONCATENATE(YEAR(Plantilla!W100),"-",TEXT(MONTH(Plantilla!W100),"00"),"-",TEXT(DAY(Plantilla!W100),"00")),
"")</f>
        <v/>
      </c>
      <c r="Z89" t="str">
        <f>IF($C89="OK",
   CONCATENATE(YEAR(Plantilla!X100),"-",TEXT(MONTH(Plantilla!X100),"00"),"-",TEXT(DAY(Plantilla!X100),"00")),
"")</f>
        <v/>
      </c>
      <c r="AA89" t="str">
        <f>IF($C89="OK",
   TEXT(VLOOKUP(Plantilla!Y100,'Tablas '!$Q$4:$R$9,2,FALSE),"#"),
"")</f>
        <v/>
      </c>
      <c r="AB89" t="str">
        <f>IF($C89="OK",
   CONCATENATE(YEAR(Plantilla!Z100),"-",TEXT(MONTH(Plantilla!Z100),"00"),"-",TEXT(DAY(Plantilla!Z100),"00")),
"")</f>
        <v/>
      </c>
      <c r="AC89" t="str">
        <f>IF($C89="OK",
   TEXT(VLOOKUP(Plantilla!AA100,'Tablas '!$T$4:$U$13,2,FALSE),"#"),
"")</f>
        <v/>
      </c>
      <c r="AD89" t="str">
        <f>IF($C89="OK",TEXT(Plantilla!AB100,"#"),"")</f>
        <v/>
      </c>
      <c r="AE89" t="str">
        <f>IF($C89="OK",
   IF(Plantilla!AC100&lt;&gt;"",
      TEXT(VLOOKUP(Plantilla!AC100,'Tablas '!$W$4:$X$7,2,FALSE),"#"),
   ""),
"")</f>
        <v/>
      </c>
      <c r="AF89" t="str">
        <f>IF($C89="OK",TEXT(Plantilla!AD100,"#"),"")</f>
        <v/>
      </c>
      <c r="AG89" s="6" t="str">
        <f>IF($C89="OK",_xlfn.NUMBERVALUE(Plantilla!AE100),"")</f>
        <v/>
      </c>
      <c r="AH89" s="4" t="str">
        <f>IF($C89="OK",_xlfn.NUMBERVALUE(Plantilla!AF100),"")</f>
        <v/>
      </c>
      <c r="AI89" s="6" t="str">
        <f>IF($C89="OK",_xlfn.NUMBERVALUE(Plantilla!AG100),"")</f>
        <v/>
      </c>
      <c r="AJ89" s="6" t="str">
        <f>IF($C89="OK",_xlfn.NUMBERVALUE(Plantilla!AH100),"")</f>
        <v/>
      </c>
      <c r="AK89" s="6" t="str">
        <f>IF($C89="OK",_xlfn.NUMBERVALUE(Plantilla!AI100),"")</f>
        <v/>
      </c>
      <c r="AL89" s="6" t="str">
        <f>IF($C89="OK",_xlfn.NUMBERVALUE(Plantilla!AJ100),"")</f>
        <v/>
      </c>
      <c r="AM89" s="4" t="str">
        <f>IF($C89="OK",_xlfn.NUMBERVALUE(Plantilla!AK100),"")</f>
        <v/>
      </c>
      <c r="AN89" s="6" t="str">
        <f>IF($C89="OK",_xlfn.NUMBERVALUE(Plantilla!AL100),"")</f>
        <v/>
      </c>
      <c r="AO89" s="4" t="str">
        <f>IF($C89="OK",_xlfn.NUMBERVALUE(Plantilla!AM100),"")</f>
        <v/>
      </c>
      <c r="AP89" s="6" t="str">
        <f>IF($C89="OK",_xlfn.NUMBERVALUE(Plantilla!AN100),"")</f>
        <v/>
      </c>
      <c r="AQ89" s="4" t="str">
        <f>IF($C89="OK",_xlfn.NUMBERVALUE(Plantilla!AO100),"")</f>
        <v/>
      </c>
      <c r="AR89" s="6" t="str">
        <f>IF($C89="OK",_xlfn.NUMBERVALUE(Plantilla!AP100),"")</f>
        <v/>
      </c>
      <c r="AS89" s="4" t="str">
        <f>IF($C89="OK",_xlfn.NUMBERVALUE(Plantilla!AQ100),"")</f>
        <v/>
      </c>
      <c r="AT89" s="6" t="str">
        <f>IF($C89="OK",_xlfn.NUMBERVALUE(Plantilla!AR100),"")</f>
        <v/>
      </c>
      <c r="AU89" s="4" t="str">
        <f>IF($C89="OK",_xlfn.NUMBERVALUE(Plantilla!AS100),"")</f>
        <v/>
      </c>
      <c r="AV89" s="6" t="str">
        <f>IF($C89="OK",_xlfn.NUMBERVALUE(Plantilla!AT100),"")</f>
        <v/>
      </c>
      <c r="AW89" s="4" t="str">
        <f>IF($C89="OK",_xlfn.NUMBERVALUE(Plantilla!AU100),"")</f>
        <v/>
      </c>
      <c r="AX89" s="6" t="str">
        <f>IF($C89="OK",_xlfn.NUMBERVALUE(Plantilla!AV100),"")</f>
        <v/>
      </c>
      <c r="AY89" s="4" t="str">
        <f>IF($C89="OK",_xlfn.NUMBERVALUE(Plantilla!AW100),"")</f>
        <v/>
      </c>
      <c r="AZ89" s="6" t="str">
        <f>IF($C89="OK",_xlfn.NUMBERVALUE(Plantilla!AX100),"")</f>
        <v/>
      </c>
      <c r="BA89" t="str">
        <f>IF($C89="OK",_xlfn.NUMBERVALUE(Plantilla!AY100),"")</f>
        <v/>
      </c>
      <c r="BB89" t="str">
        <f>IF($C89="OK",_xlfn.NUMBERVALUE(Plantilla!AZ100),"")</f>
        <v/>
      </c>
      <c r="BC89" s="4" t="str">
        <f>IF($C89="OK",_xlfn.NUMBERVALUE(Plantilla!BA100),"")</f>
        <v/>
      </c>
      <c r="BD89" s="6" t="str">
        <f>IF($C89="OK",_xlfn.NUMBERVALUE(Plantilla!BB100),"")</f>
        <v/>
      </c>
      <c r="BE89" s="4" t="str">
        <f>IF($C89="OK",_xlfn.NUMBERVALUE(Plantilla!BC100),"")</f>
        <v/>
      </c>
      <c r="BF89" s="6" t="str">
        <f>IF($C89="OK",_xlfn.NUMBERVALUE(Plantilla!BD100),"")</f>
        <v/>
      </c>
      <c r="BG89" s="4" t="str">
        <f>IF($C89="OK",_xlfn.NUMBERVALUE(Plantilla!BE100),"")</f>
        <v/>
      </c>
      <c r="BH89" s="6" t="str">
        <f>IF($C89="OK",_xlfn.NUMBERVALUE(Plantilla!BF100),"")</f>
        <v/>
      </c>
      <c r="BI89" s="110" t="str">
        <f>IF($C89="OK",_xlfn.NUMBERVALUE(Plantilla!BG100),"")</f>
        <v/>
      </c>
      <c r="BJ89" s="6" t="str">
        <f>IF($C89="OK",_xlfn.NUMBERVALUE(Plantilla!BH100),"")</f>
        <v/>
      </c>
      <c r="BK89" s="109" t="str">
        <f>IF($C89="OK",_xlfn.NUMBERVALUE(Plantilla!BI100),"")</f>
        <v/>
      </c>
      <c r="BL89" s="6" t="str">
        <f>IF($C89="OK",
   IF(Plantilla!BJ100&lt;&gt;"",
      TEXT(VLOOKUP(Plantilla!BJ100,'Tablas '!$Z$4:$AA$6,2,FALSE),"#"),
   ""),
"")</f>
        <v/>
      </c>
      <c r="BM89" s="4" t="str">
        <f>IF($C89="OK",_xlfn.NUMBERVALUE(Plantilla!BK100),"")</f>
        <v/>
      </c>
      <c r="BN89" s="4" t="str">
        <f>IF($C89="OK",_xlfn.NUMBERVALUE(Plantilla!BL100),"")</f>
        <v/>
      </c>
      <c r="BO89" s="6" t="str">
        <f>IF($C89="OK",_xlfn.NUMBERVALUE(Plantilla!BM100),"")</f>
        <v/>
      </c>
      <c r="BP89" s="4" t="str">
        <f>IF($C89="OK",_xlfn.NUMBERVALUE(Plantilla!BN100),"")</f>
        <v/>
      </c>
      <c r="BQ89" s="6" t="str">
        <f>IF($C89="OK",_xlfn.NUMBERVALUE(Plantilla!BO100),"")</f>
        <v/>
      </c>
      <c r="BR89" s="4" t="str">
        <f>IF($C89="OK",_xlfn.NUMBERVALUE(Plantilla!BP100),"")</f>
        <v/>
      </c>
      <c r="BS89" s="6" t="str">
        <f>IF($C89="OK",_xlfn.NUMBERVALUE(Plantilla!BQ100),"")</f>
        <v/>
      </c>
      <c r="BT89" s="4" t="str">
        <f>IF($C89="OK",_xlfn.NUMBERVALUE(Plantilla!BR100),"")</f>
        <v/>
      </c>
      <c r="BU89" s="6" t="str">
        <f>IF($C89="OK",_xlfn.NUMBERVALUE(Plantilla!BS100),"")</f>
        <v/>
      </c>
      <c r="BV89" s="6" t="str">
        <f>IF($C89="OK",_xlfn.NUMBERVALUE(Plantilla!BT100),"")</f>
        <v/>
      </c>
      <c r="BW89" s="6" t="str">
        <f>IF($C89="OK",_xlfn.NUMBERVALUE(Plantilla!BU100),"")</f>
        <v/>
      </c>
      <c r="BX89" s="6" t="str">
        <f>IF($C89="OK",_xlfn.NUMBERVALUE(Plantilla!BV100),"")</f>
        <v/>
      </c>
      <c r="BY89" s="6" t="str">
        <f>IF($C89="OK",_xlfn.NUMBERVALUE(Plantilla!BW100),"")</f>
        <v/>
      </c>
      <c r="BZ89" s="6" t="str">
        <f>IF($C89="OK",_xlfn.NUMBERVALUE(Plantilla!BX100),"")</f>
        <v/>
      </c>
      <c r="CA89" s="6" t="str">
        <f>IF($C89="OK",_xlfn.NUMBERVALUE(Plantilla!BY100),"")</f>
        <v/>
      </c>
      <c r="CB89" s="6" t="str">
        <f>IF($C89="OK",_xlfn.NUMBERVALUE(Plantilla!BZ100),"")</f>
        <v/>
      </c>
      <c r="CC89" s="6" t="str">
        <f>IF($C89="OK",_xlfn.NUMBERVALUE(Plantilla!CA100),"")</f>
        <v/>
      </c>
      <c r="CD89" s="6" t="str">
        <f>IF($C89="OK",_xlfn.NUMBERVALUE(Plantilla!CB100),"")</f>
        <v/>
      </c>
      <c r="CE89" s="6" t="str">
        <f>IF($C89="OK",_xlfn.NUMBERVALUE(Plantilla!CC100),"")</f>
        <v/>
      </c>
      <c r="CF89" s="4" t="str">
        <f>IF($C89="OK",_xlfn.NUMBERVALUE(Plantilla!CD100),"")</f>
        <v/>
      </c>
      <c r="CG89" s="6" t="str">
        <f>IF($C89="OK",_xlfn.NUMBERVALUE(Plantilla!CE100),"")</f>
        <v/>
      </c>
      <c r="CH89" s="6" t="str">
        <f>IF($C89="OK",_xlfn.NUMBERVALUE(Plantilla!CF100),"")</f>
        <v/>
      </c>
      <c r="CI89" s="6" t="str">
        <f>IF($C89="OK",_xlfn.NUMBERVALUE(Plantilla!CG100),"")</f>
        <v/>
      </c>
      <c r="CJ89" s="6" t="str">
        <f>IF($C89="OK",_xlfn.NUMBERVALUE(Plantilla!CH100),"")</f>
        <v/>
      </c>
      <c r="CK89" s="6" t="str">
        <f>IF($C89="OK",_xlfn.NUMBERVALUE(Plantilla!CI100),"")</f>
        <v/>
      </c>
      <c r="CL89" s="6" t="str">
        <f>IF($C89="OK",_xlfn.NUMBERVALUE(Plantilla!CJ100),"")</f>
        <v/>
      </c>
      <c r="CM89" t="str">
        <f>IF($C89="OK",TEXT(Plantilla!CK100,"#"),"")</f>
        <v/>
      </c>
      <c r="CN89" s="6" t="str">
        <f>IF($C89="OK",_xlfn.NUMBERVALUE(Plantilla!CL100),"")</f>
        <v/>
      </c>
      <c r="CO89" s="6" t="str">
        <f>IF($C89="OK",_xlfn.NUMBERVALUE(Plantilla!CM100),"")</f>
        <v/>
      </c>
      <c r="CP89" s="110" t="str">
        <f>IF($C89="OK",_xlfn.NUMBERVALUE(Plantilla!CN100),"")</f>
        <v/>
      </c>
      <c r="CQ89" s="6" t="str">
        <f>IF($C89="OK",_xlfn.NUMBERVALUE(Plantilla!CO100),"")</f>
        <v/>
      </c>
      <c r="CR89" s="109" t="str">
        <f>IF($C89="OK",_xlfn.NUMBERVALUE(Plantilla!CP100),"")</f>
        <v/>
      </c>
      <c r="CS89" s="110" t="str">
        <f>IF($C89="OK",_xlfn.NUMBERVALUE(Plantilla!CQ100),"")</f>
        <v/>
      </c>
      <c r="CT89" s="6" t="str">
        <f>IF($C89="OK",_xlfn.NUMBERVALUE(Plantilla!CR100),"")</f>
        <v/>
      </c>
      <c r="CU89" s="109" t="str">
        <f>IF($C89="OK",_xlfn.NUMBERVALUE(Plantilla!CS100),"")</f>
        <v/>
      </c>
      <c r="CV89" s="110" t="str">
        <f>IF($C89="OK",_xlfn.NUMBERVALUE(Plantilla!CT100),"")</f>
        <v/>
      </c>
      <c r="CW89" s="6" t="str">
        <f>IF($C89="OK",_xlfn.NUMBERVALUE(Plantilla!CU100),"")</f>
        <v/>
      </c>
      <c r="CX89" s="82" t="str">
        <f>IF($C89="OK",_xlfn.NUMBERVALUE(Plantilla!CV100),"")</f>
        <v/>
      </c>
      <c r="CY89" s="6" t="str">
        <f>IF($C89="OK",_xlfn.NUMBERVALUE(Plantilla!CW100),"")</f>
        <v/>
      </c>
      <c r="CZ89" s="82" t="str">
        <f>IF($C89="OK",_xlfn.NUMBERVALUE(Plantilla!CX100),"")</f>
        <v/>
      </c>
      <c r="DA89" s="6" t="str">
        <f>IF($C89="OK",_xlfn.NUMBERVALUE(Plantilla!CY100),"")</f>
        <v/>
      </c>
      <c r="DB89" s="109" t="str">
        <f>IF($C89="OK",_xlfn.NUMBERVALUE(Plantilla!CZ100),"")</f>
        <v/>
      </c>
      <c r="DC89" s="6" t="str">
        <f>IF($C89="OK",_xlfn.NUMBERVALUE(Plantilla!DA100),"")</f>
        <v/>
      </c>
      <c r="DD89" s="6" t="str">
        <f>IF($C89="OK",TEXT(Plantilla!DB100,"#"),"")</f>
        <v/>
      </c>
      <c r="DE89" s="6" t="str">
        <f>IF($C89="OK",_xlfn.NUMBERVALUE(Plantilla!DC100),"")</f>
        <v/>
      </c>
      <c r="DF89" s="4" t="str">
        <f>IF($C89="OK",_xlfn.NUMBERVALUE(Plantilla!DD100),"")</f>
        <v/>
      </c>
      <c r="DG89" s="6" t="str">
        <f>IF($C89="OK",_xlfn.NUMBERVALUE(Plantilla!DE100),"")</f>
        <v/>
      </c>
      <c r="DH89" s="6" t="str">
        <f>IF($C89="OK",_xlfn.NUMBERVALUE(Plantilla!DF100),"")</f>
        <v/>
      </c>
      <c r="DI89" s="6" t="str">
        <f>IF($C89="OK",_xlfn.NUMBERVALUE(Plantilla!DG100),"")</f>
        <v/>
      </c>
      <c r="DJ89" s="6" t="str">
        <f>IF($C89="OK",_xlfn.NUMBERVALUE(Plantilla!DH100),"")</f>
        <v/>
      </c>
      <c r="DK89" s="6" t="str">
        <f>IF($C89="OK",_xlfn.NUMBERVALUE(Plantilla!DI100),"")</f>
        <v/>
      </c>
      <c r="DL89" s="6" t="str">
        <f>IF($C89="OK",_xlfn.NUMBERVALUE(Plantilla!DJ100),"")</f>
        <v/>
      </c>
      <c r="DM89" s="6" t="str">
        <f>IF($C89="OK",_xlfn.NUMBERVALUE(Plantilla!DK100),"")</f>
        <v/>
      </c>
      <c r="DN89" s="6" t="str">
        <f>IF($C89="OK",_xlfn.NUMBERVALUE(Plantilla!DL100),"")</f>
        <v/>
      </c>
      <c r="DO89" s="6" t="str">
        <f>IF($C89="OK",_xlfn.NUMBERVALUE(Plantilla!DM100),"")</f>
        <v/>
      </c>
      <c r="DP89" s="6" t="str">
        <f>IF($C89="OK",_xlfn.NUMBERVALUE(Plantilla!DN100),"")</f>
        <v/>
      </c>
      <c r="DQ89" s="6" t="str">
        <f>IF($C89="OK",_xlfn.NUMBERVALUE(Plantilla!DO100),"")</f>
        <v/>
      </c>
      <c r="DR89" s="6" t="str">
        <f>IF($C89="OK",_xlfn.NUMBERVALUE(Plantilla!DP100),"")</f>
        <v/>
      </c>
      <c r="DS89" t="str">
        <f>IF($C89="OK",TEXT(Plantilla!DR100,"#"),"")</f>
        <v/>
      </c>
      <c r="DT89" s="6"/>
    </row>
    <row r="90" spans="1:124" x14ac:dyDescent="0.25">
      <c r="A90" t="str">
        <f>IF(Plantilla!$I$6="¡Perfecto!, Guarda el archivo y adjúntalo a tu interfaz de Nómina Electrónica","OK","Error")</f>
        <v>OK</v>
      </c>
      <c r="B90" t="str">
        <f>IF(Plantilla!$I$6="¡Perfecto!, Guarda el archivo y adjúntalo a tu interfaz de Nómina Electrónica",MID(Plantilla!$D$2,SEARCH("V",Plantilla!$D$2),10),"")</f>
        <v>V2.0</v>
      </c>
      <c r="C90" t="str">
        <f>Plantilla!C101</f>
        <v/>
      </c>
      <c r="D90" t="str">
        <f>IF($C90="OK",Plantilla!B101,"")</f>
        <v/>
      </c>
      <c r="E90" t="str">
        <f>IF($C90="OK",
   VLOOKUP(Plantilla!$E$4,'Tablas '!$AP$4:$AT$6,5,FALSE),
"")</f>
        <v/>
      </c>
      <c r="F90" t="str">
        <f>IF($C90="OK",TEXT(Plantilla!D101,"#"),"")</f>
        <v/>
      </c>
      <c r="G90" t="str">
        <f>IF($C90="OK",
   VLOOKUP(Plantilla!E101,'Tablas '!$B$4:$C$14,2,FALSE),
"")</f>
        <v/>
      </c>
      <c r="H90" t="str">
        <f>IF($C90="OK",TEXT(Plantilla!F101,"#"),"")</f>
        <v/>
      </c>
      <c r="I90" t="str">
        <f>IF($C90="OK",TEXT(Plantilla!G101,"#"),"")</f>
        <v/>
      </c>
      <c r="J90" t="str">
        <f>IF($C90="OK",TEXT(Plantilla!H101,"#"),"")</f>
        <v/>
      </c>
      <c r="K90" t="str">
        <f>IF($C90="OK",TEXT(Plantilla!I101,"#"),"")</f>
        <v/>
      </c>
      <c r="L90" t="str">
        <f>IF($C90="OK",TEXT(Plantilla!J101,"#"),"")</f>
        <v/>
      </c>
      <c r="M90" t="str">
        <f>IF($C90="OK",TEXT(Plantilla!K101,"#"),"")</f>
        <v/>
      </c>
      <c r="N90" t="str">
        <f>IF($C90="OK",
   CONCATENATE(YEAR(Plantilla!L101),"-",TEXT(MONTH(Plantilla!L101),"00"),"-",TEXT(DAY(Plantilla!L101),"00")),
"")</f>
        <v/>
      </c>
      <c r="O90" t="str">
        <f>IF($C90="OK",_xlfn.NUMBERVALUE(Plantilla!M101),"")</f>
        <v/>
      </c>
      <c r="P90" t="str">
        <f>IF($C90="OK",
   IF(Plantilla!N101&lt;&gt;"",
      CONCATENATE(YEAR(Plantilla!N101),"-",TEXT(MONTH(Plantilla!N101),"00"),"-",TEXT(DAY(Plantilla!N101),"00")),
   ""),
"")</f>
        <v/>
      </c>
      <c r="Q90" t="str">
        <f>IF($C90="OK",
   VLOOKUP(Plantilla!O101,'Tablas '!$E$4:$F$19,2,FALSE),
"")</f>
        <v/>
      </c>
      <c r="R90" t="str">
        <f>IF($C90="OK",
   VLOOKUP(Plantilla!P101,'Tablas '!$H$4:$I$5,2,FALSE),
"")</f>
        <v/>
      </c>
      <c r="S90" t="str">
        <f>IF($C90="OK",
   VLOOKUP(Plantilla!Q101,'Tablas '!$K$4:$L$8,2,FALSE),
"")</f>
        <v/>
      </c>
      <c r="T90" t="str">
        <f>IF($C90="OK",
   VLOOKUP(Plantilla!R101,'Tablas '!$AE$4:$AF$6,2,FALSE),
"")</f>
        <v/>
      </c>
      <c r="U90" t="str">
        <f>IF($C90="OK",
   VLOOKUP(Plantilla!S101,'Tablas '!$AE$4:$AF$6,2,FALSE),
"")</f>
        <v/>
      </c>
      <c r="V90" t="str">
        <f>IF($C90="OK",TEXT(Plantilla!T101,"#"),"")</f>
        <v/>
      </c>
      <c r="W90" s="84" t="str">
        <f>IF($C90="OK",
   VLOOKUP(Plantilla!U101,'Tablas '!$AM$4:$AN$1126,2,FALSE),
"")</f>
        <v/>
      </c>
      <c r="X90" t="str">
        <f>IF($C90="OK",TEXT(Plantilla!V101,"#"),"")</f>
        <v/>
      </c>
      <c r="Y90" t="str">
        <f>IF($C90="OK",
   CONCATENATE(YEAR(Plantilla!W101),"-",TEXT(MONTH(Plantilla!W101),"00"),"-",TEXT(DAY(Plantilla!W101),"00")),
"")</f>
        <v/>
      </c>
      <c r="Z90" t="str">
        <f>IF($C90="OK",
   CONCATENATE(YEAR(Plantilla!X101),"-",TEXT(MONTH(Plantilla!X101),"00"),"-",TEXT(DAY(Plantilla!X101),"00")),
"")</f>
        <v/>
      </c>
      <c r="AA90" t="str">
        <f>IF($C90="OK",
   TEXT(VLOOKUP(Plantilla!Y101,'Tablas '!$Q$4:$R$9,2,FALSE),"#"),
"")</f>
        <v/>
      </c>
      <c r="AB90" t="str">
        <f>IF($C90="OK",
   CONCATENATE(YEAR(Plantilla!Z101),"-",TEXT(MONTH(Plantilla!Z101),"00"),"-",TEXT(DAY(Plantilla!Z101),"00")),
"")</f>
        <v/>
      </c>
      <c r="AC90" t="str">
        <f>IF($C90="OK",
   TEXT(VLOOKUP(Plantilla!AA101,'Tablas '!$T$4:$U$13,2,FALSE),"#"),
"")</f>
        <v/>
      </c>
      <c r="AD90" t="str">
        <f>IF($C90="OK",TEXT(Plantilla!AB101,"#"),"")</f>
        <v/>
      </c>
      <c r="AE90" t="str">
        <f>IF($C90="OK",
   IF(Plantilla!AC101&lt;&gt;"",
      TEXT(VLOOKUP(Plantilla!AC101,'Tablas '!$W$4:$X$7,2,FALSE),"#"),
   ""),
"")</f>
        <v/>
      </c>
      <c r="AF90" t="str">
        <f>IF($C90="OK",TEXT(Plantilla!AD101,"#"),"")</f>
        <v/>
      </c>
      <c r="AG90" s="6" t="str">
        <f>IF($C90="OK",_xlfn.NUMBERVALUE(Plantilla!AE101),"")</f>
        <v/>
      </c>
      <c r="AH90" s="4" t="str">
        <f>IF($C90="OK",_xlfn.NUMBERVALUE(Plantilla!AF101),"")</f>
        <v/>
      </c>
      <c r="AI90" s="6" t="str">
        <f>IF($C90="OK",_xlfn.NUMBERVALUE(Plantilla!AG101),"")</f>
        <v/>
      </c>
      <c r="AJ90" s="6" t="str">
        <f>IF($C90="OK",_xlfn.NUMBERVALUE(Plantilla!AH101),"")</f>
        <v/>
      </c>
      <c r="AK90" s="6" t="str">
        <f>IF($C90="OK",_xlfn.NUMBERVALUE(Plantilla!AI101),"")</f>
        <v/>
      </c>
      <c r="AL90" s="6" t="str">
        <f>IF($C90="OK",_xlfn.NUMBERVALUE(Plantilla!AJ101),"")</f>
        <v/>
      </c>
      <c r="AM90" s="4" t="str">
        <f>IF($C90="OK",_xlfn.NUMBERVALUE(Plantilla!AK101),"")</f>
        <v/>
      </c>
      <c r="AN90" s="6" t="str">
        <f>IF($C90="OK",_xlfn.NUMBERVALUE(Plantilla!AL101),"")</f>
        <v/>
      </c>
      <c r="AO90" s="4" t="str">
        <f>IF($C90="OK",_xlfn.NUMBERVALUE(Plantilla!AM101),"")</f>
        <v/>
      </c>
      <c r="AP90" s="6" t="str">
        <f>IF($C90="OK",_xlfn.NUMBERVALUE(Plantilla!AN101),"")</f>
        <v/>
      </c>
      <c r="AQ90" s="4" t="str">
        <f>IF($C90="OK",_xlfn.NUMBERVALUE(Plantilla!AO101),"")</f>
        <v/>
      </c>
      <c r="AR90" s="6" t="str">
        <f>IF($C90="OK",_xlfn.NUMBERVALUE(Plantilla!AP101),"")</f>
        <v/>
      </c>
      <c r="AS90" s="4" t="str">
        <f>IF($C90="OK",_xlfn.NUMBERVALUE(Plantilla!AQ101),"")</f>
        <v/>
      </c>
      <c r="AT90" s="6" t="str">
        <f>IF($C90="OK",_xlfn.NUMBERVALUE(Plantilla!AR101),"")</f>
        <v/>
      </c>
      <c r="AU90" s="4" t="str">
        <f>IF($C90="OK",_xlfn.NUMBERVALUE(Plantilla!AS101),"")</f>
        <v/>
      </c>
      <c r="AV90" s="6" t="str">
        <f>IF($C90="OK",_xlfn.NUMBERVALUE(Plantilla!AT101),"")</f>
        <v/>
      </c>
      <c r="AW90" s="4" t="str">
        <f>IF($C90="OK",_xlfn.NUMBERVALUE(Plantilla!AU101),"")</f>
        <v/>
      </c>
      <c r="AX90" s="6" t="str">
        <f>IF($C90="OK",_xlfn.NUMBERVALUE(Plantilla!AV101),"")</f>
        <v/>
      </c>
      <c r="AY90" s="4" t="str">
        <f>IF($C90="OK",_xlfn.NUMBERVALUE(Plantilla!AW101),"")</f>
        <v/>
      </c>
      <c r="AZ90" s="6" t="str">
        <f>IF($C90="OK",_xlfn.NUMBERVALUE(Plantilla!AX101),"")</f>
        <v/>
      </c>
      <c r="BA90" t="str">
        <f>IF($C90="OK",_xlfn.NUMBERVALUE(Plantilla!AY101),"")</f>
        <v/>
      </c>
      <c r="BB90" t="str">
        <f>IF($C90="OK",_xlfn.NUMBERVALUE(Plantilla!AZ101),"")</f>
        <v/>
      </c>
      <c r="BC90" s="4" t="str">
        <f>IF($C90="OK",_xlfn.NUMBERVALUE(Plantilla!BA101),"")</f>
        <v/>
      </c>
      <c r="BD90" s="6" t="str">
        <f>IF($C90="OK",_xlfn.NUMBERVALUE(Plantilla!BB101),"")</f>
        <v/>
      </c>
      <c r="BE90" s="4" t="str">
        <f>IF($C90="OK",_xlfn.NUMBERVALUE(Plantilla!BC101),"")</f>
        <v/>
      </c>
      <c r="BF90" s="6" t="str">
        <f>IF($C90="OK",_xlfn.NUMBERVALUE(Plantilla!BD101),"")</f>
        <v/>
      </c>
      <c r="BG90" s="4" t="str">
        <f>IF($C90="OK",_xlfn.NUMBERVALUE(Plantilla!BE101),"")</f>
        <v/>
      </c>
      <c r="BH90" s="6" t="str">
        <f>IF($C90="OK",_xlfn.NUMBERVALUE(Plantilla!BF101),"")</f>
        <v/>
      </c>
      <c r="BI90" s="110" t="str">
        <f>IF($C90="OK",_xlfn.NUMBERVALUE(Plantilla!BG101),"")</f>
        <v/>
      </c>
      <c r="BJ90" s="6" t="str">
        <f>IF($C90="OK",_xlfn.NUMBERVALUE(Plantilla!BH101),"")</f>
        <v/>
      </c>
      <c r="BK90" s="109" t="str">
        <f>IF($C90="OK",_xlfn.NUMBERVALUE(Plantilla!BI101),"")</f>
        <v/>
      </c>
      <c r="BL90" s="6" t="str">
        <f>IF($C90="OK",
   IF(Plantilla!BJ101&lt;&gt;"",
      TEXT(VLOOKUP(Plantilla!BJ101,'Tablas '!$Z$4:$AA$6,2,FALSE),"#"),
   ""),
"")</f>
        <v/>
      </c>
      <c r="BM90" s="4" t="str">
        <f>IF($C90="OK",_xlfn.NUMBERVALUE(Plantilla!BK101),"")</f>
        <v/>
      </c>
      <c r="BN90" s="4" t="str">
        <f>IF($C90="OK",_xlfn.NUMBERVALUE(Plantilla!BL101),"")</f>
        <v/>
      </c>
      <c r="BO90" s="6" t="str">
        <f>IF($C90="OK",_xlfn.NUMBERVALUE(Plantilla!BM101),"")</f>
        <v/>
      </c>
      <c r="BP90" s="4" t="str">
        <f>IF($C90="OK",_xlfn.NUMBERVALUE(Plantilla!BN101),"")</f>
        <v/>
      </c>
      <c r="BQ90" s="6" t="str">
        <f>IF($C90="OK",_xlfn.NUMBERVALUE(Plantilla!BO101),"")</f>
        <v/>
      </c>
      <c r="BR90" s="4" t="str">
        <f>IF($C90="OK",_xlfn.NUMBERVALUE(Plantilla!BP101),"")</f>
        <v/>
      </c>
      <c r="BS90" s="6" t="str">
        <f>IF($C90="OK",_xlfn.NUMBERVALUE(Plantilla!BQ101),"")</f>
        <v/>
      </c>
      <c r="BT90" s="4" t="str">
        <f>IF($C90="OK",_xlfn.NUMBERVALUE(Plantilla!BR101),"")</f>
        <v/>
      </c>
      <c r="BU90" s="6" t="str">
        <f>IF($C90="OK",_xlfn.NUMBERVALUE(Plantilla!BS101),"")</f>
        <v/>
      </c>
      <c r="BV90" s="6" t="str">
        <f>IF($C90="OK",_xlfn.NUMBERVALUE(Plantilla!BT101),"")</f>
        <v/>
      </c>
      <c r="BW90" s="6" t="str">
        <f>IF($C90="OK",_xlfn.NUMBERVALUE(Plantilla!BU101),"")</f>
        <v/>
      </c>
      <c r="BX90" s="6" t="str">
        <f>IF($C90="OK",_xlfn.NUMBERVALUE(Plantilla!BV101),"")</f>
        <v/>
      </c>
      <c r="BY90" s="6" t="str">
        <f>IF($C90="OK",_xlfn.NUMBERVALUE(Plantilla!BW101),"")</f>
        <v/>
      </c>
      <c r="BZ90" s="6" t="str">
        <f>IF($C90="OK",_xlfn.NUMBERVALUE(Plantilla!BX101),"")</f>
        <v/>
      </c>
      <c r="CA90" s="6" t="str">
        <f>IF($C90="OK",_xlfn.NUMBERVALUE(Plantilla!BY101),"")</f>
        <v/>
      </c>
      <c r="CB90" s="6" t="str">
        <f>IF($C90="OK",_xlfn.NUMBERVALUE(Plantilla!BZ101),"")</f>
        <v/>
      </c>
      <c r="CC90" s="6" t="str">
        <f>IF($C90="OK",_xlfn.NUMBERVALUE(Plantilla!CA101),"")</f>
        <v/>
      </c>
      <c r="CD90" s="6" t="str">
        <f>IF($C90="OK",_xlfn.NUMBERVALUE(Plantilla!CB101),"")</f>
        <v/>
      </c>
      <c r="CE90" s="6" t="str">
        <f>IF($C90="OK",_xlfn.NUMBERVALUE(Plantilla!CC101),"")</f>
        <v/>
      </c>
      <c r="CF90" s="4" t="str">
        <f>IF($C90="OK",_xlfn.NUMBERVALUE(Plantilla!CD101),"")</f>
        <v/>
      </c>
      <c r="CG90" s="6" t="str">
        <f>IF($C90="OK",_xlfn.NUMBERVALUE(Plantilla!CE101),"")</f>
        <v/>
      </c>
      <c r="CH90" s="6" t="str">
        <f>IF($C90="OK",_xlfn.NUMBERVALUE(Plantilla!CF101),"")</f>
        <v/>
      </c>
      <c r="CI90" s="6" t="str">
        <f>IF($C90="OK",_xlfn.NUMBERVALUE(Plantilla!CG101),"")</f>
        <v/>
      </c>
      <c r="CJ90" s="6" t="str">
        <f>IF($C90="OK",_xlfn.NUMBERVALUE(Plantilla!CH101),"")</f>
        <v/>
      </c>
      <c r="CK90" s="6" t="str">
        <f>IF($C90="OK",_xlfn.NUMBERVALUE(Plantilla!CI101),"")</f>
        <v/>
      </c>
      <c r="CL90" s="6" t="str">
        <f>IF($C90="OK",_xlfn.NUMBERVALUE(Plantilla!CJ101),"")</f>
        <v/>
      </c>
      <c r="CM90" t="str">
        <f>IF($C90="OK",TEXT(Plantilla!CK101,"#"),"")</f>
        <v/>
      </c>
      <c r="CN90" s="6" t="str">
        <f>IF($C90="OK",_xlfn.NUMBERVALUE(Plantilla!CL101),"")</f>
        <v/>
      </c>
      <c r="CO90" s="6" t="str">
        <f>IF($C90="OK",_xlfn.NUMBERVALUE(Plantilla!CM101),"")</f>
        <v/>
      </c>
      <c r="CP90" s="110" t="str">
        <f>IF($C90="OK",_xlfn.NUMBERVALUE(Plantilla!CN101),"")</f>
        <v/>
      </c>
      <c r="CQ90" s="6" t="str">
        <f>IF($C90="OK",_xlfn.NUMBERVALUE(Plantilla!CO101),"")</f>
        <v/>
      </c>
      <c r="CR90" s="109" t="str">
        <f>IF($C90="OK",_xlfn.NUMBERVALUE(Plantilla!CP101),"")</f>
        <v/>
      </c>
      <c r="CS90" s="110" t="str">
        <f>IF($C90="OK",_xlfn.NUMBERVALUE(Plantilla!CQ101),"")</f>
        <v/>
      </c>
      <c r="CT90" s="6" t="str">
        <f>IF($C90="OK",_xlfn.NUMBERVALUE(Plantilla!CR101),"")</f>
        <v/>
      </c>
      <c r="CU90" s="109" t="str">
        <f>IF($C90="OK",_xlfn.NUMBERVALUE(Plantilla!CS101),"")</f>
        <v/>
      </c>
      <c r="CV90" s="110" t="str">
        <f>IF($C90="OK",_xlfn.NUMBERVALUE(Plantilla!CT101),"")</f>
        <v/>
      </c>
      <c r="CW90" s="6" t="str">
        <f>IF($C90="OK",_xlfn.NUMBERVALUE(Plantilla!CU101),"")</f>
        <v/>
      </c>
      <c r="CX90" s="82" t="str">
        <f>IF($C90="OK",_xlfn.NUMBERVALUE(Plantilla!CV101),"")</f>
        <v/>
      </c>
      <c r="CY90" s="6" t="str">
        <f>IF($C90="OK",_xlfn.NUMBERVALUE(Plantilla!CW101),"")</f>
        <v/>
      </c>
      <c r="CZ90" s="82" t="str">
        <f>IF($C90="OK",_xlfn.NUMBERVALUE(Plantilla!CX101),"")</f>
        <v/>
      </c>
      <c r="DA90" s="6" t="str">
        <f>IF($C90="OK",_xlfn.NUMBERVALUE(Plantilla!CY101),"")</f>
        <v/>
      </c>
      <c r="DB90" s="109" t="str">
        <f>IF($C90="OK",_xlfn.NUMBERVALUE(Plantilla!CZ101),"")</f>
        <v/>
      </c>
      <c r="DC90" s="6" t="str">
        <f>IF($C90="OK",_xlfn.NUMBERVALUE(Plantilla!DA101),"")</f>
        <v/>
      </c>
      <c r="DD90" s="6" t="str">
        <f>IF($C90="OK",TEXT(Plantilla!DB101,"#"),"")</f>
        <v/>
      </c>
      <c r="DE90" s="6" t="str">
        <f>IF($C90="OK",_xlfn.NUMBERVALUE(Plantilla!DC101),"")</f>
        <v/>
      </c>
      <c r="DF90" s="4" t="str">
        <f>IF($C90="OK",_xlfn.NUMBERVALUE(Plantilla!DD101),"")</f>
        <v/>
      </c>
      <c r="DG90" s="6" t="str">
        <f>IF($C90="OK",_xlfn.NUMBERVALUE(Plantilla!DE101),"")</f>
        <v/>
      </c>
      <c r="DH90" s="6" t="str">
        <f>IF($C90="OK",_xlfn.NUMBERVALUE(Plantilla!DF101),"")</f>
        <v/>
      </c>
      <c r="DI90" s="6" t="str">
        <f>IF($C90="OK",_xlfn.NUMBERVALUE(Plantilla!DG101),"")</f>
        <v/>
      </c>
      <c r="DJ90" s="6" t="str">
        <f>IF($C90="OK",_xlfn.NUMBERVALUE(Plantilla!DH101),"")</f>
        <v/>
      </c>
      <c r="DK90" s="6" t="str">
        <f>IF($C90="OK",_xlfn.NUMBERVALUE(Plantilla!DI101),"")</f>
        <v/>
      </c>
      <c r="DL90" s="6" t="str">
        <f>IF($C90="OK",_xlfn.NUMBERVALUE(Plantilla!DJ101),"")</f>
        <v/>
      </c>
      <c r="DM90" s="6" t="str">
        <f>IF($C90="OK",_xlfn.NUMBERVALUE(Plantilla!DK101),"")</f>
        <v/>
      </c>
      <c r="DN90" s="6" t="str">
        <f>IF($C90="OK",_xlfn.NUMBERVALUE(Plantilla!DL101),"")</f>
        <v/>
      </c>
      <c r="DO90" s="6" t="str">
        <f>IF($C90="OK",_xlfn.NUMBERVALUE(Plantilla!DM101),"")</f>
        <v/>
      </c>
      <c r="DP90" s="6" t="str">
        <f>IF($C90="OK",_xlfn.NUMBERVALUE(Plantilla!DN101),"")</f>
        <v/>
      </c>
      <c r="DQ90" s="6" t="str">
        <f>IF($C90="OK",_xlfn.NUMBERVALUE(Plantilla!DO101),"")</f>
        <v/>
      </c>
      <c r="DR90" s="6" t="str">
        <f>IF($C90="OK",_xlfn.NUMBERVALUE(Plantilla!DP101),"")</f>
        <v/>
      </c>
      <c r="DS90" t="str">
        <f>IF($C90="OK",TEXT(Plantilla!DR101,"#"),"")</f>
        <v/>
      </c>
      <c r="DT90" s="6"/>
    </row>
    <row r="91" spans="1:124" x14ac:dyDescent="0.25">
      <c r="A91" t="str">
        <f>IF(Plantilla!$I$6="¡Perfecto!, Guarda el archivo y adjúntalo a tu interfaz de Nómina Electrónica","OK","Error")</f>
        <v>OK</v>
      </c>
      <c r="B91" t="str">
        <f>IF(Plantilla!$I$6="¡Perfecto!, Guarda el archivo y adjúntalo a tu interfaz de Nómina Electrónica",MID(Plantilla!$D$2,SEARCH("V",Plantilla!$D$2),10),"")</f>
        <v>V2.0</v>
      </c>
      <c r="C91" t="str">
        <f>Plantilla!C102</f>
        <v/>
      </c>
      <c r="D91" t="str">
        <f>IF($C91="OK",Plantilla!B102,"")</f>
        <v/>
      </c>
      <c r="E91" t="str">
        <f>IF($C91="OK",
   VLOOKUP(Plantilla!$E$4,'Tablas '!$AP$4:$AT$6,5,FALSE),
"")</f>
        <v/>
      </c>
      <c r="F91" t="str">
        <f>IF($C91="OK",TEXT(Plantilla!D102,"#"),"")</f>
        <v/>
      </c>
      <c r="G91" t="str">
        <f>IF($C91="OK",
   VLOOKUP(Plantilla!E102,'Tablas '!$B$4:$C$14,2,FALSE),
"")</f>
        <v/>
      </c>
      <c r="H91" t="str">
        <f>IF($C91="OK",TEXT(Plantilla!F102,"#"),"")</f>
        <v/>
      </c>
      <c r="I91" t="str">
        <f>IF($C91="OK",TEXT(Plantilla!G102,"#"),"")</f>
        <v/>
      </c>
      <c r="J91" t="str">
        <f>IF($C91="OK",TEXT(Plantilla!H102,"#"),"")</f>
        <v/>
      </c>
      <c r="K91" t="str">
        <f>IF($C91="OK",TEXT(Plantilla!I102,"#"),"")</f>
        <v/>
      </c>
      <c r="L91" t="str">
        <f>IF($C91="OK",TEXT(Plantilla!J102,"#"),"")</f>
        <v/>
      </c>
      <c r="M91" t="str">
        <f>IF($C91="OK",TEXT(Plantilla!K102,"#"),"")</f>
        <v/>
      </c>
      <c r="N91" t="str">
        <f>IF($C91="OK",
   CONCATENATE(YEAR(Plantilla!L102),"-",TEXT(MONTH(Plantilla!L102),"00"),"-",TEXT(DAY(Plantilla!L102),"00")),
"")</f>
        <v/>
      </c>
      <c r="O91" t="str">
        <f>IF($C91="OK",_xlfn.NUMBERVALUE(Plantilla!M102),"")</f>
        <v/>
      </c>
      <c r="P91" t="str">
        <f>IF($C91="OK",
   IF(Plantilla!N102&lt;&gt;"",
      CONCATENATE(YEAR(Plantilla!N102),"-",TEXT(MONTH(Plantilla!N102),"00"),"-",TEXT(DAY(Plantilla!N102),"00")),
   ""),
"")</f>
        <v/>
      </c>
      <c r="Q91" t="str">
        <f>IF($C91="OK",
   VLOOKUP(Plantilla!O102,'Tablas '!$E$4:$F$19,2,FALSE),
"")</f>
        <v/>
      </c>
      <c r="R91" t="str">
        <f>IF($C91="OK",
   VLOOKUP(Plantilla!P102,'Tablas '!$H$4:$I$5,2,FALSE),
"")</f>
        <v/>
      </c>
      <c r="S91" t="str">
        <f>IF($C91="OK",
   VLOOKUP(Plantilla!Q102,'Tablas '!$K$4:$L$8,2,FALSE),
"")</f>
        <v/>
      </c>
      <c r="T91" t="str">
        <f>IF($C91="OK",
   VLOOKUP(Plantilla!R102,'Tablas '!$AE$4:$AF$6,2,FALSE),
"")</f>
        <v/>
      </c>
      <c r="U91" t="str">
        <f>IF($C91="OK",
   VLOOKUP(Plantilla!S102,'Tablas '!$AE$4:$AF$6,2,FALSE),
"")</f>
        <v/>
      </c>
      <c r="V91" t="str">
        <f>IF($C91="OK",TEXT(Plantilla!T102,"#"),"")</f>
        <v/>
      </c>
      <c r="W91" s="84" t="str">
        <f>IF($C91="OK",
   VLOOKUP(Plantilla!U102,'Tablas '!$AM$4:$AN$1126,2,FALSE),
"")</f>
        <v/>
      </c>
      <c r="X91" t="str">
        <f>IF($C91="OK",TEXT(Plantilla!V102,"#"),"")</f>
        <v/>
      </c>
      <c r="Y91" t="str">
        <f>IF($C91="OK",
   CONCATENATE(YEAR(Plantilla!W102),"-",TEXT(MONTH(Plantilla!W102),"00"),"-",TEXT(DAY(Plantilla!W102),"00")),
"")</f>
        <v/>
      </c>
      <c r="Z91" t="str">
        <f>IF($C91="OK",
   CONCATENATE(YEAR(Plantilla!X102),"-",TEXT(MONTH(Plantilla!X102),"00"),"-",TEXT(DAY(Plantilla!X102),"00")),
"")</f>
        <v/>
      </c>
      <c r="AA91" t="str">
        <f>IF($C91="OK",
   TEXT(VLOOKUP(Plantilla!Y102,'Tablas '!$Q$4:$R$9,2,FALSE),"#"),
"")</f>
        <v/>
      </c>
      <c r="AB91" t="str">
        <f>IF($C91="OK",
   CONCATENATE(YEAR(Plantilla!Z102),"-",TEXT(MONTH(Plantilla!Z102),"00"),"-",TEXT(DAY(Plantilla!Z102),"00")),
"")</f>
        <v/>
      </c>
      <c r="AC91" t="str">
        <f>IF($C91="OK",
   TEXT(VLOOKUP(Plantilla!AA102,'Tablas '!$T$4:$U$13,2,FALSE),"#"),
"")</f>
        <v/>
      </c>
      <c r="AD91" t="str">
        <f>IF($C91="OK",TEXT(Plantilla!AB102,"#"),"")</f>
        <v/>
      </c>
      <c r="AE91" t="str">
        <f>IF($C91="OK",
   IF(Plantilla!AC102&lt;&gt;"",
      TEXT(VLOOKUP(Plantilla!AC102,'Tablas '!$W$4:$X$7,2,FALSE),"#"),
   ""),
"")</f>
        <v/>
      </c>
      <c r="AF91" t="str">
        <f>IF($C91="OK",TEXT(Plantilla!AD102,"#"),"")</f>
        <v/>
      </c>
      <c r="AG91" s="6" t="str">
        <f>IF($C91="OK",_xlfn.NUMBERVALUE(Plantilla!AE102),"")</f>
        <v/>
      </c>
      <c r="AH91" s="4" t="str">
        <f>IF($C91="OK",_xlfn.NUMBERVALUE(Plantilla!AF102),"")</f>
        <v/>
      </c>
      <c r="AI91" s="6" t="str">
        <f>IF($C91="OK",_xlfn.NUMBERVALUE(Plantilla!AG102),"")</f>
        <v/>
      </c>
      <c r="AJ91" s="6" t="str">
        <f>IF($C91="OK",_xlfn.NUMBERVALUE(Plantilla!AH102),"")</f>
        <v/>
      </c>
      <c r="AK91" s="6" t="str">
        <f>IF($C91="OK",_xlfn.NUMBERVALUE(Plantilla!AI102),"")</f>
        <v/>
      </c>
      <c r="AL91" s="6" t="str">
        <f>IF($C91="OK",_xlfn.NUMBERVALUE(Plantilla!AJ102),"")</f>
        <v/>
      </c>
      <c r="AM91" s="4" t="str">
        <f>IF($C91="OK",_xlfn.NUMBERVALUE(Plantilla!AK102),"")</f>
        <v/>
      </c>
      <c r="AN91" s="6" t="str">
        <f>IF($C91="OK",_xlfn.NUMBERVALUE(Plantilla!AL102),"")</f>
        <v/>
      </c>
      <c r="AO91" s="4" t="str">
        <f>IF($C91="OK",_xlfn.NUMBERVALUE(Plantilla!AM102),"")</f>
        <v/>
      </c>
      <c r="AP91" s="6" t="str">
        <f>IF($C91="OK",_xlfn.NUMBERVALUE(Plantilla!AN102),"")</f>
        <v/>
      </c>
      <c r="AQ91" s="4" t="str">
        <f>IF($C91="OK",_xlfn.NUMBERVALUE(Plantilla!AO102),"")</f>
        <v/>
      </c>
      <c r="AR91" s="6" t="str">
        <f>IF($C91="OK",_xlfn.NUMBERVALUE(Plantilla!AP102),"")</f>
        <v/>
      </c>
      <c r="AS91" s="4" t="str">
        <f>IF($C91="OK",_xlfn.NUMBERVALUE(Plantilla!AQ102),"")</f>
        <v/>
      </c>
      <c r="AT91" s="6" t="str">
        <f>IF($C91="OK",_xlfn.NUMBERVALUE(Plantilla!AR102),"")</f>
        <v/>
      </c>
      <c r="AU91" s="4" t="str">
        <f>IF($C91="OK",_xlfn.NUMBERVALUE(Plantilla!AS102),"")</f>
        <v/>
      </c>
      <c r="AV91" s="6" t="str">
        <f>IF($C91="OK",_xlfn.NUMBERVALUE(Plantilla!AT102),"")</f>
        <v/>
      </c>
      <c r="AW91" s="4" t="str">
        <f>IF($C91="OK",_xlfn.NUMBERVALUE(Plantilla!AU102),"")</f>
        <v/>
      </c>
      <c r="AX91" s="6" t="str">
        <f>IF($C91="OK",_xlfn.NUMBERVALUE(Plantilla!AV102),"")</f>
        <v/>
      </c>
      <c r="AY91" s="4" t="str">
        <f>IF($C91="OK",_xlfn.NUMBERVALUE(Plantilla!AW102),"")</f>
        <v/>
      </c>
      <c r="AZ91" s="6" t="str">
        <f>IF($C91="OK",_xlfn.NUMBERVALUE(Plantilla!AX102),"")</f>
        <v/>
      </c>
      <c r="BA91" t="str">
        <f>IF($C91="OK",_xlfn.NUMBERVALUE(Plantilla!AY102),"")</f>
        <v/>
      </c>
      <c r="BB91" t="str">
        <f>IF($C91="OK",_xlfn.NUMBERVALUE(Plantilla!AZ102),"")</f>
        <v/>
      </c>
      <c r="BC91" s="4" t="str">
        <f>IF($C91="OK",_xlfn.NUMBERVALUE(Plantilla!BA102),"")</f>
        <v/>
      </c>
      <c r="BD91" s="6" t="str">
        <f>IF($C91="OK",_xlfn.NUMBERVALUE(Plantilla!BB102),"")</f>
        <v/>
      </c>
      <c r="BE91" s="4" t="str">
        <f>IF($C91="OK",_xlfn.NUMBERVALUE(Plantilla!BC102),"")</f>
        <v/>
      </c>
      <c r="BF91" s="6" t="str">
        <f>IF($C91="OK",_xlfn.NUMBERVALUE(Plantilla!BD102),"")</f>
        <v/>
      </c>
      <c r="BG91" s="4" t="str">
        <f>IF($C91="OK",_xlfn.NUMBERVALUE(Plantilla!BE102),"")</f>
        <v/>
      </c>
      <c r="BH91" s="6" t="str">
        <f>IF($C91="OK",_xlfn.NUMBERVALUE(Plantilla!BF102),"")</f>
        <v/>
      </c>
      <c r="BI91" s="110" t="str">
        <f>IF($C91="OK",_xlfn.NUMBERVALUE(Plantilla!BG102),"")</f>
        <v/>
      </c>
      <c r="BJ91" s="6" t="str">
        <f>IF($C91="OK",_xlfn.NUMBERVALUE(Plantilla!BH102),"")</f>
        <v/>
      </c>
      <c r="BK91" s="109" t="str">
        <f>IF($C91="OK",_xlfn.NUMBERVALUE(Plantilla!BI102),"")</f>
        <v/>
      </c>
      <c r="BL91" s="6" t="str">
        <f>IF($C91="OK",
   IF(Plantilla!BJ102&lt;&gt;"",
      TEXT(VLOOKUP(Plantilla!BJ102,'Tablas '!$Z$4:$AA$6,2,FALSE),"#"),
   ""),
"")</f>
        <v/>
      </c>
      <c r="BM91" s="4" t="str">
        <f>IF($C91="OK",_xlfn.NUMBERVALUE(Plantilla!BK102),"")</f>
        <v/>
      </c>
      <c r="BN91" s="4" t="str">
        <f>IF($C91="OK",_xlfn.NUMBERVALUE(Plantilla!BL102),"")</f>
        <v/>
      </c>
      <c r="BO91" s="6" t="str">
        <f>IF($C91="OK",_xlfn.NUMBERVALUE(Plantilla!BM102),"")</f>
        <v/>
      </c>
      <c r="BP91" s="4" t="str">
        <f>IF($C91="OK",_xlfn.NUMBERVALUE(Plantilla!BN102),"")</f>
        <v/>
      </c>
      <c r="BQ91" s="6" t="str">
        <f>IF($C91="OK",_xlfn.NUMBERVALUE(Plantilla!BO102),"")</f>
        <v/>
      </c>
      <c r="BR91" s="4" t="str">
        <f>IF($C91="OK",_xlfn.NUMBERVALUE(Plantilla!BP102),"")</f>
        <v/>
      </c>
      <c r="BS91" s="6" t="str">
        <f>IF($C91="OK",_xlfn.NUMBERVALUE(Plantilla!BQ102),"")</f>
        <v/>
      </c>
      <c r="BT91" s="4" t="str">
        <f>IF($C91="OK",_xlfn.NUMBERVALUE(Plantilla!BR102),"")</f>
        <v/>
      </c>
      <c r="BU91" s="6" t="str">
        <f>IF($C91="OK",_xlfn.NUMBERVALUE(Plantilla!BS102),"")</f>
        <v/>
      </c>
      <c r="BV91" s="6" t="str">
        <f>IF($C91="OK",_xlfn.NUMBERVALUE(Plantilla!BT102),"")</f>
        <v/>
      </c>
      <c r="BW91" s="6" t="str">
        <f>IF($C91="OK",_xlfn.NUMBERVALUE(Plantilla!BU102),"")</f>
        <v/>
      </c>
      <c r="BX91" s="6" t="str">
        <f>IF($C91="OK",_xlfn.NUMBERVALUE(Plantilla!BV102),"")</f>
        <v/>
      </c>
      <c r="BY91" s="6" t="str">
        <f>IF($C91="OK",_xlfn.NUMBERVALUE(Plantilla!BW102),"")</f>
        <v/>
      </c>
      <c r="BZ91" s="6" t="str">
        <f>IF($C91="OK",_xlfn.NUMBERVALUE(Plantilla!BX102),"")</f>
        <v/>
      </c>
      <c r="CA91" s="6" t="str">
        <f>IF($C91="OK",_xlfn.NUMBERVALUE(Plantilla!BY102),"")</f>
        <v/>
      </c>
      <c r="CB91" s="6" t="str">
        <f>IF($C91="OK",_xlfn.NUMBERVALUE(Plantilla!BZ102),"")</f>
        <v/>
      </c>
      <c r="CC91" s="6" t="str">
        <f>IF($C91="OK",_xlfn.NUMBERVALUE(Plantilla!CA102),"")</f>
        <v/>
      </c>
      <c r="CD91" s="6" t="str">
        <f>IF($C91="OK",_xlfn.NUMBERVALUE(Plantilla!CB102),"")</f>
        <v/>
      </c>
      <c r="CE91" s="6" t="str">
        <f>IF($C91="OK",_xlfn.NUMBERVALUE(Plantilla!CC102),"")</f>
        <v/>
      </c>
      <c r="CF91" s="4" t="str">
        <f>IF($C91="OK",_xlfn.NUMBERVALUE(Plantilla!CD102),"")</f>
        <v/>
      </c>
      <c r="CG91" s="6" t="str">
        <f>IF($C91="OK",_xlfn.NUMBERVALUE(Plantilla!CE102),"")</f>
        <v/>
      </c>
      <c r="CH91" s="6" t="str">
        <f>IF($C91="OK",_xlfn.NUMBERVALUE(Plantilla!CF102),"")</f>
        <v/>
      </c>
      <c r="CI91" s="6" t="str">
        <f>IF($C91="OK",_xlfn.NUMBERVALUE(Plantilla!CG102),"")</f>
        <v/>
      </c>
      <c r="CJ91" s="6" t="str">
        <f>IF($C91="OK",_xlfn.NUMBERVALUE(Plantilla!CH102),"")</f>
        <v/>
      </c>
      <c r="CK91" s="6" t="str">
        <f>IF($C91="OK",_xlfn.NUMBERVALUE(Plantilla!CI102),"")</f>
        <v/>
      </c>
      <c r="CL91" s="6" t="str">
        <f>IF($C91="OK",_xlfn.NUMBERVALUE(Plantilla!CJ102),"")</f>
        <v/>
      </c>
      <c r="CM91" t="str">
        <f>IF($C91="OK",TEXT(Plantilla!CK102,"#"),"")</f>
        <v/>
      </c>
      <c r="CN91" s="6" t="str">
        <f>IF($C91="OK",_xlfn.NUMBERVALUE(Plantilla!CL102),"")</f>
        <v/>
      </c>
      <c r="CO91" s="6" t="str">
        <f>IF($C91="OK",_xlfn.NUMBERVALUE(Plantilla!CM102),"")</f>
        <v/>
      </c>
      <c r="CP91" s="110" t="str">
        <f>IF($C91="OK",_xlfn.NUMBERVALUE(Plantilla!CN102),"")</f>
        <v/>
      </c>
      <c r="CQ91" s="6" t="str">
        <f>IF($C91="OK",_xlfn.NUMBERVALUE(Plantilla!CO102),"")</f>
        <v/>
      </c>
      <c r="CR91" s="109" t="str">
        <f>IF($C91="OK",_xlfn.NUMBERVALUE(Plantilla!CP102),"")</f>
        <v/>
      </c>
      <c r="CS91" s="110" t="str">
        <f>IF($C91="OK",_xlfn.NUMBERVALUE(Plantilla!CQ102),"")</f>
        <v/>
      </c>
      <c r="CT91" s="6" t="str">
        <f>IF($C91="OK",_xlfn.NUMBERVALUE(Plantilla!CR102),"")</f>
        <v/>
      </c>
      <c r="CU91" s="109" t="str">
        <f>IF($C91="OK",_xlfn.NUMBERVALUE(Plantilla!CS102),"")</f>
        <v/>
      </c>
      <c r="CV91" s="110" t="str">
        <f>IF($C91="OK",_xlfn.NUMBERVALUE(Plantilla!CT102),"")</f>
        <v/>
      </c>
      <c r="CW91" s="6" t="str">
        <f>IF($C91="OK",_xlfn.NUMBERVALUE(Plantilla!CU102),"")</f>
        <v/>
      </c>
      <c r="CX91" s="82" t="str">
        <f>IF($C91="OK",_xlfn.NUMBERVALUE(Plantilla!CV102),"")</f>
        <v/>
      </c>
      <c r="CY91" s="6" t="str">
        <f>IF($C91="OK",_xlfn.NUMBERVALUE(Plantilla!CW102),"")</f>
        <v/>
      </c>
      <c r="CZ91" s="82" t="str">
        <f>IF($C91="OK",_xlfn.NUMBERVALUE(Plantilla!CX102),"")</f>
        <v/>
      </c>
      <c r="DA91" s="6" t="str">
        <f>IF($C91="OK",_xlfn.NUMBERVALUE(Plantilla!CY102),"")</f>
        <v/>
      </c>
      <c r="DB91" s="109" t="str">
        <f>IF($C91="OK",_xlfn.NUMBERVALUE(Plantilla!CZ102),"")</f>
        <v/>
      </c>
      <c r="DC91" s="6" t="str">
        <f>IF($C91="OK",_xlfn.NUMBERVALUE(Plantilla!DA102),"")</f>
        <v/>
      </c>
      <c r="DD91" s="6" t="str">
        <f>IF($C91="OK",TEXT(Plantilla!DB102,"#"),"")</f>
        <v/>
      </c>
      <c r="DE91" s="6" t="str">
        <f>IF($C91="OK",_xlfn.NUMBERVALUE(Plantilla!DC102),"")</f>
        <v/>
      </c>
      <c r="DF91" s="4" t="str">
        <f>IF($C91="OK",_xlfn.NUMBERVALUE(Plantilla!DD102),"")</f>
        <v/>
      </c>
      <c r="DG91" s="6" t="str">
        <f>IF($C91="OK",_xlfn.NUMBERVALUE(Plantilla!DE102),"")</f>
        <v/>
      </c>
      <c r="DH91" s="6" t="str">
        <f>IF($C91="OK",_xlfn.NUMBERVALUE(Plantilla!DF102),"")</f>
        <v/>
      </c>
      <c r="DI91" s="6" t="str">
        <f>IF($C91="OK",_xlfn.NUMBERVALUE(Plantilla!DG102),"")</f>
        <v/>
      </c>
      <c r="DJ91" s="6" t="str">
        <f>IF($C91="OK",_xlfn.NUMBERVALUE(Plantilla!DH102),"")</f>
        <v/>
      </c>
      <c r="DK91" s="6" t="str">
        <f>IF($C91="OK",_xlfn.NUMBERVALUE(Plantilla!DI102),"")</f>
        <v/>
      </c>
      <c r="DL91" s="6" t="str">
        <f>IF($C91="OK",_xlfn.NUMBERVALUE(Plantilla!DJ102),"")</f>
        <v/>
      </c>
      <c r="DM91" s="6" t="str">
        <f>IF($C91="OK",_xlfn.NUMBERVALUE(Plantilla!DK102),"")</f>
        <v/>
      </c>
      <c r="DN91" s="6" t="str">
        <f>IF($C91="OK",_xlfn.NUMBERVALUE(Plantilla!DL102),"")</f>
        <v/>
      </c>
      <c r="DO91" s="6" t="str">
        <f>IF($C91="OK",_xlfn.NUMBERVALUE(Plantilla!DM102),"")</f>
        <v/>
      </c>
      <c r="DP91" s="6" t="str">
        <f>IF($C91="OK",_xlfn.NUMBERVALUE(Plantilla!DN102),"")</f>
        <v/>
      </c>
      <c r="DQ91" s="6" t="str">
        <f>IF($C91="OK",_xlfn.NUMBERVALUE(Plantilla!DO102),"")</f>
        <v/>
      </c>
      <c r="DR91" s="6" t="str">
        <f>IF($C91="OK",_xlfn.NUMBERVALUE(Plantilla!DP102),"")</f>
        <v/>
      </c>
      <c r="DS91" t="str">
        <f>IF($C91="OK",TEXT(Plantilla!DR102,"#"),"")</f>
        <v/>
      </c>
      <c r="DT91" s="6"/>
    </row>
    <row r="92" spans="1:124" x14ac:dyDescent="0.25">
      <c r="A92" t="str">
        <f>IF(Plantilla!$I$6="¡Perfecto!, Guarda el archivo y adjúntalo a tu interfaz de Nómina Electrónica","OK","Error")</f>
        <v>OK</v>
      </c>
      <c r="B92" t="str">
        <f>IF(Plantilla!$I$6="¡Perfecto!, Guarda el archivo y adjúntalo a tu interfaz de Nómina Electrónica",MID(Plantilla!$D$2,SEARCH("V",Plantilla!$D$2),10),"")</f>
        <v>V2.0</v>
      </c>
      <c r="C92" t="str">
        <f>Plantilla!C103</f>
        <v/>
      </c>
      <c r="D92" t="str">
        <f>IF($C92="OK",Plantilla!B103,"")</f>
        <v/>
      </c>
      <c r="E92" t="str">
        <f>IF($C92="OK",
   VLOOKUP(Plantilla!$E$4,'Tablas '!$AP$4:$AT$6,5,FALSE),
"")</f>
        <v/>
      </c>
      <c r="F92" t="str">
        <f>IF($C92="OK",TEXT(Plantilla!D103,"#"),"")</f>
        <v/>
      </c>
      <c r="G92" t="str">
        <f>IF($C92="OK",
   VLOOKUP(Plantilla!E103,'Tablas '!$B$4:$C$14,2,FALSE),
"")</f>
        <v/>
      </c>
      <c r="H92" t="str">
        <f>IF($C92="OK",TEXT(Plantilla!F103,"#"),"")</f>
        <v/>
      </c>
      <c r="I92" t="str">
        <f>IF($C92="OK",TEXT(Plantilla!G103,"#"),"")</f>
        <v/>
      </c>
      <c r="J92" t="str">
        <f>IF($C92="OK",TEXT(Plantilla!H103,"#"),"")</f>
        <v/>
      </c>
      <c r="K92" t="str">
        <f>IF($C92="OK",TEXT(Plantilla!I103,"#"),"")</f>
        <v/>
      </c>
      <c r="L92" t="str">
        <f>IF($C92="OK",TEXT(Plantilla!J103,"#"),"")</f>
        <v/>
      </c>
      <c r="M92" t="str">
        <f>IF($C92="OK",TEXT(Plantilla!K103,"#"),"")</f>
        <v/>
      </c>
      <c r="N92" t="str">
        <f>IF($C92="OK",
   CONCATENATE(YEAR(Plantilla!L103),"-",TEXT(MONTH(Plantilla!L103),"00"),"-",TEXT(DAY(Plantilla!L103),"00")),
"")</f>
        <v/>
      </c>
      <c r="O92" t="str">
        <f>IF($C92="OK",_xlfn.NUMBERVALUE(Plantilla!M103),"")</f>
        <v/>
      </c>
      <c r="P92" t="str">
        <f>IF($C92="OK",
   IF(Plantilla!N103&lt;&gt;"",
      CONCATENATE(YEAR(Plantilla!N103),"-",TEXT(MONTH(Plantilla!N103),"00"),"-",TEXT(DAY(Plantilla!N103),"00")),
   ""),
"")</f>
        <v/>
      </c>
      <c r="Q92" t="str">
        <f>IF($C92="OK",
   VLOOKUP(Plantilla!O103,'Tablas '!$E$4:$F$19,2,FALSE),
"")</f>
        <v/>
      </c>
      <c r="R92" t="str">
        <f>IF($C92="OK",
   VLOOKUP(Plantilla!P103,'Tablas '!$H$4:$I$5,2,FALSE),
"")</f>
        <v/>
      </c>
      <c r="S92" t="str">
        <f>IF($C92="OK",
   VLOOKUP(Plantilla!Q103,'Tablas '!$K$4:$L$8,2,FALSE),
"")</f>
        <v/>
      </c>
      <c r="T92" t="str">
        <f>IF($C92="OK",
   VLOOKUP(Plantilla!R103,'Tablas '!$AE$4:$AF$6,2,FALSE),
"")</f>
        <v/>
      </c>
      <c r="U92" t="str">
        <f>IF($C92="OK",
   VLOOKUP(Plantilla!S103,'Tablas '!$AE$4:$AF$6,2,FALSE),
"")</f>
        <v/>
      </c>
      <c r="V92" t="str">
        <f>IF($C92="OK",TEXT(Plantilla!T103,"#"),"")</f>
        <v/>
      </c>
      <c r="W92" s="84" t="str">
        <f>IF($C92="OK",
   VLOOKUP(Plantilla!U103,'Tablas '!$AM$4:$AN$1126,2,FALSE),
"")</f>
        <v/>
      </c>
      <c r="X92" t="str">
        <f>IF($C92="OK",TEXT(Plantilla!V103,"#"),"")</f>
        <v/>
      </c>
      <c r="Y92" t="str">
        <f>IF($C92="OK",
   CONCATENATE(YEAR(Plantilla!W103),"-",TEXT(MONTH(Plantilla!W103),"00"),"-",TEXT(DAY(Plantilla!W103),"00")),
"")</f>
        <v/>
      </c>
      <c r="Z92" t="str">
        <f>IF($C92="OK",
   CONCATENATE(YEAR(Plantilla!X103),"-",TEXT(MONTH(Plantilla!X103),"00"),"-",TEXT(DAY(Plantilla!X103),"00")),
"")</f>
        <v/>
      </c>
      <c r="AA92" t="str">
        <f>IF($C92="OK",
   TEXT(VLOOKUP(Plantilla!Y103,'Tablas '!$Q$4:$R$9,2,FALSE),"#"),
"")</f>
        <v/>
      </c>
      <c r="AB92" t="str">
        <f>IF($C92="OK",
   CONCATENATE(YEAR(Plantilla!Z103),"-",TEXT(MONTH(Plantilla!Z103),"00"),"-",TEXT(DAY(Plantilla!Z103),"00")),
"")</f>
        <v/>
      </c>
      <c r="AC92" t="str">
        <f>IF($C92="OK",
   TEXT(VLOOKUP(Plantilla!AA103,'Tablas '!$T$4:$U$13,2,FALSE),"#"),
"")</f>
        <v/>
      </c>
      <c r="AD92" t="str">
        <f>IF($C92="OK",TEXT(Plantilla!AB103,"#"),"")</f>
        <v/>
      </c>
      <c r="AE92" t="str">
        <f>IF($C92="OK",
   IF(Plantilla!AC103&lt;&gt;"",
      TEXT(VLOOKUP(Plantilla!AC103,'Tablas '!$W$4:$X$7,2,FALSE),"#"),
   ""),
"")</f>
        <v/>
      </c>
      <c r="AF92" t="str">
        <f>IF($C92="OK",TEXT(Plantilla!AD103,"#"),"")</f>
        <v/>
      </c>
      <c r="AG92" s="6" t="str">
        <f>IF($C92="OK",_xlfn.NUMBERVALUE(Plantilla!AE103),"")</f>
        <v/>
      </c>
      <c r="AH92" s="4" t="str">
        <f>IF($C92="OK",_xlfn.NUMBERVALUE(Plantilla!AF103),"")</f>
        <v/>
      </c>
      <c r="AI92" s="6" t="str">
        <f>IF($C92="OK",_xlfn.NUMBERVALUE(Plantilla!AG103),"")</f>
        <v/>
      </c>
      <c r="AJ92" s="6" t="str">
        <f>IF($C92="OK",_xlfn.NUMBERVALUE(Plantilla!AH103),"")</f>
        <v/>
      </c>
      <c r="AK92" s="6" t="str">
        <f>IF($C92="OK",_xlfn.NUMBERVALUE(Plantilla!AI103),"")</f>
        <v/>
      </c>
      <c r="AL92" s="6" t="str">
        <f>IF($C92="OK",_xlfn.NUMBERVALUE(Plantilla!AJ103),"")</f>
        <v/>
      </c>
      <c r="AM92" s="4" t="str">
        <f>IF($C92="OK",_xlfn.NUMBERVALUE(Plantilla!AK103),"")</f>
        <v/>
      </c>
      <c r="AN92" s="6" t="str">
        <f>IF($C92="OK",_xlfn.NUMBERVALUE(Plantilla!AL103),"")</f>
        <v/>
      </c>
      <c r="AO92" s="4" t="str">
        <f>IF($C92="OK",_xlfn.NUMBERVALUE(Plantilla!AM103),"")</f>
        <v/>
      </c>
      <c r="AP92" s="6" t="str">
        <f>IF($C92="OK",_xlfn.NUMBERVALUE(Plantilla!AN103),"")</f>
        <v/>
      </c>
      <c r="AQ92" s="4" t="str">
        <f>IF($C92="OK",_xlfn.NUMBERVALUE(Plantilla!AO103),"")</f>
        <v/>
      </c>
      <c r="AR92" s="6" t="str">
        <f>IF($C92="OK",_xlfn.NUMBERVALUE(Plantilla!AP103),"")</f>
        <v/>
      </c>
      <c r="AS92" s="4" t="str">
        <f>IF($C92="OK",_xlfn.NUMBERVALUE(Plantilla!AQ103),"")</f>
        <v/>
      </c>
      <c r="AT92" s="6" t="str">
        <f>IF($C92="OK",_xlfn.NUMBERVALUE(Plantilla!AR103),"")</f>
        <v/>
      </c>
      <c r="AU92" s="4" t="str">
        <f>IF($C92="OK",_xlfn.NUMBERVALUE(Plantilla!AS103),"")</f>
        <v/>
      </c>
      <c r="AV92" s="6" t="str">
        <f>IF($C92="OK",_xlfn.NUMBERVALUE(Plantilla!AT103),"")</f>
        <v/>
      </c>
      <c r="AW92" s="4" t="str">
        <f>IF($C92="OK",_xlfn.NUMBERVALUE(Plantilla!AU103),"")</f>
        <v/>
      </c>
      <c r="AX92" s="6" t="str">
        <f>IF($C92="OK",_xlfn.NUMBERVALUE(Plantilla!AV103),"")</f>
        <v/>
      </c>
      <c r="AY92" s="4" t="str">
        <f>IF($C92="OK",_xlfn.NUMBERVALUE(Plantilla!AW103),"")</f>
        <v/>
      </c>
      <c r="AZ92" s="6" t="str">
        <f>IF($C92="OK",_xlfn.NUMBERVALUE(Plantilla!AX103),"")</f>
        <v/>
      </c>
      <c r="BA92" t="str">
        <f>IF($C92="OK",_xlfn.NUMBERVALUE(Plantilla!AY103),"")</f>
        <v/>
      </c>
      <c r="BB92" t="str">
        <f>IF($C92="OK",_xlfn.NUMBERVALUE(Plantilla!AZ103),"")</f>
        <v/>
      </c>
      <c r="BC92" s="4" t="str">
        <f>IF($C92="OK",_xlfn.NUMBERVALUE(Plantilla!BA103),"")</f>
        <v/>
      </c>
      <c r="BD92" s="6" t="str">
        <f>IF($C92="OK",_xlfn.NUMBERVALUE(Plantilla!BB103),"")</f>
        <v/>
      </c>
      <c r="BE92" s="4" t="str">
        <f>IF($C92="OK",_xlfn.NUMBERVALUE(Plantilla!BC103),"")</f>
        <v/>
      </c>
      <c r="BF92" s="6" t="str">
        <f>IF($C92="OK",_xlfn.NUMBERVALUE(Plantilla!BD103),"")</f>
        <v/>
      </c>
      <c r="BG92" s="4" t="str">
        <f>IF($C92="OK",_xlfn.NUMBERVALUE(Plantilla!BE103),"")</f>
        <v/>
      </c>
      <c r="BH92" s="6" t="str">
        <f>IF($C92="OK",_xlfn.NUMBERVALUE(Plantilla!BF103),"")</f>
        <v/>
      </c>
      <c r="BI92" s="110" t="str">
        <f>IF($C92="OK",_xlfn.NUMBERVALUE(Plantilla!BG103),"")</f>
        <v/>
      </c>
      <c r="BJ92" s="6" t="str">
        <f>IF($C92="OK",_xlfn.NUMBERVALUE(Plantilla!BH103),"")</f>
        <v/>
      </c>
      <c r="BK92" s="109" t="str">
        <f>IF($C92="OK",_xlfn.NUMBERVALUE(Plantilla!BI103),"")</f>
        <v/>
      </c>
      <c r="BL92" s="6" t="str">
        <f>IF($C92="OK",
   IF(Plantilla!BJ103&lt;&gt;"",
      TEXT(VLOOKUP(Plantilla!BJ103,'Tablas '!$Z$4:$AA$6,2,FALSE),"#"),
   ""),
"")</f>
        <v/>
      </c>
      <c r="BM92" s="4" t="str">
        <f>IF($C92="OK",_xlfn.NUMBERVALUE(Plantilla!BK103),"")</f>
        <v/>
      </c>
      <c r="BN92" s="4" t="str">
        <f>IF($C92="OK",_xlfn.NUMBERVALUE(Plantilla!BL103),"")</f>
        <v/>
      </c>
      <c r="BO92" s="6" t="str">
        <f>IF($C92="OK",_xlfn.NUMBERVALUE(Plantilla!BM103),"")</f>
        <v/>
      </c>
      <c r="BP92" s="4" t="str">
        <f>IF($C92="OK",_xlfn.NUMBERVALUE(Plantilla!BN103),"")</f>
        <v/>
      </c>
      <c r="BQ92" s="6" t="str">
        <f>IF($C92="OK",_xlfn.NUMBERVALUE(Plantilla!BO103),"")</f>
        <v/>
      </c>
      <c r="BR92" s="4" t="str">
        <f>IF($C92="OK",_xlfn.NUMBERVALUE(Plantilla!BP103),"")</f>
        <v/>
      </c>
      <c r="BS92" s="6" t="str">
        <f>IF($C92="OK",_xlfn.NUMBERVALUE(Plantilla!BQ103),"")</f>
        <v/>
      </c>
      <c r="BT92" s="4" t="str">
        <f>IF($C92="OK",_xlfn.NUMBERVALUE(Plantilla!BR103),"")</f>
        <v/>
      </c>
      <c r="BU92" s="6" t="str">
        <f>IF($C92="OK",_xlfn.NUMBERVALUE(Plantilla!BS103),"")</f>
        <v/>
      </c>
      <c r="BV92" s="6" t="str">
        <f>IF($C92="OK",_xlfn.NUMBERVALUE(Plantilla!BT103),"")</f>
        <v/>
      </c>
      <c r="BW92" s="6" t="str">
        <f>IF($C92="OK",_xlfn.NUMBERVALUE(Plantilla!BU103),"")</f>
        <v/>
      </c>
      <c r="BX92" s="6" t="str">
        <f>IF($C92="OK",_xlfn.NUMBERVALUE(Plantilla!BV103),"")</f>
        <v/>
      </c>
      <c r="BY92" s="6" t="str">
        <f>IF($C92="OK",_xlfn.NUMBERVALUE(Plantilla!BW103),"")</f>
        <v/>
      </c>
      <c r="BZ92" s="6" t="str">
        <f>IF($C92="OK",_xlfn.NUMBERVALUE(Plantilla!BX103),"")</f>
        <v/>
      </c>
      <c r="CA92" s="6" t="str">
        <f>IF($C92="OK",_xlfn.NUMBERVALUE(Plantilla!BY103),"")</f>
        <v/>
      </c>
      <c r="CB92" s="6" t="str">
        <f>IF($C92="OK",_xlfn.NUMBERVALUE(Plantilla!BZ103),"")</f>
        <v/>
      </c>
      <c r="CC92" s="6" t="str">
        <f>IF($C92="OK",_xlfn.NUMBERVALUE(Plantilla!CA103),"")</f>
        <v/>
      </c>
      <c r="CD92" s="6" t="str">
        <f>IF($C92="OK",_xlfn.NUMBERVALUE(Plantilla!CB103),"")</f>
        <v/>
      </c>
      <c r="CE92" s="6" t="str">
        <f>IF($C92="OK",_xlfn.NUMBERVALUE(Plantilla!CC103),"")</f>
        <v/>
      </c>
      <c r="CF92" s="4" t="str">
        <f>IF($C92="OK",_xlfn.NUMBERVALUE(Plantilla!CD103),"")</f>
        <v/>
      </c>
      <c r="CG92" s="6" t="str">
        <f>IF($C92="OK",_xlfn.NUMBERVALUE(Plantilla!CE103),"")</f>
        <v/>
      </c>
      <c r="CH92" s="6" t="str">
        <f>IF($C92="OK",_xlfn.NUMBERVALUE(Plantilla!CF103),"")</f>
        <v/>
      </c>
      <c r="CI92" s="6" t="str">
        <f>IF($C92="OK",_xlfn.NUMBERVALUE(Plantilla!CG103),"")</f>
        <v/>
      </c>
      <c r="CJ92" s="6" t="str">
        <f>IF($C92="OK",_xlfn.NUMBERVALUE(Plantilla!CH103),"")</f>
        <v/>
      </c>
      <c r="CK92" s="6" t="str">
        <f>IF($C92="OK",_xlfn.NUMBERVALUE(Plantilla!CI103),"")</f>
        <v/>
      </c>
      <c r="CL92" s="6" t="str">
        <f>IF($C92="OK",_xlfn.NUMBERVALUE(Plantilla!CJ103),"")</f>
        <v/>
      </c>
      <c r="CM92" t="str">
        <f>IF($C92="OK",TEXT(Plantilla!CK103,"#"),"")</f>
        <v/>
      </c>
      <c r="CN92" s="6" t="str">
        <f>IF($C92="OK",_xlfn.NUMBERVALUE(Plantilla!CL103),"")</f>
        <v/>
      </c>
      <c r="CO92" s="6" t="str">
        <f>IF($C92="OK",_xlfn.NUMBERVALUE(Plantilla!CM103),"")</f>
        <v/>
      </c>
      <c r="CP92" s="110" t="str">
        <f>IF($C92="OK",_xlfn.NUMBERVALUE(Plantilla!CN103),"")</f>
        <v/>
      </c>
      <c r="CQ92" s="6" t="str">
        <f>IF($C92="OK",_xlfn.NUMBERVALUE(Plantilla!CO103),"")</f>
        <v/>
      </c>
      <c r="CR92" s="109" t="str">
        <f>IF($C92="OK",_xlfn.NUMBERVALUE(Plantilla!CP103),"")</f>
        <v/>
      </c>
      <c r="CS92" s="110" t="str">
        <f>IF($C92="OK",_xlfn.NUMBERVALUE(Plantilla!CQ103),"")</f>
        <v/>
      </c>
      <c r="CT92" s="6" t="str">
        <f>IF($C92="OK",_xlfn.NUMBERVALUE(Plantilla!CR103),"")</f>
        <v/>
      </c>
      <c r="CU92" s="109" t="str">
        <f>IF($C92="OK",_xlfn.NUMBERVALUE(Plantilla!CS103),"")</f>
        <v/>
      </c>
      <c r="CV92" s="110" t="str">
        <f>IF($C92="OK",_xlfn.NUMBERVALUE(Plantilla!CT103),"")</f>
        <v/>
      </c>
      <c r="CW92" s="6" t="str">
        <f>IF($C92="OK",_xlfn.NUMBERVALUE(Plantilla!CU103),"")</f>
        <v/>
      </c>
      <c r="CX92" s="82" t="str">
        <f>IF($C92="OK",_xlfn.NUMBERVALUE(Plantilla!CV103),"")</f>
        <v/>
      </c>
      <c r="CY92" s="6" t="str">
        <f>IF($C92="OK",_xlfn.NUMBERVALUE(Plantilla!CW103),"")</f>
        <v/>
      </c>
      <c r="CZ92" s="82" t="str">
        <f>IF($C92="OK",_xlfn.NUMBERVALUE(Plantilla!CX103),"")</f>
        <v/>
      </c>
      <c r="DA92" s="6" t="str">
        <f>IF($C92="OK",_xlfn.NUMBERVALUE(Plantilla!CY103),"")</f>
        <v/>
      </c>
      <c r="DB92" s="109" t="str">
        <f>IF($C92="OK",_xlfn.NUMBERVALUE(Plantilla!CZ103),"")</f>
        <v/>
      </c>
      <c r="DC92" s="6" t="str">
        <f>IF($C92="OK",_xlfn.NUMBERVALUE(Plantilla!DA103),"")</f>
        <v/>
      </c>
      <c r="DD92" s="6" t="str">
        <f>IF($C92="OK",TEXT(Plantilla!DB103,"#"),"")</f>
        <v/>
      </c>
      <c r="DE92" s="6" t="str">
        <f>IF($C92="OK",_xlfn.NUMBERVALUE(Plantilla!DC103),"")</f>
        <v/>
      </c>
      <c r="DF92" s="4" t="str">
        <f>IF($C92="OK",_xlfn.NUMBERVALUE(Plantilla!DD103),"")</f>
        <v/>
      </c>
      <c r="DG92" s="6" t="str">
        <f>IF($C92="OK",_xlfn.NUMBERVALUE(Plantilla!DE103),"")</f>
        <v/>
      </c>
      <c r="DH92" s="6" t="str">
        <f>IF($C92="OK",_xlfn.NUMBERVALUE(Plantilla!DF103),"")</f>
        <v/>
      </c>
      <c r="DI92" s="6" t="str">
        <f>IF($C92="OK",_xlfn.NUMBERVALUE(Plantilla!DG103),"")</f>
        <v/>
      </c>
      <c r="DJ92" s="6" t="str">
        <f>IF($C92="OK",_xlfn.NUMBERVALUE(Plantilla!DH103),"")</f>
        <v/>
      </c>
      <c r="DK92" s="6" t="str">
        <f>IF($C92="OK",_xlfn.NUMBERVALUE(Plantilla!DI103),"")</f>
        <v/>
      </c>
      <c r="DL92" s="6" t="str">
        <f>IF($C92="OK",_xlfn.NUMBERVALUE(Plantilla!DJ103),"")</f>
        <v/>
      </c>
      <c r="DM92" s="6" t="str">
        <f>IF($C92="OK",_xlfn.NUMBERVALUE(Plantilla!DK103),"")</f>
        <v/>
      </c>
      <c r="DN92" s="6" t="str">
        <f>IF($C92="OK",_xlfn.NUMBERVALUE(Plantilla!DL103),"")</f>
        <v/>
      </c>
      <c r="DO92" s="6" t="str">
        <f>IF($C92="OK",_xlfn.NUMBERVALUE(Plantilla!DM103),"")</f>
        <v/>
      </c>
      <c r="DP92" s="6" t="str">
        <f>IF($C92="OK",_xlfn.NUMBERVALUE(Plantilla!DN103),"")</f>
        <v/>
      </c>
      <c r="DQ92" s="6" t="str">
        <f>IF($C92="OK",_xlfn.NUMBERVALUE(Plantilla!DO103),"")</f>
        <v/>
      </c>
      <c r="DR92" s="6" t="str">
        <f>IF($C92="OK",_xlfn.NUMBERVALUE(Plantilla!DP103),"")</f>
        <v/>
      </c>
      <c r="DS92" t="str">
        <f>IF($C92="OK",TEXT(Plantilla!DR103,"#"),"")</f>
        <v/>
      </c>
      <c r="DT92" s="6"/>
    </row>
    <row r="93" spans="1:124" x14ac:dyDescent="0.25">
      <c r="A93" t="str">
        <f>IF(Plantilla!$I$6="¡Perfecto!, Guarda el archivo y adjúntalo a tu interfaz de Nómina Electrónica","OK","Error")</f>
        <v>OK</v>
      </c>
      <c r="B93" t="str">
        <f>IF(Plantilla!$I$6="¡Perfecto!, Guarda el archivo y adjúntalo a tu interfaz de Nómina Electrónica",MID(Plantilla!$D$2,SEARCH("V",Plantilla!$D$2),10),"")</f>
        <v>V2.0</v>
      </c>
      <c r="C93" t="str">
        <f>Plantilla!C104</f>
        <v/>
      </c>
      <c r="D93" t="str">
        <f>IF($C93="OK",Plantilla!B104,"")</f>
        <v/>
      </c>
      <c r="E93" t="str">
        <f>IF($C93="OK",
   VLOOKUP(Plantilla!$E$4,'Tablas '!$AP$4:$AT$6,5,FALSE),
"")</f>
        <v/>
      </c>
      <c r="F93" t="str">
        <f>IF($C93="OK",TEXT(Plantilla!D104,"#"),"")</f>
        <v/>
      </c>
      <c r="G93" t="str">
        <f>IF($C93="OK",
   VLOOKUP(Plantilla!E104,'Tablas '!$B$4:$C$14,2,FALSE),
"")</f>
        <v/>
      </c>
      <c r="H93" t="str">
        <f>IF($C93="OK",TEXT(Plantilla!F104,"#"),"")</f>
        <v/>
      </c>
      <c r="I93" t="str">
        <f>IF($C93="OK",TEXT(Plantilla!G104,"#"),"")</f>
        <v/>
      </c>
      <c r="J93" t="str">
        <f>IF($C93="OK",TEXT(Plantilla!H104,"#"),"")</f>
        <v/>
      </c>
      <c r="K93" t="str">
        <f>IF($C93="OK",TEXT(Plantilla!I104,"#"),"")</f>
        <v/>
      </c>
      <c r="L93" t="str">
        <f>IF($C93="OK",TEXT(Plantilla!J104,"#"),"")</f>
        <v/>
      </c>
      <c r="M93" t="str">
        <f>IF($C93="OK",TEXT(Plantilla!K104,"#"),"")</f>
        <v/>
      </c>
      <c r="N93" t="str">
        <f>IF($C93="OK",
   CONCATENATE(YEAR(Plantilla!L104),"-",TEXT(MONTH(Plantilla!L104),"00"),"-",TEXT(DAY(Plantilla!L104),"00")),
"")</f>
        <v/>
      </c>
      <c r="O93" t="str">
        <f>IF($C93="OK",_xlfn.NUMBERVALUE(Plantilla!M104),"")</f>
        <v/>
      </c>
      <c r="P93" t="str">
        <f>IF($C93="OK",
   IF(Plantilla!N104&lt;&gt;"",
      CONCATENATE(YEAR(Plantilla!N104),"-",TEXT(MONTH(Plantilla!N104),"00"),"-",TEXT(DAY(Plantilla!N104),"00")),
   ""),
"")</f>
        <v/>
      </c>
      <c r="Q93" t="str">
        <f>IF($C93="OK",
   VLOOKUP(Plantilla!O104,'Tablas '!$E$4:$F$19,2,FALSE),
"")</f>
        <v/>
      </c>
      <c r="R93" t="str">
        <f>IF($C93="OK",
   VLOOKUP(Plantilla!P104,'Tablas '!$H$4:$I$5,2,FALSE),
"")</f>
        <v/>
      </c>
      <c r="S93" t="str">
        <f>IF($C93="OK",
   VLOOKUP(Plantilla!Q104,'Tablas '!$K$4:$L$8,2,FALSE),
"")</f>
        <v/>
      </c>
      <c r="T93" t="str">
        <f>IF($C93="OK",
   VLOOKUP(Plantilla!R104,'Tablas '!$AE$4:$AF$6,2,FALSE),
"")</f>
        <v/>
      </c>
      <c r="U93" t="str">
        <f>IF($C93="OK",
   VLOOKUP(Plantilla!S104,'Tablas '!$AE$4:$AF$6,2,FALSE),
"")</f>
        <v/>
      </c>
      <c r="V93" t="str">
        <f>IF($C93="OK",TEXT(Plantilla!T104,"#"),"")</f>
        <v/>
      </c>
      <c r="W93" s="84" t="str">
        <f>IF($C93="OK",
   VLOOKUP(Plantilla!U104,'Tablas '!$AM$4:$AN$1126,2,FALSE),
"")</f>
        <v/>
      </c>
      <c r="X93" t="str">
        <f>IF($C93="OK",TEXT(Plantilla!V104,"#"),"")</f>
        <v/>
      </c>
      <c r="Y93" t="str">
        <f>IF($C93="OK",
   CONCATENATE(YEAR(Plantilla!W104),"-",TEXT(MONTH(Plantilla!W104),"00"),"-",TEXT(DAY(Plantilla!W104),"00")),
"")</f>
        <v/>
      </c>
      <c r="Z93" t="str">
        <f>IF($C93="OK",
   CONCATENATE(YEAR(Plantilla!X104),"-",TEXT(MONTH(Plantilla!X104),"00"),"-",TEXT(DAY(Plantilla!X104),"00")),
"")</f>
        <v/>
      </c>
      <c r="AA93" t="str">
        <f>IF($C93="OK",
   TEXT(VLOOKUP(Plantilla!Y104,'Tablas '!$Q$4:$R$9,2,FALSE),"#"),
"")</f>
        <v/>
      </c>
      <c r="AB93" t="str">
        <f>IF($C93="OK",
   CONCATENATE(YEAR(Plantilla!Z104),"-",TEXT(MONTH(Plantilla!Z104),"00"),"-",TEXT(DAY(Plantilla!Z104),"00")),
"")</f>
        <v/>
      </c>
      <c r="AC93" t="str">
        <f>IF($C93="OK",
   TEXT(VLOOKUP(Plantilla!AA104,'Tablas '!$T$4:$U$13,2,FALSE),"#"),
"")</f>
        <v/>
      </c>
      <c r="AD93" t="str">
        <f>IF($C93="OK",TEXT(Plantilla!AB104,"#"),"")</f>
        <v/>
      </c>
      <c r="AE93" t="str">
        <f>IF($C93="OK",
   IF(Plantilla!AC104&lt;&gt;"",
      TEXT(VLOOKUP(Plantilla!AC104,'Tablas '!$W$4:$X$7,2,FALSE),"#"),
   ""),
"")</f>
        <v/>
      </c>
      <c r="AF93" t="str">
        <f>IF($C93="OK",TEXT(Plantilla!AD104,"#"),"")</f>
        <v/>
      </c>
      <c r="AG93" s="6" t="str">
        <f>IF($C93="OK",_xlfn.NUMBERVALUE(Plantilla!AE104),"")</f>
        <v/>
      </c>
      <c r="AH93" s="4" t="str">
        <f>IF($C93="OK",_xlfn.NUMBERVALUE(Plantilla!AF104),"")</f>
        <v/>
      </c>
      <c r="AI93" s="6" t="str">
        <f>IF($C93="OK",_xlfn.NUMBERVALUE(Plantilla!AG104),"")</f>
        <v/>
      </c>
      <c r="AJ93" s="6" t="str">
        <f>IF($C93="OK",_xlfn.NUMBERVALUE(Plantilla!AH104),"")</f>
        <v/>
      </c>
      <c r="AK93" s="6" t="str">
        <f>IF($C93="OK",_xlfn.NUMBERVALUE(Plantilla!AI104),"")</f>
        <v/>
      </c>
      <c r="AL93" s="6" t="str">
        <f>IF($C93="OK",_xlfn.NUMBERVALUE(Plantilla!AJ104),"")</f>
        <v/>
      </c>
      <c r="AM93" s="4" t="str">
        <f>IF($C93="OK",_xlfn.NUMBERVALUE(Plantilla!AK104),"")</f>
        <v/>
      </c>
      <c r="AN93" s="6" t="str">
        <f>IF($C93="OK",_xlfn.NUMBERVALUE(Plantilla!AL104),"")</f>
        <v/>
      </c>
      <c r="AO93" s="4" t="str">
        <f>IF($C93="OK",_xlfn.NUMBERVALUE(Plantilla!AM104),"")</f>
        <v/>
      </c>
      <c r="AP93" s="6" t="str">
        <f>IF($C93="OK",_xlfn.NUMBERVALUE(Plantilla!AN104),"")</f>
        <v/>
      </c>
      <c r="AQ93" s="4" t="str">
        <f>IF($C93="OK",_xlfn.NUMBERVALUE(Plantilla!AO104),"")</f>
        <v/>
      </c>
      <c r="AR93" s="6" t="str">
        <f>IF($C93="OK",_xlfn.NUMBERVALUE(Plantilla!AP104),"")</f>
        <v/>
      </c>
      <c r="AS93" s="4" t="str">
        <f>IF($C93="OK",_xlfn.NUMBERVALUE(Plantilla!AQ104),"")</f>
        <v/>
      </c>
      <c r="AT93" s="6" t="str">
        <f>IF($C93="OK",_xlfn.NUMBERVALUE(Plantilla!AR104),"")</f>
        <v/>
      </c>
      <c r="AU93" s="4" t="str">
        <f>IF($C93="OK",_xlfn.NUMBERVALUE(Plantilla!AS104),"")</f>
        <v/>
      </c>
      <c r="AV93" s="6" t="str">
        <f>IF($C93="OK",_xlfn.NUMBERVALUE(Plantilla!AT104),"")</f>
        <v/>
      </c>
      <c r="AW93" s="4" t="str">
        <f>IF($C93="OK",_xlfn.NUMBERVALUE(Plantilla!AU104),"")</f>
        <v/>
      </c>
      <c r="AX93" s="6" t="str">
        <f>IF($C93="OK",_xlfn.NUMBERVALUE(Plantilla!AV104),"")</f>
        <v/>
      </c>
      <c r="AY93" s="4" t="str">
        <f>IF($C93="OK",_xlfn.NUMBERVALUE(Plantilla!AW104),"")</f>
        <v/>
      </c>
      <c r="AZ93" s="6" t="str">
        <f>IF($C93="OK",_xlfn.NUMBERVALUE(Plantilla!AX104),"")</f>
        <v/>
      </c>
      <c r="BA93" t="str">
        <f>IF($C93="OK",_xlfn.NUMBERVALUE(Plantilla!AY104),"")</f>
        <v/>
      </c>
      <c r="BB93" t="str">
        <f>IF($C93="OK",_xlfn.NUMBERVALUE(Plantilla!AZ104),"")</f>
        <v/>
      </c>
      <c r="BC93" s="4" t="str">
        <f>IF($C93="OK",_xlfn.NUMBERVALUE(Plantilla!BA104),"")</f>
        <v/>
      </c>
      <c r="BD93" s="6" t="str">
        <f>IF($C93="OK",_xlfn.NUMBERVALUE(Plantilla!BB104),"")</f>
        <v/>
      </c>
      <c r="BE93" s="4" t="str">
        <f>IF($C93="OK",_xlfn.NUMBERVALUE(Plantilla!BC104),"")</f>
        <v/>
      </c>
      <c r="BF93" s="6" t="str">
        <f>IF($C93="OK",_xlfn.NUMBERVALUE(Plantilla!BD104),"")</f>
        <v/>
      </c>
      <c r="BG93" s="4" t="str">
        <f>IF($C93="OK",_xlfn.NUMBERVALUE(Plantilla!BE104),"")</f>
        <v/>
      </c>
      <c r="BH93" s="6" t="str">
        <f>IF($C93="OK",_xlfn.NUMBERVALUE(Plantilla!BF104),"")</f>
        <v/>
      </c>
      <c r="BI93" s="110" t="str">
        <f>IF($C93="OK",_xlfn.NUMBERVALUE(Plantilla!BG104),"")</f>
        <v/>
      </c>
      <c r="BJ93" s="6" t="str">
        <f>IF($C93="OK",_xlfn.NUMBERVALUE(Plantilla!BH104),"")</f>
        <v/>
      </c>
      <c r="BK93" s="109" t="str">
        <f>IF($C93="OK",_xlfn.NUMBERVALUE(Plantilla!BI104),"")</f>
        <v/>
      </c>
      <c r="BL93" s="6" t="str">
        <f>IF($C93="OK",
   IF(Plantilla!BJ104&lt;&gt;"",
      TEXT(VLOOKUP(Plantilla!BJ104,'Tablas '!$Z$4:$AA$6,2,FALSE),"#"),
   ""),
"")</f>
        <v/>
      </c>
      <c r="BM93" s="4" t="str">
        <f>IF($C93="OK",_xlfn.NUMBERVALUE(Plantilla!BK104),"")</f>
        <v/>
      </c>
      <c r="BN93" s="4" t="str">
        <f>IF($C93="OK",_xlfn.NUMBERVALUE(Plantilla!BL104),"")</f>
        <v/>
      </c>
      <c r="BO93" s="6" t="str">
        <f>IF($C93="OK",_xlfn.NUMBERVALUE(Plantilla!BM104),"")</f>
        <v/>
      </c>
      <c r="BP93" s="4" t="str">
        <f>IF($C93="OK",_xlfn.NUMBERVALUE(Plantilla!BN104),"")</f>
        <v/>
      </c>
      <c r="BQ93" s="6" t="str">
        <f>IF($C93="OK",_xlfn.NUMBERVALUE(Plantilla!BO104),"")</f>
        <v/>
      </c>
      <c r="BR93" s="4" t="str">
        <f>IF($C93="OK",_xlfn.NUMBERVALUE(Plantilla!BP104),"")</f>
        <v/>
      </c>
      <c r="BS93" s="6" t="str">
        <f>IF($C93="OK",_xlfn.NUMBERVALUE(Plantilla!BQ104),"")</f>
        <v/>
      </c>
      <c r="BT93" s="4" t="str">
        <f>IF($C93="OK",_xlfn.NUMBERVALUE(Plantilla!BR104),"")</f>
        <v/>
      </c>
      <c r="BU93" s="6" t="str">
        <f>IF($C93="OK",_xlfn.NUMBERVALUE(Plantilla!BS104),"")</f>
        <v/>
      </c>
      <c r="BV93" s="6" t="str">
        <f>IF($C93="OK",_xlfn.NUMBERVALUE(Plantilla!BT104),"")</f>
        <v/>
      </c>
      <c r="BW93" s="6" t="str">
        <f>IF($C93="OK",_xlfn.NUMBERVALUE(Plantilla!BU104),"")</f>
        <v/>
      </c>
      <c r="BX93" s="6" t="str">
        <f>IF($C93="OK",_xlfn.NUMBERVALUE(Plantilla!BV104),"")</f>
        <v/>
      </c>
      <c r="BY93" s="6" t="str">
        <f>IF($C93="OK",_xlfn.NUMBERVALUE(Plantilla!BW104),"")</f>
        <v/>
      </c>
      <c r="BZ93" s="6" t="str">
        <f>IF($C93="OK",_xlfn.NUMBERVALUE(Plantilla!BX104),"")</f>
        <v/>
      </c>
      <c r="CA93" s="6" t="str">
        <f>IF($C93="OK",_xlfn.NUMBERVALUE(Plantilla!BY104),"")</f>
        <v/>
      </c>
      <c r="CB93" s="6" t="str">
        <f>IF($C93="OK",_xlfn.NUMBERVALUE(Plantilla!BZ104),"")</f>
        <v/>
      </c>
      <c r="CC93" s="6" t="str">
        <f>IF($C93="OK",_xlfn.NUMBERVALUE(Plantilla!CA104),"")</f>
        <v/>
      </c>
      <c r="CD93" s="6" t="str">
        <f>IF($C93="OK",_xlfn.NUMBERVALUE(Plantilla!CB104),"")</f>
        <v/>
      </c>
      <c r="CE93" s="6" t="str">
        <f>IF($C93="OK",_xlfn.NUMBERVALUE(Plantilla!CC104),"")</f>
        <v/>
      </c>
      <c r="CF93" s="4" t="str">
        <f>IF($C93="OK",_xlfn.NUMBERVALUE(Plantilla!CD104),"")</f>
        <v/>
      </c>
      <c r="CG93" s="6" t="str">
        <f>IF($C93="OK",_xlfn.NUMBERVALUE(Plantilla!CE104),"")</f>
        <v/>
      </c>
      <c r="CH93" s="6" t="str">
        <f>IF($C93="OK",_xlfn.NUMBERVALUE(Plantilla!CF104),"")</f>
        <v/>
      </c>
      <c r="CI93" s="6" t="str">
        <f>IF($C93="OK",_xlfn.NUMBERVALUE(Plantilla!CG104),"")</f>
        <v/>
      </c>
      <c r="CJ93" s="6" t="str">
        <f>IF($C93="OK",_xlfn.NUMBERVALUE(Plantilla!CH104),"")</f>
        <v/>
      </c>
      <c r="CK93" s="6" t="str">
        <f>IF($C93="OK",_xlfn.NUMBERVALUE(Plantilla!CI104),"")</f>
        <v/>
      </c>
      <c r="CL93" s="6" t="str">
        <f>IF($C93="OK",_xlfn.NUMBERVALUE(Plantilla!CJ104),"")</f>
        <v/>
      </c>
      <c r="CM93" t="str">
        <f>IF($C93="OK",TEXT(Plantilla!CK104,"#"),"")</f>
        <v/>
      </c>
      <c r="CN93" s="6" t="str">
        <f>IF($C93="OK",_xlfn.NUMBERVALUE(Plantilla!CL104),"")</f>
        <v/>
      </c>
      <c r="CO93" s="6" t="str">
        <f>IF($C93="OK",_xlfn.NUMBERVALUE(Plantilla!CM104),"")</f>
        <v/>
      </c>
      <c r="CP93" s="110" t="str">
        <f>IF($C93="OK",_xlfn.NUMBERVALUE(Plantilla!CN104),"")</f>
        <v/>
      </c>
      <c r="CQ93" s="6" t="str">
        <f>IF($C93="OK",_xlfn.NUMBERVALUE(Plantilla!CO104),"")</f>
        <v/>
      </c>
      <c r="CR93" s="109" t="str">
        <f>IF($C93="OK",_xlfn.NUMBERVALUE(Plantilla!CP104),"")</f>
        <v/>
      </c>
      <c r="CS93" s="110" t="str">
        <f>IF($C93="OK",_xlfn.NUMBERVALUE(Plantilla!CQ104),"")</f>
        <v/>
      </c>
      <c r="CT93" s="6" t="str">
        <f>IF($C93="OK",_xlfn.NUMBERVALUE(Plantilla!CR104),"")</f>
        <v/>
      </c>
      <c r="CU93" s="109" t="str">
        <f>IF($C93="OK",_xlfn.NUMBERVALUE(Plantilla!CS104),"")</f>
        <v/>
      </c>
      <c r="CV93" s="110" t="str">
        <f>IF($C93="OK",_xlfn.NUMBERVALUE(Plantilla!CT104),"")</f>
        <v/>
      </c>
      <c r="CW93" s="6" t="str">
        <f>IF($C93="OK",_xlfn.NUMBERVALUE(Plantilla!CU104),"")</f>
        <v/>
      </c>
      <c r="CX93" s="82" t="str">
        <f>IF($C93="OK",_xlfn.NUMBERVALUE(Plantilla!CV104),"")</f>
        <v/>
      </c>
      <c r="CY93" s="6" t="str">
        <f>IF($C93="OK",_xlfn.NUMBERVALUE(Plantilla!CW104),"")</f>
        <v/>
      </c>
      <c r="CZ93" s="82" t="str">
        <f>IF($C93="OK",_xlfn.NUMBERVALUE(Plantilla!CX104),"")</f>
        <v/>
      </c>
      <c r="DA93" s="6" t="str">
        <f>IF($C93="OK",_xlfn.NUMBERVALUE(Plantilla!CY104),"")</f>
        <v/>
      </c>
      <c r="DB93" s="109" t="str">
        <f>IF($C93="OK",_xlfn.NUMBERVALUE(Plantilla!CZ104),"")</f>
        <v/>
      </c>
      <c r="DC93" s="6" t="str">
        <f>IF($C93="OK",_xlfn.NUMBERVALUE(Plantilla!DA104),"")</f>
        <v/>
      </c>
      <c r="DD93" s="6" t="str">
        <f>IF($C93="OK",TEXT(Plantilla!DB104,"#"),"")</f>
        <v/>
      </c>
      <c r="DE93" s="6" t="str">
        <f>IF($C93="OK",_xlfn.NUMBERVALUE(Plantilla!DC104),"")</f>
        <v/>
      </c>
      <c r="DF93" s="4" t="str">
        <f>IF($C93="OK",_xlfn.NUMBERVALUE(Plantilla!DD104),"")</f>
        <v/>
      </c>
      <c r="DG93" s="6" t="str">
        <f>IF($C93="OK",_xlfn.NUMBERVALUE(Plantilla!DE104),"")</f>
        <v/>
      </c>
      <c r="DH93" s="6" t="str">
        <f>IF($C93="OK",_xlfn.NUMBERVALUE(Plantilla!DF104),"")</f>
        <v/>
      </c>
      <c r="DI93" s="6" t="str">
        <f>IF($C93="OK",_xlfn.NUMBERVALUE(Plantilla!DG104),"")</f>
        <v/>
      </c>
      <c r="DJ93" s="6" t="str">
        <f>IF($C93="OK",_xlfn.NUMBERVALUE(Plantilla!DH104),"")</f>
        <v/>
      </c>
      <c r="DK93" s="6" t="str">
        <f>IF($C93="OK",_xlfn.NUMBERVALUE(Plantilla!DI104),"")</f>
        <v/>
      </c>
      <c r="DL93" s="6" t="str">
        <f>IF($C93="OK",_xlfn.NUMBERVALUE(Plantilla!DJ104),"")</f>
        <v/>
      </c>
      <c r="DM93" s="6" t="str">
        <f>IF($C93="OK",_xlfn.NUMBERVALUE(Plantilla!DK104),"")</f>
        <v/>
      </c>
      <c r="DN93" s="6" t="str">
        <f>IF($C93="OK",_xlfn.NUMBERVALUE(Plantilla!DL104),"")</f>
        <v/>
      </c>
      <c r="DO93" s="6" t="str">
        <f>IF($C93="OK",_xlfn.NUMBERVALUE(Plantilla!DM104),"")</f>
        <v/>
      </c>
      <c r="DP93" s="6" t="str">
        <f>IF($C93="OK",_xlfn.NUMBERVALUE(Plantilla!DN104),"")</f>
        <v/>
      </c>
      <c r="DQ93" s="6" t="str">
        <f>IF($C93="OK",_xlfn.NUMBERVALUE(Plantilla!DO104),"")</f>
        <v/>
      </c>
      <c r="DR93" s="6" t="str">
        <f>IF($C93="OK",_xlfn.NUMBERVALUE(Plantilla!DP104),"")</f>
        <v/>
      </c>
      <c r="DS93" t="str">
        <f>IF($C93="OK",TEXT(Plantilla!DR104,"#"),"")</f>
        <v/>
      </c>
      <c r="DT93" s="6"/>
    </row>
    <row r="94" spans="1:124" x14ac:dyDescent="0.25">
      <c r="A94" t="str">
        <f>IF(Plantilla!$I$6="¡Perfecto!, Guarda el archivo y adjúntalo a tu interfaz de Nómina Electrónica","OK","Error")</f>
        <v>OK</v>
      </c>
      <c r="B94" t="str">
        <f>IF(Plantilla!$I$6="¡Perfecto!, Guarda el archivo y adjúntalo a tu interfaz de Nómina Electrónica",MID(Plantilla!$D$2,SEARCH("V",Plantilla!$D$2),10),"")</f>
        <v>V2.0</v>
      </c>
      <c r="C94" t="str">
        <f>Plantilla!C105</f>
        <v/>
      </c>
      <c r="D94" t="str">
        <f>IF($C94="OK",Plantilla!B105,"")</f>
        <v/>
      </c>
      <c r="E94" t="str">
        <f>IF($C94="OK",
   VLOOKUP(Plantilla!$E$4,'Tablas '!$AP$4:$AT$6,5,FALSE),
"")</f>
        <v/>
      </c>
      <c r="F94" t="str">
        <f>IF($C94="OK",TEXT(Plantilla!D105,"#"),"")</f>
        <v/>
      </c>
      <c r="G94" t="str">
        <f>IF($C94="OK",
   VLOOKUP(Plantilla!E105,'Tablas '!$B$4:$C$14,2,FALSE),
"")</f>
        <v/>
      </c>
      <c r="H94" t="str">
        <f>IF($C94="OK",TEXT(Plantilla!F105,"#"),"")</f>
        <v/>
      </c>
      <c r="I94" t="str">
        <f>IF($C94="OK",TEXT(Plantilla!G105,"#"),"")</f>
        <v/>
      </c>
      <c r="J94" t="str">
        <f>IF($C94="OK",TEXT(Plantilla!H105,"#"),"")</f>
        <v/>
      </c>
      <c r="K94" t="str">
        <f>IF($C94="OK",TEXT(Plantilla!I105,"#"),"")</f>
        <v/>
      </c>
      <c r="L94" t="str">
        <f>IF($C94="OK",TEXT(Plantilla!J105,"#"),"")</f>
        <v/>
      </c>
      <c r="M94" t="str">
        <f>IF($C94="OK",TEXT(Plantilla!K105,"#"),"")</f>
        <v/>
      </c>
      <c r="N94" t="str">
        <f>IF($C94="OK",
   CONCATENATE(YEAR(Plantilla!L105),"-",TEXT(MONTH(Plantilla!L105),"00"),"-",TEXT(DAY(Plantilla!L105),"00")),
"")</f>
        <v/>
      </c>
      <c r="O94" t="str">
        <f>IF($C94="OK",_xlfn.NUMBERVALUE(Plantilla!M105),"")</f>
        <v/>
      </c>
      <c r="P94" t="str">
        <f>IF($C94="OK",
   IF(Plantilla!N105&lt;&gt;"",
      CONCATENATE(YEAR(Plantilla!N105),"-",TEXT(MONTH(Plantilla!N105),"00"),"-",TEXT(DAY(Plantilla!N105),"00")),
   ""),
"")</f>
        <v/>
      </c>
      <c r="Q94" t="str">
        <f>IF($C94="OK",
   VLOOKUP(Plantilla!O105,'Tablas '!$E$4:$F$19,2,FALSE),
"")</f>
        <v/>
      </c>
      <c r="R94" t="str">
        <f>IF($C94="OK",
   VLOOKUP(Plantilla!P105,'Tablas '!$H$4:$I$5,2,FALSE),
"")</f>
        <v/>
      </c>
      <c r="S94" t="str">
        <f>IF($C94="OK",
   VLOOKUP(Plantilla!Q105,'Tablas '!$K$4:$L$8,2,FALSE),
"")</f>
        <v/>
      </c>
      <c r="T94" t="str">
        <f>IF($C94="OK",
   VLOOKUP(Plantilla!R105,'Tablas '!$AE$4:$AF$6,2,FALSE),
"")</f>
        <v/>
      </c>
      <c r="U94" t="str">
        <f>IF($C94="OK",
   VLOOKUP(Plantilla!S105,'Tablas '!$AE$4:$AF$6,2,FALSE),
"")</f>
        <v/>
      </c>
      <c r="V94" t="str">
        <f>IF($C94="OK",TEXT(Plantilla!T105,"#"),"")</f>
        <v/>
      </c>
      <c r="W94" s="84" t="str">
        <f>IF($C94="OK",
   VLOOKUP(Plantilla!U105,'Tablas '!$AM$4:$AN$1126,2,FALSE),
"")</f>
        <v/>
      </c>
      <c r="X94" t="str">
        <f>IF($C94="OK",TEXT(Plantilla!V105,"#"),"")</f>
        <v/>
      </c>
      <c r="Y94" t="str">
        <f>IF($C94="OK",
   CONCATENATE(YEAR(Plantilla!W105),"-",TEXT(MONTH(Plantilla!W105),"00"),"-",TEXT(DAY(Plantilla!W105),"00")),
"")</f>
        <v/>
      </c>
      <c r="Z94" t="str">
        <f>IF($C94="OK",
   CONCATENATE(YEAR(Plantilla!X105),"-",TEXT(MONTH(Plantilla!X105),"00"),"-",TEXT(DAY(Plantilla!X105),"00")),
"")</f>
        <v/>
      </c>
      <c r="AA94" t="str">
        <f>IF($C94="OK",
   TEXT(VLOOKUP(Plantilla!Y105,'Tablas '!$Q$4:$R$9,2,FALSE),"#"),
"")</f>
        <v/>
      </c>
      <c r="AB94" t="str">
        <f>IF($C94="OK",
   CONCATENATE(YEAR(Plantilla!Z105),"-",TEXT(MONTH(Plantilla!Z105),"00"),"-",TEXT(DAY(Plantilla!Z105),"00")),
"")</f>
        <v/>
      </c>
      <c r="AC94" t="str">
        <f>IF($C94="OK",
   TEXT(VLOOKUP(Plantilla!AA105,'Tablas '!$T$4:$U$13,2,FALSE),"#"),
"")</f>
        <v/>
      </c>
      <c r="AD94" t="str">
        <f>IF($C94="OK",TEXT(Plantilla!AB105,"#"),"")</f>
        <v/>
      </c>
      <c r="AE94" t="str">
        <f>IF($C94="OK",
   IF(Plantilla!AC105&lt;&gt;"",
      TEXT(VLOOKUP(Plantilla!AC105,'Tablas '!$W$4:$X$7,2,FALSE),"#"),
   ""),
"")</f>
        <v/>
      </c>
      <c r="AF94" t="str">
        <f>IF($C94="OK",TEXT(Plantilla!AD105,"#"),"")</f>
        <v/>
      </c>
      <c r="AG94" s="6" t="str">
        <f>IF($C94="OK",_xlfn.NUMBERVALUE(Plantilla!AE105),"")</f>
        <v/>
      </c>
      <c r="AH94" s="4" t="str">
        <f>IF($C94="OK",_xlfn.NUMBERVALUE(Plantilla!AF105),"")</f>
        <v/>
      </c>
      <c r="AI94" s="6" t="str">
        <f>IF($C94="OK",_xlfn.NUMBERVALUE(Plantilla!AG105),"")</f>
        <v/>
      </c>
      <c r="AJ94" s="6" t="str">
        <f>IF($C94="OK",_xlfn.NUMBERVALUE(Plantilla!AH105),"")</f>
        <v/>
      </c>
      <c r="AK94" s="6" t="str">
        <f>IF($C94="OK",_xlfn.NUMBERVALUE(Plantilla!AI105),"")</f>
        <v/>
      </c>
      <c r="AL94" s="6" t="str">
        <f>IF($C94="OK",_xlfn.NUMBERVALUE(Plantilla!AJ105),"")</f>
        <v/>
      </c>
      <c r="AM94" s="4" t="str">
        <f>IF($C94="OK",_xlfn.NUMBERVALUE(Plantilla!AK105),"")</f>
        <v/>
      </c>
      <c r="AN94" s="6" t="str">
        <f>IF($C94="OK",_xlfn.NUMBERVALUE(Plantilla!AL105),"")</f>
        <v/>
      </c>
      <c r="AO94" s="4" t="str">
        <f>IF($C94="OK",_xlfn.NUMBERVALUE(Plantilla!AM105),"")</f>
        <v/>
      </c>
      <c r="AP94" s="6" t="str">
        <f>IF($C94="OK",_xlfn.NUMBERVALUE(Plantilla!AN105),"")</f>
        <v/>
      </c>
      <c r="AQ94" s="4" t="str">
        <f>IF($C94="OK",_xlfn.NUMBERVALUE(Plantilla!AO105),"")</f>
        <v/>
      </c>
      <c r="AR94" s="6" t="str">
        <f>IF($C94="OK",_xlfn.NUMBERVALUE(Plantilla!AP105),"")</f>
        <v/>
      </c>
      <c r="AS94" s="4" t="str">
        <f>IF($C94="OK",_xlfn.NUMBERVALUE(Plantilla!AQ105),"")</f>
        <v/>
      </c>
      <c r="AT94" s="6" t="str">
        <f>IF($C94="OK",_xlfn.NUMBERVALUE(Plantilla!AR105),"")</f>
        <v/>
      </c>
      <c r="AU94" s="4" t="str">
        <f>IF($C94="OK",_xlfn.NUMBERVALUE(Plantilla!AS105),"")</f>
        <v/>
      </c>
      <c r="AV94" s="6" t="str">
        <f>IF($C94="OK",_xlfn.NUMBERVALUE(Plantilla!AT105),"")</f>
        <v/>
      </c>
      <c r="AW94" s="4" t="str">
        <f>IF($C94="OK",_xlfn.NUMBERVALUE(Plantilla!AU105),"")</f>
        <v/>
      </c>
      <c r="AX94" s="6" t="str">
        <f>IF($C94="OK",_xlfn.NUMBERVALUE(Plantilla!AV105),"")</f>
        <v/>
      </c>
      <c r="AY94" s="4" t="str">
        <f>IF($C94="OK",_xlfn.NUMBERVALUE(Plantilla!AW105),"")</f>
        <v/>
      </c>
      <c r="AZ94" s="6" t="str">
        <f>IF($C94="OK",_xlfn.NUMBERVALUE(Plantilla!AX105),"")</f>
        <v/>
      </c>
      <c r="BA94" t="str">
        <f>IF($C94="OK",_xlfn.NUMBERVALUE(Plantilla!AY105),"")</f>
        <v/>
      </c>
      <c r="BB94" t="str">
        <f>IF($C94="OK",_xlfn.NUMBERVALUE(Plantilla!AZ105),"")</f>
        <v/>
      </c>
      <c r="BC94" s="4" t="str">
        <f>IF($C94="OK",_xlfn.NUMBERVALUE(Plantilla!BA105),"")</f>
        <v/>
      </c>
      <c r="BD94" s="6" t="str">
        <f>IF($C94="OK",_xlfn.NUMBERVALUE(Plantilla!BB105),"")</f>
        <v/>
      </c>
      <c r="BE94" s="4" t="str">
        <f>IF($C94="OK",_xlfn.NUMBERVALUE(Plantilla!BC105),"")</f>
        <v/>
      </c>
      <c r="BF94" s="6" t="str">
        <f>IF($C94="OK",_xlfn.NUMBERVALUE(Plantilla!BD105),"")</f>
        <v/>
      </c>
      <c r="BG94" s="4" t="str">
        <f>IF($C94="OK",_xlfn.NUMBERVALUE(Plantilla!BE105),"")</f>
        <v/>
      </c>
      <c r="BH94" s="6" t="str">
        <f>IF($C94="OK",_xlfn.NUMBERVALUE(Plantilla!BF105),"")</f>
        <v/>
      </c>
      <c r="BI94" s="110" t="str">
        <f>IF($C94="OK",_xlfn.NUMBERVALUE(Plantilla!BG105),"")</f>
        <v/>
      </c>
      <c r="BJ94" s="6" t="str">
        <f>IF($C94="OK",_xlfn.NUMBERVALUE(Plantilla!BH105),"")</f>
        <v/>
      </c>
      <c r="BK94" s="109" t="str">
        <f>IF($C94="OK",_xlfn.NUMBERVALUE(Plantilla!BI105),"")</f>
        <v/>
      </c>
      <c r="BL94" s="6" t="str">
        <f>IF($C94="OK",
   IF(Plantilla!BJ105&lt;&gt;"",
      TEXT(VLOOKUP(Plantilla!BJ105,'Tablas '!$Z$4:$AA$6,2,FALSE),"#"),
   ""),
"")</f>
        <v/>
      </c>
      <c r="BM94" s="4" t="str">
        <f>IF($C94="OK",_xlfn.NUMBERVALUE(Plantilla!BK105),"")</f>
        <v/>
      </c>
      <c r="BN94" s="4" t="str">
        <f>IF($C94="OK",_xlfn.NUMBERVALUE(Plantilla!BL105),"")</f>
        <v/>
      </c>
      <c r="BO94" s="6" t="str">
        <f>IF($C94="OK",_xlfn.NUMBERVALUE(Plantilla!BM105),"")</f>
        <v/>
      </c>
      <c r="BP94" s="4" t="str">
        <f>IF($C94="OK",_xlfn.NUMBERVALUE(Plantilla!BN105),"")</f>
        <v/>
      </c>
      <c r="BQ94" s="6" t="str">
        <f>IF($C94="OK",_xlfn.NUMBERVALUE(Plantilla!BO105),"")</f>
        <v/>
      </c>
      <c r="BR94" s="4" t="str">
        <f>IF($C94="OK",_xlfn.NUMBERVALUE(Plantilla!BP105),"")</f>
        <v/>
      </c>
      <c r="BS94" s="6" t="str">
        <f>IF($C94="OK",_xlfn.NUMBERVALUE(Plantilla!BQ105),"")</f>
        <v/>
      </c>
      <c r="BT94" s="4" t="str">
        <f>IF($C94="OK",_xlfn.NUMBERVALUE(Plantilla!BR105),"")</f>
        <v/>
      </c>
      <c r="BU94" s="6" t="str">
        <f>IF($C94="OK",_xlfn.NUMBERVALUE(Plantilla!BS105),"")</f>
        <v/>
      </c>
      <c r="BV94" s="6" t="str">
        <f>IF($C94="OK",_xlfn.NUMBERVALUE(Plantilla!BT105),"")</f>
        <v/>
      </c>
      <c r="BW94" s="6" t="str">
        <f>IF($C94="OK",_xlfn.NUMBERVALUE(Plantilla!BU105),"")</f>
        <v/>
      </c>
      <c r="BX94" s="6" t="str">
        <f>IF($C94="OK",_xlfn.NUMBERVALUE(Plantilla!BV105),"")</f>
        <v/>
      </c>
      <c r="BY94" s="6" t="str">
        <f>IF($C94="OK",_xlfn.NUMBERVALUE(Plantilla!BW105),"")</f>
        <v/>
      </c>
      <c r="BZ94" s="6" t="str">
        <f>IF($C94="OK",_xlfn.NUMBERVALUE(Plantilla!BX105),"")</f>
        <v/>
      </c>
      <c r="CA94" s="6" t="str">
        <f>IF($C94="OK",_xlfn.NUMBERVALUE(Plantilla!BY105),"")</f>
        <v/>
      </c>
      <c r="CB94" s="6" t="str">
        <f>IF($C94="OK",_xlfn.NUMBERVALUE(Plantilla!BZ105),"")</f>
        <v/>
      </c>
      <c r="CC94" s="6" t="str">
        <f>IF($C94="OK",_xlfn.NUMBERVALUE(Plantilla!CA105),"")</f>
        <v/>
      </c>
      <c r="CD94" s="6" t="str">
        <f>IF($C94="OK",_xlfn.NUMBERVALUE(Plantilla!CB105),"")</f>
        <v/>
      </c>
      <c r="CE94" s="6" t="str">
        <f>IF($C94="OK",_xlfn.NUMBERVALUE(Plantilla!CC105),"")</f>
        <v/>
      </c>
      <c r="CF94" s="4" t="str">
        <f>IF($C94="OK",_xlfn.NUMBERVALUE(Plantilla!CD105),"")</f>
        <v/>
      </c>
      <c r="CG94" s="6" t="str">
        <f>IF($C94="OK",_xlfn.NUMBERVALUE(Plantilla!CE105),"")</f>
        <v/>
      </c>
      <c r="CH94" s="6" t="str">
        <f>IF($C94="OK",_xlfn.NUMBERVALUE(Plantilla!CF105),"")</f>
        <v/>
      </c>
      <c r="CI94" s="6" t="str">
        <f>IF($C94="OK",_xlfn.NUMBERVALUE(Plantilla!CG105),"")</f>
        <v/>
      </c>
      <c r="CJ94" s="6" t="str">
        <f>IF($C94="OK",_xlfn.NUMBERVALUE(Plantilla!CH105),"")</f>
        <v/>
      </c>
      <c r="CK94" s="6" t="str">
        <f>IF($C94="OK",_xlfn.NUMBERVALUE(Plantilla!CI105),"")</f>
        <v/>
      </c>
      <c r="CL94" s="6" t="str">
        <f>IF($C94="OK",_xlfn.NUMBERVALUE(Plantilla!CJ105),"")</f>
        <v/>
      </c>
      <c r="CM94" t="str">
        <f>IF($C94="OK",TEXT(Plantilla!CK105,"#"),"")</f>
        <v/>
      </c>
      <c r="CN94" s="6" t="str">
        <f>IF($C94="OK",_xlfn.NUMBERVALUE(Plantilla!CL105),"")</f>
        <v/>
      </c>
      <c r="CO94" s="6" t="str">
        <f>IF($C94="OK",_xlfn.NUMBERVALUE(Plantilla!CM105),"")</f>
        <v/>
      </c>
      <c r="CP94" s="110" t="str">
        <f>IF($C94="OK",_xlfn.NUMBERVALUE(Plantilla!CN105),"")</f>
        <v/>
      </c>
      <c r="CQ94" s="6" t="str">
        <f>IF($C94="OK",_xlfn.NUMBERVALUE(Plantilla!CO105),"")</f>
        <v/>
      </c>
      <c r="CR94" s="109" t="str">
        <f>IF($C94="OK",_xlfn.NUMBERVALUE(Plantilla!CP105),"")</f>
        <v/>
      </c>
      <c r="CS94" s="110" t="str">
        <f>IF($C94="OK",_xlfn.NUMBERVALUE(Plantilla!CQ105),"")</f>
        <v/>
      </c>
      <c r="CT94" s="6" t="str">
        <f>IF($C94="OK",_xlfn.NUMBERVALUE(Plantilla!CR105),"")</f>
        <v/>
      </c>
      <c r="CU94" s="109" t="str">
        <f>IF($C94="OK",_xlfn.NUMBERVALUE(Plantilla!CS105),"")</f>
        <v/>
      </c>
      <c r="CV94" s="110" t="str">
        <f>IF($C94="OK",_xlfn.NUMBERVALUE(Plantilla!CT105),"")</f>
        <v/>
      </c>
      <c r="CW94" s="6" t="str">
        <f>IF($C94="OK",_xlfn.NUMBERVALUE(Plantilla!CU105),"")</f>
        <v/>
      </c>
      <c r="CX94" s="82" t="str">
        <f>IF($C94="OK",_xlfn.NUMBERVALUE(Plantilla!CV105),"")</f>
        <v/>
      </c>
      <c r="CY94" s="6" t="str">
        <f>IF($C94="OK",_xlfn.NUMBERVALUE(Plantilla!CW105),"")</f>
        <v/>
      </c>
      <c r="CZ94" s="82" t="str">
        <f>IF($C94="OK",_xlfn.NUMBERVALUE(Plantilla!CX105),"")</f>
        <v/>
      </c>
      <c r="DA94" s="6" t="str">
        <f>IF($C94="OK",_xlfn.NUMBERVALUE(Plantilla!CY105),"")</f>
        <v/>
      </c>
      <c r="DB94" s="109" t="str">
        <f>IF($C94="OK",_xlfn.NUMBERVALUE(Plantilla!CZ105),"")</f>
        <v/>
      </c>
      <c r="DC94" s="6" t="str">
        <f>IF($C94="OK",_xlfn.NUMBERVALUE(Plantilla!DA105),"")</f>
        <v/>
      </c>
      <c r="DD94" s="6" t="str">
        <f>IF($C94="OK",TEXT(Plantilla!DB105,"#"),"")</f>
        <v/>
      </c>
      <c r="DE94" s="6" t="str">
        <f>IF($C94="OK",_xlfn.NUMBERVALUE(Plantilla!DC105),"")</f>
        <v/>
      </c>
      <c r="DF94" s="4" t="str">
        <f>IF($C94="OK",_xlfn.NUMBERVALUE(Plantilla!DD105),"")</f>
        <v/>
      </c>
      <c r="DG94" s="6" t="str">
        <f>IF($C94="OK",_xlfn.NUMBERVALUE(Plantilla!DE105),"")</f>
        <v/>
      </c>
      <c r="DH94" s="6" t="str">
        <f>IF($C94="OK",_xlfn.NUMBERVALUE(Plantilla!DF105),"")</f>
        <v/>
      </c>
      <c r="DI94" s="6" t="str">
        <f>IF($C94="OK",_xlfn.NUMBERVALUE(Plantilla!DG105),"")</f>
        <v/>
      </c>
      <c r="DJ94" s="6" t="str">
        <f>IF($C94="OK",_xlfn.NUMBERVALUE(Plantilla!DH105),"")</f>
        <v/>
      </c>
      <c r="DK94" s="6" t="str">
        <f>IF($C94="OK",_xlfn.NUMBERVALUE(Plantilla!DI105),"")</f>
        <v/>
      </c>
      <c r="DL94" s="6" t="str">
        <f>IF($C94="OK",_xlfn.NUMBERVALUE(Plantilla!DJ105),"")</f>
        <v/>
      </c>
      <c r="DM94" s="6" t="str">
        <f>IF($C94="OK",_xlfn.NUMBERVALUE(Plantilla!DK105),"")</f>
        <v/>
      </c>
      <c r="DN94" s="6" t="str">
        <f>IF($C94="OK",_xlfn.NUMBERVALUE(Plantilla!DL105),"")</f>
        <v/>
      </c>
      <c r="DO94" s="6" t="str">
        <f>IF($C94="OK",_xlfn.NUMBERVALUE(Plantilla!DM105),"")</f>
        <v/>
      </c>
      <c r="DP94" s="6" t="str">
        <f>IF($C94="OK",_xlfn.NUMBERVALUE(Plantilla!DN105),"")</f>
        <v/>
      </c>
      <c r="DQ94" s="6" t="str">
        <f>IF($C94="OK",_xlfn.NUMBERVALUE(Plantilla!DO105),"")</f>
        <v/>
      </c>
      <c r="DR94" s="6" t="str">
        <f>IF($C94="OK",_xlfn.NUMBERVALUE(Plantilla!DP105),"")</f>
        <v/>
      </c>
      <c r="DS94" t="str">
        <f>IF($C94="OK",TEXT(Plantilla!DR105,"#"),"")</f>
        <v/>
      </c>
      <c r="DT94" s="6"/>
    </row>
    <row r="95" spans="1:124" x14ac:dyDescent="0.25">
      <c r="A95" t="str">
        <f>IF(Plantilla!$I$6="¡Perfecto!, Guarda el archivo y adjúntalo a tu interfaz de Nómina Electrónica","OK","Error")</f>
        <v>OK</v>
      </c>
      <c r="B95" t="str">
        <f>IF(Plantilla!$I$6="¡Perfecto!, Guarda el archivo y adjúntalo a tu interfaz de Nómina Electrónica",MID(Plantilla!$D$2,SEARCH("V",Plantilla!$D$2),10),"")</f>
        <v>V2.0</v>
      </c>
      <c r="C95" t="str">
        <f>Plantilla!C106</f>
        <v/>
      </c>
      <c r="D95" t="str">
        <f>IF($C95="OK",Plantilla!B106,"")</f>
        <v/>
      </c>
      <c r="E95" t="str">
        <f>IF($C95="OK",
   VLOOKUP(Plantilla!$E$4,'Tablas '!$AP$4:$AT$6,5,FALSE),
"")</f>
        <v/>
      </c>
      <c r="F95" t="str">
        <f>IF($C95="OK",TEXT(Plantilla!D106,"#"),"")</f>
        <v/>
      </c>
      <c r="G95" t="str">
        <f>IF($C95="OK",
   VLOOKUP(Plantilla!E106,'Tablas '!$B$4:$C$14,2,FALSE),
"")</f>
        <v/>
      </c>
      <c r="H95" t="str">
        <f>IF($C95="OK",TEXT(Plantilla!F106,"#"),"")</f>
        <v/>
      </c>
      <c r="I95" t="str">
        <f>IF($C95="OK",TEXT(Plantilla!G106,"#"),"")</f>
        <v/>
      </c>
      <c r="J95" t="str">
        <f>IF($C95="OK",TEXT(Plantilla!H106,"#"),"")</f>
        <v/>
      </c>
      <c r="K95" t="str">
        <f>IF($C95="OK",TEXT(Plantilla!I106,"#"),"")</f>
        <v/>
      </c>
      <c r="L95" t="str">
        <f>IF($C95="OK",TEXT(Plantilla!J106,"#"),"")</f>
        <v/>
      </c>
      <c r="M95" t="str">
        <f>IF($C95="OK",TEXT(Plantilla!K106,"#"),"")</f>
        <v/>
      </c>
      <c r="N95" t="str">
        <f>IF($C95="OK",
   CONCATENATE(YEAR(Plantilla!L106),"-",TEXT(MONTH(Plantilla!L106),"00"),"-",TEXT(DAY(Plantilla!L106),"00")),
"")</f>
        <v/>
      </c>
      <c r="O95" t="str">
        <f>IF($C95="OK",_xlfn.NUMBERVALUE(Plantilla!M106),"")</f>
        <v/>
      </c>
      <c r="P95" t="str">
        <f>IF($C95="OK",
   IF(Plantilla!N106&lt;&gt;"",
      CONCATENATE(YEAR(Plantilla!N106),"-",TEXT(MONTH(Plantilla!N106),"00"),"-",TEXT(DAY(Plantilla!N106),"00")),
   ""),
"")</f>
        <v/>
      </c>
      <c r="Q95" t="str">
        <f>IF($C95="OK",
   VLOOKUP(Plantilla!O106,'Tablas '!$E$4:$F$19,2,FALSE),
"")</f>
        <v/>
      </c>
      <c r="R95" t="str">
        <f>IF($C95="OK",
   VLOOKUP(Plantilla!P106,'Tablas '!$H$4:$I$5,2,FALSE),
"")</f>
        <v/>
      </c>
      <c r="S95" t="str">
        <f>IF($C95="OK",
   VLOOKUP(Plantilla!Q106,'Tablas '!$K$4:$L$8,2,FALSE),
"")</f>
        <v/>
      </c>
      <c r="T95" t="str">
        <f>IF($C95="OK",
   VLOOKUP(Plantilla!R106,'Tablas '!$AE$4:$AF$6,2,FALSE),
"")</f>
        <v/>
      </c>
      <c r="U95" t="str">
        <f>IF($C95="OK",
   VLOOKUP(Plantilla!S106,'Tablas '!$AE$4:$AF$6,2,FALSE),
"")</f>
        <v/>
      </c>
      <c r="V95" t="str">
        <f>IF($C95="OK",TEXT(Plantilla!T106,"#"),"")</f>
        <v/>
      </c>
      <c r="W95" s="84" t="str">
        <f>IF($C95="OK",
   VLOOKUP(Plantilla!U106,'Tablas '!$AM$4:$AN$1126,2,FALSE),
"")</f>
        <v/>
      </c>
      <c r="X95" t="str">
        <f>IF($C95="OK",TEXT(Plantilla!V106,"#"),"")</f>
        <v/>
      </c>
      <c r="Y95" t="str">
        <f>IF($C95="OK",
   CONCATENATE(YEAR(Plantilla!W106),"-",TEXT(MONTH(Plantilla!W106),"00"),"-",TEXT(DAY(Plantilla!W106),"00")),
"")</f>
        <v/>
      </c>
      <c r="Z95" t="str">
        <f>IF($C95="OK",
   CONCATENATE(YEAR(Plantilla!X106),"-",TEXT(MONTH(Plantilla!X106),"00"),"-",TEXT(DAY(Plantilla!X106),"00")),
"")</f>
        <v/>
      </c>
      <c r="AA95" t="str">
        <f>IF($C95="OK",
   TEXT(VLOOKUP(Plantilla!Y106,'Tablas '!$Q$4:$R$9,2,FALSE),"#"),
"")</f>
        <v/>
      </c>
      <c r="AB95" t="str">
        <f>IF($C95="OK",
   CONCATENATE(YEAR(Plantilla!Z106),"-",TEXT(MONTH(Plantilla!Z106),"00"),"-",TEXT(DAY(Plantilla!Z106),"00")),
"")</f>
        <v/>
      </c>
      <c r="AC95" t="str">
        <f>IF($C95="OK",
   TEXT(VLOOKUP(Plantilla!AA106,'Tablas '!$T$4:$U$13,2,FALSE),"#"),
"")</f>
        <v/>
      </c>
      <c r="AD95" t="str">
        <f>IF($C95="OK",TEXT(Plantilla!AB106,"#"),"")</f>
        <v/>
      </c>
      <c r="AE95" t="str">
        <f>IF($C95="OK",
   IF(Plantilla!AC106&lt;&gt;"",
      TEXT(VLOOKUP(Plantilla!AC106,'Tablas '!$W$4:$X$7,2,FALSE),"#"),
   ""),
"")</f>
        <v/>
      </c>
      <c r="AF95" t="str">
        <f>IF($C95="OK",TEXT(Plantilla!AD106,"#"),"")</f>
        <v/>
      </c>
      <c r="AG95" s="6" t="str">
        <f>IF($C95="OK",_xlfn.NUMBERVALUE(Plantilla!AE106),"")</f>
        <v/>
      </c>
      <c r="AH95" s="4" t="str">
        <f>IF($C95="OK",_xlfn.NUMBERVALUE(Plantilla!AF106),"")</f>
        <v/>
      </c>
      <c r="AI95" s="6" t="str">
        <f>IF($C95="OK",_xlfn.NUMBERVALUE(Plantilla!AG106),"")</f>
        <v/>
      </c>
      <c r="AJ95" s="6" t="str">
        <f>IF($C95="OK",_xlfn.NUMBERVALUE(Plantilla!AH106),"")</f>
        <v/>
      </c>
      <c r="AK95" s="6" t="str">
        <f>IF($C95="OK",_xlfn.NUMBERVALUE(Plantilla!AI106),"")</f>
        <v/>
      </c>
      <c r="AL95" s="6" t="str">
        <f>IF($C95="OK",_xlfn.NUMBERVALUE(Plantilla!AJ106),"")</f>
        <v/>
      </c>
      <c r="AM95" s="4" t="str">
        <f>IF($C95="OK",_xlfn.NUMBERVALUE(Plantilla!AK106),"")</f>
        <v/>
      </c>
      <c r="AN95" s="6" t="str">
        <f>IF($C95="OK",_xlfn.NUMBERVALUE(Plantilla!AL106),"")</f>
        <v/>
      </c>
      <c r="AO95" s="4" t="str">
        <f>IF($C95="OK",_xlfn.NUMBERVALUE(Plantilla!AM106),"")</f>
        <v/>
      </c>
      <c r="AP95" s="6" t="str">
        <f>IF($C95="OK",_xlfn.NUMBERVALUE(Plantilla!AN106),"")</f>
        <v/>
      </c>
      <c r="AQ95" s="4" t="str">
        <f>IF($C95="OK",_xlfn.NUMBERVALUE(Plantilla!AO106),"")</f>
        <v/>
      </c>
      <c r="AR95" s="6" t="str">
        <f>IF($C95="OK",_xlfn.NUMBERVALUE(Plantilla!AP106),"")</f>
        <v/>
      </c>
      <c r="AS95" s="4" t="str">
        <f>IF($C95="OK",_xlfn.NUMBERVALUE(Plantilla!AQ106),"")</f>
        <v/>
      </c>
      <c r="AT95" s="6" t="str">
        <f>IF($C95="OK",_xlfn.NUMBERVALUE(Plantilla!AR106),"")</f>
        <v/>
      </c>
      <c r="AU95" s="4" t="str">
        <f>IF($C95="OK",_xlfn.NUMBERVALUE(Plantilla!AS106),"")</f>
        <v/>
      </c>
      <c r="AV95" s="6" t="str">
        <f>IF($C95="OK",_xlfn.NUMBERVALUE(Plantilla!AT106),"")</f>
        <v/>
      </c>
      <c r="AW95" s="4" t="str">
        <f>IF($C95="OK",_xlfn.NUMBERVALUE(Plantilla!AU106),"")</f>
        <v/>
      </c>
      <c r="AX95" s="6" t="str">
        <f>IF($C95="OK",_xlfn.NUMBERVALUE(Plantilla!AV106),"")</f>
        <v/>
      </c>
      <c r="AY95" s="4" t="str">
        <f>IF($C95="OK",_xlfn.NUMBERVALUE(Plantilla!AW106),"")</f>
        <v/>
      </c>
      <c r="AZ95" s="6" t="str">
        <f>IF($C95="OK",_xlfn.NUMBERVALUE(Plantilla!AX106),"")</f>
        <v/>
      </c>
      <c r="BA95" t="str">
        <f>IF($C95="OK",_xlfn.NUMBERVALUE(Plantilla!AY106),"")</f>
        <v/>
      </c>
      <c r="BB95" t="str">
        <f>IF($C95="OK",_xlfn.NUMBERVALUE(Plantilla!AZ106),"")</f>
        <v/>
      </c>
      <c r="BC95" s="4" t="str">
        <f>IF($C95="OK",_xlfn.NUMBERVALUE(Plantilla!BA106),"")</f>
        <v/>
      </c>
      <c r="BD95" s="6" t="str">
        <f>IF($C95="OK",_xlfn.NUMBERVALUE(Plantilla!BB106),"")</f>
        <v/>
      </c>
      <c r="BE95" s="4" t="str">
        <f>IF($C95="OK",_xlfn.NUMBERVALUE(Plantilla!BC106),"")</f>
        <v/>
      </c>
      <c r="BF95" s="6" t="str">
        <f>IF($C95="OK",_xlfn.NUMBERVALUE(Plantilla!BD106),"")</f>
        <v/>
      </c>
      <c r="BG95" s="4" t="str">
        <f>IF($C95="OK",_xlfn.NUMBERVALUE(Plantilla!BE106),"")</f>
        <v/>
      </c>
      <c r="BH95" s="6" t="str">
        <f>IF($C95="OK",_xlfn.NUMBERVALUE(Plantilla!BF106),"")</f>
        <v/>
      </c>
      <c r="BI95" s="110" t="str">
        <f>IF($C95="OK",_xlfn.NUMBERVALUE(Plantilla!BG106),"")</f>
        <v/>
      </c>
      <c r="BJ95" s="6" t="str">
        <f>IF($C95="OK",_xlfn.NUMBERVALUE(Plantilla!BH106),"")</f>
        <v/>
      </c>
      <c r="BK95" s="109" t="str">
        <f>IF($C95="OK",_xlfn.NUMBERVALUE(Plantilla!BI106),"")</f>
        <v/>
      </c>
      <c r="BL95" s="6" t="str">
        <f>IF($C95="OK",
   IF(Plantilla!BJ106&lt;&gt;"",
      TEXT(VLOOKUP(Plantilla!BJ106,'Tablas '!$Z$4:$AA$6,2,FALSE),"#"),
   ""),
"")</f>
        <v/>
      </c>
      <c r="BM95" s="4" t="str">
        <f>IF($C95="OK",_xlfn.NUMBERVALUE(Plantilla!BK106),"")</f>
        <v/>
      </c>
      <c r="BN95" s="4" t="str">
        <f>IF($C95="OK",_xlfn.NUMBERVALUE(Plantilla!BL106),"")</f>
        <v/>
      </c>
      <c r="BO95" s="6" t="str">
        <f>IF($C95="OK",_xlfn.NUMBERVALUE(Plantilla!BM106),"")</f>
        <v/>
      </c>
      <c r="BP95" s="4" t="str">
        <f>IF($C95="OK",_xlfn.NUMBERVALUE(Plantilla!BN106),"")</f>
        <v/>
      </c>
      <c r="BQ95" s="6" t="str">
        <f>IF($C95="OK",_xlfn.NUMBERVALUE(Plantilla!BO106),"")</f>
        <v/>
      </c>
      <c r="BR95" s="4" t="str">
        <f>IF($C95="OK",_xlfn.NUMBERVALUE(Plantilla!BP106),"")</f>
        <v/>
      </c>
      <c r="BS95" s="6" t="str">
        <f>IF($C95="OK",_xlfn.NUMBERVALUE(Plantilla!BQ106),"")</f>
        <v/>
      </c>
      <c r="BT95" s="4" t="str">
        <f>IF($C95="OK",_xlfn.NUMBERVALUE(Plantilla!BR106),"")</f>
        <v/>
      </c>
      <c r="BU95" s="6" t="str">
        <f>IF($C95="OK",_xlfn.NUMBERVALUE(Plantilla!BS106),"")</f>
        <v/>
      </c>
      <c r="BV95" s="6" t="str">
        <f>IF($C95="OK",_xlfn.NUMBERVALUE(Plantilla!BT106),"")</f>
        <v/>
      </c>
      <c r="BW95" s="6" t="str">
        <f>IF($C95="OK",_xlfn.NUMBERVALUE(Plantilla!BU106),"")</f>
        <v/>
      </c>
      <c r="BX95" s="6" t="str">
        <f>IF($C95="OK",_xlfn.NUMBERVALUE(Plantilla!BV106),"")</f>
        <v/>
      </c>
      <c r="BY95" s="6" t="str">
        <f>IF($C95="OK",_xlfn.NUMBERVALUE(Plantilla!BW106),"")</f>
        <v/>
      </c>
      <c r="BZ95" s="6" t="str">
        <f>IF($C95="OK",_xlfn.NUMBERVALUE(Plantilla!BX106),"")</f>
        <v/>
      </c>
      <c r="CA95" s="6" t="str">
        <f>IF($C95="OK",_xlfn.NUMBERVALUE(Plantilla!BY106),"")</f>
        <v/>
      </c>
      <c r="CB95" s="6" t="str">
        <f>IF($C95="OK",_xlfn.NUMBERVALUE(Plantilla!BZ106),"")</f>
        <v/>
      </c>
      <c r="CC95" s="6" t="str">
        <f>IF($C95="OK",_xlfn.NUMBERVALUE(Plantilla!CA106),"")</f>
        <v/>
      </c>
      <c r="CD95" s="6" t="str">
        <f>IF($C95="OK",_xlfn.NUMBERVALUE(Plantilla!CB106),"")</f>
        <v/>
      </c>
      <c r="CE95" s="6" t="str">
        <f>IF($C95="OK",_xlfn.NUMBERVALUE(Plantilla!CC106),"")</f>
        <v/>
      </c>
      <c r="CF95" s="4" t="str">
        <f>IF($C95="OK",_xlfn.NUMBERVALUE(Plantilla!CD106),"")</f>
        <v/>
      </c>
      <c r="CG95" s="6" t="str">
        <f>IF($C95="OK",_xlfn.NUMBERVALUE(Plantilla!CE106),"")</f>
        <v/>
      </c>
      <c r="CH95" s="6" t="str">
        <f>IF($C95="OK",_xlfn.NUMBERVALUE(Plantilla!CF106),"")</f>
        <v/>
      </c>
      <c r="CI95" s="6" t="str">
        <f>IF($C95="OK",_xlfn.NUMBERVALUE(Plantilla!CG106),"")</f>
        <v/>
      </c>
      <c r="CJ95" s="6" t="str">
        <f>IF($C95="OK",_xlfn.NUMBERVALUE(Plantilla!CH106),"")</f>
        <v/>
      </c>
      <c r="CK95" s="6" t="str">
        <f>IF($C95="OK",_xlfn.NUMBERVALUE(Plantilla!CI106),"")</f>
        <v/>
      </c>
      <c r="CL95" s="6" t="str">
        <f>IF($C95="OK",_xlfn.NUMBERVALUE(Plantilla!CJ106),"")</f>
        <v/>
      </c>
      <c r="CM95" t="str">
        <f>IF($C95="OK",TEXT(Plantilla!CK106,"#"),"")</f>
        <v/>
      </c>
      <c r="CN95" s="6" t="str">
        <f>IF($C95="OK",_xlfn.NUMBERVALUE(Plantilla!CL106),"")</f>
        <v/>
      </c>
      <c r="CO95" s="6" t="str">
        <f>IF($C95="OK",_xlfn.NUMBERVALUE(Plantilla!CM106),"")</f>
        <v/>
      </c>
      <c r="CP95" s="110" t="str">
        <f>IF($C95="OK",_xlfn.NUMBERVALUE(Plantilla!CN106),"")</f>
        <v/>
      </c>
      <c r="CQ95" s="6" t="str">
        <f>IF($C95="OK",_xlfn.NUMBERVALUE(Plantilla!CO106),"")</f>
        <v/>
      </c>
      <c r="CR95" s="109" t="str">
        <f>IF($C95="OK",_xlfn.NUMBERVALUE(Plantilla!CP106),"")</f>
        <v/>
      </c>
      <c r="CS95" s="110" t="str">
        <f>IF($C95="OK",_xlfn.NUMBERVALUE(Plantilla!CQ106),"")</f>
        <v/>
      </c>
      <c r="CT95" s="6" t="str">
        <f>IF($C95="OK",_xlfn.NUMBERVALUE(Plantilla!CR106),"")</f>
        <v/>
      </c>
      <c r="CU95" s="109" t="str">
        <f>IF($C95="OK",_xlfn.NUMBERVALUE(Plantilla!CS106),"")</f>
        <v/>
      </c>
      <c r="CV95" s="110" t="str">
        <f>IF($C95="OK",_xlfn.NUMBERVALUE(Plantilla!CT106),"")</f>
        <v/>
      </c>
      <c r="CW95" s="6" t="str">
        <f>IF($C95="OK",_xlfn.NUMBERVALUE(Plantilla!CU106),"")</f>
        <v/>
      </c>
      <c r="CX95" s="82" t="str">
        <f>IF($C95="OK",_xlfn.NUMBERVALUE(Plantilla!CV106),"")</f>
        <v/>
      </c>
      <c r="CY95" s="6" t="str">
        <f>IF($C95="OK",_xlfn.NUMBERVALUE(Plantilla!CW106),"")</f>
        <v/>
      </c>
      <c r="CZ95" s="82" t="str">
        <f>IF($C95="OK",_xlfn.NUMBERVALUE(Plantilla!CX106),"")</f>
        <v/>
      </c>
      <c r="DA95" s="6" t="str">
        <f>IF($C95="OK",_xlfn.NUMBERVALUE(Plantilla!CY106),"")</f>
        <v/>
      </c>
      <c r="DB95" s="109" t="str">
        <f>IF($C95="OK",_xlfn.NUMBERVALUE(Plantilla!CZ106),"")</f>
        <v/>
      </c>
      <c r="DC95" s="6" t="str">
        <f>IF($C95="OK",_xlfn.NUMBERVALUE(Plantilla!DA106),"")</f>
        <v/>
      </c>
      <c r="DD95" s="6" t="str">
        <f>IF($C95="OK",TEXT(Plantilla!DB106,"#"),"")</f>
        <v/>
      </c>
      <c r="DE95" s="6" t="str">
        <f>IF($C95="OK",_xlfn.NUMBERVALUE(Plantilla!DC106),"")</f>
        <v/>
      </c>
      <c r="DF95" s="4" t="str">
        <f>IF($C95="OK",_xlfn.NUMBERVALUE(Plantilla!DD106),"")</f>
        <v/>
      </c>
      <c r="DG95" s="6" t="str">
        <f>IF($C95="OK",_xlfn.NUMBERVALUE(Plantilla!DE106),"")</f>
        <v/>
      </c>
      <c r="DH95" s="6" t="str">
        <f>IF($C95="OK",_xlfn.NUMBERVALUE(Plantilla!DF106),"")</f>
        <v/>
      </c>
      <c r="DI95" s="6" t="str">
        <f>IF($C95="OK",_xlfn.NUMBERVALUE(Plantilla!DG106),"")</f>
        <v/>
      </c>
      <c r="DJ95" s="6" t="str">
        <f>IF($C95="OK",_xlfn.NUMBERVALUE(Plantilla!DH106),"")</f>
        <v/>
      </c>
      <c r="DK95" s="6" t="str">
        <f>IF($C95="OK",_xlfn.NUMBERVALUE(Plantilla!DI106),"")</f>
        <v/>
      </c>
      <c r="DL95" s="6" t="str">
        <f>IF($C95="OK",_xlfn.NUMBERVALUE(Plantilla!DJ106),"")</f>
        <v/>
      </c>
      <c r="DM95" s="6" t="str">
        <f>IF($C95="OK",_xlfn.NUMBERVALUE(Plantilla!DK106),"")</f>
        <v/>
      </c>
      <c r="DN95" s="6" t="str">
        <f>IF($C95="OK",_xlfn.NUMBERVALUE(Plantilla!DL106),"")</f>
        <v/>
      </c>
      <c r="DO95" s="6" t="str">
        <f>IF($C95="OK",_xlfn.NUMBERVALUE(Plantilla!DM106),"")</f>
        <v/>
      </c>
      <c r="DP95" s="6" t="str">
        <f>IF($C95="OK",_xlfn.NUMBERVALUE(Plantilla!DN106),"")</f>
        <v/>
      </c>
      <c r="DQ95" s="6" t="str">
        <f>IF($C95="OK",_xlfn.NUMBERVALUE(Plantilla!DO106),"")</f>
        <v/>
      </c>
      <c r="DR95" s="6" t="str">
        <f>IF($C95="OK",_xlfn.NUMBERVALUE(Plantilla!DP106),"")</f>
        <v/>
      </c>
      <c r="DS95" t="str">
        <f>IF($C95="OK",TEXT(Plantilla!DR106,"#"),"")</f>
        <v/>
      </c>
      <c r="DT95" s="6"/>
    </row>
    <row r="96" spans="1:124" x14ac:dyDescent="0.25">
      <c r="A96" t="str">
        <f>IF(Plantilla!$I$6="¡Perfecto!, Guarda el archivo y adjúntalo a tu interfaz de Nómina Electrónica","OK","Error")</f>
        <v>OK</v>
      </c>
      <c r="B96" t="str">
        <f>IF(Plantilla!$I$6="¡Perfecto!, Guarda el archivo y adjúntalo a tu interfaz de Nómina Electrónica",MID(Plantilla!$D$2,SEARCH("V",Plantilla!$D$2),10),"")</f>
        <v>V2.0</v>
      </c>
      <c r="C96" t="str">
        <f>Plantilla!C107</f>
        <v/>
      </c>
      <c r="D96" t="str">
        <f>IF($C96="OK",Plantilla!B107,"")</f>
        <v/>
      </c>
      <c r="E96" t="str">
        <f>IF($C96="OK",
   VLOOKUP(Plantilla!$E$4,'Tablas '!$AP$4:$AT$6,5,FALSE),
"")</f>
        <v/>
      </c>
      <c r="F96" t="str">
        <f>IF($C96="OK",TEXT(Plantilla!D107,"#"),"")</f>
        <v/>
      </c>
      <c r="G96" t="str">
        <f>IF($C96="OK",
   VLOOKUP(Plantilla!E107,'Tablas '!$B$4:$C$14,2,FALSE),
"")</f>
        <v/>
      </c>
      <c r="H96" t="str">
        <f>IF($C96="OK",TEXT(Plantilla!F107,"#"),"")</f>
        <v/>
      </c>
      <c r="I96" t="str">
        <f>IF($C96="OK",TEXT(Plantilla!G107,"#"),"")</f>
        <v/>
      </c>
      <c r="J96" t="str">
        <f>IF($C96="OK",TEXT(Plantilla!H107,"#"),"")</f>
        <v/>
      </c>
      <c r="K96" t="str">
        <f>IF($C96="OK",TEXT(Plantilla!I107,"#"),"")</f>
        <v/>
      </c>
      <c r="L96" t="str">
        <f>IF($C96="OK",TEXT(Plantilla!J107,"#"),"")</f>
        <v/>
      </c>
      <c r="M96" t="str">
        <f>IF($C96="OK",TEXT(Plantilla!K107,"#"),"")</f>
        <v/>
      </c>
      <c r="N96" t="str">
        <f>IF($C96="OK",
   CONCATENATE(YEAR(Plantilla!L107),"-",TEXT(MONTH(Plantilla!L107),"00"),"-",TEXT(DAY(Plantilla!L107),"00")),
"")</f>
        <v/>
      </c>
      <c r="O96" t="str">
        <f>IF($C96="OK",_xlfn.NUMBERVALUE(Plantilla!M107),"")</f>
        <v/>
      </c>
      <c r="P96" t="str">
        <f>IF($C96="OK",
   IF(Plantilla!N107&lt;&gt;"",
      CONCATENATE(YEAR(Plantilla!N107),"-",TEXT(MONTH(Plantilla!N107),"00"),"-",TEXT(DAY(Plantilla!N107),"00")),
   ""),
"")</f>
        <v/>
      </c>
      <c r="Q96" t="str">
        <f>IF($C96="OK",
   VLOOKUP(Plantilla!O107,'Tablas '!$E$4:$F$19,2,FALSE),
"")</f>
        <v/>
      </c>
      <c r="R96" t="str">
        <f>IF($C96="OK",
   VLOOKUP(Plantilla!P107,'Tablas '!$H$4:$I$5,2,FALSE),
"")</f>
        <v/>
      </c>
      <c r="S96" t="str">
        <f>IF($C96="OK",
   VLOOKUP(Plantilla!Q107,'Tablas '!$K$4:$L$8,2,FALSE),
"")</f>
        <v/>
      </c>
      <c r="T96" t="str">
        <f>IF($C96="OK",
   VLOOKUP(Plantilla!R107,'Tablas '!$AE$4:$AF$6,2,FALSE),
"")</f>
        <v/>
      </c>
      <c r="U96" t="str">
        <f>IF($C96="OK",
   VLOOKUP(Plantilla!S107,'Tablas '!$AE$4:$AF$6,2,FALSE),
"")</f>
        <v/>
      </c>
      <c r="V96" t="str">
        <f>IF($C96="OK",TEXT(Plantilla!T107,"#"),"")</f>
        <v/>
      </c>
      <c r="W96" s="84" t="str">
        <f>IF($C96="OK",
   VLOOKUP(Plantilla!U107,'Tablas '!$AM$4:$AN$1126,2,FALSE),
"")</f>
        <v/>
      </c>
      <c r="X96" t="str">
        <f>IF($C96="OK",TEXT(Plantilla!V107,"#"),"")</f>
        <v/>
      </c>
      <c r="Y96" t="str">
        <f>IF($C96="OK",
   CONCATENATE(YEAR(Plantilla!W107),"-",TEXT(MONTH(Plantilla!W107),"00"),"-",TEXT(DAY(Plantilla!W107),"00")),
"")</f>
        <v/>
      </c>
      <c r="Z96" t="str">
        <f>IF($C96="OK",
   CONCATENATE(YEAR(Plantilla!X107),"-",TEXT(MONTH(Plantilla!X107),"00"),"-",TEXT(DAY(Plantilla!X107),"00")),
"")</f>
        <v/>
      </c>
      <c r="AA96" t="str">
        <f>IF($C96="OK",
   TEXT(VLOOKUP(Plantilla!Y107,'Tablas '!$Q$4:$R$9,2,FALSE),"#"),
"")</f>
        <v/>
      </c>
      <c r="AB96" t="str">
        <f>IF($C96="OK",
   CONCATENATE(YEAR(Plantilla!Z107),"-",TEXT(MONTH(Plantilla!Z107),"00"),"-",TEXT(DAY(Plantilla!Z107),"00")),
"")</f>
        <v/>
      </c>
      <c r="AC96" t="str">
        <f>IF($C96="OK",
   TEXT(VLOOKUP(Plantilla!AA107,'Tablas '!$T$4:$U$13,2,FALSE),"#"),
"")</f>
        <v/>
      </c>
      <c r="AD96" t="str">
        <f>IF($C96="OK",TEXT(Plantilla!AB107,"#"),"")</f>
        <v/>
      </c>
      <c r="AE96" t="str">
        <f>IF($C96="OK",
   IF(Plantilla!AC107&lt;&gt;"",
      TEXT(VLOOKUP(Plantilla!AC107,'Tablas '!$W$4:$X$7,2,FALSE),"#"),
   ""),
"")</f>
        <v/>
      </c>
      <c r="AF96" t="str">
        <f>IF($C96="OK",TEXT(Plantilla!AD107,"#"),"")</f>
        <v/>
      </c>
      <c r="AG96" s="6" t="str">
        <f>IF($C96="OK",_xlfn.NUMBERVALUE(Plantilla!AE107),"")</f>
        <v/>
      </c>
      <c r="AH96" s="4" t="str">
        <f>IF($C96="OK",_xlfn.NUMBERVALUE(Plantilla!AF107),"")</f>
        <v/>
      </c>
      <c r="AI96" s="6" t="str">
        <f>IF($C96="OK",_xlfn.NUMBERVALUE(Plantilla!AG107),"")</f>
        <v/>
      </c>
      <c r="AJ96" s="6" t="str">
        <f>IF($C96="OK",_xlfn.NUMBERVALUE(Plantilla!AH107),"")</f>
        <v/>
      </c>
      <c r="AK96" s="6" t="str">
        <f>IF($C96="OK",_xlfn.NUMBERVALUE(Plantilla!AI107),"")</f>
        <v/>
      </c>
      <c r="AL96" s="6" t="str">
        <f>IF($C96="OK",_xlfn.NUMBERVALUE(Plantilla!AJ107),"")</f>
        <v/>
      </c>
      <c r="AM96" s="4" t="str">
        <f>IF($C96="OK",_xlfn.NUMBERVALUE(Plantilla!AK107),"")</f>
        <v/>
      </c>
      <c r="AN96" s="6" t="str">
        <f>IF($C96="OK",_xlfn.NUMBERVALUE(Plantilla!AL107),"")</f>
        <v/>
      </c>
      <c r="AO96" s="4" t="str">
        <f>IF($C96="OK",_xlfn.NUMBERVALUE(Plantilla!AM107),"")</f>
        <v/>
      </c>
      <c r="AP96" s="6" t="str">
        <f>IF($C96="OK",_xlfn.NUMBERVALUE(Plantilla!AN107),"")</f>
        <v/>
      </c>
      <c r="AQ96" s="4" t="str">
        <f>IF($C96="OK",_xlfn.NUMBERVALUE(Plantilla!AO107),"")</f>
        <v/>
      </c>
      <c r="AR96" s="6" t="str">
        <f>IF($C96="OK",_xlfn.NUMBERVALUE(Plantilla!AP107),"")</f>
        <v/>
      </c>
      <c r="AS96" s="4" t="str">
        <f>IF($C96="OK",_xlfn.NUMBERVALUE(Plantilla!AQ107),"")</f>
        <v/>
      </c>
      <c r="AT96" s="6" t="str">
        <f>IF($C96="OK",_xlfn.NUMBERVALUE(Plantilla!AR107),"")</f>
        <v/>
      </c>
      <c r="AU96" s="4" t="str">
        <f>IF($C96="OK",_xlfn.NUMBERVALUE(Plantilla!AS107),"")</f>
        <v/>
      </c>
      <c r="AV96" s="6" t="str">
        <f>IF($C96="OK",_xlfn.NUMBERVALUE(Plantilla!AT107),"")</f>
        <v/>
      </c>
      <c r="AW96" s="4" t="str">
        <f>IF($C96="OK",_xlfn.NUMBERVALUE(Plantilla!AU107),"")</f>
        <v/>
      </c>
      <c r="AX96" s="6" t="str">
        <f>IF($C96="OK",_xlfn.NUMBERVALUE(Plantilla!AV107),"")</f>
        <v/>
      </c>
      <c r="AY96" s="4" t="str">
        <f>IF($C96="OK",_xlfn.NUMBERVALUE(Plantilla!AW107),"")</f>
        <v/>
      </c>
      <c r="AZ96" s="6" t="str">
        <f>IF($C96="OK",_xlfn.NUMBERVALUE(Plantilla!AX107),"")</f>
        <v/>
      </c>
      <c r="BA96" t="str">
        <f>IF($C96="OK",_xlfn.NUMBERVALUE(Plantilla!AY107),"")</f>
        <v/>
      </c>
      <c r="BB96" t="str">
        <f>IF($C96="OK",_xlfn.NUMBERVALUE(Plantilla!AZ107),"")</f>
        <v/>
      </c>
      <c r="BC96" s="4" t="str">
        <f>IF($C96="OK",_xlfn.NUMBERVALUE(Plantilla!BA107),"")</f>
        <v/>
      </c>
      <c r="BD96" s="6" t="str">
        <f>IF($C96="OK",_xlfn.NUMBERVALUE(Plantilla!BB107),"")</f>
        <v/>
      </c>
      <c r="BE96" s="4" t="str">
        <f>IF($C96="OK",_xlfn.NUMBERVALUE(Plantilla!BC107),"")</f>
        <v/>
      </c>
      <c r="BF96" s="6" t="str">
        <f>IF($C96="OK",_xlfn.NUMBERVALUE(Plantilla!BD107),"")</f>
        <v/>
      </c>
      <c r="BG96" s="4" t="str">
        <f>IF($C96="OK",_xlfn.NUMBERVALUE(Plantilla!BE107),"")</f>
        <v/>
      </c>
      <c r="BH96" s="6" t="str">
        <f>IF($C96="OK",_xlfn.NUMBERVALUE(Plantilla!BF107),"")</f>
        <v/>
      </c>
      <c r="BI96" s="110" t="str">
        <f>IF($C96="OK",_xlfn.NUMBERVALUE(Plantilla!BG107),"")</f>
        <v/>
      </c>
      <c r="BJ96" s="6" t="str">
        <f>IF($C96="OK",_xlfn.NUMBERVALUE(Plantilla!BH107),"")</f>
        <v/>
      </c>
      <c r="BK96" s="109" t="str">
        <f>IF($C96="OK",_xlfn.NUMBERVALUE(Plantilla!BI107),"")</f>
        <v/>
      </c>
      <c r="BL96" s="6" t="str">
        <f>IF($C96="OK",
   IF(Plantilla!BJ107&lt;&gt;"",
      TEXT(VLOOKUP(Plantilla!BJ107,'Tablas '!$Z$4:$AA$6,2,FALSE),"#"),
   ""),
"")</f>
        <v/>
      </c>
      <c r="BM96" s="4" t="str">
        <f>IF($C96="OK",_xlfn.NUMBERVALUE(Plantilla!BK107),"")</f>
        <v/>
      </c>
      <c r="BN96" s="4" t="str">
        <f>IF($C96="OK",_xlfn.NUMBERVALUE(Plantilla!BL107),"")</f>
        <v/>
      </c>
      <c r="BO96" s="6" t="str">
        <f>IF($C96="OK",_xlfn.NUMBERVALUE(Plantilla!BM107),"")</f>
        <v/>
      </c>
      <c r="BP96" s="4" t="str">
        <f>IF($C96="OK",_xlfn.NUMBERVALUE(Plantilla!BN107),"")</f>
        <v/>
      </c>
      <c r="BQ96" s="6" t="str">
        <f>IF($C96="OK",_xlfn.NUMBERVALUE(Plantilla!BO107),"")</f>
        <v/>
      </c>
      <c r="BR96" s="4" t="str">
        <f>IF($C96="OK",_xlfn.NUMBERVALUE(Plantilla!BP107),"")</f>
        <v/>
      </c>
      <c r="BS96" s="6" t="str">
        <f>IF($C96="OK",_xlfn.NUMBERVALUE(Plantilla!BQ107),"")</f>
        <v/>
      </c>
      <c r="BT96" s="4" t="str">
        <f>IF($C96="OK",_xlfn.NUMBERVALUE(Plantilla!BR107),"")</f>
        <v/>
      </c>
      <c r="BU96" s="6" t="str">
        <f>IF($C96="OK",_xlfn.NUMBERVALUE(Plantilla!BS107),"")</f>
        <v/>
      </c>
      <c r="BV96" s="6" t="str">
        <f>IF($C96="OK",_xlfn.NUMBERVALUE(Plantilla!BT107),"")</f>
        <v/>
      </c>
      <c r="BW96" s="6" t="str">
        <f>IF($C96="OK",_xlfn.NUMBERVALUE(Plantilla!BU107),"")</f>
        <v/>
      </c>
      <c r="BX96" s="6" t="str">
        <f>IF($C96="OK",_xlfn.NUMBERVALUE(Plantilla!BV107),"")</f>
        <v/>
      </c>
      <c r="BY96" s="6" t="str">
        <f>IF($C96="OK",_xlfn.NUMBERVALUE(Plantilla!BW107),"")</f>
        <v/>
      </c>
      <c r="BZ96" s="6" t="str">
        <f>IF($C96="OK",_xlfn.NUMBERVALUE(Plantilla!BX107),"")</f>
        <v/>
      </c>
      <c r="CA96" s="6" t="str">
        <f>IF($C96="OK",_xlfn.NUMBERVALUE(Plantilla!BY107),"")</f>
        <v/>
      </c>
      <c r="CB96" s="6" t="str">
        <f>IF($C96="OK",_xlfn.NUMBERVALUE(Plantilla!BZ107),"")</f>
        <v/>
      </c>
      <c r="CC96" s="6" t="str">
        <f>IF($C96="OK",_xlfn.NUMBERVALUE(Plantilla!CA107),"")</f>
        <v/>
      </c>
      <c r="CD96" s="6" t="str">
        <f>IF($C96="OK",_xlfn.NUMBERVALUE(Plantilla!CB107),"")</f>
        <v/>
      </c>
      <c r="CE96" s="6" t="str">
        <f>IF($C96="OK",_xlfn.NUMBERVALUE(Plantilla!CC107),"")</f>
        <v/>
      </c>
      <c r="CF96" s="4" t="str">
        <f>IF($C96="OK",_xlfn.NUMBERVALUE(Plantilla!CD107),"")</f>
        <v/>
      </c>
      <c r="CG96" s="6" t="str">
        <f>IF($C96="OK",_xlfn.NUMBERVALUE(Plantilla!CE107),"")</f>
        <v/>
      </c>
      <c r="CH96" s="6" t="str">
        <f>IF($C96="OK",_xlfn.NUMBERVALUE(Plantilla!CF107),"")</f>
        <v/>
      </c>
      <c r="CI96" s="6" t="str">
        <f>IF($C96="OK",_xlfn.NUMBERVALUE(Plantilla!CG107),"")</f>
        <v/>
      </c>
      <c r="CJ96" s="6" t="str">
        <f>IF($C96="OK",_xlfn.NUMBERVALUE(Plantilla!CH107),"")</f>
        <v/>
      </c>
      <c r="CK96" s="6" t="str">
        <f>IF($C96="OK",_xlfn.NUMBERVALUE(Plantilla!CI107),"")</f>
        <v/>
      </c>
      <c r="CL96" s="6" t="str">
        <f>IF($C96="OK",_xlfn.NUMBERVALUE(Plantilla!CJ107),"")</f>
        <v/>
      </c>
      <c r="CM96" t="str">
        <f>IF($C96="OK",TEXT(Plantilla!CK107,"#"),"")</f>
        <v/>
      </c>
      <c r="CN96" s="6" t="str">
        <f>IF($C96="OK",_xlfn.NUMBERVALUE(Plantilla!CL107),"")</f>
        <v/>
      </c>
      <c r="CO96" s="6" t="str">
        <f>IF($C96="OK",_xlfn.NUMBERVALUE(Plantilla!CM107),"")</f>
        <v/>
      </c>
      <c r="CP96" s="110" t="str">
        <f>IF($C96="OK",_xlfn.NUMBERVALUE(Plantilla!CN107),"")</f>
        <v/>
      </c>
      <c r="CQ96" s="6" t="str">
        <f>IF($C96="OK",_xlfn.NUMBERVALUE(Plantilla!CO107),"")</f>
        <v/>
      </c>
      <c r="CR96" s="109" t="str">
        <f>IF($C96="OK",_xlfn.NUMBERVALUE(Plantilla!CP107),"")</f>
        <v/>
      </c>
      <c r="CS96" s="110" t="str">
        <f>IF($C96="OK",_xlfn.NUMBERVALUE(Plantilla!CQ107),"")</f>
        <v/>
      </c>
      <c r="CT96" s="6" t="str">
        <f>IF($C96="OK",_xlfn.NUMBERVALUE(Plantilla!CR107),"")</f>
        <v/>
      </c>
      <c r="CU96" s="109" t="str">
        <f>IF($C96="OK",_xlfn.NUMBERVALUE(Plantilla!CS107),"")</f>
        <v/>
      </c>
      <c r="CV96" s="110" t="str">
        <f>IF($C96="OK",_xlfn.NUMBERVALUE(Plantilla!CT107),"")</f>
        <v/>
      </c>
      <c r="CW96" s="6" t="str">
        <f>IF($C96="OK",_xlfn.NUMBERVALUE(Plantilla!CU107),"")</f>
        <v/>
      </c>
      <c r="CX96" s="82" t="str">
        <f>IF($C96="OK",_xlfn.NUMBERVALUE(Plantilla!CV107),"")</f>
        <v/>
      </c>
      <c r="CY96" s="6" t="str">
        <f>IF($C96="OK",_xlfn.NUMBERVALUE(Plantilla!CW107),"")</f>
        <v/>
      </c>
      <c r="CZ96" s="82" t="str">
        <f>IF($C96="OK",_xlfn.NUMBERVALUE(Plantilla!CX107),"")</f>
        <v/>
      </c>
      <c r="DA96" s="6" t="str">
        <f>IF($C96="OK",_xlfn.NUMBERVALUE(Plantilla!CY107),"")</f>
        <v/>
      </c>
      <c r="DB96" s="109" t="str">
        <f>IF($C96="OK",_xlfn.NUMBERVALUE(Plantilla!CZ107),"")</f>
        <v/>
      </c>
      <c r="DC96" s="6" t="str">
        <f>IF($C96="OK",_xlfn.NUMBERVALUE(Plantilla!DA107),"")</f>
        <v/>
      </c>
      <c r="DD96" s="6" t="str">
        <f>IF($C96="OK",TEXT(Plantilla!DB107,"#"),"")</f>
        <v/>
      </c>
      <c r="DE96" s="6" t="str">
        <f>IF($C96="OK",_xlfn.NUMBERVALUE(Plantilla!DC107),"")</f>
        <v/>
      </c>
      <c r="DF96" s="4" t="str">
        <f>IF($C96="OK",_xlfn.NUMBERVALUE(Plantilla!DD107),"")</f>
        <v/>
      </c>
      <c r="DG96" s="6" t="str">
        <f>IF($C96="OK",_xlfn.NUMBERVALUE(Plantilla!DE107),"")</f>
        <v/>
      </c>
      <c r="DH96" s="6" t="str">
        <f>IF($C96="OK",_xlfn.NUMBERVALUE(Plantilla!DF107),"")</f>
        <v/>
      </c>
      <c r="DI96" s="6" t="str">
        <f>IF($C96="OK",_xlfn.NUMBERVALUE(Plantilla!DG107),"")</f>
        <v/>
      </c>
      <c r="DJ96" s="6" t="str">
        <f>IF($C96="OK",_xlfn.NUMBERVALUE(Plantilla!DH107),"")</f>
        <v/>
      </c>
      <c r="DK96" s="6" t="str">
        <f>IF($C96="OK",_xlfn.NUMBERVALUE(Plantilla!DI107),"")</f>
        <v/>
      </c>
      <c r="DL96" s="6" t="str">
        <f>IF($C96="OK",_xlfn.NUMBERVALUE(Plantilla!DJ107),"")</f>
        <v/>
      </c>
      <c r="DM96" s="6" t="str">
        <f>IF($C96="OK",_xlfn.NUMBERVALUE(Plantilla!DK107),"")</f>
        <v/>
      </c>
      <c r="DN96" s="6" t="str">
        <f>IF($C96="OK",_xlfn.NUMBERVALUE(Plantilla!DL107),"")</f>
        <v/>
      </c>
      <c r="DO96" s="6" t="str">
        <f>IF($C96="OK",_xlfn.NUMBERVALUE(Plantilla!DM107),"")</f>
        <v/>
      </c>
      <c r="DP96" s="6" t="str">
        <f>IF($C96="OK",_xlfn.NUMBERVALUE(Plantilla!DN107),"")</f>
        <v/>
      </c>
      <c r="DQ96" s="6" t="str">
        <f>IF($C96="OK",_xlfn.NUMBERVALUE(Plantilla!DO107),"")</f>
        <v/>
      </c>
      <c r="DR96" s="6" t="str">
        <f>IF($C96="OK",_xlfn.NUMBERVALUE(Plantilla!DP107),"")</f>
        <v/>
      </c>
      <c r="DS96" t="str">
        <f>IF($C96="OK",TEXT(Plantilla!DR107,"#"),"")</f>
        <v/>
      </c>
      <c r="DT96" s="6"/>
    </row>
    <row r="97" spans="1:124" x14ac:dyDescent="0.25">
      <c r="A97" t="str">
        <f>IF(Plantilla!$I$6="¡Perfecto!, Guarda el archivo y adjúntalo a tu interfaz de Nómina Electrónica","OK","Error")</f>
        <v>OK</v>
      </c>
      <c r="B97" t="str">
        <f>IF(Plantilla!$I$6="¡Perfecto!, Guarda el archivo y adjúntalo a tu interfaz de Nómina Electrónica",MID(Plantilla!$D$2,SEARCH("V",Plantilla!$D$2),10),"")</f>
        <v>V2.0</v>
      </c>
      <c r="C97" t="str">
        <f>Plantilla!C108</f>
        <v/>
      </c>
      <c r="D97" t="str">
        <f>IF($C97="OK",Plantilla!B108,"")</f>
        <v/>
      </c>
      <c r="E97" t="str">
        <f>IF($C97="OK",
   VLOOKUP(Plantilla!$E$4,'Tablas '!$AP$4:$AT$6,5,FALSE),
"")</f>
        <v/>
      </c>
      <c r="F97" t="str">
        <f>IF($C97="OK",TEXT(Plantilla!D108,"#"),"")</f>
        <v/>
      </c>
      <c r="G97" t="str">
        <f>IF($C97="OK",
   VLOOKUP(Plantilla!E108,'Tablas '!$B$4:$C$14,2,FALSE),
"")</f>
        <v/>
      </c>
      <c r="H97" t="str">
        <f>IF($C97="OK",TEXT(Plantilla!F108,"#"),"")</f>
        <v/>
      </c>
      <c r="I97" t="str">
        <f>IF($C97="OK",TEXT(Plantilla!G108,"#"),"")</f>
        <v/>
      </c>
      <c r="J97" t="str">
        <f>IF($C97="OK",TEXT(Plantilla!H108,"#"),"")</f>
        <v/>
      </c>
      <c r="K97" t="str">
        <f>IF($C97="OK",TEXT(Plantilla!I108,"#"),"")</f>
        <v/>
      </c>
      <c r="L97" t="str">
        <f>IF($C97="OK",TEXT(Plantilla!J108,"#"),"")</f>
        <v/>
      </c>
      <c r="M97" t="str">
        <f>IF($C97="OK",TEXT(Plantilla!K108,"#"),"")</f>
        <v/>
      </c>
      <c r="N97" t="str">
        <f>IF($C97="OK",
   CONCATENATE(YEAR(Plantilla!L108),"-",TEXT(MONTH(Plantilla!L108),"00"),"-",TEXT(DAY(Plantilla!L108),"00")),
"")</f>
        <v/>
      </c>
      <c r="O97" t="str">
        <f>IF($C97="OK",_xlfn.NUMBERVALUE(Plantilla!M108),"")</f>
        <v/>
      </c>
      <c r="P97" t="str">
        <f>IF($C97="OK",
   IF(Plantilla!N108&lt;&gt;"",
      CONCATENATE(YEAR(Plantilla!N108),"-",TEXT(MONTH(Plantilla!N108),"00"),"-",TEXT(DAY(Plantilla!N108),"00")),
   ""),
"")</f>
        <v/>
      </c>
      <c r="Q97" t="str">
        <f>IF($C97="OK",
   VLOOKUP(Plantilla!O108,'Tablas '!$E$4:$F$19,2,FALSE),
"")</f>
        <v/>
      </c>
      <c r="R97" t="str">
        <f>IF($C97="OK",
   VLOOKUP(Plantilla!P108,'Tablas '!$H$4:$I$5,2,FALSE),
"")</f>
        <v/>
      </c>
      <c r="S97" t="str">
        <f>IF($C97="OK",
   VLOOKUP(Plantilla!Q108,'Tablas '!$K$4:$L$8,2,FALSE),
"")</f>
        <v/>
      </c>
      <c r="T97" t="str">
        <f>IF($C97="OK",
   VLOOKUP(Plantilla!R108,'Tablas '!$AE$4:$AF$6,2,FALSE),
"")</f>
        <v/>
      </c>
      <c r="U97" t="str">
        <f>IF($C97="OK",
   VLOOKUP(Plantilla!S108,'Tablas '!$AE$4:$AF$6,2,FALSE),
"")</f>
        <v/>
      </c>
      <c r="V97" t="str">
        <f>IF($C97="OK",TEXT(Plantilla!T108,"#"),"")</f>
        <v/>
      </c>
      <c r="W97" s="84" t="str">
        <f>IF($C97="OK",
   VLOOKUP(Plantilla!U108,'Tablas '!$AM$4:$AN$1126,2,FALSE),
"")</f>
        <v/>
      </c>
      <c r="X97" t="str">
        <f>IF($C97="OK",TEXT(Plantilla!V108,"#"),"")</f>
        <v/>
      </c>
      <c r="Y97" t="str">
        <f>IF($C97="OK",
   CONCATENATE(YEAR(Plantilla!W108),"-",TEXT(MONTH(Plantilla!W108),"00"),"-",TEXT(DAY(Plantilla!W108),"00")),
"")</f>
        <v/>
      </c>
      <c r="Z97" t="str">
        <f>IF($C97="OK",
   CONCATENATE(YEAR(Plantilla!X108),"-",TEXT(MONTH(Plantilla!X108),"00"),"-",TEXT(DAY(Plantilla!X108),"00")),
"")</f>
        <v/>
      </c>
      <c r="AA97" t="str">
        <f>IF($C97="OK",
   TEXT(VLOOKUP(Plantilla!Y108,'Tablas '!$Q$4:$R$9,2,FALSE),"#"),
"")</f>
        <v/>
      </c>
      <c r="AB97" t="str">
        <f>IF($C97="OK",
   CONCATENATE(YEAR(Plantilla!Z108),"-",TEXT(MONTH(Plantilla!Z108),"00"),"-",TEXT(DAY(Plantilla!Z108),"00")),
"")</f>
        <v/>
      </c>
      <c r="AC97" t="str">
        <f>IF($C97="OK",
   TEXT(VLOOKUP(Plantilla!AA108,'Tablas '!$T$4:$U$13,2,FALSE),"#"),
"")</f>
        <v/>
      </c>
      <c r="AD97" t="str">
        <f>IF($C97="OK",TEXT(Plantilla!AB108,"#"),"")</f>
        <v/>
      </c>
      <c r="AE97" t="str">
        <f>IF($C97="OK",
   IF(Plantilla!AC108&lt;&gt;"",
      TEXT(VLOOKUP(Plantilla!AC108,'Tablas '!$W$4:$X$7,2,FALSE),"#"),
   ""),
"")</f>
        <v/>
      </c>
      <c r="AF97" t="str">
        <f>IF($C97="OK",TEXT(Plantilla!AD108,"#"),"")</f>
        <v/>
      </c>
      <c r="AG97" s="6" t="str">
        <f>IF($C97="OK",_xlfn.NUMBERVALUE(Plantilla!AE108),"")</f>
        <v/>
      </c>
      <c r="AH97" s="4" t="str">
        <f>IF($C97="OK",_xlfn.NUMBERVALUE(Plantilla!AF108),"")</f>
        <v/>
      </c>
      <c r="AI97" s="6" t="str">
        <f>IF($C97="OK",_xlfn.NUMBERVALUE(Plantilla!AG108),"")</f>
        <v/>
      </c>
      <c r="AJ97" s="6" t="str">
        <f>IF($C97="OK",_xlfn.NUMBERVALUE(Plantilla!AH108),"")</f>
        <v/>
      </c>
      <c r="AK97" s="6" t="str">
        <f>IF($C97="OK",_xlfn.NUMBERVALUE(Plantilla!AI108),"")</f>
        <v/>
      </c>
      <c r="AL97" s="6" t="str">
        <f>IF($C97="OK",_xlfn.NUMBERVALUE(Plantilla!AJ108),"")</f>
        <v/>
      </c>
      <c r="AM97" s="4" t="str">
        <f>IF($C97="OK",_xlfn.NUMBERVALUE(Plantilla!AK108),"")</f>
        <v/>
      </c>
      <c r="AN97" s="6" t="str">
        <f>IF($C97="OK",_xlfn.NUMBERVALUE(Plantilla!AL108),"")</f>
        <v/>
      </c>
      <c r="AO97" s="4" t="str">
        <f>IF($C97="OK",_xlfn.NUMBERVALUE(Plantilla!AM108),"")</f>
        <v/>
      </c>
      <c r="AP97" s="6" t="str">
        <f>IF($C97="OK",_xlfn.NUMBERVALUE(Plantilla!AN108),"")</f>
        <v/>
      </c>
      <c r="AQ97" s="4" t="str">
        <f>IF($C97="OK",_xlfn.NUMBERVALUE(Plantilla!AO108),"")</f>
        <v/>
      </c>
      <c r="AR97" s="6" t="str">
        <f>IF($C97="OK",_xlfn.NUMBERVALUE(Plantilla!AP108),"")</f>
        <v/>
      </c>
      <c r="AS97" s="4" t="str">
        <f>IF($C97="OK",_xlfn.NUMBERVALUE(Plantilla!AQ108),"")</f>
        <v/>
      </c>
      <c r="AT97" s="6" t="str">
        <f>IF($C97="OK",_xlfn.NUMBERVALUE(Plantilla!AR108),"")</f>
        <v/>
      </c>
      <c r="AU97" s="4" t="str">
        <f>IF($C97="OK",_xlfn.NUMBERVALUE(Plantilla!AS108),"")</f>
        <v/>
      </c>
      <c r="AV97" s="6" t="str">
        <f>IF($C97="OK",_xlfn.NUMBERVALUE(Plantilla!AT108),"")</f>
        <v/>
      </c>
      <c r="AW97" s="4" t="str">
        <f>IF($C97="OK",_xlfn.NUMBERVALUE(Plantilla!AU108),"")</f>
        <v/>
      </c>
      <c r="AX97" s="6" t="str">
        <f>IF($C97="OK",_xlfn.NUMBERVALUE(Plantilla!AV108),"")</f>
        <v/>
      </c>
      <c r="AY97" s="4" t="str">
        <f>IF($C97="OK",_xlfn.NUMBERVALUE(Plantilla!AW108),"")</f>
        <v/>
      </c>
      <c r="AZ97" s="6" t="str">
        <f>IF($C97="OK",_xlfn.NUMBERVALUE(Plantilla!AX108),"")</f>
        <v/>
      </c>
      <c r="BA97" t="str">
        <f>IF($C97="OK",_xlfn.NUMBERVALUE(Plantilla!AY108),"")</f>
        <v/>
      </c>
      <c r="BB97" t="str">
        <f>IF($C97="OK",_xlfn.NUMBERVALUE(Plantilla!AZ108),"")</f>
        <v/>
      </c>
      <c r="BC97" s="4" t="str">
        <f>IF($C97="OK",_xlfn.NUMBERVALUE(Plantilla!BA108),"")</f>
        <v/>
      </c>
      <c r="BD97" s="6" t="str">
        <f>IF($C97="OK",_xlfn.NUMBERVALUE(Plantilla!BB108),"")</f>
        <v/>
      </c>
      <c r="BE97" s="4" t="str">
        <f>IF($C97="OK",_xlfn.NUMBERVALUE(Plantilla!BC108),"")</f>
        <v/>
      </c>
      <c r="BF97" s="6" t="str">
        <f>IF($C97="OK",_xlfn.NUMBERVALUE(Plantilla!BD108),"")</f>
        <v/>
      </c>
      <c r="BG97" s="4" t="str">
        <f>IF($C97="OK",_xlfn.NUMBERVALUE(Plantilla!BE108),"")</f>
        <v/>
      </c>
      <c r="BH97" s="6" t="str">
        <f>IF($C97="OK",_xlfn.NUMBERVALUE(Plantilla!BF108),"")</f>
        <v/>
      </c>
      <c r="BI97" s="110" t="str">
        <f>IF($C97="OK",_xlfn.NUMBERVALUE(Plantilla!BG108),"")</f>
        <v/>
      </c>
      <c r="BJ97" s="6" t="str">
        <f>IF($C97="OK",_xlfn.NUMBERVALUE(Plantilla!BH108),"")</f>
        <v/>
      </c>
      <c r="BK97" s="109" t="str">
        <f>IF($C97="OK",_xlfn.NUMBERVALUE(Plantilla!BI108),"")</f>
        <v/>
      </c>
      <c r="BL97" s="6" t="str">
        <f>IF($C97="OK",
   IF(Plantilla!BJ108&lt;&gt;"",
      TEXT(VLOOKUP(Plantilla!BJ108,'Tablas '!$Z$4:$AA$6,2,FALSE),"#"),
   ""),
"")</f>
        <v/>
      </c>
      <c r="BM97" s="4" t="str">
        <f>IF($C97="OK",_xlfn.NUMBERVALUE(Plantilla!BK108),"")</f>
        <v/>
      </c>
      <c r="BN97" s="4" t="str">
        <f>IF($C97="OK",_xlfn.NUMBERVALUE(Plantilla!BL108),"")</f>
        <v/>
      </c>
      <c r="BO97" s="6" t="str">
        <f>IF($C97="OK",_xlfn.NUMBERVALUE(Plantilla!BM108),"")</f>
        <v/>
      </c>
      <c r="BP97" s="4" t="str">
        <f>IF($C97="OK",_xlfn.NUMBERVALUE(Plantilla!BN108),"")</f>
        <v/>
      </c>
      <c r="BQ97" s="6" t="str">
        <f>IF($C97="OK",_xlfn.NUMBERVALUE(Plantilla!BO108),"")</f>
        <v/>
      </c>
      <c r="BR97" s="4" t="str">
        <f>IF($C97="OK",_xlfn.NUMBERVALUE(Plantilla!BP108),"")</f>
        <v/>
      </c>
      <c r="BS97" s="6" t="str">
        <f>IF($C97="OK",_xlfn.NUMBERVALUE(Plantilla!BQ108),"")</f>
        <v/>
      </c>
      <c r="BT97" s="4" t="str">
        <f>IF($C97="OK",_xlfn.NUMBERVALUE(Plantilla!BR108),"")</f>
        <v/>
      </c>
      <c r="BU97" s="6" t="str">
        <f>IF($C97="OK",_xlfn.NUMBERVALUE(Plantilla!BS108),"")</f>
        <v/>
      </c>
      <c r="BV97" s="6" t="str">
        <f>IF($C97="OK",_xlfn.NUMBERVALUE(Plantilla!BT108),"")</f>
        <v/>
      </c>
      <c r="BW97" s="6" t="str">
        <f>IF($C97="OK",_xlfn.NUMBERVALUE(Plantilla!BU108),"")</f>
        <v/>
      </c>
      <c r="BX97" s="6" t="str">
        <f>IF($C97="OK",_xlfn.NUMBERVALUE(Plantilla!BV108),"")</f>
        <v/>
      </c>
      <c r="BY97" s="6" t="str">
        <f>IF($C97="OK",_xlfn.NUMBERVALUE(Plantilla!BW108),"")</f>
        <v/>
      </c>
      <c r="BZ97" s="6" t="str">
        <f>IF($C97="OK",_xlfn.NUMBERVALUE(Plantilla!BX108),"")</f>
        <v/>
      </c>
      <c r="CA97" s="6" t="str">
        <f>IF($C97="OK",_xlfn.NUMBERVALUE(Plantilla!BY108),"")</f>
        <v/>
      </c>
      <c r="CB97" s="6" t="str">
        <f>IF($C97="OK",_xlfn.NUMBERVALUE(Plantilla!BZ108),"")</f>
        <v/>
      </c>
      <c r="CC97" s="6" t="str">
        <f>IF($C97="OK",_xlfn.NUMBERVALUE(Plantilla!CA108),"")</f>
        <v/>
      </c>
      <c r="CD97" s="6" t="str">
        <f>IF($C97="OK",_xlfn.NUMBERVALUE(Plantilla!CB108),"")</f>
        <v/>
      </c>
      <c r="CE97" s="6" t="str">
        <f>IF($C97="OK",_xlfn.NUMBERVALUE(Plantilla!CC108),"")</f>
        <v/>
      </c>
      <c r="CF97" s="4" t="str">
        <f>IF($C97="OK",_xlfn.NUMBERVALUE(Plantilla!CD108),"")</f>
        <v/>
      </c>
      <c r="CG97" s="6" t="str">
        <f>IF($C97="OK",_xlfn.NUMBERVALUE(Plantilla!CE108),"")</f>
        <v/>
      </c>
      <c r="CH97" s="6" t="str">
        <f>IF($C97="OK",_xlfn.NUMBERVALUE(Plantilla!CF108),"")</f>
        <v/>
      </c>
      <c r="CI97" s="6" t="str">
        <f>IF($C97="OK",_xlfn.NUMBERVALUE(Plantilla!CG108),"")</f>
        <v/>
      </c>
      <c r="CJ97" s="6" t="str">
        <f>IF($C97="OK",_xlfn.NUMBERVALUE(Plantilla!CH108),"")</f>
        <v/>
      </c>
      <c r="CK97" s="6" t="str">
        <f>IF($C97="OK",_xlfn.NUMBERVALUE(Plantilla!CI108),"")</f>
        <v/>
      </c>
      <c r="CL97" s="6" t="str">
        <f>IF($C97="OK",_xlfn.NUMBERVALUE(Plantilla!CJ108),"")</f>
        <v/>
      </c>
      <c r="CM97" t="str">
        <f>IF($C97="OK",TEXT(Plantilla!CK108,"#"),"")</f>
        <v/>
      </c>
      <c r="CN97" s="6" t="str">
        <f>IF($C97="OK",_xlfn.NUMBERVALUE(Plantilla!CL108),"")</f>
        <v/>
      </c>
      <c r="CO97" s="6" t="str">
        <f>IF($C97="OK",_xlfn.NUMBERVALUE(Plantilla!CM108),"")</f>
        <v/>
      </c>
      <c r="CP97" s="110" t="str">
        <f>IF($C97="OK",_xlfn.NUMBERVALUE(Plantilla!CN108),"")</f>
        <v/>
      </c>
      <c r="CQ97" s="6" t="str">
        <f>IF($C97="OK",_xlfn.NUMBERVALUE(Plantilla!CO108),"")</f>
        <v/>
      </c>
      <c r="CR97" s="109" t="str">
        <f>IF($C97="OK",_xlfn.NUMBERVALUE(Plantilla!CP108),"")</f>
        <v/>
      </c>
      <c r="CS97" s="110" t="str">
        <f>IF($C97="OK",_xlfn.NUMBERVALUE(Plantilla!CQ108),"")</f>
        <v/>
      </c>
      <c r="CT97" s="6" t="str">
        <f>IF($C97="OK",_xlfn.NUMBERVALUE(Plantilla!CR108),"")</f>
        <v/>
      </c>
      <c r="CU97" s="109" t="str">
        <f>IF($C97="OK",_xlfn.NUMBERVALUE(Plantilla!CS108),"")</f>
        <v/>
      </c>
      <c r="CV97" s="110" t="str">
        <f>IF($C97="OK",_xlfn.NUMBERVALUE(Plantilla!CT108),"")</f>
        <v/>
      </c>
      <c r="CW97" s="6" t="str">
        <f>IF($C97="OK",_xlfn.NUMBERVALUE(Plantilla!CU108),"")</f>
        <v/>
      </c>
      <c r="CX97" s="82" t="str">
        <f>IF($C97="OK",_xlfn.NUMBERVALUE(Plantilla!CV108),"")</f>
        <v/>
      </c>
      <c r="CY97" s="6" t="str">
        <f>IF($C97="OK",_xlfn.NUMBERVALUE(Plantilla!CW108),"")</f>
        <v/>
      </c>
      <c r="CZ97" s="82" t="str">
        <f>IF($C97="OK",_xlfn.NUMBERVALUE(Plantilla!CX108),"")</f>
        <v/>
      </c>
      <c r="DA97" s="6" t="str">
        <f>IF($C97="OK",_xlfn.NUMBERVALUE(Plantilla!CY108),"")</f>
        <v/>
      </c>
      <c r="DB97" s="109" t="str">
        <f>IF($C97="OK",_xlfn.NUMBERVALUE(Plantilla!CZ108),"")</f>
        <v/>
      </c>
      <c r="DC97" s="6" t="str">
        <f>IF($C97="OK",_xlfn.NUMBERVALUE(Plantilla!DA108),"")</f>
        <v/>
      </c>
      <c r="DD97" s="6" t="str">
        <f>IF($C97="OK",TEXT(Plantilla!DB108,"#"),"")</f>
        <v/>
      </c>
      <c r="DE97" s="6" t="str">
        <f>IF($C97="OK",_xlfn.NUMBERVALUE(Plantilla!DC108),"")</f>
        <v/>
      </c>
      <c r="DF97" s="4" t="str">
        <f>IF($C97="OK",_xlfn.NUMBERVALUE(Plantilla!DD108),"")</f>
        <v/>
      </c>
      <c r="DG97" s="6" t="str">
        <f>IF($C97="OK",_xlfn.NUMBERVALUE(Plantilla!DE108),"")</f>
        <v/>
      </c>
      <c r="DH97" s="6" t="str">
        <f>IF($C97="OK",_xlfn.NUMBERVALUE(Plantilla!DF108),"")</f>
        <v/>
      </c>
      <c r="DI97" s="6" t="str">
        <f>IF($C97="OK",_xlfn.NUMBERVALUE(Plantilla!DG108),"")</f>
        <v/>
      </c>
      <c r="DJ97" s="6" t="str">
        <f>IF($C97="OK",_xlfn.NUMBERVALUE(Plantilla!DH108),"")</f>
        <v/>
      </c>
      <c r="DK97" s="6" t="str">
        <f>IF($C97="OK",_xlfn.NUMBERVALUE(Plantilla!DI108),"")</f>
        <v/>
      </c>
      <c r="DL97" s="6" t="str">
        <f>IF($C97="OK",_xlfn.NUMBERVALUE(Plantilla!DJ108),"")</f>
        <v/>
      </c>
      <c r="DM97" s="6" t="str">
        <f>IF($C97="OK",_xlfn.NUMBERVALUE(Plantilla!DK108),"")</f>
        <v/>
      </c>
      <c r="DN97" s="6" t="str">
        <f>IF($C97="OK",_xlfn.NUMBERVALUE(Plantilla!DL108),"")</f>
        <v/>
      </c>
      <c r="DO97" s="6" t="str">
        <f>IF($C97="OK",_xlfn.NUMBERVALUE(Plantilla!DM108),"")</f>
        <v/>
      </c>
      <c r="DP97" s="6" t="str">
        <f>IF($C97="OK",_xlfn.NUMBERVALUE(Plantilla!DN108),"")</f>
        <v/>
      </c>
      <c r="DQ97" s="6" t="str">
        <f>IF($C97="OK",_xlfn.NUMBERVALUE(Plantilla!DO108),"")</f>
        <v/>
      </c>
      <c r="DR97" s="6" t="str">
        <f>IF($C97="OK",_xlfn.NUMBERVALUE(Plantilla!DP108),"")</f>
        <v/>
      </c>
      <c r="DS97" t="str">
        <f>IF($C97="OK",TEXT(Plantilla!DR108,"#"),"")</f>
        <v/>
      </c>
      <c r="DT97" s="6"/>
    </row>
    <row r="98" spans="1:124" x14ac:dyDescent="0.25">
      <c r="A98" t="str">
        <f>IF(Plantilla!$I$6="¡Perfecto!, Guarda el archivo y adjúntalo a tu interfaz de Nómina Electrónica","OK","Error")</f>
        <v>OK</v>
      </c>
      <c r="B98" t="str">
        <f>IF(Plantilla!$I$6="¡Perfecto!, Guarda el archivo y adjúntalo a tu interfaz de Nómina Electrónica",MID(Plantilla!$D$2,SEARCH("V",Plantilla!$D$2),10),"")</f>
        <v>V2.0</v>
      </c>
      <c r="C98" t="str">
        <f>Plantilla!C109</f>
        <v/>
      </c>
      <c r="D98" t="str">
        <f>IF($C98="OK",Plantilla!B109,"")</f>
        <v/>
      </c>
      <c r="E98" t="str">
        <f>IF($C98="OK",
   VLOOKUP(Plantilla!$E$4,'Tablas '!$AP$4:$AT$6,5,FALSE),
"")</f>
        <v/>
      </c>
      <c r="F98" t="str">
        <f>IF($C98="OK",TEXT(Plantilla!D109,"#"),"")</f>
        <v/>
      </c>
      <c r="G98" t="str">
        <f>IF($C98="OK",
   VLOOKUP(Plantilla!E109,'Tablas '!$B$4:$C$14,2,FALSE),
"")</f>
        <v/>
      </c>
      <c r="H98" t="str">
        <f>IF($C98="OK",TEXT(Plantilla!F109,"#"),"")</f>
        <v/>
      </c>
      <c r="I98" t="str">
        <f>IF($C98="OK",TEXT(Plantilla!G109,"#"),"")</f>
        <v/>
      </c>
      <c r="J98" t="str">
        <f>IF($C98="OK",TEXT(Plantilla!H109,"#"),"")</f>
        <v/>
      </c>
      <c r="K98" t="str">
        <f>IF($C98="OK",TEXT(Plantilla!I109,"#"),"")</f>
        <v/>
      </c>
      <c r="L98" t="str">
        <f>IF($C98="OK",TEXT(Plantilla!J109,"#"),"")</f>
        <v/>
      </c>
      <c r="M98" t="str">
        <f>IF($C98="OK",TEXT(Plantilla!K109,"#"),"")</f>
        <v/>
      </c>
      <c r="N98" t="str">
        <f>IF($C98="OK",
   CONCATENATE(YEAR(Plantilla!L109),"-",TEXT(MONTH(Plantilla!L109),"00"),"-",TEXT(DAY(Plantilla!L109),"00")),
"")</f>
        <v/>
      </c>
      <c r="O98" t="str">
        <f>IF($C98="OK",_xlfn.NUMBERVALUE(Plantilla!M109),"")</f>
        <v/>
      </c>
      <c r="P98" t="str">
        <f>IF($C98="OK",
   IF(Plantilla!N109&lt;&gt;"",
      CONCATENATE(YEAR(Plantilla!N109),"-",TEXT(MONTH(Plantilla!N109),"00"),"-",TEXT(DAY(Plantilla!N109),"00")),
   ""),
"")</f>
        <v/>
      </c>
      <c r="Q98" t="str">
        <f>IF($C98="OK",
   VLOOKUP(Plantilla!O109,'Tablas '!$E$4:$F$19,2,FALSE),
"")</f>
        <v/>
      </c>
      <c r="R98" t="str">
        <f>IF($C98="OK",
   VLOOKUP(Plantilla!P109,'Tablas '!$H$4:$I$5,2,FALSE),
"")</f>
        <v/>
      </c>
      <c r="S98" t="str">
        <f>IF($C98="OK",
   VLOOKUP(Plantilla!Q109,'Tablas '!$K$4:$L$8,2,FALSE),
"")</f>
        <v/>
      </c>
      <c r="T98" t="str">
        <f>IF($C98="OK",
   VLOOKUP(Plantilla!R109,'Tablas '!$AE$4:$AF$6,2,FALSE),
"")</f>
        <v/>
      </c>
      <c r="U98" t="str">
        <f>IF($C98="OK",
   VLOOKUP(Plantilla!S109,'Tablas '!$AE$4:$AF$6,2,FALSE),
"")</f>
        <v/>
      </c>
      <c r="V98" t="str">
        <f>IF($C98="OK",TEXT(Plantilla!T109,"#"),"")</f>
        <v/>
      </c>
      <c r="W98" s="84" t="str">
        <f>IF($C98="OK",
   VLOOKUP(Plantilla!U109,'Tablas '!$AM$4:$AN$1126,2,FALSE),
"")</f>
        <v/>
      </c>
      <c r="X98" t="str">
        <f>IF($C98="OK",TEXT(Plantilla!V109,"#"),"")</f>
        <v/>
      </c>
      <c r="Y98" t="str">
        <f>IF($C98="OK",
   CONCATENATE(YEAR(Plantilla!W109),"-",TEXT(MONTH(Plantilla!W109),"00"),"-",TEXT(DAY(Plantilla!W109),"00")),
"")</f>
        <v/>
      </c>
      <c r="Z98" t="str">
        <f>IF($C98="OK",
   CONCATENATE(YEAR(Plantilla!X109),"-",TEXT(MONTH(Plantilla!X109),"00"),"-",TEXT(DAY(Plantilla!X109),"00")),
"")</f>
        <v/>
      </c>
      <c r="AA98" t="str">
        <f>IF($C98="OK",
   TEXT(VLOOKUP(Plantilla!Y109,'Tablas '!$Q$4:$R$9,2,FALSE),"#"),
"")</f>
        <v/>
      </c>
      <c r="AB98" t="str">
        <f>IF($C98="OK",
   CONCATENATE(YEAR(Plantilla!Z109),"-",TEXT(MONTH(Plantilla!Z109),"00"),"-",TEXT(DAY(Plantilla!Z109),"00")),
"")</f>
        <v/>
      </c>
      <c r="AC98" t="str">
        <f>IF($C98="OK",
   TEXT(VLOOKUP(Plantilla!AA109,'Tablas '!$T$4:$U$13,2,FALSE),"#"),
"")</f>
        <v/>
      </c>
      <c r="AD98" t="str">
        <f>IF($C98="OK",TEXT(Plantilla!AB109,"#"),"")</f>
        <v/>
      </c>
      <c r="AE98" t="str">
        <f>IF($C98="OK",
   IF(Plantilla!AC109&lt;&gt;"",
      TEXT(VLOOKUP(Plantilla!AC109,'Tablas '!$W$4:$X$7,2,FALSE),"#"),
   ""),
"")</f>
        <v/>
      </c>
      <c r="AF98" t="str">
        <f>IF($C98="OK",TEXT(Plantilla!AD109,"#"),"")</f>
        <v/>
      </c>
      <c r="AG98" s="6" t="str">
        <f>IF($C98="OK",_xlfn.NUMBERVALUE(Plantilla!AE109),"")</f>
        <v/>
      </c>
      <c r="AH98" s="4" t="str">
        <f>IF($C98="OK",_xlfn.NUMBERVALUE(Plantilla!AF109),"")</f>
        <v/>
      </c>
      <c r="AI98" s="6" t="str">
        <f>IF($C98="OK",_xlfn.NUMBERVALUE(Plantilla!AG109),"")</f>
        <v/>
      </c>
      <c r="AJ98" s="6" t="str">
        <f>IF($C98="OK",_xlfn.NUMBERVALUE(Plantilla!AH109),"")</f>
        <v/>
      </c>
      <c r="AK98" s="6" t="str">
        <f>IF($C98="OK",_xlfn.NUMBERVALUE(Plantilla!AI109),"")</f>
        <v/>
      </c>
      <c r="AL98" s="6" t="str">
        <f>IF($C98="OK",_xlfn.NUMBERVALUE(Plantilla!AJ109),"")</f>
        <v/>
      </c>
      <c r="AM98" s="4" t="str">
        <f>IF($C98="OK",_xlfn.NUMBERVALUE(Plantilla!AK109),"")</f>
        <v/>
      </c>
      <c r="AN98" s="6" t="str">
        <f>IF($C98="OK",_xlfn.NUMBERVALUE(Plantilla!AL109),"")</f>
        <v/>
      </c>
      <c r="AO98" s="4" t="str">
        <f>IF($C98="OK",_xlfn.NUMBERVALUE(Plantilla!AM109),"")</f>
        <v/>
      </c>
      <c r="AP98" s="6" t="str">
        <f>IF($C98="OK",_xlfn.NUMBERVALUE(Plantilla!AN109),"")</f>
        <v/>
      </c>
      <c r="AQ98" s="4" t="str">
        <f>IF($C98="OK",_xlfn.NUMBERVALUE(Plantilla!AO109),"")</f>
        <v/>
      </c>
      <c r="AR98" s="6" t="str">
        <f>IF($C98="OK",_xlfn.NUMBERVALUE(Plantilla!AP109),"")</f>
        <v/>
      </c>
      <c r="AS98" s="4" t="str">
        <f>IF($C98="OK",_xlfn.NUMBERVALUE(Plantilla!AQ109),"")</f>
        <v/>
      </c>
      <c r="AT98" s="6" t="str">
        <f>IF($C98="OK",_xlfn.NUMBERVALUE(Plantilla!AR109),"")</f>
        <v/>
      </c>
      <c r="AU98" s="4" t="str">
        <f>IF($C98="OK",_xlfn.NUMBERVALUE(Plantilla!AS109),"")</f>
        <v/>
      </c>
      <c r="AV98" s="6" t="str">
        <f>IF($C98="OK",_xlfn.NUMBERVALUE(Plantilla!AT109),"")</f>
        <v/>
      </c>
      <c r="AW98" s="4" t="str">
        <f>IF($C98="OK",_xlfn.NUMBERVALUE(Plantilla!AU109),"")</f>
        <v/>
      </c>
      <c r="AX98" s="6" t="str">
        <f>IF($C98="OK",_xlfn.NUMBERVALUE(Plantilla!AV109),"")</f>
        <v/>
      </c>
      <c r="AY98" s="4" t="str">
        <f>IF($C98="OK",_xlfn.NUMBERVALUE(Plantilla!AW109),"")</f>
        <v/>
      </c>
      <c r="AZ98" s="6" t="str">
        <f>IF($C98="OK",_xlfn.NUMBERVALUE(Plantilla!AX109),"")</f>
        <v/>
      </c>
      <c r="BA98" t="str">
        <f>IF($C98="OK",_xlfn.NUMBERVALUE(Plantilla!AY109),"")</f>
        <v/>
      </c>
      <c r="BB98" t="str">
        <f>IF($C98="OK",_xlfn.NUMBERVALUE(Plantilla!AZ109),"")</f>
        <v/>
      </c>
      <c r="BC98" s="4" t="str">
        <f>IF($C98="OK",_xlfn.NUMBERVALUE(Plantilla!BA109),"")</f>
        <v/>
      </c>
      <c r="BD98" s="6" t="str">
        <f>IF($C98="OK",_xlfn.NUMBERVALUE(Plantilla!BB109),"")</f>
        <v/>
      </c>
      <c r="BE98" s="4" t="str">
        <f>IF($C98="OK",_xlfn.NUMBERVALUE(Plantilla!BC109),"")</f>
        <v/>
      </c>
      <c r="BF98" s="6" t="str">
        <f>IF($C98="OK",_xlfn.NUMBERVALUE(Plantilla!BD109),"")</f>
        <v/>
      </c>
      <c r="BG98" s="4" t="str">
        <f>IF($C98="OK",_xlfn.NUMBERVALUE(Plantilla!BE109),"")</f>
        <v/>
      </c>
      <c r="BH98" s="6" t="str">
        <f>IF($C98="OK",_xlfn.NUMBERVALUE(Plantilla!BF109),"")</f>
        <v/>
      </c>
      <c r="BI98" s="110" t="str">
        <f>IF($C98="OK",_xlfn.NUMBERVALUE(Plantilla!BG109),"")</f>
        <v/>
      </c>
      <c r="BJ98" s="6" t="str">
        <f>IF($C98="OK",_xlfn.NUMBERVALUE(Plantilla!BH109),"")</f>
        <v/>
      </c>
      <c r="BK98" s="109" t="str">
        <f>IF($C98="OK",_xlfn.NUMBERVALUE(Plantilla!BI109),"")</f>
        <v/>
      </c>
      <c r="BL98" s="6" t="str">
        <f>IF($C98="OK",
   IF(Plantilla!BJ109&lt;&gt;"",
      TEXT(VLOOKUP(Plantilla!BJ109,'Tablas '!$Z$4:$AA$6,2,FALSE),"#"),
   ""),
"")</f>
        <v/>
      </c>
      <c r="BM98" s="4" t="str">
        <f>IF($C98="OK",_xlfn.NUMBERVALUE(Plantilla!BK109),"")</f>
        <v/>
      </c>
      <c r="BN98" s="4" t="str">
        <f>IF($C98="OK",_xlfn.NUMBERVALUE(Plantilla!BL109),"")</f>
        <v/>
      </c>
      <c r="BO98" s="6" t="str">
        <f>IF($C98="OK",_xlfn.NUMBERVALUE(Plantilla!BM109),"")</f>
        <v/>
      </c>
      <c r="BP98" s="4" t="str">
        <f>IF($C98="OK",_xlfn.NUMBERVALUE(Plantilla!BN109),"")</f>
        <v/>
      </c>
      <c r="BQ98" s="6" t="str">
        <f>IF($C98="OK",_xlfn.NUMBERVALUE(Plantilla!BO109),"")</f>
        <v/>
      </c>
      <c r="BR98" s="4" t="str">
        <f>IF($C98="OK",_xlfn.NUMBERVALUE(Plantilla!BP109),"")</f>
        <v/>
      </c>
      <c r="BS98" s="6" t="str">
        <f>IF($C98="OK",_xlfn.NUMBERVALUE(Plantilla!BQ109),"")</f>
        <v/>
      </c>
      <c r="BT98" s="4" t="str">
        <f>IF($C98="OK",_xlfn.NUMBERVALUE(Plantilla!BR109),"")</f>
        <v/>
      </c>
      <c r="BU98" s="6" t="str">
        <f>IF($C98="OK",_xlfn.NUMBERVALUE(Plantilla!BS109),"")</f>
        <v/>
      </c>
      <c r="BV98" s="6" t="str">
        <f>IF($C98="OK",_xlfn.NUMBERVALUE(Plantilla!BT109),"")</f>
        <v/>
      </c>
      <c r="BW98" s="6" t="str">
        <f>IF($C98="OK",_xlfn.NUMBERVALUE(Plantilla!BU109),"")</f>
        <v/>
      </c>
      <c r="BX98" s="6" t="str">
        <f>IF($C98="OK",_xlfn.NUMBERVALUE(Plantilla!BV109),"")</f>
        <v/>
      </c>
      <c r="BY98" s="6" t="str">
        <f>IF($C98="OK",_xlfn.NUMBERVALUE(Plantilla!BW109),"")</f>
        <v/>
      </c>
      <c r="BZ98" s="6" t="str">
        <f>IF($C98="OK",_xlfn.NUMBERVALUE(Plantilla!BX109),"")</f>
        <v/>
      </c>
      <c r="CA98" s="6" t="str">
        <f>IF($C98="OK",_xlfn.NUMBERVALUE(Plantilla!BY109),"")</f>
        <v/>
      </c>
      <c r="CB98" s="6" t="str">
        <f>IF($C98="OK",_xlfn.NUMBERVALUE(Plantilla!BZ109),"")</f>
        <v/>
      </c>
      <c r="CC98" s="6" t="str">
        <f>IF($C98="OK",_xlfn.NUMBERVALUE(Plantilla!CA109),"")</f>
        <v/>
      </c>
      <c r="CD98" s="6" t="str">
        <f>IF($C98="OK",_xlfn.NUMBERVALUE(Plantilla!CB109),"")</f>
        <v/>
      </c>
      <c r="CE98" s="6" t="str">
        <f>IF($C98="OK",_xlfn.NUMBERVALUE(Plantilla!CC109),"")</f>
        <v/>
      </c>
      <c r="CF98" s="4" t="str">
        <f>IF($C98="OK",_xlfn.NUMBERVALUE(Plantilla!CD109),"")</f>
        <v/>
      </c>
      <c r="CG98" s="6" t="str">
        <f>IF($C98="OK",_xlfn.NUMBERVALUE(Plantilla!CE109),"")</f>
        <v/>
      </c>
      <c r="CH98" s="6" t="str">
        <f>IF($C98="OK",_xlfn.NUMBERVALUE(Plantilla!CF109),"")</f>
        <v/>
      </c>
      <c r="CI98" s="6" t="str">
        <f>IF($C98="OK",_xlfn.NUMBERVALUE(Plantilla!CG109),"")</f>
        <v/>
      </c>
      <c r="CJ98" s="6" t="str">
        <f>IF($C98="OK",_xlfn.NUMBERVALUE(Plantilla!CH109),"")</f>
        <v/>
      </c>
      <c r="CK98" s="6" t="str">
        <f>IF($C98="OK",_xlfn.NUMBERVALUE(Plantilla!CI109),"")</f>
        <v/>
      </c>
      <c r="CL98" s="6" t="str">
        <f>IF($C98="OK",_xlfn.NUMBERVALUE(Plantilla!CJ109),"")</f>
        <v/>
      </c>
      <c r="CM98" t="str">
        <f>IF($C98="OK",TEXT(Plantilla!CK109,"#"),"")</f>
        <v/>
      </c>
      <c r="CN98" s="6" t="str">
        <f>IF($C98="OK",_xlfn.NUMBERVALUE(Plantilla!CL109),"")</f>
        <v/>
      </c>
      <c r="CO98" s="6" t="str">
        <f>IF($C98="OK",_xlfn.NUMBERVALUE(Plantilla!CM109),"")</f>
        <v/>
      </c>
      <c r="CP98" s="110" t="str">
        <f>IF($C98="OK",_xlfn.NUMBERVALUE(Plantilla!CN109),"")</f>
        <v/>
      </c>
      <c r="CQ98" s="6" t="str">
        <f>IF($C98="OK",_xlfn.NUMBERVALUE(Plantilla!CO109),"")</f>
        <v/>
      </c>
      <c r="CR98" s="109" t="str">
        <f>IF($C98="OK",_xlfn.NUMBERVALUE(Plantilla!CP109),"")</f>
        <v/>
      </c>
      <c r="CS98" s="110" t="str">
        <f>IF($C98="OK",_xlfn.NUMBERVALUE(Plantilla!CQ109),"")</f>
        <v/>
      </c>
      <c r="CT98" s="6" t="str">
        <f>IF($C98="OK",_xlfn.NUMBERVALUE(Plantilla!CR109),"")</f>
        <v/>
      </c>
      <c r="CU98" s="109" t="str">
        <f>IF($C98="OK",_xlfn.NUMBERVALUE(Plantilla!CS109),"")</f>
        <v/>
      </c>
      <c r="CV98" s="110" t="str">
        <f>IF($C98="OK",_xlfn.NUMBERVALUE(Plantilla!CT109),"")</f>
        <v/>
      </c>
      <c r="CW98" s="6" t="str">
        <f>IF($C98="OK",_xlfn.NUMBERVALUE(Plantilla!CU109),"")</f>
        <v/>
      </c>
      <c r="CX98" s="82" t="str">
        <f>IF($C98="OK",_xlfn.NUMBERVALUE(Plantilla!CV109),"")</f>
        <v/>
      </c>
      <c r="CY98" s="6" t="str">
        <f>IF($C98="OK",_xlfn.NUMBERVALUE(Plantilla!CW109),"")</f>
        <v/>
      </c>
      <c r="CZ98" s="82" t="str">
        <f>IF($C98="OK",_xlfn.NUMBERVALUE(Plantilla!CX109),"")</f>
        <v/>
      </c>
      <c r="DA98" s="6" t="str">
        <f>IF($C98="OK",_xlfn.NUMBERVALUE(Plantilla!CY109),"")</f>
        <v/>
      </c>
      <c r="DB98" s="109" t="str">
        <f>IF($C98="OK",_xlfn.NUMBERVALUE(Plantilla!CZ109),"")</f>
        <v/>
      </c>
      <c r="DC98" s="6" t="str">
        <f>IF($C98="OK",_xlfn.NUMBERVALUE(Plantilla!DA109),"")</f>
        <v/>
      </c>
      <c r="DD98" s="6" t="str">
        <f>IF($C98="OK",TEXT(Plantilla!DB109,"#"),"")</f>
        <v/>
      </c>
      <c r="DE98" s="6" t="str">
        <f>IF($C98="OK",_xlfn.NUMBERVALUE(Plantilla!DC109),"")</f>
        <v/>
      </c>
      <c r="DF98" s="4" t="str">
        <f>IF($C98="OK",_xlfn.NUMBERVALUE(Plantilla!DD109),"")</f>
        <v/>
      </c>
      <c r="DG98" s="6" t="str">
        <f>IF($C98="OK",_xlfn.NUMBERVALUE(Plantilla!DE109),"")</f>
        <v/>
      </c>
      <c r="DH98" s="6" t="str">
        <f>IF($C98="OK",_xlfn.NUMBERVALUE(Plantilla!DF109),"")</f>
        <v/>
      </c>
      <c r="DI98" s="6" t="str">
        <f>IF($C98="OK",_xlfn.NUMBERVALUE(Plantilla!DG109),"")</f>
        <v/>
      </c>
      <c r="DJ98" s="6" t="str">
        <f>IF($C98="OK",_xlfn.NUMBERVALUE(Plantilla!DH109),"")</f>
        <v/>
      </c>
      <c r="DK98" s="6" t="str">
        <f>IF($C98="OK",_xlfn.NUMBERVALUE(Plantilla!DI109),"")</f>
        <v/>
      </c>
      <c r="DL98" s="6" t="str">
        <f>IF($C98="OK",_xlfn.NUMBERVALUE(Plantilla!DJ109),"")</f>
        <v/>
      </c>
      <c r="DM98" s="6" t="str">
        <f>IF($C98="OK",_xlfn.NUMBERVALUE(Plantilla!DK109),"")</f>
        <v/>
      </c>
      <c r="DN98" s="6" t="str">
        <f>IF($C98="OK",_xlfn.NUMBERVALUE(Plantilla!DL109),"")</f>
        <v/>
      </c>
      <c r="DO98" s="6" t="str">
        <f>IF($C98="OK",_xlfn.NUMBERVALUE(Plantilla!DM109),"")</f>
        <v/>
      </c>
      <c r="DP98" s="6" t="str">
        <f>IF($C98="OK",_xlfn.NUMBERVALUE(Plantilla!DN109),"")</f>
        <v/>
      </c>
      <c r="DQ98" s="6" t="str">
        <f>IF($C98="OK",_xlfn.NUMBERVALUE(Plantilla!DO109),"")</f>
        <v/>
      </c>
      <c r="DR98" s="6" t="str">
        <f>IF($C98="OK",_xlfn.NUMBERVALUE(Plantilla!DP109),"")</f>
        <v/>
      </c>
      <c r="DS98" t="str">
        <f>IF($C98="OK",TEXT(Plantilla!DR109,"#"),"")</f>
        <v/>
      </c>
      <c r="DT98" s="6"/>
    </row>
    <row r="99" spans="1:124" x14ac:dyDescent="0.25">
      <c r="A99" t="str">
        <f>IF(Plantilla!$I$6="¡Perfecto!, Guarda el archivo y adjúntalo a tu interfaz de Nómina Electrónica","OK","Error")</f>
        <v>OK</v>
      </c>
      <c r="B99" t="str">
        <f>IF(Plantilla!$I$6="¡Perfecto!, Guarda el archivo y adjúntalo a tu interfaz de Nómina Electrónica",MID(Plantilla!$D$2,SEARCH("V",Plantilla!$D$2),10),"")</f>
        <v>V2.0</v>
      </c>
      <c r="C99" t="str">
        <f>Plantilla!C110</f>
        <v/>
      </c>
      <c r="D99" t="str">
        <f>IF($C99="OK",Plantilla!B110,"")</f>
        <v/>
      </c>
      <c r="E99" t="str">
        <f>IF($C99="OK",
   VLOOKUP(Plantilla!$E$4,'Tablas '!$AP$4:$AT$6,5,FALSE),
"")</f>
        <v/>
      </c>
      <c r="F99" t="str">
        <f>IF($C99="OK",TEXT(Plantilla!D110,"#"),"")</f>
        <v/>
      </c>
      <c r="G99" t="str">
        <f>IF($C99="OK",
   VLOOKUP(Plantilla!E110,'Tablas '!$B$4:$C$14,2,FALSE),
"")</f>
        <v/>
      </c>
      <c r="H99" t="str">
        <f>IF($C99="OK",TEXT(Plantilla!F110,"#"),"")</f>
        <v/>
      </c>
      <c r="I99" t="str">
        <f>IF($C99="OK",TEXT(Plantilla!G110,"#"),"")</f>
        <v/>
      </c>
      <c r="J99" t="str">
        <f>IF($C99="OK",TEXT(Plantilla!H110,"#"),"")</f>
        <v/>
      </c>
      <c r="K99" t="str">
        <f>IF($C99="OK",TEXT(Plantilla!I110,"#"),"")</f>
        <v/>
      </c>
      <c r="L99" t="str">
        <f>IF($C99="OK",TEXT(Plantilla!J110,"#"),"")</f>
        <v/>
      </c>
      <c r="M99" t="str">
        <f>IF($C99="OK",TEXT(Plantilla!K110,"#"),"")</f>
        <v/>
      </c>
      <c r="N99" t="str">
        <f>IF($C99="OK",
   CONCATENATE(YEAR(Plantilla!L110),"-",TEXT(MONTH(Plantilla!L110),"00"),"-",TEXT(DAY(Plantilla!L110),"00")),
"")</f>
        <v/>
      </c>
      <c r="O99" t="str">
        <f>IF($C99="OK",_xlfn.NUMBERVALUE(Plantilla!M110),"")</f>
        <v/>
      </c>
      <c r="P99" t="str">
        <f>IF($C99="OK",
   IF(Plantilla!N110&lt;&gt;"",
      CONCATENATE(YEAR(Plantilla!N110),"-",TEXT(MONTH(Plantilla!N110),"00"),"-",TEXT(DAY(Plantilla!N110),"00")),
   ""),
"")</f>
        <v/>
      </c>
      <c r="Q99" t="str">
        <f>IF($C99="OK",
   VLOOKUP(Plantilla!O110,'Tablas '!$E$4:$F$19,2,FALSE),
"")</f>
        <v/>
      </c>
      <c r="R99" t="str">
        <f>IF($C99="OK",
   VLOOKUP(Plantilla!P110,'Tablas '!$H$4:$I$5,2,FALSE),
"")</f>
        <v/>
      </c>
      <c r="S99" t="str">
        <f>IF($C99="OK",
   VLOOKUP(Plantilla!Q110,'Tablas '!$K$4:$L$8,2,FALSE),
"")</f>
        <v/>
      </c>
      <c r="T99" t="str">
        <f>IF($C99="OK",
   VLOOKUP(Plantilla!R110,'Tablas '!$AE$4:$AF$6,2,FALSE),
"")</f>
        <v/>
      </c>
      <c r="U99" t="str">
        <f>IF($C99="OK",
   VLOOKUP(Plantilla!S110,'Tablas '!$AE$4:$AF$6,2,FALSE),
"")</f>
        <v/>
      </c>
      <c r="V99" t="str">
        <f>IF($C99="OK",TEXT(Plantilla!T110,"#"),"")</f>
        <v/>
      </c>
      <c r="W99" s="84" t="str">
        <f>IF($C99="OK",
   VLOOKUP(Plantilla!U110,'Tablas '!$AM$4:$AN$1126,2,FALSE),
"")</f>
        <v/>
      </c>
      <c r="X99" t="str">
        <f>IF($C99="OK",TEXT(Plantilla!V110,"#"),"")</f>
        <v/>
      </c>
      <c r="Y99" t="str">
        <f>IF($C99="OK",
   CONCATENATE(YEAR(Plantilla!W110),"-",TEXT(MONTH(Plantilla!W110),"00"),"-",TEXT(DAY(Plantilla!W110),"00")),
"")</f>
        <v/>
      </c>
      <c r="Z99" t="str">
        <f>IF($C99="OK",
   CONCATENATE(YEAR(Plantilla!X110),"-",TEXT(MONTH(Plantilla!X110),"00"),"-",TEXT(DAY(Plantilla!X110),"00")),
"")</f>
        <v/>
      </c>
      <c r="AA99" t="str">
        <f>IF($C99="OK",
   TEXT(VLOOKUP(Plantilla!Y110,'Tablas '!$Q$4:$R$9,2,FALSE),"#"),
"")</f>
        <v/>
      </c>
      <c r="AB99" t="str">
        <f>IF($C99="OK",
   CONCATENATE(YEAR(Plantilla!Z110),"-",TEXT(MONTH(Plantilla!Z110),"00"),"-",TEXT(DAY(Plantilla!Z110),"00")),
"")</f>
        <v/>
      </c>
      <c r="AC99" t="str">
        <f>IF($C99="OK",
   TEXT(VLOOKUP(Plantilla!AA110,'Tablas '!$T$4:$U$13,2,FALSE),"#"),
"")</f>
        <v/>
      </c>
      <c r="AD99" t="str">
        <f>IF($C99="OK",TEXT(Plantilla!AB110,"#"),"")</f>
        <v/>
      </c>
      <c r="AE99" t="str">
        <f>IF($C99="OK",
   IF(Plantilla!AC110&lt;&gt;"",
      TEXT(VLOOKUP(Plantilla!AC110,'Tablas '!$W$4:$X$7,2,FALSE),"#"),
   ""),
"")</f>
        <v/>
      </c>
      <c r="AF99" t="str">
        <f>IF($C99="OK",TEXT(Plantilla!AD110,"#"),"")</f>
        <v/>
      </c>
      <c r="AG99" s="6" t="str">
        <f>IF($C99="OK",_xlfn.NUMBERVALUE(Plantilla!AE110),"")</f>
        <v/>
      </c>
      <c r="AH99" s="4" t="str">
        <f>IF($C99="OK",_xlfn.NUMBERVALUE(Plantilla!AF110),"")</f>
        <v/>
      </c>
      <c r="AI99" s="6" t="str">
        <f>IF($C99="OK",_xlfn.NUMBERVALUE(Plantilla!AG110),"")</f>
        <v/>
      </c>
      <c r="AJ99" s="6" t="str">
        <f>IF($C99="OK",_xlfn.NUMBERVALUE(Plantilla!AH110),"")</f>
        <v/>
      </c>
      <c r="AK99" s="6" t="str">
        <f>IF($C99="OK",_xlfn.NUMBERVALUE(Plantilla!AI110),"")</f>
        <v/>
      </c>
      <c r="AL99" s="6" t="str">
        <f>IF($C99="OK",_xlfn.NUMBERVALUE(Plantilla!AJ110),"")</f>
        <v/>
      </c>
      <c r="AM99" s="4" t="str">
        <f>IF($C99="OK",_xlfn.NUMBERVALUE(Plantilla!AK110),"")</f>
        <v/>
      </c>
      <c r="AN99" s="6" t="str">
        <f>IF($C99="OK",_xlfn.NUMBERVALUE(Plantilla!AL110),"")</f>
        <v/>
      </c>
      <c r="AO99" s="4" t="str">
        <f>IF($C99="OK",_xlfn.NUMBERVALUE(Plantilla!AM110),"")</f>
        <v/>
      </c>
      <c r="AP99" s="6" t="str">
        <f>IF($C99="OK",_xlfn.NUMBERVALUE(Plantilla!AN110),"")</f>
        <v/>
      </c>
      <c r="AQ99" s="4" t="str">
        <f>IF($C99="OK",_xlfn.NUMBERVALUE(Plantilla!AO110),"")</f>
        <v/>
      </c>
      <c r="AR99" s="6" t="str">
        <f>IF($C99="OK",_xlfn.NUMBERVALUE(Plantilla!AP110),"")</f>
        <v/>
      </c>
      <c r="AS99" s="4" t="str">
        <f>IF($C99="OK",_xlfn.NUMBERVALUE(Plantilla!AQ110),"")</f>
        <v/>
      </c>
      <c r="AT99" s="6" t="str">
        <f>IF($C99="OK",_xlfn.NUMBERVALUE(Plantilla!AR110),"")</f>
        <v/>
      </c>
      <c r="AU99" s="4" t="str">
        <f>IF($C99="OK",_xlfn.NUMBERVALUE(Plantilla!AS110),"")</f>
        <v/>
      </c>
      <c r="AV99" s="6" t="str">
        <f>IF($C99="OK",_xlfn.NUMBERVALUE(Plantilla!AT110),"")</f>
        <v/>
      </c>
      <c r="AW99" s="4" t="str">
        <f>IF($C99="OK",_xlfn.NUMBERVALUE(Plantilla!AU110),"")</f>
        <v/>
      </c>
      <c r="AX99" s="6" t="str">
        <f>IF($C99="OK",_xlfn.NUMBERVALUE(Plantilla!AV110),"")</f>
        <v/>
      </c>
      <c r="AY99" s="4" t="str">
        <f>IF($C99="OK",_xlfn.NUMBERVALUE(Plantilla!AW110),"")</f>
        <v/>
      </c>
      <c r="AZ99" s="6" t="str">
        <f>IF($C99="OK",_xlfn.NUMBERVALUE(Plantilla!AX110),"")</f>
        <v/>
      </c>
      <c r="BA99" t="str">
        <f>IF($C99="OK",_xlfn.NUMBERVALUE(Plantilla!AY110),"")</f>
        <v/>
      </c>
      <c r="BB99" t="str">
        <f>IF($C99="OK",_xlfn.NUMBERVALUE(Plantilla!AZ110),"")</f>
        <v/>
      </c>
      <c r="BC99" s="4" t="str">
        <f>IF($C99="OK",_xlfn.NUMBERVALUE(Plantilla!BA110),"")</f>
        <v/>
      </c>
      <c r="BD99" s="6" t="str">
        <f>IF($C99="OK",_xlfn.NUMBERVALUE(Plantilla!BB110),"")</f>
        <v/>
      </c>
      <c r="BE99" s="4" t="str">
        <f>IF($C99="OK",_xlfn.NUMBERVALUE(Plantilla!BC110),"")</f>
        <v/>
      </c>
      <c r="BF99" s="6" t="str">
        <f>IF($C99="OK",_xlfn.NUMBERVALUE(Plantilla!BD110),"")</f>
        <v/>
      </c>
      <c r="BG99" s="4" t="str">
        <f>IF($C99="OK",_xlfn.NUMBERVALUE(Plantilla!BE110),"")</f>
        <v/>
      </c>
      <c r="BH99" s="6" t="str">
        <f>IF($C99="OK",_xlfn.NUMBERVALUE(Plantilla!BF110),"")</f>
        <v/>
      </c>
      <c r="BI99" s="110" t="str">
        <f>IF($C99="OK",_xlfn.NUMBERVALUE(Plantilla!BG110),"")</f>
        <v/>
      </c>
      <c r="BJ99" s="6" t="str">
        <f>IF($C99="OK",_xlfn.NUMBERVALUE(Plantilla!BH110),"")</f>
        <v/>
      </c>
      <c r="BK99" s="109" t="str">
        <f>IF($C99="OK",_xlfn.NUMBERVALUE(Plantilla!BI110),"")</f>
        <v/>
      </c>
      <c r="BL99" s="6" t="str">
        <f>IF($C99="OK",
   IF(Plantilla!BJ110&lt;&gt;"",
      TEXT(VLOOKUP(Plantilla!BJ110,'Tablas '!$Z$4:$AA$6,2,FALSE),"#"),
   ""),
"")</f>
        <v/>
      </c>
      <c r="BM99" s="4" t="str">
        <f>IF($C99="OK",_xlfn.NUMBERVALUE(Plantilla!BK110),"")</f>
        <v/>
      </c>
      <c r="BN99" s="4" t="str">
        <f>IF($C99="OK",_xlfn.NUMBERVALUE(Plantilla!BL110),"")</f>
        <v/>
      </c>
      <c r="BO99" s="6" t="str">
        <f>IF($C99="OK",_xlfn.NUMBERVALUE(Plantilla!BM110),"")</f>
        <v/>
      </c>
      <c r="BP99" s="4" t="str">
        <f>IF($C99="OK",_xlfn.NUMBERVALUE(Plantilla!BN110),"")</f>
        <v/>
      </c>
      <c r="BQ99" s="6" t="str">
        <f>IF($C99="OK",_xlfn.NUMBERVALUE(Plantilla!BO110),"")</f>
        <v/>
      </c>
      <c r="BR99" s="4" t="str">
        <f>IF($C99="OK",_xlfn.NUMBERVALUE(Plantilla!BP110),"")</f>
        <v/>
      </c>
      <c r="BS99" s="6" t="str">
        <f>IF($C99="OK",_xlfn.NUMBERVALUE(Plantilla!BQ110),"")</f>
        <v/>
      </c>
      <c r="BT99" s="4" t="str">
        <f>IF($C99="OK",_xlfn.NUMBERVALUE(Plantilla!BR110),"")</f>
        <v/>
      </c>
      <c r="BU99" s="6" t="str">
        <f>IF($C99="OK",_xlfn.NUMBERVALUE(Plantilla!BS110),"")</f>
        <v/>
      </c>
      <c r="BV99" s="6" t="str">
        <f>IF($C99="OK",_xlfn.NUMBERVALUE(Plantilla!BT110),"")</f>
        <v/>
      </c>
      <c r="BW99" s="6" t="str">
        <f>IF($C99="OK",_xlfn.NUMBERVALUE(Plantilla!BU110),"")</f>
        <v/>
      </c>
      <c r="BX99" s="6" t="str">
        <f>IF($C99="OK",_xlfn.NUMBERVALUE(Plantilla!BV110),"")</f>
        <v/>
      </c>
      <c r="BY99" s="6" t="str">
        <f>IF($C99="OK",_xlfn.NUMBERVALUE(Plantilla!BW110),"")</f>
        <v/>
      </c>
      <c r="BZ99" s="6" t="str">
        <f>IF($C99="OK",_xlfn.NUMBERVALUE(Plantilla!BX110),"")</f>
        <v/>
      </c>
      <c r="CA99" s="6" t="str">
        <f>IF($C99="OK",_xlfn.NUMBERVALUE(Plantilla!BY110),"")</f>
        <v/>
      </c>
      <c r="CB99" s="6" t="str">
        <f>IF($C99="OK",_xlfn.NUMBERVALUE(Plantilla!BZ110),"")</f>
        <v/>
      </c>
      <c r="CC99" s="6" t="str">
        <f>IF($C99="OK",_xlfn.NUMBERVALUE(Plantilla!CA110),"")</f>
        <v/>
      </c>
      <c r="CD99" s="6" t="str">
        <f>IF($C99="OK",_xlfn.NUMBERVALUE(Plantilla!CB110),"")</f>
        <v/>
      </c>
      <c r="CE99" s="6" t="str">
        <f>IF($C99="OK",_xlfn.NUMBERVALUE(Plantilla!CC110),"")</f>
        <v/>
      </c>
      <c r="CF99" s="4" t="str">
        <f>IF($C99="OK",_xlfn.NUMBERVALUE(Plantilla!CD110),"")</f>
        <v/>
      </c>
      <c r="CG99" s="6" t="str">
        <f>IF($C99="OK",_xlfn.NUMBERVALUE(Plantilla!CE110),"")</f>
        <v/>
      </c>
      <c r="CH99" s="6" t="str">
        <f>IF($C99="OK",_xlfn.NUMBERVALUE(Plantilla!CF110),"")</f>
        <v/>
      </c>
      <c r="CI99" s="6" t="str">
        <f>IF($C99="OK",_xlfn.NUMBERVALUE(Plantilla!CG110),"")</f>
        <v/>
      </c>
      <c r="CJ99" s="6" t="str">
        <f>IF($C99="OK",_xlfn.NUMBERVALUE(Plantilla!CH110),"")</f>
        <v/>
      </c>
      <c r="CK99" s="6" t="str">
        <f>IF($C99="OK",_xlfn.NUMBERVALUE(Plantilla!CI110),"")</f>
        <v/>
      </c>
      <c r="CL99" s="6" t="str">
        <f>IF($C99="OK",_xlfn.NUMBERVALUE(Plantilla!CJ110),"")</f>
        <v/>
      </c>
      <c r="CM99" t="str">
        <f>IF($C99="OK",TEXT(Plantilla!CK110,"#"),"")</f>
        <v/>
      </c>
      <c r="CN99" s="6" t="str">
        <f>IF($C99="OK",_xlfn.NUMBERVALUE(Plantilla!CL110),"")</f>
        <v/>
      </c>
      <c r="CO99" s="6" t="str">
        <f>IF($C99="OK",_xlfn.NUMBERVALUE(Plantilla!CM110),"")</f>
        <v/>
      </c>
      <c r="CP99" s="110" t="str">
        <f>IF($C99="OK",_xlfn.NUMBERVALUE(Plantilla!CN110),"")</f>
        <v/>
      </c>
      <c r="CQ99" s="6" t="str">
        <f>IF($C99="OK",_xlfn.NUMBERVALUE(Plantilla!CO110),"")</f>
        <v/>
      </c>
      <c r="CR99" s="109" t="str">
        <f>IF($C99="OK",_xlfn.NUMBERVALUE(Plantilla!CP110),"")</f>
        <v/>
      </c>
      <c r="CS99" s="110" t="str">
        <f>IF($C99="OK",_xlfn.NUMBERVALUE(Plantilla!CQ110),"")</f>
        <v/>
      </c>
      <c r="CT99" s="6" t="str">
        <f>IF($C99="OK",_xlfn.NUMBERVALUE(Plantilla!CR110),"")</f>
        <v/>
      </c>
      <c r="CU99" s="109" t="str">
        <f>IF($C99="OK",_xlfn.NUMBERVALUE(Plantilla!CS110),"")</f>
        <v/>
      </c>
      <c r="CV99" s="110" t="str">
        <f>IF($C99="OK",_xlfn.NUMBERVALUE(Plantilla!CT110),"")</f>
        <v/>
      </c>
      <c r="CW99" s="6" t="str">
        <f>IF($C99="OK",_xlfn.NUMBERVALUE(Plantilla!CU110),"")</f>
        <v/>
      </c>
      <c r="CX99" s="82" t="str">
        <f>IF($C99="OK",_xlfn.NUMBERVALUE(Plantilla!CV110),"")</f>
        <v/>
      </c>
      <c r="CY99" s="6" t="str">
        <f>IF($C99="OK",_xlfn.NUMBERVALUE(Plantilla!CW110),"")</f>
        <v/>
      </c>
      <c r="CZ99" s="82" t="str">
        <f>IF($C99="OK",_xlfn.NUMBERVALUE(Plantilla!CX110),"")</f>
        <v/>
      </c>
      <c r="DA99" s="6" t="str">
        <f>IF($C99="OK",_xlfn.NUMBERVALUE(Plantilla!CY110),"")</f>
        <v/>
      </c>
      <c r="DB99" s="109" t="str">
        <f>IF($C99="OK",_xlfn.NUMBERVALUE(Plantilla!CZ110),"")</f>
        <v/>
      </c>
      <c r="DC99" s="6" t="str">
        <f>IF($C99="OK",_xlfn.NUMBERVALUE(Plantilla!DA110),"")</f>
        <v/>
      </c>
      <c r="DD99" s="6" t="str">
        <f>IF($C99="OK",TEXT(Plantilla!DB110,"#"),"")</f>
        <v/>
      </c>
      <c r="DE99" s="6" t="str">
        <f>IF($C99="OK",_xlfn.NUMBERVALUE(Plantilla!DC110),"")</f>
        <v/>
      </c>
      <c r="DF99" s="4" t="str">
        <f>IF($C99="OK",_xlfn.NUMBERVALUE(Plantilla!DD110),"")</f>
        <v/>
      </c>
      <c r="DG99" s="6" t="str">
        <f>IF($C99="OK",_xlfn.NUMBERVALUE(Plantilla!DE110),"")</f>
        <v/>
      </c>
      <c r="DH99" s="6" t="str">
        <f>IF($C99="OK",_xlfn.NUMBERVALUE(Plantilla!DF110),"")</f>
        <v/>
      </c>
      <c r="DI99" s="6" t="str">
        <f>IF($C99="OK",_xlfn.NUMBERVALUE(Plantilla!DG110),"")</f>
        <v/>
      </c>
      <c r="DJ99" s="6" t="str">
        <f>IF($C99="OK",_xlfn.NUMBERVALUE(Plantilla!DH110),"")</f>
        <v/>
      </c>
      <c r="DK99" s="6" t="str">
        <f>IF($C99="OK",_xlfn.NUMBERVALUE(Plantilla!DI110),"")</f>
        <v/>
      </c>
      <c r="DL99" s="6" t="str">
        <f>IF($C99="OK",_xlfn.NUMBERVALUE(Plantilla!DJ110),"")</f>
        <v/>
      </c>
      <c r="DM99" s="6" t="str">
        <f>IF($C99="OK",_xlfn.NUMBERVALUE(Plantilla!DK110),"")</f>
        <v/>
      </c>
      <c r="DN99" s="6" t="str">
        <f>IF($C99="OK",_xlfn.NUMBERVALUE(Plantilla!DL110),"")</f>
        <v/>
      </c>
      <c r="DO99" s="6" t="str">
        <f>IF($C99="OK",_xlfn.NUMBERVALUE(Plantilla!DM110),"")</f>
        <v/>
      </c>
      <c r="DP99" s="6" t="str">
        <f>IF($C99="OK",_xlfn.NUMBERVALUE(Plantilla!DN110),"")</f>
        <v/>
      </c>
      <c r="DQ99" s="6" t="str">
        <f>IF($C99="OK",_xlfn.NUMBERVALUE(Plantilla!DO110),"")</f>
        <v/>
      </c>
      <c r="DR99" s="6" t="str">
        <f>IF($C99="OK",_xlfn.NUMBERVALUE(Plantilla!DP110),"")</f>
        <v/>
      </c>
      <c r="DS99" t="str">
        <f>IF($C99="OK",TEXT(Plantilla!DR110,"#"),"")</f>
        <v/>
      </c>
      <c r="DT99" s="6"/>
    </row>
    <row r="100" spans="1:124" x14ac:dyDescent="0.25">
      <c r="A100" t="str">
        <f>IF(Plantilla!$I$6="¡Perfecto!, Guarda el archivo y adjúntalo a tu interfaz de Nómina Electrónica","OK","Error")</f>
        <v>OK</v>
      </c>
      <c r="B100" t="str">
        <f>IF(Plantilla!$I$6="¡Perfecto!, Guarda el archivo y adjúntalo a tu interfaz de Nómina Electrónica",MID(Plantilla!$D$2,SEARCH("V",Plantilla!$D$2),10),"")</f>
        <v>V2.0</v>
      </c>
      <c r="C100" t="str">
        <f>Plantilla!C111</f>
        <v/>
      </c>
      <c r="D100" t="str">
        <f>IF($C100="OK",Plantilla!B111,"")</f>
        <v/>
      </c>
      <c r="E100" t="str">
        <f>IF($C100="OK",
   VLOOKUP(Plantilla!$E$4,'Tablas '!$AP$4:$AT$6,5,FALSE),
"")</f>
        <v/>
      </c>
      <c r="F100" t="str">
        <f>IF($C100="OK",TEXT(Plantilla!D111,"#"),"")</f>
        <v/>
      </c>
      <c r="G100" t="str">
        <f>IF($C100="OK",
   VLOOKUP(Plantilla!E111,'Tablas '!$B$4:$C$14,2,FALSE),
"")</f>
        <v/>
      </c>
      <c r="H100" t="str">
        <f>IF($C100="OK",TEXT(Plantilla!F111,"#"),"")</f>
        <v/>
      </c>
      <c r="I100" t="str">
        <f>IF($C100="OK",TEXT(Plantilla!G111,"#"),"")</f>
        <v/>
      </c>
      <c r="J100" t="str">
        <f>IF($C100="OK",TEXT(Plantilla!H111,"#"),"")</f>
        <v/>
      </c>
      <c r="K100" t="str">
        <f>IF($C100="OK",TEXT(Plantilla!I111,"#"),"")</f>
        <v/>
      </c>
      <c r="L100" t="str">
        <f>IF($C100="OK",TEXT(Plantilla!J111,"#"),"")</f>
        <v/>
      </c>
      <c r="M100" t="str">
        <f>IF($C100="OK",TEXT(Plantilla!K111,"#"),"")</f>
        <v/>
      </c>
      <c r="N100" t="str">
        <f>IF($C100="OK",
   CONCATENATE(YEAR(Plantilla!L111),"-",TEXT(MONTH(Plantilla!L111),"00"),"-",TEXT(DAY(Plantilla!L111),"00")),
"")</f>
        <v/>
      </c>
      <c r="O100" t="str">
        <f>IF($C100="OK",_xlfn.NUMBERVALUE(Plantilla!M111),"")</f>
        <v/>
      </c>
      <c r="P100" t="str">
        <f>IF($C100="OK",
   IF(Plantilla!N111&lt;&gt;"",
      CONCATENATE(YEAR(Plantilla!N111),"-",TEXT(MONTH(Plantilla!N111),"00"),"-",TEXT(DAY(Plantilla!N111),"00")),
   ""),
"")</f>
        <v/>
      </c>
      <c r="Q100" t="str">
        <f>IF($C100="OK",
   VLOOKUP(Plantilla!O111,'Tablas '!$E$4:$F$19,2,FALSE),
"")</f>
        <v/>
      </c>
      <c r="R100" t="str">
        <f>IF($C100="OK",
   VLOOKUP(Plantilla!P111,'Tablas '!$H$4:$I$5,2,FALSE),
"")</f>
        <v/>
      </c>
      <c r="S100" t="str">
        <f>IF($C100="OK",
   VLOOKUP(Plantilla!Q111,'Tablas '!$K$4:$L$8,2,FALSE),
"")</f>
        <v/>
      </c>
      <c r="T100" t="str">
        <f>IF($C100="OK",
   VLOOKUP(Plantilla!R111,'Tablas '!$AE$4:$AF$6,2,FALSE),
"")</f>
        <v/>
      </c>
      <c r="U100" t="str">
        <f>IF($C100="OK",
   VLOOKUP(Plantilla!S111,'Tablas '!$AE$4:$AF$6,2,FALSE),
"")</f>
        <v/>
      </c>
      <c r="V100" t="str">
        <f>IF($C100="OK",TEXT(Plantilla!T111,"#"),"")</f>
        <v/>
      </c>
      <c r="W100" s="84" t="str">
        <f>IF($C100="OK",
   VLOOKUP(Plantilla!U111,'Tablas '!$AM$4:$AN$1126,2,FALSE),
"")</f>
        <v/>
      </c>
      <c r="X100" t="str">
        <f>IF($C100="OK",TEXT(Plantilla!V111,"#"),"")</f>
        <v/>
      </c>
      <c r="Y100" t="str">
        <f>IF($C100="OK",
   CONCATENATE(YEAR(Plantilla!W111),"-",TEXT(MONTH(Plantilla!W111),"00"),"-",TEXT(DAY(Plantilla!W111),"00")),
"")</f>
        <v/>
      </c>
      <c r="Z100" t="str">
        <f>IF($C100="OK",
   CONCATENATE(YEAR(Plantilla!X111),"-",TEXT(MONTH(Plantilla!X111),"00"),"-",TEXT(DAY(Plantilla!X111),"00")),
"")</f>
        <v/>
      </c>
      <c r="AA100" t="str">
        <f>IF($C100="OK",
   TEXT(VLOOKUP(Plantilla!Y111,'Tablas '!$Q$4:$R$9,2,FALSE),"#"),
"")</f>
        <v/>
      </c>
      <c r="AB100" t="str">
        <f>IF($C100="OK",
   CONCATENATE(YEAR(Plantilla!Z111),"-",TEXT(MONTH(Plantilla!Z111),"00"),"-",TEXT(DAY(Plantilla!Z111),"00")),
"")</f>
        <v/>
      </c>
      <c r="AC100" t="str">
        <f>IF($C100="OK",
   TEXT(VLOOKUP(Plantilla!AA111,'Tablas '!$T$4:$U$13,2,FALSE),"#"),
"")</f>
        <v/>
      </c>
      <c r="AD100" t="str">
        <f>IF($C100="OK",TEXT(Plantilla!AB111,"#"),"")</f>
        <v/>
      </c>
      <c r="AE100" t="str">
        <f>IF($C100="OK",
   IF(Plantilla!AC111&lt;&gt;"",
      TEXT(VLOOKUP(Plantilla!AC111,'Tablas '!$W$4:$X$7,2,FALSE),"#"),
   ""),
"")</f>
        <v/>
      </c>
      <c r="AF100" t="str">
        <f>IF($C100="OK",TEXT(Plantilla!AD111,"#"),"")</f>
        <v/>
      </c>
      <c r="AG100" s="6" t="str">
        <f>IF($C100="OK",_xlfn.NUMBERVALUE(Plantilla!AE111),"")</f>
        <v/>
      </c>
      <c r="AH100" s="4" t="str">
        <f>IF($C100="OK",_xlfn.NUMBERVALUE(Plantilla!AF111),"")</f>
        <v/>
      </c>
      <c r="AI100" s="6" t="str">
        <f>IF($C100="OK",_xlfn.NUMBERVALUE(Plantilla!AG111),"")</f>
        <v/>
      </c>
      <c r="AJ100" s="6" t="str">
        <f>IF($C100="OK",_xlfn.NUMBERVALUE(Plantilla!AH111),"")</f>
        <v/>
      </c>
      <c r="AK100" s="6" t="str">
        <f>IF($C100="OK",_xlfn.NUMBERVALUE(Plantilla!AI111),"")</f>
        <v/>
      </c>
      <c r="AL100" s="6" t="str">
        <f>IF($C100="OK",_xlfn.NUMBERVALUE(Plantilla!AJ111),"")</f>
        <v/>
      </c>
      <c r="AM100" s="4" t="str">
        <f>IF($C100="OK",_xlfn.NUMBERVALUE(Plantilla!AK111),"")</f>
        <v/>
      </c>
      <c r="AN100" s="6" t="str">
        <f>IF($C100="OK",_xlfn.NUMBERVALUE(Plantilla!AL111),"")</f>
        <v/>
      </c>
      <c r="AO100" s="4" t="str">
        <f>IF($C100="OK",_xlfn.NUMBERVALUE(Plantilla!AM111),"")</f>
        <v/>
      </c>
      <c r="AP100" s="6" t="str">
        <f>IF($C100="OK",_xlfn.NUMBERVALUE(Plantilla!AN111),"")</f>
        <v/>
      </c>
      <c r="AQ100" s="4" t="str">
        <f>IF($C100="OK",_xlfn.NUMBERVALUE(Plantilla!AO111),"")</f>
        <v/>
      </c>
      <c r="AR100" s="6" t="str">
        <f>IF($C100="OK",_xlfn.NUMBERVALUE(Plantilla!AP111),"")</f>
        <v/>
      </c>
      <c r="AS100" s="4" t="str">
        <f>IF($C100="OK",_xlfn.NUMBERVALUE(Plantilla!AQ111),"")</f>
        <v/>
      </c>
      <c r="AT100" s="6" t="str">
        <f>IF($C100="OK",_xlfn.NUMBERVALUE(Plantilla!AR111),"")</f>
        <v/>
      </c>
      <c r="AU100" s="4" t="str">
        <f>IF($C100="OK",_xlfn.NUMBERVALUE(Plantilla!AS111),"")</f>
        <v/>
      </c>
      <c r="AV100" s="6" t="str">
        <f>IF($C100="OK",_xlfn.NUMBERVALUE(Plantilla!AT111),"")</f>
        <v/>
      </c>
      <c r="AW100" s="4" t="str">
        <f>IF($C100="OK",_xlfn.NUMBERVALUE(Plantilla!AU111),"")</f>
        <v/>
      </c>
      <c r="AX100" s="6" t="str">
        <f>IF($C100="OK",_xlfn.NUMBERVALUE(Plantilla!AV111),"")</f>
        <v/>
      </c>
      <c r="AY100" s="4" t="str">
        <f>IF($C100="OK",_xlfn.NUMBERVALUE(Plantilla!AW111),"")</f>
        <v/>
      </c>
      <c r="AZ100" s="6" t="str">
        <f>IF($C100="OK",_xlfn.NUMBERVALUE(Plantilla!AX111),"")</f>
        <v/>
      </c>
      <c r="BA100" t="str">
        <f>IF($C100="OK",_xlfn.NUMBERVALUE(Plantilla!AY111),"")</f>
        <v/>
      </c>
      <c r="BB100" t="str">
        <f>IF($C100="OK",_xlfn.NUMBERVALUE(Plantilla!AZ111),"")</f>
        <v/>
      </c>
      <c r="BC100" s="4" t="str">
        <f>IF($C100="OK",_xlfn.NUMBERVALUE(Plantilla!BA111),"")</f>
        <v/>
      </c>
      <c r="BD100" s="6" t="str">
        <f>IF($C100="OK",_xlfn.NUMBERVALUE(Plantilla!BB111),"")</f>
        <v/>
      </c>
      <c r="BE100" s="4" t="str">
        <f>IF($C100="OK",_xlfn.NUMBERVALUE(Plantilla!BC111),"")</f>
        <v/>
      </c>
      <c r="BF100" s="6" t="str">
        <f>IF($C100="OK",_xlfn.NUMBERVALUE(Plantilla!BD111),"")</f>
        <v/>
      </c>
      <c r="BG100" s="4" t="str">
        <f>IF($C100="OK",_xlfn.NUMBERVALUE(Plantilla!BE111),"")</f>
        <v/>
      </c>
      <c r="BH100" s="6" t="str">
        <f>IF($C100="OK",_xlfn.NUMBERVALUE(Plantilla!BF111),"")</f>
        <v/>
      </c>
      <c r="BI100" s="110" t="str">
        <f>IF($C100="OK",_xlfn.NUMBERVALUE(Plantilla!BG111),"")</f>
        <v/>
      </c>
      <c r="BJ100" s="6" t="str">
        <f>IF($C100="OK",_xlfn.NUMBERVALUE(Plantilla!BH111),"")</f>
        <v/>
      </c>
      <c r="BK100" s="109" t="str">
        <f>IF($C100="OK",_xlfn.NUMBERVALUE(Plantilla!BI111),"")</f>
        <v/>
      </c>
      <c r="BL100" s="6" t="str">
        <f>IF($C100="OK",
   IF(Plantilla!BJ111&lt;&gt;"",
      TEXT(VLOOKUP(Plantilla!BJ111,'Tablas '!$Z$4:$AA$6,2,FALSE),"#"),
   ""),
"")</f>
        <v/>
      </c>
      <c r="BM100" s="4" t="str">
        <f>IF($C100="OK",_xlfn.NUMBERVALUE(Plantilla!BK111),"")</f>
        <v/>
      </c>
      <c r="BN100" s="4" t="str">
        <f>IF($C100="OK",_xlfn.NUMBERVALUE(Plantilla!BL111),"")</f>
        <v/>
      </c>
      <c r="BO100" s="6" t="str">
        <f>IF($C100="OK",_xlfn.NUMBERVALUE(Plantilla!BM111),"")</f>
        <v/>
      </c>
      <c r="BP100" s="4" t="str">
        <f>IF($C100="OK",_xlfn.NUMBERVALUE(Plantilla!BN111),"")</f>
        <v/>
      </c>
      <c r="BQ100" s="6" t="str">
        <f>IF($C100="OK",_xlfn.NUMBERVALUE(Plantilla!BO111),"")</f>
        <v/>
      </c>
      <c r="BR100" s="4" t="str">
        <f>IF($C100="OK",_xlfn.NUMBERVALUE(Plantilla!BP111),"")</f>
        <v/>
      </c>
      <c r="BS100" s="6" t="str">
        <f>IF($C100="OK",_xlfn.NUMBERVALUE(Plantilla!BQ111),"")</f>
        <v/>
      </c>
      <c r="BT100" s="4" t="str">
        <f>IF($C100="OK",_xlfn.NUMBERVALUE(Plantilla!BR111),"")</f>
        <v/>
      </c>
      <c r="BU100" s="6" t="str">
        <f>IF($C100="OK",_xlfn.NUMBERVALUE(Plantilla!BS111),"")</f>
        <v/>
      </c>
      <c r="BV100" s="6" t="str">
        <f>IF($C100="OK",_xlfn.NUMBERVALUE(Plantilla!BT111),"")</f>
        <v/>
      </c>
      <c r="BW100" s="6" t="str">
        <f>IF($C100="OK",_xlfn.NUMBERVALUE(Plantilla!BU111),"")</f>
        <v/>
      </c>
      <c r="BX100" s="6" t="str">
        <f>IF($C100="OK",_xlfn.NUMBERVALUE(Plantilla!BV111),"")</f>
        <v/>
      </c>
      <c r="BY100" s="6" t="str">
        <f>IF($C100="OK",_xlfn.NUMBERVALUE(Plantilla!BW111),"")</f>
        <v/>
      </c>
      <c r="BZ100" s="6" t="str">
        <f>IF($C100="OK",_xlfn.NUMBERVALUE(Plantilla!BX111),"")</f>
        <v/>
      </c>
      <c r="CA100" s="6" t="str">
        <f>IF($C100="OK",_xlfn.NUMBERVALUE(Plantilla!BY111),"")</f>
        <v/>
      </c>
      <c r="CB100" s="6" t="str">
        <f>IF($C100="OK",_xlfn.NUMBERVALUE(Plantilla!BZ111),"")</f>
        <v/>
      </c>
      <c r="CC100" s="6" t="str">
        <f>IF($C100="OK",_xlfn.NUMBERVALUE(Plantilla!CA111),"")</f>
        <v/>
      </c>
      <c r="CD100" s="6" t="str">
        <f>IF($C100="OK",_xlfn.NUMBERVALUE(Plantilla!CB111),"")</f>
        <v/>
      </c>
      <c r="CE100" s="6" t="str">
        <f>IF($C100="OK",_xlfn.NUMBERVALUE(Plantilla!CC111),"")</f>
        <v/>
      </c>
      <c r="CF100" s="4" t="str">
        <f>IF($C100="OK",_xlfn.NUMBERVALUE(Plantilla!CD111),"")</f>
        <v/>
      </c>
      <c r="CG100" s="6" t="str">
        <f>IF($C100="OK",_xlfn.NUMBERVALUE(Plantilla!CE111),"")</f>
        <v/>
      </c>
      <c r="CH100" s="6" t="str">
        <f>IF($C100="OK",_xlfn.NUMBERVALUE(Plantilla!CF111),"")</f>
        <v/>
      </c>
      <c r="CI100" s="6" t="str">
        <f>IF($C100="OK",_xlfn.NUMBERVALUE(Plantilla!CG111),"")</f>
        <v/>
      </c>
      <c r="CJ100" s="6" t="str">
        <f>IF($C100="OK",_xlfn.NUMBERVALUE(Plantilla!CH111),"")</f>
        <v/>
      </c>
      <c r="CK100" s="6" t="str">
        <f>IF($C100="OK",_xlfn.NUMBERVALUE(Plantilla!CI111),"")</f>
        <v/>
      </c>
      <c r="CL100" s="6" t="str">
        <f>IF($C100="OK",_xlfn.NUMBERVALUE(Plantilla!CJ111),"")</f>
        <v/>
      </c>
      <c r="CM100" t="str">
        <f>IF($C100="OK",TEXT(Plantilla!CK111,"#"),"")</f>
        <v/>
      </c>
      <c r="CN100" s="6" t="str">
        <f>IF($C100="OK",_xlfn.NUMBERVALUE(Plantilla!CL111),"")</f>
        <v/>
      </c>
      <c r="CO100" s="6" t="str">
        <f>IF($C100="OK",_xlfn.NUMBERVALUE(Plantilla!CM111),"")</f>
        <v/>
      </c>
      <c r="CP100" s="110" t="str">
        <f>IF($C100="OK",_xlfn.NUMBERVALUE(Plantilla!CN111),"")</f>
        <v/>
      </c>
      <c r="CQ100" s="6" t="str">
        <f>IF($C100="OK",_xlfn.NUMBERVALUE(Plantilla!CO111),"")</f>
        <v/>
      </c>
      <c r="CR100" s="109" t="str">
        <f>IF($C100="OK",_xlfn.NUMBERVALUE(Plantilla!CP111),"")</f>
        <v/>
      </c>
      <c r="CS100" s="110" t="str">
        <f>IF($C100="OK",_xlfn.NUMBERVALUE(Plantilla!CQ111),"")</f>
        <v/>
      </c>
      <c r="CT100" s="6" t="str">
        <f>IF($C100="OK",_xlfn.NUMBERVALUE(Plantilla!CR111),"")</f>
        <v/>
      </c>
      <c r="CU100" s="109" t="str">
        <f>IF($C100="OK",_xlfn.NUMBERVALUE(Plantilla!CS111),"")</f>
        <v/>
      </c>
      <c r="CV100" s="110" t="str">
        <f>IF($C100="OK",_xlfn.NUMBERVALUE(Plantilla!CT111),"")</f>
        <v/>
      </c>
      <c r="CW100" s="6" t="str">
        <f>IF($C100="OK",_xlfn.NUMBERVALUE(Plantilla!CU111),"")</f>
        <v/>
      </c>
      <c r="CX100" s="82" t="str">
        <f>IF($C100="OK",_xlfn.NUMBERVALUE(Plantilla!CV111),"")</f>
        <v/>
      </c>
      <c r="CY100" s="6" t="str">
        <f>IF($C100="OK",_xlfn.NUMBERVALUE(Plantilla!CW111),"")</f>
        <v/>
      </c>
      <c r="CZ100" s="82" t="str">
        <f>IF($C100="OK",_xlfn.NUMBERVALUE(Plantilla!CX111),"")</f>
        <v/>
      </c>
      <c r="DA100" s="6" t="str">
        <f>IF($C100="OK",_xlfn.NUMBERVALUE(Plantilla!CY111),"")</f>
        <v/>
      </c>
      <c r="DB100" s="109" t="str">
        <f>IF($C100="OK",_xlfn.NUMBERVALUE(Plantilla!CZ111),"")</f>
        <v/>
      </c>
      <c r="DC100" s="6" t="str">
        <f>IF($C100="OK",_xlfn.NUMBERVALUE(Plantilla!DA111),"")</f>
        <v/>
      </c>
      <c r="DD100" s="6" t="str">
        <f>IF($C100="OK",TEXT(Plantilla!DB111,"#"),"")</f>
        <v/>
      </c>
      <c r="DE100" s="6" t="str">
        <f>IF($C100="OK",_xlfn.NUMBERVALUE(Plantilla!DC111),"")</f>
        <v/>
      </c>
      <c r="DF100" s="4" t="str">
        <f>IF($C100="OK",_xlfn.NUMBERVALUE(Plantilla!DD111),"")</f>
        <v/>
      </c>
      <c r="DG100" s="6" t="str">
        <f>IF($C100="OK",_xlfn.NUMBERVALUE(Plantilla!DE111),"")</f>
        <v/>
      </c>
      <c r="DH100" s="6" t="str">
        <f>IF($C100="OK",_xlfn.NUMBERVALUE(Plantilla!DF111),"")</f>
        <v/>
      </c>
      <c r="DI100" s="6" t="str">
        <f>IF($C100="OK",_xlfn.NUMBERVALUE(Plantilla!DG111),"")</f>
        <v/>
      </c>
      <c r="DJ100" s="6" t="str">
        <f>IF($C100="OK",_xlfn.NUMBERVALUE(Plantilla!DH111),"")</f>
        <v/>
      </c>
      <c r="DK100" s="6" t="str">
        <f>IF($C100="OK",_xlfn.NUMBERVALUE(Plantilla!DI111),"")</f>
        <v/>
      </c>
      <c r="DL100" s="6" t="str">
        <f>IF($C100="OK",_xlfn.NUMBERVALUE(Plantilla!DJ111),"")</f>
        <v/>
      </c>
      <c r="DM100" s="6" t="str">
        <f>IF($C100="OK",_xlfn.NUMBERVALUE(Plantilla!DK111),"")</f>
        <v/>
      </c>
      <c r="DN100" s="6" t="str">
        <f>IF($C100="OK",_xlfn.NUMBERVALUE(Plantilla!DL111),"")</f>
        <v/>
      </c>
      <c r="DO100" s="6" t="str">
        <f>IF($C100="OK",_xlfn.NUMBERVALUE(Plantilla!DM111),"")</f>
        <v/>
      </c>
      <c r="DP100" s="6" t="str">
        <f>IF($C100="OK",_xlfn.NUMBERVALUE(Plantilla!DN111),"")</f>
        <v/>
      </c>
      <c r="DQ100" s="6" t="str">
        <f>IF($C100="OK",_xlfn.NUMBERVALUE(Plantilla!DO111),"")</f>
        <v/>
      </c>
      <c r="DR100" s="6" t="str">
        <f>IF($C100="OK",_xlfn.NUMBERVALUE(Plantilla!DP111),"")</f>
        <v/>
      </c>
      <c r="DS100" t="str">
        <f>IF($C100="OK",TEXT(Plantilla!DR111,"#"),"")</f>
        <v/>
      </c>
      <c r="DT100" s="6"/>
    </row>
    <row r="101" spans="1:124" x14ac:dyDescent="0.25">
      <c r="A101" t="str">
        <f>IF(Plantilla!$I$6="¡Perfecto!, Guarda el archivo y adjúntalo a tu interfaz de Nómina Electrónica","OK","Error")</f>
        <v>OK</v>
      </c>
      <c r="B101" t="str">
        <f>IF(Plantilla!$I$6="¡Perfecto!, Guarda el archivo y adjúntalo a tu interfaz de Nómina Electrónica",MID(Plantilla!$D$2,SEARCH("V",Plantilla!$D$2),10),"")</f>
        <v>V2.0</v>
      </c>
      <c r="C101" t="str">
        <f>Plantilla!C112</f>
        <v/>
      </c>
      <c r="D101" t="str">
        <f>IF($C101="OK",Plantilla!B112,"")</f>
        <v/>
      </c>
      <c r="E101" t="str">
        <f>IF($C101="OK",
   VLOOKUP(Plantilla!$E$4,'Tablas '!$AP$4:$AT$6,5,FALSE),
"")</f>
        <v/>
      </c>
      <c r="F101" t="str">
        <f>IF($C101="OK",TEXT(Plantilla!D112,"#"),"")</f>
        <v/>
      </c>
      <c r="G101" t="str">
        <f>IF($C101="OK",
   VLOOKUP(Plantilla!E112,'Tablas '!$B$4:$C$14,2,FALSE),
"")</f>
        <v/>
      </c>
      <c r="H101" t="str">
        <f>IF($C101="OK",TEXT(Plantilla!F112,"#"),"")</f>
        <v/>
      </c>
      <c r="I101" t="str">
        <f>IF($C101="OK",TEXT(Plantilla!G112,"#"),"")</f>
        <v/>
      </c>
      <c r="J101" t="str">
        <f>IF($C101="OK",TEXT(Plantilla!H112,"#"),"")</f>
        <v/>
      </c>
      <c r="K101" t="str">
        <f>IF($C101="OK",TEXT(Plantilla!I112,"#"),"")</f>
        <v/>
      </c>
      <c r="L101" t="str">
        <f>IF($C101="OK",TEXT(Plantilla!J112,"#"),"")</f>
        <v/>
      </c>
      <c r="M101" t="str">
        <f>IF($C101="OK",TEXT(Plantilla!K112,"#"),"")</f>
        <v/>
      </c>
      <c r="N101" t="str">
        <f>IF($C101="OK",
   CONCATENATE(YEAR(Plantilla!L112),"-",TEXT(MONTH(Plantilla!L112),"00"),"-",TEXT(DAY(Plantilla!L112),"00")),
"")</f>
        <v/>
      </c>
      <c r="O101" t="str">
        <f>IF($C101="OK",_xlfn.NUMBERVALUE(Plantilla!M112),"")</f>
        <v/>
      </c>
      <c r="P101" t="str">
        <f>IF($C101="OK",
   IF(Plantilla!N112&lt;&gt;"",
      CONCATENATE(YEAR(Plantilla!N112),"-",TEXT(MONTH(Plantilla!N112),"00"),"-",TEXT(DAY(Plantilla!N112),"00")),
   ""),
"")</f>
        <v/>
      </c>
      <c r="Q101" t="str">
        <f>IF($C101="OK",
   VLOOKUP(Plantilla!O112,'Tablas '!$E$4:$F$19,2,FALSE),
"")</f>
        <v/>
      </c>
      <c r="R101" t="str">
        <f>IF($C101="OK",
   VLOOKUP(Plantilla!P112,'Tablas '!$H$4:$I$5,2,FALSE),
"")</f>
        <v/>
      </c>
      <c r="S101" t="str">
        <f>IF($C101="OK",
   VLOOKUP(Plantilla!Q112,'Tablas '!$K$4:$L$8,2,FALSE),
"")</f>
        <v/>
      </c>
      <c r="T101" t="str">
        <f>IF($C101="OK",
   VLOOKUP(Plantilla!R112,'Tablas '!$AE$4:$AF$6,2,FALSE),
"")</f>
        <v/>
      </c>
      <c r="U101" t="str">
        <f>IF($C101="OK",
   VLOOKUP(Plantilla!S112,'Tablas '!$AE$4:$AF$6,2,FALSE),
"")</f>
        <v/>
      </c>
      <c r="V101" t="str">
        <f>IF($C101="OK",TEXT(Plantilla!T112,"#"),"")</f>
        <v/>
      </c>
      <c r="W101" s="84" t="str">
        <f>IF($C101="OK",
   VLOOKUP(Plantilla!U112,'Tablas '!$AM$4:$AN$1126,2,FALSE),
"")</f>
        <v/>
      </c>
      <c r="X101" t="str">
        <f>IF($C101="OK",TEXT(Plantilla!V112,"#"),"")</f>
        <v/>
      </c>
      <c r="Y101" t="str">
        <f>IF($C101="OK",
   CONCATENATE(YEAR(Plantilla!W112),"-",TEXT(MONTH(Plantilla!W112),"00"),"-",TEXT(DAY(Plantilla!W112),"00")),
"")</f>
        <v/>
      </c>
      <c r="Z101" t="str">
        <f>IF($C101="OK",
   CONCATENATE(YEAR(Plantilla!X112),"-",TEXT(MONTH(Plantilla!X112),"00"),"-",TEXT(DAY(Plantilla!X112),"00")),
"")</f>
        <v/>
      </c>
      <c r="AA101" t="str">
        <f>IF($C101="OK",
   TEXT(VLOOKUP(Plantilla!Y112,'Tablas '!$Q$4:$R$9,2,FALSE),"#"),
"")</f>
        <v/>
      </c>
      <c r="AB101" t="str">
        <f>IF($C101="OK",
   CONCATENATE(YEAR(Plantilla!Z112),"-",TEXT(MONTH(Plantilla!Z112),"00"),"-",TEXT(DAY(Plantilla!Z112),"00")),
"")</f>
        <v/>
      </c>
      <c r="AC101" t="str">
        <f>IF($C101="OK",
   TEXT(VLOOKUP(Plantilla!AA112,'Tablas '!$T$4:$U$13,2,FALSE),"#"),
"")</f>
        <v/>
      </c>
      <c r="AD101" t="str">
        <f>IF($C101="OK",TEXT(Plantilla!AB112,"#"),"")</f>
        <v/>
      </c>
      <c r="AE101" t="str">
        <f>IF($C101="OK",
   IF(Plantilla!AC112&lt;&gt;"",
      TEXT(VLOOKUP(Plantilla!AC112,'Tablas '!$W$4:$X$7,2,FALSE),"#"),
   ""),
"")</f>
        <v/>
      </c>
      <c r="AF101" t="str">
        <f>IF($C101="OK",TEXT(Plantilla!AD112,"#"),"")</f>
        <v/>
      </c>
      <c r="AG101" s="6" t="str">
        <f>IF($C101="OK",_xlfn.NUMBERVALUE(Plantilla!AE112),"")</f>
        <v/>
      </c>
      <c r="AH101" s="4" t="str">
        <f>IF($C101="OK",_xlfn.NUMBERVALUE(Plantilla!AF112),"")</f>
        <v/>
      </c>
      <c r="AI101" s="6" t="str">
        <f>IF($C101="OK",_xlfn.NUMBERVALUE(Plantilla!AG112),"")</f>
        <v/>
      </c>
      <c r="AJ101" s="6" t="str">
        <f>IF($C101="OK",_xlfn.NUMBERVALUE(Plantilla!AH112),"")</f>
        <v/>
      </c>
      <c r="AK101" s="6" t="str">
        <f>IF($C101="OK",_xlfn.NUMBERVALUE(Plantilla!AI112),"")</f>
        <v/>
      </c>
      <c r="AL101" s="6" t="str">
        <f>IF($C101="OK",_xlfn.NUMBERVALUE(Plantilla!AJ112),"")</f>
        <v/>
      </c>
      <c r="AM101" s="4" t="str">
        <f>IF($C101="OK",_xlfn.NUMBERVALUE(Plantilla!AK112),"")</f>
        <v/>
      </c>
      <c r="AN101" s="6" t="str">
        <f>IF($C101="OK",_xlfn.NUMBERVALUE(Plantilla!AL112),"")</f>
        <v/>
      </c>
      <c r="AO101" s="4" t="str">
        <f>IF($C101="OK",_xlfn.NUMBERVALUE(Plantilla!AM112),"")</f>
        <v/>
      </c>
      <c r="AP101" s="6" t="str">
        <f>IF($C101="OK",_xlfn.NUMBERVALUE(Plantilla!AN112),"")</f>
        <v/>
      </c>
      <c r="AQ101" s="4" t="str">
        <f>IF($C101="OK",_xlfn.NUMBERVALUE(Plantilla!AO112),"")</f>
        <v/>
      </c>
      <c r="AR101" s="6" t="str">
        <f>IF($C101="OK",_xlfn.NUMBERVALUE(Plantilla!AP112),"")</f>
        <v/>
      </c>
      <c r="AS101" s="4" t="str">
        <f>IF($C101="OK",_xlfn.NUMBERVALUE(Plantilla!AQ112),"")</f>
        <v/>
      </c>
      <c r="AT101" s="6" t="str">
        <f>IF($C101="OK",_xlfn.NUMBERVALUE(Plantilla!AR112),"")</f>
        <v/>
      </c>
      <c r="AU101" s="4" t="str">
        <f>IF($C101="OK",_xlfn.NUMBERVALUE(Plantilla!AS112),"")</f>
        <v/>
      </c>
      <c r="AV101" s="6" t="str">
        <f>IF($C101="OK",_xlfn.NUMBERVALUE(Plantilla!AT112),"")</f>
        <v/>
      </c>
      <c r="AW101" s="4" t="str">
        <f>IF($C101="OK",_xlfn.NUMBERVALUE(Plantilla!AU112),"")</f>
        <v/>
      </c>
      <c r="AX101" s="6" t="str">
        <f>IF($C101="OK",_xlfn.NUMBERVALUE(Plantilla!AV112),"")</f>
        <v/>
      </c>
      <c r="AY101" s="4" t="str">
        <f>IF($C101="OK",_xlfn.NUMBERVALUE(Plantilla!AW112),"")</f>
        <v/>
      </c>
      <c r="AZ101" s="6" t="str">
        <f>IF($C101="OK",_xlfn.NUMBERVALUE(Plantilla!AX112),"")</f>
        <v/>
      </c>
      <c r="BA101" t="str">
        <f>IF($C101="OK",_xlfn.NUMBERVALUE(Plantilla!AY112),"")</f>
        <v/>
      </c>
      <c r="BB101" t="str">
        <f>IF($C101="OK",_xlfn.NUMBERVALUE(Plantilla!AZ112),"")</f>
        <v/>
      </c>
      <c r="BC101" s="4" t="str">
        <f>IF($C101="OK",_xlfn.NUMBERVALUE(Plantilla!BA112),"")</f>
        <v/>
      </c>
      <c r="BD101" s="6" t="str">
        <f>IF($C101="OK",_xlfn.NUMBERVALUE(Plantilla!BB112),"")</f>
        <v/>
      </c>
      <c r="BE101" s="4" t="str">
        <f>IF($C101="OK",_xlfn.NUMBERVALUE(Plantilla!BC112),"")</f>
        <v/>
      </c>
      <c r="BF101" s="6" t="str">
        <f>IF($C101="OK",_xlfn.NUMBERVALUE(Plantilla!BD112),"")</f>
        <v/>
      </c>
      <c r="BG101" s="4" t="str">
        <f>IF($C101="OK",_xlfn.NUMBERVALUE(Plantilla!BE112),"")</f>
        <v/>
      </c>
      <c r="BH101" s="6" t="str">
        <f>IF($C101="OK",_xlfn.NUMBERVALUE(Plantilla!BF112),"")</f>
        <v/>
      </c>
      <c r="BI101" s="110" t="str">
        <f>IF($C101="OK",_xlfn.NUMBERVALUE(Plantilla!BG112),"")</f>
        <v/>
      </c>
      <c r="BJ101" s="6" t="str">
        <f>IF($C101="OK",_xlfn.NUMBERVALUE(Plantilla!BH112),"")</f>
        <v/>
      </c>
      <c r="BK101" s="109" t="str">
        <f>IF($C101="OK",_xlfn.NUMBERVALUE(Plantilla!BI112),"")</f>
        <v/>
      </c>
      <c r="BL101" s="6" t="str">
        <f>IF($C101="OK",
   IF(Plantilla!BJ112&lt;&gt;"",
      TEXT(VLOOKUP(Plantilla!BJ112,'Tablas '!$Z$4:$AA$6,2,FALSE),"#"),
   ""),
"")</f>
        <v/>
      </c>
      <c r="BM101" s="4" t="str">
        <f>IF($C101="OK",_xlfn.NUMBERVALUE(Plantilla!BK112),"")</f>
        <v/>
      </c>
      <c r="BN101" s="4" t="str">
        <f>IF($C101="OK",_xlfn.NUMBERVALUE(Plantilla!BL112),"")</f>
        <v/>
      </c>
      <c r="BO101" s="6" t="str">
        <f>IF($C101="OK",_xlfn.NUMBERVALUE(Plantilla!BM112),"")</f>
        <v/>
      </c>
      <c r="BP101" s="4" t="str">
        <f>IF($C101="OK",_xlfn.NUMBERVALUE(Plantilla!BN112),"")</f>
        <v/>
      </c>
      <c r="BQ101" s="6" t="str">
        <f>IF($C101="OK",_xlfn.NUMBERVALUE(Plantilla!BO112),"")</f>
        <v/>
      </c>
      <c r="BR101" s="4" t="str">
        <f>IF($C101="OK",_xlfn.NUMBERVALUE(Plantilla!BP112),"")</f>
        <v/>
      </c>
      <c r="BS101" s="6" t="str">
        <f>IF($C101="OK",_xlfn.NUMBERVALUE(Plantilla!BQ112),"")</f>
        <v/>
      </c>
      <c r="BT101" s="4" t="str">
        <f>IF($C101="OK",_xlfn.NUMBERVALUE(Plantilla!BR112),"")</f>
        <v/>
      </c>
      <c r="BU101" s="6" t="str">
        <f>IF($C101="OK",_xlfn.NUMBERVALUE(Plantilla!BS112),"")</f>
        <v/>
      </c>
      <c r="BV101" s="6" t="str">
        <f>IF($C101="OK",_xlfn.NUMBERVALUE(Plantilla!BT112),"")</f>
        <v/>
      </c>
      <c r="BW101" s="6" t="str">
        <f>IF($C101="OK",_xlfn.NUMBERVALUE(Plantilla!BU112),"")</f>
        <v/>
      </c>
      <c r="BX101" s="6" t="str">
        <f>IF($C101="OK",_xlfn.NUMBERVALUE(Plantilla!BV112),"")</f>
        <v/>
      </c>
      <c r="BY101" s="6" t="str">
        <f>IF($C101="OK",_xlfn.NUMBERVALUE(Plantilla!BW112),"")</f>
        <v/>
      </c>
      <c r="BZ101" s="6" t="str">
        <f>IF($C101="OK",_xlfn.NUMBERVALUE(Plantilla!BX112),"")</f>
        <v/>
      </c>
      <c r="CA101" s="6" t="str">
        <f>IF($C101="OK",_xlfn.NUMBERVALUE(Plantilla!BY112),"")</f>
        <v/>
      </c>
      <c r="CB101" s="6" t="str">
        <f>IF($C101="OK",_xlfn.NUMBERVALUE(Plantilla!BZ112),"")</f>
        <v/>
      </c>
      <c r="CC101" s="6" t="str">
        <f>IF($C101="OK",_xlfn.NUMBERVALUE(Plantilla!CA112),"")</f>
        <v/>
      </c>
      <c r="CD101" s="6" t="str">
        <f>IF($C101="OK",_xlfn.NUMBERVALUE(Plantilla!CB112),"")</f>
        <v/>
      </c>
      <c r="CE101" s="6" t="str">
        <f>IF($C101="OK",_xlfn.NUMBERVALUE(Plantilla!CC112),"")</f>
        <v/>
      </c>
      <c r="CF101" s="4" t="str">
        <f>IF($C101="OK",_xlfn.NUMBERVALUE(Plantilla!CD112),"")</f>
        <v/>
      </c>
      <c r="CG101" s="6" t="str">
        <f>IF($C101="OK",_xlfn.NUMBERVALUE(Plantilla!CE112),"")</f>
        <v/>
      </c>
      <c r="CH101" s="6" t="str">
        <f>IF($C101="OK",_xlfn.NUMBERVALUE(Plantilla!CF112),"")</f>
        <v/>
      </c>
      <c r="CI101" s="6" t="str">
        <f>IF($C101="OK",_xlfn.NUMBERVALUE(Plantilla!CG112),"")</f>
        <v/>
      </c>
      <c r="CJ101" s="6" t="str">
        <f>IF($C101="OK",_xlfn.NUMBERVALUE(Plantilla!CH112),"")</f>
        <v/>
      </c>
      <c r="CK101" s="6" t="str">
        <f>IF($C101="OK",_xlfn.NUMBERVALUE(Plantilla!CI112),"")</f>
        <v/>
      </c>
      <c r="CL101" s="6" t="str">
        <f>IF($C101="OK",_xlfn.NUMBERVALUE(Plantilla!CJ112),"")</f>
        <v/>
      </c>
      <c r="CM101" t="str">
        <f>IF($C101="OK",TEXT(Plantilla!CK112,"#"),"")</f>
        <v/>
      </c>
      <c r="CN101" s="6" t="str">
        <f>IF($C101="OK",_xlfn.NUMBERVALUE(Plantilla!CL112),"")</f>
        <v/>
      </c>
      <c r="CO101" s="6" t="str">
        <f>IF($C101="OK",_xlfn.NUMBERVALUE(Plantilla!CM112),"")</f>
        <v/>
      </c>
      <c r="CP101" s="110" t="str">
        <f>IF($C101="OK",_xlfn.NUMBERVALUE(Plantilla!CN112),"")</f>
        <v/>
      </c>
      <c r="CQ101" s="6" t="str">
        <f>IF($C101="OK",_xlfn.NUMBERVALUE(Plantilla!CO112),"")</f>
        <v/>
      </c>
      <c r="CR101" s="109" t="str">
        <f>IF($C101="OK",_xlfn.NUMBERVALUE(Plantilla!CP112),"")</f>
        <v/>
      </c>
      <c r="CS101" s="110" t="str">
        <f>IF($C101="OK",_xlfn.NUMBERVALUE(Plantilla!CQ112),"")</f>
        <v/>
      </c>
      <c r="CT101" s="6" t="str">
        <f>IF($C101="OK",_xlfn.NUMBERVALUE(Plantilla!CR112),"")</f>
        <v/>
      </c>
      <c r="CU101" s="109" t="str">
        <f>IF($C101="OK",_xlfn.NUMBERVALUE(Plantilla!CS112),"")</f>
        <v/>
      </c>
      <c r="CV101" s="110" t="str">
        <f>IF($C101="OK",_xlfn.NUMBERVALUE(Plantilla!CT112),"")</f>
        <v/>
      </c>
      <c r="CW101" s="6" t="str">
        <f>IF($C101="OK",_xlfn.NUMBERVALUE(Plantilla!CU112),"")</f>
        <v/>
      </c>
      <c r="CX101" s="82" t="str">
        <f>IF($C101="OK",_xlfn.NUMBERVALUE(Plantilla!CV112),"")</f>
        <v/>
      </c>
      <c r="CY101" s="6" t="str">
        <f>IF($C101="OK",_xlfn.NUMBERVALUE(Plantilla!CW112),"")</f>
        <v/>
      </c>
      <c r="CZ101" s="82" t="str">
        <f>IF($C101="OK",_xlfn.NUMBERVALUE(Plantilla!CX112),"")</f>
        <v/>
      </c>
      <c r="DA101" s="6" t="str">
        <f>IF($C101="OK",_xlfn.NUMBERVALUE(Plantilla!CY112),"")</f>
        <v/>
      </c>
      <c r="DB101" s="109" t="str">
        <f>IF($C101="OK",_xlfn.NUMBERVALUE(Plantilla!CZ112),"")</f>
        <v/>
      </c>
      <c r="DC101" s="6" t="str">
        <f>IF($C101="OK",_xlfn.NUMBERVALUE(Plantilla!DA112),"")</f>
        <v/>
      </c>
      <c r="DD101" s="6" t="str">
        <f>IF($C101="OK",TEXT(Plantilla!DB112,"#"),"")</f>
        <v/>
      </c>
      <c r="DE101" s="6" t="str">
        <f>IF($C101="OK",_xlfn.NUMBERVALUE(Plantilla!DC112),"")</f>
        <v/>
      </c>
      <c r="DF101" s="4" t="str">
        <f>IF($C101="OK",_xlfn.NUMBERVALUE(Plantilla!DD112),"")</f>
        <v/>
      </c>
      <c r="DG101" s="6" t="str">
        <f>IF($C101="OK",_xlfn.NUMBERVALUE(Plantilla!DE112),"")</f>
        <v/>
      </c>
      <c r="DH101" s="6" t="str">
        <f>IF($C101="OK",_xlfn.NUMBERVALUE(Plantilla!DF112),"")</f>
        <v/>
      </c>
      <c r="DI101" s="6" t="str">
        <f>IF($C101="OK",_xlfn.NUMBERVALUE(Plantilla!DG112),"")</f>
        <v/>
      </c>
      <c r="DJ101" s="6" t="str">
        <f>IF($C101="OK",_xlfn.NUMBERVALUE(Plantilla!DH112),"")</f>
        <v/>
      </c>
      <c r="DK101" s="6" t="str">
        <f>IF($C101="OK",_xlfn.NUMBERVALUE(Plantilla!DI112),"")</f>
        <v/>
      </c>
      <c r="DL101" s="6" t="str">
        <f>IF($C101="OK",_xlfn.NUMBERVALUE(Plantilla!DJ112),"")</f>
        <v/>
      </c>
      <c r="DM101" s="6" t="str">
        <f>IF($C101="OK",_xlfn.NUMBERVALUE(Plantilla!DK112),"")</f>
        <v/>
      </c>
      <c r="DN101" s="6" t="str">
        <f>IF($C101="OK",_xlfn.NUMBERVALUE(Plantilla!DL112),"")</f>
        <v/>
      </c>
      <c r="DO101" s="6" t="str">
        <f>IF($C101="OK",_xlfn.NUMBERVALUE(Plantilla!DM112),"")</f>
        <v/>
      </c>
      <c r="DP101" s="6" t="str">
        <f>IF($C101="OK",_xlfn.NUMBERVALUE(Plantilla!DN112),"")</f>
        <v/>
      </c>
      <c r="DQ101" s="6" t="str">
        <f>IF($C101="OK",_xlfn.NUMBERVALUE(Plantilla!DO112),"")</f>
        <v/>
      </c>
      <c r="DR101" s="6" t="str">
        <f>IF($C101="OK",_xlfn.NUMBERVALUE(Plantilla!DP112),"")</f>
        <v/>
      </c>
      <c r="DS101" t="str">
        <f>IF($C101="OK",TEXT(Plantilla!DR112,"#"),"")</f>
        <v/>
      </c>
      <c r="DT101" s="6"/>
    </row>
    <row r="102" spans="1:124" x14ac:dyDescent="0.25">
      <c r="A102" t="str">
        <f>IF(Plantilla!$I$6="¡Perfecto!, Guarda el archivo y adjúntalo a tu interfaz de Nómina Electrónica","OK","Error")</f>
        <v>OK</v>
      </c>
      <c r="B102" t="str">
        <f>IF(Plantilla!$I$6="¡Perfecto!, Guarda el archivo y adjúntalo a tu interfaz de Nómina Electrónica",MID(Plantilla!$D$2,SEARCH("V",Plantilla!$D$2),10),"")</f>
        <v>V2.0</v>
      </c>
      <c r="C102" t="str">
        <f>Plantilla!C113</f>
        <v/>
      </c>
      <c r="D102" t="str">
        <f>IF($C102="OK",Plantilla!B113,"")</f>
        <v/>
      </c>
      <c r="E102" t="str">
        <f>IF($C102="OK",
   VLOOKUP(Plantilla!$E$4,'Tablas '!$AP$4:$AT$6,5,FALSE),
"")</f>
        <v/>
      </c>
      <c r="F102" t="str">
        <f>IF($C102="OK",TEXT(Plantilla!D113,"#"),"")</f>
        <v/>
      </c>
      <c r="G102" t="str">
        <f>IF($C102="OK",
   VLOOKUP(Plantilla!E113,'Tablas '!$B$4:$C$14,2,FALSE),
"")</f>
        <v/>
      </c>
      <c r="H102" t="str">
        <f>IF($C102="OK",TEXT(Plantilla!F113,"#"),"")</f>
        <v/>
      </c>
      <c r="I102" t="str">
        <f>IF($C102="OK",TEXT(Plantilla!G113,"#"),"")</f>
        <v/>
      </c>
      <c r="J102" t="str">
        <f>IF($C102="OK",TEXT(Plantilla!H113,"#"),"")</f>
        <v/>
      </c>
      <c r="K102" t="str">
        <f>IF($C102="OK",TEXT(Plantilla!I113,"#"),"")</f>
        <v/>
      </c>
      <c r="L102" t="str">
        <f>IF($C102="OK",TEXT(Plantilla!J113,"#"),"")</f>
        <v/>
      </c>
      <c r="M102" t="str">
        <f>IF($C102="OK",TEXT(Plantilla!K113,"#"),"")</f>
        <v/>
      </c>
      <c r="N102" t="str">
        <f>IF($C102="OK",
   CONCATENATE(YEAR(Plantilla!L113),"-",TEXT(MONTH(Plantilla!L113),"00"),"-",TEXT(DAY(Plantilla!L113),"00")),
"")</f>
        <v/>
      </c>
      <c r="O102" t="str">
        <f>IF($C102="OK",_xlfn.NUMBERVALUE(Plantilla!M113),"")</f>
        <v/>
      </c>
      <c r="P102" t="str">
        <f>IF($C102="OK",
   IF(Plantilla!N113&lt;&gt;"",
      CONCATENATE(YEAR(Plantilla!N113),"-",TEXT(MONTH(Plantilla!N113),"00"),"-",TEXT(DAY(Plantilla!N113),"00")),
   ""),
"")</f>
        <v/>
      </c>
      <c r="Q102" t="str">
        <f>IF($C102="OK",
   VLOOKUP(Plantilla!O113,'Tablas '!$E$4:$F$19,2,FALSE),
"")</f>
        <v/>
      </c>
      <c r="R102" t="str">
        <f>IF($C102="OK",
   VLOOKUP(Plantilla!P113,'Tablas '!$H$4:$I$5,2,FALSE),
"")</f>
        <v/>
      </c>
      <c r="S102" t="str">
        <f>IF($C102="OK",
   VLOOKUP(Plantilla!Q113,'Tablas '!$K$4:$L$8,2,FALSE),
"")</f>
        <v/>
      </c>
      <c r="T102" t="str">
        <f>IF($C102="OK",
   VLOOKUP(Plantilla!R113,'Tablas '!$AE$4:$AF$6,2,FALSE),
"")</f>
        <v/>
      </c>
      <c r="U102" t="str">
        <f>IF($C102="OK",
   VLOOKUP(Plantilla!S113,'Tablas '!$AE$4:$AF$6,2,FALSE),
"")</f>
        <v/>
      </c>
      <c r="V102" t="str">
        <f>IF($C102="OK",TEXT(Plantilla!T113,"#"),"")</f>
        <v/>
      </c>
      <c r="W102" s="84" t="str">
        <f>IF($C102="OK",
   VLOOKUP(Plantilla!U113,'Tablas '!$AM$4:$AN$1126,2,FALSE),
"")</f>
        <v/>
      </c>
      <c r="X102" t="str">
        <f>IF($C102="OK",TEXT(Plantilla!V113,"#"),"")</f>
        <v/>
      </c>
      <c r="Y102" t="str">
        <f>IF($C102="OK",
   CONCATENATE(YEAR(Plantilla!W113),"-",TEXT(MONTH(Plantilla!W113),"00"),"-",TEXT(DAY(Plantilla!W113),"00")),
"")</f>
        <v/>
      </c>
      <c r="Z102" t="str">
        <f>IF($C102="OK",
   CONCATENATE(YEAR(Plantilla!X113),"-",TEXT(MONTH(Plantilla!X113),"00"),"-",TEXT(DAY(Plantilla!X113),"00")),
"")</f>
        <v/>
      </c>
      <c r="AA102" t="str">
        <f>IF($C102="OK",
   TEXT(VLOOKUP(Plantilla!Y113,'Tablas '!$Q$4:$R$9,2,FALSE),"#"),
"")</f>
        <v/>
      </c>
      <c r="AB102" t="str">
        <f>IF($C102="OK",
   CONCATENATE(YEAR(Plantilla!Z113),"-",TEXT(MONTH(Plantilla!Z113),"00"),"-",TEXT(DAY(Plantilla!Z113),"00")),
"")</f>
        <v/>
      </c>
      <c r="AC102" t="str">
        <f>IF($C102="OK",
   TEXT(VLOOKUP(Plantilla!AA113,'Tablas '!$T$4:$U$13,2,FALSE),"#"),
"")</f>
        <v/>
      </c>
      <c r="AD102" t="str">
        <f>IF($C102="OK",TEXT(Plantilla!AB113,"#"),"")</f>
        <v/>
      </c>
      <c r="AE102" t="str">
        <f>IF($C102="OK",
   IF(Plantilla!AC113&lt;&gt;"",
      TEXT(VLOOKUP(Plantilla!AC113,'Tablas '!$W$4:$X$7,2,FALSE),"#"),
   ""),
"")</f>
        <v/>
      </c>
      <c r="AF102" t="str">
        <f>IF($C102="OK",TEXT(Plantilla!AD113,"#"),"")</f>
        <v/>
      </c>
      <c r="AG102" s="6" t="str">
        <f>IF($C102="OK",_xlfn.NUMBERVALUE(Plantilla!AE113),"")</f>
        <v/>
      </c>
      <c r="AH102" s="4" t="str">
        <f>IF($C102="OK",_xlfn.NUMBERVALUE(Plantilla!AF113),"")</f>
        <v/>
      </c>
      <c r="AI102" s="6" t="str">
        <f>IF($C102="OK",_xlfn.NUMBERVALUE(Plantilla!AG113),"")</f>
        <v/>
      </c>
      <c r="AJ102" s="6" t="str">
        <f>IF($C102="OK",_xlfn.NUMBERVALUE(Plantilla!AH113),"")</f>
        <v/>
      </c>
      <c r="AK102" s="6" t="str">
        <f>IF($C102="OK",_xlfn.NUMBERVALUE(Plantilla!AI113),"")</f>
        <v/>
      </c>
      <c r="AL102" s="6" t="str">
        <f>IF($C102="OK",_xlfn.NUMBERVALUE(Plantilla!AJ113),"")</f>
        <v/>
      </c>
      <c r="AM102" s="4" t="str">
        <f>IF($C102="OK",_xlfn.NUMBERVALUE(Plantilla!AK113),"")</f>
        <v/>
      </c>
      <c r="AN102" s="6" t="str">
        <f>IF($C102="OK",_xlfn.NUMBERVALUE(Plantilla!AL113),"")</f>
        <v/>
      </c>
      <c r="AO102" s="4" t="str">
        <f>IF($C102="OK",_xlfn.NUMBERVALUE(Plantilla!AM113),"")</f>
        <v/>
      </c>
      <c r="AP102" s="6" t="str">
        <f>IF($C102="OK",_xlfn.NUMBERVALUE(Plantilla!AN113),"")</f>
        <v/>
      </c>
      <c r="AQ102" s="4" t="str">
        <f>IF($C102="OK",_xlfn.NUMBERVALUE(Plantilla!AO113),"")</f>
        <v/>
      </c>
      <c r="AR102" s="6" t="str">
        <f>IF($C102="OK",_xlfn.NUMBERVALUE(Plantilla!AP113),"")</f>
        <v/>
      </c>
      <c r="AS102" s="4" t="str">
        <f>IF($C102="OK",_xlfn.NUMBERVALUE(Plantilla!AQ113),"")</f>
        <v/>
      </c>
      <c r="AT102" s="6" t="str">
        <f>IF($C102="OK",_xlfn.NUMBERVALUE(Plantilla!AR113),"")</f>
        <v/>
      </c>
      <c r="AU102" s="4" t="str">
        <f>IF($C102="OK",_xlfn.NUMBERVALUE(Plantilla!AS113),"")</f>
        <v/>
      </c>
      <c r="AV102" s="6" t="str">
        <f>IF($C102="OK",_xlfn.NUMBERVALUE(Plantilla!AT113),"")</f>
        <v/>
      </c>
      <c r="AW102" s="4" t="str">
        <f>IF($C102="OK",_xlfn.NUMBERVALUE(Plantilla!AU113),"")</f>
        <v/>
      </c>
      <c r="AX102" s="6" t="str">
        <f>IF($C102="OK",_xlfn.NUMBERVALUE(Plantilla!AV113),"")</f>
        <v/>
      </c>
      <c r="AY102" s="4" t="str">
        <f>IF($C102="OK",_xlfn.NUMBERVALUE(Plantilla!AW113),"")</f>
        <v/>
      </c>
      <c r="AZ102" s="6" t="str">
        <f>IF($C102="OK",_xlfn.NUMBERVALUE(Plantilla!AX113),"")</f>
        <v/>
      </c>
      <c r="BA102" t="str">
        <f>IF($C102="OK",_xlfn.NUMBERVALUE(Plantilla!AY113),"")</f>
        <v/>
      </c>
      <c r="BB102" t="str">
        <f>IF($C102="OK",_xlfn.NUMBERVALUE(Plantilla!AZ113),"")</f>
        <v/>
      </c>
      <c r="BC102" s="4" t="str">
        <f>IF($C102="OK",_xlfn.NUMBERVALUE(Plantilla!BA113),"")</f>
        <v/>
      </c>
      <c r="BD102" s="6" t="str">
        <f>IF($C102="OK",_xlfn.NUMBERVALUE(Plantilla!BB113),"")</f>
        <v/>
      </c>
      <c r="BE102" s="4" t="str">
        <f>IF($C102="OK",_xlfn.NUMBERVALUE(Plantilla!BC113),"")</f>
        <v/>
      </c>
      <c r="BF102" s="6" t="str">
        <f>IF($C102="OK",_xlfn.NUMBERVALUE(Plantilla!BD113),"")</f>
        <v/>
      </c>
      <c r="BG102" s="4" t="str">
        <f>IF($C102="OK",_xlfn.NUMBERVALUE(Plantilla!BE113),"")</f>
        <v/>
      </c>
      <c r="BH102" s="6" t="str">
        <f>IF($C102="OK",_xlfn.NUMBERVALUE(Plantilla!BF113),"")</f>
        <v/>
      </c>
      <c r="BI102" s="110" t="str">
        <f>IF($C102="OK",_xlfn.NUMBERVALUE(Plantilla!BG113),"")</f>
        <v/>
      </c>
      <c r="BJ102" s="6" t="str">
        <f>IF($C102="OK",_xlfn.NUMBERVALUE(Plantilla!BH113),"")</f>
        <v/>
      </c>
      <c r="BK102" s="109" t="str">
        <f>IF($C102="OK",_xlfn.NUMBERVALUE(Plantilla!BI113),"")</f>
        <v/>
      </c>
      <c r="BL102" s="6" t="str">
        <f>IF($C102="OK",
   IF(Plantilla!BJ113&lt;&gt;"",
      TEXT(VLOOKUP(Plantilla!BJ113,'Tablas '!$Z$4:$AA$6,2,FALSE),"#"),
   ""),
"")</f>
        <v/>
      </c>
      <c r="BM102" s="4" t="str">
        <f>IF($C102="OK",_xlfn.NUMBERVALUE(Plantilla!BK113),"")</f>
        <v/>
      </c>
      <c r="BN102" s="4" t="str">
        <f>IF($C102="OK",_xlfn.NUMBERVALUE(Plantilla!BL113),"")</f>
        <v/>
      </c>
      <c r="BO102" s="6" t="str">
        <f>IF($C102="OK",_xlfn.NUMBERVALUE(Plantilla!BM113),"")</f>
        <v/>
      </c>
      <c r="BP102" s="4" t="str">
        <f>IF($C102="OK",_xlfn.NUMBERVALUE(Plantilla!BN113),"")</f>
        <v/>
      </c>
      <c r="BQ102" s="6" t="str">
        <f>IF($C102="OK",_xlfn.NUMBERVALUE(Plantilla!BO113),"")</f>
        <v/>
      </c>
      <c r="BR102" s="4" t="str">
        <f>IF($C102="OK",_xlfn.NUMBERVALUE(Plantilla!BP113),"")</f>
        <v/>
      </c>
      <c r="BS102" s="6" t="str">
        <f>IF($C102="OK",_xlfn.NUMBERVALUE(Plantilla!BQ113),"")</f>
        <v/>
      </c>
      <c r="BT102" s="4" t="str">
        <f>IF($C102="OK",_xlfn.NUMBERVALUE(Plantilla!BR113),"")</f>
        <v/>
      </c>
      <c r="BU102" s="6" t="str">
        <f>IF($C102="OK",_xlfn.NUMBERVALUE(Plantilla!BS113),"")</f>
        <v/>
      </c>
      <c r="BV102" s="6" t="str">
        <f>IF($C102="OK",_xlfn.NUMBERVALUE(Plantilla!BT113),"")</f>
        <v/>
      </c>
      <c r="BW102" s="6" t="str">
        <f>IF($C102="OK",_xlfn.NUMBERVALUE(Plantilla!BU113),"")</f>
        <v/>
      </c>
      <c r="BX102" s="6" t="str">
        <f>IF($C102="OK",_xlfn.NUMBERVALUE(Plantilla!BV113),"")</f>
        <v/>
      </c>
      <c r="BY102" s="6" t="str">
        <f>IF($C102="OK",_xlfn.NUMBERVALUE(Plantilla!BW113),"")</f>
        <v/>
      </c>
      <c r="BZ102" s="6" t="str">
        <f>IF($C102="OK",_xlfn.NUMBERVALUE(Plantilla!BX113),"")</f>
        <v/>
      </c>
      <c r="CA102" s="6" t="str">
        <f>IF($C102="OK",_xlfn.NUMBERVALUE(Plantilla!BY113),"")</f>
        <v/>
      </c>
      <c r="CB102" s="6" t="str">
        <f>IF($C102="OK",_xlfn.NUMBERVALUE(Plantilla!BZ113),"")</f>
        <v/>
      </c>
      <c r="CC102" s="6" t="str">
        <f>IF($C102="OK",_xlfn.NUMBERVALUE(Plantilla!CA113),"")</f>
        <v/>
      </c>
      <c r="CD102" s="6" t="str">
        <f>IF($C102="OK",_xlfn.NUMBERVALUE(Plantilla!CB113),"")</f>
        <v/>
      </c>
      <c r="CE102" s="6" t="str">
        <f>IF($C102="OK",_xlfn.NUMBERVALUE(Plantilla!CC113),"")</f>
        <v/>
      </c>
      <c r="CF102" s="4" t="str">
        <f>IF($C102="OK",_xlfn.NUMBERVALUE(Plantilla!CD113),"")</f>
        <v/>
      </c>
      <c r="CG102" s="6" t="str">
        <f>IF($C102="OK",_xlfn.NUMBERVALUE(Plantilla!CE113),"")</f>
        <v/>
      </c>
      <c r="CH102" s="6" t="str">
        <f>IF($C102="OK",_xlfn.NUMBERVALUE(Plantilla!CF113),"")</f>
        <v/>
      </c>
      <c r="CI102" s="6" t="str">
        <f>IF($C102="OK",_xlfn.NUMBERVALUE(Plantilla!CG113),"")</f>
        <v/>
      </c>
      <c r="CJ102" s="6" t="str">
        <f>IF($C102="OK",_xlfn.NUMBERVALUE(Plantilla!CH113),"")</f>
        <v/>
      </c>
      <c r="CK102" s="6" t="str">
        <f>IF($C102="OK",_xlfn.NUMBERVALUE(Plantilla!CI113),"")</f>
        <v/>
      </c>
      <c r="CL102" s="6" t="str">
        <f>IF($C102="OK",_xlfn.NUMBERVALUE(Plantilla!CJ113),"")</f>
        <v/>
      </c>
      <c r="CM102" t="str">
        <f>IF($C102="OK",TEXT(Plantilla!CK113,"#"),"")</f>
        <v/>
      </c>
      <c r="CN102" s="6" t="str">
        <f>IF($C102="OK",_xlfn.NUMBERVALUE(Plantilla!CL113),"")</f>
        <v/>
      </c>
      <c r="CO102" s="6" t="str">
        <f>IF($C102="OK",_xlfn.NUMBERVALUE(Plantilla!CM113),"")</f>
        <v/>
      </c>
      <c r="CP102" s="110" t="str">
        <f>IF($C102="OK",_xlfn.NUMBERVALUE(Plantilla!CN113),"")</f>
        <v/>
      </c>
      <c r="CQ102" s="6" t="str">
        <f>IF($C102="OK",_xlfn.NUMBERVALUE(Plantilla!CO113),"")</f>
        <v/>
      </c>
      <c r="CR102" s="109" t="str">
        <f>IF($C102="OK",_xlfn.NUMBERVALUE(Plantilla!CP113),"")</f>
        <v/>
      </c>
      <c r="CS102" s="110" t="str">
        <f>IF($C102="OK",_xlfn.NUMBERVALUE(Plantilla!CQ113),"")</f>
        <v/>
      </c>
      <c r="CT102" s="6" t="str">
        <f>IF($C102="OK",_xlfn.NUMBERVALUE(Plantilla!CR113),"")</f>
        <v/>
      </c>
      <c r="CU102" s="109" t="str">
        <f>IF($C102="OK",_xlfn.NUMBERVALUE(Plantilla!CS113),"")</f>
        <v/>
      </c>
      <c r="CV102" s="110" t="str">
        <f>IF($C102="OK",_xlfn.NUMBERVALUE(Plantilla!CT113),"")</f>
        <v/>
      </c>
      <c r="CW102" s="6" t="str">
        <f>IF($C102="OK",_xlfn.NUMBERVALUE(Plantilla!CU113),"")</f>
        <v/>
      </c>
      <c r="CX102" s="82" t="str">
        <f>IF($C102="OK",_xlfn.NUMBERVALUE(Plantilla!CV113),"")</f>
        <v/>
      </c>
      <c r="CY102" s="6" t="str">
        <f>IF($C102="OK",_xlfn.NUMBERVALUE(Plantilla!CW113),"")</f>
        <v/>
      </c>
      <c r="CZ102" s="82" t="str">
        <f>IF($C102="OK",_xlfn.NUMBERVALUE(Plantilla!CX113),"")</f>
        <v/>
      </c>
      <c r="DA102" s="6" t="str">
        <f>IF($C102="OK",_xlfn.NUMBERVALUE(Plantilla!CY113),"")</f>
        <v/>
      </c>
      <c r="DB102" s="109" t="str">
        <f>IF($C102="OK",_xlfn.NUMBERVALUE(Plantilla!CZ113),"")</f>
        <v/>
      </c>
      <c r="DC102" s="6" t="str">
        <f>IF($C102="OK",_xlfn.NUMBERVALUE(Plantilla!DA113),"")</f>
        <v/>
      </c>
      <c r="DD102" s="6" t="str">
        <f>IF($C102="OK",TEXT(Plantilla!DB113,"#"),"")</f>
        <v/>
      </c>
      <c r="DE102" s="6" t="str">
        <f>IF($C102="OK",_xlfn.NUMBERVALUE(Plantilla!DC113),"")</f>
        <v/>
      </c>
      <c r="DF102" s="4" t="str">
        <f>IF($C102="OK",_xlfn.NUMBERVALUE(Plantilla!DD113),"")</f>
        <v/>
      </c>
      <c r="DG102" s="6" t="str">
        <f>IF($C102="OK",_xlfn.NUMBERVALUE(Plantilla!DE113),"")</f>
        <v/>
      </c>
      <c r="DH102" s="6" t="str">
        <f>IF($C102="OK",_xlfn.NUMBERVALUE(Plantilla!DF113),"")</f>
        <v/>
      </c>
      <c r="DI102" s="6" t="str">
        <f>IF($C102="OK",_xlfn.NUMBERVALUE(Plantilla!DG113),"")</f>
        <v/>
      </c>
      <c r="DJ102" s="6" t="str">
        <f>IF($C102="OK",_xlfn.NUMBERVALUE(Plantilla!DH113),"")</f>
        <v/>
      </c>
      <c r="DK102" s="6" t="str">
        <f>IF($C102="OK",_xlfn.NUMBERVALUE(Plantilla!DI113),"")</f>
        <v/>
      </c>
      <c r="DL102" s="6" t="str">
        <f>IF($C102="OK",_xlfn.NUMBERVALUE(Plantilla!DJ113),"")</f>
        <v/>
      </c>
      <c r="DM102" s="6" t="str">
        <f>IF($C102="OK",_xlfn.NUMBERVALUE(Plantilla!DK113),"")</f>
        <v/>
      </c>
      <c r="DN102" s="6" t="str">
        <f>IF($C102="OK",_xlfn.NUMBERVALUE(Plantilla!DL113),"")</f>
        <v/>
      </c>
      <c r="DO102" s="6" t="str">
        <f>IF($C102="OK",_xlfn.NUMBERVALUE(Plantilla!DM113),"")</f>
        <v/>
      </c>
      <c r="DP102" s="6" t="str">
        <f>IF($C102="OK",_xlfn.NUMBERVALUE(Plantilla!DN113),"")</f>
        <v/>
      </c>
      <c r="DQ102" s="6" t="str">
        <f>IF($C102="OK",_xlfn.NUMBERVALUE(Plantilla!DO113),"")</f>
        <v/>
      </c>
      <c r="DR102" s="6" t="str">
        <f>IF($C102="OK",_xlfn.NUMBERVALUE(Plantilla!DP113),"")</f>
        <v/>
      </c>
      <c r="DS102" t="str">
        <f>IF($C102="OK",TEXT(Plantilla!DR113,"#"),"")</f>
        <v/>
      </c>
      <c r="DT102" s="6"/>
    </row>
    <row r="103" spans="1:124" x14ac:dyDescent="0.25">
      <c r="A103" t="str">
        <f>IF(Plantilla!$I$6="¡Perfecto!, Guarda el archivo y adjúntalo a tu interfaz de Nómina Electrónica","OK","Error")</f>
        <v>OK</v>
      </c>
      <c r="B103" t="str">
        <f>IF(Plantilla!$I$6="¡Perfecto!, Guarda el archivo y adjúntalo a tu interfaz de Nómina Electrónica",MID(Plantilla!$D$2,SEARCH("V",Plantilla!$D$2),10),"")</f>
        <v>V2.0</v>
      </c>
      <c r="C103" t="str">
        <f>Plantilla!C114</f>
        <v/>
      </c>
      <c r="D103" t="str">
        <f>IF($C103="OK",Plantilla!B114,"")</f>
        <v/>
      </c>
      <c r="E103" t="str">
        <f>IF($C103="OK",
   VLOOKUP(Plantilla!$E$4,'Tablas '!$AP$4:$AT$6,5,FALSE),
"")</f>
        <v/>
      </c>
      <c r="F103" t="str">
        <f>IF($C103="OK",TEXT(Plantilla!D114,"#"),"")</f>
        <v/>
      </c>
      <c r="G103" t="str">
        <f>IF($C103="OK",
   VLOOKUP(Plantilla!E114,'Tablas '!$B$4:$C$14,2,FALSE),
"")</f>
        <v/>
      </c>
      <c r="H103" t="str">
        <f>IF($C103="OK",TEXT(Plantilla!F114,"#"),"")</f>
        <v/>
      </c>
      <c r="I103" t="str">
        <f>IF($C103="OK",TEXT(Plantilla!G114,"#"),"")</f>
        <v/>
      </c>
      <c r="J103" t="str">
        <f>IF($C103="OK",TEXT(Plantilla!H114,"#"),"")</f>
        <v/>
      </c>
      <c r="K103" t="str">
        <f>IF($C103="OK",TEXT(Plantilla!I114,"#"),"")</f>
        <v/>
      </c>
      <c r="L103" t="str">
        <f>IF($C103="OK",TEXT(Plantilla!J114,"#"),"")</f>
        <v/>
      </c>
      <c r="M103" t="str">
        <f>IF($C103="OK",TEXT(Plantilla!K114,"#"),"")</f>
        <v/>
      </c>
      <c r="N103" t="str">
        <f>IF($C103="OK",
   CONCATENATE(YEAR(Plantilla!L114),"-",TEXT(MONTH(Plantilla!L114),"00"),"-",TEXT(DAY(Plantilla!L114),"00")),
"")</f>
        <v/>
      </c>
      <c r="O103" t="str">
        <f>IF($C103="OK",_xlfn.NUMBERVALUE(Plantilla!M114),"")</f>
        <v/>
      </c>
      <c r="P103" t="str">
        <f>IF($C103="OK",
   IF(Plantilla!N114&lt;&gt;"",
      CONCATENATE(YEAR(Plantilla!N114),"-",TEXT(MONTH(Plantilla!N114),"00"),"-",TEXT(DAY(Plantilla!N114),"00")),
   ""),
"")</f>
        <v/>
      </c>
      <c r="Q103" t="str">
        <f>IF($C103="OK",
   VLOOKUP(Plantilla!O114,'Tablas '!$E$4:$F$19,2,FALSE),
"")</f>
        <v/>
      </c>
      <c r="R103" t="str">
        <f>IF($C103="OK",
   VLOOKUP(Plantilla!P114,'Tablas '!$H$4:$I$5,2,FALSE),
"")</f>
        <v/>
      </c>
      <c r="S103" t="str">
        <f>IF($C103="OK",
   VLOOKUP(Plantilla!Q114,'Tablas '!$K$4:$L$8,2,FALSE),
"")</f>
        <v/>
      </c>
      <c r="T103" t="str">
        <f>IF($C103="OK",
   VLOOKUP(Plantilla!R114,'Tablas '!$AE$4:$AF$6,2,FALSE),
"")</f>
        <v/>
      </c>
      <c r="U103" t="str">
        <f>IF($C103="OK",
   VLOOKUP(Plantilla!S114,'Tablas '!$AE$4:$AF$6,2,FALSE),
"")</f>
        <v/>
      </c>
      <c r="V103" t="str">
        <f>IF($C103="OK",TEXT(Plantilla!T114,"#"),"")</f>
        <v/>
      </c>
      <c r="W103" s="84" t="str">
        <f>IF($C103="OK",
   VLOOKUP(Plantilla!U114,'Tablas '!$AM$4:$AN$1126,2,FALSE),
"")</f>
        <v/>
      </c>
      <c r="X103" t="str">
        <f>IF($C103="OK",TEXT(Plantilla!V114,"#"),"")</f>
        <v/>
      </c>
      <c r="Y103" t="str">
        <f>IF($C103="OK",
   CONCATENATE(YEAR(Plantilla!W114),"-",TEXT(MONTH(Plantilla!W114),"00"),"-",TEXT(DAY(Plantilla!W114),"00")),
"")</f>
        <v/>
      </c>
      <c r="Z103" t="str">
        <f>IF($C103="OK",
   CONCATENATE(YEAR(Plantilla!X114),"-",TEXT(MONTH(Plantilla!X114),"00"),"-",TEXT(DAY(Plantilla!X114),"00")),
"")</f>
        <v/>
      </c>
      <c r="AA103" t="str">
        <f>IF($C103="OK",
   TEXT(VLOOKUP(Plantilla!Y114,'Tablas '!$Q$4:$R$9,2,FALSE),"#"),
"")</f>
        <v/>
      </c>
      <c r="AB103" t="str">
        <f>IF($C103="OK",
   CONCATENATE(YEAR(Plantilla!Z114),"-",TEXT(MONTH(Plantilla!Z114),"00"),"-",TEXT(DAY(Plantilla!Z114),"00")),
"")</f>
        <v/>
      </c>
      <c r="AC103" t="str">
        <f>IF($C103="OK",
   TEXT(VLOOKUP(Plantilla!AA114,'Tablas '!$T$4:$U$13,2,FALSE),"#"),
"")</f>
        <v/>
      </c>
      <c r="AD103" t="str">
        <f>IF($C103="OK",TEXT(Plantilla!AB114,"#"),"")</f>
        <v/>
      </c>
      <c r="AE103" t="str">
        <f>IF($C103="OK",
   IF(Plantilla!AC114&lt;&gt;"",
      TEXT(VLOOKUP(Plantilla!AC114,'Tablas '!$W$4:$X$7,2,FALSE),"#"),
   ""),
"")</f>
        <v/>
      </c>
      <c r="AF103" t="str">
        <f>IF($C103="OK",TEXT(Plantilla!AD114,"#"),"")</f>
        <v/>
      </c>
      <c r="AG103" s="6" t="str">
        <f>IF($C103="OK",_xlfn.NUMBERVALUE(Plantilla!AE114),"")</f>
        <v/>
      </c>
      <c r="AH103" s="4" t="str">
        <f>IF($C103="OK",_xlfn.NUMBERVALUE(Plantilla!AF114),"")</f>
        <v/>
      </c>
      <c r="AI103" s="6" t="str">
        <f>IF($C103="OK",_xlfn.NUMBERVALUE(Plantilla!AG114),"")</f>
        <v/>
      </c>
      <c r="AJ103" s="6" t="str">
        <f>IF($C103="OK",_xlfn.NUMBERVALUE(Plantilla!AH114),"")</f>
        <v/>
      </c>
      <c r="AK103" s="6" t="str">
        <f>IF($C103="OK",_xlfn.NUMBERVALUE(Plantilla!AI114),"")</f>
        <v/>
      </c>
      <c r="AL103" s="6" t="str">
        <f>IF($C103="OK",_xlfn.NUMBERVALUE(Plantilla!AJ114),"")</f>
        <v/>
      </c>
      <c r="AM103" s="4" t="str">
        <f>IF($C103="OK",_xlfn.NUMBERVALUE(Plantilla!AK114),"")</f>
        <v/>
      </c>
      <c r="AN103" s="6" t="str">
        <f>IF($C103="OK",_xlfn.NUMBERVALUE(Plantilla!AL114),"")</f>
        <v/>
      </c>
      <c r="AO103" s="4" t="str">
        <f>IF($C103="OK",_xlfn.NUMBERVALUE(Plantilla!AM114),"")</f>
        <v/>
      </c>
      <c r="AP103" s="6" t="str">
        <f>IF($C103="OK",_xlfn.NUMBERVALUE(Plantilla!AN114),"")</f>
        <v/>
      </c>
      <c r="AQ103" s="4" t="str">
        <f>IF($C103="OK",_xlfn.NUMBERVALUE(Plantilla!AO114),"")</f>
        <v/>
      </c>
      <c r="AR103" s="6" t="str">
        <f>IF($C103="OK",_xlfn.NUMBERVALUE(Plantilla!AP114),"")</f>
        <v/>
      </c>
      <c r="AS103" s="4" t="str">
        <f>IF($C103="OK",_xlfn.NUMBERVALUE(Plantilla!AQ114),"")</f>
        <v/>
      </c>
      <c r="AT103" s="6" t="str">
        <f>IF($C103="OK",_xlfn.NUMBERVALUE(Plantilla!AR114),"")</f>
        <v/>
      </c>
      <c r="AU103" s="4" t="str">
        <f>IF($C103="OK",_xlfn.NUMBERVALUE(Plantilla!AS114),"")</f>
        <v/>
      </c>
      <c r="AV103" s="6" t="str">
        <f>IF($C103="OK",_xlfn.NUMBERVALUE(Plantilla!AT114),"")</f>
        <v/>
      </c>
      <c r="AW103" s="4" t="str">
        <f>IF($C103="OK",_xlfn.NUMBERVALUE(Plantilla!AU114),"")</f>
        <v/>
      </c>
      <c r="AX103" s="6" t="str">
        <f>IF($C103="OK",_xlfn.NUMBERVALUE(Plantilla!AV114),"")</f>
        <v/>
      </c>
      <c r="AY103" s="4" t="str">
        <f>IF($C103="OK",_xlfn.NUMBERVALUE(Plantilla!AW114),"")</f>
        <v/>
      </c>
      <c r="AZ103" s="6" t="str">
        <f>IF($C103="OK",_xlfn.NUMBERVALUE(Plantilla!AX114),"")</f>
        <v/>
      </c>
      <c r="BA103" t="str">
        <f>IF($C103="OK",_xlfn.NUMBERVALUE(Plantilla!AY114),"")</f>
        <v/>
      </c>
      <c r="BB103" t="str">
        <f>IF($C103="OK",_xlfn.NUMBERVALUE(Plantilla!AZ114),"")</f>
        <v/>
      </c>
      <c r="BC103" s="4" t="str">
        <f>IF($C103="OK",_xlfn.NUMBERVALUE(Plantilla!BA114),"")</f>
        <v/>
      </c>
      <c r="BD103" s="6" t="str">
        <f>IF($C103="OK",_xlfn.NUMBERVALUE(Plantilla!BB114),"")</f>
        <v/>
      </c>
      <c r="BE103" s="4" t="str">
        <f>IF($C103="OK",_xlfn.NUMBERVALUE(Plantilla!BC114),"")</f>
        <v/>
      </c>
      <c r="BF103" s="6" t="str">
        <f>IF($C103="OK",_xlfn.NUMBERVALUE(Plantilla!BD114),"")</f>
        <v/>
      </c>
      <c r="BG103" s="4" t="str">
        <f>IF($C103="OK",_xlfn.NUMBERVALUE(Plantilla!BE114),"")</f>
        <v/>
      </c>
      <c r="BH103" s="6" t="str">
        <f>IF($C103="OK",_xlfn.NUMBERVALUE(Plantilla!BF114),"")</f>
        <v/>
      </c>
      <c r="BI103" s="110" t="str">
        <f>IF($C103="OK",_xlfn.NUMBERVALUE(Plantilla!BG114),"")</f>
        <v/>
      </c>
      <c r="BJ103" s="6" t="str">
        <f>IF($C103="OK",_xlfn.NUMBERVALUE(Plantilla!BH114),"")</f>
        <v/>
      </c>
      <c r="BK103" s="109" t="str">
        <f>IF($C103="OK",_xlfn.NUMBERVALUE(Plantilla!BI114),"")</f>
        <v/>
      </c>
      <c r="BL103" s="6" t="str">
        <f>IF($C103="OK",
   IF(Plantilla!BJ114&lt;&gt;"",
      TEXT(VLOOKUP(Plantilla!BJ114,'Tablas '!$Z$4:$AA$6,2,FALSE),"#"),
   ""),
"")</f>
        <v/>
      </c>
      <c r="BM103" s="4" t="str">
        <f>IF($C103="OK",_xlfn.NUMBERVALUE(Plantilla!BK114),"")</f>
        <v/>
      </c>
      <c r="BN103" s="4" t="str">
        <f>IF($C103="OK",_xlfn.NUMBERVALUE(Plantilla!BL114),"")</f>
        <v/>
      </c>
      <c r="BO103" s="6" t="str">
        <f>IF($C103="OK",_xlfn.NUMBERVALUE(Plantilla!BM114),"")</f>
        <v/>
      </c>
      <c r="BP103" s="4" t="str">
        <f>IF($C103="OK",_xlfn.NUMBERVALUE(Plantilla!BN114),"")</f>
        <v/>
      </c>
      <c r="BQ103" s="6" t="str">
        <f>IF($C103="OK",_xlfn.NUMBERVALUE(Plantilla!BO114),"")</f>
        <v/>
      </c>
      <c r="BR103" s="4" t="str">
        <f>IF($C103="OK",_xlfn.NUMBERVALUE(Plantilla!BP114),"")</f>
        <v/>
      </c>
      <c r="BS103" s="6" t="str">
        <f>IF($C103="OK",_xlfn.NUMBERVALUE(Plantilla!BQ114),"")</f>
        <v/>
      </c>
      <c r="BT103" s="4" t="str">
        <f>IF($C103="OK",_xlfn.NUMBERVALUE(Plantilla!BR114),"")</f>
        <v/>
      </c>
      <c r="BU103" s="6" t="str">
        <f>IF($C103="OK",_xlfn.NUMBERVALUE(Plantilla!BS114),"")</f>
        <v/>
      </c>
      <c r="BV103" s="6" t="str">
        <f>IF($C103="OK",_xlfn.NUMBERVALUE(Plantilla!BT114),"")</f>
        <v/>
      </c>
      <c r="BW103" s="6" t="str">
        <f>IF($C103="OK",_xlfn.NUMBERVALUE(Plantilla!BU114),"")</f>
        <v/>
      </c>
      <c r="BX103" s="6" t="str">
        <f>IF($C103="OK",_xlfn.NUMBERVALUE(Plantilla!BV114),"")</f>
        <v/>
      </c>
      <c r="BY103" s="6" t="str">
        <f>IF($C103="OK",_xlfn.NUMBERVALUE(Plantilla!BW114),"")</f>
        <v/>
      </c>
      <c r="BZ103" s="6" t="str">
        <f>IF($C103="OK",_xlfn.NUMBERVALUE(Plantilla!BX114),"")</f>
        <v/>
      </c>
      <c r="CA103" s="6" t="str">
        <f>IF($C103="OK",_xlfn.NUMBERVALUE(Plantilla!BY114),"")</f>
        <v/>
      </c>
      <c r="CB103" s="6" t="str">
        <f>IF($C103="OK",_xlfn.NUMBERVALUE(Plantilla!BZ114),"")</f>
        <v/>
      </c>
      <c r="CC103" s="6" t="str">
        <f>IF($C103="OK",_xlfn.NUMBERVALUE(Plantilla!CA114),"")</f>
        <v/>
      </c>
      <c r="CD103" s="6" t="str">
        <f>IF($C103="OK",_xlfn.NUMBERVALUE(Plantilla!CB114),"")</f>
        <v/>
      </c>
      <c r="CE103" s="6" t="str">
        <f>IF($C103="OK",_xlfn.NUMBERVALUE(Plantilla!CC114),"")</f>
        <v/>
      </c>
      <c r="CF103" s="4" t="str">
        <f>IF($C103="OK",_xlfn.NUMBERVALUE(Plantilla!CD114),"")</f>
        <v/>
      </c>
      <c r="CG103" s="6" t="str">
        <f>IF($C103="OK",_xlfn.NUMBERVALUE(Plantilla!CE114),"")</f>
        <v/>
      </c>
      <c r="CH103" s="6" t="str">
        <f>IF($C103="OK",_xlfn.NUMBERVALUE(Plantilla!CF114),"")</f>
        <v/>
      </c>
      <c r="CI103" s="6" t="str">
        <f>IF($C103="OK",_xlfn.NUMBERVALUE(Plantilla!CG114),"")</f>
        <v/>
      </c>
      <c r="CJ103" s="6" t="str">
        <f>IF($C103="OK",_xlfn.NUMBERVALUE(Plantilla!CH114),"")</f>
        <v/>
      </c>
      <c r="CK103" s="6" t="str">
        <f>IF($C103="OK",_xlfn.NUMBERVALUE(Plantilla!CI114),"")</f>
        <v/>
      </c>
      <c r="CL103" s="6" t="str">
        <f>IF($C103="OK",_xlfn.NUMBERVALUE(Plantilla!CJ114),"")</f>
        <v/>
      </c>
      <c r="CM103" t="str">
        <f>IF($C103="OK",TEXT(Plantilla!CK114,"#"),"")</f>
        <v/>
      </c>
      <c r="CN103" s="6" t="str">
        <f>IF($C103="OK",_xlfn.NUMBERVALUE(Plantilla!CL114),"")</f>
        <v/>
      </c>
      <c r="CO103" s="6" t="str">
        <f>IF($C103="OK",_xlfn.NUMBERVALUE(Plantilla!CM114),"")</f>
        <v/>
      </c>
      <c r="CP103" s="110" t="str">
        <f>IF($C103="OK",_xlfn.NUMBERVALUE(Plantilla!CN114),"")</f>
        <v/>
      </c>
      <c r="CQ103" s="6" t="str">
        <f>IF($C103="OK",_xlfn.NUMBERVALUE(Plantilla!CO114),"")</f>
        <v/>
      </c>
      <c r="CR103" s="109" t="str">
        <f>IF($C103="OK",_xlfn.NUMBERVALUE(Plantilla!CP114),"")</f>
        <v/>
      </c>
      <c r="CS103" s="110" t="str">
        <f>IF($C103="OK",_xlfn.NUMBERVALUE(Plantilla!CQ114),"")</f>
        <v/>
      </c>
      <c r="CT103" s="6" t="str">
        <f>IF($C103="OK",_xlfn.NUMBERVALUE(Plantilla!CR114),"")</f>
        <v/>
      </c>
      <c r="CU103" s="109" t="str">
        <f>IF($C103="OK",_xlfn.NUMBERVALUE(Plantilla!CS114),"")</f>
        <v/>
      </c>
      <c r="CV103" s="110" t="str">
        <f>IF($C103="OK",_xlfn.NUMBERVALUE(Plantilla!CT114),"")</f>
        <v/>
      </c>
      <c r="CW103" s="6" t="str">
        <f>IF($C103="OK",_xlfn.NUMBERVALUE(Plantilla!CU114),"")</f>
        <v/>
      </c>
      <c r="CX103" s="82" t="str">
        <f>IF($C103="OK",_xlfn.NUMBERVALUE(Plantilla!CV114),"")</f>
        <v/>
      </c>
      <c r="CY103" s="6" t="str">
        <f>IF($C103="OK",_xlfn.NUMBERVALUE(Plantilla!CW114),"")</f>
        <v/>
      </c>
      <c r="CZ103" s="82" t="str">
        <f>IF($C103="OK",_xlfn.NUMBERVALUE(Plantilla!CX114),"")</f>
        <v/>
      </c>
      <c r="DA103" s="6" t="str">
        <f>IF($C103="OK",_xlfn.NUMBERVALUE(Plantilla!CY114),"")</f>
        <v/>
      </c>
      <c r="DB103" s="109" t="str">
        <f>IF($C103="OK",_xlfn.NUMBERVALUE(Plantilla!CZ114),"")</f>
        <v/>
      </c>
      <c r="DC103" s="6" t="str">
        <f>IF($C103="OK",_xlfn.NUMBERVALUE(Plantilla!DA114),"")</f>
        <v/>
      </c>
      <c r="DD103" s="6" t="str">
        <f>IF($C103="OK",TEXT(Plantilla!DB114,"#"),"")</f>
        <v/>
      </c>
      <c r="DE103" s="6" t="str">
        <f>IF($C103="OK",_xlfn.NUMBERVALUE(Plantilla!DC114),"")</f>
        <v/>
      </c>
      <c r="DF103" s="4" t="str">
        <f>IF($C103="OK",_xlfn.NUMBERVALUE(Plantilla!DD114),"")</f>
        <v/>
      </c>
      <c r="DG103" s="6" t="str">
        <f>IF($C103="OK",_xlfn.NUMBERVALUE(Plantilla!DE114),"")</f>
        <v/>
      </c>
      <c r="DH103" s="6" t="str">
        <f>IF($C103="OK",_xlfn.NUMBERVALUE(Plantilla!DF114),"")</f>
        <v/>
      </c>
      <c r="DI103" s="6" t="str">
        <f>IF($C103="OK",_xlfn.NUMBERVALUE(Plantilla!DG114),"")</f>
        <v/>
      </c>
      <c r="DJ103" s="6" t="str">
        <f>IF($C103="OK",_xlfn.NUMBERVALUE(Plantilla!DH114),"")</f>
        <v/>
      </c>
      <c r="DK103" s="6" t="str">
        <f>IF($C103="OK",_xlfn.NUMBERVALUE(Plantilla!DI114),"")</f>
        <v/>
      </c>
      <c r="DL103" s="6" t="str">
        <f>IF($C103="OK",_xlfn.NUMBERVALUE(Plantilla!DJ114),"")</f>
        <v/>
      </c>
      <c r="DM103" s="6" t="str">
        <f>IF($C103="OK",_xlfn.NUMBERVALUE(Plantilla!DK114),"")</f>
        <v/>
      </c>
      <c r="DN103" s="6" t="str">
        <f>IF($C103="OK",_xlfn.NUMBERVALUE(Plantilla!DL114),"")</f>
        <v/>
      </c>
      <c r="DO103" s="6" t="str">
        <f>IF($C103="OK",_xlfn.NUMBERVALUE(Plantilla!DM114),"")</f>
        <v/>
      </c>
      <c r="DP103" s="6" t="str">
        <f>IF($C103="OK",_xlfn.NUMBERVALUE(Plantilla!DN114),"")</f>
        <v/>
      </c>
      <c r="DQ103" s="6" t="str">
        <f>IF($C103="OK",_xlfn.NUMBERVALUE(Plantilla!DO114),"")</f>
        <v/>
      </c>
      <c r="DR103" s="6" t="str">
        <f>IF($C103="OK",_xlfn.NUMBERVALUE(Plantilla!DP114),"")</f>
        <v/>
      </c>
      <c r="DS103" t="str">
        <f>IF($C103="OK",TEXT(Plantilla!DR114,"#"),"")</f>
        <v/>
      </c>
      <c r="DT103" s="6"/>
    </row>
    <row r="104" spans="1:124" x14ac:dyDescent="0.25">
      <c r="A104" t="str">
        <f>IF(Plantilla!$I$6="¡Perfecto!, Guarda el archivo y adjúntalo a tu interfaz de Nómina Electrónica","OK","Error")</f>
        <v>OK</v>
      </c>
      <c r="B104" t="str">
        <f>IF(Plantilla!$I$6="¡Perfecto!, Guarda el archivo y adjúntalo a tu interfaz de Nómina Electrónica",MID(Plantilla!$D$2,SEARCH("V",Plantilla!$D$2),10),"")</f>
        <v>V2.0</v>
      </c>
      <c r="C104" t="str">
        <f>Plantilla!C115</f>
        <v/>
      </c>
      <c r="D104" t="str">
        <f>IF($C104="OK",Plantilla!B115,"")</f>
        <v/>
      </c>
      <c r="E104" t="str">
        <f>IF($C104="OK",
   VLOOKUP(Plantilla!$E$4,'Tablas '!$AP$4:$AT$6,5,FALSE),
"")</f>
        <v/>
      </c>
      <c r="F104" t="str">
        <f>IF($C104="OK",TEXT(Plantilla!D115,"#"),"")</f>
        <v/>
      </c>
      <c r="G104" t="str">
        <f>IF($C104="OK",
   VLOOKUP(Plantilla!E115,'Tablas '!$B$4:$C$14,2,FALSE),
"")</f>
        <v/>
      </c>
      <c r="H104" t="str">
        <f>IF($C104="OK",TEXT(Plantilla!F115,"#"),"")</f>
        <v/>
      </c>
      <c r="I104" t="str">
        <f>IF($C104="OK",TEXT(Plantilla!G115,"#"),"")</f>
        <v/>
      </c>
      <c r="J104" t="str">
        <f>IF($C104="OK",TEXT(Plantilla!H115,"#"),"")</f>
        <v/>
      </c>
      <c r="K104" t="str">
        <f>IF($C104="OK",TEXT(Plantilla!I115,"#"),"")</f>
        <v/>
      </c>
      <c r="L104" t="str">
        <f>IF($C104="OK",TEXT(Plantilla!J115,"#"),"")</f>
        <v/>
      </c>
      <c r="M104" t="str">
        <f>IF($C104="OK",TEXT(Plantilla!K115,"#"),"")</f>
        <v/>
      </c>
      <c r="N104" t="str">
        <f>IF($C104="OK",
   CONCATENATE(YEAR(Plantilla!L115),"-",TEXT(MONTH(Plantilla!L115),"00"),"-",TEXT(DAY(Plantilla!L115),"00")),
"")</f>
        <v/>
      </c>
      <c r="O104" t="str">
        <f>IF($C104="OK",_xlfn.NUMBERVALUE(Plantilla!M115),"")</f>
        <v/>
      </c>
      <c r="P104" t="str">
        <f>IF($C104="OK",
   IF(Plantilla!N115&lt;&gt;"",
      CONCATENATE(YEAR(Plantilla!N115),"-",TEXT(MONTH(Plantilla!N115),"00"),"-",TEXT(DAY(Plantilla!N115),"00")),
   ""),
"")</f>
        <v/>
      </c>
      <c r="Q104" t="str">
        <f>IF($C104="OK",
   VLOOKUP(Plantilla!O115,'Tablas '!$E$4:$F$19,2,FALSE),
"")</f>
        <v/>
      </c>
      <c r="R104" t="str">
        <f>IF($C104="OK",
   VLOOKUP(Plantilla!P115,'Tablas '!$H$4:$I$5,2,FALSE),
"")</f>
        <v/>
      </c>
      <c r="S104" t="str">
        <f>IF($C104="OK",
   VLOOKUP(Plantilla!Q115,'Tablas '!$K$4:$L$8,2,FALSE),
"")</f>
        <v/>
      </c>
      <c r="T104" t="str">
        <f>IF($C104="OK",
   VLOOKUP(Plantilla!R115,'Tablas '!$AE$4:$AF$6,2,FALSE),
"")</f>
        <v/>
      </c>
      <c r="U104" t="str">
        <f>IF($C104="OK",
   VLOOKUP(Plantilla!S115,'Tablas '!$AE$4:$AF$6,2,FALSE),
"")</f>
        <v/>
      </c>
      <c r="V104" t="str">
        <f>IF($C104="OK",TEXT(Plantilla!T115,"#"),"")</f>
        <v/>
      </c>
      <c r="W104" s="84" t="str">
        <f>IF($C104="OK",
   VLOOKUP(Plantilla!U115,'Tablas '!$AM$4:$AN$1126,2,FALSE),
"")</f>
        <v/>
      </c>
      <c r="X104" t="str">
        <f>IF($C104="OK",TEXT(Plantilla!V115,"#"),"")</f>
        <v/>
      </c>
      <c r="Y104" t="str">
        <f>IF($C104="OK",
   CONCATENATE(YEAR(Plantilla!W115),"-",TEXT(MONTH(Plantilla!W115),"00"),"-",TEXT(DAY(Plantilla!W115),"00")),
"")</f>
        <v/>
      </c>
      <c r="Z104" t="str">
        <f>IF($C104="OK",
   CONCATENATE(YEAR(Plantilla!X115),"-",TEXT(MONTH(Plantilla!X115),"00"),"-",TEXT(DAY(Plantilla!X115),"00")),
"")</f>
        <v/>
      </c>
      <c r="AA104" t="str">
        <f>IF($C104="OK",
   TEXT(VLOOKUP(Plantilla!Y115,'Tablas '!$Q$4:$R$9,2,FALSE),"#"),
"")</f>
        <v/>
      </c>
      <c r="AB104" t="str">
        <f>IF($C104="OK",
   CONCATENATE(YEAR(Plantilla!Z115),"-",TEXT(MONTH(Plantilla!Z115),"00"),"-",TEXT(DAY(Plantilla!Z115),"00")),
"")</f>
        <v/>
      </c>
      <c r="AC104" t="str">
        <f>IF($C104="OK",
   TEXT(VLOOKUP(Plantilla!AA115,'Tablas '!$T$4:$U$13,2,FALSE),"#"),
"")</f>
        <v/>
      </c>
      <c r="AD104" t="str">
        <f>IF($C104="OK",TEXT(Plantilla!AB115,"#"),"")</f>
        <v/>
      </c>
      <c r="AE104" t="str">
        <f>IF($C104="OK",
   IF(Plantilla!AC115&lt;&gt;"",
      TEXT(VLOOKUP(Plantilla!AC115,'Tablas '!$W$4:$X$7,2,FALSE),"#"),
   ""),
"")</f>
        <v/>
      </c>
      <c r="AF104" t="str">
        <f>IF($C104="OK",TEXT(Plantilla!AD115,"#"),"")</f>
        <v/>
      </c>
      <c r="AG104" s="6" t="str">
        <f>IF($C104="OK",_xlfn.NUMBERVALUE(Plantilla!AE115),"")</f>
        <v/>
      </c>
      <c r="AH104" s="4" t="str">
        <f>IF($C104="OK",_xlfn.NUMBERVALUE(Plantilla!AF115),"")</f>
        <v/>
      </c>
      <c r="AI104" s="6" t="str">
        <f>IF($C104="OK",_xlfn.NUMBERVALUE(Plantilla!AG115),"")</f>
        <v/>
      </c>
      <c r="AJ104" s="6" t="str">
        <f>IF($C104="OK",_xlfn.NUMBERVALUE(Plantilla!AH115),"")</f>
        <v/>
      </c>
      <c r="AK104" s="6" t="str">
        <f>IF($C104="OK",_xlfn.NUMBERVALUE(Plantilla!AI115),"")</f>
        <v/>
      </c>
      <c r="AL104" s="6" t="str">
        <f>IF($C104="OK",_xlfn.NUMBERVALUE(Plantilla!AJ115),"")</f>
        <v/>
      </c>
      <c r="AM104" s="4" t="str">
        <f>IF($C104="OK",_xlfn.NUMBERVALUE(Plantilla!AK115),"")</f>
        <v/>
      </c>
      <c r="AN104" s="6" t="str">
        <f>IF($C104="OK",_xlfn.NUMBERVALUE(Plantilla!AL115),"")</f>
        <v/>
      </c>
      <c r="AO104" s="4" t="str">
        <f>IF($C104="OK",_xlfn.NUMBERVALUE(Plantilla!AM115),"")</f>
        <v/>
      </c>
      <c r="AP104" s="6" t="str">
        <f>IF($C104="OK",_xlfn.NUMBERVALUE(Plantilla!AN115),"")</f>
        <v/>
      </c>
      <c r="AQ104" s="4" t="str">
        <f>IF($C104="OK",_xlfn.NUMBERVALUE(Plantilla!AO115),"")</f>
        <v/>
      </c>
      <c r="AR104" s="6" t="str">
        <f>IF($C104="OK",_xlfn.NUMBERVALUE(Plantilla!AP115),"")</f>
        <v/>
      </c>
      <c r="AS104" s="4" t="str">
        <f>IF($C104="OK",_xlfn.NUMBERVALUE(Plantilla!AQ115),"")</f>
        <v/>
      </c>
      <c r="AT104" s="6" t="str">
        <f>IF($C104="OK",_xlfn.NUMBERVALUE(Plantilla!AR115),"")</f>
        <v/>
      </c>
      <c r="AU104" s="4" t="str">
        <f>IF($C104="OK",_xlfn.NUMBERVALUE(Plantilla!AS115),"")</f>
        <v/>
      </c>
      <c r="AV104" s="6" t="str">
        <f>IF($C104="OK",_xlfn.NUMBERVALUE(Plantilla!AT115),"")</f>
        <v/>
      </c>
      <c r="AW104" s="4" t="str">
        <f>IF($C104="OK",_xlfn.NUMBERVALUE(Plantilla!AU115),"")</f>
        <v/>
      </c>
      <c r="AX104" s="6" t="str">
        <f>IF($C104="OK",_xlfn.NUMBERVALUE(Plantilla!AV115),"")</f>
        <v/>
      </c>
      <c r="AY104" s="4" t="str">
        <f>IF($C104="OK",_xlfn.NUMBERVALUE(Plantilla!AW115),"")</f>
        <v/>
      </c>
      <c r="AZ104" s="6" t="str">
        <f>IF($C104="OK",_xlfn.NUMBERVALUE(Plantilla!AX115),"")</f>
        <v/>
      </c>
      <c r="BA104" t="str">
        <f>IF($C104="OK",_xlfn.NUMBERVALUE(Plantilla!AY115),"")</f>
        <v/>
      </c>
      <c r="BB104" t="str">
        <f>IF($C104="OK",_xlfn.NUMBERVALUE(Plantilla!AZ115),"")</f>
        <v/>
      </c>
      <c r="BC104" s="4" t="str">
        <f>IF($C104="OK",_xlfn.NUMBERVALUE(Plantilla!BA115),"")</f>
        <v/>
      </c>
      <c r="BD104" s="6" t="str">
        <f>IF($C104="OK",_xlfn.NUMBERVALUE(Plantilla!BB115),"")</f>
        <v/>
      </c>
      <c r="BE104" s="4" t="str">
        <f>IF($C104="OK",_xlfn.NUMBERVALUE(Plantilla!BC115),"")</f>
        <v/>
      </c>
      <c r="BF104" s="6" t="str">
        <f>IF($C104="OK",_xlfn.NUMBERVALUE(Plantilla!BD115),"")</f>
        <v/>
      </c>
      <c r="BG104" s="4" t="str">
        <f>IF($C104="OK",_xlfn.NUMBERVALUE(Plantilla!BE115),"")</f>
        <v/>
      </c>
      <c r="BH104" s="6" t="str">
        <f>IF($C104="OK",_xlfn.NUMBERVALUE(Plantilla!BF115),"")</f>
        <v/>
      </c>
      <c r="BI104" s="110" t="str">
        <f>IF($C104="OK",_xlfn.NUMBERVALUE(Plantilla!BG115),"")</f>
        <v/>
      </c>
      <c r="BJ104" s="6" t="str">
        <f>IF($C104="OK",_xlfn.NUMBERVALUE(Plantilla!BH115),"")</f>
        <v/>
      </c>
      <c r="BK104" s="109" t="str">
        <f>IF($C104="OK",_xlfn.NUMBERVALUE(Plantilla!BI115),"")</f>
        <v/>
      </c>
      <c r="BL104" s="6" t="str">
        <f>IF($C104="OK",
   IF(Plantilla!BJ115&lt;&gt;"",
      TEXT(VLOOKUP(Plantilla!BJ115,'Tablas '!$Z$4:$AA$6,2,FALSE),"#"),
   ""),
"")</f>
        <v/>
      </c>
      <c r="BM104" s="4" t="str">
        <f>IF($C104="OK",_xlfn.NUMBERVALUE(Plantilla!BK115),"")</f>
        <v/>
      </c>
      <c r="BN104" s="4" t="str">
        <f>IF($C104="OK",_xlfn.NUMBERVALUE(Plantilla!BL115),"")</f>
        <v/>
      </c>
      <c r="BO104" s="6" t="str">
        <f>IF($C104="OK",_xlfn.NUMBERVALUE(Plantilla!BM115),"")</f>
        <v/>
      </c>
      <c r="BP104" s="4" t="str">
        <f>IF($C104="OK",_xlfn.NUMBERVALUE(Plantilla!BN115),"")</f>
        <v/>
      </c>
      <c r="BQ104" s="6" t="str">
        <f>IF($C104="OK",_xlfn.NUMBERVALUE(Plantilla!BO115),"")</f>
        <v/>
      </c>
      <c r="BR104" s="4" t="str">
        <f>IF($C104="OK",_xlfn.NUMBERVALUE(Plantilla!BP115),"")</f>
        <v/>
      </c>
      <c r="BS104" s="6" t="str">
        <f>IF($C104="OK",_xlfn.NUMBERVALUE(Plantilla!BQ115),"")</f>
        <v/>
      </c>
      <c r="BT104" s="4" t="str">
        <f>IF($C104="OK",_xlfn.NUMBERVALUE(Plantilla!BR115),"")</f>
        <v/>
      </c>
      <c r="BU104" s="6" t="str">
        <f>IF($C104="OK",_xlfn.NUMBERVALUE(Plantilla!BS115),"")</f>
        <v/>
      </c>
      <c r="BV104" s="6" t="str">
        <f>IF($C104="OK",_xlfn.NUMBERVALUE(Plantilla!BT115),"")</f>
        <v/>
      </c>
      <c r="BW104" s="6" t="str">
        <f>IF($C104="OK",_xlfn.NUMBERVALUE(Plantilla!BU115),"")</f>
        <v/>
      </c>
      <c r="BX104" s="6" t="str">
        <f>IF($C104="OK",_xlfn.NUMBERVALUE(Plantilla!BV115),"")</f>
        <v/>
      </c>
      <c r="BY104" s="6" t="str">
        <f>IF($C104="OK",_xlfn.NUMBERVALUE(Plantilla!BW115),"")</f>
        <v/>
      </c>
      <c r="BZ104" s="6" t="str">
        <f>IF($C104="OK",_xlfn.NUMBERVALUE(Plantilla!BX115),"")</f>
        <v/>
      </c>
      <c r="CA104" s="6" t="str">
        <f>IF($C104="OK",_xlfn.NUMBERVALUE(Plantilla!BY115),"")</f>
        <v/>
      </c>
      <c r="CB104" s="6" t="str">
        <f>IF($C104="OK",_xlfn.NUMBERVALUE(Plantilla!BZ115),"")</f>
        <v/>
      </c>
      <c r="CC104" s="6" t="str">
        <f>IF($C104="OK",_xlfn.NUMBERVALUE(Plantilla!CA115),"")</f>
        <v/>
      </c>
      <c r="CD104" s="6" t="str">
        <f>IF($C104="OK",_xlfn.NUMBERVALUE(Plantilla!CB115),"")</f>
        <v/>
      </c>
      <c r="CE104" s="6" t="str">
        <f>IF($C104="OK",_xlfn.NUMBERVALUE(Plantilla!CC115),"")</f>
        <v/>
      </c>
      <c r="CF104" s="4" t="str">
        <f>IF($C104="OK",_xlfn.NUMBERVALUE(Plantilla!CD115),"")</f>
        <v/>
      </c>
      <c r="CG104" s="6" t="str">
        <f>IF($C104="OK",_xlfn.NUMBERVALUE(Plantilla!CE115),"")</f>
        <v/>
      </c>
      <c r="CH104" s="6" t="str">
        <f>IF($C104="OK",_xlfn.NUMBERVALUE(Plantilla!CF115),"")</f>
        <v/>
      </c>
      <c r="CI104" s="6" t="str">
        <f>IF($C104="OK",_xlfn.NUMBERVALUE(Plantilla!CG115),"")</f>
        <v/>
      </c>
      <c r="CJ104" s="6" t="str">
        <f>IF($C104="OK",_xlfn.NUMBERVALUE(Plantilla!CH115),"")</f>
        <v/>
      </c>
      <c r="CK104" s="6" t="str">
        <f>IF($C104="OK",_xlfn.NUMBERVALUE(Plantilla!CI115),"")</f>
        <v/>
      </c>
      <c r="CL104" s="6" t="str">
        <f>IF($C104="OK",_xlfn.NUMBERVALUE(Plantilla!CJ115),"")</f>
        <v/>
      </c>
      <c r="CM104" t="str">
        <f>IF($C104="OK",TEXT(Plantilla!CK115,"#"),"")</f>
        <v/>
      </c>
      <c r="CN104" s="6" t="str">
        <f>IF($C104="OK",_xlfn.NUMBERVALUE(Plantilla!CL115),"")</f>
        <v/>
      </c>
      <c r="CO104" s="6" t="str">
        <f>IF($C104="OK",_xlfn.NUMBERVALUE(Plantilla!CM115),"")</f>
        <v/>
      </c>
      <c r="CP104" s="110" t="str">
        <f>IF($C104="OK",_xlfn.NUMBERVALUE(Plantilla!CN115),"")</f>
        <v/>
      </c>
      <c r="CQ104" s="6" t="str">
        <f>IF($C104="OK",_xlfn.NUMBERVALUE(Plantilla!CO115),"")</f>
        <v/>
      </c>
      <c r="CR104" s="109" t="str">
        <f>IF($C104="OK",_xlfn.NUMBERVALUE(Plantilla!CP115),"")</f>
        <v/>
      </c>
      <c r="CS104" s="110" t="str">
        <f>IF($C104="OK",_xlfn.NUMBERVALUE(Plantilla!CQ115),"")</f>
        <v/>
      </c>
      <c r="CT104" s="6" t="str">
        <f>IF($C104="OK",_xlfn.NUMBERVALUE(Plantilla!CR115),"")</f>
        <v/>
      </c>
      <c r="CU104" s="109" t="str">
        <f>IF($C104="OK",_xlfn.NUMBERVALUE(Plantilla!CS115),"")</f>
        <v/>
      </c>
      <c r="CV104" s="110" t="str">
        <f>IF($C104="OK",_xlfn.NUMBERVALUE(Plantilla!CT115),"")</f>
        <v/>
      </c>
      <c r="CW104" s="6" t="str">
        <f>IF($C104="OK",_xlfn.NUMBERVALUE(Plantilla!CU115),"")</f>
        <v/>
      </c>
      <c r="CX104" s="82" t="str">
        <f>IF($C104="OK",_xlfn.NUMBERVALUE(Plantilla!CV115),"")</f>
        <v/>
      </c>
      <c r="CY104" s="6" t="str">
        <f>IF($C104="OK",_xlfn.NUMBERVALUE(Plantilla!CW115),"")</f>
        <v/>
      </c>
      <c r="CZ104" s="82" t="str">
        <f>IF($C104="OK",_xlfn.NUMBERVALUE(Plantilla!CX115),"")</f>
        <v/>
      </c>
      <c r="DA104" s="6" t="str">
        <f>IF($C104="OK",_xlfn.NUMBERVALUE(Plantilla!CY115),"")</f>
        <v/>
      </c>
      <c r="DB104" s="109" t="str">
        <f>IF($C104="OK",_xlfn.NUMBERVALUE(Plantilla!CZ115),"")</f>
        <v/>
      </c>
      <c r="DC104" s="6" t="str">
        <f>IF($C104="OK",_xlfn.NUMBERVALUE(Plantilla!DA115),"")</f>
        <v/>
      </c>
      <c r="DD104" s="6" t="str">
        <f>IF($C104="OK",TEXT(Plantilla!DB115,"#"),"")</f>
        <v/>
      </c>
      <c r="DE104" s="6" t="str">
        <f>IF($C104="OK",_xlfn.NUMBERVALUE(Plantilla!DC115),"")</f>
        <v/>
      </c>
      <c r="DF104" s="4" t="str">
        <f>IF($C104="OK",_xlfn.NUMBERVALUE(Plantilla!DD115),"")</f>
        <v/>
      </c>
      <c r="DG104" s="6" t="str">
        <f>IF($C104="OK",_xlfn.NUMBERVALUE(Plantilla!DE115),"")</f>
        <v/>
      </c>
      <c r="DH104" s="6" t="str">
        <f>IF($C104="OK",_xlfn.NUMBERVALUE(Plantilla!DF115),"")</f>
        <v/>
      </c>
      <c r="DI104" s="6" t="str">
        <f>IF($C104="OK",_xlfn.NUMBERVALUE(Plantilla!DG115),"")</f>
        <v/>
      </c>
      <c r="DJ104" s="6" t="str">
        <f>IF($C104="OK",_xlfn.NUMBERVALUE(Plantilla!DH115),"")</f>
        <v/>
      </c>
      <c r="DK104" s="6" t="str">
        <f>IF($C104="OK",_xlfn.NUMBERVALUE(Plantilla!DI115),"")</f>
        <v/>
      </c>
      <c r="DL104" s="6" t="str">
        <f>IF($C104="OK",_xlfn.NUMBERVALUE(Plantilla!DJ115),"")</f>
        <v/>
      </c>
      <c r="DM104" s="6" t="str">
        <f>IF($C104="OK",_xlfn.NUMBERVALUE(Plantilla!DK115),"")</f>
        <v/>
      </c>
      <c r="DN104" s="6" t="str">
        <f>IF($C104="OK",_xlfn.NUMBERVALUE(Plantilla!DL115),"")</f>
        <v/>
      </c>
      <c r="DO104" s="6" t="str">
        <f>IF($C104="OK",_xlfn.NUMBERVALUE(Plantilla!DM115),"")</f>
        <v/>
      </c>
      <c r="DP104" s="6" t="str">
        <f>IF($C104="OK",_xlfn.NUMBERVALUE(Plantilla!DN115),"")</f>
        <v/>
      </c>
      <c r="DQ104" s="6" t="str">
        <f>IF($C104="OK",_xlfn.NUMBERVALUE(Plantilla!DO115),"")</f>
        <v/>
      </c>
      <c r="DR104" s="6" t="str">
        <f>IF($C104="OK",_xlfn.NUMBERVALUE(Plantilla!DP115),"")</f>
        <v/>
      </c>
      <c r="DS104" t="str">
        <f>IF($C104="OK",TEXT(Plantilla!DR115,"#"),"")</f>
        <v/>
      </c>
      <c r="DT104" s="6"/>
    </row>
    <row r="105" spans="1:124" x14ac:dyDescent="0.25">
      <c r="A105" t="str">
        <f>IF(Plantilla!$I$6="¡Perfecto!, Guarda el archivo y adjúntalo a tu interfaz de Nómina Electrónica","OK","Error")</f>
        <v>OK</v>
      </c>
      <c r="B105" t="str">
        <f>IF(Plantilla!$I$6="¡Perfecto!, Guarda el archivo y adjúntalo a tu interfaz de Nómina Electrónica",MID(Plantilla!$D$2,SEARCH("V",Plantilla!$D$2),10),"")</f>
        <v>V2.0</v>
      </c>
      <c r="C105" t="str">
        <f>Plantilla!C116</f>
        <v/>
      </c>
      <c r="D105" t="str">
        <f>IF($C105="OK",Plantilla!B116,"")</f>
        <v/>
      </c>
      <c r="E105" t="str">
        <f>IF($C105="OK",
   VLOOKUP(Plantilla!$E$4,'Tablas '!$AP$4:$AT$6,5,FALSE),
"")</f>
        <v/>
      </c>
      <c r="F105" t="str">
        <f>IF($C105="OK",TEXT(Plantilla!D116,"#"),"")</f>
        <v/>
      </c>
      <c r="G105" t="str">
        <f>IF($C105="OK",
   VLOOKUP(Plantilla!E116,'Tablas '!$B$4:$C$14,2,FALSE),
"")</f>
        <v/>
      </c>
      <c r="H105" t="str">
        <f>IF($C105="OK",TEXT(Plantilla!F116,"#"),"")</f>
        <v/>
      </c>
      <c r="I105" t="str">
        <f>IF($C105="OK",TEXT(Plantilla!G116,"#"),"")</f>
        <v/>
      </c>
      <c r="J105" t="str">
        <f>IF($C105="OK",TEXT(Plantilla!H116,"#"),"")</f>
        <v/>
      </c>
      <c r="K105" t="str">
        <f>IF($C105="OK",TEXT(Plantilla!I116,"#"),"")</f>
        <v/>
      </c>
      <c r="L105" t="str">
        <f>IF($C105="OK",TEXT(Plantilla!J116,"#"),"")</f>
        <v/>
      </c>
      <c r="M105" t="str">
        <f>IF($C105="OK",TEXT(Plantilla!K116,"#"),"")</f>
        <v/>
      </c>
      <c r="N105" t="str">
        <f>IF($C105="OK",
   CONCATENATE(YEAR(Plantilla!L116),"-",TEXT(MONTH(Plantilla!L116),"00"),"-",TEXT(DAY(Plantilla!L116),"00")),
"")</f>
        <v/>
      </c>
      <c r="O105" t="str">
        <f>IF($C105="OK",_xlfn.NUMBERVALUE(Plantilla!M116),"")</f>
        <v/>
      </c>
      <c r="P105" t="str">
        <f>IF($C105="OK",
   IF(Plantilla!N116&lt;&gt;"",
      CONCATENATE(YEAR(Plantilla!N116),"-",TEXT(MONTH(Plantilla!N116),"00"),"-",TEXT(DAY(Plantilla!N116),"00")),
   ""),
"")</f>
        <v/>
      </c>
      <c r="Q105" t="str">
        <f>IF($C105="OK",
   VLOOKUP(Plantilla!O116,'Tablas '!$E$4:$F$19,2,FALSE),
"")</f>
        <v/>
      </c>
      <c r="R105" t="str">
        <f>IF($C105="OK",
   VLOOKUP(Plantilla!P116,'Tablas '!$H$4:$I$5,2,FALSE),
"")</f>
        <v/>
      </c>
      <c r="S105" t="str">
        <f>IF($C105="OK",
   VLOOKUP(Plantilla!Q116,'Tablas '!$K$4:$L$8,2,FALSE),
"")</f>
        <v/>
      </c>
      <c r="T105" t="str">
        <f>IF($C105="OK",
   VLOOKUP(Plantilla!R116,'Tablas '!$AE$4:$AF$6,2,FALSE),
"")</f>
        <v/>
      </c>
      <c r="U105" t="str">
        <f>IF($C105="OK",
   VLOOKUP(Plantilla!S116,'Tablas '!$AE$4:$AF$6,2,FALSE),
"")</f>
        <v/>
      </c>
      <c r="V105" t="str">
        <f>IF($C105="OK",TEXT(Plantilla!T116,"#"),"")</f>
        <v/>
      </c>
      <c r="W105" s="84" t="str">
        <f>IF($C105="OK",
   VLOOKUP(Plantilla!U116,'Tablas '!$AM$4:$AN$1126,2,FALSE),
"")</f>
        <v/>
      </c>
      <c r="X105" t="str">
        <f>IF($C105="OK",TEXT(Plantilla!V116,"#"),"")</f>
        <v/>
      </c>
      <c r="Y105" t="str">
        <f>IF($C105="OK",
   CONCATENATE(YEAR(Plantilla!W116),"-",TEXT(MONTH(Plantilla!W116),"00"),"-",TEXT(DAY(Plantilla!W116),"00")),
"")</f>
        <v/>
      </c>
      <c r="Z105" t="str">
        <f>IF($C105="OK",
   CONCATENATE(YEAR(Plantilla!X116),"-",TEXT(MONTH(Plantilla!X116),"00"),"-",TEXT(DAY(Plantilla!X116),"00")),
"")</f>
        <v/>
      </c>
      <c r="AA105" t="str">
        <f>IF($C105="OK",
   TEXT(VLOOKUP(Plantilla!Y116,'Tablas '!$Q$4:$R$9,2,FALSE),"#"),
"")</f>
        <v/>
      </c>
      <c r="AB105" t="str">
        <f>IF($C105="OK",
   CONCATENATE(YEAR(Plantilla!Z116),"-",TEXT(MONTH(Plantilla!Z116),"00"),"-",TEXT(DAY(Plantilla!Z116),"00")),
"")</f>
        <v/>
      </c>
      <c r="AC105" t="str">
        <f>IF($C105="OK",
   TEXT(VLOOKUP(Plantilla!AA116,'Tablas '!$T$4:$U$13,2,FALSE),"#"),
"")</f>
        <v/>
      </c>
      <c r="AD105" t="str">
        <f>IF($C105="OK",TEXT(Plantilla!AB116,"#"),"")</f>
        <v/>
      </c>
      <c r="AE105" t="str">
        <f>IF($C105="OK",
   IF(Plantilla!AC116&lt;&gt;"",
      TEXT(VLOOKUP(Plantilla!AC116,'Tablas '!$W$4:$X$7,2,FALSE),"#"),
   ""),
"")</f>
        <v/>
      </c>
      <c r="AF105" t="str">
        <f>IF($C105="OK",TEXT(Plantilla!AD116,"#"),"")</f>
        <v/>
      </c>
      <c r="AG105" s="6" t="str">
        <f>IF($C105="OK",_xlfn.NUMBERVALUE(Plantilla!AE116),"")</f>
        <v/>
      </c>
      <c r="AH105" s="4" t="str">
        <f>IF($C105="OK",_xlfn.NUMBERVALUE(Plantilla!AF116),"")</f>
        <v/>
      </c>
      <c r="AI105" s="6" t="str">
        <f>IF($C105="OK",_xlfn.NUMBERVALUE(Plantilla!AG116),"")</f>
        <v/>
      </c>
      <c r="AJ105" s="6" t="str">
        <f>IF($C105="OK",_xlfn.NUMBERVALUE(Plantilla!AH116),"")</f>
        <v/>
      </c>
      <c r="AK105" s="6" t="str">
        <f>IF($C105="OK",_xlfn.NUMBERVALUE(Plantilla!AI116),"")</f>
        <v/>
      </c>
      <c r="AL105" s="6" t="str">
        <f>IF($C105="OK",_xlfn.NUMBERVALUE(Plantilla!AJ116),"")</f>
        <v/>
      </c>
      <c r="AM105" s="4" t="str">
        <f>IF($C105="OK",_xlfn.NUMBERVALUE(Plantilla!AK116),"")</f>
        <v/>
      </c>
      <c r="AN105" s="6" t="str">
        <f>IF($C105="OK",_xlfn.NUMBERVALUE(Plantilla!AL116),"")</f>
        <v/>
      </c>
      <c r="AO105" s="4" t="str">
        <f>IF($C105="OK",_xlfn.NUMBERVALUE(Plantilla!AM116),"")</f>
        <v/>
      </c>
      <c r="AP105" s="6" t="str">
        <f>IF($C105="OK",_xlfn.NUMBERVALUE(Plantilla!AN116),"")</f>
        <v/>
      </c>
      <c r="AQ105" s="4" t="str">
        <f>IF($C105="OK",_xlfn.NUMBERVALUE(Plantilla!AO116),"")</f>
        <v/>
      </c>
      <c r="AR105" s="6" t="str">
        <f>IF($C105="OK",_xlfn.NUMBERVALUE(Plantilla!AP116),"")</f>
        <v/>
      </c>
      <c r="AS105" s="4" t="str">
        <f>IF($C105="OK",_xlfn.NUMBERVALUE(Plantilla!AQ116),"")</f>
        <v/>
      </c>
      <c r="AT105" s="6" t="str">
        <f>IF($C105="OK",_xlfn.NUMBERVALUE(Plantilla!AR116),"")</f>
        <v/>
      </c>
      <c r="AU105" s="4" t="str">
        <f>IF($C105="OK",_xlfn.NUMBERVALUE(Plantilla!AS116),"")</f>
        <v/>
      </c>
      <c r="AV105" s="6" t="str">
        <f>IF($C105="OK",_xlfn.NUMBERVALUE(Plantilla!AT116),"")</f>
        <v/>
      </c>
      <c r="AW105" s="4" t="str">
        <f>IF($C105="OK",_xlfn.NUMBERVALUE(Plantilla!AU116),"")</f>
        <v/>
      </c>
      <c r="AX105" s="6" t="str">
        <f>IF($C105="OK",_xlfn.NUMBERVALUE(Plantilla!AV116),"")</f>
        <v/>
      </c>
      <c r="AY105" s="4" t="str">
        <f>IF($C105="OK",_xlfn.NUMBERVALUE(Plantilla!AW116),"")</f>
        <v/>
      </c>
      <c r="AZ105" s="6" t="str">
        <f>IF($C105="OK",_xlfn.NUMBERVALUE(Plantilla!AX116),"")</f>
        <v/>
      </c>
      <c r="BA105" t="str">
        <f>IF($C105="OK",_xlfn.NUMBERVALUE(Plantilla!AY116),"")</f>
        <v/>
      </c>
      <c r="BB105" t="str">
        <f>IF($C105="OK",_xlfn.NUMBERVALUE(Plantilla!AZ116),"")</f>
        <v/>
      </c>
      <c r="BC105" s="4" t="str">
        <f>IF($C105="OK",_xlfn.NUMBERVALUE(Plantilla!BA116),"")</f>
        <v/>
      </c>
      <c r="BD105" s="6" t="str">
        <f>IF($C105="OK",_xlfn.NUMBERVALUE(Plantilla!BB116),"")</f>
        <v/>
      </c>
      <c r="BE105" s="4" t="str">
        <f>IF($C105="OK",_xlfn.NUMBERVALUE(Plantilla!BC116),"")</f>
        <v/>
      </c>
      <c r="BF105" s="6" t="str">
        <f>IF($C105="OK",_xlfn.NUMBERVALUE(Plantilla!BD116),"")</f>
        <v/>
      </c>
      <c r="BG105" s="4" t="str">
        <f>IF($C105="OK",_xlfn.NUMBERVALUE(Plantilla!BE116),"")</f>
        <v/>
      </c>
      <c r="BH105" s="6" t="str">
        <f>IF($C105="OK",_xlfn.NUMBERVALUE(Plantilla!BF116),"")</f>
        <v/>
      </c>
      <c r="BI105" s="110" t="str">
        <f>IF($C105="OK",_xlfn.NUMBERVALUE(Plantilla!BG116),"")</f>
        <v/>
      </c>
      <c r="BJ105" s="6" t="str">
        <f>IF($C105="OK",_xlfn.NUMBERVALUE(Plantilla!BH116),"")</f>
        <v/>
      </c>
      <c r="BK105" s="109" t="str">
        <f>IF($C105="OK",_xlfn.NUMBERVALUE(Plantilla!BI116),"")</f>
        <v/>
      </c>
      <c r="BL105" s="6" t="str">
        <f>IF($C105="OK",
   IF(Plantilla!BJ116&lt;&gt;"",
      TEXT(VLOOKUP(Plantilla!BJ116,'Tablas '!$Z$4:$AA$6,2,FALSE),"#"),
   ""),
"")</f>
        <v/>
      </c>
      <c r="BM105" s="4" t="str">
        <f>IF($C105="OK",_xlfn.NUMBERVALUE(Plantilla!BK116),"")</f>
        <v/>
      </c>
      <c r="BN105" s="4" t="str">
        <f>IF($C105="OK",_xlfn.NUMBERVALUE(Plantilla!BL116),"")</f>
        <v/>
      </c>
      <c r="BO105" s="6" t="str">
        <f>IF($C105="OK",_xlfn.NUMBERVALUE(Plantilla!BM116),"")</f>
        <v/>
      </c>
      <c r="BP105" s="4" t="str">
        <f>IF($C105="OK",_xlfn.NUMBERVALUE(Plantilla!BN116),"")</f>
        <v/>
      </c>
      <c r="BQ105" s="6" t="str">
        <f>IF($C105="OK",_xlfn.NUMBERVALUE(Plantilla!BO116),"")</f>
        <v/>
      </c>
      <c r="BR105" s="4" t="str">
        <f>IF($C105="OK",_xlfn.NUMBERVALUE(Plantilla!BP116),"")</f>
        <v/>
      </c>
      <c r="BS105" s="6" t="str">
        <f>IF($C105="OK",_xlfn.NUMBERVALUE(Plantilla!BQ116),"")</f>
        <v/>
      </c>
      <c r="BT105" s="4" t="str">
        <f>IF($C105="OK",_xlfn.NUMBERVALUE(Plantilla!BR116),"")</f>
        <v/>
      </c>
      <c r="BU105" s="6" t="str">
        <f>IF($C105="OK",_xlfn.NUMBERVALUE(Plantilla!BS116),"")</f>
        <v/>
      </c>
      <c r="BV105" s="6" t="str">
        <f>IF($C105="OK",_xlfn.NUMBERVALUE(Plantilla!BT116),"")</f>
        <v/>
      </c>
      <c r="BW105" s="6" t="str">
        <f>IF($C105="OK",_xlfn.NUMBERVALUE(Plantilla!BU116),"")</f>
        <v/>
      </c>
      <c r="BX105" s="6" t="str">
        <f>IF($C105="OK",_xlfn.NUMBERVALUE(Plantilla!BV116),"")</f>
        <v/>
      </c>
      <c r="BY105" s="6" t="str">
        <f>IF($C105="OK",_xlfn.NUMBERVALUE(Plantilla!BW116),"")</f>
        <v/>
      </c>
      <c r="BZ105" s="6" t="str">
        <f>IF($C105="OK",_xlfn.NUMBERVALUE(Plantilla!BX116),"")</f>
        <v/>
      </c>
      <c r="CA105" s="6" t="str">
        <f>IF($C105="OK",_xlfn.NUMBERVALUE(Plantilla!BY116),"")</f>
        <v/>
      </c>
      <c r="CB105" s="6" t="str">
        <f>IF($C105="OK",_xlfn.NUMBERVALUE(Plantilla!BZ116),"")</f>
        <v/>
      </c>
      <c r="CC105" s="6" t="str">
        <f>IF($C105="OK",_xlfn.NUMBERVALUE(Plantilla!CA116),"")</f>
        <v/>
      </c>
      <c r="CD105" s="6" t="str">
        <f>IF($C105="OK",_xlfn.NUMBERVALUE(Plantilla!CB116),"")</f>
        <v/>
      </c>
      <c r="CE105" s="6" t="str">
        <f>IF($C105="OK",_xlfn.NUMBERVALUE(Plantilla!CC116),"")</f>
        <v/>
      </c>
      <c r="CF105" s="4" t="str">
        <f>IF($C105="OK",_xlfn.NUMBERVALUE(Plantilla!CD116),"")</f>
        <v/>
      </c>
      <c r="CG105" s="6" t="str">
        <f>IF($C105="OK",_xlfn.NUMBERVALUE(Plantilla!CE116),"")</f>
        <v/>
      </c>
      <c r="CH105" s="6" t="str">
        <f>IF($C105="OK",_xlfn.NUMBERVALUE(Plantilla!CF116),"")</f>
        <v/>
      </c>
      <c r="CI105" s="6" t="str">
        <f>IF($C105="OK",_xlfn.NUMBERVALUE(Plantilla!CG116),"")</f>
        <v/>
      </c>
      <c r="CJ105" s="6" t="str">
        <f>IF($C105="OK",_xlfn.NUMBERVALUE(Plantilla!CH116),"")</f>
        <v/>
      </c>
      <c r="CK105" s="6" t="str">
        <f>IF($C105="OK",_xlfn.NUMBERVALUE(Plantilla!CI116),"")</f>
        <v/>
      </c>
      <c r="CL105" s="6" t="str">
        <f>IF($C105="OK",_xlfn.NUMBERVALUE(Plantilla!CJ116),"")</f>
        <v/>
      </c>
      <c r="CM105" t="str">
        <f>IF($C105="OK",TEXT(Plantilla!CK116,"#"),"")</f>
        <v/>
      </c>
      <c r="CN105" s="6" t="str">
        <f>IF($C105="OK",_xlfn.NUMBERVALUE(Plantilla!CL116),"")</f>
        <v/>
      </c>
      <c r="CO105" s="6" t="str">
        <f>IF($C105="OK",_xlfn.NUMBERVALUE(Plantilla!CM116),"")</f>
        <v/>
      </c>
      <c r="CP105" s="110" t="str">
        <f>IF($C105="OK",_xlfn.NUMBERVALUE(Plantilla!CN116),"")</f>
        <v/>
      </c>
      <c r="CQ105" s="6" t="str">
        <f>IF($C105="OK",_xlfn.NUMBERVALUE(Plantilla!CO116),"")</f>
        <v/>
      </c>
      <c r="CR105" s="109" t="str">
        <f>IF($C105="OK",_xlfn.NUMBERVALUE(Plantilla!CP116),"")</f>
        <v/>
      </c>
      <c r="CS105" s="110" t="str">
        <f>IF($C105="OK",_xlfn.NUMBERVALUE(Plantilla!CQ116),"")</f>
        <v/>
      </c>
      <c r="CT105" s="6" t="str">
        <f>IF($C105="OK",_xlfn.NUMBERVALUE(Plantilla!CR116),"")</f>
        <v/>
      </c>
      <c r="CU105" s="109" t="str">
        <f>IF($C105="OK",_xlfn.NUMBERVALUE(Plantilla!CS116),"")</f>
        <v/>
      </c>
      <c r="CV105" s="110" t="str">
        <f>IF($C105="OK",_xlfn.NUMBERVALUE(Plantilla!CT116),"")</f>
        <v/>
      </c>
      <c r="CW105" s="6" t="str">
        <f>IF($C105="OK",_xlfn.NUMBERVALUE(Plantilla!CU116),"")</f>
        <v/>
      </c>
      <c r="CX105" s="82" t="str">
        <f>IF($C105="OK",_xlfn.NUMBERVALUE(Plantilla!CV116),"")</f>
        <v/>
      </c>
      <c r="CY105" s="6" t="str">
        <f>IF($C105="OK",_xlfn.NUMBERVALUE(Plantilla!CW116),"")</f>
        <v/>
      </c>
      <c r="CZ105" s="82" t="str">
        <f>IF($C105="OK",_xlfn.NUMBERVALUE(Plantilla!CX116),"")</f>
        <v/>
      </c>
      <c r="DA105" s="6" t="str">
        <f>IF($C105="OK",_xlfn.NUMBERVALUE(Plantilla!CY116),"")</f>
        <v/>
      </c>
      <c r="DB105" s="109" t="str">
        <f>IF($C105="OK",_xlfn.NUMBERVALUE(Plantilla!CZ116),"")</f>
        <v/>
      </c>
      <c r="DC105" s="6" t="str">
        <f>IF($C105="OK",_xlfn.NUMBERVALUE(Plantilla!DA116),"")</f>
        <v/>
      </c>
      <c r="DD105" s="6" t="str">
        <f>IF($C105="OK",TEXT(Plantilla!DB116,"#"),"")</f>
        <v/>
      </c>
      <c r="DE105" s="6" t="str">
        <f>IF($C105="OK",_xlfn.NUMBERVALUE(Plantilla!DC116),"")</f>
        <v/>
      </c>
      <c r="DF105" s="4" t="str">
        <f>IF($C105="OK",_xlfn.NUMBERVALUE(Plantilla!DD116),"")</f>
        <v/>
      </c>
      <c r="DG105" s="6" t="str">
        <f>IF($C105="OK",_xlfn.NUMBERVALUE(Plantilla!DE116),"")</f>
        <v/>
      </c>
      <c r="DH105" s="6" t="str">
        <f>IF($C105="OK",_xlfn.NUMBERVALUE(Plantilla!DF116),"")</f>
        <v/>
      </c>
      <c r="DI105" s="6" t="str">
        <f>IF($C105="OK",_xlfn.NUMBERVALUE(Plantilla!DG116),"")</f>
        <v/>
      </c>
      <c r="DJ105" s="6" t="str">
        <f>IF($C105="OK",_xlfn.NUMBERVALUE(Plantilla!DH116),"")</f>
        <v/>
      </c>
      <c r="DK105" s="6" t="str">
        <f>IF($C105="OK",_xlfn.NUMBERVALUE(Plantilla!DI116),"")</f>
        <v/>
      </c>
      <c r="DL105" s="6" t="str">
        <f>IF($C105="OK",_xlfn.NUMBERVALUE(Plantilla!DJ116),"")</f>
        <v/>
      </c>
      <c r="DM105" s="6" t="str">
        <f>IF($C105="OK",_xlfn.NUMBERVALUE(Plantilla!DK116),"")</f>
        <v/>
      </c>
      <c r="DN105" s="6" t="str">
        <f>IF($C105="OK",_xlfn.NUMBERVALUE(Plantilla!DL116),"")</f>
        <v/>
      </c>
      <c r="DO105" s="6" t="str">
        <f>IF($C105="OK",_xlfn.NUMBERVALUE(Plantilla!DM116),"")</f>
        <v/>
      </c>
      <c r="DP105" s="6" t="str">
        <f>IF($C105="OK",_xlfn.NUMBERVALUE(Plantilla!DN116),"")</f>
        <v/>
      </c>
      <c r="DQ105" s="6" t="str">
        <f>IF($C105="OK",_xlfn.NUMBERVALUE(Plantilla!DO116),"")</f>
        <v/>
      </c>
      <c r="DR105" s="6" t="str">
        <f>IF($C105="OK",_xlfn.NUMBERVALUE(Plantilla!DP116),"")</f>
        <v/>
      </c>
      <c r="DS105" t="str">
        <f>IF($C105="OK",TEXT(Plantilla!DR116,"#"),"")</f>
        <v/>
      </c>
      <c r="DT105" s="6"/>
    </row>
    <row r="106" spans="1:124" x14ac:dyDescent="0.25">
      <c r="A106" t="str">
        <f>IF(Plantilla!$I$6="¡Perfecto!, Guarda el archivo y adjúntalo a tu interfaz de Nómina Electrónica","OK","Error")</f>
        <v>OK</v>
      </c>
      <c r="B106" t="str">
        <f>IF(Plantilla!$I$6="¡Perfecto!, Guarda el archivo y adjúntalo a tu interfaz de Nómina Electrónica",MID(Plantilla!$D$2,SEARCH("V",Plantilla!$D$2),10),"")</f>
        <v>V2.0</v>
      </c>
      <c r="C106" t="str">
        <f>Plantilla!C117</f>
        <v/>
      </c>
      <c r="D106" t="str">
        <f>IF($C106="OK",Plantilla!B117,"")</f>
        <v/>
      </c>
      <c r="E106" t="str">
        <f>IF($C106="OK",
   VLOOKUP(Plantilla!$E$4,'Tablas '!$AP$4:$AT$6,5,FALSE),
"")</f>
        <v/>
      </c>
      <c r="F106" t="str">
        <f>IF($C106="OK",TEXT(Plantilla!D117,"#"),"")</f>
        <v/>
      </c>
      <c r="G106" t="str">
        <f>IF($C106="OK",
   VLOOKUP(Plantilla!E117,'Tablas '!$B$4:$C$14,2,FALSE),
"")</f>
        <v/>
      </c>
      <c r="H106" t="str">
        <f>IF($C106="OK",TEXT(Plantilla!F117,"#"),"")</f>
        <v/>
      </c>
      <c r="I106" t="str">
        <f>IF($C106="OK",TEXT(Plantilla!G117,"#"),"")</f>
        <v/>
      </c>
      <c r="J106" t="str">
        <f>IF($C106="OK",TEXT(Plantilla!H117,"#"),"")</f>
        <v/>
      </c>
      <c r="K106" t="str">
        <f>IF($C106="OK",TEXT(Plantilla!I117,"#"),"")</f>
        <v/>
      </c>
      <c r="L106" t="str">
        <f>IF($C106="OK",TEXT(Plantilla!J117,"#"),"")</f>
        <v/>
      </c>
      <c r="M106" t="str">
        <f>IF($C106="OK",TEXT(Plantilla!K117,"#"),"")</f>
        <v/>
      </c>
      <c r="N106" t="str">
        <f>IF($C106="OK",
   CONCATENATE(YEAR(Plantilla!L117),"-",TEXT(MONTH(Plantilla!L117),"00"),"-",TEXT(DAY(Plantilla!L117),"00")),
"")</f>
        <v/>
      </c>
      <c r="O106" t="str">
        <f>IF($C106="OK",_xlfn.NUMBERVALUE(Plantilla!M117),"")</f>
        <v/>
      </c>
      <c r="P106" t="str">
        <f>IF($C106="OK",
   IF(Plantilla!N117&lt;&gt;"",
      CONCATENATE(YEAR(Plantilla!N117),"-",TEXT(MONTH(Plantilla!N117),"00"),"-",TEXT(DAY(Plantilla!N117),"00")),
   ""),
"")</f>
        <v/>
      </c>
      <c r="Q106" t="str">
        <f>IF($C106="OK",
   VLOOKUP(Plantilla!O117,'Tablas '!$E$4:$F$19,2,FALSE),
"")</f>
        <v/>
      </c>
      <c r="R106" t="str">
        <f>IF($C106="OK",
   VLOOKUP(Plantilla!P117,'Tablas '!$H$4:$I$5,2,FALSE),
"")</f>
        <v/>
      </c>
      <c r="S106" t="str">
        <f>IF($C106="OK",
   VLOOKUP(Plantilla!Q117,'Tablas '!$K$4:$L$8,2,FALSE),
"")</f>
        <v/>
      </c>
      <c r="T106" t="str">
        <f>IF($C106="OK",
   VLOOKUP(Plantilla!R117,'Tablas '!$AE$4:$AF$6,2,FALSE),
"")</f>
        <v/>
      </c>
      <c r="U106" t="str">
        <f>IF($C106="OK",
   VLOOKUP(Plantilla!S117,'Tablas '!$AE$4:$AF$6,2,FALSE),
"")</f>
        <v/>
      </c>
      <c r="V106" t="str">
        <f>IF($C106="OK",TEXT(Plantilla!T117,"#"),"")</f>
        <v/>
      </c>
      <c r="W106" s="84" t="str">
        <f>IF($C106="OK",
   VLOOKUP(Plantilla!U117,'Tablas '!$AM$4:$AN$1126,2,FALSE),
"")</f>
        <v/>
      </c>
      <c r="X106" t="str">
        <f>IF($C106="OK",TEXT(Plantilla!V117,"#"),"")</f>
        <v/>
      </c>
      <c r="Y106" t="str">
        <f>IF($C106="OK",
   CONCATENATE(YEAR(Plantilla!W117),"-",TEXT(MONTH(Plantilla!W117),"00"),"-",TEXT(DAY(Plantilla!W117),"00")),
"")</f>
        <v/>
      </c>
      <c r="Z106" t="str">
        <f>IF($C106="OK",
   CONCATENATE(YEAR(Plantilla!X117),"-",TEXT(MONTH(Plantilla!X117),"00"),"-",TEXT(DAY(Plantilla!X117),"00")),
"")</f>
        <v/>
      </c>
      <c r="AA106" t="str">
        <f>IF($C106="OK",
   TEXT(VLOOKUP(Plantilla!Y117,'Tablas '!$Q$4:$R$9,2,FALSE),"#"),
"")</f>
        <v/>
      </c>
      <c r="AB106" t="str">
        <f>IF($C106="OK",
   CONCATENATE(YEAR(Plantilla!Z117),"-",TEXT(MONTH(Plantilla!Z117),"00"),"-",TEXT(DAY(Plantilla!Z117),"00")),
"")</f>
        <v/>
      </c>
      <c r="AC106" t="str">
        <f>IF($C106="OK",
   TEXT(VLOOKUP(Plantilla!AA117,'Tablas '!$T$4:$U$13,2,FALSE),"#"),
"")</f>
        <v/>
      </c>
      <c r="AD106" t="str">
        <f>IF($C106="OK",TEXT(Plantilla!AB117,"#"),"")</f>
        <v/>
      </c>
      <c r="AE106" t="str">
        <f>IF($C106="OK",
   IF(Plantilla!AC117&lt;&gt;"",
      TEXT(VLOOKUP(Plantilla!AC117,'Tablas '!$W$4:$X$7,2,FALSE),"#"),
   ""),
"")</f>
        <v/>
      </c>
      <c r="AF106" t="str">
        <f>IF($C106="OK",TEXT(Plantilla!AD117,"#"),"")</f>
        <v/>
      </c>
      <c r="AG106" s="6" t="str">
        <f>IF($C106="OK",_xlfn.NUMBERVALUE(Plantilla!AE117),"")</f>
        <v/>
      </c>
      <c r="AH106" s="4" t="str">
        <f>IF($C106="OK",_xlfn.NUMBERVALUE(Plantilla!AF117),"")</f>
        <v/>
      </c>
      <c r="AI106" s="6" t="str">
        <f>IF($C106="OK",_xlfn.NUMBERVALUE(Plantilla!AG117),"")</f>
        <v/>
      </c>
      <c r="AJ106" s="6" t="str">
        <f>IF($C106="OK",_xlfn.NUMBERVALUE(Plantilla!AH117),"")</f>
        <v/>
      </c>
      <c r="AK106" s="6" t="str">
        <f>IF($C106="OK",_xlfn.NUMBERVALUE(Plantilla!AI117),"")</f>
        <v/>
      </c>
      <c r="AL106" s="6" t="str">
        <f>IF($C106="OK",_xlfn.NUMBERVALUE(Plantilla!AJ117),"")</f>
        <v/>
      </c>
      <c r="AM106" s="4" t="str">
        <f>IF($C106="OK",_xlfn.NUMBERVALUE(Plantilla!AK117),"")</f>
        <v/>
      </c>
      <c r="AN106" s="6" t="str">
        <f>IF($C106="OK",_xlfn.NUMBERVALUE(Plantilla!AL117),"")</f>
        <v/>
      </c>
      <c r="AO106" s="4" t="str">
        <f>IF($C106="OK",_xlfn.NUMBERVALUE(Plantilla!AM117),"")</f>
        <v/>
      </c>
      <c r="AP106" s="6" t="str">
        <f>IF($C106="OK",_xlfn.NUMBERVALUE(Plantilla!AN117),"")</f>
        <v/>
      </c>
      <c r="AQ106" s="4" t="str">
        <f>IF($C106="OK",_xlfn.NUMBERVALUE(Plantilla!AO117),"")</f>
        <v/>
      </c>
      <c r="AR106" s="6" t="str">
        <f>IF($C106="OK",_xlfn.NUMBERVALUE(Plantilla!AP117),"")</f>
        <v/>
      </c>
      <c r="AS106" s="4" t="str">
        <f>IF($C106="OK",_xlfn.NUMBERVALUE(Plantilla!AQ117),"")</f>
        <v/>
      </c>
      <c r="AT106" s="6" t="str">
        <f>IF($C106="OK",_xlfn.NUMBERVALUE(Plantilla!AR117),"")</f>
        <v/>
      </c>
      <c r="AU106" s="4" t="str">
        <f>IF($C106="OK",_xlfn.NUMBERVALUE(Plantilla!AS117),"")</f>
        <v/>
      </c>
      <c r="AV106" s="6" t="str">
        <f>IF($C106="OK",_xlfn.NUMBERVALUE(Plantilla!AT117),"")</f>
        <v/>
      </c>
      <c r="AW106" s="4" t="str">
        <f>IF($C106="OK",_xlfn.NUMBERVALUE(Plantilla!AU117),"")</f>
        <v/>
      </c>
      <c r="AX106" s="6" t="str">
        <f>IF($C106="OK",_xlfn.NUMBERVALUE(Plantilla!AV117),"")</f>
        <v/>
      </c>
      <c r="AY106" s="4" t="str">
        <f>IF($C106="OK",_xlfn.NUMBERVALUE(Plantilla!AW117),"")</f>
        <v/>
      </c>
      <c r="AZ106" s="6" t="str">
        <f>IF($C106="OK",_xlfn.NUMBERVALUE(Plantilla!AX117),"")</f>
        <v/>
      </c>
      <c r="BA106" t="str">
        <f>IF($C106="OK",_xlfn.NUMBERVALUE(Plantilla!AY117),"")</f>
        <v/>
      </c>
      <c r="BB106" t="str">
        <f>IF($C106="OK",_xlfn.NUMBERVALUE(Plantilla!AZ117),"")</f>
        <v/>
      </c>
      <c r="BC106" s="4" t="str">
        <f>IF($C106="OK",_xlfn.NUMBERVALUE(Plantilla!BA117),"")</f>
        <v/>
      </c>
      <c r="BD106" s="6" t="str">
        <f>IF($C106="OK",_xlfn.NUMBERVALUE(Plantilla!BB117),"")</f>
        <v/>
      </c>
      <c r="BE106" s="4" t="str">
        <f>IF($C106="OK",_xlfn.NUMBERVALUE(Plantilla!BC117),"")</f>
        <v/>
      </c>
      <c r="BF106" s="6" t="str">
        <f>IF($C106="OK",_xlfn.NUMBERVALUE(Plantilla!BD117),"")</f>
        <v/>
      </c>
      <c r="BG106" s="4" t="str">
        <f>IF($C106="OK",_xlfn.NUMBERVALUE(Plantilla!BE117),"")</f>
        <v/>
      </c>
      <c r="BH106" s="6" t="str">
        <f>IF($C106="OK",_xlfn.NUMBERVALUE(Plantilla!BF117),"")</f>
        <v/>
      </c>
      <c r="BI106" s="110" t="str">
        <f>IF($C106="OK",_xlfn.NUMBERVALUE(Plantilla!BG117),"")</f>
        <v/>
      </c>
      <c r="BJ106" s="6" t="str">
        <f>IF($C106="OK",_xlfn.NUMBERVALUE(Plantilla!BH117),"")</f>
        <v/>
      </c>
      <c r="BK106" s="109" t="str">
        <f>IF($C106="OK",_xlfn.NUMBERVALUE(Plantilla!BI117),"")</f>
        <v/>
      </c>
      <c r="BL106" s="6" t="str">
        <f>IF($C106="OK",
   IF(Plantilla!BJ117&lt;&gt;"",
      TEXT(VLOOKUP(Plantilla!BJ117,'Tablas '!$Z$4:$AA$6,2,FALSE),"#"),
   ""),
"")</f>
        <v/>
      </c>
      <c r="BM106" s="4" t="str">
        <f>IF($C106="OK",_xlfn.NUMBERVALUE(Plantilla!BK117),"")</f>
        <v/>
      </c>
      <c r="BN106" s="4" t="str">
        <f>IF($C106="OK",_xlfn.NUMBERVALUE(Plantilla!BL117),"")</f>
        <v/>
      </c>
      <c r="BO106" s="6" t="str">
        <f>IF($C106="OK",_xlfn.NUMBERVALUE(Plantilla!BM117),"")</f>
        <v/>
      </c>
      <c r="BP106" s="4" t="str">
        <f>IF($C106="OK",_xlfn.NUMBERVALUE(Plantilla!BN117),"")</f>
        <v/>
      </c>
      <c r="BQ106" s="6" t="str">
        <f>IF($C106="OK",_xlfn.NUMBERVALUE(Plantilla!BO117),"")</f>
        <v/>
      </c>
      <c r="BR106" s="4" t="str">
        <f>IF($C106="OK",_xlfn.NUMBERVALUE(Plantilla!BP117),"")</f>
        <v/>
      </c>
      <c r="BS106" s="6" t="str">
        <f>IF($C106="OK",_xlfn.NUMBERVALUE(Plantilla!BQ117),"")</f>
        <v/>
      </c>
      <c r="BT106" s="4" t="str">
        <f>IF($C106="OK",_xlfn.NUMBERVALUE(Plantilla!BR117),"")</f>
        <v/>
      </c>
      <c r="BU106" s="6" t="str">
        <f>IF($C106="OK",_xlfn.NUMBERVALUE(Plantilla!BS117),"")</f>
        <v/>
      </c>
      <c r="BV106" s="6" t="str">
        <f>IF($C106="OK",_xlfn.NUMBERVALUE(Plantilla!BT117),"")</f>
        <v/>
      </c>
      <c r="BW106" s="6" t="str">
        <f>IF($C106="OK",_xlfn.NUMBERVALUE(Plantilla!BU117),"")</f>
        <v/>
      </c>
      <c r="BX106" s="6" t="str">
        <f>IF($C106="OK",_xlfn.NUMBERVALUE(Plantilla!BV117),"")</f>
        <v/>
      </c>
      <c r="BY106" s="6" t="str">
        <f>IF($C106="OK",_xlfn.NUMBERVALUE(Plantilla!BW117),"")</f>
        <v/>
      </c>
      <c r="BZ106" s="6" t="str">
        <f>IF($C106="OK",_xlfn.NUMBERVALUE(Plantilla!BX117),"")</f>
        <v/>
      </c>
      <c r="CA106" s="6" t="str">
        <f>IF($C106="OK",_xlfn.NUMBERVALUE(Plantilla!BY117),"")</f>
        <v/>
      </c>
      <c r="CB106" s="6" t="str">
        <f>IF($C106="OK",_xlfn.NUMBERVALUE(Plantilla!BZ117),"")</f>
        <v/>
      </c>
      <c r="CC106" s="6" t="str">
        <f>IF($C106="OK",_xlfn.NUMBERVALUE(Plantilla!CA117),"")</f>
        <v/>
      </c>
      <c r="CD106" s="6" t="str">
        <f>IF($C106="OK",_xlfn.NUMBERVALUE(Plantilla!CB117),"")</f>
        <v/>
      </c>
      <c r="CE106" s="6" t="str">
        <f>IF($C106="OK",_xlfn.NUMBERVALUE(Plantilla!CC117),"")</f>
        <v/>
      </c>
      <c r="CF106" s="4" t="str">
        <f>IF($C106="OK",_xlfn.NUMBERVALUE(Plantilla!CD117),"")</f>
        <v/>
      </c>
      <c r="CG106" s="6" t="str">
        <f>IF($C106="OK",_xlfn.NUMBERVALUE(Plantilla!CE117),"")</f>
        <v/>
      </c>
      <c r="CH106" s="6" t="str">
        <f>IF($C106="OK",_xlfn.NUMBERVALUE(Plantilla!CF117),"")</f>
        <v/>
      </c>
      <c r="CI106" s="6" t="str">
        <f>IF($C106="OK",_xlfn.NUMBERVALUE(Plantilla!CG117),"")</f>
        <v/>
      </c>
      <c r="CJ106" s="6" t="str">
        <f>IF($C106="OK",_xlfn.NUMBERVALUE(Plantilla!CH117),"")</f>
        <v/>
      </c>
      <c r="CK106" s="6" t="str">
        <f>IF($C106="OK",_xlfn.NUMBERVALUE(Plantilla!CI117),"")</f>
        <v/>
      </c>
      <c r="CL106" s="6" t="str">
        <f>IF($C106="OK",_xlfn.NUMBERVALUE(Plantilla!CJ117),"")</f>
        <v/>
      </c>
      <c r="CM106" t="str">
        <f>IF($C106="OK",TEXT(Plantilla!CK117,"#"),"")</f>
        <v/>
      </c>
      <c r="CN106" s="6" t="str">
        <f>IF($C106="OK",_xlfn.NUMBERVALUE(Plantilla!CL117),"")</f>
        <v/>
      </c>
      <c r="CO106" s="6" t="str">
        <f>IF($C106="OK",_xlfn.NUMBERVALUE(Plantilla!CM117),"")</f>
        <v/>
      </c>
      <c r="CP106" s="110" t="str">
        <f>IF($C106="OK",_xlfn.NUMBERVALUE(Plantilla!CN117),"")</f>
        <v/>
      </c>
      <c r="CQ106" s="6" t="str">
        <f>IF($C106="OK",_xlfn.NUMBERVALUE(Plantilla!CO117),"")</f>
        <v/>
      </c>
      <c r="CR106" s="109" t="str">
        <f>IF($C106="OK",_xlfn.NUMBERVALUE(Plantilla!CP117),"")</f>
        <v/>
      </c>
      <c r="CS106" s="110" t="str">
        <f>IF($C106="OK",_xlfn.NUMBERVALUE(Plantilla!CQ117),"")</f>
        <v/>
      </c>
      <c r="CT106" s="6" t="str">
        <f>IF($C106="OK",_xlfn.NUMBERVALUE(Plantilla!CR117),"")</f>
        <v/>
      </c>
      <c r="CU106" s="109" t="str">
        <f>IF($C106="OK",_xlfn.NUMBERVALUE(Plantilla!CS117),"")</f>
        <v/>
      </c>
      <c r="CV106" s="110" t="str">
        <f>IF($C106="OK",_xlfn.NUMBERVALUE(Plantilla!CT117),"")</f>
        <v/>
      </c>
      <c r="CW106" s="6" t="str">
        <f>IF($C106="OK",_xlfn.NUMBERVALUE(Plantilla!CU117),"")</f>
        <v/>
      </c>
      <c r="CX106" s="82" t="str">
        <f>IF($C106="OK",_xlfn.NUMBERVALUE(Plantilla!CV117),"")</f>
        <v/>
      </c>
      <c r="CY106" s="6" t="str">
        <f>IF($C106="OK",_xlfn.NUMBERVALUE(Plantilla!CW117),"")</f>
        <v/>
      </c>
      <c r="CZ106" s="82" t="str">
        <f>IF($C106="OK",_xlfn.NUMBERVALUE(Plantilla!CX117),"")</f>
        <v/>
      </c>
      <c r="DA106" s="6" t="str">
        <f>IF($C106="OK",_xlfn.NUMBERVALUE(Plantilla!CY117),"")</f>
        <v/>
      </c>
      <c r="DB106" s="109" t="str">
        <f>IF($C106="OK",_xlfn.NUMBERVALUE(Plantilla!CZ117),"")</f>
        <v/>
      </c>
      <c r="DC106" s="6" t="str">
        <f>IF($C106="OK",_xlfn.NUMBERVALUE(Plantilla!DA117),"")</f>
        <v/>
      </c>
      <c r="DD106" s="6" t="str">
        <f>IF($C106="OK",TEXT(Plantilla!DB117,"#"),"")</f>
        <v/>
      </c>
      <c r="DE106" s="6" t="str">
        <f>IF($C106="OK",_xlfn.NUMBERVALUE(Plantilla!DC117),"")</f>
        <v/>
      </c>
      <c r="DF106" s="4" t="str">
        <f>IF($C106="OK",_xlfn.NUMBERVALUE(Plantilla!DD117),"")</f>
        <v/>
      </c>
      <c r="DG106" s="6" t="str">
        <f>IF($C106="OK",_xlfn.NUMBERVALUE(Plantilla!DE117),"")</f>
        <v/>
      </c>
      <c r="DH106" s="6" t="str">
        <f>IF($C106="OK",_xlfn.NUMBERVALUE(Plantilla!DF117),"")</f>
        <v/>
      </c>
      <c r="DI106" s="6" t="str">
        <f>IF($C106="OK",_xlfn.NUMBERVALUE(Plantilla!DG117),"")</f>
        <v/>
      </c>
      <c r="DJ106" s="6" t="str">
        <f>IF($C106="OK",_xlfn.NUMBERVALUE(Plantilla!DH117),"")</f>
        <v/>
      </c>
      <c r="DK106" s="6" t="str">
        <f>IF($C106="OK",_xlfn.NUMBERVALUE(Plantilla!DI117),"")</f>
        <v/>
      </c>
      <c r="DL106" s="6" t="str">
        <f>IF($C106="OK",_xlfn.NUMBERVALUE(Plantilla!DJ117),"")</f>
        <v/>
      </c>
      <c r="DM106" s="6" t="str">
        <f>IF($C106="OK",_xlfn.NUMBERVALUE(Plantilla!DK117),"")</f>
        <v/>
      </c>
      <c r="DN106" s="6" t="str">
        <f>IF($C106="OK",_xlfn.NUMBERVALUE(Plantilla!DL117),"")</f>
        <v/>
      </c>
      <c r="DO106" s="6" t="str">
        <f>IF($C106="OK",_xlfn.NUMBERVALUE(Plantilla!DM117),"")</f>
        <v/>
      </c>
      <c r="DP106" s="6" t="str">
        <f>IF($C106="OK",_xlfn.NUMBERVALUE(Plantilla!DN117),"")</f>
        <v/>
      </c>
      <c r="DQ106" s="6" t="str">
        <f>IF($C106="OK",_xlfn.NUMBERVALUE(Plantilla!DO117),"")</f>
        <v/>
      </c>
      <c r="DR106" s="6" t="str">
        <f>IF($C106="OK",_xlfn.NUMBERVALUE(Plantilla!DP117),"")</f>
        <v/>
      </c>
      <c r="DS106" t="str">
        <f>IF($C106="OK",TEXT(Plantilla!DR117,"#"),"")</f>
        <v/>
      </c>
      <c r="DT106" s="6"/>
    </row>
    <row r="107" spans="1:124" x14ac:dyDescent="0.25">
      <c r="A107" t="str">
        <f>IF(Plantilla!$I$6="¡Perfecto!, Guarda el archivo y adjúntalo a tu interfaz de Nómina Electrónica","OK","Error")</f>
        <v>OK</v>
      </c>
      <c r="B107" t="str">
        <f>IF(Plantilla!$I$6="¡Perfecto!, Guarda el archivo y adjúntalo a tu interfaz de Nómina Electrónica",MID(Plantilla!$D$2,SEARCH("V",Plantilla!$D$2),10),"")</f>
        <v>V2.0</v>
      </c>
      <c r="C107" t="str">
        <f>Plantilla!C118</f>
        <v/>
      </c>
      <c r="D107" t="str">
        <f>IF($C107="OK",Plantilla!B118,"")</f>
        <v/>
      </c>
      <c r="E107" t="str">
        <f>IF($C107="OK",
   VLOOKUP(Plantilla!$E$4,'Tablas '!$AP$4:$AT$6,5,FALSE),
"")</f>
        <v/>
      </c>
      <c r="F107" t="str">
        <f>IF($C107="OK",TEXT(Plantilla!D118,"#"),"")</f>
        <v/>
      </c>
      <c r="G107" t="str">
        <f>IF($C107="OK",
   VLOOKUP(Plantilla!E118,'Tablas '!$B$4:$C$14,2,FALSE),
"")</f>
        <v/>
      </c>
      <c r="H107" t="str">
        <f>IF($C107="OK",TEXT(Plantilla!F118,"#"),"")</f>
        <v/>
      </c>
      <c r="I107" t="str">
        <f>IF($C107="OK",TEXT(Plantilla!G118,"#"),"")</f>
        <v/>
      </c>
      <c r="J107" t="str">
        <f>IF($C107="OK",TEXT(Plantilla!H118,"#"),"")</f>
        <v/>
      </c>
      <c r="K107" t="str">
        <f>IF($C107="OK",TEXT(Plantilla!I118,"#"),"")</f>
        <v/>
      </c>
      <c r="L107" t="str">
        <f>IF($C107="OK",TEXT(Plantilla!J118,"#"),"")</f>
        <v/>
      </c>
      <c r="M107" t="str">
        <f>IF($C107="OK",TEXT(Plantilla!K118,"#"),"")</f>
        <v/>
      </c>
      <c r="N107" t="str">
        <f>IF($C107="OK",
   CONCATENATE(YEAR(Plantilla!L118),"-",TEXT(MONTH(Plantilla!L118),"00"),"-",TEXT(DAY(Plantilla!L118),"00")),
"")</f>
        <v/>
      </c>
      <c r="O107" t="str">
        <f>IF($C107="OK",_xlfn.NUMBERVALUE(Plantilla!M118),"")</f>
        <v/>
      </c>
      <c r="P107" t="str">
        <f>IF($C107="OK",
   IF(Plantilla!N118&lt;&gt;"",
      CONCATENATE(YEAR(Plantilla!N118),"-",TEXT(MONTH(Plantilla!N118),"00"),"-",TEXT(DAY(Plantilla!N118),"00")),
   ""),
"")</f>
        <v/>
      </c>
      <c r="Q107" t="str">
        <f>IF($C107="OK",
   VLOOKUP(Plantilla!O118,'Tablas '!$E$4:$F$19,2,FALSE),
"")</f>
        <v/>
      </c>
      <c r="R107" t="str">
        <f>IF($C107="OK",
   VLOOKUP(Plantilla!P118,'Tablas '!$H$4:$I$5,2,FALSE),
"")</f>
        <v/>
      </c>
      <c r="S107" t="str">
        <f>IF($C107="OK",
   VLOOKUP(Plantilla!Q118,'Tablas '!$K$4:$L$8,2,FALSE),
"")</f>
        <v/>
      </c>
      <c r="T107" t="str">
        <f>IF($C107="OK",
   VLOOKUP(Plantilla!R118,'Tablas '!$AE$4:$AF$6,2,FALSE),
"")</f>
        <v/>
      </c>
      <c r="U107" t="str">
        <f>IF($C107="OK",
   VLOOKUP(Plantilla!S118,'Tablas '!$AE$4:$AF$6,2,FALSE),
"")</f>
        <v/>
      </c>
      <c r="V107" t="str">
        <f>IF($C107="OK",TEXT(Plantilla!T118,"#"),"")</f>
        <v/>
      </c>
      <c r="W107" s="84" t="str">
        <f>IF($C107="OK",
   VLOOKUP(Plantilla!U118,'Tablas '!$AM$4:$AN$1126,2,FALSE),
"")</f>
        <v/>
      </c>
      <c r="X107" t="str">
        <f>IF($C107="OK",TEXT(Plantilla!V118,"#"),"")</f>
        <v/>
      </c>
      <c r="Y107" t="str">
        <f>IF($C107="OK",
   CONCATENATE(YEAR(Plantilla!W118),"-",TEXT(MONTH(Plantilla!W118),"00"),"-",TEXT(DAY(Plantilla!W118),"00")),
"")</f>
        <v/>
      </c>
      <c r="Z107" t="str">
        <f>IF($C107="OK",
   CONCATENATE(YEAR(Plantilla!X118),"-",TEXT(MONTH(Plantilla!X118),"00"),"-",TEXT(DAY(Plantilla!X118),"00")),
"")</f>
        <v/>
      </c>
      <c r="AA107" t="str">
        <f>IF($C107="OK",
   TEXT(VLOOKUP(Plantilla!Y118,'Tablas '!$Q$4:$R$9,2,FALSE),"#"),
"")</f>
        <v/>
      </c>
      <c r="AB107" t="str">
        <f>IF($C107="OK",
   CONCATENATE(YEAR(Plantilla!Z118),"-",TEXT(MONTH(Plantilla!Z118),"00"),"-",TEXT(DAY(Plantilla!Z118),"00")),
"")</f>
        <v/>
      </c>
      <c r="AC107" t="str">
        <f>IF($C107="OK",
   TEXT(VLOOKUP(Plantilla!AA118,'Tablas '!$T$4:$U$13,2,FALSE),"#"),
"")</f>
        <v/>
      </c>
      <c r="AD107" t="str">
        <f>IF($C107="OK",TEXT(Plantilla!AB118,"#"),"")</f>
        <v/>
      </c>
      <c r="AE107" t="str">
        <f>IF($C107="OK",
   IF(Plantilla!AC118&lt;&gt;"",
      TEXT(VLOOKUP(Plantilla!AC118,'Tablas '!$W$4:$X$7,2,FALSE),"#"),
   ""),
"")</f>
        <v/>
      </c>
      <c r="AF107" t="str">
        <f>IF($C107="OK",TEXT(Plantilla!AD118,"#"),"")</f>
        <v/>
      </c>
      <c r="AG107" s="6" t="str">
        <f>IF($C107="OK",_xlfn.NUMBERVALUE(Plantilla!AE118),"")</f>
        <v/>
      </c>
      <c r="AH107" s="4" t="str">
        <f>IF($C107="OK",_xlfn.NUMBERVALUE(Plantilla!AF118),"")</f>
        <v/>
      </c>
      <c r="AI107" s="6" t="str">
        <f>IF($C107="OK",_xlfn.NUMBERVALUE(Plantilla!AG118),"")</f>
        <v/>
      </c>
      <c r="AJ107" s="6" t="str">
        <f>IF($C107="OK",_xlfn.NUMBERVALUE(Plantilla!AH118),"")</f>
        <v/>
      </c>
      <c r="AK107" s="6" t="str">
        <f>IF($C107="OK",_xlfn.NUMBERVALUE(Plantilla!AI118),"")</f>
        <v/>
      </c>
      <c r="AL107" s="6" t="str">
        <f>IF($C107="OK",_xlfn.NUMBERVALUE(Plantilla!AJ118),"")</f>
        <v/>
      </c>
      <c r="AM107" s="4" t="str">
        <f>IF($C107="OK",_xlfn.NUMBERVALUE(Plantilla!AK118),"")</f>
        <v/>
      </c>
      <c r="AN107" s="6" t="str">
        <f>IF($C107="OK",_xlfn.NUMBERVALUE(Plantilla!AL118),"")</f>
        <v/>
      </c>
      <c r="AO107" s="4" t="str">
        <f>IF($C107="OK",_xlfn.NUMBERVALUE(Plantilla!AM118),"")</f>
        <v/>
      </c>
      <c r="AP107" s="6" t="str">
        <f>IF($C107="OK",_xlfn.NUMBERVALUE(Plantilla!AN118),"")</f>
        <v/>
      </c>
      <c r="AQ107" s="4" t="str">
        <f>IF($C107="OK",_xlfn.NUMBERVALUE(Plantilla!AO118),"")</f>
        <v/>
      </c>
      <c r="AR107" s="6" t="str">
        <f>IF($C107="OK",_xlfn.NUMBERVALUE(Plantilla!AP118),"")</f>
        <v/>
      </c>
      <c r="AS107" s="4" t="str">
        <f>IF($C107="OK",_xlfn.NUMBERVALUE(Plantilla!AQ118),"")</f>
        <v/>
      </c>
      <c r="AT107" s="6" t="str">
        <f>IF($C107="OK",_xlfn.NUMBERVALUE(Plantilla!AR118),"")</f>
        <v/>
      </c>
      <c r="AU107" s="4" t="str">
        <f>IF($C107="OK",_xlfn.NUMBERVALUE(Plantilla!AS118),"")</f>
        <v/>
      </c>
      <c r="AV107" s="6" t="str">
        <f>IF($C107="OK",_xlfn.NUMBERVALUE(Plantilla!AT118),"")</f>
        <v/>
      </c>
      <c r="AW107" s="4" t="str">
        <f>IF($C107="OK",_xlfn.NUMBERVALUE(Plantilla!AU118),"")</f>
        <v/>
      </c>
      <c r="AX107" s="6" t="str">
        <f>IF($C107="OK",_xlfn.NUMBERVALUE(Plantilla!AV118),"")</f>
        <v/>
      </c>
      <c r="AY107" s="4" t="str">
        <f>IF($C107="OK",_xlfn.NUMBERVALUE(Plantilla!AW118),"")</f>
        <v/>
      </c>
      <c r="AZ107" s="6" t="str">
        <f>IF($C107="OK",_xlfn.NUMBERVALUE(Plantilla!AX118),"")</f>
        <v/>
      </c>
      <c r="BA107" t="str">
        <f>IF($C107="OK",_xlfn.NUMBERVALUE(Plantilla!AY118),"")</f>
        <v/>
      </c>
      <c r="BB107" t="str">
        <f>IF($C107="OK",_xlfn.NUMBERVALUE(Plantilla!AZ118),"")</f>
        <v/>
      </c>
      <c r="BC107" s="4" t="str">
        <f>IF($C107="OK",_xlfn.NUMBERVALUE(Plantilla!BA118),"")</f>
        <v/>
      </c>
      <c r="BD107" s="6" t="str">
        <f>IF($C107="OK",_xlfn.NUMBERVALUE(Plantilla!BB118),"")</f>
        <v/>
      </c>
      <c r="BE107" s="4" t="str">
        <f>IF($C107="OK",_xlfn.NUMBERVALUE(Plantilla!BC118),"")</f>
        <v/>
      </c>
      <c r="BF107" s="6" t="str">
        <f>IF($C107="OK",_xlfn.NUMBERVALUE(Plantilla!BD118),"")</f>
        <v/>
      </c>
      <c r="BG107" s="4" t="str">
        <f>IF($C107="OK",_xlfn.NUMBERVALUE(Plantilla!BE118),"")</f>
        <v/>
      </c>
      <c r="BH107" s="6" t="str">
        <f>IF($C107="OK",_xlfn.NUMBERVALUE(Plantilla!BF118),"")</f>
        <v/>
      </c>
      <c r="BI107" s="110" t="str">
        <f>IF($C107="OK",_xlfn.NUMBERVALUE(Plantilla!BG118),"")</f>
        <v/>
      </c>
      <c r="BJ107" s="6" t="str">
        <f>IF($C107="OK",_xlfn.NUMBERVALUE(Plantilla!BH118),"")</f>
        <v/>
      </c>
      <c r="BK107" s="109" t="str">
        <f>IF($C107="OK",_xlfn.NUMBERVALUE(Plantilla!BI118),"")</f>
        <v/>
      </c>
      <c r="BL107" s="6" t="str">
        <f>IF($C107="OK",
   IF(Plantilla!BJ118&lt;&gt;"",
      TEXT(VLOOKUP(Plantilla!BJ118,'Tablas '!$Z$4:$AA$6,2,FALSE),"#"),
   ""),
"")</f>
        <v/>
      </c>
      <c r="BM107" s="4" t="str">
        <f>IF($C107="OK",_xlfn.NUMBERVALUE(Plantilla!BK118),"")</f>
        <v/>
      </c>
      <c r="BN107" s="4" t="str">
        <f>IF($C107="OK",_xlfn.NUMBERVALUE(Plantilla!BL118),"")</f>
        <v/>
      </c>
      <c r="BO107" s="6" t="str">
        <f>IF($C107="OK",_xlfn.NUMBERVALUE(Plantilla!BM118),"")</f>
        <v/>
      </c>
      <c r="BP107" s="4" t="str">
        <f>IF($C107="OK",_xlfn.NUMBERVALUE(Plantilla!BN118),"")</f>
        <v/>
      </c>
      <c r="BQ107" s="6" t="str">
        <f>IF($C107="OK",_xlfn.NUMBERVALUE(Plantilla!BO118),"")</f>
        <v/>
      </c>
      <c r="BR107" s="4" t="str">
        <f>IF($C107="OK",_xlfn.NUMBERVALUE(Plantilla!BP118),"")</f>
        <v/>
      </c>
      <c r="BS107" s="6" t="str">
        <f>IF($C107="OK",_xlfn.NUMBERVALUE(Plantilla!BQ118),"")</f>
        <v/>
      </c>
      <c r="BT107" s="4" t="str">
        <f>IF($C107="OK",_xlfn.NUMBERVALUE(Plantilla!BR118),"")</f>
        <v/>
      </c>
      <c r="BU107" s="6" t="str">
        <f>IF($C107="OK",_xlfn.NUMBERVALUE(Plantilla!BS118),"")</f>
        <v/>
      </c>
      <c r="BV107" s="6" t="str">
        <f>IF($C107="OK",_xlfn.NUMBERVALUE(Plantilla!BT118),"")</f>
        <v/>
      </c>
      <c r="BW107" s="6" t="str">
        <f>IF($C107="OK",_xlfn.NUMBERVALUE(Plantilla!BU118),"")</f>
        <v/>
      </c>
      <c r="BX107" s="6" t="str">
        <f>IF($C107="OK",_xlfn.NUMBERVALUE(Plantilla!BV118),"")</f>
        <v/>
      </c>
      <c r="BY107" s="6" t="str">
        <f>IF($C107="OK",_xlfn.NUMBERVALUE(Plantilla!BW118),"")</f>
        <v/>
      </c>
      <c r="BZ107" s="6" t="str">
        <f>IF($C107="OK",_xlfn.NUMBERVALUE(Plantilla!BX118),"")</f>
        <v/>
      </c>
      <c r="CA107" s="6" t="str">
        <f>IF($C107="OK",_xlfn.NUMBERVALUE(Plantilla!BY118),"")</f>
        <v/>
      </c>
      <c r="CB107" s="6" t="str">
        <f>IF($C107="OK",_xlfn.NUMBERVALUE(Plantilla!BZ118),"")</f>
        <v/>
      </c>
      <c r="CC107" s="6" t="str">
        <f>IF($C107="OK",_xlfn.NUMBERVALUE(Plantilla!CA118),"")</f>
        <v/>
      </c>
      <c r="CD107" s="6" t="str">
        <f>IF($C107="OK",_xlfn.NUMBERVALUE(Plantilla!CB118),"")</f>
        <v/>
      </c>
      <c r="CE107" s="6" t="str">
        <f>IF($C107="OK",_xlfn.NUMBERVALUE(Plantilla!CC118),"")</f>
        <v/>
      </c>
      <c r="CF107" s="4" t="str">
        <f>IF($C107="OK",_xlfn.NUMBERVALUE(Plantilla!CD118),"")</f>
        <v/>
      </c>
      <c r="CG107" s="6" t="str">
        <f>IF($C107="OK",_xlfn.NUMBERVALUE(Plantilla!CE118),"")</f>
        <v/>
      </c>
      <c r="CH107" s="6" t="str">
        <f>IF($C107="OK",_xlfn.NUMBERVALUE(Plantilla!CF118),"")</f>
        <v/>
      </c>
      <c r="CI107" s="6" t="str">
        <f>IF($C107="OK",_xlfn.NUMBERVALUE(Plantilla!CG118),"")</f>
        <v/>
      </c>
      <c r="CJ107" s="6" t="str">
        <f>IF($C107="OK",_xlfn.NUMBERVALUE(Plantilla!CH118),"")</f>
        <v/>
      </c>
      <c r="CK107" s="6" t="str">
        <f>IF($C107="OK",_xlfn.NUMBERVALUE(Plantilla!CI118),"")</f>
        <v/>
      </c>
      <c r="CL107" s="6" t="str">
        <f>IF($C107="OK",_xlfn.NUMBERVALUE(Plantilla!CJ118),"")</f>
        <v/>
      </c>
      <c r="CM107" t="str">
        <f>IF($C107="OK",TEXT(Plantilla!CK118,"#"),"")</f>
        <v/>
      </c>
      <c r="CN107" s="6" t="str">
        <f>IF($C107="OK",_xlfn.NUMBERVALUE(Plantilla!CL118),"")</f>
        <v/>
      </c>
      <c r="CO107" s="6" t="str">
        <f>IF($C107="OK",_xlfn.NUMBERVALUE(Plantilla!CM118),"")</f>
        <v/>
      </c>
      <c r="CP107" s="110" t="str">
        <f>IF($C107="OK",_xlfn.NUMBERVALUE(Plantilla!CN118),"")</f>
        <v/>
      </c>
      <c r="CQ107" s="6" t="str">
        <f>IF($C107="OK",_xlfn.NUMBERVALUE(Plantilla!CO118),"")</f>
        <v/>
      </c>
      <c r="CR107" s="109" t="str">
        <f>IF($C107="OK",_xlfn.NUMBERVALUE(Plantilla!CP118),"")</f>
        <v/>
      </c>
      <c r="CS107" s="110" t="str">
        <f>IF($C107="OK",_xlfn.NUMBERVALUE(Plantilla!CQ118),"")</f>
        <v/>
      </c>
      <c r="CT107" s="6" t="str">
        <f>IF($C107="OK",_xlfn.NUMBERVALUE(Plantilla!CR118),"")</f>
        <v/>
      </c>
      <c r="CU107" s="109" t="str">
        <f>IF($C107="OK",_xlfn.NUMBERVALUE(Plantilla!CS118),"")</f>
        <v/>
      </c>
      <c r="CV107" s="110" t="str">
        <f>IF($C107="OK",_xlfn.NUMBERVALUE(Plantilla!CT118),"")</f>
        <v/>
      </c>
      <c r="CW107" s="6" t="str">
        <f>IF($C107="OK",_xlfn.NUMBERVALUE(Plantilla!CU118),"")</f>
        <v/>
      </c>
      <c r="CX107" s="82" t="str">
        <f>IF($C107="OK",_xlfn.NUMBERVALUE(Plantilla!CV118),"")</f>
        <v/>
      </c>
      <c r="CY107" s="6" t="str">
        <f>IF($C107="OK",_xlfn.NUMBERVALUE(Plantilla!CW118),"")</f>
        <v/>
      </c>
      <c r="CZ107" s="82" t="str">
        <f>IF($C107="OK",_xlfn.NUMBERVALUE(Plantilla!CX118),"")</f>
        <v/>
      </c>
      <c r="DA107" s="6" t="str">
        <f>IF($C107="OK",_xlfn.NUMBERVALUE(Plantilla!CY118),"")</f>
        <v/>
      </c>
      <c r="DB107" s="109" t="str">
        <f>IF($C107="OK",_xlfn.NUMBERVALUE(Plantilla!CZ118),"")</f>
        <v/>
      </c>
      <c r="DC107" s="6" t="str">
        <f>IF($C107="OK",_xlfn.NUMBERVALUE(Plantilla!DA118),"")</f>
        <v/>
      </c>
      <c r="DD107" s="6" t="str">
        <f>IF($C107="OK",TEXT(Plantilla!DB118,"#"),"")</f>
        <v/>
      </c>
      <c r="DE107" s="6" t="str">
        <f>IF($C107="OK",_xlfn.NUMBERVALUE(Plantilla!DC118),"")</f>
        <v/>
      </c>
      <c r="DF107" s="4" t="str">
        <f>IF($C107="OK",_xlfn.NUMBERVALUE(Plantilla!DD118),"")</f>
        <v/>
      </c>
      <c r="DG107" s="6" t="str">
        <f>IF($C107="OK",_xlfn.NUMBERVALUE(Plantilla!DE118),"")</f>
        <v/>
      </c>
      <c r="DH107" s="6" t="str">
        <f>IF($C107="OK",_xlfn.NUMBERVALUE(Plantilla!DF118),"")</f>
        <v/>
      </c>
      <c r="DI107" s="6" t="str">
        <f>IF($C107="OK",_xlfn.NUMBERVALUE(Plantilla!DG118),"")</f>
        <v/>
      </c>
      <c r="DJ107" s="6" t="str">
        <f>IF($C107="OK",_xlfn.NUMBERVALUE(Plantilla!DH118),"")</f>
        <v/>
      </c>
      <c r="DK107" s="6" t="str">
        <f>IF($C107="OK",_xlfn.NUMBERVALUE(Plantilla!DI118),"")</f>
        <v/>
      </c>
      <c r="DL107" s="6" t="str">
        <f>IF($C107="OK",_xlfn.NUMBERVALUE(Plantilla!DJ118),"")</f>
        <v/>
      </c>
      <c r="DM107" s="6" t="str">
        <f>IF($C107="OK",_xlfn.NUMBERVALUE(Plantilla!DK118),"")</f>
        <v/>
      </c>
      <c r="DN107" s="6" t="str">
        <f>IF($C107="OK",_xlfn.NUMBERVALUE(Plantilla!DL118),"")</f>
        <v/>
      </c>
      <c r="DO107" s="6" t="str">
        <f>IF($C107="OK",_xlfn.NUMBERVALUE(Plantilla!DM118),"")</f>
        <v/>
      </c>
      <c r="DP107" s="6" t="str">
        <f>IF($C107="OK",_xlfn.NUMBERVALUE(Plantilla!DN118),"")</f>
        <v/>
      </c>
      <c r="DQ107" s="6" t="str">
        <f>IF($C107="OK",_xlfn.NUMBERVALUE(Plantilla!DO118),"")</f>
        <v/>
      </c>
      <c r="DR107" s="6" t="str">
        <f>IF($C107="OK",_xlfn.NUMBERVALUE(Plantilla!DP118),"")</f>
        <v/>
      </c>
      <c r="DS107" t="str">
        <f>IF($C107="OK",TEXT(Plantilla!DR118,"#"),"")</f>
        <v/>
      </c>
      <c r="DT107" s="6"/>
    </row>
    <row r="108" spans="1:124" x14ac:dyDescent="0.25">
      <c r="A108" t="str">
        <f>IF(Plantilla!$I$6="¡Perfecto!, Guarda el archivo y adjúntalo a tu interfaz de Nómina Electrónica","OK","Error")</f>
        <v>OK</v>
      </c>
      <c r="B108" t="str">
        <f>IF(Plantilla!$I$6="¡Perfecto!, Guarda el archivo y adjúntalo a tu interfaz de Nómina Electrónica",MID(Plantilla!$D$2,SEARCH("V",Plantilla!$D$2),10),"")</f>
        <v>V2.0</v>
      </c>
      <c r="C108" t="str">
        <f>Plantilla!C119</f>
        <v/>
      </c>
      <c r="D108" t="str">
        <f>IF($C108="OK",Plantilla!B119,"")</f>
        <v/>
      </c>
      <c r="E108" t="str">
        <f>IF($C108="OK",
   VLOOKUP(Plantilla!$E$4,'Tablas '!$AP$4:$AT$6,5,FALSE),
"")</f>
        <v/>
      </c>
      <c r="F108" t="str">
        <f>IF($C108="OK",TEXT(Plantilla!D119,"#"),"")</f>
        <v/>
      </c>
      <c r="G108" t="str">
        <f>IF($C108="OK",
   VLOOKUP(Plantilla!E119,'Tablas '!$B$4:$C$14,2,FALSE),
"")</f>
        <v/>
      </c>
      <c r="H108" t="str">
        <f>IF($C108="OK",TEXT(Plantilla!F119,"#"),"")</f>
        <v/>
      </c>
      <c r="I108" t="str">
        <f>IF($C108="OK",TEXT(Plantilla!G119,"#"),"")</f>
        <v/>
      </c>
      <c r="J108" t="str">
        <f>IF($C108="OK",TEXT(Plantilla!H119,"#"),"")</f>
        <v/>
      </c>
      <c r="K108" t="str">
        <f>IF($C108="OK",TEXT(Plantilla!I119,"#"),"")</f>
        <v/>
      </c>
      <c r="L108" t="str">
        <f>IF($C108="OK",TEXT(Plantilla!J119,"#"),"")</f>
        <v/>
      </c>
      <c r="M108" t="str">
        <f>IF($C108="OK",TEXT(Plantilla!K119,"#"),"")</f>
        <v/>
      </c>
      <c r="N108" t="str">
        <f>IF($C108="OK",
   CONCATENATE(YEAR(Plantilla!L119),"-",TEXT(MONTH(Plantilla!L119),"00"),"-",TEXT(DAY(Plantilla!L119),"00")),
"")</f>
        <v/>
      </c>
      <c r="O108" t="str">
        <f>IF($C108="OK",_xlfn.NUMBERVALUE(Plantilla!M119),"")</f>
        <v/>
      </c>
      <c r="P108" t="str">
        <f>IF($C108="OK",
   IF(Plantilla!N119&lt;&gt;"",
      CONCATENATE(YEAR(Plantilla!N119),"-",TEXT(MONTH(Plantilla!N119),"00"),"-",TEXT(DAY(Plantilla!N119),"00")),
   ""),
"")</f>
        <v/>
      </c>
      <c r="Q108" t="str">
        <f>IF($C108="OK",
   VLOOKUP(Plantilla!O119,'Tablas '!$E$4:$F$19,2,FALSE),
"")</f>
        <v/>
      </c>
      <c r="R108" t="str">
        <f>IF($C108="OK",
   VLOOKUP(Plantilla!P119,'Tablas '!$H$4:$I$5,2,FALSE),
"")</f>
        <v/>
      </c>
      <c r="S108" t="str">
        <f>IF($C108="OK",
   VLOOKUP(Plantilla!Q119,'Tablas '!$K$4:$L$8,2,FALSE),
"")</f>
        <v/>
      </c>
      <c r="T108" t="str">
        <f>IF($C108="OK",
   VLOOKUP(Plantilla!R119,'Tablas '!$AE$4:$AF$6,2,FALSE),
"")</f>
        <v/>
      </c>
      <c r="U108" t="str">
        <f>IF($C108="OK",
   VLOOKUP(Plantilla!S119,'Tablas '!$AE$4:$AF$6,2,FALSE),
"")</f>
        <v/>
      </c>
      <c r="V108" t="str">
        <f>IF($C108="OK",TEXT(Plantilla!T119,"#"),"")</f>
        <v/>
      </c>
      <c r="W108" s="84" t="str">
        <f>IF($C108="OK",
   VLOOKUP(Plantilla!U119,'Tablas '!$AM$4:$AN$1126,2,FALSE),
"")</f>
        <v/>
      </c>
      <c r="X108" t="str">
        <f>IF($C108="OK",TEXT(Plantilla!V119,"#"),"")</f>
        <v/>
      </c>
      <c r="Y108" t="str">
        <f>IF($C108="OK",
   CONCATENATE(YEAR(Plantilla!W119),"-",TEXT(MONTH(Plantilla!W119),"00"),"-",TEXT(DAY(Plantilla!W119),"00")),
"")</f>
        <v/>
      </c>
      <c r="Z108" t="str">
        <f>IF($C108="OK",
   CONCATENATE(YEAR(Plantilla!X119),"-",TEXT(MONTH(Plantilla!X119),"00"),"-",TEXT(DAY(Plantilla!X119),"00")),
"")</f>
        <v/>
      </c>
      <c r="AA108" t="str">
        <f>IF($C108="OK",
   TEXT(VLOOKUP(Plantilla!Y119,'Tablas '!$Q$4:$R$9,2,FALSE),"#"),
"")</f>
        <v/>
      </c>
      <c r="AB108" t="str">
        <f>IF($C108="OK",
   CONCATENATE(YEAR(Plantilla!Z119),"-",TEXT(MONTH(Plantilla!Z119),"00"),"-",TEXT(DAY(Plantilla!Z119),"00")),
"")</f>
        <v/>
      </c>
      <c r="AC108" t="str">
        <f>IF($C108="OK",
   TEXT(VLOOKUP(Plantilla!AA119,'Tablas '!$T$4:$U$13,2,FALSE),"#"),
"")</f>
        <v/>
      </c>
      <c r="AD108" t="str">
        <f>IF($C108="OK",TEXT(Plantilla!AB119,"#"),"")</f>
        <v/>
      </c>
      <c r="AE108" t="str">
        <f>IF($C108="OK",
   IF(Plantilla!AC119&lt;&gt;"",
      TEXT(VLOOKUP(Plantilla!AC119,'Tablas '!$W$4:$X$7,2,FALSE),"#"),
   ""),
"")</f>
        <v/>
      </c>
      <c r="AF108" t="str">
        <f>IF($C108="OK",TEXT(Plantilla!AD119,"#"),"")</f>
        <v/>
      </c>
      <c r="AG108" s="6" t="str">
        <f>IF($C108="OK",_xlfn.NUMBERVALUE(Plantilla!AE119),"")</f>
        <v/>
      </c>
      <c r="AH108" s="4" t="str">
        <f>IF($C108="OK",_xlfn.NUMBERVALUE(Plantilla!AF119),"")</f>
        <v/>
      </c>
      <c r="AI108" s="6" t="str">
        <f>IF($C108="OK",_xlfn.NUMBERVALUE(Plantilla!AG119),"")</f>
        <v/>
      </c>
      <c r="AJ108" s="6" t="str">
        <f>IF($C108="OK",_xlfn.NUMBERVALUE(Plantilla!AH119),"")</f>
        <v/>
      </c>
      <c r="AK108" s="6" t="str">
        <f>IF($C108="OK",_xlfn.NUMBERVALUE(Plantilla!AI119),"")</f>
        <v/>
      </c>
      <c r="AL108" s="6" t="str">
        <f>IF($C108="OK",_xlfn.NUMBERVALUE(Plantilla!AJ119),"")</f>
        <v/>
      </c>
      <c r="AM108" s="4" t="str">
        <f>IF($C108="OK",_xlfn.NUMBERVALUE(Plantilla!AK119),"")</f>
        <v/>
      </c>
      <c r="AN108" s="6" t="str">
        <f>IF($C108="OK",_xlfn.NUMBERVALUE(Plantilla!AL119),"")</f>
        <v/>
      </c>
      <c r="AO108" s="4" t="str">
        <f>IF($C108="OK",_xlfn.NUMBERVALUE(Plantilla!AM119),"")</f>
        <v/>
      </c>
      <c r="AP108" s="6" t="str">
        <f>IF($C108="OK",_xlfn.NUMBERVALUE(Plantilla!AN119),"")</f>
        <v/>
      </c>
      <c r="AQ108" s="4" t="str">
        <f>IF($C108="OK",_xlfn.NUMBERVALUE(Plantilla!AO119),"")</f>
        <v/>
      </c>
      <c r="AR108" s="6" t="str">
        <f>IF($C108="OK",_xlfn.NUMBERVALUE(Plantilla!AP119),"")</f>
        <v/>
      </c>
      <c r="AS108" s="4" t="str">
        <f>IF($C108="OK",_xlfn.NUMBERVALUE(Plantilla!AQ119),"")</f>
        <v/>
      </c>
      <c r="AT108" s="6" t="str">
        <f>IF($C108="OK",_xlfn.NUMBERVALUE(Plantilla!AR119),"")</f>
        <v/>
      </c>
      <c r="AU108" s="4" t="str">
        <f>IF($C108="OK",_xlfn.NUMBERVALUE(Plantilla!AS119),"")</f>
        <v/>
      </c>
      <c r="AV108" s="6" t="str">
        <f>IF($C108="OK",_xlfn.NUMBERVALUE(Plantilla!AT119),"")</f>
        <v/>
      </c>
      <c r="AW108" s="4" t="str">
        <f>IF($C108="OK",_xlfn.NUMBERVALUE(Plantilla!AU119),"")</f>
        <v/>
      </c>
      <c r="AX108" s="6" t="str">
        <f>IF($C108="OK",_xlfn.NUMBERVALUE(Plantilla!AV119),"")</f>
        <v/>
      </c>
      <c r="AY108" s="4" t="str">
        <f>IF($C108="OK",_xlfn.NUMBERVALUE(Plantilla!AW119),"")</f>
        <v/>
      </c>
      <c r="AZ108" s="6" t="str">
        <f>IF($C108="OK",_xlfn.NUMBERVALUE(Plantilla!AX119),"")</f>
        <v/>
      </c>
      <c r="BA108" t="str">
        <f>IF($C108="OK",_xlfn.NUMBERVALUE(Plantilla!AY119),"")</f>
        <v/>
      </c>
      <c r="BB108" t="str">
        <f>IF($C108="OK",_xlfn.NUMBERVALUE(Plantilla!AZ119),"")</f>
        <v/>
      </c>
      <c r="BC108" s="4" t="str">
        <f>IF($C108="OK",_xlfn.NUMBERVALUE(Plantilla!BA119),"")</f>
        <v/>
      </c>
      <c r="BD108" s="6" t="str">
        <f>IF($C108="OK",_xlfn.NUMBERVALUE(Plantilla!BB119),"")</f>
        <v/>
      </c>
      <c r="BE108" s="4" t="str">
        <f>IF($C108="OK",_xlfn.NUMBERVALUE(Plantilla!BC119),"")</f>
        <v/>
      </c>
      <c r="BF108" s="6" t="str">
        <f>IF($C108="OK",_xlfn.NUMBERVALUE(Plantilla!BD119),"")</f>
        <v/>
      </c>
      <c r="BG108" s="4" t="str">
        <f>IF($C108="OK",_xlfn.NUMBERVALUE(Plantilla!BE119),"")</f>
        <v/>
      </c>
      <c r="BH108" s="6" t="str">
        <f>IF($C108="OK",_xlfn.NUMBERVALUE(Plantilla!BF119),"")</f>
        <v/>
      </c>
      <c r="BI108" s="110" t="str">
        <f>IF($C108="OK",_xlfn.NUMBERVALUE(Plantilla!BG119),"")</f>
        <v/>
      </c>
      <c r="BJ108" s="6" t="str">
        <f>IF($C108="OK",_xlfn.NUMBERVALUE(Plantilla!BH119),"")</f>
        <v/>
      </c>
      <c r="BK108" s="109" t="str">
        <f>IF($C108="OK",_xlfn.NUMBERVALUE(Plantilla!BI119),"")</f>
        <v/>
      </c>
      <c r="BL108" s="6" t="str">
        <f>IF($C108="OK",
   IF(Plantilla!BJ119&lt;&gt;"",
      TEXT(VLOOKUP(Plantilla!BJ119,'Tablas '!$Z$4:$AA$6,2,FALSE),"#"),
   ""),
"")</f>
        <v/>
      </c>
      <c r="BM108" s="4" t="str">
        <f>IF($C108="OK",_xlfn.NUMBERVALUE(Plantilla!BK119),"")</f>
        <v/>
      </c>
      <c r="BN108" s="4" t="str">
        <f>IF($C108="OK",_xlfn.NUMBERVALUE(Plantilla!BL119),"")</f>
        <v/>
      </c>
      <c r="BO108" s="6" t="str">
        <f>IF($C108="OK",_xlfn.NUMBERVALUE(Plantilla!BM119),"")</f>
        <v/>
      </c>
      <c r="BP108" s="4" t="str">
        <f>IF($C108="OK",_xlfn.NUMBERVALUE(Plantilla!BN119),"")</f>
        <v/>
      </c>
      <c r="BQ108" s="6" t="str">
        <f>IF($C108="OK",_xlfn.NUMBERVALUE(Plantilla!BO119),"")</f>
        <v/>
      </c>
      <c r="BR108" s="4" t="str">
        <f>IF($C108="OK",_xlfn.NUMBERVALUE(Plantilla!BP119),"")</f>
        <v/>
      </c>
      <c r="BS108" s="6" t="str">
        <f>IF($C108="OK",_xlfn.NUMBERVALUE(Plantilla!BQ119),"")</f>
        <v/>
      </c>
      <c r="BT108" s="4" t="str">
        <f>IF($C108="OK",_xlfn.NUMBERVALUE(Plantilla!BR119),"")</f>
        <v/>
      </c>
      <c r="BU108" s="6" t="str">
        <f>IF($C108="OK",_xlfn.NUMBERVALUE(Plantilla!BS119),"")</f>
        <v/>
      </c>
      <c r="BV108" s="6" t="str">
        <f>IF($C108="OK",_xlfn.NUMBERVALUE(Plantilla!BT119),"")</f>
        <v/>
      </c>
      <c r="BW108" s="6" t="str">
        <f>IF($C108="OK",_xlfn.NUMBERVALUE(Plantilla!BU119),"")</f>
        <v/>
      </c>
      <c r="BX108" s="6" t="str">
        <f>IF($C108="OK",_xlfn.NUMBERVALUE(Plantilla!BV119),"")</f>
        <v/>
      </c>
      <c r="BY108" s="6" t="str">
        <f>IF($C108="OK",_xlfn.NUMBERVALUE(Plantilla!BW119),"")</f>
        <v/>
      </c>
      <c r="BZ108" s="6" t="str">
        <f>IF($C108="OK",_xlfn.NUMBERVALUE(Plantilla!BX119),"")</f>
        <v/>
      </c>
      <c r="CA108" s="6" t="str">
        <f>IF($C108="OK",_xlfn.NUMBERVALUE(Plantilla!BY119),"")</f>
        <v/>
      </c>
      <c r="CB108" s="6" t="str">
        <f>IF($C108="OK",_xlfn.NUMBERVALUE(Plantilla!BZ119),"")</f>
        <v/>
      </c>
      <c r="CC108" s="6" t="str">
        <f>IF($C108="OK",_xlfn.NUMBERVALUE(Plantilla!CA119),"")</f>
        <v/>
      </c>
      <c r="CD108" s="6" t="str">
        <f>IF($C108="OK",_xlfn.NUMBERVALUE(Plantilla!CB119),"")</f>
        <v/>
      </c>
      <c r="CE108" s="6" t="str">
        <f>IF($C108="OK",_xlfn.NUMBERVALUE(Plantilla!CC119),"")</f>
        <v/>
      </c>
      <c r="CF108" s="4" t="str">
        <f>IF($C108="OK",_xlfn.NUMBERVALUE(Plantilla!CD119),"")</f>
        <v/>
      </c>
      <c r="CG108" s="6" t="str">
        <f>IF($C108="OK",_xlfn.NUMBERVALUE(Plantilla!CE119),"")</f>
        <v/>
      </c>
      <c r="CH108" s="6" t="str">
        <f>IF($C108="OK",_xlfn.NUMBERVALUE(Plantilla!CF119),"")</f>
        <v/>
      </c>
      <c r="CI108" s="6" t="str">
        <f>IF($C108="OK",_xlfn.NUMBERVALUE(Plantilla!CG119),"")</f>
        <v/>
      </c>
      <c r="CJ108" s="6" t="str">
        <f>IF($C108="OK",_xlfn.NUMBERVALUE(Plantilla!CH119),"")</f>
        <v/>
      </c>
      <c r="CK108" s="6" t="str">
        <f>IF($C108="OK",_xlfn.NUMBERVALUE(Plantilla!CI119),"")</f>
        <v/>
      </c>
      <c r="CL108" s="6" t="str">
        <f>IF($C108="OK",_xlfn.NUMBERVALUE(Plantilla!CJ119),"")</f>
        <v/>
      </c>
      <c r="CM108" t="str">
        <f>IF($C108="OK",TEXT(Plantilla!CK119,"#"),"")</f>
        <v/>
      </c>
      <c r="CN108" s="6" t="str">
        <f>IF($C108="OK",_xlfn.NUMBERVALUE(Plantilla!CL119),"")</f>
        <v/>
      </c>
      <c r="CO108" s="6" t="str">
        <f>IF($C108="OK",_xlfn.NUMBERVALUE(Plantilla!CM119),"")</f>
        <v/>
      </c>
      <c r="CP108" s="110" t="str">
        <f>IF($C108="OK",_xlfn.NUMBERVALUE(Plantilla!CN119),"")</f>
        <v/>
      </c>
      <c r="CQ108" s="6" t="str">
        <f>IF($C108="OK",_xlfn.NUMBERVALUE(Plantilla!CO119),"")</f>
        <v/>
      </c>
      <c r="CR108" s="109" t="str">
        <f>IF($C108="OK",_xlfn.NUMBERVALUE(Plantilla!CP119),"")</f>
        <v/>
      </c>
      <c r="CS108" s="110" t="str">
        <f>IF($C108="OK",_xlfn.NUMBERVALUE(Plantilla!CQ119),"")</f>
        <v/>
      </c>
      <c r="CT108" s="6" t="str">
        <f>IF($C108="OK",_xlfn.NUMBERVALUE(Plantilla!CR119),"")</f>
        <v/>
      </c>
      <c r="CU108" s="109" t="str">
        <f>IF($C108="OK",_xlfn.NUMBERVALUE(Plantilla!CS119),"")</f>
        <v/>
      </c>
      <c r="CV108" s="110" t="str">
        <f>IF($C108="OK",_xlfn.NUMBERVALUE(Plantilla!CT119),"")</f>
        <v/>
      </c>
      <c r="CW108" s="6" t="str">
        <f>IF($C108="OK",_xlfn.NUMBERVALUE(Plantilla!CU119),"")</f>
        <v/>
      </c>
      <c r="CX108" s="82" t="str">
        <f>IF($C108="OK",_xlfn.NUMBERVALUE(Plantilla!CV119),"")</f>
        <v/>
      </c>
      <c r="CY108" s="6" t="str">
        <f>IF($C108="OK",_xlfn.NUMBERVALUE(Plantilla!CW119),"")</f>
        <v/>
      </c>
      <c r="CZ108" s="82" t="str">
        <f>IF($C108="OK",_xlfn.NUMBERVALUE(Plantilla!CX119),"")</f>
        <v/>
      </c>
      <c r="DA108" s="6" t="str">
        <f>IF($C108="OK",_xlfn.NUMBERVALUE(Plantilla!CY119),"")</f>
        <v/>
      </c>
      <c r="DB108" s="109" t="str">
        <f>IF($C108="OK",_xlfn.NUMBERVALUE(Plantilla!CZ119),"")</f>
        <v/>
      </c>
      <c r="DC108" s="6" t="str">
        <f>IF($C108="OK",_xlfn.NUMBERVALUE(Plantilla!DA119),"")</f>
        <v/>
      </c>
      <c r="DD108" s="6" t="str">
        <f>IF($C108="OK",TEXT(Plantilla!DB119,"#"),"")</f>
        <v/>
      </c>
      <c r="DE108" s="6" t="str">
        <f>IF($C108="OK",_xlfn.NUMBERVALUE(Plantilla!DC119),"")</f>
        <v/>
      </c>
      <c r="DF108" s="4" t="str">
        <f>IF($C108="OK",_xlfn.NUMBERVALUE(Plantilla!DD119),"")</f>
        <v/>
      </c>
      <c r="DG108" s="6" t="str">
        <f>IF($C108="OK",_xlfn.NUMBERVALUE(Plantilla!DE119),"")</f>
        <v/>
      </c>
      <c r="DH108" s="6" t="str">
        <f>IF($C108="OK",_xlfn.NUMBERVALUE(Plantilla!DF119),"")</f>
        <v/>
      </c>
      <c r="DI108" s="6" t="str">
        <f>IF($C108="OK",_xlfn.NUMBERVALUE(Plantilla!DG119),"")</f>
        <v/>
      </c>
      <c r="DJ108" s="6" t="str">
        <f>IF($C108="OK",_xlfn.NUMBERVALUE(Plantilla!DH119),"")</f>
        <v/>
      </c>
      <c r="DK108" s="6" t="str">
        <f>IF($C108="OK",_xlfn.NUMBERVALUE(Plantilla!DI119),"")</f>
        <v/>
      </c>
      <c r="DL108" s="6" t="str">
        <f>IF($C108="OK",_xlfn.NUMBERVALUE(Plantilla!DJ119),"")</f>
        <v/>
      </c>
      <c r="DM108" s="6" t="str">
        <f>IF($C108="OK",_xlfn.NUMBERVALUE(Plantilla!DK119),"")</f>
        <v/>
      </c>
      <c r="DN108" s="6" t="str">
        <f>IF($C108="OK",_xlfn.NUMBERVALUE(Plantilla!DL119),"")</f>
        <v/>
      </c>
      <c r="DO108" s="6" t="str">
        <f>IF($C108="OK",_xlfn.NUMBERVALUE(Plantilla!DM119),"")</f>
        <v/>
      </c>
      <c r="DP108" s="6" t="str">
        <f>IF($C108="OK",_xlfn.NUMBERVALUE(Plantilla!DN119),"")</f>
        <v/>
      </c>
      <c r="DQ108" s="6" t="str">
        <f>IF($C108="OK",_xlfn.NUMBERVALUE(Plantilla!DO119),"")</f>
        <v/>
      </c>
      <c r="DR108" s="6" t="str">
        <f>IF($C108="OK",_xlfn.NUMBERVALUE(Plantilla!DP119),"")</f>
        <v/>
      </c>
      <c r="DS108" t="str">
        <f>IF($C108="OK",TEXT(Plantilla!DR119,"#"),"")</f>
        <v/>
      </c>
      <c r="DT108" s="6"/>
    </row>
    <row r="109" spans="1:124" x14ac:dyDescent="0.25">
      <c r="A109" t="str">
        <f>IF(Plantilla!$I$6="¡Perfecto!, Guarda el archivo y adjúntalo a tu interfaz de Nómina Electrónica","OK","Error")</f>
        <v>OK</v>
      </c>
      <c r="B109" t="str">
        <f>IF(Plantilla!$I$6="¡Perfecto!, Guarda el archivo y adjúntalo a tu interfaz de Nómina Electrónica",MID(Plantilla!$D$2,SEARCH("V",Plantilla!$D$2),10),"")</f>
        <v>V2.0</v>
      </c>
      <c r="C109" t="str">
        <f>Plantilla!C120</f>
        <v/>
      </c>
      <c r="D109" t="str">
        <f>IF($C109="OK",Plantilla!B120,"")</f>
        <v/>
      </c>
      <c r="E109" t="str">
        <f>IF($C109="OK",
   VLOOKUP(Plantilla!$E$4,'Tablas '!$AP$4:$AT$6,5,FALSE),
"")</f>
        <v/>
      </c>
      <c r="F109" t="str">
        <f>IF($C109="OK",TEXT(Plantilla!D120,"#"),"")</f>
        <v/>
      </c>
      <c r="G109" t="str">
        <f>IF($C109="OK",
   VLOOKUP(Plantilla!E120,'Tablas '!$B$4:$C$14,2,FALSE),
"")</f>
        <v/>
      </c>
      <c r="H109" t="str">
        <f>IF($C109="OK",TEXT(Plantilla!F120,"#"),"")</f>
        <v/>
      </c>
      <c r="I109" t="str">
        <f>IF($C109="OK",TEXT(Plantilla!G120,"#"),"")</f>
        <v/>
      </c>
      <c r="J109" t="str">
        <f>IF($C109="OK",TEXT(Plantilla!H120,"#"),"")</f>
        <v/>
      </c>
      <c r="K109" t="str">
        <f>IF($C109="OK",TEXT(Plantilla!I120,"#"),"")</f>
        <v/>
      </c>
      <c r="L109" t="str">
        <f>IF($C109="OK",TEXT(Plantilla!J120,"#"),"")</f>
        <v/>
      </c>
      <c r="M109" t="str">
        <f>IF($C109="OK",TEXT(Plantilla!K120,"#"),"")</f>
        <v/>
      </c>
      <c r="N109" t="str">
        <f>IF($C109="OK",
   CONCATENATE(YEAR(Plantilla!L120),"-",TEXT(MONTH(Plantilla!L120),"00"),"-",TEXT(DAY(Plantilla!L120),"00")),
"")</f>
        <v/>
      </c>
      <c r="O109" t="str">
        <f>IF($C109="OK",_xlfn.NUMBERVALUE(Plantilla!M120),"")</f>
        <v/>
      </c>
      <c r="P109" t="str">
        <f>IF($C109="OK",
   IF(Plantilla!N120&lt;&gt;"",
      CONCATENATE(YEAR(Plantilla!N120),"-",TEXT(MONTH(Plantilla!N120),"00"),"-",TEXT(DAY(Plantilla!N120),"00")),
   ""),
"")</f>
        <v/>
      </c>
      <c r="Q109" t="str">
        <f>IF($C109="OK",
   VLOOKUP(Plantilla!O120,'Tablas '!$E$4:$F$19,2,FALSE),
"")</f>
        <v/>
      </c>
      <c r="R109" t="str">
        <f>IF($C109="OK",
   VLOOKUP(Plantilla!P120,'Tablas '!$H$4:$I$5,2,FALSE),
"")</f>
        <v/>
      </c>
      <c r="S109" t="str">
        <f>IF($C109="OK",
   VLOOKUP(Plantilla!Q120,'Tablas '!$K$4:$L$8,2,FALSE),
"")</f>
        <v/>
      </c>
      <c r="T109" t="str">
        <f>IF($C109="OK",
   VLOOKUP(Plantilla!R120,'Tablas '!$AE$4:$AF$6,2,FALSE),
"")</f>
        <v/>
      </c>
      <c r="U109" t="str">
        <f>IF($C109="OK",
   VLOOKUP(Plantilla!S120,'Tablas '!$AE$4:$AF$6,2,FALSE),
"")</f>
        <v/>
      </c>
      <c r="V109" t="str">
        <f>IF($C109="OK",TEXT(Plantilla!T120,"#"),"")</f>
        <v/>
      </c>
      <c r="W109" s="84" t="str">
        <f>IF($C109="OK",
   VLOOKUP(Plantilla!U120,'Tablas '!$AM$4:$AN$1126,2,FALSE),
"")</f>
        <v/>
      </c>
      <c r="X109" t="str">
        <f>IF($C109="OK",TEXT(Plantilla!V120,"#"),"")</f>
        <v/>
      </c>
      <c r="Y109" t="str">
        <f>IF($C109="OK",
   CONCATENATE(YEAR(Plantilla!W120),"-",TEXT(MONTH(Plantilla!W120),"00"),"-",TEXT(DAY(Plantilla!W120),"00")),
"")</f>
        <v/>
      </c>
      <c r="Z109" t="str">
        <f>IF($C109="OK",
   CONCATENATE(YEAR(Plantilla!X120),"-",TEXT(MONTH(Plantilla!X120),"00"),"-",TEXT(DAY(Plantilla!X120),"00")),
"")</f>
        <v/>
      </c>
      <c r="AA109" t="str">
        <f>IF($C109="OK",
   TEXT(VLOOKUP(Plantilla!Y120,'Tablas '!$Q$4:$R$9,2,FALSE),"#"),
"")</f>
        <v/>
      </c>
      <c r="AB109" t="str">
        <f>IF($C109="OK",
   CONCATENATE(YEAR(Plantilla!Z120),"-",TEXT(MONTH(Plantilla!Z120),"00"),"-",TEXT(DAY(Plantilla!Z120),"00")),
"")</f>
        <v/>
      </c>
      <c r="AC109" t="str">
        <f>IF($C109="OK",
   TEXT(VLOOKUP(Plantilla!AA120,'Tablas '!$T$4:$U$13,2,FALSE),"#"),
"")</f>
        <v/>
      </c>
      <c r="AD109" t="str">
        <f>IF($C109="OK",TEXT(Plantilla!AB120,"#"),"")</f>
        <v/>
      </c>
      <c r="AE109" t="str">
        <f>IF($C109="OK",
   IF(Plantilla!AC120&lt;&gt;"",
      TEXT(VLOOKUP(Plantilla!AC120,'Tablas '!$W$4:$X$7,2,FALSE),"#"),
   ""),
"")</f>
        <v/>
      </c>
      <c r="AF109" t="str">
        <f>IF($C109="OK",TEXT(Plantilla!AD120,"#"),"")</f>
        <v/>
      </c>
      <c r="AG109" s="6" t="str">
        <f>IF($C109="OK",_xlfn.NUMBERVALUE(Plantilla!AE120),"")</f>
        <v/>
      </c>
      <c r="AH109" s="4" t="str">
        <f>IF($C109="OK",_xlfn.NUMBERVALUE(Plantilla!AF120),"")</f>
        <v/>
      </c>
      <c r="AI109" s="6" t="str">
        <f>IF($C109="OK",_xlfn.NUMBERVALUE(Plantilla!AG120),"")</f>
        <v/>
      </c>
      <c r="AJ109" s="6" t="str">
        <f>IF($C109="OK",_xlfn.NUMBERVALUE(Plantilla!AH120),"")</f>
        <v/>
      </c>
      <c r="AK109" s="6" t="str">
        <f>IF($C109="OK",_xlfn.NUMBERVALUE(Plantilla!AI120),"")</f>
        <v/>
      </c>
      <c r="AL109" s="6" t="str">
        <f>IF($C109="OK",_xlfn.NUMBERVALUE(Plantilla!AJ120),"")</f>
        <v/>
      </c>
      <c r="AM109" s="4" t="str">
        <f>IF($C109="OK",_xlfn.NUMBERVALUE(Plantilla!AK120),"")</f>
        <v/>
      </c>
      <c r="AN109" s="6" t="str">
        <f>IF($C109="OK",_xlfn.NUMBERVALUE(Plantilla!AL120),"")</f>
        <v/>
      </c>
      <c r="AO109" s="4" t="str">
        <f>IF($C109="OK",_xlfn.NUMBERVALUE(Plantilla!AM120),"")</f>
        <v/>
      </c>
      <c r="AP109" s="6" t="str">
        <f>IF($C109="OK",_xlfn.NUMBERVALUE(Plantilla!AN120),"")</f>
        <v/>
      </c>
      <c r="AQ109" s="4" t="str">
        <f>IF($C109="OK",_xlfn.NUMBERVALUE(Plantilla!AO120),"")</f>
        <v/>
      </c>
      <c r="AR109" s="6" t="str">
        <f>IF($C109="OK",_xlfn.NUMBERVALUE(Plantilla!AP120),"")</f>
        <v/>
      </c>
      <c r="AS109" s="4" t="str">
        <f>IF($C109="OK",_xlfn.NUMBERVALUE(Plantilla!AQ120),"")</f>
        <v/>
      </c>
      <c r="AT109" s="6" t="str">
        <f>IF($C109="OK",_xlfn.NUMBERVALUE(Plantilla!AR120),"")</f>
        <v/>
      </c>
      <c r="AU109" s="4" t="str">
        <f>IF($C109="OK",_xlfn.NUMBERVALUE(Plantilla!AS120),"")</f>
        <v/>
      </c>
      <c r="AV109" s="6" t="str">
        <f>IF($C109="OK",_xlfn.NUMBERVALUE(Plantilla!AT120),"")</f>
        <v/>
      </c>
      <c r="AW109" s="4" t="str">
        <f>IF($C109="OK",_xlfn.NUMBERVALUE(Plantilla!AU120),"")</f>
        <v/>
      </c>
      <c r="AX109" s="6" t="str">
        <f>IF($C109="OK",_xlfn.NUMBERVALUE(Plantilla!AV120),"")</f>
        <v/>
      </c>
      <c r="AY109" s="4" t="str">
        <f>IF($C109="OK",_xlfn.NUMBERVALUE(Plantilla!AW120),"")</f>
        <v/>
      </c>
      <c r="AZ109" s="6" t="str">
        <f>IF($C109="OK",_xlfn.NUMBERVALUE(Plantilla!AX120),"")</f>
        <v/>
      </c>
      <c r="BA109" t="str">
        <f>IF($C109="OK",_xlfn.NUMBERVALUE(Plantilla!AY120),"")</f>
        <v/>
      </c>
      <c r="BB109" t="str">
        <f>IF($C109="OK",_xlfn.NUMBERVALUE(Plantilla!AZ120),"")</f>
        <v/>
      </c>
      <c r="BC109" s="4" t="str">
        <f>IF($C109="OK",_xlfn.NUMBERVALUE(Plantilla!BA120),"")</f>
        <v/>
      </c>
      <c r="BD109" s="6" t="str">
        <f>IF($C109="OK",_xlfn.NUMBERVALUE(Plantilla!BB120),"")</f>
        <v/>
      </c>
      <c r="BE109" s="4" t="str">
        <f>IF($C109="OK",_xlfn.NUMBERVALUE(Plantilla!BC120),"")</f>
        <v/>
      </c>
      <c r="BF109" s="6" t="str">
        <f>IF($C109="OK",_xlfn.NUMBERVALUE(Plantilla!BD120),"")</f>
        <v/>
      </c>
      <c r="BG109" s="4" t="str">
        <f>IF($C109="OK",_xlfn.NUMBERVALUE(Plantilla!BE120),"")</f>
        <v/>
      </c>
      <c r="BH109" s="6" t="str">
        <f>IF($C109="OK",_xlfn.NUMBERVALUE(Plantilla!BF120),"")</f>
        <v/>
      </c>
      <c r="BI109" s="110" t="str">
        <f>IF($C109="OK",_xlfn.NUMBERVALUE(Plantilla!BG120),"")</f>
        <v/>
      </c>
      <c r="BJ109" s="6" t="str">
        <f>IF($C109="OK",_xlfn.NUMBERVALUE(Plantilla!BH120),"")</f>
        <v/>
      </c>
      <c r="BK109" s="109" t="str">
        <f>IF($C109="OK",_xlfn.NUMBERVALUE(Plantilla!BI120),"")</f>
        <v/>
      </c>
      <c r="BL109" s="6" t="str">
        <f>IF($C109="OK",
   IF(Plantilla!BJ120&lt;&gt;"",
      TEXT(VLOOKUP(Plantilla!BJ120,'Tablas '!$Z$4:$AA$6,2,FALSE),"#"),
   ""),
"")</f>
        <v/>
      </c>
      <c r="BM109" s="4" t="str">
        <f>IF($C109="OK",_xlfn.NUMBERVALUE(Plantilla!BK120),"")</f>
        <v/>
      </c>
      <c r="BN109" s="4" t="str">
        <f>IF($C109="OK",_xlfn.NUMBERVALUE(Plantilla!BL120),"")</f>
        <v/>
      </c>
      <c r="BO109" s="6" t="str">
        <f>IF($C109="OK",_xlfn.NUMBERVALUE(Plantilla!BM120),"")</f>
        <v/>
      </c>
      <c r="BP109" s="4" t="str">
        <f>IF($C109="OK",_xlfn.NUMBERVALUE(Plantilla!BN120),"")</f>
        <v/>
      </c>
      <c r="BQ109" s="6" t="str">
        <f>IF($C109="OK",_xlfn.NUMBERVALUE(Plantilla!BO120),"")</f>
        <v/>
      </c>
      <c r="BR109" s="4" t="str">
        <f>IF($C109="OK",_xlfn.NUMBERVALUE(Plantilla!BP120),"")</f>
        <v/>
      </c>
      <c r="BS109" s="6" t="str">
        <f>IF($C109="OK",_xlfn.NUMBERVALUE(Plantilla!BQ120),"")</f>
        <v/>
      </c>
      <c r="BT109" s="4" t="str">
        <f>IF($C109="OK",_xlfn.NUMBERVALUE(Plantilla!BR120),"")</f>
        <v/>
      </c>
      <c r="BU109" s="6" t="str">
        <f>IF($C109="OK",_xlfn.NUMBERVALUE(Plantilla!BS120),"")</f>
        <v/>
      </c>
      <c r="BV109" s="6" t="str">
        <f>IF($C109="OK",_xlfn.NUMBERVALUE(Plantilla!BT120),"")</f>
        <v/>
      </c>
      <c r="BW109" s="6" t="str">
        <f>IF($C109="OK",_xlfn.NUMBERVALUE(Plantilla!BU120),"")</f>
        <v/>
      </c>
      <c r="BX109" s="6" t="str">
        <f>IF($C109="OK",_xlfn.NUMBERVALUE(Plantilla!BV120),"")</f>
        <v/>
      </c>
      <c r="BY109" s="6" t="str">
        <f>IF($C109="OK",_xlfn.NUMBERVALUE(Plantilla!BW120),"")</f>
        <v/>
      </c>
      <c r="BZ109" s="6" t="str">
        <f>IF($C109="OK",_xlfn.NUMBERVALUE(Plantilla!BX120),"")</f>
        <v/>
      </c>
      <c r="CA109" s="6" t="str">
        <f>IF($C109="OK",_xlfn.NUMBERVALUE(Plantilla!BY120),"")</f>
        <v/>
      </c>
      <c r="CB109" s="6" t="str">
        <f>IF($C109="OK",_xlfn.NUMBERVALUE(Plantilla!BZ120),"")</f>
        <v/>
      </c>
      <c r="CC109" s="6" t="str">
        <f>IF($C109="OK",_xlfn.NUMBERVALUE(Plantilla!CA120),"")</f>
        <v/>
      </c>
      <c r="CD109" s="6" t="str">
        <f>IF($C109="OK",_xlfn.NUMBERVALUE(Plantilla!CB120),"")</f>
        <v/>
      </c>
      <c r="CE109" s="6" t="str">
        <f>IF($C109="OK",_xlfn.NUMBERVALUE(Plantilla!CC120),"")</f>
        <v/>
      </c>
      <c r="CF109" s="4" t="str">
        <f>IF($C109="OK",_xlfn.NUMBERVALUE(Plantilla!CD120),"")</f>
        <v/>
      </c>
      <c r="CG109" s="6" t="str">
        <f>IF($C109="OK",_xlfn.NUMBERVALUE(Plantilla!CE120),"")</f>
        <v/>
      </c>
      <c r="CH109" s="6" t="str">
        <f>IF($C109="OK",_xlfn.NUMBERVALUE(Plantilla!CF120),"")</f>
        <v/>
      </c>
      <c r="CI109" s="6" t="str">
        <f>IF($C109="OK",_xlfn.NUMBERVALUE(Plantilla!CG120),"")</f>
        <v/>
      </c>
      <c r="CJ109" s="6" t="str">
        <f>IF($C109="OK",_xlfn.NUMBERVALUE(Plantilla!CH120),"")</f>
        <v/>
      </c>
      <c r="CK109" s="6" t="str">
        <f>IF($C109="OK",_xlfn.NUMBERVALUE(Plantilla!CI120),"")</f>
        <v/>
      </c>
      <c r="CL109" s="6" t="str">
        <f>IF($C109="OK",_xlfn.NUMBERVALUE(Plantilla!CJ120),"")</f>
        <v/>
      </c>
      <c r="CM109" t="str">
        <f>IF($C109="OK",TEXT(Plantilla!CK120,"#"),"")</f>
        <v/>
      </c>
      <c r="CN109" s="6" t="str">
        <f>IF($C109="OK",_xlfn.NUMBERVALUE(Plantilla!CL120),"")</f>
        <v/>
      </c>
      <c r="CO109" s="6" t="str">
        <f>IF($C109="OK",_xlfn.NUMBERVALUE(Plantilla!CM120),"")</f>
        <v/>
      </c>
      <c r="CP109" s="110" t="str">
        <f>IF($C109="OK",_xlfn.NUMBERVALUE(Plantilla!CN120),"")</f>
        <v/>
      </c>
      <c r="CQ109" s="6" t="str">
        <f>IF($C109="OK",_xlfn.NUMBERVALUE(Plantilla!CO120),"")</f>
        <v/>
      </c>
      <c r="CR109" s="109" t="str">
        <f>IF($C109="OK",_xlfn.NUMBERVALUE(Plantilla!CP120),"")</f>
        <v/>
      </c>
      <c r="CS109" s="110" t="str">
        <f>IF($C109="OK",_xlfn.NUMBERVALUE(Plantilla!CQ120),"")</f>
        <v/>
      </c>
      <c r="CT109" s="6" t="str">
        <f>IF($C109="OK",_xlfn.NUMBERVALUE(Plantilla!CR120),"")</f>
        <v/>
      </c>
      <c r="CU109" s="109" t="str">
        <f>IF($C109="OK",_xlfn.NUMBERVALUE(Plantilla!CS120),"")</f>
        <v/>
      </c>
      <c r="CV109" s="110" t="str">
        <f>IF($C109="OK",_xlfn.NUMBERVALUE(Plantilla!CT120),"")</f>
        <v/>
      </c>
      <c r="CW109" s="6" t="str">
        <f>IF($C109="OK",_xlfn.NUMBERVALUE(Plantilla!CU120),"")</f>
        <v/>
      </c>
      <c r="CX109" s="82" t="str">
        <f>IF($C109="OK",_xlfn.NUMBERVALUE(Plantilla!CV120),"")</f>
        <v/>
      </c>
      <c r="CY109" s="6" t="str">
        <f>IF($C109="OK",_xlfn.NUMBERVALUE(Plantilla!CW120),"")</f>
        <v/>
      </c>
      <c r="CZ109" s="82" t="str">
        <f>IF($C109="OK",_xlfn.NUMBERVALUE(Plantilla!CX120),"")</f>
        <v/>
      </c>
      <c r="DA109" s="6" t="str">
        <f>IF($C109="OK",_xlfn.NUMBERVALUE(Plantilla!CY120),"")</f>
        <v/>
      </c>
      <c r="DB109" s="109" t="str">
        <f>IF($C109="OK",_xlfn.NUMBERVALUE(Plantilla!CZ120),"")</f>
        <v/>
      </c>
      <c r="DC109" s="6" t="str">
        <f>IF($C109="OK",_xlfn.NUMBERVALUE(Plantilla!DA120),"")</f>
        <v/>
      </c>
      <c r="DD109" s="6" t="str">
        <f>IF($C109="OK",TEXT(Plantilla!DB120,"#"),"")</f>
        <v/>
      </c>
      <c r="DE109" s="6" t="str">
        <f>IF($C109="OK",_xlfn.NUMBERVALUE(Plantilla!DC120),"")</f>
        <v/>
      </c>
      <c r="DF109" s="4" t="str">
        <f>IF($C109="OK",_xlfn.NUMBERVALUE(Plantilla!DD120),"")</f>
        <v/>
      </c>
      <c r="DG109" s="6" t="str">
        <f>IF($C109="OK",_xlfn.NUMBERVALUE(Plantilla!DE120),"")</f>
        <v/>
      </c>
      <c r="DH109" s="6" t="str">
        <f>IF($C109="OK",_xlfn.NUMBERVALUE(Plantilla!DF120),"")</f>
        <v/>
      </c>
      <c r="DI109" s="6" t="str">
        <f>IF($C109="OK",_xlfn.NUMBERVALUE(Plantilla!DG120),"")</f>
        <v/>
      </c>
      <c r="DJ109" s="6" t="str">
        <f>IF($C109="OK",_xlfn.NUMBERVALUE(Plantilla!DH120),"")</f>
        <v/>
      </c>
      <c r="DK109" s="6" t="str">
        <f>IF($C109="OK",_xlfn.NUMBERVALUE(Plantilla!DI120),"")</f>
        <v/>
      </c>
      <c r="DL109" s="6" t="str">
        <f>IF($C109="OK",_xlfn.NUMBERVALUE(Plantilla!DJ120),"")</f>
        <v/>
      </c>
      <c r="DM109" s="6" t="str">
        <f>IF($C109="OK",_xlfn.NUMBERVALUE(Plantilla!DK120),"")</f>
        <v/>
      </c>
      <c r="DN109" s="6" t="str">
        <f>IF($C109="OK",_xlfn.NUMBERVALUE(Plantilla!DL120),"")</f>
        <v/>
      </c>
      <c r="DO109" s="6" t="str">
        <f>IF($C109="OK",_xlfn.NUMBERVALUE(Plantilla!DM120),"")</f>
        <v/>
      </c>
      <c r="DP109" s="6" t="str">
        <f>IF($C109="OK",_xlfn.NUMBERVALUE(Plantilla!DN120),"")</f>
        <v/>
      </c>
      <c r="DQ109" s="6" t="str">
        <f>IF($C109="OK",_xlfn.NUMBERVALUE(Plantilla!DO120),"")</f>
        <v/>
      </c>
      <c r="DR109" s="6" t="str">
        <f>IF($C109="OK",_xlfn.NUMBERVALUE(Plantilla!DP120),"")</f>
        <v/>
      </c>
      <c r="DS109" t="str">
        <f>IF($C109="OK",TEXT(Plantilla!DR120,"#"),"")</f>
        <v/>
      </c>
      <c r="DT109" s="6"/>
    </row>
    <row r="110" spans="1:124" x14ac:dyDescent="0.25">
      <c r="A110" t="str">
        <f>IF(Plantilla!$I$6="¡Perfecto!, Guarda el archivo y adjúntalo a tu interfaz de Nómina Electrónica","OK","Error")</f>
        <v>OK</v>
      </c>
      <c r="B110" t="str">
        <f>IF(Plantilla!$I$6="¡Perfecto!, Guarda el archivo y adjúntalo a tu interfaz de Nómina Electrónica",MID(Plantilla!$D$2,SEARCH("V",Plantilla!$D$2),10),"")</f>
        <v>V2.0</v>
      </c>
      <c r="C110" t="str">
        <f>Plantilla!C121</f>
        <v/>
      </c>
      <c r="D110" t="str">
        <f>IF($C110="OK",Plantilla!B121,"")</f>
        <v/>
      </c>
      <c r="E110" t="str">
        <f>IF($C110="OK",
   VLOOKUP(Plantilla!$E$4,'Tablas '!$AP$4:$AT$6,5,FALSE),
"")</f>
        <v/>
      </c>
      <c r="F110" t="str">
        <f>IF($C110="OK",TEXT(Plantilla!D121,"#"),"")</f>
        <v/>
      </c>
      <c r="G110" t="str">
        <f>IF($C110="OK",
   VLOOKUP(Plantilla!E121,'Tablas '!$B$4:$C$14,2,FALSE),
"")</f>
        <v/>
      </c>
      <c r="H110" t="str">
        <f>IF($C110="OK",TEXT(Plantilla!F121,"#"),"")</f>
        <v/>
      </c>
      <c r="I110" t="str">
        <f>IF($C110="OK",TEXT(Plantilla!G121,"#"),"")</f>
        <v/>
      </c>
      <c r="J110" t="str">
        <f>IF($C110="OK",TEXT(Plantilla!H121,"#"),"")</f>
        <v/>
      </c>
      <c r="K110" t="str">
        <f>IF($C110="OK",TEXT(Plantilla!I121,"#"),"")</f>
        <v/>
      </c>
      <c r="L110" t="str">
        <f>IF($C110="OK",TEXT(Plantilla!J121,"#"),"")</f>
        <v/>
      </c>
      <c r="M110" t="str">
        <f>IF($C110="OK",TEXT(Plantilla!K121,"#"),"")</f>
        <v/>
      </c>
      <c r="N110" t="str">
        <f>IF($C110="OK",
   CONCATENATE(YEAR(Plantilla!L121),"-",TEXT(MONTH(Plantilla!L121),"00"),"-",TEXT(DAY(Plantilla!L121),"00")),
"")</f>
        <v/>
      </c>
      <c r="O110" t="str">
        <f>IF($C110="OK",_xlfn.NUMBERVALUE(Plantilla!M121),"")</f>
        <v/>
      </c>
      <c r="P110" t="str">
        <f>IF($C110="OK",
   IF(Plantilla!N121&lt;&gt;"",
      CONCATENATE(YEAR(Plantilla!N121),"-",TEXT(MONTH(Plantilla!N121),"00"),"-",TEXT(DAY(Plantilla!N121),"00")),
   ""),
"")</f>
        <v/>
      </c>
      <c r="Q110" t="str">
        <f>IF($C110="OK",
   VLOOKUP(Plantilla!O121,'Tablas '!$E$4:$F$19,2,FALSE),
"")</f>
        <v/>
      </c>
      <c r="R110" t="str">
        <f>IF($C110="OK",
   VLOOKUP(Plantilla!P121,'Tablas '!$H$4:$I$5,2,FALSE),
"")</f>
        <v/>
      </c>
      <c r="S110" t="str">
        <f>IF($C110="OK",
   VLOOKUP(Plantilla!Q121,'Tablas '!$K$4:$L$8,2,FALSE),
"")</f>
        <v/>
      </c>
      <c r="T110" t="str">
        <f>IF($C110="OK",
   VLOOKUP(Plantilla!R121,'Tablas '!$AE$4:$AF$6,2,FALSE),
"")</f>
        <v/>
      </c>
      <c r="U110" t="str">
        <f>IF($C110="OK",
   VLOOKUP(Plantilla!S121,'Tablas '!$AE$4:$AF$6,2,FALSE),
"")</f>
        <v/>
      </c>
      <c r="V110" t="str">
        <f>IF($C110="OK",TEXT(Plantilla!T121,"#"),"")</f>
        <v/>
      </c>
      <c r="W110" s="84" t="str">
        <f>IF($C110="OK",
   VLOOKUP(Plantilla!U121,'Tablas '!$AM$4:$AN$1126,2,FALSE),
"")</f>
        <v/>
      </c>
      <c r="X110" t="str">
        <f>IF($C110="OK",TEXT(Plantilla!V121,"#"),"")</f>
        <v/>
      </c>
      <c r="Y110" t="str">
        <f>IF($C110="OK",
   CONCATENATE(YEAR(Plantilla!W121),"-",TEXT(MONTH(Plantilla!W121),"00"),"-",TEXT(DAY(Plantilla!W121),"00")),
"")</f>
        <v/>
      </c>
      <c r="Z110" t="str">
        <f>IF($C110="OK",
   CONCATENATE(YEAR(Plantilla!X121),"-",TEXT(MONTH(Plantilla!X121),"00"),"-",TEXT(DAY(Plantilla!X121),"00")),
"")</f>
        <v/>
      </c>
      <c r="AA110" t="str">
        <f>IF($C110="OK",
   TEXT(VLOOKUP(Plantilla!Y121,'Tablas '!$Q$4:$R$9,2,FALSE),"#"),
"")</f>
        <v/>
      </c>
      <c r="AB110" t="str">
        <f>IF($C110="OK",
   CONCATENATE(YEAR(Plantilla!Z121),"-",TEXT(MONTH(Plantilla!Z121),"00"),"-",TEXT(DAY(Plantilla!Z121),"00")),
"")</f>
        <v/>
      </c>
      <c r="AC110" t="str">
        <f>IF($C110="OK",
   TEXT(VLOOKUP(Plantilla!AA121,'Tablas '!$T$4:$U$13,2,FALSE),"#"),
"")</f>
        <v/>
      </c>
      <c r="AD110" t="str">
        <f>IF($C110="OK",TEXT(Plantilla!AB121,"#"),"")</f>
        <v/>
      </c>
      <c r="AE110" t="str">
        <f>IF($C110="OK",
   IF(Plantilla!AC121&lt;&gt;"",
      TEXT(VLOOKUP(Plantilla!AC121,'Tablas '!$W$4:$X$7,2,FALSE),"#"),
   ""),
"")</f>
        <v/>
      </c>
      <c r="AF110" t="str">
        <f>IF($C110="OK",TEXT(Plantilla!AD121,"#"),"")</f>
        <v/>
      </c>
      <c r="AG110" s="6" t="str">
        <f>IF($C110="OK",_xlfn.NUMBERVALUE(Plantilla!AE121),"")</f>
        <v/>
      </c>
      <c r="AH110" s="4" t="str">
        <f>IF($C110="OK",_xlfn.NUMBERVALUE(Plantilla!AF121),"")</f>
        <v/>
      </c>
      <c r="AI110" s="6" t="str">
        <f>IF($C110="OK",_xlfn.NUMBERVALUE(Plantilla!AG121),"")</f>
        <v/>
      </c>
      <c r="AJ110" s="6" t="str">
        <f>IF($C110="OK",_xlfn.NUMBERVALUE(Plantilla!AH121),"")</f>
        <v/>
      </c>
      <c r="AK110" s="6" t="str">
        <f>IF($C110="OK",_xlfn.NUMBERVALUE(Plantilla!AI121),"")</f>
        <v/>
      </c>
      <c r="AL110" s="6" t="str">
        <f>IF($C110="OK",_xlfn.NUMBERVALUE(Plantilla!AJ121),"")</f>
        <v/>
      </c>
      <c r="AM110" s="4" t="str">
        <f>IF($C110="OK",_xlfn.NUMBERVALUE(Plantilla!AK121),"")</f>
        <v/>
      </c>
      <c r="AN110" s="6" t="str">
        <f>IF($C110="OK",_xlfn.NUMBERVALUE(Plantilla!AL121),"")</f>
        <v/>
      </c>
      <c r="AO110" s="4" t="str">
        <f>IF($C110="OK",_xlfn.NUMBERVALUE(Plantilla!AM121),"")</f>
        <v/>
      </c>
      <c r="AP110" s="6" t="str">
        <f>IF($C110="OK",_xlfn.NUMBERVALUE(Plantilla!AN121),"")</f>
        <v/>
      </c>
      <c r="AQ110" s="4" t="str">
        <f>IF($C110="OK",_xlfn.NUMBERVALUE(Plantilla!AO121),"")</f>
        <v/>
      </c>
      <c r="AR110" s="6" t="str">
        <f>IF($C110="OK",_xlfn.NUMBERVALUE(Plantilla!AP121),"")</f>
        <v/>
      </c>
      <c r="AS110" s="4" t="str">
        <f>IF($C110="OK",_xlfn.NUMBERVALUE(Plantilla!AQ121),"")</f>
        <v/>
      </c>
      <c r="AT110" s="6" t="str">
        <f>IF($C110="OK",_xlfn.NUMBERVALUE(Plantilla!AR121),"")</f>
        <v/>
      </c>
      <c r="AU110" s="4" t="str">
        <f>IF($C110="OK",_xlfn.NUMBERVALUE(Plantilla!AS121),"")</f>
        <v/>
      </c>
      <c r="AV110" s="6" t="str">
        <f>IF($C110="OK",_xlfn.NUMBERVALUE(Plantilla!AT121),"")</f>
        <v/>
      </c>
      <c r="AW110" s="4" t="str">
        <f>IF($C110="OK",_xlfn.NUMBERVALUE(Plantilla!AU121),"")</f>
        <v/>
      </c>
      <c r="AX110" s="6" t="str">
        <f>IF($C110="OK",_xlfn.NUMBERVALUE(Plantilla!AV121),"")</f>
        <v/>
      </c>
      <c r="AY110" s="4" t="str">
        <f>IF($C110="OK",_xlfn.NUMBERVALUE(Plantilla!AW121),"")</f>
        <v/>
      </c>
      <c r="AZ110" s="6" t="str">
        <f>IF($C110="OK",_xlfn.NUMBERVALUE(Plantilla!AX121),"")</f>
        <v/>
      </c>
      <c r="BA110" t="str">
        <f>IF($C110="OK",_xlfn.NUMBERVALUE(Plantilla!AY121),"")</f>
        <v/>
      </c>
      <c r="BB110" t="str">
        <f>IF($C110="OK",_xlfn.NUMBERVALUE(Plantilla!AZ121),"")</f>
        <v/>
      </c>
      <c r="BC110" s="4" t="str">
        <f>IF($C110="OK",_xlfn.NUMBERVALUE(Plantilla!BA121),"")</f>
        <v/>
      </c>
      <c r="BD110" s="6" t="str">
        <f>IF($C110="OK",_xlfn.NUMBERVALUE(Plantilla!BB121),"")</f>
        <v/>
      </c>
      <c r="BE110" s="4" t="str">
        <f>IF($C110="OK",_xlfn.NUMBERVALUE(Plantilla!BC121),"")</f>
        <v/>
      </c>
      <c r="BF110" s="6" t="str">
        <f>IF($C110="OK",_xlfn.NUMBERVALUE(Plantilla!BD121),"")</f>
        <v/>
      </c>
      <c r="BG110" s="4" t="str">
        <f>IF($C110="OK",_xlfn.NUMBERVALUE(Plantilla!BE121),"")</f>
        <v/>
      </c>
      <c r="BH110" s="6" t="str">
        <f>IF($C110="OK",_xlfn.NUMBERVALUE(Plantilla!BF121),"")</f>
        <v/>
      </c>
      <c r="BI110" s="110" t="str">
        <f>IF($C110="OK",_xlfn.NUMBERVALUE(Plantilla!BG121),"")</f>
        <v/>
      </c>
      <c r="BJ110" s="6" t="str">
        <f>IF($C110="OK",_xlfn.NUMBERVALUE(Plantilla!BH121),"")</f>
        <v/>
      </c>
      <c r="BK110" s="109" t="str">
        <f>IF($C110="OK",_xlfn.NUMBERVALUE(Plantilla!BI121),"")</f>
        <v/>
      </c>
      <c r="BL110" s="6" t="str">
        <f>IF($C110="OK",
   IF(Plantilla!BJ121&lt;&gt;"",
      TEXT(VLOOKUP(Plantilla!BJ121,'Tablas '!$Z$4:$AA$6,2,FALSE),"#"),
   ""),
"")</f>
        <v/>
      </c>
      <c r="BM110" s="4" t="str">
        <f>IF($C110="OK",_xlfn.NUMBERVALUE(Plantilla!BK121),"")</f>
        <v/>
      </c>
      <c r="BN110" s="4" t="str">
        <f>IF($C110="OK",_xlfn.NUMBERVALUE(Plantilla!BL121),"")</f>
        <v/>
      </c>
      <c r="BO110" s="6" t="str">
        <f>IF($C110="OK",_xlfn.NUMBERVALUE(Plantilla!BM121),"")</f>
        <v/>
      </c>
      <c r="BP110" s="4" t="str">
        <f>IF($C110="OK",_xlfn.NUMBERVALUE(Plantilla!BN121),"")</f>
        <v/>
      </c>
      <c r="BQ110" s="6" t="str">
        <f>IF($C110="OK",_xlfn.NUMBERVALUE(Plantilla!BO121),"")</f>
        <v/>
      </c>
      <c r="BR110" s="4" t="str">
        <f>IF($C110="OK",_xlfn.NUMBERVALUE(Plantilla!BP121),"")</f>
        <v/>
      </c>
      <c r="BS110" s="6" t="str">
        <f>IF($C110="OK",_xlfn.NUMBERVALUE(Plantilla!BQ121),"")</f>
        <v/>
      </c>
      <c r="BT110" s="4" t="str">
        <f>IF($C110="OK",_xlfn.NUMBERVALUE(Plantilla!BR121),"")</f>
        <v/>
      </c>
      <c r="BU110" s="6" t="str">
        <f>IF($C110="OK",_xlfn.NUMBERVALUE(Plantilla!BS121),"")</f>
        <v/>
      </c>
      <c r="BV110" s="6" t="str">
        <f>IF($C110="OK",_xlfn.NUMBERVALUE(Plantilla!BT121),"")</f>
        <v/>
      </c>
      <c r="BW110" s="6" t="str">
        <f>IF($C110="OK",_xlfn.NUMBERVALUE(Plantilla!BU121),"")</f>
        <v/>
      </c>
      <c r="BX110" s="6" t="str">
        <f>IF($C110="OK",_xlfn.NUMBERVALUE(Plantilla!BV121),"")</f>
        <v/>
      </c>
      <c r="BY110" s="6" t="str">
        <f>IF($C110="OK",_xlfn.NUMBERVALUE(Plantilla!BW121),"")</f>
        <v/>
      </c>
      <c r="BZ110" s="6" t="str">
        <f>IF($C110="OK",_xlfn.NUMBERVALUE(Plantilla!BX121),"")</f>
        <v/>
      </c>
      <c r="CA110" s="6" t="str">
        <f>IF($C110="OK",_xlfn.NUMBERVALUE(Plantilla!BY121),"")</f>
        <v/>
      </c>
      <c r="CB110" s="6" t="str">
        <f>IF($C110="OK",_xlfn.NUMBERVALUE(Plantilla!BZ121),"")</f>
        <v/>
      </c>
      <c r="CC110" s="6" t="str">
        <f>IF($C110="OK",_xlfn.NUMBERVALUE(Plantilla!CA121),"")</f>
        <v/>
      </c>
      <c r="CD110" s="6" t="str">
        <f>IF($C110="OK",_xlfn.NUMBERVALUE(Plantilla!CB121),"")</f>
        <v/>
      </c>
      <c r="CE110" s="6" t="str">
        <f>IF($C110="OK",_xlfn.NUMBERVALUE(Plantilla!CC121),"")</f>
        <v/>
      </c>
      <c r="CF110" s="4" t="str">
        <f>IF($C110="OK",_xlfn.NUMBERVALUE(Plantilla!CD121),"")</f>
        <v/>
      </c>
      <c r="CG110" s="6" t="str">
        <f>IF($C110="OK",_xlfn.NUMBERVALUE(Plantilla!CE121),"")</f>
        <v/>
      </c>
      <c r="CH110" s="6" t="str">
        <f>IF($C110="OK",_xlfn.NUMBERVALUE(Plantilla!CF121),"")</f>
        <v/>
      </c>
      <c r="CI110" s="6" t="str">
        <f>IF($C110="OK",_xlfn.NUMBERVALUE(Plantilla!CG121),"")</f>
        <v/>
      </c>
      <c r="CJ110" s="6" t="str">
        <f>IF($C110="OK",_xlfn.NUMBERVALUE(Plantilla!CH121),"")</f>
        <v/>
      </c>
      <c r="CK110" s="6" t="str">
        <f>IF($C110="OK",_xlfn.NUMBERVALUE(Plantilla!CI121),"")</f>
        <v/>
      </c>
      <c r="CL110" s="6" t="str">
        <f>IF($C110="OK",_xlfn.NUMBERVALUE(Plantilla!CJ121),"")</f>
        <v/>
      </c>
      <c r="CM110" t="str">
        <f>IF($C110="OK",TEXT(Plantilla!CK121,"#"),"")</f>
        <v/>
      </c>
      <c r="CN110" s="6" t="str">
        <f>IF($C110="OK",_xlfn.NUMBERVALUE(Plantilla!CL121),"")</f>
        <v/>
      </c>
      <c r="CO110" s="6" t="str">
        <f>IF($C110="OK",_xlfn.NUMBERVALUE(Plantilla!CM121),"")</f>
        <v/>
      </c>
      <c r="CP110" s="110" t="str">
        <f>IF($C110="OK",_xlfn.NUMBERVALUE(Plantilla!CN121),"")</f>
        <v/>
      </c>
      <c r="CQ110" s="6" t="str">
        <f>IF($C110="OK",_xlfn.NUMBERVALUE(Plantilla!CO121),"")</f>
        <v/>
      </c>
      <c r="CR110" s="109" t="str">
        <f>IF($C110="OK",_xlfn.NUMBERVALUE(Plantilla!CP121),"")</f>
        <v/>
      </c>
      <c r="CS110" s="110" t="str">
        <f>IF($C110="OK",_xlfn.NUMBERVALUE(Plantilla!CQ121),"")</f>
        <v/>
      </c>
      <c r="CT110" s="6" t="str">
        <f>IF($C110="OK",_xlfn.NUMBERVALUE(Plantilla!CR121),"")</f>
        <v/>
      </c>
      <c r="CU110" s="109" t="str">
        <f>IF($C110="OK",_xlfn.NUMBERVALUE(Plantilla!CS121),"")</f>
        <v/>
      </c>
      <c r="CV110" s="110" t="str">
        <f>IF($C110="OK",_xlfn.NUMBERVALUE(Plantilla!CT121),"")</f>
        <v/>
      </c>
      <c r="CW110" s="6" t="str">
        <f>IF($C110="OK",_xlfn.NUMBERVALUE(Plantilla!CU121),"")</f>
        <v/>
      </c>
      <c r="CX110" s="82" t="str">
        <f>IF($C110="OK",_xlfn.NUMBERVALUE(Plantilla!CV121),"")</f>
        <v/>
      </c>
      <c r="CY110" s="6" t="str">
        <f>IF($C110="OK",_xlfn.NUMBERVALUE(Plantilla!CW121),"")</f>
        <v/>
      </c>
      <c r="CZ110" s="82" t="str">
        <f>IF($C110="OK",_xlfn.NUMBERVALUE(Plantilla!CX121),"")</f>
        <v/>
      </c>
      <c r="DA110" s="6" t="str">
        <f>IF($C110="OK",_xlfn.NUMBERVALUE(Plantilla!CY121),"")</f>
        <v/>
      </c>
      <c r="DB110" s="109" t="str">
        <f>IF($C110="OK",_xlfn.NUMBERVALUE(Plantilla!CZ121),"")</f>
        <v/>
      </c>
      <c r="DC110" s="6" t="str">
        <f>IF($C110="OK",_xlfn.NUMBERVALUE(Plantilla!DA121),"")</f>
        <v/>
      </c>
      <c r="DD110" s="6" t="str">
        <f>IF($C110="OK",TEXT(Plantilla!DB121,"#"),"")</f>
        <v/>
      </c>
      <c r="DE110" s="6" t="str">
        <f>IF($C110="OK",_xlfn.NUMBERVALUE(Plantilla!DC121),"")</f>
        <v/>
      </c>
      <c r="DF110" s="4" t="str">
        <f>IF($C110="OK",_xlfn.NUMBERVALUE(Plantilla!DD121),"")</f>
        <v/>
      </c>
      <c r="DG110" s="6" t="str">
        <f>IF($C110="OK",_xlfn.NUMBERVALUE(Plantilla!DE121),"")</f>
        <v/>
      </c>
      <c r="DH110" s="6" t="str">
        <f>IF($C110="OK",_xlfn.NUMBERVALUE(Plantilla!DF121),"")</f>
        <v/>
      </c>
      <c r="DI110" s="6" t="str">
        <f>IF($C110="OK",_xlfn.NUMBERVALUE(Plantilla!DG121),"")</f>
        <v/>
      </c>
      <c r="DJ110" s="6" t="str">
        <f>IF($C110="OK",_xlfn.NUMBERVALUE(Plantilla!DH121),"")</f>
        <v/>
      </c>
      <c r="DK110" s="6" t="str">
        <f>IF($C110="OK",_xlfn.NUMBERVALUE(Plantilla!DI121),"")</f>
        <v/>
      </c>
      <c r="DL110" s="6" t="str">
        <f>IF($C110="OK",_xlfn.NUMBERVALUE(Plantilla!DJ121),"")</f>
        <v/>
      </c>
      <c r="DM110" s="6" t="str">
        <f>IF($C110="OK",_xlfn.NUMBERVALUE(Plantilla!DK121),"")</f>
        <v/>
      </c>
      <c r="DN110" s="6" t="str">
        <f>IF($C110="OK",_xlfn.NUMBERVALUE(Plantilla!DL121),"")</f>
        <v/>
      </c>
      <c r="DO110" s="6" t="str">
        <f>IF($C110="OK",_xlfn.NUMBERVALUE(Plantilla!DM121),"")</f>
        <v/>
      </c>
      <c r="DP110" s="6" t="str">
        <f>IF($C110="OK",_xlfn.NUMBERVALUE(Plantilla!DN121),"")</f>
        <v/>
      </c>
      <c r="DQ110" s="6" t="str">
        <f>IF($C110="OK",_xlfn.NUMBERVALUE(Plantilla!DO121),"")</f>
        <v/>
      </c>
      <c r="DR110" s="6" t="str">
        <f>IF($C110="OK",_xlfn.NUMBERVALUE(Plantilla!DP121),"")</f>
        <v/>
      </c>
      <c r="DS110" t="str">
        <f>IF($C110="OK",TEXT(Plantilla!DR121,"#"),"")</f>
        <v/>
      </c>
      <c r="DT110" s="6"/>
    </row>
    <row r="111" spans="1:124" x14ac:dyDescent="0.25">
      <c r="A111" t="str">
        <f>IF(Plantilla!$I$6="¡Perfecto!, Guarda el archivo y adjúntalo a tu interfaz de Nómina Electrónica","OK","Error")</f>
        <v>OK</v>
      </c>
      <c r="B111" t="str">
        <f>IF(Plantilla!$I$6="¡Perfecto!, Guarda el archivo y adjúntalo a tu interfaz de Nómina Electrónica",MID(Plantilla!$D$2,SEARCH("V",Plantilla!$D$2),10),"")</f>
        <v>V2.0</v>
      </c>
      <c r="C111" t="str">
        <f>Plantilla!C122</f>
        <v/>
      </c>
      <c r="D111" t="str">
        <f>IF($C111="OK",Plantilla!B122,"")</f>
        <v/>
      </c>
      <c r="E111" t="str">
        <f>IF($C111="OK",
   VLOOKUP(Plantilla!$E$4,'Tablas '!$AP$4:$AT$6,5,FALSE),
"")</f>
        <v/>
      </c>
      <c r="F111" t="str">
        <f>IF($C111="OK",TEXT(Plantilla!D122,"#"),"")</f>
        <v/>
      </c>
      <c r="G111" t="str">
        <f>IF($C111="OK",
   VLOOKUP(Plantilla!E122,'Tablas '!$B$4:$C$14,2,FALSE),
"")</f>
        <v/>
      </c>
      <c r="H111" t="str">
        <f>IF($C111="OK",TEXT(Plantilla!F122,"#"),"")</f>
        <v/>
      </c>
      <c r="I111" t="str">
        <f>IF($C111="OK",TEXT(Plantilla!G122,"#"),"")</f>
        <v/>
      </c>
      <c r="J111" t="str">
        <f>IF($C111="OK",TEXT(Plantilla!H122,"#"),"")</f>
        <v/>
      </c>
      <c r="K111" t="str">
        <f>IF($C111="OK",TEXT(Plantilla!I122,"#"),"")</f>
        <v/>
      </c>
      <c r="L111" t="str">
        <f>IF($C111="OK",TEXT(Plantilla!J122,"#"),"")</f>
        <v/>
      </c>
      <c r="M111" t="str">
        <f>IF($C111="OK",TEXT(Plantilla!K122,"#"),"")</f>
        <v/>
      </c>
      <c r="N111" t="str">
        <f>IF($C111="OK",
   CONCATENATE(YEAR(Plantilla!L122),"-",TEXT(MONTH(Plantilla!L122),"00"),"-",TEXT(DAY(Plantilla!L122),"00")),
"")</f>
        <v/>
      </c>
      <c r="O111" t="str">
        <f>IF($C111="OK",_xlfn.NUMBERVALUE(Plantilla!M122),"")</f>
        <v/>
      </c>
      <c r="P111" t="str">
        <f>IF($C111="OK",
   IF(Plantilla!N122&lt;&gt;"",
      CONCATENATE(YEAR(Plantilla!N122),"-",TEXT(MONTH(Plantilla!N122),"00"),"-",TEXT(DAY(Plantilla!N122),"00")),
   ""),
"")</f>
        <v/>
      </c>
      <c r="Q111" t="str">
        <f>IF($C111="OK",
   VLOOKUP(Plantilla!O122,'Tablas '!$E$4:$F$19,2,FALSE),
"")</f>
        <v/>
      </c>
      <c r="R111" t="str">
        <f>IF($C111="OK",
   VLOOKUP(Plantilla!P122,'Tablas '!$H$4:$I$5,2,FALSE),
"")</f>
        <v/>
      </c>
      <c r="S111" t="str">
        <f>IF($C111="OK",
   VLOOKUP(Plantilla!Q122,'Tablas '!$K$4:$L$8,2,FALSE),
"")</f>
        <v/>
      </c>
      <c r="T111" t="str">
        <f>IF($C111="OK",
   VLOOKUP(Plantilla!R122,'Tablas '!$AE$4:$AF$6,2,FALSE),
"")</f>
        <v/>
      </c>
      <c r="U111" t="str">
        <f>IF($C111="OK",
   VLOOKUP(Plantilla!S122,'Tablas '!$AE$4:$AF$6,2,FALSE),
"")</f>
        <v/>
      </c>
      <c r="V111" t="str">
        <f>IF($C111="OK",TEXT(Plantilla!T122,"#"),"")</f>
        <v/>
      </c>
      <c r="W111" s="84" t="str">
        <f>IF($C111="OK",
   VLOOKUP(Plantilla!U122,'Tablas '!$AM$4:$AN$1126,2,FALSE),
"")</f>
        <v/>
      </c>
      <c r="X111" t="str">
        <f>IF($C111="OK",TEXT(Plantilla!V122,"#"),"")</f>
        <v/>
      </c>
      <c r="Y111" t="str">
        <f>IF($C111="OK",
   CONCATENATE(YEAR(Plantilla!W122),"-",TEXT(MONTH(Plantilla!W122),"00"),"-",TEXT(DAY(Plantilla!W122),"00")),
"")</f>
        <v/>
      </c>
      <c r="Z111" t="str">
        <f>IF($C111="OK",
   CONCATENATE(YEAR(Plantilla!X122),"-",TEXT(MONTH(Plantilla!X122),"00"),"-",TEXT(DAY(Plantilla!X122),"00")),
"")</f>
        <v/>
      </c>
      <c r="AA111" t="str">
        <f>IF($C111="OK",
   TEXT(VLOOKUP(Plantilla!Y122,'Tablas '!$Q$4:$R$9,2,FALSE),"#"),
"")</f>
        <v/>
      </c>
      <c r="AB111" t="str">
        <f>IF($C111="OK",
   CONCATENATE(YEAR(Plantilla!Z122),"-",TEXT(MONTH(Plantilla!Z122),"00"),"-",TEXT(DAY(Plantilla!Z122),"00")),
"")</f>
        <v/>
      </c>
      <c r="AC111" t="str">
        <f>IF($C111="OK",
   TEXT(VLOOKUP(Plantilla!AA122,'Tablas '!$T$4:$U$13,2,FALSE),"#"),
"")</f>
        <v/>
      </c>
      <c r="AD111" t="str">
        <f>IF($C111="OK",TEXT(Plantilla!AB122,"#"),"")</f>
        <v/>
      </c>
      <c r="AE111" t="str">
        <f>IF($C111="OK",
   IF(Plantilla!AC122&lt;&gt;"",
      TEXT(VLOOKUP(Plantilla!AC122,'Tablas '!$W$4:$X$7,2,FALSE),"#"),
   ""),
"")</f>
        <v/>
      </c>
      <c r="AF111" t="str">
        <f>IF($C111="OK",TEXT(Plantilla!AD122,"#"),"")</f>
        <v/>
      </c>
      <c r="AG111" s="6" t="str">
        <f>IF($C111="OK",_xlfn.NUMBERVALUE(Plantilla!AE122),"")</f>
        <v/>
      </c>
      <c r="AH111" s="4" t="str">
        <f>IF($C111="OK",_xlfn.NUMBERVALUE(Plantilla!AF122),"")</f>
        <v/>
      </c>
      <c r="AI111" s="6" t="str">
        <f>IF($C111="OK",_xlfn.NUMBERVALUE(Plantilla!AG122),"")</f>
        <v/>
      </c>
      <c r="AJ111" s="6" t="str">
        <f>IF($C111="OK",_xlfn.NUMBERVALUE(Plantilla!AH122),"")</f>
        <v/>
      </c>
      <c r="AK111" s="6" t="str">
        <f>IF($C111="OK",_xlfn.NUMBERVALUE(Plantilla!AI122),"")</f>
        <v/>
      </c>
      <c r="AL111" s="6" t="str">
        <f>IF($C111="OK",_xlfn.NUMBERVALUE(Plantilla!AJ122),"")</f>
        <v/>
      </c>
      <c r="AM111" s="4" t="str">
        <f>IF($C111="OK",_xlfn.NUMBERVALUE(Plantilla!AK122),"")</f>
        <v/>
      </c>
      <c r="AN111" s="6" t="str">
        <f>IF($C111="OK",_xlfn.NUMBERVALUE(Plantilla!AL122),"")</f>
        <v/>
      </c>
      <c r="AO111" s="4" t="str">
        <f>IF($C111="OK",_xlfn.NUMBERVALUE(Plantilla!AM122),"")</f>
        <v/>
      </c>
      <c r="AP111" s="6" t="str">
        <f>IF($C111="OK",_xlfn.NUMBERVALUE(Plantilla!AN122),"")</f>
        <v/>
      </c>
      <c r="AQ111" s="4" t="str">
        <f>IF($C111="OK",_xlfn.NUMBERVALUE(Plantilla!AO122),"")</f>
        <v/>
      </c>
      <c r="AR111" s="6" t="str">
        <f>IF($C111="OK",_xlfn.NUMBERVALUE(Plantilla!AP122),"")</f>
        <v/>
      </c>
      <c r="AS111" s="4" t="str">
        <f>IF($C111="OK",_xlfn.NUMBERVALUE(Plantilla!AQ122),"")</f>
        <v/>
      </c>
      <c r="AT111" s="6" t="str">
        <f>IF($C111="OK",_xlfn.NUMBERVALUE(Plantilla!AR122),"")</f>
        <v/>
      </c>
      <c r="AU111" s="4" t="str">
        <f>IF($C111="OK",_xlfn.NUMBERVALUE(Plantilla!AS122),"")</f>
        <v/>
      </c>
      <c r="AV111" s="6" t="str">
        <f>IF($C111="OK",_xlfn.NUMBERVALUE(Plantilla!AT122),"")</f>
        <v/>
      </c>
      <c r="AW111" s="4" t="str">
        <f>IF($C111="OK",_xlfn.NUMBERVALUE(Plantilla!AU122),"")</f>
        <v/>
      </c>
      <c r="AX111" s="6" t="str">
        <f>IF($C111="OK",_xlfn.NUMBERVALUE(Plantilla!AV122),"")</f>
        <v/>
      </c>
      <c r="AY111" s="4" t="str">
        <f>IF($C111="OK",_xlfn.NUMBERVALUE(Plantilla!AW122),"")</f>
        <v/>
      </c>
      <c r="AZ111" s="6" t="str">
        <f>IF($C111="OK",_xlfn.NUMBERVALUE(Plantilla!AX122),"")</f>
        <v/>
      </c>
      <c r="BA111" t="str">
        <f>IF($C111="OK",_xlfn.NUMBERVALUE(Plantilla!AY122),"")</f>
        <v/>
      </c>
      <c r="BB111" t="str">
        <f>IF($C111="OK",_xlfn.NUMBERVALUE(Plantilla!AZ122),"")</f>
        <v/>
      </c>
      <c r="BC111" s="4" t="str">
        <f>IF($C111="OK",_xlfn.NUMBERVALUE(Plantilla!BA122),"")</f>
        <v/>
      </c>
      <c r="BD111" s="6" t="str">
        <f>IF($C111="OK",_xlfn.NUMBERVALUE(Plantilla!BB122),"")</f>
        <v/>
      </c>
      <c r="BE111" s="4" t="str">
        <f>IF($C111="OK",_xlfn.NUMBERVALUE(Plantilla!BC122),"")</f>
        <v/>
      </c>
      <c r="BF111" s="6" t="str">
        <f>IF($C111="OK",_xlfn.NUMBERVALUE(Plantilla!BD122),"")</f>
        <v/>
      </c>
      <c r="BG111" s="4" t="str">
        <f>IF($C111="OK",_xlfn.NUMBERVALUE(Plantilla!BE122),"")</f>
        <v/>
      </c>
      <c r="BH111" s="6" t="str">
        <f>IF($C111="OK",_xlfn.NUMBERVALUE(Plantilla!BF122),"")</f>
        <v/>
      </c>
      <c r="BI111" s="110" t="str">
        <f>IF($C111="OK",_xlfn.NUMBERVALUE(Plantilla!BG122),"")</f>
        <v/>
      </c>
      <c r="BJ111" s="6" t="str">
        <f>IF($C111="OK",_xlfn.NUMBERVALUE(Plantilla!BH122),"")</f>
        <v/>
      </c>
      <c r="BK111" s="109" t="str">
        <f>IF($C111="OK",_xlfn.NUMBERVALUE(Plantilla!BI122),"")</f>
        <v/>
      </c>
      <c r="BL111" s="6" t="str">
        <f>IF($C111="OK",
   IF(Plantilla!BJ122&lt;&gt;"",
      TEXT(VLOOKUP(Plantilla!BJ122,'Tablas '!$Z$4:$AA$6,2,FALSE),"#"),
   ""),
"")</f>
        <v/>
      </c>
      <c r="BM111" s="4" t="str">
        <f>IF($C111="OK",_xlfn.NUMBERVALUE(Plantilla!BK122),"")</f>
        <v/>
      </c>
      <c r="BN111" s="4" t="str">
        <f>IF($C111="OK",_xlfn.NUMBERVALUE(Plantilla!BL122),"")</f>
        <v/>
      </c>
      <c r="BO111" s="6" t="str">
        <f>IF($C111="OK",_xlfn.NUMBERVALUE(Plantilla!BM122),"")</f>
        <v/>
      </c>
      <c r="BP111" s="4" t="str">
        <f>IF($C111="OK",_xlfn.NUMBERVALUE(Plantilla!BN122),"")</f>
        <v/>
      </c>
      <c r="BQ111" s="6" t="str">
        <f>IF($C111="OK",_xlfn.NUMBERVALUE(Plantilla!BO122),"")</f>
        <v/>
      </c>
      <c r="BR111" s="4" t="str">
        <f>IF($C111="OK",_xlfn.NUMBERVALUE(Plantilla!BP122),"")</f>
        <v/>
      </c>
      <c r="BS111" s="6" t="str">
        <f>IF($C111="OK",_xlfn.NUMBERVALUE(Plantilla!BQ122),"")</f>
        <v/>
      </c>
      <c r="BT111" s="4" t="str">
        <f>IF($C111="OK",_xlfn.NUMBERVALUE(Plantilla!BR122),"")</f>
        <v/>
      </c>
      <c r="BU111" s="6" t="str">
        <f>IF($C111="OK",_xlfn.NUMBERVALUE(Plantilla!BS122),"")</f>
        <v/>
      </c>
      <c r="BV111" s="6" t="str">
        <f>IF($C111="OK",_xlfn.NUMBERVALUE(Plantilla!BT122),"")</f>
        <v/>
      </c>
      <c r="BW111" s="6" t="str">
        <f>IF($C111="OK",_xlfn.NUMBERVALUE(Plantilla!BU122),"")</f>
        <v/>
      </c>
      <c r="BX111" s="6" t="str">
        <f>IF($C111="OK",_xlfn.NUMBERVALUE(Plantilla!BV122),"")</f>
        <v/>
      </c>
      <c r="BY111" s="6" t="str">
        <f>IF($C111="OK",_xlfn.NUMBERVALUE(Plantilla!BW122),"")</f>
        <v/>
      </c>
      <c r="BZ111" s="6" t="str">
        <f>IF($C111="OK",_xlfn.NUMBERVALUE(Plantilla!BX122),"")</f>
        <v/>
      </c>
      <c r="CA111" s="6" t="str">
        <f>IF($C111="OK",_xlfn.NUMBERVALUE(Plantilla!BY122),"")</f>
        <v/>
      </c>
      <c r="CB111" s="6" t="str">
        <f>IF($C111="OK",_xlfn.NUMBERVALUE(Plantilla!BZ122),"")</f>
        <v/>
      </c>
      <c r="CC111" s="6" t="str">
        <f>IF($C111="OK",_xlfn.NUMBERVALUE(Plantilla!CA122),"")</f>
        <v/>
      </c>
      <c r="CD111" s="6" t="str">
        <f>IF($C111="OK",_xlfn.NUMBERVALUE(Plantilla!CB122),"")</f>
        <v/>
      </c>
      <c r="CE111" s="6" t="str">
        <f>IF($C111="OK",_xlfn.NUMBERVALUE(Plantilla!CC122),"")</f>
        <v/>
      </c>
      <c r="CF111" s="4" t="str">
        <f>IF($C111="OK",_xlfn.NUMBERVALUE(Plantilla!CD122),"")</f>
        <v/>
      </c>
      <c r="CG111" s="6" t="str">
        <f>IF($C111="OK",_xlfn.NUMBERVALUE(Plantilla!CE122),"")</f>
        <v/>
      </c>
      <c r="CH111" s="6" t="str">
        <f>IF($C111="OK",_xlfn.NUMBERVALUE(Plantilla!CF122),"")</f>
        <v/>
      </c>
      <c r="CI111" s="6" t="str">
        <f>IF($C111="OK",_xlfn.NUMBERVALUE(Plantilla!CG122),"")</f>
        <v/>
      </c>
      <c r="CJ111" s="6" t="str">
        <f>IF($C111="OK",_xlfn.NUMBERVALUE(Plantilla!CH122),"")</f>
        <v/>
      </c>
      <c r="CK111" s="6" t="str">
        <f>IF($C111="OK",_xlfn.NUMBERVALUE(Plantilla!CI122),"")</f>
        <v/>
      </c>
      <c r="CL111" s="6" t="str">
        <f>IF($C111="OK",_xlfn.NUMBERVALUE(Plantilla!CJ122),"")</f>
        <v/>
      </c>
      <c r="CM111" t="str">
        <f>IF($C111="OK",TEXT(Plantilla!CK122,"#"),"")</f>
        <v/>
      </c>
      <c r="CN111" s="6" t="str">
        <f>IF($C111="OK",_xlfn.NUMBERVALUE(Plantilla!CL122),"")</f>
        <v/>
      </c>
      <c r="CO111" s="6" t="str">
        <f>IF($C111="OK",_xlfn.NUMBERVALUE(Plantilla!CM122),"")</f>
        <v/>
      </c>
      <c r="CP111" s="110" t="str">
        <f>IF($C111="OK",_xlfn.NUMBERVALUE(Plantilla!CN122),"")</f>
        <v/>
      </c>
      <c r="CQ111" s="6" t="str">
        <f>IF($C111="OK",_xlfn.NUMBERVALUE(Plantilla!CO122),"")</f>
        <v/>
      </c>
      <c r="CR111" s="109" t="str">
        <f>IF($C111="OK",_xlfn.NUMBERVALUE(Plantilla!CP122),"")</f>
        <v/>
      </c>
      <c r="CS111" s="110" t="str">
        <f>IF($C111="OK",_xlfn.NUMBERVALUE(Plantilla!CQ122),"")</f>
        <v/>
      </c>
      <c r="CT111" s="6" t="str">
        <f>IF($C111="OK",_xlfn.NUMBERVALUE(Plantilla!CR122),"")</f>
        <v/>
      </c>
      <c r="CU111" s="109" t="str">
        <f>IF($C111="OK",_xlfn.NUMBERVALUE(Plantilla!CS122),"")</f>
        <v/>
      </c>
      <c r="CV111" s="110" t="str">
        <f>IF($C111="OK",_xlfn.NUMBERVALUE(Plantilla!CT122),"")</f>
        <v/>
      </c>
      <c r="CW111" s="6" t="str">
        <f>IF($C111="OK",_xlfn.NUMBERVALUE(Plantilla!CU122),"")</f>
        <v/>
      </c>
      <c r="CX111" s="82" t="str">
        <f>IF($C111="OK",_xlfn.NUMBERVALUE(Plantilla!CV122),"")</f>
        <v/>
      </c>
      <c r="CY111" s="6" t="str">
        <f>IF($C111="OK",_xlfn.NUMBERVALUE(Plantilla!CW122),"")</f>
        <v/>
      </c>
      <c r="CZ111" s="82" t="str">
        <f>IF($C111="OK",_xlfn.NUMBERVALUE(Plantilla!CX122),"")</f>
        <v/>
      </c>
      <c r="DA111" s="6" t="str">
        <f>IF($C111="OK",_xlfn.NUMBERVALUE(Plantilla!CY122),"")</f>
        <v/>
      </c>
      <c r="DB111" s="109" t="str">
        <f>IF($C111="OK",_xlfn.NUMBERVALUE(Plantilla!CZ122),"")</f>
        <v/>
      </c>
      <c r="DC111" s="6" t="str">
        <f>IF($C111="OK",_xlfn.NUMBERVALUE(Plantilla!DA122),"")</f>
        <v/>
      </c>
      <c r="DD111" s="6" t="str">
        <f>IF($C111="OK",TEXT(Plantilla!DB122,"#"),"")</f>
        <v/>
      </c>
      <c r="DE111" s="6" t="str">
        <f>IF($C111="OK",_xlfn.NUMBERVALUE(Plantilla!DC122),"")</f>
        <v/>
      </c>
      <c r="DF111" s="4" t="str">
        <f>IF($C111="OK",_xlfn.NUMBERVALUE(Plantilla!DD122),"")</f>
        <v/>
      </c>
      <c r="DG111" s="6" t="str">
        <f>IF($C111="OK",_xlfn.NUMBERVALUE(Plantilla!DE122),"")</f>
        <v/>
      </c>
      <c r="DH111" s="6" t="str">
        <f>IF($C111="OK",_xlfn.NUMBERVALUE(Plantilla!DF122),"")</f>
        <v/>
      </c>
      <c r="DI111" s="6" t="str">
        <f>IF($C111="OK",_xlfn.NUMBERVALUE(Plantilla!DG122),"")</f>
        <v/>
      </c>
      <c r="DJ111" s="6" t="str">
        <f>IF($C111="OK",_xlfn.NUMBERVALUE(Plantilla!DH122),"")</f>
        <v/>
      </c>
      <c r="DK111" s="6" t="str">
        <f>IF($C111="OK",_xlfn.NUMBERVALUE(Plantilla!DI122),"")</f>
        <v/>
      </c>
      <c r="DL111" s="6" t="str">
        <f>IF($C111="OK",_xlfn.NUMBERVALUE(Plantilla!DJ122),"")</f>
        <v/>
      </c>
      <c r="DM111" s="6" t="str">
        <f>IF($C111="OK",_xlfn.NUMBERVALUE(Plantilla!DK122),"")</f>
        <v/>
      </c>
      <c r="DN111" s="6" t="str">
        <f>IF($C111="OK",_xlfn.NUMBERVALUE(Plantilla!DL122),"")</f>
        <v/>
      </c>
      <c r="DO111" s="6" t="str">
        <f>IF($C111="OK",_xlfn.NUMBERVALUE(Plantilla!DM122),"")</f>
        <v/>
      </c>
      <c r="DP111" s="6" t="str">
        <f>IF($C111="OK",_xlfn.NUMBERVALUE(Plantilla!DN122),"")</f>
        <v/>
      </c>
      <c r="DQ111" s="6" t="str">
        <f>IF($C111="OK",_xlfn.NUMBERVALUE(Plantilla!DO122),"")</f>
        <v/>
      </c>
      <c r="DR111" s="6" t="str">
        <f>IF($C111="OK",_xlfn.NUMBERVALUE(Plantilla!DP122),"")</f>
        <v/>
      </c>
      <c r="DS111" t="str">
        <f>IF($C111="OK",TEXT(Plantilla!DR122,"#"),"")</f>
        <v/>
      </c>
      <c r="DT111" s="6"/>
    </row>
    <row r="112" spans="1:124" x14ac:dyDescent="0.25">
      <c r="A112" t="str">
        <f>IF(Plantilla!$I$6="¡Perfecto!, Guarda el archivo y adjúntalo a tu interfaz de Nómina Electrónica","OK","Error")</f>
        <v>OK</v>
      </c>
      <c r="B112" t="str">
        <f>IF(Plantilla!$I$6="¡Perfecto!, Guarda el archivo y adjúntalo a tu interfaz de Nómina Electrónica",MID(Plantilla!$D$2,SEARCH("V",Plantilla!$D$2),10),"")</f>
        <v>V2.0</v>
      </c>
      <c r="C112" t="str">
        <f>Plantilla!C123</f>
        <v/>
      </c>
      <c r="D112" t="str">
        <f>IF($C112="OK",Plantilla!B123,"")</f>
        <v/>
      </c>
      <c r="E112" t="str">
        <f>IF($C112="OK",
   VLOOKUP(Plantilla!$E$4,'Tablas '!$AP$4:$AT$6,5,FALSE),
"")</f>
        <v/>
      </c>
      <c r="F112" t="str">
        <f>IF($C112="OK",TEXT(Plantilla!D123,"#"),"")</f>
        <v/>
      </c>
      <c r="G112" t="str">
        <f>IF($C112="OK",
   VLOOKUP(Plantilla!E123,'Tablas '!$B$4:$C$14,2,FALSE),
"")</f>
        <v/>
      </c>
      <c r="H112" t="str">
        <f>IF($C112="OK",TEXT(Plantilla!F123,"#"),"")</f>
        <v/>
      </c>
      <c r="I112" t="str">
        <f>IF($C112="OK",TEXT(Plantilla!G123,"#"),"")</f>
        <v/>
      </c>
      <c r="J112" t="str">
        <f>IF($C112="OK",TEXT(Plantilla!H123,"#"),"")</f>
        <v/>
      </c>
      <c r="K112" t="str">
        <f>IF($C112="OK",TEXT(Plantilla!I123,"#"),"")</f>
        <v/>
      </c>
      <c r="L112" t="str">
        <f>IF($C112="OK",TEXT(Plantilla!J123,"#"),"")</f>
        <v/>
      </c>
      <c r="M112" t="str">
        <f>IF($C112="OK",TEXT(Plantilla!K123,"#"),"")</f>
        <v/>
      </c>
      <c r="N112" t="str">
        <f>IF($C112="OK",
   CONCATENATE(YEAR(Plantilla!L123),"-",TEXT(MONTH(Plantilla!L123),"00"),"-",TEXT(DAY(Plantilla!L123),"00")),
"")</f>
        <v/>
      </c>
      <c r="O112" t="str">
        <f>IF($C112="OK",_xlfn.NUMBERVALUE(Plantilla!M123),"")</f>
        <v/>
      </c>
      <c r="P112" t="str">
        <f>IF($C112="OK",
   IF(Plantilla!N123&lt;&gt;"",
      CONCATENATE(YEAR(Plantilla!N123),"-",TEXT(MONTH(Plantilla!N123),"00"),"-",TEXT(DAY(Plantilla!N123),"00")),
   ""),
"")</f>
        <v/>
      </c>
      <c r="Q112" t="str">
        <f>IF($C112="OK",
   VLOOKUP(Plantilla!O123,'Tablas '!$E$4:$F$19,2,FALSE),
"")</f>
        <v/>
      </c>
      <c r="R112" t="str">
        <f>IF($C112="OK",
   VLOOKUP(Plantilla!P123,'Tablas '!$H$4:$I$5,2,FALSE),
"")</f>
        <v/>
      </c>
      <c r="S112" t="str">
        <f>IF($C112="OK",
   VLOOKUP(Plantilla!Q123,'Tablas '!$K$4:$L$8,2,FALSE),
"")</f>
        <v/>
      </c>
      <c r="T112" t="str">
        <f>IF($C112="OK",
   VLOOKUP(Plantilla!R123,'Tablas '!$AE$4:$AF$6,2,FALSE),
"")</f>
        <v/>
      </c>
      <c r="U112" t="str">
        <f>IF($C112="OK",
   VLOOKUP(Plantilla!S123,'Tablas '!$AE$4:$AF$6,2,FALSE),
"")</f>
        <v/>
      </c>
      <c r="V112" t="str">
        <f>IF($C112="OK",TEXT(Plantilla!T123,"#"),"")</f>
        <v/>
      </c>
      <c r="W112" s="84" t="str">
        <f>IF($C112="OK",
   VLOOKUP(Plantilla!U123,'Tablas '!$AM$4:$AN$1126,2,FALSE),
"")</f>
        <v/>
      </c>
      <c r="X112" t="str">
        <f>IF($C112="OK",TEXT(Plantilla!V123,"#"),"")</f>
        <v/>
      </c>
      <c r="Y112" t="str">
        <f>IF($C112="OK",
   CONCATENATE(YEAR(Plantilla!W123),"-",TEXT(MONTH(Plantilla!W123),"00"),"-",TEXT(DAY(Plantilla!W123),"00")),
"")</f>
        <v/>
      </c>
      <c r="Z112" t="str">
        <f>IF($C112="OK",
   CONCATENATE(YEAR(Plantilla!X123),"-",TEXT(MONTH(Plantilla!X123),"00"),"-",TEXT(DAY(Plantilla!X123),"00")),
"")</f>
        <v/>
      </c>
      <c r="AA112" t="str">
        <f>IF($C112="OK",
   TEXT(VLOOKUP(Plantilla!Y123,'Tablas '!$Q$4:$R$9,2,FALSE),"#"),
"")</f>
        <v/>
      </c>
      <c r="AB112" t="str">
        <f>IF($C112="OK",
   CONCATENATE(YEAR(Plantilla!Z123),"-",TEXT(MONTH(Plantilla!Z123),"00"),"-",TEXT(DAY(Plantilla!Z123),"00")),
"")</f>
        <v/>
      </c>
      <c r="AC112" t="str">
        <f>IF($C112="OK",
   TEXT(VLOOKUP(Plantilla!AA123,'Tablas '!$T$4:$U$13,2,FALSE),"#"),
"")</f>
        <v/>
      </c>
      <c r="AD112" t="str">
        <f>IF($C112="OK",TEXT(Plantilla!AB123,"#"),"")</f>
        <v/>
      </c>
      <c r="AE112" t="str">
        <f>IF($C112="OK",
   IF(Plantilla!AC123&lt;&gt;"",
      TEXT(VLOOKUP(Plantilla!AC123,'Tablas '!$W$4:$X$7,2,FALSE),"#"),
   ""),
"")</f>
        <v/>
      </c>
      <c r="AF112" t="str">
        <f>IF($C112="OK",TEXT(Plantilla!AD123,"#"),"")</f>
        <v/>
      </c>
      <c r="AG112" s="6" t="str">
        <f>IF($C112="OK",_xlfn.NUMBERVALUE(Plantilla!AE123),"")</f>
        <v/>
      </c>
      <c r="AH112" s="4" t="str">
        <f>IF($C112="OK",_xlfn.NUMBERVALUE(Plantilla!AF123),"")</f>
        <v/>
      </c>
      <c r="AI112" s="6" t="str">
        <f>IF($C112="OK",_xlfn.NUMBERVALUE(Plantilla!AG123),"")</f>
        <v/>
      </c>
      <c r="AJ112" s="6" t="str">
        <f>IF($C112="OK",_xlfn.NUMBERVALUE(Plantilla!AH123),"")</f>
        <v/>
      </c>
      <c r="AK112" s="6" t="str">
        <f>IF($C112="OK",_xlfn.NUMBERVALUE(Plantilla!AI123),"")</f>
        <v/>
      </c>
      <c r="AL112" s="6" t="str">
        <f>IF($C112="OK",_xlfn.NUMBERVALUE(Plantilla!AJ123),"")</f>
        <v/>
      </c>
      <c r="AM112" s="4" t="str">
        <f>IF($C112="OK",_xlfn.NUMBERVALUE(Plantilla!AK123),"")</f>
        <v/>
      </c>
      <c r="AN112" s="6" t="str">
        <f>IF($C112="OK",_xlfn.NUMBERVALUE(Plantilla!AL123),"")</f>
        <v/>
      </c>
      <c r="AO112" s="4" t="str">
        <f>IF($C112="OK",_xlfn.NUMBERVALUE(Plantilla!AM123),"")</f>
        <v/>
      </c>
      <c r="AP112" s="6" t="str">
        <f>IF($C112="OK",_xlfn.NUMBERVALUE(Plantilla!AN123),"")</f>
        <v/>
      </c>
      <c r="AQ112" s="4" t="str">
        <f>IF($C112="OK",_xlfn.NUMBERVALUE(Plantilla!AO123),"")</f>
        <v/>
      </c>
      <c r="AR112" s="6" t="str">
        <f>IF($C112="OK",_xlfn.NUMBERVALUE(Plantilla!AP123),"")</f>
        <v/>
      </c>
      <c r="AS112" s="4" t="str">
        <f>IF($C112="OK",_xlfn.NUMBERVALUE(Plantilla!AQ123),"")</f>
        <v/>
      </c>
      <c r="AT112" s="6" t="str">
        <f>IF($C112="OK",_xlfn.NUMBERVALUE(Plantilla!AR123),"")</f>
        <v/>
      </c>
      <c r="AU112" s="4" t="str">
        <f>IF($C112="OK",_xlfn.NUMBERVALUE(Plantilla!AS123),"")</f>
        <v/>
      </c>
      <c r="AV112" s="6" t="str">
        <f>IF($C112="OK",_xlfn.NUMBERVALUE(Plantilla!AT123),"")</f>
        <v/>
      </c>
      <c r="AW112" s="4" t="str">
        <f>IF($C112="OK",_xlfn.NUMBERVALUE(Plantilla!AU123),"")</f>
        <v/>
      </c>
      <c r="AX112" s="6" t="str">
        <f>IF($C112="OK",_xlfn.NUMBERVALUE(Plantilla!AV123),"")</f>
        <v/>
      </c>
      <c r="AY112" s="4" t="str">
        <f>IF($C112="OK",_xlfn.NUMBERVALUE(Plantilla!AW123),"")</f>
        <v/>
      </c>
      <c r="AZ112" s="6" t="str">
        <f>IF($C112="OK",_xlfn.NUMBERVALUE(Plantilla!AX123),"")</f>
        <v/>
      </c>
      <c r="BA112" t="str">
        <f>IF($C112="OK",_xlfn.NUMBERVALUE(Plantilla!AY123),"")</f>
        <v/>
      </c>
      <c r="BB112" t="str">
        <f>IF($C112="OK",_xlfn.NUMBERVALUE(Plantilla!AZ123),"")</f>
        <v/>
      </c>
      <c r="BC112" s="4" t="str">
        <f>IF($C112="OK",_xlfn.NUMBERVALUE(Plantilla!BA123),"")</f>
        <v/>
      </c>
      <c r="BD112" s="6" t="str">
        <f>IF($C112="OK",_xlfn.NUMBERVALUE(Plantilla!BB123),"")</f>
        <v/>
      </c>
      <c r="BE112" s="4" t="str">
        <f>IF($C112="OK",_xlfn.NUMBERVALUE(Plantilla!BC123),"")</f>
        <v/>
      </c>
      <c r="BF112" s="6" t="str">
        <f>IF($C112="OK",_xlfn.NUMBERVALUE(Plantilla!BD123),"")</f>
        <v/>
      </c>
      <c r="BG112" s="4" t="str">
        <f>IF($C112="OK",_xlfn.NUMBERVALUE(Plantilla!BE123),"")</f>
        <v/>
      </c>
      <c r="BH112" s="6" t="str">
        <f>IF($C112="OK",_xlfn.NUMBERVALUE(Plantilla!BF123),"")</f>
        <v/>
      </c>
      <c r="BI112" s="110" t="str">
        <f>IF($C112="OK",_xlfn.NUMBERVALUE(Plantilla!BG123),"")</f>
        <v/>
      </c>
      <c r="BJ112" s="6" t="str">
        <f>IF($C112="OK",_xlfn.NUMBERVALUE(Plantilla!BH123),"")</f>
        <v/>
      </c>
      <c r="BK112" s="109" t="str">
        <f>IF($C112="OK",_xlfn.NUMBERVALUE(Plantilla!BI123),"")</f>
        <v/>
      </c>
      <c r="BL112" s="6" t="str">
        <f>IF($C112="OK",
   IF(Plantilla!BJ123&lt;&gt;"",
      TEXT(VLOOKUP(Plantilla!BJ123,'Tablas '!$Z$4:$AA$6,2,FALSE),"#"),
   ""),
"")</f>
        <v/>
      </c>
      <c r="BM112" s="4" t="str">
        <f>IF($C112="OK",_xlfn.NUMBERVALUE(Plantilla!BK123),"")</f>
        <v/>
      </c>
      <c r="BN112" s="4" t="str">
        <f>IF($C112="OK",_xlfn.NUMBERVALUE(Plantilla!BL123),"")</f>
        <v/>
      </c>
      <c r="BO112" s="6" t="str">
        <f>IF($C112="OK",_xlfn.NUMBERVALUE(Plantilla!BM123),"")</f>
        <v/>
      </c>
      <c r="BP112" s="4" t="str">
        <f>IF($C112="OK",_xlfn.NUMBERVALUE(Plantilla!BN123),"")</f>
        <v/>
      </c>
      <c r="BQ112" s="6" t="str">
        <f>IF($C112="OK",_xlfn.NUMBERVALUE(Plantilla!BO123),"")</f>
        <v/>
      </c>
      <c r="BR112" s="4" t="str">
        <f>IF($C112="OK",_xlfn.NUMBERVALUE(Plantilla!BP123),"")</f>
        <v/>
      </c>
      <c r="BS112" s="6" t="str">
        <f>IF($C112="OK",_xlfn.NUMBERVALUE(Plantilla!BQ123),"")</f>
        <v/>
      </c>
      <c r="BT112" s="4" t="str">
        <f>IF($C112="OK",_xlfn.NUMBERVALUE(Plantilla!BR123),"")</f>
        <v/>
      </c>
      <c r="BU112" s="6" t="str">
        <f>IF($C112="OK",_xlfn.NUMBERVALUE(Plantilla!BS123),"")</f>
        <v/>
      </c>
      <c r="BV112" s="6" t="str">
        <f>IF($C112="OK",_xlfn.NUMBERVALUE(Plantilla!BT123),"")</f>
        <v/>
      </c>
      <c r="BW112" s="6" t="str">
        <f>IF($C112="OK",_xlfn.NUMBERVALUE(Plantilla!BU123),"")</f>
        <v/>
      </c>
      <c r="BX112" s="6" t="str">
        <f>IF($C112="OK",_xlfn.NUMBERVALUE(Plantilla!BV123),"")</f>
        <v/>
      </c>
      <c r="BY112" s="6" t="str">
        <f>IF($C112="OK",_xlfn.NUMBERVALUE(Plantilla!BW123),"")</f>
        <v/>
      </c>
      <c r="BZ112" s="6" t="str">
        <f>IF($C112="OK",_xlfn.NUMBERVALUE(Plantilla!BX123),"")</f>
        <v/>
      </c>
      <c r="CA112" s="6" t="str">
        <f>IF($C112="OK",_xlfn.NUMBERVALUE(Plantilla!BY123),"")</f>
        <v/>
      </c>
      <c r="CB112" s="6" t="str">
        <f>IF($C112="OK",_xlfn.NUMBERVALUE(Plantilla!BZ123),"")</f>
        <v/>
      </c>
      <c r="CC112" s="6" t="str">
        <f>IF($C112="OK",_xlfn.NUMBERVALUE(Plantilla!CA123),"")</f>
        <v/>
      </c>
      <c r="CD112" s="6" t="str">
        <f>IF($C112="OK",_xlfn.NUMBERVALUE(Plantilla!CB123),"")</f>
        <v/>
      </c>
      <c r="CE112" s="6" t="str">
        <f>IF($C112="OK",_xlfn.NUMBERVALUE(Plantilla!CC123),"")</f>
        <v/>
      </c>
      <c r="CF112" s="4" t="str">
        <f>IF($C112="OK",_xlfn.NUMBERVALUE(Plantilla!CD123),"")</f>
        <v/>
      </c>
      <c r="CG112" s="6" t="str">
        <f>IF($C112="OK",_xlfn.NUMBERVALUE(Plantilla!CE123),"")</f>
        <v/>
      </c>
      <c r="CH112" s="6" t="str">
        <f>IF($C112="OK",_xlfn.NUMBERVALUE(Plantilla!CF123),"")</f>
        <v/>
      </c>
      <c r="CI112" s="6" t="str">
        <f>IF($C112="OK",_xlfn.NUMBERVALUE(Plantilla!CG123),"")</f>
        <v/>
      </c>
      <c r="CJ112" s="6" t="str">
        <f>IF($C112="OK",_xlfn.NUMBERVALUE(Plantilla!CH123),"")</f>
        <v/>
      </c>
      <c r="CK112" s="6" t="str">
        <f>IF($C112="OK",_xlfn.NUMBERVALUE(Plantilla!CI123),"")</f>
        <v/>
      </c>
      <c r="CL112" s="6" t="str">
        <f>IF($C112="OK",_xlfn.NUMBERVALUE(Plantilla!CJ123),"")</f>
        <v/>
      </c>
      <c r="CM112" t="str">
        <f>IF($C112="OK",TEXT(Plantilla!CK123,"#"),"")</f>
        <v/>
      </c>
      <c r="CN112" s="6" t="str">
        <f>IF($C112="OK",_xlfn.NUMBERVALUE(Plantilla!CL123),"")</f>
        <v/>
      </c>
      <c r="CO112" s="6" t="str">
        <f>IF($C112="OK",_xlfn.NUMBERVALUE(Plantilla!CM123),"")</f>
        <v/>
      </c>
      <c r="CP112" s="110" t="str">
        <f>IF($C112="OK",_xlfn.NUMBERVALUE(Plantilla!CN123),"")</f>
        <v/>
      </c>
      <c r="CQ112" s="6" t="str">
        <f>IF($C112="OK",_xlfn.NUMBERVALUE(Plantilla!CO123),"")</f>
        <v/>
      </c>
      <c r="CR112" s="109" t="str">
        <f>IF($C112="OK",_xlfn.NUMBERVALUE(Plantilla!CP123),"")</f>
        <v/>
      </c>
      <c r="CS112" s="110" t="str">
        <f>IF($C112="OK",_xlfn.NUMBERVALUE(Plantilla!CQ123),"")</f>
        <v/>
      </c>
      <c r="CT112" s="6" t="str">
        <f>IF($C112="OK",_xlfn.NUMBERVALUE(Plantilla!CR123),"")</f>
        <v/>
      </c>
      <c r="CU112" s="109" t="str">
        <f>IF($C112="OK",_xlfn.NUMBERVALUE(Plantilla!CS123),"")</f>
        <v/>
      </c>
      <c r="CV112" s="110" t="str">
        <f>IF($C112="OK",_xlfn.NUMBERVALUE(Plantilla!CT123),"")</f>
        <v/>
      </c>
      <c r="CW112" s="6" t="str">
        <f>IF($C112="OK",_xlfn.NUMBERVALUE(Plantilla!CU123),"")</f>
        <v/>
      </c>
      <c r="CX112" s="82" t="str">
        <f>IF($C112="OK",_xlfn.NUMBERVALUE(Plantilla!CV123),"")</f>
        <v/>
      </c>
      <c r="CY112" s="6" t="str">
        <f>IF($C112="OK",_xlfn.NUMBERVALUE(Plantilla!CW123),"")</f>
        <v/>
      </c>
      <c r="CZ112" s="82" t="str">
        <f>IF($C112="OK",_xlfn.NUMBERVALUE(Plantilla!CX123),"")</f>
        <v/>
      </c>
      <c r="DA112" s="6" t="str">
        <f>IF($C112="OK",_xlfn.NUMBERVALUE(Plantilla!CY123),"")</f>
        <v/>
      </c>
      <c r="DB112" s="109" t="str">
        <f>IF($C112="OK",_xlfn.NUMBERVALUE(Plantilla!CZ123),"")</f>
        <v/>
      </c>
      <c r="DC112" s="6" t="str">
        <f>IF($C112="OK",_xlfn.NUMBERVALUE(Plantilla!DA123),"")</f>
        <v/>
      </c>
      <c r="DD112" s="6" t="str">
        <f>IF($C112="OK",TEXT(Plantilla!DB123,"#"),"")</f>
        <v/>
      </c>
      <c r="DE112" s="6" t="str">
        <f>IF($C112="OK",_xlfn.NUMBERVALUE(Plantilla!DC123),"")</f>
        <v/>
      </c>
      <c r="DF112" s="4" t="str">
        <f>IF($C112="OK",_xlfn.NUMBERVALUE(Plantilla!DD123),"")</f>
        <v/>
      </c>
      <c r="DG112" s="6" t="str">
        <f>IF($C112="OK",_xlfn.NUMBERVALUE(Plantilla!DE123),"")</f>
        <v/>
      </c>
      <c r="DH112" s="6" t="str">
        <f>IF($C112="OK",_xlfn.NUMBERVALUE(Plantilla!DF123),"")</f>
        <v/>
      </c>
      <c r="DI112" s="6" t="str">
        <f>IF($C112="OK",_xlfn.NUMBERVALUE(Plantilla!DG123),"")</f>
        <v/>
      </c>
      <c r="DJ112" s="6" t="str">
        <f>IF($C112="OK",_xlfn.NUMBERVALUE(Plantilla!DH123),"")</f>
        <v/>
      </c>
      <c r="DK112" s="6" t="str">
        <f>IF($C112="OK",_xlfn.NUMBERVALUE(Plantilla!DI123),"")</f>
        <v/>
      </c>
      <c r="DL112" s="6" t="str">
        <f>IF($C112="OK",_xlfn.NUMBERVALUE(Plantilla!DJ123),"")</f>
        <v/>
      </c>
      <c r="DM112" s="6" t="str">
        <f>IF($C112="OK",_xlfn.NUMBERVALUE(Plantilla!DK123),"")</f>
        <v/>
      </c>
      <c r="DN112" s="6" t="str">
        <f>IF($C112="OK",_xlfn.NUMBERVALUE(Plantilla!DL123),"")</f>
        <v/>
      </c>
      <c r="DO112" s="6" t="str">
        <f>IF($C112="OK",_xlfn.NUMBERVALUE(Plantilla!DM123),"")</f>
        <v/>
      </c>
      <c r="DP112" s="6" t="str">
        <f>IF($C112="OK",_xlfn.NUMBERVALUE(Plantilla!DN123),"")</f>
        <v/>
      </c>
      <c r="DQ112" s="6" t="str">
        <f>IF($C112="OK",_xlfn.NUMBERVALUE(Plantilla!DO123),"")</f>
        <v/>
      </c>
      <c r="DR112" s="6" t="str">
        <f>IF($C112="OK",_xlfn.NUMBERVALUE(Plantilla!DP123),"")</f>
        <v/>
      </c>
      <c r="DS112" t="str">
        <f>IF($C112="OK",TEXT(Plantilla!DR123,"#"),"")</f>
        <v/>
      </c>
      <c r="DT112" s="6"/>
    </row>
    <row r="113" spans="1:124" x14ac:dyDescent="0.25">
      <c r="A113" t="str">
        <f>IF(Plantilla!$I$6="¡Perfecto!, Guarda el archivo y adjúntalo a tu interfaz de Nómina Electrónica","OK","Error")</f>
        <v>OK</v>
      </c>
      <c r="B113" t="str">
        <f>IF(Plantilla!$I$6="¡Perfecto!, Guarda el archivo y adjúntalo a tu interfaz de Nómina Electrónica",MID(Plantilla!$D$2,SEARCH("V",Plantilla!$D$2),10),"")</f>
        <v>V2.0</v>
      </c>
      <c r="C113" t="str">
        <f>Plantilla!C124</f>
        <v/>
      </c>
      <c r="D113" t="str">
        <f>IF($C113="OK",Plantilla!B124,"")</f>
        <v/>
      </c>
      <c r="E113" t="str">
        <f>IF($C113="OK",
   VLOOKUP(Plantilla!$E$4,'Tablas '!$AP$4:$AT$6,5,FALSE),
"")</f>
        <v/>
      </c>
      <c r="F113" t="str">
        <f>IF($C113="OK",TEXT(Plantilla!D124,"#"),"")</f>
        <v/>
      </c>
      <c r="G113" t="str">
        <f>IF($C113="OK",
   VLOOKUP(Plantilla!E124,'Tablas '!$B$4:$C$14,2,FALSE),
"")</f>
        <v/>
      </c>
      <c r="H113" t="str">
        <f>IF($C113="OK",TEXT(Plantilla!F124,"#"),"")</f>
        <v/>
      </c>
      <c r="I113" t="str">
        <f>IF($C113="OK",TEXT(Plantilla!G124,"#"),"")</f>
        <v/>
      </c>
      <c r="J113" t="str">
        <f>IF($C113="OK",TEXT(Plantilla!H124,"#"),"")</f>
        <v/>
      </c>
      <c r="K113" t="str">
        <f>IF($C113="OK",TEXT(Plantilla!I124,"#"),"")</f>
        <v/>
      </c>
      <c r="L113" t="str">
        <f>IF($C113="OK",TEXT(Plantilla!J124,"#"),"")</f>
        <v/>
      </c>
      <c r="M113" t="str">
        <f>IF($C113="OK",TEXT(Plantilla!K124,"#"),"")</f>
        <v/>
      </c>
      <c r="N113" t="str">
        <f>IF($C113="OK",
   CONCATENATE(YEAR(Plantilla!L124),"-",TEXT(MONTH(Plantilla!L124),"00"),"-",TEXT(DAY(Plantilla!L124),"00")),
"")</f>
        <v/>
      </c>
      <c r="O113" t="str">
        <f>IF($C113="OK",_xlfn.NUMBERVALUE(Plantilla!M124),"")</f>
        <v/>
      </c>
      <c r="P113" t="str">
        <f>IF($C113="OK",
   IF(Plantilla!N124&lt;&gt;"",
      CONCATENATE(YEAR(Plantilla!N124),"-",TEXT(MONTH(Plantilla!N124),"00"),"-",TEXT(DAY(Plantilla!N124),"00")),
   ""),
"")</f>
        <v/>
      </c>
      <c r="Q113" t="str">
        <f>IF($C113="OK",
   VLOOKUP(Plantilla!O124,'Tablas '!$E$4:$F$19,2,FALSE),
"")</f>
        <v/>
      </c>
      <c r="R113" t="str">
        <f>IF($C113="OK",
   VLOOKUP(Plantilla!P124,'Tablas '!$H$4:$I$5,2,FALSE),
"")</f>
        <v/>
      </c>
      <c r="S113" t="str">
        <f>IF($C113="OK",
   VLOOKUP(Plantilla!Q124,'Tablas '!$K$4:$L$8,2,FALSE),
"")</f>
        <v/>
      </c>
      <c r="T113" t="str">
        <f>IF($C113="OK",
   VLOOKUP(Plantilla!R124,'Tablas '!$AE$4:$AF$6,2,FALSE),
"")</f>
        <v/>
      </c>
      <c r="U113" t="str">
        <f>IF($C113="OK",
   VLOOKUP(Plantilla!S124,'Tablas '!$AE$4:$AF$6,2,FALSE),
"")</f>
        <v/>
      </c>
      <c r="V113" t="str">
        <f>IF($C113="OK",TEXT(Plantilla!T124,"#"),"")</f>
        <v/>
      </c>
      <c r="W113" s="84" t="str">
        <f>IF($C113="OK",
   VLOOKUP(Plantilla!U124,'Tablas '!$AM$4:$AN$1126,2,FALSE),
"")</f>
        <v/>
      </c>
      <c r="X113" t="str">
        <f>IF($C113="OK",TEXT(Plantilla!V124,"#"),"")</f>
        <v/>
      </c>
      <c r="Y113" t="str">
        <f>IF($C113="OK",
   CONCATENATE(YEAR(Plantilla!W124),"-",TEXT(MONTH(Plantilla!W124),"00"),"-",TEXT(DAY(Plantilla!W124),"00")),
"")</f>
        <v/>
      </c>
      <c r="Z113" t="str">
        <f>IF($C113="OK",
   CONCATENATE(YEAR(Plantilla!X124),"-",TEXT(MONTH(Plantilla!X124),"00"),"-",TEXT(DAY(Plantilla!X124),"00")),
"")</f>
        <v/>
      </c>
      <c r="AA113" t="str">
        <f>IF($C113="OK",
   TEXT(VLOOKUP(Plantilla!Y124,'Tablas '!$Q$4:$R$9,2,FALSE),"#"),
"")</f>
        <v/>
      </c>
      <c r="AB113" t="str">
        <f>IF($C113="OK",
   CONCATENATE(YEAR(Plantilla!Z124),"-",TEXT(MONTH(Plantilla!Z124),"00"),"-",TEXT(DAY(Plantilla!Z124),"00")),
"")</f>
        <v/>
      </c>
      <c r="AC113" t="str">
        <f>IF($C113="OK",
   TEXT(VLOOKUP(Plantilla!AA124,'Tablas '!$T$4:$U$13,2,FALSE),"#"),
"")</f>
        <v/>
      </c>
      <c r="AD113" t="str">
        <f>IF($C113="OK",TEXT(Plantilla!AB124,"#"),"")</f>
        <v/>
      </c>
      <c r="AE113" t="str">
        <f>IF($C113="OK",
   IF(Plantilla!AC124&lt;&gt;"",
      TEXT(VLOOKUP(Plantilla!AC124,'Tablas '!$W$4:$X$7,2,FALSE),"#"),
   ""),
"")</f>
        <v/>
      </c>
      <c r="AF113" t="str">
        <f>IF($C113="OK",TEXT(Plantilla!AD124,"#"),"")</f>
        <v/>
      </c>
      <c r="AG113" s="6" t="str">
        <f>IF($C113="OK",_xlfn.NUMBERVALUE(Plantilla!AE124),"")</f>
        <v/>
      </c>
      <c r="AH113" s="4" t="str">
        <f>IF($C113="OK",_xlfn.NUMBERVALUE(Plantilla!AF124),"")</f>
        <v/>
      </c>
      <c r="AI113" s="6" t="str">
        <f>IF($C113="OK",_xlfn.NUMBERVALUE(Plantilla!AG124),"")</f>
        <v/>
      </c>
      <c r="AJ113" s="6" t="str">
        <f>IF($C113="OK",_xlfn.NUMBERVALUE(Plantilla!AH124),"")</f>
        <v/>
      </c>
      <c r="AK113" s="6" t="str">
        <f>IF($C113="OK",_xlfn.NUMBERVALUE(Plantilla!AI124),"")</f>
        <v/>
      </c>
      <c r="AL113" s="6" t="str">
        <f>IF($C113="OK",_xlfn.NUMBERVALUE(Plantilla!AJ124),"")</f>
        <v/>
      </c>
      <c r="AM113" s="4" t="str">
        <f>IF($C113="OK",_xlfn.NUMBERVALUE(Plantilla!AK124),"")</f>
        <v/>
      </c>
      <c r="AN113" s="6" t="str">
        <f>IF($C113="OK",_xlfn.NUMBERVALUE(Plantilla!AL124),"")</f>
        <v/>
      </c>
      <c r="AO113" s="4" t="str">
        <f>IF($C113="OK",_xlfn.NUMBERVALUE(Plantilla!AM124),"")</f>
        <v/>
      </c>
      <c r="AP113" s="6" t="str">
        <f>IF($C113="OK",_xlfn.NUMBERVALUE(Plantilla!AN124),"")</f>
        <v/>
      </c>
      <c r="AQ113" s="4" t="str">
        <f>IF($C113="OK",_xlfn.NUMBERVALUE(Plantilla!AO124),"")</f>
        <v/>
      </c>
      <c r="AR113" s="6" t="str">
        <f>IF($C113="OK",_xlfn.NUMBERVALUE(Plantilla!AP124),"")</f>
        <v/>
      </c>
      <c r="AS113" s="4" t="str">
        <f>IF($C113="OK",_xlfn.NUMBERVALUE(Plantilla!AQ124),"")</f>
        <v/>
      </c>
      <c r="AT113" s="6" t="str">
        <f>IF($C113="OK",_xlfn.NUMBERVALUE(Plantilla!AR124),"")</f>
        <v/>
      </c>
      <c r="AU113" s="4" t="str">
        <f>IF($C113="OK",_xlfn.NUMBERVALUE(Plantilla!AS124),"")</f>
        <v/>
      </c>
      <c r="AV113" s="6" t="str">
        <f>IF($C113="OK",_xlfn.NUMBERVALUE(Plantilla!AT124),"")</f>
        <v/>
      </c>
      <c r="AW113" s="4" t="str">
        <f>IF($C113="OK",_xlfn.NUMBERVALUE(Plantilla!AU124),"")</f>
        <v/>
      </c>
      <c r="AX113" s="6" t="str">
        <f>IF($C113="OK",_xlfn.NUMBERVALUE(Plantilla!AV124),"")</f>
        <v/>
      </c>
      <c r="AY113" s="4" t="str">
        <f>IF($C113="OK",_xlfn.NUMBERVALUE(Plantilla!AW124),"")</f>
        <v/>
      </c>
      <c r="AZ113" s="6" t="str">
        <f>IF($C113="OK",_xlfn.NUMBERVALUE(Plantilla!AX124),"")</f>
        <v/>
      </c>
      <c r="BA113" t="str">
        <f>IF($C113="OK",_xlfn.NUMBERVALUE(Plantilla!AY124),"")</f>
        <v/>
      </c>
      <c r="BB113" t="str">
        <f>IF($C113="OK",_xlfn.NUMBERVALUE(Plantilla!AZ124),"")</f>
        <v/>
      </c>
      <c r="BC113" s="4" t="str">
        <f>IF($C113="OK",_xlfn.NUMBERVALUE(Plantilla!BA124),"")</f>
        <v/>
      </c>
      <c r="BD113" s="6" t="str">
        <f>IF($C113="OK",_xlfn.NUMBERVALUE(Plantilla!BB124),"")</f>
        <v/>
      </c>
      <c r="BE113" s="4" t="str">
        <f>IF($C113="OK",_xlfn.NUMBERVALUE(Plantilla!BC124),"")</f>
        <v/>
      </c>
      <c r="BF113" s="6" t="str">
        <f>IF($C113="OK",_xlfn.NUMBERVALUE(Plantilla!BD124),"")</f>
        <v/>
      </c>
      <c r="BG113" s="4" t="str">
        <f>IF($C113="OK",_xlfn.NUMBERVALUE(Plantilla!BE124),"")</f>
        <v/>
      </c>
      <c r="BH113" s="6" t="str">
        <f>IF($C113="OK",_xlfn.NUMBERVALUE(Plantilla!BF124),"")</f>
        <v/>
      </c>
      <c r="BI113" s="110" t="str">
        <f>IF($C113="OK",_xlfn.NUMBERVALUE(Plantilla!BG124),"")</f>
        <v/>
      </c>
      <c r="BJ113" s="6" t="str">
        <f>IF($C113="OK",_xlfn.NUMBERVALUE(Plantilla!BH124),"")</f>
        <v/>
      </c>
      <c r="BK113" s="109" t="str">
        <f>IF($C113="OK",_xlfn.NUMBERVALUE(Plantilla!BI124),"")</f>
        <v/>
      </c>
      <c r="BL113" s="6" t="str">
        <f>IF($C113="OK",
   IF(Plantilla!BJ124&lt;&gt;"",
      TEXT(VLOOKUP(Plantilla!BJ124,'Tablas '!$Z$4:$AA$6,2,FALSE),"#"),
   ""),
"")</f>
        <v/>
      </c>
      <c r="BM113" s="4" t="str">
        <f>IF($C113="OK",_xlfn.NUMBERVALUE(Plantilla!BK124),"")</f>
        <v/>
      </c>
      <c r="BN113" s="4" t="str">
        <f>IF($C113="OK",_xlfn.NUMBERVALUE(Plantilla!BL124),"")</f>
        <v/>
      </c>
      <c r="BO113" s="6" t="str">
        <f>IF($C113="OK",_xlfn.NUMBERVALUE(Plantilla!BM124),"")</f>
        <v/>
      </c>
      <c r="BP113" s="4" t="str">
        <f>IF($C113="OK",_xlfn.NUMBERVALUE(Plantilla!BN124),"")</f>
        <v/>
      </c>
      <c r="BQ113" s="6" t="str">
        <f>IF($C113="OK",_xlfn.NUMBERVALUE(Plantilla!BO124),"")</f>
        <v/>
      </c>
      <c r="BR113" s="4" t="str">
        <f>IF($C113="OK",_xlfn.NUMBERVALUE(Plantilla!BP124),"")</f>
        <v/>
      </c>
      <c r="BS113" s="6" t="str">
        <f>IF($C113="OK",_xlfn.NUMBERVALUE(Plantilla!BQ124),"")</f>
        <v/>
      </c>
      <c r="BT113" s="4" t="str">
        <f>IF($C113="OK",_xlfn.NUMBERVALUE(Plantilla!BR124),"")</f>
        <v/>
      </c>
      <c r="BU113" s="6" t="str">
        <f>IF($C113="OK",_xlfn.NUMBERVALUE(Plantilla!BS124),"")</f>
        <v/>
      </c>
      <c r="BV113" s="6" t="str">
        <f>IF($C113="OK",_xlfn.NUMBERVALUE(Plantilla!BT124),"")</f>
        <v/>
      </c>
      <c r="BW113" s="6" t="str">
        <f>IF($C113="OK",_xlfn.NUMBERVALUE(Plantilla!BU124),"")</f>
        <v/>
      </c>
      <c r="BX113" s="6" t="str">
        <f>IF($C113="OK",_xlfn.NUMBERVALUE(Plantilla!BV124),"")</f>
        <v/>
      </c>
      <c r="BY113" s="6" t="str">
        <f>IF($C113="OK",_xlfn.NUMBERVALUE(Plantilla!BW124),"")</f>
        <v/>
      </c>
      <c r="BZ113" s="6" t="str">
        <f>IF($C113="OK",_xlfn.NUMBERVALUE(Plantilla!BX124),"")</f>
        <v/>
      </c>
      <c r="CA113" s="6" t="str">
        <f>IF($C113="OK",_xlfn.NUMBERVALUE(Plantilla!BY124),"")</f>
        <v/>
      </c>
      <c r="CB113" s="6" t="str">
        <f>IF($C113="OK",_xlfn.NUMBERVALUE(Plantilla!BZ124),"")</f>
        <v/>
      </c>
      <c r="CC113" s="6" t="str">
        <f>IF($C113="OK",_xlfn.NUMBERVALUE(Plantilla!CA124),"")</f>
        <v/>
      </c>
      <c r="CD113" s="6" t="str">
        <f>IF($C113="OK",_xlfn.NUMBERVALUE(Plantilla!CB124),"")</f>
        <v/>
      </c>
      <c r="CE113" s="6" t="str">
        <f>IF($C113="OK",_xlfn.NUMBERVALUE(Plantilla!CC124),"")</f>
        <v/>
      </c>
      <c r="CF113" s="4" t="str">
        <f>IF($C113="OK",_xlfn.NUMBERVALUE(Plantilla!CD124),"")</f>
        <v/>
      </c>
      <c r="CG113" s="6" t="str">
        <f>IF($C113="OK",_xlfn.NUMBERVALUE(Plantilla!CE124),"")</f>
        <v/>
      </c>
      <c r="CH113" s="6" t="str">
        <f>IF($C113="OK",_xlfn.NUMBERVALUE(Plantilla!CF124),"")</f>
        <v/>
      </c>
      <c r="CI113" s="6" t="str">
        <f>IF($C113="OK",_xlfn.NUMBERVALUE(Plantilla!CG124),"")</f>
        <v/>
      </c>
      <c r="CJ113" s="6" t="str">
        <f>IF($C113="OK",_xlfn.NUMBERVALUE(Plantilla!CH124),"")</f>
        <v/>
      </c>
      <c r="CK113" s="6" t="str">
        <f>IF($C113="OK",_xlfn.NUMBERVALUE(Plantilla!CI124),"")</f>
        <v/>
      </c>
      <c r="CL113" s="6" t="str">
        <f>IF($C113="OK",_xlfn.NUMBERVALUE(Plantilla!CJ124),"")</f>
        <v/>
      </c>
      <c r="CM113" t="str">
        <f>IF($C113="OK",TEXT(Plantilla!CK124,"#"),"")</f>
        <v/>
      </c>
      <c r="CN113" s="6" t="str">
        <f>IF($C113="OK",_xlfn.NUMBERVALUE(Plantilla!CL124),"")</f>
        <v/>
      </c>
      <c r="CO113" s="6" t="str">
        <f>IF($C113="OK",_xlfn.NUMBERVALUE(Plantilla!CM124),"")</f>
        <v/>
      </c>
      <c r="CP113" s="110" t="str">
        <f>IF($C113="OK",_xlfn.NUMBERVALUE(Plantilla!CN124),"")</f>
        <v/>
      </c>
      <c r="CQ113" s="6" t="str">
        <f>IF($C113="OK",_xlfn.NUMBERVALUE(Plantilla!CO124),"")</f>
        <v/>
      </c>
      <c r="CR113" s="109" t="str">
        <f>IF($C113="OK",_xlfn.NUMBERVALUE(Plantilla!CP124),"")</f>
        <v/>
      </c>
      <c r="CS113" s="110" t="str">
        <f>IF($C113="OK",_xlfn.NUMBERVALUE(Plantilla!CQ124),"")</f>
        <v/>
      </c>
      <c r="CT113" s="6" t="str">
        <f>IF($C113="OK",_xlfn.NUMBERVALUE(Plantilla!CR124),"")</f>
        <v/>
      </c>
      <c r="CU113" s="109" t="str">
        <f>IF($C113="OK",_xlfn.NUMBERVALUE(Plantilla!CS124),"")</f>
        <v/>
      </c>
      <c r="CV113" s="110" t="str">
        <f>IF($C113="OK",_xlfn.NUMBERVALUE(Plantilla!CT124),"")</f>
        <v/>
      </c>
      <c r="CW113" s="6" t="str">
        <f>IF($C113="OK",_xlfn.NUMBERVALUE(Plantilla!CU124),"")</f>
        <v/>
      </c>
      <c r="CX113" s="82" t="str">
        <f>IF($C113="OK",_xlfn.NUMBERVALUE(Plantilla!CV124),"")</f>
        <v/>
      </c>
      <c r="CY113" s="6" t="str">
        <f>IF($C113="OK",_xlfn.NUMBERVALUE(Plantilla!CW124),"")</f>
        <v/>
      </c>
      <c r="CZ113" s="82" t="str">
        <f>IF($C113="OK",_xlfn.NUMBERVALUE(Plantilla!CX124),"")</f>
        <v/>
      </c>
      <c r="DA113" s="6" t="str">
        <f>IF($C113="OK",_xlfn.NUMBERVALUE(Plantilla!CY124),"")</f>
        <v/>
      </c>
      <c r="DB113" s="109" t="str">
        <f>IF($C113="OK",_xlfn.NUMBERVALUE(Plantilla!CZ124),"")</f>
        <v/>
      </c>
      <c r="DC113" s="6" t="str">
        <f>IF($C113="OK",_xlfn.NUMBERVALUE(Plantilla!DA124),"")</f>
        <v/>
      </c>
      <c r="DD113" s="6" t="str">
        <f>IF($C113="OK",TEXT(Plantilla!DB124,"#"),"")</f>
        <v/>
      </c>
      <c r="DE113" s="6" t="str">
        <f>IF($C113="OK",_xlfn.NUMBERVALUE(Plantilla!DC124),"")</f>
        <v/>
      </c>
      <c r="DF113" s="4" t="str">
        <f>IF($C113="OK",_xlfn.NUMBERVALUE(Plantilla!DD124),"")</f>
        <v/>
      </c>
      <c r="DG113" s="6" t="str">
        <f>IF($C113="OK",_xlfn.NUMBERVALUE(Plantilla!DE124),"")</f>
        <v/>
      </c>
      <c r="DH113" s="6" t="str">
        <f>IF($C113="OK",_xlfn.NUMBERVALUE(Plantilla!DF124),"")</f>
        <v/>
      </c>
      <c r="DI113" s="6" t="str">
        <f>IF($C113="OK",_xlfn.NUMBERVALUE(Plantilla!DG124),"")</f>
        <v/>
      </c>
      <c r="DJ113" s="6" t="str">
        <f>IF($C113="OK",_xlfn.NUMBERVALUE(Plantilla!DH124),"")</f>
        <v/>
      </c>
      <c r="DK113" s="6" t="str">
        <f>IF($C113="OK",_xlfn.NUMBERVALUE(Plantilla!DI124),"")</f>
        <v/>
      </c>
      <c r="DL113" s="6" t="str">
        <f>IF($C113="OK",_xlfn.NUMBERVALUE(Plantilla!DJ124),"")</f>
        <v/>
      </c>
      <c r="DM113" s="6" t="str">
        <f>IF($C113="OK",_xlfn.NUMBERVALUE(Plantilla!DK124),"")</f>
        <v/>
      </c>
      <c r="DN113" s="6" t="str">
        <f>IF($C113="OK",_xlfn.NUMBERVALUE(Plantilla!DL124),"")</f>
        <v/>
      </c>
      <c r="DO113" s="6" t="str">
        <f>IF($C113="OK",_xlfn.NUMBERVALUE(Plantilla!DM124),"")</f>
        <v/>
      </c>
      <c r="DP113" s="6" t="str">
        <f>IF($C113="OK",_xlfn.NUMBERVALUE(Plantilla!DN124),"")</f>
        <v/>
      </c>
      <c r="DQ113" s="6" t="str">
        <f>IF($C113="OK",_xlfn.NUMBERVALUE(Plantilla!DO124),"")</f>
        <v/>
      </c>
      <c r="DR113" s="6" t="str">
        <f>IF($C113="OK",_xlfn.NUMBERVALUE(Plantilla!DP124),"")</f>
        <v/>
      </c>
      <c r="DS113" t="str">
        <f>IF($C113="OK",TEXT(Plantilla!DR124,"#"),"")</f>
        <v/>
      </c>
      <c r="DT113" s="6"/>
    </row>
    <row r="114" spans="1:124" x14ac:dyDescent="0.25">
      <c r="A114" t="str">
        <f>IF(Plantilla!$I$6="¡Perfecto!, Guarda el archivo y adjúntalo a tu interfaz de Nómina Electrónica","OK","Error")</f>
        <v>OK</v>
      </c>
      <c r="B114" t="str">
        <f>IF(Plantilla!$I$6="¡Perfecto!, Guarda el archivo y adjúntalo a tu interfaz de Nómina Electrónica",MID(Plantilla!$D$2,SEARCH("V",Plantilla!$D$2),10),"")</f>
        <v>V2.0</v>
      </c>
      <c r="C114" t="str">
        <f>Plantilla!C125</f>
        <v/>
      </c>
      <c r="D114" t="str">
        <f>IF($C114="OK",Plantilla!B125,"")</f>
        <v/>
      </c>
      <c r="E114" t="str">
        <f>IF($C114="OK",
   VLOOKUP(Plantilla!$E$4,'Tablas '!$AP$4:$AT$6,5,FALSE),
"")</f>
        <v/>
      </c>
      <c r="F114" t="str">
        <f>IF($C114="OK",TEXT(Plantilla!D125,"#"),"")</f>
        <v/>
      </c>
      <c r="G114" t="str">
        <f>IF($C114="OK",
   VLOOKUP(Plantilla!E125,'Tablas '!$B$4:$C$14,2,FALSE),
"")</f>
        <v/>
      </c>
      <c r="H114" t="str">
        <f>IF($C114="OK",TEXT(Plantilla!F125,"#"),"")</f>
        <v/>
      </c>
      <c r="I114" t="str">
        <f>IF($C114="OK",TEXT(Plantilla!G125,"#"),"")</f>
        <v/>
      </c>
      <c r="J114" t="str">
        <f>IF($C114="OK",TEXT(Plantilla!H125,"#"),"")</f>
        <v/>
      </c>
      <c r="K114" t="str">
        <f>IF($C114="OK",TEXT(Plantilla!I125,"#"),"")</f>
        <v/>
      </c>
      <c r="L114" t="str">
        <f>IF($C114="OK",TEXT(Plantilla!J125,"#"),"")</f>
        <v/>
      </c>
      <c r="M114" t="str">
        <f>IF($C114="OK",TEXT(Plantilla!K125,"#"),"")</f>
        <v/>
      </c>
      <c r="N114" t="str">
        <f>IF($C114="OK",
   CONCATENATE(YEAR(Plantilla!L125),"-",TEXT(MONTH(Plantilla!L125),"00"),"-",TEXT(DAY(Plantilla!L125),"00")),
"")</f>
        <v/>
      </c>
      <c r="O114" t="str">
        <f>IF($C114="OK",_xlfn.NUMBERVALUE(Plantilla!M125),"")</f>
        <v/>
      </c>
      <c r="P114" t="str">
        <f>IF($C114="OK",
   IF(Plantilla!N125&lt;&gt;"",
      CONCATENATE(YEAR(Plantilla!N125),"-",TEXT(MONTH(Plantilla!N125),"00"),"-",TEXT(DAY(Plantilla!N125),"00")),
   ""),
"")</f>
        <v/>
      </c>
      <c r="Q114" t="str">
        <f>IF($C114="OK",
   VLOOKUP(Plantilla!O125,'Tablas '!$E$4:$F$19,2,FALSE),
"")</f>
        <v/>
      </c>
      <c r="R114" t="str">
        <f>IF($C114="OK",
   VLOOKUP(Plantilla!P125,'Tablas '!$H$4:$I$5,2,FALSE),
"")</f>
        <v/>
      </c>
      <c r="S114" t="str">
        <f>IF($C114="OK",
   VLOOKUP(Plantilla!Q125,'Tablas '!$K$4:$L$8,2,FALSE),
"")</f>
        <v/>
      </c>
      <c r="T114" t="str">
        <f>IF($C114="OK",
   VLOOKUP(Plantilla!R125,'Tablas '!$AE$4:$AF$6,2,FALSE),
"")</f>
        <v/>
      </c>
      <c r="U114" t="str">
        <f>IF($C114="OK",
   VLOOKUP(Plantilla!S125,'Tablas '!$AE$4:$AF$6,2,FALSE),
"")</f>
        <v/>
      </c>
      <c r="V114" t="str">
        <f>IF($C114="OK",TEXT(Plantilla!T125,"#"),"")</f>
        <v/>
      </c>
      <c r="W114" s="84" t="str">
        <f>IF($C114="OK",
   VLOOKUP(Plantilla!U125,'Tablas '!$AM$4:$AN$1126,2,FALSE),
"")</f>
        <v/>
      </c>
      <c r="X114" t="str">
        <f>IF($C114="OK",TEXT(Plantilla!V125,"#"),"")</f>
        <v/>
      </c>
      <c r="Y114" t="str">
        <f>IF($C114="OK",
   CONCATENATE(YEAR(Plantilla!W125),"-",TEXT(MONTH(Plantilla!W125),"00"),"-",TEXT(DAY(Plantilla!W125),"00")),
"")</f>
        <v/>
      </c>
      <c r="Z114" t="str">
        <f>IF($C114="OK",
   CONCATENATE(YEAR(Plantilla!X125),"-",TEXT(MONTH(Plantilla!X125),"00"),"-",TEXT(DAY(Plantilla!X125),"00")),
"")</f>
        <v/>
      </c>
      <c r="AA114" t="str">
        <f>IF($C114="OK",
   TEXT(VLOOKUP(Plantilla!Y125,'Tablas '!$Q$4:$R$9,2,FALSE),"#"),
"")</f>
        <v/>
      </c>
      <c r="AB114" t="str">
        <f>IF($C114="OK",
   CONCATENATE(YEAR(Plantilla!Z125),"-",TEXT(MONTH(Plantilla!Z125),"00"),"-",TEXT(DAY(Plantilla!Z125),"00")),
"")</f>
        <v/>
      </c>
      <c r="AC114" t="str">
        <f>IF($C114="OK",
   TEXT(VLOOKUP(Plantilla!AA125,'Tablas '!$T$4:$U$13,2,FALSE),"#"),
"")</f>
        <v/>
      </c>
      <c r="AD114" t="str">
        <f>IF($C114="OK",TEXT(Plantilla!AB125,"#"),"")</f>
        <v/>
      </c>
      <c r="AE114" t="str">
        <f>IF($C114="OK",
   IF(Plantilla!AC125&lt;&gt;"",
      TEXT(VLOOKUP(Plantilla!AC125,'Tablas '!$W$4:$X$7,2,FALSE),"#"),
   ""),
"")</f>
        <v/>
      </c>
      <c r="AF114" t="str">
        <f>IF($C114="OK",TEXT(Plantilla!AD125,"#"),"")</f>
        <v/>
      </c>
      <c r="AG114" s="6" t="str">
        <f>IF($C114="OK",_xlfn.NUMBERVALUE(Plantilla!AE125),"")</f>
        <v/>
      </c>
      <c r="AH114" s="4" t="str">
        <f>IF($C114="OK",_xlfn.NUMBERVALUE(Plantilla!AF125),"")</f>
        <v/>
      </c>
      <c r="AI114" s="6" t="str">
        <f>IF($C114="OK",_xlfn.NUMBERVALUE(Plantilla!AG125),"")</f>
        <v/>
      </c>
      <c r="AJ114" s="6" t="str">
        <f>IF($C114="OK",_xlfn.NUMBERVALUE(Plantilla!AH125),"")</f>
        <v/>
      </c>
      <c r="AK114" s="6" t="str">
        <f>IF($C114="OK",_xlfn.NUMBERVALUE(Plantilla!AI125),"")</f>
        <v/>
      </c>
      <c r="AL114" s="6" t="str">
        <f>IF($C114="OK",_xlfn.NUMBERVALUE(Plantilla!AJ125),"")</f>
        <v/>
      </c>
      <c r="AM114" s="4" t="str">
        <f>IF($C114="OK",_xlfn.NUMBERVALUE(Plantilla!AK125),"")</f>
        <v/>
      </c>
      <c r="AN114" s="6" t="str">
        <f>IF($C114="OK",_xlfn.NUMBERVALUE(Plantilla!AL125),"")</f>
        <v/>
      </c>
      <c r="AO114" s="4" t="str">
        <f>IF($C114="OK",_xlfn.NUMBERVALUE(Plantilla!AM125),"")</f>
        <v/>
      </c>
      <c r="AP114" s="6" t="str">
        <f>IF($C114="OK",_xlfn.NUMBERVALUE(Plantilla!AN125),"")</f>
        <v/>
      </c>
      <c r="AQ114" s="4" t="str">
        <f>IF($C114="OK",_xlfn.NUMBERVALUE(Plantilla!AO125),"")</f>
        <v/>
      </c>
      <c r="AR114" s="6" t="str">
        <f>IF($C114="OK",_xlfn.NUMBERVALUE(Plantilla!AP125),"")</f>
        <v/>
      </c>
      <c r="AS114" s="4" t="str">
        <f>IF($C114="OK",_xlfn.NUMBERVALUE(Plantilla!AQ125),"")</f>
        <v/>
      </c>
      <c r="AT114" s="6" t="str">
        <f>IF($C114="OK",_xlfn.NUMBERVALUE(Plantilla!AR125),"")</f>
        <v/>
      </c>
      <c r="AU114" s="4" t="str">
        <f>IF($C114="OK",_xlfn.NUMBERVALUE(Plantilla!AS125),"")</f>
        <v/>
      </c>
      <c r="AV114" s="6" t="str">
        <f>IF($C114="OK",_xlfn.NUMBERVALUE(Plantilla!AT125),"")</f>
        <v/>
      </c>
      <c r="AW114" s="4" t="str">
        <f>IF($C114="OK",_xlfn.NUMBERVALUE(Plantilla!AU125),"")</f>
        <v/>
      </c>
      <c r="AX114" s="6" t="str">
        <f>IF($C114="OK",_xlfn.NUMBERVALUE(Plantilla!AV125),"")</f>
        <v/>
      </c>
      <c r="AY114" s="4" t="str">
        <f>IF($C114="OK",_xlfn.NUMBERVALUE(Plantilla!AW125),"")</f>
        <v/>
      </c>
      <c r="AZ114" s="6" t="str">
        <f>IF($C114="OK",_xlfn.NUMBERVALUE(Plantilla!AX125),"")</f>
        <v/>
      </c>
      <c r="BA114" t="str">
        <f>IF($C114="OK",_xlfn.NUMBERVALUE(Plantilla!AY125),"")</f>
        <v/>
      </c>
      <c r="BB114" t="str">
        <f>IF($C114="OK",_xlfn.NUMBERVALUE(Plantilla!AZ125),"")</f>
        <v/>
      </c>
      <c r="BC114" s="4" t="str">
        <f>IF($C114="OK",_xlfn.NUMBERVALUE(Plantilla!BA125),"")</f>
        <v/>
      </c>
      <c r="BD114" s="6" t="str">
        <f>IF($C114="OK",_xlfn.NUMBERVALUE(Plantilla!BB125),"")</f>
        <v/>
      </c>
      <c r="BE114" s="4" t="str">
        <f>IF($C114="OK",_xlfn.NUMBERVALUE(Plantilla!BC125),"")</f>
        <v/>
      </c>
      <c r="BF114" s="6" t="str">
        <f>IF($C114="OK",_xlfn.NUMBERVALUE(Plantilla!BD125),"")</f>
        <v/>
      </c>
      <c r="BG114" s="4" t="str">
        <f>IF($C114="OK",_xlfn.NUMBERVALUE(Plantilla!BE125),"")</f>
        <v/>
      </c>
      <c r="BH114" s="6" t="str">
        <f>IF($C114="OK",_xlfn.NUMBERVALUE(Plantilla!BF125),"")</f>
        <v/>
      </c>
      <c r="BI114" s="110" t="str">
        <f>IF($C114="OK",_xlfn.NUMBERVALUE(Plantilla!BG125),"")</f>
        <v/>
      </c>
      <c r="BJ114" s="6" t="str">
        <f>IF($C114="OK",_xlfn.NUMBERVALUE(Plantilla!BH125),"")</f>
        <v/>
      </c>
      <c r="BK114" s="109" t="str">
        <f>IF($C114="OK",_xlfn.NUMBERVALUE(Plantilla!BI125),"")</f>
        <v/>
      </c>
      <c r="BL114" s="6" t="str">
        <f>IF($C114="OK",
   IF(Plantilla!BJ125&lt;&gt;"",
      TEXT(VLOOKUP(Plantilla!BJ125,'Tablas '!$Z$4:$AA$6,2,FALSE),"#"),
   ""),
"")</f>
        <v/>
      </c>
      <c r="BM114" s="4" t="str">
        <f>IF($C114="OK",_xlfn.NUMBERVALUE(Plantilla!BK125),"")</f>
        <v/>
      </c>
      <c r="BN114" s="4" t="str">
        <f>IF($C114="OK",_xlfn.NUMBERVALUE(Plantilla!BL125),"")</f>
        <v/>
      </c>
      <c r="BO114" s="6" t="str">
        <f>IF($C114="OK",_xlfn.NUMBERVALUE(Plantilla!BM125),"")</f>
        <v/>
      </c>
      <c r="BP114" s="4" t="str">
        <f>IF($C114="OK",_xlfn.NUMBERVALUE(Plantilla!BN125),"")</f>
        <v/>
      </c>
      <c r="BQ114" s="6" t="str">
        <f>IF($C114="OK",_xlfn.NUMBERVALUE(Plantilla!BO125),"")</f>
        <v/>
      </c>
      <c r="BR114" s="4" t="str">
        <f>IF($C114="OK",_xlfn.NUMBERVALUE(Plantilla!BP125),"")</f>
        <v/>
      </c>
      <c r="BS114" s="6" t="str">
        <f>IF($C114="OK",_xlfn.NUMBERVALUE(Plantilla!BQ125),"")</f>
        <v/>
      </c>
      <c r="BT114" s="4" t="str">
        <f>IF($C114="OK",_xlfn.NUMBERVALUE(Plantilla!BR125),"")</f>
        <v/>
      </c>
      <c r="BU114" s="6" t="str">
        <f>IF($C114="OK",_xlfn.NUMBERVALUE(Plantilla!BS125),"")</f>
        <v/>
      </c>
      <c r="BV114" s="6" t="str">
        <f>IF($C114="OK",_xlfn.NUMBERVALUE(Plantilla!BT125),"")</f>
        <v/>
      </c>
      <c r="BW114" s="6" t="str">
        <f>IF($C114="OK",_xlfn.NUMBERVALUE(Plantilla!BU125),"")</f>
        <v/>
      </c>
      <c r="BX114" s="6" t="str">
        <f>IF($C114="OK",_xlfn.NUMBERVALUE(Plantilla!BV125),"")</f>
        <v/>
      </c>
      <c r="BY114" s="6" t="str">
        <f>IF($C114="OK",_xlfn.NUMBERVALUE(Plantilla!BW125),"")</f>
        <v/>
      </c>
      <c r="BZ114" s="6" t="str">
        <f>IF($C114="OK",_xlfn.NUMBERVALUE(Plantilla!BX125),"")</f>
        <v/>
      </c>
      <c r="CA114" s="6" t="str">
        <f>IF($C114="OK",_xlfn.NUMBERVALUE(Plantilla!BY125),"")</f>
        <v/>
      </c>
      <c r="CB114" s="6" t="str">
        <f>IF($C114="OK",_xlfn.NUMBERVALUE(Plantilla!BZ125),"")</f>
        <v/>
      </c>
      <c r="CC114" s="6" t="str">
        <f>IF($C114="OK",_xlfn.NUMBERVALUE(Plantilla!CA125),"")</f>
        <v/>
      </c>
      <c r="CD114" s="6" t="str">
        <f>IF($C114="OK",_xlfn.NUMBERVALUE(Plantilla!CB125),"")</f>
        <v/>
      </c>
      <c r="CE114" s="6" t="str">
        <f>IF($C114="OK",_xlfn.NUMBERVALUE(Plantilla!CC125),"")</f>
        <v/>
      </c>
      <c r="CF114" s="4" t="str">
        <f>IF($C114="OK",_xlfn.NUMBERVALUE(Plantilla!CD125),"")</f>
        <v/>
      </c>
      <c r="CG114" s="6" t="str">
        <f>IF($C114="OK",_xlfn.NUMBERVALUE(Plantilla!CE125),"")</f>
        <v/>
      </c>
      <c r="CH114" s="6" t="str">
        <f>IF($C114="OK",_xlfn.NUMBERVALUE(Plantilla!CF125),"")</f>
        <v/>
      </c>
      <c r="CI114" s="6" t="str">
        <f>IF($C114="OK",_xlfn.NUMBERVALUE(Plantilla!CG125),"")</f>
        <v/>
      </c>
      <c r="CJ114" s="6" t="str">
        <f>IF($C114="OK",_xlfn.NUMBERVALUE(Plantilla!CH125),"")</f>
        <v/>
      </c>
      <c r="CK114" s="6" t="str">
        <f>IF($C114="OK",_xlfn.NUMBERVALUE(Plantilla!CI125),"")</f>
        <v/>
      </c>
      <c r="CL114" s="6" t="str">
        <f>IF($C114="OK",_xlfn.NUMBERVALUE(Plantilla!CJ125),"")</f>
        <v/>
      </c>
      <c r="CM114" t="str">
        <f>IF($C114="OK",TEXT(Plantilla!CK125,"#"),"")</f>
        <v/>
      </c>
      <c r="CN114" s="6" t="str">
        <f>IF($C114="OK",_xlfn.NUMBERVALUE(Plantilla!CL125),"")</f>
        <v/>
      </c>
      <c r="CO114" s="6" t="str">
        <f>IF($C114="OK",_xlfn.NUMBERVALUE(Plantilla!CM125),"")</f>
        <v/>
      </c>
      <c r="CP114" s="110" t="str">
        <f>IF($C114="OK",_xlfn.NUMBERVALUE(Plantilla!CN125),"")</f>
        <v/>
      </c>
      <c r="CQ114" s="6" t="str">
        <f>IF($C114="OK",_xlfn.NUMBERVALUE(Plantilla!CO125),"")</f>
        <v/>
      </c>
      <c r="CR114" s="109" t="str">
        <f>IF($C114="OK",_xlfn.NUMBERVALUE(Plantilla!CP125),"")</f>
        <v/>
      </c>
      <c r="CS114" s="110" t="str">
        <f>IF($C114="OK",_xlfn.NUMBERVALUE(Plantilla!CQ125),"")</f>
        <v/>
      </c>
      <c r="CT114" s="6" t="str">
        <f>IF($C114="OK",_xlfn.NUMBERVALUE(Plantilla!CR125),"")</f>
        <v/>
      </c>
      <c r="CU114" s="109" t="str">
        <f>IF($C114="OK",_xlfn.NUMBERVALUE(Plantilla!CS125),"")</f>
        <v/>
      </c>
      <c r="CV114" s="110" t="str">
        <f>IF($C114="OK",_xlfn.NUMBERVALUE(Plantilla!CT125),"")</f>
        <v/>
      </c>
      <c r="CW114" s="6" t="str">
        <f>IF($C114="OK",_xlfn.NUMBERVALUE(Plantilla!CU125),"")</f>
        <v/>
      </c>
      <c r="CX114" s="82" t="str">
        <f>IF($C114="OK",_xlfn.NUMBERVALUE(Plantilla!CV125),"")</f>
        <v/>
      </c>
      <c r="CY114" s="6" t="str">
        <f>IF($C114="OK",_xlfn.NUMBERVALUE(Plantilla!CW125),"")</f>
        <v/>
      </c>
      <c r="CZ114" s="82" t="str">
        <f>IF($C114="OK",_xlfn.NUMBERVALUE(Plantilla!CX125),"")</f>
        <v/>
      </c>
      <c r="DA114" s="6" t="str">
        <f>IF($C114="OK",_xlfn.NUMBERVALUE(Plantilla!CY125),"")</f>
        <v/>
      </c>
      <c r="DB114" s="109" t="str">
        <f>IF($C114="OK",_xlfn.NUMBERVALUE(Plantilla!CZ125),"")</f>
        <v/>
      </c>
      <c r="DC114" s="6" t="str">
        <f>IF($C114="OK",_xlfn.NUMBERVALUE(Plantilla!DA125),"")</f>
        <v/>
      </c>
      <c r="DD114" s="6" t="str">
        <f>IF($C114="OK",TEXT(Plantilla!DB125,"#"),"")</f>
        <v/>
      </c>
      <c r="DE114" s="6" t="str">
        <f>IF($C114="OK",_xlfn.NUMBERVALUE(Plantilla!DC125),"")</f>
        <v/>
      </c>
      <c r="DF114" s="4" t="str">
        <f>IF($C114="OK",_xlfn.NUMBERVALUE(Plantilla!DD125),"")</f>
        <v/>
      </c>
      <c r="DG114" s="6" t="str">
        <f>IF($C114="OK",_xlfn.NUMBERVALUE(Plantilla!DE125),"")</f>
        <v/>
      </c>
      <c r="DH114" s="6" t="str">
        <f>IF($C114="OK",_xlfn.NUMBERVALUE(Plantilla!DF125),"")</f>
        <v/>
      </c>
      <c r="DI114" s="6" t="str">
        <f>IF($C114="OK",_xlfn.NUMBERVALUE(Plantilla!DG125),"")</f>
        <v/>
      </c>
      <c r="DJ114" s="6" t="str">
        <f>IF($C114="OK",_xlfn.NUMBERVALUE(Plantilla!DH125),"")</f>
        <v/>
      </c>
      <c r="DK114" s="6" t="str">
        <f>IF($C114="OK",_xlfn.NUMBERVALUE(Plantilla!DI125),"")</f>
        <v/>
      </c>
      <c r="DL114" s="6" t="str">
        <f>IF($C114="OK",_xlfn.NUMBERVALUE(Plantilla!DJ125),"")</f>
        <v/>
      </c>
      <c r="DM114" s="6" t="str">
        <f>IF($C114="OK",_xlfn.NUMBERVALUE(Plantilla!DK125),"")</f>
        <v/>
      </c>
      <c r="DN114" s="6" t="str">
        <f>IF($C114="OK",_xlfn.NUMBERVALUE(Plantilla!DL125),"")</f>
        <v/>
      </c>
      <c r="DO114" s="6" t="str">
        <f>IF($C114="OK",_xlfn.NUMBERVALUE(Plantilla!DM125),"")</f>
        <v/>
      </c>
      <c r="DP114" s="6" t="str">
        <f>IF($C114="OK",_xlfn.NUMBERVALUE(Plantilla!DN125),"")</f>
        <v/>
      </c>
      <c r="DQ114" s="6" t="str">
        <f>IF($C114="OK",_xlfn.NUMBERVALUE(Plantilla!DO125),"")</f>
        <v/>
      </c>
      <c r="DR114" s="6" t="str">
        <f>IF($C114="OK",_xlfn.NUMBERVALUE(Plantilla!DP125),"")</f>
        <v/>
      </c>
      <c r="DS114" t="str">
        <f>IF($C114="OK",TEXT(Plantilla!DR125,"#"),"")</f>
        <v/>
      </c>
      <c r="DT114" s="6"/>
    </row>
    <row r="115" spans="1:124" x14ac:dyDescent="0.25">
      <c r="A115" t="str">
        <f>IF(Plantilla!$I$6="¡Perfecto!, Guarda el archivo y adjúntalo a tu interfaz de Nómina Electrónica","OK","Error")</f>
        <v>OK</v>
      </c>
      <c r="B115" t="str">
        <f>IF(Plantilla!$I$6="¡Perfecto!, Guarda el archivo y adjúntalo a tu interfaz de Nómina Electrónica",MID(Plantilla!$D$2,SEARCH("V",Plantilla!$D$2),10),"")</f>
        <v>V2.0</v>
      </c>
      <c r="C115" t="str">
        <f>Plantilla!C126</f>
        <v/>
      </c>
      <c r="D115" t="str">
        <f>IF($C115="OK",Plantilla!B126,"")</f>
        <v/>
      </c>
      <c r="E115" t="str">
        <f>IF($C115="OK",
   VLOOKUP(Plantilla!$E$4,'Tablas '!$AP$4:$AT$6,5,FALSE),
"")</f>
        <v/>
      </c>
      <c r="F115" t="str">
        <f>IF($C115="OK",TEXT(Plantilla!D126,"#"),"")</f>
        <v/>
      </c>
      <c r="G115" t="str">
        <f>IF($C115="OK",
   VLOOKUP(Plantilla!E126,'Tablas '!$B$4:$C$14,2,FALSE),
"")</f>
        <v/>
      </c>
      <c r="H115" t="str">
        <f>IF($C115="OK",TEXT(Plantilla!F126,"#"),"")</f>
        <v/>
      </c>
      <c r="I115" t="str">
        <f>IF($C115="OK",TEXT(Plantilla!G126,"#"),"")</f>
        <v/>
      </c>
      <c r="J115" t="str">
        <f>IF($C115="OK",TEXT(Plantilla!H126,"#"),"")</f>
        <v/>
      </c>
      <c r="K115" t="str">
        <f>IF($C115="OK",TEXT(Plantilla!I126,"#"),"")</f>
        <v/>
      </c>
      <c r="L115" t="str">
        <f>IF($C115="OK",TEXT(Plantilla!J126,"#"),"")</f>
        <v/>
      </c>
      <c r="M115" t="str">
        <f>IF($C115="OK",TEXT(Plantilla!K126,"#"),"")</f>
        <v/>
      </c>
      <c r="N115" t="str">
        <f>IF($C115="OK",
   CONCATENATE(YEAR(Plantilla!L126),"-",TEXT(MONTH(Plantilla!L126),"00"),"-",TEXT(DAY(Plantilla!L126),"00")),
"")</f>
        <v/>
      </c>
      <c r="O115" t="str">
        <f>IF($C115="OK",_xlfn.NUMBERVALUE(Plantilla!M126),"")</f>
        <v/>
      </c>
      <c r="P115" t="str">
        <f>IF($C115="OK",
   IF(Plantilla!N126&lt;&gt;"",
      CONCATENATE(YEAR(Plantilla!N126),"-",TEXT(MONTH(Plantilla!N126),"00"),"-",TEXT(DAY(Plantilla!N126),"00")),
   ""),
"")</f>
        <v/>
      </c>
      <c r="Q115" t="str">
        <f>IF($C115="OK",
   VLOOKUP(Plantilla!O126,'Tablas '!$E$4:$F$19,2,FALSE),
"")</f>
        <v/>
      </c>
      <c r="R115" t="str">
        <f>IF($C115="OK",
   VLOOKUP(Plantilla!P126,'Tablas '!$H$4:$I$5,2,FALSE),
"")</f>
        <v/>
      </c>
      <c r="S115" t="str">
        <f>IF($C115="OK",
   VLOOKUP(Plantilla!Q126,'Tablas '!$K$4:$L$8,2,FALSE),
"")</f>
        <v/>
      </c>
      <c r="T115" t="str">
        <f>IF($C115="OK",
   VLOOKUP(Plantilla!R126,'Tablas '!$AE$4:$AF$6,2,FALSE),
"")</f>
        <v/>
      </c>
      <c r="U115" t="str">
        <f>IF($C115="OK",
   VLOOKUP(Plantilla!S126,'Tablas '!$AE$4:$AF$6,2,FALSE),
"")</f>
        <v/>
      </c>
      <c r="V115" t="str">
        <f>IF($C115="OK",TEXT(Plantilla!T126,"#"),"")</f>
        <v/>
      </c>
      <c r="W115" s="84" t="str">
        <f>IF($C115="OK",
   VLOOKUP(Plantilla!U126,'Tablas '!$AM$4:$AN$1126,2,FALSE),
"")</f>
        <v/>
      </c>
      <c r="X115" t="str">
        <f>IF($C115="OK",TEXT(Plantilla!V126,"#"),"")</f>
        <v/>
      </c>
      <c r="Y115" t="str">
        <f>IF($C115="OK",
   CONCATENATE(YEAR(Plantilla!W126),"-",TEXT(MONTH(Plantilla!W126),"00"),"-",TEXT(DAY(Plantilla!W126),"00")),
"")</f>
        <v/>
      </c>
      <c r="Z115" t="str">
        <f>IF($C115="OK",
   CONCATENATE(YEAR(Plantilla!X126),"-",TEXT(MONTH(Plantilla!X126),"00"),"-",TEXT(DAY(Plantilla!X126),"00")),
"")</f>
        <v/>
      </c>
      <c r="AA115" t="str">
        <f>IF($C115="OK",
   TEXT(VLOOKUP(Plantilla!Y126,'Tablas '!$Q$4:$R$9,2,FALSE),"#"),
"")</f>
        <v/>
      </c>
      <c r="AB115" t="str">
        <f>IF($C115="OK",
   CONCATENATE(YEAR(Plantilla!Z126),"-",TEXT(MONTH(Plantilla!Z126),"00"),"-",TEXT(DAY(Plantilla!Z126),"00")),
"")</f>
        <v/>
      </c>
      <c r="AC115" t="str">
        <f>IF($C115="OK",
   TEXT(VLOOKUP(Plantilla!AA126,'Tablas '!$T$4:$U$13,2,FALSE),"#"),
"")</f>
        <v/>
      </c>
      <c r="AD115" t="str">
        <f>IF($C115="OK",TEXT(Plantilla!AB126,"#"),"")</f>
        <v/>
      </c>
      <c r="AE115" t="str">
        <f>IF($C115="OK",
   IF(Plantilla!AC126&lt;&gt;"",
      TEXT(VLOOKUP(Plantilla!AC126,'Tablas '!$W$4:$X$7,2,FALSE),"#"),
   ""),
"")</f>
        <v/>
      </c>
      <c r="AF115" t="str">
        <f>IF($C115="OK",TEXT(Plantilla!AD126,"#"),"")</f>
        <v/>
      </c>
      <c r="AG115" s="6" t="str">
        <f>IF($C115="OK",_xlfn.NUMBERVALUE(Plantilla!AE126),"")</f>
        <v/>
      </c>
      <c r="AH115" s="4" t="str">
        <f>IF($C115="OK",_xlfn.NUMBERVALUE(Plantilla!AF126),"")</f>
        <v/>
      </c>
      <c r="AI115" s="6" t="str">
        <f>IF($C115="OK",_xlfn.NUMBERVALUE(Plantilla!AG126),"")</f>
        <v/>
      </c>
      <c r="AJ115" s="6" t="str">
        <f>IF($C115="OK",_xlfn.NUMBERVALUE(Plantilla!AH126),"")</f>
        <v/>
      </c>
      <c r="AK115" s="6" t="str">
        <f>IF($C115="OK",_xlfn.NUMBERVALUE(Plantilla!AI126),"")</f>
        <v/>
      </c>
      <c r="AL115" s="6" t="str">
        <f>IF($C115="OK",_xlfn.NUMBERVALUE(Plantilla!AJ126),"")</f>
        <v/>
      </c>
      <c r="AM115" s="4" t="str">
        <f>IF($C115="OK",_xlfn.NUMBERVALUE(Plantilla!AK126),"")</f>
        <v/>
      </c>
      <c r="AN115" s="6" t="str">
        <f>IF($C115="OK",_xlfn.NUMBERVALUE(Plantilla!AL126),"")</f>
        <v/>
      </c>
      <c r="AO115" s="4" t="str">
        <f>IF($C115="OK",_xlfn.NUMBERVALUE(Plantilla!AM126),"")</f>
        <v/>
      </c>
      <c r="AP115" s="6" t="str">
        <f>IF($C115="OK",_xlfn.NUMBERVALUE(Plantilla!AN126),"")</f>
        <v/>
      </c>
      <c r="AQ115" s="4" t="str">
        <f>IF($C115="OK",_xlfn.NUMBERVALUE(Plantilla!AO126),"")</f>
        <v/>
      </c>
      <c r="AR115" s="6" t="str">
        <f>IF($C115="OK",_xlfn.NUMBERVALUE(Plantilla!AP126),"")</f>
        <v/>
      </c>
      <c r="AS115" s="4" t="str">
        <f>IF($C115="OK",_xlfn.NUMBERVALUE(Plantilla!AQ126),"")</f>
        <v/>
      </c>
      <c r="AT115" s="6" t="str">
        <f>IF($C115="OK",_xlfn.NUMBERVALUE(Plantilla!AR126),"")</f>
        <v/>
      </c>
      <c r="AU115" s="4" t="str">
        <f>IF($C115="OK",_xlfn.NUMBERVALUE(Plantilla!AS126),"")</f>
        <v/>
      </c>
      <c r="AV115" s="6" t="str">
        <f>IF($C115="OK",_xlfn.NUMBERVALUE(Plantilla!AT126),"")</f>
        <v/>
      </c>
      <c r="AW115" s="4" t="str">
        <f>IF($C115="OK",_xlfn.NUMBERVALUE(Plantilla!AU126),"")</f>
        <v/>
      </c>
      <c r="AX115" s="6" t="str">
        <f>IF($C115="OK",_xlfn.NUMBERVALUE(Plantilla!AV126),"")</f>
        <v/>
      </c>
      <c r="AY115" s="4" t="str">
        <f>IF($C115="OK",_xlfn.NUMBERVALUE(Plantilla!AW126),"")</f>
        <v/>
      </c>
      <c r="AZ115" s="6" t="str">
        <f>IF($C115="OK",_xlfn.NUMBERVALUE(Plantilla!AX126),"")</f>
        <v/>
      </c>
      <c r="BA115" t="str">
        <f>IF($C115="OK",_xlfn.NUMBERVALUE(Plantilla!AY126),"")</f>
        <v/>
      </c>
      <c r="BB115" t="str">
        <f>IF($C115="OK",_xlfn.NUMBERVALUE(Plantilla!AZ126),"")</f>
        <v/>
      </c>
      <c r="BC115" s="4" t="str">
        <f>IF($C115="OK",_xlfn.NUMBERVALUE(Plantilla!BA126),"")</f>
        <v/>
      </c>
      <c r="BD115" s="6" t="str">
        <f>IF($C115="OK",_xlfn.NUMBERVALUE(Plantilla!BB126),"")</f>
        <v/>
      </c>
      <c r="BE115" s="4" t="str">
        <f>IF($C115="OK",_xlfn.NUMBERVALUE(Plantilla!BC126),"")</f>
        <v/>
      </c>
      <c r="BF115" s="6" t="str">
        <f>IF($C115="OK",_xlfn.NUMBERVALUE(Plantilla!BD126),"")</f>
        <v/>
      </c>
      <c r="BG115" s="4" t="str">
        <f>IF($C115="OK",_xlfn.NUMBERVALUE(Plantilla!BE126),"")</f>
        <v/>
      </c>
      <c r="BH115" s="6" t="str">
        <f>IF($C115="OK",_xlfn.NUMBERVALUE(Plantilla!BF126),"")</f>
        <v/>
      </c>
      <c r="BI115" s="110" t="str">
        <f>IF($C115="OK",_xlfn.NUMBERVALUE(Plantilla!BG126),"")</f>
        <v/>
      </c>
      <c r="BJ115" s="6" t="str">
        <f>IF($C115="OK",_xlfn.NUMBERVALUE(Plantilla!BH126),"")</f>
        <v/>
      </c>
      <c r="BK115" s="109" t="str">
        <f>IF($C115="OK",_xlfn.NUMBERVALUE(Plantilla!BI126),"")</f>
        <v/>
      </c>
      <c r="BL115" s="6" t="str">
        <f>IF($C115="OK",
   IF(Plantilla!BJ126&lt;&gt;"",
      TEXT(VLOOKUP(Plantilla!BJ126,'Tablas '!$Z$4:$AA$6,2,FALSE),"#"),
   ""),
"")</f>
        <v/>
      </c>
      <c r="BM115" s="4" t="str">
        <f>IF($C115="OK",_xlfn.NUMBERVALUE(Plantilla!BK126),"")</f>
        <v/>
      </c>
      <c r="BN115" s="4" t="str">
        <f>IF($C115="OK",_xlfn.NUMBERVALUE(Plantilla!BL126),"")</f>
        <v/>
      </c>
      <c r="BO115" s="6" t="str">
        <f>IF($C115="OK",_xlfn.NUMBERVALUE(Plantilla!BM126),"")</f>
        <v/>
      </c>
      <c r="BP115" s="4" t="str">
        <f>IF($C115="OK",_xlfn.NUMBERVALUE(Plantilla!BN126),"")</f>
        <v/>
      </c>
      <c r="BQ115" s="6" t="str">
        <f>IF($C115="OK",_xlfn.NUMBERVALUE(Plantilla!BO126),"")</f>
        <v/>
      </c>
      <c r="BR115" s="4" t="str">
        <f>IF($C115="OK",_xlfn.NUMBERVALUE(Plantilla!BP126),"")</f>
        <v/>
      </c>
      <c r="BS115" s="6" t="str">
        <f>IF($C115="OK",_xlfn.NUMBERVALUE(Plantilla!BQ126),"")</f>
        <v/>
      </c>
      <c r="BT115" s="4" t="str">
        <f>IF($C115="OK",_xlfn.NUMBERVALUE(Plantilla!BR126),"")</f>
        <v/>
      </c>
      <c r="BU115" s="6" t="str">
        <f>IF($C115="OK",_xlfn.NUMBERVALUE(Plantilla!BS126),"")</f>
        <v/>
      </c>
      <c r="BV115" s="6" t="str">
        <f>IF($C115="OK",_xlfn.NUMBERVALUE(Plantilla!BT126),"")</f>
        <v/>
      </c>
      <c r="BW115" s="6" t="str">
        <f>IF($C115="OK",_xlfn.NUMBERVALUE(Plantilla!BU126),"")</f>
        <v/>
      </c>
      <c r="BX115" s="6" t="str">
        <f>IF($C115="OK",_xlfn.NUMBERVALUE(Plantilla!BV126),"")</f>
        <v/>
      </c>
      <c r="BY115" s="6" t="str">
        <f>IF($C115="OK",_xlfn.NUMBERVALUE(Plantilla!BW126),"")</f>
        <v/>
      </c>
      <c r="BZ115" s="6" t="str">
        <f>IF($C115="OK",_xlfn.NUMBERVALUE(Plantilla!BX126),"")</f>
        <v/>
      </c>
      <c r="CA115" s="6" t="str">
        <f>IF($C115="OK",_xlfn.NUMBERVALUE(Plantilla!BY126),"")</f>
        <v/>
      </c>
      <c r="CB115" s="6" t="str">
        <f>IF($C115="OK",_xlfn.NUMBERVALUE(Plantilla!BZ126),"")</f>
        <v/>
      </c>
      <c r="CC115" s="6" t="str">
        <f>IF($C115="OK",_xlfn.NUMBERVALUE(Plantilla!CA126),"")</f>
        <v/>
      </c>
      <c r="CD115" s="6" t="str">
        <f>IF($C115="OK",_xlfn.NUMBERVALUE(Plantilla!CB126),"")</f>
        <v/>
      </c>
      <c r="CE115" s="6" t="str">
        <f>IF($C115="OK",_xlfn.NUMBERVALUE(Plantilla!CC126),"")</f>
        <v/>
      </c>
      <c r="CF115" s="4" t="str">
        <f>IF($C115="OK",_xlfn.NUMBERVALUE(Plantilla!CD126),"")</f>
        <v/>
      </c>
      <c r="CG115" s="6" t="str">
        <f>IF($C115="OK",_xlfn.NUMBERVALUE(Plantilla!CE126),"")</f>
        <v/>
      </c>
      <c r="CH115" s="6" t="str">
        <f>IF($C115="OK",_xlfn.NUMBERVALUE(Plantilla!CF126),"")</f>
        <v/>
      </c>
      <c r="CI115" s="6" t="str">
        <f>IF($C115="OK",_xlfn.NUMBERVALUE(Plantilla!CG126),"")</f>
        <v/>
      </c>
      <c r="CJ115" s="6" t="str">
        <f>IF($C115="OK",_xlfn.NUMBERVALUE(Plantilla!CH126),"")</f>
        <v/>
      </c>
      <c r="CK115" s="6" t="str">
        <f>IF($C115="OK",_xlfn.NUMBERVALUE(Plantilla!CI126),"")</f>
        <v/>
      </c>
      <c r="CL115" s="6" t="str">
        <f>IF($C115="OK",_xlfn.NUMBERVALUE(Plantilla!CJ126),"")</f>
        <v/>
      </c>
      <c r="CM115" t="str">
        <f>IF($C115="OK",TEXT(Plantilla!CK126,"#"),"")</f>
        <v/>
      </c>
      <c r="CN115" s="6" t="str">
        <f>IF($C115="OK",_xlfn.NUMBERVALUE(Plantilla!CL126),"")</f>
        <v/>
      </c>
      <c r="CO115" s="6" t="str">
        <f>IF($C115="OK",_xlfn.NUMBERVALUE(Plantilla!CM126),"")</f>
        <v/>
      </c>
      <c r="CP115" s="110" t="str">
        <f>IF($C115="OK",_xlfn.NUMBERVALUE(Plantilla!CN126),"")</f>
        <v/>
      </c>
      <c r="CQ115" s="6" t="str">
        <f>IF($C115="OK",_xlfn.NUMBERVALUE(Plantilla!CO126),"")</f>
        <v/>
      </c>
      <c r="CR115" s="109" t="str">
        <f>IF($C115="OK",_xlfn.NUMBERVALUE(Plantilla!CP126),"")</f>
        <v/>
      </c>
      <c r="CS115" s="110" t="str">
        <f>IF($C115="OK",_xlfn.NUMBERVALUE(Plantilla!CQ126),"")</f>
        <v/>
      </c>
      <c r="CT115" s="6" t="str">
        <f>IF($C115="OK",_xlfn.NUMBERVALUE(Plantilla!CR126),"")</f>
        <v/>
      </c>
      <c r="CU115" s="109" t="str">
        <f>IF($C115="OK",_xlfn.NUMBERVALUE(Plantilla!CS126),"")</f>
        <v/>
      </c>
      <c r="CV115" s="110" t="str">
        <f>IF($C115="OK",_xlfn.NUMBERVALUE(Plantilla!CT126),"")</f>
        <v/>
      </c>
      <c r="CW115" s="6" t="str">
        <f>IF($C115="OK",_xlfn.NUMBERVALUE(Plantilla!CU126),"")</f>
        <v/>
      </c>
      <c r="CX115" s="82" t="str">
        <f>IF($C115="OK",_xlfn.NUMBERVALUE(Plantilla!CV126),"")</f>
        <v/>
      </c>
      <c r="CY115" s="6" t="str">
        <f>IF($C115="OK",_xlfn.NUMBERVALUE(Plantilla!CW126),"")</f>
        <v/>
      </c>
      <c r="CZ115" s="82" t="str">
        <f>IF($C115="OK",_xlfn.NUMBERVALUE(Plantilla!CX126),"")</f>
        <v/>
      </c>
      <c r="DA115" s="6" t="str">
        <f>IF($C115="OK",_xlfn.NUMBERVALUE(Plantilla!CY126),"")</f>
        <v/>
      </c>
      <c r="DB115" s="109" t="str">
        <f>IF($C115="OK",_xlfn.NUMBERVALUE(Plantilla!CZ126),"")</f>
        <v/>
      </c>
      <c r="DC115" s="6" t="str">
        <f>IF($C115="OK",_xlfn.NUMBERVALUE(Plantilla!DA126),"")</f>
        <v/>
      </c>
      <c r="DD115" s="6" t="str">
        <f>IF($C115="OK",TEXT(Plantilla!DB126,"#"),"")</f>
        <v/>
      </c>
      <c r="DE115" s="6" t="str">
        <f>IF($C115="OK",_xlfn.NUMBERVALUE(Plantilla!DC126),"")</f>
        <v/>
      </c>
      <c r="DF115" s="4" t="str">
        <f>IF($C115="OK",_xlfn.NUMBERVALUE(Plantilla!DD126),"")</f>
        <v/>
      </c>
      <c r="DG115" s="6" t="str">
        <f>IF($C115="OK",_xlfn.NUMBERVALUE(Plantilla!DE126),"")</f>
        <v/>
      </c>
      <c r="DH115" s="6" t="str">
        <f>IF($C115="OK",_xlfn.NUMBERVALUE(Plantilla!DF126),"")</f>
        <v/>
      </c>
      <c r="DI115" s="6" t="str">
        <f>IF($C115="OK",_xlfn.NUMBERVALUE(Plantilla!DG126),"")</f>
        <v/>
      </c>
      <c r="DJ115" s="6" t="str">
        <f>IF($C115="OK",_xlfn.NUMBERVALUE(Plantilla!DH126),"")</f>
        <v/>
      </c>
      <c r="DK115" s="6" t="str">
        <f>IF($C115="OK",_xlfn.NUMBERVALUE(Plantilla!DI126),"")</f>
        <v/>
      </c>
      <c r="DL115" s="6" t="str">
        <f>IF($C115="OK",_xlfn.NUMBERVALUE(Plantilla!DJ126),"")</f>
        <v/>
      </c>
      <c r="DM115" s="6" t="str">
        <f>IF($C115="OK",_xlfn.NUMBERVALUE(Plantilla!DK126),"")</f>
        <v/>
      </c>
      <c r="DN115" s="6" t="str">
        <f>IF($C115="OK",_xlfn.NUMBERVALUE(Plantilla!DL126),"")</f>
        <v/>
      </c>
      <c r="DO115" s="6" t="str">
        <f>IF($C115="OK",_xlfn.NUMBERVALUE(Plantilla!DM126),"")</f>
        <v/>
      </c>
      <c r="DP115" s="6" t="str">
        <f>IF($C115="OK",_xlfn.NUMBERVALUE(Plantilla!DN126),"")</f>
        <v/>
      </c>
      <c r="DQ115" s="6" t="str">
        <f>IF($C115="OK",_xlfn.NUMBERVALUE(Plantilla!DO126),"")</f>
        <v/>
      </c>
      <c r="DR115" s="6" t="str">
        <f>IF($C115="OK",_xlfn.NUMBERVALUE(Plantilla!DP126),"")</f>
        <v/>
      </c>
      <c r="DS115" t="str">
        <f>IF($C115="OK",TEXT(Plantilla!DR126,"#"),"")</f>
        <v/>
      </c>
      <c r="DT115" s="6"/>
    </row>
    <row r="116" spans="1:124" x14ac:dyDescent="0.25">
      <c r="A116" t="str">
        <f>IF(Plantilla!$I$6="¡Perfecto!, Guarda el archivo y adjúntalo a tu interfaz de Nómina Electrónica","OK","Error")</f>
        <v>OK</v>
      </c>
      <c r="B116" t="str">
        <f>IF(Plantilla!$I$6="¡Perfecto!, Guarda el archivo y adjúntalo a tu interfaz de Nómina Electrónica",MID(Plantilla!$D$2,SEARCH("V",Plantilla!$D$2),10),"")</f>
        <v>V2.0</v>
      </c>
      <c r="C116" t="str">
        <f>Plantilla!C127</f>
        <v/>
      </c>
      <c r="D116" t="str">
        <f>IF($C116="OK",Plantilla!B127,"")</f>
        <v/>
      </c>
      <c r="E116" t="str">
        <f>IF($C116="OK",
   VLOOKUP(Plantilla!$E$4,'Tablas '!$AP$4:$AT$6,5,FALSE),
"")</f>
        <v/>
      </c>
      <c r="F116" t="str">
        <f>IF($C116="OK",TEXT(Plantilla!D127,"#"),"")</f>
        <v/>
      </c>
      <c r="G116" t="str">
        <f>IF($C116="OK",
   VLOOKUP(Plantilla!E127,'Tablas '!$B$4:$C$14,2,FALSE),
"")</f>
        <v/>
      </c>
      <c r="H116" t="str">
        <f>IF($C116="OK",TEXT(Plantilla!F127,"#"),"")</f>
        <v/>
      </c>
      <c r="I116" t="str">
        <f>IF($C116="OK",TEXT(Plantilla!G127,"#"),"")</f>
        <v/>
      </c>
      <c r="J116" t="str">
        <f>IF($C116="OK",TEXT(Plantilla!H127,"#"),"")</f>
        <v/>
      </c>
      <c r="K116" t="str">
        <f>IF($C116="OK",TEXT(Plantilla!I127,"#"),"")</f>
        <v/>
      </c>
      <c r="L116" t="str">
        <f>IF($C116="OK",TEXT(Plantilla!J127,"#"),"")</f>
        <v/>
      </c>
      <c r="M116" t="str">
        <f>IF($C116="OK",TEXT(Plantilla!K127,"#"),"")</f>
        <v/>
      </c>
      <c r="N116" t="str">
        <f>IF($C116="OK",
   CONCATENATE(YEAR(Plantilla!L127),"-",TEXT(MONTH(Plantilla!L127),"00"),"-",TEXT(DAY(Plantilla!L127),"00")),
"")</f>
        <v/>
      </c>
      <c r="O116" t="str">
        <f>IF($C116="OK",_xlfn.NUMBERVALUE(Plantilla!M127),"")</f>
        <v/>
      </c>
      <c r="P116" t="str">
        <f>IF($C116="OK",
   IF(Plantilla!N127&lt;&gt;"",
      CONCATENATE(YEAR(Plantilla!N127),"-",TEXT(MONTH(Plantilla!N127),"00"),"-",TEXT(DAY(Plantilla!N127),"00")),
   ""),
"")</f>
        <v/>
      </c>
      <c r="Q116" t="str">
        <f>IF($C116="OK",
   VLOOKUP(Plantilla!O127,'Tablas '!$E$4:$F$19,2,FALSE),
"")</f>
        <v/>
      </c>
      <c r="R116" t="str">
        <f>IF($C116="OK",
   VLOOKUP(Plantilla!P127,'Tablas '!$H$4:$I$5,2,FALSE),
"")</f>
        <v/>
      </c>
      <c r="S116" t="str">
        <f>IF($C116="OK",
   VLOOKUP(Plantilla!Q127,'Tablas '!$K$4:$L$8,2,FALSE),
"")</f>
        <v/>
      </c>
      <c r="T116" t="str">
        <f>IF($C116="OK",
   VLOOKUP(Plantilla!R127,'Tablas '!$AE$4:$AF$6,2,FALSE),
"")</f>
        <v/>
      </c>
      <c r="U116" t="str">
        <f>IF($C116="OK",
   VLOOKUP(Plantilla!S127,'Tablas '!$AE$4:$AF$6,2,FALSE),
"")</f>
        <v/>
      </c>
      <c r="V116" t="str">
        <f>IF($C116="OK",TEXT(Plantilla!T127,"#"),"")</f>
        <v/>
      </c>
      <c r="W116" s="84" t="str">
        <f>IF($C116="OK",
   VLOOKUP(Plantilla!U127,'Tablas '!$AM$4:$AN$1126,2,FALSE),
"")</f>
        <v/>
      </c>
      <c r="X116" t="str">
        <f>IF($C116="OK",TEXT(Plantilla!V127,"#"),"")</f>
        <v/>
      </c>
      <c r="Y116" t="str">
        <f>IF($C116="OK",
   CONCATENATE(YEAR(Plantilla!W127),"-",TEXT(MONTH(Plantilla!W127),"00"),"-",TEXT(DAY(Plantilla!W127),"00")),
"")</f>
        <v/>
      </c>
      <c r="Z116" t="str">
        <f>IF($C116="OK",
   CONCATENATE(YEAR(Plantilla!X127),"-",TEXT(MONTH(Plantilla!X127),"00"),"-",TEXT(DAY(Plantilla!X127),"00")),
"")</f>
        <v/>
      </c>
      <c r="AA116" t="str">
        <f>IF($C116="OK",
   TEXT(VLOOKUP(Plantilla!Y127,'Tablas '!$Q$4:$R$9,2,FALSE),"#"),
"")</f>
        <v/>
      </c>
      <c r="AB116" t="str">
        <f>IF($C116="OK",
   CONCATENATE(YEAR(Plantilla!Z127),"-",TEXT(MONTH(Plantilla!Z127),"00"),"-",TEXT(DAY(Plantilla!Z127),"00")),
"")</f>
        <v/>
      </c>
      <c r="AC116" t="str">
        <f>IF($C116="OK",
   TEXT(VLOOKUP(Plantilla!AA127,'Tablas '!$T$4:$U$13,2,FALSE),"#"),
"")</f>
        <v/>
      </c>
      <c r="AD116" t="str">
        <f>IF($C116="OK",TEXT(Plantilla!AB127,"#"),"")</f>
        <v/>
      </c>
      <c r="AE116" t="str">
        <f>IF($C116="OK",
   IF(Plantilla!AC127&lt;&gt;"",
      TEXT(VLOOKUP(Plantilla!AC127,'Tablas '!$W$4:$X$7,2,FALSE),"#"),
   ""),
"")</f>
        <v/>
      </c>
      <c r="AF116" t="str">
        <f>IF($C116="OK",TEXT(Plantilla!AD127,"#"),"")</f>
        <v/>
      </c>
      <c r="AG116" s="6" t="str">
        <f>IF($C116="OK",_xlfn.NUMBERVALUE(Plantilla!AE127),"")</f>
        <v/>
      </c>
      <c r="AH116" s="4" t="str">
        <f>IF($C116="OK",_xlfn.NUMBERVALUE(Plantilla!AF127),"")</f>
        <v/>
      </c>
      <c r="AI116" s="6" t="str">
        <f>IF($C116="OK",_xlfn.NUMBERVALUE(Plantilla!AG127),"")</f>
        <v/>
      </c>
      <c r="AJ116" s="6" t="str">
        <f>IF($C116="OK",_xlfn.NUMBERVALUE(Plantilla!AH127),"")</f>
        <v/>
      </c>
      <c r="AK116" s="6" t="str">
        <f>IF($C116="OK",_xlfn.NUMBERVALUE(Plantilla!AI127),"")</f>
        <v/>
      </c>
      <c r="AL116" s="6" t="str">
        <f>IF($C116="OK",_xlfn.NUMBERVALUE(Plantilla!AJ127),"")</f>
        <v/>
      </c>
      <c r="AM116" s="4" t="str">
        <f>IF($C116="OK",_xlfn.NUMBERVALUE(Plantilla!AK127),"")</f>
        <v/>
      </c>
      <c r="AN116" s="6" t="str">
        <f>IF($C116="OK",_xlfn.NUMBERVALUE(Plantilla!AL127),"")</f>
        <v/>
      </c>
      <c r="AO116" s="4" t="str">
        <f>IF($C116="OK",_xlfn.NUMBERVALUE(Plantilla!AM127),"")</f>
        <v/>
      </c>
      <c r="AP116" s="6" t="str">
        <f>IF($C116="OK",_xlfn.NUMBERVALUE(Plantilla!AN127),"")</f>
        <v/>
      </c>
      <c r="AQ116" s="4" t="str">
        <f>IF($C116="OK",_xlfn.NUMBERVALUE(Plantilla!AO127),"")</f>
        <v/>
      </c>
      <c r="AR116" s="6" t="str">
        <f>IF($C116="OK",_xlfn.NUMBERVALUE(Plantilla!AP127),"")</f>
        <v/>
      </c>
      <c r="AS116" s="4" t="str">
        <f>IF($C116="OK",_xlfn.NUMBERVALUE(Plantilla!AQ127),"")</f>
        <v/>
      </c>
      <c r="AT116" s="6" t="str">
        <f>IF($C116="OK",_xlfn.NUMBERVALUE(Plantilla!AR127),"")</f>
        <v/>
      </c>
      <c r="AU116" s="4" t="str">
        <f>IF($C116="OK",_xlfn.NUMBERVALUE(Plantilla!AS127),"")</f>
        <v/>
      </c>
      <c r="AV116" s="6" t="str">
        <f>IF($C116="OK",_xlfn.NUMBERVALUE(Plantilla!AT127),"")</f>
        <v/>
      </c>
      <c r="AW116" s="4" t="str">
        <f>IF($C116="OK",_xlfn.NUMBERVALUE(Plantilla!AU127),"")</f>
        <v/>
      </c>
      <c r="AX116" s="6" t="str">
        <f>IF($C116="OK",_xlfn.NUMBERVALUE(Plantilla!AV127),"")</f>
        <v/>
      </c>
      <c r="AY116" s="4" t="str">
        <f>IF($C116="OK",_xlfn.NUMBERVALUE(Plantilla!AW127),"")</f>
        <v/>
      </c>
      <c r="AZ116" s="6" t="str">
        <f>IF($C116="OK",_xlfn.NUMBERVALUE(Plantilla!AX127),"")</f>
        <v/>
      </c>
      <c r="BA116" t="str">
        <f>IF($C116="OK",_xlfn.NUMBERVALUE(Plantilla!AY127),"")</f>
        <v/>
      </c>
      <c r="BB116" t="str">
        <f>IF($C116="OK",_xlfn.NUMBERVALUE(Plantilla!AZ127),"")</f>
        <v/>
      </c>
      <c r="BC116" s="4" t="str">
        <f>IF($C116="OK",_xlfn.NUMBERVALUE(Plantilla!BA127),"")</f>
        <v/>
      </c>
      <c r="BD116" s="6" t="str">
        <f>IF($C116="OK",_xlfn.NUMBERVALUE(Plantilla!BB127),"")</f>
        <v/>
      </c>
      <c r="BE116" s="4" t="str">
        <f>IF($C116="OK",_xlfn.NUMBERVALUE(Plantilla!BC127),"")</f>
        <v/>
      </c>
      <c r="BF116" s="6" t="str">
        <f>IF($C116="OK",_xlfn.NUMBERVALUE(Plantilla!BD127),"")</f>
        <v/>
      </c>
      <c r="BG116" s="4" t="str">
        <f>IF($C116="OK",_xlfn.NUMBERVALUE(Plantilla!BE127),"")</f>
        <v/>
      </c>
      <c r="BH116" s="6" t="str">
        <f>IF($C116="OK",_xlfn.NUMBERVALUE(Plantilla!BF127),"")</f>
        <v/>
      </c>
      <c r="BI116" s="110" t="str">
        <f>IF($C116="OK",_xlfn.NUMBERVALUE(Plantilla!BG127),"")</f>
        <v/>
      </c>
      <c r="BJ116" s="6" t="str">
        <f>IF($C116="OK",_xlfn.NUMBERVALUE(Plantilla!BH127),"")</f>
        <v/>
      </c>
      <c r="BK116" s="109" t="str">
        <f>IF($C116="OK",_xlfn.NUMBERVALUE(Plantilla!BI127),"")</f>
        <v/>
      </c>
      <c r="BL116" s="6" t="str">
        <f>IF($C116="OK",
   IF(Plantilla!BJ127&lt;&gt;"",
      TEXT(VLOOKUP(Plantilla!BJ127,'Tablas '!$Z$4:$AA$6,2,FALSE),"#"),
   ""),
"")</f>
        <v/>
      </c>
      <c r="BM116" s="4" t="str">
        <f>IF($C116="OK",_xlfn.NUMBERVALUE(Plantilla!BK127),"")</f>
        <v/>
      </c>
      <c r="BN116" s="4" t="str">
        <f>IF($C116="OK",_xlfn.NUMBERVALUE(Plantilla!BL127),"")</f>
        <v/>
      </c>
      <c r="BO116" s="6" t="str">
        <f>IF($C116="OK",_xlfn.NUMBERVALUE(Plantilla!BM127),"")</f>
        <v/>
      </c>
      <c r="BP116" s="4" t="str">
        <f>IF($C116="OK",_xlfn.NUMBERVALUE(Plantilla!BN127),"")</f>
        <v/>
      </c>
      <c r="BQ116" s="6" t="str">
        <f>IF($C116="OK",_xlfn.NUMBERVALUE(Plantilla!BO127),"")</f>
        <v/>
      </c>
      <c r="BR116" s="4" t="str">
        <f>IF($C116="OK",_xlfn.NUMBERVALUE(Plantilla!BP127),"")</f>
        <v/>
      </c>
      <c r="BS116" s="6" t="str">
        <f>IF($C116="OK",_xlfn.NUMBERVALUE(Plantilla!BQ127),"")</f>
        <v/>
      </c>
      <c r="BT116" s="4" t="str">
        <f>IF($C116="OK",_xlfn.NUMBERVALUE(Plantilla!BR127),"")</f>
        <v/>
      </c>
      <c r="BU116" s="6" t="str">
        <f>IF($C116="OK",_xlfn.NUMBERVALUE(Plantilla!BS127),"")</f>
        <v/>
      </c>
      <c r="BV116" s="6" t="str">
        <f>IF($C116="OK",_xlfn.NUMBERVALUE(Plantilla!BT127),"")</f>
        <v/>
      </c>
      <c r="BW116" s="6" t="str">
        <f>IF($C116="OK",_xlfn.NUMBERVALUE(Plantilla!BU127),"")</f>
        <v/>
      </c>
      <c r="BX116" s="6" t="str">
        <f>IF($C116="OK",_xlfn.NUMBERVALUE(Plantilla!BV127),"")</f>
        <v/>
      </c>
      <c r="BY116" s="6" t="str">
        <f>IF($C116="OK",_xlfn.NUMBERVALUE(Plantilla!BW127),"")</f>
        <v/>
      </c>
      <c r="BZ116" s="6" t="str">
        <f>IF($C116="OK",_xlfn.NUMBERVALUE(Plantilla!BX127),"")</f>
        <v/>
      </c>
      <c r="CA116" s="6" t="str">
        <f>IF($C116="OK",_xlfn.NUMBERVALUE(Plantilla!BY127),"")</f>
        <v/>
      </c>
      <c r="CB116" s="6" t="str">
        <f>IF($C116="OK",_xlfn.NUMBERVALUE(Plantilla!BZ127),"")</f>
        <v/>
      </c>
      <c r="CC116" s="6" t="str">
        <f>IF($C116="OK",_xlfn.NUMBERVALUE(Plantilla!CA127),"")</f>
        <v/>
      </c>
      <c r="CD116" s="6" t="str">
        <f>IF($C116="OK",_xlfn.NUMBERVALUE(Plantilla!CB127),"")</f>
        <v/>
      </c>
      <c r="CE116" s="6" t="str">
        <f>IF($C116="OK",_xlfn.NUMBERVALUE(Plantilla!CC127),"")</f>
        <v/>
      </c>
      <c r="CF116" s="4" t="str">
        <f>IF($C116="OK",_xlfn.NUMBERVALUE(Plantilla!CD127),"")</f>
        <v/>
      </c>
      <c r="CG116" s="6" t="str">
        <f>IF($C116="OK",_xlfn.NUMBERVALUE(Plantilla!CE127),"")</f>
        <v/>
      </c>
      <c r="CH116" s="6" t="str">
        <f>IF($C116="OK",_xlfn.NUMBERVALUE(Plantilla!CF127),"")</f>
        <v/>
      </c>
      <c r="CI116" s="6" t="str">
        <f>IF($C116="OK",_xlfn.NUMBERVALUE(Plantilla!CG127),"")</f>
        <v/>
      </c>
      <c r="CJ116" s="6" t="str">
        <f>IF($C116="OK",_xlfn.NUMBERVALUE(Plantilla!CH127),"")</f>
        <v/>
      </c>
      <c r="CK116" s="6" t="str">
        <f>IF($C116="OK",_xlfn.NUMBERVALUE(Plantilla!CI127),"")</f>
        <v/>
      </c>
      <c r="CL116" s="6" t="str">
        <f>IF($C116="OK",_xlfn.NUMBERVALUE(Plantilla!CJ127),"")</f>
        <v/>
      </c>
      <c r="CM116" t="str">
        <f>IF($C116="OK",TEXT(Plantilla!CK127,"#"),"")</f>
        <v/>
      </c>
      <c r="CN116" s="6" t="str">
        <f>IF($C116="OK",_xlfn.NUMBERVALUE(Plantilla!CL127),"")</f>
        <v/>
      </c>
      <c r="CO116" s="6" t="str">
        <f>IF($C116="OK",_xlfn.NUMBERVALUE(Plantilla!CM127),"")</f>
        <v/>
      </c>
      <c r="CP116" s="110" t="str">
        <f>IF($C116="OK",_xlfn.NUMBERVALUE(Plantilla!CN127),"")</f>
        <v/>
      </c>
      <c r="CQ116" s="6" t="str">
        <f>IF($C116="OK",_xlfn.NUMBERVALUE(Plantilla!CO127),"")</f>
        <v/>
      </c>
      <c r="CR116" s="109" t="str">
        <f>IF($C116="OK",_xlfn.NUMBERVALUE(Plantilla!CP127),"")</f>
        <v/>
      </c>
      <c r="CS116" s="110" t="str">
        <f>IF($C116="OK",_xlfn.NUMBERVALUE(Plantilla!CQ127),"")</f>
        <v/>
      </c>
      <c r="CT116" s="6" t="str">
        <f>IF($C116="OK",_xlfn.NUMBERVALUE(Plantilla!CR127),"")</f>
        <v/>
      </c>
      <c r="CU116" s="109" t="str">
        <f>IF($C116="OK",_xlfn.NUMBERVALUE(Plantilla!CS127),"")</f>
        <v/>
      </c>
      <c r="CV116" s="110" t="str">
        <f>IF($C116="OK",_xlfn.NUMBERVALUE(Plantilla!CT127),"")</f>
        <v/>
      </c>
      <c r="CW116" s="6" t="str">
        <f>IF($C116="OK",_xlfn.NUMBERVALUE(Plantilla!CU127),"")</f>
        <v/>
      </c>
      <c r="CX116" s="82" t="str">
        <f>IF($C116="OK",_xlfn.NUMBERVALUE(Plantilla!CV127),"")</f>
        <v/>
      </c>
      <c r="CY116" s="6" t="str">
        <f>IF($C116="OK",_xlfn.NUMBERVALUE(Plantilla!CW127),"")</f>
        <v/>
      </c>
      <c r="CZ116" s="82" t="str">
        <f>IF($C116="OK",_xlfn.NUMBERVALUE(Plantilla!CX127),"")</f>
        <v/>
      </c>
      <c r="DA116" s="6" t="str">
        <f>IF($C116="OK",_xlfn.NUMBERVALUE(Plantilla!CY127),"")</f>
        <v/>
      </c>
      <c r="DB116" s="109" t="str">
        <f>IF($C116="OK",_xlfn.NUMBERVALUE(Plantilla!CZ127),"")</f>
        <v/>
      </c>
      <c r="DC116" s="6" t="str">
        <f>IF($C116="OK",_xlfn.NUMBERVALUE(Plantilla!DA127),"")</f>
        <v/>
      </c>
      <c r="DD116" s="6" t="str">
        <f>IF($C116="OK",TEXT(Plantilla!DB127,"#"),"")</f>
        <v/>
      </c>
      <c r="DE116" s="6" t="str">
        <f>IF($C116="OK",_xlfn.NUMBERVALUE(Plantilla!DC127),"")</f>
        <v/>
      </c>
      <c r="DF116" s="4" t="str">
        <f>IF($C116="OK",_xlfn.NUMBERVALUE(Plantilla!DD127),"")</f>
        <v/>
      </c>
      <c r="DG116" s="6" t="str">
        <f>IF($C116="OK",_xlfn.NUMBERVALUE(Plantilla!DE127),"")</f>
        <v/>
      </c>
      <c r="DH116" s="6" t="str">
        <f>IF($C116="OK",_xlfn.NUMBERVALUE(Plantilla!DF127),"")</f>
        <v/>
      </c>
      <c r="DI116" s="6" t="str">
        <f>IF($C116="OK",_xlfn.NUMBERVALUE(Plantilla!DG127),"")</f>
        <v/>
      </c>
      <c r="DJ116" s="6" t="str">
        <f>IF($C116="OK",_xlfn.NUMBERVALUE(Plantilla!DH127),"")</f>
        <v/>
      </c>
      <c r="DK116" s="6" t="str">
        <f>IF($C116="OK",_xlfn.NUMBERVALUE(Plantilla!DI127),"")</f>
        <v/>
      </c>
      <c r="DL116" s="6" t="str">
        <f>IF($C116="OK",_xlfn.NUMBERVALUE(Plantilla!DJ127),"")</f>
        <v/>
      </c>
      <c r="DM116" s="6" t="str">
        <f>IF($C116="OK",_xlfn.NUMBERVALUE(Plantilla!DK127),"")</f>
        <v/>
      </c>
      <c r="DN116" s="6" t="str">
        <f>IF($C116="OK",_xlfn.NUMBERVALUE(Plantilla!DL127),"")</f>
        <v/>
      </c>
      <c r="DO116" s="6" t="str">
        <f>IF($C116="OK",_xlfn.NUMBERVALUE(Plantilla!DM127),"")</f>
        <v/>
      </c>
      <c r="DP116" s="6" t="str">
        <f>IF($C116="OK",_xlfn.NUMBERVALUE(Plantilla!DN127),"")</f>
        <v/>
      </c>
      <c r="DQ116" s="6" t="str">
        <f>IF($C116="OK",_xlfn.NUMBERVALUE(Plantilla!DO127),"")</f>
        <v/>
      </c>
      <c r="DR116" s="6" t="str">
        <f>IF($C116="OK",_xlfn.NUMBERVALUE(Plantilla!DP127),"")</f>
        <v/>
      </c>
      <c r="DS116" t="str">
        <f>IF($C116="OK",TEXT(Plantilla!DR127,"#"),"")</f>
        <v/>
      </c>
      <c r="DT116" s="6"/>
    </row>
    <row r="117" spans="1:124" x14ac:dyDescent="0.25">
      <c r="A117" t="str">
        <f>IF(Plantilla!$I$6="¡Perfecto!, Guarda el archivo y adjúntalo a tu interfaz de Nómina Electrónica","OK","Error")</f>
        <v>OK</v>
      </c>
      <c r="B117" t="str">
        <f>IF(Plantilla!$I$6="¡Perfecto!, Guarda el archivo y adjúntalo a tu interfaz de Nómina Electrónica",MID(Plantilla!$D$2,SEARCH("V",Plantilla!$D$2),10),"")</f>
        <v>V2.0</v>
      </c>
      <c r="C117" t="str">
        <f>Plantilla!C128</f>
        <v/>
      </c>
      <c r="D117" t="str">
        <f>IF($C117="OK",Plantilla!B128,"")</f>
        <v/>
      </c>
      <c r="E117" t="str">
        <f>IF($C117="OK",
   VLOOKUP(Plantilla!$E$4,'Tablas '!$AP$4:$AT$6,5,FALSE),
"")</f>
        <v/>
      </c>
      <c r="F117" t="str">
        <f>IF($C117="OK",TEXT(Plantilla!D128,"#"),"")</f>
        <v/>
      </c>
      <c r="G117" t="str">
        <f>IF($C117="OK",
   VLOOKUP(Plantilla!E128,'Tablas '!$B$4:$C$14,2,FALSE),
"")</f>
        <v/>
      </c>
      <c r="H117" t="str">
        <f>IF($C117="OK",TEXT(Plantilla!F128,"#"),"")</f>
        <v/>
      </c>
      <c r="I117" t="str">
        <f>IF($C117="OK",TEXT(Plantilla!G128,"#"),"")</f>
        <v/>
      </c>
      <c r="J117" t="str">
        <f>IF($C117="OK",TEXT(Plantilla!H128,"#"),"")</f>
        <v/>
      </c>
      <c r="K117" t="str">
        <f>IF($C117="OK",TEXT(Plantilla!I128,"#"),"")</f>
        <v/>
      </c>
      <c r="L117" t="str">
        <f>IF($C117="OK",TEXT(Plantilla!J128,"#"),"")</f>
        <v/>
      </c>
      <c r="M117" t="str">
        <f>IF($C117="OK",TEXT(Plantilla!K128,"#"),"")</f>
        <v/>
      </c>
      <c r="N117" t="str">
        <f>IF($C117="OK",
   CONCATENATE(YEAR(Plantilla!L128),"-",TEXT(MONTH(Plantilla!L128),"00"),"-",TEXT(DAY(Plantilla!L128),"00")),
"")</f>
        <v/>
      </c>
      <c r="O117" t="str">
        <f>IF($C117="OK",_xlfn.NUMBERVALUE(Plantilla!M128),"")</f>
        <v/>
      </c>
      <c r="P117" t="str">
        <f>IF($C117="OK",
   IF(Plantilla!N128&lt;&gt;"",
      CONCATENATE(YEAR(Plantilla!N128),"-",TEXT(MONTH(Plantilla!N128),"00"),"-",TEXT(DAY(Plantilla!N128),"00")),
   ""),
"")</f>
        <v/>
      </c>
      <c r="Q117" t="str">
        <f>IF($C117="OK",
   VLOOKUP(Plantilla!O128,'Tablas '!$E$4:$F$19,2,FALSE),
"")</f>
        <v/>
      </c>
      <c r="R117" t="str">
        <f>IF($C117="OK",
   VLOOKUP(Plantilla!P128,'Tablas '!$H$4:$I$5,2,FALSE),
"")</f>
        <v/>
      </c>
      <c r="S117" t="str">
        <f>IF($C117="OK",
   VLOOKUP(Plantilla!Q128,'Tablas '!$K$4:$L$8,2,FALSE),
"")</f>
        <v/>
      </c>
      <c r="T117" t="str">
        <f>IF($C117="OK",
   VLOOKUP(Plantilla!R128,'Tablas '!$AE$4:$AF$6,2,FALSE),
"")</f>
        <v/>
      </c>
      <c r="U117" t="str">
        <f>IF($C117="OK",
   VLOOKUP(Plantilla!S128,'Tablas '!$AE$4:$AF$6,2,FALSE),
"")</f>
        <v/>
      </c>
      <c r="V117" t="str">
        <f>IF($C117="OK",TEXT(Plantilla!T128,"#"),"")</f>
        <v/>
      </c>
      <c r="W117" s="84" t="str">
        <f>IF($C117="OK",
   VLOOKUP(Plantilla!U128,'Tablas '!$AM$4:$AN$1126,2,FALSE),
"")</f>
        <v/>
      </c>
      <c r="X117" t="str">
        <f>IF($C117="OK",TEXT(Plantilla!V128,"#"),"")</f>
        <v/>
      </c>
      <c r="Y117" t="str">
        <f>IF($C117="OK",
   CONCATENATE(YEAR(Plantilla!W128),"-",TEXT(MONTH(Plantilla!W128),"00"),"-",TEXT(DAY(Plantilla!W128),"00")),
"")</f>
        <v/>
      </c>
      <c r="Z117" t="str">
        <f>IF($C117="OK",
   CONCATENATE(YEAR(Plantilla!X128),"-",TEXT(MONTH(Plantilla!X128),"00"),"-",TEXT(DAY(Plantilla!X128),"00")),
"")</f>
        <v/>
      </c>
      <c r="AA117" t="str">
        <f>IF($C117="OK",
   TEXT(VLOOKUP(Plantilla!Y128,'Tablas '!$Q$4:$R$9,2,FALSE),"#"),
"")</f>
        <v/>
      </c>
      <c r="AB117" t="str">
        <f>IF($C117="OK",
   CONCATENATE(YEAR(Plantilla!Z128),"-",TEXT(MONTH(Plantilla!Z128),"00"),"-",TEXT(DAY(Plantilla!Z128),"00")),
"")</f>
        <v/>
      </c>
      <c r="AC117" t="str">
        <f>IF($C117="OK",
   TEXT(VLOOKUP(Plantilla!AA128,'Tablas '!$T$4:$U$13,2,FALSE),"#"),
"")</f>
        <v/>
      </c>
      <c r="AD117" t="str">
        <f>IF($C117="OK",TEXT(Plantilla!AB128,"#"),"")</f>
        <v/>
      </c>
      <c r="AE117" t="str">
        <f>IF($C117="OK",
   IF(Plantilla!AC128&lt;&gt;"",
      TEXT(VLOOKUP(Plantilla!AC128,'Tablas '!$W$4:$X$7,2,FALSE),"#"),
   ""),
"")</f>
        <v/>
      </c>
      <c r="AF117" t="str">
        <f>IF($C117="OK",TEXT(Plantilla!AD128,"#"),"")</f>
        <v/>
      </c>
      <c r="AG117" s="6" t="str">
        <f>IF($C117="OK",_xlfn.NUMBERVALUE(Plantilla!AE128),"")</f>
        <v/>
      </c>
      <c r="AH117" s="4" t="str">
        <f>IF($C117="OK",_xlfn.NUMBERVALUE(Plantilla!AF128),"")</f>
        <v/>
      </c>
      <c r="AI117" s="6" t="str">
        <f>IF($C117="OK",_xlfn.NUMBERVALUE(Plantilla!AG128),"")</f>
        <v/>
      </c>
      <c r="AJ117" s="6" t="str">
        <f>IF($C117="OK",_xlfn.NUMBERVALUE(Plantilla!AH128),"")</f>
        <v/>
      </c>
      <c r="AK117" s="6" t="str">
        <f>IF($C117="OK",_xlfn.NUMBERVALUE(Plantilla!AI128),"")</f>
        <v/>
      </c>
      <c r="AL117" s="6" t="str">
        <f>IF($C117="OK",_xlfn.NUMBERVALUE(Plantilla!AJ128),"")</f>
        <v/>
      </c>
      <c r="AM117" s="4" t="str">
        <f>IF($C117="OK",_xlfn.NUMBERVALUE(Plantilla!AK128),"")</f>
        <v/>
      </c>
      <c r="AN117" s="6" t="str">
        <f>IF($C117="OK",_xlfn.NUMBERVALUE(Plantilla!AL128),"")</f>
        <v/>
      </c>
      <c r="AO117" s="4" t="str">
        <f>IF($C117="OK",_xlfn.NUMBERVALUE(Plantilla!AM128),"")</f>
        <v/>
      </c>
      <c r="AP117" s="6" t="str">
        <f>IF($C117="OK",_xlfn.NUMBERVALUE(Plantilla!AN128),"")</f>
        <v/>
      </c>
      <c r="AQ117" s="4" t="str">
        <f>IF($C117="OK",_xlfn.NUMBERVALUE(Plantilla!AO128),"")</f>
        <v/>
      </c>
      <c r="AR117" s="6" t="str">
        <f>IF($C117="OK",_xlfn.NUMBERVALUE(Plantilla!AP128),"")</f>
        <v/>
      </c>
      <c r="AS117" s="4" t="str">
        <f>IF($C117="OK",_xlfn.NUMBERVALUE(Plantilla!AQ128),"")</f>
        <v/>
      </c>
      <c r="AT117" s="6" t="str">
        <f>IF($C117="OK",_xlfn.NUMBERVALUE(Plantilla!AR128),"")</f>
        <v/>
      </c>
      <c r="AU117" s="4" t="str">
        <f>IF($C117="OK",_xlfn.NUMBERVALUE(Plantilla!AS128),"")</f>
        <v/>
      </c>
      <c r="AV117" s="6" t="str">
        <f>IF($C117="OK",_xlfn.NUMBERVALUE(Plantilla!AT128),"")</f>
        <v/>
      </c>
      <c r="AW117" s="4" t="str">
        <f>IF($C117="OK",_xlfn.NUMBERVALUE(Plantilla!AU128),"")</f>
        <v/>
      </c>
      <c r="AX117" s="6" t="str">
        <f>IF($C117="OK",_xlfn.NUMBERVALUE(Plantilla!AV128),"")</f>
        <v/>
      </c>
      <c r="AY117" s="4" t="str">
        <f>IF($C117="OK",_xlfn.NUMBERVALUE(Plantilla!AW128),"")</f>
        <v/>
      </c>
      <c r="AZ117" s="6" t="str">
        <f>IF($C117="OK",_xlfn.NUMBERVALUE(Plantilla!AX128),"")</f>
        <v/>
      </c>
      <c r="BA117" t="str">
        <f>IF($C117="OK",_xlfn.NUMBERVALUE(Plantilla!AY128),"")</f>
        <v/>
      </c>
      <c r="BB117" t="str">
        <f>IF($C117="OK",_xlfn.NUMBERVALUE(Plantilla!AZ128),"")</f>
        <v/>
      </c>
      <c r="BC117" s="4" t="str">
        <f>IF($C117="OK",_xlfn.NUMBERVALUE(Plantilla!BA128),"")</f>
        <v/>
      </c>
      <c r="BD117" s="6" t="str">
        <f>IF($C117="OK",_xlfn.NUMBERVALUE(Plantilla!BB128),"")</f>
        <v/>
      </c>
      <c r="BE117" s="4" t="str">
        <f>IF($C117="OK",_xlfn.NUMBERVALUE(Plantilla!BC128),"")</f>
        <v/>
      </c>
      <c r="BF117" s="6" t="str">
        <f>IF($C117="OK",_xlfn.NUMBERVALUE(Plantilla!BD128),"")</f>
        <v/>
      </c>
      <c r="BG117" s="4" t="str">
        <f>IF($C117="OK",_xlfn.NUMBERVALUE(Plantilla!BE128),"")</f>
        <v/>
      </c>
      <c r="BH117" s="6" t="str">
        <f>IF($C117="OK",_xlfn.NUMBERVALUE(Plantilla!BF128),"")</f>
        <v/>
      </c>
      <c r="BI117" s="110" t="str">
        <f>IF($C117="OK",_xlfn.NUMBERVALUE(Plantilla!BG128),"")</f>
        <v/>
      </c>
      <c r="BJ117" s="6" t="str">
        <f>IF($C117="OK",_xlfn.NUMBERVALUE(Plantilla!BH128),"")</f>
        <v/>
      </c>
      <c r="BK117" s="109" t="str">
        <f>IF($C117="OK",_xlfn.NUMBERVALUE(Plantilla!BI128),"")</f>
        <v/>
      </c>
      <c r="BL117" s="6" t="str">
        <f>IF($C117="OK",
   IF(Plantilla!BJ128&lt;&gt;"",
      TEXT(VLOOKUP(Plantilla!BJ128,'Tablas '!$Z$4:$AA$6,2,FALSE),"#"),
   ""),
"")</f>
        <v/>
      </c>
      <c r="BM117" s="4" t="str">
        <f>IF($C117="OK",_xlfn.NUMBERVALUE(Plantilla!BK128),"")</f>
        <v/>
      </c>
      <c r="BN117" s="4" t="str">
        <f>IF($C117="OK",_xlfn.NUMBERVALUE(Plantilla!BL128),"")</f>
        <v/>
      </c>
      <c r="BO117" s="6" t="str">
        <f>IF($C117="OK",_xlfn.NUMBERVALUE(Plantilla!BM128),"")</f>
        <v/>
      </c>
      <c r="BP117" s="4" t="str">
        <f>IF($C117="OK",_xlfn.NUMBERVALUE(Plantilla!BN128),"")</f>
        <v/>
      </c>
      <c r="BQ117" s="6" t="str">
        <f>IF($C117="OK",_xlfn.NUMBERVALUE(Plantilla!BO128),"")</f>
        <v/>
      </c>
      <c r="BR117" s="4" t="str">
        <f>IF($C117="OK",_xlfn.NUMBERVALUE(Plantilla!BP128),"")</f>
        <v/>
      </c>
      <c r="BS117" s="6" t="str">
        <f>IF($C117="OK",_xlfn.NUMBERVALUE(Plantilla!BQ128),"")</f>
        <v/>
      </c>
      <c r="BT117" s="4" t="str">
        <f>IF($C117="OK",_xlfn.NUMBERVALUE(Plantilla!BR128),"")</f>
        <v/>
      </c>
      <c r="BU117" s="6" t="str">
        <f>IF($C117="OK",_xlfn.NUMBERVALUE(Plantilla!BS128),"")</f>
        <v/>
      </c>
      <c r="BV117" s="6" t="str">
        <f>IF($C117="OK",_xlfn.NUMBERVALUE(Plantilla!BT128),"")</f>
        <v/>
      </c>
      <c r="BW117" s="6" t="str">
        <f>IF($C117="OK",_xlfn.NUMBERVALUE(Plantilla!BU128),"")</f>
        <v/>
      </c>
      <c r="BX117" s="6" t="str">
        <f>IF($C117="OK",_xlfn.NUMBERVALUE(Plantilla!BV128),"")</f>
        <v/>
      </c>
      <c r="BY117" s="6" t="str">
        <f>IF($C117="OK",_xlfn.NUMBERVALUE(Plantilla!BW128),"")</f>
        <v/>
      </c>
      <c r="BZ117" s="6" t="str">
        <f>IF($C117="OK",_xlfn.NUMBERVALUE(Plantilla!BX128),"")</f>
        <v/>
      </c>
      <c r="CA117" s="6" t="str">
        <f>IF($C117="OK",_xlfn.NUMBERVALUE(Plantilla!BY128),"")</f>
        <v/>
      </c>
      <c r="CB117" s="6" t="str">
        <f>IF($C117="OK",_xlfn.NUMBERVALUE(Plantilla!BZ128),"")</f>
        <v/>
      </c>
      <c r="CC117" s="6" t="str">
        <f>IF($C117="OK",_xlfn.NUMBERVALUE(Plantilla!CA128),"")</f>
        <v/>
      </c>
      <c r="CD117" s="6" t="str">
        <f>IF($C117="OK",_xlfn.NUMBERVALUE(Plantilla!CB128),"")</f>
        <v/>
      </c>
      <c r="CE117" s="6" t="str">
        <f>IF($C117="OK",_xlfn.NUMBERVALUE(Plantilla!CC128),"")</f>
        <v/>
      </c>
      <c r="CF117" s="4" t="str">
        <f>IF($C117="OK",_xlfn.NUMBERVALUE(Plantilla!CD128),"")</f>
        <v/>
      </c>
      <c r="CG117" s="6" t="str">
        <f>IF($C117="OK",_xlfn.NUMBERVALUE(Plantilla!CE128),"")</f>
        <v/>
      </c>
      <c r="CH117" s="6" t="str">
        <f>IF($C117="OK",_xlfn.NUMBERVALUE(Plantilla!CF128),"")</f>
        <v/>
      </c>
      <c r="CI117" s="6" t="str">
        <f>IF($C117="OK",_xlfn.NUMBERVALUE(Plantilla!CG128),"")</f>
        <v/>
      </c>
      <c r="CJ117" s="6" t="str">
        <f>IF($C117="OK",_xlfn.NUMBERVALUE(Plantilla!CH128),"")</f>
        <v/>
      </c>
      <c r="CK117" s="6" t="str">
        <f>IF($C117="OK",_xlfn.NUMBERVALUE(Plantilla!CI128),"")</f>
        <v/>
      </c>
      <c r="CL117" s="6" t="str">
        <f>IF($C117="OK",_xlfn.NUMBERVALUE(Plantilla!CJ128),"")</f>
        <v/>
      </c>
      <c r="CM117" t="str">
        <f>IF($C117="OK",TEXT(Plantilla!CK128,"#"),"")</f>
        <v/>
      </c>
      <c r="CN117" s="6" t="str">
        <f>IF($C117="OK",_xlfn.NUMBERVALUE(Plantilla!CL128),"")</f>
        <v/>
      </c>
      <c r="CO117" s="6" t="str">
        <f>IF($C117="OK",_xlfn.NUMBERVALUE(Plantilla!CM128),"")</f>
        <v/>
      </c>
      <c r="CP117" s="110" t="str">
        <f>IF($C117="OK",_xlfn.NUMBERVALUE(Plantilla!CN128),"")</f>
        <v/>
      </c>
      <c r="CQ117" s="6" t="str">
        <f>IF($C117="OK",_xlfn.NUMBERVALUE(Plantilla!CO128),"")</f>
        <v/>
      </c>
      <c r="CR117" s="109" t="str">
        <f>IF($C117="OK",_xlfn.NUMBERVALUE(Plantilla!CP128),"")</f>
        <v/>
      </c>
      <c r="CS117" s="110" t="str">
        <f>IF($C117="OK",_xlfn.NUMBERVALUE(Plantilla!CQ128),"")</f>
        <v/>
      </c>
      <c r="CT117" s="6" t="str">
        <f>IF($C117="OK",_xlfn.NUMBERVALUE(Plantilla!CR128),"")</f>
        <v/>
      </c>
      <c r="CU117" s="109" t="str">
        <f>IF($C117="OK",_xlfn.NUMBERVALUE(Plantilla!CS128),"")</f>
        <v/>
      </c>
      <c r="CV117" s="110" t="str">
        <f>IF($C117="OK",_xlfn.NUMBERVALUE(Plantilla!CT128),"")</f>
        <v/>
      </c>
      <c r="CW117" s="6" t="str">
        <f>IF($C117="OK",_xlfn.NUMBERVALUE(Plantilla!CU128),"")</f>
        <v/>
      </c>
      <c r="CX117" s="82" t="str">
        <f>IF($C117="OK",_xlfn.NUMBERVALUE(Plantilla!CV128),"")</f>
        <v/>
      </c>
      <c r="CY117" s="6" t="str">
        <f>IF($C117="OK",_xlfn.NUMBERVALUE(Plantilla!CW128),"")</f>
        <v/>
      </c>
      <c r="CZ117" s="82" t="str">
        <f>IF($C117="OK",_xlfn.NUMBERVALUE(Plantilla!CX128),"")</f>
        <v/>
      </c>
      <c r="DA117" s="6" t="str">
        <f>IF($C117="OK",_xlfn.NUMBERVALUE(Plantilla!CY128),"")</f>
        <v/>
      </c>
      <c r="DB117" s="109" t="str">
        <f>IF($C117="OK",_xlfn.NUMBERVALUE(Plantilla!CZ128),"")</f>
        <v/>
      </c>
      <c r="DC117" s="6" t="str">
        <f>IF($C117="OK",_xlfn.NUMBERVALUE(Plantilla!DA128),"")</f>
        <v/>
      </c>
      <c r="DD117" s="6" t="str">
        <f>IF($C117="OK",TEXT(Plantilla!DB128,"#"),"")</f>
        <v/>
      </c>
      <c r="DE117" s="6" t="str">
        <f>IF($C117="OK",_xlfn.NUMBERVALUE(Plantilla!DC128),"")</f>
        <v/>
      </c>
      <c r="DF117" s="4" t="str">
        <f>IF($C117="OK",_xlfn.NUMBERVALUE(Plantilla!DD128),"")</f>
        <v/>
      </c>
      <c r="DG117" s="6" t="str">
        <f>IF($C117="OK",_xlfn.NUMBERVALUE(Plantilla!DE128),"")</f>
        <v/>
      </c>
      <c r="DH117" s="6" t="str">
        <f>IF($C117="OK",_xlfn.NUMBERVALUE(Plantilla!DF128),"")</f>
        <v/>
      </c>
      <c r="DI117" s="6" t="str">
        <f>IF($C117="OK",_xlfn.NUMBERVALUE(Plantilla!DG128),"")</f>
        <v/>
      </c>
      <c r="DJ117" s="6" t="str">
        <f>IF($C117="OK",_xlfn.NUMBERVALUE(Plantilla!DH128),"")</f>
        <v/>
      </c>
      <c r="DK117" s="6" t="str">
        <f>IF($C117="OK",_xlfn.NUMBERVALUE(Plantilla!DI128),"")</f>
        <v/>
      </c>
      <c r="DL117" s="6" t="str">
        <f>IF($C117="OK",_xlfn.NUMBERVALUE(Plantilla!DJ128),"")</f>
        <v/>
      </c>
      <c r="DM117" s="6" t="str">
        <f>IF($C117="OK",_xlfn.NUMBERVALUE(Plantilla!DK128),"")</f>
        <v/>
      </c>
      <c r="DN117" s="6" t="str">
        <f>IF($C117="OK",_xlfn.NUMBERVALUE(Plantilla!DL128),"")</f>
        <v/>
      </c>
      <c r="DO117" s="6" t="str">
        <f>IF($C117="OK",_xlfn.NUMBERVALUE(Plantilla!DM128),"")</f>
        <v/>
      </c>
      <c r="DP117" s="6" t="str">
        <f>IF($C117="OK",_xlfn.NUMBERVALUE(Plantilla!DN128),"")</f>
        <v/>
      </c>
      <c r="DQ117" s="6" t="str">
        <f>IF($C117="OK",_xlfn.NUMBERVALUE(Plantilla!DO128),"")</f>
        <v/>
      </c>
      <c r="DR117" s="6" t="str">
        <f>IF($C117="OK",_xlfn.NUMBERVALUE(Plantilla!DP128),"")</f>
        <v/>
      </c>
      <c r="DS117" t="str">
        <f>IF($C117="OK",TEXT(Plantilla!DR128,"#"),"")</f>
        <v/>
      </c>
      <c r="DT117" s="6"/>
    </row>
    <row r="118" spans="1:124" x14ac:dyDescent="0.25">
      <c r="A118" t="str">
        <f>IF(Plantilla!$I$6="¡Perfecto!, Guarda el archivo y adjúntalo a tu interfaz de Nómina Electrónica","OK","Error")</f>
        <v>OK</v>
      </c>
      <c r="B118" t="str">
        <f>IF(Plantilla!$I$6="¡Perfecto!, Guarda el archivo y adjúntalo a tu interfaz de Nómina Electrónica",MID(Plantilla!$D$2,SEARCH("V",Plantilla!$D$2),10),"")</f>
        <v>V2.0</v>
      </c>
      <c r="C118" t="str">
        <f>Plantilla!C129</f>
        <v/>
      </c>
      <c r="D118" t="str">
        <f>IF($C118="OK",Plantilla!B129,"")</f>
        <v/>
      </c>
      <c r="E118" t="str">
        <f>IF($C118="OK",
   VLOOKUP(Plantilla!$E$4,'Tablas '!$AP$4:$AT$6,5,FALSE),
"")</f>
        <v/>
      </c>
      <c r="F118" t="str">
        <f>IF($C118="OK",TEXT(Plantilla!D129,"#"),"")</f>
        <v/>
      </c>
      <c r="G118" t="str">
        <f>IF($C118="OK",
   VLOOKUP(Plantilla!E129,'Tablas '!$B$4:$C$14,2,FALSE),
"")</f>
        <v/>
      </c>
      <c r="H118" t="str">
        <f>IF($C118="OK",TEXT(Plantilla!F129,"#"),"")</f>
        <v/>
      </c>
      <c r="I118" t="str">
        <f>IF($C118="OK",TEXT(Plantilla!G129,"#"),"")</f>
        <v/>
      </c>
      <c r="J118" t="str">
        <f>IF($C118="OK",TEXT(Plantilla!H129,"#"),"")</f>
        <v/>
      </c>
      <c r="K118" t="str">
        <f>IF($C118="OK",TEXT(Plantilla!I129,"#"),"")</f>
        <v/>
      </c>
      <c r="L118" t="str">
        <f>IF($C118="OK",TEXT(Plantilla!J129,"#"),"")</f>
        <v/>
      </c>
      <c r="M118" t="str">
        <f>IF($C118="OK",TEXT(Plantilla!K129,"#"),"")</f>
        <v/>
      </c>
      <c r="N118" t="str">
        <f>IF($C118="OK",
   CONCATENATE(YEAR(Plantilla!L129),"-",TEXT(MONTH(Plantilla!L129),"00"),"-",TEXT(DAY(Plantilla!L129),"00")),
"")</f>
        <v/>
      </c>
      <c r="O118" t="str">
        <f>IF($C118="OK",_xlfn.NUMBERVALUE(Plantilla!M129),"")</f>
        <v/>
      </c>
      <c r="P118" t="str">
        <f>IF($C118="OK",
   IF(Plantilla!N129&lt;&gt;"",
      CONCATENATE(YEAR(Plantilla!N129),"-",TEXT(MONTH(Plantilla!N129),"00"),"-",TEXT(DAY(Plantilla!N129),"00")),
   ""),
"")</f>
        <v/>
      </c>
      <c r="Q118" t="str">
        <f>IF($C118="OK",
   VLOOKUP(Plantilla!O129,'Tablas '!$E$4:$F$19,2,FALSE),
"")</f>
        <v/>
      </c>
      <c r="R118" t="str">
        <f>IF($C118="OK",
   VLOOKUP(Plantilla!P129,'Tablas '!$H$4:$I$5,2,FALSE),
"")</f>
        <v/>
      </c>
      <c r="S118" t="str">
        <f>IF($C118="OK",
   VLOOKUP(Plantilla!Q129,'Tablas '!$K$4:$L$8,2,FALSE),
"")</f>
        <v/>
      </c>
      <c r="T118" t="str">
        <f>IF($C118="OK",
   VLOOKUP(Plantilla!R129,'Tablas '!$AE$4:$AF$6,2,FALSE),
"")</f>
        <v/>
      </c>
      <c r="U118" t="str">
        <f>IF($C118="OK",
   VLOOKUP(Plantilla!S129,'Tablas '!$AE$4:$AF$6,2,FALSE),
"")</f>
        <v/>
      </c>
      <c r="V118" t="str">
        <f>IF($C118="OK",TEXT(Plantilla!T129,"#"),"")</f>
        <v/>
      </c>
      <c r="W118" s="84" t="str">
        <f>IF($C118="OK",
   VLOOKUP(Plantilla!U129,'Tablas '!$AM$4:$AN$1126,2,FALSE),
"")</f>
        <v/>
      </c>
      <c r="X118" t="str">
        <f>IF($C118="OK",TEXT(Plantilla!V129,"#"),"")</f>
        <v/>
      </c>
      <c r="Y118" t="str">
        <f>IF($C118="OK",
   CONCATENATE(YEAR(Plantilla!W129),"-",TEXT(MONTH(Plantilla!W129),"00"),"-",TEXT(DAY(Plantilla!W129),"00")),
"")</f>
        <v/>
      </c>
      <c r="Z118" t="str">
        <f>IF($C118="OK",
   CONCATENATE(YEAR(Plantilla!X129),"-",TEXT(MONTH(Plantilla!X129),"00"),"-",TEXT(DAY(Plantilla!X129),"00")),
"")</f>
        <v/>
      </c>
      <c r="AA118" t="str">
        <f>IF($C118="OK",
   TEXT(VLOOKUP(Plantilla!Y129,'Tablas '!$Q$4:$R$9,2,FALSE),"#"),
"")</f>
        <v/>
      </c>
      <c r="AB118" t="str">
        <f>IF($C118="OK",
   CONCATENATE(YEAR(Plantilla!Z129),"-",TEXT(MONTH(Plantilla!Z129),"00"),"-",TEXT(DAY(Plantilla!Z129),"00")),
"")</f>
        <v/>
      </c>
      <c r="AC118" t="str">
        <f>IF($C118="OK",
   TEXT(VLOOKUP(Plantilla!AA129,'Tablas '!$T$4:$U$13,2,FALSE),"#"),
"")</f>
        <v/>
      </c>
      <c r="AD118" t="str">
        <f>IF($C118="OK",TEXT(Plantilla!AB129,"#"),"")</f>
        <v/>
      </c>
      <c r="AE118" t="str">
        <f>IF($C118="OK",
   IF(Plantilla!AC129&lt;&gt;"",
      TEXT(VLOOKUP(Plantilla!AC129,'Tablas '!$W$4:$X$7,2,FALSE),"#"),
   ""),
"")</f>
        <v/>
      </c>
      <c r="AF118" t="str">
        <f>IF($C118="OK",TEXT(Plantilla!AD129,"#"),"")</f>
        <v/>
      </c>
      <c r="AG118" s="6" t="str">
        <f>IF($C118="OK",_xlfn.NUMBERVALUE(Plantilla!AE129),"")</f>
        <v/>
      </c>
      <c r="AH118" s="4" t="str">
        <f>IF($C118="OK",_xlfn.NUMBERVALUE(Plantilla!AF129),"")</f>
        <v/>
      </c>
      <c r="AI118" s="6" t="str">
        <f>IF($C118="OK",_xlfn.NUMBERVALUE(Plantilla!AG129),"")</f>
        <v/>
      </c>
      <c r="AJ118" s="6" t="str">
        <f>IF($C118="OK",_xlfn.NUMBERVALUE(Plantilla!AH129),"")</f>
        <v/>
      </c>
      <c r="AK118" s="6" t="str">
        <f>IF($C118="OK",_xlfn.NUMBERVALUE(Plantilla!AI129),"")</f>
        <v/>
      </c>
      <c r="AL118" s="6" t="str">
        <f>IF($C118="OK",_xlfn.NUMBERVALUE(Plantilla!AJ129),"")</f>
        <v/>
      </c>
      <c r="AM118" s="4" t="str">
        <f>IF($C118="OK",_xlfn.NUMBERVALUE(Plantilla!AK129),"")</f>
        <v/>
      </c>
      <c r="AN118" s="6" t="str">
        <f>IF($C118="OK",_xlfn.NUMBERVALUE(Plantilla!AL129),"")</f>
        <v/>
      </c>
      <c r="AO118" s="4" t="str">
        <f>IF($C118="OK",_xlfn.NUMBERVALUE(Plantilla!AM129),"")</f>
        <v/>
      </c>
      <c r="AP118" s="6" t="str">
        <f>IF($C118="OK",_xlfn.NUMBERVALUE(Plantilla!AN129),"")</f>
        <v/>
      </c>
      <c r="AQ118" s="4" t="str">
        <f>IF($C118="OK",_xlfn.NUMBERVALUE(Plantilla!AO129),"")</f>
        <v/>
      </c>
      <c r="AR118" s="6" t="str">
        <f>IF($C118="OK",_xlfn.NUMBERVALUE(Plantilla!AP129),"")</f>
        <v/>
      </c>
      <c r="AS118" s="4" t="str">
        <f>IF($C118="OK",_xlfn.NUMBERVALUE(Plantilla!AQ129),"")</f>
        <v/>
      </c>
      <c r="AT118" s="6" t="str">
        <f>IF($C118="OK",_xlfn.NUMBERVALUE(Plantilla!AR129),"")</f>
        <v/>
      </c>
      <c r="AU118" s="4" t="str">
        <f>IF($C118="OK",_xlfn.NUMBERVALUE(Plantilla!AS129),"")</f>
        <v/>
      </c>
      <c r="AV118" s="6" t="str">
        <f>IF($C118="OK",_xlfn.NUMBERVALUE(Plantilla!AT129),"")</f>
        <v/>
      </c>
      <c r="AW118" s="4" t="str">
        <f>IF($C118="OK",_xlfn.NUMBERVALUE(Plantilla!AU129),"")</f>
        <v/>
      </c>
      <c r="AX118" s="6" t="str">
        <f>IF($C118="OK",_xlfn.NUMBERVALUE(Plantilla!AV129),"")</f>
        <v/>
      </c>
      <c r="AY118" s="4" t="str">
        <f>IF($C118="OK",_xlfn.NUMBERVALUE(Plantilla!AW129),"")</f>
        <v/>
      </c>
      <c r="AZ118" s="6" t="str">
        <f>IF($C118="OK",_xlfn.NUMBERVALUE(Plantilla!AX129),"")</f>
        <v/>
      </c>
      <c r="BA118" t="str">
        <f>IF($C118="OK",_xlfn.NUMBERVALUE(Plantilla!AY129),"")</f>
        <v/>
      </c>
      <c r="BB118" t="str">
        <f>IF($C118="OK",_xlfn.NUMBERVALUE(Plantilla!AZ129),"")</f>
        <v/>
      </c>
      <c r="BC118" s="4" t="str">
        <f>IF($C118="OK",_xlfn.NUMBERVALUE(Plantilla!BA129),"")</f>
        <v/>
      </c>
      <c r="BD118" s="6" t="str">
        <f>IF($C118="OK",_xlfn.NUMBERVALUE(Plantilla!BB129),"")</f>
        <v/>
      </c>
      <c r="BE118" s="4" t="str">
        <f>IF($C118="OK",_xlfn.NUMBERVALUE(Plantilla!BC129),"")</f>
        <v/>
      </c>
      <c r="BF118" s="6" t="str">
        <f>IF($C118="OK",_xlfn.NUMBERVALUE(Plantilla!BD129),"")</f>
        <v/>
      </c>
      <c r="BG118" s="4" t="str">
        <f>IF($C118="OK",_xlfn.NUMBERVALUE(Plantilla!BE129),"")</f>
        <v/>
      </c>
      <c r="BH118" s="6" t="str">
        <f>IF($C118="OK",_xlfn.NUMBERVALUE(Plantilla!BF129),"")</f>
        <v/>
      </c>
      <c r="BI118" s="110" t="str">
        <f>IF($C118="OK",_xlfn.NUMBERVALUE(Plantilla!BG129),"")</f>
        <v/>
      </c>
      <c r="BJ118" s="6" t="str">
        <f>IF($C118="OK",_xlfn.NUMBERVALUE(Plantilla!BH129),"")</f>
        <v/>
      </c>
      <c r="BK118" s="109" t="str">
        <f>IF($C118="OK",_xlfn.NUMBERVALUE(Plantilla!BI129),"")</f>
        <v/>
      </c>
      <c r="BL118" s="6" t="str">
        <f>IF($C118="OK",
   IF(Plantilla!BJ129&lt;&gt;"",
      TEXT(VLOOKUP(Plantilla!BJ129,'Tablas '!$Z$4:$AA$6,2,FALSE),"#"),
   ""),
"")</f>
        <v/>
      </c>
      <c r="BM118" s="4" t="str">
        <f>IF($C118="OK",_xlfn.NUMBERVALUE(Plantilla!BK129),"")</f>
        <v/>
      </c>
      <c r="BN118" s="4" t="str">
        <f>IF($C118="OK",_xlfn.NUMBERVALUE(Plantilla!BL129),"")</f>
        <v/>
      </c>
      <c r="BO118" s="6" t="str">
        <f>IF($C118="OK",_xlfn.NUMBERVALUE(Plantilla!BM129),"")</f>
        <v/>
      </c>
      <c r="BP118" s="4" t="str">
        <f>IF($C118="OK",_xlfn.NUMBERVALUE(Plantilla!BN129),"")</f>
        <v/>
      </c>
      <c r="BQ118" s="6" t="str">
        <f>IF($C118="OK",_xlfn.NUMBERVALUE(Plantilla!BO129),"")</f>
        <v/>
      </c>
      <c r="BR118" s="4" t="str">
        <f>IF($C118="OK",_xlfn.NUMBERVALUE(Plantilla!BP129),"")</f>
        <v/>
      </c>
      <c r="BS118" s="6" t="str">
        <f>IF($C118="OK",_xlfn.NUMBERVALUE(Plantilla!BQ129),"")</f>
        <v/>
      </c>
      <c r="BT118" s="4" t="str">
        <f>IF($C118="OK",_xlfn.NUMBERVALUE(Plantilla!BR129),"")</f>
        <v/>
      </c>
      <c r="BU118" s="6" t="str">
        <f>IF($C118="OK",_xlfn.NUMBERVALUE(Plantilla!BS129),"")</f>
        <v/>
      </c>
      <c r="BV118" s="6" t="str">
        <f>IF($C118="OK",_xlfn.NUMBERVALUE(Plantilla!BT129),"")</f>
        <v/>
      </c>
      <c r="BW118" s="6" t="str">
        <f>IF($C118="OK",_xlfn.NUMBERVALUE(Plantilla!BU129),"")</f>
        <v/>
      </c>
      <c r="BX118" s="6" t="str">
        <f>IF($C118="OK",_xlfn.NUMBERVALUE(Plantilla!BV129),"")</f>
        <v/>
      </c>
      <c r="BY118" s="6" t="str">
        <f>IF($C118="OK",_xlfn.NUMBERVALUE(Plantilla!BW129),"")</f>
        <v/>
      </c>
      <c r="BZ118" s="6" t="str">
        <f>IF($C118="OK",_xlfn.NUMBERVALUE(Plantilla!BX129),"")</f>
        <v/>
      </c>
      <c r="CA118" s="6" t="str">
        <f>IF($C118="OK",_xlfn.NUMBERVALUE(Plantilla!BY129),"")</f>
        <v/>
      </c>
      <c r="CB118" s="6" t="str">
        <f>IF($C118="OK",_xlfn.NUMBERVALUE(Plantilla!BZ129),"")</f>
        <v/>
      </c>
      <c r="CC118" s="6" t="str">
        <f>IF($C118="OK",_xlfn.NUMBERVALUE(Plantilla!CA129),"")</f>
        <v/>
      </c>
      <c r="CD118" s="6" t="str">
        <f>IF($C118="OK",_xlfn.NUMBERVALUE(Plantilla!CB129),"")</f>
        <v/>
      </c>
      <c r="CE118" s="6" t="str">
        <f>IF($C118="OK",_xlfn.NUMBERVALUE(Plantilla!CC129),"")</f>
        <v/>
      </c>
      <c r="CF118" s="4" t="str">
        <f>IF($C118="OK",_xlfn.NUMBERVALUE(Plantilla!CD129),"")</f>
        <v/>
      </c>
      <c r="CG118" s="6" t="str">
        <f>IF($C118="OK",_xlfn.NUMBERVALUE(Plantilla!CE129),"")</f>
        <v/>
      </c>
      <c r="CH118" s="6" t="str">
        <f>IF($C118="OK",_xlfn.NUMBERVALUE(Plantilla!CF129),"")</f>
        <v/>
      </c>
      <c r="CI118" s="6" t="str">
        <f>IF($C118="OK",_xlfn.NUMBERVALUE(Plantilla!CG129),"")</f>
        <v/>
      </c>
      <c r="CJ118" s="6" t="str">
        <f>IF($C118="OK",_xlfn.NUMBERVALUE(Plantilla!CH129),"")</f>
        <v/>
      </c>
      <c r="CK118" s="6" t="str">
        <f>IF($C118="OK",_xlfn.NUMBERVALUE(Plantilla!CI129),"")</f>
        <v/>
      </c>
      <c r="CL118" s="6" t="str">
        <f>IF($C118="OK",_xlfn.NUMBERVALUE(Plantilla!CJ129),"")</f>
        <v/>
      </c>
      <c r="CM118" t="str">
        <f>IF($C118="OK",TEXT(Plantilla!CK129,"#"),"")</f>
        <v/>
      </c>
      <c r="CN118" s="6" t="str">
        <f>IF($C118="OK",_xlfn.NUMBERVALUE(Plantilla!CL129),"")</f>
        <v/>
      </c>
      <c r="CO118" s="6" t="str">
        <f>IF($C118="OK",_xlfn.NUMBERVALUE(Plantilla!CM129),"")</f>
        <v/>
      </c>
      <c r="CP118" s="110" t="str">
        <f>IF($C118="OK",_xlfn.NUMBERVALUE(Plantilla!CN129),"")</f>
        <v/>
      </c>
      <c r="CQ118" s="6" t="str">
        <f>IF($C118="OK",_xlfn.NUMBERVALUE(Plantilla!CO129),"")</f>
        <v/>
      </c>
      <c r="CR118" s="109" t="str">
        <f>IF($C118="OK",_xlfn.NUMBERVALUE(Plantilla!CP129),"")</f>
        <v/>
      </c>
      <c r="CS118" s="110" t="str">
        <f>IF($C118="OK",_xlfn.NUMBERVALUE(Plantilla!CQ129),"")</f>
        <v/>
      </c>
      <c r="CT118" s="6" t="str">
        <f>IF($C118="OK",_xlfn.NUMBERVALUE(Plantilla!CR129),"")</f>
        <v/>
      </c>
      <c r="CU118" s="109" t="str">
        <f>IF($C118="OK",_xlfn.NUMBERVALUE(Plantilla!CS129),"")</f>
        <v/>
      </c>
      <c r="CV118" s="110" t="str">
        <f>IF($C118="OK",_xlfn.NUMBERVALUE(Plantilla!CT129),"")</f>
        <v/>
      </c>
      <c r="CW118" s="6" t="str">
        <f>IF($C118="OK",_xlfn.NUMBERVALUE(Plantilla!CU129),"")</f>
        <v/>
      </c>
      <c r="CX118" s="82" t="str">
        <f>IF($C118="OK",_xlfn.NUMBERVALUE(Plantilla!CV129),"")</f>
        <v/>
      </c>
      <c r="CY118" s="6" t="str">
        <f>IF($C118="OK",_xlfn.NUMBERVALUE(Plantilla!CW129),"")</f>
        <v/>
      </c>
      <c r="CZ118" s="82" t="str">
        <f>IF($C118="OK",_xlfn.NUMBERVALUE(Plantilla!CX129),"")</f>
        <v/>
      </c>
      <c r="DA118" s="6" t="str">
        <f>IF($C118="OK",_xlfn.NUMBERVALUE(Plantilla!CY129),"")</f>
        <v/>
      </c>
      <c r="DB118" s="109" t="str">
        <f>IF($C118="OK",_xlfn.NUMBERVALUE(Plantilla!CZ129),"")</f>
        <v/>
      </c>
      <c r="DC118" s="6" t="str">
        <f>IF($C118="OK",_xlfn.NUMBERVALUE(Plantilla!DA129),"")</f>
        <v/>
      </c>
      <c r="DD118" s="6" t="str">
        <f>IF($C118="OK",TEXT(Plantilla!DB129,"#"),"")</f>
        <v/>
      </c>
      <c r="DE118" s="6" t="str">
        <f>IF($C118="OK",_xlfn.NUMBERVALUE(Plantilla!DC129),"")</f>
        <v/>
      </c>
      <c r="DF118" s="4" t="str">
        <f>IF($C118="OK",_xlfn.NUMBERVALUE(Plantilla!DD129),"")</f>
        <v/>
      </c>
      <c r="DG118" s="6" t="str">
        <f>IF($C118="OK",_xlfn.NUMBERVALUE(Plantilla!DE129),"")</f>
        <v/>
      </c>
      <c r="DH118" s="6" t="str">
        <f>IF($C118="OK",_xlfn.NUMBERVALUE(Plantilla!DF129),"")</f>
        <v/>
      </c>
      <c r="DI118" s="6" t="str">
        <f>IF($C118="OK",_xlfn.NUMBERVALUE(Plantilla!DG129),"")</f>
        <v/>
      </c>
      <c r="DJ118" s="6" t="str">
        <f>IF($C118="OK",_xlfn.NUMBERVALUE(Plantilla!DH129),"")</f>
        <v/>
      </c>
      <c r="DK118" s="6" t="str">
        <f>IF($C118="OK",_xlfn.NUMBERVALUE(Plantilla!DI129),"")</f>
        <v/>
      </c>
      <c r="DL118" s="6" t="str">
        <f>IF($C118="OK",_xlfn.NUMBERVALUE(Plantilla!DJ129),"")</f>
        <v/>
      </c>
      <c r="DM118" s="6" t="str">
        <f>IF($C118="OK",_xlfn.NUMBERVALUE(Plantilla!DK129),"")</f>
        <v/>
      </c>
      <c r="DN118" s="6" t="str">
        <f>IF($C118="OK",_xlfn.NUMBERVALUE(Plantilla!DL129),"")</f>
        <v/>
      </c>
      <c r="DO118" s="6" t="str">
        <f>IF($C118="OK",_xlfn.NUMBERVALUE(Plantilla!DM129),"")</f>
        <v/>
      </c>
      <c r="DP118" s="6" t="str">
        <f>IF($C118="OK",_xlfn.NUMBERVALUE(Plantilla!DN129),"")</f>
        <v/>
      </c>
      <c r="DQ118" s="6" t="str">
        <f>IF($C118="OK",_xlfn.NUMBERVALUE(Plantilla!DO129),"")</f>
        <v/>
      </c>
      <c r="DR118" s="6" t="str">
        <f>IF($C118="OK",_xlfn.NUMBERVALUE(Plantilla!DP129),"")</f>
        <v/>
      </c>
      <c r="DS118" t="str">
        <f>IF($C118="OK",TEXT(Plantilla!DR129,"#"),"")</f>
        <v/>
      </c>
      <c r="DT118" s="6"/>
    </row>
    <row r="119" spans="1:124" x14ac:dyDescent="0.25">
      <c r="A119" t="str">
        <f>IF(Plantilla!$I$6="¡Perfecto!, Guarda el archivo y adjúntalo a tu interfaz de Nómina Electrónica","OK","Error")</f>
        <v>OK</v>
      </c>
      <c r="B119" t="str">
        <f>IF(Plantilla!$I$6="¡Perfecto!, Guarda el archivo y adjúntalo a tu interfaz de Nómina Electrónica",MID(Plantilla!$D$2,SEARCH("V",Plantilla!$D$2),10),"")</f>
        <v>V2.0</v>
      </c>
      <c r="C119" t="str">
        <f>Plantilla!C130</f>
        <v/>
      </c>
      <c r="D119" t="str">
        <f>IF($C119="OK",Plantilla!B130,"")</f>
        <v/>
      </c>
      <c r="E119" t="str">
        <f>IF($C119="OK",
   VLOOKUP(Plantilla!$E$4,'Tablas '!$AP$4:$AT$6,5,FALSE),
"")</f>
        <v/>
      </c>
      <c r="F119" t="str">
        <f>IF($C119="OK",TEXT(Plantilla!D130,"#"),"")</f>
        <v/>
      </c>
      <c r="G119" t="str">
        <f>IF($C119="OK",
   VLOOKUP(Plantilla!E130,'Tablas '!$B$4:$C$14,2,FALSE),
"")</f>
        <v/>
      </c>
      <c r="H119" t="str">
        <f>IF($C119="OK",TEXT(Plantilla!F130,"#"),"")</f>
        <v/>
      </c>
      <c r="I119" t="str">
        <f>IF($C119="OK",TEXT(Plantilla!G130,"#"),"")</f>
        <v/>
      </c>
      <c r="J119" t="str">
        <f>IF($C119="OK",TEXT(Plantilla!H130,"#"),"")</f>
        <v/>
      </c>
      <c r="K119" t="str">
        <f>IF($C119="OK",TEXT(Plantilla!I130,"#"),"")</f>
        <v/>
      </c>
      <c r="L119" t="str">
        <f>IF($C119="OK",TEXT(Plantilla!J130,"#"),"")</f>
        <v/>
      </c>
      <c r="M119" t="str">
        <f>IF($C119="OK",TEXT(Plantilla!K130,"#"),"")</f>
        <v/>
      </c>
      <c r="N119" t="str">
        <f>IF($C119="OK",
   CONCATENATE(YEAR(Plantilla!L130),"-",TEXT(MONTH(Plantilla!L130),"00"),"-",TEXT(DAY(Plantilla!L130),"00")),
"")</f>
        <v/>
      </c>
      <c r="O119" t="str">
        <f>IF($C119="OK",_xlfn.NUMBERVALUE(Plantilla!M130),"")</f>
        <v/>
      </c>
      <c r="P119" t="str">
        <f>IF($C119="OK",
   IF(Plantilla!N130&lt;&gt;"",
      CONCATENATE(YEAR(Plantilla!N130),"-",TEXT(MONTH(Plantilla!N130),"00"),"-",TEXT(DAY(Plantilla!N130),"00")),
   ""),
"")</f>
        <v/>
      </c>
      <c r="Q119" t="str">
        <f>IF($C119="OK",
   VLOOKUP(Plantilla!O130,'Tablas '!$E$4:$F$19,2,FALSE),
"")</f>
        <v/>
      </c>
      <c r="R119" t="str">
        <f>IF($C119="OK",
   VLOOKUP(Plantilla!P130,'Tablas '!$H$4:$I$5,2,FALSE),
"")</f>
        <v/>
      </c>
      <c r="S119" t="str">
        <f>IF($C119="OK",
   VLOOKUP(Plantilla!Q130,'Tablas '!$K$4:$L$8,2,FALSE),
"")</f>
        <v/>
      </c>
      <c r="T119" t="str">
        <f>IF($C119="OK",
   VLOOKUP(Plantilla!R130,'Tablas '!$AE$4:$AF$6,2,FALSE),
"")</f>
        <v/>
      </c>
      <c r="U119" t="str">
        <f>IF($C119="OK",
   VLOOKUP(Plantilla!S130,'Tablas '!$AE$4:$AF$6,2,FALSE),
"")</f>
        <v/>
      </c>
      <c r="V119" t="str">
        <f>IF($C119="OK",TEXT(Plantilla!T130,"#"),"")</f>
        <v/>
      </c>
      <c r="W119" s="84" t="str">
        <f>IF($C119="OK",
   VLOOKUP(Plantilla!U130,'Tablas '!$AM$4:$AN$1126,2,FALSE),
"")</f>
        <v/>
      </c>
      <c r="X119" t="str">
        <f>IF($C119="OK",TEXT(Plantilla!V130,"#"),"")</f>
        <v/>
      </c>
      <c r="Y119" t="str">
        <f>IF($C119="OK",
   CONCATENATE(YEAR(Plantilla!W130),"-",TEXT(MONTH(Plantilla!W130),"00"),"-",TEXT(DAY(Plantilla!W130),"00")),
"")</f>
        <v/>
      </c>
      <c r="Z119" t="str">
        <f>IF($C119="OK",
   CONCATENATE(YEAR(Plantilla!X130),"-",TEXT(MONTH(Plantilla!X130),"00"),"-",TEXT(DAY(Plantilla!X130),"00")),
"")</f>
        <v/>
      </c>
      <c r="AA119" t="str">
        <f>IF($C119="OK",
   TEXT(VLOOKUP(Plantilla!Y130,'Tablas '!$Q$4:$R$9,2,FALSE),"#"),
"")</f>
        <v/>
      </c>
      <c r="AB119" t="str">
        <f>IF($C119="OK",
   CONCATENATE(YEAR(Plantilla!Z130),"-",TEXT(MONTH(Plantilla!Z130),"00"),"-",TEXT(DAY(Plantilla!Z130),"00")),
"")</f>
        <v/>
      </c>
      <c r="AC119" t="str">
        <f>IF($C119="OK",
   TEXT(VLOOKUP(Plantilla!AA130,'Tablas '!$T$4:$U$13,2,FALSE),"#"),
"")</f>
        <v/>
      </c>
      <c r="AD119" t="str">
        <f>IF($C119="OK",TEXT(Plantilla!AB130,"#"),"")</f>
        <v/>
      </c>
      <c r="AE119" t="str">
        <f>IF($C119="OK",
   IF(Plantilla!AC130&lt;&gt;"",
      TEXT(VLOOKUP(Plantilla!AC130,'Tablas '!$W$4:$X$7,2,FALSE),"#"),
   ""),
"")</f>
        <v/>
      </c>
      <c r="AF119" t="str">
        <f>IF($C119="OK",TEXT(Plantilla!AD130,"#"),"")</f>
        <v/>
      </c>
      <c r="AG119" s="6" t="str">
        <f>IF($C119="OK",_xlfn.NUMBERVALUE(Plantilla!AE130),"")</f>
        <v/>
      </c>
      <c r="AH119" s="4" t="str">
        <f>IF($C119="OK",_xlfn.NUMBERVALUE(Plantilla!AF130),"")</f>
        <v/>
      </c>
      <c r="AI119" s="6" t="str">
        <f>IF($C119="OK",_xlfn.NUMBERVALUE(Plantilla!AG130),"")</f>
        <v/>
      </c>
      <c r="AJ119" s="6" t="str">
        <f>IF($C119="OK",_xlfn.NUMBERVALUE(Plantilla!AH130),"")</f>
        <v/>
      </c>
      <c r="AK119" s="6" t="str">
        <f>IF($C119="OK",_xlfn.NUMBERVALUE(Plantilla!AI130),"")</f>
        <v/>
      </c>
      <c r="AL119" s="6" t="str">
        <f>IF($C119="OK",_xlfn.NUMBERVALUE(Plantilla!AJ130),"")</f>
        <v/>
      </c>
      <c r="AM119" s="4" t="str">
        <f>IF($C119="OK",_xlfn.NUMBERVALUE(Plantilla!AK130),"")</f>
        <v/>
      </c>
      <c r="AN119" s="6" t="str">
        <f>IF($C119="OK",_xlfn.NUMBERVALUE(Plantilla!AL130),"")</f>
        <v/>
      </c>
      <c r="AO119" s="4" t="str">
        <f>IF($C119="OK",_xlfn.NUMBERVALUE(Plantilla!AM130),"")</f>
        <v/>
      </c>
      <c r="AP119" s="6" t="str">
        <f>IF($C119="OK",_xlfn.NUMBERVALUE(Plantilla!AN130),"")</f>
        <v/>
      </c>
      <c r="AQ119" s="4" t="str">
        <f>IF($C119="OK",_xlfn.NUMBERVALUE(Plantilla!AO130),"")</f>
        <v/>
      </c>
      <c r="AR119" s="6" t="str">
        <f>IF($C119="OK",_xlfn.NUMBERVALUE(Plantilla!AP130),"")</f>
        <v/>
      </c>
      <c r="AS119" s="4" t="str">
        <f>IF($C119="OK",_xlfn.NUMBERVALUE(Plantilla!AQ130),"")</f>
        <v/>
      </c>
      <c r="AT119" s="6" t="str">
        <f>IF($C119="OK",_xlfn.NUMBERVALUE(Plantilla!AR130),"")</f>
        <v/>
      </c>
      <c r="AU119" s="4" t="str">
        <f>IF($C119="OK",_xlfn.NUMBERVALUE(Plantilla!AS130),"")</f>
        <v/>
      </c>
      <c r="AV119" s="6" t="str">
        <f>IF($C119="OK",_xlfn.NUMBERVALUE(Plantilla!AT130),"")</f>
        <v/>
      </c>
      <c r="AW119" s="4" t="str">
        <f>IF($C119="OK",_xlfn.NUMBERVALUE(Plantilla!AU130),"")</f>
        <v/>
      </c>
      <c r="AX119" s="6" t="str">
        <f>IF($C119="OK",_xlfn.NUMBERVALUE(Plantilla!AV130),"")</f>
        <v/>
      </c>
      <c r="AY119" s="4" t="str">
        <f>IF($C119="OK",_xlfn.NUMBERVALUE(Plantilla!AW130),"")</f>
        <v/>
      </c>
      <c r="AZ119" s="6" t="str">
        <f>IF($C119="OK",_xlfn.NUMBERVALUE(Plantilla!AX130),"")</f>
        <v/>
      </c>
      <c r="BA119" t="str">
        <f>IF($C119="OK",_xlfn.NUMBERVALUE(Plantilla!AY130),"")</f>
        <v/>
      </c>
      <c r="BB119" t="str">
        <f>IF($C119="OK",_xlfn.NUMBERVALUE(Plantilla!AZ130),"")</f>
        <v/>
      </c>
      <c r="BC119" s="4" t="str">
        <f>IF($C119="OK",_xlfn.NUMBERVALUE(Plantilla!BA130),"")</f>
        <v/>
      </c>
      <c r="BD119" s="6" t="str">
        <f>IF($C119="OK",_xlfn.NUMBERVALUE(Plantilla!BB130),"")</f>
        <v/>
      </c>
      <c r="BE119" s="4" t="str">
        <f>IF($C119="OK",_xlfn.NUMBERVALUE(Plantilla!BC130),"")</f>
        <v/>
      </c>
      <c r="BF119" s="6" t="str">
        <f>IF($C119="OK",_xlfn.NUMBERVALUE(Plantilla!BD130),"")</f>
        <v/>
      </c>
      <c r="BG119" s="4" t="str">
        <f>IF($C119="OK",_xlfn.NUMBERVALUE(Plantilla!BE130),"")</f>
        <v/>
      </c>
      <c r="BH119" s="6" t="str">
        <f>IF($C119="OK",_xlfn.NUMBERVALUE(Plantilla!BF130),"")</f>
        <v/>
      </c>
      <c r="BI119" s="110" t="str">
        <f>IF($C119="OK",_xlfn.NUMBERVALUE(Plantilla!BG130),"")</f>
        <v/>
      </c>
      <c r="BJ119" s="6" t="str">
        <f>IF($C119="OK",_xlfn.NUMBERVALUE(Plantilla!BH130),"")</f>
        <v/>
      </c>
      <c r="BK119" s="109" t="str">
        <f>IF($C119="OK",_xlfn.NUMBERVALUE(Plantilla!BI130),"")</f>
        <v/>
      </c>
      <c r="BL119" s="6" t="str">
        <f>IF($C119="OK",
   IF(Plantilla!BJ130&lt;&gt;"",
      TEXT(VLOOKUP(Plantilla!BJ130,'Tablas '!$Z$4:$AA$6,2,FALSE),"#"),
   ""),
"")</f>
        <v/>
      </c>
      <c r="BM119" s="4" t="str">
        <f>IF($C119="OK",_xlfn.NUMBERVALUE(Plantilla!BK130),"")</f>
        <v/>
      </c>
      <c r="BN119" s="4" t="str">
        <f>IF($C119="OK",_xlfn.NUMBERVALUE(Plantilla!BL130),"")</f>
        <v/>
      </c>
      <c r="BO119" s="6" t="str">
        <f>IF($C119="OK",_xlfn.NUMBERVALUE(Plantilla!BM130),"")</f>
        <v/>
      </c>
      <c r="BP119" s="4" t="str">
        <f>IF($C119="OK",_xlfn.NUMBERVALUE(Plantilla!BN130),"")</f>
        <v/>
      </c>
      <c r="BQ119" s="6" t="str">
        <f>IF($C119="OK",_xlfn.NUMBERVALUE(Plantilla!BO130),"")</f>
        <v/>
      </c>
      <c r="BR119" s="4" t="str">
        <f>IF($C119="OK",_xlfn.NUMBERVALUE(Plantilla!BP130),"")</f>
        <v/>
      </c>
      <c r="BS119" s="6" t="str">
        <f>IF($C119="OK",_xlfn.NUMBERVALUE(Plantilla!BQ130),"")</f>
        <v/>
      </c>
      <c r="BT119" s="4" t="str">
        <f>IF($C119="OK",_xlfn.NUMBERVALUE(Plantilla!BR130),"")</f>
        <v/>
      </c>
      <c r="BU119" s="6" t="str">
        <f>IF($C119="OK",_xlfn.NUMBERVALUE(Plantilla!BS130),"")</f>
        <v/>
      </c>
      <c r="BV119" s="6" t="str">
        <f>IF($C119="OK",_xlfn.NUMBERVALUE(Plantilla!BT130),"")</f>
        <v/>
      </c>
      <c r="BW119" s="6" t="str">
        <f>IF($C119="OK",_xlfn.NUMBERVALUE(Plantilla!BU130),"")</f>
        <v/>
      </c>
      <c r="BX119" s="6" t="str">
        <f>IF($C119="OK",_xlfn.NUMBERVALUE(Plantilla!BV130),"")</f>
        <v/>
      </c>
      <c r="BY119" s="6" t="str">
        <f>IF($C119="OK",_xlfn.NUMBERVALUE(Plantilla!BW130),"")</f>
        <v/>
      </c>
      <c r="BZ119" s="6" t="str">
        <f>IF($C119="OK",_xlfn.NUMBERVALUE(Plantilla!BX130),"")</f>
        <v/>
      </c>
      <c r="CA119" s="6" t="str">
        <f>IF($C119="OK",_xlfn.NUMBERVALUE(Plantilla!BY130),"")</f>
        <v/>
      </c>
      <c r="CB119" s="6" t="str">
        <f>IF($C119="OK",_xlfn.NUMBERVALUE(Plantilla!BZ130),"")</f>
        <v/>
      </c>
      <c r="CC119" s="6" t="str">
        <f>IF($C119="OK",_xlfn.NUMBERVALUE(Plantilla!CA130),"")</f>
        <v/>
      </c>
      <c r="CD119" s="6" t="str">
        <f>IF($C119="OK",_xlfn.NUMBERVALUE(Plantilla!CB130),"")</f>
        <v/>
      </c>
      <c r="CE119" s="6" t="str">
        <f>IF($C119="OK",_xlfn.NUMBERVALUE(Plantilla!CC130),"")</f>
        <v/>
      </c>
      <c r="CF119" s="4" t="str">
        <f>IF($C119="OK",_xlfn.NUMBERVALUE(Plantilla!CD130),"")</f>
        <v/>
      </c>
      <c r="CG119" s="6" t="str">
        <f>IF($C119="OK",_xlfn.NUMBERVALUE(Plantilla!CE130),"")</f>
        <v/>
      </c>
      <c r="CH119" s="6" t="str">
        <f>IF($C119="OK",_xlfn.NUMBERVALUE(Plantilla!CF130),"")</f>
        <v/>
      </c>
      <c r="CI119" s="6" t="str">
        <f>IF($C119="OK",_xlfn.NUMBERVALUE(Plantilla!CG130),"")</f>
        <v/>
      </c>
      <c r="CJ119" s="6" t="str">
        <f>IF($C119="OK",_xlfn.NUMBERVALUE(Plantilla!CH130),"")</f>
        <v/>
      </c>
      <c r="CK119" s="6" t="str">
        <f>IF($C119="OK",_xlfn.NUMBERVALUE(Plantilla!CI130),"")</f>
        <v/>
      </c>
      <c r="CL119" s="6" t="str">
        <f>IF($C119="OK",_xlfn.NUMBERVALUE(Plantilla!CJ130),"")</f>
        <v/>
      </c>
      <c r="CM119" t="str">
        <f>IF($C119="OK",TEXT(Plantilla!CK130,"#"),"")</f>
        <v/>
      </c>
      <c r="CN119" s="6" t="str">
        <f>IF($C119="OK",_xlfn.NUMBERVALUE(Plantilla!CL130),"")</f>
        <v/>
      </c>
      <c r="CO119" s="6" t="str">
        <f>IF($C119="OK",_xlfn.NUMBERVALUE(Plantilla!CM130),"")</f>
        <v/>
      </c>
      <c r="CP119" s="110" t="str">
        <f>IF($C119="OK",_xlfn.NUMBERVALUE(Plantilla!CN130),"")</f>
        <v/>
      </c>
      <c r="CQ119" s="6" t="str">
        <f>IF($C119="OK",_xlfn.NUMBERVALUE(Plantilla!CO130),"")</f>
        <v/>
      </c>
      <c r="CR119" s="109" t="str">
        <f>IF($C119="OK",_xlfn.NUMBERVALUE(Plantilla!CP130),"")</f>
        <v/>
      </c>
      <c r="CS119" s="110" t="str">
        <f>IF($C119="OK",_xlfn.NUMBERVALUE(Plantilla!CQ130),"")</f>
        <v/>
      </c>
      <c r="CT119" s="6" t="str">
        <f>IF($C119="OK",_xlfn.NUMBERVALUE(Plantilla!CR130),"")</f>
        <v/>
      </c>
      <c r="CU119" s="109" t="str">
        <f>IF($C119="OK",_xlfn.NUMBERVALUE(Plantilla!CS130),"")</f>
        <v/>
      </c>
      <c r="CV119" s="110" t="str">
        <f>IF($C119="OK",_xlfn.NUMBERVALUE(Plantilla!CT130),"")</f>
        <v/>
      </c>
      <c r="CW119" s="6" t="str">
        <f>IF($C119="OK",_xlfn.NUMBERVALUE(Plantilla!CU130),"")</f>
        <v/>
      </c>
      <c r="CX119" s="82" t="str">
        <f>IF($C119="OK",_xlfn.NUMBERVALUE(Plantilla!CV130),"")</f>
        <v/>
      </c>
      <c r="CY119" s="6" t="str">
        <f>IF($C119="OK",_xlfn.NUMBERVALUE(Plantilla!CW130),"")</f>
        <v/>
      </c>
      <c r="CZ119" s="82" t="str">
        <f>IF($C119="OK",_xlfn.NUMBERVALUE(Plantilla!CX130),"")</f>
        <v/>
      </c>
      <c r="DA119" s="6" t="str">
        <f>IF($C119="OK",_xlfn.NUMBERVALUE(Plantilla!CY130),"")</f>
        <v/>
      </c>
      <c r="DB119" s="109" t="str">
        <f>IF($C119="OK",_xlfn.NUMBERVALUE(Plantilla!CZ130),"")</f>
        <v/>
      </c>
      <c r="DC119" s="6" t="str">
        <f>IF($C119="OK",_xlfn.NUMBERVALUE(Plantilla!DA130),"")</f>
        <v/>
      </c>
      <c r="DD119" s="6" t="str">
        <f>IF($C119="OK",TEXT(Plantilla!DB130,"#"),"")</f>
        <v/>
      </c>
      <c r="DE119" s="6" t="str">
        <f>IF($C119="OK",_xlfn.NUMBERVALUE(Plantilla!DC130),"")</f>
        <v/>
      </c>
      <c r="DF119" s="4" t="str">
        <f>IF($C119="OK",_xlfn.NUMBERVALUE(Plantilla!DD130),"")</f>
        <v/>
      </c>
      <c r="DG119" s="6" t="str">
        <f>IF($C119="OK",_xlfn.NUMBERVALUE(Plantilla!DE130),"")</f>
        <v/>
      </c>
      <c r="DH119" s="6" t="str">
        <f>IF($C119="OK",_xlfn.NUMBERVALUE(Plantilla!DF130),"")</f>
        <v/>
      </c>
      <c r="DI119" s="6" t="str">
        <f>IF($C119="OK",_xlfn.NUMBERVALUE(Plantilla!DG130),"")</f>
        <v/>
      </c>
      <c r="DJ119" s="6" t="str">
        <f>IF($C119="OK",_xlfn.NUMBERVALUE(Plantilla!DH130),"")</f>
        <v/>
      </c>
      <c r="DK119" s="6" t="str">
        <f>IF($C119="OK",_xlfn.NUMBERVALUE(Plantilla!DI130),"")</f>
        <v/>
      </c>
      <c r="DL119" s="6" t="str">
        <f>IF($C119="OK",_xlfn.NUMBERVALUE(Plantilla!DJ130),"")</f>
        <v/>
      </c>
      <c r="DM119" s="6" t="str">
        <f>IF($C119="OK",_xlfn.NUMBERVALUE(Plantilla!DK130),"")</f>
        <v/>
      </c>
      <c r="DN119" s="6" t="str">
        <f>IF($C119="OK",_xlfn.NUMBERVALUE(Plantilla!DL130),"")</f>
        <v/>
      </c>
      <c r="DO119" s="6" t="str">
        <f>IF($C119="OK",_xlfn.NUMBERVALUE(Plantilla!DM130),"")</f>
        <v/>
      </c>
      <c r="DP119" s="6" t="str">
        <f>IF($C119="OK",_xlfn.NUMBERVALUE(Plantilla!DN130),"")</f>
        <v/>
      </c>
      <c r="DQ119" s="6" t="str">
        <f>IF($C119="OK",_xlfn.NUMBERVALUE(Plantilla!DO130),"")</f>
        <v/>
      </c>
      <c r="DR119" s="6" t="str">
        <f>IF($C119="OK",_xlfn.NUMBERVALUE(Plantilla!DP130),"")</f>
        <v/>
      </c>
      <c r="DS119" t="str">
        <f>IF($C119="OK",TEXT(Plantilla!DR130,"#"),"")</f>
        <v/>
      </c>
      <c r="DT119" s="6"/>
    </row>
    <row r="120" spans="1:124" x14ac:dyDescent="0.25">
      <c r="A120" t="str">
        <f>IF(Plantilla!$I$6="¡Perfecto!, Guarda el archivo y adjúntalo a tu interfaz de Nómina Electrónica","OK","Error")</f>
        <v>OK</v>
      </c>
      <c r="B120" t="str">
        <f>IF(Plantilla!$I$6="¡Perfecto!, Guarda el archivo y adjúntalo a tu interfaz de Nómina Electrónica",MID(Plantilla!$D$2,SEARCH("V",Plantilla!$D$2),10),"")</f>
        <v>V2.0</v>
      </c>
      <c r="C120" t="str">
        <f>Plantilla!C131</f>
        <v/>
      </c>
      <c r="D120" t="str">
        <f>IF($C120="OK",Plantilla!B131,"")</f>
        <v/>
      </c>
      <c r="E120" t="str">
        <f>IF($C120="OK",
   VLOOKUP(Plantilla!$E$4,'Tablas '!$AP$4:$AT$6,5,FALSE),
"")</f>
        <v/>
      </c>
      <c r="F120" t="str">
        <f>IF($C120="OK",TEXT(Plantilla!D131,"#"),"")</f>
        <v/>
      </c>
      <c r="G120" t="str">
        <f>IF($C120="OK",
   VLOOKUP(Plantilla!E131,'Tablas '!$B$4:$C$14,2,FALSE),
"")</f>
        <v/>
      </c>
      <c r="H120" t="str">
        <f>IF($C120="OK",TEXT(Plantilla!F131,"#"),"")</f>
        <v/>
      </c>
      <c r="I120" t="str">
        <f>IF($C120="OK",TEXT(Plantilla!G131,"#"),"")</f>
        <v/>
      </c>
      <c r="J120" t="str">
        <f>IF($C120="OK",TEXT(Plantilla!H131,"#"),"")</f>
        <v/>
      </c>
      <c r="K120" t="str">
        <f>IF($C120="OK",TEXT(Plantilla!I131,"#"),"")</f>
        <v/>
      </c>
      <c r="L120" t="str">
        <f>IF($C120="OK",TEXT(Plantilla!J131,"#"),"")</f>
        <v/>
      </c>
      <c r="M120" t="str">
        <f>IF($C120="OK",TEXT(Plantilla!K131,"#"),"")</f>
        <v/>
      </c>
      <c r="N120" t="str">
        <f>IF($C120="OK",
   CONCATENATE(YEAR(Plantilla!L131),"-",TEXT(MONTH(Plantilla!L131),"00"),"-",TEXT(DAY(Plantilla!L131),"00")),
"")</f>
        <v/>
      </c>
      <c r="O120" t="str">
        <f>IF($C120="OK",_xlfn.NUMBERVALUE(Plantilla!M131),"")</f>
        <v/>
      </c>
      <c r="P120" t="str">
        <f>IF($C120="OK",
   IF(Plantilla!N131&lt;&gt;"",
      CONCATENATE(YEAR(Plantilla!N131),"-",TEXT(MONTH(Plantilla!N131),"00"),"-",TEXT(DAY(Plantilla!N131),"00")),
   ""),
"")</f>
        <v/>
      </c>
      <c r="Q120" t="str">
        <f>IF($C120="OK",
   VLOOKUP(Plantilla!O131,'Tablas '!$E$4:$F$19,2,FALSE),
"")</f>
        <v/>
      </c>
      <c r="R120" t="str">
        <f>IF($C120="OK",
   VLOOKUP(Plantilla!P131,'Tablas '!$H$4:$I$5,2,FALSE),
"")</f>
        <v/>
      </c>
      <c r="S120" t="str">
        <f>IF($C120="OK",
   VLOOKUP(Plantilla!Q131,'Tablas '!$K$4:$L$8,2,FALSE),
"")</f>
        <v/>
      </c>
      <c r="T120" t="str">
        <f>IF($C120="OK",
   VLOOKUP(Plantilla!R131,'Tablas '!$AE$4:$AF$6,2,FALSE),
"")</f>
        <v/>
      </c>
      <c r="U120" t="str">
        <f>IF($C120="OK",
   VLOOKUP(Plantilla!S131,'Tablas '!$AE$4:$AF$6,2,FALSE),
"")</f>
        <v/>
      </c>
      <c r="V120" t="str">
        <f>IF($C120="OK",TEXT(Plantilla!T131,"#"),"")</f>
        <v/>
      </c>
      <c r="W120" s="84" t="str">
        <f>IF($C120="OK",
   VLOOKUP(Plantilla!U131,'Tablas '!$AM$4:$AN$1126,2,FALSE),
"")</f>
        <v/>
      </c>
      <c r="X120" t="str">
        <f>IF($C120="OK",TEXT(Plantilla!V131,"#"),"")</f>
        <v/>
      </c>
      <c r="Y120" t="str">
        <f>IF($C120="OK",
   CONCATENATE(YEAR(Plantilla!W131),"-",TEXT(MONTH(Plantilla!W131),"00"),"-",TEXT(DAY(Plantilla!W131),"00")),
"")</f>
        <v/>
      </c>
      <c r="Z120" t="str">
        <f>IF($C120="OK",
   CONCATENATE(YEAR(Plantilla!X131),"-",TEXT(MONTH(Plantilla!X131),"00"),"-",TEXT(DAY(Plantilla!X131),"00")),
"")</f>
        <v/>
      </c>
      <c r="AA120" t="str">
        <f>IF($C120="OK",
   TEXT(VLOOKUP(Plantilla!Y131,'Tablas '!$Q$4:$R$9,2,FALSE),"#"),
"")</f>
        <v/>
      </c>
      <c r="AB120" t="str">
        <f>IF($C120="OK",
   CONCATENATE(YEAR(Plantilla!Z131),"-",TEXT(MONTH(Plantilla!Z131),"00"),"-",TEXT(DAY(Plantilla!Z131),"00")),
"")</f>
        <v/>
      </c>
      <c r="AC120" t="str">
        <f>IF($C120="OK",
   TEXT(VLOOKUP(Plantilla!AA131,'Tablas '!$T$4:$U$13,2,FALSE),"#"),
"")</f>
        <v/>
      </c>
      <c r="AD120" t="str">
        <f>IF($C120="OK",TEXT(Plantilla!AB131,"#"),"")</f>
        <v/>
      </c>
      <c r="AE120" t="str">
        <f>IF($C120="OK",
   IF(Plantilla!AC131&lt;&gt;"",
      TEXT(VLOOKUP(Plantilla!AC131,'Tablas '!$W$4:$X$7,2,FALSE),"#"),
   ""),
"")</f>
        <v/>
      </c>
      <c r="AF120" t="str">
        <f>IF($C120="OK",TEXT(Plantilla!AD131,"#"),"")</f>
        <v/>
      </c>
      <c r="AG120" s="6" t="str">
        <f>IF($C120="OK",_xlfn.NUMBERVALUE(Plantilla!AE131),"")</f>
        <v/>
      </c>
      <c r="AH120" s="4" t="str">
        <f>IF($C120="OK",_xlfn.NUMBERVALUE(Plantilla!AF131),"")</f>
        <v/>
      </c>
      <c r="AI120" s="6" t="str">
        <f>IF($C120="OK",_xlfn.NUMBERVALUE(Plantilla!AG131),"")</f>
        <v/>
      </c>
      <c r="AJ120" s="6" t="str">
        <f>IF($C120="OK",_xlfn.NUMBERVALUE(Plantilla!AH131),"")</f>
        <v/>
      </c>
      <c r="AK120" s="6" t="str">
        <f>IF($C120="OK",_xlfn.NUMBERVALUE(Plantilla!AI131),"")</f>
        <v/>
      </c>
      <c r="AL120" s="6" t="str">
        <f>IF($C120="OK",_xlfn.NUMBERVALUE(Plantilla!AJ131),"")</f>
        <v/>
      </c>
      <c r="AM120" s="4" t="str">
        <f>IF($C120="OK",_xlfn.NUMBERVALUE(Plantilla!AK131),"")</f>
        <v/>
      </c>
      <c r="AN120" s="6" t="str">
        <f>IF($C120="OK",_xlfn.NUMBERVALUE(Plantilla!AL131),"")</f>
        <v/>
      </c>
      <c r="AO120" s="4" t="str">
        <f>IF($C120="OK",_xlfn.NUMBERVALUE(Plantilla!AM131),"")</f>
        <v/>
      </c>
      <c r="AP120" s="6" t="str">
        <f>IF($C120="OK",_xlfn.NUMBERVALUE(Plantilla!AN131),"")</f>
        <v/>
      </c>
      <c r="AQ120" s="4" t="str">
        <f>IF($C120="OK",_xlfn.NUMBERVALUE(Plantilla!AO131),"")</f>
        <v/>
      </c>
      <c r="AR120" s="6" t="str">
        <f>IF($C120="OK",_xlfn.NUMBERVALUE(Plantilla!AP131),"")</f>
        <v/>
      </c>
      <c r="AS120" s="4" t="str">
        <f>IF($C120="OK",_xlfn.NUMBERVALUE(Plantilla!AQ131),"")</f>
        <v/>
      </c>
      <c r="AT120" s="6" t="str">
        <f>IF($C120="OK",_xlfn.NUMBERVALUE(Plantilla!AR131),"")</f>
        <v/>
      </c>
      <c r="AU120" s="4" t="str">
        <f>IF($C120="OK",_xlfn.NUMBERVALUE(Plantilla!AS131),"")</f>
        <v/>
      </c>
      <c r="AV120" s="6" t="str">
        <f>IF($C120="OK",_xlfn.NUMBERVALUE(Plantilla!AT131),"")</f>
        <v/>
      </c>
      <c r="AW120" s="4" t="str">
        <f>IF($C120="OK",_xlfn.NUMBERVALUE(Plantilla!AU131),"")</f>
        <v/>
      </c>
      <c r="AX120" s="6" t="str">
        <f>IF($C120="OK",_xlfn.NUMBERVALUE(Plantilla!AV131),"")</f>
        <v/>
      </c>
      <c r="AY120" s="4" t="str">
        <f>IF($C120="OK",_xlfn.NUMBERVALUE(Plantilla!AW131),"")</f>
        <v/>
      </c>
      <c r="AZ120" s="6" t="str">
        <f>IF($C120="OK",_xlfn.NUMBERVALUE(Plantilla!AX131),"")</f>
        <v/>
      </c>
      <c r="BA120" t="str">
        <f>IF($C120="OK",_xlfn.NUMBERVALUE(Plantilla!AY131),"")</f>
        <v/>
      </c>
      <c r="BB120" t="str">
        <f>IF($C120="OK",_xlfn.NUMBERVALUE(Plantilla!AZ131),"")</f>
        <v/>
      </c>
      <c r="BC120" s="4" t="str">
        <f>IF($C120="OK",_xlfn.NUMBERVALUE(Plantilla!BA131),"")</f>
        <v/>
      </c>
      <c r="BD120" s="6" t="str">
        <f>IF($C120="OK",_xlfn.NUMBERVALUE(Plantilla!BB131),"")</f>
        <v/>
      </c>
      <c r="BE120" s="4" t="str">
        <f>IF($C120="OK",_xlfn.NUMBERVALUE(Plantilla!BC131),"")</f>
        <v/>
      </c>
      <c r="BF120" s="6" t="str">
        <f>IF($C120="OK",_xlfn.NUMBERVALUE(Plantilla!BD131),"")</f>
        <v/>
      </c>
      <c r="BG120" s="4" t="str">
        <f>IF($C120="OK",_xlfn.NUMBERVALUE(Plantilla!BE131),"")</f>
        <v/>
      </c>
      <c r="BH120" s="6" t="str">
        <f>IF($C120="OK",_xlfn.NUMBERVALUE(Plantilla!BF131),"")</f>
        <v/>
      </c>
      <c r="BI120" s="110" t="str">
        <f>IF($C120="OK",_xlfn.NUMBERVALUE(Plantilla!BG131),"")</f>
        <v/>
      </c>
      <c r="BJ120" s="6" t="str">
        <f>IF($C120="OK",_xlfn.NUMBERVALUE(Plantilla!BH131),"")</f>
        <v/>
      </c>
      <c r="BK120" s="109" t="str">
        <f>IF($C120="OK",_xlfn.NUMBERVALUE(Plantilla!BI131),"")</f>
        <v/>
      </c>
      <c r="BL120" s="6" t="str">
        <f>IF($C120="OK",
   IF(Plantilla!BJ131&lt;&gt;"",
      TEXT(VLOOKUP(Plantilla!BJ131,'Tablas '!$Z$4:$AA$6,2,FALSE),"#"),
   ""),
"")</f>
        <v/>
      </c>
      <c r="BM120" s="4" t="str">
        <f>IF($C120="OK",_xlfn.NUMBERVALUE(Plantilla!BK131),"")</f>
        <v/>
      </c>
      <c r="BN120" s="4" t="str">
        <f>IF($C120="OK",_xlfn.NUMBERVALUE(Plantilla!BL131),"")</f>
        <v/>
      </c>
      <c r="BO120" s="6" t="str">
        <f>IF($C120="OK",_xlfn.NUMBERVALUE(Plantilla!BM131),"")</f>
        <v/>
      </c>
      <c r="BP120" s="4" t="str">
        <f>IF($C120="OK",_xlfn.NUMBERVALUE(Plantilla!BN131),"")</f>
        <v/>
      </c>
      <c r="BQ120" s="6" t="str">
        <f>IF($C120="OK",_xlfn.NUMBERVALUE(Plantilla!BO131),"")</f>
        <v/>
      </c>
      <c r="BR120" s="4" t="str">
        <f>IF($C120="OK",_xlfn.NUMBERVALUE(Plantilla!BP131),"")</f>
        <v/>
      </c>
      <c r="BS120" s="6" t="str">
        <f>IF($C120="OK",_xlfn.NUMBERVALUE(Plantilla!BQ131),"")</f>
        <v/>
      </c>
      <c r="BT120" s="4" t="str">
        <f>IF($C120="OK",_xlfn.NUMBERVALUE(Plantilla!BR131),"")</f>
        <v/>
      </c>
      <c r="BU120" s="6" t="str">
        <f>IF($C120="OK",_xlfn.NUMBERVALUE(Plantilla!BS131),"")</f>
        <v/>
      </c>
      <c r="BV120" s="6" t="str">
        <f>IF($C120="OK",_xlfn.NUMBERVALUE(Plantilla!BT131),"")</f>
        <v/>
      </c>
      <c r="BW120" s="6" t="str">
        <f>IF($C120="OK",_xlfn.NUMBERVALUE(Plantilla!BU131),"")</f>
        <v/>
      </c>
      <c r="BX120" s="6" t="str">
        <f>IF($C120="OK",_xlfn.NUMBERVALUE(Plantilla!BV131),"")</f>
        <v/>
      </c>
      <c r="BY120" s="6" t="str">
        <f>IF($C120="OK",_xlfn.NUMBERVALUE(Plantilla!BW131),"")</f>
        <v/>
      </c>
      <c r="BZ120" s="6" t="str">
        <f>IF($C120="OK",_xlfn.NUMBERVALUE(Plantilla!BX131),"")</f>
        <v/>
      </c>
      <c r="CA120" s="6" t="str">
        <f>IF($C120="OK",_xlfn.NUMBERVALUE(Plantilla!BY131),"")</f>
        <v/>
      </c>
      <c r="CB120" s="6" t="str">
        <f>IF($C120="OK",_xlfn.NUMBERVALUE(Plantilla!BZ131),"")</f>
        <v/>
      </c>
      <c r="CC120" s="6" t="str">
        <f>IF($C120="OK",_xlfn.NUMBERVALUE(Plantilla!CA131),"")</f>
        <v/>
      </c>
      <c r="CD120" s="6" t="str">
        <f>IF($C120="OK",_xlfn.NUMBERVALUE(Plantilla!CB131),"")</f>
        <v/>
      </c>
      <c r="CE120" s="6" t="str">
        <f>IF($C120="OK",_xlfn.NUMBERVALUE(Plantilla!CC131),"")</f>
        <v/>
      </c>
      <c r="CF120" s="4" t="str">
        <f>IF($C120="OK",_xlfn.NUMBERVALUE(Plantilla!CD131),"")</f>
        <v/>
      </c>
      <c r="CG120" s="6" t="str">
        <f>IF($C120="OK",_xlfn.NUMBERVALUE(Plantilla!CE131),"")</f>
        <v/>
      </c>
      <c r="CH120" s="6" t="str">
        <f>IF($C120="OK",_xlfn.NUMBERVALUE(Plantilla!CF131),"")</f>
        <v/>
      </c>
      <c r="CI120" s="6" t="str">
        <f>IF($C120="OK",_xlfn.NUMBERVALUE(Plantilla!CG131),"")</f>
        <v/>
      </c>
      <c r="CJ120" s="6" t="str">
        <f>IF($C120="OK",_xlfn.NUMBERVALUE(Plantilla!CH131),"")</f>
        <v/>
      </c>
      <c r="CK120" s="6" t="str">
        <f>IF($C120="OK",_xlfn.NUMBERVALUE(Plantilla!CI131),"")</f>
        <v/>
      </c>
      <c r="CL120" s="6" t="str">
        <f>IF($C120="OK",_xlfn.NUMBERVALUE(Plantilla!CJ131),"")</f>
        <v/>
      </c>
      <c r="CM120" t="str">
        <f>IF($C120="OK",TEXT(Plantilla!CK131,"#"),"")</f>
        <v/>
      </c>
      <c r="CN120" s="6" t="str">
        <f>IF($C120="OK",_xlfn.NUMBERVALUE(Plantilla!CL131),"")</f>
        <v/>
      </c>
      <c r="CO120" s="6" t="str">
        <f>IF($C120="OK",_xlfn.NUMBERVALUE(Plantilla!CM131),"")</f>
        <v/>
      </c>
      <c r="CP120" s="110" t="str">
        <f>IF($C120="OK",_xlfn.NUMBERVALUE(Plantilla!CN131),"")</f>
        <v/>
      </c>
      <c r="CQ120" s="6" t="str">
        <f>IF($C120="OK",_xlfn.NUMBERVALUE(Plantilla!CO131),"")</f>
        <v/>
      </c>
      <c r="CR120" s="109" t="str">
        <f>IF($C120="OK",_xlfn.NUMBERVALUE(Plantilla!CP131),"")</f>
        <v/>
      </c>
      <c r="CS120" s="110" t="str">
        <f>IF($C120="OK",_xlfn.NUMBERVALUE(Plantilla!CQ131),"")</f>
        <v/>
      </c>
      <c r="CT120" s="6" t="str">
        <f>IF($C120="OK",_xlfn.NUMBERVALUE(Plantilla!CR131),"")</f>
        <v/>
      </c>
      <c r="CU120" s="109" t="str">
        <f>IF($C120="OK",_xlfn.NUMBERVALUE(Plantilla!CS131),"")</f>
        <v/>
      </c>
      <c r="CV120" s="110" t="str">
        <f>IF($C120="OK",_xlfn.NUMBERVALUE(Plantilla!CT131),"")</f>
        <v/>
      </c>
      <c r="CW120" s="6" t="str">
        <f>IF($C120="OK",_xlfn.NUMBERVALUE(Plantilla!CU131),"")</f>
        <v/>
      </c>
      <c r="CX120" s="82" t="str">
        <f>IF($C120="OK",_xlfn.NUMBERVALUE(Plantilla!CV131),"")</f>
        <v/>
      </c>
      <c r="CY120" s="6" t="str">
        <f>IF($C120="OK",_xlfn.NUMBERVALUE(Plantilla!CW131),"")</f>
        <v/>
      </c>
      <c r="CZ120" s="82" t="str">
        <f>IF($C120="OK",_xlfn.NUMBERVALUE(Plantilla!CX131),"")</f>
        <v/>
      </c>
      <c r="DA120" s="6" t="str">
        <f>IF($C120="OK",_xlfn.NUMBERVALUE(Plantilla!CY131),"")</f>
        <v/>
      </c>
      <c r="DB120" s="109" t="str">
        <f>IF($C120="OK",_xlfn.NUMBERVALUE(Plantilla!CZ131),"")</f>
        <v/>
      </c>
      <c r="DC120" s="6" t="str">
        <f>IF($C120="OK",_xlfn.NUMBERVALUE(Plantilla!DA131),"")</f>
        <v/>
      </c>
      <c r="DD120" s="6" t="str">
        <f>IF($C120="OK",TEXT(Plantilla!DB131,"#"),"")</f>
        <v/>
      </c>
      <c r="DE120" s="6" t="str">
        <f>IF($C120="OK",_xlfn.NUMBERVALUE(Plantilla!DC131),"")</f>
        <v/>
      </c>
      <c r="DF120" s="4" t="str">
        <f>IF($C120="OK",_xlfn.NUMBERVALUE(Plantilla!DD131),"")</f>
        <v/>
      </c>
      <c r="DG120" s="6" t="str">
        <f>IF($C120="OK",_xlfn.NUMBERVALUE(Plantilla!DE131),"")</f>
        <v/>
      </c>
      <c r="DH120" s="6" t="str">
        <f>IF($C120="OK",_xlfn.NUMBERVALUE(Plantilla!DF131),"")</f>
        <v/>
      </c>
      <c r="DI120" s="6" t="str">
        <f>IF($C120="OK",_xlfn.NUMBERVALUE(Plantilla!DG131),"")</f>
        <v/>
      </c>
      <c r="DJ120" s="6" t="str">
        <f>IF($C120="OK",_xlfn.NUMBERVALUE(Plantilla!DH131),"")</f>
        <v/>
      </c>
      <c r="DK120" s="6" t="str">
        <f>IF($C120="OK",_xlfn.NUMBERVALUE(Plantilla!DI131),"")</f>
        <v/>
      </c>
      <c r="DL120" s="6" t="str">
        <f>IF($C120="OK",_xlfn.NUMBERVALUE(Plantilla!DJ131),"")</f>
        <v/>
      </c>
      <c r="DM120" s="6" t="str">
        <f>IF($C120="OK",_xlfn.NUMBERVALUE(Plantilla!DK131),"")</f>
        <v/>
      </c>
      <c r="DN120" s="6" t="str">
        <f>IF($C120="OK",_xlfn.NUMBERVALUE(Plantilla!DL131),"")</f>
        <v/>
      </c>
      <c r="DO120" s="6" t="str">
        <f>IF($C120="OK",_xlfn.NUMBERVALUE(Plantilla!DM131),"")</f>
        <v/>
      </c>
      <c r="DP120" s="6" t="str">
        <f>IF($C120="OK",_xlfn.NUMBERVALUE(Plantilla!DN131),"")</f>
        <v/>
      </c>
      <c r="DQ120" s="6" t="str">
        <f>IF($C120="OK",_xlfn.NUMBERVALUE(Plantilla!DO131),"")</f>
        <v/>
      </c>
      <c r="DR120" s="6" t="str">
        <f>IF($C120="OK",_xlfn.NUMBERVALUE(Plantilla!DP131),"")</f>
        <v/>
      </c>
      <c r="DS120" t="str">
        <f>IF($C120="OK",TEXT(Plantilla!DR131,"#"),"")</f>
        <v/>
      </c>
      <c r="DT120" s="6"/>
    </row>
    <row r="121" spans="1:124" x14ac:dyDescent="0.25">
      <c r="A121" t="str">
        <f>IF(Plantilla!$I$6="¡Perfecto!, Guarda el archivo y adjúntalo a tu interfaz de Nómina Electrónica","OK","Error")</f>
        <v>OK</v>
      </c>
      <c r="B121" t="str">
        <f>IF(Plantilla!$I$6="¡Perfecto!, Guarda el archivo y adjúntalo a tu interfaz de Nómina Electrónica",MID(Plantilla!$D$2,SEARCH("V",Plantilla!$D$2),10),"")</f>
        <v>V2.0</v>
      </c>
      <c r="C121" t="str">
        <f>Plantilla!C132</f>
        <v/>
      </c>
      <c r="D121" t="str">
        <f>IF($C121="OK",Plantilla!B132,"")</f>
        <v/>
      </c>
      <c r="E121" t="str">
        <f>IF($C121="OK",
   VLOOKUP(Plantilla!$E$4,'Tablas '!$AP$4:$AT$6,5,FALSE),
"")</f>
        <v/>
      </c>
      <c r="F121" t="str">
        <f>IF($C121="OK",TEXT(Plantilla!D132,"#"),"")</f>
        <v/>
      </c>
      <c r="G121" t="str">
        <f>IF($C121="OK",
   VLOOKUP(Plantilla!E132,'Tablas '!$B$4:$C$14,2,FALSE),
"")</f>
        <v/>
      </c>
      <c r="H121" t="str">
        <f>IF($C121="OK",TEXT(Plantilla!F132,"#"),"")</f>
        <v/>
      </c>
      <c r="I121" t="str">
        <f>IF($C121="OK",TEXT(Plantilla!G132,"#"),"")</f>
        <v/>
      </c>
      <c r="J121" t="str">
        <f>IF($C121="OK",TEXT(Plantilla!H132,"#"),"")</f>
        <v/>
      </c>
      <c r="K121" t="str">
        <f>IF($C121="OK",TEXT(Plantilla!I132,"#"),"")</f>
        <v/>
      </c>
      <c r="L121" t="str">
        <f>IF($C121="OK",TEXT(Plantilla!J132,"#"),"")</f>
        <v/>
      </c>
      <c r="M121" t="str">
        <f>IF($C121="OK",TEXT(Plantilla!K132,"#"),"")</f>
        <v/>
      </c>
      <c r="N121" t="str">
        <f>IF($C121="OK",
   CONCATENATE(YEAR(Plantilla!L132),"-",TEXT(MONTH(Plantilla!L132),"00"),"-",TEXT(DAY(Plantilla!L132),"00")),
"")</f>
        <v/>
      </c>
      <c r="O121" t="str">
        <f>IF($C121="OK",_xlfn.NUMBERVALUE(Plantilla!M132),"")</f>
        <v/>
      </c>
      <c r="P121" t="str">
        <f>IF($C121="OK",
   IF(Plantilla!N132&lt;&gt;"",
      CONCATENATE(YEAR(Plantilla!N132),"-",TEXT(MONTH(Plantilla!N132),"00"),"-",TEXT(DAY(Plantilla!N132),"00")),
   ""),
"")</f>
        <v/>
      </c>
      <c r="Q121" t="str">
        <f>IF($C121="OK",
   VLOOKUP(Plantilla!O132,'Tablas '!$E$4:$F$19,2,FALSE),
"")</f>
        <v/>
      </c>
      <c r="R121" t="str">
        <f>IF($C121="OK",
   VLOOKUP(Plantilla!P132,'Tablas '!$H$4:$I$5,2,FALSE),
"")</f>
        <v/>
      </c>
      <c r="S121" t="str">
        <f>IF($C121="OK",
   VLOOKUP(Plantilla!Q132,'Tablas '!$K$4:$L$8,2,FALSE),
"")</f>
        <v/>
      </c>
      <c r="T121" t="str">
        <f>IF($C121="OK",
   VLOOKUP(Plantilla!R132,'Tablas '!$AE$4:$AF$6,2,FALSE),
"")</f>
        <v/>
      </c>
      <c r="U121" t="str">
        <f>IF($C121="OK",
   VLOOKUP(Plantilla!S132,'Tablas '!$AE$4:$AF$6,2,FALSE),
"")</f>
        <v/>
      </c>
      <c r="V121" t="str">
        <f>IF($C121="OK",TEXT(Plantilla!T132,"#"),"")</f>
        <v/>
      </c>
      <c r="W121" s="84" t="str">
        <f>IF($C121="OK",
   VLOOKUP(Plantilla!U132,'Tablas '!$AM$4:$AN$1126,2,FALSE),
"")</f>
        <v/>
      </c>
      <c r="X121" t="str">
        <f>IF($C121="OK",TEXT(Plantilla!V132,"#"),"")</f>
        <v/>
      </c>
      <c r="Y121" t="str">
        <f>IF($C121="OK",
   CONCATENATE(YEAR(Plantilla!W132),"-",TEXT(MONTH(Plantilla!W132),"00"),"-",TEXT(DAY(Plantilla!W132),"00")),
"")</f>
        <v/>
      </c>
      <c r="Z121" t="str">
        <f>IF($C121="OK",
   CONCATENATE(YEAR(Plantilla!X132),"-",TEXT(MONTH(Plantilla!X132),"00"),"-",TEXT(DAY(Plantilla!X132),"00")),
"")</f>
        <v/>
      </c>
      <c r="AA121" t="str">
        <f>IF($C121="OK",
   TEXT(VLOOKUP(Plantilla!Y132,'Tablas '!$Q$4:$R$9,2,FALSE),"#"),
"")</f>
        <v/>
      </c>
      <c r="AB121" t="str">
        <f>IF($C121="OK",
   CONCATENATE(YEAR(Plantilla!Z132),"-",TEXT(MONTH(Plantilla!Z132),"00"),"-",TEXT(DAY(Plantilla!Z132),"00")),
"")</f>
        <v/>
      </c>
      <c r="AC121" t="str">
        <f>IF($C121="OK",
   TEXT(VLOOKUP(Plantilla!AA132,'Tablas '!$T$4:$U$13,2,FALSE),"#"),
"")</f>
        <v/>
      </c>
      <c r="AD121" t="str">
        <f>IF($C121="OK",TEXT(Plantilla!AB132,"#"),"")</f>
        <v/>
      </c>
      <c r="AE121" t="str">
        <f>IF($C121="OK",
   IF(Plantilla!AC132&lt;&gt;"",
      TEXT(VLOOKUP(Plantilla!AC132,'Tablas '!$W$4:$X$7,2,FALSE),"#"),
   ""),
"")</f>
        <v/>
      </c>
      <c r="AF121" t="str">
        <f>IF($C121="OK",TEXT(Plantilla!AD132,"#"),"")</f>
        <v/>
      </c>
      <c r="AG121" s="6" t="str">
        <f>IF($C121="OK",_xlfn.NUMBERVALUE(Plantilla!AE132),"")</f>
        <v/>
      </c>
      <c r="AH121" s="4" t="str">
        <f>IF($C121="OK",_xlfn.NUMBERVALUE(Plantilla!AF132),"")</f>
        <v/>
      </c>
      <c r="AI121" s="6" t="str">
        <f>IF($C121="OK",_xlfn.NUMBERVALUE(Plantilla!AG132),"")</f>
        <v/>
      </c>
      <c r="AJ121" s="6" t="str">
        <f>IF($C121="OK",_xlfn.NUMBERVALUE(Plantilla!AH132),"")</f>
        <v/>
      </c>
      <c r="AK121" s="6" t="str">
        <f>IF($C121="OK",_xlfn.NUMBERVALUE(Plantilla!AI132),"")</f>
        <v/>
      </c>
      <c r="AL121" s="6" t="str">
        <f>IF($C121="OK",_xlfn.NUMBERVALUE(Plantilla!AJ132),"")</f>
        <v/>
      </c>
      <c r="AM121" s="4" t="str">
        <f>IF($C121="OK",_xlfn.NUMBERVALUE(Plantilla!AK132),"")</f>
        <v/>
      </c>
      <c r="AN121" s="6" t="str">
        <f>IF($C121="OK",_xlfn.NUMBERVALUE(Plantilla!AL132),"")</f>
        <v/>
      </c>
      <c r="AO121" s="4" t="str">
        <f>IF($C121="OK",_xlfn.NUMBERVALUE(Plantilla!AM132),"")</f>
        <v/>
      </c>
      <c r="AP121" s="6" t="str">
        <f>IF($C121="OK",_xlfn.NUMBERVALUE(Plantilla!AN132),"")</f>
        <v/>
      </c>
      <c r="AQ121" s="4" t="str">
        <f>IF($C121="OK",_xlfn.NUMBERVALUE(Plantilla!AO132),"")</f>
        <v/>
      </c>
      <c r="AR121" s="6" t="str">
        <f>IF($C121="OK",_xlfn.NUMBERVALUE(Plantilla!AP132),"")</f>
        <v/>
      </c>
      <c r="AS121" s="4" t="str">
        <f>IF($C121="OK",_xlfn.NUMBERVALUE(Plantilla!AQ132),"")</f>
        <v/>
      </c>
      <c r="AT121" s="6" t="str">
        <f>IF($C121="OK",_xlfn.NUMBERVALUE(Plantilla!AR132),"")</f>
        <v/>
      </c>
      <c r="AU121" s="4" t="str">
        <f>IF($C121="OK",_xlfn.NUMBERVALUE(Plantilla!AS132),"")</f>
        <v/>
      </c>
      <c r="AV121" s="6" t="str">
        <f>IF($C121="OK",_xlfn.NUMBERVALUE(Plantilla!AT132),"")</f>
        <v/>
      </c>
      <c r="AW121" s="4" t="str">
        <f>IF($C121="OK",_xlfn.NUMBERVALUE(Plantilla!AU132),"")</f>
        <v/>
      </c>
      <c r="AX121" s="6" t="str">
        <f>IF($C121="OK",_xlfn.NUMBERVALUE(Plantilla!AV132),"")</f>
        <v/>
      </c>
      <c r="AY121" s="4" t="str">
        <f>IF($C121="OK",_xlfn.NUMBERVALUE(Plantilla!AW132),"")</f>
        <v/>
      </c>
      <c r="AZ121" s="6" t="str">
        <f>IF($C121="OK",_xlfn.NUMBERVALUE(Plantilla!AX132),"")</f>
        <v/>
      </c>
      <c r="BA121" t="str">
        <f>IF($C121="OK",_xlfn.NUMBERVALUE(Plantilla!AY132),"")</f>
        <v/>
      </c>
      <c r="BB121" t="str">
        <f>IF($C121="OK",_xlfn.NUMBERVALUE(Plantilla!AZ132),"")</f>
        <v/>
      </c>
      <c r="BC121" s="4" t="str">
        <f>IF($C121="OK",_xlfn.NUMBERVALUE(Plantilla!BA132),"")</f>
        <v/>
      </c>
      <c r="BD121" s="6" t="str">
        <f>IF($C121="OK",_xlfn.NUMBERVALUE(Plantilla!BB132),"")</f>
        <v/>
      </c>
      <c r="BE121" s="4" t="str">
        <f>IF($C121="OK",_xlfn.NUMBERVALUE(Plantilla!BC132),"")</f>
        <v/>
      </c>
      <c r="BF121" s="6" t="str">
        <f>IF($C121="OK",_xlfn.NUMBERVALUE(Plantilla!BD132),"")</f>
        <v/>
      </c>
      <c r="BG121" s="4" t="str">
        <f>IF($C121="OK",_xlfn.NUMBERVALUE(Plantilla!BE132),"")</f>
        <v/>
      </c>
      <c r="BH121" s="6" t="str">
        <f>IF($C121="OK",_xlfn.NUMBERVALUE(Plantilla!BF132),"")</f>
        <v/>
      </c>
      <c r="BI121" s="110" t="str">
        <f>IF($C121="OK",_xlfn.NUMBERVALUE(Plantilla!BG132),"")</f>
        <v/>
      </c>
      <c r="BJ121" s="6" t="str">
        <f>IF($C121="OK",_xlfn.NUMBERVALUE(Plantilla!BH132),"")</f>
        <v/>
      </c>
      <c r="BK121" s="109" t="str">
        <f>IF($C121="OK",_xlfn.NUMBERVALUE(Plantilla!BI132),"")</f>
        <v/>
      </c>
      <c r="BL121" s="6" t="str">
        <f>IF($C121="OK",
   IF(Plantilla!BJ132&lt;&gt;"",
      TEXT(VLOOKUP(Plantilla!BJ132,'Tablas '!$Z$4:$AA$6,2,FALSE),"#"),
   ""),
"")</f>
        <v/>
      </c>
      <c r="BM121" s="4" t="str">
        <f>IF($C121="OK",_xlfn.NUMBERVALUE(Plantilla!BK132),"")</f>
        <v/>
      </c>
      <c r="BN121" s="4" t="str">
        <f>IF($C121="OK",_xlfn.NUMBERVALUE(Plantilla!BL132),"")</f>
        <v/>
      </c>
      <c r="BO121" s="6" t="str">
        <f>IF($C121="OK",_xlfn.NUMBERVALUE(Plantilla!BM132),"")</f>
        <v/>
      </c>
      <c r="BP121" s="4" t="str">
        <f>IF($C121="OK",_xlfn.NUMBERVALUE(Plantilla!BN132),"")</f>
        <v/>
      </c>
      <c r="BQ121" s="6" t="str">
        <f>IF($C121="OK",_xlfn.NUMBERVALUE(Plantilla!BO132),"")</f>
        <v/>
      </c>
      <c r="BR121" s="4" t="str">
        <f>IF($C121="OK",_xlfn.NUMBERVALUE(Plantilla!BP132),"")</f>
        <v/>
      </c>
      <c r="BS121" s="6" t="str">
        <f>IF($C121="OK",_xlfn.NUMBERVALUE(Plantilla!BQ132),"")</f>
        <v/>
      </c>
      <c r="BT121" s="4" t="str">
        <f>IF($C121="OK",_xlfn.NUMBERVALUE(Plantilla!BR132),"")</f>
        <v/>
      </c>
      <c r="BU121" s="6" t="str">
        <f>IF($C121="OK",_xlfn.NUMBERVALUE(Plantilla!BS132),"")</f>
        <v/>
      </c>
      <c r="BV121" s="6" t="str">
        <f>IF($C121="OK",_xlfn.NUMBERVALUE(Plantilla!BT132),"")</f>
        <v/>
      </c>
      <c r="BW121" s="6" t="str">
        <f>IF($C121="OK",_xlfn.NUMBERVALUE(Plantilla!BU132),"")</f>
        <v/>
      </c>
      <c r="BX121" s="6" t="str">
        <f>IF($C121="OK",_xlfn.NUMBERVALUE(Plantilla!BV132),"")</f>
        <v/>
      </c>
      <c r="BY121" s="6" t="str">
        <f>IF($C121="OK",_xlfn.NUMBERVALUE(Plantilla!BW132),"")</f>
        <v/>
      </c>
      <c r="BZ121" s="6" t="str">
        <f>IF($C121="OK",_xlfn.NUMBERVALUE(Plantilla!BX132),"")</f>
        <v/>
      </c>
      <c r="CA121" s="6" t="str">
        <f>IF($C121="OK",_xlfn.NUMBERVALUE(Plantilla!BY132),"")</f>
        <v/>
      </c>
      <c r="CB121" s="6" t="str">
        <f>IF($C121="OK",_xlfn.NUMBERVALUE(Plantilla!BZ132),"")</f>
        <v/>
      </c>
      <c r="CC121" s="6" t="str">
        <f>IF($C121="OK",_xlfn.NUMBERVALUE(Plantilla!CA132),"")</f>
        <v/>
      </c>
      <c r="CD121" s="6" t="str">
        <f>IF($C121="OK",_xlfn.NUMBERVALUE(Plantilla!CB132),"")</f>
        <v/>
      </c>
      <c r="CE121" s="6" t="str">
        <f>IF($C121="OK",_xlfn.NUMBERVALUE(Plantilla!CC132),"")</f>
        <v/>
      </c>
      <c r="CF121" s="4" t="str">
        <f>IF($C121="OK",_xlfn.NUMBERVALUE(Plantilla!CD132),"")</f>
        <v/>
      </c>
      <c r="CG121" s="6" t="str">
        <f>IF($C121="OK",_xlfn.NUMBERVALUE(Plantilla!CE132),"")</f>
        <v/>
      </c>
      <c r="CH121" s="6" t="str">
        <f>IF($C121="OK",_xlfn.NUMBERVALUE(Plantilla!CF132),"")</f>
        <v/>
      </c>
      <c r="CI121" s="6" t="str">
        <f>IF($C121="OK",_xlfn.NUMBERVALUE(Plantilla!CG132),"")</f>
        <v/>
      </c>
      <c r="CJ121" s="6" t="str">
        <f>IF($C121="OK",_xlfn.NUMBERVALUE(Plantilla!CH132),"")</f>
        <v/>
      </c>
      <c r="CK121" s="6" t="str">
        <f>IF($C121="OK",_xlfn.NUMBERVALUE(Plantilla!CI132),"")</f>
        <v/>
      </c>
      <c r="CL121" s="6" t="str">
        <f>IF($C121="OK",_xlfn.NUMBERVALUE(Plantilla!CJ132),"")</f>
        <v/>
      </c>
      <c r="CM121" t="str">
        <f>IF($C121="OK",TEXT(Plantilla!CK132,"#"),"")</f>
        <v/>
      </c>
      <c r="CN121" s="6" t="str">
        <f>IF($C121="OK",_xlfn.NUMBERVALUE(Plantilla!CL132),"")</f>
        <v/>
      </c>
      <c r="CO121" s="6" t="str">
        <f>IF($C121="OK",_xlfn.NUMBERVALUE(Plantilla!CM132),"")</f>
        <v/>
      </c>
      <c r="CP121" s="110" t="str">
        <f>IF($C121="OK",_xlfn.NUMBERVALUE(Plantilla!CN132),"")</f>
        <v/>
      </c>
      <c r="CQ121" s="6" t="str">
        <f>IF($C121="OK",_xlfn.NUMBERVALUE(Plantilla!CO132),"")</f>
        <v/>
      </c>
      <c r="CR121" s="109" t="str">
        <f>IF($C121="OK",_xlfn.NUMBERVALUE(Plantilla!CP132),"")</f>
        <v/>
      </c>
      <c r="CS121" s="110" t="str">
        <f>IF($C121="OK",_xlfn.NUMBERVALUE(Plantilla!CQ132),"")</f>
        <v/>
      </c>
      <c r="CT121" s="6" t="str">
        <f>IF($C121="OK",_xlfn.NUMBERVALUE(Plantilla!CR132),"")</f>
        <v/>
      </c>
      <c r="CU121" s="109" t="str">
        <f>IF($C121="OK",_xlfn.NUMBERVALUE(Plantilla!CS132),"")</f>
        <v/>
      </c>
      <c r="CV121" s="110" t="str">
        <f>IF($C121="OK",_xlfn.NUMBERVALUE(Plantilla!CT132),"")</f>
        <v/>
      </c>
      <c r="CW121" s="6" t="str">
        <f>IF($C121="OK",_xlfn.NUMBERVALUE(Plantilla!CU132),"")</f>
        <v/>
      </c>
      <c r="CX121" s="82" t="str">
        <f>IF($C121="OK",_xlfn.NUMBERVALUE(Plantilla!CV132),"")</f>
        <v/>
      </c>
      <c r="CY121" s="6" t="str">
        <f>IF($C121="OK",_xlfn.NUMBERVALUE(Plantilla!CW132),"")</f>
        <v/>
      </c>
      <c r="CZ121" s="82" t="str">
        <f>IF($C121="OK",_xlfn.NUMBERVALUE(Plantilla!CX132),"")</f>
        <v/>
      </c>
      <c r="DA121" s="6" t="str">
        <f>IF($C121="OK",_xlfn.NUMBERVALUE(Plantilla!CY132),"")</f>
        <v/>
      </c>
      <c r="DB121" s="109" t="str">
        <f>IF($C121="OK",_xlfn.NUMBERVALUE(Plantilla!CZ132),"")</f>
        <v/>
      </c>
      <c r="DC121" s="6" t="str">
        <f>IF($C121="OK",_xlfn.NUMBERVALUE(Plantilla!DA132),"")</f>
        <v/>
      </c>
      <c r="DD121" s="6" t="str">
        <f>IF($C121="OK",TEXT(Plantilla!DB132,"#"),"")</f>
        <v/>
      </c>
      <c r="DE121" s="6" t="str">
        <f>IF($C121="OK",_xlfn.NUMBERVALUE(Plantilla!DC132),"")</f>
        <v/>
      </c>
      <c r="DF121" s="4" t="str">
        <f>IF($C121="OK",_xlfn.NUMBERVALUE(Plantilla!DD132),"")</f>
        <v/>
      </c>
      <c r="DG121" s="6" t="str">
        <f>IF($C121="OK",_xlfn.NUMBERVALUE(Plantilla!DE132),"")</f>
        <v/>
      </c>
      <c r="DH121" s="6" t="str">
        <f>IF($C121="OK",_xlfn.NUMBERVALUE(Plantilla!DF132),"")</f>
        <v/>
      </c>
      <c r="DI121" s="6" t="str">
        <f>IF($C121="OK",_xlfn.NUMBERVALUE(Plantilla!DG132),"")</f>
        <v/>
      </c>
      <c r="DJ121" s="6" t="str">
        <f>IF($C121="OK",_xlfn.NUMBERVALUE(Plantilla!DH132),"")</f>
        <v/>
      </c>
      <c r="DK121" s="6" t="str">
        <f>IF($C121="OK",_xlfn.NUMBERVALUE(Plantilla!DI132),"")</f>
        <v/>
      </c>
      <c r="DL121" s="6" t="str">
        <f>IF($C121="OK",_xlfn.NUMBERVALUE(Plantilla!DJ132),"")</f>
        <v/>
      </c>
      <c r="DM121" s="6" t="str">
        <f>IF($C121="OK",_xlfn.NUMBERVALUE(Plantilla!DK132),"")</f>
        <v/>
      </c>
      <c r="DN121" s="6" t="str">
        <f>IF($C121="OK",_xlfn.NUMBERVALUE(Plantilla!DL132),"")</f>
        <v/>
      </c>
      <c r="DO121" s="6" t="str">
        <f>IF($C121="OK",_xlfn.NUMBERVALUE(Plantilla!DM132),"")</f>
        <v/>
      </c>
      <c r="DP121" s="6" t="str">
        <f>IF($C121="OK",_xlfn.NUMBERVALUE(Plantilla!DN132),"")</f>
        <v/>
      </c>
      <c r="DQ121" s="6" t="str">
        <f>IF($C121="OK",_xlfn.NUMBERVALUE(Plantilla!DO132),"")</f>
        <v/>
      </c>
      <c r="DR121" s="6" t="str">
        <f>IF($C121="OK",_xlfn.NUMBERVALUE(Plantilla!DP132),"")</f>
        <v/>
      </c>
      <c r="DS121" t="str">
        <f>IF($C121="OK",TEXT(Plantilla!DR132,"#"),"")</f>
        <v/>
      </c>
      <c r="DT121" s="6"/>
    </row>
    <row r="122" spans="1:124" x14ac:dyDescent="0.25">
      <c r="A122" t="str">
        <f>IF(Plantilla!$I$6="¡Perfecto!, Guarda el archivo y adjúntalo a tu interfaz de Nómina Electrónica","OK","Error")</f>
        <v>OK</v>
      </c>
      <c r="B122" t="str">
        <f>IF(Plantilla!$I$6="¡Perfecto!, Guarda el archivo y adjúntalo a tu interfaz de Nómina Electrónica",MID(Plantilla!$D$2,SEARCH("V",Plantilla!$D$2),10),"")</f>
        <v>V2.0</v>
      </c>
      <c r="C122" t="str">
        <f>Plantilla!C133</f>
        <v/>
      </c>
      <c r="D122" t="str">
        <f>IF($C122="OK",Plantilla!B133,"")</f>
        <v/>
      </c>
      <c r="E122" t="str">
        <f>IF($C122="OK",
   VLOOKUP(Plantilla!$E$4,'Tablas '!$AP$4:$AT$6,5,FALSE),
"")</f>
        <v/>
      </c>
      <c r="F122" t="str">
        <f>IF($C122="OK",TEXT(Plantilla!D133,"#"),"")</f>
        <v/>
      </c>
      <c r="G122" t="str">
        <f>IF($C122="OK",
   VLOOKUP(Plantilla!E133,'Tablas '!$B$4:$C$14,2,FALSE),
"")</f>
        <v/>
      </c>
      <c r="H122" t="str">
        <f>IF($C122="OK",TEXT(Plantilla!F133,"#"),"")</f>
        <v/>
      </c>
      <c r="I122" t="str">
        <f>IF($C122="OK",TEXT(Plantilla!G133,"#"),"")</f>
        <v/>
      </c>
      <c r="J122" t="str">
        <f>IF($C122="OK",TEXT(Plantilla!H133,"#"),"")</f>
        <v/>
      </c>
      <c r="K122" t="str">
        <f>IF($C122="OK",TEXT(Plantilla!I133,"#"),"")</f>
        <v/>
      </c>
      <c r="L122" t="str">
        <f>IF($C122="OK",TEXT(Plantilla!J133,"#"),"")</f>
        <v/>
      </c>
      <c r="M122" t="str">
        <f>IF($C122="OK",TEXT(Plantilla!K133,"#"),"")</f>
        <v/>
      </c>
      <c r="N122" t="str">
        <f>IF($C122="OK",
   CONCATENATE(YEAR(Plantilla!L133),"-",TEXT(MONTH(Plantilla!L133),"00"),"-",TEXT(DAY(Plantilla!L133),"00")),
"")</f>
        <v/>
      </c>
      <c r="O122" t="str">
        <f>IF($C122="OK",_xlfn.NUMBERVALUE(Plantilla!M133),"")</f>
        <v/>
      </c>
      <c r="P122" t="str">
        <f>IF($C122="OK",
   IF(Plantilla!N133&lt;&gt;"",
      CONCATENATE(YEAR(Plantilla!N133),"-",TEXT(MONTH(Plantilla!N133),"00"),"-",TEXT(DAY(Plantilla!N133),"00")),
   ""),
"")</f>
        <v/>
      </c>
      <c r="Q122" t="str">
        <f>IF($C122="OK",
   VLOOKUP(Plantilla!O133,'Tablas '!$E$4:$F$19,2,FALSE),
"")</f>
        <v/>
      </c>
      <c r="R122" t="str">
        <f>IF($C122="OK",
   VLOOKUP(Plantilla!P133,'Tablas '!$H$4:$I$5,2,FALSE),
"")</f>
        <v/>
      </c>
      <c r="S122" t="str">
        <f>IF($C122="OK",
   VLOOKUP(Plantilla!Q133,'Tablas '!$K$4:$L$8,2,FALSE),
"")</f>
        <v/>
      </c>
      <c r="T122" t="str">
        <f>IF($C122="OK",
   VLOOKUP(Plantilla!R133,'Tablas '!$AE$4:$AF$6,2,FALSE),
"")</f>
        <v/>
      </c>
      <c r="U122" t="str">
        <f>IF($C122="OK",
   VLOOKUP(Plantilla!S133,'Tablas '!$AE$4:$AF$6,2,FALSE),
"")</f>
        <v/>
      </c>
      <c r="V122" t="str">
        <f>IF($C122="OK",TEXT(Plantilla!T133,"#"),"")</f>
        <v/>
      </c>
      <c r="W122" s="84" t="str">
        <f>IF($C122="OK",
   VLOOKUP(Plantilla!U133,'Tablas '!$AM$4:$AN$1126,2,FALSE),
"")</f>
        <v/>
      </c>
      <c r="X122" t="str">
        <f>IF($C122="OK",TEXT(Plantilla!V133,"#"),"")</f>
        <v/>
      </c>
      <c r="Y122" t="str">
        <f>IF($C122="OK",
   CONCATENATE(YEAR(Plantilla!W133),"-",TEXT(MONTH(Plantilla!W133),"00"),"-",TEXT(DAY(Plantilla!W133),"00")),
"")</f>
        <v/>
      </c>
      <c r="Z122" t="str">
        <f>IF($C122="OK",
   CONCATENATE(YEAR(Plantilla!X133),"-",TEXT(MONTH(Plantilla!X133),"00"),"-",TEXT(DAY(Plantilla!X133),"00")),
"")</f>
        <v/>
      </c>
      <c r="AA122" t="str">
        <f>IF($C122="OK",
   TEXT(VLOOKUP(Plantilla!Y133,'Tablas '!$Q$4:$R$9,2,FALSE),"#"),
"")</f>
        <v/>
      </c>
      <c r="AB122" t="str">
        <f>IF($C122="OK",
   CONCATENATE(YEAR(Plantilla!Z133),"-",TEXT(MONTH(Plantilla!Z133),"00"),"-",TEXT(DAY(Plantilla!Z133),"00")),
"")</f>
        <v/>
      </c>
      <c r="AC122" t="str">
        <f>IF($C122="OK",
   TEXT(VLOOKUP(Plantilla!AA133,'Tablas '!$T$4:$U$13,2,FALSE),"#"),
"")</f>
        <v/>
      </c>
      <c r="AD122" t="str">
        <f>IF($C122="OK",TEXT(Plantilla!AB133,"#"),"")</f>
        <v/>
      </c>
      <c r="AE122" t="str">
        <f>IF($C122="OK",
   IF(Plantilla!AC133&lt;&gt;"",
      TEXT(VLOOKUP(Plantilla!AC133,'Tablas '!$W$4:$X$7,2,FALSE),"#"),
   ""),
"")</f>
        <v/>
      </c>
      <c r="AF122" t="str">
        <f>IF($C122="OK",TEXT(Plantilla!AD133,"#"),"")</f>
        <v/>
      </c>
      <c r="AG122" s="6" t="str">
        <f>IF($C122="OK",_xlfn.NUMBERVALUE(Plantilla!AE133),"")</f>
        <v/>
      </c>
      <c r="AH122" s="4" t="str">
        <f>IF($C122="OK",_xlfn.NUMBERVALUE(Plantilla!AF133),"")</f>
        <v/>
      </c>
      <c r="AI122" s="6" t="str">
        <f>IF($C122="OK",_xlfn.NUMBERVALUE(Plantilla!AG133),"")</f>
        <v/>
      </c>
      <c r="AJ122" s="6" t="str">
        <f>IF($C122="OK",_xlfn.NUMBERVALUE(Plantilla!AH133),"")</f>
        <v/>
      </c>
      <c r="AK122" s="6" t="str">
        <f>IF($C122="OK",_xlfn.NUMBERVALUE(Plantilla!AI133),"")</f>
        <v/>
      </c>
      <c r="AL122" s="6" t="str">
        <f>IF($C122="OK",_xlfn.NUMBERVALUE(Plantilla!AJ133),"")</f>
        <v/>
      </c>
      <c r="AM122" s="4" t="str">
        <f>IF($C122="OK",_xlfn.NUMBERVALUE(Plantilla!AK133),"")</f>
        <v/>
      </c>
      <c r="AN122" s="6" t="str">
        <f>IF($C122="OK",_xlfn.NUMBERVALUE(Plantilla!AL133),"")</f>
        <v/>
      </c>
      <c r="AO122" s="4" t="str">
        <f>IF($C122="OK",_xlfn.NUMBERVALUE(Plantilla!AM133),"")</f>
        <v/>
      </c>
      <c r="AP122" s="6" t="str">
        <f>IF($C122="OK",_xlfn.NUMBERVALUE(Plantilla!AN133),"")</f>
        <v/>
      </c>
      <c r="AQ122" s="4" t="str">
        <f>IF($C122="OK",_xlfn.NUMBERVALUE(Plantilla!AO133),"")</f>
        <v/>
      </c>
      <c r="AR122" s="6" t="str">
        <f>IF($C122="OK",_xlfn.NUMBERVALUE(Plantilla!AP133),"")</f>
        <v/>
      </c>
      <c r="AS122" s="4" t="str">
        <f>IF($C122="OK",_xlfn.NUMBERVALUE(Plantilla!AQ133),"")</f>
        <v/>
      </c>
      <c r="AT122" s="6" t="str">
        <f>IF($C122="OK",_xlfn.NUMBERVALUE(Plantilla!AR133),"")</f>
        <v/>
      </c>
      <c r="AU122" s="4" t="str">
        <f>IF($C122="OK",_xlfn.NUMBERVALUE(Plantilla!AS133),"")</f>
        <v/>
      </c>
      <c r="AV122" s="6" t="str">
        <f>IF($C122="OK",_xlfn.NUMBERVALUE(Plantilla!AT133),"")</f>
        <v/>
      </c>
      <c r="AW122" s="4" t="str">
        <f>IF($C122="OK",_xlfn.NUMBERVALUE(Plantilla!AU133),"")</f>
        <v/>
      </c>
      <c r="AX122" s="6" t="str">
        <f>IF($C122="OK",_xlfn.NUMBERVALUE(Plantilla!AV133),"")</f>
        <v/>
      </c>
      <c r="AY122" s="4" t="str">
        <f>IF($C122="OK",_xlfn.NUMBERVALUE(Plantilla!AW133),"")</f>
        <v/>
      </c>
      <c r="AZ122" s="6" t="str">
        <f>IF($C122="OK",_xlfn.NUMBERVALUE(Plantilla!AX133),"")</f>
        <v/>
      </c>
      <c r="BA122" t="str">
        <f>IF($C122="OK",_xlfn.NUMBERVALUE(Plantilla!AY133),"")</f>
        <v/>
      </c>
      <c r="BB122" t="str">
        <f>IF($C122="OK",_xlfn.NUMBERVALUE(Plantilla!AZ133),"")</f>
        <v/>
      </c>
      <c r="BC122" s="4" t="str">
        <f>IF($C122="OK",_xlfn.NUMBERVALUE(Plantilla!BA133),"")</f>
        <v/>
      </c>
      <c r="BD122" s="6" t="str">
        <f>IF($C122="OK",_xlfn.NUMBERVALUE(Plantilla!BB133),"")</f>
        <v/>
      </c>
      <c r="BE122" s="4" t="str">
        <f>IF($C122="OK",_xlfn.NUMBERVALUE(Plantilla!BC133),"")</f>
        <v/>
      </c>
      <c r="BF122" s="6" t="str">
        <f>IF($C122="OK",_xlfn.NUMBERVALUE(Plantilla!BD133),"")</f>
        <v/>
      </c>
      <c r="BG122" s="4" t="str">
        <f>IF($C122="OK",_xlfn.NUMBERVALUE(Plantilla!BE133),"")</f>
        <v/>
      </c>
      <c r="BH122" s="6" t="str">
        <f>IF($C122="OK",_xlfn.NUMBERVALUE(Plantilla!BF133),"")</f>
        <v/>
      </c>
      <c r="BI122" s="110" t="str">
        <f>IF($C122="OK",_xlfn.NUMBERVALUE(Plantilla!BG133),"")</f>
        <v/>
      </c>
      <c r="BJ122" s="6" t="str">
        <f>IF($C122="OK",_xlfn.NUMBERVALUE(Plantilla!BH133),"")</f>
        <v/>
      </c>
      <c r="BK122" s="109" t="str">
        <f>IF($C122="OK",_xlfn.NUMBERVALUE(Plantilla!BI133),"")</f>
        <v/>
      </c>
      <c r="BL122" s="6" t="str">
        <f>IF($C122="OK",
   IF(Plantilla!BJ133&lt;&gt;"",
      TEXT(VLOOKUP(Plantilla!BJ133,'Tablas '!$Z$4:$AA$6,2,FALSE),"#"),
   ""),
"")</f>
        <v/>
      </c>
      <c r="BM122" s="4" t="str">
        <f>IF($C122="OK",_xlfn.NUMBERVALUE(Plantilla!BK133),"")</f>
        <v/>
      </c>
      <c r="BN122" s="4" t="str">
        <f>IF($C122="OK",_xlfn.NUMBERVALUE(Plantilla!BL133),"")</f>
        <v/>
      </c>
      <c r="BO122" s="6" t="str">
        <f>IF($C122="OK",_xlfn.NUMBERVALUE(Plantilla!BM133),"")</f>
        <v/>
      </c>
      <c r="BP122" s="4" t="str">
        <f>IF($C122="OK",_xlfn.NUMBERVALUE(Plantilla!BN133),"")</f>
        <v/>
      </c>
      <c r="BQ122" s="6" t="str">
        <f>IF($C122="OK",_xlfn.NUMBERVALUE(Plantilla!BO133),"")</f>
        <v/>
      </c>
      <c r="BR122" s="4" t="str">
        <f>IF($C122="OK",_xlfn.NUMBERVALUE(Plantilla!BP133),"")</f>
        <v/>
      </c>
      <c r="BS122" s="6" t="str">
        <f>IF($C122="OK",_xlfn.NUMBERVALUE(Plantilla!BQ133),"")</f>
        <v/>
      </c>
      <c r="BT122" s="4" t="str">
        <f>IF($C122="OK",_xlfn.NUMBERVALUE(Plantilla!BR133),"")</f>
        <v/>
      </c>
      <c r="BU122" s="6" t="str">
        <f>IF($C122="OK",_xlfn.NUMBERVALUE(Plantilla!BS133),"")</f>
        <v/>
      </c>
      <c r="BV122" s="6" t="str">
        <f>IF($C122="OK",_xlfn.NUMBERVALUE(Plantilla!BT133),"")</f>
        <v/>
      </c>
      <c r="BW122" s="6" t="str">
        <f>IF($C122="OK",_xlfn.NUMBERVALUE(Plantilla!BU133),"")</f>
        <v/>
      </c>
      <c r="BX122" s="6" t="str">
        <f>IF($C122="OK",_xlfn.NUMBERVALUE(Plantilla!BV133),"")</f>
        <v/>
      </c>
      <c r="BY122" s="6" t="str">
        <f>IF($C122="OK",_xlfn.NUMBERVALUE(Plantilla!BW133),"")</f>
        <v/>
      </c>
      <c r="BZ122" s="6" t="str">
        <f>IF($C122="OK",_xlfn.NUMBERVALUE(Plantilla!BX133),"")</f>
        <v/>
      </c>
      <c r="CA122" s="6" t="str">
        <f>IF($C122="OK",_xlfn.NUMBERVALUE(Plantilla!BY133),"")</f>
        <v/>
      </c>
      <c r="CB122" s="6" t="str">
        <f>IF($C122="OK",_xlfn.NUMBERVALUE(Plantilla!BZ133),"")</f>
        <v/>
      </c>
      <c r="CC122" s="6" t="str">
        <f>IF($C122="OK",_xlfn.NUMBERVALUE(Plantilla!CA133),"")</f>
        <v/>
      </c>
      <c r="CD122" s="6" t="str">
        <f>IF($C122="OK",_xlfn.NUMBERVALUE(Plantilla!CB133),"")</f>
        <v/>
      </c>
      <c r="CE122" s="6" t="str">
        <f>IF($C122="OK",_xlfn.NUMBERVALUE(Plantilla!CC133),"")</f>
        <v/>
      </c>
      <c r="CF122" s="4" t="str">
        <f>IF($C122="OK",_xlfn.NUMBERVALUE(Plantilla!CD133),"")</f>
        <v/>
      </c>
      <c r="CG122" s="6" t="str">
        <f>IF($C122="OK",_xlfn.NUMBERVALUE(Plantilla!CE133),"")</f>
        <v/>
      </c>
      <c r="CH122" s="6" t="str">
        <f>IF($C122="OK",_xlfn.NUMBERVALUE(Plantilla!CF133),"")</f>
        <v/>
      </c>
      <c r="CI122" s="6" t="str">
        <f>IF($C122="OK",_xlfn.NUMBERVALUE(Plantilla!CG133),"")</f>
        <v/>
      </c>
      <c r="CJ122" s="6" t="str">
        <f>IF($C122="OK",_xlfn.NUMBERVALUE(Plantilla!CH133),"")</f>
        <v/>
      </c>
      <c r="CK122" s="6" t="str">
        <f>IF($C122="OK",_xlfn.NUMBERVALUE(Plantilla!CI133),"")</f>
        <v/>
      </c>
      <c r="CL122" s="6" t="str">
        <f>IF($C122="OK",_xlfn.NUMBERVALUE(Plantilla!CJ133),"")</f>
        <v/>
      </c>
      <c r="CM122" t="str">
        <f>IF($C122="OK",TEXT(Plantilla!CK133,"#"),"")</f>
        <v/>
      </c>
      <c r="CN122" s="6" t="str">
        <f>IF($C122="OK",_xlfn.NUMBERVALUE(Plantilla!CL133),"")</f>
        <v/>
      </c>
      <c r="CO122" s="6" t="str">
        <f>IF($C122="OK",_xlfn.NUMBERVALUE(Plantilla!CM133),"")</f>
        <v/>
      </c>
      <c r="CP122" s="110" t="str">
        <f>IF($C122="OK",_xlfn.NUMBERVALUE(Plantilla!CN133),"")</f>
        <v/>
      </c>
      <c r="CQ122" s="6" t="str">
        <f>IF($C122="OK",_xlfn.NUMBERVALUE(Plantilla!CO133),"")</f>
        <v/>
      </c>
      <c r="CR122" s="109" t="str">
        <f>IF($C122="OK",_xlfn.NUMBERVALUE(Plantilla!CP133),"")</f>
        <v/>
      </c>
      <c r="CS122" s="110" t="str">
        <f>IF($C122="OK",_xlfn.NUMBERVALUE(Plantilla!CQ133),"")</f>
        <v/>
      </c>
      <c r="CT122" s="6" t="str">
        <f>IF($C122="OK",_xlfn.NUMBERVALUE(Plantilla!CR133),"")</f>
        <v/>
      </c>
      <c r="CU122" s="109" t="str">
        <f>IF($C122="OK",_xlfn.NUMBERVALUE(Plantilla!CS133),"")</f>
        <v/>
      </c>
      <c r="CV122" s="110" t="str">
        <f>IF($C122="OK",_xlfn.NUMBERVALUE(Plantilla!CT133),"")</f>
        <v/>
      </c>
      <c r="CW122" s="6" t="str">
        <f>IF($C122="OK",_xlfn.NUMBERVALUE(Plantilla!CU133),"")</f>
        <v/>
      </c>
      <c r="CX122" s="82" t="str">
        <f>IF($C122="OK",_xlfn.NUMBERVALUE(Plantilla!CV133),"")</f>
        <v/>
      </c>
      <c r="CY122" s="6" t="str">
        <f>IF($C122="OK",_xlfn.NUMBERVALUE(Plantilla!CW133),"")</f>
        <v/>
      </c>
      <c r="CZ122" s="82" t="str">
        <f>IF($C122="OK",_xlfn.NUMBERVALUE(Plantilla!CX133),"")</f>
        <v/>
      </c>
      <c r="DA122" s="6" t="str">
        <f>IF($C122="OK",_xlfn.NUMBERVALUE(Plantilla!CY133),"")</f>
        <v/>
      </c>
      <c r="DB122" s="109" t="str">
        <f>IF($C122="OK",_xlfn.NUMBERVALUE(Plantilla!CZ133),"")</f>
        <v/>
      </c>
      <c r="DC122" s="6" t="str">
        <f>IF($C122="OK",_xlfn.NUMBERVALUE(Plantilla!DA133),"")</f>
        <v/>
      </c>
      <c r="DD122" s="6" t="str">
        <f>IF($C122="OK",TEXT(Plantilla!DB133,"#"),"")</f>
        <v/>
      </c>
      <c r="DE122" s="6" t="str">
        <f>IF($C122="OK",_xlfn.NUMBERVALUE(Plantilla!DC133),"")</f>
        <v/>
      </c>
      <c r="DF122" s="4" t="str">
        <f>IF($C122="OK",_xlfn.NUMBERVALUE(Plantilla!DD133),"")</f>
        <v/>
      </c>
      <c r="DG122" s="6" t="str">
        <f>IF($C122="OK",_xlfn.NUMBERVALUE(Plantilla!DE133),"")</f>
        <v/>
      </c>
      <c r="DH122" s="6" t="str">
        <f>IF($C122="OK",_xlfn.NUMBERVALUE(Plantilla!DF133),"")</f>
        <v/>
      </c>
      <c r="DI122" s="6" t="str">
        <f>IF($C122="OK",_xlfn.NUMBERVALUE(Plantilla!DG133),"")</f>
        <v/>
      </c>
      <c r="DJ122" s="6" t="str">
        <f>IF($C122="OK",_xlfn.NUMBERVALUE(Plantilla!DH133),"")</f>
        <v/>
      </c>
      <c r="DK122" s="6" t="str">
        <f>IF($C122="OK",_xlfn.NUMBERVALUE(Plantilla!DI133),"")</f>
        <v/>
      </c>
      <c r="DL122" s="6" t="str">
        <f>IF($C122="OK",_xlfn.NUMBERVALUE(Plantilla!DJ133),"")</f>
        <v/>
      </c>
      <c r="DM122" s="6" t="str">
        <f>IF($C122="OK",_xlfn.NUMBERVALUE(Plantilla!DK133),"")</f>
        <v/>
      </c>
      <c r="DN122" s="6" t="str">
        <f>IF($C122="OK",_xlfn.NUMBERVALUE(Plantilla!DL133),"")</f>
        <v/>
      </c>
      <c r="DO122" s="6" t="str">
        <f>IF($C122="OK",_xlfn.NUMBERVALUE(Plantilla!DM133),"")</f>
        <v/>
      </c>
      <c r="DP122" s="6" t="str">
        <f>IF($C122="OK",_xlfn.NUMBERVALUE(Plantilla!DN133),"")</f>
        <v/>
      </c>
      <c r="DQ122" s="6" t="str">
        <f>IF($C122="OK",_xlfn.NUMBERVALUE(Plantilla!DO133),"")</f>
        <v/>
      </c>
      <c r="DR122" s="6" t="str">
        <f>IF($C122="OK",_xlfn.NUMBERVALUE(Plantilla!DP133),"")</f>
        <v/>
      </c>
      <c r="DS122" t="str">
        <f>IF($C122="OK",TEXT(Plantilla!DR133,"#"),"")</f>
        <v/>
      </c>
      <c r="DT122" s="6"/>
    </row>
    <row r="123" spans="1:124" x14ac:dyDescent="0.25">
      <c r="A123" t="str">
        <f>IF(Plantilla!$I$6="¡Perfecto!, Guarda el archivo y adjúntalo a tu interfaz de Nómina Electrónica","OK","Error")</f>
        <v>OK</v>
      </c>
      <c r="B123" t="str">
        <f>IF(Plantilla!$I$6="¡Perfecto!, Guarda el archivo y adjúntalo a tu interfaz de Nómina Electrónica",MID(Plantilla!$D$2,SEARCH("V",Plantilla!$D$2),10),"")</f>
        <v>V2.0</v>
      </c>
      <c r="C123" t="str">
        <f>Plantilla!C134</f>
        <v/>
      </c>
      <c r="D123" t="str">
        <f>IF($C123="OK",Plantilla!B134,"")</f>
        <v/>
      </c>
      <c r="E123" t="str">
        <f>IF($C123="OK",
   VLOOKUP(Plantilla!$E$4,'Tablas '!$AP$4:$AT$6,5,FALSE),
"")</f>
        <v/>
      </c>
      <c r="F123" t="str">
        <f>IF($C123="OK",TEXT(Plantilla!D134,"#"),"")</f>
        <v/>
      </c>
      <c r="G123" t="str">
        <f>IF($C123="OK",
   VLOOKUP(Plantilla!E134,'Tablas '!$B$4:$C$14,2,FALSE),
"")</f>
        <v/>
      </c>
      <c r="H123" t="str">
        <f>IF($C123="OK",TEXT(Plantilla!F134,"#"),"")</f>
        <v/>
      </c>
      <c r="I123" t="str">
        <f>IF($C123="OK",TEXT(Plantilla!G134,"#"),"")</f>
        <v/>
      </c>
      <c r="J123" t="str">
        <f>IF($C123="OK",TEXT(Plantilla!H134,"#"),"")</f>
        <v/>
      </c>
      <c r="K123" t="str">
        <f>IF($C123="OK",TEXT(Plantilla!I134,"#"),"")</f>
        <v/>
      </c>
      <c r="L123" t="str">
        <f>IF($C123="OK",TEXT(Plantilla!J134,"#"),"")</f>
        <v/>
      </c>
      <c r="M123" t="str">
        <f>IF($C123="OK",TEXT(Plantilla!K134,"#"),"")</f>
        <v/>
      </c>
      <c r="N123" t="str">
        <f>IF($C123="OK",
   CONCATENATE(YEAR(Plantilla!L134),"-",TEXT(MONTH(Plantilla!L134),"00"),"-",TEXT(DAY(Plantilla!L134),"00")),
"")</f>
        <v/>
      </c>
      <c r="O123" t="str">
        <f>IF($C123="OK",_xlfn.NUMBERVALUE(Plantilla!M134),"")</f>
        <v/>
      </c>
      <c r="P123" t="str">
        <f>IF($C123="OK",
   IF(Plantilla!N134&lt;&gt;"",
      CONCATENATE(YEAR(Plantilla!N134),"-",TEXT(MONTH(Plantilla!N134),"00"),"-",TEXT(DAY(Plantilla!N134),"00")),
   ""),
"")</f>
        <v/>
      </c>
      <c r="Q123" t="str">
        <f>IF($C123="OK",
   VLOOKUP(Plantilla!O134,'Tablas '!$E$4:$F$19,2,FALSE),
"")</f>
        <v/>
      </c>
      <c r="R123" t="str">
        <f>IF($C123="OK",
   VLOOKUP(Plantilla!P134,'Tablas '!$H$4:$I$5,2,FALSE),
"")</f>
        <v/>
      </c>
      <c r="S123" t="str">
        <f>IF($C123="OK",
   VLOOKUP(Plantilla!Q134,'Tablas '!$K$4:$L$8,2,FALSE),
"")</f>
        <v/>
      </c>
      <c r="T123" t="str">
        <f>IF($C123="OK",
   VLOOKUP(Plantilla!R134,'Tablas '!$AE$4:$AF$6,2,FALSE),
"")</f>
        <v/>
      </c>
      <c r="U123" t="str">
        <f>IF($C123="OK",
   VLOOKUP(Plantilla!S134,'Tablas '!$AE$4:$AF$6,2,FALSE),
"")</f>
        <v/>
      </c>
      <c r="V123" t="str">
        <f>IF($C123="OK",TEXT(Plantilla!T134,"#"),"")</f>
        <v/>
      </c>
      <c r="W123" s="84" t="str">
        <f>IF($C123="OK",
   VLOOKUP(Plantilla!U134,'Tablas '!$AM$4:$AN$1126,2,FALSE),
"")</f>
        <v/>
      </c>
      <c r="X123" t="str">
        <f>IF($C123="OK",TEXT(Plantilla!V134,"#"),"")</f>
        <v/>
      </c>
      <c r="Y123" t="str">
        <f>IF($C123="OK",
   CONCATENATE(YEAR(Plantilla!W134),"-",TEXT(MONTH(Plantilla!W134),"00"),"-",TEXT(DAY(Plantilla!W134),"00")),
"")</f>
        <v/>
      </c>
      <c r="Z123" t="str">
        <f>IF($C123="OK",
   CONCATENATE(YEAR(Plantilla!X134),"-",TEXT(MONTH(Plantilla!X134),"00"),"-",TEXT(DAY(Plantilla!X134),"00")),
"")</f>
        <v/>
      </c>
      <c r="AA123" t="str">
        <f>IF($C123="OK",
   TEXT(VLOOKUP(Plantilla!Y134,'Tablas '!$Q$4:$R$9,2,FALSE),"#"),
"")</f>
        <v/>
      </c>
      <c r="AB123" t="str">
        <f>IF($C123="OK",
   CONCATENATE(YEAR(Plantilla!Z134),"-",TEXT(MONTH(Plantilla!Z134),"00"),"-",TEXT(DAY(Plantilla!Z134),"00")),
"")</f>
        <v/>
      </c>
      <c r="AC123" t="str">
        <f>IF($C123="OK",
   TEXT(VLOOKUP(Plantilla!AA134,'Tablas '!$T$4:$U$13,2,FALSE),"#"),
"")</f>
        <v/>
      </c>
      <c r="AD123" t="str">
        <f>IF($C123="OK",TEXT(Plantilla!AB134,"#"),"")</f>
        <v/>
      </c>
      <c r="AE123" t="str">
        <f>IF($C123="OK",
   IF(Plantilla!AC134&lt;&gt;"",
      TEXT(VLOOKUP(Plantilla!AC134,'Tablas '!$W$4:$X$7,2,FALSE),"#"),
   ""),
"")</f>
        <v/>
      </c>
      <c r="AF123" t="str">
        <f>IF($C123="OK",TEXT(Plantilla!AD134,"#"),"")</f>
        <v/>
      </c>
      <c r="AG123" s="6" t="str">
        <f>IF($C123="OK",_xlfn.NUMBERVALUE(Plantilla!AE134),"")</f>
        <v/>
      </c>
      <c r="AH123" s="4" t="str">
        <f>IF($C123="OK",_xlfn.NUMBERVALUE(Plantilla!AF134),"")</f>
        <v/>
      </c>
      <c r="AI123" s="6" t="str">
        <f>IF($C123="OK",_xlfn.NUMBERVALUE(Plantilla!AG134),"")</f>
        <v/>
      </c>
      <c r="AJ123" s="6" t="str">
        <f>IF($C123="OK",_xlfn.NUMBERVALUE(Plantilla!AH134),"")</f>
        <v/>
      </c>
      <c r="AK123" s="6" t="str">
        <f>IF($C123="OK",_xlfn.NUMBERVALUE(Plantilla!AI134),"")</f>
        <v/>
      </c>
      <c r="AL123" s="6" t="str">
        <f>IF($C123="OK",_xlfn.NUMBERVALUE(Plantilla!AJ134),"")</f>
        <v/>
      </c>
      <c r="AM123" s="4" t="str">
        <f>IF($C123="OK",_xlfn.NUMBERVALUE(Plantilla!AK134),"")</f>
        <v/>
      </c>
      <c r="AN123" s="6" t="str">
        <f>IF($C123="OK",_xlfn.NUMBERVALUE(Plantilla!AL134),"")</f>
        <v/>
      </c>
      <c r="AO123" s="4" t="str">
        <f>IF($C123="OK",_xlfn.NUMBERVALUE(Plantilla!AM134),"")</f>
        <v/>
      </c>
      <c r="AP123" s="6" t="str">
        <f>IF($C123="OK",_xlfn.NUMBERVALUE(Plantilla!AN134),"")</f>
        <v/>
      </c>
      <c r="AQ123" s="4" t="str">
        <f>IF($C123="OK",_xlfn.NUMBERVALUE(Plantilla!AO134),"")</f>
        <v/>
      </c>
      <c r="AR123" s="6" t="str">
        <f>IF($C123="OK",_xlfn.NUMBERVALUE(Plantilla!AP134),"")</f>
        <v/>
      </c>
      <c r="AS123" s="4" t="str">
        <f>IF($C123="OK",_xlfn.NUMBERVALUE(Plantilla!AQ134),"")</f>
        <v/>
      </c>
      <c r="AT123" s="6" t="str">
        <f>IF($C123="OK",_xlfn.NUMBERVALUE(Plantilla!AR134),"")</f>
        <v/>
      </c>
      <c r="AU123" s="4" t="str">
        <f>IF($C123="OK",_xlfn.NUMBERVALUE(Plantilla!AS134),"")</f>
        <v/>
      </c>
      <c r="AV123" s="6" t="str">
        <f>IF($C123="OK",_xlfn.NUMBERVALUE(Plantilla!AT134),"")</f>
        <v/>
      </c>
      <c r="AW123" s="4" t="str">
        <f>IF($C123="OK",_xlfn.NUMBERVALUE(Plantilla!AU134),"")</f>
        <v/>
      </c>
      <c r="AX123" s="6" t="str">
        <f>IF($C123="OK",_xlfn.NUMBERVALUE(Plantilla!AV134),"")</f>
        <v/>
      </c>
      <c r="AY123" s="4" t="str">
        <f>IF($C123="OK",_xlfn.NUMBERVALUE(Plantilla!AW134),"")</f>
        <v/>
      </c>
      <c r="AZ123" s="6" t="str">
        <f>IF($C123="OK",_xlfn.NUMBERVALUE(Plantilla!AX134),"")</f>
        <v/>
      </c>
      <c r="BA123" t="str">
        <f>IF($C123="OK",_xlfn.NUMBERVALUE(Plantilla!AY134),"")</f>
        <v/>
      </c>
      <c r="BB123" t="str">
        <f>IF($C123="OK",_xlfn.NUMBERVALUE(Plantilla!AZ134),"")</f>
        <v/>
      </c>
      <c r="BC123" s="4" t="str">
        <f>IF($C123="OK",_xlfn.NUMBERVALUE(Plantilla!BA134),"")</f>
        <v/>
      </c>
      <c r="BD123" s="6" t="str">
        <f>IF($C123="OK",_xlfn.NUMBERVALUE(Plantilla!BB134),"")</f>
        <v/>
      </c>
      <c r="BE123" s="4" t="str">
        <f>IF($C123="OK",_xlfn.NUMBERVALUE(Plantilla!BC134),"")</f>
        <v/>
      </c>
      <c r="BF123" s="6" t="str">
        <f>IF($C123="OK",_xlfn.NUMBERVALUE(Plantilla!BD134),"")</f>
        <v/>
      </c>
      <c r="BG123" s="4" t="str">
        <f>IF($C123="OK",_xlfn.NUMBERVALUE(Plantilla!BE134),"")</f>
        <v/>
      </c>
      <c r="BH123" s="6" t="str">
        <f>IF($C123="OK",_xlfn.NUMBERVALUE(Plantilla!BF134),"")</f>
        <v/>
      </c>
      <c r="BI123" s="110" t="str">
        <f>IF($C123="OK",_xlfn.NUMBERVALUE(Plantilla!BG134),"")</f>
        <v/>
      </c>
      <c r="BJ123" s="6" t="str">
        <f>IF($C123="OK",_xlfn.NUMBERVALUE(Plantilla!BH134),"")</f>
        <v/>
      </c>
      <c r="BK123" s="109" t="str">
        <f>IF($C123="OK",_xlfn.NUMBERVALUE(Plantilla!BI134),"")</f>
        <v/>
      </c>
      <c r="BL123" s="6" t="str">
        <f>IF($C123="OK",
   IF(Plantilla!BJ134&lt;&gt;"",
      TEXT(VLOOKUP(Plantilla!BJ134,'Tablas '!$Z$4:$AA$6,2,FALSE),"#"),
   ""),
"")</f>
        <v/>
      </c>
      <c r="BM123" s="4" t="str">
        <f>IF($C123="OK",_xlfn.NUMBERVALUE(Plantilla!BK134),"")</f>
        <v/>
      </c>
      <c r="BN123" s="4" t="str">
        <f>IF($C123="OK",_xlfn.NUMBERVALUE(Plantilla!BL134),"")</f>
        <v/>
      </c>
      <c r="BO123" s="6" t="str">
        <f>IF($C123="OK",_xlfn.NUMBERVALUE(Plantilla!BM134),"")</f>
        <v/>
      </c>
      <c r="BP123" s="4" t="str">
        <f>IF($C123="OK",_xlfn.NUMBERVALUE(Plantilla!BN134),"")</f>
        <v/>
      </c>
      <c r="BQ123" s="6" t="str">
        <f>IF($C123="OK",_xlfn.NUMBERVALUE(Plantilla!BO134),"")</f>
        <v/>
      </c>
      <c r="BR123" s="4" t="str">
        <f>IF($C123="OK",_xlfn.NUMBERVALUE(Plantilla!BP134),"")</f>
        <v/>
      </c>
      <c r="BS123" s="6" t="str">
        <f>IF($C123="OK",_xlfn.NUMBERVALUE(Plantilla!BQ134),"")</f>
        <v/>
      </c>
      <c r="BT123" s="4" t="str">
        <f>IF($C123="OK",_xlfn.NUMBERVALUE(Plantilla!BR134),"")</f>
        <v/>
      </c>
      <c r="BU123" s="6" t="str">
        <f>IF($C123="OK",_xlfn.NUMBERVALUE(Plantilla!BS134),"")</f>
        <v/>
      </c>
      <c r="BV123" s="6" t="str">
        <f>IF($C123="OK",_xlfn.NUMBERVALUE(Plantilla!BT134),"")</f>
        <v/>
      </c>
      <c r="BW123" s="6" t="str">
        <f>IF($C123="OK",_xlfn.NUMBERVALUE(Plantilla!BU134),"")</f>
        <v/>
      </c>
      <c r="BX123" s="6" t="str">
        <f>IF($C123="OK",_xlfn.NUMBERVALUE(Plantilla!BV134),"")</f>
        <v/>
      </c>
      <c r="BY123" s="6" t="str">
        <f>IF($C123="OK",_xlfn.NUMBERVALUE(Plantilla!BW134),"")</f>
        <v/>
      </c>
      <c r="BZ123" s="6" t="str">
        <f>IF($C123="OK",_xlfn.NUMBERVALUE(Plantilla!BX134),"")</f>
        <v/>
      </c>
      <c r="CA123" s="6" t="str">
        <f>IF($C123="OK",_xlfn.NUMBERVALUE(Plantilla!BY134),"")</f>
        <v/>
      </c>
      <c r="CB123" s="6" t="str">
        <f>IF($C123="OK",_xlfn.NUMBERVALUE(Plantilla!BZ134),"")</f>
        <v/>
      </c>
      <c r="CC123" s="6" t="str">
        <f>IF($C123="OK",_xlfn.NUMBERVALUE(Plantilla!CA134),"")</f>
        <v/>
      </c>
      <c r="CD123" s="6" t="str">
        <f>IF($C123="OK",_xlfn.NUMBERVALUE(Plantilla!CB134),"")</f>
        <v/>
      </c>
      <c r="CE123" s="6" t="str">
        <f>IF($C123="OK",_xlfn.NUMBERVALUE(Plantilla!CC134),"")</f>
        <v/>
      </c>
      <c r="CF123" s="4" t="str">
        <f>IF($C123="OK",_xlfn.NUMBERVALUE(Plantilla!CD134),"")</f>
        <v/>
      </c>
      <c r="CG123" s="6" t="str">
        <f>IF($C123="OK",_xlfn.NUMBERVALUE(Plantilla!CE134),"")</f>
        <v/>
      </c>
      <c r="CH123" s="6" t="str">
        <f>IF($C123="OK",_xlfn.NUMBERVALUE(Plantilla!CF134),"")</f>
        <v/>
      </c>
      <c r="CI123" s="6" t="str">
        <f>IF($C123="OK",_xlfn.NUMBERVALUE(Plantilla!CG134),"")</f>
        <v/>
      </c>
      <c r="CJ123" s="6" t="str">
        <f>IF($C123="OK",_xlfn.NUMBERVALUE(Plantilla!CH134),"")</f>
        <v/>
      </c>
      <c r="CK123" s="6" t="str">
        <f>IF($C123="OK",_xlfn.NUMBERVALUE(Plantilla!CI134),"")</f>
        <v/>
      </c>
      <c r="CL123" s="6" t="str">
        <f>IF($C123="OK",_xlfn.NUMBERVALUE(Plantilla!CJ134),"")</f>
        <v/>
      </c>
      <c r="CM123" t="str">
        <f>IF($C123="OK",TEXT(Plantilla!CK134,"#"),"")</f>
        <v/>
      </c>
      <c r="CN123" s="6" t="str">
        <f>IF($C123="OK",_xlfn.NUMBERVALUE(Plantilla!CL134),"")</f>
        <v/>
      </c>
      <c r="CO123" s="6" t="str">
        <f>IF($C123="OK",_xlfn.NUMBERVALUE(Plantilla!CM134),"")</f>
        <v/>
      </c>
      <c r="CP123" s="110" t="str">
        <f>IF($C123="OK",_xlfn.NUMBERVALUE(Plantilla!CN134),"")</f>
        <v/>
      </c>
      <c r="CQ123" s="6" t="str">
        <f>IF($C123="OK",_xlfn.NUMBERVALUE(Plantilla!CO134),"")</f>
        <v/>
      </c>
      <c r="CR123" s="109" t="str">
        <f>IF($C123="OK",_xlfn.NUMBERVALUE(Plantilla!CP134),"")</f>
        <v/>
      </c>
      <c r="CS123" s="110" t="str">
        <f>IF($C123="OK",_xlfn.NUMBERVALUE(Plantilla!CQ134),"")</f>
        <v/>
      </c>
      <c r="CT123" s="6" t="str">
        <f>IF($C123="OK",_xlfn.NUMBERVALUE(Plantilla!CR134),"")</f>
        <v/>
      </c>
      <c r="CU123" s="109" t="str">
        <f>IF($C123="OK",_xlfn.NUMBERVALUE(Plantilla!CS134),"")</f>
        <v/>
      </c>
      <c r="CV123" s="110" t="str">
        <f>IF($C123="OK",_xlfn.NUMBERVALUE(Plantilla!CT134),"")</f>
        <v/>
      </c>
      <c r="CW123" s="6" t="str">
        <f>IF($C123="OK",_xlfn.NUMBERVALUE(Plantilla!CU134),"")</f>
        <v/>
      </c>
      <c r="CX123" s="82" t="str">
        <f>IF($C123="OK",_xlfn.NUMBERVALUE(Plantilla!CV134),"")</f>
        <v/>
      </c>
      <c r="CY123" s="6" t="str">
        <f>IF($C123="OK",_xlfn.NUMBERVALUE(Plantilla!CW134),"")</f>
        <v/>
      </c>
      <c r="CZ123" s="82" t="str">
        <f>IF($C123="OK",_xlfn.NUMBERVALUE(Plantilla!CX134),"")</f>
        <v/>
      </c>
      <c r="DA123" s="6" t="str">
        <f>IF($C123="OK",_xlfn.NUMBERVALUE(Plantilla!CY134),"")</f>
        <v/>
      </c>
      <c r="DB123" s="109" t="str">
        <f>IF($C123="OK",_xlfn.NUMBERVALUE(Plantilla!CZ134),"")</f>
        <v/>
      </c>
      <c r="DC123" s="6" t="str">
        <f>IF($C123="OK",_xlfn.NUMBERVALUE(Plantilla!DA134),"")</f>
        <v/>
      </c>
      <c r="DD123" s="6" t="str">
        <f>IF($C123="OK",TEXT(Plantilla!DB134,"#"),"")</f>
        <v/>
      </c>
      <c r="DE123" s="6" t="str">
        <f>IF($C123="OK",_xlfn.NUMBERVALUE(Plantilla!DC134),"")</f>
        <v/>
      </c>
      <c r="DF123" s="4" t="str">
        <f>IF($C123="OK",_xlfn.NUMBERVALUE(Plantilla!DD134),"")</f>
        <v/>
      </c>
      <c r="DG123" s="6" t="str">
        <f>IF($C123="OK",_xlfn.NUMBERVALUE(Plantilla!DE134),"")</f>
        <v/>
      </c>
      <c r="DH123" s="6" t="str">
        <f>IF($C123="OK",_xlfn.NUMBERVALUE(Plantilla!DF134),"")</f>
        <v/>
      </c>
      <c r="DI123" s="6" t="str">
        <f>IF($C123="OK",_xlfn.NUMBERVALUE(Plantilla!DG134),"")</f>
        <v/>
      </c>
      <c r="DJ123" s="6" t="str">
        <f>IF($C123="OK",_xlfn.NUMBERVALUE(Plantilla!DH134),"")</f>
        <v/>
      </c>
      <c r="DK123" s="6" t="str">
        <f>IF($C123="OK",_xlfn.NUMBERVALUE(Plantilla!DI134),"")</f>
        <v/>
      </c>
      <c r="DL123" s="6" t="str">
        <f>IF($C123="OK",_xlfn.NUMBERVALUE(Plantilla!DJ134),"")</f>
        <v/>
      </c>
      <c r="DM123" s="6" t="str">
        <f>IF($C123="OK",_xlfn.NUMBERVALUE(Plantilla!DK134),"")</f>
        <v/>
      </c>
      <c r="DN123" s="6" t="str">
        <f>IF($C123="OK",_xlfn.NUMBERVALUE(Plantilla!DL134),"")</f>
        <v/>
      </c>
      <c r="DO123" s="6" t="str">
        <f>IF($C123="OK",_xlfn.NUMBERVALUE(Plantilla!DM134),"")</f>
        <v/>
      </c>
      <c r="DP123" s="6" t="str">
        <f>IF($C123="OK",_xlfn.NUMBERVALUE(Plantilla!DN134),"")</f>
        <v/>
      </c>
      <c r="DQ123" s="6" t="str">
        <f>IF($C123="OK",_xlfn.NUMBERVALUE(Plantilla!DO134),"")</f>
        <v/>
      </c>
      <c r="DR123" s="6" t="str">
        <f>IF($C123="OK",_xlfn.NUMBERVALUE(Plantilla!DP134),"")</f>
        <v/>
      </c>
      <c r="DS123" t="str">
        <f>IF($C123="OK",TEXT(Plantilla!DR134,"#"),"")</f>
        <v/>
      </c>
      <c r="DT123" s="6"/>
    </row>
    <row r="124" spans="1:124" x14ac:dyDescent="0.25">
      <c r="A124" t="str">
        <f>IF(Plantilla!$I$6="¡Perfecto!, Guarda el archivo y adjúntalo a tu interfaz de Nómina Electrónica","OK","Error")</f>
        <v>OK</v>
      </c>
      <c r="B124" t="str">
        <f>IF(Plantilla!$I$6="¡Perfecto!, Guarda el archivo y adjúntalo a tu interfaz de Nómina Electrónica",MID(Plantilla!$D$2,SEARCH("V",Plantilla!$D$2),10),"")</f>
        <v>V2.0</v>
      </c>
      <c r="C124" t="str">
        <f>Plantilla!C135</f>
        <v/>
      </c>
      <c r="D124" t="str">
        <f>IF($C124="OK",Plantilla!B135,"")</f>
        <v/>
      </c>
      <c r="E124" t="str">
        <f>IF($C124="OK",
   VLOOKUP(Plantilla!$E$4,'Tablas '!$AP$4:$AT$6,5,FALSE),
"")</f>
        <v/>
      </c>
      <c r="F124" t="str">
        <f>IF($C124="OK",TEXT(Plantilla!D135,"#"),"")</f>
        <v/>
      </c>
      <c r="G124" t="str">
        <f>IF($C124="OK",
   VLOOKUP(Plantilla!E135,'Tablas '!$B$4:$C$14,2,FALSE),
"")</f>
        <v/>
      </c>
      <c r="H124" t="str">
        <f>IF($C124="OK",TEXT(Plantilla!F135,"#"),"")</f>
        <v/>
      </c>
      <c r="I124" t="str">
        <f>IF($C124="OK",TEXT(Plantilla!G135,"#"),"")</f>
        <v/>
      </c>
      <c r="J124" t="str">
        <f>IF($C124="OK",TEXT(Plantilla!H135,"#"),"")</f>
        <v/>
      </c>
      <c r="K124" t="str">
        <f>IF($C124="OK",TEXT(Plantilla!I135,"#"),"")</f>
        <v/>
      </c>
      <c r="L124" t="str">
        <f>IF($C124="OK",TEXT(Plantilla!J135,"#"),"")</f>
        <v/>
      </c>
      <c r="M124" t="str">
        <f>IF($C124="OK",TEXT(Plantilla!K135,"#"),"")</f>
        <v/>
      </c>
      <c r="N124" t="str">
        <f>IF($C124="OK",
   CONCATENATE(YEAR(Plantilla!L135),"-",TEXT(MONTH(Plantilla!L135),"00"),"-",TEXT(DAY(Plantilla!L135),"00")),
"")</f>
        <v/>
      </c>
      <c r="O124" t="str">
        <f>IF($C124="OK",_xlfn.NUMBERVALUE(Plantilla!M135),"")</f>
        <v/>
      </c>
      <c r="P124" t="str">
        <f>IF($C124="OK",
   IF(Plantilla!N135&lt;&gt;"",
      CONCATENATE(YEAR(Plantilla!N135),"-",TEXT(MONTH(Plantilla!N135),"00"),"-",TEXT(DAY(Plantilla!N135),"00")),
   ""),
"")</f>
        <v/>
      </c>
      <c r="Q124" t="str">
        <f>IF($C124="OK",
   VLOOKUP(Plantilla!O135,'Tablas '!$E$4:$F$19,2,FALSE),
"")</f>
        <v/>
      </c>
      <c r="R124" t="str">
        <f>IF($C124="OK",
   VLOOKUP(Plantilla!P135,'Tablas '!$H$4:$I$5,2,FALSE),
"")</f>
        <v/>
      </c>
      <c r="S124" t="str">
        <f>IF($C124="OK",
   VLOOKUP(Plantilla!Q135,'Tablas '!$K$4:$L$8,2,FALSE),
"")</f>
        <v/>
      </c>
      <c r="T124" t="str">
        <f>IF($C124="OK",
   VLOOKUP(Plantilla!R135,'Tablas '!$AE$4:$AF$6,2,FALSE),
"")</f>
        <v/>
      </c>
      <c r="U124" t="str">
        <f>IF($C124="OK",
   VLOOKUP(Plantilla!S135,'Tablas '!$AE$4:$AF$6,2,FALSE),
"")</f>
        <v/>
      </c>
      <c r="V124" t="str">
        <f>IF($C124="OK",TEXT(Plantilla!T135,"#"),"")</f>
        <v/>
      </c>
      <c r="W124" s="84" t="str">
        <f>IF($C124="OK",
   VLOOKUP(Plantilla!U135,'Tablas '!$AM$4:$AN$1126,2,FALSE),
"")</f>
        <v/>
      </c>
      <c r="X124" t="str">
        <f>IF($C124="OK",TEXT(Plantilla!V135,"#"),"")</f>
        <v/>
      </c>
      <c r="Y124" t="str">
        <f>IF($C124="OK",
   CONCATENATE(YEAR(Plantilla!W135),"-",TEXT(MONTH(Plantilla!W135),"00"),"-",TEXT(DAY(Plantilla!W135),"00")),
"")</f>
        <v/>
      </c>
      <c r="Z124" t="str">
        <f>IF($C124="OK",
   CONCATENATE(YEAR(Plantilla!X135),"-",TEXT(MONTH(Plantilla!X135),"00"),"-",TEXT(DAY(Plantilla!X135),"00")),
"")</f>
        <v/>
      </c>
      <c r="AA124" t="str">
        <f>IF($C124="OK",
   TEXT(VLOOKUP(Plantilla!Y135,'Tablas '!$Q$4:$R$9,2,FALSE),"#"),
"")</f>
        <v/>
      </c>
      <c r="AB124" t="str">
        <f>IF($C124="OK",
   CONCATENATE(YEAR(Plantilla!Z135),"-",TEXT(MONTH(Plantilla!Z135),"00"),"-",TEXT(DAY(Plantilla!Z135),"00")),
"")</f>
        <v/>
      </c>
      <c r="AC124" t="str">
        <f>IF($C124="OK",
   TEXT(VLOOKUP(Plantilla!AA135,'Tablas '!$T$4:$U$13,2,FALSE),"#"),
"")</f>
        <v/>
      </c>
      <c r="AD124" t="str">
        <f>IF($C124="OK",TEXT(Plantilla!AB135,"#"),"")</f>
        <v/>
      </c>
      <c r="AE124" t="str">
        <f>IF($C124="OK",
   IF(Plantilla!AC135&lt;&gt;"",
      TEXT(VLOOKUP(Plantilla!AC135,'Tablas '!$W$4:$X$7,2,FALSE),"#"),
   ""),
"")</f>
        <v/>
      </c>
      <c r="AF124" t="str">
        <f>IF($C124="OK",TEXT(Plantilla!AD135,"#"),"")</f>
        <v/>
      </c>
      <c r="AG124" s="6" t="str">
        <f>IF($C124="OK",_xlfn.NUMBERVALUE(Plantilla!AE135),"")</f>
        <v/>
      </c>
      <c r="AH124" s="4" t="str">
        <f>IF($C124="OK",_xlfn.NUMBERVALUE(Plantilla!AF135),"")</f>
        <v/>
      </c>
      <c r="AI124" s="6" t="str">
        <f>IF($C124="OK",_xlfn.NUMBERVALUE(Plantilla!AG135),"")</f>
        <v/>
      </c>
      <c r="AJ124" s="6" t="str">
        <f>IF($C124="OK",_xlfn.NUMBERVALUE(Plantilla!AH135),"")</f>
        <v/>
      </c>
      <c r="AK124" s="6" t="str">
        <f>IF($C124="OK",_xlfn.NUMBERVALUE(Plantilla!AI135),"")</f>
        <v/>
      </c>
      <c r="AL124" s="6" t="str">
        <f>IF($C124="OK",_xlfn.NUMBERVALUE(Plantilla!AJ135),"")</f>
        <v/>
      </c>
      <c r="AM124" s="4" t="str">
        <f>IF($C124="OK",_xlfn.NUMBERVALUE(Plantilla!AK135),"")</f>
        <v/>
      </c>
      <c r="AN124" s="6" t="str">
        <f>IF($C124="OK",_xlfn.NUMBERVALUE(Plantilla!AL135),"")</f>
        <v/>
      </c>
      <c r="AO124" s="4" t="str">
        <f>IF($C124="OK",_xlfn.NUMBERVALUE(Plantilla!AM135),"")</f>
        <v/>
      </c>
      <c r="AP124" s="6" t="str">
        <f>IF($C124="OK",_xlfn.NUMBERVALUE(Plantilla!AN135),"")</f>
        <v/>
      </c>
      <c r="AQ124" s="4" t="str">
        <f>IF($C124="OK",_xlfn.NUMBERVALUE(Plantilla!AO135),"")</f>
        <v/>
      </c>
      <c r="AR124" s="6" t="str">
        <f>IF($C124="OK",_xlfn.NUMBERVALUE(Plantilla!AP135),"")</f>
        <v/>
      </c>
      <c r="AS124" s="4" t="str">
        <f>IF($C124="OK",_xlfn.NUMBERVALUE(Plantilla!AQ135),"")</f>
        <v/>
      </c>
      <c r="AT124" s="6" t="str">
        <f>IF($C124="OK",_xlfn.NUMBERVALUE(Plantilla!AR135),"")</f>
        <v/>
      </c>
      <c r="AU124" s="4" t="str">
        <f>IF($C124="OK",_xlfn.NUMBERVALUE(Plantilla!AS135),"")</f>
        <v/>
      </c>
      <c r="AV124" s="6" t="str">
        <f>IF($C124="OK",_xlfn.NUMBERVALUE(Plantilla!AT135),"")</f>
        <v/>
      </c>
      <c r="AW124" s="4" t="str">
        <f>IF($C124="OK",_xlfn.NUMBERVALUE(Plantilla!AU135),"")</f>
        <v/>
      </c>
      <c r="AX124" s="6" t="str">
        <f>IF($C124="OK",_xlfn.NUMBERVALUE(Plantilla!AV135),"")</f>
        <v/>
      </c>
      <c r="AY124" s="4" t="str">
        <f>IF($C124="OK",_xlfn.NUMBERVALUE(Plantilla!AW135),"")</f>
        <v/>
      </c>
      <c r="AZ124" s="6" t="str">
        <f>IF($C124="OK",_xlfn.NUMBERVALUE(Plantilla!AX135),"")</f>
        <v/>
      </c>
      <c r="BA124" t="str">
        <f>IF($C124="OK",_xlfn.NUMBERVALUE(Plantilla!AY135),"")</f>
        <v/>
      </c>
      <c r="BB124" t="str">
        <f>IF($C124="OK",_xlfn.NUMBERVALUE(Plantilla!AZ135),"")</f>
        <v/>
      </c>
      <c r="BC124" s="4" t="str">
        <f>IF($C124="OK",_xlfn.NUMBERVALUE(Plantilla!BA135),"")</f>
        <v/>
      </c>
      <c r="BD124" s="6" t="str">
        <f>IF($C124="OK",_xlfn.NUMBERVALUE(Plantilla!BB135),"")</f>
        <v/>
      </c>
      <c r="BE124" s="4" t="str">
        <f>IF($C124="OK",_xlfn.NUMBERVALUE(Plantilla!BC135),"")</f>
        <v/>
      </c>
      <c r="BF124" s="6" t="str">
        <f>IF($C124="OK",_xlfn.NUMBERVALUE(Plantilla!BD135),"")</f>
        <v/>
      </c>
      <c r="BG124" s="4" t="str">
        <f>IF($C124="OK",_xlfn.NUMBERVALUE(Plantilla!BE135),"")</f>
        <v/>
      </c>
      <c r="BH124" s="6" t="str">
        <f>IF($C124="OK",_xlfn.NUMBERVALUE(Plantilla!BF135),"")</f>
        <v/>
      </c>
      <c r="BI124" s="110" t="str">
        <f>IF($C124="OK",_xlfn.NUMBERVALUE(Plantilla!BG135),"")</f>
        <v/>
      </c>
      <c r="BJ124" s="6" t="str">
        <f>IF($C124="OK",_xlfn.NUMBERVALUE(Plantilla!BH135),"")</f>
        <v/>
      </c>
      <c r="BK124" s="109" t="str">
        <f>IF($C124="OK",_xlfn.NUMBERVALUE(Plantilla!BI135),"")</f>
        <v/>
      </c>
      <c r="BL124" s="6" t="str">
        <f>IF($C124="OK",
   IF(Plantilla!BJ135&lt;&gt;"",
      TEXT(VLOOKUP(Plantilla!BJ135,'Tablas '!$Z$4:$AA$6,2,FALSE),"#"),
   ""),
"")</f>
        <v/>
      </c>
      <c r="BM124" s="4" t="str">
        <f>IF($C124="OK",_xlfn.NUMBERVALUE(Plantilla!BK135),"")</f>
        <v/>
      </c>
      <c r="BN124" s="4" t="str">
        <f>IF($C124="OK",_xlfn.NUMBERVALUE(Plantilla!BL135),"")</f>
        <v/>
      </c>
      <c r="BO124" s="6" t="str">
        <f>IF($C124="OK",_xlfn.NUMBERVALUE(Plantilla!BM135),"")</f>
        <v/>
      </c>
      <c r="BP124" s="4" t="str">
        <f>IF($C124="OK",_xlfn.NUMBERVALUE(Plantilla!BN135),"")</f>
        <v/>
      </c>
      <c r="BQ124" s="6" t="str">
        <f>IF($C124="OK",_xlfn.NUMBERVALUE(Plantilla!BO135),"")</f>
        <v/>
      </c>
      <c r="BR124" s="4" t="str">
        <f>IF($C124="OK",_xlfn.NUMBERVALUE(Plantilla!BP135),"")</f>
        <v/>
      </c>
      <c r="BS124" s="6" t="str">
        <f>IF($C124="OK",_xlfn.NUMBERVALUE(Plantilla!BQ135),"")</f>
        <v/>
      </c>
      <c r="BT124" s="4" t="str">
        <f>IF($C124="OK",_xlfn.NUMBERVALUE(Plantilla!BR135),"")</f>
        <v/>
      </c>
      <c r="BU124" s="6" t="str">
        <f>IF($C124="OK",_xlfn.NUMBERVALUE(Plantilla!BS135),"")</f>
        <v/>
      </c>
      <c r="BV124" s="6" t="str">
        <f>IF($C124="OK",_xlfn.NUMBERVALUE(Plantilla!BT135),"")</f>
        <v/>
      </c>
      <c r="BW124" s="6" t="str">
        <f>IF($C124="OK",_xlfn.NUMBERVALUE(Plantilla!BU135),"")</f>
        <v/>
      </c>
      <c r="BX124" s="6" t="str">
        <f>IF($C124="OK",_xlfn.NUMBERVALUE(Plantilla!BV135),"")</f>
        <v/>
      </c>
      <c r="BY124" s="6" t="str">
        <f>IF($C124="OK",_xlfn.NUMBERVALUE(Plantilla!BW135),"")</f>
        <v/>
      </c>
      <c r="BZ124" s="6" t="str">
        <f>IF($C124="OK",_xlfn.NUMBERVALUE(Plantilla!BX135),"")</f>
        <v/>
      </c>
      <c r="CA124" s="6" t="str">
        <f>IF($C124="OK",_xlfn.NUMBERVALUE(Plantilla!BY135),"")</f>
        <v/>
      </c>
      <c r="CB124" s="6" t="str">
        <f>IF($C124="OK",_xlfn.NUMBERVALUE(Plantilla!BZ135),"")</f>
        <v/>
      </c>
      <c r="CC124" s="6" t="str">
        <f>IF($C124="OK",_xlfn.NUMBERVALUE(Plantilla!CA135),"")</f>
        <v/>
      </c>
      <c r="CD124" s="6" t="str">
        <f>IF($C124="OK",_xlfn.NUMBERVALUE(Plantilla!CB135),"")</f>
        <v/>
      </c>
      <c r="CE124" s="6" t="str">
        <f>IF($C124="OK",_xlfn.NUMBERVALUE(Plantilla!CC135),"")</f>
        <v/>
      </c>
      <c r="CF124" s="4" t="str">
        <f>IF($C124="OK",_xlfn.NUMBERVALUE(Plantilla!CD135),"")</f>
        <v/>
      </c>
      <c r="CG124" s="6" t="str">
        <f>IF($C124="OK",_xlfn.NUMBERVALUE(Plantilla!CE135),"")</f>
        <v/>
      </c>
      <c r="CH124" s="6" t="str">
        <f>IF($C124="OK",_xlfn.NUMBERVALUE(Plantilla!CF135),"")</f>
        <v/>
      </c>
      <c r="CI124" s="6" t="str">
        <f>IF($C124="OK",_xlfn.NUMBERVALUE(Plantilla!CG135),"")</f>
        <v/>
      </c>
      <c r="CJ124" s="6" t="str">
        <f>IF($C124="OK",_xlfn.NUMBERVALUE(Plantilla!CH135),"")</f>
        <v/>
      </c>
      <c r="CK124" s="6" t="str">
        <f>IF($C124="OK",_xlfn.NUMBERVALUE(Plantilla!CI135),"")</f>
        <v/>
      </c>
      <c r="CL124" s="6" t="str">
        <f>IF($C124="OK",_xlfn.NUMBERVALUE(Plantilla!CJ135),"")</f>
        <v/>
      </c>
      <c r="CM124" t="str">
        <f>IF($C124="OK",TEXT(Plantilla!CK135,"#"),"")</f>
        <v/>
      </c>
      <c r="CN124" s="6" t="str">
        <f>IF($C124="OK",_xlfn.NUMBERVALUE(Plantilla!CL135),"")</f>
        <v/>
      </c>
      <c r="CO124" s="6" t="str">
        <f>IF($C124="OK",_xlfn.NUMBERVALUE(Plantilla!CM135),"")</f>
        <v/>
      </c>
      <c r="CP124" s="110" t="str">
        <f>IF($C124="OK",_xlfn.NUMBERVALUE(Plantilla!CN135),"")</f>
        <v/>
      </c>
      <c r="CQ124" s="6" t="str">
        <f>IF($C124="OK",_xlfn.NUMBERVALUE(Plantilla!CO135),"")</f>
        <v/>
      </c>
      <c r="CR124" s="109" t="str">
        <f>IF($C124="OK",_xlfn.NUMBERVALUE(Plantilla!CP135),"")</f>
        <v/>
      </c>
      <c r="CS124" s="110" t="str">
        <f>IF($C124="OK",_xlfn.NUMBERVALUE(Plantilla!CQ135),"")</f>
        <v/>
      </c>
      <c r="CT124" s="6" t="str">
        <f>IF($C124="OK",_xlfn.NUMBERVALUE(Plantilla!CR135),"")</f>
        <v/>
      </c>
      <c r="CU124" s="109" t="str">
        <f>IF($C124="OK",_xlfn.NUMBERVALUE(Plantilla!CS135),"")</f>
        <v/>
      </c>
      <c r="CV124" s="110" t="str">
        <f>IF($C124="OK",_xlfn.NUMBERVALUE(Plantilla!CT135),"")</f>
        <v/>
      </c>
      <c r="CW124" s="6" t="str">
        <f>IF($C124="OK",_xlfn.NUMBERVALUE(Plantilla!CU135),"")</f>
        <v/>
      </c>
      <c r="CX124" s="82" t="str">
        <f>IF($C124="OK",_xlfn.NUMBERVALUE(Plantilla!CV135),"")</f>
        <v/>
      </c>
      <c r="CY124" s="6" t="str">
        <f>IF($C124="OK",_xlfn.NUMBERVALUE(Plantilla!CW135),"")</f>
        <v/>
      </c>
      <c r="CZ124" s="82" t="str">
        <f>IF($C124="OK",_xlfn.NUMBERVALUE(Plantilla!CX135),"")</f>
        <v/>
      </c>
      <c r="DA124" s="6" t="str">
        <f>IF($C124="OK",_xlfn.NUMBERVALUE(Plantilla!CY135),"")</f>
        <v/>
      </c>
      <c r="DB124" s="109" t="str">
        <f>IF($C124="OK",_xlfn.NUMBERVALUE(Plantilla!CZ135),"")</f>
        <v/>
      </c>
      <c r="DC124" s="6" t="str">
        <f>IF($C124="OK",_xlfn.NUMBERVALUE(Plantilla!DA135),"")</f>
        <v/>
      </c>
      <c r="DD124" s="6" t="str">
        <f>IF($C124="OK",TEXT(Plantilla!DB135,"#"),"")</f>
        <v/>
      </c>
      <c r="DE124" s="6" t="str">
        <f>IF($C124="OK",_xlfn.NUMBERVALUE(Plantilla!DC135),"")</f>
        <v/>
      </c>
      <c r="DF124" s="4" t="str">
        <f>IF($C124="OK",_xlfn.NUMBERVALUE(Plantilla!DD135),"")</f>
        <v/>
      </c>
      <c r="DG124" s="6" t="str">
        <f>IF($C124="OK",_xlfn.NUMBERVALUE(Plantilla!DE135),"")</f>
        <v/>
      </c>
      <c r="DH124" s="6" t="str">
        <f>IF($C124="OK",_xlfn.NUMBERVALUE(Plantilla!DF135),"")</f>
        <v/>
      </c>
      <c r="DI124" s="6" t="str">
        <f>IF($C124="OK",_xlfn.NUMBERVALUE(Plantilla!DG135),"")</f>
        <v/>
      </c>
      <c r="DJ124" s="6" t="str">
        <f>IF($C124="OK",_xlfn.NUMBERVALUE(Plantilla!DH135),"")</f>
        <v/>
      </c>
      <c r="DK124" s="6" t="str">
        <f>IF($C124="OK",_xlfn.NUMBERVALUE(Plantilla!DI135),"")</f>
        <v/>
      </c>
      <c r="DL124" s="6" t="str">
        <f>IF($C124="OK",_xlfn.NUMBERVALUE(Plantilla!DJ135),"")</f>
        <v/>
      </c>
      <c r="DM124" s="6" t="str">
        <f>IF($C124="OK",_xlfn.NUMBERVALUE(Plantilla!DK135),"")</f>
        <v/>
      </c>
      <c r="DN124" s="6" t="str">
        <f>IF($C124="OK",_xlfn.NUMBERVALUE(Plantilla!DL135),"")</f>
        <v/>
      </c>
      <c r="DO124" s="6" t="str">
        <f>IF($C124="OK",_xlfn.NUMBERVALUE(Plantilla!DM135),"")</f>
        <v/>
      </c>
      <c r="DP124" s="6" t="str">
        <f>IF($C124="OK",_xlfn.NUMBERVALUE(Plantilla!DN135),"")</f>
        <v/>
      </c>
      <c r="DQ124" s="6" t="str">
        <f>IF($C124="OK",_xlfn.NUMBERVALUE(Plantilla!DO135),"")</f>
        <v/>
      </c>
      <c r="DR124" s="6" t="str">
        <f>IF($C124="OK",_xlfn.NUMBERVALUE(Plantilla!DP135),"")</f>
        <v/>
      </c>
      <c r="DS124" t="str">
        <f>IF($C124="OK",TEXT(Plantilla!DR135,"#"),"")</f>
        <v/>
      </c>
      <c r="DT124" s="6"/>
    </row>
    <row r="125" spans="1:124" x14ac:dyDescent="0.25">
      <c r="A125" t="str">
        <f>IF(Plantilla!$I$6="¡Perfecto!, Guarda el archivo y adjúntalo a tu interfaz de Nómina Electrónica","OK","Error")</f>
        <v>OK</v>
      </c>
      <c r="B125" t="str">
        <f>IF(Plantilla!$I$6="¡Perfecto!, Guarda el archivo y adjúntalo a tu interfaz de Nómina Electrónica",MID(Plantilla!$D$2,SEARCH("V",Plantilla!$D$2),10),"")</f>
        <v>V2.0</v>
      </c>
      <c r="C125" t="str">
        <f>Plantilla!C136</f>
        <v/>
      </c>
      <c r="D125" t="str">
        <f>IF($C125="OK",Plantilla!B136,"")</f>
        <v/>
      </c>
      <c r="E125" t="str">
        <f>IF($C125="OK",
   VLOOKUP(Plantilla!$E$4,'Tablas '!$AP$4:$AT$6,5,FALSE),
"")</f>
        <v/>
      </c>
      <c r="F125" t="str">
        <f>IF($C125="OK",TEXT(Plantilla!D136,"#"),"")</f>
        <v/>
      </c>
      <c r="G125" t="str">
        <f>IF($C125="OK",
   VLOOKUP(Plantilla!E136,'Tablas '!$B$4:$C$14,2,FALSE),
"")</f>
        <v/>
      </c>
      <c r="H125" t="str">
        <f>IF($C125="OK",TEXT(Plantilla!F136,"#"),"")</f>
        <v/>
      </c>
      <c r="I125" t="str">
        <f>IF($C125="OK",TEXT(Plantilla!G136,"#"),"")</f>
        <v/>
      </c>
      <c r="J125" t="str">
        <f>IF($C125="OK",TEXT(Plantilla!H136,"#"),"")</f>
        <v/>
      </c>
      <c r="K125" t="str">
        <f>IF($C125="OK",TEXT(Plantilla!I136,"#"),"")</f>
        <v/>
      </c>
      <c r="L125" t="str">
        <f>IF($C125="OK",TEXT(Plantilla!J136,"#"),"")</f>
        <v/>
      </c>
      <c r="M125" t="str">
        <f>IF($C125="OK",TEXT(Plantilla!K136,"#"),"")</f>
        <v/>
      </c>
      <c r="N125" t="str">
        <f>IF($C125="OK",
   CONCATENATE(YEAR(Plantilla!L136),"-",TEXT(MONTH(Plantilla!L136),"00"),"-",TEXT(DAY(Plantilla!L136),"00")),
"")</f>
        <v/>
      </c>
      <c r="O125" t="str">
        <f>IF($C125="OK",_xlfn.NUMBERVALUE(Plantilla!M136),"")</f>
        <v/>
      </c>
      <c r="P125" t="str">
        <f>IF($C125="OK",
   IF(Plantilla!N136&lt;&gt;"",
      CONCATENATE(YEAR(Plantilla!N136),"-",TEXT(MONTH(Plantilla!N136),"00"),"-",TEXT(DAY(Plantilla!N136),"00")),
   ""),
"")</f>
        <v/>
      </c>
      <c r="Q125" t="str">
        <f>IF($C125="OK",
   VLOOKUP(Plantilla!O136,'Tablas '!$E$4:$F$19,2,FALSE),
"")</f>
        <v/>
      </c>
      <c r="R125" t="str">
        <f>IF($C125="OK",
   VLOOKUP(Plantilla!P136,'Tablas '!$H$4:$I$5,2,FALSE),
"")</f>
        <v/>
      </c>
      <c r="S125" t="str">
        <f>IF($C125="OK",
   VLOOKUP(Plantilla!Q136,'Tablas '!$K$4:$L$8,2,FALSE),
"")</f>
        <v/>
      </c>
      <c r="T125" t="str">
        <f>IF($C125="OK",
   VLOOKUP(Plantilla!R136,'Tablas '!$AE$4:$AF$6,2,FALSE),
"")</f>
        <v/>
      </c>
      <c r="U125" t="str">
        <f>IF($C125="OK",
   VLOOKUP(Plantilla!S136,'Tablas '!$AE$4:$AF$6,2,FALSE),
"")</f>
        <v/>
      </c>
      <c r="V125" t="str">
        <f>IF($C125="OK",TEXT(Plantilla!T136,"#"),"")</f>
        <v/>
      </c>
      <c r="W125" s="84" t="str">
        <f>IF($C125="OK",
   VLOOKUP(Plantilla!U136,'Tablas '!$AM$4:$AN$1126,2,FALSE),
"")</f>
        <v/>
      </c>
      <c r="X125" t="str">
        <f>IF($C125="OK",TEXT(Plantilla!V136,"#"),"")</f>
        <v/>
      </c>
      <c r="Y125" t="str">
        <f>IF($C125="OK",
   CONCATENATE(YEAR(Plantilla!W136),"-",TEXT(MONTH(Plantilla!W136),"00"),"-",TEXT(DAY(Plantilla!W136),"00")),
"")</f>
        <v/>
      </c>
      <c r="Z125" t="str">
        <f>IF($C125="OK",
   CONCATENATE(YEAR(Plantilla!X136),"-",TEXT(MONTH(Plantilla!X136),"00"),"-",TEXT(DAY(Plantilla!X136),"00")),
"")</f>
        <v/>
      </c>
      <c r="AA125" t="str">
        <f>IF($C125="OK",
   TEXT(VLOOKUP(Plantilla!Y136,'Tablas '!$Q$4:$R$9,2,FALSE),"#"),
"")</f>
        <v/>
      </c>
      <c r="AB125" t="str">
        <f>IF($C125="OK",
   CONCATENATE(YEAR(Plantilla!Z136),"-",TEXT(MONTH(Plantilla!Z136),"00"),"-",TEXT(DAY(Plantilla!Z136),"00")),
"")</f>
        <v/>
      </c>
      <c r="AC125" t="str">
        <f>IF($C125="OK",
   TEXT(VLOOKUP(Plantilla!AA136,'Tablas '!$T$4:$U$13,2,FALSE),"#"),
"")</f>
        <v/>
      </c>
      <c r="AD125" t="str">
        <f>IF($C125="OK",TEXT(Plantilla!AB136,"#"),"")</f>
        <v/>
      </c>
      <c r="AE125" t="str">
        <f>IF($C125="OK",
   IF(Plantilla!AC136&lt;&gt;"",
      TEXT(VLOOKUP(Plantilla!AC136,'Tablas '!$W$4:$X$7,2,FALSE),"#"),
   ""),
"")</f>
        <v/>
      </c>
      <c r="AF125" t="str">
        <f>IF($C125="OK",TEXT(Plantilla!AD136,"#"),"")</f>
        <v/>
      </c>
      <c r="AG125" s="6" t="str">
        <f>IF($C125="OK",_xlfn.NUMBERVALUE(Plantilla!AE136),"")</f>
        <v/>
      </c>
      <c r="AH125" s="4" t="str">
        <f>IF($C125="OK",_xlfn.NUMBERVALUE(Plantilla!AF136),"")</f>
        <v/>
      </c>
      <c r="AI125" s="6" t="str">
        <f>IF($C125="OK",_xlfn.NUMBERVALUE(Plantilla!AG136),"")</f>
        <v/>
      </c>
      <c r="AJ125" s="6" t="str">
        <f>IF($C125="OK",_xlfn.NUMBERVALUE(Plantilla!AH136),"")</f>
        <v/>
      </c>
      <c r="AK125" s="6" t="str">
        <f>IF($C125="OK",_xlfn.NUMBERVALUE(Plantilla!AI136),"")</f>
        <v/>
      </c>
      <c r="AL125" s="6" t="str">
        <f>IF($C125="OK",_xlfn.NUMBERVALUE(Plantilla!AJ136),"")</f>
        <v/>
      </c>
      <c r="AM125" s="4" t="str">
        <f>IF($C125="OK",_xlfn.NUMBERVALUE(Plantilla!AK136),"")</f>
        <v/>
      </c>
      <c r="AN125" s="6" t="str">
        <f>IF($C125="OK",_xlfn.NUMBERVALUE(Plantilla!AL136),"")</f>
        <v/>
      </c>
      <c r="AO125" s="4" t="str">
        <f>IF($C125="OK",_xlfn.NUMBERVALUE(Plantilla!AM136),"")</f>
        <v/>
      </c>
      <c r="AP125" s="6" t="str">
        <f>IF($C125="OK",_xlfn.NUMBERVALUE(Plantilla!AN136),"")</f>
        <v/>
      </c>
      <c r="AQ125" s="4" t="str">
        <f>IF($C125="OK",_xlfn.NUMBERVALUE(Plantilla!AO136),"")</f>
        <v/>
      </c>
      <c r="AR125" s="6" t="str">
        <f>IF($C125="OK",_xlfn.NUMBERVALUE(Plantilla!AP136),"")</f>
        <v/>
      </c>
      <c r="AS125" s="4" t="str">
        <f>IF($C125="OK",_xlfn.NUMBERVALUE(Plantilla!AQ136),"")</f>
        <v/>
      </c>
      <c r="AT125" s="6" t="str">
        <f>IF($C125="OK",_xlfn.NUMBERVALUE(Plantilla!AR136),"")</f>
        <v/>
      </c>
      <c r="AU125" s="4" t="str">
        <f>IF($C125="OK",_xlfn.NUMBERVALUE(Plantilla!AS136),"")</f>
        <v/>
      </c>
      <c r="AV125" s="6" t="str">
        <f>IF($C125="OK",_xlfn.NUMBERVALUE(Plantilla!AT136),"")</f>
        <v/>
      </c>
      <c r="AW125" s="4" t="str">
        <f>IF($C125="OK",_xlfn.NUMBERVALUE(Plantilla!AU136),"")</f>
        <v/>
      </c>
      <c r="AX125" s="6" t="str">
        <f>IF($C125="OK",_xlfn.NUMBERVALUE(Plantilla!AV136),"")</f>
        <v/>
      </c>
      <c r="AY125" s="4" t="str">
        <f>IF($C125="OK",_xlfn.NUMBERVALUE(Plantilla!AW136),"")</f>
        <v/>
      </c>
      <c r="AZ125" s="6" t="str">
        <f>IF($C125="OK",_xlfn.NUMBERVALUE(Plantilla!AX136),"")</f>
        <v/>
      </c>
      <c r="BA125" t="str">
        <f>IF($C125="OK",_xlfn.NUMBERVALUE(Plantilla!AY136),"")</f>
        <v/>
      </c>
      <c r="BB125" t="str">
        <f>IF($C125="OK",_xlfn.NUMBERVALUE(Plantilla!AZ136),"")</f>
        <v/>
      </c>
      <c r="BC125" s="4" t="str">
        <f>IF($C125="OK",_xlfn.NUMBERVALUE(Plantilla!BA136),"")</f>
        <v/>
      </c>
      <c r="BD125" s="6" t="str">
        <f>IF($C125="OK",_xlfn.NUMBERVALUE(Plantilla!BB136),"")</f>
        <v/>
      </c>
      <c r="BE125" s="4" t="str">
        <f>IF($C125="OK",_xlfn.NUMBERVALUE(Plantilla!BC136),"")</f>
        <v/>
      </c>
      <c r="BF125" s="6" t="str">
        <f>IF($C125="OK",_xlfn.NUMBERVALUE(Plantilla!BD136),"")</f>
        <v/>
      </c>
      <c r="BG125" s="4" t="str">
        <f>IF($C125="OK",_xlfn.NUMBERVALUE(Plantilla!BE136),"")</f>
        <v/>
      </c>
      <c r="BH125" s="6" t="str">
        <f>IF($C125="OK",_xlfn.NUMBERVALUE(Plantilla!BF136),"")</f>
        <v/>
      </c>
      <c r="BI125" s="110" t="str">
        <f>IF($C125="OK",_xlfn.NUMBERVALUE(Plantilla!BG136),"")</f>
        <v/>
      </c>
      <c r="BJ125" s="6" t="str">
        <f>IF($C125="OK",_xlfn.NUMBERVALUE(Plantilla!BH136),"")</f>
        <v/>
      </c>
      <c r="BK125" s="109" t="str">
        <f>IF($C125="OK",_xlfn.NUMBERVALUE(Plantilla!BI136),"")</f>
        <v/>
      </c>
      <c r="BL125" s="6" t="str">
        <f>IF($C125="OK",
   IF(Plantilla!BJ136&lt;&gt;"",
      TEXT(VLOOKUP(Plantilla!BJ136,'Tablas '!$Z$4:$AA$6,2,FALSE),"#"),
   ""),
"")</f>
        <v/>
      </c>
      <c r="BM125" s="4" t="str">
        <f>IF($C125="OK",_xlfn.NUMBERVALUE(Plantilla!BK136),"")</f>
        <v/>
      </c>
      <c r="BN125" s="4" t="str">
        <f>IF($C125="OK",_xlfn.NUMBERVALUE(Plantilla!BL136),"")</f>
        <v/>
      </c>
      <c r="BO125" s="6" t="str">
        <f>IF($C125="OK",_xlfn.NUMBERVALUE(Plantilla!BM136),"")</f>
        <v/>
      </c>
      <c r="BP125" s="4" t="str">
        <f>IF($C125="OK",_xlfn.NUMBERVALUE(Plantilla!BN136),"")</f>
        <v/>
      </c>
      <c r="BQ125" s="6" t="str">
        <f>IF($C125="OK",_xlfn.NUMBERVALUE(Plantilla!BO136),"")</f>
        <v/>
      </c>
      <c r="BR125" s="4" t="str">
        <f>IF($C125="OK",_xlfn.NUMBERVALUE(Plantilla!BP136),"")</f>
        <v/>
      </c>
      <c r="BS125" s="6" t="str">
        <f>IF($C125="OK",_xlfn.NUMBERVALUE(Plantilla!BQ136),"")</f>
        <v/>
      </c>
      <c r="BT125" s="4" t="str">
        <f>IF($C125="OK",_xlfn.NUMBERVALUE(Plantilla!BR136),"")</f>
        <v/>
      </c>
      <c r="BU125" s="6" t="str">
        <f>IF($C125="OK",_xlfn.NUMBERVALUE(Plantilla!BS136),"")</f>
        <v/>
      </c>
      <c r="BV125" s="6" t="str">
        <f>IF($C125="OK",_xlfn.NUMBERVALUE(Plantilla!BT136),"")</f>
        <v/>
      </c>
      <c r="BW125" s="6" t="str">
        <f>IF($C125="OK",_xlfn.NUMBERVALUE(Plantilla!BU136),"")</f>
        <v/>
      </c>
      <c r="BX125" s="6" t="str">
        <f>IF($C125="OK",_xlfn.NUMBERVALUE(Plantilla!BV136),"")</f>
        <v/>
      </c>
      <c r="BY125" s="6" t="str">
        <f>IF($C125="OK",_xlfn.NUMBERVALUE(Plantilla!BW136),"")</f>
        <v/>
      </c>
      <c r="BZ125" s="6" t="str">
        <f>IF($C125="OK",_xlfn.NUMBERVALUE(Plantilla!BX136),"")</f>
        <v/>
      </c>
      <c r="CA125" s="6" t="str">
        <f>IF($C125="OK",_xlfn.NUMBERVALUE(Plantilla!BY136),"")</f>
        <v/>
      </c>
      <c r="CB125" s="6" t="str">
        <f>IF($C125="OK",_xlfn.NUMBERVALUE(Plantilla!BZ136),"")</f>
        <v/>
      </c>
      <c r="CC125" s="6" t="str">
        <f>IF($C125="OK",_xlfn.NUMBERVALUE(Plantilla!CA136),"")</f>
        <v/>
      </c>
      <c r="CD125" s="6" t="str">
        <f>IF($C125="OK",_xlfn.NUMBERVALUE(Plantilla!CB136),"")</f>
        <v/>
      </c>
      <c r="CE125" s="6" t="str">
        <f>IF($C125="OK",_xlfn.NUMBERVALUE(Plantilla!CC136),"")</f>
        <v/>
      </c>
      <c r="CF125" s="4" t="str">
        <f>IF($C125="OK",_xlfn.NUMBERVALUE(Plantilla!CD136),"")</f>
        <v/>
      </c>
      <c r="CG125" s="6" t="str">
        <f>IF($C125="OK",_xlfn.NUMBERVALUE(Plantilla!CE136),"")</f>
        <v/>
      </c>
      <c r="CH125" s="6" t="str">
        <f>IF($C125="OK",_xlfn.NUMBERVALUE(Plantilla!CF136),"")</f>
        <v/>
      </c>
      <c r="CI125" s="6" t="str">
        <f>IF($C125="OK",_xlfn.NUMBERVALUE(Plantilla!CG136),"")</f>
        <v/>
      </c>
      <c r="CJ125" s="6" t="str">
        <f>IF($C125="OK",_xlfn.NUMBERVALUE(Plantilla!CH136),"")</f>
        <v/>
      </c>
      <c r="CK125" s="6" t="str">
        <f>IF($C125="OK",_xlfn.NUMBERVALUE(Plantilla!CI136),"")</f>
        <v/>
      </c>
      <c r="CL125" s="6" t="str">
        <f>IF($C125="OK",_xlfn.NUMBERVALUE(Plantilla!CJ136),"")</f>
        <v/>
      </c>
      <c r="CM125" t="str">
        <f>IF($C125="OK",TEXT(Plantilla!CK136,"#"),"")</f>
        <v/>
      </c>
      <c r="CN125" s="6" t="str">
        <f>IF($C125="OK",_xlfn.NUMBERVALUE(Plantilla!CL136),"")</f>
        <v/>
      </c>
      <c r="CO125" s="6" t="str">
        <f>IF($C125="OK",_xlfn.NUMBERVALUE(Plantilla!CM136),"")</f>
        <v/>
      </c>
      <c r="CP125" s="110" t="str">
        <f>IF($C125="OK",_xlfn.NUMBERVALUE(Plantilla!CN136),"")</f>
        <v/>
      </c>
      <c r="CQ125" s="6" t="str">
        <f>IF($C125="OK",_xlfn.NUMBERVALUE(Plantilla!CO136),"")</f>
        <v/>
      </c>
      <c r="CR125" s="109" t="str">
        <f>IF($C125="OK",_xlfn.NUMBERVALUE(Plantilla!CP136),"")</f>
        <v/>
      </c>
      <c r="CS125" s="110" t="str">
        <f>IF($C125="OK",_xlfn.NUMBERVALUE(Plantilla!CQ136),"")</f>
        <v/>
      </c>
      <c r="CT125" s="6" t="str">
        <f>IF($C125="OK",_xlfn.NUMBERVALUE(Plantilla!CR136),"")</f>
        <v/>
      </c>
      <c r="CU125" s="109" t="str">
        <f>IF($C125="OK",_xlfn.NUMBERVALUE(Plantilla!CS136),"")</f>
        <v/>
      </c>
      <c r="CV125" s="110" t="str">
        <f>IF($C125="OK",_xlfn.NUMBERVALUE(Plantilla!CT136),"")</f>
        <v/>
      </c>
      <c r="CW125" s="6" t="str">
        <f>IF($C125="OK",_xlfn.NUMBERVALUE(Plantilla!CU136),"")</f>
        <v/>
      </c>
      <c r="CX125" s="82" t="str">
        <f>IF($C125="OK",_xlfn.NUMBERVALUE(Plantilla!CV136),"")</f>
        <v/>
      </c>
      <c r="CY125" s="6" t="str">
        <f>IF($C125="OK",_xlfn.NUMBERVALUE(Plantilla!CW136),"")</f>
        <v/>
      </c>
      <c r="CZ125" s="82" t="str">
        <f>IF($C125="OK",_xlfn.NUMBERVALUE(Plantilla!CX136),"")</f>
        <v/>
      </c>
      <c r="DA125" s="6" t="str">
        <f>IF($C125="OK",_xlfn.NUMBERVALUE(Plantilla!CY136),"")</f>
        <v/>
      </c>
      <c r="DB125" s="109" t="str">
        <f>IF($C125="OK",_xlfn.NUMBERVALUE(Plantilla!CZ136),"")</f>
        <v/>
      </c>
      <c r="DC125" s="6" t="str">
        <f>IF($C125="OK",_xlfn.NUMBERVALUE(Plantilla!DA136),"")</f>
        <v/>
      </c>
      <c r="DD125" s="6" t="str">
        <f>IF($C125="OK",TEXT(Plantilla!DB136,"#"),"")</f>
        <v/>
      </c>
      <c r="DE125" s="6" t="str">
        <f>IF($C125="OK",_xlfn.NUMBERVALUE(Plantilla!DC136),"")</f>
        <v/>
      </c>
      <c r="DF125" s="4" t="str">
        <f>IF($C125="OK",_xlfn.NUMBERVALUE(Plantilla!DD136),"")</f>
        <v/>
      </c>
      <c r="DG125" s="6" t="str">
        <f>IF($C125="OK",_xlfn.NUMBERVALUE(Plantilla!DE136),"")</f>
        <v/>
      </c>
      <c r="DH125" s="6" t="str">
        <f>IF($C125="OK",_xlfn.NUMBERVALUE(Plantilla!DF136),"")</f>
        <v/>
      </c>
      <c r="DI125" s="6" t="str">
        <f>IF($C125="OK",_xlfn.NUMBERVALUE(Plantilla!DG136),"")</f>
        <v/>
      </c>
      <c r="DJ125" s="6" t="str">
        <f>IF($C125="OK",_xlfn.NUMBERVALUE(Plantilla!DH136),"")</f>
        <v/>
      </c>
      <c r="DK125" s="6" t="str">
        <f>IF($C125="OK",_xlfn.NUMBERVALUE(Plantilla!DI136),"")</f>
        <v/>
      </c>
      <c r="DL125" s="6" t="str">
        <f>IF($C125="OK",_xlfn.NUMBERVALUE(Plantilla!DJ136),"")</f>
        <v/>
      </c>
      <c r="DM125" s="6" t="str">
        <f>IF($C125="OK",_xlfn.NUMBERVALUE(Plantilla!DK136),"")</f>
        <v/>
      </c>
      <c r="DN125" s="6" t="str">
        <f>IF($C125="OK",_xlfn.NUMBERVALUE(Plantilla!DL136),"")</f>
        <v/>
      </c>
      <c r="DO125" s="6" t="str">
        <f>IF($C125="OK",_xlfn.NUMBERVALUE(Plantilla!DM136),"")</f>
        <v/>
      </c>
      <c r="DP125" s="6" t="str">
        <f>IF($C125="OK",_xlfn.NUMBERVALUE(Plantilla!DN136),"")</f>
        <v/>
      </c>
      <c r="DQ125" s="6" t="str">
        <f>IF($C125="OK",_xlfn.NUMBERVALUE(Plantilla!DO136),"")</f>
        <v/>
      </c>
      <c r="DR125" s="6" t="str">
        <f>IF($C125="OK",_xlfn.NUMBERVALUE(Plantilla!DP136),"")</f>
        <v/>
      </c>
      <c r="DS125" t="str">
        <f>IF($C125="OK",TEXT(Plantilla!DR136,"#"),"")</f>
        <v/>
      </c>
      <c r="DT125" s="6"/>
    </row>
    <row r="126" spans="1:124" x14ac:dyDescent="0.25">
      <c r="A126" t="str">
        <f>IF(Plantilla!$I$6="¡Perfecto!, Guarda el archivo y adjúntalo a tu interfaz de Nómina Electrónica","OK","Error")</f>
        <v>OK</v>
      </c>
      <c r="B126" t="str">
        <f>IF(Plantilla!$I$6="¡Perfecto!, Guarda el archivo y adjúntalo a tu interfaz de Nómina Electrónica",MID(Plantilla!$D$2,SEARCH("V",Plantilla!$D$2),10),"")</f>
        <v>V2.0</v>
      </c>
      <c r="C126" t="str">
        <f>Plantilla!C137</f>
        <v/>
      </c>
      <c r="D126" t="str">
        <f>IF($C126="OK",Plantilla!B137,"")</f>
        <v/>
      </c>
      <c r="E126" t="str">
        <f>IF($C126="OK",
   VLOOKUP(Plantilla!$E$4,'Tablas '!$AP$4:$AT$6,5,FALSE),
"")</f>
        <v/>
      </c>
      <c r="F126" t="str">
        <f>IF($C126="OK",TEXT(Plantilla!D137,"#"),"")</f>
        <v/>
      </c>
      <c r="G126" t="str">
        <f>IF($C126="OK",
   VLOOKUP(Plantilla!E137,'Tablas '!$B$4:$C$14,2,FALSE),
"")</f>
        <v/>
      </c>
      <c r="H126" t="str">
        <f>IF($C126="OK",TEXT(Plantilla!F137,"#"),"")</f>
        <v/>
      </c>
      <c r="I126" t="str">
        <f>IF($C126="OK",TEXT(Plantilla!G137,"#"),"")</f>
        <v/>
      </c>
      <c r="J126" t="str">
        <f>IF($C126="OK",TEXT(Plantilla!H137,"#"),"")</f>
        <v/>
      </c>
      <c r="K126" t="str">
        <f>IF($C126="OK",TEXT(Plantilla!I137,"#"),"")</f>
        <v/>
      </c>
      <c r="L126" t="str">
        <f>IF($C126="OK",TEXT(Plantilla!J137,"#"),"")</f>
        <v/>
      </c>
      <c r="M126" t="str">
        <f>IF($C126="OK",TEXT(Plantilla!K137,"#"),"")</f>
        <v/>
      </c>
      <c r="N126" t="str">
        <f>IF($C126="OK",
   CONCATENATE(YEAR(Plantilla!L137),"-",TEXT(MONTH(Plantilla!L137),"00"),"-",TEXT(DAY(Plantilla!L137),"00")),
"")</f>
        <v/>
      </c>
      <c r="O126" t="str">
        <f>IF($C126="OK",_xlfn.NUMBERVALUE(Plantilla!M137),"")</f>
        <v/>
      </c>
      <c r="P126" t="str">
        <f>IF($C126="OK",
   IF(Plantilla!N137&lt;&gt;"",
      CONCATENATE(YEAR(Plantilla!N137),"-",TEXT(MONTH(Plantilla!N137),"00"),"-",TEXT(DAY(Plantilla!N137),"00")),
   ""),
"")</f>
        <v/>
      </c>
      <c r="Q126" t="str">
        <f>IF($C126="OK",
   VLOOKUP(Plantilla!O137,'Tablas '!$E$4:$F$19,2,FALSE),
"")</f>
        <v/>
      </c>
      <c r="R126" t="str">
        <f>IF($C126="OK",
   VLOOKUP(Plantilla!P137,'Tablas '!$H$4:$I$5,2,FALSE),
"")</f>
        <v/>
      </c>
      <c r="S126" t="str">
        <f>IF($C126="OK",
   VLOOKUP(Plantilla!Q137,'Tablas '!$K$4:$L$8,2,FALSE),
"")</f>
        <v/>
      </c>
      <c r="T126" t="str">
        <f>IF($C126="OK",
   VLOOKUP(Plantilla!R137,'Tablas '!$AE$4:$AF$6,2,FALSE),
"")</f>
        <v/>
      </c>
      <c r="U126" t="str">
        <f>IF($C126="OK",
   VLOOKUP(Plantilla!S137,'Tablas '!$AE$4:$AF$6,2,FALSE),
"")</f>
        <v/>
      </c>
      <c r="V126" t="str">
        <f>IF($C126="OK",TEXT(Plantilla!T137,"#"),"")</f>
        <v/>
      </c>
      <c r="W126" s="84" t="str">
        <f>IF($C126="OK",
   VLOOKUP(Plantilla!U137,'Tablas '!$AM$4:$AN$1126,2,FALSE),
"")</f>
        <v/>
      </c>
      <c r="X126" t="str">
        <f>IF($C126="OK",TEXT(Plantilla!V137,"#"),"")</f>
        <v/>
      </c>
      <c r="Y126" t="str">
        <f>IF($C126="OK",
   CONCATENATE(YEAR(Plantilla!W137),"-",TEXT(MONTH(Plantilla!W137),"00"),"-",TEXT(DAY(Plantilla!W137),"00")),
"")</f>
        <v/>
      </c>
      <c r="Z126" t="str">
        <f>IF($C126="OK",
   CONCATENATE(YEAR(Plantilla!X137),"-",TEXT(MONTH(Plantilla!X137),"00"),"-",TEXT(DAY(Plantilla!X137),"00")),
"")</f>
        <v/>
      </c>
      <c r="AA126" t="str">
        <f>IF($C126="OK",
   TEXT(VLOOKUP(Plantilla!Y137,'Tablas '!$Q$4:$R$9,2,FALSE),"#"),
"")</f>
        <v/>
      </c>
      <c r="AB126" t="str">
        <f>IF($C126="OK",
   CONCATENATE(YEAR(Plantilla!Z137),"-",TEXT(MONTH(Plantilla!Z137),"00"),"-",TEXT(DAY(Plantilla!Z137),"00")),
"")</f>
        <v/>
      </c>
      <c r="AC126" t="str">
        <f>IF($C126="OK",
   TEXT(VLOOKUP(Plantilla!AA137,'Tablas '!$T$4:$U$13,2,FALSE),"#"),
"")</f>
        <v/>
      </c>
      <c r="AD126" t="str">
        <f>IF($C126="OK",TEXT(Plantilla!AB137,"#"),"")</f>
        <v/>
      </c>
      <c r="AE126" t="str">
        <f>IF($C126="OK",
   IF(Plantilla!AC137&lt;&gt;"",
      TEXT(VLOOKUP(Plantilla!AC137,'Tablas '!$W$4:$X$7,2,FALSE),"#"),
   ""),
"")</f>
        <v/>
      </c>
      <c r="AF126" t="str">
        <f>IF($C126="OK",TEXT(Plantilla!AD137,"#"),"")</f>
        <v/>
      </c>
      <c r="AG126" s="6" t="str">
        <f>IF($C126="OK",_xlfn.NUMBERVALUE(Plantilla!AE137),"")</f>
        <v/>
      </c>
      <c r="AH126" s="4" t="str">
        <f>IF($C126="OK",_xlfn.NUMBERVALUE(Plantilla!AF137),"")</f>
        <v/>
      </c>
      <c r="AI126" s="6" t="str">
        <f>IF($C126="OK",_xlfn.NUMBERVALUE(Plantilla!AG137),"")</f>
        <v/>
      </c>
      <c r="AJ126" s="6" t="str">
        <f>IF($C126="OK",_xlfn.NUMBERVALUE(Plantilla!AH137),"")</f>
        <v/>
      </c>
      <c r="AK126" s="6" t="str">
        <f>IF($C126="OK",_xlfn.NUMBERVALUE(Plantilla!AI137),"")</f>
        <v/>
      </c>
      <c r="AL126" s="6" t="str">
        <f>IF($C126="OK",_xlfn.NUMBERVALUE(Plantilla!AJ137),"")</f>
        <v/>
      </c>
      <c r="AM126" s="4" t="str">
        <f>IF($C126="OK",_xlfn.NUMBERVALUE(Plantilla!AK137),"")</f>
        <v/>
      </c>
      <c r="AN126" s="6" t="str">
        <f>IF($C126="OK",_xlfn.NUMBERVALUE(Plantilla!AL137),"")</f>
        <v/>
      </c>
      <c r="AO126" s="4" t="str">
        <f>IF($C126="OK",_xlfn.NUMBERVALUE(Plantilla!AM137),"")</f>
        <v/>
      </c>
      <c r="AP126" s="6" t="str">
        <f>IF($C126="OK",_xlfn.NUMBERVALUE(Plantilla!AN137),"")</f>
        <v/>
      </c>
      <c r="AQ126" s="4" t="str">
        <f>IF($C126="OK",_xlfn.NUMBERVALUE(Plantilla!AO137),"")</f>
        <v/>
      </c>
      <c r="AR126" s="6" t="str">
        <f>IF($C126="OK",_xlfn.NUMBERVALUE(Plantilla!AP137),"")</f>
        <v/>
      </c>
      <c r="AS126" s="4" t="str">
        <f>IF($C126="OK",_xlfn.NUMBERVALUE(Plantilla!AQ137),"")</f>
        <v/>
      </c>
      <c r="AT126" s="6" t="str">
        <f>IF($C126="OK",_xlfn.NUMBERVALUE(Plantilla!AR137),"")</f>
        <v/>
      </c>
      <c r="AU126" s="4" t="str">
        <f>IF($C126="OK",_xlfn.NUMBERVALUE(Plantilla!AS137),"")</f>
        <v/>
      </c>
      <c r="AV126" s="6" t="str">
        <f>IF($C126="OK",_xlfn.NUMBERVALUE(Plantilla!AT137),"")</f>
        <v/>
      </c>
      <c r="AW126" s="4" t="str">
        <f>IF($C126="OK",_xlfn.NUMBERVALUE(Plantilla!AU137),"")</f>
        <v/>
      </c>
      <c r="AX126" s="6" t="str">
        <f>IF($C126="OK",_xlfn.NUMBERVALUE(Plantilla!AV137),"")</f>
        <v/>
      </c>
      <c r="AY126" s="4" t="str">
        <f>IF($C126="OK",_xlfn.NUMBERVALUE(Plantilla!AW137),"")</f>
        <v/>
      </c>
      <c r="AZ126" s="6" t="str">
        <f>IF($C126="OK",_xlfn.NUMBERVALUE(Plantilla!AX137),"")</f>
        <v/>
      </c>
      <c r="BA126" t="str">
        <f>IF($C126="OK",_xlfn.NUMBERVALUE(Plantilla!AY137),"")</f>
        <v/>
      </c>
      <c r="BB126" t="str">
        <f>IF($C126="OK",_xlfn.NUMBERVALUE(Plantilla!AZ137),"")</f>
        <v/>
      </c>
      <c r="BC126" s="4" t="str">
        <f>IF($C126="OK",_xlfn.NUMBERVALUE(Plantilla!BA137),"")</f>
        <v/>
      </c>
      <c r="BD126" s="6" t="str">
        <f>IF($C126="OK",_xlfn.NUMBERVALUE(Plantilla!BB137),"")</f>
        <v/>
      </c>
      <c r="BE126" s="4" t="str">
        <f>IF($C126="OK",_xlfn.NUMBERVALUE(Plantilla!BC137),"")</f>
        <v/>
      </c>
      <c r="BF126" s="6" t="str">
        <f>IF($C126="OK",_xlfn.NUMBERVALUE(Plantilla!BD137),"")</f>
        <v/>
      </c>
      <c r="BG126" s="4" t="str">
        <f>IF($C126="OK",_xlfn.NUMBERVALUE(Plantilla!BE137),"")</f>
        <v/>
      </c>
      <c r="BH126" s="6" t="str">
        <f>IF($C126="OK",_xlfn.NUMBERVALUE(Plantilla!BF137),"")</f>
        <v/>
      </c>
      <c r="BI126" s="110" t="str">
        <f>IF($C126="OK",_xlfn.NUMBERVALUE(Plantilla!BG137),"")</f>
        <v/>
      </c>
      <c r="BJ126" s="6" t="str">
        <f>IF($C126="OK",_xlfn.NUMBERVALUE(Plantilla!BH137),"")</f>
        <v/>
      </c>
      <c r="BK126" s="109" t="str">
        <f>IF($C126="OK",_xlfn.NUMBERVALUE(Plantilla!BI137),"")</f>
        <v/>
      </c>
      <c r="BL126" s="6" t="str">
        <f>IF($C126="OK",
   IF(Plantilla!BJ137&lt;&gt;"",
      TEXT(VLOOKUP(Plantilla!BJ137,'Tablas '!$Z$4:$AA$6,2,FALSE),"#"),
   ""),
"")</f>
        <v/>
      </c>
      <c r="BM126" s="4" t="str">
        <f>IF($C126="OK",_xlfn.NUMBERVALUE(Plantilla!BK137),"")</f>
        <v/>
      </c>
      <c r="BN126" s="4" t="str">
        <f>IF($C126="OK",_xlfn.NUMBERVALUE(Plantilla!BL137),"")</f>
        <v/>
      </c>
      <c r="BO126" s="6" t="str">
        <f>IF($C126="OK",_xlfn.NUMBERVALUE(Plantilla!BM137),"")</f>
        <v/>
      </c>
      <c r="BP126" s="4" t="str">
        <f>IF($C126="OK",_xlfn.NUMBERVALUE(Plantilla!BN137),"")</f>
        <v/>
      </c>
      <c r="BQ126" s="6" t="str">
        <f>IF($C126="OK",_xlfn.NUMBERVALUE(Plantilla!BO137),"")</f>
        <v/>
      </c>
      <c r="BR126" s="4" t="str">
        <f>IF($C126="OK",_xlfn.NUMBERVALUE(Plantilla!BP137),"")</f>
        <v/>
      </c>
      <c r="BS126" s="6" t="str">
        <f>IF($C126="OK",_xlfn.NUMBERVALUE(Plantilla!BQ137),"")</f>
        <v/>
      </c>
      <c r="BT126" s="4" t="str">
        <f>IF($C126="OK",_xlfn.NUMBERVALUE(Plantilla!BR137),"")</f>
        <v/>
      </c>
      <c r="BU126" s="6" t="str">
        <f>IF($C126="OK",_xlfn.NUMBERVALUE(Plantilla!BS137),"")</f>
        <v/>
      </c>
      <c r="BV126" s="6" t="str">
        <f>IF($C126="OK",_xlfn.NUMBERVALUE(Plantilla!BT137),"")</f>
        <v/>
      </c>
      <c r="BW126" s="6" t="str">
        <f>IF($C126="OK",_xlfn.NUMBERVALUE(Plantilla!BU137),"")</f>
        <v/>
      </c>
      <c r="BX126" s="6" t="str">
        <f>IF($C126="OK",_xlfn.NUMBERVALUE(Plantilla!BV137),"")</f>
        <v/>
      </c>
      <c r="BY126" s="6" t="str">
        <f>IF($C126="OK",_xlfn.NUMBERVALUE(Plantilla!BW137),"")</f>
        <v/>
      </c>
      <c r="BZ126" s="6" t="str">
        <f>IF($C126="OK",_xlfn.NUMBERVALUE(Plantilla!BX137),"")</f>
        <v/>
      </c>
      <c r="CA126" s="6" t="str">
        <f>IF($C126="OK",_xlfn.NUMBERVALUE(Plantilla!BY137),"")</f>
        <v/>
      </c>
      <c r="CB126" s="6" t="str">
        <f>IF($C126="OK",_xlfn.NUMBERVALUE(Plantilla!BZ137),"")</f>
        <v/>
      </c>
      <c r="CC126" s="6" t="str">
        <f>IF($C126="OK",_xlfn.NUMBERVALUE(Plantilla!CA137),"")</f>
        <v/>
      </c>
      <c r="CD126" s="6" t="str">
        <f>IF($C126="OK",_xlfn.NUMBERVALUE(Plantilla!CB137),"")</f>
        <v/>
      </c>
      <c r="CE126" s="6" t="str">
        <f>IF($C126="OK",_xlfn.NUMBERVALUE(Plantilla!CC137),"")</f>
        <v/>
      </c>
      <c r="CF126" s="4" t="str">
        <f>IF($C126="OK",_xlfn.NUMBERVALUE(Plantilla!CD137),"")</f>
        <v/>
      </c>
      <c r="CG126" s="6" t="str">
        <f>IF($C126="OK",_xlfn.NUMBERVALUE(Plantilla!CE137),"")</f>
        <v/>
      </c>
      <c r="CH126" s="6" t="str">
        <f>IF($C126="OK",_xlfn.NUMBERVALUE(Plantilla!CF137),"")</f>
        <v/>
      </c>
      <c r="CI126" s="6" t="str">
        <f>IF($C126="OK",_xlfn.NUMBERVALUE(Plantilla!CG137),"")</f>
        <v/>
      </c>
      <c r="CJ126" s="6" t="str">
        <f>IF($C126="OK",_xlfn.NUMBERVALUE(Plantilla!CH137),"")</f>
        <v/>
      </c>
      <c r="CK126" s="6" t="str">
        <f>IF($C126="OK",_xlfn.NUMBERVALUE(Plantilla!CI137),"")</f>
        <v/>
      </c>
      <c r="CL126" s="6" t="str">
        <f>IF($C126="OK",_xlfn.NUMBERVALUE(Plantilla!CJ137),"")</f>
        <v/>
      </c>
      <c r="CM126" t="str">
        <f>IF($C126="OK",TEXT(Plantilla!CK137,"#"),"")</f>
        <v/>
      </c>
      <c r="CN126" s="6" t="str">
        <f>IF($C126="OK",_xlfn.NUMBERVALUE(Plantilla!CL137),"")</f>
        <v/>
      </c>
      <c r="CO126" s="6" t="str">
        <f>IF($C126="OK",_xlfn.NUMBERVALUE(Plantilla!CM137),"")</f>
        <v/>
      </c>
      <c r="CP126" s="110" t="str">
        <f>IF($C126="OK",_xlfn.NUMBERVALUE(Plantilla!CN137),"")</f>
        <v/>
      </c>
      <c r="CQ126" s="6" t="str">
        <f>IF($C126="OK",_xlfn.NUMBERVALUE(Plantilla!CO137),"")</f>
        <v/>
      </c>
      <c r="CR126" s="109" t="str">
        <f>IF($C126="OK",_xlfn.NUMBERVALUE(Plantilla!CP137),"")</f>
        <v/>
      </c>
      <c r="CS126" s="110" t="str">
        <f>IF($C126="OK",_xlfn.NUMBERVALUE(Plantilla!CQ137),"")</f>
        <v/>
      </c>
      <c r="CT126" s="6" t="str">
        <f>IF($C126="OK",_xlfn.NUMBERVALUE(Plantilla!CR137),"")</f>
        <v/>
      </c>
      <c r="CU126" s="109" t="str">
        <f>IF($C126="OK",_xlfn.NUMBERVALUE(Plantilla!CS137),"")</f>
        <v/>
      </c>
      <c r="CV126" s="110" t="str">
        <f>IF($C126="OK",_xlfn.NUMBERVALUE(Plantilla!CT137),"")</f>
        <v/>
      </c>
      <c r="CW126" s="6" t="str">
        <f>IF($C126="OK",_xlfn.NUMBERVALUE(Plantilla!CU137),"")</f>
        <v/>
      </c>
      <c r="CX126" s="82" t="str">
        <f>IF($C126="OK",_xlfn.NUMBERVALUE(Plantilla!CV137),"")</f>
        <v/>
      </c>
      <c r="CY126" s="6" t="str">
        <f>IF($C126="OK",_xlfn.NUMBERVALUE(Plantilla!CW137),"")</f>
        <v/>
      </c>
      <c r="CZ126" s="82" t="str">
        <f>IF($C126="OK",_xlfn.NUMBERVALUE(Plantilla!CX137),"")</f>
        <v/>
      </c>
      <c r="DA126" s="6" t="str">
        <f>IF($C126="OK",_xlfn.NUMBERVALUE(Plantilla!CY137),"")</f>
        <v/>
      </c>
      <c r="DB126" s="109" t="str">
        <f>IF($C126="OK",_xlfn.NUMBERVALUE(Plantilla!CZ137),"")</f>
        <v/>
      </c>
      <c r="DC126" s="6" t="str">
        <f>IF($C126="OK",_xlfn.NUMBERVALUE(Plantilla!DA137),"")</f>
        <v/>
      </c>
      <c r="DD126" s="6" t="str">
        <f>IF($C126="OK",TEXT(Plantilla!DB137,"#"),"")</f>
        <v/>
      </c>
      <c r="DE126" s="6" t="str">
        <f>IF($C126="OK",_xlfn.NUMBERVALUE(Plantilla!DC137),"")</f>
        <v/>
      </c>
      <c r="DF126" s="4" t="str">
        <f>IF($C126="OK",_xlfn.NUMBERVALUE(Plantilla!DD137),"")</f>
        <v/>
      </c>
      <c r="DG126" s="6" t="str">
        <f>IF($C126="OK",_xlfn.NUMBERVALUE(Plantilla!DE137),"")</f>
        <v/>
      </c>
      <c r="DH126" s="6" t="str">
        <f>IF($C126="OK",_xlfn.NUMBERVALUE(Plantilla!DF137),"")</f>
        <v/>
      </c>
      <c r="DI126" s="6" t="str">
        <f>IF($C126="OK",_xlfn.NUMBERVALUE(Plantilla!DG137),"")</f>
        <v/>
      </c>
      <c r="DJ126" s="6" t="str">
        <f>IF($C126="OK",_xlfn.NUMBERVALUE(Plantilla!DH137),"")</f>
        <v/>
      </c>
      <c r="DK126" s="6" t="str">
        <f>IF($C126="OK",_xlfn.NUMBERVALUE(Plantilla!DI137),"")</f>
        <v/>
      </c>
      <c r="DL126" s="6" t="str">
        <f>IF($C126="OK",_xlfn.NUMBERVALUE(Plantilla!DJ137),"")</f>
        <v/>
      </c>
      <c r="DM126" s="6" t="str">
        <f>IF($C126="OK",_xlfn.NUMBERVALUE(Plantilla!DK137),"")</f>
        <v/>
      </c>
      <c r="DN126" s="6" t="str">
        <f>IF($C126="OK",_xlfn.NUMBERVALUE(Plantilla!DL137),"")</f>
        <v/>
      </c>
      <c r="DO126" s="6" t="str">
        <f>IF($C126="OK",_xlfn.NUMBERVALUE(Plantilla!DM137),"")</f>
        <v/>
      </c>
      <c r="DP126" s="6" t="str">
        <f>IF($C126="OK",_xlfn.NUMBERVALUE(Plantilla!DN137),"")</f>
        <v/>
      </c>
      <c r="DQ126" s="6" t="str">
        <f>IF($C126="OK",_xlfn.NUMBERVALUE(Plantilla!DO137),"")</f>
        <v/>
      </c>
      <c r="DR126" s="6" t="str">
        <f>IF($C126="OK",_xlfn.NUMBERVALUE(Plantilla!DP137),"")</f>
        <v/>
      </c>
      <c r="DS126" t="str">
        <f>IF($C126="OK",TEXT(Plantilla!DR137,"#"),"")</f>
        <v/>
      </c>
      <c r="DT126" s="6"/>
    </row>
    <row r="127" spans="1:124" x14ac:dyDescent="0.25">
      <c r="A127" t="str">
        <f>IF(Plantilla!$I$6="¡Perfecto!, Guarda el archivo y adjúntalo a tu interfaz de Nómina Electrónica","OK","Error")</f>
        <v>OK</v>
      </c>
      <c r="B127" t="str">
        <f>IF(Plantilla!$I$6="¡Perfecto!, Guarda el archivo y adjúntalo a tu interfaz de Nómina Electrónica",MID(Plantilla!$D$2,SEARCH("V",Plantilla!$D$2),10),"")</f>
        <v>V2.0</v>
      </c>
      <c r="C127" t="str">
        <f>Plantilla!C138</f>
        <v/>
      </c>
      <c r="D127" t="str">
        <f>IF($C127="OK",Plantilla!B138,"")</f>
        <v/>
      </c>
      <c r="E127" t="str">
        <f>IF($C127="OK",
   VLOOKUP(Plantilla!$E$4,'Tablas '!$AP$4:$AT$6,5,FALSE),
"")</f>
        <v/>
      </c>
      <c r="F127" t="str">
        <f>IF($C127="OK",TEXT(Plantilla!D138,"#"),"")</f>
        <v/>
      </c>
      <c r="G127" t="str">
        <f>IF($C127="OK",
   VLOOKUP(Plantilla!E138,'Tablas '!$B$4:$C$14,2,FALSE),
"")</f>
        <v/>
      </c>
      <c r="H127" t="str">
        <f>IF($C127="OK",TEXT(Plantilla!F138,"#"),"")</f>
        <v/>
      </c>
      <c r="I127" t="str">
        <f>IF($C127="OK",TEXT(Plantilla!G138,"#"),"")</f>
        <v/>
      </c>
      <c r="J127" t="str">
        <f>IF($C127="OK",TEXT(Plantilla!H138,"#"),"")</f>
        <v/>
      </c>
      <c r="K127" t="str">
        <f>IF($C127="OK",TEXT(Plantilla!I138,"#"),"")</f>
        <v/>
      </c>
      <c r="L127" t="str">
        <f>IF($C127="OK",TEXT(Plantilla!J138,"#"),"")</f>
        <v/>
      </c>
      <c r="M127" t="str">
        <f>IF($C127="OK",TEXT(Plantilla!K138,"#"),"")</f>
        <v/>
      </c>
      <c r="N127" t="str">
        <f>IF($C127="OK",
   CONCATENATE(YEAR(Plantilla!L138),"-",TEXT(MONTH(Plantilla!L138),"00"),"-",TEXT(DAY(Plantilla!L138),"00")),
"")</f>
        <v/>
      </c>
      <c r="O127" t="str">
        <f>IF($C127="OK",_xlfn.NUMBERVALUE(Plantilla!M138),"")</f>
        <v/>
      </c>
      <c r="P127" t="str">
        <f>IF($C127="OK",
   IF(Plantilla!N138&lt;&gt;"",
      CONCATENATE(YEAR(Plantilla!N138),"-",TEXT(MONTH(Plantilla!N138),"00"),"-",TEXT(DAY(Plantilla!N138),"00")),
   ""),
"")</f>
        <v/>
      </c>
      <c r="Q127" t="str">
        <f>IF($C127="OK",
   VLOOKUP(Plantilla!O138,'Tablas '!$E$4:$F$19,2,FALSE),
"")</f>
        <v/>
      </c>
      <c r="R127" t="str">
        <f>IF($C127="OK",
   VLOOKUP(Plantilla!P138,'Tablas '!$H$4:$I$5,2,FALSE),
"")</f>
        <v/>
      </c>
      <c r="S127" t="str">
        <f>IF($C127="OK",
   VLOOKUP(Plantilla!Q138,'Tablas '!$K$4:$L$8,2,FALSE),
"")</f>
        <v/>
      </c>
      <c r="T127" t="str">
        <f>IF($C127="OK",
   VLOOKUP(Plantilla!R138,'Tablas '!$AE$4:$AF$6,2,FALSE),
"")</f>
        <v/>
      </c>
      <c r="U127" t="str">
        <f>IF($C127="OK",
   VLOOKUP(Plantilla!S138,'Tablas '!$AE$4:$AF$6,2,FALSE),
"")</f>
        <v/>
      </c>
      <c r="V127" t="str">
        <f>IF($C127="OK",TEXT(Plantilla!T138,"#"),"")</f>
        <v/>
      </c>
      <c r="W127" s="84" t="str">
        <f>IF($C127="OK",
   VLOOKUP(Plantilla!U138,'Tablas '!$AM$4:$AN$1126,2,FALSE),
"")</f>
        <v/>
      </c>
      <c r="X127" t="str">
        <f>IF($C127="OK",TEXT(Plantilla!V138,"#"),"")</f>
        <v/>
      </c>
      <c r="Y127" t="str">
        <f>IF($C127="OK",
   CONCATENATE(YEAR(Plantilla!W138),"-",TEXT(MONTH(Plantilla!W138),"00"),"-",TEXT(DAY(Plantilla!W138),"00")),
"")</f>
        <v/>
      </c>
      <c r="Z127" t="str">
        <f>IF($C127="OK",
   CONCATENATE(YEAR(Plantilla!X138),"-",TEXT(MONTH(Plantilla!X138),"00"),"-",TEXT(DAY(Plantilla!X138),"00")),
"")</f>
        <v/>
      </c>
      <c r="AA127" t="str">
        <f>IF($C127="OK",
   TEXT(VLOOKUP(Plantilla!Y138,'Tablas '!$Q$4:$R$9,2,FALSE),"#"),
"")</f>
        <v/>
      </c>
      <c r="AB127" t="str">
        <f>IF($C127="OK",
   CONCATENATE(YEAR(Plantilla!Z138),"-",TEXT(MONTH(Plantilla!Z138),"00"),"-",TEXT(DAY(Plantilla!Z138),"00")),
"")</f>
        <v/>
      </c>
      <c r="AC127" t="str">
        <f>IF($C127="OK",
   TEXT(VLOOKUP(Plantilla!AA138,'Tablas '!$T$4:$U$13,2,FALSE),"#"),
"")</f>
        <v/>
      </c>
      <c r="AD127" t="str">
        <f>IF($C127="OK",TEXT(Plantilla!AB138,"#"),"")</f>
        <v/>
      </c>
      <c r="AE127" t="str">
        <f>IF($C127="OK",
   IF(Plantilla!AC138&lt;&gt;"",
      TEXT(VLOOKUP(Plantilla!AC138,'Tablas '!$W$4:$X$7,2,FALSE),"#"),
   ""),
"")</f>
        <v/>
      </c>
      <c r="AF127" t="str">
        <f>IF($C127="OK",TEXT(Plantilla!AD138,"#"),"")</f>
        <v/>
      </c>
      <c r="AG127" s="6" t="str">
        <f>IF($C127="OK",_xlfn.NUMBERVALUE(Plantilla!AE138),"")</f>
        <v/>
      </c>
      <c r="AH127" s="4" t="str">
        <f>IF($C127="OK",_xlfn.NUMBERVALUE(Plantilla!AF138),"")</f>
        <v/>
      </c>
      <c r="AI127" s="6" t="str">
        <f>IF($C127="OK",_xlfn.NUMBERVALUE(Plantilla!AG138),"")</f>
        <v/>
      </c>
      <c r="AJ127" s="6" t="str">
        <f>IF($C127="OK",_xlfn.NUMBERVALUE(Plantilla!AH138),"")</f>
        <v/>
      </c>
      <c r="AK127" s="6" t="str">
        <f>IF($C127="OK",_xlfn.NUMBERVALUE(Plantilla!AI138),"")</f>
        <v/>
      </c>
      <c r="AL127" s="6" t="str">
        <f>IF($C127="OK",_xlfn.NUMBERVALUE(Plantilla!AJ138),"")</f>
        <v/>
      </c>
      <c r="AM127" s="4" t="str">
        <f>IF($C127="OK",_xlfn.NUMBERVALUE(Plantilla!AK138),"")</f>
        <v/>
      </c>
      <c r="AN127" s="6" t="str">
        <f>IF($C127="OK",_xlfn.NUMBERVALUE(Plantilla!AL138),"")</f>
        <v/>
      </c>
      <c r="AO127" s="4" t="str">
        <f>IF($C127="OK",_xlfn.NUMBERVALUE(Plantilla!AM138),"")</f>
        <v/>
      </c>
      <c r="AP127" s="6" t="str">
        <f>IF($C127="OK",_xlfn.NUMBERVALUE(Plantilla!AN138),"")</f>
        <v/>
      </c>
      <c r="AQ127" s="4" t="str">
        <f>IF($C127="OK",_xlfn.NUMBERVALUE(Plantilla!AO138),"")</f>
        <v/>
      </c>
      <c r="AR127" s="6" t="str">
        <f>IF($C127="OK",_xlfn.NUMBERVALUE(Plantilla!AP138),"")</f>
        <v/>
      </c>
      <c r="AS127" s="4" t="str">
        <f>IF($C127="OK",_xlfn.NUMBERVALUE(Plantilla!AQ138),"")</f>
        <v/>
      </c>
      <c r="AT127" s="6" t="str">
        <f>IF($C127="OK",_xlfn.NUMBERVALUE(Plantilla!AR138),"")</f>
        <v/>
      </c>
      <c r="AU127" s="4" t="str">
        <f>IF($C127="OK",_xlfn.NUMBERVALUE(Plantilla!AS138),"")</f>
        <v/>
      </c>
      <c r="AV127" s="6" t="str">
        <f>IF($C127="OK",_xlfn.NUMBERVALUE(Plantilla!AT138),"")</f>
        <v/>
      </c>
      <c r="AW127" s="4" t="str">
        <f>IF($C127="OK",_xlfn.NUMBERVALUE(Plantilla!AU138),"")</f>
        <v/>
      </c>
      <c r="AX127" s="6" t="str">
        <f>IF($C127="OK",_xlfn.NUMBERVALUE(Plantilla!AV138),"")</f>
        <v/>
      </c>
      <c r="AY127" s="4" t="str">
        <f>IF($C127="OK",_xlfn.NUMBERVALUE(Plantilla!AW138),"")</f>
        <v/>
      </c>
      <c r="AZ127" s="6" t="str">
        <f>IF($C127="OK",_xlfn.NUMBERVALUE(Plantilla!AX138),"")</f>
        <v/>
      </c>
      <c r="BA127" t="str">
        <f>IF($C127="OK",_xlfn.NUMBERVALUE(Plantilla!AY138),"")</f>
        <v/>
      </c>
      <c r="BB127" t="str">
        <f>IF($C127="OK",_xlfn.NUMBERVALUE(Plantilla!AZ138),"")</f>
        <v/>
      </c>
      <c r="BC127" s="4" t="str">
        <f>IF($C127="OK",_xlfn.NUMBERVALUE(Plantilla!BA138),"")</f>
        <v/>
      </c>
      <c r="BD127" s="6" t="str">
        <f>IF($C127="OK",_xlfn.NUMBERVALUE(Plantilla!BB138),"")</f>
        <v/>
      </c>
      <c r="BE127" s="4" t="str">
        <f>IF($C127="OK",_xlfn.NUMBERVALUE(Plantilla!BC138),"")</f>
        <v/>
      </c>
      <c r="BF127" s="6" t="str">
        <f>IF($C127="OK",_xlfn.NUMBERVALUE(Plantilla!BD138),"")</f>
        <v/>
      </c>
      <c r="BG127" s="4" t="str">
        <f>IF($C127="OK",_xlfn.NUMBERVALUE(Plantilla!BE138),"")</f>
        <v/>
      </c>
      <c r="BH127" s="6" t="str">
        <f>IF($C127="OK",_xlfn.NUMBERVALUE(Plantilla!BF138),"")</f>
        <v/>
      </c>
      <c r="BI127" s="110" t="str">
        <f>IF($C127="OK",_xlfn.NUMBERVALUE(Plantilla!BG138),"")</f>
        <v/>
      </c>
      <c r="BJ127" s="6" t="str">
        <f>IF($C127="OK",_xlfn.NUMBERVALUE(Plantilla!BH138),"")</f>
        <v/>
      </c>
      <c r="BK127" s="109" t="str">
        <f>IF($C127="OK",_xlfn.NUMBERVALUE(Plantilla!BI138),"")</f>
        <v/>
      </c>
      <c r="BL127" s="6" t="str">
        <f>IF($C127="OK",
   IF(Plantilla!BJ138&lt;&gt;"",
      TEXT(VLOOKUP(Plantilla!BJ138,'Tablas '!$Z$4:$AA$6,2,FALSE),"#"),
   ""),
"")</f>
        <v/>
      </c>
      <c r="BM127" s="4" t="str">
        <f>IF($C127="OK",_xlfn.NUMBERVALUE(Plantilla!BK138),"")</f>
        <v/>
      </c>
      <c r="BN127" s="4" t="str">
        <f>IF($C127="OK",_xlfn.NUMBERVALUE(Plantilla!BL138),"")</f>
        <v/>
      </c>
      <c r="BO127" s="6" t="str">
        <f>IF($C127="OK",_xlfn.NUMBERVALUE(Plantilla!BM138),"")</f>
        <v/>
      </c>
      <c r="BP127" s="4" t="str">
        <f>IF($C127="OK",_xlfn.NUMBERVALUE(Plantilla!BN138),"")</f>
        <v/>
      </c>
      <c r="BQ127" s="6" t="str">
        <f>IF($C127="OK",_xlfn.NUMBERVALUE(Plantilla!BO138),"")</f>
        <v/>
      </c>
      <c r="BR127" s="4" t="str">
        <f>IF($C127="OK",_xlfn.NUMBERVALUE(Plantilla!BP138),"")</f>
        <v/>
      </c>
      <c r="BS127" s="6" t="str">
        <f>IF($C127="OK",_xlfn.NUMBERVALUE(Plantilla!BQ138),"")</f>
        <v/>
      </c>
      <c r="BT127" s="4" t="str">
        <f>IF($C127="OK",_xlfn.NUMBERVALUE(Plantilla!BR138),"")</f>
        <v/>
      </c>
      <c r="BU127" s="6" t="str">
        <f>IF($C127="OK",_xlfn.NUMBERVALUE(Plantilla!BS138),"")</f>
        <v/>
      </c>
      <c r="BV127" s="6" t="str">
        <f>IF($C127="OK",_xlfn.NUMBERVALUE(Plantilla!BT138),"")</f>
        <v/>
      </c>
      <c r="BW127" s="6" t="str">
        <f>IF($C127="OK",_xlfn.NUMBERVALUE(Plantilla!BU138),"")</f>
        <v/>
      </c>
      <c r="BX127" s="6" t="str">
        <f>IF($C127="OK",_xlfn.NUMBERVALUE(Plantilla!BV138),"")</f>
        <v/>
      </c>
      <c r="BY127" s="6" t="str">
        <f>IF($C127="OK",_xlfn.NUMBERVALUE(Plantilla!BW138),"")</f>
        <v/>
      </c>
      <c r="BZ127" s="6" t="str">
        <f>IF($C127="OK",_xlfn.NUMBERVALUE(Plantilla!BX138),"")</f>
        <v/>
      </c>
      <c r="CA127" s="6" t="str">
        <f>IF($C127="OK",_xlfn.NUMBERVALUE(Plantilla!BY138),"")</f>
        <v/>
      </c>
      <c r="CB127" s="6" t="str">
        <f>IF($C127="OK",_xlfn.NUMBERVALUE(Plantilla!BZ138),"")</f>
        <v/>
      </c>
      <c r="CC127" s="6" t="str">
        <f>IF($C127="OK",_xlfn.NUMBERVALUE(Plantilla!CA138),"")</f>
        <v/>
      </c>
      <c r="CD127" s="6" t="str">
        <f>IF($C127="OK",_xlfn.NUMBERVALUE(Plantilla!CB138),"")</f>
        <v/>
      </c>
      <c r="CE127" s="6" t="str">
        <f>IF($C127="OK",_xlfn.NUMBERVALUE(Plantilla!CC138),"")</f>
        <v/>
      </c>
      <c r="CF127" s="4" t="str">
        <f>IF($C127="OK",_xlfn.NUMBERVALUE(Plantilla!CD138),"")</f>
        <v/>
      </c>
      <c r="CG127" s="6" t="str">
        <f>IF($C127="OK",_xlfn.NUMBERVALUE(Plantilla!CE138),"")</f>
        <v/>
      </c>
      <c r="CH127" s="6" t="str">
        <f>IF($C127="OK",_xlfn.NUMBERVALUE(Plantilla!CF138),"")</f>
        <v/>
      </c>
      <c r="CI127" s="6" t="str">
        <f>IF($C127="OK",_xlfn.NUMBERVALUE(Plantilla!CG138),"")</f>
        <v/>
      </c>
      <c r="CJ127" s="6" t="str">
        <f>IF($C127="OK",_xlfn.NUMBERVALUE(Plantilla!CH138),"")</f>
        <v/>
      </c>
      <c r="CK127" s="6" t="str">
        <f>IF($C127="OK",_xlfn.NUMBERVALUE(Plantilla!CI138),"")</f>
        <v/>
      </c>
      <c r="CL127" s="6" t="str">
        <f>IF($C127="OK",_xlfn.NUMBERVALUE(Plantilla!CJ138),"")</f>
        <v/>
      </c>
      <c r="CM127" t="str">
        <f>IF($C127="OK",TEXT(Plantilla!CK138,"#"),"")</f>
        <v/>
      </c>
      <c r="CN127" s="6" t="str">
        <f>IF($C127="OK",_xlfn.NUMBERVALUE(Plantilla!CL138),"")</f>
        <v/>
      </c>
      <c r="CO127" s="6" t="str">
        <f>IF($C127="OK",_xlfn.NUMBERVALUE(Plantilla!CM138),"")</f>
        <v/>
      </c>
      <c r="CP127" s="110" t="str">
        <f>IF($C127="OK",_xlfn.NUMBERVALUE(Plantilla!CN138),"")</f>
        <v/>
      </c>
      <c r="CQ127" s="6" t="str">
        <f>IF($C127="OK",_xlfn.NUMBERVALUE(Plantilla!CO138),"")</f>
        <v/>
      </c>
      <c r="CR127" s="109" t="str">
        <f>IF($C127="OK",_xlfn.NUMBERVALUE(Plantilla!CP138),"")</f>
        <v/>
      </c>
      <c r="CS127" s="110" t="str">
        <f>IF($C127="OK",_xlfn.NUMBERVALUE(Plantilla!CQ138),"")</f>
        <v/>
      </c>
      <c r="CT127" s="6" t="str">
        <f>IF($C127="OK",_xlfn.NUMBERVALUE(Plantilla!CR138),"")</f>
        <v/>
      </c>
      <c r="CU127" s="109" t="str">
        <f>IF($C127="OK",_xlfn.NUMBERVALUE(Plantilla!CS138),"")</f>
        <v/>
      </c>
      <c r="CV127" s="110" t="str">
        <f>IF($C127="OK",_xlfn.NUMBERVALUE(Plantilla!CT138),"")</f>
        <v/>
      </c>
      <c r="CW127" s="6" t="str">
        <f>IF($C127="OK",_xlfn.NUMBERVALUE(Plantilla!CU138),"")</f>
        <v/>
      </c>
      <c r="CX127" s="82" t="str">
        <f>IF($C127="OK",_xlfn.NUMBERVALUE(Plantilla!CV138),"")</f>
        <v/>
      </c>
      <c r="CY127" s="6" t="str">
        <f>IF($C127="OK",_xlfn.NUMBERVALUE(Plantilla!CW138),"")</f>
        <v/>
      </c>
      <c r="CZ127" s="82" t="str">
        <f>IF($C127="OK",_xlfn.NUMBERVALUE(Plantilla!CX138),"")</f>
        <v/>
      </c>
      <c r="DA127" s="6" t="str">
        <f>IF($C127="OK",_xlfn.NUMBERVALUE(Plantilla!CY138),"")</f>
        <v/>
      </c>
      <c r="DB127" s="109" t="str">
        <f>IF($C127="OK",_xlfn.NUMBERVALUE(Plantilla!CZ138),"")</f>
        <v/>
      </c>
      <c r="DC127" s="6" t="str">
        <f>IF($C127="OK",_xlfn.NUMBERVALUE(Plantilla!DA138),"")</f>
        <v/>
      </c>
      <c r="DD127" s="6" t="str">
        <f>IF($C127="OK",TEXT(Plantilla!DB138,"#"),"")</f>
        <v/>
      </c>
      <c r="DE127" s="6" t="str">
        <f>IF($C127="OK",_xlfn.NUMBERVALUE(Plantilla!DC138),"")</f>
        <v/>
      </c>
      <c r="DF127" s="4" t="str">
        <f>IF($C127="OK",_xlfn.NUMBERVALUE(Plantilla!DD138),"")</f>
        <v/>
      </c>
      <c r="DG127" s="6" t="str">
        <f>IF($C127="OK",_xlfn.NUMBERVALUE(Plantilla!DE138),"")</f>
        <v/>
      </c>
      <c r="DH127" s="6" t="str">
        <f>IF($C127="OK",_xlfn.NUMBERVALUE(Plantilla!DF138),"")</f>
        <v/>
      </c>
      <c r="DI127" s="6" t="str">
        <f>IF($C127="OK",_xlfn.NUMBERVALUE(Plantilla!DG138),"")</f>
        <v/>
      </c>
      <c r="DJ127" s="6" t="str">
        <f>IF($C127="OK",_xlfn.NUMBERVALUE(Plantilla!DH138),"")</f>
        <v/>
      </c>
      <c r="DK127" s="6" t="str">
        <f>IF($C127="OK",_xlfn.NUMBERVALUE(Plantilla!DI138),"")</f>
        <v/>
      </c>
      <c r="DL127" s="6" t="str">
        <f>IF($C127="OK",_xlfn.NUMBERVALUE(Plantilla!DJ138),"")</f>
        <v/>
      </c>
      <c r="DM127" s="6" t="str">
        <f>IF($C127="OK",_xlfn.NUMBERVALUE(Plantilla!DK138),"")</f>
        <v/>
      </c>
      <c r="DN127" s="6" t="str">
        <f>IF($C127="OK",_xlfn.NUMBERVALUE(Plantilla!DL138),"")</f>
        <v/>
      </c>
      <c r="DO127" s="6" t="str">
        <f>IF($C127="OK",_xlfn.NUMBERVALUE(Plantilla!DM138),"")</f>
        <v/>
      </c>
      <c r="DP127" s="6" t="str">
        <f>IF($C127="OK",_xlfn.NUMBERVALUE(Plantilla!DN138),"")</f>
        <v/>
      </c>
      <c r="DQ127" s="6" t="str">
        <f>IF($C127="OK",_xlfn.NUMBERVALUE(Plantilla!DO138),"")</f>
        <v/>
      </c>
      <c r="DR127" s="6" t="str">
        <f>IF($C127="OK",_xlfn.NUMBERVALUE(Plantilla!DP138),"")</f>
        <v/>
      </c>
      <c r="DS127" t="str">
        <f>IF($C127="OK",TEXT(Plantilla!DR138,"#"),"")</f>
        <v/>
      </c>
      <c r="DT127" s="6"/>
    </row>
    <row r="128" spans="1:124" x14ac:dyDescent="0.25">
      <c r="A128" t="str">
        <f>IF(Plantilla!$I$6="¡Perfecto!, Guarda el archivo y adjúntalo a tu interfaz de Nómina Electrónica","OK","Error")</f>
        <v>OK</v>
      </c>
      <c r="B128" t="str">
        <f>IF(Plantilla!$I$6="¡Perfecto!, Guarda el archivo y adjúntalo a tu interfaz de Nómina Electrónica",MID(Plantilla!$D$2,SEARCH("V",Plantilla!$D$2),10),"")</f>
        <v>V2.0</v>
      </c>
      <c r="C128" t="str">
        <f>Plantilla!C139</f>
        <v/>
      </c>
      <c r="D128" t="str">
        <f>IF($C128="OK",Plantilla!B139,"")</f>
        <v/>
      </c>
      <c r="E128" t="str">
        <f>IF($C128="OK",
   VLOOKUP(Plantilla!$E$4,'Tablas '!$AP$4:$AT$6,5,FALSE),
"")</f>
        <v/>
      </c>
      <c r="F128" t="str">
        <f>IF($C128="OK",TEXT(Plantilla!D139,"#"),"")</f>
        <v/>
      </c>
      <c r="G128" t="str">
        <f>IF($C128="OK",
   VLOOKUP(Plantilla!E139,'Tablas '!$B$4:$C$14,2,FALSE),
"")</f>
        <v/>
      </c>
      <c r="H128" t="str">
        <f>IF($C128="OK",TEXT(Plantilla!F139,"#"),"")</f>
        <v/>
      </c>
      <c r="I128" t="str">
        <f>IF($C128="OK",TEXT(Plantilla!G139,"#"),"")</f>
        <v/>
      </c>
      <c r="J128" t="str">
        <f>IF($C128="OK",TEXT(Plantilla!H139,"#"),"")</f>
        <v/>
      </c>
      <c r="K128" t="str">
        <f>IF($C128="OK",TEXT(Plantilla!I139,"#"),"")</f>
        <v/>
      </c>
      <c r="L128" t="str">
        <f>IF($C128="OK",TEXT(Plantilla!J139,"#"),"")</f>
        <v/>
      </c>
      <c r="M128" t="str">
        <f>IF($C128="OK",TEXT(Plantilla!K139,"#"),"")</f>
        <v/>
      </c>
      <c r="N128" t="str">
        <f>IF($C128="OK",
   CONCATENATE(YEAR(Plantilla!L139),"-",TEXT(MONTH(Plantilla!L139),"00"),"-",TEXT(DAY(Plantilla!L139),"00")),
"")</f>
        <v/>
      </c>
      <c r="O128" t="str">
        <f>IF($C128="OK",_xlfn.NUMBERVALUE(Plantilla!M139),"")</f>
        <v/>
      </c>
      <c r="P128" t="str">
        <f>IF($C128="OK",
   IF(Plantilla!N139&lt;&gt;"",
      CONCATENATE(YEAR(Plantilla!N139),"-",TEXT(MONTH(Plantilla!N139),"00"),"-",TEXT(DAY(Plantilla!N139),"00")),
   ""),
"")</f>
        <v/>
      </c>
      <c r="Q128" t="str">
        <f>IF($C128="OK",
   VLOOKUP(Plantilla!O139,'Tablas '!$E$4:$F$19,2,FALSE),
"")</f>
        <v/>
      </c>
      <c r="R128" t="str">
        <f>IF($C128="OK",
   VLOOKUP(Plantilla!P139,'Tablas '!$H$4:$I$5,2,FALSE),
"")</f>
        <v/>
      </c>
      <c r="S128" t="str">
        <f>IF($C128="OK",
   VLOOKUP(Plantilla!Q139,'Tablas '!$K$4:$L$8,2,FALSE),
"")</f>
        <v/>
      </c>
      <c r="T128" t="str">
        <f>IF($C128="OK",
   VLOOKUP(Plantilla!R139,'Tablas '!$AE$4:$AF$6,2,FALSE),
"")</f>
        <v/>
      </c>
      <c r="U128" t="str">
        <f>IF($C128="OK",
   VLOOKUP(Plantilla!S139,'Tablas '!$AE$4:$AF$6,2,FALSE),
"")</f>
        <v/>
      </c>
      <c r="V128" t="str">
        <f>IF($C128="OK",TEXT(Plantilla!T139,"#"),"")</f>
        <v/>
      </c>
      <c r="W128" s="84" t="str">
        <f>IF($C128="OK",
   VLOOKUP(Plantilla!U139,'Tablas '!$AM$4:$AN$1126,2,FALSE),
"")</f>
        <v/>
      </c>
      <c r="X128" t="str">
        <f>IF($C128="OK",TEXT(Plantilla!V139,"#"),"")</f>
        <v/>
      </c>
      <c r="Y128" t="str">
        <f>IF($C128="OK",
   CONCATENATE(YEAR(Plantilla!W139),"-",TEXT(MONTH(Plantilla!W139),"00"),"-",TEXT(DAY(Plantilla!W139),"00")),
"")</f>
        <v/>
      </c>
      <c r="Z128" t="str">
        <f>IF($C128="OK",
   CONCATENATE(YEAR(Plantilla!X139),"-",TEXT(MONTH(Plantilla!X139),"00"),"-",TEXT(DAY(Plantilla!X139),"00")),
"")</f>
        <v/>
      </c>
      <c r="AA128" t="str">
        <f>IF($C128="OK",
   TEXT(VLOOKUP(Plantilla!Y139,'Tablas '!$Q$4:$R$9,2,FALSE),"#"),
"")</f>
        <v/>
      </c>
      <c r="AB128" t="str">
        <f>IF($C128="OK",
   CONCATENATE(YEAR(Plantilla!Z139),"-",TEXT(MONTH(Plantilla!Z139),"00"),"-",TEXT(DAY(Plantilla!Z139),"00")),
"")</f>
        <v/>
      </c>
      <c r="AC128" t="str">
        <f>IF($C128="OK",
   TEXT(VLOOKUP(Plantilla!AA139,'Tablas '!$T$4:$U$13,2,FALSE),"#"),
"")</f>
        <v/>
      </c>
      <c r="AD128" t="str">
        <f>IF($C128="OK",TEXT(Plantilla!AB139,"#"),"")</f>
        <v/>
      </c>
      <c r="AE128" t="str">
        <f>IF($C128="OK",
   IF(Plantilla!AC139&lt;&gt;"",
      TEXT(VLOOKUP(Plantilla!AC139,'Tablas '!$W$4:$X$7,2,FALSE),"#"),
   ""),
"")</f>
        <v/>
      </c>
      <c r="AF128" t="str">
        <f>IF($C128="OK",TEXT(Plantilla!AD139,"#"),"")</f>
        <v/>
      </c>
      <c r="AG128" s="6" t="str">
        <f>IF($C128="OK",_xlfn.NUMBERVALUE(Plantilla!AE139),"")</f>
        <v/>
      </c>
      <c r="AH128" s="4" t="str">
        <f>IF($C128="OK",_xlfn.NUMBERVALUE(Plantilla!AF139),"")</f>
        <v/>
      </c>
      <c r="AI128" s="6" t="str">
        <f>IF($C128="OK",_xlfn.NUMBERVALUE(Plantilla!AG139),"")</f>
        <v/>
      </c>
      <c r="AJ128" s="6" t="str">
        <f>IF($C128="OK",_xlfn.NUMBERVALUE(Plantilla!AH139),"")</f>
        <v/>
      </c>
      <c r="AK128" s="6" t="str">
        <f>IF($C128="OK",_xlfn.NUMBERVALUE(Plantilla!AI139),"")</f>
        <v/>
      </c>
      <c r="AL128" s="6" t="str">
        <f>IF($C128="OK",_xlfn.NUMBERVALUE(Plantilla!AJ139),"")</f>
        <v/>
      </c>
      <c r="AM128" s="4" t="str">
        <f>IF($C128="OK",_xlfn.NUMBERVALUE(Plantilla!AK139),"")</f>
        <v/>
      </c>
      <c r="AN128" s="6" t="str">
        <f>IF($C128="OK",_xlfn.NUMBERVALUE(Plantilla!AL139),"")</f>
        <v/>
      </c>
      <c r="AO128" s="4" t="str">
        <f>IF($C128="OK",_xlfn.NUMBERVALUE(Plantilla!AM139),"")</f>
        <v/>
      </c>
      <c r="AP128" s="6" t="str">
        <f>IF($C128="OK",_xlfn.NUMBERVALUE(Plantilla!AN139),"")</f>
        <v/>
      </c>
      <c r="AQ128" s="4" t="str">
        <f>IF($C128="OK",_xlfn.NUMBERVALUE(Plantilla!AO139),"")</f>
        <v/>
      </c>
      <c r="AR128" s="6" t="str">
        <f>IF($C128="OK",_xlfn.NUMBERVALUE(Plantilla!AP139),"")</f>
        <v/>
      </c>
      <c r="AS128" s="4" t="str">
        <f>IF($C128="OK",_xlfn.NUMBERVALUE(Plantilla!AQ139),"")</f>
        <v/>
      </c>
      <c r="AT128" s="6" t="str">
        <f>IF($C128="OK",_xlfn.NUMBERVALUE(Plantilla!AR139),"")</f>
        <v/>
      </c>
      <c r="AU128" s="4" t="str">
        <f>IF($C128="OK",_xlfn.NUMBERVALUE(Plantilla!AS139),"")</f>
        <v/>
      </c>
      <c r="AV128" s="6" t="str">
        <f>IF($C128="OK",_xlfn.NUMBERVALUE(Plantilla!AT139),"")</f>
        <v/>
      </c>
      <c r="AW128" s="4" t="str">
        <f>IF($C128="OK",_xlfn.NUMBERVALUE(Plantilla!AU139),"")</f>
        <v/>
      </c>
      <c r="AX128" s="6" t="str">
        <f>IF($C128="OK",_xlfn.NUMBERVALUE(Plantilla!AV139),"")</f>
        <v/>
      </c>
      <c r="AY128" s="4" t="str">
        <f>IF($C128="OK",_xlfn.NUMBERVALUE(Plantilla!AW139),"")</f>
        <v/>
      </c>
      <c r="AZ128" s="6" t="str">
        <f>IF($C128="OK",_xlfn.NUMBERVALUE(Plantilla!AX139),"")</f>
        <v/>
      </c>
      <c r="BA128" t="str">
        <f>IF($C128="OK",_xlfn.NUMBERVALUE(Plantilla!AY139),"")</f>
        <v/>
      </c>
      <c r="BB128" t="str">
        <f>IF($C128="OK",_xlfn.NUMBERVALUE(Plantilla!AZ139),"")</f>
        <v/>
      </c>
      <c r="BC128" s="4" t="str">
        <f>IF($C128="OK",_xlfn.NUMBERVALUE(Plantilla!BA139),"")</f>
        <v/>
      </c>
      <c r="BD128" s="6" t="str">
        <f>IF($C128="OK",_xlfn.NUMBERVALUE(Plantilla!BB139),"")</f>
        <v/>
      </c>
      <c r="BE128" s="4" t="str">
        <f>IF($C128="OK",_xlfn.NUMBERVALUE(Plantilla!BC139),"")</f>
        <v/>
      </c>
      <c r="BF128" s="6" t="str">
        <f>IF($C128="OK",_xlfn.NUMBERVALUE(Plantilla!BD139),"")</f>
        <v/>
      </c>
      <c r="BG128" s="4" t="str">
        <f>IF($C128="OK",_xlfn.NUMBERVALUE(Plantilla!BE139),"")</f>
        <v/>
      </c>
      <c r="BH128" s="6" t="str">
        <f>IF($C128="OK",_xlfn.NUMBERVALUE(Plantilla!BF139),"")</f>
        <v/>
      </c>
      <c r="BI128" s="110" t="str">
        <f>IF($C128="OK",_xlfn.NUMBERVALUE(Plantilla!BG139),"")</f>
        <v/>
      </c>
      <c r="BJ128" s="6" t="str">
        <f>IF($C128="OK",_xlfn.NUMBERVALUE(Plantilla!BH139),"")</f>
        <v/>
      </c>
      <c r="BK128" s="109" t="str">
        <f>IF($C128="OK",_xlfn.NUMBERVALUE(Plantilla!BI139),"")</f>
        <v/>
      </c>
      <c r="BL128" s="6" t="str">
        <f>IF($C128="OK",
   IF(Plantilla!BJ139&lt;&gt;"",
      TEXT(VLOOKUP(Plantilla!BJ139,'Tablas '!$Z$4:$AA$6,2,FALSE),"#"),
   ""),
"")</f>
        <v/>
      </c>
      <c r="BM128" s="4" t="str">
        <f>IF($C128="OK",_xlfn.NUMBERVALUE(Plantilla!BK139),"")</f>
        <v/>
      </c>
      <c r="BN128" s="4" t="str">
        <f>IF($C128="OK",_xlfn.NUMBERVALUE(Plantilla!BL139),"")</f>
        <v/>
      </c>
      <c r="BO128" s="6" t="str">
        <f>IF($C128="OK",_xlfn.NUMBERVALUE(Plantilla!BM139),"")</f>
        <v/>
      </c>
      <c r="BP128" s="4" t="str">
        <f>IF($C128="OK",_xlfn.NUMBERVALUE(Plantilla!BN139),"")</f>
        <v/>
      </c>
      <c r="BQ128" s="6" t="str">
        <f>IF($C128="OK",_xlfn.NUMBERVALUE(Plantilla!BO139),"")</f>
        <v/>
      </c>
      <c r="BR128" s="4" t="str">
        <f>IF($C128="OK",_xlfn.NUMBERVALUE(Plantilla!BP139),"")</f>
        <v/>
      </c>
      <c r="BS128" s="6" t="str">
        <f>IF($C128="OK",_xlfn.NUMBERVALUE(Plantilla!BQ139),"")</f>
        <v/>
      </c>
      <c r="BT128" s="4" t="str">
        <f>IF($C128="OK",_xlfn.NUMBERVALUE(Plantilla!BR139),"")</f>
        <v/>
      </c>
      <c r="BU128" s="6" t="str">
        <f>IF($C128="OK",_xlfn.NUMBERVALUE(Plantilla!BS139),"")</f>
        <v/>
      </c>
      <c r="BV128" s="6" t="str">
        <f>IF($C128="OK",_xlfn.NUMBERVALUE(Plantilla!BT139),"")</f>
        <v/>
      </c>
      <c r="BW128" s="6" t="str">
        <f>IF($C128="OK",_xlfn.NUMBERVALUE(Plantilla!BU139),"")</f>
        <v/>
      </c>
      <c r="BX128" s="6" t="str">
        <f>IF($C128="OK",_xlfn.NUMBERVALUE(Plantilla!BV139),"")</f>
        <v/>
      </c>
      <c r="BY128" s="6" t="str">
        <f>IF($C128="OK",_xlfn.NUMBERVALUE(Plantilla!BW139),"")</f>
        <v/>
      </c>
      <c r="BZ128" s="6" t="str">
        <f>IF($C128="OK",_xlfn.NUMBERVALUE(Plantilla!BX139),"")</f>
        <v/>
      </c>
      <c r="CA128" s="6" t="str">
        <f>IF($C128="OK",_xlfn.NUMBERVALUE(Plantilla!BY139),"")</f>
        <v/>
      </c>
      <c r="CB128" s="6" t="str">
        <f>IF($C128="OK",_xlfn.NUMBERVALUE(Plantilla!BZ139),"")</f>
        <v/>
      </c>
      <c r="CC128" s="6" t="str">
        <f>IF($C128="OK",_xlfn.NUMBERVALUE(Plantilla!CA139),"")</f>
        <v/>
      </c>
      <c r="CD128" s="6" t="str">
        <f>IF($C128="OK",_xlfn.NUMBERVALUE(Plantilla!CB139),"")</f>
        <v/>
      </c>
      <c r="CE128" s="6" t="str">
        <f>IF($C128="OK",_xlfn.NUMBERVALUE(Plantilla!CC139),"")</f>
        <v/>
      </c>
      <c r="CF128" s="4" t="str">
        <f>IF($C128="OK",_xlfn.NUMBERVALUE(Plantilla!CD139),"")</f>
        <v/>
      </c>
      <c r="CG128" s="6" t="str">
        <f>IF($C128="OK",_xlfn.NUMBERVALUE(Plantilla!CE139),"")</f>
        <v/>
      </c>
      <c r="CH128" s="6" t="str">
        <f>IF($C128="OK",_xlfn.NUMBERVALUE(Plantilla!CF139),"")</f>
        <v/>
      </c>
      <c r="CI128" s="6" t="str">
        <f>IF($C128="OK",_xlfn.NUMBERVALUE(Plantilla!CG139),"")</f>
        <v/>
      </c>
      <c r="CJ128" s="6" t="str">
        <f>IF($C128="OK",_xlfn.NUMBERVALUE(Plantilla!CH139),"")</f>
        <v/>
      </c>
      <c r="CK128" s="6" t="str">
        <f>IF($C128="OK",_xlfn.NUMBERVALUE(Plantilla!CI139),"")</f>
        <v/>
      </c>
      <c r="CL128" s="6" t="str">
        <f>IF($C128="OK",_xlfn.NUMBERVALUE(Plantilla!CJ139),"")</f>
        <v/>
      </c>
      <c r="CM128" t="str">
        <f>IF($C128="OK",TEXT(Plantilla!CK139,"#"),"")</f>
        <v/>
      </c>
      <c r="CN128" s="6" t="str">
        <f>IF($C128="OK",_xlfn.NUMBERVALUE(Plantilla!CL139),"")</f>
        <v/>
      </c>
      <c r="CO128" s="6" t="str">
        <f>IF($C128="OK",_xlfn.NUMBERVALUE(Plantilla!CM139),"")</f>
        <v/>
      </c>
      <c r="CP128" s="110" t="str">
        <f>IF($C128="OK",_xlfn.NUMBERVALUE(Plantilla!CN139),"")</f>
        <v/>
      </c>
      <c r="CQ128" s="6" t="str">
        <f>IF($C128="OK",_xlfn.NUMBERVALUE(Plantilla!CO139),"")</f>
        <v/>
      </c>
      <c r="CR128" s="109" t="str">
        <f>IF($C128="OK",_xlfn.NUMBERVALUE(Plantilla!CP139),"")</f>
        <v/>
      </c>
      <c r="CS128" s="110" t="str">
        <f>IF($C128="OK",_xlfn.NUMBERVALUE(Plantilla!CQ139),"")</f>
        <v/>
      </c>
      <c r="CT128" s="6" t="str">
        <f>IF($C128="OK",_xlfn.NUMBERVALUE(Plantilla!CR139),"")</f>
        <v/>
      </c>
      <c r="CU128" s="109" t="str">
        <f>IF($C128="OK",_xlfn.NUMBERVALUE(Plantilla!CS139),"")</f>
        <v/>
      </c>
      <c r="CV128" s="110" t="str">
        <f>IF($C128="OK",_xlfn.NUMBERVALUE(Plantilla!CT139),"")</f>
        <v/>
      </c>
      <c r="CW128" s="6" t="str">
        <f>IF($C128="OK",_xlfn.NUMBERVALUE(Plantilla!CU139),"")</f>
        <v/>
      </c>
      <c r="CX128" s="82" t="str">
        <f>IF($C128="OK",_xlfn.NUMBERVALUE(Plantilla!CV139),"")</f>
        <v/>
      </c>
      <c r="CY128" s="6" t="str">
        <f>IF($C128="OK",_xlfn.NUMBERVALUE(Plantilla!CW139),"")</f>
        <v/>
      </c>
      <c r="CZ128" s="82" t="str">
        <f>IF($C128="OK",_xlfn.NUMBERVALUE(Plantilla!CX139),"")</f>
        <v/>
      </c>
      <c r="DA128" s="6" t="str">
        <f>IF($C128="OK",_xlfn.NUMBERVALUE(Plantilla!CY139),"")</f>
        <v/>
      </c>
      <c r="DB128" s="109" t="str">
        <f>IF($C128="OK",_xlfn.NUMBERVALUE(Plantilla!CZ139),"")</f>
        <v/>
      </c>
      <c r="DC128" s="6" t="str">
        <f>IF($C128="OK",_xlfn.NUMBERVALUE(Plantilla!DA139),"")</f>
        <v/>
      </c>
      <c r="DD128" s="6" t="str">
        <f>IF($C128="OK",TEXT(Plantilla!DB139,"#"),"")</f>
        <v/>
      </c>
      <c r="DE128" s="6" t="str">
        <f>IF($C128="OK",_xlfn.NUMBERVALUE(Plantilla!DC139),"")</f>
        <v/>
      </c>
      <c r="DF128" s="4" t="str">
        <f>IF($C128="OK",_xlfn.NUMBERVALUE(Plantilla!DD139),"")</f>
        <v/>
      </c>
      <c r="DG128" s="6" t="str">
        <f>IF($C128="OK",_xlfn.NUMBERVALUE(Plantilla!DE139),"")</f>
        <v/>
      </c>
      <c r="DH128" s="6" t="str">
        <f>IF($C128="OK",_xlfn.NUMBERVALUE(Plantilla!DF139),"")</f>
        <v/>
      </c>
      <c r="DI128" s="6" t="str">
        <f>IF($C128="OK",_xlfn.NUMBERVALUE(Plantilla!DG139),"")</f>
        <v/>
      </c>
      <c r="DJ128" s="6" t="str">
        <f>IF($C128="OK",_xlfn.NUMBERVALUE(Plantilla!DH139),"")</f>
        <v/>
      </c>
      <c r="DK128" s="6" t="str">
        <f>IF($C128="OK",_xlfn.NUMBERVALUE(Plantilla!DI139),"")</f>
        <v/>
      </c>
      <c r="DL128" s="6" t="str">
        <f>IF($C128="OK",_xlfn.NUMBERVALUE(Plantilla!DJ139),"")</f>
        <v/>
      </c>
      <c r="DM128" s="6" t="str">
        <f>IF($C128="OK",_xlfn.NUMBERVALUE(Plantilla!DK139),"")</f>
        <v/>
      </c>
      <c r="DN128" s="6" t="str">
        <f>IF($C128="OK",_xlfn.NUMBERVALUE(Plantilla!DL139),"")</f>
        <v/>
      </c>
      <c r="DO128" s="6" t="str">
        <f>IF($C128="OK",_xlfn.NUMBERVALUE(Plantilla!DM139),"")</f>
        <v/>
      </c>
      <c r="DP128" s="6" t="str">
        <f>IF($C128="OK",_xlfn.NUMBERVALUE(Plantilla!DN139),"")</f>
        <v/>
      </c>
      <c r="DQ128" s="6" t="str">
        <f>IF($C128="OK",_xlfn.NUMBERVALUE(Plantilla!DO139),"")</f>
        <v/>
      </c>
      <c r="DR128" s="6" t="str">
        <f>IF($C128="OK",_xlfn.NUMBERVALUE(Plantilla!DP139),"")</f>
        <v/>
      </c>
      <c r="DS128" t="str">
        <f>IF($C128="OK",TEXT(Plantilla!DR139,"#"),"")</f>
        <v/>
      </c>
      <c r="DT128" s="6"/>
    </row>
    <row r="129" spans="1:124" x14ac:dyDescent="0.25">
      <c r="A129" t="str">
        <f>IF(Plantilla!$I$6="¡Perfecto!, Guarda el archivo y adjúntalo a tu interfaz de Nómina Electrónica","OK","Error")</f>
        <v>OK</v>
      </c>
      <c r="B129" t="str">
        <f>IF(Plantilla!$I$6="¡Perfecto!, Guarda el archivo y adjúntalo a tu interfaz de Nómina Electrónica",MID(Plantilla!$D$2,SEARCH("V",Plantilla!$D$2),10),"")</f>
        <v>V2.0</v>
      </c>
      <c r="C129" t="str">
        <f>Plantilla!C140</f>
        <v/>
      </c>
      <c r="D129" t="str">
        <f>IF($C129="OK",Plantilla!B140,"")</f>
        <v/>
      </c>
      <c r="E129" t="str">
        <f>IF($C129="OK",
   VLOOKUP(Plantilla!$E$4,'Tablas '!$AP$4:$AT$6,5,FALSE),
"")</f>
        <v/>
      </c>
      <c r="F129" t="str">
        <f>IF($C129="OK",TEXT(Plantilla!D140,"#"),"")</f>
        <v/>
      </c>
      <c r="G129" t="str">
        <f>IF($C129="OK",
   VLOOKUP(Plantilla!E140,'Tablas '!$B$4:$C$14,2,FALSE),
"")</f>
        <v/>
      </c>
      <c r="H129" t="str">
        <f>IF($C129="OK",TEXT(Plantilla!F140,"#"),"")</f>
        <v/>
      </c>
      <c r="I129" t="str">
        <f>IF($C129="OK",TEXT(Plantilla!G140,"#"),"")</f>
        <v/>
      </c>
      <c r="J129" t="str">
        <f>IF($C129="OK",TEXT(Plantilla!H140,"#"),"")</f>
        <v/>
      </c>
      <c r="K129" t="str">
        <f>IF($C129="OK",TEXT(Plantilla!I140,"#"),"")</f>
        <v/>
      </c>
      <c r="L129" t="str">
        <f>IF($C129="OK",TEXT(Plantilla!J140,"#"),"")</f>
        <v/>
      </c>
      <c r="M129" t="str">
        <f>IF($C129="OK",TEXT(Plantilla!K140,"#"),"")</f>
        <v/>
      </c>
      <c r="N129" t="str">
        <f>IF($C129="OK",
   CONCATENATE(YEAR(Plantilla!L140),"-",TEXT(MONTH(Plantilla!L140),"00"),"-",TEXT(DAY(Plantilla!L140),"00")),
"")</f>
        <v/>
      </c>
      <c r="O129" t="str">
        <f>IF($C129="OK",_xlfn.NUMBERVALUE(Plantilla!M140),"")</f>
        <v/>
      </c>
      <c r="P129" t="str">
        <f>IF($C129="OK",
   IF(Plantilla!N140&lt;&gt;"",
      CONCATENATE(YEAR(Plantilla!N140),"-",TEXT(MONTH(Plantilla!N140),"00"),"-",TEXT(DAY(Plantilla!N140),"00")),
   ""),
"")</f>
        <v/>
      </c>
      <c r="Q129" t="str">
        <f>IF($C129="OK",
   VLOOKUP(Plantilla!O140,'Tablas '!$E$4:$F$19,2,FALSE),
"")</f>
        <v/>
      </c>
      <c r="R129" t="str">
        <f>IF($C129="OK",
   VLOOKUP(Plantilla!P140,'Tablas '!$H$4:$I$5,2,FALSE),
"")</f>
        <v/>
      </c>
      <c r="S129" t="str">
        <f>IF($C129="OK",
   VLOOKUP(Plantilla!Q140,'Tablas '!$K$4:$L$8,2,FALSE),
"")</f>
        <v/>
      </c>
      <c r="T129" t="str">
        <f>IF($C129="OK",
   VLOOKUP(Plantilla!R140,'Tablas '!$AE$4:$AF$6,2,FALSE),
"")</f>
        <v/>
      </c>
      <c r="U129" t="str">
        <f>IF($C129="OK",
   VLOOKUP(Plantilla!S140,'Tablas '!$AE$4:$AF$6,2,FALSE),
"")</f>
        <v/>
      </c>
      <c r="V129" t="str">
        <f>IF($C129="OK",TEXT(Plantilla!T140,"#"),"")</f>
        <v/>
      </c>
      <c r="W129" s="84" t="str">
        <f>IF($C129="OK",
   VLOOKUP(Plantilla!U140,'Tablas '!$AM$4:$AN$1126,2,FALSE),
"")</f>
        <v/>
      </c>
      <c r="X129" t="str">
        <f>IF($C129="OK",TEXT(Plantilla!V140,"#"),"")</f>
        <v/>
      </c>
      <c r="Y129" t="str">
        <f>IF($C129="OK",
   CONCATENATE(YEAR(Plantilla!W140),"-",TEXT(MONTH(Plantilla!W140),"00"),"-",TEXT(DAY(Plantilla!W140),"00")),
"")</f>
        <v/>
      </c>
      <c r="Z129" t="str">
        <f>IF($C129="OK",
   CONCATENATE(YEAR(Plantilla!X140),"-",TEXT(MONTH(Plantilla!X140),"00"),"-",TEXT(DAY(Plantilla!X140),"00")),
"")</f>
        <v/>
      </c>
      <c r="AA129" t="str">
        <f>IF($C129="OK",
   TEXT(VLOOKUP(Plantilla!Y140,'Tablas '!$Q$4:$R$9,2,FALSE),"#"),
"")</f>
        <v/>
      </c>
      <c r="AB129" t="str">
        <f>IF($C129="OK",
   CONCATENATE(YEAR(Plantilla!Z140),"-",TEXT(MONTH(Plantilla!Z140),"00"),"-",TEXT(DAY(Plantilla!Z140),"00")),
"")</f>
        <v/>
      </c>
      <c r="AC129" t="str">
        <f>IF($C129="OK",
   TEXT(VLOOKUP(Plantilla!AA140,'Tablas '!$T$4:$U$13,2,FALSE),"#"),
"")</f>
        <v/>
      </c>
      <c r="AD129" t="str">
        <f>IF($C129="OK",TEXT(Plantilla!AB140,"#"),"")</f>
        <v/>
      </c>
      <c r="AE129" t="str">
        <f>IF($C129="OK",
   IF(Plantilla!AC140&lt;&gt;"",
      TEXT(VLOOKUP(Plantilla!AC140,'Tablas '!$W$4:$X$7,2,FALSE),"#"),
   ""),
"")</f>
        <v/>
      </c>
      <c r="AF129" t="str">
        <f>IF($C129="OK",TEXT(Plantilla!AD140,"#"),"")</f>
        <v/>
      </c>
      <c r="AG129" s="6" t="str">
        <f>IF($C129="OK",_xlfn.NUMBERVALUE(Plantilla!AE140),"")</f>
        <v/>
      </c>
      <c r="AH129" s="4" t="str">
        <f>IF($C129="OK",_xlfn.NUMBERVALUE(Plantilla!AF140),"")</f>
        <v/>
      </c>
      <c r="AI129" s="6" t="str">
        <f>IF($C129="OK",_xlfn.NUMBERVALUE(Plantilla!AG140),"")</f>
        <v/>
      </c>
      <c r="AJ129" s="6" t="str">
        <f>IF($C129="OK",_xlfn.NUMBERVALUE(Plantilla!AH140),"")</f>
        <v/>
      </c>
      <c r="AK129" s="6" t="str">
        <f>IF($C129="OK",_xlfn.NUMBERVALUE(Plantilla!AI140),"")</f>
        <v/>
      </c>
      <c r="AL129" s="6" t="str">
        <f>IF($C129="OK",_xlfn.NUMBERVALUE(Plantilla!AJ140),"")</f>
        <v/>
      </c>
      <c r="AM129" s="4" t="str">
        <f>IF($C129="OK",_xlfn.NUMBERVALUE(Plantilla!AK140),"")</f>
        <v/>
      </c>
      <c r="AN129" s="6" t="str">
        <f>IF($C129="OK",_xlfn.NUMBERVALUE(Plantilla!AL140),"")</f>
        <v/>
      </c>
      <c r="AO129" s="4" t="str">
        <f>IF($C129="OK",_xlfn.NUMBERVALUE(Plantilla!AM140),"")</f>
        <v/>
      </c>
      <c r="AP129" s="6" t="str">
        <f>IF($C129="OK",_xlfn.NUMBERVALUE(Plantilla!AN140),"")</f>
        <v/>
      </c>
      <c r="AQ129" s="4" t="str">
        <f>IF($C129="OK",_xlfn.NUMBERVALUE(Plantilla!AO140),"")</f>
        <v/>
      </c>
      <c r="AR129" s="6" t="str">
        <f>IF($C129="OK",_xlfn.NUMBERVALUE(Plantilla!AP140),"")</f>
        <v/>
      </c>
      <c r="AS129" s="4" t="str">
        <f>IF($C129="OK",_xlfn.NUMBERVALUE(Plantilla!AQ140),"")</f>
        <v/>
      </c>
      <c r="AT129" s="6" t="str">
        <f>IF($C129="OK",_xlfn.NUMBERVALUE(Plantilla!AR140),"")</f>
        <v/>
      </c>
      <c r="AU129" s="4" t="str">
        <f>IF($C129="OK",_xlfn.NUMBERVALUE(Plantilla!AS140),"")</f>
        <v/>
      </c>
      <c r="AV129" s="6" t="str">
        <f>IF($C129="OK",_xlfn.NUMBERVALUE(Plantilla!AT140),"")</f>
        <v/>
      </c>
      <c r="AW129" s="4" t="str">
        <f>IF($C129="OK",_xlfn.NUMBERVALUE(Plantilla!AU140),"")</f>
        <v/>
      </c>
      <c r="AX129" s="6" t="str">
        <f>IF($C129="OK",_xlfn.NUMBERVALUE(Plantilla!AV140),"")</f>
        <v/>
      </c>
      <c r="AY129" s="4" t="str">
        <f>IF($C129="OK",_xlfn.NUMBERVALUE(Plantilla!AW140),"")</f>
        <v/>
      </c>
      <c r="AZ129" s="6" t="str">
        <f>IF($C129="OK",_xlfn.NUMBERVALUE(Plantilla!AX140),"")</f>
        <v/>
      </c>
      <c r="BA129" t="str">
        <f>IF($C129="OK",_xlfn.NUMBERVALUE(Plantilla!AY140),"")</f>
        <v/>
      </c>
      <c r="BB129" t="str">
        <f>IF($C129="OK",_xlfn.NUMBERVALUE(Plantilla!AZ140),"")</f>
        <v/>
      </c>
      <c r="BC129" s="4" t="str">
        <f>IF($C129="OK",_xlfn.NUMBERVALUE(Plantilla!BA140),"")</f>
        <v/>
      </c>
      <c r="BD129" s="6" t="str">
        <f>IF($C129="OK",_xlfn.NUMBERVALUE(Plantilla!BB140),"")</f>
        <v/>
      </c>
      <c r="BE129" s="4" t="str">
        <f>IF($C129="OK",_xlfn.NUMBERVALUE(Plantilla!BC140),"")</f>
        <v/>
      </c>
      <c r="BF129" s="6" t="str">
        <f>IF($C129="OK",_xlfn.NUMBERVALUE(Plantilla!BD140),"")</f>
        <v/>
      </c>
      <c r="BG129" s="4" t="str">
        <f>IF($C129="OK",_xlfn.NUMBERVALUE(Plantilla!BE140),"")</f>
        <v/>
      </c>
      <c r="BH129" s="6" t="str">
        <f>IF($C129="OK",_xlfn.NUMBERVALUE(Plantilla!BF140),"")</f>
        <v/>
      </c>
      <c r="BI129" s="110" t="str">
        <f>IF($C129="OK",_xlfn.NUMBERVALUE(Plantilla!BG140),"")</f>
        <v/>
      </c>
      <c r="BJ129" s="6" t="str">
        <f>IF($C129="OK",_xlfn.NUMBERVALUE(Plantilla!BH140),"")</f>
        <v/>
      </c>
      <c r="BK129" s="109" t="str">
        <f>IF($C129="OK",_xlfn.NUMBERVALUE(Plantilla!BI140),"")</f>
        <v/>
      </c>
      <c r="BL129" s="6" t="str">
        <f>IF($C129="OK",
   IF(Plantilla!BJ140&lt;&gt;"",
      TEXT(VLOOKUP(Plantilla!BJ140,'Tablas '!$Z$4:$AA$6,2,FALSE),"#"),
   ""),
"")</f>
        <v/>
      </c>
      <c r="BM129" s="4" t="str">
        <f>IF($C129="OK",_xlfn.NUMBERVALUE(Plantilla!BK140),"")</f>
        <v/>
      </c>
      <c r="BN129" s="4" t="str">
        <f>IF($C129="OK",_xlfn.NUMBERVALUE(Plantilla!BL140),"")</f>
        <v/>
      </c>
      <c r="BO129" s="6" t="str">
        <f>IF($C129="OK",_xlfn.NUMBERVALUE(Plantilla!BM140),"")</f>
        <v/>
      </c>
      <c r="BP129" s="4" t="str">
        <f>IF($C129="OK",_xlfn.NUMBERVALUE(Plantilla!BN140),"")</f>
        <v/>
      </c>
      <c r="BQ129" s="6" t="str">
        <f>IF($C129="OK",_xlfn.NUMBERVALUE(Plantilla!BO140),"")</f>
        <v/>
      </c>
      <c r="BR129" s="4" t="str">
        <f>IF($C129="OK",_xlfn.NUMBERVALUE(Plantilla!BP140),"")</f>
        <v/>
      </c>
      <c r="BS129" s="6" t="str">
        <f>IF($C129="OK",_xlfn.NUMBERVALUE(Plantilla!BQ140),"")</f>
        <v/>
      </c>
      <c r="BT129" s="4" t="str">
        <f>IF($C129="OK",_xlfn.NUMBERVALUE(Plantilla!BR140),"")</f>
        <v/>
      </c>
      <c r="BU129" s="6" t="str">
        <f>IF($C129="OK",_xlfn.NUMBERVALUE(Plantilla!BS140),"")</f>
        <v/>
      </c>
      <c r="BV129" s="6" t="str">
        <f>IF($C129="OK",_xlfn.NUMBERVALUE(Plantilla!BT140),"")</f>
        <v/>
      </c>
      <c r="BW129" s="6" t="str">
        <f>IF($C129="OK",_xlfn.NUMBERVALUE(Plantilla!BU140),"")</f>
        <v/>
      </c>
      <c r="BX129" s="6" t="str">
        <f>IF($C129="OK",_xlfn.NUMBERVALUE(Plantilla!BV140),"")</f>
        <v/>
      </c>
      <c r="BY129" s="6" t="str">
        <f>IF($C129="OK",_xlfn.NUMBERVALUE(Plantilla!BW140),"")</f>
        <v/>
      </c>
      <c r="BZ129" s="6" t="str">
        <f>IF($C129="OK",_xlfn.NUMBERVALUE(Plantilla!BX140),"")</f>
        <v/>
      </c>
      <c r="CA129" s="6" t="str">
        <f>IF($C129="OK",_xlfn.NUMBERVALUE(Plantilla!BY140),"")</f>
        <v/>
      </c>
      <c r="CB129" s="6" t="str">
        <f>IF($C129="OK",_xlfn.NUMBERVALUE(Plantilla!BZ140),"")</f>
        <v/>
      </c>
      <c r="CC129" s="6" t="str">
        <f>IF($C129="OK",_xlfn.NUMBERVALUE(Plantilla!CA140),"")</f>
        <v/>
      </c>
      <c r="CD129" s="6" t="str">
        <f>IF($C129="OK",_xlfn.NUMBERVALUE(Plantilla!CB140),"")</f>
        <v/>
      </c>
      <c r="CE129" s="6" t="str">
        <f>IF($C129="OK",_xlfn.NUMBERVALUE(Plantilla!CC140),"")</f>
        <v/>
      </c>
      <c r="CF129" s="4" t="str">
        <f>IF($C129="OK",_xlfn.NUMBERVALUE(Plantilla!CD140),"")</f>
        <v/>
      </c>
      <c r="CG129" s="6" t="str">
        <f>IF($C129="OK",_xlfn.NUMBERVALUE(Plantilla!CE140),"")</f>
        <v/>
      </c>
      <c r="CH129" s="6" t="str">
        <f>IF($C129="OK",_xlfn.NUMBERVALUE(Plantilla!CF140),"")</f>
        <v/>
      </c>
      <c r="CI129" s="6" t="str">
        <f>IF($C129="OK",_xlfn.NUMBERVALUE(Plantilla!CG140),"")</f>
        <v/>
      </c>
      <c r="CJ129" s="6" t="str">
        <f>IF($C129="OK",_xlfn.NUMBERVALUE(Plantilla!CH140),"")</f>
        <v/>
      </c>
      <c r="CK129" s="6" t="str">
        <f>IF($C129="OK",_xlfn.NUMBERVALUE(Plantilla!CI140),"")</f>
        <v/>
      </c>
      <c r="CL129" s="6" t="str">
        <f>IF($C129="OK",_xlfn.NUMBERVALUE(Plantilla!CJ140),"")</f>
        <v/>
      </c>
      <c r="CM129" t="str">
        <f>IF($C129="OK",TEXT(Plantilla!CK140,"#"),"")</f>
        <v/>
      </c>
      <c r="CN129" s="6" t="str">
        <f>IF($C129="OK",_xlfn.NUMBERVALUE(Plantilla!CL140),"")</f>
        <v/>
      </c>
      <c r="CO129" s="6" t="str">
        <f>IF($C129="OK",_xlfn.NUMBERVALUE(Plantilla!CM140),"")</f>
        <v/>
      </c>
      <c r="CP129" s="110" t="str">
        <f>IF($C129="OK",_xlfn.NUMBERVALUE(Plantilla!CN140),"")</f>
        <v/>
      </c>
      <c r="CQ129" s="6" t="str">
        <f>IF($C129="OK",_xlfn.NUMBERVALUE(Plantilla!CO140),"")</f>
        <v/>
      </c>
      <c r="CR129" s="109" t="str">
        <f>IF($C129="OK",_xlfn.NUMBERVALUE(Plantilla!CP140),"")</f>
        <v/>
      </c>
      <c r="CS129" s="110" t="str">
        <f>IF($C129="OK",_xlfn.NUMBERVALUE(Plantilla!CQ140),"")</f>
        <v/>
      </c>
      <c r="CT129" s="6" t="str">
        <f>IF($C129="OK",_xlfn.NUMBERVALUE(Plantilla!CR140),"")</f>
        <v/>
      </c>
      <c r="CU129" s="109" t="str">
        <f>IF($C129="OK",_xlfn.NUMBERVALUE(Plantilla!CS140),"")</f>
        <v/>
      </c>
      <c r="CV129" s="110" t="str">
        <f>IF($C129="OK",_xlfn.NUMBERVALUE(Plantilla!CT140),"")</f>
        <v/>
      </c>
      <c r="CW129" s="6" t="str">
        <f>IF($C129="OK",_xlfn.NUMBERVALUE(Plantilla!CU140),"")</f>
        <v/>
      </c>
      <c r="CX129" s="82" t="str">
        <f>IF($C129="OK",_xlfn.NUMBERVALUE(Plantilla!CV140),"")</f>
        <v/>
      </c>
      <c r="CY129" s="6" t="str">
        <f>IF($C129="OK",_xlfn.NUMBERVALUE(Plantilla!CW140),"")</f>
        <v/>
      </c>
      <c r="CZ129" s="82" t="str">
        <f>IF($C129="OK",_xlfn.NUMBERVALUE(Plantilla!CX140),"")</f>
        <v/>
      </c>
      <c r="DA129" s="6" t="str">
        <f>IF($C129="OK",_xlfn.NUMBERVALUE(Plantilla!CY140),"")</f>
        <v/>
      </c>
      <c r="DB129" s="109" t="str">
        <f>IF($C129="OK",_xlfn.NUMBERVALUE(Plantilla!CZ140),"")</f>
        <v/>
      </c>
      <c r="DC129" s="6" t="str">
        <f>IF($C129="OK",_xlfn.NUMBERVALUE(Plantilla!DA140),"")</f>
        <v/>
      </c>
      <c r="DD129" s="6" t="str">
        <f>IF($C129="OK",TEXT(Plantilla!DB140,"#"),"")</f>
        <v/>
      </c>
      <c r="DE129" s="6" t="str">
        <f>IF($C129="OK",_xlfn.NUMBERVALUE(Plantilla!DC140),"")</f>
        <v/>
      </c>
      <c r="DF129" s="4" t="str">
        <f>IF($C129="OK",_xlfn.NUMBERVALUE(Plantilla!DD140),"")</f>
        <v/>
      </c>
      <c r="DG129" s="6" t="str">
        <f>IF($C129="OK",_xlfn.NUMBERVALUE(Plantilla!DE140),"")</f>
        <v/>
      </c>
      <c r="DH129" s="6" t="str">
        <f>IF($C129="OK",_xlfn.NUMBERVALUE(Plantilla!DF140),"")</f>
        <v/>
      </c>
      <c r="DI129" s="6" t="str">
        <f>IF($C129="OK",_xlfn.NUMBERVALUE(Plantilla!DG140),"")</f>
        <v/>
      </c>
      <c r="DJ129" s="6" t="str">
        <f>IF($C129="OK",_xlfn.NUMBERVALUE(Plantilla!DH140),"")</f>
        <v/>
      </c>
      <c r="DK129" s="6" t="str">
        <f>IF($C129="OK",_xlfn.NUMBERVALUE(Plantilla!DI140),"")</f>
        <v/>
      </c>
      <c r="DL129" s="6" t="str">
        <f>IF($C129="OK",_xlfn.NUMBERVALUE(Plantilla!DJ140),"")</f>
        <v/>
      </c>
      <c r="DM129" s="6" t="str">
        <f>IF($C129="OK",_xlfn.NUMBERVALUE(Plantilla!DK140),"")</f>
        <v/>
      </c>
      <c r="DN129" s="6" t="str">
        <f>IF($C129="OK",_xlfn.NUMBERVALUE(Plantilla!DL140),"")</f>
        <v/>
      </c>
      <c r="DO129" s="6" t="str">
        <f>IF($C129="OK",_xlfn.NUMBERVALUE(Plantilla!DM140),"")</f>
        <v/>
      </c>
      <c r="DP129" s="6" t="str">
        <f>IF($C129="OK",_xlfn.NUMBERVALUE(Plantilla!DN140),"")</f>
        <v/>
      </c>
      <c r="DQ129" s="6" t="str">
        <f>IF($C129="OK",_xlfn.NUMBERVALUE(Plantilla!DO140),"")</f>
        <v/>
      </c>
      <c r="DR129" s="6" t="str">
        <f>IF($C129="OK",_xlfn.NUMBERVALUE(Plantilla!DP140),"")</f>
        <v/>
      </c>
      <c r="DS129" t="str">
        <f>IF($C129="OK",TEXT(Plantilla!DR140,"#"),"")</f>
        <v/>
      </c>
      <c r="DT129" s="6"/>
    </row>
    <row r="130" spans="1:124" x14ac:dyDescent="0.25">
      <c r="A130" t="str">
        <f>IF(Plantilla!$I$6="¡Perfecto!, Guarda el archivo y adjúntalo a tu interfaz de Nómina Electrónica","OK","Error")</f>
        <v>OK</v>
      </c>
      <c r="B130" t="str">
        <f>IF(Plantilla!$I$6="¡Perfecto!, Guarda el archivo y adjúntalo a tu interfaz de Nómina Electrónica",MID(Plantilla!$D$2,SEARCH("V",Plantilla!$D$2),10),"")</f>
        <v>V2.0</v>
      </c>
      <c r="C130" t="str">
        <f>Plantilla!C141</f>
        <v/>
      </c>
      <c r="D130" t="str">
        <f>IF($C130="OK",Plantilla!B141,"")</f>
        <v/>
      </c>
      <c r="E130" t="str">
        <f>IF($C130="OK",
   VLOOKUP(Plantilla!$E$4,'Tablas '!$AP$4:$AT$6,5,FALSE),
"")</f>
        <v/>
      </c>
      <c r="F130" t="str">
        <f>IF($C130="OK",TEXT(Plantilla!D141,"#"),"")</f>
        <v/>
      </c>
      <c r="G130" t="str">
        <f>IF($C130="OK",
   VLOOKUP(Plantilla!E141,'Tablas '!$B$4:$C$14,2,FALSE),
"")</f>
        <v/>
      </c>
      <c r="H130" t="str">
        <f>IF($C130="OK",TEXT(Plantilla!F141,"#"),"")</f>
        <v/>
      </c>
      <c r="I130" t="str">
        <f>IF($C130="OK",TEXT(Plantilla!G141,"#"),"")</f>
        <v/>
      </c>
      <c r="J130" t="str">
        <f>IF($C130="OK",TEXT(Plantilla!H141,"#"),"")</f>
        <v/>
      </c>
      <c r="K130" t="str">
        <f>IF($C130="OK",TEXT(Plantilla!I141,"#"),"")</f>
        <v/>
      </c>
      <c r="L130" t="str">
        <f>IF($C130="OK",TEXT(Plantilla!J141,"#"),"")</f>
        <v/>
      </c>
      <c r="M130" t="str">
        <f>IF($C130="OK",TEXT(Plantilla!K141,"#"),"")</f>
        <v/>
      </c>
      <c r="N130" t="str">
        <f>IF($C130="OK",
   CONCATENATE(YEAR(Plantilla!L141),"-",TEXT(MONTH(Plantilla!L141),"00"),"-",TEXT(DAY(Plantilla!L141),"00")),
"")</f>
        <v/>
      </c>
      <c r="O130" t="str">
        <f>IF($C130="OK",_xlfn.NUMBERVALUE(Plantilla!M141),"")</f>
        <v/>
      </c>
      <c r="P130" t="str">
        <f>IF($C130="OK",
   IF(Plantilla!N141&lt;&gt;"",
      CONCATENATE(YEAR(Plantilla!N141),"-",TEXT(MONTH(Plantilla!N141),"00"),"-",TEXT(DAY(Plantilla!N141),"00")),
   ""),
"")</f>
        <v/>
      </c>
      <c r="Q130" t="str">
        <f>IF($C130="OK",
   VLOOKUP(Plantilla!O141,'Tablas '!$E$4:$F$19,2,FALSE),
"")</f>
        <v/>
      </c>
      <c r="R130" t="str">
        <f>IF($C130="OK",
   VLOOKUP(Plantilla!P141,'Tablas '!$H$4:$I$5,2,FALSE),
"")</f>
        <v/>
      </c>
      <c r="S130" t="str">
        <f>IF($C130="OK",
   VLOOKUP(Plantilla!Q141,'Tablas '!$K$4:$L$8,2,FALSE),
"")</f>
        <v/>
      </c>
      <c r="T130" t="str">
        <f>IF($C130="OK",
   VLOOKUP(Plantilla!R141,'Tablas '!$AE$4:$AF$6,2,FALSE),
"")</f>
        <v/>
      </c>
      <c r="U130" t="str">
        <f>IF($C130="OK",
   VLOOKUP(Plantilla!S141,'Tablas '!$AE$4:$AF$6,2,FALSE),
"")</f>
        <v/>
      </c>
      <c r="V130" t="str">
        <f>IF($C130="OK",TEXT(Plantilla!T141,"#"),"")</f>
        <v/>
      </c>
      <c r="W130" s="84" t="str">
        <f>IF($C130="OK",
   VLOOKUP(Plantilla!U141,'Tablas '!$AM$4:$AN$1126,2,FALSE),
"")</f>
        <v/>
      </c>
      <c r="X130" t="str">
        <f>IF($C130="OK",TEXT(Plantilla!V141,"#"),"")</f>
        <v/>
      </c>
      <c r="Y130" t="str">
        <f>IF($C130="OK",
   CONCATENATE(YEAR(Plantilla!W141),"-",TEXT(MONTH(Plantilla!W141),"00"),"-",TEXT(DAY(Plantilla!W141),"00")),
"")</f>
        <v/>
      </c>
      <c r="Z130" t="str">
        <f>IF($C130="OK",
   CONCATENATE(YEAR(Plantilla!X141),"-",TEXT(MONTH(Plantilla!X141),"00"),"-",TEXT(DAY(Plantilla!X141),"00")),
"")</f>
        <v/>
      </c>
      <c r="AA130" t="str">
        <f>IF($C130="OK",
   TEXT(VLOOKUP(Plantilla!Y141,'Tablas '!$Q$4:$R$9,2,FALSE),"#"),
"")</f>
        <v/>
      </c>
      <c r="AB130" t="str">
        <f>IF($C130="OK",
   CONCATENATE(YEAR(Plantilla!Z141),"-",TEXT(MONTH(Plantilla!Z141),"00"),"-",TEXT(DAY(Plantilla!Z141),"00")),
"")</f>
        <v/>
      </c>
      <c r="AC130" t="str">
        <f>IF($C130="OK",
   TEXT(VLOOKUP(Plantilla!AA141,'Tablas '!$T$4:$U$13,2,FALSE),"#"),
"")</f>
        <v/>
      </c>
      <c r="AD130" t="str">
        <f>IF($C130="OK",TEXT(Plantilla!AB141,"#"),"")</f>
        <v/>
      </c>
      <c r="AE130" t="str">
        <f>IF($C130="OK",
   IF(Plantilla!AC141&lt;&gt;"",
      TEXT(VLOOKUP(Plantilla!AC141,'Tablas '!$W$4:$X$7,2,FALSE),"#"),
   ""),
"")</f>
        <v/>
      </c>
      <c r="AF130" t="str">
        <f>IF($C130="OK",TEXT(Plantilla!AD141,"#"),"")</f>
        <v/>
      </c>
      <c r="AG130" s="6" t="str">
        <f>IF($C130="OK",_xlfn.NUMBERVALUE(Plantilla!AE141),"")</f>
        <v/>
      </c>
      <c r="AH130" s="4" t="str">
        <f>IF($C130="OK",_xlfn.NUMBERVALUE(Plantilla!AF141),"")</f>
        <v/>
      </c>
      <c r="AI130" s="6" t="str">
        <f>IF($C130="OK",_xlfn.NUMBERVALUE(Plantilla!AG141),"")</f>
        <v/>
      </c>
      <c r="AJ130" s="6" t="str">
        <f>IF($C130="OK",_xlfn.NUMBERVALUE(Plantilla!AH141),"")</f>
        <v/>
      </c>
      <c r="AK130" s="6" t="str">
        <f>IF($C130="OK",_xlfn.NUMBERVALUE(Plantilla!AI141),"")</f>
        <v/>
      </c>
      <c r="AL130" s="6" t="str">
        <f>IF($C130="OK",_xlfn.NUMBERVALUE(Plantilla!AJ141),"")</f>
        <v/>
      </c>
      <c r="AM130" s="4" t="str">
        <f>IF($C130="OK",_xlfn.NUMBERVALUE(Plantilla!AK141),"")</f>
        <v/>
      </c>
      <c r="AN130" s="6" t="str">
        <f>IF($C130="OK",_xlfn.NUMBERVALUE(Plantilla!AL141),"")</f>
        <v/>
      </c>
      <c r="AO130" s="4" t="str">
        <f>IF($C130="OK",_xlfn.NUMBERVALUE(Plantilla!AM141),"")</f>
        <v/>
      </c>
      <c r="AP130" s="6" t="str">
        <f>IF($C130="OK",_xlfn.NUMBERVALUE(Plantilla!AN141),"")</f>
        <v/>
      </c>
      <c r="AQ130" s="4" t="str">
        <f>IF($C130="OK",_xlfn.NUMBERVALUE(Plantilla!AO141),"")</f>
        <v/>
      </c>
      <c r="AR130" s="6" t="str">
        <f>IF($C130="OK",_xlfn.NUMBERVALUE(Plantilla!AP141),"")</f>
        <v/>
      </c>
      <c r="AS130" s="4" t="str">
        <f>IF($C130="OK",_xlfn.NUMBERVALUE(Plantilla!AQ141),"")</f>
        <v/>
      </c>
      <c r="AT130" s="6" t="str">
        <f>IF($C130="OK",_xlfn.NUMBERVALUE(Plantilla!AR141),"")</f>
        <v/>
      </c>
      <c r="AU130" s="4" t="str">
        <f>IF($C130="OK",_xlfn.NUMBERVALUE(Plantilla!AS141),"")</f>
        <v/>
      </c>
      <c r="AV130" s="6" t="str">
        <f>IF($C130="OK",_xlfn.NUMBERVALUE(Plantilla!AT141),"")</f>
        <v/>
      </c>
      <c r="AW130" s="4" t="str">
        <f>IF($C130="OK",_xlfn.NUMBERVALUE(Plantilla!AU141),"")</f>
        <v/>
      </c>
      <c r="AX130" s="6" t="str">
        <f>IF($C130="OK",_xlfn.NUMBERVALUE(Plantilla!AV141),"")</f>
        <v/>
      </c>
      <c r="AY130" s="4" t="str">
        <f>IF($C130="OK",_xlfn.NUMBERVALUE(Plantilla!AW141),"")</f>
        <v/>
      </c>
      <c r="AZ130" s="6" t="str">
        <f>IF($C130="OK",_xlfn.NUMBERVALUE(Plantilla!AX141),"")</f>
        <v/>
      </c>
      <c r="BA130" t="str">
        <f>IF($C130="OK",_xlfn.NUMBERVALUE(Plantilla!AY141),"")</f>
        <v/>
      </c>
      <c r="BB130" t="str">
        <f>IF($C130="OK",_xlfn.NUMBERVALUE(Plantilla!AZ141),"")</f>
        <v/>
      </c>
      <c r="BC130" s="4" t="str">
        <f>IF($C130="OK",_xlfn.NUMBERVALUE(Plantilla!BA141),"")</f>
        <v/>
      </c>
      <c r="BD130" s="6" t="str">
        <f>IF($C130="OK",_xlfn.NUMBERVALUE(Plantilla!BB141),"")</f>
        <v/>
      </c>
      <c r="BE130" s="4" t="str">
        <f>IF($C130="OK",_xlfn.NUMBERVALUE(Plantilla!BC141),"")</f>
        <v/>
      </c>
      <c r="BF130" s="6" t="str">
        <f>IF($C130="OK",_xlfn.NUMBERVALUE(Plantilla!BD141),"")</f>
        <v/>
      </c>
      <c r="BG130" s="4" t="str">
        <f>IF($C130="OK",_xlfn.NUMBERVALUE(Plantilla!BE141),"")</f>
        <v/>
      </c>
      <c r="BH130" s="6" t="str">
        <f>IF($C130="OK",_xlfn.NUMBERVALUE(Plantilla!BF141),"")</f>
        <v/>
      </c>
      <c r="BI130" s="110" t="str">
        <f>IF($C130="OK",_xlfn.NUMBERVALUE(Plantilla!BG141),"")</f>
        <v/>
      </c>
      <c r="BJ130" s="6" t="str">
        <f>IF($C130="OK",_xlfn.NUMBERVALUE(Plantilla!BH141),"")</f>
        <v/>
      </c>
      <c r="BK130" s="109" t="str">
        <f>IF($C130="OK",_xlfn.NUMBERVALUE(Plantilla!BI141),"")</f>
        <v/>
      </c>
      <c r="BL130" s="6" t="str">
        <f>IF($C130="OK",
   IF(Plantilla!BJ141&lt;&gt;"",
      TEXT(VLOOKUP(Plantilla!BJ141,'Tablas '!$Z$4:$AA$6,2,FALSE),"#"),
   ""),
"")</f>
        <v/>
      </c>
      <c r="BM130" s="4" t="str">
        <f>IF($C130="OK",_xlfn.NUMBERVALUE(Plantilla!BK141),"")</f>
        <v/>
      </c>
      <c r="BN130" s="4" t="str">
        <f>IF($C130="OK",_xlfn.NUMBERVALUE(Plantilla!BL141),"")</f>
        <v/>
      </c>
      <c r="BO130" s="6" t="str">
        <f>IF($C130="OK",_xlfn.NUMBERVALUE(Plantilla!BM141),"")</f>
        <v/>
      </c>
      <c r="BP130" s="4" t="str">
        <f>IF($C130="OK",_xlfn.NUMBERVALUE(Plantilla!BN141),"")</f>
        <v/>
      </c>
      <c r="BQ130" s="6" t="str">
        <f>IF($C130="OK",_xlfn.NUMBERVALUE(Plantilla!BO141),"")</f>
        <v/>
      </c>
      <c r="BR130" s="4" t="str">
        <f>IF($C130="OK",_xlfn.NUMBERVALUE(Plantilla!BP141),"")</f>
        <v/>
      </c>
      <c r="BS130" s="6" t="str">
        <f>IF($C130="OK",_xlfn.NUMBERVALUE(Plantilla!BQ141),"")</f>
        <v/>
      </c>
      <c r="BT130" s="4" t="str">
        <f>IF($C130="OK",_xlfn.NUMBERVALUE(Plantilla!BR141),"")</f>
        <v/>
      </c>
      <c r="BU130" s="6" t="str">
        <f>IF($C130="OK",_xlfn.NUMBERVALUE(Plantilla!BS141),"")</f>
        <v/>
      </c>
      <c r="BV130" s="6" t="str">
        <f>IF($C130="OK",_xlfn.NUMBERVALUE(Plantilla!BT141),"")</f>
        <v/>
      </c>
      <c r="BW130" s="6" t="str">
        <f>IF($C130="OK",_xlfn.NUMBERVALUE(Plantilla!BU141),"")</f>
        <v/>
      </c>
      <c r="BX130" s="6" t="str">
        <f>IF($C130="OK",_xlfn.NUMBERVALUE(Plantilla!BV141),"")</f>
        <v/>
      </c>
      <c r="BY130" s="6" t="str">
        <f>IF($C130="OK",_xlfn.NUMBERVALUE(Plantilla!BW141),"")</f>
        <v/>
      </c>
      <c r="BZ130" s="6" t="str">
        <f>IF($C130="OK",_xlfn.NUMBERVALUE(Plantilla!BX141),"")</f>
        <v/>
      </c>
      <c r="CA130" s="6" t="str">
        <f>IF($C130="OK",_xlfn.NUMBERVALUE(Plantilla!BY141),"")</f>
        <v/>
      </c>
      <c r="CB130" s="6" t="str">
        <f>IF($C130="OK",_xlfn.NUMBERVALUE(Plantilla!BZ141),"")</f>
        <v/>
      </c>
      <c r="CC130" s="6" t="str">
        <f>IF($C130="OK",_xlfn.NUMBERVALUE(Plantilla!CA141),"")</f>
        <v/>
      </c>
      <c r="CD130" s="6" t="str">
        <f>IF($C130="OK",_xlfn.NUMBERVALUE(Plantilla!CB141),"")</f>
        <v/>
      </c>
      <c r="CE130" s="6" t="str">
        <f>IF($C130="OK",_xlfn.NUMBERVALUE(Plantilla!CC141),"")</f>
        <v/>
      </c>
      <c r="CF130" s="4" t="str">
        <f>IF($C130="OK",_xlfn.NUMBERVALUE(Plantilla!CD141),"")</f>
        <v/>
      </c>
      <c r="CG130" s="6" t="str">
        <f>IF($C130="OK",_xlfn.NUMBERVALUE(Plantilla!CE141),"")</f>
        <v/>
      </c>
      <c r="CH130" s="6" t="str">
        <f>IF($C130="OK",_xlfn.NUMBERVALUE(Plantilla!CF141),"")</f>
        <v/>
      </c>
      <c r="CI130" s="6" t="str">
        <f>IF($C130="OK",_xlfn.NUMBERVALUE(Plantilla!CG141),"")</f>
        <v/>
      </c>
      <c r="CJ130" s="6" t="str">
        <f>IF($C130="OK",_xlfn.NUMBERVALUE(Plantilla!CH141),"")</f>
        <v/>
      </c>
      <c r="CK130" s="6" t="str">
        <f>IF($C130="OK",_xlfn.NUMBERVALUE(Plantilla!CI141),"")</f>
        <v/>
      </c>
      <c r="CL130" s="6" t="str">
        <f>IF($C130="OK",_xlfn.NUMBERVALUE(Plantilla!CJ141),"")</f>
        <v/>
      </c>
      <c r="CM130" t="str">
        <f>IF($C130="OK",TEXT(Plantilla!CK141,"#"),"")</f>
        <v/>
      </c>
      <c r="CN130" s="6" t="str">
        <f>IF($C130="OK",_xlfn.NUMBERVALUE(Plantilla!CL141),"")</f>
        <v/>
      </c>
      <c r="CO130" s="6" t="str">
        <f>IF($C130="OK",_xlfn.NUMBERVALUE(Plantilla!CM141),"")</f>
        <v/>
      </c>
      <c r="CP130" s="110" t="str">
        <f>IF($C130="OK",_xlfn.NUMBERVALUE(Plantilla!CN141),"")</f>
        <v/>
      </c>
      <c r="CQ130" s="6" t="str">
        <f>IF($C130="OK",_xlfn.NUMBERVALUE(Plantilla!CO141),"")</f>
        <v/>
      </c>
      <c r="CR130" s="109" t="str">
        <f>IF($C130="OK",_xlfn.NUMBERVALUE(Plantilla!CP141),"")</f>
        <v/>
      </c>
      <c r="CS130" s="110" t="str">
        <f>IF($C130="OK",_xlfn.NUMBERVALUE(Plantilla!CQ141),"")</f>
        <v/>
      </c>
      <c r="CT130" s="6" t="str">
        <f>IF($C130="OK",_xlfn.NUMBERVALUE(Plantilla!CR141),"")</f>
        <v/>
      </c>
      <c r="CU130" s="109" t="str">
        <f>IF($C130="OK",_xlfn.NUMBERVALUE(Plantilla!CS141),"")</f>
        <v/>
      </c>
      <c r="CV130" s="110" t="str">
        <f>IF($C130="OK",_xlfn.NUMBERVALUE(Plantilla!CT141),"")</f>
        <v/>
      </c>
      <c r="CW130" s="6" t="str">
        <f>IF($C130="OK",_xlfn.NUMBERVALUE(Plantilla!CU141),"")</f>
        <v/>
      </c>
      <c r="CX130" s="82" t="str">
        <f>IF($C130="OK",_xlfn.NUMBERVALUE(Plantilla!CV141),"")</f>
        <v/>
      </c>
      <c r="CY130" s="6" t="str">
        <f>IF($C130="OK",_xlfn.NUMBERVALUE(Plantilla!CW141),"")</f>
        <v/>
      </c>
      <c r="CZ130" s="82" t="str">
        <f>IF($C130="OK",_xlfn.NUMBERVALUE(Plantilla!CX141),"")</f>
        <v/>
      </c>
      <c r="DA130" s="6" t="str">
        <f>IF($C130="OK",_xlfn.NUMBERVALUE(Plantilla!CY141),"")</f>
        <v/>
      </c>
      <c r="DB130" s="109" t="str">
        <f>IF($C130="OK",_xlfn.NUMBERVALUE(Plantilla!CZ141),"")</f>
        <v/>
      </c>
      <c r="DC130" s="6" t="str">
        <f>IF($C130="OK",_xlfn.NUMBERVALUE(Plantilla!DA141),"")</f>
        <v/>
      </c>
      <c r="DD130" s="6" t="str">
        <f>IF($C130="OK",TEXT(Plantilla!DB141,"#"),"")</f>
        <v/>
      </c>
      <c r="DE130" s="6" t="str">
        <f>IF($C130="OK",_xlfn.NUMBERVALUE(Plantilla!DC141),"")</f>
        <v/>
      </c>
      <c r="DF130" s="4" t="str">
        <f>IF($C130="OK",_xlfn.NUMBERVALUE(Plantilla!DD141),"")</f>
        <v/>
      </c>
      <c r="DG130" s="6" t="str">
        <f>IF($C130="OK",_xlfn.NUMBERVALUE(Plantilla!DE141),"")</f>
        <v/>
      </c>
      <c r="DH130" s="6" t="str">
        <f>IF($C130="OK",_xlfn.NUMBERVALUE(Plantilla!DF141),"")</f>
        <v/>
      </c>
      <c r="DI130" s="6" t="str">
        <f>IF($C130="OK",_xlfn.NUMBERVALUE(Plantilla!DG141),"")</f>
        <v/>
      </c>
      <c r="DJ130" s="6" t="str">
        <f>IF($C130="OK",_xlfn.NUMBERVALUE(Plantilla!DH141),"")</f>
        <v/>
      </c>
      <c r="DK130" s="6" t="str">
        <f>IF($C130="OK",_xlfn.NUMBERVALUE(Plantilla!DI141),"")</f>
        <v/>
      </c>
      <c r="DL130" s="6" t="str">
        <f>IF($C130="OK",_xlfn.NUMBERVALUE(Plantilla!DJ141),"")</f>
        <v/>
      </c>
      <c r="DM130" s="6" t="str">
        <f>IF($C130="OK",_xlfn.NUMBERVALUE(Plantilla!DK141),"")</f>
        <v/>
      </c>
      <c r="DN130" s="6" t="str">
        <f>IF($C130="OK",_xlfn.NUMBERVALUE(Plantilla!DL141),"")</f>
        <v/>
      </c>
      <c r="DO130" s="6" t="str">
        <f>IF($C130="OK",_xlfn.NUMBERVALUE(Plantilla!DM141),"")</f>
        <v/>
      </c>
      <c r="DP130" s="6" t="str">
        <f>IF($C130="OK",_xlfn.NUMBERVALUE(Plantilla!DN141),"")</f>
        <v/>
      </c>
      <c r="DQ130" s="6" t="str">
        <f>IF($C130="OK",_xlfn.NUMBERVALUE(Plantilla!DO141),"")</f>
        <v/>
      </c>
      <c r="DR130" s="6" t="str">
        <f>IF($C130="OK",_xlfn.NUMBERVALUE(Plantilla!DP141),"")</f>
        <v/>
      </c>
      <c r="DS130" t="str">
        <f>IF($C130="OK",TEXT(Plantilla!DR141,"#"),"")</f>
        <v/>
      </c>
      <c r="DT130" s="6"/>
    </row>
    <row r="131" spans="1:124" x14ac:dyDescent="0.25">
      <c r="A131" t="str">
        <f>IF(Plantilla!$I$6="¡Perfecto!, Guarda el archivo y adjúntalo a tu interfaz de Nómina Electrónica","OK","Error")</f>
        <v>OK</v>
      </c>
      <c r="B131" t="str">
        <f>IF(Plantilla!$I$6="¡Perfecto!, Guarda el archivo y adjúntalo a tu interfaz de Nómina Electrónica",MID(Plantilla!$D$2,SEARCH("V",Plantilla!$D$2),10),"")</f>
        <v>V2.0</v>
      </c>
      <c r="C131" t="str">
        <f>Plantilla!C142</f>
        <v/>
      </c>
      <c r="D131" t="str">
        <f>IF($C131="OK",Plantilla!B142,"")</f>
        <v/>
      </c>
      <c r="E131" t="str">
        <f>IF($C131="OK",
   VLOOKUP(Plantilla!$E$4,'Tablas '!$AP$4:$AT$6,5,FALSE),
"")</f>
        <v/>
      </c>
      <c r="F131" t="str">
        <f>IF($C131="OK",TEXT(Plantilla!D142,"#"),"")</f>
        <v/>
      </c>
      <c r="G131" t="str">
        <f>IF($C131="OK",
   VLOOKUP(Plantilla!E142,'Tablas '!$B$4:$C$14,2,FALSE),
"")</f>
        <v/>
      </c>
      <c r="H131" t="str">
        <f>IF($C131="OK",TEXT(Plantilla!F142,"#"),"")</f>
        <v/>
      </c>
      <c r="I131" t="str">
        <f>IF($C131="OK",TEXT(Plantilla!G142,"#"),"")</f>
        <v/>
      </c>
      <c r="J131" t="str">
        <f>IF($C131="OK",TEXT(Plantilla!H142,"#"),"")</f>
        <v/>
      </c>
      <c r="K131" t="str">
        <f>IF($C131="OK",TEXT(Plantilla!I142,"#"),"")</f>
        <v/>
      </c>
      <c r="L131" t="str">
        <f>IF($C131="OK",TEXT(Plantilla!J142,"#"),"")</f>
        <v/>
      </c>
      <c r="M131" t="str">
        <f>IF($C131="OK",TEXT(Plantilla!K142,"#"),"")</f>
        <v/>
      </c>
      <c r="N131" t="str">
        <f>IF($C131="OK",
   CONCATENATE(YEAR(Plantilla!L142),"-",TEXT(MONTH(Plantilla!L142),"00"),"-",TEXT(DAY(Plantilla!L142),"00")),
"")</f>
        <v/>
      </c>
      <c r="O131" t="str">
        <f>IF($C131="OK",_xlfn.NUMBERVALUE(Plantilla!M142),"")</f>
        <v/>
      </c>
      <c r="P131" t="str">
        <f>IF($C131="OK",
   IF(Plantilla!N142&lt;&gt;"",
      CONCATENATE(YEAR(Plantilla!N142),"-",TEXT(MONTH(Plantilla!N142),"00"),"-",TEXT(DAY(Plantilla!N142),"00")),
   ""),
"")</f>
        <v/>
      </c>
      <c r="Q131" t="str">
        <f>IF($C131="OK",
   VLOOKUP(Plantilla!O142,'Tablas '!$E$4:$F$19,2,FALSE),
"")</f>
        <v/>
      </c>
      <c r="R131" t="str">
        <f>IF($C131="OK",
   VLOOKUP(Plantilla!P142,'Tablas '!$H$4:$I$5,2,FALSE),
"")</f>
        <v/>
      </c>
      <c r="S131" t="str">
        <f>IF($C131="OK",
   VLOOKUP(Plantilla!Q142,'Tablas '!$K$4:$L$8,2,FALSE),
"")</f>
        <v/>
      </c>
      <c r="T131" t="str">
        <f>IF($C131="OK",
   VLOOKUP(Plantilla!R142,'Tablas '!$AE$4:$AF$6,2,FALSE),
"")</f>
        <v/>
      </c>
      <c r="U131" t="str">
        <f>IF($C131="OK",
   VLOOKUP(Plantilla!S142,'Tablas '!$AE$4:$AF$6,2,FALSE),
"")</f>
        <v/>
      </c>
      <c r="V131" t="str">
        <f>IF($C131="OK",TEXT(Plantilla!T142,"#"),"")</f>
        <v/>
      </c>
      <c r="W131" s="84" t="str">
        <f>IF($C131="OK",
   VLOOKUP(Plantilla!U142,'Tablas '!$AM$4:$AN$1126,2,FALSE),
"")</f>
        <v/>
      </c>
      <c r="X131" t="str">
        <f>IF($C131="OK",TEXT(Plantilla!V142,"#"),"")</f>
        <v/>
      </c>
      <c r="Y131" t="str">
        <f>IF($C131="OK",
   CONCATENATE(YEAR(Plantilla!W142),"-",TEXT(MONTH(Plantilla!W142),"00"),"-",TEXT(DAY(Plantilla!W142),"00")),
"")</f>
        <v/>
      </c>
      <c r="Z131" t="str">
        <f>IF($C131="OK",
   CONCATENATE(YEAR(Plantilla!X142),"-",TEXT(MONTH(Plantilla!X142),"00"),"-",TEXT(DAY(Plantilla!X142),"00")),
"")</f>
        <v/>
      </c>
      <c r="AA131" t="str">
        <f>IF($C131="OK",
   TEXT(VLOOKUP(Plantilla!Y142,'Tablas '!$Q$4:$R$9,2,FALSE),"#"),
"")</f>
        <v/>
      </c>
      <c r="AB131" t="str">
        <f>IF($C131="OK",
   CONCATENATE(YEAR(Plantilla!Z142),"-",TEXT(MONTH(Plantilla!Z142),"00"),"-",TEXT(DAY(Plantilla!Z142),"00")),
"")</f>
        <v/>
      </c>
      <c r="AC131" t="str">
        <f>IF($C131="OK",
   TEXT(VLOOKUP(Plantilla!AA142,'Tablas '!$T$4:$U$13,2,FALSE),"#"),
"")</f>
        <v/>
      </c>
      <c r="AD131" t="str">
        <f>IF($C131="OK",TEXT(Plantilla!AB142,"#"),"")</f>
        <v/>
      </c>
      <c r="AE131" t="str">
        <f>IF($C131="OK",
   IF(Plantilla!AC142&lt;&gt;"",
      TEXT(VLOOKUP(Plantilla!AC142,'Tablas '!$W$4:$X$7,2,FALSE),"#"),
   ""),
"")</f>
        <v/>
      </c>
      <c r="AF131" t="str">
        <f>IF($C131="OK",TEXT(Plantilla!AD142,"#"),"")</f>
        <v/>
      </c>
      <c r="AG131" s="6" t="str">
        <f>IF($C131="OK",_xlfn.NUMBERVALUE(Plantilla!AE142),"")</f>
        <v/>
      </c>
      <c r="AH131" s="4" t="str">
        <f>IF($C131="OK",_xlfn.NUMBERVALUE(Plantilla!AF142),"")</f>
        <v/>
      </c>
      <c r="AI131" s="6" t="str">
        <f>IF($C131="OK",_xlfn.NUMBERVALUE(Plantilla!AG142),"")</f>
        <v/>
      </c>
      <c r="AJ131" s="6" t="str">
        <f>IF($C131="OK",_xlfn.NUMBERVALUE(Plantilla!AH142),"")</f>
        <v/>
      </c>
      <c r="AK131" s="6" t="str">
        <f>IF($C131="OK",_xlfn.NUMBERVALUE(Plantilla!AI142),"")</f>
        <v/>
      </c>
      <c r="AL131" s="6" t="str">
        <f>IF($C131="OK",_xlfn.NUMBERVALUE(Plantilla!AJ142),"")</f>
        <v/>
      </c>
      <c r="AM131" s="4" t="str">
        <f>IF($C131="OK",_xlfn.NUMBERVALUE(Plantilla!AK142),"")</f>
        <v/>
      </c>
      <c r="AN131" s="6" t="str">
        <f>IF($C131="OK",_xlfn.NUMBERVALUE(Plantilla!AL142),"")</f>
        <v/>
      </c>
      <c r="AO131" s="4" t="str">
        <f>IF($C131="OK",_xlfn.NUMBERVALUE(Plantilla!AM142),"")</f>
        <v/>
      </c>
      <c r="AP131" s="6" t="str">
        <f>IF($C131="OK",_xlfn.NUMBERVALUE(Plantilla!AN142),"")</f>
        <v/>
      </c>
      <c r="AQ131" s="4" t="str">
        <f>IF($C131="OK",_xlfn.NUMBERVALUE(Plantilla!AO142),"")</f>
        <v/>
      </c>
      <c r="AR131" s="6" t="str">
        <f>IF($C131="OK",_xlfn.NUMBERVALUE(Plantilla!AP142),"")</f>
        <v/>
      </c>
      <c r="AS131" s="4" t="str">
        <f>IF($C131="OK",_xlfn.NUMBERVALUE(Plantilla!AQ142),"")</f>
        <v/>
      </c>
      <c r="AT131" s="6" t="str">
        <f>IF($C131="OK",_xlfn.NUMBERVALUE(Plantilla!AR142),"")</f>
        <v/>
      </c>
      <c r="AU131" s="4" t="str">
        <f>IF($C131="OK",_xlfn.NUMBERVALUE(Plantilla!AS142),"")</f>
        <v/>
      </c>
      <c r="AV131" s="6" t="str">
        <f>IF($C131="OK",_xlfn.NUMBERVALUE(Plantilla!AT142),"")</f>
        <v/>
      </c>
      <c r="AW131" s="4" t="str">
        <f>IF($C131="OK",_xlfn.NUMBERVALUE(Plantilla!AU142),"")</f>
        <v/>
      </c>
      <c r="AX131" s="6" t="str">
        <f>IF($C131="OK",_xlfn.NUMBERVALUE(Plantilla!AV142),"")</f>
        <v/>
      </c>
      <c r="AY131" s="4" t="str">
        <f>IF($C131="OK",_xlfn.NUMBERVALUE(Plantilla!AW142),"")</f>
        <v/>
      </c>
      <c r="AZ131" s="6" t="str">
        <f>IF($C131="OK",_xlfn.NUMBERVALUE(Plantilla!AX142),"")</f>
        <v/>
      </c>
      <c r="BA131" t="str">
        <f>IF($C131="OK",_xlfn.NUMBERVALUE(Plantilla!AY142),"")</f>
        <v/>
      </c>
      <c r="BB131" t="str">
        <f>IF($C131="OK",_xlfn.NUMBERVALUE(Plantilla!AZ142),"")</f>
        <v/>
      </c>
      <c r="BC131" s="4" t="str">
        <f>IF($C131="OK",_xlfn.NUMBERVALUE(Plantilla!BA142),"")</f>
        <v/>
      </c>
      <c r="BD131" s="6" t="str">
        <f>IF($C131="OK",_xlfn.NUMBERVALUE(Plantilla!BB142),"")</f>
        <v/>
      </c>
      <c r="BE131" s="4" t="str">
        <f>IF($C131="OK",_xlfn.NUMBERVALUE(Plantilla!BC142),"")</f>
        <v/>
      </c>
      <c r="BF131" s="6" t="str">
        <f>IF($C131="OK",_xlfn.NUMBERVALUE(Plantilla!BD142),"")</f>
        <v/>
      </c>
      <c r="BG131" s="4" t="str">
        <f>IF($C131="OK",_xlfn.NUMBERVALUE(Plantilla!BE142),"")</f>
        <v/>
      </c>
      <c r="BH131" s="6" t="str">
        <f>IF($C131="OK",_xlfn.NUMBERVALUE(Plantilla!BF142),"")</f>
        <v/>
      </c>
      <c r="BI131" s="110" t="str">
        <f>IF($C131="OK",_xlfn.NUMBERVALUE(Plantilla!BG142),"")</f>
        <v/>
      </c>
      <c r="BJ131" s="6" t="str">
        <f>IF($C131="OK",_xlfn.NUMBERVALUE(Plantilla!BH142),"")</f>
        <v/>
      </c>
      <c r="BK131" s="109" t="str">
        <f>IF($C131="OK",_xlfn.NUMBERVALUE(Plantilla!BI142),"")</f>
        <v/>
      </c>
      <c r="BL131" s="6" t="str">
        <f>IF($C131="OK",
   IF(Plantilla!BJ142&lt;&gt;"",
      TEXT(VLOOKUP(Plantilla!BJ142,'Tablas '!$Z$4:$AA$6,2,FALSE),"#"),
   ""),
"")</f>
        <v/>
      </c>
      <c r="BM131" s="4" t="str">
        <f>IF($C131="OK",_xlfn.NUMBERVALUE(Plantilla!BK142),"")</f>
        <v/>
      </c>
      <c r="BN131" s="4" t="str">
        <f>IF($C131="OK",_xlfn.NUMBERVALUE(Plantilla!BL142),"")</f>
        <v/>
      </c>
      <c r="BO131" s="6" t="str">
        <f>IF($C131="OK",_xlfn.NUMBERVALUE(Plantilla!BM142),"")</f>
        <v/>
      </c>
      <c r="BP131" s="4" t="str">
        <f>IF($C131="OK",_xlfn.NUMBERVALUE(Plantilla!BN142),"")</f>
        <v/>
      </c>
      <c r="BQ131" s="6" t="str">
        <f>IF($C131="OK",_xlfn.NUMBERVALUE(Plantilla!BO142),"")</f>
        <v/>
      </c>
      <c r="BR131" s="4" t="str">
        <f>IF($C131="OK",_xlfn.NUMBERVALUE(Plantilla!BP142),"")</f>
        <v/>
      </c>
      <c r="BS131" s="6" t="str">
        <f>IF($C131="OK",_xlfn.NUMBERVALUE(Plantilla!BQ142),"")</f>
        <v/>
      </c>
      <c r="BT131" s="4" t="str">
        <f>IF($C131="OK",_xlfn.NUMBERVALUE(Plantilla!BR142),"")</f>
        <v/>
      </c>
      <c r="BU131" s="6" t="str">
        <f>IF($C131="OK",_xlfn.NUMBERVALUE(Plantilla!BS142),"")</f>
        <v/>
      </c>
      <c r="BV131" s="6" t="str">
        <f>IF($C131="OK",_xlfn.NUMBERVALUE(Plantilla!BT142),"")</f>
        <v/>
      </c>
      <c r="BW131" s="6" t="str">
        <f>IF($C131="OK",_xlfn.NUMBERVALUE(Plantilla!BU142),"")</f>
        <v/>
      </c>
      <c r="BX131" s="6" t="str">
        <f>IF($C131="OK",_xlfn.NUMBERVALUE(Plantilla!BV142),"")</f>
        <v/>
      </c>
      <c r="BY131" s="6" t="str">
        <f>IF($C131="OK",_xlfn.NUMBERVALUE(Plantilla!BW142),"")</f>
        <v/>
      </c>
      <c r="BZ131" s="6" t="str">
        <f>IF($C131="OK",_xlfn.NUMBERVALUE(Plantilla!BX142),"")</f>
        <v/>
      </c>
      <c r="CA131" s="6" t="str">
        <f>IF($C131="OK",_xlfn.NUMBERVALUE(Plantilla!BY142),"")</f>
        <v/>
      </c>
      <c r="CB131" s="6" t="str">
        <f>IF($C131="OK",_xlfn.NUMBERVALUE(Plantilla!BZ142),"")</f>
        <v/>
      </c>
      <c r="CC131" s="6" t="str">
        <f>IF($C131="OK",_xlfn.NUMBERVALUE(Plantilla!CA142),"")</f>
        <v/>
      </c>
      <c r="CD131" s="6" t="str">
        <f>IF($C131="OK",_xlfn.NUMBERVALUE(Plantilla!CB142),"")</f>
        <v/>
      </c>
      <c r="CE131" s="6" t="str">
        <f>IF($C131="OK",_xlfn.NUMBERVALUE(Plantilla!CC142),"")</f>
        <v/>
      </c>
      <c r="CF131" s="4" t="str">
        <f>IF($C131="OK",_xlfn.NUMBERVALUE(Plantilla!CD142),"")</f>
        <v/>
      </c>
      <c r="CG131" s="6" t="str">
        <f>IF($C131="OK",_xlfn.NUMBERVALUE(Plantilla!CE142),"")</f>
        <v/>
      </c>
      <c r="CH131" s="6" t="str">
        <f>IF($C131="OK",_xlfn.NUMBERVALUE(Plantilla!CF142),"")</f>
        <v/>
      </c>
      <c r="CI131" s="6" t="str">
        <f>IF($C131="OK",_xlfn.NUMBERVALUE(Plantilla!CG142),"")</f>
        <v/>
      </c>
      <c r="CJ131" s="6" t="str">
        <f>IF($C131="OK",_xlfn.NUMBERVALUE(Plantilla!CH142),"")</f>
        <v/>
      </c>
      <c r="CK131" s="6" t="str">
        <f>IF($C131="OK",_xlfn.NUMBERVALUE(Plantilla!CI142),"")</f>
        <v/>
      </c>
      <c r="CL131" s="6" t="str">
        <f>IF($C131="OK",_xlfn.NUMBERVALUE(Plantilla!CJ142),"")</f>
        <v/>
      </c>
      <c r="CM131" t="str">
        <f>IF($C131="OK",TEXT(Plantilla!CK142,"#"),"")</f>
        <v/>
      </c>
      <c r="CN131" s="6" t="str">
        <f>IF($C131="OK",_xlfn.NUMBERVALUE(Plantilla!CL142),"")</f>
        <v/>
      </c>
      <c r="CO131" s="6" t="str">
        <f>IF($C131="OK",_xlfn.NUMBERVALUE(Plantilla!CM142),"")</f>
        <v/>
      </c>
      <c r="CP131" s="110" t="str">
        <f>IF($C131="OK",_xlfn.NUMBERVALUE(Plantilla!CN142),"")</f>
        <v/>
      </c>
      <c r="CQ131" s="6" t="str">
        <f>IF($C131="OK",_xlfn.NUMBERVALUE(Plantilla!CO142),"")</f>
        <v/>
      </c>
      <c r="CR131" s="109" t="str">
        <f>IF($C131="OK",_xlfn.NUMBERVALUE(Plantilla!CP142),"")</f>
        <v/>
      </c>
      <c r="CS131" s="110" t="str">
        <f>IF($C131="OK",_xlfn.NUMBERVALUE(Plantilla!CQ142),"")</f>
        <v/>
      </c>
      <c r="CT131" s="6" t="str">
        <f>IF($C131="OK",_xlfn.NUMBERVALUE(Plantilla!CR142),"")</f>
        <v/>
      </c>
      <c r="CU131" s="109" t="str">
        <f>IF($C131="OK",_xlfn.NUMBERVALUE(Plantilla!CS142),"")</f>
        <v/>
      </c>
      <c r="CV131" s="110" t="str">
        <f>IF($C131="OK",_xlfn.NUMBERVALUE(Plantilla!CT142),"")</f>
        <v/>
      </c>
      <c r="CW131" s="6" t="str">
        <f>IF($C131="OK",_xlfn.NUMBERVALUE(Plantilla!CU142),"")</f>
        <v/>
      </c>
      <c r="CX131" s="82" t="str">
        <f>IF($C131="OK",_xlfn.NUMBERVALUE(Plantilla!CV142),"")</f>
        <v/>
      </c>
      <c r="CY131" s="6" t="str">
        <f>IF($C131="OK",_xlfn.NUMBERVALUE(Plantilla!CW142),"")</f>
        <v/>
      </c>
      <c r="CZ131" s="82" t="str">
        <f>IF($C131="OK",_xlfn.NUMBERVALUE(Plantilla!CX142),"")</f>
        <v/>
      </c>
      <c r="DA131" s="6" t="str">
        <f>IF($C131="OK",_xlfn.NUMBERVALUE(Plantilla!CY142),"")</f>
        <v/>
      </c>
      <c r="DB131" s="109" t="str">
        <f>IF($C131="OK",_xlfn.NUMBERVALUE(Plantilla!CZ142),"")</f>
        <v/>
      </c>
      <c r="DC131" s="6" t="str">
        <f>IF($C131="OK",_xlfn.NUMBERVALUE(Plantilla!DA142),"")</f>
        <v/>
      </c>
      <c r="DD131" s="6" t="str">
        <f>IF($C131="OK",TEXT(Plantilla!DB142,"#"),"")</f>
        <v/>
      </c>
      <c r="DE131" s="6" t="str">
        <f>IF($C131="OK",_xlfn.NUMBERVALUE(Plantilla!DC142),"")</f>
        <v/>
      </c>
      <c r="DF131" s="4" t="str">
        <f>IF($C131="OK",_xlfn.NUMBERVALUE(Plantilla!DD142),"")</f>
        <v/>
      </c>
      <c r="DG131" s="6" t="str">
        <f>IF($C131="OK",_xlfn.NUMBERVALUE(Plantilla!DE142),"")</f>
        <v/>
      </c>
      <c r="DH131" s="6" t="str">
        <f>IF($C131="OK",_xlfn.NUMBERVALUE(Plantilla!DF142),"")</f>
        <v/>
      </c>
      <c r="DI131" s="6" t="str">
        <f>IF($C131="OK",_xlfn.NUMBERVALUE(Plantilla!DG142),"")</f>
        <v/>
      </c>
      <c r="DJ131" s="6" t="str">
        <f>IF($C131="OK",_xlfn.NUMBERVALUE(Plantilla!DH142),"")</f>
        <v/>
      </c>
      <c r="DK131" s="6" t="str">
        <f>IF($C131="OK",_xlfn.NUMBERVALUE(Plantilla!DI142),"")</f>
        <v/>
      </c>
      <c r="DL131" s="6" t="str">
        <f>IF($C131="OK",_xlfn.NUMBERVALUE(Plantilla!DJ142),"")</f>
        <v/>
      </c>
      <c r="DM131" s="6" t="str">
        <f>IF($C131="OK",_xlfn.NUMBERVALUE(Plantilla!DK142),"")</f>
        <v/>
      </c>
      <c r="DN131" s="6" t="str">
        <f>IF($C131="OK",_xlfn.NUMBERVALUE(Plantilla!DL142),"")</f>
        <v/>
      </c>
      <c r="DO131" s="6" t="str">
        <f>IF($C131="OK",_xlfn.NUMBERVALUE(Plantilla!DM142),"")</f>
        <v/>
      </c>
      <c r="DP131" s="6" t="str">
        <f>IF($C131="OK",_xlfn.NUMBERVALUE(Plantilla!DN142),"")</f>
        <v/>
      </c>
      <c r="DQ131" s="6" t="str">
        <f>IF($C131="OK",_xlfn.NUMBERVALUE(Plantilla!DO142),"")</f>
        <v/>
      </c>
      <c r="DR131" s="6" t="str">
        <f>IF($C131="OK",_xlfn.NUMBERVALUE(Plantilla!DP142),"")</f>
        <v/>
      </c>
      <c r="DS131" t="str">
        <f>IF($C131="OK",TEXT(Plantilla!DR142,"#"),"")</f>
        <v/>
      </c>
      <c r="DT131" s="6"/>
    </row>
    <row r="132" spans="1:124" x14ac:dyDescent="0.25">
      <c r="A132" t="str">
        <f>IF(Plantilla!$I$6="¡Perfecto!, Guarda el archivo y adjúntalo a tu interfaz de Nómina Electrónica","OK","Error")</f>
        <v>OK</v>
      </c>
      <c r="B132" t="str">
        <f>IF(Plantilla!$I$6="¡Perfecto!, Guarda el archivo y adjúntalo a tu interfaz de Nómina Electrónica",MID(Plantilla!$D$2,SEARCH("V",Plantilla!$D$2),10),"")</f>
        <v>V2.0</v>
      </c>
      <c r="C132" t="str">
        <f>Plantilla!C143</f>
        <v/>
      </c>
      <c r="D132" t="str">
        <f>IF($C132="OK",Plantilla!B143,"")</f>
        <v/>
      </c>
      <c r="E132" t="str">
        <f>IF($C132="OK",
   VLOOKUP(Plantilla!$E$4,'Tablas '!$AP$4:$AT$6,5,FALSE),
"")</f>
        <v/>
      </c>
      <c r="F132" t="str">
        <f>IF($C132="OK",TEXT(Plantilla!D143,"#"),"")</f>
        <v/>
      </c>
      <c r="G132" t="str">
        <f>IF($C132="OK",
   VLOOKUP(Plantilla!E143,'Tablas '!$B$4:$C$14,2,FALSE),
"")</f>
        <v/>
      </c>
      <c r="H132" t="str">
        <f>IF($C132="OK",TEXT(Plantilla!F143,"#"),"")</f>
        <v/>
      </c>
      <c r="I132" t="str">
        <f>IF($C132="OK",TEXT(Plantilla!G143,"#"),"")</f>
        <v/>
      </c>
      <c r="J132" t="str">
        <f>IF($C132="OK",TEXT(Plantilla!H143,"#"),"")</f>
        <v/>
      </c>
      <c r="K132" t="str">
        <f>IF($C132="OK",TEXT(Plantilla!I143,"#"),"")</f>
        <v/>
      </c>
      <c r="L132" t="str">
        <f>IF($C132="OK",TEXT(Plantilla!J143,"#"),"")</f>
        <v/>
      </c>
      <c r="M132" t="str">
        <f>IF($C132="OK",TEXT(Plantilla!K143,"#"),"")</f>
        <v/>
      </c>
      <c r="N132" t="str">
        <f>IF($C132="OK",
   CONCATENATE(YEAR(Plantilla!L143),"-",TEXT(MONTH(Plantilla!L143),"00"),"-",TEXT(DAY(Plantilla!L143),"00")),
"")</f>
        <v/>
      </c>
      <c r="O132" t="str">
        <f>IF($C132="OK",_xlfn.NUMBERVALUE(Plantilla!M143),"")</f>
        <v/>
      </c>
      <c r="P132" t="str">
        <f>IF($C132="OK",
   IF(Plantilla!N143&lt;&gt;"",
      CONCATENATE(YEAR(Plantilla!N143),"-",TEXT(MONTH(Plantilla!N143),"00"),"-",TEXT(DAY(Plantilla!N143),"00")),
   ""),
"")</f>
        <v/>
      </c>
      <c r="Q132" t="str">
        <f>IF($C132="OK",
   VLOOKUP(Plantilla!O143,'Tablas '!$E$4:$F$19,2,FALSE),
"")</f>
        <v/>
      </c>
      <c r="R132" t="str">
        <f>IF($C132="OK",
   VLOOKUP(Plantilla!P143,'Tablas '!$H$4:$I$5,2,FALSE),
"")</f>
        <v/>
      </c>
      <c r="S132" t="str">
        <f>IF($C132="OK",
   VLOOKUP(Plantilla!Q143,'Tablas '!$K$4:$L$8,2,FALSE),
"")</f>
        <v/>
      </c>
      <c r="T132" t="str">
        <f>IF($C132="OK",
   VLOOKUP(Plantilla!R143,'Tablas '!$AE$4:$AF$6,2,FALSE),
"")</f>
        <v/>
      </c>
      <c r="U132" t="str">
        <f>IF($C132="OK",
   VLOOKUP(Plantilla!S143,'Tablas '!$AE$4:$AF$6,2,FALSE),
"")</f>
        <v/>
      </c>
      <c r="V132" t="str">
        <f>IF($C132="OK",TEXT(Plantilla!T143,"#"),"")</f>
        <v/>
      </c>
      <c r="W132" s="84" t="str">
        <f>IF($C132="OK",
   VLOOKUP(Plantilla!U143,'Tablas '!$AM$4:$AN$1126,2,FALSE),
"")</f>
        <v/>
      </c>
      <c r="X132" t="str">
        <f>IF($C132="OK",TEXT(Plantilla!V143,"#"),"")</f>
        <v/>
      </c>
      <c r="Y132" t="str">
        <f>IF($C132="OK",
   CONCATENATE(YEAR(Plantilla!W143),"-",TEXT(MONTH(Plantilla!W143),"00"),"-",TEXT(DAY(Plantilla!W143),"00")),
"")</f>
        <v/>
      </c>
      <c r="Z132" t="str">
        <f>IF($C132="OK",
   CONCATENATE(YEAR(Plantilla!X143),"-",TEXT(MONTH(Plantilla!X143),"00"),"-",TEXT(DAY(Plantilla!X143),"00")),
"")</f>
        <v/>
      </c>
      <c r="AA132" t="str">
        <f>IF($C132="OK",
   TEXT(VLOOKUP(Plantilla!Y143,'Tablas '!$Q$4:$R$9,2,FALSE),"#"),
"")</f>
        <v/>
      </c>
      <c r="AB132" t="str">
        <f>IF($C132="OK",
   CONCATENATE(YEAR(Plantilla!Z143),"-",TEXT(MONTH(Plantilla!Z143),"00"),"-",TEXT(DAY(Plantilla!Z143),"00")),
"")</f>
        <v/>
      </c>
      <c r="AC132" t="str">
        <f>IF($C132="OK",
   TEXT(VLOOKUP(Plantilla!AA143,'Tablas '!$T$4:$U$13,2,FALSE),"#"),
"")</f>
        <v/>
      </c>
      <c r="AD132" t="str">
        <f>IF($C132="OK",TEXT(Plantilla!AB143,"#"),"")</f>
        <v/>
      </c>
      <c r="AE132" t="str">
        <f>IF($C132="OK",
   IF(Plantilla!AC143&lt;&gt;"",
      TEXT(VLOOKUP(Plantilla!AC143,'Tablas '!$W$4:$X$7,2,FALSE),"#"),
   ""),
"")</f>
        <v/>
      </c>
      <c r="AF132" t="str">
        <f>IF($C132="OK",TEXT(Plantilla!AD143,"#"),"")</f>
        <v/>
      </c>
      <c r="AG132" s="6" t="str">
        <f>IF($C132="OK",_xlfn.NUMBERVALUE(Plantilla!AE143),"")</f>
        <v/>
      </c>
      <c r="AH132" s="4" t="str">
        <f>IF($C132="OK",_xlfn.NUMBERVALUE(Plantilla!AF143),"")</f>
        <v/>
      </c>
      <c r="AI132" s="6" t="str">
        <f>IF($C132="OK",_xlfn.NUMBERVALUE(Plantilla!AG143),"")</f>
        <v/>
      </c>
      <c r="AJ132" s="6" t="str">
        <f>IF($C132="OK",_xlfn.NUMBERVALUE(Plantilla!AH143),"")</f>
        <v/>
      </c>
      <c r="AK132" s="6" t="str">
        <f>IF($C132="OK",_xlfn.NUMBERVALUE(Plantilla!AI143),"")</f>
        <v/>
      </c>
      <c r="AL132" s="6" t="str">
        <f>IF($C132="OK",_xlfn.NUMBERVALUE(Plantilla!AJ143),"")</f>
        <v/>
      </c>
      <c r="AM132" s="4" t="str">
        <f>IF($C132="OK",_xlfn.NUMBERVALUE(Plantilla!AK143),"")</f>
        <v/>
      </c>
      <c r="AN132" s="6" t="str">
        <f>IF($C132="OK",_xlfn.NUMBERVALUE(Plantilla!AL143),"")</f>
        <v/>
      </c>
      <c r="AO132" s="4" t="str">
        <f>IF($C132="OK",_xlfn.NUMBERVALUE(Plantilla!AM143),"")</f>
        <v/>
      </c>
      <c r="AP132" s="6" t="str">
        <f>IF($C132="OK",_xlfn.NUMBERVALUE(Plantilla!AN143),"")</f>
        <v/>
      </c>
      <c r="AQ132" s="4" t="str">
        <f>IF($C132="OK",_xlfn.NUMBERVALUE(Plantilla!AO143),"")</f>
        <v/>
      </c>
      <c r="AR132" s="6" t="str">
        <f>IF($C132="OK",_xlfn.NUMBERVALUE(Plantilla!AP143),"")</f>
        <v/>
      </c>
      <c r="AS132" s="4" t="str">
        <f>IF($C132="OK",_xlfn.NUMBERVALUE(Plantilla!AQ143),"")</f>
        <v/>
      </c>
      <c r="AT132" s="6" t="str">
        <f>IF($C132="OK",_xlfn.NUMBERVALUE(Plantilla!AR143),"")</f>
        <v/>
      </c>
      <c r="AU132" s="4" t="str">
        <f>IF($C132="OK",_xlfn.NUMBERVALUE(Plantilla!AS143),"")</f>
        <v/>
      </c>
      <c r="AV132" s="6" t="str">
        <f>IF($C132="OK",_xlfn.NUMBERVALUE(Plantilla!AT143),"")</f>
        <v/>
      </c>
      <c r="AW132" s="4" t="str">
        <f>IF($C132="OK",_xlfn.NUMBERVALUE(Plantilla!AU143),"")</f>
        <v/>
      </c>
      <c r="AX132" s="6" t="str">
        <f>IF($C132="OK",_xlfn.NUMBERVALUE(Plantilla!AV143),"")</f>
        <v/>
      </c>
      <c r="AY132" s="4" t="str">
        <f>IF($C132="OK",_xlfn.NUMBERVALUE(Plantilla!AW143),"")</f>
        <v/>
      </c>
      <c r="AZ132" s="6" t="str">
        <f>IF($C132="OK",_xlfn.NUMBERVALUE(Plantilla!AX143),"")</f>
        <v/>
      </c>
      <c r="BA132" t="str">
        <f>IF($C132="OK",_xlfn.NUMBERVALUE(Plantilla!AY143),"")</f>
        <v/>
      </c>
      <c r="BB132" t="str">
        <f>IF($C132="OK",_xlfn.NUMBERVALUE(Plantilla!AZ143),"")</f>
        <v/>
      </c>
      <c r="BC132" s="4" t="str">
        <f>IF($C132="OK",_xlfn.NUMBERVALUE(Plantilla!BA143),"")</f>
        <v/>
      </c>
      <c r="BD132" s="6" t="str">
        <f>IF($C132="OK",_xlfn.NUMBERVALUE(Plantilla!BB143),"")</f>
        <v/>
      </c>
      <c r="BE132" s="4" t="str">
        <f>IF($C132="OK",_xlfn.NUMBERVALUE(Plantilla!BC143),"")</f>
        <v/>
      </c>
      <c r="BF132" s="6" t="str">
        <f>IF($C132="OK",_xlfn.NUMBERVALUE(Plantilla!BD143),"")</f>
        <v/>
      </c>
      <c r="BG132" s="4" t="str">
        <f>IF($C132="OK",_xlfn.NUMBERVALUE(Plantilla!BE143),"")</f>
        <v/>
      </c>
      <c r="BH132" s="6" t="str">
        <f>IF($C132="OK",_xlfn.NUMBERVALUE(Plantilla!BF143),"")</f>
        <v/>
      </c>
      <c r="BI132" s="110" t="str">
        <f>IF($C132="OK",_xlfn.NUMBERVALUE(Plantilla!BG143),"")</f>
        <v/>
      </c>
      <c r="BJ132" s="6" t="str">
        <f>IF($C132="OK",_xlfn.NUMBERVALUE(Plantilla!BH143),"")</f>
        <v/>
      </c>
      <c r="BK132" s="109" t="str">
        <f>IF($C132="OK",_xlfn.NUMBERVALUE(Plantilla!BI143),"")</f>
        <v/>
      </c>
      <c r="BL132" s="6" t="str">
        <f>IF($C132="OK",
   IF(Plantilla!BJ143&lt;&gt;"",
      TEXT(VLOOKUP(Plantilla!BJ143,'Tablas '!$Z$4:$AA$6,2,FALSE),"#"),
   ""),
"")</f>
        <v/>
      </c>
      <c r="BM132" s="4" t="str">
        <f>IF($C132="OK",_xlfn.NUMBERVALUE(Plantilla!BK143),"")</f>
        <v/>
      </c>
      <c r="BN132" s="4" t="str">
        <f>IF($C132="OK",_xlfn.NUMBERVALUE(Plantilla!BL143),"")</f>
        <v/>
      </c>
      <c r="BO132" s="6" t="str">
        <f>IF($C132="OK",_xlfn.NUMBERVALUE(Plantilla!BM143),"")</f>
        <v/>
      </c>
      <c r="BP132" s="4" t="str">
        <f>IF($C132="OK",_xlfn.NUMBERVALUE(Plantilla!BN143),"")</f>
        <v/>
      </c>
      <c r="BQ132" s="6" t="str">
        <f>IF($C132="OK",_xlfn.NUMBERVALUE(Plantilla!BO143),"")</f>
        <v/>
      </c>
      <c r="BR132" s="4" t="str">
        <f>IF($C132="OK",_xlfn.NUMBERVALUE(Plantilla!BP143),"")</f>
        <v/>
      </c>
      <c r="BS132" s="6" t="str">
        <f>IF($C132="OK",_xlfn.NUMBERVALUE(Plantilla!BQ143),"")</f>
        <v/>
      </c>
      <c r="BT132" s="4" t="str">
        <f>IF($C132="OK",_xlfn.NUMBERVALUE(Plantilla!BR143),"")</f>
        <v/>
      </c>
      <c r="BU132" s="6" t="str">
        <f>IF($C132="OK",_xlfn.NUMBERVALUE(Plantilla!BS143),"")</f>
        <v/>
      </c>
      <c r="BV132" s="6" t="str">
        <f>IF($C132="OK",_xlfn.NUMBERVALUE(Plantilla!BT143),"")</f>
        <v/>
      </c>
      <c r="BW132" s="6" t="str">
        <f>IF($C132="OK",_xlfn.NUMBERVALUE(Plantilla!BU143),"")</f>
        <v/>
      </c>
      <c r="BX132" s="6" t="str">
        <f>IF($C132="OK",_xlfn.NUMBERVALUE(Plantilla!BV143),"")</f>
        <v/>
      </c>
      <c r="BY132" s="6" t="str">
        <f>IF($C132="OK",_xlfn.NUMBERVALUE(Plantilla!BW143),"")</f>
        <v/>
      </c>
      <c r="BZ132" s="6" t="str">
        <f>IF($C132="OK",_xlfn.NUMBERVALUE(Plantilla!BX143),"")</f>
        <v/>
      </c>
      <c r="CA132" s="6" t="str">
        <f>IF($C132="OK",_xlfn.NUMBERVALUE(Plantilla!BY143),"")</f>
        <v/>
      </c>
      <c r="CB132" s="6" t="str">
        <f>IF($C132="OK",_xlfn.NUMBERVALUE(Plantilla!BZ143),"")</f>
        <v/>
      </c>
      <c r="CC132" s="6" t="str">
        <f>IF($C132="OK",_xlfn.NUMBERVALUE(Plantilla!CA143),"")</f>
        <v/>
      </c>
      <c r="CD132" s="6" t="str">
        <f>IF($C132="OK",_xlfn.NUMBERVALUE(Plantilla!CB143),"")</f>
        <v/>
      </c>
      <c r="CE132" s="6" t="str">
        <f>IF($C132="OK",_xlfn.NUMBERVALUE(Plantilla!CC143),"")</f>
        <v/>
      </c>
      <c r="CF132" s="4" t="str">
        <f>IF($C132="OK",_xlfn.NUMBERVALUE(Plantilla!CD143),"")</f>
        <v/>
      </c>
      <c r="CG132" s="6" t="str">
        <f>IF($C132="OK",_xlfn.NUMBERVALUE(Plantilla!CE143),"")</f>
        <v/>
      </c>
      <c r="CH132" s="6" t="str">
        <f>IF($C132="OK",_xlfn.NUMBERVALUE(Plantilla!CF143),"")</f>
        <v/>
      </c>
      <c r="CI132" s="6" t="str">
        <f>IF($C132="OK",_xlfn.NUMBERVALUE(Plantilla!CG143),"")</f>
        <v/>
      </c>
      <c r="CJ132" s="6" t="str">
        <f>IF($C132="OK",_xlfn.NUMBERVALUE(Plantilla!CH143),"")</f>
        <v/>
      </c>
      <c r="CK132" s="6" t="str">
        <f>IF($C132="OK",_xlfn.NUMBERVALUE(Plantilla!CI143),"")</f>
        <v/>
      </c>
      <c r="CL132" s="6" t="str">
        <f>IF($C132="OK",_xlfn.NUMBERVALUE(Plantilla!CJ143),"")</f>
        <v/>
      </c>
      <c r="CM132" t="str">
        <f>IF($C132="OK",TEXT(Plantilla!CK143,"#"),"")</f>
        <v/>
      </c>
      <c r="CN132" s="6" t="str">
        <f>IF($C132="OK",_xlfn.NUMBERVALUE(Plantilla!CL143),"")</f>
        <v/>
      </c>
      <c r="CO132" s="6" t="str">
        <f>IF($C132="OK",_xlfn.NUMBERVALUE(Plantilla!CM143),"")</f>
        <v/>
      </c>
      <c r="CP132" s="110" t="str">
        <f>IF($C132="OK",_xlfn.NUMBERVALUE(Plantilla!CN143),"")</f>
        <v/>
      </c>
      <c r="CQ132" s="6" t="str">
        <f>IF($C132="OK",_xlfn.NUMBERVALUE(Plantilla!CO143),"")</f>
        <v/>
      </c>
      <c r="CR132" s="109" t="str">
        <f>IF($C132="OK",_xlfn.NUMBERVALUE(Plantilla!CP143),"")</f>
        <v/>
      </c>
      <c r="CS132" s="110" t="str">
        <f>IF($C132="OK",_xlfn.NUMBERVALUE(Plantilla!CQ143),"")</f>
        <v/>
      </c>
      <c r="CT132" s="6" t="str">
        <f>IF($C132="OK",_xlfn.NUMBERVALUE(Plantilla!CR143),"")</f>
        <v/>
      </c>
      <c r="CU132" s="109" t="str">
        <f>IF($C132="OK",_xlfn.NUMBERVALUE(Plantilla!CS143),"")</f>
        <v/>
      </c>
      <c r="CV132" s="110" t="str">
        <f>IF($C132="OK",_xlfn.NUMBERVALUE(Plantilla!CT143),"")</f>
        <v/>
      </c>
      <c r="CW132" s="6" t="str">
        <f>IF($C132="OK",_xlfn.NUMBERVALUE(Plantilla!CU143),"")</f>
        <v/>
      </c>
      <c r="CX132" s="82" t="str">
        <f>IF($C132="OK",_xlfn.NUMBERVALUE(Plantilla!CV143),"")</f>
        <v/>
      </c>
      <c r="CY132" s="6" t="str">
        <f>IF($C132="OK",_xlfn.NUMBERVALUE(Plantilla!CW143),"")</f>
        <v/>
      </c>
      <c r="CZ132" s="82" t="str">
        <f>IF($C132="OK",_xlfn.NUMBERVALUE(Plantilla!CX143),"")</f>
        <v/>
      </c>
      <c r="DA132" s="6" t="str">
        <f>IF($C132="OK",_xlfn.NUMBERVALUE(Plantilla!CY143),"")</f>
        <v/>
      </c>
      <c r="DB132" s="109" t="str">
        <f>IF($C132="OK",_xlfn.NUMBERVALUE(Plantilla!CZ143),"")</f>
        <v/>
      </c>
      <c r="DC132" s="6" t="str">
        <f>IF($C132="OK",_xlfn.NUMBERVALUE(Plantilla!DA143),"")</f>
        <v/>
      </c>
      <c r="DD132" s="6" t="str">
        <f>IF($C132="OK",TEXT(Plantilla!DB143,"#"),"")</f>
        <v/>
      </c>
      <c r="DE132" s="6" t="str">
        <f>IF($C132="OK",_xlfn.NUMBERVALUE(Plantilla!DC143),"")</f>
        <v/>
      </c>
      <c r="DF132" s="4" t="str">
        <f>IF($C132="OK",_xlfn.NUMBERVALUE(Plantilla!DD143),"")</f>
        <v/>
      </c>
      <c r="DG132" s="6" t="str">
        <f>IF($C132="OK",_xlfn.NUMBERVALUE(Plantilla!DE143),"")</f>
        <v/>
      </c>
      <c r="DH132" s="6" t="str">
        <f>IF($C132="OK",_xlfn.NUMBERVALUE(Plantilla!DF143),"")</f>
        <v/>
      </c>
      <c r="DI132" s="6" t="str">
        <f>IF($C132="OK",_xlfn.NUMBERVALUE(Plantilla!DG143),"")</f>
        <v/>
      </c>
      <c r="DJ132" s="6" t="str">
        <f>IF($C132="OK",_xlfn.NUMBERVALUE(Plantilla!DH143),"")</f>
        <v/>
      </c>
      <c r="DK132" s="6" t="str">
        <f>IF($C132="OK",_xlfn.NUMBERVALUE(Plantilla!DI143),"")</f>
        <v/>
      </c>
      <c r="DL132" s="6" t="str">
        <f>IF($C132="OK",_xlfn.NUMBERVALUE(Plantilla!DJ143),"")</f>
        <v/>
      </c>
      <c r="DM132" s="6" t="str">
        <f>IF($C132="OK",_xlfn.NUMBERVALUE(Plantilla!DK143),"")</f>
        <v/>
      </c>
      <c r="DN132" s="6" t="str">
        <f>IF($C132="OK",_xlfn.NUMBERVALUE(Plantilla!DL143),"")</f>
        <v/>
      </c>
      <c r="DO132" s="6" t="str">
        <f>IF($C132="OK",_xlfn.NUMBERVALUE(Plantilla!DM143),"")</f>
        <v/>
      </c>
      <c r="DP132" s="6" t="str">
        <f>IF($C132="OK",_xlfn.NUMBERVALUE(Plantilla!DN143),"")</f>
        <v/>
      </c>
      <c r="DQ132" s="6" t="str">
        <f>IF($C132="OK",_xlfn.NUMBERVALUE(Plantilla!DO143),"")</f>
        <v/>
      </c>
      <c r="DR132" s="6" t="str">
        <f>IF($C132="OK",_xlfn.NUMBERVALUE(Plantilla!DP143),"")</f>
        <v/>
      </c>
      <c r="DS132" t="str">
        <f>IF($C132="OK",TEXT(Plantilla!DR143,"#"),"")</f>
        <v/>
      </c>
      <c r="DT132" s="6"/>
    </row>
    <row r="133" spans="1:124" x14ac:dyDescent="0.25">
      <c r="A133" t="str">
        <f>IF(Plantilla!$I$6="¡Perfecto!, Guarda el archivo y adjúntalo a tu interfaz de Nómina Electrónica","OK","Error")</f>
        <v>OK</v>
      </c>
      <c r="B133" t="str">
        <f>IF(Plantilla!$I$6="¡Perfecto!, Guarda el archivo y adjúntalo a tu interfaz de Nómina Electrónica",MID(Plantilla!$D$2,SEARCH("V",Plantilla!$D$2),10),"")</f>
        <v>V2.0</v>
      </c>
      <c r="C133" t="str">
        <f>Plantilla!C144</f>
        <v/>
      </c>
      <c r="D133" t="str">
        <f>IF($C133="OK",Plantilla!B144,"")</f>
        <v/>
      </c>
      <c r="E133" t="str">
        <f>IF($C133="OK",
   VLOOKUP(Plantilla!$E$4,'Tablas '!$AP$4:$AT$6,5,FALSE),
"")</f>
        <v/>
      </c>
      <c r="F133" t="str">
        <f>IF($C133="OK",TEXT(Plantilla!D144,"#"),"")</f>
        <v/>
      </c>
      <c r="G133" t="str">
        <f>IF($C133="OK",
   VLOOKUP(Plantilla!E144,'Tablas '!$B$4:$C$14,2,FALSE),
"")</f>
        <v/>
      </c>
      <c r="H133" t="str">
        <f>IF($C133="OK",TEXT(Plantilla!F144,"#"),"")</f>
        <v/>
      </c>
      <c r="I133" t="str">
        <f>IF($C133="OK",TEXT(Plantilla!G144,"#"),"")</f>
        <v/>
      </c>
      <c r="J133" t="str">
        <f>IF($C133="OK",TEXT(Plantilla!H144,"#"),"")</f>
        <v/>
      </c>
      <c r="K133" t="str">
        <f>IF($C133="OK",TEXT(Plantilla!I144,"#"),"")</f>
        <v/>
      </c>
      <c r="L133" t="str">
        <f>IF($C133="OK",TEXT(Plantilla!J144,"#"),"")</f>
        <v/>
      </c>
      <c r="M133" t="str">
        <f>IF($C133="OK",TEXT(Plantilla!K144,"#"),"")</f>
        <v/>
      </c>
      <c r="N133" t="str">
        <f>IF($C133="OK",
   CONCATENATE(YEAR(Plantilla!L144),"-",TEXT(MONTH(Plantilla!L144),"00"),"-",TEXT(DAY(Plantilla!L144),"00")),
"")</f>
        <v/>
      </c>
      <c r="O133" t="str">
        <f>IF($C133="OK",_xlfn.NUMBERVALUE(Plantilla!M144),"")</f>
        <v/>
      </c>
      <c r="P133" t="str">
        <f>IF($C133="OK",
   IF(Plantilla!N144&lt;&gt;"",
      CONCATENATE(YEAR(Plantilla!N144),"-",TEXT(MONTH(Plantilla!N144),"00"),"-",TEXT(DAY(Plantilla!N144),"00")),
   ""),
"")</f>
        <v/>
      </c>
      <c r="Q133" t="str">
        <f>IF($C133="OK",
   VLOOKUP(Plantilla!O144,'Tablas '!$E$4:$F$19,2,FALSE),
"")</f>
        <v/>
      </c>
      <c r="R133" t="str">
        <f>IF($C133="OK",
   VLOOKUP(Plantilla!P144,'Tablas '!$H$4:$I$5,2,FALSE),
"")</f>
        <v/>
      </c>
      <c r="S133" t="str">
        <f>IF($C133="OK",
   VLOOKUP(Plantilla!Q144,'Tablas '!$K$4:$L$8,2,FALSE),
"")</f>
        <v/>
      </c>
      <c r="T133" t="str">
        <f>IF($C133="OK",
   VLOOKUP(Plantilla!R144,'Tablas '!$AE$4:$AF$6,2,FALSE),
"")</f>
        <v/>
      </c>
      <c r="U133" t="str">
        <f>IF($C133="OK",
   VLOOKUP(Plantilla!S144,'Tablas '!$AE$4:$AF$6,2,FALSE),
"")</f>
        <v/>
      </c>
      <c r="V133" t="str">
        <f>IF($C133="OK",TEXT(Plantilla!T144,"#"),"")</f>
        <v/>
      </c>
      <c r="W133" s="84" t="str">
        <f>IF($C133="OK",
   VLOOKUP(Plantilla!U144,'Tablas '!$AM$4:$AN$1126,2,FALSE),
"")</f>
        <v/>
      </c>
      <c r="X133" t="str">
        <f>IF($C133="OK",TEXT(Plantilla!V144,"#"),"")</f>
        <v/>
      </c>
      <c r="Y133" t="str">
        <f>IF($C133="OK",
   CONCATENATE(YEAR(Plantilla!W144),"-",TEXT(MONTH(Plantilla!W144),"00"),"-",TEXT(DAY(Plantilla!W144),"00")),
"")</f>
        <v/>
      </c>
      <c r="Z133" t="str">
        <f>IF($C133="OK",
   CONCATENATE(YEAR(Plantilla!X144),"-",TEXT(MONTH(Plantilla!X144),"00"),"-",TEXT(DAY(Plantilla!X144),"00")),
"")</f>
        <v/>
      </c>
      <c r="AA133" t="str">
        <f>IF($C133="OK",
   TEXT(VLOOKUP(Plantilla!Y144,'Tablas '!$Q$4:$R$9,2,FALSE),"#"),
"")</f>
        <v/>
      </c>
      <c r="AB133" t="str">
        <f>IF($C133="OK",
   CONCATENATE(YEAR(Plantilla!Z144),"-",TEXT(MONTH(Plantilla!Z144),"00"),"-",TEXT(DAY(Plantilla!Z144),"00")),
"")</f>
        <v/>
      </c>
      <c r="AC133" t="str">
        <f>IF($C133="OK",
   TEXT(VLOOKUP(Plantilla!AA144,'Tablas '!$T$4:$U$13,2,FALSE),"#"),
"")</f>
        <v/>
      </c>
      <c r="AD133" t="str">
        <f>IF($C133="OK",TEXT(Plantilla!AB144,"#"),"")</f>
        <v/>
      </c>
      <c r="AE133" t="str">
        <f>IF($C133="OK",
   IF(Plantilla!AC144&lt;&gt;"",
      TEXT(VLOOKUP(Plantilla!AC144,'Tablas '!$W$4:$X$7,2,FALSE),"#"),
   ""),
"")</f>
        <v/>
      </c>
      <c r="AF133" t="str">
        <f>IF($C133="OK",TEXT(Plantilla!AD144,"#"),"")</f>
        <v/>
      </c>
      <c r="AG133" s="6" t="str">
        <f>IF($C133="OK",_xlfn.NUMBERVALUE(Plantilla!AE144),"")</f>
        <v/>
      </c>
      <c r="AH133" s="4" t="str">
        <f>IF($C133="OK",_xlfn.NUMBERVALUE(Plantilla!AF144),"")</f>
        <v/>
      </c>
      <c r="AI133" s="6" t="str">
        <f>IF($C133="OK",_xlfn.NUMBERVALUE(Plantilla!AG144),"")</f>
        <v/>
      </c>
      <c r="AJ133" s="6" t="str">
        <f>IF($C133="OK",_xlfn.NUMBERVALUE(Plantilla!AH144),"")</f>
        <v/>
      </c>
      <c r="AK133" s="6" t="str">
        <f>IF($C133="OK",_xlfn.NUMBERVALUE(Plantilla!AI144),"")</f>
        <v/>
      </c>
      <c r="AL133" s="6" t="str">
        <f>IF($C133="OK",_xlfn.NUMBERVALUE(Plantilla!AJ144),"")</f>
        <v/>
      </c>
      <c r="AM133" s="4" t="str">
        <f>IF($C133="OK",_xlfn.NUMBERVALUE(Plantilla!AK144),"")</f>
        <v/>
      </c>
      <c r="AN133" s="6" t="str">
        <f>IF($C133="OK",_xlfn.NUMBERVALUE(Plantilla!AL144),"")</f>
        <v/>
      </c>
      <c r="AO133" s="4" t="str">
        <f>IF($C133="OK",_xlfn.NUMBERVALUE(Plantilla!AM144),"")</f>
        <v/>
      </c>
      <c r="AP133" s="6" t="str">
        <f>IF($C133="OK",_xlfn.NUMBERVALUE(Plantilla!AN144),"")</f>
        <v/>
      </c>
      <c r="AQ133" s="4" t="str">
        <f>IF($C133="OK",_xlfn.NUMBERVALUE(Plantilla!AO144),"")</f>
        <v/>
      </c>
      <c r="AR133" s="6" t="str">
        <f>IF($C133="OK",_xlfn.NUMBERVALUE(Plantilla!AP144),"")</f>
        <v/>
      </c>
      <c r="AS133" s="4" t="str">
        <f>IF($C133="OK",_xlfn.NUMBERVALUE(Plantilla!AQ144),"")</f>
        <v/>
      </c>
      <c r="AT133" s="6" t="str">
        <f>IF($C133="OK",_xlfn.NUMBERVALUE(Plantilla!AR144),"")</f>
        <v/>
      </c>
      <c r="AU133" s="4" t="str">
        <f>IF($C133="OK",_xlfn.NUMBERVALUE(Plantilla!AS144),"")</f>
        <v/>
      </c>
      <c r="AV133" s="6" t="str">
        <f>IF($C133="OK",_xlfn.NUMBERVALUE(Plantilla!AT144),"")</f>
        <v/>
      </c>
      <c r="AW133" s="4" t="str">
        <f>IF($C133="OK",_xlfn.NUMBERVALUE(Plantilla!AU144),"")</f>
        <v/>
      </c>
      <c r="AX133" s="6" t="str">
        <f>IF($C133="OK",_xlfn.NUMBERVALUE(Plantilla!AV144),"")</f>
        <v/>
      </c>
      <c r="AY133" s="4" t="str">
        <f>IF($C133="OK",_xlfn.NUMBERVALUE(Plantilla!AW144),"")</f>
        <v/>
      </c>
      <c r="AZ133" s="6" t="str">
        <f>IF($C133="OK",_xlfn.NUMBERVALUE(Plantilla!AX144),"")</f>
        <v/>
      </c>
      <c r="BA133" t="str">
        <f>IF($C133="OK",_xlfn.NUMBERVALUE(Plantilla!AY144),"")</f>
        <v/>
      </c>
      <c r="BB133" t="str">
        <f>IF($C133="OK",_xlfn.NUMBERVALUE(Plantilla!AZ144),"")</f>
        <v/>
      </c>
      <c r="BC133" s="4" t="str">
        <f>IF($C133="OK",_xlfn.NUMBERVALUE(Plantilla!BA144),"")</f>
        <v/>
      </c>
      <c r="BD133" s="6" t="str">
        <f>IF($C133="OK",_xlfn.NUMBERVALUE(Plantilla!BB144),"")</f>
        <v/>
      </c>
      <c r="BE133" s="4" t="str">
        <f>IF($C133="OK",_xlfn.NUMBERVALUE(Plantilla!BC144),"")</f>
        <v/>
      </c>
      <c r="BF133" s="6" t="str">
        <f>IF($C133="OK",_xlfn.NUMBERVALUE(Plantilla!BD144),"")</f>
        <v/>
      </c>
      <c r="BG133" s="4" t="str">
        <f>IF($C133="OK",_xlfn.NUMBERVALUE(Plantilla!BE144),"")</f>
        <v/>
      </c>
      <c r="BH133" s="6" t="str">
        <f>IF($C133="OK",_xlfn.NUMBERVALUE(Plantilla!BF144),"")</f>
        <v/>
      </c>
      <c r="BI133" s="110" t="str">
        <f>IF($C133="OK",_xlfn.NUMBERVALUE(Plantilla!BG144),"")</f>
        <v/>
      </c>
      <c r="BJ133" s="6" t="str">
        <f>IF($C133="OK",_xlfn.NUMBERVALUE(Plantilla!BH144),"")</f>
        <v/>
      </c>
      <c r="BK133" s="109" t="str">
        <f>IF($C133="OK",_xlfn.NUMBERVALUE(Plantilla!BI144),"")</f>
        <v/>
      </c>
      <c r="BL133" s="6" t="str">
        <f>IF($C133="OK",
   IF(Plantilla!BJ144&lt;&gt;"",
      TEXT(VLOOKUP(Plantilla!BJ144,'Tablas '!$Z$4:$AA$6,2,FALSE),"#"),
   ""),
"")</f>
        <v/>
      </c>
      <c r="BM133" s="4" t="str">
        <f>IF($C133="OK",_xlfn.NUMBERVALUE(Plantilla!BK144),"")</f>
        <v/>
      </c>
      <c r="BN133" s="4" t="str">
        <f>IF($C133="OK",_xlfn.NUMBERVALUE(Plantilla!BL144),"")</f>
        <v/>
      </c>
      <c r="BO133" s="6" t="str">
        <f>IF($C133="OK",_xlfn.NUMBERVALUE(Plantilla!BM144),"")</f>
        <v/>
      </c>
      <c r="BP133" s="4" t="str">
        <f>IF($C133="OK",_xlfn.NUMBERVALUE(Plantilla!BN144),"")</f>
        <v/>
      </c>
      <c r="BQ133" s="6" t="str">
        <f>IF($C133="OK",_xlfn.NUMBERVALUE(Plantilla!BO144),"")</f>
        <v/>
      </c>
      <c r="BR133" s="4" t="str">
        <f>IF($C133="OK",_xlfn.NUMBERVALUE(Plantilla!BP144),"")</f>
        <v/>
      </c>
      <c r="BS133" s="6" t="str">
        <f>IF($C133="OK",_xlfn.NUMBERVALUE(Plantilla!BQ144),"")</f>
        <v/>
      </c>
      <c r="BT133" s="4" t="str">
        <f>IF($C133="OK",_xlfn.NUMBERVALUE(Plantilla!BR144),"")</f>
        <v/>
      </c>
      <c r="BU133" s="6" t="str">
        <f>IF($C133="OK",_xlfn.NUMBERVALUE(Plantilla!BS144),"")</f>
        <v/>
      </c>
      <c r="BV133" s="6" t="str">
        <f>IF($C133="OK",_xlfn.NUMBERVALUE(Plantilla!BT144),"")</f>
        <v/>
      </c>
      <c r="BW133" s="6" t="str">
        <f>IF($C133="OK",_xlfn.NUMBERVALUE(Plantilla!BU144),"")</f>
        <v/>
      </c>
      <c r="BX133" s="6" t="str">
        <f>IF($C133="OK",_xlfn.NUMBERVALUE(Plantilla!BV144),"")</f>
        <v/>
      </c>
      <c r="BY133" s="6" t="str">
        <f>IF($C133="OK",_xlfn.NUMBERVALUE(Plantilla!BW144),"")</f>
        <v/>
      </c>
      <c r="BZ133" s="6" t="str">
        <f>IF($C133="OK",_xlfn.NUMBERVALUE(Plantilla!BX144),"")</f>
        <v/>
      </c>
      <c r="CA133" s="6" t="str">
        <f>IF($C133="OK",_xlfn.NUMBERVALUE(Plantilla!BY144),"")</f>
        <v/>
      </c>
      <c r="CB133" s="6" t="str">
        <f>IF($C133="OK",_xlfn.NUMBERVALUE(Plantilla!BZ144),"")</f>
        <v/>
      </c>
      <c r="CC133" s="6" t="str">
        <f>IF($C133="OK",_xlfn.NUMBERVALUE(Plantilla!CA144),"")</f>
        <v/>
      </c>
      <c r="CD133" s="6" t="str">
        <f>IF($C133="OK",_xlfn.NUMBERVALUE(Plantilla!CB144),"")</f>
        <v/>
      </c>
      <c r="CE133" s="6" t="str">
        <f>IF($C133="OK",_xlfn.NUMBERVALUE(Plantilla!CC144),"")</f>
        <v/>
      </c>
      <c r="CF133" s="4" t="str">
        <f>IF($C133="OK",_xlfn.NUMBERVALUE(Plantilla!CD144),"")</f>
        <v/>
      </c>
      <c r="CG133" s="6" t="str">
        <f>IF($C133="OK",_xlfn.NUMBERVALUE(Plantilla!CE144),"")</f>
        <v/>
      </c>
      <c r="CH133" s="6" t="str">
        <f>IF($C133="OK",_xlfn.NUMBERVALUE(Plantilla!CF144),"")</f>
        <v/>
      </c>
      <c r="CI133" s="6" t="str">
        <f>IF($C133="OK",_xlfn.NUMBERVALUE(Plantilla!CG144),"")</f>
        <v/>
      </c>
      <c r="CJ133" s="6" t="str">
        <f>IF($C133="OK",_xlfn.NUMBERVALUE(Plantilla!CH144),"")</f>
        <v/>
      </c>
      <c r="CK133" s="6" t="str">
        <f>IF($C133="OK",_xlfn.NUMBERVALUE(Plantilla!CI144),"")</f>
        <v/>
      </c>
      <c r="CL133" s="6" t="str">
        <f>IF($C133="OK",_xlfn.NUMBERVALUE(Plantilla!CJ144),"")</f>
        <v/>
      </c>
      <c r="CM133" t="str">
        <f>IF($C133="OK",TEXT(Plantilla!CK144,"#"),"")</f>
        <v/>
      </c>
      <c r="CN133" s="6" t="str">
        <f>IF($C133="OK",_xlfn.NUMBERVALUE(Plantilla!CL144),"")</f>
        <v/>
      </c>
      <c r="CO133" s="6" t="str">
        <f>IF($C133="OK",_xlfn.NUMBERVALUE(Plantilla!CM144),"")</f>
        <v/>
      </c>
      <c r="CP133" s="110" t="str">
        <f>IF($C133="OK",_xlfn.NUMBERVALUE(Plantilla!CN144),"")</f>
        <v/>
      </c>
      <c r="CQ133" s="6" t="str">
        <f>IF($C133="OK",_xlfn.NUMBERVALUE(Plantilla!CO144),"")</f>
        <v/>
      </c>
      <c r="CR133" s="109" t="str">
        <f>IF($C133="OK",_xlfn.NUMBERVALUE(Plantilla!CP144),"")</f>
        <v/>
      </c>
      <c r="CS133" s="110" t="str">
        <f>IF($C133="OK",_xlfn.NUMBERVALUE(Plantilla!CQ144),"")</f>
        <v/>
      </c>
      <c r="CT133" s="6" t="str">
        <f>IF($C133="OK",_xlfn.NUMBERVALUE(Plantilla!CR144),"")</f>
        <v/>
      </c>
      <c r="CU133" s="109" t="str">
        <f>IF($C133="OK",_xlfn.NUMBERVALUE(Plantilla!CS144),"")</f>
        <v/>
      </c>
      <c r="CV133" s="110" t="str">
        <f>IF($C133="OK",_xlfn.NUMBERVALUE(Plantilla!CT144),"")</f>
        <v/>
      </c>
      <c r="CW133" s="6" t="str">
        <f>IF($C133="OK",_xlfn.NUMBERVALUE(Plantilla!CU144),"")</f>
        <v/>
      </c>
      <c r="CX133" s="82" t="str">
        <f>IF($C133="OK",_xlfn.NUMBERVALUE(Plantilla!CV144),"")</f>
        <v/>
      </c>
      <c r="CY133" s="6" t="str">
        <f>IF($C133="OK",_xlfn.NUMBERVALUE(Plantilla!CW144),"")</f>
        <v/>
      </c>
      <c r="CZ133" s="82" t="str">
        <f>IF($C133="OK",_xlfn.NUMBERVALUE(Plantilla!CX144),"")</f>
        <v/>
      </c>
      <c r="DA133" s="6" t="str">
        <f>IF($C133="OK",_xlfn.NUMBERVALUE(Plantilla!CY144),"")</f>
        <v/>
      </c>
      <c r="DB133" s="109" t="str">
        <f>IF($C133="OK",_xlfn.NUMBERVALUE(Plantilla!CZ144),"")</f>
        <v/>
      </c>
      <c r="DC133" s="6" t="str">
        <f>IF($C133="OK",_xlfn.NUMBERVALUE(Plantilla!DA144),"")</f>
        <v/>
      </c>
      <c r="DD133" s="6" t="str">
        <f>IF($C133="OK",TEXT(Plantilla!DB144,"#"),"")</f>
        <v/>
      </c>
      <c r="DE133" s="6" t="str">
        <f>IF($C133="OK",_xlfn.NUMBERVALUE(Plantilla!DC144),"")</f>
        <v/>
      </c>
      <c r="DF133" s="4" t="str">
        <f>IF($C133="OK",_xlfn.NUMBERVALUE(Plantilla!DD144),"")</f>
        <v/>
      </c>
      <c r="DG133" s="6" t="str">
        <f>IF($C133="OK",_xlfn.NUMBERVALUE(Plantilla!DE144),"")</f>
        <v/>
      </c>
      <c r="DH133" s="6" t="str">
        <f>IF($C133="OK",_xlfn.NUMBERVALUE(Plantilla!DF144),"")</f>
        <v/>
      </c>
      <c r="DI133" s="6" t="str">
        <f>IF($C133="OK",_xlfn.NUMBERVALUE(Plantilla!DG144),"")</f>
        <v/>
      </c>
      <c r="DJ133" s="6" t="str">
        <f>IF($C133="OK",_xlfn.NUMBERVALUE(Plantilla!DH144),"")</f>
        <v/>
      </c>
      <c r="DK133" s="6" t="str">
        <f>IF($C133="OK",_xlfn.NUMBERVALUE(Plantilla!DI144),"")</f>
        <v/>
      </c>
      <c r="DL133" s="6" t="str">
        <f>IF($C133="OK",_xlfn.NUMBERVALUE(Plantilla!DJ144),"")</f>
        <v/>
      </c>
      <c r="DM133" s="6" t="str">
        <f>IF($C133="OK",_xlfn.NUMBERVALUE(Plantilla!DK144),"")</f>
        <v/>
      </c>
      <c r="DN133" s="6" t="str">
        <f>IF($C133="OK",_xlfn.NUMBERVALUE(Plantilla!DL144),"")</f>
        <v/>
      </c>
      <c r="DO133" s="6" t="str">
        <f>IF($C133="OK",_xlfn.NUMBERVALUE(Plantilla!DM144),"")</f>
        <v/>
      </c>
      <c r="DP133" s="6" t="str">
        <f>IF($C133="OK",_xlfn.NUMBERVALUE(Plantilla!DN144),"")</f>
        <v/>
      </c>
      <c r="DQ133" s="6" t="str">
        <f>IF($C133="OK",_xlfn.NUMBERVALUE(Plantilla!DO144),"")</f>
        <v/>
      </c>
      <c r="DR133" s="6" t="str">
        <f>IF($C133="OK",_xlfn.NUMBERVALUE(Plantilla!DP144),"")</f>
        <v/>
      </c>
      <c r="DS133" t="str">
        <f>IF($C133="OK",TEXT(Plantilla!DR144,"#"),"")</f>
        <v/>
      </c>
      <c r="DT133" s="6"/>
    </row>
    <row r="134" spans="1:124" x14ac:dyDescent="0.25">
      <c r="A134" t="str">
        <f>IF(Plantilla!$I$6="¡Perfecto!, Guarda el archivo y adjúntalo a tu interfaz de Nómina Electrónica","OK","Error")</f>
        <v>OK</v>
      </c>
      <c r="B134" t="str">
        <f>IF(Plantilla!$I$6="¡Perfecto!, Guarda el archivo y adjúntalo a tu interfaz de Nómina Electrónica",MID(Plantilla!$D$2,SEARCH("V",Plantilla!$D$2),10),"")</f>
        <v>V2.0</v>
      </c>
      <c r="C134" t="str">
        <f>Plantilla!C145</f>
        <v/>
      </c>
      <c r="D134" t="str">
        <f>IF($C134="OK",Plantilla!B145,"")</f>
        <v/>
      </c>
      <c r="E134" t="str">
        <f>IF($C134="OK",
   VLOOKUP(Plantilla!$E$4,'Tablas '!$AP$4:$AT$6,5,FALSE),
"")</f>
        <v/>
      </c>
      <c r="F134" t="str">
        <f>IF($C134="OK",TEXT(Plantilla!D145,"#"),"")</f>
        <v/>
      </c>
      <c r="G134" t="str">
        <f>IF($C134="OK",
   VLOOKUP(Plantilla!E145,'Tablas '!$B$4:$C$14,2,FALSE),
"")</f>
        <v/>
      </c>
      <c r="H134" t="str">
        <f>IF($C134="OK",TEXT(Plantilla!F145,"#"),"")</f>
        <v/>
      </c>
      <c r="I134" t="str">
        <f>IF($C134="OK",TEXT(Plantilla!G145,"#"),"")</f>
        <v/>
      </c>
      <c r="J134" t="str">
        <f>IF($C134="OK",TEXT(Plantilla!H145,"#"),"")</f>
        <v/>
      </c>
      <c r="K134" t="str">
        <f>IF($C134="OK",TEXT(Plantilla!I145,"#"),"")</f>
        <v/>
      </c>
      <c r="L134" t="str">
        <f>IF($C134="OK",TEXT(Plantilla!J145,"#"),"")</f>
        <v/>
      </c>
      <c r="M134" t="str">
        <f>IF($C134="OK",TEXT(Plantilla!K145,"#"),"")</f>
        <v/>
      </c>
      <c r="N134" t="str">
        <f>IF($C134="OK",
   CONCATENATE(YEAR(Plantilla!L145),"-",TEXT(MONTH(Plantilla!L145),"00"),"-",TEXT(DAY(Plantilla!L145),"00")),
"")</f>
        <v/>
      </c>
      <c r="O134" t="str">
        <f>IF($C134="OK",_xlfn.NUMBERVALUE(Plantilla!M145),"")</f>
        <v/>
      </c>
      <c r="P134" t="str">
        <f>IF($C134="OK",
   IF(Plantilla!N145&lt;&gt;"",
      CONCATENATE(YEAR(Plantilla!N145),"-",TEXT(MONTH(Plantilla!N145),"00"),"-",TEXT(DAY(Plantilla!N145),"00")),
   ""),
"")</f>
        <v/>
      </c>
      <c r="Q134" t="str">
        <f>IF($C134="OK",
   VLOOKUP(Plantilla!O145,'Tablas '!$E$4:$F$19,2,FALSE),
"")</f>
        <v/>
      </c>
      <c r="R134" t="str">
        <f>IF($C134="OK",
   VLOOKUP(Plantilla!P145,'Tablas '!$H$4:$I$5,2,FALSE),
"")</f>
        <v/>
      </c>
      <c r="S134" t="str">
        <f>IF($C134="OK",
   VLOOKUP(Plantilla!Q145,'Tablas '!$K$4:$L$8,2,FALSE),
"")</f>
        <v/>
      </c>
      <c r="T134" t="str">
        <f>IF($C134="OK",
   VLOOKUP(Plantilla!R145,'Tablas '!$AE$4:$AF$6,2,FALSE),
"")</f>
        <v/>
      </c>
      <c r="U134" t="str">
        <f>IF($C134="OK",
   VLOOKUP(Plantilla!S145,'Tablas '!$AE$4:$AF$6,2,FALSE),
"")</f>
        <v/>
      </c>
      <c r="V134" t="str">
        <f>IF($C134="OK",TEXT(Plantilla!T145,"#"),"")</f>
        <v/>
      </c>
      <c r="W134" s="84" t="str">
        <f>IF($C134="OK",
   VLOOKUP(Plantilla!U145,'Tablas '!$AM$4:$AN$1126,2,FALSE),
"")</f>
        <v/>
      </c>
      <c r="X134" t="str">
        <f>IF($C134="OK",TEXT(Plantilla!V145,"#"),"")</f>
        <v/>
      </c>
      <c r="Y134" t="str">
        <f>IF($C134="OK",
   CONCATENATE(YEAR(Plantilla!W145),"-",TEXT(MONTH(Plantilla!W145),"00"),"-",TEXT(DAY(Plantilla!W145),"00")),
"")</f>
        <v/>
      </c>
      <c r="Z134" t="str">
        <f>IF($C134="OK",
   CONCATENATE(YEAR(Plantilla!X145),"-",TEXT(MONTH(Plantilla!X145),"00"),"-",TEXT(DAY(Plantilla!X145),"00")),
"")</f>
        <v/>
      </c>
      <c r="AA134" t="str">
        <f>IF($C134="OK",
   TEXT(VLOOKUP(Plantilla!Y145,'Tablas '!$Q$4:$R$9,2,FALSE),"#"),
"")</f>
        <v/>
      </c>
      <c r="AB134" t="str">
        <f>IF($C134="OK",
   CONCATENATE(YEAR(Plantilla!Z145),"-",TEXT(MONTH(Plantilla!Z145),"00"),"-",TEXT(DAY(Plantilla!Z145),"00")),
"")</f>
        <v/>
      </c>
      <c r="AC134" t="str">
        <f>IF($C134="OK",
   TEXT(VLOOKUP(Plantilla!AA145,'Tablas '!$T$4:$U$13,2,FALSE),"#"),
"")</f>
        <v/>
      </c>
      <c r="AD134" t="str">
        <f>IF($C134="OK",TEXT(Plantilla!AB145,"#"),"")</f>
        <v/>
      </c>
      <c r="AE134" t="str">
        <f>IF($C134="OK",
   IF(Plantilla!AC145&lt;&gt;"",
      TEXT(VLOOKUP(Plantilla!AC145,'Tablas '!$W$4:$X$7,2,FALSE),"#"),
   ""),
"")</f>
        <v/>
      </c>
      <c r="AF134" t="str">
        <f>IF($C134="OK",TEXT(Plantilla!AD145,"#"),"")</f>
        <v/>
      </c>
      <c r="AG134" s="6" t="str">
        <f>IF($C134="OK",_xlfn.NUMBERVALUE(Plantilla!AE145),"")</f>
        <v/>
      </c>
      <c r="AH134" s="4" t="str">
        <f>IF($C134="OK",_xlfn.NUMBERVALUE(Plantilla!AF145),"")</f>
        <v/>
      </c>
      <c r="AI134" s="6" t="str">
        <f>IF($C134="OK",_xlfn.NUMBERVALUE(Plantilla!AG145),"")</f>
        <v/>
      </c>
      <c r="AJ134" s="6" t="str">
        <f>IF($C134="OK",_xlfn.NUMBERVALUE(Plantilla!AH145),"")</f>
        <v/>
      </c>
      <c r="AK134" s="6" t="str">
        <f>IF($C134="OK",_xlfn.NUMBERVALUE(Plantilla!AI145),"")</f>
        <v/>
      </c>
      <c r="AL134" s="6" t="str">
        <f>IF($C134="OK",_xlfn.NUMBERVALUE(Plantilla!AJ145),"")</f>
        <v/>
      </c>
      <c r="AM134" s="4" t="str">
        <f>IF($C134="OK",_xlfn.NUMBERVALUE(Plantilla!AK145),"")</f>
        <v/>
      </c>
      <c r="AN134" s="6" t="str">
        <f>IF($C134="OK",_xlfn.NUMBERVALUE(Plantilla!AL145),"")</f>
        <v/>
      </c>
      <c r="AO134" s="4" t="str">
        <f>IF($C134="OK",_xlfn.NUMBERVALUE(Plantilla!AM145),"")</f>
        <v/>
      </c>
      <c r="AP134" s="6" t="str">
        <f>IF($C134="OK",_xlfn.NUMBERVALUE(Plantilla!AN145),"")</f>
        <v/>
      </c>
      <c r="AQ134" s="4" t="str">
        <f>IF($C134="OK",_xlfn.NUMBERVALUE(Plantilla!AO145),"")</f>
        <v/>
      </c>
      <c r="AR134" s="6" t="str">
        <f>IF($C134="OK",_xlfn.NUMBERVALUE(Plantilla!AP145),"")</f>
        <v/>
      </c>
      <c r="AS134" s="4" t="str">
        <f>IF($C134="OK",_xlfn.NUMBERVALUE(Plantilla!AQ145),"")</f>
        <v/>
      </c>
      <c r="AT134" s="6" t="str">
        <f>IF($C134="OK",_xlfn.NUMBERVALUE(Plantilla!AR145),"")</f>
        <v/>
      </c>
      <c r="AU134" s="4" t="str">
        <f>IF($C134="OK",_xlfn.NUMBERVALUE(Plantilla!AS145),"")</f>
        <v/>
      </c>
      <c r="AV134" s="6" t="str">
        <f>IF($C134="OK",_xlfn.NUMBERVALUE(Plantilla!AT145),"")</f>
        <v/>
      </c>
      <c r="AW134" s="4" t="str">
        <f>IF($C134="OK",_xlfn.NUMBERVALUE(Plantilla!AU145),"")</f>
        <v/>
      </c>
      <c r="AX134" s="6" t="str">
        <f>IF($C134="OK",_xlfn.NUMBERVALUE(Plantilla!AV145),"")</f>
        <v/>
      </c>
      <c r="AY134" s="4" t="str">
        <f>IF($C134="OK",_xlfn.NUMBERVALUE(Plantilla!AW145),"")</f>
        <v/>
      </c>
      <c r="AZ134" s="6" t="str">
        <f>IF($C134="OK",_xlfn.NUMBERVALUE(Plantilla!AX145),"")</f>
        <v/>
      </c>
      <c r="BA134" t="str">
        <f>IF($C134="OK",_xlfn.NUMBERVALUE(Plantilla!AY145),"")</f>
        <v/>
      </c>
      <c r="BB134" t="str">
        <f>IF($C134="OK",_xlfn.NUMBERVALUE(Plantilla!AZ145),"")</f>
        <v/>
      </c>
      <c r="BC134" s="4" t="str">
        <f>IF($C134="OK",_xlfn.NUMBERVALUE(Plantilla!BA145),"")</f>
        <v/>
      </c>
      <c r="BD134" s="6" t="str">
        <f>IF($C134="OK",_xlfn.NUMBERVALUE(Plantilla!BB145),"")</f>
        <v/>
      </c>
      <c r="BE134" s="4" t="str">
        <f>IF($C134="OK",_xlfn.NUMBERVALUE(Plantilla!BC145),"")</f>
        <v/>
      </c>
      <c r="BF134" s="6" t="str">
        <f>IF($C134="OK",_xlfn.NUMBERVALUE(Plantilla!BD145),"")</f>
        <v/>
      </c>
      <c r="BG134" s="4" t="str">
        <f>IF($C134="OK",_xlfn.NUMBERVALUE(Plantilla!BE145),"")</f>
        <v/>
      </c>
      <c r="BH134" s="6" t="str">
        <f>IF($C134="OK",_xlfn.NUMBERVALUE(Plantilla!BF145),"")</f>
        <v/>
      </c>
      <c r="BI134" s="110" t="str">
        <f>IF($C134="OK",_xlfn.NUMBERVALUE(Plantilla!BG145),"")</f>
        <v/>
      </c>
      <c r="BJ134" s="6" t="str">
        <f>IF($C134="OK",_xlfn.NUMBERVALUE(Plantilla!BH145),"")</f>
        <v/>
      </c>
      <c r="BK134" s="109" t="str">
        <f>IF($C134="OK",_xlfn.NUMBERVALUE(Plantilla!BI145),"")</f>
        <v/>
      </c>
      <c r="BL134" s="6" t="str">
        <f>IF($C134="OK",
   IF(Plantilla!BJ145&lt;&gt;"",
      TEXT(VLOOKUP(Plantilla!BJ145,'Tablas '!$Z$4:$AA$6,2,FALSE),"#"),
   ""),
"")</f>
        <v/>
      </c>
      <c r="BM134" s="4" t="str">
        <f>IF($C134="OK",_xlfn.NUMBERVALUE(Plantilla!BK145),"")</f>
        <v/>
      </c>
      <c r="BN134" s="4" t="str">
        <f>IF($C134="OK",_xlfn.NUMBERVALUE(Plantilla!BL145),"")</f>
        <v/>
      </c>
      <c r="BO134" s="6" t="str">
        <f>IF($C134="OK",_xlfn.NUMBERVALUE(Plantilla!BM145),"")</f>
        <v/>
      </c>
      <c r="BP134" s="4" t="str">
        <f>IF($C134="OK",_xlfn.NUMBERVALUE(Plantilla!BN145),"")</f>
        <v/>
      </c>
      <c r="BQ134" s="6" t="str">
        <f>IF($C134="OK",_xlfn.NUMBERVALUE(Plantilla!BO145),"")</f>
        <v/>
      </c>
      <c r="BR134" s="4" t="str">
        <f>IF($C134="OK",_xlfn.NUMBERVALUE(Plantilla!BP145),"")</f>
        <v/>
      </c>
      <c r="BS134" s="6" t="str">
        <f>IF($C134="OK",_xlfn.NUMBERVALUE(Plantilla!BQ145),"")</f>
        <v/>
      </c>
      <c r="BT134" s="4" t="str">
        <f>IF($C134="OK",_xlfn.NUMBERVALUE(Plantilla!BR145),"")</f>
        <v/>
      </c>
      <c r="BU134" s="6" t="str">
        <f>IF($C134="OK",_xlfn.NUMBERVALUE(Plantilla!BS145),"")</f>
        <v/>
      </c>
      <c r="BV134" s="6" t="str">
        <f>IF($C134="OK",_xlfn.NUMBERVALUE(Plantilla!BT145),"")</f>
        <v/>
      </c>
      <c r="BW134" s="6" t="str">
        <f>IF($C134="OK",_xlfn.NUMBERVALUE(Plantilla!BU145),"")</f>
        <v/>
      </c>
      <c r="BX134" s="6" t="str">
        <f>IF($C134="OK",_xlfn.NUMBERVALUE(Plantilla!BV145),"")</f>
        <v/>
      </c>
      <c r="BY134" s="6" t="str">
        <f>IF($C134="OK",_xlfn.NUMBERVALUE(Plantilla!BW145),"")</f>
        <v/>
      </c>
      <c r="BZ134" s="6" t="str">
        <f>IF($C134="OK",_xlfn.NUMBERVALUE(Plantilla!BX145),"")</f>
        <v/>
      </c>
      <c r="CA134" s="6" t="str">
        <f>IF($C134="OK",_xlfn.NUMBERVALUE(Plantilla!BY145),"")</f>
        <v/>
      </c>
      <c r="CB134" s="6" t="str">
        <f>IF($C134="OK",_xlfn.NUMBERVALUE(Plantilla!BZ145),"")</f>
        <v/>
      </c>
      <c r="CC134" s="6" t="str">
        <f>IF($C134="OK",_xlfn.NUMBERVALUE(Plantilla!CA145),"")</f>
        <v/>
      </c>
      <c r="CD134" s="6" t="str">
        <f>IF($C134="OK",_xlfn.NUMBERVALUE(Plantilla!CB145),"")</f>
        <v/>
      </c>
      <c r="CE134" s="6" t="str">
        <f>IF($C134="OK",_xlfn.NUMBERVALUE(Plantilla!CC145),"")</f>
        <v/>
      </c>
      <c r="CF134" s="4" t="str">
        <f>IF($C134="OK",_xlfn.NUMBERVALUE(Plantilla!CD145),"")</f>
        <v/>
      </c>
      <c r="CG134" s="6" t="str">
        <f>IF($C134="OK",_xlfn.NUMBERVALUE(Plantilla!CE145),"")</f>
        <v/>
      </c>
      <c r="CH134" s="6" t="str">
        <f>IF($C134="OK",_xlfn.NUMBERVALUE(Plantilla!CF145),"")</f>
        <v/>
      </c>
      <c r="CI134" s="6" t="str">
        <f>IF($C134="OK",_xlfn.NUMBERVALUE(Plantilla!CG145),"")</f>
        <v/>
      </c>
      <c r="CJ134" s="6" t="str">
        <f>IF($C134="OK",_xlfn.NUMBERVALUE(Plantilla!CH145),"")</f>
        <v/>
      </c>
      <c r="CK134" s="6" t="str">
        <f>IF($C134="OK",_xlfn.NUMBERVALUE(Plantilla!CI145),"")</f>
        <v/>
      </c>
      <c r="CL134" s="6" t="str">
        <f>IF($C134="OK",_xlfn.NUMBERVALUE(Plantilla!CJ145),"")</f>
        <v/>
      </c>
      <c r="CM134" t="str">
        <f>IF($C134="OK",TEXT(Plantilla!CK145,"#"),"")</f>
        <v/>
      </c>
      <c r="CN134" s="6" t="str">
        <f>IF($C134="OK",_xlfn.NUMBERVALUE(Plantilla!CL145),"")</f>
        <v/>
      </c>
      <c r="CO134" s="6" t="str">
        <f>IF($C134="OK",_xlfn.NUMBERVALUE(Plantilla!CM145),"")</f>
        <v/>
      </c>
      <c r="CP134" s="110" t="str">
        <f>IF($C134="OK",_xlfn.NUMBERVALUE(Plantilla!CN145),"")</f>
        <v/>
      </c>
      <c r="CQ134" s="6" t="str">
        <f>IF($C134="OK",_xlfn.NUMBERVALUE(Plantilla!CO145),"")</f>
        <v/>
      </c>
      <c r="CR134" s="109" t="str">
        <f>IF($C134="OK",_xlfn.NUMBERVALUE(Plantilla!CP145),"")</f>
        <v/>
      </c>
      <c r="CS134" s="110" t="str">
        <f>IF($C134="OK",_xlfn.NUMBERVALUE(Plantilla!CQ145),"")</f>
        <v/>
      </c>
      <c r="CT134" s="6" t="str">
        <f>IF($C134="OK",_xlfn.NUMBERVALUE(Plantilla!CR145),"")</f>
        <v/>
      </c>
      <c r="CU134" s="109" t="str">
        <f>IF($C134="OK",_xlfn.NUMBERVALUE(Plantilla!CS145),"")</f>
        <v/>
      </c>
      <c r="CV134" s="110" t="str">
        <f>IF($C134="OK",_xlfn.NUMBERVALUE(Plantilla!CT145),"")</f>
        <v/>
      </c>
      <c r="CW134" s="6" t="str">
        <f>IF($C134="OK",_xlfn.NUMBERVALUE(Plantilla!CU145),"")</f>
        <v/>
      </c>
      <c r="CX134" s="82" t="str">
        <f>IF($C134="OK",_xlfn.NUMBERVALUE(Plantilla!CV145),"")</f>
        <v/>
      </c>
      <c r="CY134" s="6" t="str">
        <f>IF($C134="OK",_xlfn.NUMBERVALUE(Plantilla!CW145),"")</f>
        <v/>
      </c>
      <c r="CZ134" s="82" t="str">
        <f>IF($C134="OK",_xlfn.NUMBERVALUE(Plantilla!CX145),"")</f>
        <v/>
      </c>
      <c r="DA134" s="6" t="str">
        <f>IF($C134="OK",_xlfn.NUMBERVALUE(Plantilla!CY145),"")</f>
        <v/>
      </c>
      <c r="DB134" s="109" t="str">
        <f>IF($C134="OK",_xlfn.NUMBERVALUE(Plantilla!CZ145),"")</f>
        <v/>
      </c>
      <c r="DC134" s="6" t="str">
        <f>IF($C134="OK",_xlfn.NUMBERVALUE(Plantilla!DA145),"")</f>
        <v/>
      </c>
      <c r="DD134" s="6" t="str">
        <f>IF($C134="OK",TEXT(Plantilla!DB145,"#"),"")</f>
        <v/>
      </c>
      <c r="DE134" s="6" t="str">
        <f>IF($C134="OK",_xlfn.NUMBERVALUE(Plantilla!DC145),"")</f>
        <v/>
      </c>
      <c r="DF134" s="4" t="str">
        <f>IF($C134="OK",_xlfn.NUMBERVALUE(Plantilla!DD145),"")</f>
        <v/>
      </c>
      <c r="DG134" s="6" t="str">
        <f>IF($C134="OK",_xlfn.NUMBERVALUE(Plantilla!DE145),"")</f>
        <v/>
      </c>
      <c r="DH134" s="6" t="str">
        <f>IF($C134="OK",_xlfn.NUMBERVALUE(Plantilla!DF145),"")</f>
        <v/>
      </c>
      <c r="DI134" s="6" t="str">
        <f>IF($C134="OK",_xlfn.NUMBERVALUE(Plantilla!DG145),"")</f>
        <v/>
      </c>
      <c r="DJ134" s="6" t="str">
        <f>IF($C134="OK",_xlfn.NUMBERVALUE(Plantilla!DH145),"")</f>
        <v/>
      </c>
      <c r="DK134" s="6" t="str">
        <f>IF($C134="OK",_xlfn.NUMBERVALUE(Plantilla!DI145),"")</f>
        <v/>
      </c>
      <c r="DL134" s="6" t="str">
        <f>IF($C134="OK",_xlfn.NUMBERVALUE(Plantilla!DJ145),"")</f>
        <v/>
      </c>
      <c r="DM134" s="6" t="str">
        <f>IF($C134="OK",_xlfn.NUMBERVALUE(Plantilla!DK145),"")</f>
        <v/>
      </c>
      <c r="DN134" s="6" t="str">
        <f>IF($C134="OK",_xlfn.NUMBERVALUE(Plantilla!DL145),"")</f>
        <v/>
      </c>
      <c r="DO134" s="6" t="str">
        <f>IF($C134="OK",_xlfn.NUMBERVALUE(Plantilla!DM145),"")</f>
        <v/>
      </c>
      <c r="DP134" s="6" t="str">
        <f>IF($C134="OK",_xlfn.NUMBERVALUE(Plantilla!DN145),"")</f>
        <v/>
      </c>
      <c r="DQ134" s="6" t="str">
        <f>IF($C134="OK",_xlfn.NUMBERVALUE(Plantilla!DO145),"")</f>
        <v/>
      </c>
      <c r="DR134" s="6" t="str">
        <f>IF($C134="OK",_xlfn.NUMBERVALUE(Plantilla!DP145),"")</f>
        <v/>
      </c>
      <c r="DS134" t="str">
        <f>IF($C134="OK",TEXT(Plantilla!DR145,"#"),"")</f>
        <v/>
      </c>
      <c r="DT134" s="6"/>
    </row>
    <row r="135" spans="1:124" x14ac:dyDescent="0.25">
      <c r="A135" t="str">
        <f>IF(Plantilla!$I$6="¡Perfecto!, Guarda el archivo y adjúntalo a tu interfaz de Nómina Electrónica","OK","Error")</f>
        <v>OK</v>
      </c>
      <c r="B135" t="str">
        <f>IF(Plantilla!$I$6="¡Perfecto!, Guarda el archivo y adjúntalo a tu interfaz de Nómina Electrónica",MID(Plantilla!$D$2,SEARCH("V",Plantilla!$D$2),10),"")</f>
        <v>V2.0</v>
      </c>
      <c r="C135" t="str">
        <f>Plantilla!C146</f>
        <v/>
      </c>
      <c r="D135" t="str">
        <f>IF($C135="OK",Plantilla!B146,"")</f>
        <v/>
      </c>
      <c r="E135" t="str">
        <f>IF($C135="OK",
   VLOOKUP(Plantilla!$E$4,'Tablas '!$AP$4:$AT$6,5,FALSE),
"")</f>
        <v/>
      </c>
      <c r="F135" t="str">
        <f>IF($C135="OK",TEXT(Plantilla!D146,"#"),"")</f>
        <v/>
      </c>
      <c r="G135" t="str">
        <f>IF($C135="OK",
   VLOOKUP(Plantilla!E146,'Tablas '!$B$4:$C$14,2,FALSE),
"")</f>
        <v/>
      </c>
      <c r="H135" t="str">
        <f>IF($C135="OK",TEXT(Plantilla!F146,"#"),"")</f>
        <v/>
      </c>
      <c r="I135" t="str">
        <f>IF($C135="OK",TEXT(Plantilla!G146,"#"),"")</f>
        <v/>
      </c>
      <c r="J135" t="str">
        <f>IF($C135="OK",TEXT(Plantilla!H146,"#"),"")</f>
        <v/>
      </c>
      <c r="K135" t="str">
        <f>IF($C135="OK",TEXT(Plantilla!I146,"#"),"")</f>
        <v/>
      </c>
      <c r="L135" t="str">
        <f>IF($C135="OK",TEXT(Plantilla!J146,"#"),"")</f>
        <v/>
      </c>
      <c r="M135" t="str">
        <f>IF($C135="OK",TEXT(Plantilla!K146,"#"),"")</f>
        <v/>
      </c>
      <c r="N135" t="str">
        <f>IF($C135="OK",
   CONCATENATE(YEAR(Plantilla!L146),"-",TEXT(MONTH(Plantilla!L146),"00"),"-",TEXT(DAY(Plantilla!L146),"00")),
"")</f>
        <v/>
      </c>
      <c r="O135" t="str">
        <f>IF($C135="OK",_xlfn.NUMBERVALUE(Plantilla!M146),"")</f>
        <v/>
      </c>
      <c r="P135" t="str">
        <f>IF($C135="OK",
   IF(Plantilla!N146&lt;&gt;"",
      CONCATENATE(YEAR(Plantilla!N146),"-",TEXT(MONTH(Plantilla!N146),"00"),"-",TEXT(DAY(Plantilla!N146),"00")),
   ""),
"")</f>
        <v/>
      </c>
      <c r="Q135" t="str">
        <f>IF($C135="OK",
   VLOOKUP(Plantilla!O146,'Tablas '!$E$4:$F$19,2,FALSE),
"")</f>
        <v/>
      </c>
      <c r="R135" t="str">
        <f>IF($C135="OK",
   VLOOKUP(Plantilla!P146,'Tablas '!$H$4:$I$5,2,FALSE),
"")</f>
        <v/>
      </c>
      <c r="S135" t="str">
        <f>IF($C135="OK",
   VLOOKUP(Plantilla!Q146,'Tablas '!$K$4:$L$8,2,FALSE),
"")</f>
        <v/>
      </c>
      <c r="T135" t="str">
        <f>IF($C135="OK",
   VLOOKUP(Plantilla!R146,'Tablas '!$AE$4:$AF$6,2,FALSE),
"")</f>
        <v/>
      </c>
      <c r="U135" t="str">
        <f>IF($C135="OK",
   VLOOKUP(Plantilla!S146,'Tablas '!$AE$4:$AF$6,2,FALSE),
"")</f>
        <v/>
      </c>
      <c r="V135" t="str">
        <f>IF($C135="OK",TEXT(Plantilla!T146,"#"),"")</f>
        <v/>
      </c>
      <c r="W135" s="84" t="str">
        <f>IF($C135="OK",
   VLOOKUP(Plantilla!U146,'Tablas '!$AM$4:$AN$1126,2,FALSE),
"")</f>
        <v/>
      </c>
      <c r="X135" t="str">
        <f>IF($C135="OK",TEXT(Plantilla!V146,"#"),"")</f>
        <v/>
      </c>
      <c r="Y135" t="str">
        <f>IF($C135="OK",
   CONCATENATE(YEAR(Plantilla!W146),"-",TEXT(MONTH(Plantilla!W146),"00"),"-",TEXT(DAY(Plantilla!W146),"00")),
"")</f>
        <v/>
      </c>
      <c r="Z135" t="str">
        <f>IF($C135="OK",
   CONCATENATE(YEAR(Plantilla!X146),"-",TEXT(MONTH(Plantilla!X146),"00"),"-",TEXT(DAY(Plantilla!X146),"00")),
"")</f>
        <v/>
      </c>
      <c r="AA135" t="str">
        <f>IF($C135="OK",
   TEXT(VLOOKUP(Plantilla!Y146,'Tablas '!$Q$4:$R$9,2,FALSE),"#"),
"")</f>
        <v/>
      </c>
      <c r="AB135" t="str">
        <f>IF($C135="OK",
   CONCATENATE(YEAR(Plantilla!Z146),"-",TEXT(MONTH(Plantilla!Z146),"00"),"-",TEXT(DAY(Plantilla!Z146),"00")),
"")</f>
        <v/>
      </c>
      <c r="AC135" t="str">
        <f>IF($C135="OK",
   TEXT(VLOOKUP(Plantilla!AA146,'Tablas '!$T$4:$U$13,2,FALSE),"#"),
"")</f>
        <v/>
      </c>
      <c r="AD135" t="str">
        <f>IF($C135="OK",TEXT(Plantilla!AB146,"#"),"")</f>
        <v/>
      </c>
      <c r="AE135" t="str">
        <f>IF($C135="OK",
   IF(Plantilla!AC146&lt;&gt;"",
      TEXT(VLOOKUP(Plantilla!AC146,'Tablas '!$W$4:$X$7,2,FALSE),"#"),
   ""),
"")</f>
        <v/>
      </c>
      <c r="AF135" t="str">
        <f>IF($C135="OK",TEXT(Plantilla!AD146,"#"),"")</f>
        <v/>
      </c>
      <c r="AG135" s="6" t="str">
        <f>IF($C135="OK",_xlfn.NUMBERVALUE(Plantilla!AE146),"")</f>
        <v/>
      </c>
      <c r="AH135" s="4" t="str">
        <f>IF($C135="OK",_xlfn.NUMBERVALUE(Plantilla!AF146),"")</f>
        <v/>
      </c>
      <c r="AI135" s="6" t="str">
        <f>IF($C135="OK",_xlfn.NUMBERVALUE(Plantilla!AG146),"")</f>
        <v/>
      </c>
      <c r="AJ135" s="6" t="str">
        <f>IF($C135="OK",_xlfn.NUMBERVALUE(Plantilla!AH146),"")</f>
        <v/>
      </c>
      <c r="AK135" s="6" t="str">
        <f>IF($C135="OK",_xlfn.NUMBERVALUE(Plantilla!AI146),"")</f>
        <v/>
      </c>
      <c r="AL135" s="6" t="str">
        <f>IF($C135="OK",_xlfn.NUMBERVALUE(Plantilla!AJ146),"")</f>
        <v/>
      </c>
      <c r="AM135" s="4" t="str">
        <f>IF($C135="OK",_xlfn.NUMBERVALUE(Plantilla!AK146),"")</f>
        <v/>
      </c>
      <c r="AN135" s="6" t="str">
        <f>IF($C135="OK",_xlfn.NUMBERVALUE(Plantilla!AL146),"")</f>
        <v/>
      </c>
      <c r="AO135" s="4" t="str">
        <f>IF($C135="OK",_xlfn.NUMBERVALUE(Plantilla!AM146),"")</f>
        <v/>
      </c>
      <c r="AP135" s="6" t="str">
        <f>IF($C135="OK",_xlfn.NUMBERVALUE(Plantilla!AN146),"")</f>
        <v/>
      </c>
      <c r="AQ135" s="4" t="str">
        <f>IF($C135="OK",_xlfn.NUMBERVALUE(Plantilla!AO146),"")</f>
        <v/>
      </c>
      <c r="AR135" s="6" t="str">
        <f>IF($C135="OK",_xlfn.NUMBERVALUE(Plantilla!AP146),"")</f>
        <v/>
      </c>
      <c r="AS135" s="4" t="str">
        <f>IF($C135="OK",_xlfn.NUMBERVALUE(Plantilla!AQ146),"")</f>
        <v/>
      </c>
      <c r="AT135" s="6" t="str">
        <f>IF($C135="OK",_xlfn.NUMBERVALUE(Plantilla!AR146),"")</f>
        <v/>
      </c>
      <c r="AU135" s="4" t="str">
        <f>IF($C135="OK",_xlfn.NUMBERVALUE(Plantilla!AS146),"")</f>
        <v/>
      </c>
      <c r="AV135" s="6" t="str">
        <f>IF($C135="OK",_xlfn.NUMBERVALUE(Plantilla!AT146),"")</f>
        <v/>
      </c>
      <c r="AW135" s="4" t="str">
        <f>IF($C135="OK",_xlfn.NUMBERVALUE(Plantilla!AU146),"")</f>
        <v/>
      </c>
      <c r="AX135" s="6" t="str">
        <f>IF($C135="OK",_xlfn.NUMBERVALUE(Plantilla!AV146),"")</f>
        <v/>
      </c>
      <c r="AY135" s="4" t="str">
        <f>IF($C135="OK",_xlfn.NUMBERVALUE(Plantilla!AW146),"")</f>
        <v/>
      </c>
      <c r="AZ135" s="6" t="str">
        <f>IF($C135="OK",_xlfn.NUMBERVALUE(Plantilla!AX146),"")</f>
        <v/>
      </c>
      <c r="BA135" t="str">
        <f>IF($C135="OK",_xlfn.NUMBERVALUE(Plantilla!AY146),"")</f>
        <v/>
      </c>
      <c r="BB135" t="str">
        <f>IF($C135="OK",_xlfn.NUMBERVALUE(Plantilla!AZ146),"")</f>
        <v/>
      </c>
      <c r="BC135" s="4" t="str">
        <f>IF($C135="OK",_xlfn.NUMBERVALUE(Plantilla!BA146),"")</f>
        <v/>
      </c>
      <c r="BD135" s="6" t="str">
        <f>IF($C135="OK",_xlfn.NUMBERVALUE(Plantilla!BB146),"")</f>
        <v/>
      </c>
      <c r="BE135" s="4" t="str">
        <f>IF($C135="OK",_xlfn.NUMBERVALUE(Plantilla!BC146),"")</f>
        <v/>
      </c>
      <c r="BF135" s="6" t="str">
        <f>IF($C135="OK",_xlfn.NUMBERVALUE(Plantilla!BD146),"")</f>
        <v/>
      </c>
      <c r="BG135" s="4" t="str">
        <f>IF($C135="OK",_xlfn.NUMBERVALUE(Plantilla!BE146),"")</f>
        <v/>
      </c>
      <c r="BH135" s="6" t="str">
        <f>IF($C135="OK",_xlfn.NUMBERVALUE(Plantilla!BF146),"")</f>
        <v/>
      </c>
      <c r="BI135" s="110" t="str">
        <f>IF($C135="OK",_xlfn.NUMBERVALUE(Plantilla!BG146),"")</f>
        <v/>
      </c>
      <c r="BJ135" s="6" t="str">
        <f>IF($C135="OK",_xlfn.NUMBERVALUE(Plantilla!BH146),"")</f>
        <v/>
      </c>
      <c r="BK135" s="109" t="str">
        <f>IF($C135="OK",_xlfn.NUMBERVALUE(Plantilla!BI146),"")</f>
        <v/>
      </c>
      <c r="BL135" s="6" t="str">
        <f>IF($C135="OK",
   IF(Plantilla!BJ146&lt;&gt;"",
      TEXT(VLOOKUP(Plantilla!BJ146,'Tablas '!$Z$4:$AA$6,2,FALSE),"#"),
   ""),
"")</f>
        <v/>
      </c>
      <c r="BM135" s="4" t="str">
        <f>IF($C135="OK",_xlfn.NUMBERVALUE(Plantilla!BK146),"")</f>
        <v/>
      </c>
      <c r="BN135" s="4" t="str">
        <f>IF($C135="OK",_xlfn.NUMBERVALUE(Plantilla!BL146),"")</f>
        <v/>
      </c>
      <c r="BO135" s="6" t="str">
        <f>IF($C135="OK",_xlfn.NUMBERVALUE(Plantilla!BM146),"")</f>
        <v/>
      </c>
      <c r="BP135" s="4" t="str">
        <f>IF($C135="OK",_xlfn.NUMBERVALUE(Plantilla!BN146),"")</f>
        <v/>
      </c>
      <c r="BQ135" s="6" t="str">
        <f>IF($C135="OK",_xlfn.NUMBERVALUE(Plantilla!BO146),"")</f>
        <v/>
      </c>
      <c r="BR135" s="4" t="str">
        <f>IF($C135="OK",_xlfn.NUMBERVALUE(Plantilla!BP146),"")</f>
        <v/>
      </c>
      <c r="BS135" s="6" t="str">
        <f>IF($C135="OK",_xlfn.NUMBERVALUE(Plantilla!BQ146),"")</f>
        <v/>
      </c>
      <c r="BT135" s="4" t="str">
        <f>IF($C135="OK",_xlfn.NUMBERVALUE(Plantilla!BR146),"")</f>
        <v/>
      </c>
      <c r="BU135" s="6" t="str">
        <f>IF($C135="OK",_xlfn.NUMBERVALUE(Plantilla!BS146),"")</f>
        <v/>
      </c>
      <c r="BV135" s="6" t="str">
        <f>IF($C135="OK",_xlfn.NUMBERVALUE(Plantilla!BT146),"")</f>
        <v/>
      </c>
      <c r="BW135" s="6" t="str">
        <f>IF($C135="OK",_xlfn.NUMBERVALUE(Plantilla!BU146),"")</f>
        <v/>
      </c>
      <c r="BX135" s="6" t="str">
        <f>IF($C135="OK",_xlfn.NUMBERVALUE(Plantilla!BV146),"")</f>
        <v/>
      </c>
      <c r="BY135" s="6" t="str">
        <f>IF($C135="OK",_xlfn.NUMBERVALUE(Plantilla!BW146),"")</f>
        <v/>
      </c>
      <c r="BZ135" s="6" t="str">
        <f>IF($C135="OK",_xlfn.NUMBERVALUE(Plantilla!BX146),"")</f>
        <v/>
      </c>
      <c r="CA135" s="6" t="str">
        <f>IF($C135="OK",_xlfn.NUMBERVALUE(Plantilla!BY146),"")</f>
        <v/>
      </c>
      <c r="CB135" s="6" t="str">
        <f>IF($C135="OK",_xlfn.NUMBERVALUE(Plantilla!BZ146),"")</f>
        <v/>
      </c>
      <c r="CC135" s="6" t="str">
        <f>IF($C135="OK",_xlfn.NUMBERVALUE(Plantilla!CA146),"")</f>
        <v/>
      </c>
      <c r="CD135" s="6" t="str">
        <f>IF($C135="OK",_xlfn.NUMBERVALUE(Plantilla!CB146),"")</f>
        <v/>
      </c>
      <c r="CE135" s="6" t="str">
        <f>IF($C135="OK",_xlfn.NUMBERVALUE(Plantilla!CC146),"")</f>
        <v/>
      </c>
      <c r="CF135" s="4" t="str">
        <f>IF($C135="OK",_xlfn.NUMBERVALUE(Plantilla!CD146),"")</f>
        <v/>
      </c>
      <c r="CG135" s="6" t="str">
        <f>IF($C135="OK",_xlfn.NUMBERVALUE(Plantilla!CE146),"")</f>
        <v/>
      </c>
      <c r="CH135" s="6" t="str">
        <f>IF($C135="OK",_xlfn.NUMBERVALUE(Plantilla!CF146),"")</f>
        <v/>
      </c>
      <c r="CI135" s="6" t="str">
        <f>IF($C135="OK",_xlfn.NUMBERVALUE(Plantilla!CG146),"")</f>
        <v/>
      </c>
      <c r="CJ135" s="6" t="str">
        <f>IF($C135="OK",_xlfn.NUMBERVALUE(Plantilla!CH146),"")</f>
        <v/>
      </c>
      <c r="CK135" s="6" t="str">
        <f>IF($C135="OK",_xlfn.NUMBERVALUE(Plantilla!CI146),"")</f>
        <v/>
      </c>
      <c r="CL135" s="6" t="str">
        <f>IF($C135="OK",_xlfn.NUMBERVALUE(Plantilla!CJ146),"")</f>
        <v/>
      </c>
      <c r="CM135" t="str">
        <f>IF($C135="OK",TEXT(Plantilla!CK146,"#"),"")</f>
        <v/>
      </c>
      <c r="CN135" s="6" t="str">
        <f>IF($C135="OK",_xlfn.NUMBERVALUE(Plantilla!CL146),"")</f>
        <v/>
      </c>
      <c r="CO135" s="6" t="str">
        <f>IF($C135="OK",_xlfn.NUMBERVALUE(Plantilla!CM146),"")</f>
        <v/>
      </c>
      <c r="CP135" s="110" t="str">
        <f>IF($C135="OK",_xlfn.NUMBERVALUE(Plantilla!CN146),"")</f>
        <v/>
      </c>
      <c r="CQ135" s="6" t="str">
        <f>IF($C135="OK",_xlfn.NUMBERVALUE(Plantilla!CO146),"")</f>
        <v/>
      </c>
      <c r="CR135" s="109" t="str">
        <f>IF($C135="OK",_xlfn.NUMBERVALUE(Plantilla!CP146),"")</f>
        <v/>
      </c>
      <c r="CS135" s="110" t="str">
        <f>IF($C135="OK",_xlfn.NUMBERVALUE(Plantilla!CQ146),"")</f>
        <v/>
      </c>
      <c r="CT135" s="6" t="str">
        <f>IF($C135="OK",_xlfn.NUMBERVALUE(Plantilla!CR146),"")</f>
        <v/>
      </c>
      <c r="CU135" s="109" t="str">
        <f>IF($C135="OK",_xlfn.NUMBERVALUE(Plantilla!CS146),"")</f>
        <v/>
      </c>
      <c r="CV135" s="110" t="str">
        <f>IF($C135="OK",_xlfn.NUMBERVALUE(Plantilla!CT146),"")</f>
        <v/>
      </c>
      <c r="CW135" s="6" t="str">
        <f>IF($C135="OK",_xlfn.NUMBERVALUE(Plantilla!CU146),"")</f>
        <v/>
      </c>
      <c r="CX135" s="82" t="str">
        <f>IF($C135="OK",_xlfn.NUMBERVALUE(Plantilla!CV146),"")</f>
        <v/>
      </c>
      <c r="CY135" s="6" t="str">
        <f>IF($C135="OK",_xlfn.NUMBERVALUE(Plantilla!CW146),"")</f>
        <v/>
      </c>
      <c r="CZ135" s="82" t="str">
        <f>IF($C135="OK",_xlfn.NUMBERVALUE(Plantilla!CX146),"")</f>
        <v/>
      </c>
      <c r="DA135" s="6" t="str">
        <f>IF($C135="OK",_xlfn.NUMBERVALUE(Plantilla!CY146),"")</f>
        <v/>
      </c>
      <c r="DB135" s="109" t="str">
        <f>IF($C135="OK",_xlfn.NUMBERVALUE(Plantilla!CZ146),"")</f>
        <v/>
      </c>
      <c r="DC135" s="6" t="str">
        <f>IF($C135="OK",_xlfn.NUMBERVALUE(Plantilla!DA146),"")</f>
        <v/>
      </c>
      <c r="DD135" s="6" t="str">
        <f>IF($C135="OK",TEXT(Plantilla!DB146,"#"),"")</f>
        <v/>
      </c>
      <c r="DE135" s="6" t="str">
        <f>IF($C135="OK",_xlfn.NUMBERVALUE(Plantilla!DC146),"")</f>
        <v/>
      </c>
      <c r="DF135" s="4" t="str">
        <f>IF($C135="OK",_xlfn.NUMBERVALUE(Plantilla!DD146),"")</f>
        <v/>
      </c>
      <c r="DG135" s="6" t="str">
        <f>IF($C135="OK",_xlfn.NUMBERVALUE(Plantilla!DE146),"")</f>
        <v/>
      </c>
      <c r="DH135" s="6" t="str">
        <f>IF($C135="OK",_xlfn.NUMBERVALUE(Plantilla!DF146),"")</f>
        <v/>
      </c>
      <c r="DI135" s="6" t="str">
        <f>IF($C135="OK",_xlfn.NUMBERVALUE(Plantilla!DG146),"")</f>
        <v/>
      </c>
      <c r="DJ135" s="6" t="str">
        <f>IF($C135="OK",_xlfn.NUMBERVALUE(Plantilla!DH146),"")</f>
        <v/>
      </c>
      <c r="DK135" s="6" t="str">
        <f>IF($C135="OK",_xlfn.NUMBERVALUE(Plantilla!DI146),"")</f>
        <v/>
      </c>
      <c r="DL135" s="6" t="str">
        <f>IF($C135="OK",_xlfn.NUMBERVALUE(Plantilla!DJ146),"")</f>
        <v/>
      </c>
      <c r="DM135" s="6" t="str">
        <f>IF($C135="OK",_xlfn.NUMBERVALUE(Plantilla!DK146),"")</f>
        <v/>
      </c>
      <c r="DN135" s="6" t="str">
        <f>IF($C135="OK",_xlfn.NUMBERVALUE(Plantilla!DL146),"")</f>
        <v/>
      </c>
      <c r="DO135" s="6" t="str">
        <f>IF($C135="OK",_xlfn.NUMBERVALUE(Plantilla!DM146),"")</f>
        <v/>
      </c>
      <c r="DP135" s="6" t="str">
        <f>IF($C135="OK",_xlfn.NUMBERVALUE(Plantilla!DN146),"")</f>
        <v/>
      </c>
      <c r="DQ135" s="6" t="str">
        <f>IF($C135="OK",_xlfn.NUMBERVALUE(Plantilla!DO146),"")</f>
        <v/>
      </c>
      <c r="DR135" s="6" t="str">
        <f>IF($C135="OK",_xlfn.NUMBERVALUE(Plantilla!DP146),"")</f>
        <v/>
      </c>
      <c r="DS135" t="str">
        <f>IF($C135="OK",TEXT(Plantilla!DR146,"#"),"")</f>
        <v/>
      </c>
      <c r="DT135" s="6"/>
    </row>
    <row r="136" spans="1:124" x14ac:dyDescent="0.25">
      <c r="A136" t="str">
        <f>IF(Plantilla!$I$6="¡Perfecto!, Guarda el archivo y adjúntalo a tu interfaz de Nómina Electrónica","OK","Error")</f>
        <v>OK</v>
      </c>
      <c r="B136" t="str">
        <f>IF(Plantilla!$I$6="¡Perfecto!, Guarda el archivo y adjúntalo a tu interfaz de Nómina Electrónica",MID(Plantilla!$D$2,SEARCH("V",Plantilla!$D$2),10),"")</f>
        <v>V2.0</v>
      </c>
      <c r="C136" t="str">
        <f>Plantilla!C147</f>
        <v/>
      </c>
      <c r="D136" t="str">
        <f>IF($C136="OK",Plantilla!B147,"")</f>
        <v/>
      </c>
      <c r="E136" t="str">
        <f>IF($C136="OK",
   VLOOKUP(Plantilla!$E$4,'Tablas '!$AP$4:$AT$6,5,FALSE),
"")</f>
        <v/>
      </c>
      <c r="F136" t="str">
        <f>IF($C136="OK",TEXT(Plantilla!D147,"#"),"")</f>
        <v/>
      </c>
      <c r="G136" t="str">
        <f>IF($C136="OK",
   VLOOKUP(Plantilla!E147,'Tablas '!$B$4:$C$14,2,FALSE),
"")</f>
        <v/>
      </c>
      <c r="H136" t="str">
        <f>IF($C136="OK",TEXT(Plantilla!F147,"#"),"")</f>
        <v/>
      </c>
      <c r="I136" t="str">
        <f>IF($C136="OK",TEXT(Plantilla!G147,"#"),"")</f>
        <v/>
      </c>
      <c r="J136" t="str">
        <f>IF($C136="OK",TEXT(Plantilla!H147,"#"),"")</f>
        <v/>
      </c>
      <c r="K136" t="str">
        <f>IF($C136="OK",TEXT(Plantilla!I147,"#"),"")</f>
        <v/>
      </c>
      <c r="L136" t="str">
        <f>IF($C136="OK",TEXT(Plantilla!J147,"#"),"")</f>
        <v/>
      </c>
      <c r="M136" t="str">
        <f>IF($C136="OK",TEXT(Plantilla!K147,"#"),"")</f>
        <v/>
      </c>
      <c r="N136" t="str">
        <f>IF($C136="OK",
   CONCATENATE(YEAR(Plantilla!L147),"-",TEXT(MONTH(Plantilla!L147),"00"),"-",TEXT(DAY(Plantilla!L147),"00")),
"")</f>
        <v/>
      </c>
      <c r="O136" t="str">
        <f>IF($C136="OK",_xlfn.NUMBERVALUE(Plantilla!M147),"")</f>
        <v/>
      </c>
      <c r="P136" t="str">
        <f>IF($C136="OK",
   IF(Plantilla!N147&lt;&gt;"",
      CONCATENATE(YEAR(Plantilla!N147),"-",TEXT(MONTH(Plantilla!N147),"00"),"-",TEXT(DAY(Plantilla!N147),"00")),
   ""),
"")</f>
        <v/>
      </c>
      <c r="Q136" t="str">
        <f>IF($C136="OK",
   VLOOKUP(Plantilla!O147,'Tablas '!$E$4:$F$19,2,FALSE),
"")</f>
        <v/>
      </c>
      <c r="R136" t="str">
        <f>IF($C136="OK",
   VLOOKUP(Plantilla!P147,'Tablas '!$H$4:$I$5,2,FALSE),
"")</f>
        <v/>
      </c>
      <c r="S136" t="str">
        <f>IF($C136="OK",
   VLOOKUP(Plantilla!Q147,'Tablas '!$K$4:$L$8,2,FALSE),
"")</f>
        <v/>
      </c>
      <c r="T136" t="str">
        <f>IF($C136="OK",
   VLOOKUP(Plantilla!R147,'Tablas '!$AE$4:$AF$6,2,FALSE),
"")</f>
        <v/>
      </c>
      <c r="U136" t="str">
        <f>IF($C136="OK",
   VLOOKUP(Plantilla!S147,'Tablas '!$AE$4:$AF$6,2,FALSE),
"")</f>
        <v/>
      </c>
      <c r="V136" t="str">
        <f>IF($C136="OK",TEXT(Plantilla!T147,"#"),"")</f>
        <v/>
      </c>
      <c r="W136" s="84" t="str">
        <f>IF($C136="OK",
   VLOOKUP(Plantilla!U147,'Tablas '!$AM$4:$AN$1126,2,FALSE),
"")</f>
        <v/>
      </c>
      <c r="X136" t="str">
        <f>IF($C136="OK",TEXT(Plantilla!V147,"#"),"")</f>
        <v/>
      </c>
      <c r="Y136" t="str">
        <f>IF($C136="OK",
   CONCATENATE(YEAR(Plantilla!W147),"-",TEXT(MONTH(Plantilla!W147),"00"),"-",TEXT(DAY(Plantilla!W147),"00")),
"")</f>
        <v/>
      </c>
      <c r="Z136" t="str">
        <f>IF($C136="OK",
   CONCATENATE(YEAR(Plantilla!X147),"-",TEXT(MONTH(Plantilla!X147),"00"),"-",TEXT(DAY(Plantilla!X147),"00")),
"")</f>
        <v/>
      </c>
      <c r="AA136" t="str">
        <f>IF($C136="OK",
   TEXT(VLOOKUP(Plantilla!Y147,'Tablas '!$Q$4:$R$9,2,FALSE),"#"),
"")</f>
        <v/>
      </c>
      <c r="AB136" t="str">
        <f>IF($C136="OK",
   CONCATENATE(YEAR(Plantilla!Z147),"-",TEXT(MONTH(Plantilla!Z147),"00"),"-",TEXT(DAY(Plantilla!Z147),"00")),
"")</f>
        <v/>
      </c>
      <c r="AC136" t="str">
        <f>IF($C136="OK",
   TEXT(VLOOKUP(Plantilla!AA147,'Tablas '!$T$4:$U$13,2,FALSE),"#"),
"")</f>
        <v/>
      </c>
      <c r="AD136" t="str">
        <f>IF($C136="OK",TEXT(Plantilla!AB147,"#"),"")</f>
        <v/>
      </c>
      <c r="AE136" t="str">
        <f>IF($C136="OK",
   IF(Plantilla!AC147&lt;&gt;"",
      TEXT(VLOOKUP(Plantilla!AC147,'Tablas '!$W$4:$X$7,2,FALSE),"#"),
   ""),
"")</f>
        <v/>
      </c>
      <c r="AF136" t="str">
        <f>IF($C136="OK",TEXT(Plantilla!AD147,"#"),"")</f>
        <v/>
      </c>
      <c r="AG136" s="6" t="str">
        <f>IF($C136="OK",_xlfn.NUMBERVALUE(Plantilla!AE147),"")</f>
        <v/>
      </c>
      <c r="AH136" s="4" t="str">
        <f>IF($C136="OK",_xlfn.NUMBERVALUE(Plantilla!AF147),"")</f>
        <v/>
      </c>
      <c r="AI136" s="6" t="str">
        <f>IF($C136="OK",_xlfn.NUMBERVALUE(Plantilla!AG147),"")</f>
        <v/>
      </c>
      <c r="AJ136" s="6" t="str">
        <f>IF($C136="OK",_xlfn.NUMBERVALUE(Plantilla!AH147),"")</f>
        <v/>
      </c>
      <c r="AK136" s="6" t="str">
        <f>IF($C136="OK",_xlfn.NUMBERVALUE(Plantilla!AI147),"")</f>
        <v/>
      </c>
      <c r="AL136" s="6" t="str">
        <f>IF($C136="OK",_xlfn.NUMBERVALUE(Plantilla!AJ147),"")</f>
        <v/>
      </c>
      <c r="AM136" s="4" t="str">
        <f>IF($C136="OK",_xlfn.NUMBERVALUE(Plantilla!AK147),"")</f>
        <v/>
      </c>
      <c r="AN136" s="6" t="str">
        <f>IF($C136="OK",_xlfn.NUMBERVALUE(Plantilla!AL147),"")</f>
        <v/>
      </c>
      <c r="AO136" s="4" t="str">
        <f>IF($C136="OK",_xlfn.NUMBERVALUE(Plantilla!AM147),"")</f>
        <v/>
      </c>
      <c r="AP136" s="6" t="str">
        <f>IF($C136="OK",_xlfn.NUMBERVALUE(Plantilla!AN147),"")</f>
        <v/>
      </c>
      <c r="AQ136" s="4" t="str">
        <f>IF($C136="OK",_xlfn.NUMBERVALUE(Plantilla!AO147),"")</f>
        <v/>
      </c>
      <c r="AR136" s="6" t="str">
        <f>IF($C136="OK",_xlfn.NUMBERVALUE(Plantilla!AP147),"")</f>
        <v/>
      </c>
      <c r="AS136" s="4" t="str">
        <f>IF($C136="OK",_xlfn.NUMBERVALUE(Plantilla!AQ147),"")</f>
        <v/>
      </c>
      <c r="AT136" s="6" t="str">
        <f>IF($C136="OK",_xlfn.NUMBERVALUE(Plantilla!AR147),"")</f>
        <v/>
      </c>
      <c r="AU136" s="4" t="str">
        <f>IF($C136="OK",_xlfn.NUMBERVALUE(Plantilla!AS147),"")</f>
        <v/>
      </c>
      <c r="AV136" s="6" t="str">
        <f>IF($C136="OK",_xlfn.NUMBERVALUE(Plantilla!AT147),"")</f>
        <v/>
      </c>
      <c r="AW136" s="4" t="str">
        <f>IF($C136="OK",_xlfn.NUMBERVALUE(Plantilla!AU147),"")</f>
        <v/>
      </c>
      <c r="AX136" s="6" t="str">
        <f>IF($C136="OK",_xlfn.NUMBERVALUE(Plantilla!AV147),"")</f>
        <v/>
      </c>
      <c r="AY136" s="4" t="str">
        <f>IF($C136="OK",_xlfn.NUMBERVALUE(Plantilla!AW147),"")</f>
        <v/>
      </c>
      <c r="AZ136" s="6" t="str">
        <f>IF($C136="OK",_xlfn.NUMBERVALUE(Plantilla!AX147),"")</f>
        <v/>
      </c>
      <c r="BA136" t="str">
        <f>IF($C136="OK",_xlfn.NUMBERVALUE(Plantilla!AY147),"")</f>
        <v/>
      </c>
      <c r="BB136" t="str">
        <f>IF($C136="OK",_xlfn.NUMBERVALUE(Plantilla!AZ147),"")</f>
        <v/>
      </c>
      <c r="BC136" s="4" t="str">
        <f>IF($C136="OK",_xlfn.NUMBERVALUE(Plantilla!BA147),"")</f>
        <v/>
      </c>
      <c r="BD136" s="6" t="str">
        <f>IF($C136="OK",_xlfn.NUMBERVALUE(Plantilla!BB147),"")</f>
        <v/>
      </c>
      <c r="BE136" s="4" t="str">
        <f>IF($C136="OK",_xlfn.NUMBERVALUE(Plantilla!BC147),"")</f>
        <v/>
      </c>
      <c r="BF136" s="6" t="str">
        <f>IF($C136="OK",_xlfn.NUMBERVALUE(Plantilla!BD147),"")</f>
        <v/>
      </c>
      <c r="BG136" s="4" t="str">
        <f>IF($C136="OK",_xlfn.NUMBERVALUE(Plantilla!BE147),"")</f>
        <v/>
      </c>
      <c r="BH136" s="6" t="str">
        <f>IF($C136="OK",_xlfn.NUMBERVALUE(Plantilla!BF147),"")</f>
        <v/>
      </c>
      <c r="BI136" s="110" t="str">
        <f>IF($C136="OK",_xlfn.NUMBERVALUE(Plantilla!BG147),"")</f>
        <v/>
      </c>
      <c r="BJ136" s="6" t="str">
        <f>IF($C136="OK",_xlfn.NUMBERVALUE(Plantilla!BH147),"")</f>
        <v/>
      </c>
      <c r="BK136" s="109" t="str">
        <f>IF($C136="OK",_xlfn.NUMBERVALUE(Plantilla!BI147),"")</f>
        <v/>
      </c>
      <c r="BL136" s="6" t="str">
        <f>IF($C136="OK",
   IF(Plantilla!BJ147&lt;&gt;"",
      TEXT(VLOOKUP(Plantilla!BJ147,'Tablas '!$Z$4:$AA$6,2,FALSE),"#"),
   ""),
"")</f>
        <v/>
      </c>
      <c r="BM136" s="4" t="str">
        <f>IF($C136="OK",_xlfn.NUMBERVALUE(Plantilla!BK147),"")</f>
        <v/>
      </c>
      <c r="BN136" s="4" t="str">
        <f>IF($C136="OK",_xlfn.NUMBERVALUE(Plantilla!BL147),"")</f>
        <v/>
      </c>
      <c r="BO136" s="6" t="str">
        <f>IF($C136="OK",_xlfn.NUMBERVALUE(Plantilla!BM147),"")</f>
        <v/>
      </c>
      <c r="BP136" s="4" t="str">
        <f>IF($C136="OK",_xlfn.NUMBERVALUE(Plantilla!BN147),"")</f>
        <v/>
      </c>
      <c r="BQ136" s="6" t="str">
        <f>IF($C136="OK",_xlfn.NUMBERVALUE(Plantilla!BO147),"")</f>
        <v/>
      </c>
      <c r="BR136" s="4" t="str">
        <f>IF($C136="OK",_xlfn.NUMBERVALUE(Plantilla!BP147),"")</f>
        <v/>
      </c>
      <c r="BS136" s="6" t="str">
        <f>IF($C136="OK",_xlfn.NUMBERVALUE(Plantilla!BQ147),"")</f>
        <v/>
      </c>
      <c r="BT136" s="4" t="str">
        <f>IF($C136="OK",_xlfn.NUMBERVALUE(Plantilla!BR147),"")</f>
        <v/>
      </c>
      <c r="BU136" s="6" t="str">
        <f>IF($C136="OK",_xlfn.NUMBERVALUE(Plantilla!BS147),"")</f>
        <v/>
      </c>
      <c r="BV136" s="6" t="str">
        <f>IF($C136="OK",_xlfn.NUMBERVALUE(Plantilla!BT147),"")</f>
        <v/>
      </c>
      <c r="BW136" s="6" t="str">
        <f>IF($C136="OK",_xlfn.NUMBERVALUE(Plantilla!BU147),"")</f>
        <v/>
      </c>
      <c r="BX136" s="6" t="str">
        <f>IF($C136="OK",_xlfn.NUMBERVALUE(Plantilla!BV147),"")</f>
        <v/>
      </c>
      <c r="BY136" s="6" t="str">
        <f>IF($C136="OK",_xlfn.NUMBERVALUE(Plantilla!BW147),"")</f>
        <v/>
      </c>
      <c r="BZ136" s="6" t="str">
        <f>IF($C136="OK",_xlfn.NUMBERVALUE(Plantilla!BX147),"")</f>
        <v/>
      </c>
      <c r="CA136" s="6" t="str">
        <f>IF($C136="OK",_xlfn.NUMBERVALUE(Plantilla!BY147),"")</f>
        <v/>
      </c>
      <c r="CB136" s="6" t="str">
        <f>IF($C136="OK",_xlfn.NUMBERVALUE(Plantilla!BZ147),"")</f>
        <v/>
      </c>
      <c r="CC136" s="6" t="str">
        <f>IF($C136="OK",_xlfn.NUMBERVALUE(Plantilla!CA147),"")</f>
        <v/>
      </c>
      <c r="CD136" s="6" t="str">
        <f>IF($C136="OK",_xlfn.NUMBERVALUE(Plantilla!CB147),"")</f>
        <v/>
      </c>
      <c r="CE136" s="6" t="str">
        <f>IF($C136="OK",_xlfn.NUMBERVALUE(Plantilla!CC147),"")</f>
        <v/>
      </c>
      <c r="CF136" s="4" t="str">
        <f>IF($C136="OK",_xlfn.NUMBERVALUE(Plantilla!CD147),"")</f>
        <v/>
      </c>
      <c r="CG136" s="6" t="str">
        <f>IF($C136="OK",_xlfn.NUMBERVALUE(Plantilla!CE147),"")</f>
        <v/>
      </c>
      <c r="CH136" s="6" t="str">
        <f>IF($C136="OK",_xlfn.NUMBERVALUE(Plantilla!CF147),"")</f>
        <v/>
      </c>
      <c r="CI136" s="6" t="str">
        <f>IF($C136="OK",_xlfn.NUMBERVALUE(Plantilla!CG147),"")</f>
        <v/>
      </c>
      <c r="CJ136" s="6" t="str">
        <f>IF($C136="OK",_xlfn.NUMBERVALUE(Plantilla!CH147),"")</f>
        <v/>
      </c>
      <c r="CK136" s="6" t="str">
        <f>IF($C136="OK",_xlfn.NUMBERVALUE(Plantilla!CI147),"")</f>
        <v/>
      </c>
      <c r="CL136" s="6" t="str">
        <f>IF($C136="OK",_xlfn.NUMBERVALUE(Plantilla!CJ147),"")</f>
        <v/>
      </c>
      <c r="CM136" t="str">
        <f>IF($C136="OK",TEXT(Plantilla!CK147,"#"),"")</f>
        <v/>
      </c>
      <c r="CN136" s="6" t="str">
        <f>IF($C136="OK",_xlfn.NUMBERVALUE(Plantilla!CL147),"")</f>
        <v/>
      </c>
      <c r="CO136" s="6" t="str">
        <f>IF($C136="OK",_xlfn.NUMBERVALUE(Plantilla!CM147),"")</f>
        <v/>
      </c>
      <c r="CP136" s="110" t="str">
        <f>IF($C136="OK",_xlfn.NUMBERVALUE(Plantilla!CN147),"")</f>
        <v/>
      </c>
      <c r="CQ136" s="6" t="str">
        <f>IF($C136="OK",_xlfn.NUMBERVALUE(Plantilla!CO147),"")</f>
        <v/>
      </c>
      <c r="CR136" s="109" t="str">
        <f>IF($C136="OK",_xlfn.NUMBERVALUE(Plantilla!CP147),"")</f>
        <v/>
      </c>
      <c r="CS136" s="110" t="str">
        <f>IF($C136="OK",_xlfn.NUMBERVALUE(Plantilla!CQ147),"")</f>
        <v/>
      </c>
      <c r="CT136" s="6" t="str">
        <f>IF($C136="OK",_xlfn.NUMBERVALUE(Plantilla!CR147),"")</f>
        <v/>
      </c>
      <c r="CU136" s="109" t="str">
        <f>IF($C136="OK",_xlfn.NUMBERVALUE(Plantilla!CS147),"")</f>
        <v/>
      </c>
      <c r="CV136" s="110" t="str">
        <f>IF($C136="OK",_xlfn.NUMBERVALUE(Plantilla!CT147),"")</f>
        <v/>
      </c>
      <c r="CW136" s="6" t="str">
        <f>IF($C136="OK",_xlfn.NUMBERVALUE(Plantilla!CU147),"")</f>
        <v/>
      </c>
      <c r="CX136" s="82" t="str">
        <f>IF($C136="OK",_xlfn.NUMBERVALUE(Plantilla!CV147),"")</f>
        <v/>
      </c>
      <c r="CY136" s="6" t="str">
        <f>IF($C136="OK",_xlfn.NUMBERVALUE(Plantilla!CW147),"")</f>
        <v/>
      </c>
      <c r="CZ136" s="82" t="str">
        <f>IF($C136="OK",_xlfn.NUMBERVALUE(Plantilla!CX147),"")</f>
        <v/>
      </c>
      <c r="DA136" s="6" t="str">
        <f>IF($C136="OK",_xlfn.NUMBERVALUE(Plantilla!CY147),"")</f>
        <v/>
      </c>
      <c r="DB136" s="109" t="str">
        <f>IF($C136="OK",_xlfn.NUMBERVALUE(Plantilla!CZ147),"")</f>
        <v/>
      </c>
      <c r="DC136" s="6" t="str">
        <f>IF($C136="OK",_xlfn.NUMBERVALUE(Plantilla!DA147),"")</f>
        <v/>
      </c>
      <c r="DD136" s="6" t="str">
        <f>IF($C136="OK",TEXT(Plantilla!DB147,"#"),"")</f>
        <v/>
      </c>
      <c r="DE136" s="6" t="str">
        <f>IF($C136="OK",_xlfn.NUMBERVALUE(Plantilla!DC147),"")</f>
        <v/>
      </c>
      <c r="DF136" s="4" t="str">
        <f>IF($C136="OK",_xlfn.NUMBERVALUE(Plantilla!DD147),"")</f>
        <v/>
      </c>
      <c r="DG136" s="6" t="str">
        <f>IF($C136="OK",_xlfn.NUMBERVALUE(Plantilla!DE147),"")</f>
        <v/>
      </c>
      <c r="DH136" s="6" t="str">
        <f>IF($C136="OK",_xlfn.NUMBERVALUE(Plantilla!DF147),"")</f>
        <v/>
      </c>
      <c r="DI136" s="6" t="str">
        <f>IF($C136="OK",_xlfn.NUMBERVALUE(Plantilla!DG147),"")</f>
        <v/>
      </c>
      <c r="DJ136" s="6" t="str">
        <f>IF($C136="OK",_xlfn.NUMBERVALUE(Plantilla!DH147),"")</f>
        <v/>
      </c>
      <c r="DK136" s="6" t="str">
        <f>IF($C136="OK",_xlfn.NUMBERVALUE(Plantilla!DI147),"")</f>
        <v/>
      </c>
      <c r="DL136" s="6" t="str">
        <f>IF($C136="OK",_xlfn.NUMBERVALUE(Plantilla!DJ147),"")</f>
        <v/>
      </c>
      <c r="DM136" s="6" t="str">
        <f>IF($C136="OK",_xlfn.NUMBERVALUE(Plantilla!DK147),"")</f>
        <v/>
      </c>
      <c r="DN136" s="6" t="str">
        <f>IF($C136="OK",_xlfn.NUMBERVALUE(Plantilla!DL147),"")</f>
        <v/>
      </c>
      <c r="DO136" s="6" t="str">
        <f>IF($C136="OK",_xlfn.NUMBERVALUE(Plantilla!DM147),"")</f>
        <v/>
      </c>
      <c r="DP136" s="6" t="str">
        <f>IF($C136="OK",_xlfn.NUMBERVALUE(Plantilla!DN147),"")</f>
        <v/>
      </c>
      <c r="DQ136" s="6" t="str">
        <f>IF($C136="OK",_xlfn.NUMBERVALUE(Plantilla!DO147),"")</f>
        <v/>
      </c>
      <c r="DR136" s="6" t="str">
        <f>IF($C136="OK",_xlfn.NUMBERVALUE(Plantilla!DP147),"")</f>
        <v/>
      </c>
      <c r="DS136" t="str">
        <f>IF($C136="OK",TEXT(Plantilla!DR147,"#"),"")</f>
        <v/>
      </c>
      <c r="DT136" s="6"/>
    </row>
    <row r="137" spans="1:124" x14ac:dyDescent="0.25">
      <c r="A137" t="str">
        <f>IF(Plantilla!$I$6="¡Perfecto!, Guarda el archivo y adjúntalo a tu interfaz de Nómina Electrónica","OK","Error")</f>
        <v>OK</v>
      </c>
      <c r="B137" t="str">
        <f>IF(Plantilla!$I$6="¡Perfecto!, Guarda el archivo y adjúntalo a tu interfaz de Nómina Electrónica",MID(Plantilla!$D$2,SEARCH("V",Plantilla!$D$2),10),"")</f>
        <v>V2.0</v>
      </c>
      <c r="C137" t="str">
        <f>Plantilla!C148</f>
        <v/>
      </c>
      <c r="D137" t="str">
        <f>IF($C137="OK",Plantilla!B148,"")</f>
        <v/>
      </c>
      <c r="E137" t="str">
        <f>IF($C137="OK",
   VLOOKUP(Plantilla!$E$4,'Tablas '!$AP$4:$AT$6,5,FALSE),
"")</f>
        <v/>
      </c>
      <c r="F137" t="str">
        <f>IF($C137="OK",TEXT(Plantilla!D148,"#"),"")</f>
        <v/>
      </c>
      <c r="G137" t="str">
        <f>IF($C137="OK",
   VLOOKUP(Plantilla!E148,'Tablas '!$B$4:$C$14,2,FALSE),
"")</f>
        <v/>
      </c>
      <c r="H137" t="str">
        <f>IF($C137="OK",TEXT(Plantilla!F148,"#"),"")</f>
        <v/>
      </c>
      <c r="I137" t="str">
        <f>IF($C137="OK",TEXT(Plantilla!G148,"#"),"")</f>
        <v/>
      </c>
      <c r="J137" t="str">
        <f>IF($C137="OK",TEXT(Plantilla!H148,"#"),"")</f>
        <v/>
      </c>
      <c r="K137" t="str">
        <f>IF($C137="OK",TEXT(Plantilla!I148,"#"),"")</f>
        <v/>
      </c>
      <c r="L137" t="str">
        <f>IF($C137="OK",TEXT(Plantilla!J148,"#"),"")</f>
        <v/>
      </c>
      <c r="M137" t="str">
        <f>IF($C137="OK",TEXT(Plantilla!K148,"#"),"")</f>
        <v/>
      </c>
      <c r="N137" t="str">
        <f>IF($C137="OK",
   CONCATENATE(YEAR(Plantilla!L148),"-",TEXT(MONTH(Plantilla!L148),"00"),"-",TEXT(DAY(Plantilla!L148),"00")),
"")</f>
        <v/>
      </c>
      <c r="O137" t="str">
        <f>IF($C137="OK",_xlfn.NUMBERVALUE(Plantilla!M148),"")</f>
        <v/>
      </c>
      <c r="P137" t="str">
        <f>IF($C137="OK",
   IF(Plantilla!N148&lt;&gt;"",
      CONCATENATE(YEAR(Plantilla!N148),"-",TEXT(MONTH(Plantilla!N148),"00"),"-",TEXT(DAY(Plantilla!N148),"00")),
   ""),
"")</f>
        <v/>
      </c>
      <c r="Q137" t="str">
        <f>IF($C137="OK",
   VLOOKUP(Plantilla!O148,'Tablas '!$E$4:$F$19,2,FALSE),
"")</f>
        <v/>
      </c>
      <c r="R137" t="str">
        <f>IF($C137="OK",
   VLOOKUP(Plantilla!P148,'Tablas '!$H$4:$I$5,2,FALSE),
"")</f>
        <v/>
      </c>
      <c r="S137" t="str">
        <f>IF($C137="OK",
   VLOOKUP(Plantilla!Q148,'Tablas '!$K$4:$L$8,2,FALSE),
"")</f>
        <v/>
      </c>
      <c r="T137" t="str">
        <f>IF($C137="OK",
   VLOOKUP(Plantilla!R148,'Tablas '!$AE$4:$AF$6,2,FALSE),
"")</f>
        <v/>
      </c>
      <c r="U137" t="str">
        <f>IF($C137="OK",
   VLOOKUP(Plantilla!S148,'Tablas '!$AE$4:$AF$6,2,FALSE),
"")</f>
        <v/>
      </c>
      <c r="V137" t="str">
        <f>IF($C137="OK",TEXT(Plantilla!T148,"#"),"")</f>
        <v/>
      </c>
      <c r="W137" s="84" t="str">
        <f>IF($C137="OK",
   VLOOKUP(Plantilla!U148,'Tablas '!$AM$4:$AN$1126,2,FALSE),
"")</f>
        <v/>
      </c>
      <c r="X137" t="str">
        <f>IF($C137="OK",TEXT(Plantilla!V148,"#"),"")</f>
        <v/>
      </c>
      <c r="Y137" t="str">
        <f>IF($C137="OK",
   CONCATENATE(YEAR(Plantilla!W148),"-",TEXT(MONTH(Plantilla!W148),"00"),"-",TEXT(DAY(Plantilla!W148),"00")),
"")</f>
        <v/>
      </c>
      <c r="Z137" t="str">
        <f>IF($C137="OK",
   CONCATENATE(YEAR(Plantilla!X148),"-",TEXT(MONTH(Plantilla!X148),"00"),"-",TEXT(DAY(Plantilla!X148),"00")),
"")</f>
        <v/>
      </c>
      <c r="AA137" t="str">
        <f>IF($C137="OK",
   TEXT(VLOOKUP(Plantilla!Y148,'Tablas '!$Q$4:$R$9,2,FALSE),"#"),
"")</f>
        <v/>
      </c>
      <c r="AB137" t="str">
        <f>IF($C137="OK",
   CONCATENATE(YEAR(Plantilla!Z148),"-",TEXT(MONTH(Plantilla!Z148),"00"),"-",TEXT(DAY(Plantilla!Z148),"00")),
"")</f>
        <v/>
      </c>
      <c r="AC137" t="str">
        <f>IF($C137="OK",
   TEXT(VLOOKUP(Plantilla!AA148,'Tablas '!$T$4:$U$13,2,FALSE),"#"),
"")</f>
        <v/>
      </c>
      <c r="AD137" t="str">
        <f>IF($C137="OK",TEXT(Plantilla!AB148,"#"),"")</f>
        <v/>
      </c>
      <c r="AE137" t="str">
        <f>IF($C137="OK",
   IF(Plantilla!AC148&lt;&gt;"",
      TEXT(VLOOKUP(Plantilla!AC148,'Tablas '!$W$4:$X$7,2,FALSE),"#"),
   ""),
"")</f>
        <v/>
      </c>
      <c r="AF137" t="str">
        <f>IF($C137="OK",TEXT(Plantilla!AD148,"#"),"")</f>
        <v/>
      </c>
      <c r="AG137" s="6" t="str">
        <f>IF($C137="OK",_xlfn.NUMBERVALUE(Plantilla!AE148),"")</f>
        <v/>
      </c>
      <c r="AH137" s="4" t="str">
        <f>IF($C137="OK",_xlfn.NUMBERVALUE(Plantilla!AF148),"")</f>
        <v/>
      </c>
      <c r="AI137" s="6" t="str">
        <f>IF($C137="OK",_xlfn.NUMBERVALUE(Plantilla!AG148),"")</f>
        <v/>
      </c>
      <c r="AJ137" s="6" t="str">
        <f>IF($C137="OK",_xlfn.NUMBERVALUE(Plantilla!AH148),"")</f>
        <v/>
      </c>
      <c r="AK137" s="6" t="str">
        <f>IF($C137="OK",_xlfn.NUMBERVALUE(Plantilla!AI148),"")</f>
        <v/>
      </c>
      <c r="AL137" s="6" t="str">
        <f>IF($C137="OK",_xlfn.NUMBERVALUE(Plantilla!AJ148),"")</f>
        <v/>
      </c>
      <c r="AM137" s="4" t="str">
        <f>IF($C137="OK",_xlfn.NUMBERVALUE(Plantilla!AK148),"")</f>
        <v/>
      </c>
      <c r="AN137" s="6" t="str">
        <f>IF($C137="OK",_xlfn.NUMBERVALUE(Plantilla!AL148),"")</f>
        <v/>
      </c>
      <c r="AO137" s="4" t="str">
        <f>IF($C137="OK",_xlfn.NUMBERVALUE(Plantilla!AM148),"")</f>
        <v/>
      </c>
      <c r="AP137" s="6" t="str">
        <f>IF($C137="OK",_xlfn.NUMBERVALUE(Plantilla!AN148),"")</f>
        <v/>
      </c>
      <c r="AQ137" s="4" t="str">
        <f>IF($C137="OK",_xlfn.NUMBERVALUE(Plantilla!AO148),"")</f>
        <v/>
      </c>
      <c r="AR137" s="6" t="str">
        <f>IF($C137="OK",_xlfn.NUMBERVALUE(Plantilla!AP148),"")</f>
        <v/>
      </c>
      <c r="AS137" s="4" t="str">
        <f>IF($C137="OK",_xlfn.NUMBERVALUE(Plantilla!AQ148),"")</f>
        <v/>
      </c>
      <c r="AT137" s="6" t="str">
        <f>IF($C137="OK",_xlfn.NUMBERVALUE(Plantilla!AR148),"")</f>
        <v/>
      </c>
      <c r="AU137" s="4" t="str">
        <f>IF($C137="OK",_xlfn.NUMBERVALUE(Plantilla!AS148),"")</f>
        <v/>
      </c>
      <c r="AV137" s="6" t="str">
        <f>IF($C137="OK",_xlfn.NUMBERVALUE(Plantilla!AT148),"")</f>
        <v/>
      </c>
      <c r="AW137" s="4" t="str">
        <f>IF($C137="OK",_xlfn.NUMBERVALUE(Plantilla!AU148),"")</f>
        <v/>
      </c>
      <c r="AX137" s="6" t="str">
        <f>IF($C137="OK",_xlfn.NUMBERVALUE(Plantilla!AV148),"")</f>
        <v/>
      </c>
      <c r="AY137" s="4" t="str">
        <f>IF($C137="OK",_xlfn.NUMBERVALUE(Plantilla!AW148),"")</f>
        <v/>
      </c>
      <c r="AZ137" s="6" t="str">
        <f>IF($C137="OK",_xlfn.NUMBERVALUE(Plantilla!AX148),"")</f>
        <v/>
      </c>
      <c r="BA137" t="str">
        <f>IF($C137="OK",_xlfn.NUMBERVALUE(Plantilla!AY148),"")</f>
        <v/>
      </c>
      <c r="BB137" t="str">
        <f>IF($C137="OK",_xlfn.NUMBERVALUE(Plantilla!AZ148),"")</f>
        <v/>
      </c>
      <c r="BC137" s="4" t="str">
        <f>IF($C137="OK",_xlfn.NUMBERVALUE(Plantilla!BA148),"")</f>
        <v/>
      </c>
      <c r="BD137" s="6" t="str">
        <f>IF($C137="OK",_xlfn.NUMBERVALUE(Plantilla!BB148),"")</f>
        <v/>
      </c>
      <c r="BE137" s="4" t="str">
        <f>IF($C137="OK",_xlfn.NUMBERVALUE(Plantilla!BC148),"")</f>
        <v/>
      </c>
      <c r="BF137" s="6" t="str">
        <f>IF($C137="OK",_xlfn.NUMBERVALUE(Plantilla!BD148),"")</f>
        <v/>
      </c>
      <c r="BG137" s="4" t="str">
        <f>IF($C137="OK",_xlfn.NUMBERVALUE(Plantilla!BE148),"")</f>
        <v/>
      </c>
      <c r="BH137" s="6" t="str">
        <f>IF($C137="OK",_xlfn.NUMBERVALUE(Plantilla!BF148),"")</f>
        <v/>
      </c>
      <c r="BI137" s="110" t="str">
        <f>IF($C137="OK",_xlfn.NUMBERVALUE(Plantilla!BG148),"")</f>
        <v/>
      </c>
      <c r="BJ137" s="6" t="str">
        <f>IF($C137="OK",_xlfn.NUMBERVALUE(Plantilla!BH148),"")</f>
        <v/>
      </c>
      <c r="BK137" s="109" t="str">
        <f>IF($C137="OK",_xlfn.NUMBERVALUE(Plantilla!BI148),"")</f>
        <v/>
      </c>
      <c r="BL137" s="6" t="str">
        <f>IF($C137="OK",
   IF(Plantilla!BJ148&lt;&gt;"",
      TEXT(VLOOKUP(Plantilla!BJ148,'Tablas '!$Z$4:$AA$6,2,FALSE),"#"),
   ""),
"")</f>
        <v/>
      </c>
      <c r="BM137" s="4" t="str">
        <f>IF($C137="OK",_xlfn.NUMBERVALUE(Plantilla!BK148),"")</f>
        <v/>
      </c>
      <c r="BN137" s="4" t="str">
        <f>IF($C137="OK",_xlfn.NUMBERVALUE(Plantilla!BL148),"")</f>
        <v/>
      </c>
      <c r="BO137" s="6" t="str">
        <f>IF($C137="OK",_xlfn.NUMBERVALUE(Plantilla!BM148),"")</f>
        <v/>
      </c>
      <c r="BP137" s="4" t="str">
        <f>IF($C137="OK",_xlfn.NUMBERVALUE(Plantilla!BN148),"")</f>
        <v/>
      </c>
      <c r="BQ137" s="6" t="str">
        <f>IF($C137="OK",_xlfn.NUMBERVALUE(Plantilla!BO148),"")</f>
        <v/>
      </c>
      <c r="BR137" s="4" t="str">
        <f>IF($C137="OK",_xlfn.NUMBERVALUE(Plantilla!BP148),"")</f>
        <v/>
      </c>
      <c r="BS137" s="6" t="str">
        <f>IF($C137="OK",_xlfn.NUMBERVALUE(Plantilla!BQ148),"")</f>
        <v/>
      </c>
      <c r="BT137" s="4" t="str">
        <f>IF($C137="OK",_xlfn.NUMBERVALUE(Plantilla!BR148),"")</f>
        <v/>
      </c>
      <c r="BU137" s="6" t="str">
        <f>IF($C137="OK",_xlfn.NUMBERVALUE(Plantilla!BS148),"")</f>
        <v/>
      </c>
      <c r="BV137" s="6" t="str">
        <f>IF($C137="OK",_xlfn.NUMBERVALUE(Plantilla!BT148),"")</f>
        <v/>
      </c>
      <c r="BW137" s="6" t="str">
        <f>IF($C137="OK",_xlfn.NUMBERVALUE(Plantilla!BU148),"")</f>
        <v/>
      </c>
      <c r="BX137" s="6" t="str">
        <f>IF($C137="OK",_xlfn.NUMBERVALUE(Plantilla!BV148),"")</f>
        <v/>
      </c>
      <c r="BY137" s="6" t="str">
        <f>IF($C137="OK",_xlfn.NUMBERVALUE(Plantilla!BW148),"")</f>
        <v/>
      </c>
      <c r="BZ137" s="6" t="str">
        <f>IF($C137="OK",_xlfn.NUMBERVALUE(Plantilla!BX148),"")</f>
        <v/>
      </c>
      <c r="CA137" s="6" t="str">
        <f>IF($C137="OK",_xlfn.NUMBERVALUE(Plantilla!BY148),"")</f>
        <v/>
      </c>
      <c r="CB137" s="6" t="str">
        <f>IF($C137="OK",_xlfn.NUMBERVALUE(Plantilla!BZ148),"")</f>
        <v/>
      </c>
      <c r="CC137" s="6" t="str">
        <f>IF($C137="OK",_xlfn.NUMBERVALUE(Plantilla!CA148),"")</f>
        <v/>
      </c>
      <c r="CD137" s="6" t="str">
        <f>IF($C137="OK",_xlfn.NUMBERVALUE(Plantilla!CB148),"")</f>
        <v/>
      </c>
      <c r="CE137" s="6" t="str">
        <f>IF($C137="OK",_xlfn.NUMBERVALUE(Plantilla!CC148),"")</f>
        <v/>
      </c>
      <c r="CF137" s="4" t="str">
        <f>IF($C137="OK",_xlfn.NUMBERVALUE(Plantilla!CD148),"")</f>
        <v/>
      </c>
      <c r="CG137" s="6" t="str">
        <f>IF($C137="OK",_xlfn.NUMBERVALUE(Plantilla!CE148),"")</f>
        <v/>
      </c>
      <c r="CH137" s="6" t="str">
        <f>IF($C137="OK",_xlfn.NUMBERVALUE(Plantilla!CF148),"")</f>
        <v/>
      </c>
      <c r="CI137" s="6" t="str">
        <f>IF($C137="OK",_xlfn.NUMBERVALUE(Plantilla!CG148),"")</f>
        <v/>
      </c>
      <c r="CJ137" s="6" t="str">
        <f>IF($C137="OK",_xlfn.NUMBERVALUE(Plantilla!CH148),"")</f>
        <v/>
      </c>
      <c r="CK137" s="6" t="str">
        <f>IF($C137="OK",_xlfn.NUMBERVALUE(Plantilla!CI148),"")</f>
        <v/>
      </c>
      <c r="CL137" s="6" t="str">
        <f>IF($C137="OK",_xlfn.NUMBERVALUE(Plantilla!CJ148),"")</f>
        <v/>
      </c>
      <c r="CM137" t="str">
        <f>IF($C137="OK",TEXT(Plantilla!CK148,"#"),"")</f>
        <v/>
      </c>
      <c r="CN137" s="6" t="str">
        <f>IF($C137="OK",_xlfn.NUMBERVALUE(Plantilla!CL148),"")</f>
        <v/>
      </c>
      <c r="CO137" s="6" t="str">
        <f>IF($C137="OK",_xlfn.NUMBERVALUE(Plantilla!CM148),"")</f>
        <v/>
      </c>
      <c r="CP137" s="110" t="str">
        <f>IF($C137="OK",_xlfn.NUMBERVALUE(Plantilla!CN148),"")</f>
        <v/>
      </c>
      <c r="CQ137" s="6" t="str">
        <f>IF($C137="OK",_xlfn.NUMBERVALUE(Plantilla!CO148),"")</f>
        <v/>
      </c>
      <c r="CR137" s="109" t="str">
        <f>IF($C137="OK",_xlfn.NUMBERVALUE(Plantilla!CP148),"")</f>
        <v/>
      </c>
      <c r="CS137" s="110" t="str">
        <f>IF($C137="OK",_xlfn.NUMBERVALUE(Plantilla!CQ148),"")</f>
        <v/>
      </c>
      <c r="CT137" s="6" t="str">
        <f>IF($C137="OK",_xlfn.NUMBERVALUE(Plantilla!CR148),"")</f>
        <v/>
      </c>
      <c r="CU137" s="109" t="str">
        <f>IF($C137="OK",_xlfn.NUMBERVALUE(Plantilla!CS148),"")</f>
        <v/>
      </c>
      <c r="CV137" s="110" t="str">
        <f>IF($C137="OK",_xlfn.NUMBERVALUE(Plantilla!CT148),"")</f>
        <v/>
      </c>
      <c r="CW137" s="6" t="str">
        <f>IF($C137="OK",_xlfn.NUMBERVALUE(Plantilla!CU148),"")</f>
        <v/>
      </c>
      <c r="CX137" s="82" t="str">
        <f>IF($C137="OK",_xlfn.NUMBERVALUE(Plantilla!CV148),"")</f>
        <v/>
      </c>
      <c r="CY137" s="6" t="str">
        <f>IF($C137="OK",_xlfn.NUMBERVALUE(Plantilla!CW148),"")</f>
        <v/>
      </c>
      <c r="CZ137" s="82" t="str">
        <f>IF($C137="OK",_xlfn.NUMBERVALUE(Plantilla!CX148),"")</f>
        <v/>
      </c>
      <c r="DA137" s="6" t="str">
        <f>IF($C137="OK",_xlfn.NUMBERVALUE(Plantilla!CY148),"")</f>
        <v/>
      </c>
      <c r="DB137" s="109" t="str">
        <f>IF($C137="OK",_xlfn.NUMBERVALUE(Plantilla!CZ148),"")</f>
        <v/>
      </c>
      <c r="DC137" s="6" t="str">
        <f>IF($C137="OK",_xlfn.NUMBERVALUE(Plantilla!DA148),"")</f>
        <v/>
      </c>
      <c r="DD137" s="6" t="str">
        <f>IF($C137="OK",TEXT(Plantilla!DB148,"#"),"")</f>
        <v/>
      </c>
      <c r="DE137" s="6" t="str">
        <f>IF($C137="OK",_xlfn.NUMBERVALUE(Plantilla!DC148),"")</f>
        <v/>
      </c>
      <c r="DF137" s="4" t="str">
        <f>IF($C137="OK",_xlfn.NUMBERVALUE(Plantilla!DD148),"")</f>
        <v/>
      </c>
      <c r="DG137" s="6" t="str">
        <f>IF($C137="OK",_xlfn.NUMBERVALUE(Plantilla!DE148),"")</f>
        <v/>
      </c>
      <c r="DH137" s="6" t="str">
        <f>IF($C137="OK",_xlfn.NUMBERVALUE(Plantilla!DF148),"")</f>
        <v/>
      </c>
      <c r="DI137" s="6" t="str">
        <f>IF($C137="OK",_xlfn.NUMBERVALUE(Plantilla!DG148),"")</f>
        <v/>
      </c>
      <c r="DJ137" s="6" t="str">
        <f>IF($C137="OK",_xlfn.NUMBERVALUE(Plantilla!DH148),"")</f>
        <v/>
      </c>
      <c r="DK137" s="6" t="str">
        <f>IF($C137="OK",_xlfn.NUMBERVALUE(Plantilla!DI148),"")</f>
        <v/>
      </c>
      <c r="DL137" s="6" t="str">
        <f>IF($C137="OK",_xlfn.NUMBERVALUE(Plantilla!DJ148),"")</f>
        <v/>
      </c>
      <c r="DM137" s="6" t="str">
        <f>IF($C137="OK",_xlfn.NUMBERVALUE(Plantilla!DK148),"")</f>
        <v/>
      </c>
      <c r="DN137" s="6" t="str">
        <f>IF($C137="OK",_xlfn.NUMBERVALUE(Plantilla!DL148),"")</f>
        <v/>
      </c>
      <c r="DO137" s="6" t="str">
        <f>IF($C137="OK",_xlfn.NUMBERVALUE(Plantilla!DM148),"")</f>
        <v/>
      </c>
      <c r="DP137" s="6" t="str">
        <f>IF($C137="OK",_xlfn.NUMBERVALUE(Plantilla!DN148),"")</f>
        <v/>
      </c>
      <c r="DQ137" s="6" t="str">
        <f>IF($C137="OK",_xlfn.NUMBERVALUE(Plantilla!DO148),"")</f>
        <v/>
      </c>
      <c r="DR137" s="6" t="str">
        <f>IF($C137="OK",_xlfn.NUMBERVALUE(Plantilla!DP148),"")</f>
        <v/>
      </c>
      <c r="DS137" t="str">
        <f>IF($C137="OK",TEXT(Plantilla!DR148,"#"),"")</f>
        <v/>
      </c>
      <c r="DT137" s="6"/>
    </row>
    <row r="138" spans="1:124" x14ac:dyDescent="0.25">
      <c r="A138" t="str">
        <f>IF(Plantilla!$I$6="¡Perfecto!, Guarda el archivo y adjúntalo a tu interfaz de Nómina Electrónica","OK","Error")</f>
        <v>OK</v>
      </c>
      <c r="B138" t="str">
        <f>IF(Plantilla!$I$6="¡Perfecto!, Guarda el archivo y adjúntalo a tu interfaz de Nómina Electrónica",MID(Plantilla!$D$2,SEARCH("V",Plantilla!$D$2),10),"")</f>
        <v>V2.0</v>
      </c>
      <c r="C138" t="str">
        <f>Plantilla!C149</f>
        <v/>
      </c>
      <c r="D138" t="str">
        <f>IF($C138="OK",Plantilla!B149,"")</f>
        <v/>
      </c>
      <c r="E138" t="str">
        <f>IF($C138="OK",
   VLOOKUP(Plantilla!$E$4,'Tablas '!$AP$4:$AT$6,5,FALSE),
"")</f>
        <v/>
      </c>
      <c r="F138" t="str">
        <f>IF($C138="OK",TEXT(Plantilla!D149,"#"),"")</f>
        <v/>
      </c>
      <c r="G138" t="str">
        <f>IF($C138="OK",
   VLOOKUP(Plantilla!E149,'Tablas '!$B$4:$C$14,2,FALSE),
"")</f>
        <v/>
      </c>
      <c r="H138" t="str">
        <f>IF($C138="OK",TEXT(Plantilla!F149,"#"),"")</f>
        <v/>
      </c>
      <c r="I138" t="str">
        <f>IF($C138="OK",TEXT(Plantilla!G149,"#"),"")</f>
        <v/>
      </c>
      <c r="J138" t="str">
        <f>IF($C138="OK",TEXT(Plantilla!H149,"#"),"")</f>
        <v/>
      </c>
      <c r="K138" t="str">
        <f>IF($C138="OK",TEXT(Plantilla!I149,"#"),"")</f>
        <v/>
      </c>
      <c r="L138" t="str">
        <f>IF($C138="OK",TEXT(Plantilla!J149,"#"),"")</f>
        <v/>
      </c>
      <c r="M138" t="str">
        <f>IF($C138="OK",TEXT(Plantilla!K149,"#"),"")</f>
        <v/>
      </c>
      <c r="N138" t="str">
        <f>IF($C138="OK",
   CONCATENATE(YEAR(Plantilla!L149),"-",TEXT(MONTH(Plantilla!L149),"00"),"-",TEXT(DAY(Plantilla!L149),"00")),
"")</f>
        <v/>
      </c>
      <c r="O138" t="str">
        <f>IF($C138="OK",_xlfn.NUMBERVALUE(Plantilla!M149),"")</f>
        <v/>
      </c>
      <c r="P138" t="str">
        <f>IF($C138="OK",
   IF(Plantilla!N149&lt;&gt;"",
      CONCATENATE(YEAR(Plantilla!N149),"-",TEXT(MONTH(Plantilla!N149),"00"),"-",TEXT(DAY(Plantilla!N149),"00")),
   ""),
"")</f>
        <v/>
      </c>
      <c r="Q138" t="str">
        <f>IF($C138="OK",
   VLOOKUP(Plantilla!O149,'Tablas '!$E$4:$F$19,2,FALSE),
"")</f>
        <v/>
      </c>
      <c r="R138" t="str">
        <f>IF($C138="OK",
   VLOOKUP(Plantilla!P149,'Tablas '!$H$4:$I$5,2,FALSE),
"")</f>
        <v/>
      </c>
      <c r="S138" t="str">
        <f>IF($C138="OK",
   VLOOKUP(Plantilla!Q149,'Tablas '!$K$4:$L$8,2,FALSE),
"")</f>
        <v/>
      </c>
      <c r="T138" t="str">
        <f>IF($C138="OK",
   VLOOKUP(Plantilla!R149,'Tablas '!$AE$4:$AF$6,2,FALSE),
"")</f>
        <v/>
      </c>
      <c r="U138" t="str">
        <f>IF($C138="OK",
   VLOOKUP(Plantilla!S149,'Tablas '!$AE$4:$AF$6,2,FALSE),
"")</f>
        <v/>
      </c>
      <c r="V138" t="str">
        <f>IF($C138="OK",TEXT(Plantilla!T149,"#"),"")</f>
        <v/>
      </c>
      <c r="W138" s="84" t="str">
        <f>IF($C138="OK",
   VLOOKUP(Plantilla!U149,'Tablas '!$AM$4:$AN$1126,2,FALSE),
"")</f>
        <v/>
      </c>
      <c r="X138" t="str">
        <f>IF($C138="OK",TEXT(Plantilla!V149,"#"),"")</f>
        <v/>
      </c>
      <c r="Y138" t="str">
        <f>IF($C138="OK",
   CONCATENATE(YEAR(Plantilla!W149),"-",TEXT(MONTH(Plantilla!W149),"00"),"-",TEXT(DAY(Plantilla!W149),"00")),
"")</f>
        <v/>
      </c>
      <c r="Z138" t="str">
        <f>IF($C138="OK",
   CONCATENATE(YEAR(Plantilla!X149),"-",TEXT(MONTH(Plantilla!X149),"00"),"-",TEXT(DAY(Plantilla!X149),"00")),
"")</f>
        <v/>
      </c>
      <c r="AA138" t="str">
        <f>IF($C138="OK",
   TEXT(VLOOKUP(Plantilla!Y149,'Tablas '!$Q$4:$R$9,2,FALSE),"#"),
"")</f>
        <v/>
      </c>
      <c r="AB138" t="str">
        <f>IF($C138="OK",
   CONCATENATE(YEAR(Plantilla!Z149),"-",TEXT(MONTH(Plantilla!Z149),"00"),"-",TEXT(DAY(Plantilla!Z149),"00")),
"")</f>
        <v/>
      </c>
      <c r="AC138" t="str">
        <f>IF($C138="OK",
   TEXT(VLOOKUP(Plantilla!AA149,'Tablas '!$T$4:$U$13,2,FALSE),"#"),
"")</f>
        <v/>
      </c>
      <c r="AD138" t="str">
        <f>IF($C138="OK",TEXT(Plantilla!AB149,"#"),"")</f>
        <v/>
      </c>
      <c r="AE138" t="str">
        <f>IF($C138="OK",
   IF(Plantilla!AC149&lt;&gt;"",
      TEXT(VLOOKUP(Plantilla!AC149,'Tablas '!$W$4:$X$7,2,FALSE),"#"),
   ""),
"")</f>
        <v/>
      </c>
      <c r="AF138" t="str">
        <f>IF($C138="OK",TEXT(Plantilla!AD149,"#"),"")</f>
        <v/>
      </c>
      <c r="AG138" s="6" t="str">
        <f>IF($C138="OK",_xlfn.NUMBERVALUE(Plantilla!AE149),"")</f>
        <v/>
      </c>
      <c r="AH138" s="4" t="str">
        <f>IF($C138="OK",_xlfn.NUMBERVALUE(Plantilla!AF149),"")</f>
        <v/>
      </c>
      <c r="AI138" s="6" t="str">
        <f>IF($C138="OK",_xlfn.NUMBERVALUE(Plantilla!AG149),"")</f>
        <v/>
      </c>
      <c r="AJ138" s="6" t="str">
        <f>IF($C138="OK",_xlfn.NUMBERVALUE(Plantilla!AH149),"")</f>
        <v/>
      </c>
      <c r="AK138" s="6" t="str">
        <f>IF($C138="OK",_xlfn.NUMBERVALUE(Plantilla!AI149),"")</f>
        <v/>
      </c>
      <c r="AL138" s="6" t="str">
        <f>IF($C138="OK",_xlfn.NUMBERVALUE(Plantilla!AJ149),"")</f>
        <v/>
      </c>
      <c r="AM138" s="4" t="str">
        <f>IF($C138="OK",_xlfn.NUMBERVALUE(Plantilla!AK149),"")</f>
        <v/>
      </c>
      <c r="AN138" s="6" t="str">
        <f>IF($C138="OK",_xlfn.NUMBERVALUE(Plantilla!AL149),"")</f>
        <v/>
      </c>
      <c r="AO138" s="4" t="str">
        <f>IF($C138="OK",_xlfn.NUMBERVALUE(Plantilla!AM149),"")</f>
        <v/>
      </c>
      <c r="AP138" s="6" t="str">
        <f>IF($C138="OK",_xlfn.NUMBERVALUE(Plantilla!AN149),"")</f>
        <v/>
      </c>
      <c r="AQ138" s="4" t="str">
        <f>IF($C138="OK",_xlfn.NUMBERVALUE(Plantilla!AO149),"")</f>
        <v/>
      </c>
      <c r="AR138" s="6" t="str">
        <f>IF($C138="OK",_xlfn.NUMBERVALUE(Plantilla!AP149),"")</f>
        <v/>
      </c>
      <c r="AS138" s="4" t="str">
        <f>IF($C138="OK",_xlfn.NUMBERVALUE(Plantilla!AQ149),"")</f>
        <v/>
      </c>
      <c r="AT138" s="6" t="str">
        <f>IF($C138="OK",_xlfn.NUMBERVALUE(Plantilla!AR149),"")</f>
        <v/>
      </c>
      <c r="AU138" s="4" t="str">
        <f>IF($C138="OK",_xlfn.NUMBERVALUE(Plantilla!AS149),"")</f>
        <v/>
      </c>
      <c r="AV138" s="6" t="str">
        <f>IF($C138="OK",_xlfn.NUMBERVALUE(Plantilla!AT149),"")</f>
        <v/>
      </c>
      <c r="AW138" s="4" t="str">
        <f>IF($C138="OK",_xlfn.NUMBERVALUE(Plantilla!AU149),"")</f>
        <v/>
      </c>
      <c r="AX138" s="6" t="str">
        <f>IF($C138="OK",_xlfn.NUMBERVALUE(Plantilla!AV149),"")</f>
        <v/>
      </c>
      <c r="AY138" s="4" t="str">
        <f>IF($C138="OK",_xlfn.NUMBERVALUE(Plantilla!AW149),"")</f>
        <v/>
      </c>
      <c r="AZ138" s="6" t="str">
        <f>IF($C138="OK",_xlfn.NUMBERVALUE(Plantilla!AX149),"")</f>
        <v/>
      </c>
      <c r="BA138" t="str">
        <f>IF($C138="OK",_xlfn.NUMBERVALUE(Plantilla!AY149),"")</f>
        <v/>
      </c>
      <c r="BB138" t="str">
        <f>IF($C138="OK",_xlfn.NUMBERVALUE(Plantilla!AZ149),"")</f>
        <v/>
      </c>
      <c r="BC138" s="4" t="str">
        <f>IF($C138="OK",_xlfn.NUMBERVALUE(Plantilla!BA149),"")</f>
        <v/>
      </c>
      <c r="BD138" s="6" t="str">
        <f>IF($C138="OK",_xlfn.NUMBERVALUE(Plantilla!BB149),"")</f>
        <v/>
      </c>
      <c r="BE138" s="4" t="str">
        <f>IF($C138="OK",_xlfn.NUMBERVALUE(Plantilla!BC149),"")</f>
        <v/>
      </c>
      <c r="BF138" s="6" t="str">
        <f>IF($C138="OK",_xlfn.NUMBERVALUE(Plantilla!BD149),"")</f>
        <v/>
      </c>
      <c r="BG138" s="4" t="str">
        <f>IF($C138="OK",_xlfn.NUMBERVALUE(Plantilla!BE149),"")</f>
        <v/>
      </c>
      <c r="BH138" s="6" t="str">
        <f>IF($C138="OK",_xlfn.NUMBERVALUE(Plantilla!BF149),"")</f>
        <v/>
      </c>
      <c r="BI138" s="110" t="str">
        <f>IF($C138="OK",_xlfn.NUMBERVALUE(Plantilla!BG149),"")</f>
        <v/>
      </c>
      <c r="BJ138" s="6" t="str">
        <f>IF($C138="OK",_xlfn.NUMBERVALUE(Plantilla!BH149),"")</f>
        <v/>
      </c>
      <c r="BK138" s="109" t="str">
        <f>IF($C138="OK",_xlfn.NUMBERVALUE(Plantilla!BI149),"")</f>
        <v/>
      </c>
      <c r="BL138" s="6" t="str">
        <f>IF($C138="OK",
   IF(Plantilla!BJ149&lt;&gt;"",
      TEXT(VLOOKUP(Plantilla!BJ149,'Tablas '!$Z$4:$AA$6,2,FALSE),"#"),
   ""),
"")</f>
        <v/>
      </c>
      <c r="BM138" s="4" t="str">
        <f>IF($C138="OK",_xlfn.NUMBERVALUE(Plantilla!BK149),"")</f>
        <v/>
      </c>
      <c r="BN138" s="4" t="str">
        <f>IF($C138="OK",_xlfn.NUMBERVALUE(Plantilla!BL149),"")</f>
        <v/>
      </c>
      <c r="BO138" s="6" t="str">
        <f>IF($C138="OK",_xlfn.NUMBERVALUE(Plantilla!BM149),"")</f>
        <v/>
      </c>
      <c r="BP138" s="4" t="str">
        <f>IF($C138="OK",_xlfn.NUMBERVALUE(Plantilla!BN149),"")</f>
        <v/>
      </c>
      <c r="BQ138" s="6" t="str">
        <f>IF($C138="OK",_xlfn.NUMBERVALUE(Plantilla!BO149),"")</f>
        <v/>
      </c>
      <c r="BR138" s="4" t="str">
        <f>IF($C138="OK",_xlfn.NUMBERVALUE(Plantilla!BP149),"")</f>
        <v/>
      </c>
      <c r="BS138" s="6" t="str">
        <f>IF($C138="OK",_xlfn.NUMBERVALUE(Plantilla!BQ149),"")</f>
        <v/>
      </c>
      <c r="BT138" s="4" t="str">
        <f>IF($C138="OK",_xlfn.NUMBERVALUE(Plantilla!BR149),"")</f>
        <v/>
      </c>
      <c r="BU138" s="6" t="str">
        <f>IF($C138="OK",_xlfn.NUMBERVALUE(Plantilla!BS149),"")</f>
        <v/>
      </c>
      <c r="BV138" s="6" t="str">
        <f>IF($C138="OK",_xlfn.NUMBERVALUE(Plantilla!BT149),"")</f>
        <v/>
      </c>
      <c r="BW138" s="6" t="str">
        <f>IF($C138="OK",_xlfn.NUMBERVALUE(Plantilla!BU149),"")</f>
        <v/>
      </c>
      <c r="BX138" s="6" t="str">
        <f>IF($C138="OK",_xlfn.NUMBERVALUE(Plantilla!BV149),"")</f>
        <v/>
      </c>
      <c r="BY138" s="6" t="str">
        <f>IF($C138="OK",_xlfn.NUMBERVALUE(Plantilla!BW149),"")</f>
        <v/>
      </c>
      <c r="BZ138" s="6" t="str">
        <f>IF($C138="OK",_xlfn.NUMBERVALUE(Plantilla!BX149),"")</f>
        <v/>
      </c>
      <c r="CA138" s="6" t="str">
        <f>IF($C138="OK",_xlfn.NUMBERVALUE(Plantilla!BY149),"")</f>
        <v/>
      </c>
      <c r="CB138" s="6" t="str">
        <f>IF($C138="OK",_xlfn.NUMBERVALUE(Plantilla!BZ149),"")</f>
        <v/>
      </c>
      <c r="CC138" s="6" t="str">
        <f>IF($C138="OK",_xlfn.NUMBERVALUE(Plantilla!CA149),"")</f>
        <v/>
      </c>
      <c r="CD138" s="6" t="str">
        <f>IF($C138="OK",_xlfn.NUMBERVALUE(Plantilla!CB149),"")</f>
        <v/>
      </c>
      <c r="CE138" s="6" t="str">
        <f>IF($C138="OK",_xlfn.NUMBERVALUE(Plantilla!CC149),"")</f>
        <v/>
      </c>
      <c r="CF138" s="4" t="str">
        <f>IF($C138="OK",_xlfn.NUMBERVALUE(Plantilla!CD149),"")</f>
        <v/>
      </c>
      <c r="CG138" s="6" t="str">
        <f>IF($C138="OK",_xlfn.NUMBERVALUE(Plantilla!CE149),"")</f>
        <v/>
      </c>
      <c r="CH138" s="6" t="str">
        <f>IF($C138="OK",_xlfn.NUMBERVALUE(Plantilla!CF149),"")</f>
        <v/>
      </c>
      <c r="CI138" s="6" t="str">
        <f>IF($C138="OK",_xlfn.NUMBERVALUE(Plantilla!CG149),"")</f>
        <v/>
      </c>
      <c r="CJ138" s="6" t="str">
        <f>IF($C138="OK",_xlfn.NUMBERVALUE(Plantilla!CH149),"")</f>
        <v/>
      </c>
      <c r="CK138" s="6" t="str">
        <f>IF($C138="OK",_xlfn.NUMBERVALUE(Plantilla!CI149),"")</f>
        <v/>
      </c>
      <c r="CL138" s="6" t="str">
        <f>IF($C138="OK",_xlfn.NUMBERVALUE(Plantilla!CJ149),"")</f>
        <v/>
      </c>
      <c r="CM138" t="str">
        <f>IF($C138="OK",TEXT(Plantilla!CK149,"#"),"")</f>
        <v/>
      </c>
      <c r="CN138" s="6" t="str">
        <f>IF($C138="OK",_xlfn.NUMBERVALUE(Plantilla!CL149),"")</f>
        <v/>
      </c>
      <c r="CO138" s="6" t="str">
        <f>IF($C138="OK",_xlfn.NUMBERVALUE(Plantilla!CM149),"")</f>
        <v/>
      </c>
      <c r="CP138" s="110" t="str">
        <f>IF($C138="OK",_xlfn.NUMBERVALUE(Plantilla!CN149),"")</f>
        <v/>
      </c>
      <c r="CQ138" s="6" t="str">
        <f>IF($C138="OK",_xlfn.NUMBERVALUE(Plantilla!CO149),"")</f>
        <v/>
      </c>
      <c r="CR138" s="109" t="str">
        <f>IF($C138="OK",_xlfn.NUMBERVALUE(Plantilla!CP149),"")</f>
        <v/>
      </c>
      <c r="CS138" s="110" t="str">
        <f>IF($C138="OK",_xlfn.NUMBERVALUE(Plantilla!CQ149),"")</f>
        <v/>
      </c>
      <c r="CT138" s="6" t="str">
        <f>IF($C138="OK",_xlfn.NUMBERVALUE(Plantilla!CR149),"")</f>
        <v/>
      </c>
      <c r="CU138" s="109" t="str">
        <f>IF($C138="OK",_xlfn.NUMBERVALUE(Plantilla!CS149),"")</f>
        <v/>
      </c>
      <c r="CV138" s="110" t="str">
        <f>IF($C138="OK",_xlfn.NUMBERVALUE(Plantilla!CT149),"")</f>
        <v/>
      </c>
      <c r="CW138" s="6" t="str">
        <f>IF($C138="OK",_xlfn.NUMBERVALUE(Plantilla!CU149),"")</f>
        <v/>
      </c>
      <c r="CX138" s="82" t="str">
        <f>IF($C138="OK",_xlfn.NUMBERVALUE(Plantilla!CV149),"")</f>
        <v/>
      </c>
      <c r="CY138" s="6" t="str">
        <f>IF($C138="OK",_xlfn.NUMBERVALUE(Plantilla!CW149),"")</f>
        <v/>
      </c>
      <c r="CZ138" s="82" t="str">
        <f>IF($C138="OK",_xlfn.NUMBERVALUE(Plantilla!CX149),"")</f>
        <v/>
      </c>
      <c r="DA138" s="6" t="str">
        <f>IF($C138="OK",_xlfn.NUMBERVALUE(Plantilla!CY149),"")</f>
        <v/>
      </c>
      <c r="DB138" s="109" t="str">
        <f>IF($C138="OK",_xlfn.NUMBERVALUE(Plantilla!CZ149),"")</f>
        <v/>
      </c>
      <c r="DC138" s="6" t="str">
        <f>IF($C138="OK",_xlfn.NUMBERVALUE(Plantilla!DA149),"")</f>
        <v/>
      </c>
      <c r="DD138" s="6" t="str">
        <f>IF($C138="OK",TEXT(Plantilla!DB149,"#"),"")</f>
        <v/>
      </c>
      <c r="DE138" s="6" t="str">
        <f>IF($C138="OK",_xlfn.NUMBERVALUE(Plantilla!DC149),"")</f>
        <v/>
      </c>
      <c r="DF138" s="4" t="str">
        <f>IF($C138="OK",_xlfn.NUMBERVALUE(Plantilla!DD149),"")</f>
        <v/>
      </c>
      <c r="DG138" s="6" t="str">
        <f>IF($C138="OK",_xlfn.NUMBERVALUE(Plantilla!DE149),"")</f>
        <v/>
      </c>
      <c r="DH138" s="6" t="str">
        <f>IF($C138="OK",_xlfn.NUMBERVALUE(Plantilla!DF149),"")</f>
        <v/>
      </c>
      <c r="DI138" s="6" t="str">
        <f>IF($C138="OK",_xlfn.NUMBERVALUE(Plantilla!DG149),"")</f>
        <v/>
      </c>
      <c r="DJ138" s="6" t="str">
        <f>IF($C138="OK",_xlfn.NUMBERVALUE(Plantilla!DH149),"")</f>
        <v/>
      </c>
      <c r="DK138" s="6" t="str">
        <f>IF($C138="OK",_xlfn.NUMBERVALUE(Plantilla!DI149),"")</f>
        <v/>
      </c>
      <c r="DL138" s="6" t="str">
        <f>IF($C138="OK",_xlfn.NUMBERVALUE(Plantilla!DJ149),"")</f>
        <v/>
      </c>
      <c r="DM138" s="6" t="str">
        <f>IF($C138="OK",_xlfn.NUMBERVALUE(Plantilla!DK149),"")</f>
        <v/>
      </c>
      <c r="DN138" s="6" t="str">
        <f>IF($C138="OK",_xlfn.NUMBERVALUE(Plantilla!DL149),"")</f>
        <v/>
      </c>
      <c r="DO138" s="6" t="str">
        <f>IF($C138="OK",_xlfn.NUMBERVALUE(Plantilla!DM149),"")</f>
        <v/>
      </c>
      <c r="DP138" s="6" t="str">
        <f>IF($C138="OK",_xlfn.NUMBERVALUE(Plantilla!DN149),"")</f>
        <v/>
      </c>
      <c r="DQ138" s="6" t="str">
        <f>IF($C138="OK",_xlfn.NUMBERVALUE(Plantilla!DO149),"")</f>
        <v/>
      </c>
      <c r="DR138" s="6" t="str">
        <f>IF($C138="OK",_xlfn.NUMBERVALUE(Plantilla!DP149),"")</f>
        <v/>
      </c>
      <c r="DS138" t="str">
        <f>IF($C138="OK",TEXT(Plantilla!DR149,"#"),"")</f>
        <v/>
      </c>
      <c r="DT138" s="6"/>
    </row>
    <row r="139" spans="1:124" x14ac:dyDescent="0.25">
      <c r="A139" t="str">
        <f>IF(Plantilla!$I$6="¡Perfecto!, Guarda el archivo y adjúntalo a tu interfaz de Nómina Electrónica","OK","Error")</f>
        <v>OK</v>
      </c>
      <c r="B139" t="str">
        <f>IF(Plantilla!$I$6="¡Perfecto!, Guarda el archivo y adjúntalo a tu interfaz de Nómina Electrónica",MID(Plantilla!$D$2,SEARCH("V",Plantilla!$D$2),10),"")</f>
        <v>V2.0</v>
      </c>
      <c r="C139" t="str">
        <f>Plantilla!C150</f>
        <v/>
      </c>
      <c r="D139" t="str">
        <f>IF($C139="OK",Plantilla!B150,"")</f>
        <v/>
      </c>
      <c r="E139" t="str">
        <f>IF($C139="OK",
   VLOOKUP(Plantilla!$E$4,'Tablas '!$AP$4:$AT$6,5,FALSE),
"")</f>
        <v/>
      </c>
      <c r="F139" t="str">
        <f>IF($C139="OK",TEXT(Plantilla!D150,"#"),"")</f>
        <v/>
      </c>
      <c r="G139" t="str">
        <f>IF($C139="OK",
   VLOOKUP(Plantilla!E150,'Tablas '!$B$4:$C$14,2,FALSE),
"")</f>
        <v/>
      </c>
      <c r="H139" t="str">
        <f>IF($C139="OK",TEXT(Plantilla!F150,"#"),"")</f>
        <v/>
      </c>
      <c r="I139" t="str">
        <f>IF($C139="OK",TEXT(Plantilla!G150,"#"),"")</f>
        <v/>
      </c>
      <c r="J139" t="str">
        <f>IF($C139="OK",TEXT(Plantilla!H150,"#"),"")</f>
        <v/>
      </c>
      <c r="K139" t="str">
        <f>IF($C139="OK",TEXT(Plantilla!I150,"#"),"")</f>
        <v/>
      </c>
      <c r="L139" t="str">
        <f>IF($C139="OK",TEXT(Plantilla!J150,"#"),"")</f>
        <v/>
      </c>
      <c r="M139" t="str">
        <f>IF($C139="OK",TEXT(Plantilla!K150,"#"),"")</f>
        <v/>
      </c>
      <c r="N139" t="str">
        <f>IF($C139="OK",
   CONCATENATE(YEAR(Plantilla!L150),"-",TEXT(MONTH(Plantilla!L150),"00"),"-",TEXT(DAY(Plantilla!L150),"00")),
"")</f>
        <v/>
      </c>
      <c r="O139" t="str">
        <f>IF($C139="OK",_xlfn.NUMBERVALUE(Plantilla!M150),"")</f>
        <v/>
      </c>
      <c r="P139" t="str">
        <f>IF($C139="OK",
   IF(Plantilla!N150&lt;&gt;"",
      CONCATENATE(YEAR(Plantilla!N150),"-",TEXT(MONTH(Plantilla!N150),"00"),"-",TEXT(DAY(Plantilla!N150),"00")),
   ""),
"")</f>
        <v/>
      </c>
      <c r="Q139" t="str">
        <f>IF($C139="OK",
   VLOOKUP(Plantilla!O150,'Tablas '!$E$4:$F$19,2,FALSE),
"")</f>
        <v/>
      </c>
      <c r="R139" t="str">
        <f>IF($C139="OK",
   VLOOKUP(Plantilla!P150,'Tablas '!$H$4:$I$5,2,FALSE),
"")</f>
        <v/>
      </c>
      <c r="S139" t="str">
        <f>IF($C139="OK",
   VLOOKUP(Plantilla!Q150,'Tablas '!$K$4:$L$8,2,FALSE),
"")</f>
        <v/>
      </c>
      <c r="T139" t="str">
        <f>IF($C139="OK",
   VLOOKUP(Plantilla!R150,'Tablas '!$AE$4:$AF$6,2,FALSE),
"")</f>
        <v/>
      </c>
      <c r="U139" t="str">
        <f>IF($C139="OK",
   VLOOKUP(Plantilla!S150,'Tablas '!$AE$4:$AF$6,2,FALSE),
"")</f>
        <v/>
      </c>
      <c r="V139" t="str">
        <f>IF($C139="OK",TEXT(Plantilla!T150,"#"),"")</f>
        <v/>
      </c>
      <c r="W139" s="84" t="str">
        <f>IF($C139="OK",
   VLOOKUP(Plantilla!U150,'Tablas '!$AM$4:$AN$1126,2,FALSE),
"")</f>
        <v/>
      </c>
      <c r="X139" t="str">
        <f>IF($C139="OK",TEXT(Plantilla!V150,"#"),"")</f>
        <v/>
      </c>
      <c r="Y139" t="str">
        <f>IF($C139="OK",
   CONCATENATE(YEAR(Plantilla!W150),"-",TEXT(MONTH(Plantilla!W150),"00"),"-",TEXT(DAY(Plantilla!W150),"00")),
"")</f>
        <v/>
      </c>
      <c r="Z139" t="str">
        <f>IF($C139="OK",
   CONCATENATE(YEAR(Plantilla!X150),"-",TEXT(MONTH(Plantilla!X150),"00"),"-",TEXT(DAY(Plantilla!X150),"00")),
"")</f>
        <v/>
      </c>
      <c r="AA139" t="str">
        <f>IF($C139="OK",
   TEXT(VLOOKUP(Plantilla!Y150,'Tablas '!$Q$4:$R$9,2,FALSE),"#"),
"")</f>
        <v/>
      </c>
      <c r="AB139" t="str">
        <f>IF($C139="OK",
   CONCATENATE(YEAR(Plantilla!Z150),"-",TEXT(MONTH(Plantilla!Z150),"00"),"-",TEXT(DAY(Plantilla!Z150),"00")),
"")</f>
        <v/>
      </c>
      <c r="AC139" t="str">
        <f>IF($C139="OK",
   TEXT(VLOOKUP(Plantilla!AA150,'Tablas '!$T$4:$U$13,2,FALSE),"#"),
"")</f>
        <v/>
      </c>
      <c r="AD139" t="str">
        <f>IF($C139="OK",TEXT(Plantilla!AB150,"#"),"")</f>
        <v/>
      </c>
      <c r="AE139" t="str">
        <f>IF($C139="OK",
   IF(Plantilla!AC150&lt;&gt;"",
      TEXT(VLOOKUP(Plantilla!AC150,'Tablas '!$W$4:$X$7,2,FALSE),"#"),
   ""),
"")</f>
        <v/>
      </c>
      <c r="AF139" t="str">
        <f>IF($C139="OK",TEXT(Plantilla!AD150,"#"),"")</f>
        <v/>
      </c>
      <c r="AG139" s="6" t="str">
        <f>IF($C139="OK",_xlfn.NUMBERVALUE(Plantilla!AE150),"")</f>
        <v/>
      </c>
      <c r="AH139" s="4" t="str">
        <f>IF($C139="OK",_xlfn.NUMBERVALUE(Plantilla!AF150),"")</f>
        <v/>
      </c>
      <c r="AI139" s="6" t="str">
        <f>IF($C139="OK",_xlfn.NUMBERVALUE(Plantilla!AG150),"")</f>
        <v/>
      </c>
      <c r="AJ139" s="6" t="str">
        <f>IF($C139="OK",_xlfn.NUMBERVALUE(Plantilla!AH150),"")</f>
        <v/>
      </c>
      <c r="AK139" s="6" t="str">
        <f>IF($C139="OK",_xlfn.NUMBERVALUE(Plantilla!AI150),"")</f>
        <v/>
      </c>
      <c r="AL139" s="6" t="str">
        <f>IF($C139="OK",_xlfn.NUMBERVALUE(Plantilla!AJ150),"")</f>
        <v/>
      </c>
      <c r="AM139" s="4" t="str">
        <f>IF($C139="OK",_xlfn.NUMBERVALUE(Plantilla!AK150),"")</f>
        <v/>
      </c>
      <c r="AN139" s="6" t="str">
        <f>IF($C139="OK",_xlfn.NUMBERVALUE(Plantilla!AL150),"")</f>
        <v/>
      </c>
      <c r="AO139" s="4" t="str">
        <f>IF($C139="OK",_xlfn.NUMBERVALUE(Plantilla!AM150),"")</f>
        <v/>
      </c>
      <c r="AP139" s="6" t="str">
        <f>IF($C139="OK",_xlfn.NUMBERVALUE(Plantilla!AN150),"")</f>
        <v/>
      </c>
      <c r="AQ139" s="4" t="str">
        <f>IF($C139="OK",_xlfn.NUMBERVALUE(Plantilla!AO150),"")</f>
        <v/>
      </c>
      <c r="AR139" s="6" t="str">
        <f>IF($C139="OK",_xlfn.NUMBERVALUE(Plantilla!AP150),"")</f>
        <v/>
      </c>
      <c r="AS139" s="4" t="str">
        <f>IF($C139="OK",_xlfn.NUMBERVALUE(Plantilla!AQ150),"")</f>
        <v/>
      </c>
      <c r="AT139" s="6" t="str">
        <f>IF($C139="OK",_xlfn.NUMBERVALUE(Plantilla!AR150),"")</f>
        <v/>
      </c>
      <c r="AU139" s="4" t="str">
        <f>IF($C139="OK",_xlfn.NUMBERVALUE(Plantilla!AS150),"")</f>
        <v/>
      </c>
      <c r="AV139" s="6" t="str">
        <f>IF($C139="OK",_xlfn.NUMBERVALUE(Plantilla!AT150),"")</f>
        <v/>
      </c>
      <c r="AW139" s="4" t="str">
        <f>IF($C139="OK",_xlfn.NUMBERVALUE(Plantilla!AU150),"")</f>
        <v/>
      </c>
      <c r="AX139" s="6" t="str">
        <f>IF($C139="OK",_xlfn.NUMBERVALUE(Plantilla!AV150),"")</f>
        <v/>
      </c>
      <c r="AY139" s="4" t="str">
        <f>IF($C139="OK",_xlfn.NUMBERVALUE(Plantilla!AW150),"")</f>
        <v/>
      </c>
      <c r="AZ139" s="6" t="str">
        <f>IF($C139="OK",_xlfn.NUMBERVALUE(Plantilla!AX150),"")</f>
        <v/>
      </c>
      <c r="BA139" t="str">
        <f>IF($C139="OK",_xlfn.NUMBERVALUE(Plantilla!AY150),"")</f>
        <v/>
      </c>
      <c r="BB139" t="str">
        <f>IF($C139="OK",_xlfn.NUMBERVALUE(Plantilla!AZ150),"")</f>
        <v/>
      </c>
      <c r="BC139" s="4" t="str">
        <f>IF($C139="OK",_xlfn.NUMBERVALUE(Plantilla!BA150),"")</f>
        <v/>
      </c>
      <c r="BD139" s="6" t="str">
        <f>IF($C139="OK",_xlfn.NUMBERVALUE(Plantilla!BB150),"")</f>
        <v/>
      </c>
      <c r="BE139" s="4" t="str">
        <f>IF($C139="OK",_xlfn.NUMBERVALUE(Plantilla!BC150),"")</f>
        <v/>
      </c>
      <c r="BF139" s="6" t="str">
        <f>IF($C139="OK",_xlfn.NUMBERVALUE(Plantilla!BD150),"")</f>
        <v/>
      </c>
      <c r="BG139" s="4" t="str">
        <f>IF($C139="OK",_xlfn.NUMBERVALUE(Plantilla!BE150),"")</f>
        <v/>
      </c>
      <c r="BH139" s="6" t="str">
        <f>IF($C139="OK",_xlfn.NUMBERVALUE(Plantilla!BF150),"")</f>
        <v/>
      </c>
      <c r="BI139" s="110" t="str">
        <f>IF($C139="OK",_xlfn.NUMBERVALUE(Plantilla!BG150),"")</f>
        <v/>
      </c>
      <c r="BJ139" s="6" t="str">
        <f>IF($C139="OK",_xlfn.NUMBERVALUE(Plantilla!BH150),"")</f>
        <v/>
      </c>
      <c r="BK139" s="109" t="str">
        <f>IF($C139="OK",_xlfn.NUMBERVALUE(Plantilla!BI150),"")</f>
        <v/>
      </c>
      <c r="BL139" s="6" t="str">
        <f>IF($C139="OK",
   IF(Plantilla!BJ150&lt;&gt;"",
      TEXT(VLOOKUP(Plantilla!BJ150,'Tablas '!$Z$4:$AA$6,2,FALSE),"#"),
   ""),
"")</f>
        <v/>
      </c>
      <c r="BM139" s="4" t="str">
        <f>IF($C139="OK",_xlfn.NUMBERVALUE(Plantilla!BK150),"")</f>
        <v/>
      </c>
      <c r="BN139" s="4" t="str">
        <f>IF($C139="OK",_xlfn.NUMBERVALUE(Plantilla!BL150),"")</f>
        <v/>
      </c>
      <c r="BO139" s="6" t="str">
        <f>IF($C139="OK",_xlfn.NUMBERVALUE(Plantilla!BM150),"")</f>
        <v/>
      </c>
      <c r="BP139" s="4" t="str">
        <f>IF($C139="OK",_xlfn.NUMBERVALUE(Plantilla!BN150),"")</f>
        <v/>
      </c>
      <c r="BQ139" s="6" t="str">
        <f>IF($C139="OK",_xlfn.NUMBERVALUE(Plantilla!BO150),"")</f>
        <v/>
      </c>
      <c r="BR139" s="4" t="str">
        <f>IF($C139="OK",_xlfn.NUMBERVALUE(Plantilla!BP150),"")</f>
        <v/>
      </c>
      <c r="BS139" s="6" t="str">
        <f>IF($C139="OK",_xlfn.NUMBERVALUE(Plantilla!BQ150),"")</f>
        <v/>
      </c>
      <c r="BT139" s="4" t="str">
        <f>IF($C139="OK",_xlfn.NUMBERVALUE(Plantilla!BR150),"")</f>
        <v/>
      </c>
      <c r="BU139" s="6" t="str">
        <f>IF($C139="OK",_xlfn.NUMBERVALUE(Plantilla!BS150),"")</f>
        <v/>
      </c>
      <c r="BV139" s="6" t="str">
        <f>IF($C139="OK",_xlfn.NUMBERVALUE(Plantilla!BT150),"")</f>
        <v/>
      </c>
      <c r="BW139" s="6" t="str">
        <f>IF($C139="OK",_xlfn.NUMBERVALUE(Plantilla!BU150),"")</f>
        <v/>
      </c>
      <c r="BX139" s="6" t="str">
        <f>IF($C139="OK",_xlfn.NUMBERVALUE(Plantilla!BV150),"")</f>
        <v/>
      </c>
      <c r="BY139" s="6" t="str">
        <f>IF($C139="OK",_xlfn.NUMBERVALUE(Plantilla!BW150),"")</f>
        <v/>
      </c>
      <c r="BZ139" s="6" t="str">
        <f>IF($C139="OK",_xlfn.NUMBERVALUE(Plantilla!BX150),"")</f>
        <v/>
      </c>
      <c r="CA139" s="6" t="str">
        <f>IF($C139="OK",_xlfn.NUMBERVALUE(Plantilla!BY150),"")</f>
        <v/>
      </c>
      <c r="CB139" s="6" t="str">
        <f>IF($C139="OK",_xlfn.NUMBERVALUE(Plantilla!BZ150),"")</f>
        <v/>
      </c>
      <c r="CC139" s="6" t="str">
        <f>IF($C139="OK",_xlfn.NUMBERVALUE(Plantilla!CA150),"")</f>
        <v/>
      </c>
      <c r="CD139" s="6" t="str">
        <f>IF($C139="OK",_xlfn.NUMBERVALUE(Plantilla!CB150),"")</f>
        <v/>
      </c>
      <c r="CE139" s="6" t="str">
        <f>IF($C139="OK",_xlfn.NUMBERVALUE(Plantilla!CC150),"")</f>
        <v/>
      </c>
      <c r="CF139" s="4" t="str">
        <f>IF($C139="OK",_xlfn.NUMBERVALUE(Plantilla!CD150),"")</f>
        <v/>
      </c>
      <c r="CG139" s="6" t="str">
        <f>IF($C139="OK",_xlfn.NUMBERVALUE(Plantilla!CE150),"")</f>
        <v/>
      </c>
      <c r="CH139" s="6" t="str">
        <f>IF($C139="OK",_xlfn.NUMBERVALUE(Plantilla!CF150),"")</f>
        <v/>
      </c>
      <c r="CI139" s="6" t="str">
        <f>IF($C139="OK",_xlfn.NUMBERVALUE(Plantilla!CG150),"")</f>
        <v/>
      </c>
      <c r="CJ139" s="6" t="str">
        <f>IF($C139="OK",_xlfn.NUMBERVALUE(Plantilla!CH150),"")</f>
        <v/>
      </c>
      <c r="CK139" s="6" t="str">
        <f>IF($C139="OK",_xlfn.NUMBERVALUE(Plantilla!CI150),"")</f>
        <v/>
      </c>
      <c r="CL139" s="6" t="str">
        <f>IF($C139="OK",_xlfn.NUMBERVALUE(Plantilla!CJ150),"")</f>
        <v/>
      </c>
      <c r="CM139" t="str">
        <f>IF($C139="OK",TEXT(Plantilla!CK150,"#"),"")</f>
        <v/>
      </c>
      <c r="CN139" s="6" t="str">
        <f>IF($C139="OK",_xlfn.NUMBERVALUE(Plantilla!CL150),"")</f>
        <v/>
      </c>
      <c r="CO139" s="6" t="str">
        <f>IF($C139="OK",_xlfn.NUMBERVALUE(Plantilla!CM150),"")</f>
        <v/>
      </c>
      <c r="CP139" s="110" t="str">
        <f>IF($C139="OK",_xlfn.NUMBERVALUE(Plantilla!CN150),"")</f>
        <v/>
      </c>
      <c r="CQ139" s="6" t="str">
        <f>IF($C139="OK",_xlfn.NUMBERVALUE(Plantilla!CO150),"")</f>
        <v/>
      </c>
      <c r="CR139" s="109" t="str">
        <f>IF($C139="OK",_xlfn.NUMBERVALUE(Plantilla!CP150),"")</f>
        <v/>
      </c>
      <c r="CS139" s="110" t="str">
        <f>IF($C139="OK",_xlfn.NUMBERVALUE(Plantilla!CQ150),"")</f>
        <v/>
      </c>
      <c r="CT139" s="6" t="str">
        <f>IF($C139="OK",_xlfn.NUMBERVALUE(Plantilla!CR150),"")</f>
        <v/>
      </c>
      <c r="CU139" s="109" t="str">
        <f>IF($C139="OK",_xlfn.NUMBERVALUE(Plantilla!CS150),"")</f>
        <v/>
      </c>
      <c r="CV139" s="110" t="str">
        <f>IF($C139="OK",_xlfn.NUMBERVALUE(Plantilla!CT150),"")</f>
        <v/>
      </c>
      <c r="CW139" s="6" t="str">
        <f>IF($C139="OK",_xlfn.NUMBERVALUE(Plantilla!CU150),"")</f>
        <v/>
      </c>
      <c r="CX139" s="82" t="str">
        <f>IF($C139="OK",_xlfn.NUMBERVALUE(Plantilla!CV150),"")</f>
        <v/>
      </c>
      <c r="CY139" s="6" t="str">
        <f>IF($C139="OK",_xlfn.NUMBERVALUE(Plantilla!CW150),"")</f>
        <v/>
      </c>
      <c r="CZ139" s="82" t="str">
        <f>IF($C139="OK",_xlfn.NUMBERVALUE(Plantilla!CX150),"")</f>
        <v/>
      </c>
      <c r="DA139" s="6" t="str">
        <f>IF($C139="OK",_xlfn.NUMBERVALUE(Plantilla!CY150),"")</f>
        <v/>
      </c>
      <c r="DB139" s="109" t="str">
        <f>IF($C139="OK",_xlfn.NUMBERVALUE(Plantilla!CZ150),"")</f>
        <v/>
      </c>
      <c r="DC139" s="6" t="str">
        <f>IF($C139="OK",_xlfn.NUMBERVALUE(Plantilla!DA150),"")</f>
        <v/>
      </c>
      <c r="DD139" s="6" t="str">
        <f>IF($C139="OK",TEXT(Plantilla!DB150,"#"),"")</f>
        <v/>
      </c>
      <c r="DE139" s="6" t="str">
        <f>IF($C139="OK",_xlfn.NUMBERVALUE(Plantilla!DC150),"")</f>
        <v/>
      </c>
      <c r="DF139" s="4" t="str">
        <f>IF($C139="OK",_xlfn.NUMBERVALUE(Plantilla!DD150),"")</f>
        <v/>
      </c>
      <c r="DG139" s="6" t="str">
        <f>IF($C139="OK",_xlfn.NUMBERVALUE(Plantilla!DE150),"")</f>
        <v/>
      </c>
      <c r="DH139" s="6" t="str">
        <f>IF($C139="OK",_xlfn.NUMBERVALUE(Plantilla!DF150),"")</f>
        <v/>
      </c>
      <c r="DI139" s="6" t="str">
        <f>IF($C139="OK",_xlfn.NUMBERVALUE(Plantilla!DG150),"")</f>
        <v/>
      </c>
      <c r="DJ139" s="6" t="str">
        <f>IF($C139="OK",_xlfn.NUMBERVALUE(Plantilla!DH150),"")</f>
        <v/>
      </c>
      <c r="DK139" s="6" t="str">
        <f>IF($C139="OK",_xlfn.NUMBERVALUE(Plantilla!DI150),"")</f>
        <v/>
      </c>
      <c r="DL139" s="6" t="str">
        <f>IF($C139="OK",_xlfn.NUMBERVALUE(Plantilla!DJ150),"")</f>
        <v/>
      </c>
      <c r="DM139" s="6" t="str">
        <f>IF($C139="OK",_xlfn.NUMBERVALUE(Plantilla!DK150),"")</f>
        <v/>
      </c>
      <c r="DN139" s="6" t="str">
        <f>IF($C139="OK",_xlfn.NUMBERVALUE(Plantilla!DL150),"")</f>
        <v/>
      </c>
      <c r="DO139" s="6" t="str">
        <f>IF($C139="OK",_xlfn.NUMBERVALUE(Plantilla!DM150),"")</f>
        <v/>
      </c>
      <c r="DP139" s="6" t="str">
        <f>IF($C139="OK",_xlfn.NUMBERVALUE(Plantilla!DN150),"")</f>
        <v/>
      </c>
      <c r="DQ139" s="6" t="str">
        <f>IF($C139="OK",_xlfn.NUMBERVALUE(Plantilla!DO150),"")</f>
        <v/>
      </c>
      <c r="DR139" s="6" t="str">
        <f>IF($C139="OK",_xlfn.NUMBERVALUE(Plantilla!DP150),"")</f>
        <v/>
      </c>
      <c r="DS139" t="str">
        <f>IF($C139="OK",TEXT(Plantilla!DR150,"#"),"")</f>
        <v/>
      </c>
      <c r="DT139" s="6"/>
    </row>
    <row r="140" spans="1:124" x14ac:dyDescent="0.25">
      <c r="A140" t="str">
        <f>IF(Plantilla!$I$6="¡Perfecto!, Guarda el archivo y adjúntalo a tu interfaz de Nómina Electrónica","OK","Error")</f>
        <v>OK</v>
      </c>
      <c r="B140" t="str">
        <f>IF(Plantilla!$I$6="¡Perfecto!, Guarda el archivo y adjúntalo a tu interfaz de Nómina Electrónica",MID(Plantilla!$D$2,SEARCH("V",Plantilla!$D$2),10),"")</f>
        <v>V2.0</v>
      </c>
      <c r="C140" t="str">
        <f>Plantilla!C151</f>
        <v/>
      </c>
      <c r="D140" t="str">
        <f>IF($C140="OK",Plantilla!B151,"")</f>
        <v/>
      </c>
      <c r="E140" t="str">
        <f>IF($C140="OK",
   VLOOKUP(Plantilla!$E$4,'Tablas '!$AP$4:$AT$6,5,FALSE),
"")</f>
        <v/>
      </c>
      <c r="F140" t="str">
        <f>IF($C140="OK",TEXT(Plantilla!D151,"#"),"")</f>
        <v/>
      </c>
      <c r="G140" t="str">
        <f>IF($C140="OK",
   VLOOKUP(Plantilla!E151,'Tablas '!$B$4:$C$14,2,FALSE),
"")</f>
        <v/>
      </c>
      <c r="H140" t="str">
        <f>IF($C140="OK",TEXT(Plantilla!F151,"#"),"")</f>
        <v/>
      </c>
      <c r="I140" t="str">
        <f>IF($C140="OK",TEXT(Plantilla!G151,"#"),"")</f>
        <v/>
      </c>
      <c r="J140" t="str">
        <f>IF($C140="OK",TEXT(Plantilla!H151,"#"),"")</f>
        <v/>
      </c>
      <c r="K140" t="str">
        <f>IF($C140="OK",TEXT(Plantilla!I151,"#"),"")</f>
        <v/>
      </c>
      <c r="L140" t="str">
        <f>IF($C140="OK",TEXT(Plantilla!J151,"#"),"")</f>
        <v/>
      </c>
      <c r="M140" t="str">
        <f>IF($C140="OK",TEXT(Plantilla!K151,"#"),"")</f>
        <v/>
      </c>
      <c r="N140" t="str">
        <f>IF($C140="OK",
   CONCATENATE(YEAR(Plantilla!L151),"-",TEXT(MONTH(Plantilla!L151),"00"),"-",TEXT(DAY(Plantilla!L151),"00")),
"")</f>
        <v/>
      </c>
      <c r="O140" t="str">
        <f>IF($C140="OK",_xlfn.NUMBERVALUE(Plantilla!M151),"")</f>
        <v/>
      </c>
      <c r="P140" t="str">
        <f>IF($C140="OK",
   IF(Plantilla!N151&lt;&gt;"",
      CONCATENATE(YEAR(Plantilla!N151),"-",TEXT(MONTH(Plantilla!N151),"00"),"-",TEXT(DAY(Plantilla!N151),"00")),
   ""),
"")</f>
        <v/>
      </c>
      <c r="Q140" t="str">
        <f>IF($C140="OK",
   VLOOKUP(Plantilla!O151,'Tablas '!$E$4:$F$19,2,FALSE),
"")</f>
        <v/>
      </c>
      <c r="R140" t="str">
        <f>IF($C140="OK",
   VLOOKUP(Plantilla!P151,'Tablas '!$H$4:$I$5,2,FALSE),
"")</f>
        <v/>
      </c>
      <c r="S140" t="str">
        <f>IF($C140="OK",
   VLOOKUP(Plantilla!Q151,'Tablas '!$K$4:$L$8,2,FALSE),
"")</f>
        <v/>
      </c>
      <c r="T140" t="str">
        <f>IF($C140="OK",
   VLOOKUP(Plantilla!R151,'Tablas '!$AE$4:$AF$6,2,FALSE),
"")</f>
        <v/>
      </c>
      <c r="U140" t="str">
        <f>IF($C140="OK",
   VLOOKUP(Plantilla!S151,'Tablas '!$AE$4:$AF$6,2,FALSE),
"")</f>
        <v/>
      </c>
      <c r="V140" t="str">
        <f>IF($C140="OK",TEXT(Plantilla!T151,"#"),"")</f>
        <v/>
      </c>
      <c r="W140" s="84" t="str">
        <f>IF($C140="OK",
   VLOOKUP(Plantilla!U151,'Tablas '!$AM$4:$AN$1126,2,FALSE),
"")</f>
        <v/>
      </c>
      <c r="X140" t="str">
        <f>IF($C140="OK",TEXT(Plantilla!V151,"#"),"")</f>
        <v/>
      </c>
      <c r="Y140" t="str">
        <f>IF($C140="OK",
   CONCATENATE(YEAR(Plantilla!W151),"-",TEXT(MONTH(Plantilla!W151),"00"),"-",TEXT(DAY(Plantilla!W151),"00")),
"")</f>
        <v/>
      </c>
      <c r="Z140" t="str">
        <f>IF($C140="OK",
   CONCATENATE(YEAR(Plantilla!X151),"-",TEXT(MONTH(Plantilla!X151),"00"),"-",TEXT(DAY(Plantilla!X151),"00")),
"")</f>
        <v/>
      </c>
      <c r="AA140" t="str">
        <f>IF($C140="OK",
   TEXT(VLOOKUP(Plantilla!Y151,'Tablas '!$Q$4:$R$9,2,FALSE),"#"),
"")</f>
        <v/>
      </c>
      <c r="AB140" t="str">
        <f>IF($C140="OK",
   CONCATENATE(YEAR(Plantilla!Z151),"-",TEXT(MONTH(Plantilla!Z151),"00"),"-",TEXT(DAY(Plantilla!Z151),"00")),
"")</f>
        <v/>
      </c>
      <c r="AC140" t="str">
        <f>IF($C140="OK",
   TEXT(VLOOKUP(Plantilla!AA151,'Tablas '!$T$4:$U$13,2,FALSE),"#"),
"")</f>
        <v/>
      </c>
      <c r="AD140" t="str">
        <f>IF($C140="OK",TEXT(Plantilla!AB151,"#"),"")</f>
        <v/>
      </c>
      <c r="AE140" t="str">
        <f>IF($C140="OK",
   IF(Plantilla!AC151&lt;&gt;"",
      TEXT(VLOOKUP(Plantilla!AC151,'Tablas '!$W$4:$X$7,2,FALSE),"#"),
   ""),
"")</f>
        <v/>
      </c>
      <c r="AF140" t="str">
        <f>IF($C140="OK",TEXT(Plantilla!AD151,"#"),"")</f>
        <v/>
      </c>
      <c r="AG140" s="6" t="str">
        <f>IF($C140="OK",_xlfn.NUMBERVALUE(Plantilla!AE151),"")</f>
        <v/>
      </c>
      <c r="AH140" s="4" t="str">
        <f>IF($C140="OK",_xlfn.NUMBERVALUE(Plantilla!AF151),"")</f>
        <v/>
      </c>
      <c r="AI140" s="6" t="str">
        <f>IF($C140="OK",_xlfn.NUMBERVALUE(Plantilla!AG151),"")</f>
        <v/>
      </c>
      <c r="AJ140" s="6" t="str">
        <f>IF($C140="OK",_xlfn.NUMBERVALUE(Plantilla!AH151),"")</f>
        <v/>
      </c>
      <c r="AK140" s="6" t="str">
        <f>IF($C140="OK",_xlfn.NUMBERVALUE(Plantilla!AI151),"")</f>
        <v/>
      </c>
      <c r="AL140" s="6" t="str">
        <f>IF($C140="OK",_xlfn.NUMBERVALUE(Plantilla!AJ151),"")</f>
        <v/>
      </c>
      <c r="AM140" s="4" t="str">
        <f>IF($C140="OK",_xlfn.NUMBERVALUE(Plantilla!AK151),"")</f>
        <v/>
      </c>
      <c r="AN140" s="6" t="str">
        <f>IF($C140="OK",_xlfn.NUMBERVALUE(Plantilla!AL151),"")</f>
        <v/>
      </c>
      <c r="AO140" s="4" t="str">
        <f>IF($C140="OK",_xlfn.NUMBERVALUE(Plantilla!AM151),"")</f>
        <v/>
      </c>
      <c r="AP140" s="6" t="str">
        <f>IF($C140="OK",_xlfn.NUMBERVALUE(Plantilla!AN151),"")</f>
        <v/>
      </c>
      <c r="AQ140" s="4" t="str">
        <f>IF($C140="OK",_xlfn.NUMBERVALUE(Plantilla!AO151),"")</f>
        <v/>
      </c>
      <c r="AR140" s="6" t="str">
        <f>IF($C140="OK",_xlfn.NUMBERVALUE(Plantilla!AP151),"")</f>
        <v/>
      </c>
      <c r="AS140" s="4" t="str">
        <f>IF($C140="OK",_xlfn.NUMBERVALUE(Plantilla!AQ151),"")</f>
        <v/>
      </c>
      <c r="AT140" s="6" t="str">
        <f>IF($C140="OK",_xlfn.NUMBERVALUE(Plantilla!AR151),"")</f>
        <v/>
      </c>
      <c r="AU140" s="4" t="str">
        <f>IF($C140="OK",_xlfn.NUMBERVALUE(Plantilla!AS151),"")</f>
        <v/>
      </c>
      <c r="AV140" s="6" t="str">
        <f>IF($C140="OK",_xlfn.NUMBERVALUE(Plantilla!AT151),"")</f>
        <v/>
      </c>
      <c r="AW140" s="4" t="str">
        <f>IF($C140="OK",_xlfn.NUMBERVALUE(Plantilla!AU151),"")</f>
        <v/>
      </c>
      <c r="AX140" s="6" t="str">
        <f>IF($C140="OK",_xlfn.NUMBERVALUE(Plantilla!AV151),"")</f>
        <v/>
      </c>
      <c r="AY140" s="4" t="str">
        <f>IF($C140="OK",_xlfn.NUMBERVALUE(Plantilla!AW151),"")</f>
        <v/>
      </c>
      <c r="AZ140" s="6" t="str">
        <f>IF($C140="OK",_xlfn.NUMBERVALUE(Plantilla!AX151),"")</f>
        <v/>
      </c>
      <c r="BA140" t="str">
        <f>IF($C140="OK",_xlfn.NUMBERVALUE(Plantilla!AY151),"")</f>
        <v/>
      </c>
      <c r="BB140" t="str">
        <f>IF($C140="OK",_xlfn.NUMBERVALUE(Plantilla!AZ151),"")</f>
        <v/>
      </c>
      <c r="BC140" s="4" t="str">
        <f>IF($C140="OK",_xlfn.NUMBERVALUE(Plantilla!BA151),"")</f>
        <v/>
      </c>
      <c r="BD140" s="6" t="str">
        <f>IF($C140="OK",_xlfn.NUMBERVALUE(Plantilla!BB151),"")</f>
        <v/>
      </c>
      <c r="BE140" s="4" t="str">
        <f>IF($C140="OK",_xlfn.NUMBERVALUE(Plantilla!BC151),"")</f>
        <v/>
      </c>
      <c r="BF140" s="6" t="str">
        <f>IF($C140="OK",_xlfn.NUMBERVALUE(Plantilla!BD151),"")</f>
        <v/>
      </c>
      <c r="BG140" s="4" t="str">
        <f>IF($C140="OK",_xlfn.NUMBERVALUE(Plantilla!BE151),"")</f>
        <v/>
      </c>
      <c r="BH140" s="6" t="str">
        <f>IF($C140="OK",_xlfn.NUMBERVALUE(Plantilla!BF151),"")</f>
        <v/>
      </c>
      <c r="BI140" s="110" t="str">
        <f>IF($C140="OK",_xlfn.NUMBERVALUE(Plantilla!BG151),"")</f>
        <v/>
      </c>
      <c r="BJ140" s="6" t="str">
        <f>IF($C140="OK",_xlfn.NUMBERVALUE(Plantilla!BH151),"")</f>
        <v/>
      </c>
      <c r="BK140" s="109" t="str">
        <f>IF($C140="OK",_xlfn.NUMBERVALUE(Plantilla!BI151),"")</f>
        <v/>
      </c>
      <c r="BL140" s="6" t="str">
        <f>IF($C140="OK",
   IF(Plantilla!BJ151&lt;&gt;"",
      TEXT(VLOOKUP(Plantilla!BJ151,'Tablas '!$Z$4:$AA$6,2,FALSE),"#"),
   ""),
"")</f>
        <v/>
      </c>
      <c r="BM140" s="4" t="str">
        <f>IF($C140="OK",_xlfn.NUMBERVALUE(Plantilla!BK151),"")</f>
        <v/>
      </c>
      <c r="BN140" s="4" t="str">
        <f>IF($C140="OK",_xlfn.NUMBERVALUE(Plantilla!BL151),"")</f>
        <v/>
      </c>
      <c r="BO140" s="6" t="str">
        <f>IF($C140="OK",_xlfn.NUMBERVALUE(Plantilla!BM151),"")</f>
        <v/>
      </c>
      <c r="BP140" s="4" t="str">
        <f>IF($C140="OK",_xlfn.NUMBERVALUE(Plantilla!BN151),"")</f>
        <v/>
      </c>
      <c r="BQ140" s="6" t="str">
        <f>IF($C140="OK",_xlfn.NUMBERVALUE(Plantilla!BO151),"")</f>
        <v/>
      </c>
      <c r="BR140" s="4" t="str">
        <f>IF($C140="OK",_xlfn.NUMBERVALUE(Plantilla!BP151),"")</f>
        <v/>
      </c>
      <c r="BS140" s="6" t="str">
        <f>IF($C140="OK",_xlfn.NUMBERVALUE(Plantilla!BQ151),"")</f>
        <v/>
      </c>
      <c r="BT140" s="4" t="str">
        <f>IF($C140="OK",_xlfn.NUMBERVALUE(Plantilla!BR151),"")</f>
        <v/>
      </c>
      <c r="BU140" s="6" t="str">
        <f>IF($C140="OK",_xlfn.NUMBERVALUE(Plantilla!BS151),"")</f>
        <v/>
      </c>
      <c r="BV140" s="6" t="str">
        <f>IF($C140="OK",_xlfn.NUMBERVALUE(Plantilla!BT151),"")</f>
        <v/>
      </c>
      <c r="BW140" s="6" t="str">
        <f>IF($C140="OK",_xlfn.NUMBERVALUE(Plantilla!BU151),"")</f>
        <v/>
      </c>
      <c r="BX140" s="6" t="str">
        <f>IF($C140="OK",_xlfn.NUMBERVALUE(Plantilla!BV151),"")</f>
        <v/>
      </c>
      <c r="BY140" s="6" t="str">
        <f>IF($C140="OK",_xlfn.NUMBERVALUE(Plantilla!BW151),"")</f>
        <v/>
      </c>
      <c r="BZ140" s="6" t="str">
        <f>IF($C140="OK",_xlfn.NUMBERVALUE(Plantilla!BX151),"")</f>
        <v/>
      </c>
      <c r="CA140" s="6" t="str">
        <f>IF($C140="OK",_xlfn.NUMBERVALUE(Plantilla!BY151),"")</f>
        <v/>
      </c>
      <c r="CB140" s="6" t="str">
        <f>IF($C140="OK",_xlfn.NUMBERVALUE(Plantilla!BZ151),"")</f>
        <v/>
      </c>
      <c r="CC140" s="6" t="str">
        <f>IF($C140="OK",_xlfn.NUMBERVALUE(Plantilla!CA151),"")</f>
        <v/>
      </c>
      <c r="CD140" s="6" t="str">
        <f>IF($C140="OK",_xlfn.NUMBERVALUE(Plantilla!CB151),"")</f>
        <v/>
      </c>
      <c r="CE140" s="6" t="str">
        <f>IF($C140="OK",_xlfn.NUMBERVALUE(Plantilla!CC151),"")</f>
        <v/>
      </c>
      <c r="CF140" s="4" t="str">
        <f>IF($C140="OK",_xlfn.NUMBERVALUE(Plantilla!CD151),"")</f>
        <v/>
      </c>
      <c r="CG140" s="6" t="str">
        <f>IF($C140="OK",_xlfn.NUMBERVALUE(Plantilla!CE151),"")</f>
        <v/>
      </c>
      <c r="CH140" s="6" t="str">
        <f>IF($C140="OK",_xlfn.NUMBERVALUE(Plantilla!CF151),"")</f>
        <v/>
      </c>
      <c r="CI140" s="6" t="str">
        <f>IF($C140="OK",_xlfn.NUMBERVALUE(Plantilla!CG151),"")</f>
        <v/>
      </c>
      <c r="CJ140" s="6" t="str">
        <f>IF($C140="OK",_xlfn.NUMBERVALUE(Plantilla!CH151),"")</f>
        <v/>
      </c>
      <c r="CK140" s="6" t="str">
        <f>IF($C140="OK",_xlfn.NUMBERVALUE(Plantilla!CI151),"")</f>
        <v/>
      </c>
      <c r="CL140" s="6" t="str">
        <f>IF($C140="OK",_xlfn.NUMBERVALUE(Plantilla!CJ151),"")</f>
        <v/>
      </c>
      <c r="CM140" t="str">
        <f>IF($C140="OK",TEXT(Plantilla!CK151,"#"),"")</f>
        <v/>
      </c>
      <c r="CN140" s="6" t="str">
        <f>IF($C140="OK",_xlfn.NUMBERVALUE(Plantilla!CL151),"")</f>
        <v/>
      </c>
      <c r="CO140" s="6" t="str">
        <f>IF($C140="OK",_xlfn.NUMBERVALUE(Plantilla!CM151),"")</f>
        <v/>
      </c>
      <c r="CP140" s="110" t="str">
        <f>IF($C140="OK",_xlfn.NUMBERVALUE(Plantilla!CN151),"")</f>
        <v/>
      </c>
      <c r="CQ140" s="6" t="str">
        <f>IF($C140="OK",_xlfn.NUMBERVALUE(Plantilla!CO151),"")</f>
        <v/>
      </c>
      <c r="CR140" s="109" t="str">
        <f>IF($C140="OK",_xlfn.NUMBERVALUE(Plantilla!CP151),"")</f>
        <v/>
      </c>
      <c r="CS140" s="110" t="str">
        <f>IF($C140="OK",_xlfn.NUMBERVALUE(Plantilla!CQ151),"")</f>
        <v/>
      </c>
      <c r="CT140" s="6" t="str">
        <f>IF($C140="OK",_xlfn.NUMBERVALUE(Plantilla!CR151),"")</f>
        <v/>
      </c>
      <c r="CU140" s="109" t="str">
        <f>IF($C140="OK",_xlfn.NUMBERVALUE(Plantilla!CS151),"")</f>
        <v/>
      </c>
      <c r="CV140" s="110" t="str">
        <f>IF($C140="OK",_xlfn.NUMBERVALUE(Plantilla!CT151),"")</f>
        <v/>
      </c>
      <c r="CW140" s="6" t="str">
        <f>IF($C140="OK",_xlfn.NUMBERVALUE(Plantilla!CU151),"")</f>
        <v/>
      </c>
      <c r="CX140" s="82" t="str">
        <f>IF($C140="OK",_xlfn.NUMBERVALUE(Plantilla!CV151),"")</f>
        <v/>
      </c>
      <c r="CY140" s="6" t="str">
        <f>IF($C140="OK",_xlfn.NUMBERVALUE(Plantilla!CW151),"")</f>
        <v/>
      </c>
      <c r="CZ140" s="82" t="str">
        <f>IF($C140="OK",_xlfn.NUMBERVALUE(Plantilla!CX151),"")</f>
        <v/>
      </c>
      <c r="DA140" s="6" t="str">
        <f>IF($C140="OK",_xlfn.NUMBERVALUE(Plantilla!CY151),"")</f>
        <v/>
      </c>
      <c r="DB140" s="109" t="str">
        <f>IF($C140="OK",_xlfn.NUMBERVALUE(Plantilla!CZ151),"")</f>
        <v/>
      </c>
      <c r="DC140" s="6" t="str">
        <f>IF($C140="OK",_xlfn.NUMBERVALUE(Plantilla!DA151),"")</f>
        <v/>
      </c>
      <c r="DD140" s="6" t="str">
        <f>IF($C140="OK",TEXT(Plantilla!DB151,"#"),"")</f>
        <v/>
      </c>
      <c r="DE140" s="6" t="str">
        <f>IF($C140="OK",_xlfn.NUMBERVALUE(Plantilla!DC151),"")</f>
        <v/>
      </c>
      <c r="DF140" s="4" t="str">
        <f>IF($C140="OK",_xlfn.NUMBERVALUE(Plantilla!DD151),"")</f>
        <v/>
      </c>
      <c r="DG140" s="6" t="str">
        <f>IF($C140="OK",_xlfn.NUMBERVALUE(Plantilla!DE151),"")</f>
        <v/>
      </c>
      <c r="DH140" s="6" t="str">
        <f>IF($C140="OK",_xlfn.NUMBERVALUE(Plantilla!DF151),"")</f>
        <v/>
      </c>
      <c r="DI140" s="6" t="str">
        <f>IF($C140="OK",_xlfn.NUMBERVALUE(Plantilla!DG151),"")</f>
        <v/>
      </c>
      <c r="DJ140" s="6" t="str">
        <f>IF($C140="OK",_xlfn.NUMBERVALUE(Plantilla!DH151),"")</f>
        <v/>
      </c>
      <c r="DK140" s="6" t="str">
        <f>IF($C140="OK",_xlfn.NUMBERVALUE(Plantilla!DI151),"")</f>
        <v/>
      </c>
      <c r="DL140" s="6" t="str">
        <f>IF($C140="OK",_xlfn.NUMBERVALUE(Plantilla!DJ151),"")</f>
        <v/>
      </c>
      <c r="DM140" s="6" t="str">
        <f>IF($C140="OK",_xlfn.NUMBERVALUE(Plantilla!DK151),"")</f>
        <v/>
      </c>
      <c r="DN140" s="6" t="str">
        <f>IF($C140="OK",_xlfn.NUMBERVALUE(Plantilla!DL151),"")</f>
        <v/>
      </c>
      <c r="DO140" s="6" t="str">
        <f>IF($C140="OK",_xlfn.NUMBERVALUE(Plantilla!DM151),"")</f>
        <v/>
      </c>
      <c r="DP140" s="6" t="str">
        <f>IF($C140="OK",_xlfn.NUMBERVALUE(Plantilla!DN151),"")</f>
        <v/>
      </c>
      <c r="DQ140" s="6" t="str">
        <f>IF($C140="OK",_xlfn.NUMBERVALUE(Plantilla!DO151),"")</f>
        <v/>
      </c>
      <c r="DR140" s="6" t="str">
        <f>IF($C140="OK",_xlfn.NUMBERVALUE(Plantilla!DP151),"")</f>
        <v/>
      </c>
      <c r="DS140" t="str">
        <f>IF($C140="OK",TEXT(Plantilla!DR151,"#"),"")</f>
        <v/>
      </c>
      <c r="DT140" s="6"/>
    </row>
    <row r="141" spans="1:124" x14ac:dyDescent="0.25">
      <c r="A141" t="str">
        <f>IF(Plantilla!$I$6="¡Perfecto!, Guarda el archivo y adjúntalo a tu interfaz de Nómina Electrónica","OK","Error")</f>
        <v>OK</v>
      </c>
      <c r="B141" t="str">
        <f>IF(Plantilla!$I$6="¡Perfecto!, Guarda el archivo y adjúntalo a tu interfaz de Nómina Electrónica",MID(Plantilla!$D$2,SEARCH("V",Plantilla!$D$2),10),"")</f>
        <v>V2.0</v>
      </c>
      <c r="C141" t="str">
        <f>Plantilla!C152</f>
        <v/>
      </c>
      <c r="D141" t="str">
        <f>IF($C141="OK",Plantilla!B152,"")</f>
        <v/>
      </c>
      <c r="E141" t="str">
        <f>IF($C141="OK",
   VLOOKUP(Plantilla!$E$4,'Tablas '!$AP$4:$AT$6,5,FALSE),
"")</f>
        <v/>
      </c>
      <c r="F141" t="str">
        <f>IF($C141="OK",TEXT(Plantilla!D152,"#"),"")</f>
        <v/>
      </c>
      <c r="G141" t="str">
        <f>IF($C141="OK",
   VLOOKUP(Plantilla!E152,'Tablas '!$B$4:$C$14,2,FALSE),
"")</f>
        <v/>
      </c>
      <c r="H141" t="str">
        <f>IF($C141="OK",TEXT(Plantilla!F152,"#"),"")</f>
        <v/>
      </c>
      <c r="I141" t="str">
        <f>IF($C141="OK",TEXT(Plantilla!G152,"#"),"")</f>
        <v/>
      </c>
      <c r="J141" t="str">
        <f>IF($C141="OK",TEXT(Plantilla!H152,"#"),"")</f>
        <v/>
      </c>
      <c r="K141" t="str">
        <f>IF($C141="OK",TEXT(Plantilla!I152,"#"),"")</f>
        <v/>
      </c>
      <c r="L141" t="str">
        <f>IF($C141="OK",TEXT(Plantilla!J152,"#"),"")</f>
        <v/>
      </c>
      <c r="M141" t="str">
        <f>IF($C141="OK",TEXT(Plantilla!K152,"#"),"")</f>
        <v/>
      </c>
      <c r="N141" t="str">
        <f>IF($C141="OK",
   CONCATENATE(YEAR(Plantilla!L152),"-",TEXT(MONTH(Plantilla!L152),"00"),"-",TEXT(DAY(Plantilla!L152),"00")),
"")</f>
        <v/>
      </c>
      <c r="O141" t="str">
        <f>IF($C141="OK",_xlfn.NUMBERVALUE(Plantilla!M152),"")</f>
        <v/>
      </c>
      <c r="P141" t="str">
        <f>IF($C141="OK",
   IF(Plantilla!N152&lt;&gt;"",
      CONCATENATE(YEAR(Plantilla!N152),"-",TEXT(MONTH(Plantilla!N152),"00"),"-",TEXT(DAY(Plantilla!N152),"00")),
   ""),
"")</f>
        <v/>
      </c>
      <c r="Q141" t="str">
        <f>IF($C141="OK",
   VLOOKUP(Plantilla!O152,'Tablas '!$E$4:$F$19,2,FALSE),
"")</f>
        <v/>
      </c>
      <c r="R141" t="str">
        <f>IF($C141="OK",
   VLOOKUP(Plantilla!P152,'Tablas '!$H$4:$I$5,2,FALSE),
"")</f>
        <v/>
      </c>
      <c r="S141" t="str">
        <f>IF($C141="OK",
   VLOOKUP(Plantilla!Q152,'Tablas '!$K$4:$L$8,2,FALSE),
"")</f>
        <v/>
      </c>
      <c r="T141" t="str">
        <f>IF($C141="OK",
   VLOOKUP(Plantilla!R152,'Tablas '!$AE$4:$AF$6,2,FALSE),
"")</f>
        <v/>
      </c>
      <c r="U141" t="str">
        <f>IF($C141="OK",
   VLOOKUP(Plantilla!S152,'Tablas '!$AE$4:$AF$6,2,FALSE),
"")</f>
        <v/>
      </c>
      <c r="V141" t="str">
        <f>IF($C141="OK",TEXT(Plantilla!T152,"#"),"")</f>
        <v/>
      </c>
      <c r="W141" s="84" t="str">
        <f>IF($C141="OK",
   VLOOKUP(Plantilla!U152,'Tablas '!$AM$4:$AN$1126,2,FALSE),
"")</f>
        <v/>
      </c>
      <c r="X141" t="str">
        <f>IF($C141="OK",TEXT(Plantilla!V152,"#"),"")</f>
        <v/>
      </c>
      <c r="Y141" t="str">
        <f>IF($C141="OK",
   CONCATENATE(YEAR(Plantilla!W152),"-",TEXT(MONTH(Plantilla!W152),"00"),"-",TEXT(DAY(Plantilla!W152),"00")),
"")</f>
        <v/>
      </c>
      <c r="Z141" t="str">
        <f>IF($C141="OK",
   CONCATENATE(YEAR(Plantilla!X152),"-",TEXT(MONTH(Plantilla!X152),"00"),"-",TEXT(DAY(Plantilla!X152),"00")),
"")</f>
        <v/>
      </c>
      <c r="AA141" t="str">
        <f>IF($C141="OK",
   TEXT(VLOOKUP(Plantilla!Y152,'Tablas '!$Q$4:$R$9,2,FALSE),"#"),
"")</f>
        <v/>
      </c>
      <c r="AB141" t="str">
        <f>IF($C141="OK",
   CONCATENATE(YEAR(Plantilla!Z152),"-",TEXT(MONTH(Plantilla!Z152),"00"),"-",TEXT(DAY(Plantilla!Z152),"00")),
"")</f>
        <v/>
      </c>
      <c r="AC141" t="str">
        <f>IF($C141="OK",
   TEXT(VLOOKUP(Plantilla!AA152,'Tablas '!$T$4:$U$13,2,FALSE),"#"),
"")</f>
        <v/>
      </c>
      <c r="AD141" t="str">
        <f>IF($C141="OK",TEXT(Plantilla!AB152,"#"),"")</f>
        <v/>
      </c>
      <c r="AE141" t="str">
        <f>IF($C141="OK",
   IF(Plantilla!AC152&lt;&gt;"",
      TEXT(VLOOKUP(Plantilla!AC152,'Tablas '!$W$4:$X$7,2,FALSE),"#"),
   ""),
"")</f>
        <v/>
      </c>
      <c r="AF141" t="str">
        <f>IF($C141="OK",TEXT(Plantilla!AD152,"#"),"")</f>
        <v/>
      </c>
      <c r="AG141" s="6" t="str">
        <f>IF($C141="OK",_xlfn.NUMBERVALUE(Plantilla!AE152),"")</f>
        <v/>
      </c>
      <c r="AH141" s="4" t="str">
        <f>IF($C141="OK",_xlfn.NUMBERVALUE(Plantilla!AF152),"")</f>
        <v/>
      </c>
      <c r="AI141" s="6" t="str">
        <f>IF($C141="OK",_xlfn.NUMBERVALUE(Plantilla!AG152),"")</f>
        <v/>
      </c>
      <c r="AJ141" s="6" t="str">
        <f>IF($C141="OK",_xlfn.NUMBERVALUE(Plantilla!AH152),"")</f>
        <v/>
      </c>
      <c r="AK141" s="6" t="str">
        <f>IF($C141="OK",_xlfn.NUMBERVALUE(Plantilla!AI152),"")</f>
        <v/>
      </c>
      <c r="AL141" s="6" t="str">
        <f>IF($C141="OK",_xlfn.NUMBERVALUE(Plantilla!AJ152),"")</f>
        <v/>
      </c>
      <c r="AM141" s="4" t="str">
        <f>IF($C141="OK",_xlfn.NUMBERVALUE(Plantilla!AK152),"")</f>
        <v/>
      </c>
      <c r="AN141" s="6" t="str">
        <f>IF($C141="OK",_xlfn.NUMBERVALUE(Plantilla!AL152),"")</f>
        <v/>
      </c>
      <c r="AO141" s="4" t="str">
        <f>IF($C141="OK",_xlfn.NUMBERVALUE(Plantilla!AM152),"")</f>
        <v/>
      </c>
      <c r="AP141" s="6" t="str">
        <f>IF($C141="OK",_xlfn.NUMBERVALUE(Plantilla!AN152),"")</f>
        <v/>
      </c>
      <c r="AQ141" s="4" t="str">
        <f>IF($C141="OK",_xlfn.NUMBERVALUE(Plantilla!AO152),"")</f>
        <v/>
      </c>
      <c r="AR141" s="6" t="str">
        <f>IF($C141="OK",_xlfn.NUMBERVALUE(Plantilla!AP152),"")</f>
        <v/>
      </c>
      <c r="AS141" s="4" t="str">
        <f>IF($C141="OK",_xlfn.NUMBERVALUE(Plantilla!AQ152),"")</f>
        <v/>
      </c>
      <c r="AT141" s="6" t="str">
        <f>IF($C141="OK",_xlfn.NUMBERVALUE(Plantilla!AR152),"")</f>
        <v/>
      </c>
      <c r="AU141" s="4" t="str">
        <f>IF($C141="OK",_xlfn.NUMBERVALUE(Plantilla!AS152),"")</f>
        <v/>
      </c>
      <c r="AV141" s="6" t="str">
        <f>IF($C141="OK",_xlfn.NUMBERVALUE(Plantilla!AT152),"")</f>
        <v/>
      </c>
      <c r="AW141" s="4" t="str">
        <f>IF($C141="OK",_xlfn.NUMBERVALUE(Plantilla!AU152),"")</f>
        <v/>
      </c>
      <c r="AX141" s="6" t="str">
        <f>IF($C141="OK",_xlfn.NUMBERVALUE(Plantilla!AV152),"")</f>
        <v/>
      </c>
      <c r="AY141" s="4" t="str">
        <f>IF($C141="OK",_xlfn.NUMBERVALUE(Plantilla!AW152),"")</f>
        <v/>
      </c>
      <c r="AZ141" s="6" t="str">
        <f>IF($C141="OK",_xlfn.NUMBERVALUE(Plantilla!AX152),"")</f>
        <v/>
      </c>
      <c r="BA141" t="str">
        <f>IF($C141="OK",_xlfn.NUMBERVALUE(Plantilla!AY152),"")</f>
        <v/>
      </c>
      <c r="BB141" t="str">
        <f>IF($C141="OK",_xlfn.NUMBERVALUE(Plantilla!AZ152),"")</f>
        <v/>
      </c>
      <c r="BC141" s="4" t="str">
        <f>IF($C141="OK",_xlfn.NUMBERVALUE(Plantilla!BA152),"")</f>
        <v/>
      </c>
      <c r="BD141" s="6" t="str">
        <f>IF($C141="OK",_xlfn.NUMBERVALUE(Plantilla!BB152),"")</f>
        <v/>
      </c>
      <c r="BE141" s="4" t="str">
        <f>IF($C141="OK",_xlfn.NUMBERVALUE(Plantilla!BC152),"")</f>
        <v/>
      </c>
      <c r="BF141" s="6" t="str">
        <f>IF($C141="OK",_xlfn.NUMBERVALUE(Plantilla!BD152),"")</f>
        <v/>
      </c>
      <c r="BG141" s="4" t="str">
        <f>IF($C141="OK",_xlfn.NUMBERVALUE(Plantilla!BE152),"")</f>
        <v/>
      </c>
      <c r="BH141" s="6" t="str">
        <f>IF($C141="OK",_xlfn.NUMBERVALUE(Plantilla!BF152),"")</f>
        <v/>
      </c>
      <c r="BI141" s="110" t="str">
        <f>IF($C141="OK",_xlfn.NUMBERVALUE(Plantilla!BG152),"")</f>
        <v/>
      </c>
      <c r="BJ141" s="6" t="str">
        <f>IF($C141="OK",_xlfn.NUMBERVALUE(Plantilla!BH152),"")</f>
        <v/>
      </c>
      <c r="BK141" s="109" t="str">
        <f>IF($C141="OK",_xlfn.NUMBERVALUE(Plantilla!BI152),"")</f>
        <v/>
      </c>
      <c r="BL141" s="6" t="str">
        <f>IF($C141="OK",
   IF(Plantilla!BJ152&lt;&gt;"",
      TEXT(VLOOKUP(Plantilla!BJ152,'Tablas '!$Z$4:$AA$6,2,FALSE),"#"),
   ""),
"")</f>
        <v/>
      </c>
      <c r="BM141" s="4" t="str">
        <f>IF($C141="OK",_xlfn.NUMBERVALUE(Plantilla!BK152),"")</f>
        <v/>
      </c>
      <c r="BN141" s="4" t="str">
        <f>IF($C141="OK",_xlfn.NUMBERVALUE(Plantilla!BL152),"")</f>
        <v/>
      </c>
      <c r="BO141" s="6" t="str">
        <f>IF($C141="OK",_xlfn.NUMBERVALUE(Plantilla!BM152),"")</f>
        <v/>
      </c>
      <c r="BP141" s="4" t="str">
        <f>IF($C141="OK",_xlfn.NUMBERVALUE(Plantilla!BN152),"")</f>
        <v/>
      </c>
      <c r="BQ141" s="6" t="str">
        <f>IF($C141="OK",_xlfn.NUMBERVALUE(Plantilla!BO152),"")</f>
        <v/>
      </c>
      <c r="BR141" s="4" t="str">
        <f>IF($C141="OK",_xlfn.NUMBERVALUE(Plantilla!BP152),"")</f>
        <v/>
      </c>
      <c r="BS141" s="6" t="str">
        <f>IF($C141="OK",_xlfn.NUMBERVALUE(Plantilla!BQ152),"")</f>
        <v/>
      </c>
      <c r="BT141" s="4" t="str">
        <f>IF($C141="OK",_xlfn.NUMBERVALUE(Plantilla!BR152),"")</f>
        <v/>
      </c>
      <c r="BU141" s="6" t="str">
        <f>IF($C141="OK",_xlfn.NUMBERVALUE(Plantilla!BS152),"")</f>
        <v/>
      </c>
      <c r="BV141" s="6" t="str">
        <f>IF($C141="OK",_xlfn.NUMBERVALUE(Plantilla!BT152),"")</f>
        <v/>
      </c>
      <c r="BW141" s="6" t="str">
        <f>IF($C141="OK",_xlfn.NUMBERVALUE(Plantilla!BU152),"")</f>
        <v/>
      </c>
      <c r="BX141" s="6" t="str">
        <f>IF($C141="OK",_xlfn.NUMBERVALUE(Plantilla!BV152),"")</f>
        <v/>
      </c>
      <c r="BY141" s="6" t="str">
        <f>IF($C141="OK",_xlfn.NUMBERVALUE(Plantilla!BW152),"")</f>
        <v/>
      </c>
      <c r="BZ141" s="6" t="str">
        <f>IF($C141="OK",_xlfn.NUMBERVALUE(Plantilla!BX152),"")</f>
        <v/>
      </c>
      <c r="CA141" s="6" t="str">
        <f>IF($C141="OK",_xlfn.NUMBERVALUE(Plantilla!BY152),"")</f>
        <v/>
      </c>
      <c r="CB141" s="6" t="str">
        <f>IF($C141="OK",_xlfn.NUMBERVALUE(Plantilla!BZ152),"")</f>
        <v/>
      </c>
      <c r="CC141" s="6" t="str">
        <f>IF($C141="OK",_xlfn.NUMBERVALUE(Plantilla!CA152),"")</f>
        <v/>
      </c>
      <c r="CD141" s="6" t="str">
        <f>IF($C141="OK",_xlfn.NUMBERVALUE(Plantilla!CB152),"")</f>
        <v/>
      </c>
      <c r="CE141" s="6" t="str">
        <f>IF($C141="OK",_xlfn.NUMBERVALUE(Plantilla!CC152),"")</f>
        <v/>
      </c>
      <c r="CF141" s="4" t="str">
        <f>IF($C141="OK",_xlfn.NUMBERVALUE(Plantilla!CD152),"")</f>
        <v/>
      </c>
      <c r="CG141" s="6" t="str">
        <f>IF($C141="OK",_xlfn.NUMBERVALUE(Plantilla!CE152),"")</f>
        <v/>
      </c>
      <c r="CH141" s="6" t="str">
        <f>IF($C141="OK",_xlfn.NUMBERVALUE(Plantilla!CF152),"")</f>
        <v/>
      </c>
      <c r="CI141" s="6" t="str">
        <f>IF($C141="OK",_xlfn.NUMBERVALUE(Plantilla!CG152),"")</f>
        <v/>
      </c>
      <c r="CJ141" s="6" t="str">
        <f>IF($C141="OK",_xlfn.NUMBERVALUE(Plantilla!CH152),"")</f>
        <v/>
      </c>
      <c r="CK141" s="6" t="str">
        <f>IF($C141="OK",_xlfn.NUMBERVALUE(Plantilla!CI152),"")</f>
        <v/>
      </c>
      <c r="CL141" s="6" t="str">
        <f>IF($C141="OK",_xlfn.NUMBERVALUE(Plantilla!CJ152),"")</f>
        <v/>
      </c>
      <c r="CM141" t="str">
        <f>IF($C141="OK",TEXT(Plantilla!CK152,"#"),"")</f>
        <v/>
      </c>
      <c r="CN141" s="6" t="str">
        <f>IF($C141="OK",_xlfn.NUMBERVALUE(Plantilla!CL152),"")</f>
        <v/>
      </c>
      <c r="CO141" s="6" t="str">
        <f>IF($C141="OK",_xlfn.NUMBERVALUE(Plantilla!CM152),"")</f>
        <v/>
      </c>
      <c r="CP141" s="110" t="str">
        <f>IF($C141="OK",_xlfn.NUMBERVALUE(Plantilla!CN152),"")</f>
        <v/>
      </c>
      <c r="CQ141" s="6" t="str">
        <f>IF($C141="OK",_xlfn.NUMBERVALUE(Plantilla!CO152),"")</f>
        <v/>
      </c>
      <c r="CR141" s="109" t="str">
        <f>IF($C141="OK",_xlfn.NUMBERVALUE(Plantilla!CP152),"")</f>
        <v/>
      </c>
      <c r="CS141" s="110" t="str">
        <f>IF($C141="OK",_xlfn.NUMBERVALUE(Plantilla!CQ152),"")</f>
        <v/>
      </c>
      <c r="CT141" s="6" t="str">
        <f>IF($C141="OK",_xlfn.NUMBERVALUE(Plantilla!CR152),"")</f>
        <v/>
      </c>
      <c r="CU141" s="109" t="str">
        <f>IF($C141="OK",_xlfn.NUMBERVALUE(Plantilla!CS152),"")</f>
        <v/>
      </c>
      <c r="CV141" s="110" t="str">
        <f>IF($C141="OK",_xlfn.NUMBERVALUE(Plantilla!CT152),"")</f>
        <v/>
      </c>
      <c r="CW141" s="6" t="str">
        <f>IF($C141="OK",_xlfn.NUMBERVALUE(Plantilla!CU152),"")</f>
        <v/>
      </c>
      <c r="CX141" s="82" t="str">
        <f>IF($C141="OK",_xlfn.NUMBERVALUE(Plantilla!CV152),"")</f>
        <v/>
      </c>
      <c r="CY141" s="6" t="str">
        <f>IF($C141="OK",_xlfn.NUMBERVALUE(Plantilla!CW152),"")</f>
        <v/>
      </c>
      <c r="CZ141" s="82" t="str">
        <f>IF($C141="OK",_xlfn.NUMBERVALUE(Plantilla!CX152),"")</f>
        <v/>
      </c>
      <c r="DA141" s="6" t="str">
        <f>IF($C141="OK",_xlfn.NUMBERVALUE(Plantilla!CY152),"")</f>
        <v/>
      </c>
      <c r="DB141" s="109" t="str">
        <f>IF($C141="OK",_xlfn.NUMBERVALUE(Plantilla!CZ152),"")</f>
        <v/>
      </c>
      <c r="DC141" s="6" t="str">
        <f>IF($C141="OK",_xlfn.NUMBERVALUE(Plantilla!DA152),"")</f>
        <v/>
      </c>
      <c r="DD141" s="6" t="str">
        <f>IF($C141="OK",TEXT(Plantilla!DB152,"#"),"")</f>
        <v/>
      </c>
      <c r="DE141" s="6" t="str">
        <f>IF($C141="OK",_xlfn.NUMBERVALUE(Plantilla!DC152),"")</f>
        <v/>
      </c>
      <c r="DF141" s="4" t="str">
        <f>IF($C141="OK",_xlfn.NUMBERVALUE(Plantilla!DD152),"")</f>
        <v/>
      </c>
      <c r="DG141" s="6" t="str">
        <f>IF($C141="OK",_xlfn.NUMBERVALUE(Plantilla!DE152),"")</f>
        <v/>
      </c>
      <c r="DH141" s="6" t="str">
        <f>IF($C141="OK",_xlfn.NUMBERVALUE(Plantilla!DF152),"")</f>
        <v/>
      </c>
      <c r="DI141" s="6" t="str">
        <f>IF($C141="OK",_xlfn.NUMBERVALUE(Plantilla!DG152),"")</f>
        <v/>
      </c>
      <c r="DJ141" s="6" t="str">
        <f>IF($C141="OK",_xlfn.NUMBERVALUE(Plantilla!DH152),"")</f>
        <v/>
      </c>
      <c r="DK141" s="6" t="str">
        <f>IF($C141="OK",_xlfn.NUMBERVALUE(Plantilla!DI152),"")</f>
        <v/>
      </c>
      <c r="DL141" s="6" t="str">
        <f>IF($C141="OK",_xlfn.NUMBERVALUE(Plantilla!DJ152),"")</f>
        <v/>
      </c>
      <c r="DM141" s="6" t="str">
        <f>IF($C141="OK",_xlfn.NUMBERVALUE(Plantilla!DK152),"")</f>
        <v/>
      </c>
      <c r="DN141" s="6" t="str">
        <f>IF($C141="OK",_xlfn.NUMBERVALUE(Plantilla!DL152),"")</f>
        <v/>
      </c>
      <c r="DO141" s="6" t="str">
        <f>IF($C141="OK",_xlfn.NUMBERVALUE(Plantilla!DM152),"")</f>
        <v/>
      </c>
      <c r="DP141" s="6" t="str">
        <f>IF($C141="OK",_xlfn.NUMBERVALUE(Plantilla!DN152),"")</f>
        <v/>
      </c>
      <c r="DQ141" s="6" t="str">
        <f>IF($C141="OK",_xlfn.NUMBERVALUE(Plantilla!DO152),"")</f>
        <v/>
      </c>
      <c r="DR141" s="6" t="str">
        <f>IF($C141="OK",_xlfn.NUMBERVALUE(Plantilla!DP152),"")</f>
        <v/>
      </c>
      <c r="DS141" t="str">
        <f>IF($C141="OK",TEXT(Plantilla!DR152,"#"),"")</f>
        <v/>
      </c>
      <c r="DT141" s="6"/>
    </row>
    <row r="142" spans="1:124" x14ac:dyDescent="0.25">
      <c r="A142" t="str">
        <f>IF(Plantilla!$I$6="¡Perfecto!, Guarda el archivo y adjúntalo a tu interfaz de Nómina Electrónica","OK","Error")</f>
        <v>OK</v>
      </c>
      <c r="B142" t="str">
        <f>IF(Plantilla!$I$6="¡Perfecto!, Guarda el archivo y adjúntalo a tu interfaz de Nómina Electrónica",MID(Plantilla!$D$2,SEARCH("V",Plantilla!$D$2),10),"")</f>
        <v>V2.0</v>
      </c>
      <c r="C142" t="str">
        <f>Plantilla!C153</f>
        <v/>
      </c>
      <c r="D142" t="str">
        <f>IF($C142="OK",Plantilla!B153,"")</f>
        <v/>
      </c>
      <c r="E142" t="str">
        <f>IF($C142="OK",
   VLOOKUP(Plantilla!$E$4,'Tablas '!$AP$4:$AT$6,5,FALSE),
"")</f>
        <v/>
      </c>
      <c r="F142" t="str">
        <f>IF($C142="OK",TEXT(Plantilla!D153,"#"),"")</f>
        <v/>
      </c>
      <c r="G142" t="str">
        <f>IF($C142="OK",
   VLOOKUP(Plantilla!E153,'Tablas '!$B$4:$C$14,2,FALSE),
"")</f>
        <v/>
      </c>
      <c r="H142" t="str">
        <f>IF($C142="OK",TEXT(Plantilla!F153,"#"),"")</f>
        <v/>
      </c>
      <c r="I142" t="str">
        <f>IF($C142="OK",TEXT(Plantilla!G153,"#"),"")</f>
        <v/>
      </c>
      <c r="J142" t="str">
        <f>IF($C142="OK",TEXT(Plantilla!H153,"#"),"")</f>
        <v/>
      </c>
      <c r="K142" t="str">
        <f>IF($C142="OK",TEXT(Plantilla!I153,"#"),"")</f>
        <v/>
      </c>
      <c r="L142" t="str">
        <f>IF($C142="OK",TEXT(Plantilla!J153,"#"),"")</f>
        <v/>
      </c>
      <c r="M142" t="str">
        <f>IF($C142="OK",TEXT(Plantilla!K153,"#"),"")</f>
        <v/>
      </c>
      <c r="N142" t="str">
        <f>IF($C142="OK",
   CONCATENATE(YEAR(Plantilla!L153),"-",TEXT(MONTH(Plantilla!L153),"00"),"-",TEXT(DAY(Plantilla!L153),"00")),
"")</f>
        <v/>
      </c>
      <c r="O142" t="str">
        <f>IF($C142="OK",_xlfn.NUMBERVALUE(Plantilla!M153),"")</f>
        <v/>
      </c>
      <c r="P142" t="str">
        <f>IF($C142="OK",
   IF(Plantilla!N153&lt;&gt;"",
      CONCATENATE(YEAR(Plantilla!N153),"-",TEXT(MONTH(Plantilla!N153),"00"),"-",TEXT(DAY(Plantilla!N153),"00")),
   ""),
"")</f>
        <v/>
      </c>
      <c r="Q142" t="str">
        <f>IF($C142="OK",
   VLOOKUP(Plantilla!O153,'Tablas '!$E$4:$F$19,2,FALSE),
"")</f>
        <v/>
      </c>
      <c r="R142" t="str">
        <f>IF($C142="OK",
   VLOOKUP(Plantilla!P153,'Tablas '!$H$4:$I$5,2,FALSE),
"")</f>
        <v/>
      </c>
      <c r="S142" t="str">
        <f>IF($C142="OK",
   VLOOKUP(Plantilla!Q153,'Tablas '!$K$4:$L$8,2,FALSE),
"")</f>
        <v/>
      </c>
      <c r="T142" t="str">
        <f>IF($C142="OK",
   VLOOKUP(Plantilla!R153,'Tablas '!$AE$4:$AF$6,2,FALSE),
"")</f>
        <v/>
      </c>
      <c r="U142" t="str">
        <f>IF($C142="OK",
   VLOOKUP(Plantilla!S153,'Tablas '!$AE$4:$AF$6,2,FALSE),
"")</f>
        <v/>
      </c>
      <c r="V142" t="str">
        <f>IF($C142="OK",TEXT(Plantilla!T153,"#"),"")</f>
        <v/>
      </c>
      <c r="W142" s="84" t="str">
        <f>IF($C142="OK",
   VLOOKUP(Plantilla!U153,'Tablas '!$AM$4:$AN$1126,2,FALSE),
"")</f>
        <v/>
      </c>
      <c r="X142" t="str">
        <f>IF($C142="OK",TEXT(Plantilla!V153,"#"),"")</f>
        <v/>
      </c>
      <c r="Y142" t="str">
        <f>IF($C142="OK",
   CONCATENATE(YEAR(Plantilla!W153),"-",TEXT(MONTH(Plantilla!W153),"00"),"-",TEXT(DAY(Plantilla!W153),"00")),
"")</f>
        <v/>
      </c>
      <c r="Z142" t="str">
        <f>IF($C142="OK",
   CONCATENATE(YEAR(Plantilla!X153),"-",TEXT(MONTH(Plantilla!X153),"00"),"-",TEXT(DAY(Plantilla!X153),"00")),
"")</f>
        <v/>
      </c>
      <c r="AA142" t="str">
        <f>IF($C142="OK",
   TEXT(VLOOKUP(Plantilla!Y153,'Tablas '!$Q$4:$R$9,2,FALSE),"#"),
"")</f>
        <v/>
      </c>
      <c r="AB142" t="str">
        <f>IF($C142="OK",
   CONCATENATE(YEAR(Plantilla!Z153),"-",TEXT(MONTH(Plantilla!Z153),"00"),"-",TEXT(DAY(Plantilla!Z153),"00")),
"")</f>
        <v/>
      </c>
      <c r="AC142" t="str">
        <f>IF($C142="OK",
   TEXT(VLOOKUP(Plantilla!AA153,'Tablas '!$T$4:$U$13,2,FALSE),"#"),
"")</f>
        <v/>
      </c>
      <c r="AD142" t="str">
        <f>IF($C142="OK",TEXT(Plantilla!AB153,"#"),"")</f>
        <v/>
      </c>
      <c r="AE142" t="str">
        <f>IF($C142="OK",
   IF(Plantilla!AC153&lt;&gt;"",
      TEXT(VLOOKUP(Plantilla!AC153,'Tablas '!$W$4:$X$7,2,FALSE),"#"),
   ""),
"")</f>
        <v/>
      </c>
      <c r="AF142" t="str">
        <f>IF($C142="OK",TEXT(Plantilla!AD153,"#"),"")</f>
        <v/>
      </c>
      <c r="AG142" s="6" t="str">
        <f>IF($C142="OK",_xlfn.NUMBERVALUE(Plantilla!AE153),"")</f>
        <v/>
      </c>
      <c r="AH142" s="4" t="str">
        <f>IF($C142="OK",_xlfn.NUMBERVALUE(Plantilla!AF153),"")</f>
        <v/>
      </c>
      <c r="AI142" s="6" t="str">
        <f>IF($C142="OK",_xlfn.NUMBERVALUE(Plantilla!AG153),"")</f>
        <v/>
      </c>
      <c r="AJ142" s="6" t="str">
        <f>IF($C142="OK",_xlfn.NUMBERVALUE(Plantilla!AH153),"")</f>
        <v/>
      </c>
      <c r="AK142" s="6" t="str">
        <f>IF($C142="OK",_xlfn.NUMBERVALUE(Plantilla!AI153),"")</f>
        <v/>
      </c>
      <c r="AL142" s="6" t="str">
        <f>IF($C142="OK",_xlfn.NUMBERVALUE(Plantilla!AJ153),"")</f>
        <v/>
      </c>
      <c r="AM142" s="4" t="str">
        <f>IF($C142="OK",_xlfn.NUMBERVALUE(Plantilla!AK153),"")</f>
        <v/>
      </c>
      <c r="AN142" s="6" t="str">
        <f>IF($C142="OK",_xlfn.NUMBERVALUE(Plantilla!AL153),"")</f>
        <v/>
      </c>
      <c r="AO142" s="4" t="str">
        <f>IF($C142="OK",_xlfn.NUMBERVALUE(Plantilla!AM153),"")</f>
        <v/>
      </c>
      <c r="AP142" s="6" t="str">
        <f>IF($C142="OK",_xlfn.NUMBERVALUE(Plantilla!AN153),"")</f>
        <v/>
      </c>
      <c r="AQ142" s="4" t="str">
        <f>IF($C142="OK",_xlfn.NUMBERVALUE(Plantilla!AO153),"")</f>
        <v/>
      </c>
      <c r="AR142" s="6" t="str">
        <f>IF($C142="OK",_xlfn.NUMBERVALUE(Plantilla!AP153),"")</f>
        <v/>
      </c>
      <c r="AS142" s="4" t="str">
        <f>IF($C142="OK",_xlfn.NUMBERVALUE(Plantilla!AQ153),"")</f>
        <v/>
      </c>
      <c r="AT142" s="6" t="str">
        <f>IF($C142="OK",_xlfn.NUMBERVALUE(Plantilla!AR153),"")</f>
        <v/>
      </c>
      <c r="AU142" s="4" t="str">
        <f>IF($C142="OK",_xlfn.NUMBERVALUE(Plantilla!AS153),"")</f>
        <v/>
      </c>
      <c r="AV142" s="6" t="str">
        <f>IF($C142="OK",_xlfn.NUMBERVALUE(Plantilla!AT153),"")</f>
        <v/>
      </c>
      <c r="AW142" s="4" t="str">
        <f>IF($C142="OK",_xlfn.NUMBERVALUE(Plantilla!AU153),"")</f>
        <v/>
      </c>
      <c r="AX142" s="6" t="str">
        <f>IF($C142="OK",_xlfn.NUMBERVALUE(Plantilla!AV153),"")</f>
        <v/>
      </c>
      <c r="AY142" s="4" t="str">
        <f>IF($C142="OK",_xlfn.NUMBERVALUE(Plantilla!AW153),"")</f>
        <v/>
      </c>
      <c r="AZ142" s="6" t="str">
        <f>IF($C142="OK",_xlfn.NUMBERVALUE(Plantilla!AX153),"")</f>
        <v/>
      </c>
      <c r="BA142" t="str">
        <f>IF($C142="OK",_xlfn.NUMBERVALUE(Plantilla!AY153),"")</f>
        <v/>
      </c>
      <c r="BB142" t="str">
        <f>IF($C142="OK",_xlfn.NUMBERVALUE(Plantilla!AZ153),"")</f>
        <v/>
      </c>
      <c r="BC142" s="4" t="str">
        <f>IF($C142="OK",_xlfn.NUMBERVALUE(Plantilla!BA153),"")</f>
        <v/>
      </c>
      <c r="BD142" s="6" t="str">
        <f>IF($C142="OK",_xlfn.NUMBERVALUE(Plantilla!BB153),"")</f>
        <v/>
      </c>
      <c r="BE142" s="4" t="str">
        <f>IF($C142="OK",_xlfn.NUMBERVALUE(Plantilla!BC153),"")</f>
        <v/>
      </c>
      <c r="BF142" s="6" t="str">
        <f>IF($C142="OK",_xlfn.NUMBERVALUE(Plantilla!BD153),"")</f>
        <v/>
      </c>
      <c r="BG142" s="4" t="str">
        <f>IF($C142="OK",_xlfn.NUMBERVALUE(Plantilla!BE153),"")</f>
        <v/>
      </c>
      <c r="BH142" s="6" t="str">
        <f>IF($C142="OK",_xlfn.NUMBERVALUE(Plantilla!BF153),"")</f>
        <v/>
      </c>
      <c r="BI142" s="110" t="str">
        <f>IF($C142="OK",_xlfn.NUMBERVALUE(Plantilla!BG153),"")</f>
        <v/>
      </c>
      <c r="BJ142" s="6" t="str">
        <f>IF($C142="OK",_xlfn.NUMBERVALUE(Plantilla!BH153),"")</f>
        <v/>
      </c>
      <c r="BK142" s="109" t="str">
        <f>IF($C142="OK",_xlfn.NUMBERVALUE(Plantilla!BI153),"")</f>
        <v/>
      </c>
      <c r="BL142" s="6" t="str">
        <f>IF($C142="OK",
   IF(Plantilla!BJ153&lt;&gt;"",
      TEXT(VLOOKUP(Plantilla!BJ153,'Tablas '!$Z$4:$AA$6,2,FALSE),"#"),
   ""),
"")</f>
        <v/>
      </c>
      <c r="BM142" s="4" t="str">
        <f>IF($C142="OK",_xlfn.NUMBERVALUE(Plantilla!BK153),"")</f>
        <v/>
      </c>
      <c r="BN142" s="4" t="str">
        <f>IF($C142="OK",_xlfn.NUMBERVALUE(Plantilla!BL153),"")</f>
        <v/>
      </c>
      <c r="BO142" s="6" t="str">
        <f>IF($C142="OK",_xlfn.NUMBERVALUE(Plantilla!BM153),"")</f>
        <v/>
      </c>
      <c r="BP142" s="4" t="str">
        <f>IF($C142="OK",_xlfn.NUMBERVALUE(Plantilla!BN153),"")</f>
        <v/>
      </c>
      <c r="BQ142" s="6" t="str">
        <f>IF($C142="OK",_xlfn.NUMBERVALUE(Plantilla!BO153),"")</f>
        <v/>
      </c>
      <c r="BR142" s="4" t="str">
        <f>IF($C142="OK",_xlfn.NUMBERVALUE(Plantilla!BP153),"")</f>
        <v/>
      </c>
      <c r="BS142" s="6" t="str">
        <f>IF($C142="OK",_xlfn.NUMBERVALUE(Plantilla!BQ153),"")</f>
        <v/>
      </c>
      <c r="BT142" s="4" t="str">
        <f>IF($C142="OK",_xlfn.NUMBERVALUE(Plantilla!BR153),"")</f>
        <v/>
      </c>
      <c r="BU142" s="6" t="str">
        <f>IF($C142="OK",_xlfn.NUMBERVALUE(Plantilla!BS153),"")</f>
        <v/>
      </c>
      <c r="BV142" s="6" t="str">
        <f>IF($C142="OK",_xlfn.NUMBERVALUE(Plantilla!BT153),"")</f>
        <v/>
      </c>
      <c r="BW142" s="6" t="str">
        <f>IF($C142="OK",_xlfn.NUMBERVALUE(Plantilla!BU153),"")</f>
        <v/>
      </c>
      <c r="BX142" s="6" t="str">
        <f>IF($C142="OK",_xlfn.NUMBERVALUE(Plantilla!BV153),"")</f>
        <v/>
      </c>
      <c r="BY142" s="6" t="str">
        <f>IF($C142="OK",_xlfn.NUMBERVALUE(Plantilla!BW153),"")</f>
        <v/>
      </c>
      <c r="BZ142" s="6" t="str">
        <f>IF($C142="OK",_xlfn.NUMBERVALUE(Plantilla!BX153),"")</f>
        <v/>
      </c>
      <c r="CA142" s="6" t="str">
        <f>IF($C142="OK",_xlfn.NUMBERVALUE(Plantilla!BY153),"")</f>
        <v/>
      </c>
      <c r="CB142" s="6" t="str">
        <f>IF($C142="OK",_xlfn.NUMBERVALUE(Plantilla!BZ153),"")</f>
        <v/>
      </c>
      <c r="CC142" s="6" t="str">
        <f>IF($C142="OK",_xlfn.NUMBERVALUE(Plantilla!CA153),"")</f>
        <v/>
      </c>
      <c r="CD142" s="6" t="str">
        <f>IF($C142="OK",_xlfn.NUMBERVALUE(Plantilla!CB153),"")</f>
        <v/>
      </c>
      <c r="CE142" s="6" t="str">
        <f>IF($C142="OK",_xlfn.NUMBERVALUE(Plantilla!CC153),"")</f>
        <v/>
      </c>
      <c r="CF142" s="4" t="str">
        <f>IF($C142="OK",_xlfn.NUMBERVALUE(Plantilla!CD153),"")</f>
        <v/>
      </c>
      <c r="CG142" s="6" t="str">
        <f>IF($C142="OK",_xlfn.NUMBERVALUE(Plantilla!CE153),"")</f>
        <v/>
      </c>
      <c r="CH142" s="6" t="str">
        <f>IF($C142="OK",_xlfn.NUMBERVALUE(Plantilla!CF153),"")</f>
        <v/>
      </c>
      <c r="CI142" s="6" t="str">
        <f>IF($C142="OK",_xlfn.NUMBERVALUE(Plantilla!CG153),"")</f>
        <v/>
      </c>
      <c r="CJ142" s="6" t="str">
        <f>IF($C142="OK",_xlfn.NUMBERVALUE(Plantilla!CH153),"")</f>
        <v/>
      </c>
      <c r="CK142" s="6" t="str">
        <f>IF($C142="OK",_xlfn.NUMBERVALUE(Plantilla!CI153),"")</f>
        <v/>
      </c>
      <c r="CL142" s="6" t="str">
        <f>IF($C142="OK",_xlfn.NUMBERVALUE(Plantilla!CJ153),"")</f>
        <v/>
      </c>
      <c r="CM142" t="str">
        <f>IF($C142="OK",TEXT(Plantilla!CK153,"#"),"")</f>
        <v/>
      </c>
      <c r="CN142" s="6" t="str">
        <f>IF($C142="OK",_xlfn.NUMBERVALUE(Plantilla!CL153),"")</f>
        <v/>
      </c>
      <c r="CO142" s="6" t="str">
        <f>IF($C142="OK",_xlfn.NUMBERVALUE(Plantilla!CM153),"")</f>
        <v/>
      </c>
      <c r="CP142" s="110" t="str">
        <f>IF($C142="OK",_xlfn.NUMBERVALUE(Plantilla!CN153),"")</f>
        <v/>
      </c>
      <c r="CQ142" s="6" t="str">
        <f>IF($C142="OK",_xlfn.NUMBERVALUE(Plantilla!CO153),"")</f>
        <v/>
      </c>
      <c r="CR142" s="109" t="str">
        <f>IF($C142="OK",_xlfn.NUMBERVALUE(Plantilla!CP153),"")</f>
        <v/>
      </c>
      <c r="CS142" s="110" t="str">
        <f>IF($C142="OK",_xlfn.NUMBERVALUE(Plantilla!CQ153),"")</f>
        <v/>
      </c>
      <c r="CT142" s="6" t="str">
        <f>IF($C142="OK",_xlfn.NUMBERVALUE(Plantilla!CR153),"")</f>
        <v/>
      </c>
      <c r="CU142" s="109" t="str">
        <f>IF($C142="OK",_xlfn.NUMBERVALUE(Plantilla!CS153),"")</f>
        <v/>
      </c>
      <c r="CV142" s="110" t="str">
        <f>IF($C142="OK",_xlfn.NUMBERVALUE(Plantilla!CT153),"")</f>
        <v/>
      </c>
      <c r="CW142" s="6" t="str">
        <f>IF($C142="OK",_xlfn.NUMBERVALUE(Plantilla!CU153),"")</f>
        <v/>
      </c>
      <c r="CX142" s="82" t="str">
        <f>IF($C142="OK",_xlfn.NUMBERVALUE(Plantilla!CV153),"")</f>
        <v/>
      </c>
      <c r="CY142" s="6" t="str">
        <f>IF($C142="OK",_xlfn.NUMBERVALUE(Plantilla!CW153),"")</f>
        <v/>
      </c>
      <c r="CZ142" s="82" t="str">
        <f>IF($C142="OK",_xlfn.NUMBERVALUE(Plantilla!CX153),"")</f>
        <v/>
      </c>
      <c r="DA142" s="6" t="str">
        <f>IF($C142="OK",_xlfn.NUMBERVALUE(Plantilla!CY153),"")</f>
        <v/>
      </c>
      <c r="DB142" s="109" t="str">
        <f>IF($C142="OK",_xlfn.NUMBERVALUE(Plantilla!CZ153),"")</f>
        <v/>
      </c>
      <c r="DC142" s="6" t="str">
        <f>IF($C142="OK",_xlfn.NUMBERVALUE(Plantilla!DA153),"")</f>
        <v/>
      </c>
      <c r="DD142" s="6" t="str">
        <f>IF($C142="OK",TEXT(Plantilla!DB153,"#"),"")</f>
        <v/>
      </c>
      <c r="DE142" s="6" t="str">
        <f>IF($C142="OK",_xlfn.NUMBERVALUE(Plantilla!DC153),"")</f>
        <v/>
      </c>
      <c r="DF142" s="4" t="str">
        <f>IF($C142="OK",_xlfn.NUMBERVALUE(Plantilla!DD153),"")</f>
        <v/>
      </c>
      <c r="DG142" s="6" t="str">
        <f>IF($C142="OK",_xlfn.NUMBERVALUE(Plantilla!DE153),"")</f>
        <v/>
      </c>
      <c r="DH142" s="6" t="str">
        <f>IF($C142="OK",_xlfn.NUMBERVALUE(Plantilla!DF153),"")</f>
        <v/>
      </c>
      <c r="DI142" s="6" t="str">
        <f>IF($C142="OK",_xlfn.NUMBERVALUE(Plantilla!DG153),"")</f>
        <v/>
      </c>
      <c r="DJ142" s="6" t="str">
        <f>IF($C142="OK",_xlfn.NUMBERVALUE(Plantilla!DH153),"")</f>
        <v/>
      </c>
      <c r="DK142" s="6" t="str">
        <f>IF($C142="OK",_xlfn.NUMBERVALUE(Plantilla!DI153),"")</f>
        <v/>
      </c>
      <c r="DL142" s="6" t="str">
        <f>IF($C142="OK",_xlfn.NUMBERVALUE(Plantilla!DJ153),"")</f>
        <v/>
      </c>
      <c r="DM142" s="6" t="str">
        <f>IF($C142="OK",_xlfn.NUMBERVALUE(Plantilla!DK153),"")</f>
        <v/>
      </c>
      <c r="DN142" s="6" t="str">
        <f>IF($C142="OK",_xlfn.NUMBERVALUE(Plantilla!DL153),"")</f>
        <v/>
      </c>
      <c r="DO142" s="6" t="str">
        <f>IF($C142="OK",_xlfn.NUMBERVALUE(Plantilla!DM153),"")</f>
        <v/>
      </c>
      <c r="DP142" s="6" t="str">
        <f>IF($C142="OK",_xlfn.NUMBERVALUE(Plantilla!DN153),"")</f>
        <v/>
      </c>
      <c r="DQ142" s="6" t="str">
        <f>IF($C142="OK",_xlfn.NUMBERVALUE(Plantilla!DO153),"")</f>
        <v/>
      </c>
      <c r="DR142" s="6" t="str">
        <f>IF($C142="OK",_xlfn.NUMBERVALUE(Plantilla!DP153),"")</f>
        <v/>
      </c>
      <c r="DS142" t="str">
        <f>IF($C142="OK",TEXT(Plantilla!DR153,"#"),"")</f>
        <v/>
      </c>
      <c r="DT142" s="6"/>
    </row>
    <row r="143" spans="1:124" x14ac:dyDescent="0.25">
      <c r="A143" t="str">
        <f>IF(Plantilla!$I$6="¡Perfecto!, Guarda el archivo y adjúntalo a tu interfaz de Nómina Electrónica","OK","Error")</f>
        <v>OK</v>
      </c>
      <c r="B143" t="str">
        <f>IF(Plantilla!$I$6="¡Perfecto!, Guarda el archivo y adjúntalo a tu interfaz de Nómina Electrónica",MID(Plantilla!$D$2,SEARCH("V",Plantilla!$D$2),10),"")</f>
        <v>V2.0</v>
      </c>
      <c r="C143" t="str">
        <f>Plantilla!C154</f>
        <v/>
      </c>
      <c r="D143" t="str">
        <f>IF($C143="OK",Plantilla!B154,"")</f>
        <v/>
      </c>
      <c r="E143" t="str">
        <f>IF($C143="OK",
   VLOOKUP(Plantilla!$E$4,'Tablas '!$AP$4:$AT$6,5,FALSE),
"")</f>
        <v/>
      </c>
      <c r="F143" t="str">
        <f>IF($C143="OK",TEXT(Plantilla!D154,"#"),"")</f>
        <v/>
      </c>
      <c r="G143" t="str">
        <f>IF($C143="OK",
   VLOOKUP(Plantilla!E154,'Tablas '!$B$4:$C$14,2,FALSE),
"")</f>
        <v/>
      </c>
      <c r="H143" t="str">
        <f>IF($C143="OK",TEXT(Plantilla!F154,"#"),"")</f>
        <v/>
      </c>
      <c r="I143" t="str">
        <f>IF($C143="OK",TEXT(Plantilla!G154,"#"),"")</f>
        <v/>
      </c>
      <c r="J143" t="str">
        <f>IF($C143="OK",TEXT(Plantilla!H154,"#"),"")</f>
        <v/>
      </c>
      <c r="K143" t="str">
        <f>IF($C143="OK",TEXT(Plantilla!I154,"#"),"")</f>
        <v/>
      </c>
      <c r="L143" t="str">
        <f>IF($C143="OK",TEXT(Plantilla!J154,"#"),"")</f>
        <v/>
      </c>
      <c r="M143" t="str">
        <f>IF($C143="OK",TEXT(Plantilla!K154,"#"),"")</f>
        <v/>
      </c>
      <c r="N143" t="str">
        <f>IF($C143="OK",
   CONCATENATE(YEAR(Plantilla!L154),"-",TEXT(MONTH(Plantilla!L154),"00"),"-",TEXT(DAY(Plantilla!L154),"00")),
"")</f>
        <v/>
      </c>
      <c r="O143" t="str">
        <f>IF($C143="OK",_xlfn.NUMBERVALUE(Plantilla!M154),"")</f>
        <v/>
      </c>
      <c r="P143" t="str">
        <f>IF($C143="OK",
   IF(Plantilla!N154&lt;&gt;"",
      CONCATENATE(YEAR(Plantilla!N154),"-",TEXT(MONTH(Plantilla!N154),"00"),"-",TEXT(DAY(Plantilla!N154),"00")),
   ""),
"")</f>
        <v/>
      </c>
      <c r="Q143" t="str">
        <f>IF($C143="OK",
   VLOOKUP(Plantilla!O154,'Tablas '!$E$4:$F$19,2,FALSE),
"")</f>
        <v/>
      </c>
      <c r="R143" t="str">
        <f>IF($C143="OK",
   VLOOKUP(Plantilla!P154,'Tablas '!$H$4:$I$5,2,FALSE),
"")</f>
        <v/>
      </c>
      <c r="S143" t="str">
        <f>IF($C143="OK",
   VLOOKUP(Plantilla!Q154,'Tablas '!$K$4:$L$8,2,FALSE),
"")</f>
        <v/>
      </c>
      <c r="T143" t="str">
        <f>IF($C143="OK",
   VLOOKUP(Plantilla!R154,'Tablas '!$AE$4:$AF$6,2,FALSE),
"")</f>
        <v/>
      </c>
      <c r="U143" t="str">
        <f>IF($C143="OK",
   VLOOKUP(Plantilla!S154,'Tablas '!$AE$4:$AF$6,2,FALSE),
"")</f>
        <v/>
      </c>
      <c r="V143" t="str">
        <f>IF($C143="OK",TEXT(Plantilla!T154,"#"),"")</f>
        <v/>
      </c>
      <c r="W143" s="84" t="str">
        <f>IF($C143="OK",
   VLOOKUP(Plantilla!U154,'Tablas '!$AM$4:$AN$1126,2,FALSE),
"")</f>
        <v/>
      </c>
      <c r="X143" t="str">
        <f>IF($C143="OK",TEXT(Plantilla!V154,"#"),"")</f>
        <v/>
      </c>
      <c r="Y143" t="str">
        <f>IF($C143="OK",
   CONCATENATE(YEAR(Plantilla!W154),"-",TEXT(MONTH(Plantilla!W154),"00"),"-",TEXT(DAY(Plantilla!W154),"00")),
"")</f>
        <v/>
      </c>
      <c r="Z143" t="str">
        <f>IF($C143="OK",
   CONCATENATE(YEAR(Plantilla!X154),"-",TEXT(MONTH(Plantilla!X154),"00"),"-",TEXT(DAY(Plantilla!X154),"00")),
"")</f>
        <v/>
      </c>
      <c r="AA143" t="str">
        <f>IF($C143="OK",
   TEXT(VLOOKUP(Plantilla!Y154,'Tablas '!$Q$4:$R$9,2,FALSE),"#"),
"")</f>
        <v/>
      </c>
      <c r="AB143" t="str">
        <f>IF($C143="OK",
   CONCATENATE(YEAR(Plantilla!Z154),"-",TEXT(MONTH(Plantilla!Z154),"00"),"-",TEXT(DAY(Plantilla!Z154),"00")),
"")</f>
        <v/>
      </c>
      <c r="AC143" t="str">
        <f>IF($C143="OK",
   TEXT(VLOOKUP(Plantilla!AA154,'Tablas '!$T$4:$U$13,2,FALSE),"#"),
"")</f>
        <v/>
      </c>
      <c r="AD143" t="str">
        <f>IF($C143="OK",TEXT(Plantilla!AB154,"#"),"")</f>
        <v/>
      </c>
      <c r="AE143" t="str">
        <f>IF($C143="OK",
   IF(Plantilla!AC154&lt;&gt;"",
      TEXT(VLOOKUP(Plantilla!AC154,'Tablas '!$W$4:$X$7,2,FALSE),"#"),
   ""),
"")</f>
        <v/>
      </c>
      <c r="AF143" t="str">
        <f>IF($C143="OK",TEXT(Plantilla!AD154,"#"),"")</f>
        <v/>
      </c>
      <c r="AG143" s="6" t="str">
        <f>IF($C143="OK",_xlfn.NUMBERVALUE(Plantilla!AE154),"")</f>
        <v/>
      </c>
      <c r="AH143" s="4" t="str">
        <f>IF($C143="OK",_xlfn.NUMBERVALUE(Plantilla!AF154),"")</f>
        <v/>
      </c>
      <c r="AI143" s="6" t="str">
        <f>IF($C143="OK",_xlfn.NUMBERVALUE(Plantilla!AG154),"")</f>
        <v/>
      </c>
      <c r="AJ143" s="6" t="str">
        <f>IF($C143="OK",_xlfn.NUMBERVALUE(Plantilla!AH154),"")</f>
        <v/>
      </c>
      <c r="AK143" s="6" t="str">
        <f>IF($C143="OK",_xlfn.NUMBERVALUE(Plantilla!AI154),"")</f>
        <v/>
      </c>
      <c r="AL143" s="6" t="str">
        <f>IF($C143="OK",_xlfn.NUMBERVALUE(Plantilla!AJ154),"")</f>
        <v/>
      </c>
      <c r="AM143" s="4" t="str">
        <f>IF($C143="OK",_xlfn.NUMBERVALUE(Plantilla!AK154),"")</f>
        <v/>
      </c>
      <c r="AN143" s="6" t="str">
        <f>IF($C143="OK",_xlfn.NUMBERVALUE(Plantilla!AL154),"")</f>
        <v/>
      </c>
      <c r="AO143" s="4" t="str">
        <f>IF($C143="OK",_xlfn.NUMBERVALUE(Plantilla!AM154),"")</f>
        <v/>
      </c>
      <c r="AP143" s="6" t="str">
        <f>IF($C143="OK",_xlfn.NUMBERVALUE(Plantilla!AN154),"")</f>
        <v/>
      </c>
      <c r="AQ143" s="4" t="str">
        <f>IF($C143="OK",_xlfn.NUMBERVALUE(Plantilla!AO154),"")</f>
        <v/>
      </c>
      <c r="AR143" s="6" t="str">
        <f>IF($C143="OK",_xlfn.NUMBERVALUE(Plantilla!AP154),"")</f>
        <v/>
      </c>
      <c r="AS143" s="4" t="str">
        <f>IF($C143="OK",_xlfn.NUMBERVALUE(Plantilla!AQ154),"")</f>
        <v/>
      </c>
      <c r="AT143" s="6" t="str">
        <f>IF($C143="OK",_xlfn.NUMBERVALUE(Plantilla!AR154),"")</f>
        <v/>
      </c>
      <c r="AU143" s="4" t="str">
        <f>IF($C143="OK",_xlfn.NUMBERVALUE(Plantilla!AS154),"")</f>
        <v/>
      </c>
      <c r="AV143" s="6" t="str">
        <f>IF($C143="OK",_xlfn.NUMBERVALUE(Plantilla!AT154),"")</f>
        <v/>
      </c>
      <c r="AW143" s="4" t="str">
        <f>IF($C143="OK",_xlfn.NUMBERVALUE(Plantilla!AU154),"")</f>
        <v/>
      </c>
      <c r="AX143" s="6" t="str">
        <f>IF($C143="OK",_xlfn.NUMBERVALUE(Plantilla!AV154),"")</f>
        <v/>
      </c>
      <c r="AY143" s="4" t="str">
        <f>IF($C143="OK",_xlfn.NUMBERVALUE(Plantilla!AW154),"")</f>
        <v/>
      </c>
      <c r="AZ143" s="6" t="str">
        <f>IF($C143="OK",_xlfn.NUMBERVALUE(Plantilla!AX154),"")</f>
        <v/>
      </c>
      <c r="BA143" t="str">
        <f>IF($C143="OK",_xlfn.NUMBERVALUE(Plantilla!AY154),"")</f>
        <v/>
      </c>
      <c r="BB143" t="str">
        <f>IF($C143="OK",_xlfn.NUMBERVALUE(Plantilla!AZ154),"")</f>
        <v/>
      </c>
      <c r="BC143" s="4" t="str">
        <f>IF($C143="OK",_xlfn.NUMBERVALUE(Plantilla!BA154),"")</f>
        <v/>
      </c>
      <c r="BD143" s="6" t="str">
        <f>IF($C143="OK",_xlfn.NUMBERVALUE(Plantilla!BB154),"")</f>
        <v/>
      </c>
      <c r="BE143" s="4" t="str">
        <f>IF($C143="OK",_xlfn.NUMBERVALUE(Plantilla!BC154),"")</f>
        <v/>
      </c>
      <c r="BF143" s="6" t="str">
        <f>IF($C143="OK",_xlfn.NUMBERVALUE(Plantilla!BD154),"")</f>
        <v/>
      </c>
      <c r="BG143" s="4" t="str">
        <f>IF($C143="OK",_xlfn.NUMBERVALUE(Plantilla!BE154),"")</f>
        <v/>
      </c>
      <c r="BH143" s="6" t="str">
        <f>IF($C143="OK",_xlfn.NUMBERVALUE(Plantilla!BF154),"")</f>
        <v/>
      </c>
      <c r="BI143" s="110" t="str">
        <f>IF($C143="OK",_xlfn.NUMBERVALUE(Plantilla!BG154),"")</f>
        <v/>
      </c>
      <c r="BJ143" s="6" t="str">
        <f>IF($C143="OK",_xlfn.NUMBERVALUE(Plantilla!BH154),"")</f>
        <v/>
      </c>
      <c r="BK143" s="109" t="str">
        <f>IF($C143="OK",_xlfn.NUMBERVALUE(Plantilla!BI154),"")</f>
        <v/>
      </c>
      <c r="BL143" s="6" t="str">
        <f>IF($C143="OK",
   IF(Plantilla!BJ154&lt;&gt;"",
      TEXT(VLOOKUP(Plantilla!BJ154,'Tablas '!$Z$4:$AA$6,2,FALSE),"#"),
   ""),
"")</f>
        <v/>
      </c>
      <c r="BM143" s="4" t="str">
        <f>IF($C143="OK",_xlfn.NUMBERVALUE(Plantilla!BK154),"")</f>
        <v/>
      </c>
      <c r="BN143" s="4" t="str">
        <f>IF($C143="OK",_xlfn.NUMBERVALUE(Plantilla!BL154),"")</f>
        <v/>
      </c>
      <c r="BO143" s="6" t="str">
        <f>IF($C143="OK",_xlfn.NUMBERVALUE(Plantilla!BM154),"")</f>
        <v/>
      </c>
      <c r="BP143" s="4" t="str">
        <f>IF($C143="OK",_xlfn.NUMBERVALUE(Plantilla!BN154),"")</f>
        <v/>
      </c>
      <c r="BQ143" s="6" t="str">
        <f>IF($C143="OK",_xlfn.NUMBERVALUE(Plantilla!BO154),"")</f>
        <v/>
      </c>
      <c r="BR143" s="4" t="str">
        <f>IF($C143="OK",_xlfn.NUMBERVALUE(Plantilla!BP154),"")</f>
        <v/>
      </c>
      <c r="BS143" s="6" t="str">
        <f>IF($C143="OK",_xlfn.NUMBERVALUE(Plantilla!BQ154),"")</f>
        <v/>
      </c>
      <c r="BT143" s="4" t="str">
        <f>IF($C143="OK",_xlfn.NUMBERVALUE(Plantilla!BR154),"")</f>
        <v/>
      </c>
      <c r="BU143" s="6" t="str">
        <f>IF($C143="OK",_xlfn.NUMBERVALUE(Plantilla!BS154),"")</f>
        <v/>
      </c>
      <c r="BV143" s="6" t="str">
        <f>IF($C143="OK",_xlfn.NUMBERVALUE(Plantilla!BT154),"")</f>
        <v/>
      </c>
      <c r="BW143" s="6" t="str">
        <f>IF($C143="OK",_xlfn.NUMBERVALUE(Plantilla!BU154),"")</f>
        <v/>
      </c>
      <c r="BX143" s="6" t="str">
        <f>IF($C143="OK",_xlfn.NUMBERVALUE(Plantilla!BV154),"")</f>
        <v/>
      </c>
      <c r="BY143" s="6" t="str">
        <f>IF($C143="OK",_xlfn.NUMBERVALUE(Plantilla!BW154),"")</f>
        <v/>
      </c>
      <c r="BZ143" s="6" t="str">
        <f>IF($C143="OK",_xlfn.NUMBERVALUE(Plantilla!BX154),"")</f>
        <v/>
      </c>
      <c r="CA143" s="6" t="str">
        <f>IF($C143="OK",_xlfn.NUMBERVALUE(Plantilla!BY154),"")</f>
        <v/>
      </c>
      <c r="CB143" s="6" t="str">
        <f>IF($C143="OK",_xlfn.NUMBERVALUE(Plantilla!BZ154),"")</f>
        <v/>
      </c>
      <c r="CC143" s="6" t="str">
        <f>IF($C143="OK",_xlfn.NUMBERVALUE(Plantilla!CA154),"")</f>
        <v/>
      </c>
      <c r="CD143" s="6" t="str">
        <f>IF($C143="OK",_xlfn.NUMBERVALUE(Plantilla!CB154),"")</f>
        <v/>
      </c>
      <c r="CE143" s="6" t="str">
        <f>IF($C143="OK",_xlfn.NUMBERVALUE(Plantilla!CC154),"")</f>
        <v/>
      </c>
      <c r="CF143" s="4" t="str">
        <f>IF($C143="OK",_xlfn.NUMBERVALUE(Plantilla!CD154),"")</f>
        <v/>
      </c>
      <c r="CG143" s="6" t="str">
        <f>IF($C143="OK",_xlfn.NUMBERVALUE(Plantilla!CE154),"")</f>
        <v/>
      </c>
      <c r="CH143" s="6" t="str">
        <f>IF($C143="OK",_xlfn.NUMBERVALUE(Plantilla!CF154),"")</f>
        <v/>
      </c>
      <c r="CI143" s="6" t="str">
        <f>IF($C143="OK",_xlfn.NUMBERVALUE(Plantilla!CG154),"")</f>
        <v/>
      </c>
      <c r="CJ143" s="6" t="str">
        <f>IF($C143="OK",_xlfn.NUMBERVALUE(Plantilla!CH154),"")</f>
        <v/>
      </c>
      <c r="CK143" s="6" t="str">
        <f>IF($C143="OK",_xlfn.NUMBERVALUE(Plantilla!CI154),"")</f>
        <v/>
      </c>
      <c r="CL143" s="6" t="str">
        <f>IF($C143="OK",_xlfn.NUMBERVALUE(Plantilla!CJ154),"")</f>
        <v/>
      </c>
      <c r="CM143" t="str">
        <f>IF($C143="OK",TEXT(Plantilla!CK154,"#"),"")</f>
        <v/>
      </c>
      <c r="CN143" s="6" t="str">
        <f>IF($C143="OK",_xlfn.NUMBERVALUE(Plantilla!CL154),"")</f>
        <v/>
      </c>
      <c r="CO143" s="6" t="str">
        <f>IF($C143="OK",_xlfn.NUMBERVALUE(Plantilla!CM154),"")</f>
        <v/>
      </c>
      <c r="CP143" s="110" t="str">
        <f>IF($C143="OK",_xlfn.NUMBERVALUE(Plantilla!CN154),"")</f>
        <v/>
      </c>
      <c r="CQ143" s="6" t="str">
        <f>IF($C143="OK",_xlfn.NUMBERVALUE(Plantilla!CO154),"")</f>
        <v/>
      </c>
      <c r="CR143" s="109" t="str">
        <f>IF($C143="OK",_xlfn.NUMBERVALUE(Plantilla!CP154),"")</f>
        <v/>
      </c>
      <c r="CS143" s="110" t="str">
        <f>IF($C143="OK",_xlfn.NUMBERVALUE(Plantilla!CQ154),"")</f>
        <v/>
      </c>
      <c r="CT143" s="6" t="str">
        <f>IF($C143="OK",_xlfn.NUMBERVALUE(Plantilla!CR154),"")</f>
        <v/>
      </c>
      <c r="CU143" s="109" t="str">
        <f>IF($C143="OK",_xlfn.NUMBERVALUE(Plantilla!CS154),"")</f>
        <v/>
      </c>
      <c r="CV143" s="110" t="str">
        <f>IF($C143="OK",_xlfn.NUMBERVALUE(Plantilla!CT154),"")</f>
        <v/>
      </c>
      <c r="CW143" s="6" t="str">
        <f>IF($C143="OK",_xlfn.NUMBERVALUE(Plantilla!CU154),"")</f>
        <v/>
      </c>
      <c r="CX143" s="82" t="str">
        <f>IF($C143="OK",_xlfn.NUMBERVALUE(Plantilla!CV154),"")</f>
        <v/>
      </c>
      <c r="CY143" s="6" t="str">
        <f>IF($C143="OK",_xlfn.NUMBERVALUE(Plantilla!CW154),"")</f>
        <v/>
      </c>
      <c r="CZ143" s="82" t="str">
        <f>IF($C143="OK",_xlfn.NUMBERVALUE(Plantilla!CX154),"")</f>
        <v/>
      </c>
      <c r="DA143" s="6" t="str">
        <f>IF($C143="OK",_xlfn.NUMBERVALUE(Plantilla!CY154),"")</f>
        <v/>
      </c>
      <c r="DB143" s="109" t="str">
        <f>IF($C143="OK",_xlfn.NUMBERVALUE(Plantilla!CZ154),"")</f>
        <v/>
      </c>
      <c r="DC143" s="6" t="str">
        <f>IF($C143="OK",_xlfn.NUMBERVALUE(Plantilla!DA154),"")</f>
        <v/>
      </c>
      <c r="DD143" s="6" t="str">
        <f>IF($C143="OK",TEXT(Plantilla!DB154,"#"),"")</f>
        <v/>
      </c>
      <c r="DE143" s="6" t="str">
        <f>IF($C143="OK",_xlfn.NUMBERVALUE(Plantilla!DC154),"")</f>
        <v/>
      </c>
      <c r="DF143" s="4" t="str">
        <f>IF($C143="OK",_xlfn.NUMBERVALUE(Plantilla!DD154),"")</f>
        <v/>
      </c>
      <c r="DG143" s="6" t="str">
        <f>IF($C143="OK",_xlfn.NUMBERVALUE(Plantilla!DE154),"")</f>
        <v/>
      </c>
      <c r="DH143" s="6" t="str">
        <f>IF($C143="OK",_xlfn.NUMBERVALUE(Plantilla!DF154),"")</f>
        <v/>
      </c>
      <c r="DI143" s="6" t="str">
        <f>IF($C143="OK",_xlfn.NUMBERVALUE(Plantilla!DG154),"")</f>
        <v/>
      </c>
      <c r="DJ143" s="6" t="str">
        <f>IF($C143="OK",_xlfn.NUMBERVALUE(Plantilla!DH154),"")</f>
        <v/>
      </c>
      <c r="DK143" s="6" t="str">
        <f>IF($C143="OK",_xlfn.NUMBERVALUE(Plantilla!DI154),"")</f>
        <v/>
      </c>
      <c r="DL143" s="6" t="str">
        <f>IF($C143="OK",_xlfn.NUMBERVALUE(Plantilla!DJ154),"")</f>
        <v/>
      </c>
      <c r="DM143" s="6" t="str">
        <f>IF($C143="OK",_xlfn.NUMBERVALUE(Plantilla!DK154),"")</f>
        <v/>
      </c>
      <c r="DN143" s="6" t="str">
        <f>IF($C143="OK",_xlfn.NUMBERVALUE(Plantilla!DL154),"")</f>
        <v/>
      </c>
      <c r="DO143" s="6" t="str">
        <f>IF($C143="OK",_xlfn.NUMBERVALUE(Plantilla!DM154),"")</f>
        <v/>
      </c>
      <c r="DP143" s="6" t="str">
        <f>IF($C143="OK",_xlfn.NUMBERVALUE(Plantilla!DN154),"")</f>
        <v/>
      </c>
      <c r="DQ143" s="6" t="str">
        <f>IF($C143="OK",_xlfn.NUMBERVALUE(Plantilla!DO154),"")</f>
        <v/>
      </c>
      <c r="DR143" s="6" t="str">
        <f>IF($C143="OK",_xlfn.NUMBERVALUE(Plantilla!DP154),"")</f>
        <v/>
      </c>
      <c r="DS143" t="str">
        <f>IF($C143="OK",TEXT(Plantilla!DR154,"#"),"")</f>
        <v/>
      </c>
      <c r="DT143" s="6"/>
    </row>
    <row r="144" spans="1:124" x14ac:dyDescent="0.25">
      <c r="A144" t="str">
        <f>IF(Plantilla!$I$6="¡Perfecto!, Guarda el archivo y adjúntalo a tu interfaz de Nómina Electrónica","OK","Error")</f>
        <v>OK</v>
      </c>
      <c r="B144" t="str">
        <f>IF(Plantilla!$I$6="¡Perfecto!, Guarda el archivo y adjúntalo a tu interfaz de Nómina Electrónica",MID(Plantilla!$D$2,SEARCH("V",Plantilla!$D$2),10),"")</f>
        <v>V2.0</v>
      </c>
      <c r="C144" t="str">
        <f>Plantilla!C155</f>
        <v/>
      </c>
      <c r="D144" t="str">
        <f>IF($C144="OK",Plantilla!B155,"")</f>
        <v/>
      </c>
      <c r="E144" t="str">
        <f>IF($C144="OK",
   VLOOKUP(Plantilla!$E$4,'Tablas '!$AP$4:$AT$6,5,FALSE),
"")</f>
        <v/>
      </c>
      <c r="F144" t="str">
        <f>IF($C144="OK",TEXT(Plantilla!D155,"#"),"")</f>
        <v/>
      </c>
      <c r="G144" t="str">
        <f>IF($C144="OK",
   VLOOKUP(Plantilla!E155,'Tablas '!$B$4:$C$14,2,FALSE),
"")</f>
        <v/>
      </c>
      <c r="H144" t="str">
        <f>IF($C144="OK",TEXT(Plantilla!F155,"#"),"")</f>
        <v/>
      </c>
      <c r="I144" t="str">
        <f>IF($C144="OK",TEXT(Plantilla!G155,"#"),"")</f>
        <v/>
      </c>
      <c r="J144" t="str">
        <f>IF($C144="OK",TEXT(Plantilla!H155,"#"),"")</f>
        <v/>
      </c>
      <c r="K144" t="str">
        <f>IF($C144="OK",TEXT(Plantilla!I155,"#"),"")</f>
        <v/>
      </c>
      <c r="L144" t="str">
        <f>IF($C144="OK",TEXT(Plantilla!J155,"#"),"")</f>
        <v/>
      </c>
      <c r="M144" t="str">
        <f>IF($C144="OK",TEXT(Plantilla!K155,"#"),"")</f>
        <v/>
      </c>
      <c r="N144" t="str">
        <f>IF($C144="OK",
   CONCATENATE(YEAR(Plantilla!L155),"-",TEXT(MONTH(Plantilla!L155),"00"),"-",TEXT(DAY(Plantilla!L155),"00")),
"")</f>
        <v/>
      </c>
      <c r="O144" t="str">
        <f>IF($C144="OK",_xlfn.NUMBERVALUE(Plantilla!M155),"")</f>
        <v/>
      </c>
      <c r="P144" t="str">
        <f>IF($C144="OK",
   IF(Plantilla!N155&lt;&gt;"",
      CONCATENATE(YEAR(Plantilla!N155),"-",TEXT(MONTH(Plantilla!N155),"00"),"-",TEXT(DAY(Plantilla!N155),"00")),
   ""),
"")</f>
        <v/>
      </c>
      <c r="Q144" t="str">
        <f>IF($C144="OK",
   VLOOKUP(Plantilla!O155,'Tablas '!$E$4:$F$19,2,FALSE),
"")</f>
        <v/>
      </c>
      <c r="R144" t="str">
        <f>IF($C144="OK",
   VLOOKUP(Plantilla!P155,'Tablas '!$H$4:$I$5,2,FALSE),
"")</f>
        <v/>
      </c>
      <c r="S144" t="str">
        <f>IF($C144="OK",
   VLOOKUP(Plantilla!Q155,'Tablas '!$K$4:$L$8,2,FALSE),
"")</f>
        <v/>
      </c>
      <c r="T144" t="str">
        <f>IF($C144="OK",
   VLOOKUP(Plantilla!R155,'Tablas '!$AE$4:$AF$6,2,FALSE),
"")</f>
        <v/>
      </c>
      <c r="U144" t="str">
        <f>IF($C144="OK",
   VLOOKUP(Plantilla!S155,'Tablas '!$AE$4:$AF$6,2,FALSE),
"")</f>
        <v/>
      </c>
      <c r="V144" t="str">
        <f>IF($C144="OK",TEXT(Plantilla!T155,"#"),"")</f>
        <v/>
      </c>
      <c r="W144" s="84" t="str">
        <f>IF($C144="OK",
   VLOOKUP(Plantilla!U155,'Tablas '!$AM$4:$AN$1126,2,FALSE),
"")</f>
        <v/>
      </c>
      <c r="X144" t="str">
        <f>IF($C144="OK",TEXT(Plantilla!V155,"#"),"")</f>
        <v/>
      </c>
      <c r="Y144" t="str">
        <f>IF($C144="OK",
   CONCATENATE(YEAR(Plantilla!W155),"-",TEXT(MONTH(Plantilla!W155),"00"),"-",TEXT(DAY(Plantilla!W155),"00")),
"")</f>
        <v/>
      </c>
      <c r="Z144" t="str">
        <f>IF($C144="OK",
   CONCATENATE(YEAR(Plantilla!X155),"-",TEXT(MONTH(Plantilla!X155),"00"),"-",TEXT(DAY(Plantilla!X155),"00")),
"")</f>
        <v/>
      </c>
      <c r="AA144" t="str">
        <f>IF($C144="OK",
   TEXT(VLOOKUP(Plantilla!Y155,'Tablas '!$Q$4:$R$9,2,FALSE),"#"),
"")</f>
        <v/>
      </c>
      <c r="AB144" t="str">
        <f>IF($C144="OK",
   CONCATENATE(YEAR(Plantilla!Z155),"-",TEXT(MONTH(Plantilla!Z155),"00"),"-",TEXT(DAY(Plantilla!Z155),"00")),
"")</f>
        <v/>
      </c>
      <c r="AC144" t="str">
        <f>IF($C144="OK",
   TEXT(VLOOKUP(Plantilla!AA155,'Tablas '!$T$4:$U$13,2,FALSE),"#"),
"")</f>
        <v/>
      </c>
      <c r="AD144" t="str">
        <f>IF($C144="OK",TEXT(Plantilla!AB155,"#"),"")</f>
        <v/>
      </c>
      <c r="AE144" t="str">
        <f>IF($C144="OK",
   IF(Plantilla!AC155&lt;&gt;"",
      TEXT(VLOOKUP(Plantilla!AC155,'Tablas '!$W$4:$X$7,2,FALSE),"#"),
   ""),
"")</f>
        <v/>
      </c>
      <c r="AF144" t="str">
        <f>IF($C144="OK",TEXT(Plantilla!AD155,"#"),"")</f>
        <v/>
      </c>
      <c r="AG144" s="6" t="str">
        <f>IF($C144="OK",_xlfn.NUMBERVALUE(Plantilla!AE155),"")</f>
        <v/>
      </c>
      <c r="AH144" s="4" t="str">
        <f>IF($C144="OK",_xlfn.NUMBERVALUE(Plantilla!AF155),"")</f>
        <v/>
      </c>
      <c r="AI144" s="6" t="str">
        <f>IF($C144="OK",_xlfn.NUMBERVALUE(Plantilla!AG155),"")</f>
        <v/>
      </c>
      <c r="AJ144" s="6" t="str">
        <f>IF($C144="OK",_xlfn.NUMBERVALUE(Plantilla!AH155),"")</f>
        <v/>
      </c>
      <c r="AK144" s="6" t="str">
        <f>IF($C144="OK",_xlfn.NUMBERVALUE(Plantilla!AI155),"")</f>
        <v/>
      </c>
      <c r="AL144" s="6" t="str">
        <f>IF($C144="OK",_xlfn.NUMBERVALUE(Plantilla!AJ155),"")</f>
        <v/>
      </c>
      <c r="AM144" s="4" t="str">
        <f>IF($C144="OK",_xlfn.NUMBERVALUE(Plantilla!AK155),"")</f>
        <v/>
      </c>
      <c r="AN144" s="6" t="str">
        <f>IF($C144="OK",_xlfn.NUMBERVALUE(Plantilla!AL155),"")</f>
        <v/>
      </c>
      <c r="AO144" s="4" t="str">
        <f>IF($C144="OK",_xlfn.NUMBERVALUE(Plantilla!AM155),"")</f>
        <v/>
      </c>
      <c r="AP144" s="6" t="str">
        <f>IF($C144="OK",_xlfn.NUMBERVALUE(Plantilla!AN155),"")</f>
        <v/>
      </c>
      <c r="AQ144" s="4" t="str">
        <f>IF($C144="OK",_xlfn.NUMBERVALUE(Plantilla!AO155),"")</f>
        <v/>
      </c>
      <c r="AR144" s="6" t="str">
        <f>IF($C144="OK",_xlfn.NUMBERVALUE(Plantilla!AP155),"")</f>
        <v/>
      </c>
      <c r="AS144" s="4" t="str">
        <f>IF($C144="OK",_xlfn.NUMBERVALUE(Plantilla!AQ155),"")</f>
        <v/>
      </c>
      <c r="AT144" s="6" t="str">
        <f>IF($C144="OK",_xlfn.NUMBERVALUE(Plantilla!AR155),"")</f>
        <v/>
      </c>
      <c r="AU144" s="4" t="str">
        <f>IF($C144="OK",_xlfn.NUMBERVALUE(Plantilla!AS155),"")</f>
        <v/>
      </c>
      <c r="AV144" s="6" t="str">
        <f>IF($C144="OK",_xlfn.NUMBERVALUE(Plantilla!AT155),"")</f>
        <v/>
      </c>
      <c r="AW144" s="4" t="str">
        <f>IF($C144="OK",_xlfn.NUMBERVALUE(Plantilla!AU155),"")</f>
        <v/>
      </c>
      <c r="AX144" s="6" t="str">
        <f>IF($C144="OK",_xlfn.NUMBERVALUE(Plantilla!AV155),"")</f>
        <v/>
      </c>
      <c r="AY144" s="4" t="str">
        <f>IF($C144="OK",_xlfn.NUMBERVALUE(Plantilla!AW155),"")</f>
        <v/>
      </c>
      <c r="AZ144" s="6" t="str">
        <f>IF($C144="OK",_xlfn.NUMBERVALUE(Plantilla!AX155),"")</f>
        <v/>
      </c>
      <c r="BA144" t="str">
        <f>IF($C144="OK",_xlfn.NUMBERVALUE(Plantilla!AY155),"")</f>
        <v/>
      </c>
      <c r="BB144" t="str">
        <f>IF($C144="OK",_xlfn.NUMBERVALUE(Plantilla!AZ155),"")</f>
        <v/>
      </c>
      <c r="BC144" s="4" t="str">
        <f>IF($C144="OK",_xlfn.NUMBERVALUE(Plantilla!BA155),"")</f>
        <v/>
      </c>
      <c r="BD144" s="6" t="str">
        <f>IF($C144="OK",_xlfn.NUMBERVALUE(Plantilla!BB155),"")</f>
        <v/>
      </c>
      <c r="BE144" s="4" t="str">
        <f>IF($C144="OK",_xlfn.NUMBERVALUE(Plantilla!BC155),"")</f>
        <v/>
      </c>
      <c r="BF144" s="6" t="str">
        <f>IF($C144="OK",_xlfn.NUMBERVALUE(Plantilla!BD155),"")</f>
        <v/>
      </c>
      <c r="BG144" s="4" t="str">
        <f>IF($C144="OK",_xlfn.NUMBERVALUE(Plantilla!BE155),"")</f>
        <v/>
      </c>
      <c r="BH144" s="6" t="str">
        <f>IF($C144="OK",_xlfn.NUMBERVALUE(Plantilla!BF155),"")</f>
        <v/>
      </c>
      <c r="BI144" s="110" t="str">
        <f>IF($C144="OK",_xlfn.NUMBERVALUE(Plantilla!BG155),"")</f>
        <v/>
      </c>
      <c r="BJ144" s="6" t="str">
        <f>IF($C144="OK",_xlfn.NUMBERVALUE(Plantilla!BH155),"")</f>
        <v/>
      </c>
      <c r="BK144" s="109" t="str">
        <f>IF($C144="OK",_xlfn.NUMBERVALUE(Plantilla!BI155),"")</f>
        <v/>
      </c>
      <c r="BL144" s="6" t="str">
        <f>IF($C144="OK",
   IF(Plantilla!BJ155&lt;&gt;"",
      TEXT(VLOOKUP(Plantilla!BJ155,'Tablas '!$Z$4:$AA$6,2,FALSE),"#"),
   ""),
"")</f>
        <v/>
      </c>
      <c r="BM144" s="4" t="str">
        <f>IF($C144="OK",_xlfn.NUMBERVALUE(Plantilla!BK155),"")</f>
        <v/>
      </c>
      <c r="BN144" s="4" t="str">
        <f>IF($C144="OK",_xlfn.NUMBERVALUE(Plantilla!BL155),"")</f>
        <v/>
      </c>
      <c r="BO144" s="6" t="str">
        <f>IF($C144="OK",_xlfn.NUMBERVALUE(Plantilla!BM155),"")</f>
        <v/>
      </c>
      <c r="BP144" s="4" t="str">
        <f>IF($C144="OK",_xlfn.NUMBERVALUE(Plantilla!BN155),"")</f>
        <v/>
      </c>
      <c r="BQ144" s="6" t="str">
        <f>IF($C144="OK",_xlfn.NUMBERVALUE(Plantilla!BO155),"")</f>
        <v/>
      </c>
      <c r="BR144" s="4" t="str">
        <f>IF($C144="OK",_xlfn.NUMBERVALUE(Plantilla!BP155),"")</f>
        <v/>
      </c>
      <c r="BS144" s="6" t="str">
        <f>IF($C144="OK",_xlfn.NUMBERVALUE(Plantilla!BQ155),"")</f>
        <v/>
      </c>
      <c r="BT144" s="4" t="str">
        <f>IF($C144="OK",_xlfn.NUMBERVALUE(Plantilla!BR155),"")</f>
        <v/>
      </c>
      <c r="BU144" s="6" t="str">
        <f>IF($C144="OK",_xlfn.NUMBERVALUE(Plantilla!BS155),"")</f>
        <v/>
      </c>
      <c r="BV144" s="6" t="str">
        <f>IF($C144="OK",_xlfn.NUMBERVALUE(Plantilla!BT155),"")</f>
        <v/>
      </c>
      <c r="BW144" s="6" t="str">
        <f>IF($C144="OK",_xlfn.NUMBERVALUE(Plantilla!BU155),"")</f>
        <v/>
      </c>
      <c r="BX144" s="6" t="str">
        <f>IF($C144="OK",_xlfn.NUMBERVALUE(Plantilla!BV155),"")</f>
        <v/>
      </c>
      <c r="BY144" s="6" t="str">
        <f>IF($C144="OK",_xlfn.NUMBERVALUE(Plantilla!BW155),"")</f>
        <v/>
      </c>
      <c r="BZ144" s="6" t="str">
        <f>IF($C144="OK",_xlfn.NUMBERVALUE(Plantilla!BX155),"")</f>
        <v/>
      </c>
      <c r="CA144" s="6" t="str">
        <f>IF($C144="OK",_xlfn.NUMBERVALUE(Plantilla!BY155),"")</f>
        <v/>
      </c>
      <c r="CB144" s="6" t="str">
        <f>IF($C144="OK",_xlfn.NUMBERVALUE(Plantilla!BZ155),"")</f>
        <v/>
      </c>
      <c r="CC144" s="6" t="str">
        <f>IF($C144="OK",_xlfn.NUMBERVALUE(Plantilla!CA155),"")</f>
        <v/>
      </c>
      <c r="CD144" s="6" t="str">
        <f>IF($C144="OK",_xlfn.NUMBERVALUE(Plantilla!CB155),"")</f>
        <v/>
      </c>
      <c r="CE144" s="6" t="str">
        <f>IF($C144="OK",_xlfn.NUMBERVALUE(Plantilla!CC155),"")</f>
        <v/>
      </c>
      <c r="CF144" s="4" t="str">
        <f>IF($C144="OK",_xlfn.NUMBERVALUE(Plantilla!CD155),"")</f>
        <v/>
      </c>
      <c r="CG144" s="6" t="str">
        <f>IF($C144="OK",_xlfn.NUMBERVALUE(Plantilla!CE155),"")</f>
        <v/>
      </c>
      <c r="CH144" s="6" t="str">
        <f>IF($C144="OK",_xlfn.NUMBERVALUE(Plantilla!CF155),"")</f>
        <v/>
      </c>
      <c r="CI144" s="6" t="str">
        <f>IF($C144="OK",_xlfn.NUMBERVALUE(Plantilla!CG155),"")</f>
        <v/>
      </c>
      <c r="CJ144" s="6" t="str">
        <f>IF($C144="OK",_xlfn.NUMBERVALUE(Plantilla!CH155),"")</f>
        <v/>
      </c>
      <c r="CK144" s="6" t="str">
        <f>IF($C144="OK",_xlfn.NUMBERVALUE(Plantilla!CI155),"")</f>
        <v/>
      </c>
      <c r="CL144" s="6" t="str">
        <f>IF($C144="OK",_xlfn.NUMBERVALUE(Plantilla!CJ155),"")</f>
        <v/>
      </c>
      <c r="CM144" t="str">
        <f>IF($C144="OK",TEXT(Plantilla!CK155,"#"),"")</f>
        <v/>
      </c>
      <c r="CN144" s="6" t="str">
        <f>IF($C144="OK",_xlfn.NUMBERVALUE(Plantilla!CL155),"")</f>
        <v/>
      </c>
      <c r="CO144" s="6" t="str">
        <f>IF($C144="OK",_xlfn.NUMBERVALUE(Plantilla!CM155),"")</f>
        <v/>
      </c>
      <c r="CP144" s="110" t="str">
        <f>IF($C144="OK",_xlfn.NUMBERVALUE(Plantilla!CN155),"")</f>
        <v/>
      </c>
      <c r="CQ144" s="6" t="str">
        <f>IF($C144="OK",_xlfn.NUMBERVALUE(Plantilla!CO155),"")</f>
        <v/>
      </c>
      <c r="CR144" s="109" t="str">
        <f>IF($C144="OK",_xlfn.NUMBERVALUE(Plantilla!CP155),"")</f>
        <v/>
      </c>
      <c r="CS144" s="110" t="str">
        <f>IF($C144="OK",_xlfn.NUMBERVALUE(Plantilla!CQ155),"")</f>
        <v/>
      </c>
      <c r="CT144" s="6" t="str">
        <f>IF($C144="OK",_xlfn.NUMBERVALUE(Plantilla!CR155),"")</f>
        <v/>
      </c>
      <c r="CU144" s="109" t="str">
        <f>IF($C144="OK",_xlfn.NUMBERVALUE(Plantilla!CS155),"")</f>
        <v/>
      </c>
      <c r="CV144" s="110" t="str">
        <f>IF($C144="OK",_xlfn.NUMBERVALUE(Plantilla!CT155),"")</f>
        <v/>
      </c>
      <c r="CW144" s="6" t="str">
        <f>IF($C144="OK",_xlfn.NUMBERVALUE(Plantilla!CU155),"")</f>
        <v/>
      </c>
      <c r="CX144" s="82" t="str">
        <f>IF($C144="OK",_xlfn.NUMBERVALUE(Plantilla!CV155),"")</f>
        <v/>
      </c>
      <c r="CY144" s="6" t="str">
        <f>IF($C144="OK",_xlfn.NUMBERVALUE(Plantilla!CW155),"")</f>
        <v/>
      </c>
      <c r="CZ144" s="82" t="str">
        <f>IF($C144="OK",_xlfn.NUMBERVALUE(Plantilla!CX155),"")</f>
        <v/>
      </c>
      <c r="DA144" s="6" t="str">
        <f>IF($C144="OK",_xlfn.NUMBERVALUE(Plantilla!CY155),"")</f>
        <v/>
      </c>
      <c r="DB144" s="109" t="str">
        <f>IF($C144="OK",_xlfn.NUMBERVALUE(Plantilla!CZ155),"")</f>
        <v/>
      </c>
      <c r="DC144" s="6" t="str">
        <f>IF($C144="OK",_xlfn.NUMBERVALUE(Plantilla!DA155),"")</f>
        <v/>
      </c>
      <c r="DD144" s="6" t="str">
        <f>IF($C144="OK",TEXT(Plantilla!DB155,"#"),"")</f>
        <v/>
      </c>
      <c r="DE144" s="6" t="str">
        <f>IF($C144="OK",_xlfn.NUMBERVALUE(Plantilla!DC155),"")</f>
        <v/>
      </c>
      <c r="DF144" s="4" t="str">
        <f>IF($C144="OK",_xlfn.NUMBERVALUE(Plantilla!DD155),"")</f>
        <v/>
      </c>
      <c r="DG144" s="6" t="str">
        <f>IF($C144="OK",_xlfn.NUMBERVALUE(Plantilla!DE155),"")</f>
        <v/>
      </c>
      <c r="DH144" s="6" t="str">
        <f>IF($C144="OK",_xlfn.NUMBERVALUE(Plantilla!DF155),"")</f>
        <v/>
      </c>
      <c r="DI144" s="6" t="str">
        <f>IF($C144="OK",_xlfn.NUMBERVALUE(Plantilla!DG155),"")</f>
        <v/>
      </c>
      <c r="DJ144" s="6" t="str">
        <f>IF($C144="OK",_xlfn.NUMBERVALUE(Plantilla!DH155),"")</f>
        <v/>
      </c>
      <c r="DK144" s="6" t="str">
        <f>IF($C144="OK",_xlfn.NUMBERVALUE(Plantilla!DI155),"")</f>
        <v/>
      </c>
      <c r="DL144" s="6" t="str">
        <f>IF($C144="OK",_xlfn.NUMBERVALUE(Plantilla!DJ155),"")</f>
        <v/>
      </c>
      <c r="DM144" s="6" t="str">
        <f>IF($C144="OK",_xlfn.NUMBERVALUE(Plantilla!DK155),"")</f>
        <v/>
      </c>
      <c r="DN144" s="6" t="str">
        <f>IF($C144="OK",_xlfn.NUMBERVALUE(Plantilla!DL155),"")</f>
        <v/>
      </c>
      <c r="DO144" s="6" t="str">
        <f>IF($C144="OK",_xlfn.NUMBERVALUE(Plantilla!DM155),"")</f>
        <v/>
      </c>
      <c r="DP144" s="6" t="str">
        <f>IF($C144="OK",_xlfn.NUMBERVALUE(Plantilla!DN155),"")</f>
        <v/>
      </c>
      <c r="DQ144" s="6" t="str">
        <f>IF($C144="OK",_xlfn.NUMBERVALUE(Plantilla!DO155),"")</f>
        <v/>
      </c>
      <c r="DR144" s="6" t="str">
        <f>IF($C144="OK",_xlfn.NUMBERVALUE(Plantilla!DP155),"")</f>
        <v/>
      </c>
      <c r="DS144" t="str">
        <f>IF($C144="OK",TEXT(Plantilla!DR155,"#"),"")</f>
        <v/>
      </c>
      <c r="DT144" s="6"/>
    </row>
    <row r="145" spans="1:124" x14ac:dyDescent="0.25">
      <c r="A145" t="str">
        <f>IF(Plantilla!$I$6="¡Perfecto!, Guarda el archivo y adjúntalo a tu interfaz de Nómina Electrónica","OK","Error")</f>
        <v>OK</v>
      </c>
      <c r="B145" t="str">
        <f>IF(Plantilla!$I$6="¡Perfecto!, Guarda el archivo y adjúntalo a tu interfaz de Nómina Electrónica",MID(Plantilla!$D$2,SEARCH("V",Plantilla!$D$2),10),"")</f>
        <v>V2.0</v>
      </c>
      <c r="C145" t="str">
        <f>Plantilla!C156</f>
        <v/>
      </c>
      <c r="D145" t="str">
        <f>IF($C145="OK",Plantilla!B156,"")</f>
        <v/>
      </c>
      <c r="E145" t="str">
        <f>IF($C145="OK",
   VLOOKUP(Plantilla!$E$4,'Tablas '!$AP$4:$AT$6,5,FALSE),
"")</f>
        <v/>
      </c>
      <c r="F145" t="str">
        <f>IF($C145="OK",TEXT(Plantilla!D156,"#"),"")</f>
        <v/>
      </c>
      <c r="G145" t="str">
        <f>IF($C145="OK",
   VLOOKUP(Plantilla!E156,'Tablas '!$B$4:$C$14,2,FALSE),
"")</f>
        <v/>
      </c>
      <c r="H145" t="str">
        <f>IF($C145="OK",TEXT(Plantilla!F156,"#"),"")</f>
        <v/>
      </c>
      <c r="I145" t="str">
        <f>IF($C145="OK",TEXT(Plantilla!G156,"#"),"")</f>
        <v/>
      </c>
      <c r="J145" t="str">
        <f>IF($C145="OK",TEXT(Plantilla!H156,"#"),"")</f>
        <v/>
      </c>
      <c r="K145" t="str">
        <f>IF($C145="OK",TEXT(Plantilla!I156,"#"),"")</f>
        <v/>
      </c>
      <c r="L145" t="str">
        <f>IF($C145="OK",TEXT(Plantilla!J156,"#"),"")</f>
        <v/>
      </c>
      <c r="M145" t="str">
        <f>IF($C145="OK",TEXT(Plantilla!K156,"#"),"")</f>
        <v/>
      </c>
      <c r="N145" t="str">
        <f>IF($C145="OK",
   CONCATENATE(YEAR(Plantilla!L156),"-",TEXT(MONTH(Plantilla!L156),"00"),"-",TEXT(DAY(Plantilla!L156),"00")),
"")</f>
        <v/>
      </c>
      <c r="O145" t="str">
        <f>IF($C145="OK",_xlfn.NUMBERVALUE(Plantilla!M156),"")</f>
        <v/>
      </c>
      <c r="P145" t="str">
        <f>IF($C145="OK",
   IF(Plantilla!N156&lt;&gt;"",
      CONCATENATE(YEAR(Plantilla!N156),"-",TEXT(MONTH(Plantilla!N156),"00"),"-",TEXT(DAY(Plantilla!N156),"00")),
   ""),
"")</f>
        <v/>
      </c>
      <c r="Q145" t="str">
        <f>IF($C145="OK",
   VLOOKUP(Plantilla!O156,'Tablas '!$E$4:$F$19,2,FALSE),
"")</f>
        <v/>
      </c>
      <c r="R145" t="str">
        <f>IF($C145="OK",
   VLOOKUP(Plantilla!P156,'Tablas '!$H$4:$I$5,2,FALSE),
"")</f>
        <v/>
      </c>
      <c r="S145" t="str">
        <f>IF($C145="OK",
   VLOOKUP(Plantilla!Q156,'Tablas '!$K$4:$L$8,2,FALSE),
"")</f>
        <v/>
      </c>
      <c r="T145" t="str">
        <f>IF($C145="OK",
   VLOOKUP(Plantilla!R156,'Tablas '!$AE$4:$AF$6,2,FALSE),
"")</f>
        <v/>
      </c>
      <c r="U145" t="str">
        <f>IF($C145="OK",
   VLOOKUP(Plantilla!S156,'Tablas '!$AE$4:$AF$6,2,FALSE),
"")</f>
        <v/>
      </c>
      <c r="V145" t="str">
        <f>IF($C145="OK",TEXT(Plantilla!T156,"#"),"")</f>
        <v/>
      </c>
      <c r="W145" s="84" t="str">
        <f>IF($C145="OK",
   VLOOKUP(Plantilla!U156,'Tablas '!$AM$4:$AN$1126,2,FALSE),
"")</f>
        <v/>
      </c>
      <c r="X145" t="str">
        <f>IF($C145="OK",TEXT(Plantilla!V156,"#"),"")</f>
        <v/>
      </c>
      <c r="Y145" t="str">
        <f>IF($C145="OK",
   CONCATENATE(YEAR(Plantilla!W156),"-",TEXT(MONTH(Plantilla!W156),"00"),"-",TEXT(DAY(Plantilla!W156),"00")),
"")</f>
        <v/>
      </c>
      <c r="Z145" t="str">
        <f>IF($C145="OK",
   CONCATENATE(YEAR(Plantilla!X156),"-",TEXT(MONTH(Plantilla!X156),"00"),"-",TEXT(DAY(Plantilla!X156),"00")),
"")</f>
        <v/>
      </c>
      <c r="AA145" t="str">
        <f>IF($C145="OK",
   TEXT(VLOOKUP(Plantilla!Y156,'Tablas '!$Q$4:$R$9,2,FALSE),"#"),
"")</f>
        <v/>
      </c>
      <c r="AB145" t="str">
        <f>IF($C145="OK",
   CONCATENATE(YEAR(Plantilla!Z156),"-",TEXT(MONTH(Plantilla!Z156),"00"),"-",TEXT(DAY(Plantilla!Z156),"00")),
"")</f>
        <v/>
      </c>
      <c r="AC145" t="str">
        <f>IF($C145="OK",
   TEXT(VLOOKUP(Plantilla!AA156,'Tablas '!$T$4:$U$13,2,FALSE),"#"),
"")</f>
        <v/>
      </c>
      <c r="AD145" t="str">
        <f>IF($C145="OK",TEXT(Plantilla!AB156,"#"),"")</f>
        <v/>
      </c>
      <c r="AE145" t="str">
        <f>IF($C145="OK",
   IF(Plantilla!AC156&lt;&gt;"",
      TEXT(VLOOKUP(Plantilla!AC156,'Tablas '!$W$4:$X$7,2,FALSE),"#"),
   ""),
"")</f>
        <v/>
      </c>
      <c r="AF145" t="str">
        <f>IF($C145="OK",TEXT(Plantilla!AD156,"#"),"")</f>
        <v/>
      </c>
      <c r="AG145" s="6" t="str">
        <f>IF($C145="OK",_xlfn.NUMBERVALUE(Plantilla!AE156),"")</f>
        <v/>
      </c>
      <c r="AH145" s="4" t="str">
        <f>IF($C145="OK",_xlfn.NUMBERVALUE(Plantilla!AF156),"")</f>
        <v/>
      </c>
      <c r="AI145" s="6" t="str">
        <f>IF($C145="OK",_xlfn.NUMBERVALUE(Plantilla!AG156),"")</f>
        <v/>
      </c>
      <c r="AJ145" s="6" t="str">
        <f>IF($C145="OK",_xlfn.NUMBERVALUE(Plantilla!AH156),"")</f>
        <v/>
      </c>
      <c r="AK145" s="6" t="str">
        <f>IF($C145="OK",_xlfn.NUMBERVALUE(Plantilla!AI156),"")</f>
        <v/>
      </c>
      <c r="AL145" s="6" t="str">
        <f>IF($C145="OK",_xlfn.NUMBERVALUE(Plantilla!AJ156),"")</f>
        <v/>
      </c>
      <c r="AM145" s="4" t="str">
        <f>IF($C145="OK",_xlfn.NUMBERVALUE(Plantilla!AK156),"")</f>
        <v/>
      </c>
      <c r="AN145" s="6" t="str">
        <f>IF($C145="OK",_xlfn.NUMBERVALUE(Plantilla!AL156),"")</f>
        <v/>
      </c>
      <c r="AO145" s="4" t="str">
        <f>IF($C145="OK",_xlfn.NUMBERVALUE(Plantilla!AM156),"")</f>
        <v/>
      </c>
      <c r="AP145" s="6" t="str">
        <f>IF($C145="OK",_xlfn.NUMBERVALUE(Plantilla!AN156),"")</f>
        <v/>
      </c>
      <c r="AQ145" s="4" t="str">
        <f>IF($C145="OK",_xlfn.NUMBERVALUE(Plantilla!AO156),"")</f>
        <v/>
      </c>
      <c r="AR145" s="6" t="str">
        <f>IF($C145="OK",_xlfn.NUMBERVALUE(Plantilla!AP156),"")</f>
        <v/>
      </c>
      <c r="AS145" s="4" t="str">
        <f>IF($C145="OK",_xlfn.NUMBERVALUE(Plantilla!AQ156),"")</f>
        <v/>
      </c>
      <c r="AT145" s="6" t="str">
        <f>IF($C145="OK",_xlfn.NUMBERVALUE(Plantilla!AR156),"")</f>
        <v/>
      </c>
      <c r="AU145" s="4" t="str">
        <f>IF($C145="OK",_xlfn.NUMBERVALUE(Plantilla!AS156),"")</f>
        <v/>
      </c>
      <c r="AV145" s="6" t="str">
        <f>IF($C145="OK",_xlfn.NUMBERVALUE(Plantilla!AT156),"")</f>
        <v/>
      </c>
      <c r="AW145" s="4" t="str">
        <f>IF($C145="OK",_xlfn.NUMBERVALUE(Plantilla!AU156),"")</f>
        <v/>
      </c>
      <c r="AX145" s="6" t="str">
        <f>IF($C145="OK",_xlfn.NUMBERVALUE(Plantilla!AV156),"")</f>
        <v/>
      </c>
      <c r="AY145" s="4" t="str">
        <f>IF($C145="OK",_xlfn.NUMBERVALUE(Plantilla!AW156),"")</f>
        <v/>
      </c>
      <c r="AZ145" s="6" t="str">
        <f>IF($C145="OK",_xlfn.NUMBERVALUE(Plantilla!AX156),"")</f>
        <v/>
      </c>
      <c r="BA145" t="str">
        <f>IF($C145="OK",_xlfn.NUMBERVALUE(Plantilla!AY156),"")</f>
        <v/>
      </c>
      <c r="BB145" t="str">
        <f>IF($C145="OK",_xlfn.NUMBERVALUE(Plantilla!AZ156),"")</f>
        <v/>
      </c>
      <c r="BC145" s="4" t="str">
        <f>IF($C145="OK",_xlfn.NUMBERVALUE(Plantilla!BA156),"")</f>
        <v/>
      </c>
      <c r="BD145" s="6" t="str">
        <f>IF($C145="OK",_xlfn.NUMBERVALUE(Plantilla!BB156),"")</f>
        <v/>
      </c>
      <c r="BE145" s="4" t="str">
        <f>IF($C145="OK",_xlfn.NUMBERVALUE(Plantilla!BC156),"")</f>
        <v/>
      </c>
      <c r="BF145" s="6" t="str">
        <f>IF($C145="OK",_xlfn.NUMBERVALUE(Plantilla!BD156),"")</f>
        <v/>
      </c>
      <c r="BG145" s="4" t="str">
        <f>IF($C145="OK",_xlfn.NUMBERVALUE(Plantilla!BE156),"")</f>
        <v/>
      </c>
      <c r="BH145" s="6" t="str">
        <f>IF($C145="OK",_xlfn.NUMBERVALUE(Plantilla!BF156),"")</f>
        <v/>
      </c>
      <c r="BI145" s="110" t="str">
        <f>IF($C145="OK",_xlfn.NUMBERVALUE(Plantilla!BG156),"")</f>
        <v/>
      </c>
      <c r="BJ145" s="6" t="str">
        <f>IF($C145="OK",_xlfn.NUMBERVALUE(Plantilla!BH156),"")</f>
        <v/>
      </c>
      <c r="BK145" s="109" t="str">
        <f>IF($C145="OK",_xlfn.NUMBERVALUE(Plantilla!BI156),"")</f>
        <v/>
      </c>
      <c r="BL145" s="6" t="str">
        <f>IF($C145="OK",
   IF(Plantilla!BJ156&lt;&gt;"",
      TEXT(VLOOKUP(Plantilla!BJ156,'Tablas '!$Z$4:$AA$6,2,FALSE),"#"),
   ""),
"")</f>
        <v/>
      </c>
      <c r="BM145" s="4" t="str">
        <f>IF($C145="OK",_xlfn.NUMBERVALUE(Plantilla!BK156),"")</f>
        <v/>
      </c>
      <c r="BN145" s="4" t="str">
        <f>IF($C145="OK",_xlfn.NUMBERVALUE(Plantilla!BL156),"")</f>
        <v/>
      </c>
      <c r="BO145" s="6" t="str">
        <f>IF($C145="OK",_xlfn.NUMBERVALUE(Plantilla!BM156),"")</f>
        <v/>
      </c>
      <c r="BP145" s="4" t="str">
        <f>IF($C145="OK",_xlfn.NUMBERVALUE(Plantilla!BN156),"")</f>
        <v/>
      </c>
      <c r="BQ145" s="6" t="str">
        <f>IF($C145="OK",_xlfn.NUMBERVALUE(Plantilla!BO156),"")</f>
        <v/>
      </c>
      <c r="BR145" s="4" t="str">
        <f>IF($C145="OK",_xlfn.NUMBERVALUE(Plantilla!BP156),"")</f>
        <v/>
      </c>
      <c r="BS145" s="6" t="str">
        <f>IF($C145="OK",_xlfn.NUMBERVALUE(Plantilla!BQ156),"")</f>
        <v/>
      </c>
      <c r="BT145" s="4" t="str">
        <f>IF($C145="OK",_xlfn.NUMBERVALUE(Plantilla!BR156),"")</f>
        <v/>
      </c>
      <c r="BU145" s="6" t="str">
        <f>IF($C145="OK",_xlfn.NUMBERVALUE(Plantilla!BS156),"")</f>
        <v/>
      </c>
      <c r="BV145" s="6" t="str">
        <f>IF($C145="OK",_xlfn.NUMBERVALUE(Plantilla!BT156),"")</f>
        <v/>
      </c>
      <c r="BW145" s="6" t="str">
        <f>IF($C145="OK",_xlfn.NUMBERVALUE(Plantilla!BU156),"")</f>
        <v/>
      </c>
      <c r="BX145" s="6" t="str">
        <f>IF($C145="OK",_xlfn.NUMBERVALUE(Plantilla!BV156),"")</f>
        <v/>
      </c>
      <c r="BY145" s="6" t="str">
        <f>IF($C145="OK",_xlfn.NUMBERVALUE(Plantilla!BW156),"")</f>
        <v/>
      </c>
      <c r="BZ145" s="6" t="str">
        <f>IF($C145="OK",_xlfn.NUMBERVALUE(Plantilla!BX156),"")</f>
        <v/>
      </c>
      <c r="CA145" s="6" t="str">
        <f>IF($C145="OK",_xlfn.NUMBERVALUE(Plantilla!BY156),"")</f>
        <v/>
      </c>
      <c r="CB145" s="6" t="str">
        <f>IF($C145="OK",_xlfn.NUMBERVALUE(Plantilla!BZ156),"")</f>
        <v/>
      </c>
      <c r="CC145" s="6" t="str">
        <f>IF($C145="OK",_xlfn.NUMBERVALUE(Plantilla!CA156),"")</f>
        <v/>
      </c>
      <c r="CD145" s="6" t="str">
        <f>IF($C145="OK",_xlfn.NUMBERVALUE(Plantilla!CB156),"")</f>
        <v/>
      </c>
      <c r="CE145" s="6" t="str">
        <f>IF($C145="OK",_xlfn.NUMBERVALUE(Plantilla!CC156),"")</f>
        <v/>
      </c>
      <c r="CF145" s="4" t="str">
        <f>IF($C145="OK",_xlfn.NUMBERVALUE(Plantilla!CD156),"")</f>
        <v/>
      </c>
      <c r="CG145" s="6" t="str">
        <f>IF($C145="OK",_xlfn.NUMBERVALUE(Plantilla!CE156),"")</f>
        <v/>
      </c>
      <c r="CH145" s="6" t="str">
        <f>IF($C145="OK",_xlfn.NUMBERVALUE(Plantilla!CF156),"")</f>
        <v/>
      </c>
      <c r="CI145" s="6" t="str">
        <f>IF($C145="OK",_xlfn.NUMBERVALUE(Plantilla!CG156),"")</f>
        <v/>
      </c>
      <c r="CJ145" s="6" t="str">
        <f>IF($C145="OK",_xlfn.NUMBERVALUE(Plantilla!CH156),"")</f>
        <v/>
      </c>
      <c r="CK145" s="6" t="str">
        <f>IF($C145="OK",_xlfn.NUMBERVALUE(Plantilla!CI156),"")</f>
        <v/>
      </c>
      <c r="CL145" s="6" t="str">
        <f>IF($C145="OK",_xlfn.NUMBERVALUE(Plantilla!CJ156),"")</f>
        <v/>
      </c>
      <c r="CM145" t="str">
        <f>IF($C145="OK",TEXT(Plantilla!CK156,"#"),"")</f>
        <v/>
      </c>
      <c r="CN145" s="6" t="str">
        <f>IF($C145="OK",_xlfn.NUMBERVALUE(Plantilla!CL156),"")</f>
        <v/>
      </c>
      <c r="CO145" s="6" t="str">
        <f>IF($C145="OK",_xlfn.NUMBERVALUE(Plantilla!CM156),"")</f>
        <v/>
      </c>
      <c r="CP145" s="110" t="str">
        <f>IF($C145="OK",_xlfn.NUMBERVALUE(Plantilla!CN156),"")</f>
        <v/>
      </c>
      <c r="CQ145" s="6" t="str">
        <f>IF($C145="OK",_xlfn.NUMBERVALUE(Plantilla!CO156),"")</f>
        <v/>
      </c>
      <c r="CR145" s="109" t="str">
        <f>IF($C145="OK",_xlfn.NUMBERVALUE(Plantilla!CP156),"")</f>
        <v/>
      </c>
      <c r="CS145" s="110" t="str">
        <f>IF($C145="OK",_xlfn.NUMBERVALUE(Plantilla!CQ156),"")</f>
        <v/>
      </c>
      <c r="CT145" s="6" t="str">
        <f>IF($C145="OK",_xlfn.NUMBERVALUE(Plantilla!CR156),"")</f>
        <v/>
      </c>
      <c r="CU145" s="109" t="str">
        <f>IF($C145="OK",_xlfn.NUMBERVALUE(Plantilla!CS156),"")</f>
        <v/>
      </c>
      <c r="CV145" s="110" t="str">
        <f>IF($C145="OK",_xlfn.NUMBERVALUE(Plantilla!CT156),"")</f>
        <v/>
      </c>
      <c r="CW145" s="6" t="str">
        <f>IF($C145="OK",_xlfn.NUMBERVALUE(Plantilla!CU156),"")</f>
        <v/>
      </c>
      <c r="CX145" s="82" t="str">
        <f>IF($C145="OK",_xlfn.NUMBERVALUE(Plantilla!CV156),"")</f>
        <v/>
      </c>
      <c r="CY145" s="6" t="str">
        <f>IF($C145="OK",_xlfn.NUMBERVALUE(Plantilla!CW156),"")</f>
        <v/>
      </c>
      <c r="CZ145" s="82" t="str">
        <f>IF($C145="OK",_xlfn.NUMBERVALUE(Plantilla!CX156),"")</f>
        <v/>
      </c>
      <c r="DA145" s="6" t="str">
        <f>IF($C145="OK",_xlfn.NUMBERVALUE(Plantilla!CY156),"")</f>
        <v/>
      </c>
      <c r="DB145" s="109" t="str">
        <f>IF($C145="OK",_xlfn.NUMBERVALUE(Plantilla!CZ156),"")</f>
        <v/>
      </c>
      <c r="DC145" s="6" t="str">
        <f>IF($C145="OK",_xlfn.NUMBERVALUE(Plantilla!DA156),"")</f>
        <v/>
      </c>
      <c r="DD145" s="6" t="str">
        <f>IF($C145="OK",TEXT(Plantilla!DB156,"#"),"")</f>
        <v/>
      </c>
      <c r="DE145" s="6" t="str">
        <f>IF($C145="OK",_xlfn.NUMBERVALUE(Plantilla!DC156),"")</f>
        <v/>
      </c>
      <c r="DF145" s="4" t="str">
        <f>IF($C145="OK",_xlfn.NUMBERVALUE(Plantilla!DD156),"")</f>
        <v/>
      </c>
      <c r="DG145" s="6" t="str">
        <f>IF($C145="OK",_xlfn.NUMBERVALUE(Plantilla!DE156),"")</f>
        <v/>
      </c>
      <c r="DH145" s="6" t="str">
        <f>IF($C145="OK",_xlfn.NUMBERVALUE(Plantilla!DF156),"")</f>
        <v/>
      </c>
      <c r="DI145" s="6" t="str">
        <f>IF($C145="OK",_xlfn.NUMBERVALUE(Plantilla!DG156),"")</f>
        <v/>
      </c>
      <c r="DJ145" s="6" t="str">
        <f>IF($C145="OK",_xlfn.NUMBERVALUE(Plantilla!DH156),"")</f>
        <v/>
      </c>
      <c r="DK145" s="6" t="str">
        <f>IF($C145="OK",_xlfn.NUMBERVALUE(Plantilla!DI156),"")</f>
        <v/>
      </c>
      <c r="DL145" s="6" t="str">
        <f>IF($C145="OK",_xlfn.NUMBERVALUE(Plantilla!DJ156),"")</f>
        <v/>
      </c>
      <c r="DM145" s="6" t="str">
        <f>IF($C145="OK",_xlfn.NUMBERVALUE(Plantilla!DK156),"")</f>
        <v/>
      </c>
      <c r="DN145" s="6" t="str">
        <f>IF($C145="OK",_xlfn.NUMBERVALUE(Plantilla!DL156),"")</f>
        <v/>
      </c>
      <c r="DO145" s="6" t="str">
        <f>IF($C145="OK",_xlfn.NUMBERVALUE(Plantilla!DM156),"")</f>
        <v/>
      </c>
      <c r="DP145" s="6" t="str">
        <f>IF($C145="OK",_xlfn.NUMBERVALUE(Plantilla!DN156),"")</f>
        <v/>
      </c>
      <c r="DQ145" s="6" t="str">
        <f>IF($C145="OK",_xlfn.NUMBERVALUE(Plantilla!DO156),"")</f>
        <v/>
      </c>
      <c r="DR145" s="6" t="str">
        <f>IF($C145="OK",_xlfn.NUMBERVALUE(Plantilla!DP156),"")</f>
        <v/>
      </c>
      <c r="DS145" t="str">
        <f>IF($C145="OK",TEXT(Plantilla!DR156,"#"),"")</f>
        <v/>
      </c>
      <c r="DT145" s="6"/>
    </row>
    <row r="146" spans="1:124" x14ac:dyDescent="0.25">
      <c r="A146" t="str">
        <f>IF(Plantilla!$I$6="¡Perfecto!, Guarda el archivo y adjúntalo a tu interfaz de Nómina Electrónica","OK","Error")</f>
        <v>OK</v>
      </c>
      <c r="B146" t="str">
        <f>IF(Plantilla!$I$6="¡Perfecto!, Guarda el archivo y adjúntalo a tu interfaz de Nómina Electrónica",MID(Plantilla!$D$2,SEARCH("V",Plantilla!$D$2),10),"")</f>
        <v>V2.0</v>
      </c>
      <c r="C146" t="str">
        <f>Plantilla!C157</f>
        <v/>
      </c>
      <c r="D146" t="str">
        <f>IF($C146="OK",Plantilla!B157,"")</f>
        <v/>
      </c>
      <c r="E146" t="str">
        <f>IF($C146="OK",
   VLOOKUP(Plantilla!$E$4,'Tablas '!$AP$4:$AT$6,5,FALSE),
"")</f>
        <v/>
      </c>
      <c r="F146" t="str">
        <f>IF($C146="OK",TEXT(Plantilla!D157,"#"),"")</f>
        <v/>
      </c>
      <c r="G146" t="str">
        <f>IF($C146="OK",
   VLOOKUP(Plantilla!E157,'Tablas '!$B$4:$C$14,2,FALSE),
"")</f>
        <v/>
      </c>
      <c r="H146" t="str">
        <f>IF($C146="OK",TEXT(Plantilla!F157,"#"),"")</f>
        <v/>
      </c>
      <c r="I146" t="str">
        <f>IF($C146="OK",TEXT(Plantilla!G157,"#"),"")</f>
        <v/>
      </c>
      <c r="J146" t="str">
        <f>IF($C146="OK",TEXT(Plantilla!H157,"#"),"")</f>
        <v/>
      </c>
      <c r="K146" t="str">
        <f>IF($C146="OK",TEXT(Plantilla!I157,"#"),"")</f>
        <v/>
      </c>
      <c r="L146" t="str">
        <f>IF($C146="OK",TEXT(Plantilla!J157,"#"),"")</f>
        <v/>
      </c>
      <c r="M146" t="str">
        <f>IF($C146="OK",TEXT(Plantilla!K157,"#"),"")</f>
        <v/>
      </c>
      <c r="N146" t="str">
        <f>IF($C146="OK",
   CONCATENATE(YEAR(Plantilla!L157),"-",TEXT(MONTH(Plantilla!L157),"00"),"-",TEXT(DAY(Plantilla!L157),"00")),
"")</f>
        <v/>
      </c>
      <c r="O146" t="str">
        <f>IF($C146="OK",_xlfn.NUMBERVALUE(Plantilla!M157),"")</f>
        <v/>
      </c>
      <c r="P146" t="str">
        <f>IF($C146="OK",
   IF(Plantilla!N157&lt;&gt;"",
      CONCATENATE(YEAR(Plantilla!N157),"-",TEXT(MONTH(Plantilla!N157),"00"),"-",TEXT(DAY(Plantilla!N157),"00")),
   ""),
"")</f>
        <v/>
      </c>
      <c r="Q146" t="str">
        <f>IF($C146="OK",
   VLOOKUP(Plantilla!O157,'Tablas '!$E$4:$F$19,2,FALSE),
"")</f>
        <v/>
      </c>
      <c r="R146" t="str">
        <f>IF($C146="OK",
   VLOOKUP(Plantilla!P157,'Tablas '!$H$4:$I$5,2,FALSE),
"")</f>
        <v/>
      </c>
      <c r="S146" t="str">
        <f>IF($C146="OK",
   VLOOKUP(Plantilla!Q157,'Tablas '!$K$4:$L$8,2,FALSE),
"")</f>
        <v/>
      </c>
      <c r="T146" t="str">
        <f>IF($C146="OK",
   VLOOKUP(Plantilla!R157,'Tablas '!$AE$4:$AF$6,2,FALSE),
"")</f>
        <v/>
      </c>
      <c r="U146" t="str">
        <f>IF($C146="OK",
   VLOOKUP(Plantilla!S157,'Tablas '!$AE$4:$AF$6,2,FALSE),
"")</f>
        <v/>
      </c>
      <c r="V146" t="str">
        <f>IF($C146="OK",TEXT(Plantilla!T157,"#"),"")</f>
        <v/>
      </c>
      <c r="W146" s="84" t="str">
        <f>IF($C146="OK",
   VLOOKUP(Plantilla!U157,'Tablas '!$AM$4:$AN$1126,2,FALSE),
"")</f>
        <v/>
      </c>
      <c r="X146" t="str">
        <f>IF($C146="OK",TEXT(Plantilla!V157,"#"),"")</f>
        <v/>
      </c>
      <c r="Y146" t="str">
        <f>IF($C146="OK",
   CONCATENATE(YEAR(Plantilla!W157),"-",TEXT(MONTH(Plantilla!W157),"00"),"-",TEXT(DAY(Plantilla!W157),"00")),
"")</f>
        <v/>
      </c>
      <c r="Z146" t="str">
        <f>IF($C146="OK",
   CONCATENATE(YEAR(Plantilla!X157),"-",TEXT(MONTH(Plantilla!X157),"00"),"-",TEXT(DAY(Plantilla!X157),"00")),
"")</f>
        <v/>
      </c>
      <c r="AA146" t="str">
        <f>IF($C146="OK",
   TEXT(VLOOKUP(Plantilla!Y157,'Tablas '!$Q$4:$R$9,2,FALSE),"#"),
"")</f>
        <v/>
      </c>
      <c r="AB146" t="str">
        <f>IF($C146="OK",
   CONCATENATE(YEAR(Plantilla!Z157),"-",TEXT(MONTH(Plantilla!Z157),"00"),"-",TEXT(DAY(Plantilla!Z157),"00")),
"")</f>
        <v/>
      </c>
      <c r="AC146" t="str">
        <f>IF($C146="OK",
   TEXT(VLOOKUP(Plantilla!AA157,'Tablas '!$T$4:$U$13,2,FALSE),"#"),
"")</f>
        <v/>
      </c>
      <c r="AD146" t="str">
        <f>IF($C146="OK",TEXT(Plantilla!AB157,"#"),"")</f>
        <v/>
      </c>
      <c r="AE146" t="str">
        <f>IF($C146="OK",
   IF(Plantilla!AC157&lt;&gt;"",
      TEXT(VLOOKUP(Plantilla!AC157,'Tablas '!$W$4:$X$7,2,FALSE),"#"),
   ""),
"")</f>
        <v/>
      </c>
      <c r="AF146" t="str">
        <f>IF($C146="OK",TEXT(Plantilla!AD157,"#"),"")</f>
        <v/>
      </c>
      <c r="AG146" s="6" t="str">
        <f>IF($C146="OK",_xlfn.NUMBERVALUE(Plantilla!AE157),"")</f>
        <v/>
      </c>
      <c r="AH146" s="4" t="str">
        <f>IF($C146="OK",_xlfn.NUMBERVALUE(Plantilla!AF157),"")</f>
        <v/>
      </c>
      <c r="AI146" s="6" t="str">
        <f>IF($C146="OK",_xlfn.NUMBERVALUE(Plantilla!AG157),"")</f>
        <v/>
      </c>
      <c r="AJ146" s="6" t="str">
        <f>IF($C146="OK",_xlfn.NUMBERVALUE(Plantilla!AH157),"")</f>
        <v/>
      </c>
      <c r="AK146" s="6" t="str">
        <f>IF($C146="OK",_xlfn.NUMBERVALUE(Plantilla!AI157),"")</f>
        <v/>
      </c>
      <c r="AL146" s="6" t="str">
        <f>IF($C146="OK",_xlfn.NUMBERVALUE(Plantilla!AJ157),"")</f>
        <v/>
      </c>
      <c r="AM146" s="4" t="str">
        <f>IF($C146="OK",_xlfn.NUMBERVALUE(Plantilla!AK157),"")</f>
        <v/>
      </c>
      <c r="AN146" s="6" t="str">
        <f>IF($C146="OK",_xlfn.NUMBERVALUE(Plantilla!AL157),"")</f>
        <v/>
      </c>
      <c r="AO146" s="4" t="str">
        <f>IF($C146="OK",_xlfn.NUMBERVALUE(Plantilla!AM157),"")</f>
        <v/>
      </c>
      <c r="AP146" s="6" t="str">
        <f>IF($C146="OK",_xlfn.NUMBERVALUE(Plantilla!AN157),"")</f>
        <v/>
      </c>
      <c r="AQ146" s="4" t="str">
        <f>IF($C146="OK",_xlfn.NUMBERVALUE(Plantilla!AO157),"")</f>
        <v/>
      </c>
      <c r="AR146" s="6" t="str">
        <f>IF($C146="OK",_xlfn.NUMBERVALUE(Plantilla!AP157),"")</f>
        <v/>
      </c>
      <c r="AS146" s="4" t="str">
        <f>IF($C146="OK",_xlfn.NUMBERVALUE(Plantilla!AQ157),"")</f>
        <v/>
      </c>
      <c r="AT146" s="6" t="str">
        <f>IF($C146="OK",_xlfn.NUMBERVALUE(Plantilla!AR157),"")</f>
        <v/>
      </c>
      <c r="AU146" s="4" t="str">
        <f>IF($C146="OK",_xlfn.NUMBERVALUE(Plantilla!AS157),"")</f>
        <v/>
      </c>
      <c r="AV146" s="6" t="str">
        <f>IF($C146="OK",_xlfn.NUMBERVALUE(Plantilla!AT157),"")</f>
        <v/>
      </c>
      <c r="AW146" s="4" t="str">
        <f>IF($C146="OK",_xlfn.NUMBERVALUE(Plantilla!AU157),"")</f>
        <v/>
      </c>
      <c r="AX146" s="6" t="str">
        <f>IF($C146="OK",_xlfn.NUMBERVALUE(Plantilla!AV157),"")</f>
        <v/>
      </c>
      <c r="AY146" s="4" t="str">
        <f>IF($C146="OK",_xlfn.NUMBERVALUE(Plantilla!AW157),"")</f>
        <v/>
      </c>
      <c r="AZ146" s="6" t="str">
        <f>IF($C146="OK",_xlfn.NUMBERVALUE(Plantilla!AX157),"")</f>
        <v/>
      </c>
      <c r="BA146" t="str">
        <f>IF($C146="OK",_xlfn.NUMBERVALUE(Plantilla!AY157),"")</f>
        <v/>
      </c>
      <c r="BB146" t="str">
        <f>IF($C146="OK",_xlfn.NUMBERVALUE(Plantilla!AZ157),"")</f>
        <v/>
      </c>
      <c r="BC146" s="4" t="str">
        <f>IF($C146="OK",_xlfn.NUMBERVALUE(Plantilla!BA157),"")</f>
        <v/>
      </c>
      <c r="BD146" s="6" t="str">
        <f>IF($C146="OK",_xlfn.NUMBERVALUE(Plantilla!BB157),"")</f>
        <v/>
      </c>
      <c r="BE146" s="4" t="str">
        <f>IF($C146="OK",_xlfn.NUMBERVALUE(Plantilla!BC157),"")</f>
        <v/>
      </c>
      <c r="BF146" s="6" t="str">
        <f>IF($C146="OK",_xlfn.NUMBERVALUE(Plantilla!BD157),"")</f>
        <v/>
      </c>
      <c r="BG146" s="4" t="str">
        <f>IF($C146="OK",_xlfn.NUMBERVALUE(Plantilla!BE157),"")</f>
        <v/>
      </c>
      <c r="BH146" s="6" t="str">
        <f>IF($C146="OK",_xlfn.NUMBERVALUE(Plantilla!BF157),"")</f>
        <v/>
      </c>
      <c r="BI146" s="110" t="str">
        <f>IF($C146="OK",_xlfn.NUMBERVALUE(Plantilla!BG157),"")</f>
        <v/>
      </c>
      <c r="BJ146" s="6" t="str">
        <f>IF($C146="OK",_xlfn.NUMBERVALUE(Plantilla!BH157),"")</f>
        <v/>
      </c>
      <c r="BK146" s="109" t="str">
        <f>IF($C146="OK",_xlfn.NUMBERVALUE(Plantilla!BI157),"")</f>
        <v/>
      </c>
      <c r="BL146" s="6" t="str">
        <f>IF($C146="OK",
   IF(Plantilla!BJ157&lt;&gt;"",
      TEXT(VLOOKUP(Plantilla!BJ157,'Tablas '!$Z$4:$AA$6,2,FALSE),"#"),
   ""),
"")</f>
        <v/>
      </c>
      <c r="BM146" s="4" t="str">
        <f>IF($C146="OK",_xlfn.NUMBERVALUE(Plantilla!BK157),"")</f>
        <v/>
      </c>
      <c r="BN146" s="4" t="str">
        <f>IF($C146="OK",_xlfn.NUMBERVALUE(Plantilla!BL157),"")</f>
        <v/>
      </c>
      <c r="BO146" s="6" t="str">
        <f>IF($C146="OK",_xlfn.NUMBERVALUE(Plantilla!BM157),"")</f>
        <v/>
      </c>
      <c r="BP146" s="4" t="str">
        <f>IF($C146="OK",_xlfn.NUMBERVALUE(Plantilla!BN157),"")</f>
        <v/>
      </c>
      <c r="BQ146" s="6" t="str">
        <f>IF($C146="OK",_xlfn.NUMBERVALUE(Plantilla!BO157),"")</f>
        <v/>
      </c>
      <c r="BR146" s="4" t="str">
        <f>IF($C146="OK",_xlfn.NUMBERVALUE(Plantilla!BP157),"")</f>
        <v/>
      </c>
      <c r="BS146" s="6" t="str">
        <f>IF($C146="OK",_xlfn.NUMBERVALUE(Plantilla!BQ157),"")</f>
        <v/>
      </c>
      <c r="BT146" s="4" t="str">
        <f>IF($C146="OK",_xlfn.NUMBERVALUE(Plantilla!BR157),"")</f>
        <v/>
      </c>
      <c r="BU146" s="6" t="str">
        <f>IF($C146="OK",_xlfn.NUMBERVALUE(Plantilla!BS157),"")</f>
        <v/>
      </c>
      <c r="BV146" s="6" t="str">
        <f>IF($C146="OK",_xlfn.NUMBERVALUE(Plantilla!BT157),"")</f>
        <v/>
      </c>
      <c r="BW146" s="6" t="str">
        <f>IF($C146="OK",_xlfn.NUMBERVALUE(Plantilla!BU157),"")</f>
        <v/>
      </c>
      <c r="BX146" s="6" t="str">
        <f>IF($C146="OK",_xlfn.NUMBERVALUE(Plantilla!BV157),"")</f>
        <v/>
      </c>
      <c r="BY146" s="6" t="str">
        <f>IF($C146="OK",_xlfn.NUMBERVALUE(Plantilla!BW157),"")</f>
        <v/>
      </c>
      <c r="BZ146" s="6" t="str">
        <f>IF($C146="OK",_xlfn.NUMBERVALUE(Plantilla!BX157),"")</f>
        <v/>
      </c>
      <c r="CA146" s="6" t="str">
        <f>IF($C146="OK",_xlfn.NUMBERVALUE(Plantilla!BY157),"")</f>
        <v/>
      </c>
      <c r="CB146" s="6" t="str">
        <f>IF($C146="OK",_xlfn.NUMBERVALUE(Plantilla!BZ157),"")</f>
        <v/>
      </c>
      <c r="CC146" s="6" t="str">
        <f>IF($C146="OK",_xlfn.NUMBERVALUE(Plantilla!CA157),"")</f>
        <v/>
      </c>
      <c r="CD146" s="6" t="str">
        <f>IF($C146="OK",_xlfn.NUMBERVALUE(Plantilla!CB157),"")</f>
        <v/>
      </c>
      <c r="CE146" s="6" t="str">
        <f>IF($C146="OK",_xlfn.NUMBERVALUE(Plantilla!CC157),"")</f>
        <v/>
      </c>
      <c r="CF146" s="4" t="str">
        <f>IF($C146="OK",_xlfn.NUMBERVALUE(Plantilla!CD157),"")</f>
        <v/>
      </c>
      <c r="CG146" s="6" t="str">
        <f>IF($C146="OK",_xlfn.NUMBERVALUE(Plantilla!CE157),"")</f>
        <v/>
      </c>
      <c r="CH146" s="6" t="str">
        <f>IF($C146="OK",_xlfn.NUMBERVALUE(Plantilla!CF157),"")</f>
        <v/>
      </c>
      <c r="CI146" s="6" t="str">
        <f>IF($C146="OK",_xlfn.NUMBERVALUE(Plantilla!CG157),"")</f>
        <v/>
      </c>
      <c r="CJ146" s="6" t="str">
        <f>IF($C146="OK",_xlfn.NUMBERVALUE(Plantilla!CH157),"")</f>
        <v/>
      </c>
      <c r="CK146" s="6" t="str">
        <f>IF($C146="OK",_xlfn.NUMBERVALUE(Plantilla!CI157),"")</f>
        <v/>
      </c>
      <c r="CL146" s="6" t="str">
        <f>IF($C146="OK",_xlfn.NUMBERVALUE(Plantilla!CJ157),"")</f>
        <v/>
      </c>
      <c r="CM146" t="str">
        <f>IF($C146="OK",TEXT(Plantilla!CK157,"#"),"")</f>
        <v/>
      </c>
      <c r="CN146" s="6" t="str">
        <f>IF($C146="OK",_xlfn.NUMBERVALUE(Plantilla!CL157),"")</f>
        <v/>
      </c>
      <c r="CO146" s="6" t="str">
        <f>IF($C146="OK",_xlfn.NUMBERVALUE(Plantilla!CM157),"")</f>
        <v/>
      </c>
      <c r="CP146" s="110" t="str">
        <f>IF($C146="OK",_xlfn.NUMBERVALUE(Plantilla!CN157),"")</f>
        <v/>
      </c>
      <c r="CQ146" s="6" t="str">
        <f>IF($C146="OK",_xlfn.NUMBERVALUE(Plantilla!CO157),"")</f>
        <v/>
      </c>
      <c r="CR146" s="109" t="str">
        <f>IF($C146="OK",_xlfn.NUMBERVALUE(Plantilla!CP157),"")</f>
        <v/>
      </c>
      <c r="CS146" s="110" t="str">
        <f>IF($C146="OK",_xlfn.NUMBERVALUE(Plantilla!CQ157),"")</f>
        <v/>
      </c>
      <c r="CT146" s="6" t="str">
        <f>IF($C146="OK",_xlfn.NUMBERVALUE(Plantilla!CR157),"")</f>
        <v/>
      </c>
      <c r="CU146" s="109" t="str">
        <f>IF($C146="OK",_xlfn.NUMBERVALUE(Plantilla!CS157),"")</f>
        <v/>
      </c>
      <c r="CV146" s="110" t="str">
        <f>IF($C146="OK",_xlfn.NUMBERVALUE(Plantilla!CT157),"")</f>
        <v/>
      </c>
      <c r="CW146" s="6" t="str">
        <f>IF($C146="OK",_xlfn.NUMBERVALUE(Plantilla!CU157),"")</f>
        <v/>
      </c>
      <c r="CX146" s="82" t="str">
        <f>IF($C146="OK",_xlfn.NUMBERVALUE(Plantilla!CV157),"")</f>
        <v/>
      </c>
      <c r="CY146" s="6" t="str">
        <f>IF($C146="OK",_xlfn.NUMBERVALUE(Plantilla!CW157),"")</f>
        <v/>
      </c>
      <c r="CZ146" s="82" t="str">
        <f>IF($C146="OK",_xlfn.NUMBERVALUE(Plantilla!CX157),"")</f>
        <v/>
      </c>
      <c r="DA146" s="6" t="str">
        <f>IF($C146="OK",_xlfn.NUMBERVALUE(Plantilla!CY157),"")</f>
        <v/>
      </c>
      <c r="DB146" s="109" t="str">
        <f>IF($C146="OK",_xlfn.NUMBERVALUE(Plantilla!CZ157),"")</f>
        <v/>
      </c>
      <c r="DC146" s="6" t="str">
        <f>IF($C146="OK",_xlfn.NUMBERVALUE(Plantilla!DA157),"")</f>
        <v/>
      </c>
      <c r="DD146" s="6" t="str">
        <f>IF($C146="OK",TEXT(Plantilla!DB157,"#"),"")</f>
        <v/>
      </c>
      <c r="DE146" s="6" t="str">
        <f>IF($C146="OK",_xlfn.NUMBERVALUE(Plantilla!DC157),"")</f>
        <v/>
      </c>
      <c r="DF146" s="4" t="str">
        <f>IF($C146="OK",_xlfn.NUMBERVALUE(Plantilla!DD157),"")</f>
        <v/>
      </c>
      <c r="DG146" s="6" t="str">
        <f>IF($C146="OK",_xlfn.NUMBERVALUE(Plantilla!DE157),"")</f>
        <v/>
      </c>
      <c r="DH146" s="6" t="str">
        <f>IF($C146="OK",_xlfn.NUMBERVALUE(Plantilla!DF157),"")</f>
        <v/>
      </c>
      <c r="DI146" s="6" t="str">
        <f>IF($C146="OK",_xlfn.NUMBERVALUE(Plantilla!DG157),"")</f>
        <v/>
      </c>
      <c r="DJ146" s="6" t="str">
        <f>IF($C146="OK",_xlfn.NUMBERVALUE(Plantilla!DH157),"")</f>
        <v/>
      </c>
      <c r="DK146" s="6" t="str">
        <f>IF($C146="OK",_xlfn.NUMBERVALUE(Plantilla!DI157),"")</f>
        <v/>
      </c>
      <c r="DL146" s="6" t="str">
        <f>IF($C146="OK",_xlfn.NUMBERVALUE(Plantilla!DJ157),"")</f>
        <v/>
      </c>
      <c r="DM146" s="6" t="str">
        <f>IF($C146="OK",_xlfn.NUMBERVALUE(Plantilla!DK157),"")</f>
        <v/>
      </c>
      <c r="DN146" s="6" t="str">
        <f>IF($C146="OK",_xlfn.NUMBERVALUE(Plantilla!DL157),"")</f>
        <v/>
      </c>
      <c r="DO146" s="6" t="str">
        <f>IF($C146="OK",_xlfn.NUMBERVALUE(Plantilla!DM157),"")</f>
        <v/>
      </c>
      <c r="DP146" s="6" t="str">
        <f>IF($C146="OK",_xlfn.NUMBERVALUE(Plantilla!DN157),"")</f>
        <v/>
      </c>
      <c r="DQ146" s="6" t="str">
        <f>IF($C146="OK",_xlfn.NUMBERVALUE(Plantilla!DO157),"")</f>
        <v/>
      </c>
      <c r="DR146" s="6" t="str">
        <f>IF($C146="OK",_xlfn.NUMBERVALUE(Plantilla!DP157),"")</f>
        <v/>
      </c>
      <c r="DS146" t="str">
        <f>IF($C146="OK",TEXT(Plantilla!DR157,"#"),"")</f>
        <v/>
      </c>
      <c r="DT146" s="6"/>
    </row>
    <row r="147" spans="1:124" x14ac:dyDescent="0.25">
      <c r="A147" t="str">
        <f>IF(Plantilla!$I$6="¡Perfecto!, Guarda el archivo y adjúntalo a tu interfaz de Nómina Electrónica","OK","Error")</f>
        <v>OK</v>
      </c>
      <c r="B147" t="str">
        <f>IF(Plantilla!$I$6="¡Perfecto!, Guarda el archivo y adjúntalo a tu interfaz de Nómina Electrónica",MID(Plantilla!$D$2,SEARCH("V",Plantilla!$D$2),10),"")</f>
        <v>V2.0</v>
      </c>
      <c r="C147" t="str">
        <f>Plantilla!C158</f>
        <v/>
      </c>
      <c r="D147" t="str">
        <f>IF($C147="OK",Plantilla!B158,"")</f>
        <v/>
      </c>
      <c r="E147" t="str">
        <f>IF($C147="OK",
   VLOOKUP(Plantilla!$E$4,'Tablas '!$AP$4:$AT$6,5,FALSE),
"")</f>
        <v/>
      </c>
      <c r="F147" t="str">
        <f>IF($C147="OK",TEXT(Plantilla!D158,"#"),"")</f>
        <v/>
      </c>
      <c r="G147" t="str">
        <f>IF($C147="OK",
   VLOOKUP(Plantilla!E158,'Tablas '!$B$4:$C$14,2,FALSE),
"")</f>
        <v/>
      </c>
      <c r="H147" t="str">
        <f>IF($C147="OK",TEXT(Plantilla!F158,"#"),"")</f>
        <v/>
      </c>
      <c r="I147" t="str">
        <f>IF($C147="OK",TEXT(Plantilla!G158,"#"),"")</f>
        <v/>
      </c>
      <c r="J147" t="str">
        <f>IF($C147="OK",TEXT(Plantilla!H158,"#"),"")</f>
        <v/>
      </c>
      <c r="K147" t="str">
        <f>IF($C147="OK",TEXT(Plantilla!I158,"#"),"")</f>
        <v/>
      </c>
      <c r="L147" t="str">
        <f>IF($C147="OK",TEXT(Plantilla!J158,"#"),"")</f>
        <v/>
      </c>
      <c r="M147" t="str">
        <f>IF($C147="OK",TEXT(Plantilla!K158,"#"),"")</f>
        <v/>
      </c>
      <c r="N147" t="str">
        <f>IF($C147="OK",
   CONCATENATE(YEAR(Plantilla!L158),"-",TEXT(MONTH(Plantilla!L158),"00"),"-",TEXT(DAY(Plantilla!L158),"00")),
"")</f>
        <v/>
      </c>
      <c r="O147" t="str">
        <f>IF($C147="OK",_xlfn.NUMBERVALUE(Plantilla!M158),"")</f>
        <v/>
      </c>
      <c r="P147" t="str">
        <f>IF($C147="OK",
   IF(Plantilla!N158&lt;&gt;"",
      CONCATENATE(YEAR(Plantilla!N158),"-",TEXT(MONTH(Plantilla!N158),"00"),"-",TEXT(DAY(Plantilla!N158),"00")),
   ""),
"")</f>
        <v/>
      </c>
      <c r="Q147" t="str">
        <f>IF($C147="OK",
   VLOOKUP(Plantilla!O158,'Tablas '!$E$4:$F$19,2,FALSE),
"")</f>
        <v/>
      </c>
      <c r="R147" t="str">
        <f>IF($C147="OK",
   VLOOKUP(Plantilla!P158,'Tablas '!$H$4:$I$5,2,FALSE),
"")</f>
        <v/>
      </c>
      <c r="S147" t="str">
        <f>IF($C147="OK",
   VLOOKUP(Plantilla!Q158,'Tablas '!$K$4:$L$8,2,FALSE),
"")</f>
        <v/>
      </c>
      <c r="T147" t="str">
        <f>IF($C147="OK",
   VLOOKUP(Plantilla!R158,'Tablas '!$AE$4:$AF$6,2,FALSE),
"")</f>
        <v/>
      </c>
      <c r="U147" t="str">
        <f>IF($C147="OK",
   VLOOKUP(Plantilla!S158,'Tablas '!$AE$4:$AF$6,2,FALSE),
"")</f>
        <v/>
      </c>
      <c r="V147" t="str">
        <f>IF($C147="OK",TEXT(Plantilla!T158,"#"),"")</f>
        <v/>
      </c>
      <c r="W147" s="84" t="str">
        <f>IF($C147="OK",
   VLOOKUP(Plantilla!U158,'Tablas '!$AM$4:$AN$1126,2,FALSE),
"")</f>
        <v/>
      </c>
      <c r="X147" t="str">
        <f>IF($C147="OK",TEXT(Plantilla!V158,"#"),"")</f>
        <v/>
      </c>
      <c r="Y147" t="str">
        <f>IF($C147="OK",
   CONCATENATE(YEAR(Plantilla!W158),"-",TEXT(MONTH(Plantilla!W158),"00"),"-",TEXT(DAY(Plantilla!W158),"00")),
"")</f>
        <v/>
      </c>
      <c r="Z147" t="str">
        <f>IF($C147="OK",
   CONCATENATE(YEAR(Plantilla!X158),"-",TEXT(MONTH(Plantilla!X158),"00"),"-",TEXT(DAY(Plantilla!X158),"00")),
"")</f>
        <v/>
      </c>
      <c r="AA147" t="str">
        <f>IF($C147="OK",
   TEXT(VLOOKUP(Plantilla!Y158,'Tablas '!$Q$4:$R$9,2,FALSE),"#"),
"")</f>
        <v/>
      </c>
      <c r="AB147" t="str">
        <f>IF($C147="OK",
   CONCATENATE(YEAR(Plantilla!Z158),"-",TEXT(MONTH(Plantilla!Z158),"00"),"-",TEXT(DAY(Plantilla!Z158),"00")),
"")</f>
        <v/>
      </c>
      <c r="AC147" t="str">
        <f>IF($C147="OK",
   TEXT(VLOOKUP(Plantilla!AA158,'Tablas '!$T$4:$U$13,2,FALSE),"#"),
"")</f>
        <v/>
      </c>
      <c r="AD147" t="str">
        <f>IF($C147="OK",TEXT(Plantilla!AB158,"#"),"")</f>
        <v/>
      </c>
      <c r="AE147" t="str">
        <f>IF($C147="OK",
   IF(Plantilla!AC158&lt;&gt;"",
      TEXT(VLOOKUP(Plantilla!AC158,'Tablas '!$W$4:$X$7,2,FALSE),"#"),
   ""),
"")</f>
        <v/>
      </c>
      <c r="AF147" t="str">
        <f>IF($C147="OK",TEXT(Plantilla!AD158,"#"),"")</f>
        <v/>
      </c>
      <c r="AG147" s="6" t="str">
        <f>IF($C147="OK",_xlfn.NUMBERVALUE(Plantilla!AE158),"")</f>
        <v/>
      </c>
      <c r="AH147" s="4" t="str">
        <f>IF($C147="OK",_xlfn.NUMBERVALUE(Plantilla!AF158),"")</f>
        <v/>
      </c>
      <c r="AI147" s="6" t="str">
        <f>IF($C147="OK",_xlfn.NUMBERVALUE(Plantilla!AG158),"")</f>
        <v/>
      </c>
      <c r="AJ147" s="6" t="str">
        <f>IF($C147="OK",_xlfn.NUMBERVALUE(Plantilla!AH158),"")</f>
        <v/>
      </c>
      <c r="AK147" s="6" t="str">
        <f>IF($C147="OK",_xlfn.NUMBERVALUE(Plantilla!AI158),"")</f>
        <v/>
      </c>
      <c r="AL147" s="6" t="str">
        <f>IF($C147="OK",_xlfn.NUMBERVALUE(Plantilla!AJ158),"")</f>
        <v/>
      </c>
      <c r="AM147" s="4" t="str">
        <f>IF($C147="OK",_xlfn.NUMBERVALUE(Plantilla!AK158),"")</f>
        <v/>
      </c>
      <c r="AN147" s="6" t="str">
        <f>IF($C147="OK",_xlfn.NUMBERVALUE(Plantilla!AL158),"")</f>
        <v/>
      </c>
      <c r="AO147" s="4" t="str">
        <f>IF($C147="OK",_xlfn.NUMBERVALUE(Plantilla!AM158),"")</f>
        <v/>
      </c>
      <c r="AP147" s="6" t="str">
        <f>IF($C147="OK",_xlfn.NUMBERVALUE(Plantilla!AN158),"")</f>
        <v/>
      </c>
      <c r="AQ147" s="4" t="str">
        <f>IF($C147="OK",_xlfn.NUMBERVALUE(Plantilla!AO158),"")</f>
        <v/>
      </c>
      <c r="AR147" s="6" t="str">
        <f>IF($C147="OK",_xlfn.NUMBERVALUE(Plantilla!AP158),"")</f>
        <v/>
      </c>
      <c r="AS147" s="4" t="str">
        <f>IF($C147="OK",_xlfn.NUMBERVALUE(Plantilla!AQ158),"")</f>
        <v/>
      </c>
      <c r="AT147" s="6" t="str">
        <f>IF($C147="OK",_xlfn.NUMBERVALUE(Plantilla!AR158),"")</f>
        <v/>
      </c>
      <c r="AU147" s="4" t="str">
        <f>IF($C147="OK",_xlfn.NUMBERVALUE(Plantilla!AS158),"")</f>
        <v/>
      </c>
      <c r="AV147" s="6" t="str">
        <f>IF($C147="OK",_xlfn.NUMBERVALUE(Plantilla!AT158),"")</f>
        <v/>
      </c>
      <c r="AW147" s="4" t="str">
        <f>IF($C147="OK",_xlfn.NUMBERVALUE(Plantilla!AU158),"")</f>
        <v/>
      </c>
      <c r="AX147" s="6" t="str">
        <f>IF($C147="OK",_xlfn.NUMBERVALUE(Plantilla!AV158),"")</f>
        <v/>
      </c>
      <c r="AY147" s="4" t="str">
        <f>IF($C147="OK",_xlfn.NUMBERVALUE(Plantilla!AW158),"")</f>
        <v/>
      </c>
      <c r="AZ147" s="6" t="str">
        <f>IF($C147="OK",_xlfn.NUMBERVALUE(Plantilla!AX158),"")</f>
        <v/>
      </c>
      <c r="BA147" t="str">
        <f>IF($C147="OK",_xlfn.NUMBERVALUE(Plantilla!AY158),"")</f>
        <v/>
      </c>
      <c r="BB147" t="str">
        <f>IF($C147="OK",_xlfn.NUMBERVALUE(Plantilla!AZ158),"")</f>
        <v/>
      </c>
      <c r="BC147" s="4" t="str">
        <f>IF($C147="OK",_xlfn.NUMBERVALUE(Plantilla!BA158),"")</f>
        <v/>
      </c>
      <c r="BD147" s="6" t="str">
        <f>IF($C147="OK",_xlfn.NUMBERVALUE(Plantilla!BB158),"")</f>
        <v/>
      </c>
      <c r="BE147" s="4" t="str">
        <f>IF($C147="OK",_xlfn.NUMBERVALUE(Plantilla!BC158),"")</f>
        <v/>
      </c>
      <c r="BF147" s="6" t="str">
        <f>IF($C147="OK",_xlfn.NUMBERVALUE(Plantilla!BD158),"")</f>
        <v/>
      </c>
      <c r="BG147" s="4" t="str">
        <f>IF($C147="OK",_xlfn.NUMBERVALUE(Plantilla!BE158),"")</f>
        <v/>
      </c>
      <c r="BH147" s="6" t="str">
        <f>IF($C147="OK",_xlfn.NUMBERVALUE(Plantilla!BF158),"")</f>
        <v/>
      </c>
      <c r="BI147" s="110" t="str">
        <f>IF($C147="OK",_xlfn.NUMBERVALUE(Plantilla!BG158),"")</f>
        <v/>
      </c>
      <c r="BJ147" s="6" t="str">
        <f>IF($C147="OK",_xlfn.NUMBERVALUE(Plantilla!BH158),"")</f>
        <v/>
      </c>
      <c r="BK147" s="109" t="str">
        <f>IF($C147="OK",_xlfn.NUMBERVALUE(Plantilla!BI158),"")</f>
        <v/>
      </c>
      <c r="BL147" s="6" t="str">
        <f>IF($C147="OK",
   IF(Plantilla!BJ158&lt;&gt;"",
      TEXT(VLOOKUP(Plantilla!BJ158,'Tablas '!$Z$4:$AA$6,2,FALSE),"#"),
   ""),
"")</f>
        <v/>
      </c>
      <c r="BM147" s="4" t="str">
        <f>IF($C147="OK",_xlfn.NUMBERVALUE(Plantilla!BK158),"")</f>
        <v/>
      </c>
      <c r="BN147" s="4" t="str">
        <f>IF($C147="OK",_xlfn.NUMBERVALUE(Plantilla!BL158),"")</f>
        <v/>
      </c>
      <c r="BO147" s="6" t="str">
        <f>IF($C147="OK",_xlfn.NUMBERVALUE(Plantilla!BM158),"")</f>
        <v/>
      </c>
      <c r="BP147" s="4" t="str">
        <f>IF($C147="OK",_xlfn.NUMBERVALUE(Plantilla!BN158),"")</f>
        <v/>
      </c>
      <c r="BQ147" s="6" t="str">
        <f>IF($C147="OK",_xlfn.NUMBERVALUE(Plantilla!BO158),"")</f>
        <v/>
      </c>
      <c r="BR147" s="4" t="str">
        <f>IF($C147="OK",_xlfn.NUMBERVALUE(Plantilla!BP158),"")</f>
        <v/>
      </c>
      <c r="BS147" s="6" t="str">
        <f>IF($C147="OK",_xlfn.NUMBERVALUE(Plantilla!BQ158),"")</f>
        <v/>
      </c>
      <c r="BT147" s="4" t="str">
        <f>IF($C147="OK",_xlfn.NUMBERVALUE(Plantilla!BR158),"")</f>
        <v/>
      </c>
      <c r="BU147" s="6" t="str">
        <f>IF($C147="OK",_xlfn.NUMBERVALUE(Plantilla!BS158),"")</f>
        <v/>
      </c>
      <c r="BV147" s="6" t="str">
        <f>IF($C147="OK",_xlfn.NUMBERVALUE(Plantilla!BT158),"")</f>
        <v/>
      </c>
      <c r="BW147" s="6" t="str">
        <f>IF($C147="OK",_xlfn.NUMBERVALUE(Plantilla!BU158),"")</f>
        <v/>
      </c>
      <c r="BX147" s="6" t="str">
        <f>IF($C147="OK",_xlfn.NUMBERVALUE(Plantilla!BV158),"")</f>
        <v/>
      </c>
      <c r="BY147" s="6" t="str">
        <f>IF($C147="OK",_xlfn.NUMBERVALUE(Plantilla!BW158),"")</f>
        <v/>
      </c>
      <c r="BZ147" s="6" t="str">
        <f>IF($C147="OK",_xlfn.NUMBERVALUE(Plantilla!BX158),"")</f>
        <v/>
      </c>
      <c r="CA147" s="6" t="str">
        <f>IF($C147="OK",_xlfn.NUMBERVALUE(Plantilla!BY158),"")</f>
        <v/>
      </c>
      <c r="CB147" s="6" t="str">
        <f>IF($C147="OK",_xlfn.NUMBERVALUE(Plantilla!BZ158),"")</f>
        <v/>
      </c>
      <c r="CC147" s="6" t="str">
        <f>IF($C147="OK",_xlfn.NUMBERVALUE(Plantilla!CA158),"")</f>
        <v/>
      </c>
      <c r="CD147" s="6" t="str">
        <f>IF($C147="OK",_xlfn.NUMBERVALUE(Plantilla!CB158),"")</f>
        <v/>
      </c>
      <c r="CE147" s="6" t="str">
        <f>IF($C147="OK",_xlfn.NUMBERVALUE(Plantilla!CC158),"")</f>
        <v/>
      </c>
      <c r="CF147" s="4" t="str">
        <f>IF($C147="OK",_xlfn.NUMBERVALUE(Plantilla!CD158),"")</f>
        <v/>
      </c>
      <c r="CG147" s="6" t="str">
        <f>IF($C147="OK",_xlfn.NUMBERVALUE(Plantilla!CE158),"")</f>
        <v/>
      </c>
      <c r="CH147" s="6" t="str">
        <f>IF($C147="OK",_xlfn.NUMBERVALUE(Plantilla!CF158),"")</f>
        <v/>
      </c>
      <c r="CI147" s="6" t="str">
        <f>IF($C147="OK",_xlfn.NUMBERVALUE(Plantilla!CG158),"")</f>
        <v/>
      </c>
      <c r="CJ147" s="6" t="str">
        <f>IF($C147="OK",_xlfn.NUMBERVALUE(Plantilla!CH158),"")</f>
        <v/>
      </c>
      <c r="CK147" s="6" t="str">
        <f>IF($C147="OK",_xlfn.NUMBERVALUE(Plantilla!CI158),"")</f>
        <v/>
      </c>
      <c r="CL147" s="6" t="str">
        <f>IF($C147="OK",_xlfn.NUMBERVALUE(Plantilla!CJ158),"")</f>
        <v/>
      </c>
      <c r="CM147" t="str">
        <f>IF($C147="OK",TEXT(Plantilla!CK158,"#"),"")</f>
        <v/>
      </c>
      <c r="CN147" s="6" t="str">
        <f>IF($C147="OK",_xlfn.NUMBERVALUE(Plantilla!CL158),"")</f>
        <v/>
      </c>
      <c r="CO147" s="6" t="str">
        <f>IF($C147="OK",_xlfn.NUMBERVALUE(Plantilla!CM158),"")</f>
        <v/>
      </c>
      <c r="CP147" s="110" t="str">
        <f>IF($C147="OK",_xlfn.NUMBERVALUE(Plantilla!CN158),"")</f>
        <v/>
      </c>
      <c r="CQ147" s="6" t="str">
        <f>IF($C147="OK",_xlfn.NUMBERVALUE(Plantilla!CO158),"")</f>
        <v/>
      </c>
      <c r="CR147" s="109" t="str">
        <f>IF($C147="OK",_xlfn.NUMBERVALUE(Plantilla!CP158),"")</f>
        <v/>
      </c>
      <c r="CS147" s="110" t="str">
        <f>IF($C147="OK",_xlfn.NUMBERVALUE(Plantilla!CQ158),"")</f>
        <v/>
      </c>
      <c r="CT147" s="6" t="str">
        <f>IF($C147="OK",_xlfn.NUMBERVALUE(Plantilla!CR158),"")</f>
        <v/>
      </c>
      <c r="CU147" s="109" t="str">
        <f>IF($C147="OK",_xlfn.NUMBERVALUE(Plantilla!CS158),"")</f>
        <v/>
      </c>
      <c r="CV147" s="110" t="str">
        <f>IF($C147="OK",_xlfn.NUMBERVALUE(Plantilla!CT158),"")</f>
        <v/>
      </c>
      <c r="CW147" s="6" t="str">
        <f>IF($C147="OK",_xlfn.NUMBERVALUE(Plantilla!CU158),"")</f>
        <v/>
      </c>
      <c r="CX147" s="82" t="str">
        <f>IF($C147="OK",_xlfn.NUMBERVALUE(Plantilla!CV158),"")</f>
        <v/>
      </c>
      <c r="CY147" s="6" t="str">
        <f>IF($C147="OK",_xlfn.NUMBERVALUE(Plantilla!CW158),"")</f>
        <v/>
      </c>
      <c r="CZ147" s="82" t="str">
        <f>IF($C147="OK",_xlfn.NUMBERVALUE(Plantilla!CX158),"")</f>
        <v/>
      </c>
      <c r="DA147" s="6" t="str">
        <f>IF($C147="OK",_xlfn.NUMBERVALUE(Plantilla!CY158),"")</f>
        <v/>
      </c>
      <c r="DB147" s="109" t="str">
        <f>IF($C147="OK",_xlfn.NUMBERVALUE(Plantilla!CZ158),"")</f>
        <v/>
      </c>
      <c r="DC147" s="6" t="str">
        <f>IF($C147="OK",_xlfn.NUMBERVALUE(Plantilla!DA158),"")</f>
        <v/>
      </c>
      <c r="DD147" s="6" t="str">
        <f>IF($C147="OK",TEXT(Plantilla!DB158,"#"),"")</f>
        <v/>
      </c>
      <c r="DE147" s="6" t="str">
        <f>IF($C147="OK",_xlfn.NUMBERVALUE(Plantilla!DC158),"")</f>
        <v/>
      </c>
      <c r="DF147" s="4" t="str">
        <f>IF($C147="OK",_xlfn.NUMBERVALUE(Plantilla!DD158),"")</f>
        <v/>
      </c>
      <c r="DG147" s="6" t="str">
        <f>IF($C147="OK",_xlfn.NUMBERVALUE(Plantilla!DE158),"")</f>
        <v/>
      </c>
      <c r="DH147" s="6" t="str">
        <f>IF($C147="OK",_xlfn.NUMBERVALUE(Plantilla!DF158),"")</f>
        <v/>
      </c>
      <c r="DI147" s="6" t="str">
        <f>IF($C147="OK",_xlfn.NUMBERVALUE(Plantilla!DG158),"")</f>
        <v/>
      </c>
      <c r="DJ147" s="6" t="str">
        <f>IF($C147="OK",_xlfn.NUMBERVALUE(Plantilla!DH158),"")</f>
        <v/>
      </c>
      <c r="DK147" s="6" t="str">
        <f>IF($C147="OK",_xlfn.NUMBERVALUE(Plantilla!DI158),"")</f>
        <v/>
      </c>
      <c r="DL147" s="6" t="str">
        <f>IF($C147="OK",_xlfn.NUMBERVALUE(Plantilla!DJ158),"")</f>
        <v/>
      </c>
      <c r="DM147" s="6" t="str">
        <f>IF($C147="OK",_xlfn.NUMBERVALUE(Plantilla!DK158),"")</f>
        <v/>
      </c>
      <c r="DN147" s="6" t="str">
        <f>IF($C147="OK",_xlfn.NUMBERVALUE(Plantilla!DL158),"")</f>
        <v/>
      </c>
      <c r="DO147" s="6" t="str">
        <f>IF($C147="OK",_xlfn.NUMBERVALUE(Plantilla!DM158),"")</f>
        <v/>
      </c>
      <c r="DP147" s="6" t="str">
        <f>IF($C147="OK",_xlfn.NUMBERVALUE(Plantilla!DN158),"")</f>
        <v/>
      </c>
      <c r="DQ147" s="6" t="str">
        <f>IF($C147="OK",_xlfn.NUMBERVALUE(Plantilla!DO158),"")</f>
        <v/>
      </c>
      <c r="DR147" s="6" t="str">
        <f>IF($C147="OK",_xlfn.NUMBERVALUE(Plantilla!DP158),"")</f>
        <v/>
      </c>
      <c r="DS147" t="str">
        <f>IF($C147="OK",TEXT(Plantilla!DR158,"#"),"")</f>
        <v/>
      </c>
      <c r="DT147" s="6"/>
    </row>
    <row r="148" spans="1:124" x14ac:dyDescent="0.25">
      <c r="A148" t="str">
        <f>IF(Plantilla!$I$6="¡Perfecto!, Guarda el archivo y adjúntalo a tu interfaz de Nómina Electrónica","OK","Error")</f>
        <v>OK</v>
      </c>
      <c r="B148" t="str">
        <f>IF(Plantilla!$I$6="¡Perfecto!, Guarda el archivo y adjúntalo a tu interfaz de Nómina Electrónica",MID(Plantilla!$D$2,SEARCH("V",Plantilla!$D$2),10),"")</f>
        <v>V2.0</v>
      </c>
      <c r="C148" t="str">
        <f>Plantilla!C159</f>
        <v/>
      </c>
      <c r="D148" t="str">
        <f>IF($C148="OK",Plantilla!B159,"")</f>
        <v/>
      </c>
      <c r="E148" t="str">
        <f>IF($C148="OK",
   VLOOKUP(Plantilla!$E$4,'Tablas '!$AP$4:$AT$6,5,FALSE),
"")</f>
        <v/>
      </c>
      <c r="F148" t="str">
        <f>IF($C148="OK",TEXT(Plantilla!D159,"#"),"")</f>
        <v/>
      </c>
      <c r="G148" t="str">
        <f>IF($C148="OK",
   VLOOKUP(Plantilla!E159,'Tablas '!$B$4:$C$14,2,FALSE),
"")</f>
        <v/>
      </c>
      <c r="H148" t="str">
        <f>IF($C148="OK",TEXT(Plantilla!F159,"#"),"")</f>
        <v/>
      </c>
      <c r="I148" t="str">
        <f>IF($C148="OK",TEXT(Plantilla!G159,"#"),"")</f>
        <v/>
      </c>
      <c r="J148" t="str">
        <f>IF($C148="OK",TEXT(Plantilla!H159,"#"),"")</f>
        <v/>
      </c>
      <c r="K148" t="str">
        <f>IF($C148="OK",TEXT(Plantilla!I159,"#"),"")</f>
        <v/>
      </c>
      <c r="L148" t="str">
        <f>IF($C148="OK",TEXT(Plantilla!J159,"#"),"")</f>
        <v/>
      </c>
      <c r="M148" t="str">
        <f>IF($C148="OK",TEXT(Plantilla!K159,"#"),"")</f>
        <v/>
      </c>
      <c r="N148" t="str">
        <f>IF($C148="OK",
   CONCATENATE(YEAR(Plantilla!L159),"-",TEXT(MONTH(Plantilla!L159),"00"),"-",TEXT(DAY(Plantilla!L159),"00")),
"")</f>
        <v/>
      </c>
      <c r="O148" t="str">
        <f>IF($C148="OK",_xlfn.NUMBERVALUE(Plantilla!M159),"")</f>
        <v/>
      </c>
      <c r="P148" t="str">
        <f>IF($C148="OK",
   IF(Plantilla!N159&lt;&gt;"",
      CONCATENATE(YEAR(Plantilla!N159),"-",TEXT(MONTH(Plantilla!N159),"00"),"-",TEXT(DAY(Plantilla!N159),"00")),
   ""),
"")</f>
        <v/>
      </c>
      <c r="Q148" t="str">
        <f>IF($C148="OK",
   VLOOKUP(Plantilla!O159,'Tablas '!$E$4:$F$19,2,FALSE),
"")</f>
        <v/>
      </c>
      <c r="R148" t="str">
        <f>IF($C148="OK",
   VLOOKUP(Plantilla!P159,'Tablas '!$H$4:$I$5,2,FALSE),
"")</f>
        <v/>
      </c>
      <c r="S148" t="str">
        <f>IF($C148="OK",
   VLOOKUP(Plantilla!Q159,'Tablas '!$K$4:$L$8,2,FALSE),
"")</f>
        <v/>
      </c>
      <c r="T148" t="str">
        <f>IF($C148="OK",
   VLOOKUP(Plantilla!R159,'Tablas '!$AE$4:$AF$6,2,FALSE),
"")</f>
        <v/>
      </c>
      <c r="U148" t="str">
        <f>IF($C148="OK",
   VLOOKUP(Plantilla!S159,'Tablas '!$AE$4:$AF$6,2,FALSE),
"")</f>
        <v/>
      </c>
      <c r="V148" t="str">
        <f>IF($C148="OK",TEXT(Plantilla!T159,"#"),"")</f>
        <v/>
      </c>
      <c r="W148" s="84" t="str">
        <f>IF($C148="OK",
   VLOOKUP(Plantilla!U159,'Tablas '!$AM$4:$AN$1126,2,FALSE),
"")</f>
        <v/>
      </c>
      <c r="X148" t="str">
        <f>IF($C148="OK",TEXT(Plantilla!V159,"#"),"")</f>
        <v/>
      </c>
      <c r="Y148" t="str">
        <f>IF($C148="OK",
   CONCATENATE(YEAR(Plantilla!W159),"-",TEXT(MONTH(Plantilla!W159),"00"),"-",TEXT(DAY(Plantilla!W159),"00")),
"")</f>
        <v/>
      </c>
      <c r="Z148" t="str">
        <f>IF($C148="OK",
   CONCATENATE(YEAR(Plantilla!X159),"-",TEXT(MONTH(Plantilla!X159),"00"),"-",TEXT(DAY(Plantilla!X159),"00")),
"")</f>
        <v/>
      </c>
      <c r="AA148" t="str">
        <f>IF($C148="OK",
   TEXT(VLOOKUP(Plantilla!Y159,'Tablas '!$Q$4:$R$9,2,FALSE),"#"),
"")</f>
        <v/>
      </c>
      <c r="AB148" t="str">
        <f>IF($C148="OK",
   CONCATENATE(YEAR(Plantilla!Z159),"-",TEXT(MONTH(Plantilla!Z159),"00"),"-",TEXT(DAY(Plantilla!Z159),"00")),
"")</f>
        <v/>
      </c>
      <c r="AC148" t="str">
        <f>IF($C148="OK",
   TEXT(VLOOKUP(Plantilla!AA159,'Tablas '!$T$4:$U$13,2,FALSE),"#"),
"")</f>
        <v/>
      </c>
      <c r="AD148" t="str">
        <f>IF($C148="OK",TEXT(Plantilla!AB159,"#"),"")</f>
        <v/>
      </c>
      <c r="AE148" t="str">
        <f>IF($C148="OK",
   IF(Plantilla!AC159&lt;&gt;"",
      TEXT(VLOOKUP(Plantilla!AC159,'Tablas '!$W$4:$X$7,2,FALSE),"#"),
   ""),
"")</f>
        <v/>
      </c>
      <c r="AF148" t="str">
        <f>IF($C148="OK",TEXT(Plantilla!AD159,"#"),"")</f>
        <v/>
      </c>
      <c r="AG148" s="6" t="str">
        <f>IF($C148="OK",_xlfn.NUMBERVALUE(Plantilla!AE159),"")</f>
        <v/>
      </c>
      <c r="AH148" s="4" t="str">
        <f>IF($C148="OK",_xlfn.NUMBERVALUE(Plantilla!AF159),"")</f>
        <v/>
      </c>
      <c r="AI148" s="6" t="str">
        <f>IF($C148="OK",_xlfn.NUMBERVALUE(Plantilla!AG159),"")</f>
        <v/>
      </c>
      <c r="AJ148" s="6" t="str">
        <f>IF($C148="OK",_xlfn.NUMBERVALUE(Plantilla!AH159),"")</f>
        <v/>
      </c>
      <c r="AK148" s="6" t="str">
        <f>IF($C148="OK",_xlfn.NUMBERVALUE(Plantilla!AI159),"")</f>
        <v/>
      </c>
      <c r="AL148" s="6" t="str">
        <f>IF($C148="OK",_xlfn.NUMBERVALUE(Plantilla!AJ159),"")</f>
        <v/>
      </c>
      <c r="AM148" s="4" t="str">
        <f>IF($C148="OK",_xlfn.NUMBERVALUE(Plantilla!AK159),"")</f>
        <v/>
      </c>
      <c r="AN148" s="6" t="str">
        <f>IF($C148="OK",_xlfn.NUMBERVALUE(Plantilla!AL159),"")</f>
        <v/>
      </c>
      <c r="AO148" s="4" t="str">
        <f>IF($C148="OK",_xlfn.NUMBERVALUE(Plantilla!AM159),"")</f>
        <v/>
      </c>
      <c r="AP148" s="6" t="str">
        <f>IF($C148="OK",_xlfn.NUMBERVALUE(Plantilla!AN159),"")</f>
        <v/>
      </c>
      <c r="AQ148" s="4" t="str">
        <f>IF($C148="OK",_xlfn.NUMBERVALUE(Plantilla!AO159),"")</f>
        <v/>
      </c>
      <c r="AR148" s="6" t="str">
        <f>IF($C148="OK",_xlfn.NUMBERVALUE(Plantilla!AP159),"")</f>
        <v/>
      </c>
      <c r="AS148" s="4" t="str">
        <f>IF($C148="OK",_xlfn.NUMBERVALUE(Plantilla!AQ159),"")</f>
        <v/>
      </c>
      <c r="AT148" s="6" t="str">
        <f>IF($C148="OK",_xlfn.NUMBERVALUE(Plantilla!AR159),"")</f>
        <v/>
      </c>
      <c r="AU148" s="4" t="str">
        <f>IF($C148="OK",_xlfn.NUMBERVALUE(Plantilla!AS159),"")</f>
        <v/>
      </c>
      <c r="AV148" s="6" t="str">
        <f>IF($C148="OK",_xlfn.NUMBERVALUE(Plantilla!AT159),"")</f>
        <v/>
      </c>
      <c r="AW148" s="4" t="str">
        <f>IF($C148="OK",_xlfn.NUMBERVALUE(Plantilla!AU159),"")</f>
        <v/>
      </c>
      <c r="AX148" s="6" t="str">
        <f>IF($C148="OK",_xlfn.NUMBERVALUE(Plantilla!AV159),"")</f>
        <v/>
      </c>
      <c r="AY148" s="4" t="str">
        <f>IF($C148="OK",_xlfn.NUMBERVALUE(Plantilla!AW159),"")</f>
        <v/>
      </c>
      <c r="AZ148" s="6" t="str">
        <f>IF($C148="OK",_xlfn.NUMBERVALUE(Plantilla!AX159),"")</f>
        <v/>
      </c>
      <c r="BA148" t="str">
        <f>IF($C148="OK",_xlfn.NUMBERVALUE(Plantilla!AY159),"")</f>
        <v/>
      </c>
      <c r="BB148" t="str">
        <f>IF($C148="OK",_xlfn.NUMBERVALUE(Plantilla!AZ159),"")</f>
        <v/>
      </c>
      <c r="BC148" s="4" t="str">
        <f>IF($C148="OK",_xlfn.NUMBERVALUE(Plantilla!BA159),"")</f>
        <v/>
      </c>
      <c r="BD148" s="6" t="str">
        <f>IF($C148="OK",_xlfn.NUMBERVALUE(Plantilla!BB159),"")</f>
        <v/>
      </c>
      <c r="BE148" s="4" t="str">
        <f>IF($C148="OK",_xlfn.NUMBERVALUE(Plantilla!BC159),"")</f>
        <v/>
      </c>
      <c r="BF148" s="6" t="str">
        <f>IF($C148="OK",_xlfn.NUMBERVALUE(Plantilla!BD159),"")</f>
        <v/>
      </c>
      <c r="BG148" s="4" t="str">
        <f>IF($C148="OK",_xlfn.NUMBERVALUE(Plantilla!BE159),"")</f>
        <v/>
      </c>
      <c r="BH148" s="6" t="str">
        <f>IF($C148="OK",_xlfn.NUMBERVALUE(Plantilla!BF159),"")</f>
        <v/>
      </c>
      <c r="BI148" s="110" t="str">
        <f>IF($C148="OK",_xlfn.NUMBERVALUE(Plantilla!BG159),"")</f>
        <v/>
      </c>
      <c r="BJ148" s="6" t="str">
        <f>IF($C148="OK",_xlfn.NUMBERVALUE(Plantilla!BH159),"")</f>
        <v/>
      </c>
      <c r="BK148" s="109" t="str">
        <f>IF($C148="OK",_xlfn.NUMBERVALUE(Plantilla!BI159),"")</f>
        <v/>
      </c>
      <c r="BL148" s="6" t="str">
        <f>IF($C148="OK",
   IF(Plantilla!BJ159&lt;&gt;"",
      TEXT(VLOOKUP(Plantilla!BJ159,'Tablas '!$Z$4:$AA$6,2,FALSE),"#"),
   ""),
"")</f>
        <v/>
      </c>
      <c r="BM148" s="4" t="str">
        <f>IF($C148="OK",_xlfn.NUMBERVALUE(Plantilla!BK159),"")</f>
        <v/>
      </c>
      <c r="BN148" s="4" t="str">
        <f>IF($C148="OK",_xlfn.NUMBERVALUE(Plantilla!BL159),"")</f>
        <v/>
      </c>
      <c r="BO148" s="6" t="str">
        <f>IF($C148="OK",_xlfn.NUMBERVALUE(Plantilla!BM159),"")</f>
        <v/>
      </c>
      <c r="BP148" s="4" t="str">
        <f>IF($C148="OK",_xlfn.NUMBERVALUE(Plantilla!BN159),"")</f>
        <v/>
      </c>
      <c r="BQ148" s="6" t="str">
        <f>IF($C148="OK",_xlfn.NUMBERVALUE(Plantilla!BO159),"")</f>
        <v/>
      </c>
      <c r="BR148" s="4" t="str">
        <f>IF($C148="OK",_xlfn.NUMBERVALUE(Plantilla!BP159),"")</f>
        <v/>
      </c>
      <c r="BS148" s="6" t="str">
        <f>IF($C148="OK",_xlfn.NUMBERVALUE(Plantilla!BQ159),"")</f>
        <v/>
      </c>
      <c r="BT148" s="4" t="str">
        <f>IF($C148="OK",_xlfn.NUMBERVALUE(Plantilla!BR159),"")</f>
        <v/>
      </c>
      <c r="BU148" s="6" t="str">
        <f>IF($C148="OK",_xlfn.NUMBERVALUE(Plantilla!BS159),"")</f>
        <v/>
      </c>
      <c r="BV148" s="6" t="str">
        <f>IF($C148="OK",_xlfn.NUMBERVALUE(Plantilla!BT159),"")</f>
        <v/>
      </c>
      <c r="BW148" s="6" t="str">
        <f>IF($C148="OK",_xlfn.NUMBERVALUE(Plantilla!BU159),"")</f>
        <v/>
      </c>
      <c r="BX148" s="6" t="str">
        <f>IF($C148="OK",_xlfn.NUMBERVALUE(Plantilla!BV159),"")</f>
        <v/>
      </c>
      <c r="BY148" s="6" t="str">
        <f>IF($C148="OK",_xlfn.NUMBERVALUE(Plantilla!BW159),"")</f>
        <v/>
      </c>
      <c r="BZ148" s="6" t="str">
        <f>IF($C148="OK",_xlfn.NUMBERVALUE(Plantilla!BX159),"")</f>
        <v/>
      </c>
      <c r="CA148" s="6" t="str">
        <f>IF($C148="OK",_xlfn.NUMBERVALUE(Plantilla!BY159),"")</f>
        <v/>
      </c>
      <c r="CB148" s="6" t="str">
        <f>IF($C148="OK",_xlfn.NUMBERVALUE(Plantilla!BZ159),"")</f>
        <v/>
      </c>
      <c r="CC148" s="6" t="str">
        <f>IF($C148="OK",_xlfn.NUMBERVALUE(Plantilla!CA159),"")</f>
        <v/>
      </c>
      <c r="CD148" s="6" t="str">
        <f>IF($C148="OK",_xlfn.NUMBERVALUE(Plantilla!CB159),"")</f>
        <v/>
      </c>
      <c r="CE148" s="6" t="str">
        <f>IF($C148="OK",_xlfn.NUMBERVALUE(Plantilla!CC159),"")</f>
        <v/>
      </c>
      <c r="CF148" s="4" t="str">
        <f>IF($C148="OK",_xlfn.NUMBERVALUE(Plantilla!CD159),"")</f>
        <v/>
      </c>
      <c r="CG148" s="6" t="str">
        <f>IF($C148="OK",_xlfn.NUMBERVALUE(Plantilla!CE159),"")</f>
        <v/>
      </c>
      <c r="CH148" s="6" t="str">
        <f>IF($C148="OK",_xlfn.NUMBERVALUE(Plantilla!CF159),"")</f>
        <v/>
      </c>
      <c r="CI148" s="6" t="str">
        <f>IF($C148="OK",_xlfn.NUMBERVALUE(Plantilla!CG159),"")</f>
        <v/>
      </c>
      <c r="CJ148" s="6" t="str">
        <f>IF($C148="OK",_xlfn.NUMBERVALUE(Plantilla!CH159),"")</f>
        <v/>
      </c>
      <c r="CK148" s="6" t="str">
        <f>IF($C148="OK",_xlfn.NUMBERVALUE(Plantilla!CI159),"")</f>
        <v/>
      </c>
      <c r="CL148" s="6" t="str">
        <f>IF($C148="OK",_xlfn.NUMBERVALUE(Plantilla!CJ159),"")</f>
        <v/>
      </c>
      <c r="CM148" t="str">
        <f>IF($C148="OK",TEXT(Plantilla!CK159,"#"),"")</f>
        <v/>
      </c>
      <c r="CN148" s="6" t="str">
        <f>IF($C148="OK",_xlfn.NUMBERVALUE(Plantilla!CL159),"")</f>
        <v/>
      </c>
      <c r="CO148" s="6" t="str">
        <f>IF($C148="OK",_xlfn.NUMBERVALUE(Plantilla!CM159),"")</f>
        <v/>
      </c>
      <c r="CP148" s="110" t="str">
        <f>IF($C148="OK",_xlfn.NUMBERVALUE(Plantilla!CN159),"")</f>
        <v/>
      </c>
      <c r="CQ148" s="6" t="str">
        <f>IF($C148="OK",_xlfn.NUMBERVALUE(Plantilla!CO159),"")</f>
        <v/>
      </c>
      <c r="CR148" s="109" t="str">
        <f>IF($C148="OK",_xlfn.NUMBERVALUE(Plantilla!CP159),"")</f>
        <v/>
      </c>
      <c r="CS148" s="110" t="str">
        <f>IF($C148="OK",_xlfn.NUMBERVALUE(Plantilla!CQ159),"")</f>
        <v/>
      </c>
      <c r="CT148" s="6" t="str">
        <f>IF($C148="OK",_xlfn.NUMBERVALUE(Plantilla!CR159),"")</f>
        <v/>
      </c>
      <c r="CU148" s="109" t="str">
        <f>IF($C148="OK",_xlfn.NUMBERVALUE(Plantilla!CS159),"")</f>
        <v/>
      </c>
      <c r="CV148" s="110" t="str">
        <f>IF($C148="OK",_xlfn.NUMBERVALUE(Plantilla!CT159),"")</f>
        <v/>
      </c>
      <c r="CW148" s="6" t="str">
        <f>IF($C148="OK",_xlfn.NUMBERVALUE(Plantilla!CU159),"")</f>
        <v/>
      </c>
      <c r="CX148" s="82" t="str">
        <f>IF($C148="OK",_xlfn.NUMBERVALUE(Plantilla!CV159),"")</f>
        <v/>
      </c>
      <c r="CY148" s="6" t="str">
        <f>IF($C148="OK",_xlfn.NUMBERVALUE(Plantilla!CW159),"")</f>
        <v/>
      </c>
      <c r="CZ148" s="82" t="str">
        <f>IF($C148="OK",_xlfn.NUMBERVALUE(Plantilla!CX159),"")</f>
        <v/>
      </c>
      <c r="DA148" s="6" t="str">
        <f>IF($C148="OK",_xlfn.NUMBERVALUE(Plantilla!CY159),"")</f>
        <v/>
      </c>
      <c r="DB148" s="109" t="str">
        <f>IF($C148="OK",_xlfn.NUMBERVALUE(Plantilla!CZ159),"")</f>
        <v/>
      </c>
      <c r="DC148" s="6" t="str">
        <f>IF($C148="OK",_xlfn.NUMBERVALUE(Plantilla!DA159),"")</f>
        <v/>
      </c>
      <c r="DD148" s="6" t="str">
        <f>IF($C148="OK",TEXT(Plantilla!DB159,"#"),"")</f>
        <v/>
      </c>
      <c r="DE148" s="6" t="str">
        <f>IF($C148="OK",_xlfn.NUMBERVALUE(Plantilla!DC159),"")</f>
        <v/>
      </c>
      <c r="DF148" s="4" t="str">
        <f>IF($C148="OK",_xlfn.NUMBERVALUE(Plantilla!DD159),"")</f>
        <v/>
      </c>
      <c r="DG148" s="6" t="str">
        <f>IF($C148="OK",_xlfn.NUMBERVALUE(Plantilla!DE159),"")</f>
        <v/>
      </c>
      <c r="DH148" s="6" t="str">
        <f>IF($C148="OK",_xlfn.NUMBERVALUE(Plantilla!DF159),"")</f>
        <v/>
      </c>
      <c r="DI148" s="6" t="str">
        <f>IF($C148="OK",_xlfn.NUMBERVALUE(Plantilla!DG159),"")</f>
        <v/>
      </c>
      <c r="DJ148" s="6" t="str">
        <f>IF($C148="OK",_xlfn.NUMBERVALUE(Plantilla!DH159),"")</f>
        <v/>
      </c>
      <c r="DK148" s="6" t="str">
        <f>IF($C148="OK",_xlfn.NUMBERVALUE(Plantilla!DI159),"")</f>
        <v/>
      </c>
      <c r="DL148" s="6" t="str">
        <f>IF($C148="OK",_xlfn.NUMBERVALUE(Plantilla!DJ159),"")</f>
        <v/>
      </c>
      <c r="DM148" s="6" t="str">
        <f>IF($C148="OK",_xlfn.NUMBERVALUE(Plantilla!DK159),"")</f>
        <v/>
      </c>
      <c r="DN148" s="6" t="str">
        <f>IF($C148="OK",_xlfn.NUMBERVALUE(Plantilla!DL159),"")</f>
        <v/>
      </c>
      <c r="DO148" s="6" t="str">
        <f>IF($C148="OK",_xlfn.NUMBERVALUE(Plantilla!DM159),"")</f>
        <v/>
      </c>
      <c r="DP148" s="6" t="str">
        <f>IF($C148="OK",_xlfn.NUMBERVALUE(Plantilla!DN159),"")</f>
        <v/>
      </c>
      <c r="DQ148" s="6" t="str">
        <f>IF($C148="OK",_xlfn.NUMBERVALUE(Plantilla!DO159),"")</f>
        <v/>
      </c>
      <c r="DR148" s="6" t="str">
        <f>IF($C148="OK",_xlfn.NUMBERVALUE(Plantilla!DP159),"")</f>
        <v/>
      </c>
      <c r="DS148" t="str">
        <f>IF($C148="OK",TEXT(Plantilla!DR159,"#"),"")</f>
        <v/>
      </c>
      <c r="DT148" s="6"/>
    </row>
    <row r="149" spans="1:124" x14ac:dyDescent="0.25">
      <c r="A149" t="str">
        <f>IF(Plantilla!$I$6="¡Perfecto!, Guarda el archivo y adjúntalo a tu interfaz de Nómina Electrónica","OK","Error")</f>
        <v>OK</v>
      </c>
      <c r="B149" t="str">
        <f>IF(Plantilla!$I$6="¡Perfecto!, Guarda el archivo y adjúntalo a tu interfaz de Nómina Electrónica",MID(Plantilla!$D$2,SEARCH("V",Plantilla!$D$2),10),"")</f>
        <v>V2.0</v>
      </c>
      <c r="C149" t="str">
        <f>Plantilla!C160</f>
        <v/>
      </c>
      <c r="D149" t="str">
        <f>IF($C149="OK",Plantilla!B160,"")</f>
        <v/>
      </c>
      <c r="E149" t="str">
        <f>IF($C149="OK",
   VLOOKUP(Plantilla!$E$4,'Tablas '!$AP$4:$AT$6,5,FALSE),
"")</f>
        <v/>
      </c>
      <c r="F149" t="str">
        <f>IF($C149="OK",TEXT(Plantilla!D160,"#"),"")</f>
        <v/>
      </c>
      <c r="G149" t="str">
        <f>IF($C149="OK",
   VLOOKUP(Plantilla!E160,'Tablas '!$B$4:$C$14,2,FALSE),
"")</f>
        <v/>
      </c>
      <c r="H149" t="str">
        <f>IF($C149="OK",TEXT(Plantilla!F160,"#"),"")</f>
        <v/>
      </c>
      <c r="I149" t="str">
        <f>IF($C149="OK",TEXT(Plantilla!G160,"#"),"")</f>
        <v/>
      </c>
      <c r="J149" t="str">
        <f>IF($C149="OK",TEXT(Plantilla!H160,"#"),"")</f>
        <v/>
      </c>
      <c r="K149" t="str">
        <f>IF($C149="OK",TEXT(Plantilla!I160,"#"),"")</f>
        <v/>
      </c>
      <c r="L149" t="str">
        <f>IF($C149="OK",TEXT(Plantilla!J160,"#"),"")</f>
        <v/>
      </c>
      <c r="M149" t="str">
        <f>IF($C149="OK",TEXT(Plantilla!K160,"#"),"")</f>
        <v/>
      </c>
      <c r="N149" t="str">
        <f>IF($C149="OK",
   CONCATENATE(YEAR(Plantilla!L160),"-",TEXT(MONTH(Plantilla!L160),"00"),"-",TEXT(DAY(Plantilla!L160),"00")),
"")</f>
        <v/>
      </c>
      <c r="O149" t="str">
        <f>IF($C149="OK",_xlfn.NUMBERVALUE(Plantilla!M160),"")</f>
        <v/>
      </c>
      <c r="P149" t="str">
        <f>IF($C149="OK",
   IF(Plantilla!N160&lt;&gt;"",
      CONCATENATE(YEAR(Plantilla!N160),"-",TEXT(MONTH(Plantilla!N160),"00"),"-",TEXT(DAY(Plantilla!N160),"00")),
   ""),
"")</f>
        <v/>
      </c>
      <c r="Q149" t="str">
        <f>IF($C149="OK",
   VLOOKUP(Plantilla!O160,'Tablas '!$E$4:$F$19,2,FALSE),
"")</f>
        <v/>
      </c>
      <c r="R149" t="str">
        <f>IF($C149="OK",
   VLOOKUP(Plantilla!P160,'Tablas '!$H$4:$I$5,2,FALSE),
"")</f>
        <v/>
      </c>
      <c r="S149" t="str">
        <f>IF($C149="OK",
   VLOOKUP(Plantilla!Q160,'Tablas '!$K$4:$L$8,2,FALSE),
"")</f>
        <v/>
      </c>
      <c r="T149" t="str">
        <f>IF($C149="OK",
   VLOOKUP(Plantilla!R160,'Tablas '!$AE$4:$AF$6,2,FALSE),
"")</f>
        <v/>
      </c>
      <c r="U149" t="str">
        <f>IF($C149="OK",
   VLOOKUP(Plantilla!S160,'Tablas '!$AE$4:$AF$6,2,FALSE),
"")</f>
        <v/>
      </c>
      <c r="V149" t="str">
        <f>IF($C149="OK",TEXT(Plantilla!T160,"#"),"")</f>
        <v/>
      </c>
      <c r="W149" s="84" t="str">
        <f>IF($C149="OK",
   VLOOKUP(Plantilla!U160,'Tablas '!$AM$4:$AN$1126,2,FALSE),
"")</f>
        <v/>
      </c>
      <c r="X149" t="str">
        <f>IF($C149="OK",TEXT(Plantilla!V160,"#"),"")</f>
        <v/>
      </c>
      <c r="Y149" t="str">
        <f>IF($C149="OK",
   CONCATENATE(YEAR(Plantilla!W160),"-",TEXT(MONTH(Plantilla!W160),"00"),"-",TEXT(DAY(Plantilla!W160),"00")),
"")</f>
        <v/>
      </c>
      <c r="Z149" t="str">
        <f>IF($C149="OK",
   CONCATENATE(YEAR(Plantilla!X160),"-",TEXT(MONTH(Plantilla!X160),"00"),"-",TEXT(DAY(Plantilla!X160),"00")),
"")</f>
        <v/>
      </c>
      <c r="AA149" t="str">
        <f>IF($C149="OK",
   TEXT(VLOOKUP(Plantilla!Y160,'Tablas '!$Q$4:$R$9,2,FALSE),"#"),
"")</f>
        <v/>
      </c>
      <c r="AB149" t="str">
        <f>IF($C149="OK",
   CONCATENATE(YEAR(Plantilla!Z160),"-",TEXT(MONTH(Plantilla!Z160),"00"),"-",TEXT(DAY(Plantilla!Z160),"00")),
"")</f>
        <v/>
      </c>
      <c r="AC149" t="str">
        <f>IF($C149="OK",
   TEXT(VLOOKUP(Plantilla!AA160,'Tablas '!$T$4:$U$13,2,FALSE),"#"),
"")</f>
        <v/>
      </c>
      <c r="AD149" t="str">
        <f>IF($C149="OK",TEXT(Plantilla!AB160,"#"),"")</f>
        <v/>
      </c>
      <c r="AE149" t="str">
        <f>IF($C149="OK",
   IF(Plantilla!AC160&lt;&gt;"",
      TEXT(VLOOKUP(Plantilla!AC160,'Tablas '!$W$4:$X$7,2,FALSE),"#"),
   ""),
"")</f>
        <v/>
      </c>
      <c r="AF149" t="str">
        <f>IF($C149="OK",TEXT(Plantilla!AD160,"#"),"")</f>
        <v/>
      </c>
      <c r="AG149" s="6" t="str">
        <f>IF($C149="OK",_xlfn.NUMBERVALUE(Plantilla!AE160),"")</f>
        <v/>
      </c>
      <c r="AH149" s="4" t="str">
        <f>IF($C149="OK",_xlfn.NUMBERVALUE(Plantilla!AF160),"")</f>
        <v/>
      </c>
      <c r="AI149" s="6" t="str">
        <f>IF($C149="OK",_xlfn.NUMBERVALUE(Plantilla!AG160),"")</f>
        <v/>
      </c>
      <c r="AJ149" s="6" t="str">
        <f>IF($C149="OK",_xlfn.NUMBERVALUE(Plantilla!AH160),"")</f>
        <v/>
      </c>
      <c r="AK149" s="6" t="str">
        <f>IF($C149="OK",_xlfn.NUMBERVALUE(Plantilla!AI160),"")</f>
        <v/>
      </c>
      <c r="AL149" s="6" t="str">
        <f>IF($C149="OK",_xlfn.NUMBERVALUE(Plantilla!AJ160),"")</f>
        <v/>
      </c>
      <c r="AM149" s="4" t="str">
        <f>IF($C149="OK",_xlfn.NUMBERVALUE(Plantilla!AK160),"")</f>
        <v/>
      </c>
      <c r="AN149" s="6" t="str">
        <f>IF($C149="OK",_xlfn.NUMBERVALUE(Plantilla!AL160),"")</f>
        <v/>
      </c>
      <c r="AO149" s="4" t="str">
        <f>IF($C149="OK",_xlfn.NUMBERVALUE(Plantilla!AM160),"")</f>
        <v/>
      </c>
      <c r="AP149" s="6" t="str">
        <f>IF($C149="OK",_xlfn.NUMBERVALUE(Plantilla!AN160),"")</f>
        <v/>
      </c>
      <c r="AQ149" s="4" t="str">
        <f>IF($C149="OK",_xlfn.NUMBERVALUE(Plantilla!AO160),"")</f>
        <v/>
      </c>
      <c r="AR149" s="6" t="str">
        <f>IF($C149="OK",_xlfn.NUMBERVALUE(Plantilla!AP160),"")</f>
        <v/>
      </c>
      <c r="AS149" s="4" t="str">
        <f>IF($C149="OK",_xlfn.NUMBERVALUE(Plantilla!AQ160),"")</f>
        <v/>
      </c>
      <c r="AT149" s="6" t="str">
        <f>IF($C149="OK",_xlfn.NUMBERVALUE(Plantilla!AR160),"")</f>
        <v/>
      </c>
      <c r="AU149" s="4" t="str">
        <f>IF($C149="OK",_xlfn.NUMBERVALUE(Plantilla!AS160),"")</f>
        <v/>
      </c>
      <c r="AV149" s="6" t="str">
        <f>IF($C149="OK",_xlfn.NUMBERVALUE(Plantilla!AT160),"")</f>
        <v/>
      </c>
      <c r="AW149" s="4" t="str">
        <f>IF($C149="OK",_xlfn.NUMBERVALUE(Plantilla!AU160),"")</f>
        <v/>
      </c>
      <c r="AX149" s="6" t="str">
        <f>IF($C149="OK",_xlfn.NUMBERVALUE(Plantilla!AV160),"")</f>
        <v/>
      </c>
      <c r="AY149" s="4" t="str">
        <f>IF($C149="OK",_xlfn.NUMBERVALUE(Plantilla!AW160),"")</f>
        <v/>
      </c>
      <c r="AZ149" s="6" t="str">
        <f>IF($C149="OK",_xlfn.NUMBERVALUE(Plantilla!AX160),"")</f>
        <v/>
      </c>
      <c r="BA149" t="str">
        <f>IF($C149="OK",_xlfn.NUMBERVALUE(Plantilla!AY160),"")</f>
        <v/>
      </c>
      <c r="BB149" t="str">
        <f>IF($C149="OK",_xlfn.NUMBERVALUE(Plantilla!AZ160),"")</f>
        <v/>
      </c>
      <c r="BC149" s="4" t="str">
        <f>IF($C149="OK",_xlfn.NUMBERVALUE(Plantilla!BA160),"")</f>
        <v/>
      </c>
      <c r="BD149" s="6" t="str">
        <f>IF($C149="OK",_xlfn.NUMBERVALUE(Plantilla!BB160),"")</f>
        <v/>
      </c>
      <c r="BE149" s="4" t="str">
        <f>IF($C149="OK",_xlfn.NUMBERVALUE(Plantilla!BC160),"")</f>
        <v/>
      </c>
      <c r="BF149" s="6" t="str">
        <f>IF($C149="OK",_xlfn.NUMBERVALUE(Plantilla!BD160),"")</f>
        <v/>
      </c>
      <c r="BG149" s="4" t="str">
        <f>IF($C149="OK",_xlfn.NUMBERVALUE(Plantilla!BE160),"")</f>
        <v/>
      </c>
      <c r="BH149" s="6" t="str">
        <f>IF($C149="OK",_xlfn.NUMBERVALUE(Plantilla!BF160),"")</f>
        <v/>
      </c>
      <c r="BI149" s="110" t="str">
        <f>IF($C149="OK",_xlfn.NUMBERVALUE(Plantilla!BG160),"")</f>
        <v/>
      </c>
      <c r="BJ149" s="6" t="str">
        <f>IF($C149="OK",_xlfn.NUMBERVALUE(Plantilla!BH160),"")</f>
        <v/>
      </c>
      <c r="BK149" s="109" t="str">
        <f>IF($C149="OK",_xlfn.NUMBERVALUE(Plantilla!BI160),"")</f>
        <v/>
      </c>
      <c r="BL149" s="6" t="str">
        <f>IF($C149="OK",
   IF(Plantilla!BJ160&lt;&gt;"",
      TEXT(VLOOKUP(Plantilla!BJ160,'Tablas '!$Z$4:$AA$6,2,FALSE),"#"),
   ""),
"")</f>
        <v/>
      </c>
      <c r="BM149" s="4" t="str">
        <f>IF($C149="OK",_xlfn.NUMBERVALUE(Plantilla!BK160),"")</f>
        <v/>
      </c>
      <c r="BN149" s="4" t="str">
        <f>IF($C149="OK",_xlfn.NUMBERVALUE(Plantilla!BL160),"")</f>
        <v/>
      </c>
      <c r="BO149" s="6" t="str">
        <f>IF($C149="OK",_xlfn.NUMBERVALUE(Plantilla!BM160),"")</f>
        <v/>
      </c>
      <c r="BP149" s="4" t="str">
        <f>IF($C149="OK",_xlfn.NUMBERVALUE(Plantilla!BN160),"")</f>
        <v/>
      </c>
      <c r="BQ149" s="6" t="str">
        <f>IF($C149="OK",_xlfn.NUMBERVALUE(Plantilla!BO160),"")</f>
        <v/>
      </c>
      <c r="BR149" s="4" t="str">
        <f>IF($C149="OK",_xlfn.NUMBERVALUE(Plantilla!BP160),"")</f>
        <v/>
      </c>
      <c r="BS149" s="6" t="str">
        <f>IF($C149="OK",_xlfn.NUMBERVALUE(Plantilla!BQ160),"")</f>
        <v/>
      </c>
      <c r="BT149" s="4" t="str">
        <f>IF($C149="OK",_xlfn.NUMBERVALUE(Plantilla!BR160),"")</f>
        <v/>
      </c>
      <c r="BU149" s="6" t="str">
        <f>IF($C149="OK",_xlfn.NUMBERVALUE(Plantilla!BS160),"")</f>
        <v/>
      </c>
      <c r="BV149" s="6" t="str">
        <f>IF($C149="OK",_xlfn.NUMBERVALUE(Plantilla!BT160),"")</f>
        <v/>
      </c>
      <c r="BW149" s="6" t="str">
        <f>IF($C149="OK",_xlfn.NUMBERVALUE(Plantilla!BU160),"")</f>
        <v/>
      </c>
      <c r="BX149" s="6" t="str">
        <f>IF($C149="OK",_xlfn.NUMBERVALUE(Plantilla!BV160),"")</f>
        <v/>
      </c>
      <c r="BY149" s="6" t="str">
        <f>IF($C149="OK",_xlfn.NUMBERVALUE(Plantilla!BW160),"")</f>
        <v/>
      </c>
      <c r="BZ149" s="6" t="str">
        <f>IF($C149="OK",_xlfn.NUMBERVALUE(Plantilla!BX160),"")</f>
        <v/>
      </c>
      <c r="CA149" s="6" t="str">
        <f>IF($C149="OK",_xlfn.NUMBERVALUE(Plantilla!BY160),"")</f>
        <v/>
      </c>
      <c r="CB149" s="6" t="str">
        <f>IF($C149="OK",_xlfn.NUMBERVALUE(Plantilla!BZ160),"")</f>
        <v/>
      </c>
      <c r="CC149" s="6" t="str">
        <f>IF($C149="OK",_xlfn.NUMBERVALUE(Plantilla!CA160),"")</f>
        <v/>
      </c>
      <c r="CD149" s="6" t="str">
        <f>IF($C149="OK",_xlfn.NUMBERVALUE(Plantilla!CB160),"")</f>
        <v/>
      </c>
      <c r="CE149" s="6" t="str">
        <f>IF($C149="OK",_xlfn.NUMBERVALUE(Plantilla!CC160),"")</f>
        <v/>
      </c>
      <c r="CF149" s="4" t="str">
        <f>IF($C149="OK",_xlfn.NUMBERVALUE(Plantilla!CD160),"")</f>
        <v/>
      </c>
      <c r="CG149" s="6" t="str">
        <f>IF($C149="OK",_xlfn.NUMBERVALUE(Plantilla!CE160),"")</f>
        <v/>
      </c>
      <c r="CH149" s="6" t="str">
        <f>IF($C149="OK",_xlfn.NUMBERVALUE(Plantilla!CF160),"")</f>
        <v/>
      </c>
      <c r="CI149" s="6" t="str">
        <f>IF($C149="OK",_xlfn.NUMBERVALUE(Plantilla!CG160),"")</f>
        <v/>
      </c>
      <c r="CJ149" s="6" t="str">
        <f>IF($C149="OK",_xlfn.NUMBERVALUE(Plantilla!CH160),"")</f>
        <v/>
      </c>
      <c r="CK149" s="6" t="str">
        <f>IF($C149="OK",_xlfn.NUMBERVALUE(Plantilla!CI160),"")</f>
        <v/>
      </c>
      <c r="CL149" s="6" t="str">
        <f>IF($C149="OK",_xlfn.NUMBERVALUE(Plantilla!CJ160),"")</f>
        <v/>
      </c>
      <c r="CM149" t="str">
        <f>IF($C149="OK",TEXT(Plantilla!CK160,"#"),"")</f>
        <v/>
      </c>
      <c r="CN149" s="6" t="str">
        <f>IF($C149="OK",_xlfn.NUMBERVALUE(Plantilla!CL160),"")</f>
        <v/>
      </c>
      <c r="CO149" s="6" t="str">
        <f>IF($C149="OK",_xlfn.NUMBERVALUE(Plantilla!CM160),"")</f>
        <v/>
      </c>
      <c r="CP149" s="110" t="str">
        <f>IF($C149="OK",_xlfn.NUMBERVALUE(Plantilla!CN160),"")</f>
        <v/>
      </c>
      <c r="CQ149" s="6" t="str">
        <f>IF($C149="OK",_xlfn.NUMBERVALUE(Plantilla!CO160),"")</f>
        <v/>
      </c>
      <c r="CR149" s="109" t="str">
        <f>IF($C149="OK",_xlfn.NUMBERVALUE(Plantilla!CP160),"")</f>
        <v/>
      </c>
      <c r="CS149" s="110" t="str">
        <f>IF($C149="OK",_xlfn.NUMBERVALUE(Plantilla!CQ160),"")</f>
        <v/>
      </c>
      <c r="CT149" s="6" t="str">
        <f>IF($C149="OK",_xlfn.NUMBERVALUE(Plantilla!CR160),"")</f>
        <v/>
      </c>
      <c r="CU149" s="109" t="str">
        <f>IF($C149="OK",_xlfn.NUMBERVALUE(Plantilla!CS160),"")</f>
        <v/>
      </c>
      <c r="CV149" s="110" t="str">
        <f>IF($C149="OK",_xlfn.NUMBERVALUE(Plantilla!CT160),"")</f>
        <v/>
      </c>
      <c r="CW149" s="6" t="str">
        <f>IF($C149="OK",_xlfn.NUMBERVALUE(Plantilla!CU160),"")</f>
        <v/>
      </c>
      <c r="CX149" s="82" t="str">
        <f>IF($C149="OK",_xlfn.NUMBERVALUE(Plantilla!CV160),"")</f>
        <v/>
      </c>
      <c r="CY149" s="6" t="str">
        <f>IF($C149="OK",_xlfn.NUMBERVALUE(Plantilla!CW160),"")</f>
        <v/>
      </c>
      <c r="CZ149" s="82" t="str">
        <f>IF($C149="OK",_xlfn.NUMBERVALUE(Plantilla!CX160),"")</f>
        <v/>
      </c>
      <c r="DA149" s="6" t="str">
        <f>IF($C149="OK",_xlfn.NUMBERVALUE(Plantilla!CY160),"")</f>
        <v/>
      </c>
      <c r="DB149" s="109" t="str">
        <f>IF($C149="OK",_xlfn.NUMBERVALUE(Plantilla!CZ160),"")</f>
        <v/>
      </c>
      <c r="DC149" s="6" t="str">
        <f>IF($C149="OK",_xlfn.NUMBERVALUE(Plantilla!DA160),"")</f>
        <v/>
      </c>
      <c r="DD149" s="6" t="str">
        <f>IF($C149="OK",TEXT(Plantilla!DB160,"#"),"")</f>
        <v/>
      </c>
      <c r="DE149" s="6" t="str">
        <f>IF($C149="OK",_xlfn.NUMBERVALUE(Plantilla!DC160),"")</f>
        <v/>
      </c>
      <c r="DF149" s="4" t="str">
        <f>IF($C149="OK",_xlfn.NUMBERVALUE(Plantilla!DD160),"")</f>
        <v/>
      </c>
      <c r="DG149" s="6" t="str">
        <f>IF($C149="OK",_xlfn.NUMBERVALUE(Plantilla!DE160),"")</f>
        <v/>
      </c>
      <c r="DH149" s="6" t="str">
        <f>IF($C149="OK",_xlfn.NUMBERVALUE(Plantilla!DF160),"")</f>
        <v/>
      </c>
      <c r="DI149" s="6" t="str">
        <f>IF($C149="OK",_xlfn.NUMBERVALUE(Plantilla!DG160),"")</f>
        <v/>
      </c>
      <c r="DJ149" s="6" t="str">
        <f>IF($C149="OK",_xlfn.NUMBERVALUE(Plantilla!DH160),"")</f>
        <v/>
      </c>
      <c r="DK149" s="6" t="str">
        <f>IF($C149="OK",_xlfn.NUMBERVALUE(Plantilla!DI160),"")</f>
        <v/>
      </c>
      <c r="DL149" s="6" t="str">
        <f>IF($C149="OK",_xlfn.NUMBERVALUE(Plantilla!DJ160),"")</f>
        <v/>
      </c>
      <c r="DM149" s="6" t="str">
        <f>IF($C149="OK",_xlfn.NUMBERVALUE(Plantilla!DK160),"")</f>
        <v/>
      </c>
      <c r="DN149" s="6" t="str">
        <f>IF($C149="OK",_xlfn.NUMBERVALUE(Plantilla!DL160),"")</f>
        <v/>
      </c>
      <c r="DO149" s="6" t="str">
        <f>IF($C149="OK",_xlfn.NUMBERVALUE(Plantilla!DM160),"")</f>
        <v/>
      </c>
      <c r="DP149" s="6" t="str">
        <f>IF($C149="OK",_xlfn.NUMBERVALUE(Plantilla!DN160),"")</f>
        <v/>
      </c>
      <c r="DQ149" s="6" t="str">
        <f>IF($C149="OK",_xlfn.NUMBERVALUE(Plantilla!DO160),"")</f>
        <v/>
      </c>
      <c r="DR149" s="6" t="str">
        <f>IF($C149="OK",_xlfn.NUMBERVALUE(Plantilla!DP160),"")</f>
        <v/>
      </c>
      <c r="DS149" t="str">
        <f>IF($C149="OK",TEXT(Plantilla!DR160,"#"),"")</f>
        <v/>
      </c>
      <c r="DT149" s="6"/>
    </row>
    <row r="150" spans="1:124" x14ac:dyDescent="0.25">
      <c r="A150" t="str">
        <f>IF(Plantilla!$I$6="¡Perfecto!, Guarda el archivo y adjúntalo a tu interfaz de Nómina Electrónica","OK","Error")</f>
        <v>OK</v>
      </c>
      <c r="B150" t="str">
        <f>IF(Plantilla!$I$6="¡Perfecto!, Guarda el archivo y adjúntalo a tu interfaz de Nómina Electrónica",MID(Plantilla!$D$2,SEARCH("V",Plantilla!$D$2),10),"")</f>
        <v>V2.0</v>
      </c>
      <c r="C150" t="str">
        <f>Plantilla!C161</f>
        <v/>
      </c>
      <c r="D150" t="str">
        <f>IF($C150="OK",Plantilla!B161,"")</f>
        <v/>
      </c>
      <c r="E150" t="str">
        <f>IF($C150="OK",
   VLOOKUP(Plantilla!$E$4,'Tablas '!$AP$4:$AT$6,5,FALSE),
"")</f>
        <v/>
      </c>
      <c r="F150" t="str">
        <f>IF($C150="OK",TEXT(Plantilla!D161,"#"),"")</f>
        <v/>
      </c>
      <c r="G150" t="str">
        <f>IF($C150="OK",
   VLOOKUP(Plantilla!E161,'Tablas '!$B$4:$C$14,2,FALSE),
"")</f>
        <v/>
      </c>
      <c r="H150" t="str">
        <f>IF($C150="OK",TEXT(Plantilla!F161,"#"),"")</f>
        <v/>
      </c>
      <c r="I150" t="str">
        <f>IF($C150="OK",TEXT(Plantilla!G161,"#"),"")</f>
        <v/>
      </c>
      <c r="J150" t="str">
        <f>IF($C150="OK",TEXT(Plantilla!H161,"#"),"")</f>
        <v/>
      </c>
      <c r="K150" t="str">
        <f>IF($C150="OK",TEXT(Plantilla!I161,"#"),"")</f>
        <v/>
      </c>
      <c r="L150" t="str">
        <f>IF($C150="OK",TEXT(Plantilla!J161,"#"),"")</f>
        <v/>
      </c>
      <c r="M150" t="str">
        <f>IF($C150="OK",TEXT(Plantilla!K161,"#"),"")</f>
        <v/>
      </c>
      <c r="N150" t="str">
        <f>IF($C150="OK",
   CONCATENATE(YEAR(Plantilla!L161),"-",TEXT(MONTH(Plantilla!L161),"00"),"-",TEXT(DAY(Plantilla!L161),"00")),
"")</f>
        <v/>
      </c>
      <c r="O150" t="str">
        <f>IF($C150="OK",_xlfn.NUMBERVALUE(Plantilla!M161),"")</f>
        <v/>
      </c>
      <c r="P150" t="str">
        <f>IF($C150="OK",
   IF(Plantilla!N161&lt;&gt;"",
      CONCATENATE(YEAR(Plantilla!N161),"-",TEXT(MONTH(Plantilla!N161),"00"),"-",TEXT(DAY(Plantilla!N161),"00")),
   ""),
"")</f>
        <v/>
      </c>
      <c r="Q150" t="str">
        <f>IF($C150="OK",
   VLOOKUP(Plantilla!O161,'Tablas '!$E$4:$F$19,2,FALSE),
"")</f>
        <v/>
      </c>
      <c r="R150" t="str">
        <f>IF($C150="OK",
   VLOOKUP(Plantilla!P161,'Tablas '!$H$4:$I$5,2,FALSE),
"")</f>
        <v/>
      </c>
      <c r="S150" t="str">
        <f>IF($C150="OK",
   VLOOKUP(Plantilla!Q161,'Tablas '!$K$4:$L$8,2,FALSE),
"")</f>
        <v/>
      </c>
      <c r="T150" t="str">
        <f>IF($C150="OK",
   VLOOKUP(Plantilla!R161,'Tablas '!$AE$4:$AF$6,2,FALSE),
"")</f>
        <v/>
      </c>
      <c r="U150" t="str">
        <f>IF($C150="OK",
   VLOOKUP(Plantilla!S161,'Tablas '!$AE$4:$AF$6,2,FALSE),
"")</f>
        <v/>
      </c>
      <c r="V150" t="str">
        <f>IF($C150="OK",TEXT(Plantilla!T161,"#"),"")</f>
        <v/>
      </c>
      <c r="W150" s="84" t="str">
        <f>IF($C150="OK",
   VLOOKUP(Plantilla!U161,'Tablas '!$AM$4:$AN$1126,2,FALSE),
"")</f>
        <v/>
      </c>
      <c r="X150" t="str">
        <f>IF($C150="OK",TEXT(Plantilla!V161,"#"),"")</f>
        <v/>
      </c>
      <c r="Y150" t="str">
        <f>IF($C150="OK",
   CONCATENATE(YEAR(Plantilla!W161),"-",TEXT(MONTH(Plantilla!W161),"00"),"-",TEXT(DAY(Plantilla!W161),"00")),
"")</f>
        <v/>
      </c>
      <c r="Z150" t="str">
        <f>IF($C150="OK",
   CONCATENATE(YEAR(Plantilla!X161),"-",TEXT(MONTH(Plantilla!X161),"00"),"-",TEXT(DAY(Plantilla!X161),"00")),
"")</f>
        <v/>
      </c>
      <c r="AA150" t="str">
        <f>IF($C150="OK",
   TEXT(VLOOKUP(Plantilla!Y161,'Tablas '!$Q$4:$R$9,2,FALSE),"#"),
"")</f>
        <v/>
      </c>
      <c r="AB150" t="str">
        <f>IF($C150="OK",
   CONCATENATE(YEAR(Plantilla!Z161),"-",TEXT(MONTH(Plantilla!Z161),"00"),"-",TEXT(DAY(Plantilla!Z161),"00")),
"")</f>
        <v/>
      </c>
      <c r="AC150" t="str">
        <f>IF($C150="OK",
   TEXT(VLOOKUP(Plantilla!AA161,'Tablas '!$T$4:$U$13,2,FALSE),"#"),
"")</f>
        <v/>
      </c>
      <c r="AD150" t="str">
        <f>IF($C150="OK",TEXT(Plantilla!AB161,"#"),"")</f>
        <v/>
      </c>
      <c r="AE150" t="str">
        <f>IF($C150="OK",
   IF(Plantilla!AC161&lt;&gt;"",
      TEXT(VLOOKUP(Plantilla!AC161,'Tablas '!$W$4:$X$7,2,FALSE),"#"),
   ""),
"")</f>
        <v/>
      </c>
      <c r="AF150" t="str">
        <f>IF($C150="OK",TEXT(Plantilla!AD161,"#"),"")</f>
        <v/>
      </c>
      <c r="AG150" s="6" t="str">
        <f>IF($C150="OK",_xlfn.NUMBERVALUE(Plantilla!AE161),"")</f>
        <v/>
      </c>
      <c r="AH150" s="4" t="str">
        <f>IF($C150="OK",_xlfn.NUMBERVALUE(Plantilla!AF161),"")</f>
        <v/>
      </c>
      <c r="AI150" s="6" t="str">
        <f>IF($C150="OK",_xlfn.NUMBERVALUE(Plantilla!AG161),"")</f>
        <v/>
      </c>
      <c r="AJ150" s="6" t="str">
        <f>IF($C150="OK",_xlfn.NUMBERVALUE(Plantilla!AH161),"")</f>
        <v/>
      </c>
      <c r="AK150" s="6" t="str">
        <f>IF($C150="OK",_xlfn.NUMBERVALUE(Plantilla!AI161),"")</f>
        <v/>
      </c>
      <c r="AL150" s="6" t="str">
        <f>IF($C150="OK",_xlfn.NUMBERVALUE(Plantilla!AJ161),"")</f>
        <v/>
      </c>
      <c r="AM150" s="4" t="str">
        <f>IF($C150="OK",_xlfn.NUMBERVALUE(Plantilla!AK161),"")</f>
        <v/>
      </c>
      <c r="AN150" s="6" t="str">
        <f>IF($C150="OK",_xlfn.NUMBERVALUE(Plantilla!AL161),"")</f>
        <v/>
      </c>
      <c r="AO150" s="4" t="str">
        <f>IF($C150="OK",_xlfn.NUMBERVALUE(Plantilla!AM161),"")</f>
        <v/>
      </c>
      <c r="AP150" s="6" t="str">
        <f>IF($C150="OK",_xlfn.NUMBERVALUE(Plantilla!AN161),"")</f>
        <v/>
      </c>
      <c r="AQ150" s="4" t="str">
        <f>IF($C150="OK",_xlfn.NUMBERVALUE(Plantilla!AO161),"")</f>
        <v/>
      </c>
      <c r="AR150" s="6" t="str">
        <f>IF($C150="OK",_xlfn.NUMBERVALUE(Plantilla!AP161),"")</f>
        <v/>
      </c>
      <c r="AS150" s="4" t="str">
        <f>IF($C150="OK",_xlfn.NUMBERVALUE(Plantilla!AQ161),"")</f>
        <v/>
      </c>
      <c r="AT150" s="6" t="str">
        <f>IF($C150="OK",_xlfn.NUMBERVALUE(Plantilla!AR161),"")</f>
        <v/>
      </c>
      <c r="AU150" s="4" t="str">
        <f>IF($C150="OK",_xlfn.NUMBERVALUE(Plantilla!AS161),"")</f>
        <v/>
      </c>
      <c r="AV150" s="6" t="str">
        <f>IF($C150="OK",_xlfn.NUMBERVALUE(Plantilla!AT161),"")</f>
        <v/>
      </c>
      <c r="AW150" s="4" t="str">
        <f>IF($C150="OK",_xlfn.NUMBERVALUE(Plantilla!AU161),"")</f>
        <v/>
      </c>
      <c r="AX150" s="6" t="str">
        <f>IF($C150="OK",_xlfn.NUMBERVALUE(Plantilla!AV161),"")</f>
        <v/>
      </c>
      <c r="AY150" s="4" t="str">
        <f>IF($C150="OK",_xlfn.NUMBERVALUE(Plantilla!AW161),"")</f>
        <v/>
      </c>
      <c r="AZ150" s="6" t="str">
        <f>IF($C150="OK",_xlfn.NUMBERVALUE(Plantilla!AX161),"")</f>
        <v/>
      </c>
      <c r="BA150" t="str">
        <f>IF($C150="OK",_xlfn.NUMBERVALUE(Plantilla!AY161),"")</f>
        <v/>
      </c>
      <c r="BB150" t="str">
        <f>IF($C150="OK",_xlfn.NUMBERVALUE(Plantilla!AZ161),"")</f>
        <v/>
      </c>
      <c r="BC150" s="4" t="str">
        <f>IF($C150="OK",_xlfn.NUMBERVALUE(Plantilla!BA161),"")</f>
        <v/>
      </c>
      <c r="BD150" s="6" t="str">
        <f>IF($C150="OK",_xlfn.NUMBERVALUE(Plantilla!BB161),"")</f>
        <v/>
      </c>
      <c r="BE150" s="4" t="str">
        <f>IF($C150="OK",_xlfn.NUMBERVALUE(Plantilla!BC161),"")</f>
        <v/>
      </c>
      <c r="BF150" s="6" t="str">
        <f>IF($C150="OK",_xlfn.NUMBERVALUE(Plantilla!BD161),"")</f>
        <v/>
      </c>
      <c r="BG150" s="4" t="str">
        <f>IF($C150="OK",_xlfn.NUMBERVALUE(Plantilla!BE161),"")</f>
        <v/>
      </c>
      <c r="BH150" s="6" t="str">
        <f>IF($C150="OK",_xlfn.NUMBERVALUE(Plantilla!BF161),"")</f>
        <v/>
      </c>
      <c r="BI150" s="110" t="str">
        <f>IF($C150="OK",_xlfn.NUMBERVALUE(Plantilla!BG161),"")</f>
        <v/>
      </c>
      <c r="BJ150" s="6" t="str">
        <f>IF($C150="OK",_xlfn.NUMBERVALUE(Plantilla!BH161),"")</f>
        <v/>
      </c>
      <c r="BK150" s="109" t="str">
        <f>IF($C150="OK",_xlfn.NUMBERVALUE(Plantilla!BI161),"")</f>
        <v/>
      </c>
      <c r="BL150" s="6" t="str">
        <f>IF($C150="OK",
   IF(Plantilla!BJ161&lt;&gt;"",
      TEXT(VLOOKUP(Plantilla!BJ161,'Tablas '!$Z$4:$AA$6,2,FALSE),"#"),
   ""),
"")</f>
        <v/>
      </c>
      <c r="BM150" s="4" t="str">
        <f>IF($C150="OK",_xlfn.NUMBERVALUE(Plantilla!BK161),"")</f>
        <v/>
      </c>
      <c r="BN150" s="4" t="str">
        <f>IF($C150="OK",_xlfn.NUMBERVALUE(Plantilla!BL161),"")</f>
        <v/>
      </c>
      <c r="BO150" s="6" t="str">
        <f>IF($C150="OK",_xlfn.NUMBERVALUE(Plantilla!BM161),"")</f>
        <v/>
      </c>
      <c r="BP150" s="4" t="str">
        <f>IF($C150="OK",_xlfn.NUMBERVALUE(Plantilla!BN161),"")</f>
        <v/>
      </c>
      <c r="BQ150" s="6" t="str">
        <f>IF($C150="OK",_xlfn.NUMBERVALUE(Plantilla!BO161),"")</f>
        <v/>
      </c>
      <c r="BR150" s="4" t="str">
        <f>IF($C150="OK",_xlfn.NUMBERVALUE(Plantilla!BP161),"")</f>
        <v/>
      </c>
      <c r="BS150" s="6" t="str">
        <f>IF($C150="OK",_xlfn.NUMBERVALUE(Plantilla!BQ161),"")</f>
        <v/>
      </c>
      <c r="BT150" s="4" t="str">
        <f>IF($C150="OK",_xlfn.NUMBERVALUE(Plantilla!BR161),"")</f>
        <v/>
      </c>
      <c r="BU150" s="6" t="str">
        <f>IF($C150="OK",_xlfn.NUMBERVALUE(Plantilla!BS161),"")</f>
        <v/>
      </c>
      <c r="BV150" s="6" t="str">
        <f>IF($C150="OK",_xlfn.NUMBERVALUE(Plantilla!BT161),"")</f>
        <v/>
      </c>
      <c r="BW150" s="6" t="str">
        <f>IF($C150="OK",_xlfn.NUMBERVALUE(Plantilla!BU161),"")</f>
        <v/>
      </c>
      <c r="BX150" s="6" t="str">
        <f>IF($C150="OK",_xlfn.NUMBERVALUE(Plantilla!BV161),"")</f>
        <v/>
      </c>
      <c r="BY150" s="6" t="str">
        <f>IF($C150="OK",_xlfn.NUMBERVALUE(Plantilla!BW161),"")</f>
        <v/>
      </c>
      <c r="BZ150" s="6" t="str">
        <f>IF($C150="OK",_xlfn.NUMBERVALUE(Plantilla!BX161),"")</f>
        <v/>
      </c>
      <c r="CA150" s="6" t="str">
        <f>IF($C150="OK",_xlfn.NUMBERVALUE(Plantilla!BY161),"")</f>
        <v/>
      </c>
      <c r="CB150" s="6" t="str">
        <f>IF($C150="OK",_xlfn.NUMBERVALUE(Plantilla!BZ161),"")</f>
        <v/>
      </c>
      <c r="CC150" s="6" t="str">
        <f>IF($C150="OK",_xlfn.NUMBERVALUE(Plantilla!CA161),"")</f>
        <v/>
      </c>
      <c r="CD150" s="6" t="str">
        <f>IF($C150="OK",_xlfn.NUMBERVALUE(Plantilla!CB161),"")</f>
        <v/>
      </c>
      <c r="CE150" s="6" t="str">
        <f>IF($C150="OK",_xlfn.NUMBERVALUE(Plantilla!CC161),"")</f>
        <v/>
      </c>
      <c r="CF150" s="4" t="str">
        <f>IF($C150="OK",_xlfn.NUMBERVALUE(Plantilla!CD161),"")</f>
        <v/>
      </c>
      <c r="CG150" s="6" t="str">
        <f>IF($C150="OK",_xlfn.NUMBERVALUE(Plantilla!CE161),"")</f>
        <v/>
      </c>
      <c r="CH150" s="6" t="str">
        <f>IF($C150="OK",_xlfn.NUMBERVALUE(Plantilla!CF161),"")</f>
        <v/>
      </c>
      <c r="CI150" s="6" t="str">
        <f>IF($C150="OK",_xlfn.NUMBERVALUE(Plantilla!CG161),"")</f>
        <v/>
      </c>
      <c r="CJ150" s="6" t="str">
        <f>IF($C150="OK",_xlfn.NUMBERVALUE(Plantilla!CH161),"")</f>
        <v/>
      </c>
      <c r="CK150" s="6" t="str">
        <f>IF($C150="OK",_xlfn.NUMBERVALUE(Plantilla!CI161),"")</f>
        <v/>
      </c>
      <c r="CL150" s="6" t="str">
        <f>IF($C150="OK",_xlfn.NUMBERVALUE(Plantilla!CJ161),"")</f>
        <v/>
      </c>
      <c r="CM150" t="str">
        <f>IF($C150="OK",TEXT(Plantilla!CK161,"#"),"")</f>
        <v/>
      </c>
      <c r="CN150" s="6" t="str">
        <f>IF($C150="OK",_xlfn.NUMBERVALUE(Plantilla!CL161),"")</f>
        <v/>
      </c>
      <c r="CO150" s="6" t="str">
        <f>IF($C150="OK",_xlfn.NUMBERVALUE(Plantilla!CM161),"")</f>
        <v/>
      </c>
      <c r="CP150" s="110" t="str">
        <f>IF($C150="OK",_xlfn.NUMBERVALUE(Plantilla!CN161),"")</f>
        <v/>
      </c>
      <c r="CQ150" s="6" t="str">
        <f>IF($C150="OK",_xlfn.NUMBERVALUE(Plantilla!CO161),"")</f>
        <v/>
      </c>
      <c r="CR150" s="109" t="str">
        <f>IF($C150="OK",_xlfn.NUMBERVALUE(Plantilla!CP161),"")</f>
        <v/>
      </c>
      <c r="CS150" s="110" t="str">
        <f>IF($C150="OK",_xlfn.NUMBERVALUE(Plantilla!CQ161),"")</f>
        <v/>
      </c>
      <c r="CT150" s="6" t="str">
        <f>IF($C150="OK",_xlfn.NUMBERVALUE(Plantilla!CR161),"")</f>
        <v/>
      </c>
      <c r="CU150" s="109" t="str">
        <f>IF($C150="OK",_xlfn.NUMBERVALUE(Plantilla!CS161),"")</f>
        <v/>
      </c>
      <c r="CV150" s="110" t="str">
        <f>IF($C150="OK",_xlfn.NUMBERVALUE(Plantilla!CT161),"")</f>
        <v/>
      </c>
      <c r="CW150" s="6" t="str">
        <f>IF($C150="OK",_xlfn.NUMBERVALUE(Plantilla!CU161),"")</f>
        <v/>
      </c>
      <c r="CX150" s="82" t="str">
        <f>IF($C150="OK",_xlfn.NUMBERVALUE(Plantilla!CV161),"")</f>
        <v/>
      </c>
      <c r="CY150" s="6" t="str">
        <f>IF($C150="OK",_xlfn.NUMBERVALUE(Plantilla!CW161),"")</f>
        <v/>
      </c>
      <c r="CZ150" s="82" t="str">
        <f>IF($C150="OK",_xlfn.NUMBERVALUE(Plantilla!CX161),"")</f>
        <v/>
      </c>
      <c r="DA150" s="6" t="str">
        <f>IF($C150="OK",_xlfn.NUMBERVALUE(Plantilla!CY161),"")</f>
        <v/>
      </c>
      <c r="DB150" s="109" t="str">
        <f>IF($C150="OK",_xlfn.NUMBERVALUE(Plantilla!CZ161),"")</f>
        <v/>
      </c>
      <c r="DC150" s="6" t="str">
        <f>IF($C150="OK",_xlfn.NUMBERVALUE(Plantilla!DA161),"")</f>
        <v/>
      </c>
      <c r="DD150" s="6" t="str">
        <f>IF($C150="OK",TEXT(Plantilla!DB161,"#"),"")</f>
        <v/>
      </c>
      <c r="DE150" s="6" t="str">
        <f>IF($C150="OK",_xlfn.NUMBERVALUE(Plantilla!DC161),"")</f>
        <v/>
      </c>
      <c r="DF150" s="4" t="str">
        <f>IF($C150="OK",_xlfn.NUMBERVALUE(Plantilla!DD161),"")</f>
        <v/>
      </c>
      <c r="DG150" s="6" t="str">
        <f>IF($C150="OK",_xlfn.NUMBERVALUE(Plantilla!DE161),"")</f>
        <v/>
      </c>
      <c r="DH150" s="6" t="str">
        <f>IF($C150="OK",_xlfn.NUMBERVALUE(Plantilla!DF161),"")</f>
        <v/>
      </c>
      <c r="DI150" s="6" t="str">
        <f>IF($C150="OK",_xlfn.NUMBERVALUE(Plantilla!DG161),"")</f>
        <v/>
      </c>
      <c r="DJ150" s="6" t="str">
        <f>IF($C150="OK",_xlfn.NUMBERVALUE(Plantilla!DH161),"")</f>
        <v/>
      </c>
      <c r="DK150" s="6" t="str">
        <f>IF($C150="OK",_xlfn.NUMBERVALUE(Plantilla!DI161),"")</f>
        <v/>
      </c>
      <c r="DL150" s="6" t="str">
        <f>IF($C150="OK",_xlfn.NUMBERVALUE(Plantilla!DJ161),"")</f>
        <v/>
      </c>
      <c r="DM150" s="6" t="str">
        <f>IF($C150="OK",_xlfn.NUMBERVALUE(Plantilla!DK161),"")</f>
        <v/>
      </c>
      <c r="DN150" s="6" t="str">
        <f>IF($C150="OK",_xlfn.NUMBERVALUE(Plantilla!DL161),"")</f>
        <v/>
      </c>
      <c r="DO150" s="6" t="str">
        <f>IF($C150="OK",_xlfn.NUMBERVALUE(Plantilla!DM161),"")</f>
        <v/>
      </c>
      <c r="DP150" s="6" t="str">
        <f>IF($C150="OK",_xlfn.NUMBERVALUE(Plantilla!DN161),"")</f>
        <v/>
      </c>
      <c r="DQ150" s="6" t="str">
        <f>IF($C150="OK",_xlfn.NUMBERVALUE(Plantilla!DO161),"")</f>
        <v/>
      </c>
      <c r="DR150" s="6" t="str">
        <f>IF($C150="OK",_xlfn.NUMBERVALUE(Plantilla!DP161),"")</f>
        <v/>
      </c>
      <c r="DS150" t="str">
        <f>IF($C150="OK",TEXT(Plantilla!DR161,"#"),"")</f>
        <v/>
      </c>
      <c r="DT150" s="6"/>
    </row>
    <row r="151" spans="1:124" x14ac:dyDescent="0.25">
      <c r="A151" t="str">
        <f>IF(Plantilla!$I$6="¡Perfecto!, Guarda el archivo y adjúntalo a tu interfaz de Nómina Electrónica","OK","Error")</f>
        <v>OK</v>
      </c>
      <c r="B151" t="str">
        <f>IF(Plantilla!$I$6="¡Perfecto!, Guarda el archivo y adjúntalo a tu interfaz de Nómina Electrónica",MID(Plantilla!$D$2,SEARCH("V",Plantilla!$D$2),10),"")</f>
        <v>V2.0</v>
      </c>
      <c r="C151" t="str">
        <f>Plantilla!C162</f>
        <v/>
      </c>
      <c r="D151" t="str">
        <f>IF($C151="OK",Plantilla!B162,"")</f>
        <v/>
      </c>
      <c r="E151" t="str">
        <f>IF($C151="OK",
   VLOOKUP(Plantilla!$E$4,'Tablas '!$AP$4:$AT$6,5,FALSE),
"")</f>
        <v/>
      </c>
      <c r="F151" t="str">
        <f>IF($C151="OK",TEXT(Plantilla!D162,"#"),"")</f>
        <v/>
      </c>
      <c r="G151" t="str">
        <f>IF($C151="OK",
   VLOOKUP(Plantilla!E162,'Tablas '!$B$4:$C$14,2,FALSE),
"")</f>
        <v/>
      </c>
      <c r="H151" t="str">
        <f>IF($C151="OK",TEXT(Plantilla!F162,"#"),"")</f>
        <v/>
      </c>
      <c r="I151" t="str">
        <f>IF($C151="OK",TEXT(Plantilla!G162,"#"),"")</f>
        <v/>
      </c>
      <c r="J151" t="str">
        <f>IF($C151="OK",TEXT(Plantilla!H162,"#"),"")</f>
        <v/>
      </c>
      <c r="K151" t="str">
        <f>IF($C151="OK",TEXT(Plantilla!I162,"#"),"")</f>
        <v/>
      </c>
      <c r="L151" t="str">
        <f>IF($C151="OK",TEXT(Plantilla!J162,"#"),"")</f>
        <v/>
      </c>
      <c r="M151" t="str">
        <f>IF($C151="OK",TEXT(Plantilla!K162,"#"),"")</f>
        <v/>
      </c>
      <c r="N151" t="str">
        <f>IF($C151="OK",
   CONCATENATE(YEAR(Plantilla!L162),"-",TEXT(MONTH(Plantilla!L162),"00"),"-",TEXT(DAY(Plantilla!L162),"00")),
"")</f>
        <v/>
      </c>
      <c r="O151" t="str">
        <f>IF($C151="OK",_xlfn.NUMBERVALUE(Plantilla!M162),"")</f>
        <v/>
      </c>
      <c r="P151" t="str">
        <f>IF($C151="OK",
   IF(Plantilla!N162&lt;&gt;"",
      CONCATENATE(YEAR(Plantilla!N162),"-",TEXT(MONTH(Plantilla!N162),"00"),"-",TEXT(DAY(Plantilla!N162),"00")),
   ""),
"")</f>
        <v/>
      </c>
      <c r="Q151" t="str">
        <f>IF($C151="OK",
   VLOOKUP(Plantilla!O162,'Tablas '!$E$4:$F$19,2,FALSE),
"")</f>
        <v/>
      </c>
      <c r="R151" t="str">
        <f>IF($C151="OK",
   VLOOKUP(Plantilla!P162,'Tablas '!$H$4:$I$5,2,FALSE),
"")</f>
        <v/>
      </c>
      <c r="S151" t="str">
        <f>IF($C151="OK",
   VLOOKUP(Plantilla!Q162,'Tablas '!$K$4:$L$8,2,FALSE),
"")</f>
        <v/>
      </c>
      <c r="T151" t="str">
        <f>IF($C151="OK",
   VLOOKUP(Plantilla!R162,'Tablas '!$AE$4:$AF$6,2,FALSE),
"")</f>
        <v/>
      </c>
      <c r="U151" t="str">
        <f>IF($C151="OK",
   VLOOKUP(Plantilla!S162,'Tablas '!$AE$4:$AF$6,2,FALSE),
"")</f>
        <v/>
      </c>
      <c r="V151" t="str">
        <f>IF($C151="OK",TEXT(Plantilla!T162,"#"),"")</f>
        <v/>
      </c>
      <c r="W151" s="84" t="str">
        <f>IF($C151="OK",
   VLOOKUP(Plantilla!U162,'Tablas '!$AM$4:$AN$1126,2,FALSE),
"")</f>
        <v/>
      </c>
      <c r="X151" t="str">
        <f>IF($C151="OK",TEXT(Plantilla!V162,"#"),"")</f>
        <v/>
      </c>
      <c r="Y151" t="str">
        <f>IF($C151="OK",
   CONCATENATE(YEAR(Plantilla!W162),"-",TEXT(MONTH(Plantilla!W162),"00"),"-",TEXT(DAY(Plantilla!W162),"00")),
"")</f>
        <v/>
      </c>
      <c r="Z151" t="str">
        <f>IF($C151="OK",
   CONCATENATE(YEAR(Plantilla!X162),"-",TEXT(MONTH(Plantilla!X162),"00"),"-",TEXT(DAY(Plantilla!X162),"00")),
"")</f>
        <v/>
      </c>
      <c r="AA151" t="str">
        <f>IF($C151="OK",
   TEXT(VLOOKUP(Plantilla!Y162,'Tablas '!$Q$4:$R$9,2,FALSE),"#"),
"")</f>
        <v/>
      </c>
      <c r="AB151" t="str">
        <f>IF($C151="OK",
   CONCATENATE(YEAR(Plantilla!Z162),"-",TEXT(MONTH(Plantilla!Z162),"00"),"-",TEXT(DAY(Plantilla!Z162),"00")),
"")</f>
        <v/>
      </c>
      <c r="AC151" t="str">
        <f>IF($C151="OK",
   TEXT(VLOOKUP(Plantilla!AA162,'Tablas '!$T$4:$U$13,2,FALSE),"#"),
"")</f>
        <v/>
      </c>
      <c r="AD151" t="str">
        <f>IF($C151="OK",TEXT(Plantilla!AB162,"#"),"")</f>
        <v/>
      </c>
      <c r="AE151" t="str">
        <f>IF($C151="OK",
   IF(Plantilla!AC162&lt;&gt;"",
      TEXT(VLOOKUP(Plantilla!AC162,'Tablas '!$W$4:$X$7,2,FALSE),"#"),
   ""),
"")</f>
        <v/>
      </c>
      <c r="AF151" t="str">
        <f>IF($C151="OK",TEXT(Plantilla!AD162,"#"),"")</f>
        <v/>
      </c>
      <c r="AG151" s="6" t="str">
        <f>IF($C151="OK",_xlfn.NUMBERVALUE(Plantilla!AE162),"")</f>
        <v/>
      </c>
      <c r="AH151" s="4" t="str">
        <f>IF($C151="OK",_xlfn.NUMBERVALUE(Plantilla!AF162),"")</f>
        <v/>
      </c>
      <c r="AI151" s="6" t="str">
        <f>IF($C151="OK",_xlfn.NUMBERVALUE(Plantilla!AG162),"")</f>
        <v/>
      </c>
      <c r="AJ151" s="6" t="str">
        <f>IF($C151="OK",_xlfn.NUMBERVALUE(Plantilla!AH162),"")</f>
        <v/>
      </c>
      <c r="AK151" s="6" t="str">
        <f>IF($C151="OK",_xlfn.NUMBERVALUE(Plantilla!AI162),"")</f>
        <v/>
      </c>
      <c r="AL151" s="6" t="str">
        <f>IF($C151="OK",_xlfn.NUMBERVALUE(Plantilla!AJ162),"")</f>
        <v/>
      </c>
      <c r="AM151" s="4" t="str">
        <f>IF($C151="OK",_xlfn.NUMBERVALUE(Plantilla!AK162),"")</f>
        <v/>
      </c>
      <c r="AN151" s="6" t="str">
        <f>IF($C151="OK",_xlfn.NUMBERVALUE(Plantilla!AL162),"")</f>
        <v/>
      </c>
      <c r="AO151" s="4" t="str">
        <f>IF($C151="OK",_xlfn.NUMBERVALUE(Plantilla!AM162),"")</f>
        <v/>
      </c>
      <c r="AP151" s="6" t="str">
        <f>IF($C151="OK",_xlfn.NUMBERVALUE(Plantilla!AN162),"")</f>
        <v/>
      </c>
      <c r="AQ151" s="4" t="str">
        <f>IF($C151="OK",_xlfn.NUMBERVALUE(Plantilla!AO162),"")</f>
        <v/>
      </c>
      <c r="AR151" s="6" t="str">
        <f>IF($C151="OK",_xlfn.NUMBERVALUE(Plantilla!AP162),"")</f>
        <v/>
      </c>
      <c r="AS151" s="4" t="str">
        <f>IF($C151="OK",_xlfn.NUMBERVALUE(Plantilla!AQ162),"")</f>
        <v/>
      </c>
      <c r="AT151" s="6" t="str">
        <f>IF($C151="OK",_xlfn.NUMBERVALUE(Plantilla!AR162),"")</f>
        <v/>
      </c>
      <c r="AU151" s="4" t="str">
        <f>IF($C151="OK",_xlfn.NUMBERVALUE(Plantilla!AS162),"")</f>
        <v/>
      </c>
      <c r="AV151" s="6" t="str">
        <f>IF($C151="OK",_xlfn.NUMBERVALUE(Plantilla!AT162),"")</f>
        <v/>
      </c>
      <c r="AW151" s="4" t="str">
        <f>IF($C151="OK",_xlfn.NUMBERVALUE(Plantilla!AU162),"")</f>
        <v/>
      </c>
      <c r="AX151" s="6" t="str">
        <f>IF($C151="OK",_xlfn.NUMBERVALUE(Plantilla!AV162),"")</f>
        <v/>
      </c>
      <c r="AY151" s="4" t="str">
        <f>IF($C151="OK",_xlfn.NUMBERVALUE(Plantilla!AW162),"")</f>
        <v/>
      </c>
      <c r="AZ151" s="6" t="str">
        <f>IF($C151="OK",_xlfn.NUMBERVALUE(Plantilla!AX162),"")</f>
        <v/>
      </c>
      <c r="BA151" t="str">
        <f>IF($C151="OK",_xlfn.NUMBERVALUE(Plantilla!AY162),"")</f>
        <v/>
      </c>
      <c r="BB151" t="str">
        <f>IF($C151="OK",_xlfn.NUMBERVALUE(Plantilla!AZ162),"")</f>
        <v/>
      </c>
      <c r="BC151" s="4" t="str">
        <f>IF($C151="OK",_xlfn.NUMBERVALUE(Plantilla!BA162),"")</f>
        <v/>
      </c>
      <c r="BD151" s="6" t="str">
        <f>IF($C151="OK",_xlfn.NUMBERVALUE(Plantilla!BB162),"")</f>
        <v/>
      </c>
      <c r="BE151" s="4" t="str">
        <f>IF($C151="OK",_xlfn.NUMBERVALUE(Plantilla!BC162),"")</f>
        <v/>
      </c>
      <c r="BF151" s="6" t="str">
        <f>IF($C151="OK",_xlfn.NUMBERVALUE(Plantilla!BD162),"")</f>
        <v/>
      </c>
      <c r="BG151" s="4" t="str">
        <f>IF($C151="OK",_xlfn.NUMBERVALUE(Plantilla!BE162),"")</f>
        <v/>
      </c>
      <c r="BH151" s="6" t="str">
        <f>IF($C151="OK",_xlfn.NUMBERVALUE(Plantilla!BF162),"")</f>
        <v/>
      </c>
      <c r="BI151" s="110" t="str">
        <f>IF($C151="OK",_xlfn.NUMBERVALUE(Plantilla!BG162),"")</f>
        <v/>
      </c>
      <c r="BJ151" s="6" t="str">
        <f>IF($C151="OK",_xlfn.NUMBERVALUE(Plantilla!BH162),"")</f>
        <v/>
      </c>
      <c r="BK151" s="109" t="str">
        <f>IF($C151="OK",_xlfn.NUMBERVALUE(Plantilla!BI162),"")</f>
        <v/>
      </c>
      <c r="BL151" s="6" t="str">
        <f>IF($C151="OK",
   IF(Plantilla!BJ162&lt;&gt;"",
      TEXT(VLOOKUP(Plantilla!BJ162,'Tablas '!$Z$4:$AA$6,2,FALSE),"#"),
   ""),
"")</f>
        <v/>
      </c>
      <c r="BM151" s="4" t="str">
        <f>IF($C151="OK",_xlfn.NUMBERVALUE(Plantilla!BK162),"")</f>
        <v/>
      </c>
      <c r="BN151" s="4" t="str">
        <f>IF($C151="OK",_xlfn.NUMBERVALUE(Plantilla!BL162),"")</f>
        <v/>
      </c>
      <c r="BO151" s="6" t="str">
        <f>IF($C151="OK",_xlfn.NUMBERVALUE(Plantilla!BM162),"")</f>
        <v/>
      </c>
      <c r="BP151" s="4" t="str">
        <f>IF($C151="OK",_xlfn.NUMBERVALUE(Plantilla!BN162),"")</f>
        <v/>
      </c>
      <c r="BQ151" s="6" t="str">
        <f>IF($C151="OK",_xlfn.NUMBERVALUE(Plantilla!BO162),"")</f>
        <v/>
      </c>
      <c r="BR151" s="4" t="str">
        <f>IF($C151="OK",_xlfn.NUMBERVALUE(Plantilla!BP162),"")</f>
        <v/>
      </c>
      <c r="BS151" s="6" t="str">
        <f>IF($C151="OK",_xlfn.NUMBERVALUE(Plantilla!BQ162),"")</f>
        <v/>
      </c>
      <c r="BT151" s="4" t="str">
        <f>IF($C151="OK",_xlfn.NUMBERVALUE(Plantilla!BR162),"")</f>
        <v/>
      </c>
      <c r="BU151" s="6" t="str">
        <f>IF($C151="OK",_xlfn.NUMBERVALUE(Plantilla!BS162),"")</f>
        <v/>
      </c>
      <c r="BV151" s="6" t="str">
        <f>IF($C151="OK",_xlfn.NUMBERVALUE(Plantilla!BT162),"")</f>
        <v/>
      </c>
      <c r="BW151" s="6" t="str">
        <f>IF($C151="OK",_xlfn.NUMBERVALUE(Plantilla!BU162),"")</f>
        <v/>
      </c>
      <c r="BX151" s="6" t="str">
        <f>IF($C151="OK",_xlfn.NUMBERVALUE(Plantilla!BV162),"")</f>
        <v/>
      </c>
      <c r="BY151" s="6" t="str">
        <f>IF($C151="OK",_xlfn.NUMBERVALUE(Plantilla!BW162),"")</f>
        <v/>
      </c>
      <c r="BZ151" s="6" t="str">
        <f>IF($C151="OK",_xlfn.NUMBERVALUE(Plantilla!BX162),"")</f>
        <v/>
      </c>
      <c r="CA151" s="6" t="str">
        <f>IF($C151="OK",_xlfn.NUMBERVALUE(Plantilla!BY162),"")</f>
        <v/>
      </c>
      <c r="CB151" s="6" t="str">
        <f>IF($C151="OK",_xlfn.NUMBERVALUE(Plantilla!BZ162),"")</f>
        <v/>
      </c>
      <c r="CC151" s="6" t="str">
        <f>IF($C151="OK",_xlfn.NUMBERVALUE(Plantilla!CA162),"")</f>
        <v/>
      </c>
      <c r="CD151" s="6" t="str">
        <f>IF($C151="OK",_xlfn.NUMBERVALUE(Plantilla!CB162),"")</f>
        <v/>
      </c>
      <c r="CE151" s="6" t="str">
        <f>IF($C151="OK",_xlfn.NUMBERVALUE(Plantilla!CC162),"")</f>
        <v/>
      </c>
      <c r="CF151" s="4" t="str">
        <f>IF($C151="OK",_xlfn.NUMBERVALUE(Plantilla!CD162),"")</f>
        <v/>
      </c>
      <c r="CG151" s="6" t="str">
        <f>IF($C151="OK",_xlfn.NUMBERVALUE(Plantilla!CE162),"")</f>
        <v/>
      </c>
      <c r="CH151" s="6" t="str">
        <f>IF($C151="OK",_xlfn.NUMBERVALUE(Plantilla!CF162),"")</f>
        <v/>
      </c>
      <c r="CI151" s="6" t="str">
        <f>IF($C151="OK",_xlfn.NUMBERVALUE(Plantilla!CG162),"")</f>
        <v/>
      </c>
      <c r="CJ151" s="6" t="str">
        <f>IF($C151="OK",_xlfn.NUMBERVALUE(Plantilla!CH162),"")</f>
        <v/>
      </c>
      <c r="CK151" s="6" t="str">
        <f>IF($C151="OK",_xlfn.NUMBERVALUE(Plantilla!CI162),"")</f>
        <v/>
      </c>
      <c r="CL151" s="6" t="str">
        <f>IF($C151="OK",_xlfn.NUMBERVALUE(Plantilla!CJ162),"")</f>
        <v/>
      </c>
      <c r="CM151" t="str">
        <f>IF($C151="OK",TEXT(Plantilla!CK162,"#"),"")</f>
        <v/>
      </c>
      <c r="CN151" s="6" t="str">
        <f>IF($C151="OK",_xlfn.NUMBERVALUE(Plantilla!CL162),"")</f>
        <v/>
      </c>
      <c r="CO151" s="6" t="str">
        <f>IF($C151="OK",_xlfn.NUMBERVALUE(Plantilla!CM162),"")</f>
        <v/>
      </c>
      <c r="CP151" s="110" t="str">
        <f>IF($C151="OK",_xlfn.NUMBERVALUE(Plantilla!CN162),"")</f>
        <v/>
      </c>
      <c r="CQ151" s="6" t="str">
        <f>IF($C151="OK",_xlfn.NUMBERVALUE(Plantilla!CO162),"")</f>
        <v/>
      </c>
      <c r="CR151" s="109" t="str">
        <f>IF($C151="OK",_xlfn.NUMBERVALUE(Plantilla!CP162),"")</f>
        <v/>
      </c>
      <c r="CS151" s="110" t="str">
        <f>IF($C151="OK",_xlfn.NUMBERVALUE(Plantilla!CQ162),"")</f>
        <v/>
      </c>
      <c r="CT151" s="6" t="str">
        <f>IF($C151="OK",_xlfn.NUMBERVALUE(Plantilla!CR162),"")</f>
        <v/>
      </c>
      <c r="CU151" s="109" t="str">
        <f>IF($C151="OK",_xlfn.NUMBERVALUE(Plantilla!CS162),"")</f>
        <v/>
      </c>
      <c r="CV151" s="110" t="str">
        <f>IF($C151="OK",_xlfn.NUMBERVALUE(Plantilla!CT162),"")</f>
        <v/>
      </c>
      <c r="CW151" s="6" t="str">
        <f>IF($C151="OK",_xlfn.NUMBERVALUE(Plantilla!CU162),"")</f>
        <v/>
      </c>
      <c r="CX151" s="82" t="str">
        <f>IF($C151="OK",_xlfn.NUMBERVALUE(Plantilla!CV162),"")</f>
        <v/>
      </c>
      <c r="CY151" s="6" t="str">
        <f>IF($C151="OK",_xlfn.NUMBERVALUE(Plantilla!CW162),"")</f>
        <v/>
      </c>
      <c r="CZ151" s="82" t="str">
        <f>IF($C151="OK",_xlfn.NUMBERVALUE(Plantilla!CX162),"")</f>
        <v/>
      </c>
      <c r="DA151" s="6" t="str">
        <f>IF($C151="OK",_xlfn.NUMBERVALUE(Plantilla!CY162),"")</f>
        <v/>
      </c>
      <c r="DB151" s="109" t="str">
        <f>IF($C151="OK",_xlfn.NUMBERVALUE(Plantilla!CZ162),"")</f>
        <v/>
      </c>
      <c r="DC151" s="6" t="str">
        <f>IF($C151="OK",_xlfn.NUMBERVALUE(Plantilla!DA162),"")</f>
        <v/>
      </c>
      <c r="DD151" s="6" t="str">
        <f>IF($C151="OK",TEXT(Plantilla!DB162,"#"),"")</f>
        <v/>
      </c>
      <c r="DE151" s="6" t="str">
        <f>IF($C151="OK",_xlfn.NUMBERVALUE(Plantilla!DC162),"")</f>
        <v/>
      </c>
      <c r="DF151" s="4" t="str">
        <f>IF($C151="OK",_xlfn.NUMBERVALUE(Plantilla!DD162),"")</f>
        <v/>
      </c>
      <c r="DG151" s="6" t="str">
        <f>IF($C151="OK",_xlfn.NUMBERVALUE(Plantilla!DE162),"")</f>
        <v/>
      </c>
      <c r="DH151" s="6" t="str">
        <f>IF($C151="OK",_xlfn.NUMBERVALUE(Plantilla!DF162),"")</f>
        <v/>
      </c>
      <c r="DI151" s="6" t="str">
        <f>IF($C151="OK",_xlfn.NUMBERVALUE(Plantilla!DG162),"")</f>
        <v/>
      </c>
      <c r="DJ151" s="6" t="str">
        <f>IF($C151="OK",_xlfn.NUMBERVALUE(Plantilla!DH162),"")</f>
        <v/>
      </c>
      <c r="DK151" s="6" t="str">
        <f>IF($C151="OK",_xlfn.NUMBERVALUE(Plantilla!DI162),"")</f>
        <v/>
      </c>
      <c r="DL151" s="6" t="str">
        <f>IF($C151="OK",_xlfn.NUMBERVALUE(Plantilla!DJ162),"")</f>
        <v/>
      </c>
      <c r="DM151" s="6" t="str">
        <f>IF($C151="OK",_xlfn.NUMBERVALUE(Plantilla!DK162),"")</f>
        <v/>
      </c>
      <c r="DN151" s="6" t="str">
        <f>IF($C151="OK",_xlfn.NUMBERVALUE(Plantilla!DL162),"")</f>
        <v/>
      </c>
      <c r="DO151" s="6" t="str">
        <f>IF($C151="OK",_xlfn.NUMBERVALUE(Plantilla!DM162),"")</f>
        <v/>
      </c>
      <c r="DP151" s="6" t="str">
        <f>IF($C151="OK",_xlfn.NUMBERVALUE(Plantilla!DN162),"")</f>
        <v/>
      </c>
      <c r="DQ151" s="6" t="str">
        <f>IF($C151="OK",_xlfn.NUMBERVALUE(Plantilla!DO162),"")</f>
        <v/>
      </c>
      <c r="DR151" s="6" t="str">
        <f>IF($C151="OK",_xlfn.NUMBERVALUE(Plantilla!DP162),"")</f>
        <v/>
      </c>
      <c r="DS151" t="str">
        <f>IF($C151="OK",TEXT(Plantilla!DR162,"#"),"")</f>
        <v/>
      </c>
      <c r="DT151" s="6"/>
    </row>
    <row r="152" spans="1:124" x14ac:dyDescent="0.25">
      <c r="A152" t="str">
        <f>IF(Plantilla!$I$6="¡Perfecto!, Guarda el archivo y adjúntalo a tu interfaz de Nómina Electrónica","OK","Error")</f>
        <v>OK</v>
      </c>
      <c r="B152" t="str">
        <f>IF(Plantilla!$I$6="¡Perfecto!, Guarda el archivo y adjúntalo a tu interfaz de Nómina Electrónica",MID(Plantilla!$D$2,SEARCH("V",Plantilla!$D$2),10),"")</f>
        <v>V2.0</v>
      </c>
      <c r="C152" t="str">
        <f>Plantilla!C163</f>
        <v/>
      </c>
      <c r="D152" t="str">
        <f>IF($C152="OK",Plantilla!B163,"")</f>
        <v/>
      </c>
      <c r="E152" t="str">
        <f>IF($C152="OK",
   VLOOKUP(Plantilla!$E$4,'Tablas '!$AP$4:$AT$6,5,FALSE),
"")</f>
        <v/>
      </c>
      <c r="F152" t="str">
        <f>IF($C152="OK",TEXT(Plantilla!D163,"#"),"")</f>
        <v/>
      </c>
      <c r="G152" t="str">
        <f>IF($C152="OK",
   VLOOKUP(Plantilla!E163,'Tablas '!$B$4:$C$14,2,FALSE),
"")</f>
        <v/>
      </c>
      <c r="H152" t="str">
        <f>IF($C152="OK",TEXT(Plantilla!F163,"#"),"")</f>
        <v/>
      </c>
      <c r="I152" t="str">
        <f>IF($C152="OK",TEXT(Plantilla!G163,"#"),"")</f>
        <v/>
      </c>
      <c r="J152" t="str">
        <f>IF($C152="OK",TEXT(Plantilla!H163,"#"),"")</f>
        <v/>
      </c>
      <c r="K152" t="str">
        <f>IF($C152="OK",TEXT(Plantilla!I163,"#"),"")</f>
        <v/>
      </c>
      <c r="L152" t="str">
        <f>IF($C152="OK",TEXT(Plantilla!J163,"#"),"")</f>
        <v/>
      </c>
      <c r="M152" t="str">
        <f>IF($C152="OK",TEXT(Plantilla!K163,"#"),"")</f>
        <v/>
      </c>
      <c r="N152" t="str">
        <f>IF($C152="OK",
   CONCATENATE(YEAR(Plantilla!L163),"-",TEXT(MONTH(Plantilla!L163),"00"),"-",TEXT(DAY(Plantilla!L163),"00")),
"")</f>
        <v/>
      </c>
      <c r="O152" t="str">
        <f>IF($C152="OK",_xlfn.NUMBERVALUE(Plantilla!M163),"")</f>
        <v/>
      </c>
      <c r="P152" t="str">
        <f>IF($C152="OK",
   IF(Plantilla!N163&lt;&gt;"",
      CONCATENATE(YEAR(Plantilla!N163),"-",TEXT(MONTH(Plantilla!N163),"00"),"-",TEXT(DAY(Plantilla!N163),"00")),
   ""),
"")</f>
        <v/>
      </c>
      <c r="Q152" t="str">
        <f>IF($C152="OK",
   VLOOKUP(Plantilla!O163,'Tablas '!$E$4:$F$19,2,FALSE),
"")</f>
        <v/>
      </c>
      <c r="R152" t="str">
        <f>IF($C152="OK",
   VLOOKUP(Plantilla!P163,'Tablas '!$H$4:$I$5,2,FALSE),
"")</f>
        <v/>
      </c>
      <c r="S152" t="str">
        <f>IF($C152="OK",
   VLOOKUP(Plantilla!Q163,'Tablas '!$K$4:$L$8,2,FALSE),
"")</f>
        <v/>
      </c>
      <c r="T152" t="str">
        <f>IF($C152="OK",
   VLOOKUP(Plantilla!R163,'Tablas '!$AE$4:$AF$6,2,FALSE),
"")</f>
        <v/>
      </c>
      <c r="U152" t="str">
        <f>IF($C152="OK",
   VLOOKUP(Plantilla!S163,'Tablas '!$AE$4:$AF$6,2,FALSE),
"")</f>
        <v/>
      </c>
      <c r="V152" t="str">
        <f>IF($C152="OK",TEXT(Plantilla!T163,"#"),"")</f>
        <v/>
      </c>
      <c r="W152" s="84" t="str">
        <f>IF($C152="OK",
   VLOOKUP(Plantilla!U163,'Tablas '!$AM$4:$AN$1126,2,FALSE),
"")</f>
        <v/>
      </c>
      <c r="X152" t="str">
        <f>IF($C152="OK",TEXT(Plantilla!V163,"#"),"")</f>
        <v/>
      </c>
      <c r="Y152" t="str">
        <f>IF($C152="OK",
   CONCATENATE(YEAR(Plantilla!W163),"-",TEXT(MONTH(Plantilla!W163),"00"),"-",TEXT(DAY(Plantilla!W163),"00")),
"")</f>
        <v/>
      </c>
      <c r="Z152" t="str">
        <f>IF($C152="OK",
   CONCATENATE(YEAR(Plantilla!X163),"-",TEXT(MONTH(Plantilla!X163),"00"),"-",TEXT(DAY(Plantilla!X163),"00")),
"")</f>
        <v/>
      </c>
      <c r="AA152" t="str">
        <f>IF($C152="OK",
   TEXT(VLOOKUP(Plantilla!Y163,'Tablas '!$Q$4:$R$9,2,FALSE),"#"),
"")</f>
        <v/>
      </c>
      <c r="AB152" t="str">
        <f>IF($C152="OK",
   CONCATENATE(YEAR(Plantilla!Z163),"-",TEXT(MONTH(Plantilla!Z163),"00"),"-",TEXT(DAY(Plantilla!Z163),"00")),
"")</f>
        <v/>
      </c>
      <c r="AC152" t="str">
        <f>IF($C152="OK",
   TEXT(VLOOKUP(Plantilla!AA163,'Tablas '!$T$4:$U$13,2,FALSE),"#"),
"")</f>
        <v/>
      </c>
      <c r="AD152" t="str">
        <f>IF($C152="OK",TEXT(Plantilla!AB163,"#"),"")</f>
        <v/>
      </c>
      <c r="AE152" t="str">
        <f>IF($C152="OK",
   IF(Plantilla!AC163&lt;&gt;"",
      TEXT(VLOOKUP(Plantilla!AC163,'Tablas '!$W$4:$X$7,2,FALSE),"#"),
   ""),
"")</f>
        <v/>
      </c>
      <c r="AF152" t="str">
        <f>IF($C152="OK",TEXT(Plantilla!AD163,"#"),"")</f>
        <v/>
      </c>
      <c r="AG152" s="6" t="str">
        <f>IF($C152="OK",_xlfn.NUMBERVALUE(Plantilla!AE163),"")</f>
        <v/>
      </c>
      <c r="AH152" s="4" t="str">
        <f>IF($C152="OK",_xlfn.NUMBERVALUE(Plantilla!AF163),"")</f>
        <v/>
      </c>
      <c r="AI152" s="6" t="str">
        <f>IF($C152="OK",_xlfn.NUMBERVALUE(Plantilla!AG163),"")</f>
        <v/>
      </c>
      <c r="AJ152" s="6" t="str">
        <f>IF($C152="OK",_xlfn.NUMBERVALUE(Plantilla!AH163),"")</f>
        <v/>
      </c>
      <c r="AK152" s="6" t="str">
        <f>IF($C152="OK",_xlfn.NUMBERVALUE(Plantilla!AI163),"")</f>
        <v/>
      </c>
      <c r="AL152" s="6" t="str">
        <f>IF($C152="OK",_xlfn.NUMBERVALUE(Plantilla!AJ163),"")</f>
        <v/>
      </c>
      <c r="AM152" s="4" t="str">
        <f>IF($C152="OK",_xlfn.NUMBERVALUE(Plantilla!AK163),"")</f>
        <v/>
      </c>
      <c r="AN152" s="6" t="str">
        <f>IF($C152="OK",_xlfn.NUMBERVALUE(Plantilla!AL163),"")</f>
        <v/>
      </c>
      <c r="AO152" s="4" t="str">
        <f>IF($C152="OK",_xlfn.NUMBERVALUE(Plantilla!AM163),"")</f>
        <v/>
      </c>
      <c r="AP152" s="6" t="str">
        <f>IF($C152="OK",_xlfn.NUMBERVALUE(Plantilla!AN163),"")</f>
        <v/>
      </c>
      <c r="AQ152" s="4" t="str">
        <f>IF($C152="OK",_xlfn.NUMBERVALUE(Plantilla!AO163),"")</f>
        <v/>
      </c>
      <c r="AR152" s="6" t="str">
        <f>IF($C152="OK",_xlfn.NUMBERVALUE(Plantilla!AP163),"")</f>
        <v/>
      </c>
      <c r="AS152" s="4" t="str">
        <f>IF($C152="OK",_xlfn.NUMBERVALUE(Plantilla!AQ163),"")</f>
        <v/>
      </c>
      <c r="AT152" s="6" t="str">
        <f>IF($C152="OK",_xlfn.NUMBERVALUE(Plantilla!AR163),"")</f>
        <v/>
      </c>
      <c r="AU152" s="4" t="str">
        <f>IF($C152="OK",_xlfn.NUMBERVALUE(Plantilla!AS163),"")</f>
        <v/>
      </c>
      <c r="AV152" s="6" t="str">
        <f>IF($C152="OK",_xlfn.NUMBERVALUE(Plantilla!AT163),"")</f>
        <v/>
      </c>
      <c r="AW152" s="4" t="str">
        <f>IF($C152="OK",_xlfn.NUMBERVALUE(Plantilla!AU163),"")</f>
        <v/>
      </c>
      <c r="AX152" s="6" t="str">
        <f>IF($C152="OK",_xlfn.NUMBERVALUE(Plantilla!AV163),"")</f>
        <v/>
      </c>
      <c r="AY152" s="4" t="str">
        <f>IF($C152="OK",_xlfn.NUMBERVALUE(Plantilla!AW163),"")</f>
        <v/>
      </c>
      <c r="AZ152" s="6" t="str">
        <f>IF($C152="OK",_xlfn.NUMBERVALUE(Plantilla!AX163),"")</f>
        <v/>
      </c>
      <c r="BA152" t="str">
        <f>IF($C152="OK",_xlfn.NUMBERVALUE(Plantilla!AY163),"")</f>
        <v/>
      </c>
      <c r="BB152" t="str">
        <f>IF($C152="OK",_xlfn.NUMBERVALUE(Plantilla!AZ163),"")</f>
        <v/>
      </c>
      <c r="BC152" s="4" t="str">
        <f>IF($C152="OK",_xlfn.NUMBERVALUE(Plantilla!BA163),"")</f>
        <v/>
      </c>
      <c r="BD152" s="6" t="str">
        <f>IF($C152="OK",_xlfn.NUMBERVALUE(Plantilla!BB163),"")</f>
        <v/>
      </c>
      <c r="BE152" s="4" t="str">
        <f>IF($C152="OK",_xlfn.NUMBERVALUE(Plantilla!BC163),"")</f>
        <v/>
      </c>
      <c r="BF152" s="6" t="str">
        <f>IF($C152="OK",_xlfn.NUMBERVALUE(Plantilla!BD163),"")</f>
        <v/>
      </c>
      <c r="BG152" s="4" t="str">
        <f>IF($C152="OK",_xlfn.NUMBERVALUE(Plantilla!BE163),"")</f>
        <v/>
      </c>
      <c r="BH152" s="6" t="str">
        <f>IF($C152="OK",_xlfn.NUMBERVALUE(Plantilla!BF163),"")</f>
        <v/>
      </c>
      <c r="BI152" s="110" t="str">
        <f>IF($C152="OK",_xlfn.NUMBERVALUE(Plantilla!BG163),"")</f>
        <v/>
      </c>
      <c r="BJ152" s="6" t="str">
        <f>IF($C152="OK",_xlfn.NUMBERVALUE(Plantilla!BH163),"")</f>
        <v/>
      </c>
      <c r="BK152" s="109" t="str">
        <f>IF($C152="OK",_xlfn.NUMBERVALUE(Plantilla!BI163),"")</f>
        <v/>
      </c>
      <c r="BL152" s="6" t="str">
        <f>IF($C152="OK",
   IF(Plantilla!BJ163&lt;&gt;"",
      TEXT(VLOOKUP(Plantilla!BJ163,'Tablas '!$Z$4:$AA$6,2,FALSE),"#"),
   ""),
"")</f>
        <v/>
      </c>
      <c r="BM152" s="4" t="str">
        <f>IF($C152="OK",_xlfn.NUMBERVALUE(Plantilla!BK163),"")</f>
        <v/>
      </c>
      <c r="BN152" s="4" t="str">
        <f>IF($C152="OK",_xlfn.NUMBERVALUE(Plantilla!BL163),"")</f>
        <v/>
      </c>
      <c r="BO152" s="6" t="str">
        <f>IF($C152="OK",_xlfn.NUMBERVALUE(Plantilla!BM163),"")</f>
        <v/>
      </c>
      <c r="BP152" s="4" t="str">
        <f>IF($C152="OK",_xlfn.NUMBERVALUE(Plantilla!BN163),"")</f>
        <v/>
      </c>
      <c r="BQ152" s="6" t="str">
        <f>IF($C152="OK",_xlfn.NUMBERVALUE(Plantilla!BO163),"")</f>
        <v/>
      </c>
      <c r="BR152" s="4" t="str">
        <f>IF($C152="OK",_xlfn.NUMBERVALUE(Plantilla!BP163),"")</f>
        <v/>
      </c>
      <c r="BS152" s="6" t="str">
        <f>IF($C152="OK",_xlfn.NUMBERVALUE(Plantilla!BQ163),"")</f>
        <v/>
      </c>
      <c r="BT152" s="4" t="str">
        <f>IF($C152="OK",_xlfn.NUMBERVALUE(Plantilla!BR163),"")</f>
        <v/>
      </c>
      <c r="BU152" s="6" t="str">
        <f>IF($C152="OK",_xlfn.NUMBERVALUE(Plantilla!BS163),"")</f>
        <v/>
      </c>
      <c r="BV152" s="6" t="str">
        <f>IF($C152="OK",_xlfn.NUMBERVALUE(Plantilla!BT163),"")</f>
        <v/>
      </c>
      <c r="BW152" s="6" t="str">
        <f>IF($C152="OK",_xlfn.NUMBERVALUE(Plantilla!BU163),"")</f>
        <v/>
      </c>
      <c r="BX152" s="6" t="str">
        <f>IF($C152="OK",_xlfn.NUMBERVALUE(Plantilla!BV163),"")</f>
        <v/>
      </c>
      <c r="BY152" s="6" t="str">
        <f>IF($C152="OK",_xlfn.NUMBERVALUE(Plantilla!BW163),"")</f>
        <v/>
      </c>
      <c r="BZ152" s="6" t="str">
        <f>IF($C152="OK",_xlfn.NUMBERVALUE(Plantilla!BX163),"")</f>
        <v/>
      </c>
      <c r="CA152" s="6" t="str">
        <f>IF($C152="OK",_xlfn.NUMBERVALUE(Plantilla!BY163),"")</f>
        <v/>
      </c>
      <c r="CB152" s="6" t="str">
        <f>IF($C152="OK",_xlfn.NUMBERVALUE(Plantilla!BZ163),"")</f>
        <v/>
      </c>
      <c r="CC152" s="6" t="str">
        <f>IF($C152="OK",_xlfn.NUMBERVALUE(Plantilla!CA163),"")</f>
        <v/>
      </c>
      <c r="CD152" s="6" t="str">
        <f>IF($C152="OK",_xlfn.NUMBERVALUE(Plantilla!CB163),"")</f>
        <v/>
      </c>
      <c r="CE152" s="6" t="str">
        <f>IF($C152="OK",_xlfn.NUMBERVALUE(Plantilla!CC163),"")</f>
        <v/>
      </c>
      <c r="CF152" s="4" t="str">
        <f>IF($C152="OK",_xlfn.NUMBERVALUE(Plantilla!CD163),"")</f>
        <v/>
      </c>
      <c r="CG152" s="6" t="str">
        <f>IF($C152="OK",_xlfn.NUMBERVALUE(Plantilla!CE163),"")</f>
        <v/>
      </c>
      <c r="CH152" s="6" t="str">
        <f>IF($C152="OK",_xlfn.NUMBERVALUE(Plantilla!CF163),"")</f>
        <v/>
      </c>
      <c r="CI152" s="6" t="str">
        <f>IF($C152="OK",_xlfn.NUMBERVALUE(Plantilla!CG163),"")</f>
        <v/>
      </c>
      <c r="CJ152" s="6" t="str">
        <f>IF($C152="OK",_xlfn.NUMBERVALUE(Plantilla!CH163),"")</f>
        <v/>
      </c>
      <c r="CK152" s="6" t="str">
        <f>IF($C152="OK",_xlfn.NUMBERVALUE(Plantilla!CI163),"")</f>
        <v/>
      </c>
      <c r="CL152" s="6" t="str">
        <f>IF($C152="OK",_xlfn.NUMBERVALUE(Plantilla!CJ163),"")</f>
        <v/>
      </c>
      <c r="CM152" t="str">
        <f>IF($C152="OK",TEXT(Plantilla!CK163,"#"),"")</f>
        <v/>
      </c>
      <c r="CN152" s="6" t="str">
        <f>IF($C152="OK",_xlfn.NUMBERVALUE(Plantilla!CL163),"")</f>
        <v/>
      </c>
      <c r="CO152" s="6" t="str">
        <f>IF($C152="OK",_xlfn.NUMBERVALUE(Plantilla!CM163),"")</f>
        <v/>
      </c>
      <c r="CP152" s="110" t="str">
        <f>IF($C152="OK",_xlfn.NUMBERVALUE(Plantilla!CN163),"")</f>
        <v/>
      </c>
      <c r="CQ152" s="6" t="str">
        <f>IF($C152="OK",_xlfn.NUMBERVALUE(Plantilla!CO163),"")</f>
        <v/>
      </c>
      <c r="CR152" s="109" t="str">
        <f>IF($C152="OK",_xlfn.NUMBERVALUE(Plantilla!CP163),"")</f>
        <v/>
      </c>
      <c r="CS152" s="110" t="str">
        <f>IF($C152="OK",_xlfn.NUMBERVALUE(Plantilla!CQ163),"")</f>
        <v/>
      </c>
      <c r="CT152" s="6" t="str">
        <f>IF($C152="OK",_xlfn.NUMBERVALUE(Plantilla!CR163),"")</f>
        <v/>
      </c>
      <c r="CU152" s="109" t="str">
        <f>IF($C152="OK",_xlfn.NUMBERVALUE(Plantilla!CS163),"")</f>
        <v/>
      </c>
      <c r="CV152" s="110" t="str">
        <f>IF($C152="OK",_xlfn.NUMBERVALUE(Plantilla!CT163),"")</f>
        <v/>
      </c>
      <c r="CW152" s="6" t="str">
        <f>IF($C152="OK",_xlfn.NUMBERVALUE(Plantilla!CU163),"")</f>
        <v/>
      </c>
      <c r="CX152" s="82" t="str">
        <f>IF($C152="OK",_xlfn.NUMBERVALUE(Plantilla!CV163),"")</f>
        <v/>
      </c>
      <c r="CY152" s="6" t="str">
        <f>IF($C152="OK",_xlfn.NUMBERVALUE(Plantilla!CW163),"")</f>
        <v/>
      </c>
      <c r="CZ152" s="82" t="str">
        <f>IF($C152="OK",_xlfn.NUMBERVALUE(Plantilla!CX163),"")</f>
        <v/>
      </c>
      <c r="DA152" s="6" t="str">
        <f>IF($C152="OK",_xlfn.NUMBERVALUE(Plantilla!CY163),"")</f>
        <v/>
      </c>
      <c r="DB152" s="109" t="str">
        <f>IF($C152="OK",_xlfn.NUMBERVALUE(Plantilla!CZ163),"")</f>
        <v/>
      </c>
      <c r="DC152" s="6" t="str">
        <f>IF($C152="OK",_xlfn.NUMBERVALUE(Plantilla!DA163),"")</f>
        <v/>
      </c>
      <c r="DD152" s="6" t="str">
        <f>IF($C152="OK",TEXT(Plantilla!DB163,"#"),"")</f>
        <v/>
      </c>
      <c r="DE152" s="6" t="str">
        <f>IF($C152="OK",_xlfn.NUMBERVALUE(Plantilla!DC163),"")</f>
        <v/>
      </c>
      <c r="DF152" s="4" t="str">
        <f>IF($C152="OK",_xlfn.NUMBERVALUE(Plantilla!DD163),"")</f>
        <v/>
      </c>
      <c r="DG152" s="6" t="str">
        <f>IF($C152="OK",_xlfn.NUMBERVALUE(Plantilla!DE163),"")</f>
        <v/>
      </c>
      <c r="DH152" s="6" t="str">
        <f>IF($C152="OK",_xlfn.NUMBERVALUE(Plantilla!DF163),"")</f>
        <v/>
      </c>
      <c r="DI152" s="6" t="str">
        <f>IF($C152="OK",_xlfn.NUMBERVALUE(Plantilla!DG163),"")</f>
        <v/>
      </c>
      <c r="DJ152" s="6" t="str">
        <f>IF($C152="OK",_xlfn.NUMBERVALUE(Plantilla!DH163),"")</f>
        <v/>
      </c>
      <c r="DK152" s="6" t="str">
        <f>IF($C152="OK",_xlfn.NUMBERVALUE(Plantilla!DI163),"")</f>
        <v/>
      </c>
      <c r="DL152" s="6" t="str">
        <f>IF($C152="OK",_xlfn.NUMBERVALUE(Plantilla!DJ163),"")</f>
        <v/>
      </c>
      <c r="DM152" s="6" t="str">
        <f>IF($C152="OK",_xlfn.NUMBERVALUE(Plantilla!DK163),"")</f>
        <v/>
      </c>
      <c r="DN152" s="6" t="str">
        <f>IF($C152="OK",_xlfn.NUMBERVALUE(Plantilla!DL163),"")</f>
        <v/>
      </c>
      <c r="DO152" s="6" t="str">
        <f>IF($C152="OK",_xlfn.NUMBERVALUE(Plantilla!DM163),"")</f>
        <v/>
      </c>
      <c r="DP152" s="6" t="str">
        <f>IF($C152="OK",_xlfn.NUMBERVALUE(Plantilla!DN163),"")</f>
        <v/>
      </c>
      <c r="DQ152" s="6" t="str">
        <f>IF($C152="OK",_xlfn.NUMBERVALUE(Plantilla!DO163),"")</f>
        <v/>
      </c>
      <c r="DR152" s="6" t="str">
        <f>IF($C152="OK",_xlfn.NUMBERVALUE(Plantilla!DP163),"")</f>
        <v/>
      </c>
      <c r="DS152" t="str">
        <f>IF($C152="OK",TEXT(Plantilla!DR163,"#"),"")</f>
        <v/>
      </c>
      <c r="DT152" s="6"/>
    </row>
    <row r="153" spans="1:124" x14ac:dyDescent="0.25">
      <c r="A153" t="str">
        <f>IF(Plantilla!$I$6="¡Perfecto!, Guarda el archivo y adjúntalo a tu interfaz de Nómina Electrónica","OK","Error")</f>
        <v>OK</v>
      </c>
      <c r="B153" t="str">
        <f>IF(Plantilla!$I$6="¡Perfecto!, Guarda el archivo y adjúntalo a tu interfaz de Nómina Electrónica",MID(Plantilla!$D$2,SEARCH("V",Plantilla!$D$2),10),"")</f>
        <v>V2.0</v>
      </c>
      <c r="C153" t="str">
        <f>Plantilla!C164</f>
        <v/>
      </c>
      <c r="D153" t="str">
        <f>IF($C153="OK",Plantilla!B164,"")</f>
        <v/>
      </c>
      <c r="E153" t="str">
        <f>IF($C153="OK",
   VLOOKUP(Plantilla!$E$4,'Tablas '!$AP$4:$AT$6,5,FALSE),
"")</f>
        <v/>
      </c>
      <c r="F153" t="str">
        <f>IF($C153="OK",TEXT(Plantilla!D164,"#"),"")</f>
        <v/>
      </c>
      <c r="G153" t="str">
        <f>IF($C153="OK",
   VLOOKUP(Plantilla!E164,'Tablas '!$B$4:$C$14,2,FALSE),
"")</f>
        <v/>
      </c>
      <c r="H153" t="str">
        <f>IF($C153="OK",TEXT(Plantilla!F164,"#"),"")</f>
        <v/>
      </c>
      <c r="I153" t="str">
        <f>IF($C153="OK",TEXT(Plantilla!G164,"#"),"")</f>
        <v/>
      </c>
      <c r="J153" t="str">
        <f>IF($C153="OK",TEXT(Plantilla!H164,"#"),"")</f>
        <v/>
      </c>
      <c r="K153" t="str">
        <f>IF($C153="OK",TEXT(Plantilla!I164,"#"),"")</f>
        <v/>
      </c>
      <c r="L153" t="str">
        <f>IF($C153="OK",TEXT(Plantilla!J164,"#"),"")</f>
        <v/>
      </c>
      <c r="M153" t="str">
        <f>IF($C153="OK",TEXT(Plantilla!K164,"#"),"")</f>
        <v/>
      </c>
      <c r="N153" t="str">
        <f>IF($C153="OK",
   CONCATENATE(YEAR(Plantilla!L164),"-",TEXT(MONTH(Plantilla!L164),"00"),"-",TEXT(DAY(Plantilla!L164),"00")),
"")</f>
        <v/>
      </c>
      <c r="O153" t="str">
        <f>IF($C153="OK",_xlfn.NUMBERVALUE(Plantilla!M164),"")</f>
        <v/>
      </c>
      <c r="P153" t="str">
        <f>IF($C153="OK",
   IF(Plantilla!N164&lt;&gt;"",
      CONCATENATE(YEAR(Plantilla!N164),"-",TEXT(MONTH(Plantilla!N164),"00"),"-",TEXT(DAY(Plantilla!N164),"00")),
   ""),
"")</f>
        <v/>
      </c>
      <c r="Q153" t="str">
        <f>IF($C153="OK",
   VLOOKUP(Plantilla!O164,'Tablas '!$E$4:$F$19,2,FALSE),
"")</f>
        <v/>
      </c>
      <c r="R153" t="str">
        <f>IF($C153="OK",
   VLOOKUP(Plantilla!P164,'Tablas '!$H$4:$I$5,2,FALSE),
"")</f>
        <v/>
      </c>
      <c r="S153" t="str">
        <f>IF($C153="OK",
   VLOOKUP(Plantilla!Q164,'Tablas '!$K$4:$L$8,2,FALSE),
"")</f>
        <v/>
      </c>
      <c r="T153" t="str">
        <f>IF($C153="OK",
   VLOOKUP(Plantilla!R164,'Tablas '!$AE$4:$AF$6,2,FALSE),
"")</f>
        <v/>
      </c>
      <c r="U153" t="str">
        <f>IF($C153="OK",
   VLOOKUP(Plantilla!S164,'Tablas '!$AE$4:$AF$6,2,FALSE),
"")</f>
        <v/>
      </c>
      <c r="V153" t="str">
        <f>IF($C153="OK",TEXT(Plantilla!T164,"#"),"")</f>
        <v/>
      </c>
      <c r="W153" s="84" t="str">
        <f>IF($C153="OK",
   VLOOKUP(Plantilla!U164,'Tablas '!$AM$4:$AN$1126,2,FALSE),
"")</f>
        <v/>
      </c>
      <c r="X153" t="str">
        <f>IF($C153="OK",TEXT(Plantilla!V164,"#"),"")</f>
        <v/>
      </c>
      <c r="Y153" t="str">
        <f>IF($C153="OK",
   CONCATENATE(YEAR(Plantilla!W164),"-",TEXT(MONTH(Plantilla!W164),"00"),"-",TEXT(DAY(Plantilla!W164),"00")),
"")</f>
        <v/>
      </c>
      <c r="Z153" t="str">
        <f>IF($C153="OK",
   CONCATENATE(YEAR(Plantilla!X164),"-",TEXT(MONTH(Plantilla!X164),"00"),"-",TEXT(DAY(Plantilla!X164),"00")),
"")</f>
        <v/>
      </c>
      <c r="AA153" t="str">
        <f>IF($C153="OK",
   TEXT(VLOOKUP(Plantilla!Y164,'Tablas '!$Q$4:$R$9,2,FALSE),"#"),
"")</f>
        <v/>
      </c>
      <c r="AB153" t="str">
        <f>IF($C153="OK",
   CONCATENATE(YEAR(Plantilla!Z164),"-",TEXT(MONTH(Plantilla!Z164),"00"),"-",TEXT(DAY(Plantilla!Z164),"00")),
"")</f>
        <v/>
      </c>
      <c r="AC153" t="str">
        <f>IF($C153="OK",
   TEXT(VLOOKUP(Plantilla!AA164,'Tablas '!$T$4:$U$13,2,FALSE),"#"),
"")</f>
        <v/>
      </c>
      <c r="AD153" t="str">
        <f>IF($C153="OK",TEXT(Plantilla!AB164,"#"),"")</f>
        <v/>
      </c>
      <c r="AE153" t="str">
        <f>IF($C153="OK",
   IF(Plantilla!AC164&lt;&gt;"",
      TEXT(VLOOKUP(Plantilla!AC164,'Tablas '!$W$4:$X$7,2,FALSE),"#"),
   ""),
"")</f>
        <v/>
      </c>
      <c r="AF153" t="str">
        <f>IF($C153="OK",TEXT(Plantilla!AD164,"#"),"")</f>
        <v/>
      </c>
      <c r="AG153" s="6" t="str">
        <f>IF($C153="OK",_xlfn.NUMBERVALUE(Plantilla!AE164),"")</f>
        <v/>
      </c>
      <c r="AH153" s="4" t="str">
        <f>IF($C153="OK",_xlfn.NUMBERVALUE(Plantilla!AF164),"")</f>
        <v/>
      </c>
      <c r="AI153" s="6" t="str">
        <f>IF($C153="OK",_xlfn.NUMBERVALUE(Plantilla!AG164),"")</f>
        <v/>
      </c>
      <c r="AJ153" s="6" t="str">
        <f>IF($C153="OK",_xlfn.NUMBERVALUE(Plantilla!AH164),"")</f>
        <v/>
      </c>
      <c r="AK153" s="6" t="str">
        <f>IF($C153="OK",_xlfn.NUMBERVALUE(Plantilla!AI164),"")</f>
        <v/>
      </c>
      <c r="AL153" s="6" t="str">
        <f>IF($C153="OK",_xlfn.NUMBERVALUE(Plantilla!AJ164),"")</f>
        <v/>
      </c>
      <c r="AM153" s="4" t="str">
        <f>IF($C153="OK",_xlfn.NUMBERVALUE(Plantilla!AK164),"")</f>
        <v/>
      </c>
      <c r="AN153" s="6" t="str">
        <f>IF($C153="OK",_xlfn.NUMBERVALUE(Plantilla!AL164),"")</f>
        <v/>
      </c>
      <c r="AO153" s="4" t="str">
        <f>IF($C153="OK",_xlfn.NUMBERVALUE(Plantilla!AM164),"")</f>
        <v/>
      </c>
      <c r="AP153" s="6" t="str">
        <f>IF($C153="OK",_xlfn.NUMBERVALUE(Plantilla!AN164),"")</f>
        <v/>
      </c>
      <c r="AQ153" s="4" t="str">
        <f>IF($C153="OK",_xlfn.NUMBERVALUE(Plantilla!AO164),"")</f>
        <v/>
      </c>
      <c r="AR153" s="6" t="str">
        <f>IF($C153="OK",_xlfn.NUMBERVALUE(Plantilla!AP164),"")</f>
        <v/>
      </c>
      <c r="AS153" s="4" t="str">
        <f>IF($C153="OK",_xlfn.NUMBERVALUE(Plantilla!AQ164),"")</f>
        <v/>
      </c>
      <c r="AT153" s="6" t="str">
        <f>IF($C153="OK",_xlfn.NUMBERVALUE(Plantilla!AR164),"")</f>
        <v/>
      </c>
      <c r="AU153" s="4" t="str">
        <f>IF($C153="OK",_xlfn.NUMBERVALUE(Plantilla!AS164),"")</f>
        <v/>
      </c>
      <c r="AV153" s="6" t="str">
        <f>IF($C153="OK",_xlfn.NUMBERVALUE(Plantilla!AT164),"")</f>
        <v/>
      </c>
      <c r="AW153" s="4" t="str">
        <f>IF($C153="OK",_xlfn.NUMBERVALUE(Plantilla!AU164),"")</f>
        <v/>
      </c>
      <c r="AX153" s="6" t="str">
        <f>IF($C153="OK",_xlfn.NUMBERVALUE(Plantilla!AV164),"")</f>
        <v/>
      </c>
      <c r="AY153" s="4" t="str">
        <f>IF($C153="OK",_xlfn.NUMBERVALUE(Plantilla!AW164),"")</f>
        <v/>
      </c>
      <c r="AZ153" s="6" t="str">
        <f>IF($C153="OK",_xlfn.NUMBERVALUE(Plantilla!AX164),"")</f>
        <v/>
      </c>
      <c r="BA153" t="str">
        <f>IF($C153="OK",_xlfn.NUMBERVALUE(Plantilla!AY164),"")</f>
        <v/>
      </c>
      <c r="BB153" t="str">
        <f>IF($C153="OK",_xlfn.NUMBERVALUE(Plantilla!AZ164),"")</f>
        <v/>
      </c>
      <c r="BC153" s="4" t="str">
        <f>IF($C153="OK",_xlfn.NUMBERVALUE(Plantilla!BA164),"")</f>
        <v/>
      </c>
      <c r="BD153" s="6" t="str">
        <f>IF($C153="OK",_xlfn.NUMBERVALUE(Plantilla!BB164),"")</f>
        <v/>
      </c>
      <c r="BE153" s="4" t="str">
        <f>IF($C153="OK",_xlfn.NUMBERVALUE(Plantilla!BC164),"")</f>
        <v/>
      </c>
      <c r="BF153" s="6" t="str">
        <f>IF($C153="OK",_xlfn.NUMBERVALUE(Plantilla!BD164),"")</f>
        <v/>
      </c>
      <c r="BG153" s="4" t="str">
        <f>IF($C153="OK",_xlfn.NUMBERVALUE(Plantilla!BE164),"")</f>
        <v/>
      </c>
      <c r="BH153" s="6" t="str">
        <f>IF($C153="OK",_xlfn.NUMBERVALUE(Plantilla!BF164),"")</f>
        <v/>
      </c>
      <c r="BI153" s="110" t="str">
        <f>IF($C153="OK",_xlfn.NUMBERVALUE(Plantilla!BG164),"")</f>
        <v/>
      </c>
      <c r="BJ153" s="6" t="str">
        <f>IF($C153="OK",_xlfn.NUMBERVALUE(Plantilla!BH164),"")</f>
        <v/>
      </c>
      <c r="BK153" s="109" t="str">
        <f>IF($C153="OK",_xlfn.NUMBERVALUE(Plantilla!BI164),"")</f>
        <v/>
      </c>
      <c r="BL153" s="6" t="str">
        <f>IF($C153="OK",
   IF(Plantilla!BJ164&lt;&gt;"",
      TEXT(VLOOKUP(Plantilla!BJ164,'Tablas '!$Z$4:$AA$6,2,FALSE),"#"),
   ""),
"")</f>
        <v/>
      </c>
      <c r="BM153" s="4" t="str">
        <f>IF($C153="OK",_xlfn.NUMBERVALUE(Plantilla!BK164),"")</f>
        <v/>
      </c>
      <c r="BN153" s="4" t="str">
        <f>IF($C153="OK",_xlfn.NUMBERVALUE(Plantilla!BL164),"")</f>
        <v/>
      </c>
      <c r="BO153" s="6" t="str">
        <f>IF($C153="OK",_xlfn.NUMBERVALUE(Plantilla!BM164),"")</f>
        <v/>
      </c>
      <c r="BP153" s="4" t="str">
        <f>IF($C153="OK",_xlfn.NUMBERVALUE(Plantilla!BN164),"")</f>
        <v/>
      </c>
      <c r="BQ153" s="6" t="str">
        <f>IF($C153="OK",_xlfn.NUMBERVALUE(Plantilla!BO164),"")</f>
        <v/>
      </c>
      <c r="BR153" s="4" t="str">
        <f>IF($C153="OK",_xlfn.NUMBERVALUE(Plantilla!BP164),"")</f>
        <v/>
      </c>
      <c r="BS153" s="6" t="str">
        <f>IF($C153="OK",_xlfn.NUMBERVALUE(Plantilla!BQ164),"")</f>
        <v/>
      </c>
      <c r="BT153" s="4" t="str">
        <f>IF($C153="OK",_xlfn.NUMBERVALUE(Plantilla!BR164),"")</f>
        <v/>
      </c>
      <c r="BU153" s="6" t="str">
        <f>IF($C153="OK",_xlfn.NUMBERVALUE(Plantilla!BS164),"")</f>
        <v/>
      </c>
      <c r="BV153" s="6" t="str">
        <f>IF($C153="OK",_xlfn.NUMBERVALUE(Plantilla!BT164),"")</f>
        <v/>
      </c>
      <c r="BW153" s="6" t="str">
        <f>IF($C153="OK",_xlfn.NUMBERVALUE(Plantilla!BU164),"")</f>
        <v/>
      </c>
      <c r="BX153" s="6" t="str">
        <f>IF($C153="OK",_xlfn.NUMBERVALUE(Plantilla!BV164),"")</f>
        <v/>
      </c>
      <c r="BY153" s="6" t="str">
        <f>IF($C153="OK",_xlfn.NUMBERVALUE(Plantilla!BW164),"")</f>
        <v/>
      </c>
      <c r="BZ153" s="6" t="str">
        <f>IF($C153="OK",_xlfn.NUMBERVALUE(Plantilla!BX164),"")</f>
        <v/>
      </c>
      <c r="CA153" s="6" t="str">
        <f>IF($C153="OK",_xlfn.NUMBERVALUE(Plantilla!BY164),"")</f>
        <v/>
      </c>
      <c r="CB153" s="6" t="str">
        <f>IF($C153="OK",_xlfn.NUMBERVALUE(Plantilla!BZ164),"")</f>
        <v/>
      </c>
      <c r="CC153" s="6" t="str">
        <f>IF($C153="OK",_xlfn.NUMBERVALUE(Plantilla!CA164),"")</f>
        <v/>
      </c>
      <c r="CD153" s="6" t="str">
        <f>IF($C153="OK",_xlfn.NUMBERVALUE(Plantilla!CB164),"")</f>
        <v/>
      </c>
      <c r="CE153" s="6" t="str">
        <f>IF($C153="OK",_xlfn.NUMBERVALUE(Plantilla!CC164),"")</f>
        <v/>
      </c>
      <c r="CF153" s="4" t="str">
        <f>IF($C153="OK",_xlfn.NUMBERVALUE(Plantilla!CD164),"")</f>
        <v/>
      </c>
      <c r="CG153" s="6" t="str">
        <f>IF($C153="OK",_xlfn.NUMBERVALUE(Plantilla!CE164),"")</f>
        <v/>
      </c>
      <c r="CH153" s="6" t="str">
        <f>IF($C153="OK",_xlfn.NUMBERVALUE(Plantilla!CF164),"")</f>
        <v/>
      </c>
      <c r="CI153" s="6" t="str">
        <f>IF($C153="OK",_xlfn.NUMBERVALUE(Plantilla!CG164),"")</f>
        <v/>
      </c>
      <c r="CJ153" s="6" t="str">
        <f>IF($C153="OK",_xlfn.NUMBERVALUE(Plantilla!CH164),"")</f>
        <v/>
      </c>
      <c r="CK153" s="6" t="str">
        <f>IF($C153="OK",_xlfn.NUMBERVALUE(Plantilla!CI164),"")</f>
        <v/>
      </c>
      <c r="CL153" s="6" t="str">
        <f>IF($C153="OK",_xlfn.NUMBERVALUE(Plantilla!CJ164),"")</f>
        <v/>
      </c>
      <c r="CM153" t="str">
        <f>IF($C153="OK",TEXT(Plantilla!CK164,"#"),"")</f>
        <v/>
      </c>
      <c r="CN153" s="6" t="str">
        <f>IF($C153="OK",_xlfn.NUMBERVALUE(Plantilla!CL164),"")</f>
        <v/>
      </c>
      <c r="CO153" s="6" t="str">
        <f>IF($C153="OK",_xlfn.NUMBERVALUE(Plantilla!CM164),"")</f>
        <v/>
      </c>
      <c r="CP153" s="110" t="str">
        <f>IF($C153="OK",_xlfn.NUMBERVALUE(Plantilla!CN164),"")</f>
        <v/>
      </c>
      <c r="CQ153" s="6" t="str">
        <f>IF($C153="OK",_xlfn.NUMBERVALUE(Plantilla!CO164),"")</f>
        <v/>
      </c>
      <c r="CR153" s="109" t="str">
        <f>IF($C153="OK",_xlfn.NUMBERVALUE(Plantilla!CP164),"")</f>
        <v/>
      </c>
      <c r="CS153" s="110" t="str">
        <f>IF($C153="OK",_xlfn.NUMBERVALUE(Plantilla!CQ164),"")</f>
        <v/>
      </c>
      <c r="CT153" s="6" t="str">
        <f>IF($C153="OK",_xlfn.NUMBERVALUE(Plantilla!CR164),"")</f>
        <v/>
      </c>
      <c r="CU153" s="109" t="str">
        <f>IF($C153="OK",_xlfn.NUMBERVALUE(Plantilla!CS164),"")</f>
        <v/>
      </c>
      <c r="CV153" s="110" t="str">
        <f>IF($C153="OK",_xlfn.NUMBERVALUE(Plantilla!CT164),"")</f>
        <v/>
      </c>
      <c r="CW153" s="6" t="str">
        <f>IF($C153="OK",_xlfn.NUMBERVALUE(Plantilla!CU164),"")</f>
        <v/>
      </c>
      <c r="CX153" s="82" t="str">
        <f>IF($C153="OK",_xlfn.NUMBERVALUE(Plantilla!CV164),"")</f>
        <v/>
      </c>
      <c r="CY153" s="6" t="str">
        <f>IF($C153="OK",_xlfn.NUMBERVALUE(Plantilla!CW164),"")</f>
        <v/>
      </c>
      <c r="CZ153" s="82" t="str">
        <f>IF($C153="OK",_xlfn.NUMBERVALUE(Plantilla!CX164),"")</f>
        <v/>
      </c>
      <c r="DA153" s="6" t="str">
        <f>IF($C153="OK",_xlfn.NUMBERVALUE(Plantilla!CY164),"")</f>
        <v/>
      </c>
      <c r="DB153" s="109" t="str">
        <f>IF($C153="OK",_xlfn.NUMBERVALUE(Plantilla!CZ164),"")</f>
        <v/>
      </c>
      <c r="DC153" s="6" t="str">
        <f>IF($C153="OK",_xlfn.NUMBERVALUE(Plantilla!DA164),"")</f>
        <v/>
      </c>
      <c r="DD153" s="6" t="str">
        <f>IF($C153="OK",TEXT(Plantilla!DB164,"#"),"")</f>
        <v/>
      </c>
      <c r="DE153" s="6" t="str">
        <f>IF($C153="OK",_xlfn.NUMBERVALUE(Plantilla!DC164),"")</f>
        <v/>
      </c>
      <c r="DF153" s="4" t="str">
        <f>IF($C153="OK",_xlfn.NUMBERVALUE(Plantilla!DD164),"")</f>
        <v/>
      </c>
      <c r="DG153" s="6" t="str">
        <f>IF($C153="OK",_xlfn.NUMBERVALUE(Plantilla!DE164),"")</f>
        <v/>
      </c>
      <c r="DH153" s="6" t="str">
        <f>IF($C153="OK",_xlfn.NUMBERVALUE(Plantilla!DF164),"")</f>
        <v/>
      </c>
      <c r="DI153" s="6" t="str">
        <f>IF($C153="OK",_xlfn.NUMBERVALUE(Plantilla!DG164),"")</f>
        <v/>
      </c>
      <c r="DJ153" s="6" t="str">
        <f>IF($C153="OK",_xlfn.NUMBERVALUE(Plantilla!DH164),"")</f>
        <v/>
      </c>
      <c r="DK153" s="6" t="str">
        <f>IF($C153="OK",_xlfn.NUMBERVALUE(Plantilla!DI164),"")</f>
        <v/>
      </c>
      <c r="DL153" s="6" t="str">
        <f>IF($C153="OK",_xlfn.NUMBERVALUE(Plantilla!DJ164),"")</f>
        <v/>
      </c>
      <c r="DM153" s="6" t="str">
        <f>IF($C153="OK",_xlfn.NUMBERVALUE(Plantilla!DK164),"")</f>
        <v/>
      </c>
      <c r="DN153" s="6" t="str">
        <f>IF($C153="OK",_xlfn.NUMBERVALUE(Plantilla!DL164),"")</f>
        <v/>
      </c>
      <c r="DO153" s="6" t="str">
        <f>IF($C153="OK",_xlfn.NUMBERVALUE(Plantilla!DM164),"")</f>
        <v/>
      </c>
      <c r="DP153" s="6" t="str">
        <f>IF($C153="OK",_xlfn.NUMBERVALUE(Plantilla!DN164),"")</f>
        <v/>
      </c>
      <c r="DQ153" s="6" t="str">
        <f>IF($C153="OK",_xlfn.NUMBERVALUE(Plantilla!DO164),"")</f>
        <v/>
      </c>
      <c r="DR153" s="6" t="str">
        <f>IF($C153="OK",_xlfn.NUMBERVALUE(Plantilla!DP164),"")</f>
        <v/>
      </c>
      <c r="DS153" t="str">
        <f>IF($C153="OK",TEXT(Plantilla!DR164,"#"),"")</f>
        <v/>
      </c>
      <c r="DT153" s="6"/>
    </row>
    <row r="154" spans="1:124" x14ac:dyDescent="0.25">
      <c r="A154" t="str">
        <f>IF(Plantilla!$I$6="¡Perfecto!, Guarda el archivo y adjúntalo a tu interfaz de Nómina Electrónica","OK","Error")</f>
        <v>OK</v>
      </c>
      <c r="B154" t="str">
        <f>IF(Plantilla!$I$6="¡Perfecto!, Guarda el archivo y adjúntalo a tu interfaz de Nómina Electrónica",MID(Plantilla!$D$2,SEARCH("V",Plantilla!$D$2),10),"")</f>
        <v>V2.0</v>
      </c>
      <c r="C154" t="str">
        <f>Plantilla!C165</f>
        <v/>
      </c>
      <c r="D154" t="str">
        <f>IF($C154="OK",Plantilla!B165,"")</f>
        <v/>
      </c>
      <c r="E154" t="str">
        <f>IF($C154="OK",
   VLOOKUP(Plantilla!$E$4,'Tablas '!$AP$4:$AT$6,5,FALSE),
"")</f>
        <v/>
      </c>
      <c r="F154" t="str">
        <f>IF($C154="OK",TEXT(Plantilla!D165,"#"),"")</f>
        <v/>
      </c>
      <c r="G154" t="str">
        <f>IF($C154="OK",
   VLOOKUP(Plantilla!E165,'Tablas '!$B$4:$C$14,2,FALSE),
"")</f>
        <v/>
      </c>
      <c r="H154" t="str">
        <f>IF($C154="OK",TEXT(Plantilla!F165,"#"),"")</f>
        <v/>
      </c>
      <c r="I154" t="str">
        <f>IF($C154="OK",TEXT(Plantilla!G165,"#"),"")</f>
        <v/>
      </c>
      <c r="J154" t="str">
        <f>IF($C154="OK",TEXT(Plantilla!H165,"#"),"")</f>
        <v/>
      </c>
      <c r="K154" t="str">
        <f>IF($C154="OK",TEXT(Plantilla!I165,"#"),"")</f>
        <v/>
      </c>
      <c r="L154" t="str">
        <f>IF($C154="OK",TEXT(Plantilla!J165,"#"),"")</f>
        <v/>
      </c>
      <c r="M154" t="str">
        <f>IF($C154="OK",TEXT(Plantilla!K165,"#"),"")</f>
        <v/>
      </c>
      <c r="N154" t="str">
        <f>IF($C154="OK",
   CONCATENATE(YEAR(Plantilla!L165),"-",TEXT(MONTH(Plantilla!L165),"00"),"-",TEXT(DAY(Plantilla!L165),"00")),
"")</f>
        <v/>
      </c>
      <c r="O154" t="str">
        <f>IF($C154="OK",_xlfn.NUMBERVALUE(Plantilla!M165),"")</f>
        <v/>
      </c>
      <c r="P154" t="str">
        <f>IF($C154="OK",
   IF(Plantilla!N165&lt;&gt;"",
      CONCATENATE(YEAR(Plantilla!N165),"-",TEXT(MONTH(Plantilla!N165),"00"),"-",TEXT(DAY(Plantilla!N165),"00")),
   ""),
"")</f>
        <v/>
      </c>
      <c r="Q154" t="str">
        <f>IF($C154="OK",
   VLOOKUP(Plantilla!O165,'Tablas '!$E$4:$F$19,2,FALSE),
"")</f>
        <v/>
      </c>
      <c r="R154" t="str">
        <f>IF($C154="OK",
   VLOOKUP(Plantilla!P165,'Tablas '!$H$4:$I$5,2,FALSE),
"")</f>
        <v/>
      </c>
      <c r="S154" t="str">
        <f>IF($C154="OK",
   VLOOKUP(Plantilla!Q165,'Tablas '!$K$4:$L$8,2,FALSE),
"")</f>
        <v/>
      </c>
      <c r="T154" t="str">
        <f>IF($C154="OK",
   VLOOKUP(Plantilla!R165,'Tablas '!$AE$4:$AF$6,2,FALSE),
"")</f>
        <v/>
      </c>
      <c r="U154" t="str">
        <f>IF($C154="OK",
   VLOOKUP(Plantilla!S165,'Tablas '!$AE$4:$AF$6,2,FALSE),
"")</f>
        <v/>
      </c>
      <c r="V154" t="str">
        <f>IF($C154="OK",TEXT(Plantilla!T165,"#"),"")</f>
        <v/>
      </c>
      <c r="W154" s="84" t="str">
        <f>IF($C154="OK",
   VLOOKUP(Plantilla!U165,'Tablas '!$AM$4:$AN$1126,2,FALSE),
"")</f>
        <v/>
      </c>
      <c r="X154" t="str">
        <f>IF($C154="OK",TEXT(Plantilla!V165,"#"),"")</f>
        <v/>
      </c>
      <c r="Y154" t="str">
        <f>IF($C154="OK",
   CONCATENATE(YEAR(Plantilla!W165),"-",TEXT(MONTH(Plantilla!W165),"00"),"-",TEXT(DAY(Plantilla!W165),"00")),
"")</f>
        <v/>
      </c>
      <c r="Z154" t="str">
        <f>IF($C154="OK",
   CONCATENATE(YEAR(Plantilla!X165),"-",TEXT(MONTH(Plantilla!X165),"00"),"-",TEXT(DAY(Plantilla!X165),"00")),
"")</f>
        <v/>
      </c>
      <c r="AA154" t="str">
        <f>IF($C154="OK",
   TEXT(VLOOKUP(Plantilla!Y165,'Tablas '!$Q$4:$R$9,2,FALSE),"#"),
"")</f>
        <v/>
      </c>
      <c r="AB154" t="str">
        <f>IF($C154="OK",
   CONCATENATE(YEAR(Plantilla!Z165),"-",TEXT(MONTH(Plantilla!Z165),"00"),"-",TEXT(DAY(Plantilla!Z165),"00")),
"")</f>
        <v/>
      </c>
      <c r="AC154" t="str">
        <f>IF($C154="OK",
   TEXT(VLOOKUP(Plantilla!AA165,'Tablas '!$T$4:$U$13,2,FALSE),"#"),
"")</f>
        <v/>
      </c>
      <c r="AD154" t="str">
        <f>IF($C154="OK",TEXT(Plantilla!AB165,"#"),"")</f>
        <v/>
      </c>
      <c r="AE154" t="str">
        <f>IF($C154="OK",
   IF(Plantilla!AC165&lt;&gt;"",
      TEXT(VLOOKUP(Plantilla!AC165,'Tablas '!$W$4:$X$7,2,FALSE),"#"),
   ""),
"")</f>
        <v/>
      </c>
      <c r="AF154" t="str">
        <f>IF($C154="OK",TEXT(Plantilla!AD165,"#"),"")</f>
        <v/>
      </c>
      <c r="AG154" s="6" t="str">
        <f>IF($C154="OK",_xlfn.NUMBERVALUE(Plantilla!AE165),"")</f>
        <v/>
      </c>
      <c r="AH154" s="4" t="str">
        <f>IF($C154="OK",_xlfn.NUMBERVALUE(Plantilla!AF165),"")</f>
        <v/>
      </c>
      <c r="AI154" s="6" t="str">
        <f>IF($C154="OK",_xlfn.NUMBERVALUE(Plantilla!AG165),"")</f>
        <v/>
      </c>
      <c r="AJ154" s="6" t="str">
        <f>IF($C154="OK",_xlfn.NUMBERVALUE(Plantilla!AH165),"")</f>
        <v/>
      </c>
      <c r="AK154" s="6" t="str">
        <f>IF($C154="OK",_xlfn.NUMBERVALUE(Plantilla!AI165),"")</f>
        <v/>
      </c>
      <c r="AL154" s="6" t="str">
        <f>IF($C154="OK",_xlfn.NUMBERVALUE(Plantilla!AJ165),"")</f>
        <v/>
      </c>
      <c r="AM154" s="4" t="str">
        <f>IF($C154="OK",_xlfn.NUMBERVALUE(Plantilla!AK165),"")</f>
        <v/>
      </c>
      <c r="AN154" s="6" t="str">
        <f>IF($C154="OK",_xlfn.NUMBERVALUE(Plantilla!AL165),"")</f>
        <v/>
      </c>
      <c r="AO154" s="4" t="str">
        <f>IF($C154="OK",_xlfn.NUMBERVALUE(Plantilla!AM165),"")</f>
        <v/>
      </c>
      <c r="AP154" s="6" t="str">
        <f>IF($C154="OK",_xlfn.NUMBERVALUE(Plantilla!AN165),"")</f>
        <v/>
      </c>
      <c r="AQ154" s="4" t="str">
        <f>IF($C154="OK",_xlfn.NUMBERVALUE(Plantilla!AO165),"")</f>
        <v/>
      </c>
      <c r="AR154" s="6" t="str">
        <f>IF($C154="OK",_xlfn.NUMBERVALUE(Plantilla!AP165),"")</f>
        <v/>
      </c>
      <c r="AS154" s="4" t="str">
        <f>IF($C154="OK",_xlfn.NUMBERVALUE(Plantilla!AQ165),"")</f>
        <v/>
      </c>
      <c r="AT154" s="6" t="str">
        <f>IF($C154="OK",_xlfn.NUMBERVALUE(Plantilla!AR165),"")</f>
        <v/>
      </c>
      <c r="AU154" s="4" t="str">
        <f>IF($C154="OK",_xlfn.NUMBERVALUE(Plantilla!AS165),"")</f>
        <v/>
      </c>
      <c r="AV154" s="6" t="str">
        <f>IF($C154="OK",_xlfn.NUMBERVALUE(Plantilla!AT165),"")</f>
        <v/>
      </c>
      <c r="AW154" s="4" t="str">
        <f>IF($C154="OK",_xlfn.NUMBERVALUE(Plantilla!AU165),"")</f>
        <v/>
      </c>
      <c r="AX154" s="6" t="str">
        <f>IF($C154="OK",_xlfn.NUMBERVALUE(Plantilla!AV165),"")</f>
        <v/>
      </c>
      <c r="AY154" s="4" t="str">
        <f>IF($C154="OK",_xlfn.NUMBERVALUE(Plantilla!AW165),"")</f>
        <v/>
      </c>
      <c r="AZ154" s="6" t="str">
        <f>IF($C154="OK",_xlfn.NUMBERVALUE(Plantilla!AX165),"")</f>
        <v/>
      </c>
      <c r="BA154" t="str">
        <f>IF($C154="OK",_xlfn.NUMBERVALUE(Plantilla!AY165),"")</f>
        <v/>
      </c>
      <c r="BB154" t="str">
        <f>IF($C154="OK",_xlfn.NUMBERVALUE(Plantilla!AZ165),"")</f>
        <v/>
      </c>
      <c r="BC154" s="4" t="str">
        <f>IF($C154="OK",_xlfn.NUMBERVALUE(Plantilla!BA165),"")</f>
        <v/>
      </c>
      <c r="BD154" s="6" t="str">
        <f>IF($C154="OK",_xlfn.NUMBERVALUE(Plantilla!BB165),"")</f>
        <v/>
      </c>
      <c r="BE154" s="4" t="str">
        <f>IF($C154="OK",_xlfn.NUMBERVALUE(Plantilla!BC165),"")</f>
        <v/>
      </c>
      <c r="BF154" s="6" t="str">
        <f>IF($C154="OK",_xlfn.NUMBERVALUE(Plantilla!BD165),"")</f>
        <v/>
      </c>
      <c r="BG154" s="4" t="str">
        <f>IF($C154="OK",_xlfn.NUMBERVALUE(Plantilla!BE165),"")</f>
        <v/>
      </c>
      <c r="BH154" s="6" t="str">
        <f>IF($C154="OK",_xlfn.NUMBERVALUE(Plantilla!BF165),"")</f>
        <v/>
      </c>
      <c r="BI154" s="110" t="str">
        <f>IF($C154="OK",_xlfn.NUMBERVALUE(Plantilla!BG165),"")</f>
        <v/>
      </c>
      <c r="BJ154" s="6" t="str">
        <f>IF($C154="OK",_xlfn.NUMBERVALUE(Plantilla!BH165),"")</f>
        <v/>
      </c>
      <c r="BK154" s="109" t="str">
        <f>IF($C154="OK",_xlfn.NUMBERVALUE(Plantilla!BI165),"")</f>
        <v/>
      </c>
      <c r="BL154" s="6" t="str">
        <f>IF($C154="OK",
   IF(Plantilla!BJ165&lt;&gt;"",
      TEXT(VLOOKUP(Plantilla!BJ165,'Tablas '!$Z$4:$AA$6,2,FALSE),"#"),
   ""),
"")</f>
        <v/>
      </c>
      <c r="BM154" s="4" t="str">
        <f>IF($C154="OK",_xlfn.NUMBERVALUE(Plantilla!BK165),"")</f>
        <v/>
      </c>
      <c r="BN154" s="4" t="str">
        <f>IF($C154="OK",_xlfn.NUMBERVALUE(Plantilla!BL165),"")</f>
        <v/>
      </c>
      <c r="BO154" s="6" t="str">
        <f>IF($C154="OK",_xlfn.NUMBERVALUE(Plantilla!BM165),"")</f>
        <v/>
      </c>
      <c r="BP154" s="4" t="str">
        <f>IF($C154="OK",_xlfn.NUMBERVALUE(Plantilla!BN165),"")</f>
        <v/>
      </c>
      <c r="BQ154" s="6" t="str">
        <f>IF($C154="OK",_xlfn.NUMBERVALUE(Plantilla!BO165),"")</f>
        <v/>
      </c>
      <c r="BR154" s="4" t="str">
        <f>IF($C154="OK",_xlfn.NUMBERVALUE(Plantilla!BP165),"")</f>
        <v/>
      </c>
      <c r="BS154" s="6" t="str">
        <f>IF($C154="OK",_xlfn.NUMBERVALUE(Plantilla!BQ165),"")</f>
        <v/>
      </c>
      <c r="BT154" s="4" t="str">
        <f>IF($C154="OK",_xlfn.NUMBERVALUE(Plantilla!BR165),"")</f>
        <v/>
      </c>
      <c r="BU154" s="6" t="str">
        <f>IF($C154="OK",_xlfn.NUMBERVALUE(Plantilla!BS165),"")</f>
        <v/>
      </c>
      <c r="BV154" s="6" t="str">
        <f>IF($C154="OK",_xlfn.NUMBERVALUE(Plantilla!BT165),"")</f>
        <v/>
      </c>
      <c r="BW154" s="6" t="str">
        <f>IF($C154="OK",_xlfn.NUMBERVALUE(Plantilla!BU165),"")</f>
        <v/>
      </c>
      <c r="BX154" s="6" t="str">
        <f>IF($C154="OK",_xlfn.NUMBERVALUE(Plantilla!BV165),"")</f>
        <v/>
      </c>
      <c r="BY154" s="6" t="str">
        <f>IF($C154="OK",_xlfn.NUMBERVALUE(Plantilla!BW165),"")</f>
        <v/>
      </c>
      <c r="BZ154" s="6" t="str">
        <f>IF($C154="OK",_xlfn.NUMBERVALUE(Plantilla!BX165),"")</f>
        <v/>
      </c>
      <c r="CA154" s="6" t="str">
        <f>IF($C154="OK",_xlfn.NUMBERVALUE(Plantilla!BY165),"")</f>
        <v/>
      </c>
      <c r="CB154" s="6" t="str">
        <f>IF($C154="OK",_xlfn.NUMBERVALUE(Plantilla!BZ165),"")</f>
        <v/>
      </c>
      <c r="CC154" s="6" t="str">
        <f>IF($C154="OK",_xlfn.NUMBERVALUE(Plantilla!CA165),"")</f>
        <v/>
      </c>
      <c r="CD154" s="6" t="str">
        <f>IF($C154="OK",_xlfn.NUMBERVALUE(Plantilla!CB165),"")</f>
        <v/>
      </c>
      <c r="CE154" s="6" t="str">
        <f>IF($C154="OK",_xlfn.NUMBERVALUE(Plantilla!CC165),"")</f>
        <v/>
      </c>
      <c r="CF154" s="4" t="str">
        <f>IF($C154="OK",_xlfn.NUMBERVALUE(Plantilla!CD165),"")</f>
        <v/>
      </c>
      <c r="CG154" s="6" t="str">
        <f>IF($C154="OK",_xlfn.NUMBERVALUE(Plantilla!CE165),"")</f>
        <v/>
      </c>
      <c r="CH154" s="6" t="str">
        <f>IF($C154="OK",_xlfn.NUMBERVALUE(Plantilla!CF165),"")</f>
        <v/>
      </c>
      <c r="CI154" s="6" t="str">
        <f>IF($C154="OK",_xlfn.NUMBERVALUE(Plantilla!CG165),"")</f>
        <v/>
      </c>
      <c r="CJ154" s="6" t="str">
        <f>IF($C154="OK",_xlfn.NUMBERVALUE(Plantilla!CH165),"")</f>
        <v/>
      </c>
      <c r="CK154" s="6" t="str">
        <f>IF($C154="OK",_xlfn.NUMBERVALUE(Plantilla!CI165),"")</f>
        <v/>
      </c>
      <c r="CL154" s="6" t="str">
        <f>IF($C154="OK",_xlfn.NUMBERVALUE(Plantilla!CJ165),"")</f>
        <v/>
      </c>
      <c r="CM154" t="str">
        <f>IF($C154="OK",TEXT(Plantilla!CK165,"#"),"")</f>
        <v/>
      </c>
      <c r="CN154" s="6" t="str">
        <f>IF($C154="OK",_xlfn.NUMBERVALUE(Plantilla!CL165),"")</f>
        <v/>
      </c>
      <c r="CO154" s="6" t="str">
        <f>IF($C154="OK",_xlfn.NUMBERVALUE(Plantilla!CM165),"")</f>
        <v/>
      </c>
      <c r="CP154" s="110" t="str">
        <f>IF($C154="OK",_xlfn.NUMBERVALUE(Plantilla!CN165),"")</f>
        <v/>
      </c>
      <c r="CQ154" s="6" t="str">
        <f>IF($C154="OK",_xlfn.NUMBERVALUE(Plantilla!CO165),"")</f>
        <v/>
      </c>
      <c r="CR154" s="109" t="str">
        <f>IF($C154="OK",_xlfn.NUMBERVALUE(Plantilla!CP165),"")</f>
        <v/>
      </c>
      <c r="CS154" s="110" t="str">
        <f>IF($C154="OK",_xlfn.NUMBERVALUE(Plantilla!CQ165),"")</f>
        <v/>
      </c>
      <c r="CT154" s="6" t="str">
        <f>IF($C154="OK",_xlfn.NUMBERVALUE(Plantilla!CR165),"")</f>
        <v/>
      </c>
      <c r="CU154" s="109" t="str">
        <f>IF($C154="OK",_xlfn.NUMBERVALUE(Plantilla!CS165),"")</f>
        <v/>
      </c>
      <c r="CV154" s="110" t="str">
        <f>IF($C154="OK",_xlfn.NUMBERVALUE(Plantilla!CT165),"")</f>
        <v/>
      </c>
      <c r="CW154" s="6" t="str">
        <f>IF($C154="OK",_xlfn.NUMBERVALUE(Plantilla!CU165),"")</f>
        <v/>
      </c>
      <c r="CX154" s="82" t="str">
        <f>IF($C154="OK",_xlfn.NUMBERVALUE(Plantilla!CV165),"")</f>
        <v/>
      </c>
      <c r="CY154" s="6" t="str">
        <f>IF($C154="OK",_xlfn.NUMBERVALUE(Plantilla!CW165),"")</f>
        <v/>
      </c>
      <c r="CZ154" s="82" t="str">
        <f>IF($C154="OK",_xlfn.NUMBERVALUE(Plantilla!CX165),"")</f>
        <v/>
      </c>
      <c r="DA154" s="6" t="str">
        <f>IF($C154="OK",_xlfn.NUMBERVALUE(Plantilla!CY165),"")</f>
        <v/>
      </c>
      <c r="DB154" s="109" t="str">
        <f>IF($C154="OK",_xlfn.NUMBERVALUE(Plantilla!CZ165),"")</f>
        <v/>
      </c>
      <c r="DC154" s="6" t="str">
        <f>IF($C154="OK",_xlfn.NUMBERVALUE(Plantilla!DA165),"")</f>
        <v/>
      </c>
      <c r="DD154" s="6" t="str">
        <f>IF($C154="OK",TEXT(Plantilla!DB165,"#"),"")</f>
        <v/>
      </c>
      <c r="DE154" s="6" t="str">
        <f>IF($C154="OK",_xlfn.NUMBERVALUE(Plantilla!DC165),"")</f>
        <v/>
      </c>
      <c r="DF154" s="4" t="str">
        <f>IF($C154="OK",_xlfn.NUMBERVALUE(Plantilla!DD165),"")</f>
        <v/>
      </c>
      <c r="DG154" s="6" t="str">
        <f>IF($C154="OK",_xlfn.NUMBERVALUE(Plantilla!DE165),"")</f>
        <v/>
      </c>
      <c r="DH154" s="6" t="str">
        <f>IF($C154="OK",_xlfn.NUMBERVALUE(Plantilla!DF165),"")</f>
        <v/>
      </c>
      <c r="DI154" s="6" t="str">
        <f>IF($C154="OK",_xlfn.NUMBERVALUE(Plantilla!DG165),"")</f>
        <v/>
      </c>
      <c r="DJ154" s="6" t="str">
        <f>IF($C154="OK",_xlfn.NUMBERVALUE(Plantilla!DH165),"")</f>
        <v/>
      </c>
      <c r="DK154" s="6" t="str">
        <f>IF($C154="OK",_xlfn.NUMBERVALUE(Plantilla!DI165),"")</f>
        <v/>
      </c>
      <c r="DL154" s="6" t="str">
        <f>IF($C154="OK",_xlfn.NUMBERVALUE(Plantilla!DJ165),"")</f>
        <v/>
      </c>
      <c r="DM154" s="6" t="str">
        <f>IF($C154="OK",_xlfn.NUMBERVALUE(Plantilla!DK165),"")</f>
        <v/>
      </c>
      <c r="DN154" s="6" t="str">
        <f>IF($C154="OK",_xlfn.NUMBERVALUE(Plantilla!DL165),"")</f>
        <v/>
      </c>
      <c r="DO154" s="6" t="str">
        <f>IF($C154="OK",_xlfn.NUMBERVALUE(Plantilla!DM165),"")</f>
        <v/>
      </c>
      <c r="DP154" s="6" t="str">
        <f>IF($C154="OK",_xlfn.NUMBERVALUE(Plantilla!DN165),"")</f>
        <v/>
      </c>
      <c r="DQ154" s="6" t="str">
        <f>IF($C154="OK",_xlfn.NUMBERVALUE(Plantilla!DO165),"")</f>
        <v/>
      </c>
      <c r="DR154" s="6" t="str">
        <f>IF($C154="OK",_xlfn.NUMBERVALUE(Plantilla!DP165),"")</f>
        <v/>
      </c>
      <c r="DS154" t="str">
        <f>IF($C154="OK",TEXT(Plantilla!DR165,"#"),"")</f>
        <v/>
      </c>
      <c r="DT154" s="6"/>
    </row>
    <row r="155" spans="1:124" x14ac:dyDescent="0.25">
      <c r="A155" t="str">
        <f>IF(Plantilla!$I$6="¡Perfecto!, Guarda el archivo y adjúntalo a tu interfaz de Nómina Electrónica","OK","Error")</f>
        <v>OK</v>
      </c>
      <c r="B155" t="str">
        <f>IF(Plantilla!$I$6="¡Perfecto!, Guarda el archivo y adjúntalo a tu interfaz de Nómina Electrónica",MID(Plantilla!$D$2,SEARCH("V",Plantilla!$D$2),10),"")</f>
        <v>V2.0</v>
      </c>
      <c r="C155" t="str">
        <f>Plantilla!C166</f>
        <v/>
      </c>
      <c r="D155" t="str">
        <f>IF($C155="OK",Plantilla!B166,"")</f>
        <v/>
      </c>
      <c r="E155" t="str">
        <f>IF($C155="OK",
   VLOOKUP(Plantilla!$E$4,'Tablas '!$AP$4:$AT$6,5,FALSE),
"")</f>
        <v/>
      </c>
      <c r="F155" t="str">
        <f>IF($C155="OK",TEXT(Plantilla!D166,"#"),"")</f>
        <v/>
      </c>
      <c r="G155" t="str">
        <f>IF($C155="OK",
   VLOOKUP(Plantilla!E166,'Tablas '!$B$4:$C$14,2,FALSE),
"")</f>
        <v/>
      </c>
      <c r="H155" t="str">
        <f>IF($C155="OK",TEXT(Plantilla!F166,"#"),"")</f>
        <v/>
      </c>
      <c r="I155" t="str">
        <f>IF($C155="OK",TEXT(Plantilla!G166,"#"),"")</f>
        <v/>
      </c>
      <c r="J155" t="str">
        <f>IF($C155="OK",TEXT(Plantilla!H166,"#"),"")</f>
        <v/>
      </c>
      <c r="K155" t="str">
        <f>IF($C155="OK",TEXT(Plantilla!I166,"#"),"")</f>
        <v/>
      </c>
      <c r="L155" t="str">
        <f>IF($C155="OK",TEXT(Plantilla!J166,"#"),"")</f>
        <v/>
      </c>
      <c r="M155" t="str">
        <f>IF($C155="OK",TEXT(Plantilla!K166,"#"),"")</f>
        <v/>
      </c>
      <c r="N155" t="str">
        <f>IF($C155="OK",
   CONCATENATE(YEAR(Plantilla!L166),"-",TEXT(MONTH(Plantilla!L166),"00"),"-",TEXT(DAY(Plantilla!L166),"00")),
"")</f>
        <v/>
      </c>
      <c r="O155" t="str">
        <f>IF($C155="OK",_xlfn.NUMBERVALUE(Plantilla!M166),"")</f>
        <v/>
      </c>
      <c r="P155" t="str">
        <f>IF($C155="OK",
   IF(Plantilla!N166&lt;&gt;"",
      CONCATENATE(YEAR(Plantilla!N166),"-",TEXT(MONTH(Plantilla!N166),"00"),"-",TEXT(DAY(Plantilla!N166),"00")),
   ""),
"")</f>
        <v/>
      </c>
      <c r="Q155" t="str">
        <f>IF($C155="OK",
   VLOOKUP(Plantilla!O166,'Tablas '!$E$4:$F$19,2,FALSE),
"")</f>
        <v/>
      </c>
      <c r="R155" t="str">
        <f>IF($C155="OK",
   VLOOKUP(Plantilla!P166,'Tablas '!$H$4:$I$5,2,FALSE),
"")</f>
        <v/>
      </c>
      <c r="S155" t="str">
        <f>IF($C155="OK",
   VLOOKUP(Plantilla!Q166,'Tablas '!$K$4:$L$8,2,FALSE),
"")</f>
        <v/>
      </c>
      <c r="T155" t="str">
        <f>IF($C155="OK",
   VLOOKUP(Plantilla!R166,'Tablas '!$AE$4:$AF$6,2,FALSE),
"")</f>
        <v/>
      </c>
      <c r="U155" t="str">
        <f>IF($C155="OK",
   VLOOKUP(Plantilla!S166,'Tablas '!$AE$4:$AF$6,2,FALSE),
"")</f>
        <v/>
      </c>
      <c r="V155" t="str">
        <f>IF($C155="OK",TEXT(Plantilla!T166,"#"),"")</f>
        <v/>
      </c>
      <c r="W155" s="84" t="str">
        <f>IF($C155="OK",
   VLOOKUP(Plantilla!U166,'Tablas '!$AM$4:$AN$1126,2,FALSE),
"")</f>
        <v/>
      </c>
      <c r="X155" t="str">
        <f>IF($C155="OK",TEXT(Plantilla!V166,"#"),"")</f>
        <v/>
      </c>
      <c r="Y155" t="str">
        <f>IF($C155="OK",
   CONCATENATE(YEAR(Plantilla!W166),"-",TEXT(MONTH(Plantilla!W166),"00"),"-",TEXT(DAY(Plantilla!W166),"00")),
"")</f>
        <v/>
      </c>
      <c r="Z155" t="str">
        <f>IF($C155="OK",
   CONCATENATE(YEAR(Plantilla!X166),"-",TEXT(MONTH(Plantilla!X166),"00"),"-",TEXT(DAY(Plantilla!X166),"00")),
"")</f>
        <v/>
      </c>
      <c r="AA155" t="str">
        <f>IF($C155="OK",
   TEXT(VLOOKUP(Plantilla!Y166,'Tablas '!$Q$4:$R$9,2,FALSE),"#"),
"")</f>
        <v/>
      </c>
      <c r="AB155" t="str">
        <f>IF($C155="OK",
   CONCATENATE(YEAR(Plantilla!Z166),"-",TEXT(MONTH(Plantilla!Z166),"00"),"-",TEXT(DAY(Plantilla!Z166),"00")),
"")</f>
        <v/>
      </c>
      <c r="AC155" t="str">
        <f>IF($C155="OK",
   TEXT(VLOOKUP(Plantilla!AA166,'Tablas '!$T$4:$U$13,2,FALSE),"#"),
"")</f>
        <v/>
      </c>
      <c r="AD155" t="str">
        <f>IF($C155="OK",TEXT(Plantilla!AB166,"#"),"")</f>
        <v/>
      </c>
      <c r="AE155" t="str">
        <f>IF($C155="OK",
   IF(Plantilla!AC166&lt;&gt;"",
      TEXT(VLOOKUP(Plantilla!AC166,'Tablas '!$W$4:$X$7,2,FALSE),"#"),
   ""),
"")</f>
        <v/>
      </c>
      <c r="AF155" t="str">
        <f>IF($C155="OK",TEXT(Plantilla!AD166,"#"),"")</f>
        <v/>
      </c>
      <c r="AG155" s="6" t="str">
        <f>IF($C155="OK",_xlfn.NUMBERVALUE(Plantilla!AE166),"")</f>
        <v/>
      </c>
      <c r="AH155" s="4" t="str">
        <f>IF($C155="OK",_xlfn.NUMBERVALUE(Plantilla!AF166),"")</f>
        <v/>
      </c>
      <c r="AI155" s="6" t="str">
        <f>IF($C155="OK",_xlfn.NUMBERVALUE(Plantilla!AG166),"")</f>
        <v/>
      </c>
      <c r="AJ155" s="6" t="str">
        <f>IF($C155="OK",_xlfn.NUMBERVALUE(Plantilla!AH166),"")</f>
        <v/>
      </c>
      <c r="AK155" s="6" t="str">
        <f>IF($C155="OK",_xlfn.NUMBERVALUE(Plantilla!AI166),"")</f>
        <v/>
      </c>
      <c r="AL155" s="6" t="str">
        <f>IF($C155="OK",_xlfn.NUMBERVALUE(Plantilla!AJ166),"")</f>
        <v/>
      </c>
      <c r="AM155" s="4" t="str">
        <f>IF($C155="OK",_xlfn.NUMBERVALUE(Plantilla!AK166),"")</f>
        <v/>
      </c>
      <c r="AN155" s="6" t="str">
        <f>IF($C155="OK",_xlfn.NUMBERVALUE(Plantilla!AL166),"")</f>
        <v/>
      </c>
      <c r="AO155" s="4" t="str">
        <f>IF($C155="OK",_xlfn.NUMBERVALUE(Plantilla!AM166),"")</f>
        <v/>
      </c>
      <c r="AP155" s="6" t="str">
        <f>IF($C155="OK",_xlfn.NUMBERVALUE(Plantilla!AN166),"")</f>
        <v/>
      </c>
      <c r="AQ155" s="4" t="str">
        <f>IF($C155="OK",_xlfn.NUMBERVALUE(Plantilla!AO166),"")</f>
        <v/>
      </c>
      <c r="AR155" s="6" t="str">
        <f>IF($C155="OK",_xlfn.NUMBERVALUE(Plantilla!AP166),"")</f>
        <v/>
      </c>
      <c r="AS155" s="4" t="str">
        <f>IF($C155="OK",_xlfn.NUMBERVALUE(Plantilla!AQ166),"")</f>
        <v/>
      </c>
      <c r="AT155" s="6" t="str">
        <f>IF($C155="OK",_xlfn.NUMBERVALUE(Plantilla!AR166),"")</f>
        <v/>
      </c>
      <c r="AU155" s="4" t="str">
        <f>IF($C155="OK",_xlfn.NUMBERVALUE(Plantilla!AS166),"")</f>
        <v/>
      </c>
      <c r="AV155" s="6" t="str">
        <f>IF($C155="OK",_xlfn.NUMBERVALUE(Plantilla!AT166),"")</f>
        <v/>
      </c>
      <c r="AW155" s="4" t="str">
        <f>IF($C155="OK",_xlfn.NUMBERVALUE(Plantilla!AU166),"")</f>
        <v/>
      </c>
      <c r="AX155" s="6" t="str">
        <f>IF($C155="OK",_xlfn.NUMBERVALUE(Plantilla!AV166),"")</f>
        <v/>
      </c>
      <c r="AY155" s="4" t="str">
        <f>IF($C155="OK",_xlfn.NUMBERVALUE(Plantilla!AW166),"")</f>
        <v/>
      </c>
      <c r="AZ155" s="6" t="str">
        <f>IF($C155="OK",_xlfn.NUMBERVALUE(Plantilla!AX166),"")</f>
        <v/>
      </c>
      <c r="BA155" t="str">
        <f>IF($C155="OK",_xlfn.NUMBERVALUE(Plantilla!AY166),"")</f>
        <v/>
      </c>
      <c r="BB155" t="str">
        <f>IF($C155="OK",_xlfn.NUMBERVALUE(Plantilla!AZ166),"")</f>
        <v/>
      </c>
      <c r="BC155" s="4" t="str">
        <f>IF($C155="OK",_xlfn.NUMBERVALUE(Plantilla!BA166),"")</f>
        <v/>
      </c>
      <c r="BD155" s="6" t="str">
        <f>IF($C155="OK",_xlfn.NUMBERVALUE(Plantilla!BB166),"")</f>
        <v/>
      </c>
      <c r="BE155" s="4" t="str">
        <f>IF($C155="OK",_xlfn.NUMBERVALUE(Plantilla!BC166),"")</f>
        <v/>
      </c>
      <c r="BF155" s="6" t="str">
        <f>IF($C155="OK",_xlfn.NUMBERVALUE(Plantilla!BD166),"")</f>
        <v/>
      </c>
      <c r="BG155" s="4" t="str">
        <f>IF($C155="OK",_xlfn.NUMBERVALUE(Plantilla!BE166),"")</f>
        <v/>
      </c>
      <c r="BH155" s="6" t="str">
        <f>IF($C155="OK",_xlfn.NUMBERVALUE(Plantilla!BF166),"")</f>
        <v/>
      </c>
      <c r="BI155" s="110" t="str">
        <f>IF($C155="OK",_xlfn.NUMBERVALUE(Plantilla!BG166),"")</f>
        <v/>
      </c>
      <c r="BJ155" s="6" t="str">
        <f>IF($C155="OK",_xlfn.NUMBERVALUE(Plantilla!BH166),"")</f>
        <v/>
      </c>
      <c r="BK155" s="109" t="str">
        <f>IF($C155="OK",_xlfn.NUMBERVALUE(Plantilla!BI166),"")</f>
        <v/>
      </c>
      <c r="BL155" s="6" t="str">
        <f>IF($C155="OK",
   IF(Plantilla!BJ166&lt;&gt;"",
      TEXT(VLOOKUP(Plantilla!BJ166,'Tablas '!$Z$4:$AA$6,2,FALSE),"#"),
   ""),
"")</f>
        <v/>
      </c>
      <c r="BM155" s="4" t="str">
        <f>IF($C155="OK",_xlfn.NUMBERVALUE(Plantilla!BK166),"")</f>
        <v/>
      </c>
      <c r="BN155" s="4" t="str">
        <f>IF($C155="OK",_xlfn.NUMBERVALUE(Plantilla!BL166),"")</f>
        <v/>
      </c>
      <c r="BO155" s="6" t="str">
        <f>IF($C155="OK",_xlfn.NUMBERVALUE(Plantilla!BM166),"")</f>
        <v/>
      </c>
      <c r="BP155" s="4" t="str">
        <f>IF($C155="OK",_xlfn.NUMBERVALUE(Plantilla!BN166),"")</f>
        <v/>
      </c>
      <c r="BQ155" s="6" t="str">
        <f>IF($C155="OK",_xlfn.NUMBERVALUE(Plantilla!BO166),"")</f>
        <v/>
      </c>
      <c r="BR155" s="4" t="str">
        <f>IF($C155="OK",_xlfn.NUMBERVALUE(Plantilla!BP166),"")</f>
        <v/>
      </c>
      <c r="BS155" s="6" t="str">
        <f>IF($C155="OK",_xlfn.NUMBERVALUE(Plantilla!BQ166),"")</f>
        <v/>
      </c>
      <c r="BT155" s="4" t="str">
        <f>IF($C155="OK",_xlfn.NUMBERVALUE(Plantilla!BR166),"")</f>
        <v/>
      </c>
      <c r="BU155" s="6" t="str">
        <f>IF($C155="OK",_xlfn.NUMBERVALUE(Plantilla!BS166),"")</f>
        <v/>
      </c>
      <c r="BV155" s="6" t="str">
        <f>IF($C155="OK",_xlfn.NUMBERVALUE(Plantilla!BT166),"")</f>
        <v/>
      </c>
      <c r="BW155" s="6" t="str">
        <f>IF($C155="OK",_xlfn.NUMBERVALUE(Plantilla!BU166),"")</f>
        <v/>
      </c>
      <c r="BX155" s="6" t="str">
        <f>IF($C155="OK",_xlfn.NUMBERVALUE(Plantilla!BV166),"")</f>
        <v/>
      </c>
      <c r="BY155" s="6" t="str">
        <f>IF($C155="OK",_xlfn.NUMBERVALUE(Plantilla!BW166),"")</f>
        <v/>
      </c>
      <c r="BZ155" s="6" t="str">
        <f>IF($C155="OK",_xlfn.NUMBERVALUE(Plantilla!BX166),"")</f>
        <v/>
      </c>
      <c r="CA155" s="6" t="str">
        <f>IF($C155="OK",_xlfn.NUMBERVALUE(Plantilla!BY166),"")</f>
        <v/>
      </c>
      <c r="CB155" s="6" t="str">
        <f>IF($C155="OK",_xlfn.NUMBERVALUE(Plantilla!BZ166),"")</f>
        <v/>
      </c>
      <c r="CC155" s="6" t="str">
        <f>IF($C155="OK",_xlfn.NUMBERVALUE(Plantilla!CA166),"")</f>
        <v/>
      </c>
      <c r="CD155" s="6" t="str">
        <f>IF($C155="OK",_xlfn.NUMBERVALUE(Plantilla!CB166),"")</f>
        <v/>
      </c>
      <c r="CE155" s="6" t="str">
        <f>IF($C155="OK",_xlfn.NUMBERVALUE(Plantilla!CC166),"")</f>
        <v/>
      </c>
      <c r="CF155" s="4" t="str">
        <f>IF($C155="OK",_xlfn.NUMBERVALUE(Plantilla!CD166),"")</f>
        <v/>
      </c>
      <c r="CG155" s="6" t="str">
        <f>IF($C155="OK",_xlfn.NUMBERVALUE(Plantilla!CE166),"")</f>
        <v/>
      </c>
      <c r="CH155" s="6" t="str">
        <f>IF($C155="OK",_xlfn.NUMBERVALUE(Plantilla!CF166),"")</f>
        <v/>
      </c>
      <c r="CI155" s="6" t="str">
        <f>IF($C155="OK",_xlfn.NUMBERVALUE(Plantilla!CG166),"")</f>
        <v/>
      </c>
      <c r="CJ155" s="6" t="str">
        <f>IF($C155="OK",_xlfn.NUMBERVALUE(Plantilla!CH166),"")</f>
        <v/>
      </c>
      <c r="CK155" s="6" t="str">
        <f>IF($C155="OK",_xlfn.NUMBERVALUE(Plantilla!CI166),"")</f>
        <v/>
      </c>
      <c r="CL155" s="6" t="str">
        <f>IF($C155="OK",_xlfn.NUMBERVALUE(Plantilla!CJ166),"")</f>
        <v/>
      </c>
      <c r="CM155" t="str">
        <f>IF($C155="OK",TEXT(Plantilla!CK166,"#"),"")</f>
        <v/>
      </c>
      <c r="CN155" s="6" t="str">
        <f>IF($C155="OK",_xlfn.NUMBERVALUE(Plantilla!CL166),"")</f>
        <v/>
      </c>
      <c r="CO155" s="6" t="str">
        <f>IF($C155="OK",_xlfn.NUMBERVALUE(Plantilla!CM166),"")</f>
        <v/>
      </c>
      <c r="CP155" s="110" t="str">
        <f>IF($C155="OK",_xlfn.NUMBERVALUE(Plantilla!CN166),"")</f>
        <v/>
      </c>
      <c r="CQ155" s="6" t="str">
        <f>IF($C155="OK",_xlfn.NUMBERVALUE(Plantilla!CO166),"")</f>
        <v/>
      </c>
      <c r="CR155" s="109" t="str">
        <f>IF($C155="OK",_xlfn.NUMBERVALUE(Plantilla!CP166),"")</f>
        <v/>
      </c>
      <c r="CS155" s="110" t="str">
        <f>IF($C155="OK",_xlfn.NUMBERVALUE(Plantilla!CQ166),"")</f>
        <v/>
      </c>
      <c r="CT155" s="6" t="str">
        <f>IF($C155="OK",_xlfn.NUMBERVALUE(Plantilla!CR166),"")</f>
        <v/>
      </c>
      <c r="CU155" s="109" t="str">
        <f>IF($C155="OK",_xlfn.NUMBERVALUE(Plantilla!CS166),"")</f>
        <v/>
      </c>
      <c r="CV155" s="110" t="str">
        <f>IF($C155="OK",_xlfn.NUMBERVALUE(Plantilla!CT166),"")</f>
        <v/>
      </c>
      <c r="CW155" s="6" t="str">
        <f>IF($C155="OK",_xlfn.NUMBERVALUE(Plantilla!CU166),"")</f>
        <v/>
      </c>
      <c r="CX155" s="82" t="str">
        <f>IF($C155="OK",_xlfn.NUMBERVALUE(Plantilla!CV166),"")</f>
        <v/>
      </c>
      <c r="CY155" s="6" t="str">
        <f>IF($C155="OK",_xlfn.NUMBERVALUE(Plantilla!CW166),"")</f>
        <v/>
      </c>
      <c r="CZ155" s="82" t="str">
        <f>IF($C155="OK",_xlfn.NUMBERVALUE(Plantilla!CX166),"")</f>
        <v/>
      </c>
      <c r="DA155" s="6" t="str">
        <f>IF($C155="OK",_xlfn.NUMBERVALUE(Plantilla!CY166),"")</f>
        <v/>
      </c>
      <c r="DB155" s="109" t="str">
        <f>IF($C155="OK",_xlfn.NUMBERVALUE(Plantilla!CZ166),"")</f>
        <v/>
      </c>
      <c r="DC155" s="6" t="str">
        <f>IF($C155="OK",_xlfn.NUMBERVALUE(Plantilla!DA166),"")</f>
        <v/>
      </c>
      <c r="DD155" s="6" t="str">
        <f>IF($C155="OK",TEXT(Plantilla!DB166,"#"),"")</f>
        <v/>
      </c>
      <c r="DE155" s="6" t="str">
        <f>IF($C155="OK",_xlfn.NUMBERVALUE(Plantilla!DC166),"")</f>
        <v/>
      </c>
      <c r="DF155" s="4" t="str">
        <f>IF($C155="OK",_xlfn.NUMBERVALUE(Plantilla!DD166),"")</f>
        <v/>
      </c>
      <c r="DG155" s="6" t="str">
        <f>IF($C155="OK",_xlfn.NUMBERVALUE(Plantilla!DE166),"")</f>
        <v/>
      </c>
      <c r="DH155" s="6" t="str">
        <f>IF($C155="OK",_xlfn.NUMBERVALUE(Plantilla!DF166),"")</f>
        <v/>
      </c>
      <c r="DI155" s="6" t="str">
        <f>IF($C155="OK",_xlfn.NUMBERVALUE(Plantilla!DG166),"")</f>
        <v/>
      </c>
      <c r="DJ155" s="6" t="str">
        <f>IF($C155="OK",_xlfn.NUMBERVALUE(Plantilla!DH166),"")</f>
        <v/>
      </c>
      <c r="DK155" s="6" t="str">
        <f>IF($C155="OK",_xlfn.NUMBERVALUE(Plantilla!DI166),"")</f>
        <v/>
      </c>
      <c r="DL155" s="6" t="str">
        <f>IF($C155="OK",_xlfn.NUMBERVALUE(Plantilla!DJ166),"")</f>
        <v/>
      </c>
      <c r="DM155" s="6" t="str">
        <f>IF($C155="OK",_xlfn.NUMBERVALUE(Plantilla!DK166),"")</f>
        <v/>
      </c>
      <c r="DN155" s="6" t="str">
        <f>IF($C155="OK",_xlfn.NUMBERVALUE(Plantilla!DL166),"")</f>
        <v/>
      </c>
      <c r="DO155" s="6" t="str">
        <f>IF($C155="OK",_xlfn.NUMBERVALUE(Plantilla!DM166),"")</f>
        <v/>
      </c>
      <c r="DP155" s="6" t="str">
        <f>IF($C155="OK",_xlfn.NUMBERVALUE(Plantilla!DN166),"")</f>
        <v/>
      </c>
      <c r="DQ155" s="6" t="str">
        <f>IF($C155="OK",_xlfn.NUMBERVALUE(Plantilla!DO166),"")</f>
        <v/>
      </c>
      <c r="DR155" s="6" t="str">
        <f>IF($C155="OK",_xlfn.NUMBERVALUE(Plantilla!DP166),"")</f>
        <v/>
      </c>
      <c r="DS155" t="str">
        <f>IF($C155="OK",TEXT(Plantilla!DR166,"#"),"")</f>
        <v/>
      </c>
      <c r="DT155" s="6"/>
    </row>
    <row r="156" spans="1:124" x14ac:dyDescent="0.25">
      <c r="A156" t="str">
        <f>IF(Plantilla!$I$6="¡Perfecto!, Guarda el archivo y adjúntalo a tu interfaz de Nómina Electrónica","OK","Error")</f>
        <v>OK</v>
      </c>
      <c r="B156" t="str">
        <f>IF(Plantilla!$I$6="¡Perfecto!, Guarda el archivo y adjúntalo a tu interfaz de Nómina Electrónica",MID(Plantilla!$D$2,SEARCH("V",Plantilla!$D$2),10),"")</f>
        <v>V2.0</v>
      </c>
      <c r="C156" t="str">
        <f>Plantilla!C167</f>
        <v/>
      </c>
      <c r="D156" t="str">
        <f>IF($C156="OK",Plantilla!B167,"")</f>
        <v/>
      </c>
      <c r="E156" t="str">
        <f>IF($C156="OK",
   VLOOKUP(Plantilla!$E$4,'Tablas '!$AP$4:$AT$6,5,FALSE),
"")</f>
        <v/>
      </c>
      <c r="F156" t="str">
        <f>IF($C156="OK",TEXT(Plantilla!D167,"#"),"")</f>
        <v/>
      </c>
      <c r="G156" t="str">
        <f>IF($C156="OK",
   VLOOKUP(Plantilla!E167,'Tablas '!$B$4:$C$14,2,FALSE),
"")</f>
        <v/>
      </c>
      <c r="H156" t="str">
        <f>IF($C156="OK",TEXT(Plantilla!F167,"#"),"")</f>
        <v/>
      </c>
      <c r="I156" t="str">
        <f>IF($C156="OK",TEXT(Plantilla!G167,"#"),"")</f>
        <v/>
      </c>
      <c r="J156" t="str">
        <f>IF($C156="OK",TEXT(Plantilla!H167,"#"),"")</f>
        <v/>
      </c>
      <c r="K156" t="str">
        <f>IF($C156="OK",TEXT(Plantilla!I167,"#"),"")</f>
        <v/>
      </c>
      <c r="L156" t="str">
        <f>IF($C156="OK",TEXT(Plantilla!J167,"#"),"")</f>
        <v/>
      </c>
      <c r="M156" t="str">
        <f>IF($C156="OK",TEXT(Plantilla!K167,"#"),"")</f>
        <v/>
      </c>
      <c r="N156" t="str">
        <f>IF($C156="OK",
   CONCATENATE(YEAR(Plantilla!L167),"-",TEXT(MONTH(Plantilla!L167),"00"),"-",TEXT(DAY(Plantilla!L167),"00")),
"")</f>
        <v/>
      </c>
      <c r="O156" t="str">
        <f>IF($C156="OK",_xlfn.NUMBERVALUE(Plantilla!M167),"")</f>
        <v/>
      </c>
      <c r="P156" t="str">
        <f>IF($C156="OK",
   IF(Plantilla!N167&lt;&gt;"",
      CONCATENATE(YEAR(Plantilla!N167),"-",TEXT(MONTH(Plantilla!N167),"00"),"-",TEXT(DAY(Plantilla!N167),"00")),
   ""),
"")</f>
        <v/>
      </c>
      <c r="Q156" t="str">
        <f>IF($C156="OK",
   VLOOKUP(Plantilla!O167,'Tablas '!$E$4:$F$19,2,FALSE),
"")</f>
        <v/>
      </c>
      <c r="R156" t="str">
        <f>IF($C156="OK",
   VLOOKUP(Plantilla!P167,'Tablas '!$H$4:$I$5,2,FALSE),
"")</f>
        <v/>
      </c>
      <c r="S156" t="str">
        <f>IF($C156="OK",
   VLOOKUP(Plantilla!Q167,'Tablas '!$K$4:$L$8,2,FALSE),
"")</f>
        <v/>
      </c>
      <c r="T156" t="str">
        <f>IF($C156="OK",
   VLOOKUP(Plantilla!R167,'Tablas '!$AE$4:$AF$6,2,FALSE),
"")</f>
        <v/>
      </c>
      <c r="U156" t="str">
        <f>IF($C156="OK",
   VLOOKUP(Plantilla!S167,'Tablas '!$AE$4:$AF$6,2,FALSE),
"")</f>
        <v/>
      </c>
      <c r="V156" t="str">
        <f>IF($C156="OK",TEXT(Plantilla!T167,"#"),"")</f>
        <v/>
      </c>
      <c r="W156" s="84" t="str">
        <f>IF($C156="OK",
   VLOOKUP(Plantilla!U167,'Tablas '!$AM$4:$AN$1126,2,FALSE),
"")</f>
        <v/>
      </c>
      <c r="X156" t="str">
        <f>IF($C156="OK",TEXT(Plantilla!V167,"#"),"")</f>
        <v/>
      </c>
      <c r="Y156" t="str">
        <f>IF($C156="OK",
   CONCATENATE(YEAR(Plantilla!W167),"-",TEXT(MONTH(Plantilla!W167),"00"),"-",TEXT(DAY(Plantilla!W167),"00")),
"")</f>
        <v/>
      </c>
      <c r="Z156" t="str">
        <f>IF($C156="OK",
   CONCATENATE(YEAR(Plantilla!X167),"-",TEXT(MONTH(Plantilla!X167),"00"),"-",TEXT(DAY(Plantilla!X167),"00")),
"")</f>
        <v/>
      </c>
      <c r="AA156" t="str">
        <f>IF($C156="OK",
   TEXT(VLOOKUP(Plantilla!Y167,'Tablas '!$Q$4:$R$9,2,FALSE),"#"),
"")</f>
        <v/>
      </c>
      <c r="AB156" t="str">
        <f>IF($C156="OK",
   CONCATENATE(YEAR(Plantilla!Z167),"-",TEXT(MONTH(Plantilla!Z167),"00"),"-",TEXT(DAY(Plantilla!Z167),"00")),
"")</f>
        <v/>
      </c>
      <c r="AC156" t="str">
        <f>IF($C156="OK",
   TEXT(VLOOKUP(Plantilla!AA167,'Tablas '!$T$4:$U$13,2,FALSE),"#"),
"")</f>
        <v/>
      </c>
      <c r="AD156" t="str">
        <f>IF($C156="OK",TEXT(Plantilla!AB167,"#"),"")</f>
        <v/>
      </c>
      <c r="AE156" t="str">
        <f>IF($C156="OK",
   IF(Plantilla!AC167&lt;&gt;"",
      TEXT(VLOOKUP(Plantilla!AC167,'Tablas '!$W$4:$X$7,2,FALSE),"#"),
   ""),
"")</f>
        <v/>
      </c>
      <c r="AF156" t="str">
        <f>IF($C156="OK",TEXT(Plantilla!AD167,"#"),"")</f>
        <v/>
      </c>
      <c r="AG156" s="6" t="str">
        <f>IF($C156="OK",_xlfn.NUMBERVALUE(Plantilla!AE167),"")</f>
        <v/>
      </c>
      <c r="AH156" s="4" t="str">
        <f>IF($C156="OK",_xlfn.NUMBERVALUE(Plantilla!AF167),"")</f>
        <v/>
      </c>
      <c r="AI156" s="6" t="str">
        <f>IF($C156="OK",_xlfn.NUMBERVALUE(Plantilla!AG167),"")</f>
        <v/>
      </c>
      <c r="AJ156" s="6" t="str">
        <f>IF($C156="OK",_xlfn.NUMBERVALUE(Plantilla!AH167),"")</f>
        <v/>
      </c>
      <c r="AK156" s="6" t="str">
        <f>IF($C156="OK",_xlfn.NUMBERVALUE(Plantilla!AI167),"")</f>
        <v/>
      </c>
      <c r="AL156" s="6" t="str">
        <f>IF($C156="OK",_xlfn.NUMBERVALUE(Plantilla!AJ167),"")</f>
        <v/>
      </c>
      <c r="AM156" s="4" t="str">
        <f>IF($C156="OK",_xlfn.NUMBERVALUE(Plantilla!AK167),"")</f>
        <v/>
      </c>
      <c r="AN156" s="6" t="str">
        <f>IF($C156="OK",_xlfn.NUMBERVALUE(Plantilla!AL167),"")</f>
        <v/>
      </c>
      <c r="AO156" s="4" t="str">
        <f>IF($C156="OK",_xlfn.NUMBERVALUE(Plantilla!AM167),"")</f>
        <v/>
      </c>
      <c r="AP156" s="6" t="str">
        <f>IF($C156="OK",_xlfn.NUMBERVALUE(Plantilla!AN167),"")</f>
        <v/>
      </c>
      <c r="AQ156" s="4" t="str">
        <f>IF($C156="OK",_xlfn.NUMBERVALUE(Plantilla!AO167),"")</f>
        <v/>
      </c>
      <c r="AR156" s="6" t="str">
        <f>IF($C156="OK",_xlfn.NUMBERVALUE(Plantilla!AP167),"")</f>
        <v/>
      </c>
      <c r="AS156" s="4" t="str">
        <f>IF($C156="OK",_xlfn.NUMBERVALUE(Plantilla!AQ167),"")</f>
        <v/>
      </c>
      <c r="AT156" s="6" t="str">
        <f>IF($C156="OK",_xlfn.NUMBERVALUE(Plantilla!AR167),"")</f>
        <v/>
      </c>
      <c r="AU156" s="4" t="str">
        <f>IF($C156="OK",_xlfn.NUMBERVALUE(Plantilla!AS167),"")</f>
        <v/>
      </c>
      <c r="AV156" s="6" t="str">
        <f>IF($C156="OK",_xlfn.NUMBERVALUE(Plantilla!AT167),"")</f>
        <v/>
      </c>
      <c r="AW156" s="4" t="str">
        <f>IF($C156="OK",_xlfn.NUMBERVALUE(Plantilla!AU167),"")</f>
        <v/>
      </c>
      <c r="AX156" s="6" t="str">
        <f>IF($C156="OK",_xlfn.NUMBERVALUE(Plantilla!AV167),"")</f>
        <v/>
      </c>
      <c r="AY156" s="4" t="str">
        <f>IF($C156="OK",_xlfn.NUMBERVALUE(Plantilla!AW167),"")</f>
        <v/>
      </c>
      <c r="AZ156" s="6" t="str">
        <f>IF($C156="OK",_xlfn.NUMBERVALUE(Plantilla!AX167),"")</f>
        <v/>
      </c>
      <c r="BA156" t="str">
        <f>IF($C156="OK",_xlfn.NUMBERVALUE(Plantilla!AY167),"")</f>
        <v/>
      </c>
      <c r="BB156" t="str">
        <f>IF($C156="OK",_xlfn.NUMBERVALUE(Plantilla!AZ167),"")</f>
        <v/>
      </c>
      <c r="BC156" s="4" t="str">
        <f>IF($C156="OK",_xlfn.NUMBERVALUE(Plantilla!BA167),"")</f>
        <v/>
      </c>
      <c r="BD156" s="6" t="str">
        <f>IF($C156="OK",_xlfn.NUMBERVALUE(Plantilla!BB167),"")</f>
        <v/>
      </c>
      <c r="BE156" s="4" t="str">
        <f>IF($C156="OK",_xlfn.NUMBERVALUE(Plantilla!BC167),"")</f>
        <v/>
      </c>
      <c r="BF156" s="6" t="str">
        <f>IF($C156="OK",_xlfn.NUMBERVALUE(Plantilla!BD167),"")</f>
        <v/>
      </c>
      <c r="BG156" s="4" t="str">
        <f>IF($C156="OK",_xlfn.NUMBERVALUE(Plantilla!BE167),"")</f>
        <v/>
      </c>
      <c r="BH156" s="6" t="str">
        <f>IF($C156="OK",_xlfn.NUMBERVALUE(Plantilla!BF167),"")</f>
        <v/>
      </c>
      <c r="BI156" s="110" t="str">
        <f>IF($C156="OK",_xlfn.NUMBERVALUE(Plantilla!BG167),"")</f>
        <v/>
      </c>
      <c r="BJ156" s="6" t="str">
        <f>IF($C156="OK",_xlfn.NUMBERVALUE(Plantilla!BH167),"")</f>
        <v/>
      </c>
      <c r="BK156" s="109" t="str">
        <f>IF($C156="OK",_xlfn.NUMBERVALUE(Plantilla!BI167),"")</f>
        <v/>
      </c>
      <c r="BL156" s="6" t="str">
        <f>IF($C156="OK",
   IF(Plantilla!BJ167&lt;&gt;"",
      TEXT(VLOOKUP(Plantilla!BJ167,'Tablas '!$Z$4:$AA$6,2,FALSE),"#"),
   ""),
"")</f>
        <v/>
      </c>
      <c r="BM156" s="4" t="str">
        <f>IF($C156="OK",_xlfn.NUMBERVALUE(Plantilla!BK167),"")</f>
        <v/>
      </c>
      <c r="BN156" s="4" t="str">
        <f>IF($C156="OK",_xlfn.NUMBERVALUE(Plantilla!BL167),"")</f>
        <v/>
      </c>
      <c r="BO156" s="6" t="str">
        <f>IF($C156="OK",_xlfn.NUMBERVALUE(Plantilla!BM167),"")</f>
        <v/>
      </c>
      <c r="BP156" s="4" t="str">
        <f>IF($C156="OK",_xlfn.NUMBERVALUE(Plantilla!BN167),"")</f>
        <v/>
      </c>
      <c r="BQ156" s="6" t="str">
        <f>IF($C156="OK",_xlfn.NUMBERVALUE(Plantilla!BO167),"")</f>
        <v/>
      </c>
      <c r="BR156" s="4" t="str">
        <f>IF($C156="OK",_xlfn.NUMBERVALUE(Plantilla!BP167),"")</f>
        <v/>
      </c>
      <c r="BS156" s="6" t="str">
        <f>IF($C156="OK",_xlfn.NUMBERVALUE(Plantilla!BQ167),"")</f>
        <v/>
      </c>
      <c r="BT156" s="4" t="str">
        <f>IF($C156="OK",_xlfn.NUMBERVALUE(Plantilla!BR167),"")</f>
        <v/>
      </c>
      <c r="BU156" s="6" t="str">
        <f>IF($C156="OK",_xlfn.NUMBERVALUE(Plantilla!BS167),"")</f>
        <v/>
      </c>
      <c r="BV156" s="6" t="str">
        <f>IF($C156="OK",_xlfn.NUMBERVALUE(Plantilla!BT167),"")</f>
        <v/>
      </c>
      <c r="BW156" s="6" t="str">
        <f>IF($C156="OK",_xlfn.NUMBERVALUE(Plantilla!BU167),"")</f>
        <v/>
      </c>
      <c r="BX156" s="6" t="str">
        <f>IF($C156="OK",_xlfn.NUMBERVALUE(Plantilla!BV167),"")</f>
        <v/>
      </c>
      <c r="BY156" s="6" t="str">
        <f>IF($C156="OK",_xlfn.NUMBERVALUE(Plantilla!BW167),"")</f>
        <v/>
      </c>
      <c r="BZ156" s="6" t="str">
        <f>IF($C156="OK",_xlfn.NUMBERVALUE(Plantilla!BX167),"")</f>
        <v/>
      </c>
      <c r="CA156" s="6" t="str">
        <f>IF($C156="OK",_xlfn.NUMBERVALUE(Plantilla!BY167),"")</f>
        <v/>
      </c>
      <c r="CB156" s="6" t="str">
        <f>IF($C156="OK",_xlfn.NUMBERVALUE(Plantilla!BZ167),"")</f>
        <v/>
      </c>
      <c r="CC156" s="6" t="str">
        <f>IF($C156="OK",_xlfn.NUMBERVALUE(Plantilla!CA167),"")</f>
        <v/>
      </c>
      <c r="CD156" s="6" t="str">
        <f>IF($C156="OK",_xlfn.NUMBERVALUE(Plantilla!CB167),"")</f>
        <v/>
      </c>
      <c r="CE156" s="6" t="str">
        <f>IF($C156="OK",_xlfn.NUMBERVALUE(Plantilla!CC167),"")</f>
        <v/>
      </c>
      <c r="CF156" s="4" t="str">
        <f>IF($C156="OK",_xlfn.NUMBERVALUE(Plantilla!CD167),"")</f>
        <v/>
      </c>
      <c r="CG156" s="6" t="str">
        <f>IF($C156="OK",_xlfn.NUMBERVALUE(Plantilla!CE167),"")</f>
        <v/>
      </c>
      <c r="CH156" s="6" t="str">
        <f>IF($C156="OK",_xlfn.NUMBERVALUE(Plantilla!CF167),"")</f>
        <v/>
      </c>
      <c r="CI156" s="6" t="str">
        <f>IF($C156="OK",_xlfn.NUMBERVALUE(Plantilla!CG167),"")</f>
        <v/>
      </c>
      <c r="CJ156" s="6" t="str">
        <f>IF($C156="OK",_xlfn.NUMBERVALUE(Plantilla!CH167),"")</f>
        <v/>
      </c>
      <c r="CK156" s="6" t="str">
        <f>IF($C156="OK",_xlfn.NUMBERVALUE(Plantilla!CI167),"")</f>
        <v/>
      </c>
      <c r="CL156" s="6" t="str">
        <f>IF($C156="OK",_xlfn.NUMBERVALUE(Plantilla!CJ167),"")</f>
        <v/>
      </c>
      <c r="CM156" t="str">
        <f>IF($C156="OK",TEXT(Plantilla!CK167,"#"),"")</f>
        <v/>
      </c>
      <c r="CN156" s="6" t="str">
        <f>IF($C156="OK",_xlfn.NUMBERVALUE(Plantilla!CL167),"")</f>
        <v/>
      </c>
      <c r="CO156" s="6" t="str">
        <f>IF($C156="OK",_xlfn.NUMBERVALUE(Plantilla!CM167),"")</f>
        <v/>
      </c>
      <c r="CP156" s="110" t="str">
        <f>IF($C156="OK",_xlfn.NUMBERVALUE(Plantilla!CN167),"")</f>
        <v/>
      </c>
      <c r="CQ156" s="6" t="str">
        <f>IF($C156="OK",_xlfn.NUMBERVALUE(Plantilla!CO167),"")</f>
        <v/>
      </c>
      <c r="CR156" s="109" t="str">
        <f>IF($C156="OK",_xlfn.NUMBERVALUE(Plantilla!CP167),"")</f>
        <v/>
      </c>
      <c r="CS156" s="110" t="str">
        <f>IF($C156="OK",_xlfn.NUMBERVALUE(Plantilla!CQ167),"")</f>
        <v/>
      </c>
      <c r="CT156" s="6" t="str">
        <f>IF($C156="OK",_xlfn.NUMBERVALUE(Plantilla!CR167),"")</f>
        <v/>
      </c>
      <c r="CU156" s="109" t="str">
        <f>IF($C156="OK",_xlfn.NUMBERVALUE(Plantilla!CS167),"")</f>
        <v/>
      </c>
      <c r="CV156" s="110" t="str">
        <f>IF($C156="OK",_xlfn.NUMBERVALUE(Plantilla!CT167),"")</f>
        <v/>
      </c>
      <c r="CW156" s="6" t="str">
        <f>IF($C156="OK",_xlfn.NUMBERVALUE(Plantilla!CU167),"")</f>
        <v/>
      </c>
      <c r="CX156" s="82" t="str">
        <f>IF($C156="OK",_xlfn.NUMBERVALUE(Plantilla!CV167),"")</f>
        <v/>
      </c>
      <c r="CY156" s="6" t="str">
        <f>IF($C156="OK",_xlfn.NUMBERVALUE(Plantilla!CW167),"")</f>
        <v/>
      </c>
      <c r="CZ156" s="82" t="str">
        <f>IF($C156="OK",_xlfn.NUMBERVALUE(Plantilla!CX167),"")</f>
        <v/>
      </c>
      <c r="DA156" s="6" t="str">
        <f>IF($C156="OK",_xlfn.NUMBERVALUE(Plantilla!CY167),"")</f>
        <v/>
      </c>
      <c r="DB156" s="109" t="str">
        <f>IF($C156="OK",_xlfn.NUMBERVALUE(Plantilla!CZ167),"")</f>
        <v/>
      </c>
      <c r="DC156" s="6" t="str">
        <f>IF($C156="OK",_xlfn.NUMBERVALUE(Plantilla!DA167),"")</f>
        <v/>
      </c>
      <c r="DD156" s="6" t="str">
        <f>IF($C156="OK",TEXT(Plantilla!DB167,"#"),"")</f>
        <v/>
      </c>
      <c r="DE156" s="6" t="str">
        <f>IF($C156="OK",_xlfn.NUMBERVALUE(Plantilla!DC167),"")</f>
        <v/>
      </c>
      <c r="DF156" s="4" t="str">
        <f>IF($C156="OK",_xlfn.NUMBERVALUE(Plantilla!DD167),"")</f>
        <v/>
      </c>
      <c r="DG156" s="6" t="str">
        <f>IF($C156="OK",_xlfn.NUMBERVALUE(Plantilla!DE167),"")</f>
        <v/>
      </c>
      <c r="DH156" s="6" t="str">
        <f>IF($C156="OK",_xlfn.NUMBERVALUE(Plantilla!DF167),"")</f>
        <v/>
      </c>
      <c r="DI156" s="6" t="str">
        <f>IF($C156="OK",_xlfn.NUMBERVALUE(Plantilla!DG167),"")</f>
        <v/>
      </c>
      <c r="DJ156" s="6" t="str">
        <f>IF($C156="OK",_xlfn.NUMBERVALUE(Plantilla!DH167),"")</f>
        <v/>
      </c>
      <c r="DK156" s="6" t="str">
        <f>IF($C156="OK",_xlfn.NUMBERVALUE(Plantilla!DI167),"")</f>
        <v/>
      </c>
      <c r="DL156" s="6" t="str">
        <f>IF($C156="OK",_xlfn.NUMBERVALUE(Plantilla!DJ167),"")</f>
        <v/>
      </c>
      <c r="DM156" s="6" t="str">
        <f>IF($C156="OK",_xlfn.NUMBERVALUE(Plantilla!DK167),"")</f>
        <v/>
      </c>
      <c r="DN156" s="6" t="str">
        <f>IF($C156="OK",_xlfn.NUMBERVALUE(Plantilla!DL167),"")</f>
        <v/>
      </c>
      <c r="DO156" s="6" t="str">
        <f>IF($C156="OK",_xlfn.NUMBERVALUE(Plantilla!DM167),"")</f>
        <v/>
      </c>
      <c r="DP156" s="6" t="str">
        <f>IF($C156="OK",_xlfn.NUMBERVALUE(Plantilla!DN167),"")</f>
        <v/>
      </c>
      <c r="DQ156" s="6" t="str">
        <f>IF($C156="OK",_xlfn.NUMBERVALUE(Plantilla!DO167),"")</f>
        <v/>
      </c>
      <c r="DR156" s="6" t="str">
        <f>IF($C156="OK",_xlfn.NUMBERVALUE(Plantilla!DP167),"")</f>
        <v/>
      </c>
      <c r="DS156" t="str">
        <f>IF($C156="OK",TEXT(Plantilla!DR167,"#"),"")</f>
        <v/>
      </c>
      <c r="DT156" s="6"/>
    </row>
    <row r="157" spans="1:124" x14ac:dyDescent="0.25">
      <c r="A157" t="str">
        <f>IF(Plantilla!$I$6="¡Perfecto!, Guarda el archivo y adjúntalo a tu interfaz de Nómina Electrónica","OK","Error")</f>
        <v>OK</v>
      </c>
      <c r="B157" t="str">
        <f>IF(Plantilla!$I$6="¡Perfecto!, Guarda el archivo y adjúntalo a tu interfaz de Nómina Electrónica",MID(Plantilla!$D$2,SEARCH("V",Plantilla!$D$2),10),"")</f>
        <v>V2.0</v>
      </c>
      <c r="C157" t="str">
        <f>Plantilla!C168</f>
        <v/>
      </c>
      <c r="D157" t="str">
        <f>IF($C157="OK",Plantilla!B168,"")</f>
        <v/>
      </c>
      <c r="E157" t="str">
        <f>IF($C157="OK",
   VLOOKUP(Plantilla!$E$4,'Tablas '!$AP$4:$AT$6,5,FALSE),
"")</f>
        <v/>
      </c>
      <c r="F157" t="str">
        <f>IF($C157="OK",TEXT(Plantilla!D168,"#"),"")</f>
        <v/>
      </c>
      <c r="G157" t="str">
        <f>IF($C157="OK",
   VLOOKUP(Plantilla!E168,'Tablas '!$B$4:$C$14,2,FALSE),
"")</f>
        <v/>
      </c>
      <c r="H157" t="str">
        <f>IF($C157="OK",TEXT(Plantilla!F168,"#"),"")</f>
        <v/>
      </c>
      <c r="I157" t="str">
        <f>IF($C157="OK",TEXT(Plantilla!G168,"#"),"")</f>
        <v/>
      </c>
      <c r="J157" t="str">
        <f>IF($C157="OK",TEXT(Plantilla!H168,"#"),"")</f>
        <v/>
      </c>
      <c r="K157" t="str">
        <f>IF($C157="OK",TEXT(Plantilla!I168,"#"),"")</f>
        <v/>
      </c>
      <c r="L157" t="str">
        <f>IF($C157="OK",TEXT(Plantilla!J168,"#"),"")</f>
        <v/>
      </c>
      <c r="M157" t="str">
        <f>IF($C157="OK",TEXT(Plantilla!K168,"#"),"")</f>
        <v/>
      </c>
      <c r="N157" t="str">
        <f>IF($C157="OK",
   CONCATENATE(YEAR(Plantilla!L168),"-",TEXT(MONTH(Plantilla!L168),"00"),"-",TEXT(DAY(Plantilla!L168),"00")),
"")</f>
        <v/>
      </c>
      <c r="O157" t="str">
        <f>IF($C157="OK",_xlfn.NUMBERVALUE(Plantilla!M168),"")</f>
        <v/>
      </c>
      <c r="P157" t="str">
        <f>IF($C157="OK",
   IF(Plantilla!N168&lt;&gt;"",
      CONCATENATE(YEAR(Plantilla!N168),"-",TEXT(MONTH(Plantilla!N168),"00"),"-",TEXT(DAY(Plantilla!N168),"00")),
   ""),
"")</f>
        <v/>
      </c>
      <c r="Q157" t="str">
        <f>IF($C157="OK",
   VLOOKUP(Plantilla!O168,'Tablas '!$E$4:$F$19,2,FALSE),
"")</f>
        <v/>
      </c>
      <c r="R157" t="str">
        <f>IF($C157="OK",
   VLOOKUP(Plantilla!P168,'Tablas '!$H$4:$I$5,2,FALSE),
"")</f>
        <v/>
      </c>
      <c r="S157" t="str">
        <f>IF($C157="OK",
   VLOOKUP(Plantilla!Q168,'Tablas '!$K$4:$L$8,2,FALSE),
"")</f>
        <v/>
      </c>
      <c r="T157" t="str">
        <f>IF($C157="OK",
   VLOOKUP(Plantilla!R168,'Tablas '!$AE$4:$AF$6,2,FALSE),
"")</f>
        <v/>
      </c>
      <c r="U157" t="str">
        <f>IF($C157="OK",
   VLOOKUP(Plantilla!S168,'Tablas '!$AE$4:$AF$6,2,FALSE),
"")</f>
        <v/>
      </c>
      <c r="V157" t="str">
        <f>IF($C157="OK",TEXT(Plantilla!T168,"#"),"")</f>
        <v/>
      </c>
      <c r="W157" s="84" t="str">
        <f>IF($C157="OK",
   VLOOKUP(Plantilla!U168,'Tablas '!$AM$4:$AN$1126,2,FALSE),
"")</f>
        <v/>
      </c>
      <c r="X157" t="str">
        <f>IF($C157="OK",TEXT(Plantilla!V168,"#"),"")</f>
        <v/>
      </c>
      <c r="Y157" t="str">
        <f>IF($C157="OK",
   CONCATENATE(YEAR(Plantilla!W168),"-",TEXT(MONTH(Plantilla!W168),"00"),"-",TEXT(DAY(Plantilla!W168),"00")),
"")</f>
        <v/>
      </c>
      <c r="Z157" t="str">
        <f>IF($C157="OK",
   CONCATENATE(YEAR(Plantilla!X168),"-",TEXT(MONTH(Plantilla!X168),"00"),"-",TEXT(DAY(Plantilla!X168),"00")),
"")</f>
        <v/>
      </c>
      <c r="AA157" t="str">
        <f>IF($C157="OK",
   TEXT(VLOOKUP(Plantilla!Y168,'Tablas '!$Q$4:$R$9,2,FALSE),"#"),
"")</f>
        <v/>
      </c>
      <c r="AB157" t="str">
        <f>IF($C157="OK",
   CONCATENATE(YEAR(Plantilla!Z168),"-",TEXT(MONTH(Plantilla!Z168),"00"),"-",TEXT(DAY(Plantilla!Z168),"00")),
"")</f>
        <v/>
      </c>
      <c r="AC157" t="str">
        <f>IF($C157="OK",
   TEXT(VLOOKUP(Plantilla!AA168,'Tablas '!$T$4:$U$13,2,FALSE),"#"),
"")</f>
        <v/>
      </c>
      <c r="AD157" t="str">
        <f>IF($C157="OK",TEXT(Plantilla!AB168,"#"),"")</f>
        <v/>
      </c>
      <c r="AE157" t="str">
        <f>IF($C157="OK",
   IF(Plantilla!AC168&lt;&gt;"",
      TEXT(VLOOKUP(Plantilla!AC168,'Tablas '!$W$4:$X$7,2,FALSE),"#"),
   ""),
"")</f>
        <v/>
      </c>
      <c r="AF157" t="str">
        <f>IF($C157="OK",TEXT(Plantilla!AD168,"#"),"")</f>
        <v/>
      </c>
      <c r="AG157" s="6" t="str">
        <f>IF($C157="OK",_xlfn.NUMBERVALUE(Plantilla!AE168),"")</f>
        <v/>
      </c>
      <c r="AH157" s="4" t="str">
        <f>IF($C157="OK",_xlfn.NUMBERVALUE(Plantilla!AF168),"")</f>
        <v/>
      </c>
      <c r="AI157" s="6" t="str">
        <f>IF($C157="OK",_xlfn.NUMBERVALUE(Plantilla!AG168),"")</f>
        <v/>
      </c>
      <c r="AJ157" s="6" t="str">
        <f>IF($C157="OK",_xlfn.NUMBERVALUE(Plantilla!AH168),"")</f>
        <v/>
      </c>
      <c r="AK157" s="6" t="str">
        <f>IF($C157="OK",_xlfn.NUMBERVALUE(Plantilla!AI168),"")</f>
        <v/>
      </c>
      <c r="AL157" s="6" t="str">
        <f>IF($C157="OK",_xlfn.NUMBERVALUE(Plantilla!AJ168),"")</f>
        <v/>
      </c>
      <c r="AM157" s="4" t="str">
        <f>IF($C157="OK",_xlfn.NUMBERVALUE(Plantilla!AK168),"")</f>
        <v/>
      </c>
      <c r="AN157" s="6" t="str">
        <f>IF($C157="OK",_xlfn.NUMBERVALUE(Plantilla!AL168),"")</f>
        <v/>
      </c>
      <c r="AO157" s="4" t="str">
        <f>IF($C157="OK",_xlfn.NUMBERVALUE(Plantilla!AM168),"")</f>
        <v/>
      </c>
      <c r="AP157" s="6" t="str">
        <f>IF($C157="OK",_xlfn.NUMBERVALUE(Plantilla!AN168),"")</f>
        <v/>
      </c>
      <c r="AQ157" s="4" t="str">
        <f>IF($C157="OK",_xlfn.NUMBERVALUE(Plantilla!AO168),"")</f>
        <v/>
      </c>
      <c r="AR157" s="6" t="str">
        <f>IF($C157="OK",_xlfn.NUMBERVALUE(Plantilla!AP168),"")</f>
        <v/>
      </c>
      <c r="AS157" s="4" t="str">
        <f>IF($C157="OK",_xlfn.NUMBERVALUE(Plantilla!AQ168),"")</f>
        <v/>
      </c>
      <c r="AT157" s="6" t="str">
        <f>IF($C157="OK",_xlfn.NUMBERVALUE(Plantilla!AR168),"")</f>
        <v/>
      </c>
      <c r="AU157" s="4" t="str">
        <f>IF($C157="OK",_xlfn.NUMBERVALUE(Plantilla!AS168),"")</f>
        <v/>
      </c>
      <c r="AV157" s="6" t="str">
        <f>IF($C157="OK",_xlfn.NUMBERVALUE(Plantilla!AT168),"")</f>
        <v/>
      </c>
      <c r="AW157" s="4" t="str">
        <f>IF($C157="OK",_xlfn.NUMBERVALUE(Plantilla!AU168),"")</f>
        <v/>
      </c>
      <c r="AX157" s="6" t="str">
        <f>IF($C157="OK",_xlfn.NUMBERVALUE(Plantilla!AV168),"")</f>
        <v/>
      </c>
      <c r="AY157" s="4" t="str">
        <f>IF($C157="OK",_xlfn.NUMBERVALUE(Plantilla!AW168),"")</f>
        <v/>
      </c>
      <c r="AZ157" s="6" t="str">
        <f>IF($C157="OK",_xlfn.NUMBERVALUE(Plantilla!AX168),"")</f>
        <v/>
      </c>
      <c r="BA157" t="str">
        <f>IF($C157="OK",_xlfn.NUMBERVALUE(Plantilla!AY168),"")</f>
        <v/>
      </c>
      <c r="BB157" t="str">
        <f>IF($C157="OK",_xlfn.NUMBERVALUE(Plantilla!AZ168),"")</f>
        <v/>
      </c>
      <c r="BC157" s="4" t="str">
        <f>IF($C157="OK",_xlfn.NUMBERVALUE(Plantilla!BA168),"")</f>
        <v/>
      </c>
      <c r="BD157" s="6" t="str">
        <f>IF($C157="OK",_xlfn.NUMBERVALUE(Plantilla!BB168),"")</f>
        <v/>
      </c>
      <c r="BE157" s="4" t="str">
        <f>IF($C157="OK",_xlfn.NUMBERVALUE(Plantilla!BC168),"")</f>
        <v/>
      </c>
      <c r="BF157" s="6" t="str">
        <f>IF($C157="OK",_xlfn.NUMBERVALUE(Plantilla!BD168),"")</f>
        <v/>
      </c>
      <c r="BG157" s="4" t="str">
        <f>IF($C157="OK",_xlfn.NUMBERVALUE(Plantilla!BE168),"")</f>
        <v/>
      </c>
      <c r="BH157" s="6" t="str">
        <f>IF($C157="OK",_xlfn.NUMBERVALUE(Plantilla!BF168),"")</f>
        <v/>
      </c>
      <c r="BI157" s="110" t="str">
        <f>IF($C157="OK",_xlfn.NUMBERVALUE(Plantilla!BG168),"")</f>
        <v/>
      </c>
      <c r="BJ157" s="6" t="str">
        <f>IF($C157="OK",_xlfn.NUMBERVALUE(Plantilla!BH168),"")</f>
        <v/>
      </c>
      <c r="BK157" s="109" t="str">
        <f>IF($C157="OK",_xlfn.NUMBERVALUE(Plantilla!BI168),"")</f>
        <v/>
      </c>
      <c r="BL157" s="6" t="str">
        <f>IF($C157="OK",
   IF(Plantilla!BJ168&lt;&gt;"",
      TEXT(VLOOKUP(Plantilla!BJ168,'Tablas '!$Z$4:$AA$6,2,FALSE),"#"),
   ""),
"")</f>
        <v/>
      </c>
      <c r="BM157" s="4" t="str">
        <f>IF($C157="OK",_xlfn.NUMBERVALUE(Plantilla!BK168),"")</f>
        <v/>
      </c>
      <c r="BN157" s="4" t="str">
        <f>IF($C157="OK",_xlfn.NUMBERVALUE(Plantilla!BL168),"")</f>
        <v/>
      </c>
      <c r="BO157" s="6" t="str">
        <f>IF($C157="OK",_xlfn.NUMBERVALUE(Plantilla!BM168),"")</f>
        <v/>
      </c>
      <c r="BP157" s="4" t="str">
        <f>IF($C157="OK",_xlfn.NUMBERVALUE(Plantilla!BN168),"")</f>
        <v/>
      </c>
      <c r="BQ157" s="6" t="str">
        <f>IF($C157="OK",_xlfn.NUMBERVALUE(Plantilla!BO168),"")</f>
        <v/>
      </c>
      <c r="BR157" s="4" t="str">
        <f>IF($C157="OK",_xlfn.NUMBERVALUE(Plantilla!BP168),"")</f>
        <v/>
      </c>
      <c r="BS157" s="6" t="str">
        <f>IF($C157="OK",_xlfn.NUMBERVALUE(Plantilla!BQ168),"")</f>
        <v/>
      </c>
      <c r="BT157" s="4" t="str">
        <f>IF($C157="OK",_xlfn.NUMBERVALUE(Plantilla!BR168),"")</f>
        <v/>
      </c>
      <c r="BU157" s="6" t="str">
        <f>IF($C157="OK",_xlfn.NUMBERVALUE(Plantilla!BS168),"")</f>
        <v/>
      </c>
      <c r="BV157" s="6" t="str">
        <f>IF($C157="OK",_xlfn.NUMBERVALUE(Plantilla!BT168),"")</f>
        <v/>
      </c>
      <c r="BW157" s="6" t="str">
        <f>IF($C157="OK",_xlfn.NUMBERVALUE(Plantilla!BU168),"")</f>
        <v/>
      </c>
      <c r="BX157" s="6" t="str">
        <f>IF($C157="OK",_xlfn.NUMBERVALUE(Plantilla!BV168),"")</f>
        <v/>
      </c>
      <c r="BY157" s="6" t="str">
        <f>IF($C157="OK",_xlfn.NUMBERVALUE(Plantilla!BW168),"")</f>
        <v/>
      </c>
      <c r="BZ157" s="6" t="str">
        <f>IF($C157="OK",_xlfn.NUMBERVALUE(Plantilla!BX168),"")</f>
        <v/>
      </c>
      <c r="CA157" s="6" t="str">
        <f>IF($C157="OK",_xlfn.NUMBERVALUE(Plantilla!BY168),"")</f>
        <v/>
      </c>
      <c r="CB157" s="6" t="str">
        <f>IF($C157="OK",_xlfn.NUMBERVALUE(Plantilla!BZ168),"")</f>
        <v/>
      </c>
      <c r="CC157" s="6" t="str">
        <f>IF($C157="OK",_xlfn.NUMBERVALUE(Plantilla!CA168),"")</f>
        <v/>
      </c>
      <c r="CD157" s="6" t="str">
        <f>IF($C157="OK",_xlfn.NUMBERVALUE(Plantilla!CB168),"")</f>
        <v/>
      </c>
      <c r="CE157" s="6" t="str">
        <f>IF($C157="OK",_xlfn.NUMBERVALUE(Plantilla!CC168),"")</f>
        <v/>
      </c>
      <c r="CF157" s="4" t="str">
        <f>IF($C157="OK",_xlfn.NUMBERVALUE(Plantilla!CD168),"")</f>
        <v/>
      </c>
      <c r="CG157" s="6" t="str">
        <f>IF($C157="OK",_xlfn.NUMBERVALUE(Plantilla!CE168),"")</f>
        <v/>
      </c>
      <c r="CH157" s="6" t="str">
        <f>IF($C157="OK",_xlfn.NUMBERVALUE(Plantilla!CF168),"")</f>
        <v/>
      </c>
      <c r="CI157" s="6" t="str">
        <f>IF($C157="OK",_xlfn.NUMBERVALUE(Plantilla!CG168),"")</f>
        <v/>
      </c>
      <c r="CJ157" s="6" t="str">
        <f>IF($C157="OK",_xlfn.NUMBERVALUE(Plantilla!CH168),"")</f>
        <v/>
      </c>
      <c r="CK157" s="6" t="str">
        <f>IF($C157="OK",_xlfn.NUMBERVALUE(Plantilla!CI168),"")</f>
        <v/>
      </c>
      <c r="CL157" s="6" t="str">
        <f>IF($C157="OK",_xlfn.NUMBERVALUE(Plantilla!CJ168),"")</f>
        <v/>
      </c>
      <c r="CM157" t="str">
        <f>IF($C157="OK",TEXT(Plantilla!CK168,"#"),"")</f>
        <v/>
      </c>
      <c r="CN157" s="6" t="str">
        <f>IF($C157="OK",_xlfn.NUMBERVALUE(Plantilla!CL168),"")</f>
        <v/>
      </c>
      <c r="CO157" s="6" t="str">
        <f>IF($C157="OK",_xlfn.NUMBERVALUE(Plantilla!CM168),"")</f>
        <v/>
      </c>
      <c r="CP157" s="110" t="str">
        <f>IF($C157="OK",_xlfn.NUMBERVALUE(Plantilla!CN168),"")</f>
        <v/>
      </c>
      <c r="CQ157" s="6" t="str">
        <f>IF($C157="OK",_xlfn.NUMBERVALUE(Plantilla!CO168),"")</f>
        <v/>
      </c>
      <c r="CR157" s="109" t="str">
        <f>IF($C157="OK",_xlfn.NUMBERVALUE(Plantilla!CP168),"")</f>
        <v/>
      </c>
      <c r="CS157" s="110" t="str">
        <f>IF($C157="OK",_xlfn.NUMBERVALUE(Plantilla!CQ168),"")</f>
        <v/>
      </c>
      <c r="CT157" s="6" t="str">
        <f>IF($C157="OK",_xlfn.NUMBERVALUE(Plantilla!CR168),"")</f>
        <v/>
      </c>
      <c r="CU157" s="109" t="str">
        <f>IF($C157="OK",_xlfn.NUMBERVALUE(Plantilla!CS168),"")</f>
        <v/>
      </c>
      <c r="CV157" s="110" t="str">
        <f>IF($C157="OK",_xlfn.NUMBERVALUE(Plantilla!CT168),"")</f>
        <v/>
      </c>
      <c r="CW157" s="6" t="str">
        <f>IF($C157="OK",_xlfn.NUMBERVALUE(Plantilla!CU168),"")</f>
        <v/>
      </c>
      <c r="CX157" s="82" t="str">
        <f>IF($C157="OK",_xlfn.NUMBERVALUE(Plantilla!CV168),"")</f>
        <v/>
      </c>
      <c r="CY157" s="6" t="str">
        <f>IF($C157="OK",_xlfn.NUMBERVALUE(Plantilla!CW168),"")</f>
        <v/>
      </c>
      <c r="CZ157" s="82" t="str">
        <f>IF($C157="OK",_xlfn.NUMBERVALUE(Plantilla!CX168),"")</f>
        <v/>
      </c>
      <c r="DA157" s="6" t="str">
        <f>IF($C157="OK",_xlfn.NUMBERVALUE(Plantilla!CY168),"")</f>
        <v/>
      </c>
      <c r="DB157" s="109" t="str">
        <f>IF($C157="OK",_xlfn.NUMBERVALUE(Plantilla!CZ168),"")</f>
        <v/>
      </c>
      <c r="DC157" s="6" t="str">
        <f>IF($C157="OK",_xlfn.NUMBERVALUE(Plantilla!DA168),"")</f>
        <v/>
      </c>
      <c r="DD157" s="6" t="str">
        <f>IF($C157="OK",TEXT(Plantilla!DB168,"#"),"")</f>
        <v/>
      </c>
      <c r="DE157" s="6" t="str">
        <f>IF($C157="OK",_xlfn.NUMBERVALUE(Plantilla!DC168),"")</f>
        <v/>
      </c>
      <c r="DF157" s="4" t="str">
        <f>IF($C157="OK",_xlfn.NUMBERVALUE(Plantilla!DD168),"")</f>
        <v/>
      </c>
      <c r="DG157" s="6" t="str">
        <f>IF($C157="OK",_xlfn.NUMBERVALUE(Plantilla!DE168),"")</f>
        <v/>
      </c>
      <c r="DH157" s="6" t="str">
        <f>IF($C157="OK",_xlfn.NUMBERVALUE(Plantilla!DF168),"")</f>
        <v/>
      </c>
      <c r="DI157" s="6" t="str">
        <f>IF($C157="OK",_xlfn.NUMBERVALUE(Plantilla!DG168),"")</f>
        <v/>
      </c>
      <c r="DJ157" s="6" t="str">
        <f>IF($C157="OK",_xlfn.NUMBERVALUE(Plantilla!DH168),"")</f>
        <v/>
      </c>
      <c r="DK157" s="6" t="str">
        <f>IF($C157="OK",_xlfn.NUMBERVALUE(Plantilla!DI168),"")</f>
        <v/>
      </c>
      <c r="DL157" s="6" t="str">
        <f>IF($C157="OK",_xlfn.NUMBERVALUE(Plantilla!DJ168),"")</f>
        <v/>
      </c>
      <c r="DM157" s="6" t="str">
        <f>IF($C157="OK",_xlfn.NUMBERVALUE(Plantilla!DK168),"")</f>
        <v/>
      </c>
      <c r="DN157" s="6" t="str">
        <f>IF($C157="OK",_xlfn.NUMBERVALUE(Plantilla!DL168),"")</f>
        <v/>
      </c>
      <c r="DO157" s="6" t="str">
        <f>IF($C157="OK",_xlfn.NUMBERVALUE(Plantilla!DM168),"")</f>
        <v/>
      </c>
      <c r="DP157" s="6" t="str">
        <f>IF($C157="OK",_xlfn.NUMBERVALUE(Plantilla!DN168),"")</f>
        <v/>
      </c>
      <c r="DQ157" s="6" t="str">
        <f>IF($C157="OK",_xlfn.NUMBERVALUE(Plantilla!DO168),"")</f>
        <v/>
      </c>
      <c r="DR157" s="6" t="str">
        <f>IF($C157="OK",_xlfn.NUMBERVALUE(Plantilla!DP168),"")</f>
        <v/>
      </c>
      <c r="DS157" t="str">
        <f>IF($C157="OK",TEXT(Plantilla!DR168,"#"),"")</f>
        <v/>
      </c>
      <c r="DT157" s="6"/>
    </row>
    <row r="158" spans="1:124" x14ac:dyDescent="0.25">
      <c r="A158" t="str">
        <f>IF(Plantilla!$I$6="¡Perfecto!, Guarda el archivo y adjúntalo a tu interfaz de Nómina Electrónica","OK","Error")</f>
        <v>OK</v>
      </c>
      <c r="B158" t="str">
        <f>IF(Plantilla!$I$6="¡Perfecto!, Guarda el archivo y adjúntalo a tu interfaz de Nómina Electrónica",MID(Plantilla!$D$2,SEARCH("V",Plantilla!$D$2),10),"")</f>
        <v>V2.0</v>
      </c>
      <c r="C158" t="str">
        <f>Plantilla!C169</f>
        <v/>
      </c>
      <c r="D158" t="str">
        <f>IF($C158="OK",Plantilla!B169,"")</f>
        <v/>
      </c>
      <c r="E158" t="str">
        <f>IF($C158="OK",
   VLOOKUP(Plantilla!$E$4,'Tablas '!$AP$4:$AT$6,5,FALSE),
"")</f>
        <v/>
      </c>
      <c r="F158" t="str">
        <f>IF($C158="OK",TEXT(Plantilla!D169,"#"),"")</f>
        <v/>
      </c>
      <c r="G158" t="str">
        <f>IF($C158="OK",
   VLOOKUP(Plantilla!E169,'Tablas '!$B$4:$C$14,2,FALSE),
"")</f>
        <v/>
      </c>
      <c r="H158" t="str">
        <f>IF($C158="OK",TEXT(Plantilla!F169,"#"),"")</f>
        <v/>
      </c>
      <c r="I158" t="str">
        <f>IF($C158="OK",TEXT(Plantilla!G169,"#"),"")</f>
        <v/>
      </c>
      <c r="J158" t="str">
        <f>IF($C158="OK",TEXT(Plantilla!H169,"#"),"")</f>
        <v/>
      </c>
      <c r="K158" t="str">
        <f>IF($C158="OK",TEXT(Plantilla!I169,"#"),"")</f>
        <v/>
      </c>
      <c r="L158" t="str">
        <f>IF($C158="OK",TEXT(Plantilla!J169,"#"),"")</f>
        <v/>
      </c>
      <c r="M158" t="str">
        <f>IF($C158="OK",TEXT(Plantilla!K169,"#"),"")</f>
        <v/>
      </c>
      <c r="N158" t="str">
        <f>IF($C158="OK",
   CONCATENATE(YEAR(Plantilla!L169),"-",TEXT(MONTH(Plantilla!L169),"00"),"-",TEXT(DAY(Plantilla!L169),"00")),
"")</f>
        <v/>
      </c>
      <c r="O158" t="str">
        <f>IF($C158="OK",_xlfn.NUMBERVALUE(Plantilla!M169),"")</f>
        <v/>
      </c>
      <c r="P158" t="str">
        <f>IF($C158="OK",
   IF(Plantilla!N169&lt;&gt;"",
      CONCATENATE(YEAR(Plantilla!N169),"-",TEXT(MONTH(Plantilla!N169),"00"),"-",TEXT(DAY(Plantilla!N169),"00")),
   ""),
"")</f>
        <v/>
      </c>
      <c r="Q158" t="str">
        <f>IF($C158="OK",
   VLOOKUP(Plantilla!O169,'Tablas '!$E$4:$F$19,2,FALSE),
"")</f>
        <v/>
      </c>
      <c r="R158" t="str">
        <f>IF($C158="OK",
   VLOOKUP(Plantilla!P169,'Tablas '!$H$4:$I$5,2,FALSE),
"")</f>
        <v/>
      </c>
      <c r="S158" t="str">
        <f>IF($C158="OK",
   VLOOKUP(Plantilla!Q169,'Tablas '!$K$4:$L$8,2,FALSE),
"")</f>
        <v/>
      </c>
      <c r="T158" t="str">
        <f>IF($C158="OK",
   VLOOKUP(Plantilla!R169,'Tablas '!$AE$4:$AF$6,2,FALSE),
"")</f>
        <v/>
      </c>
      <c r="U158" t="str">
        <f>IF($C158="OK",
   VLOOKUP(Plantilla!S169,'Tablas '!$AE$4:$AF$6,2,FALSE),
"")</f>
        <v/>
      </c>
      <c r="V158" t="str">
        <f>IF($C158="OK",TEXT(Plantilla!T169,"#"),"")</f>
        <v/>
      </c>
      <c r="W158" s="84" t="str">
        <f>IF($C158="OK",
   VLOOKUP(Plantilla!U169,'Tablas '!$AM$4:$AN$1126,2,FALSE),
"")</f>
        <v/>
      </c>
      <c r="X158" t="str">
        <f>IF($C158="OK",TEXT(Plantilla!V169,"#"),"")</f>
        <v/>
      </c>
      <c r="Y158" t="str">
        <f>IF($C158="OK",
   CONCATENATE(YEAR(Plantilla!W169),"-",TEXT(MONTH(Plantilla!W169),"00"),"-",TEXT(DAY(Plantilla!W169),"00")),
"")</f>
        <v/>
      </c>
      <c r="Z158" t="str">
        <f>IF($C158="OK",
   CONCATENATE(YEAR(Plantilla!X169),"-",TEXT(MONTH(Plantilla!X169),"00"),"-",TEXT(DAY(Plantilla!X169),"00")),
"")</f>
        <v/>
      </c>
      <c r="AA158" t="str">
        <f>IF($C158="OK",
   TEXT(VLOOKUP(Plantilla!Y169,'Tablas '!$Q$4:$R$9,2,FALSE),"#"),
"")</f>
        <v/>
      </c>
      <c r="AB158" t="str">
        <f>IF($C158="OK",
   CONCATENATE(YEAR(Plantilla!Z169),"-",TEXT(MONTH(Plantilla!Z169),"00"),"-",TEXT(DAY(Plantilla!Z169),"00")),
"")</f>
        <v/>
      </c>
      <c r="AC158" t="str">
        <f>IF($C158="OK",
   TEXT(VLOOKUP(Plantilla!AA169,'Tablas '!$T$4:$U$13,2,FALSE),"#"),
"")</f>
        <v/>
      </c>
      <c r="AD158" t="str">
        <f>IF($C158="OK",TEXT(Plantilla!AB169,"#"),"")</f>
        <v/>
      </c>
      <c r="AE158" t="str">
        <f>IF($C158="OK",
   IF(Plantilla!AC169&lt;&gt;"",
      TEXT(VLOOKUP(Plantilla!AC169,'Tablas '!$W$4:$X$7,2,FALSE),"#"),
   ""),
"")</f>
        <v/>
      </c>
      <c r="AF158" t="str">
        <f>IF($C158="OK",TEXT(Plantilla!AD169,"#"),"")</f>
        <v/>
      </c>
      <c r="AG158" s="6" t="str">
        <f>IF($C158="OK",_xlfn.NUMBERVALUE(Plantilla!AE169),"")</f>
        <v/>
      </c>
      <c r="AH158" s="4" t="str">
        <f>IF($C158="OK",_xlfn.NUMBERVALUE(Plantilla!AF169),"")</f>
        <v/>
      </c>
      <c r="AI158" s="6" t="str">
        <f>IF($C158="OK",_xlfn.NUMBERVALUE(Plantilla!AG169),"")</f>
        <v/>
      </c>
      <c r="AJ158" s="6" t="str">
        <f>IF($C158="OK",_xlfn.NUMBERVALUE(Plantilla!AH169),"")</f>
        <v/>
      </c>
      <c r="AK158" s="6" t="str">
        <f>IF($C158="OK",_xlfn.NUMBERVALUE(Plantilla!AI169),"")</f>
        <v/>
      </c>
      <c r="AL158" s="6" t="str">
        <f>IF($C158="OK",_xlfn.NUMBERVALUE(Plantilla!AJ169),"")</f>
        <v/>
      </c>
      <c r="AM158" s="4" t="str">
        <f>IF($C158="OK",_xlfn.NUMBERVALUE(Plantilla!AK169),"")</f>
        <v/>
      </c>
      <c r="AN158" s="6" t="str">
        <f>IF($C158="OK",_xlfn.NUMBERVALUE(Plantilla!AL169),"")</f>
        <v/>
      </c>
      <c r="AO158" s="4" t="str">
        <f>IF($C158="OK",_xlfn.NUMBERVALUE(Plantilla!AM169),"")</f>
        <v/>
      </c>
      <c r="AP158" s="6" t="str">
        <f>IF($C158="OK",_xlfn.NUMBERVALUE(Plantilla!AN169),"")</f>
        <v/>
      </c>
      <c r="AQ158" s="4" t="str">
        <f>IF($C158="OK",_xlfn.NUMBERVALUE(Plantilla!AO169),"")</f>
        <v/>
      </c>
      <c r="AR158" s="6" t="str">
        <f>IF($C158="OK",_xlfn.NUMBERVALUE(Plantilla!AP169),"")</f>
        <v/>
      </c>
      <c r="AS158" s="4" t="str">
        <f>IF($C158="OK",_xlfn.NUMBERVALUE(Plantilla!AQ169),"")</f>
        <v/>
      </c>
      <c r="AT158" s="6" t="str">
        <f>IF($C158="OK",_xlfn.NUMBERVALUE(Plantilla!AR169),"")</f>
        <v/>
      </c>
      <c r="AU158" s="4" t="str">
        <f>IF($C158="OK",_xlfn.NUMBERVALUE(Plantilla!AS169),"")</f>
        <v/>
      </c>
      <c r="AV158" s="6" t="str">
        <f>IF($C158="OK",_xlfn.NUMBERVALUE(Plantilla!AT169),"")</f>
        <v/>
      </c>
      <c r="AW158" s="4" t="str">
        <f>IF($C158="OK",_xlfn.NUMBERVALUE(Plantilla!AU169),"")</f>
        <v/>
      </c>
      <c r="AX158" s="6" t="str">
        <f>IF($C158="OK",_xlfn.NUMBERVALUE(Plantilla!AV169),"")</f>
        <v/>
      </c>
      <c r="AY158" s="4" t="str">
        <f>IF($C158="OK",_xlfn.NUMBERVALUE(Plantilla!AW169),"")</f>
        <v/>
      </c>
      <c r="AZ158" s="6" t="str">
        <f>IF($C158="OK",_xlfn.NUMBERVALUE(Plantilla!AX169),"")</f>
        <v/>
      </c>
      <c r="BA158" t="str">
        <f>IF($C158="OK",_xlfn.NUMBERVALUE(Plantilla!AY169),"")</f>
        <v/>
      </c>
      <c r="BB158" t="str">
        <f>IF($C158="OK",_xlfn.NUMBERVALUE(Plantilla!AZ169),"")</f>
        <v/>
      </c>
      <c r="BC158" s="4" t="str">
        <f>IF($C158="OK",_xlfn.NUMBERVALUE(Plantilla!BA169),"")</f>
        <v/>
      </c>
      <c r="BD158" s="6" t="str">
        <f>IF($C158="OK",_xlfn.NUMBERVALUE(Plantilla!BB169),"")</f>
        <v/>
      </c>
      <c r="BE158" s="4" t="str">
        <f>IF($C158="OK",_xlfn.NUMBERVALUE(Plantilla!BC169),"")</f>
        <v/>
      </c>
      <c r="BF158" s="6" t="str">
        <f>IF($C158="OK",_xlfn.NUMBERVALUE(Plantilla!BD169),"")</f>
        <v/>
      </c>
      <c r="BG158" s="4" t="str">
        <f>IF($C158="OK",_xlfn.NUMBERVALUE(Plantilla!BE169),"")</f>
        <v/>
      </c>
      <c r="BH158" s="6" t="str">
        <f>IF($C158="OK",_xlfn.NUMBERVALUE(Plantilla!BF169),"")</f>
        <v/>
      </c>
      <c r="BI158" s="110" t="str">
        <f>IF($C158="OK",_xlfn.NUMBERVALUE(Plantilla!BG169),"")</f>
        <v/>
      </c>
      <c r="BJ158" s="6" t="str">
        <f>IF($C158="OK",_xlfn.NUMBERVALUE(Plantilla!BH169),"")</f>
        <v/>
      </c>
      <c r="BK158" s="109" t="str">
        <f>IF($C158="OK",_xlfn.NUMBERVALUE(Plantilla!BI169),"")</f>
        <v/>
      </c>
      <c r="BL158" s="6" t="str">
        <f>IF($C158="OK",
   IF(Plantilla!BJ169&lt;&gt;"",
      TEXT(VLOOKUP(Plantilla!BJ169,'Tablas '!$Z$4:$AA$6,2,FALSE),"#"),
   ""),
"")</f>
        <v/>
      </c>
      <c r="BM158" s="4" t="str">
        <f>IF($C158="OK",_xlfn.NUMBERVALUE(Plantilla!BK169),"")</f>
        <v/>
      </c>
      <c r="BN158" s="4" t="str">
        <f>IF($C158="OK",_xlfn.NUMBERVALUE(Plantilla!BL169),"")</f>
        <v/>
      </c>
      <c r="BO158" s="6" t="str">
        <f>IF($C158="OK",_xlfn.NUMBERVALUE(Plantilla!BM169),"")</f>
        <v/>
      </c>
      <c r="BP158" s="4" t="str">
        <f>IF($C158="OK",_xlfn.NUMBERVALUE(Plantilla!BN169),"")</f>
        <v/>
      </c>
      <c r="BQ158" s="6" t="str">
        <f>IF($C158="OK",_xlfn.NUMBERVALUE(Plantilla!BO169),"")</f>
        <v/>
      </c>
      <c r="BR158" s="4" t="str">
        <f>IF($C158="OK",_xlfn.NUMBERVALUE(Plantilla!BP169),"")</f>
        <v/>
      </c>
      <c r="BS158" s="6" t="str">
        <f>IF($C158="OK",_xlfn.NUMBERVALUE(Plantilla!BQ169),"")</f>
        <v/>
      </c>
      <c r="BT158" s="4" t="str">
        <f>IF($C158="OK",_xlfn.NUMBERVALUE(Plantilla!BR169),"")</f>
        <v/>
      </c>
      <c r="BU158" s="6" t="str">
        <f>IF($C158="OK",_xlfn.NUMBERVALUE(Plantilla!BS169),"")</f>
        <v/>
      </c>
      <c r="BV158" s="6" t="str">
        <f>IF($C158="OK",_xlfn.NUMBERVALUE(Plantilla!BT169),"")</f>
        <v/>
      </c>
      <c r="BW158" s="6" t="str">
        <f>IF($C158="OK",_xlfn.NUMBERVALUE(Plantilla!BU169),"")</f>
        <v/>
      </c>
      <c r="BX158" s="6" t="str">
        <f>IF($C158="OK",_xlfn.NUMBERVALUE(Plantilla!BV169),"")</f>
        <v/>
      </c>
      <c r="BY158" s="6" t="str">
        <f>IF($C158="OK",_xlfn.NUMBERVALUE(Plantilla!BW169),"")</f>
        <v/>
      </c>
      <c r="BZ158" s="6" t="str">
        <f>IF($C158="OK",_xlfn.NUMBERVALUE(Plantilla!BX169),"")</f>
        <v/>
      </c>
      <c r="CA158" s="6" t="str">
        <f>IF($C158="OK",_xlfn.NUMBERVALUE(Plantilla!BY169),"")</f>
        <v/>
      </c>
      <c r="CB158" s="6" t="str">
        <f>IF($C158="OK",_xlfn.NUMBERVALUE(Plantilla!BZ169),"")</f>
        <v/>
      </c>
      <c r="CC158" s="6" t="str">
        <f>IF($C158="OK",_xlfn.NUMBERVALUE(Plantilla!CA169),"")</f>
        <v/>
      </c>
      <c r="CD158" s="6" t="str">
        <f>IF($C158="OK",_xlfn.NUMBERVALUE(Plantilla!CB169),"")</f>
        <v/>
      </c>
      <c r="CE158" s="6" t="str">
        <f>IF($C158="OK",_xlfn.NUMBERVALUE(Plantilla!CC169),"")</f>
        <v/>
      </c>
      <c r="CF158" s="4" t="str">
        <f>IF($C158="OK",_xlfn.NUMBERVALUE(Plantilla!CD169),"")</f>
        <v/>
      </c>
      <c r="CG158" s="6" t="str">
        <f>IF($C158="OK",_xlfn.NUMBERVALUE(Plantilla!CE169),"")</f>
        <v/>
      </c>
      <c r="CH158" s="6" t="str">
        <f>IF($C158="OK",_xlfn.NUMBERVALUE(Plantilla!CF169),"")</f>
        <v/>
      </c>
      <c r="CI158" s="6" t="str">
        <f>IF($C158="OK",_xlfn.NUMBERVALUE(Plantilla!CG169),"")</f>
        <v/>
      </c>
      <c r="CJ158" s="6" t="str">
        <f>IF($C158="OK",_xlfn.NUMBERVALUE(Plantilla!CH169),"")</f>
        <v/>
      </c>
      <c r="CK158" s="6" t="str">
        <f>IF($C158="OK",_xlfn.NUMBERVALUE(Plantilla!CI169),"")</f>
        <v/>
      </c>
      <c r="CL158" s="6" t="str">
        <f>IF($C158="OK",_xlfn.NUMBERVALUE(Plantilla!CJ169),"")</f>
        <v/>
      </c>
      <c r="CM158" t="str">
        <f>IF($C158="OK",TEXT(Plantilla!CK169,"#"),"")</f>
        <v/>
      </c>
      <c r="CN158" s="6" t="str">
        <f>IF($C158="OK",_xlfn.NUMBERVALUE(Plantilla!CL169),"")</f>
        <v/>
      </c>
      <c r="CO158" s="6" t="str">
        <f>IF($C158="OK",_xlfn.NUMBERVALUE(Plantilla!CM169),"")</f>
        <v/>
      </c>
      <c r="CP158" s="110" t="str">
        <f>IF($C158="OK",_xlfn.NUMBERVALUE(Plantilla!CN169),"")</f>
        <v/>
      </c>
      <c r="CQ158" s="6" t="str">
        <f>IF($C158="OK",_xlfn.NUMBERVALUE(Plantilla!CO169),"")</f>
        <v/>
      </c>
      <c r="CR158" s="109" t="str">
        <f>IF($C158="OK",_xlfn.NUMBERVALUE(Plantilla!CP169),"")</f>
        <v/>
      </c>
      <c r="CS158" s="110" t="str">
        <f>IF($C158="OK",_xlfn.NUMBERVALUE(Plantilla!CQ169),"")</f>
        <v/>
      </c>
      <c r="CT158" s="6" t="str">
        <f>IF($C158="OK",_xlfn.NUMBERVALUE(Plantilla!CR169),"")</f>
        <v/>
      </c>
      <c r="CU158" s="109" t="str">
        <f>IF($C158="OK",_xlfn.NUMBERVALUE(Plantilla!CS169),"")</f>
        <v/>
      </c>
      <c r="CV158" s="110" t="str">
        <f>IF($C158="OK",_xlfn.NUMBERVALUE(Plantilla!CT169),"")</f>
        <v/>
      </c>
      <c r="CW158" s="6" t="str">
        <f>IF($C158="OK",_xlfn.NUMBERVALUE(Plantilla!CU169),"")</f>
        <v/>
      </c>
      <c r="CX158" s="82" t="str">
        <f>IF($C158="OK",_xlfn.NUMBERVALUE(Plantilla!CV169),"")</f>
        <v/>
      </c>
      <c r="CY158" s="6" t="str">
        <f>IF($C158="OK",_xlfn.NUMBERVALUE(Plantilla!CW169),"")</f>
        <v/>
      </c>
      <c r="CZ158" s="82" t="str">
        <f>IF($C158="OK",_xlfn.NUMBERVALUE(Plantilla!CX169),"")</f>
        <v/>
      </c>
      <c r="DA158" s="6" t="str">
        <f>IF($C158="OK",_xlfn.NUMBERVALUE(Plantilla!CY169),"")</f>
        <v/>
      </c>
      <c r="DB158" s="109" t="str">
        <f>IF($C158="OK",_xlfn.NUMBERVALUE(Plantilla!CZ169),"")</f>
        <v/>
      </c>
      <c r="DC158" s="6" t="str">
        <f>IF($C158="OK",_xlfn.NUMBERVALUE(Plantilla!DA169),"")</f>
        <v/>
      </c>
      <c r="DD158" s="6" t="str">
        <f>IF($C158="OK",TEXT(Plantilla!DB169,"#"),"")</f>
        <v/>
      </c>
      <c r="DE158" s="6" t="str">
        <f>IF($C158="OK",_xlfn.NUMBERVALUE(Plantilla!DC169),"")</f>
        <v/>
      </c>
      <c r="DF158" s="4" t="str">
        <f>IF($C158="OK",_xlfn.NUMBERVALUE(Plantilla!DD169),"")</f>
        <v/>
      </c>
      <c r="DG158" s="6" t="str">
        <f>IF($C158="OK",_xlfn.NUMBERVALUE(Plantilla!DE169),"")</f>
        <v/>
      </c>
      <c r="DH158" s="6" t="str">
        <f>IF($C158="OK",_xlfn.NUMBERVALUE(Plantilla!DF169),"")</f>
        <v/>
      </c>
      <c r="DI158" s="6" t="str">
        <f>IF($C158="OK",_xlfn.NUMBERVALUE(Plantilla!DG169),"")</f>
        <v/>
      </c>
      <c r="DJ158" s="6" t="str">
        <f>IF($C158="OK",_xlfn.NUMBERVALUE(Plantilla!DH169),"")</f>
        <v/>
      </c>
      <c r="DK158" s="6" t="str">
        <f>IF($C158="OK",_xlfn.NUMBERVALUE(Plantilla!DI169),"")</f>
        <v/>
      </c>
      <c r="DL158" s="6" t="str">
        <f>IF($C158="OK",_xlfn.NUMBERVALUE(Plantilla!DJ169),"")</f>
        <v/>
      </c>
      <c r="DM158" s="6" t="str">
        <f>IF($C158="OK",_xlfn.NUMBERVALUE(Plantilla!DK169),"")</f>
        <v/>
      </c>
      <c r="DN158" s="6" t="str">
        <f>IF($C158="OK",_xlfn.NUMBERVALUE(Plantilla!DL169),"")</f>
        <v/>
      </c>
      <c r="DO158" s="6" t="str">
        <f>IF($C158="OK",_xlfn.NUMBERVALUE(Plantilla!DM169),"")</f>
        <v/>
      </c>
      <c r="DP158" s="6" t="str">
        <f>IF($C158="OK",_xlfn.NUMBERVALUE(Plantilla!DN169),"")</f>
        <v/>
      </c>
      <c r="DQ158" s="6" t="str">
        <f>IF($C158="OK",_xlfn.NUMBERVALUE(Plantilla!DO169),"")</f>
        <v/>
      </c>
      <c r="DR158" s="6" t="str">
        <f>IF($C158="OK",_xlfn.NUMBERVALUE(Plantilla!DP169),"")</f>
        <v/>
      </c>
      <c r="DS158" t="str">
        <f>IF($C158="OK",TEXT(Plantilla!DR169,"#"),"")</f>
        <v/>
      </c>
      <c r="DT158" s="6"/>
    </row>
    <row r="159" spans="1:124" x14ac:dyDescent="0.25">
      <c r="A159" t="str">
        <f>IF(Plantilla!$I$6="¡Perfecto!, Guarda el archivo y adjúntalo a tu interfaz de Nómina Electrónica","OK","Error")</f>
        <v>OK</v>
      </c>
      <c r="B159" t="str">
        <f>IF(Plantilla!$I$6="¡Perfecto!, Guarda el archivo y adjúntalo a tu interfaz de Nómina Electrónica",MID(Plantilla!$D$2,SEARCH("V",Plantilla!$D$2),10),"")</f>
        <v>V2.0</v>
      </c>
      <c r="C159" t="str">
        <f>Plantilla!C170</f>
        <v/>
      </c>
      <c r="D159" t="str">
        <f>IF($C159="OK",Plantilla!B170,"")</f>
        <v/>
      </c>
      <c r="E159" t="str">
        <f>IF($C159="OK",
   VLOOKUP(Plantilla!$E$4,'Tablas '!$AP$4:$AT$6,5,FALSE),
"")</f>
        <v/>
      </c>
      <c r="F159" t="str">
        <f>IF($C159="OK",TEXT(Plantilla!D170,"#"),"")</f>
        <v/>
      </c>
      <c r="G159" t="str">
        <f>IF($C159="OK",
   VLOOKUP(Plantilla!E170,'Tablas '!$B$4:$C$14,2,FALSE),
"")</f>
        <v/>
      </c>
      <c r="H159" t="str">
        <f>IF($C159="OK",TEXT(Plantilla!F170,"#"),"")</f>
        <v/>
      </c>
      <c r="I159" t="str">
        <f>IF($C159="OK",TEXT(Plantilla!G170,"#"),"")</f>
        <v/>
      </c>
      <c r="J159" t="str">
        <f>IF($C159="OK",TEXT(Plantilla!H170,"#"),"")</f>
        <v/>
      </c>
      <c r="K159" t="str">
        <f>IF($C159="OK",TEXT(Plantilla!I170,"#"),"")</f>
        <v/>
      </c>
      <c r="L159" t="str">
        <f>IF($C159="OK",TEXT(Plantilla!J170,"#"),"")</f>
        <v/>
      </c>
      <c r="M159" t="str">
        <f>IF($C159="OK",TEXT(Plantilla!K170,"#"),"")</f>
        <v/>
      </c>
      <c r="N159" t="str">
        <f>IF($C159="OK",
   CONCATENATE(YEAR(Plantilla!L170),"-",TEXT(MONTH(Plantilla!L170),"00"),"-",TEXT(DAY(Plantilla!L170),"00")),
"")</f>
        <v/>
      </c>
      <c r="O159" t="str">
        <f>IF($C159="OK",_xlfn.NUMBERVALUE(Plantilla!M170),"")</f>
        <v/>
      </c>
      <c r="P159" t="str">
        <f>IF($C159="OK",
   IF(Plantilla!N170&lt;&gt;"",
      CONCATENATE(YEAR(Plantilla!N170),"-",TEXT(MONTH(Plantilla!N170),"00"),"-",TEXT(DAY(Plantilla!N170),"00")),
   ""),
"")</f>
        <v/>
      </c>
      <c r="Q159" t="str">
        <f>IF($C159="OK",
   VLOOKUP(Plantilla!O170,'Tablas '!$E$4:$F$19,2,FALSE),
"")</f>
        <v/>
      </c>
      <c r="R159" t="str">
        <f>IF($C159="OK",
   VLOOKUP(Plantilla!P170,'Tablas '!$H$4:$I$5,2,FALSE),
"")</f>
        <v/>
      </c>
      <c r="S159" t="str">
        <f>IF($C159="OK",
   VLOOKUP(Plantilla!Q170,'Tablas '!$K$4:$L$8,2,FALSE),
"")</f>
        <v/>
      </c>
      <c r="T159" t="str">
        <f>IF($C159="OK",
   VLOOKUP(Plantilla!R170,'Tablas '!$AE$4:$AF$6,2,FALSE),
"")</f>
        <v/>
      </c>
      <c r="U159" t="str">
        <f>IF($C159="OK",
   VLOOKUP(Plantilla!S170,'Tablas '!$AE$4:$AF$6,2,FALSE),
"")</f>
        <v/>
      </c>
      <c r="V159" t="str">
        <f>IF($C159="OK",TEXT(Plantilla!T170,"#"),"")</f>
        <v/>
      </c>
      <c r="W159" s="84" t="str">
        <f>IF($C159="OK",
   VLOOKUP(Plantilla!U170,'Tablas '!$AM$4:$AN$1126,2,FALSE),
"")</f>
        <v/>
      </c>
      <c r="X159" t="str">
        <f>IF($C159="OK",TEXT(Plantilla!V170,"#"),"")</f>
        <v/>
      </c>
      <c r="Y159" t="str">
        <f>IF($C159="OK",
   CONCATENATE(YEAR(Plantilla!W170),"-",TEXT(MONTH(Plantilla!W170),"00"),"-",TEXT(DAY(Plantilla!W170),"00")),
"")</f>
        <v/>
      </c>
      <c r="Z159" t="str">
        <f>IF($C159="OK",
   CONCATENATE(YEAR(Plantilla!X170),"-",TEXT(MONTH(Plantilla!X170),"00"),"-",TEXT(DAY(Plantilla!X170),"00")),
"")</f>
        <v/>
      </c>
      <c r="AA159" t="str">
        <f>IF($C159="OK",
   TEXT(VLOOKUP(Plantilla!Y170,'Tablas '!$Q$4:$R$9,2,FALSE),"#"),
"")</f>
        <v/>
      </c>
      <c r="AB159" t="str">
        <f>IF($C159="OK",
   CONCATENATE(YEAR(Plantilla!Z170),"-",TEXT(MONTH(Plantilla!Z170),"00"),"-",TEXT(DAY(Plantilla!Z170),"00")),
"")</f>
        <v/>
      </c>
      <c r="AC159" t="str">
        <f>IF($C159="OK",
   TEXT(VLOOKUP(Plantilla!AA170,'Tablas '!$T$4:$U$13,2,FALSE),"#"),
"")</f>
        <v/>
      </c>
      <c r="AD159" t="str">
        <f>IF($C159="OK",TEXT(Plantilla!AB170,"#"),"")</f>
        <v/>
      </c>
      <c r="AE159" t="str">
        <f>IF($C159="OK",
   IF(Plantilla!AC170&lt;&gt;"",
      TEXT(VLOOKUP(Plantilla!AC170,'Tablas '!$W$4:$X$7,2,FALSE),"#"),
   ""),
"")</f>
        <v/>
      </c>
      <c r="AF159" t="str">
        <f>IF($C159="OK",TEXT(Plantilla!AD170,"#"),"")</f>
        <v/>
      </c>
      <c r="AG159" s="6" t="str">
        <f>IF($C159="OK",_xlfn.NUMBERVALUE(Plantilla!AE170),"")</f>
        <v/>
      </c>
      <c r="AH159" s="4" t="str">
        <f>IF($C159="OK",_xlfn.NUMBERVALUE(Plantilla!AF170),"")</f>
        <v/>
      </c>
      <c r="AI159" s="6" t="str">
        <f>IF($C159="OK",_xlfn.NUMBERVALUE(Plantilla!AG170),"")</f>
        <v/>
      </c>
      <c r="AJ159" s="6" t="str">
        <f>IF($C159="OK",_xlfn.NUMBERVALUE(Plantilla!AH170),"")</f>
        <v/>
      </c>
      <c r="AK159" s="6" t="str">
        <f>IF($C159="OK",_xlfn.NUMBERVALUE(Plantilla!AI170),"")</f>
        <v/>
      </c>
      <c r="AL159" s="6" t="str">
        <f>IF($C159="OK",_xlfn.NUMBERVALUE(Plantilla!AJ170),"")</f>
        <v/>
      </c>
      <c r="AM159" s="4" t="str">
        <f>IF($C159="OK",_xlfn.NUMBERVALUE(Plantilla!AK170),"")</f>
        <v/>
      </c>
      <c r="AN159" s="6" t="str">
        <f>IF($C159="OK",_xlfn.NUMBERVALUE(Plantilla!AL170),"")</f>
        <v/>
      </c>
      <c r="AO159" s="4" t="str">
        <f>IF($C159="OK",_xlfn.NUMBERVALUE(Plantilla!AM170),"")</f>
        <v/>
      </c>
      <c r="AP159" s="6" t="str">
        <f>IF($C159="OK",_xlfn.NUMBERVALUE(Plantilla!AN170),"")</f>
        <v/>
      </c>
      <c r="AQ159" s="4" t="str">
        <f>IF($C159="OK",_xlfn.NUMBERVALUE(Plantilla!AO170),"")</f>
        <v/>
      </c>
      <c r="AR159" s="6" t="str">
        <f>IF($C159="OK",_xlfn.NUMBERVALUE(Plantilla!AP170),"")</f>
        <v/>
      </c>
      <c r="AS159" s="4" t="str">
        <f>IF($C159="OK",_xlfn.NUMBERVALUE(Plantilla!AQ170),"")</f>
        <v/>
      </c>
      <c r="AT159" s="6" t="str">
        <f>IF($C159="OK",_xlfn.NUMBERVALUE(Plantilla!AR170),"")</f>
        <v/>
      </c>
      <c r="AU159" s="4" t="str">
        <f>IF($C159="OK",_xlfn.NUMBERVALUE(Plantilla!AS170),"")</f>
        <v/>
      </c>
      <c r="AV159" s="6" t="str">
        <f>IF($C159="OK",_xlfn.NUMBERVALUE(Plantilla!AT170),"")</f>
        <v/>
      </c>
      <c r="AW159" s="4" t="str">
        <f>IF($C159="OK",_xlfn.NUMBERVALUE(Plantilla!AU170),"")</f>
        <v/>
      </c>
      <c r="AX159" s="6" t="str">
        <f>IF($C159="OK",_xlfn.NUMBERVALUE(Plantilla!AV170),"")</f>
        <v/>
      </c>
      <c r="AY159" s="4" t="str">
        <f>IF($C159="OK",_xlfn.NUMBERVALUE(Plantilla!AW170),"")</f>
        <v/>
      </c>
      <c r="AZ159" s="6" t="str">
        <f>IF($C159="OK",_xlfn.NUMBERVALUE(Plantilla!AX170),"")</f>
        <v/>
      </c>
      <c r="BA159" t="str">
        <f>IF($C159="OK",_xlfn.NUMBERVALUE(Plantilla!AY170),"")</f>
        <v/>
      </c>
      <c r="BB159" t="str">
        <f>IF($C159="OK",_xlfn.NUMBERVALUE(Plantilla!AZ170),"")</f>
        <v/>
      </c>
      <c r="BC159" s="4" t="str">
        <f>IF($C159="OK",_xlfn.NUMBERVALUE(Plantilla!BA170),"")</f>
        <v/>
      </c>
      <c r="BD159" s="6" t="str">
        <f>IF($C159="OK",_xlfn.NUMBERVALUE(Plantilla!BB170),"")</f>
        <v/>
      </c>
      <c r="BE159" s="4" t="str">
        <f>IF($C159="OK",_xlfn.NUMBERVALUE(Plantilla!BC170),"")</f>
        <v/>
      </c>
      <c r="BF159" s="6" t="str">
        <f>IF($C159="OK",_xlfn.NUMBERVALUE(Plantilla!BD170),"")</f>
        <v/>
      </c>
      <c r="BG159" s="4" t="str">
        <f>IF($C159="OK",_xlfn.NUMBERVALUE(Plantilla!BE170),"")</f>
        <v/>
      </c>
      <c r="BH159" s="6" t="str">
        <f>IF($C159="OK",_xlfn.NUMBERVALUE(Plantilla!BF170),"")</f>
        <v/>
      </c>
      <c r="BI159" s="110" t="str">
        <f>IF($C159="OK",_xlfn.NUMBERVALUE(Plantilla!BG170),"")</f>
        <v/>
      </c>
      <c r="BJ159" s="6" t="str">
        <f>IF($C159="OK",_xlfn.NUMBERVALUE(Plantilla!BH170),"")</f>
        <v/>
      </c>
      <c r="BK159" s="109" t="str">
        <f>IF($C159="OK",_xlfn.NUMBERVALUE(Plantilla!BI170),"")</f>
        <v/>
      </c>
      <c r="BL159" s="6" t="str">
        <f>IF($C159="OK",
   IF(Plantilla!BJ170&lt;&gt;"",
      TEXT(VLOOKUP(Plantilla!BJ170,'Tablas '!$Z$4:$AA$6,2,FALSE),"#"),
   ""),
"")</f>
        <v/>
      </c>
      <c r="BM159" s="4" t="str">
        <f>IF($C159="OK",_xlfn.NUMBERVALUE(Plantilla!BK170),"")</f>
        <v/>
      </c>
      <c r="BN159" s="4" t="str">
        <f>IF($C159="OK",_xlfn.NUMBERVALUE(Plantilla!BL170),"")</f>
        <v/>
      </c>
      <c r="BO159" s="6" t="str">
        <f>IF($C159="OK",_xlfn.NUMBERVALUE(Plantilla!BM170),"")</f>
        <v/>
      </c>
      <c r="BP159" s="4" t="str">
        <f>IF($C159="OK",_xlfn.NUMBERVALUE(Plantilla!BN170),"")</f>
        <v/>
      </c>
      <c r="BQ159" s="6" t="str">
        <f>IF($C159="OK",_xlfn.NUMBERVALUE(Plantilla!BO170),"")</f>
        <v/>
      </c>
      <c r="BR159" s="4" t="str">
        <f>IF($C159="OK",_xlfn.NUMBERVALUE(Plantilla!BP170),"")</f>
        <v/>
      </c>
      <c r="BS159" s="6" t="str">
        <f>IF($C159="OK",_xlfn.NUMBERVALUE(Plantilla!BQ170),"")</f>
        <v/>
      </c>
      <c r="BT159" s="4" t="str">
        <f>IF($C159="OK",_xlfn.NUMBERVALUE(Plantilla!BR170),"")</f>
        <v/>
      </c>
      <c r="BU159" s="6" t="str">
        <f>IF($C159="OK",_xlfn.NUMBERVALUE(Plantilla!BS170),"")</f>
        <v/>
      </c>
      <c r="BV159" s="6" t="str">
        <f>IF($C159="OK",_xlfn.NUMBERVALUE(Plantilla!BT170),"")</f>
        <v/>
      </c>
      <c r="BW159" s="6" t="str">
        <f>IF($C159="OK",_xlfn.NUMBERVALUE(Plantilla!BU170),"")</f>
        <v/>
      </c>
      <c r="BX159" s="6" t="str">
        <f>IF($C159="OK",_xlfn.NUMBERVALUE(Plantilla!BV170),"")</f>
        <v/>
      </c>
      <c r="BY159" s="6" t="str">
        <f>IF($C159="OK",_xlfn.NUMBERVALUE(Plantilla!BW170),"")</f>
        <v/>
      </c>
      <c r="BZ159" s="6" t="str">
        <f>IF($C159="OK",_xlfn.NUMBERVALUE(Plantilla!BX170),"")</f>
        <v/>
      </c>
      <c r="CA159" s="6" t="str">
        <f>IF($C159="OK",_xlfn.NUMBERVALUE(Plantilla!BY170),"")</f>
        <v/>
      </c>
      <c r="CB159" s="6" t="str">
        <f>IF($C159="OK",_xlfn.NUMBERVALUE(Plantilla!BZ170),"")</f>
        <v/>
      </c>
      <c r="CC159" s="6" t="str">
        <f>IF($C159="OK",_xlfn.NUMBERVALUE(Plantilla!CA170),"")</f>
        <v/>
      </c>
      <c r="CD159" s="6" t="str">
        <f>IF($C159="OK",_xlfn.NUMBERVALUE(Plantilla!CB170),"")</f>
        <v/>
      </c>
      <c r="CE159" s="6" t="str">
        <f>IF($C159="OK",_xlfn.NUMBERVALUE(Plantilla!CC170),"")</f>
        <v/>
      </c>
      <c r="CF159" s="4" t="str">
        <f>IF($C159="OK",_xlfn.NUMBERVALUE(Plantilla!CD170),"")</f>
        <v/>
      </c>
      <c r="CG159" s="6" t="str">
        <f>IF($C159="OK",_xlfn.NUMBERVALUE(Plantilla!CE170),"")</f>
        <v/>
      </c>
      <c r="CH159" s="6" t="str">
        <f>IF($C159="OK",_xlfn.NUMBERVALUE(Plantilla!CF170),"")</f>
        <v/>
      </c>
      <c r="CI159" s="6" t="str">
        <f>IF($C159="OK",_xlfn.NUMBERVALUE(Plantilla!CG170),"")</f>
        <v/>
      </c>
      <c r="CJ159" s="6" t="str">
        <f>IF($C159="OK",_xlfn.NUMBERVALUE(Plantilla!CH170),"")</f>
        <v/>
      </c>
      <c r="CK159" s="6" t="str">
        <f>IF($C159="OK",_xlfn.NUMBERVALUE(Plantilla!CI170),"")</f>
        <v/>
      </c>
      <c r="CL159" s="6" t="str">
        <f>IF($C159="OK",_xlfn.NUMBERVALUE(Plantilla!CJ170),"")</f>
        <v/>
      </c>
      <c r="CM159" t="str">
        <f>IF($C159="OK",TEXT(Plantilla!CK170,"#"),"")</f>
        <v/>
      </c>
      <c r="CN159" s="6" t="str">
        <f>IF($C159="OK",_xlfn.NUMBERVALUE(Plantilla!CL170),"")</f>
        <v/>
      </c>
      <c r="CO159" s="6" t="str">
        <f>IF($C159="OK",_xlfn.NUMBERVALUE(Plantilla!CM170),"")</f>
        <v/>
      </c>
      <c r="CP159" s="110" t="str">
        <f>IF($C159="OK",_xlfn.NUMBERVALUE(Plantilla!CN170),"")</f>
        <v/>
      </c>
      <c r="CQ159" s="6" t="str">
        <f>IF($C159="OK",_xlfn.NUMBERVALUE(Plantilla!CO170),"")</f>
        <v/>
      </c>
      <c r="CR159" s="109" t="str">
        <f>IF($C159="OK",_xlfn.NUMBERVALUE(Plantilla!CP170),"")</f>
        <v/>
      </c>
      <c r="CS159" s="110" t="str">
        <f>IF($C159="OK",_xlfn.NUMBERVALUE(Plantilla!CQ170),"")</f>
        <v/>
      </c>
      <c r="CT159" s="6" t="str">
        <f>IF($C159="OK",_xlfn.NUMBERVALUE(Plantilla!CR170),"")</f>
        <v/>
      </c>
      <c r="CU159" s="109" t="str">
        <f>IF($C159="OK",_xlfn.NUMBERVALUE(Plantilla!CS170),"")</f>
        <v/>
      </c>
      <c r="CV159" s="110" t="str">
        <f>IF($C159="OK",_xlfn.NUMBERVALUE(Plantilla!CT170),"")</f>
        <v/>
      </c>
      <c r="CW159" s="6" t="str">
        <f>IF($C159="OK",_xlfn.NUMBERVALUE(Plantilla!CU170),"")</f>
        <v/>
      </c>
      <c r="CX159" s="82" t="str">
        <f>IF($C159="OK",_xlfn.NUMBERVALUE(Plantilla!CV170),"")</f>
        <v/>
      </c>
      <c r="CY159" s="6" t="str">
        <f>IF($C159="OK",_xlfn.NUMBERVALUE(Plantilla!CW170),"")</f>
        <v/>
      </c>
      <c r="CZ159" s="82" t="str">
        <f>IF($C159="OK",_xlfn.NUMBERVALUE(Plantilla!CX170),"")</f>
        <v/>
      </c>
      <c r="DA159" s="6" t="str">
        <f>IF($C159="OK",_xlfn.NUMBERVALUE(Plantilla!CY170),"")</f>
        <v/>
      </c>
      <c r="DB159" s="109" t="str">
        <f>IF($C159="OK",_xlfn.NUMBERVALUE(Plantilla!CZ170),"")</f>
        <v/>
      </c>
      <c r="DC159" s="6" t="str">
        <f>IF($C159="OK",_xlfn.NUMBERVALUE(Plantilla!DA170),"")</f>
        <v/>
      </c>
      <c r="DD159" s="6" t="str">
        <f>IF($C159="OK",TEXT(Plantilla!DB170,"#"),"")</f>
        <v/>
      </c>
      <c r="DE159" s="6" t="str">
        <f>IF($C159="OK",_xlfn.NUMBERVALUE(Plantilla!DC170),"")</f>
        <v/>
      </c>
      <c r="DF159" s="4" t="str">
        <f>IF($C159="OK",_xlfn.NUMBERVALUE(Plantilla!DD170),"")</f>
        <v/>
      </c>
      <c r="DG159" s="6" t="str">
        <f>IF($C159="OK",_xlfn.NUMBERVALUE(Plantilla!DE170),"")</f>
        <v/>
      </c>
      <c r="DH159" s="6" t="str">
        <f>IF($C159="OK",_xlfn.NUMBERVALUE(Plantilla!DF170),"")</f>
        <v/>
      </c>
      <c r="DI159" s="6" t="str">
        <f>IF($C159="OK",_xlfn.NUMBERVALUE(Plantilla!DG170),"")</f>
        <v/>
      </c>
      <c r="DJ159" s="6" t="str">
        <f>IF($C159="OK",_xlfn.NUMBERVALUE(Plantilla!DH170),"")</f>
        <v/>
      </c>
      <c r="DK159" s="6" t="str">
        <f>IF($C159="OK",_xlfn.NUMBERVALUE(Plantilla!DI170),"")</f>
        <v/>
      </c>
      <c r="DL159" s="6" t="str">
        <f>IF($C159="OK",_xlfn.NUMBERVALUE(Plantilla!DJ170),"")</f>
        <v/>
      </c>
      <c r="DM159" s="6" t="str">
        <f>IF($C159="OK",_xlfn.NUMBERVALUE(Plantilla!DK170),"")</f>
        <v/>
      </c>
      <c r="DN159" s="6" t="str">
        <f>IF($C159="OK",_xlfn.NUMBERVALUE(Plantilla!DL170),"")</f>
        <v/>
      </c>
      <c r="DO159" s="6" t="str">
        <f>IF($C159="OK",_xlfn.NUMBERVALUE(Plantilla!DM170),"")</f>
        <v/>
      </c>
      <c r="DP159" s="6" t="str">
        <f>IF($C159="OK",_xlfn.NUMBERVALUE(Plantilla!DN170),"")</f>
        <v/>
      </c>
      <c r="DQ159" s="6" t="str">
        <f>IF($C159="OK",_xlfn.NUMBERVALUE(Plantilla!DO170),"")</f>
        <v/>
      </c>
      <c r="DR159" s="6" t="str">
        <f>IF($C159="OK",_xlfn.NUMBERVALUE(Plantilla!DP170),"")</f>
        <v/>
      </c>
      <c r="DS159" t="str">
        <f>IF($C159="OK",TEXT(Plantilla!DR170,"#"),"")</f>
        <v/>
      </c>
      <c r="DT159" s="6"/>
    </row>
    <row r="160" spans="1:124" x14ac:dyDescent="0.25">
      <c r="A160" t="str">
        <f>IF(Plantilla!$I$6="¡Perfecto!, Guarda el archivo y adjúntalo a tu interfaz de Nómina Electrónica","OK","Error")</f>
        <v>OK</v>
      </c>
      <c r="B160" t="str">
        <f>IF(Plantilla!$I$6="¡Perfecto!, Guarda el archivo y adjúntalo a tu interfaz de Nómina Electrónica",MID(Plantilla!$D$2,SEARCH("V",Plantilla!$D$2),10),"")</f>
        <v>V2.0</v>
      </c>
      <c r="C160" t="str">
        <f>Plantilla!C171</f>
        <v/>
      </c>
      <c r="D160" t="str">
        <f>IF($C160="OK",Plantilla!B171,"")</f>
        <v/>
      </c>
      <c r="E160" t="str">
        <f>IF($C160="OK",
   VLOOKUP(Plantilla!$E$4,'Tablas '!$AP$4:$AT$6,5,FALSE),
"")</f>
        <v/>
      </c>
      <c r="F160" t="str">
        <f>IF($C160="OK",TEXT(Plantilla!D171,"#"),"")</f>
        <v/>
      </c>
      <c r="G160" t="str">
        <f>IF($C160="OK",
   VLOOKUP(Plantilla!E171,'Tablas '!$B$4:$C$14,2,FALSE),
"")</f>
        <v/>
      </c>
      <c r="H160" t="str">
        <f>IF($C160="OK",TEXT(Plantilla!F171,"#"),"")</f>
        <v/>
      </c>
      <c r="I160" t="str">
        <f>IF($C160="OK",TEXT(Plantilla!G171,"#"),"")</f>
        <v/>
      </c>
      <c r="J160" t="str">
        <f>IF($C160="OK",TEXT(Plantilla!H171,"#"),"")</f>
        <v/>
      </c>
      <c r="K160" t="str">
        <f>IF($C160="OK",TEXT(Plantilla!I171,"#"),"")</f>
        <v/>
      </c>
      <c r="L160" t="str">
        <f>IF($C160="OK",TEXT(Plantilla!J171,"#"),"")</f>
        <v/>
      </c>
      <c r="M160" t="str">
        <f>IF($C160="OK",TEXT(Plantilla!K171,"#"),"")</f>
        <v/>
      </c>
      <c r="N160" t="str">
        <f>IF($C160="OK",
   CONCATENATE(YEAR(Plantilla!L171),"-",TEXT(MONTH(Plantilla!L171),"00"),"-",TEXT(DAY(Plantilla!L171),"00")),
"")</f>
        <v/>
      </c>
      <c r="O160" t="str">
        <f>IF($C160="OK",_xlfn.NUMBERVALUE(Plantilla!M171),"")</f>
        <v/>
      </c>
      <c r="P160" t="str">
        <f>IF($C160="OK",
   IF(Plantilla!N171&lt;&gt;"",
      CONCATENATE(YEAR(Plantilla!N171),"-",TEXT(MONTH(Plantilla!N171),"00"),"-",TEXT(DAY(Plantilla!N171),"00")),
   ""),
"")</f>
        <v/>
      </c>
      <c r="Q160" t="str">
        <f>IF($C160="OK",
   VLOOKUP(Plantilla!O171,'Tablas '!$E$4:$F$19,2,FALSE),
"")</f>
        <v/>
      </c>
      <c r="R160" t="str">
        <f>IF($C160="OK",
   VLOOKUP(Plantilla!P171,'Tablas '!$H$4:$I$5,2,FALSE),
"")</f>
        <v/>
      </c>
      <c r="S160" t="str">
        <f>IF($C160="OK",
   VLOOKUP(Plantilla!Q171,'Tablas '!$K$4:$L$8,2,FALSE),
"")</f>
        <v/>
      </c>
      <c r="T160" t="str">
        <f>IF($C160="OK",
   VLOOKUP(Plantilla!R171,'Tablas '!$AE$4:$AF$6,2,FALSE),
"")</f>
        <v/>
      </c>
      <c r="U160" t="str">
        <f>IF($C160="OK",
   VLOOKUP(Plantilla!S171,'Tablas '!$AE$4:$AF$6,2,FALSE),
"")</f>
        <v/>
      </c>
      <c r="V160" t="str">
        <f>IF($C160="OK",TEXT(Plantilla!T171,"#"),"")</f>
        <v/>
      </c>
      <c r="W160" s="84" t="str">
        <f>IF($C160="OK",
   VLOOKUP(Plantilla!U171,'Tablas '!$AM$4:$AN$1126,2,FALSE),
"")</f>
        <v/>
      </c>
      <c r="X160" t="str">
        <f>IF($C160="OK",TEXT(Plantilla!V171,"#"),"")</f>
        <v/>
      </c>
      <c r="Y160" t="str">
        <f>IF($C160="OK",
   CONCATENATE(YEAR(Plantilla!W171),"-",TEXT(MONTH(Plantilla!W171),"00"),"-",TEXT(DAY(Plantilla!W171),"00")),
"")</f>
        <v/>
      </c>
      <c r="Z160" t="str">
        <f>IF($C160="OK",
   CONCATENATE(YEAR(Plantilla!X171),"-",TEXT(MONTH(Plantilla!X171),"00"),"-",TEXT(DAY(Plantilla!X171),"00")),
"")</f>
        <v/>
      </c>
      <c r="AA160" t="str">
        <f>IF($C160="OK",
   TEXT(VLOOKUP(Plantilla!Y171,'Tablas '!$Q$4:$R$9,2,FALSE),"#"),
"")</f>
        <v/>
      </c>
      <c r="AB160" t="str">
        <f>IF($C160="OK",
   CONCATENATE(YEAR(Plantilla!Z171),"-",TEXT(MONTH(Plantilla!Z171),"00"),"-",TEXT(DAY(Plantilla!Z171),"00")),
"")</f>
        <v/>
      </c>
      <c r="AC160" t="str">
        <f>IF($C160="OK",
   TEXT(VLOOKUP(Plantilla!AA171,'Tablas '!$T$4:$U$13,2,FALSE),"#"),
"")</f>
        <v/>
      </c>
      <c r="AD160" t="str">
        <f>IF($C160="OK",TEXT(Plantilla!AB171,"#"),"")</f>
        <v/>
      </c>
      <c r="AE160" t="str">
        <f>IF($C160="OK",
   IF(Plantilla!AC171&lt;&gt;"",
      TEXT(VLOOKUP(Plantilla!AC171,'Tablas '!$W$4:$X$7,2,FALSE),"#"),
   ""),
"")</f>
        <v/>
      </c>
      <c r="AF160" t="str">
        <f>IF($C160="OK",TEXT(Plantilla!AD171,"#"),"")</f>
        <v/>
      </c>
      <c r="AG160" s="6" t="str">
        <f>IF($C160="OK",_xlfn.NUMBERVALUE(Plantilla!AE171),"")</f>
        <v/>
      </c>
      <c r="AH160" s="4" t="str">
        <f>IF($C160="OK",_xlfn.NUMBERVALUE(Plantilla!AF171),"")</f>
        <v/>
      </c>
      <c r="AI160" s="6" t="str">
        <f>IF($C160="OK",_xlfn.NUMBERVALUE(Plantilla!AG171),"")</f>
        <v/>
      </c>
      <c r="AJ160" s="6" t="str">
        <f>IF($C160="OK",_xlfn.NUMBERVALUE(Plantilla!AH171),"")</f>
        <v/>
      </c>
      <c r="AK160" s="6" t="str">
        <f>IF($C160="OK",_xlfn.NUMBERVALUE(Plantilla!AI171),"")</f>
        <v/>
      </c>
      <c r="AL160" s="6" t="str">
        <f>IF($C160="OK",_xlfn.NUMBERVALUE(Plantilla!AJ171),"")</f>
        <v/>
      </c>
      <c r="AM160" s="4" t="str">
        <f>IF($C160="OK",_xlfn.NUMBERVALUE(Plantilla!AK171),"")</f>
        <v/>
      </c>
      <c r="AN160" s="6" t="str">
        <f>IF($C160="OK",_xlfn.NUMBERVALUE(Plantilla!AL171),"")</f>
        <v/>
      </c>
      <c r="AO160" s="4" t="str">
        <f>IF($C160="OK",_xlfn.NUMBERVALUE(Plantilla!AM171),"")</f>
        <v/>
      </c>
      <c r="AP160" s="6" t="str">
        <f>IF($C160="OK",_xlfn.NUMBERVALUE(Plantilla!AN171),"")</f>
        <v/>
      </c>
      <c r="AQ160" s="4" t="str">
        <f>IF($C160="OK",_xlfn.NUMBERVALUE(Plantilla!AO171),"")</f>
        <v/>
      </c>
      <c r="AR160" s="6" t="str">
        <f>IF($C160="OK",_xlfn.NUMBERVALUE(Plantilla!AP171),"")</f>
        <v/>
      </c>
      <c r="AS160" s="4" t="str">
        <f>IF($C160="OK",_xlfn.NUMBERVALUE(Plantilla!AQ171),"")</f>
        <v/>
      </c>
      <c r="AT160" s="6" t="str">
        <f>IF($C160="OK",_xlfn.NUMBERVALUE(Plantilla!AR171),"")</f>
        <v/>
      </c>
      <c r="AU160" s="4" t="str">
        <f>IF($C160="OK",_xlfn.NUMBERVALUE(Plantilla!AS171),"")</f>
        <v/>
      </c>
      <c r="AV160" s="6" t="str">
        <f>IF($C160="OK",_xlfn.NUMBERVALUE(Plantilla!AT171),"")</f>
        <v/>
      </c>
      <c r="AW160" s="4" t="str">
        <f>IF($C160="OK",_xlfn.NUMBERVALUE(Plantilla!AU171),"")</f>
        <v/>
      </c>
      <c r="AX160" s="6" t="str">
        <f>IF($C160="OK",_xlfn.NUMBERVALUE(Plantilla!AV171),"")</f>
        <v/>
      </c>
      <c r="AY160" s="4" t="str">
        <f>IF($C160="OK",_xlfn.NUMBERVALUE(Plantilla!AW171),"")</f>
        <v/>
      </c>
      <c r="AZ160" s="6" t="str">
        <f>IF($C160="OK",_xlfn.NUMBERVALUE(Plantilla!AX171),"")</f>
        <v/>
      </c>
      <c r="BA160" t="str">
        <f>IF($C160="OK",_xlfn.NUMBERVALUE(Plantilla!AY171),"")</f>
        <v/>
      </c>
      <c r="BB160" t="str">
        <f>IF($C160="OK",_xlfn.NUMBERVALUE(Plantilla!AZ171),"")</f>
        <v/>
      </c>
      <c r="BC160" s="4" t="str">
        <f>IF($C160="OK",_xlfn.NUMBERVALUE(Plantilla!BA171),"")</f>
        <v/>
      </c>
      <c r="BD160" s="6" t="str">
        <f>IF($C160="OK",_xlfn.NUMBERVALUE(Plantilla!BB171),"")</f>
        <v/>
      </c>
      <c r="BE160" s="4" t="str">
        <f>IF($C160="OK",_xlfn.NUMBERVALUE(Plantilla!BC171),"")</f>
        <v/>
      </c>
      <c r="BF160" s="6" t="str">
        <f>IF($C160="OK",_xlfn.NUMBERVALUE(Plantilla!BD171),"")</f>
        <v/>
      </c>
      <c r="BG160" s="4" t="str">
        <f>IF($C160="OK",_xlfn.NUMBERVALUE(Plantilla!BE171),"")</f>
        <v/>
      </c>
      <c r="BH160" s="6" t="str">
        <f>IF($C160="OK",_xlfn.NUMBERVALUE(Plantilla!BF171),"")</f>
        <v/>
      </c>
      <c r="BI160" s="110" t="str">
        <f>IF($C160="OK",_xlfn.NUMBERVALUE(Plantilla!BG171),"")</f>
        <v/>
      </c>
      <c r="BJ160" s="6" t="str">
        <f>IF($C160="OK",_xlfn.NUMBERVALUE(Plantilla!BH171),"")</f>
        <v/>
      </c>
      <c r="BK160" s="109" t="str">
        <f>IF($C160="OK",_xlfn.NUMBERVALUE(Plantilla!BI171),"")</f>
        <v/>
      </c>
      <c r="BL160" s="6" t="str">
        <f>IF($C160="OK",
   IF(Plantilla!BJ171&lt;&gt;"",
      TEXT(VLOOKUP(Plantilla!BJ171,'Tablas '!$Z$4:$AA$6,2,FALSE),"#"),
   ""),
"")</f>
        <v/>
      </c>
      <c r="BM160" s="4" t="str">
        <f>IF($C160="OK",_xlfn.NUMBERVALUE(Plantilla!BK171),"")</f>
        <v/>
      </c>
      <c r="BN160" s="4" t="str">
        <f>IF($C160="OK",_xlfn.NUMBERVALUE(Plantilla!BL171),"")</f>
        <v/>
      </c>
      <c r="BO160" s="6" t="str">
        <f>IF($C160="OK",_xlfn.NUMBERVALUE(Plantilla!BM171),"")</f>
        <v/>
      </c>
      <c r="BP160" s="4" t="str">
        <f>IF($C160="OK",_xlfn.NUMBERVALUE(Plantilla!BN171),"")</f>
        <v/>
      </c>
      <c r="BQ160" s="6" t="str">
        <f>IF($C160="OK",_xlfn.NUMBERVALUE(Plantilla!BO171),"")</f>
        <v/>
      </c>
      <c r="BR160" s="4" t="str">
        <f>IF($C160="OK",_xlfn.NUMBERVALUE(Plantilla!BP171),"")</f>
        <v/>
      </c>
      <c r="BS160" s="6" t="str">
        <f>IF($C160="OK",_xlfn.NUMBERVALUE(Plantilla!BQ171),"")</f>
        <v/>
      </c>
      <c r="BT160" s="4" t="str">
        <f>IF($C160="OK",_xlfn.NUMBERVALUE(Plantilla!BR171),"")</f>
        <v/>
      </c>
      <c r="BU160" s="6" t="str">
        <f>IF($C160="OK",_xlfn.NUMBERVALUE(Plantilla!BS171),"")</f>
        <v/>
      </c>
      <c r="BV160" s="6" t="str">
        <f>IF($C160="OK",_xlfn.NUMBERVALUE(Plantilla!BT171),"")</f>
        <v/>
      </c>
      <c r="BW160" s="6" t="str">
        <f>IF($C160="OK",_xlfn.NUMBERVALUE(Plantilla!BU171),"")</f>
        <v/>
      </c>
      <c r="BX160" s="6" t="str">
        <f>IF($C160="OK",_xlfn.NUMBERVALUE(Plantilla!BV171),"")</f>
        <v/>
      </c>
      <c r="BY160" s="6" t="str">
        <f>IF($C160="OK",_xlfn.NUMBERVALUE(Plantilla!BW171),"")</f>
        <v/>
      </c>
      <c r="BZ160" s="6" t="str">
        <f>IF($C160="OK",_xlfn.NUMBERVALUE(Plantilla!BX171),"")</f>
        <v/>
      </c>
      <c r="CA160" s="6" t="str">
        <f>IF($C160="OK",_xlfn.NUMBERVALUE(Plantilla!BY171),"")</f>
        <v/>
      </c>
      <c r="CB160" s="6" t="str">
        <f>IF($C160="OK",_xlfn.NUMBERVALUE(Plantilla!BZ171),"")</f>
        <v/>
      </c>
      <c r="CC160" s="6" t="str">
        <f>IF($C160="OK",_xlfn.NUMBERVALUE(Plantilla!CA171),"")</f>
        <v/>
      </c>
      <c r="CD160" s="6" t="str">
        <f>IF($C160="OK",_xlfn.NUMBERVALUE(Plantilla!CB171),"")</f>
        <v/>
      </c>
      <c r="CE160" s="6" t="str">
        <f>IF($C160="OK",_xlfn.NUMBERVALUE(Plantilla!CC171),"")</f>
        <v/>
      </c>
      <c r="CF160" s="4" t="str">
        <f>IF($C160="OK",_xlfn.NUMBERVALUE(Plantilla!CD171),"")</f>
        <v/>
      </c>
      <c r="CG160" s="6" t="str">
        <f>IF($C160="OK",_xlfn.NUMBERVALUE(Plantilla!CE171),"")</f>
        <v/>
      </c>
      <c r="CH160" s="6" t="str">
        <f>IF($C160="OK",_xlfn.NUMBERVALUE(Plantilla!CF171),"")</f>
        <v/>
      </c>
      <c r="CI160" s="6" t="str">
        <f>IF($C160="OK",_xlfn.NUMBERVALUE(Plantilla!CG171),"")</f>
        <v/>
      </c>
      <c r="CJ160" s="6" t="str">
        <f>IF($C160="OK",_xlfn.NUMBERVALUE(Plantilla!CH171),"")</f>
        <v/>
      </c>
      <c r="CK160" s="6" t="str">
        <f>IF($C160="OK",_xlfn.NUMBERVALUE(Plantilla!CI171),"")</f>
        <v/>
      </c>
      <c r="CL160" s="6" t="str">
        <f>IF($C160="OK",_xlfn.NUMBERVALUE(Plantilla!CJ171),"")</f>
        <v/>
      </c>
      <c r="CM160" t="str">
        <f>IF($C160="OK",TEXT(Plantilla!CK171,"#"),"")</f>
        <v/>
      </c>
      <c r="CN160" s="6" t="str">
        <f>IF($C160="OK",_xlfn.NUMBERVALUE(Plantilla!CL171),"")</f>
        <v/>
      </c>
      <c r="CO160" s="6" t="str">
        <f>IF($C160="OK",_xlfn.NUMBERVALUE(Plantilla!CM171),"")</f>
        <v/>
      </c>
      <c r="CP160" s="110" t="str">
        <f>IF($C160="OK",_xlfn.NUMBERVALUE(Plantilla!CN171),"")</f>
        <v/>
      </c>
      <c r="CQ160" s="6" t="str">
        <f>IF($C160="OK",_xlfn.NUMBERVALUE(Plantilla!CO171),"")</f>
        <v/>
      </c>
      <c r="CR160" s="109" t="str">
        <f>IF($C160="OK",_xlfn.NUMBERVALUE(Plantilla!CP171),"")</f>
        <v/>
      </c>
      <c r="CS160" s="110" t="str">
        <f>IF($C160="OK",_xlfn.NUMBERVALUE(Plantilla!CQ171),"")</f>
        <v/>
      </c>
      <c r="CT160" s="6" t="str">
        <f>IF($C160="OK",_xlfn.NUMBERVALUE(Plantilla!CR171),"")</f>
        <v/>
      </c>
      <c r="CU160" s="109" t="str">
        <f>IF($C160="OK",_xlfn.NUMBERVALUE(Plantilla!CS171),"")</f>
        <v/>
      </c>
      <c r="CV160" s="110" t="str">
        <f>IF($C160="OK",_xlfn.NUMBERVALUE(Plantilla!CT171),"")</f>
        <v/>
      </c>
      <c r="CW160" s="6" t="str">
        <f>IF($C160="OK",_xlfn.NUMBERVALUE(Plantilla!CU171),"")</f>
        <v/>
      </c>
      <c r="CX160" s="82" t="str">
        <f>IF($C160="OK",_xlfn.NUMBERVALUE(Plantilla!CV171),"")</f>
        <v/>
      </c>
      <c r="CY160" s="6" t="str">
        <f>IF($C160="OK",_xlfn.NUMBERVALUE(Plantilla!CW171),"")</f>
        <v/>
      </c>
      <c r="CZ160" s="82" t="str">
        <f>IF($C160="OK",_xlfn.NUMBERVALUE(Plantilla!CX171),"")</f>
        <v/>
      </c>
      <c r="DA160" s="6" t="str">
        <f>IF($C160="OK",_xlfn.NUMBERVALUE(Plantilla!CY171),"")</f>
        <v/>
      </c>
      <c r="DB160" s="109" t="str">
        <f>IF($C160="OK",_xlfn.NUMBERVALUE(Plantilla!CZ171),"")</f>
        <v/>
      </c>
      <c r="DC160" s="6" t="str">
        <f>IF($C160="OK",_xlfn.NUMBERVALUE(Plantilla!DA171),"")</f>
        <v/>
      </c>
      <c r="DD160" s="6" t="str">
        <f>IF($C160="OK",TEXT(Plantilla!DB171,"#"),"")</f>
        <v/>
      </c>
      <c r="DE160" s="6" t="str">
        <f>IF($C160="OK",_xlfn.NUMBERVALUE(Plantilla!DC171),"")</f>
        <v/>
      </c>
      <c r="DF160" s="4" t="str">
        <f>IF($C160="OK",_xlfn.NUMBERVALUE(Plantilla!DD171),"")</f>
        <v/>
      </c>
      <c r="DG160" s="6" t="str">
        <f>IF($C160="OK",_xlfn.NUMBERVALUE(Plantilla!DE171),"")</f>
        <v/>
      </c>
      <c r="DH160" s="6" t="str">
        <f>IF($C160="OK",_xlfn.NUMBERVALUE(Plantilla!DF171),"")</f>
        <v/>
      </c>
      <c r="DI160" s="6" t="str">
        <f>IF($C160="OK",_xlfn.NUMBERVALUE(Plantilla!DG171),"")</f>
        <v/>
      </c>
      <c r="DJ160" s="6" t="str">
        <f>IF($C160="OK",_xlfn.NUMBERVALUE(Plantilla!DH171),"")</f>
        <v/>
      </c>
      <c r="DK160" s="6" t="str">
        <f>IF($C160="OK",_xlfn.NUMBERVALUE(Plantilla!DI171),"")</f>
        <v/>
      </c>
      <c r="DL160" s="6" t="str">
        <f>IF($C160="OK",_xlfn.NUMBERVALUE(Plantilla!DJ171),"")</f>
        <v/>
      </c>
      <c r="DM160" s="6" t="str">
        <f>IF($C160="OK",_xlfn.NUMBERVALUE(Plantilla!DK171),"")</f>
        <v/>
      </c>
      <c r="DN160" s="6" t="str">
        <f>IF($C160="OK",_xlfn.NUMBERVALUE(Plantilla!DL171),"")</f>
        <v/>
      </c>
      <c r="DO160" s="6" t="str">
        <f>IF($C160="OK",_xlfn.NUMBERVALUE(Plantilla!DM171),"")</f>
        <v/>
      </c>
      <c r="DP160" s="6" t="str">
        <f>IF($C160="OK",_xlfn.NUMBERVALUE(Plantilla!DN171),"")</f>
        <v/>
      </c>
      <c r="DQ160" s="6" t="str">
        <f>IF($C160="OK",_xlfn.NUMBERVALUE(Plantilla!DO171),"")</f>
        <v/>
      </c>
      <c r="DR160" s="6" t="str">
        <f>IF($C160="OK",_xlfn.NUMBERVALUE(Plantilla!DP171),"")</f>
        <v/>
      </c>
      <c r="DS160" t="str">
        <f>IF($C160="OK",TEXT(Plantilla!DR171,"#"),"")</f>
        <v/>
      </c>
      <c r="DT160" s="6"/>
    </row>
    <row r="161" spans="1:124" x14ac:dyDescent="0.25">
      <c r="A161" t="str">
        <f>IF(Plantilla!$I$6="¡Perfecto!, Guarda el archivo y adjúntalo a tu interfaz de Nómina Electrónica","OK","Error")</f>
        <v>OK</v>
      </c>
      <c r="B161" t="str">
        <f>IF(Plantilla!$I$6="¡Perfecto!, Guarda el archivo y adjúntalo a tu interfaz de Nómina Electrónica",MID(Plantilla!$D$2,SEARCH("V",Plantilla!$D$2),10),"")</f>
        <v>V2.0</v>
      </c>
      <c r="C161" t="str">
        <f>Plantilla!C172</f>
        <v/>
      </c>
      <c r="D161" t="str">
        <f>IF($C161="OK",Plantilla!B172,"")</f>
        <v/>
      </c>
      <c r="E161" t="str">
        <f>IF($C161="OK",
   VLOOKUP(Plantilla!$E$4,'Tablas '!$AP$4:$AT$6,5,FALSE),
"")</f>
        <v/>
      </c>
      <c r="F161" t="str">
        <f>IF($C161="OK",TEXT(Plantilla!D172,"#"),"")</f>
        <v/>
      </c>
      <c r="G161" t="str">
        <f>IF($C161="OK",
   VLOOKUP(Plantilla!E172,'Tablas '!$B$4:$C$14,2,FALSE),
"")</f>
        <v/>
      </c>
      <c r="H161" t="str">
        <f>IF($C161="OK",TEXT(Plantilla!F172,"#"),"")</f>
        <v/>
      </c>
      <c r="I161" t="str">
        <f>IF($C161="OK",TEXT(Plantilla!G172,"#"),"")</f>
        <v/>
      </c>
      <c r="J161" t="str">
        <f>IF($C161="OK",TEXT(Plantilla!H172,"#"),"")</f>
        <v/>
      </c>
      <c r="K161" t="str">
        <f>IF($C161="OK",TEXT(Plantilla!I172,"#"),"")</f>
        <v/>
      </c>
      <c r="L161" t="str">
        <f>IF($C161="OK",TEXT(Plantilla!J172,"#"),"")</f>
        <v/>
      </c>
      <c r="M161" t="str">
        <f>IF($C161="OK",TEXT(Plantilla!K172,"#"),"")</f>
        <v/>
      </c>
      <c r="N161" t="str">
        <f>IF($C161="OK",
   CONCATENATE(YEAR(Plantilla!L172),"-",TEXT(MONTH(Plantilla!L172),"00"),"-",TEXT(DAY(Plantilla!L172),"00")),
"")</f>
        <v/>
      </c>
      <c r="O161" t="str">
        <f>IF($C161="OK",_xlfn.NUMBERVALUE(Plantilla!M172),"")</f>
        <v/>
      </c>
      <c r="P161" t="str">
        <f>IF($C161="OK",
   IF(Plantilla!N172&lt;&gt;"",
      CONCATENATE(YEAR(Plantilla!N172),"-",TEXT(MONTH(Plantilla!N172),"00"),"-",TEXT(DAY(Plantilla!N172),"00")),
   ""),
"")</f>
        <v/>
      </c>
      <c r="Q161" t="str">
        <f>IF($C161="OK",
   VLOOKUP(Plantilla!O172,'Tablas '!$E$4:$F$19,2,FALSE),
"")</f>
        <v/>
      </c>
      <c r="R161" t="str">
        <f>IF($C161="OK",
   VLOOKUP(Plantilla!P172,'Tablas '!$H$4:$I$5,2,FALSE),
"")</f>
        <v/>
      </c>
      <c r="S161" t="str">
        <f>IF($C161="OK",
   VLOOKUP(Plantilla!Q172,'Tablas '!$K$4:$L$8,2,FALSE),
"")</f>
        <v/>
      </c>
      <c r="T161" t="str">
        <f>IF($C161="OK",
   VLOOKUP(Plantilla!R172,'Tablas '!$AE$4:$AF$6,2,FALSE),
"")</f>
        <v/>
      </c>
      <c r="U161" t="str">
        <f>IF($C161="OK",
   VLOOKUP(Plantilla!S172,'Tablas '!$AE$4:$AF$6,2,FALSE),
"")</f>
        <v/>
      </c>
      <c r="V161" t="str">
        <f>IF($C161="OK",TEXT(Plantilla!T172,"#"),"")</f>
        <v/>
      </c>
      <c r="W161" s="84" t="str">
        <f>IF($C161="OK",
   VLOOKUP(Plantilla!U172,'Tablas '!$AM$4:$AN$1126,2,FALSE),
"")</f>
        <v/>
      </c>
      <c r="X161" t="str">
        <f>IF($C161="OK",TEXT(Plantilla!V172,"#"),"")</f>
        <v/>
      </c>
      <c r="Y161" t="str">
        <f>IF($C161="OK",
   CONCATENATE(YEAR(Plantilla!W172),"-",TEXT(MONTH(Plantilla!W172),"00"),"-",TEXT(DAY(Plantilla!W172),"00")),
"")</f>
        <v/>
      </c>
      <c r="Z161" t="str">
        <f>IF($C161="OK",
   CONCATENATE(YEAR(Plantilla!X172),"-",TEXT(MONTH(Plantilla!X172),"00"),"-",TEXT(DAY(Plantilla!X172),"00")),
"")</f>
        <v/>
      </c>
      <c r="AA161" t="str">
        <f>IF($C161="OK",
   TEXT(VLOOKUP(Plantilla!Y172,'Tablas '!$Q$4:$R$9,2,FALSE),"#"),
"")</f>
        <v/>
      </c>
      <c r="AB161" t="str">
        <f>IF($C161="OK",
   CONCATENATE(YEAR(Plantilla!Z172),"-",TEXT(MONTH(Plantilla!Z172),"00"),"-",TEXT(DAY(Plantilla!Z172),"00")),
"")</f>
        <v/>
      </c>
      <c r="AC161" t="str">
        <f>IF($C161="OK",
   TEXT(VLOOKUP(Plantilla!AA172,'Tablas '!$T$4:$U$13,2,FALSE),"#"),
"")</f>
        <v/>
      </c>
      <c r="AD161" t="str">
        <f>IF($C161="OK",TEXT(Plantilla!AB172,"#"),"")</f>
        <v/>
      </c>
      <c r="AE161" t="str">
        <f>IF($C161="OK",
   IF(Plantilla!AC172&lt;&gt;"",
      TEXT(VLOOKUP(Plantilla!AC172,'Tablas '!$W$4:$X$7,2,FALSE),"#"),
   ""),
"")</f>
        <v/>
      </c>
      <c r="AF161" t="str">
        <f>IF($C161="OK",TEXT(Plantilla!AD172,"#"),"")</f>
        <v/>
      </c>
      <c r="AG161" s="6" t="str">
        <f>IF($C161="OK",_xlfn.NUMBERVALUE(Plantilla!AE172),"")</f>
        <v/>
      </c>
      <c r="AH161" s="4" t="str">
        <f>IF($C161="OK",_xlfn.NUMBERVALUE(Plantilla!AF172),"")</f>
        <v/>
      </c>
      <c r="AI161" s="6" t="str">
        <f>IF($C161="OK",_xlfn.NUMBERVALUE(Plantilla!AG172),"")</f>
        <v/>
      </c>
      <c r="AJ161" s="6" t="str">
        <f>IF($C161="OK",_xlfn.NUMBERVALUE(Plantilla!AH172),"")</f>
        <v/>
      </c>
      <c r="AK161" s="6" t="str">
        <f>IF($C161="OK",_xlfn.NUMBERVALUE(Plantilla!AI172),"")</f>
        <v/>
      </c>
      <c r="AL161" s="6" t="str">
        <f>IF($C161="OK",_xlfn.NUMBERVALUE(Plantilla!AJ172),"")</f>
        <v/>
      </c>
      <c r="AM161" s="4" t="str">
        <f>IF($C161="OK",_xlfn.NUMBERVALUE(Plantilla!AK172),"")</f>
        <v/>
      </c>
      <c r="AN161" s="6" t="str">
        <f>IF($C161="OK",_xlfn.NUMBERVALUE(Plantilla!AL172),"")</f>
        <v/>
      </c>
      <c r="AO161" s="4" t="str">
        <f>IF($C161="OK",_xlfn.NUMBERVALUE(Plantilla!AM172),"")</f>
        <v/>
      </c>
      <c r="AP161" s="6" t="str">
        <f>IF($C161="OK",_xlfn.NUMBERVALUE(Plantilla!AN172),"")</f>
        <v/>
      </c>
      <c r="AQ161" s="4" t="str">
        <f>IF($C161="OK",_xlfn.NUMBERVALUE(Plantilla!AO172),"")</f>
        <v/>
      </c>
      <c r="AR161" s="6" t="str">
        <f>IF($C161="OK",_xlfn.NUMBERVALUE(Plantilla!AP172),"")</f>
        <v/>
      </c>
      <c r="AS161" s="4" t="str">
        <f>IF($C161="OK",_xlfn.NUMBERVALUE(Plantilla!AQ172),"")</f>
        <v/>
      </c>
      <c r="AT161" s="6" t="str">
        <f>IF($C161="OK",_xlfn.NUMBERVALUE(Plantilla!AR172),"")</f>
        <v/>
      </c>
      <c r="AU161" s="4" t="str">
        <f>IF($C161="OK",_xlfn.NUMBERVALUE(Plantilla!AS172),"")</f>
        <v/>
      </c>
      <c r="AV161" s="6" t="str">
        <f>IF($C161="OK",_xlfn.NUMBERVALUE(Plantilla!AT172),"")</f>
        <v/>
      </c>
      <c r="AW161" s="4" t="str">
        <f>IF($C161="OK",_xlfn.NUMBERVALUE(Plantilla!AU172),"")</f>
        <v/>
      </c>
      <c r="AX161" s="6" t="str">
        <f>IF($C161="OK",_xlfn.NUMBERVALUE(Plantilla!AV172),"")</f>
        <v/>
      </c>
      <c r="AY161" s="4" t="str">
        <f>IF($C161="OK",_xlfn.NUMBERVALUE(Plantilla!AW172),"")</f>
        <v/>
      </c>
      <c r="AZ161" s="6" t="str">
        <f>IF($C161="OK",_xlfn.NUMBERVALUE(Plantilla!AX172),"")</f>
        <v/>
      </c>
      <c r="BA161" t="str">
        <f>IF($C161="OK",_xlfn.NUMBERVALUE(Plantilla!AY172),"")</f>
        <v/>
      </c>
      <c r="BB161" t="str">
        <f>IF($C161="OK",_xlfn.NUMBERVALUE(Plantilla!AZ172),"")</f>
        <v/>
      </c>
      <c r="BC161" s="4" t="str">
        <f>IF($C161="OK",_xlfn.NUMBERVALUE(Plantilla!BA172),"")</f>
        <v/>
      </c>
      <c r="BD161" s="6" t="str">
        <f>IF($C161="OK",_xlfn.NUMBERVALUE(Plantilla!BB172),"")</f>
        <v/>
      </c>
      <c r="BE161" s="4" t="str">
        <f>IF($C161="OK",_xlfn.NUMBERVALUE(Plantilla!BC172),"")</f>
        <v/>
      </c>
      <c r="BF161" s="6" t="str">
        <f>IF($C161="OK",_xlfn.NUMBERVALUE(Plantilla!BD172),"")</f>
        <v/>
      </c>
      <c r="BG161" s="4" t="str">
        <f>IF($C161="OK",_xlfn.NUMBERVALUE(Plantilla!BE172),"")</f>
        <v/>
      </c>
      <c r="BH161" s="6" t="str">
        <f>IF($C161="OK",_xlfn.NUMBERVALUE(Plantilla!BF172),"")</f>
        <v/>
      </c>
      <c r="BI161" s="110" t="str">
        <f>IF($C161="OK",_xlfn.NUMBERVALUE(Plantilla!BG172),"")</f>
        <v/>
      </c>
      <c r="BJ161" s="6" t="str">
        <f>IF($C161="OK",_xlfn.NUMBERVALUE(Plantilla!BH172),"")</f>
        <v/>
      </c>
      <c r="BK161" s="109" t="str">
        <f>IF($C161="OK",_xlfn.NUMBERVALUE(Plantilla!BI172),"")</f>
        <v/>
      </c>
      <c r="BL161" s="6" t="str">
        <f>IF($C161="OK",
   IF(Plantilla!BJ172&lt;&gt;"",
      TEXT(VLOOKUP(Plantilla!BJ172,'Tablas '!$Z$4:$AA$6,2,FALSE),"#"),
   ""),
"")</f>
        <v/>
      </c>
      <c r="BM161" s="4" t="str">
        <f>IF($C161="OK",_xlfn.NUMBERVALUE(Plantilla!BK172),"")</f>
        <v/>
      </c>
      <c r="BN161" s="4" t="str">
        <f>IF($C161="OK",_xlfn.NUMBERVALUE(Plantilla!BL172),"")</f>
        <v/>
      </c>
      <c r="BO161" s="6" t="str">
        <f>IF($C161="OK",_xlfn.NUMBERVALUE(Plantilla!BM172),"")</f>
        <v/>
      </c>
      <c r="BP161" s="4" t="str">
        <f>IF($C161="OK",_xlfn.NUMBERVALUE(Plantilla!BN172),"")</f>
        <v/>
      </c>
      <c r="BQ161" s="6" t="str">
        <f>IF($C161="OK",_xlfn.NUMBERVALUE(Plantilla!BO172),"")</f>
        <v/>
      </c>
      <c r="BR161" s="4" t="str">
        <f>IF($C161="OK",_xlfn.NUMBERVALUE(Plantilla!BP172),"")</f>
        <v/>
      </c>
      <c r="BS161" s="6" t="str">
        <f>IF($C161="OK",_xlfn.NUMBERVALUE(Plantilla!BQ172),"")</f>
        <v/>
      </c>
      <c r="BT161" s="4" t="str">
        <f>IF($C161="OK",_xlfn.NUMBERVALUE(Plantilla!BR172),"")</f>
        <v/>
      </c>
      <c r="BU161" s="6" t="str">
        <f>IF($C161="OK",_xlfn.NUMBERVALUE(Plantilla!BS172),"")</f>
        <v/>
      </c>
      <c r="BV161" s="6" t="str">
        <f>IF($C161="OK",_xlfn.NUMBERVALUE(Plantilla!BT172),"")</f>
        <v/>
      </c>
      <c r="BW161" s="6" t="str">
        <f>IF($C161="OK",_xlfn.NUMBERVALUE(Plantilla!BU172),"")</f>
        <v/>
      </c>
      <c r="BX161" s="6" t="str">
        <f>IF($C161="OK",_xlfn.NUMBERVALUE(Plantilla!BV172),"")</f>
        <v/>
      </c>
      <c r="BY161" s="6" t="str">
        <f>IF($C161="OK",_xlfn.NUMBERVALUE(Plantilla!BW172),"")</f>
        <v/>
      </c>
      <c r="BZ161" s="6" t="str">
        <f>IF($C161="OK",_xlfn.NUMBERVALUE(Plantilla!BX172),"")</f>
        <v/>
      </c>
      <c r="CA161" s="6" t="str">
        <f>IF($C161="OK",_xlfn.NUMBERVALUE(Plantilla!BY172),"")</f>
        <v/>
      </c>
      <c r="CB161" s="6" t="str">
        <f>IF($C161="OK",_xlfn.NUMBERVALUE(Plantilla!BZ172),"")</f>
        <v/>
      </c>
      <c r="CC161" s="6" t="str">
        <f>IF($C161="OK",_xlfn.NUMBERVALUE(Plantilla!CA172),"")</f>
        <v/>
      </c>
      <c r="CD161" s="6" t="str">
        <f>IF($C161="OK",_xlfn.NUMBERVALUE(Plantilla!CB172),"")</f>
        <v/>
      </c>
      <c r="CE161" s="6" t="str">
        <f>IF($C161="OK",_xlfn.NUMBERVALUE(Plantilla!CC172),"")</f>
        <v/>
      </c>
      <c r="CF161" s="4" t="str">
        <f>IF($C161="OK",_xlfn.NUMBERVALUE(Plantilla!CD172),"")</f>
        <v/>
      </c>
      <c r="CG161" s="6" t="str">
        <f>IF($C161="OK",_xlfn.NUMBERVALUE(Plantilla!CE172),"")</f>
        <v/>
      </c>
      <c r="CH161" s="6" t="str">
        <f>IF($C161="OK",_xlfn.NUMBERVALUE(Plantilla!CF172),"")</f>
        <v/>
      </c>
      <c r="CI161" s="6" t="str">
        <f>IF($C161="OK",_xlfn.NUMBERVALUE(Plantilla!CG172),"")</f>
        <v/>
      </c>
      <c r="CJ161" s="6" t="str">
        <f>IF($C161="OK",_xlfn.NUMBERVALUE(Plantilla!CH172),"")</f>
        <v/>
      </c>
      <c r="CK161" s="6" t="str">
        <f>IF($C161="OK",_xlfn.NUMBERVALUE(Plantilla!CI172),"")</f>
        <v/>
      </c>
      <c r="CL161" s="6" t="str">
        <f>IF($C161="OK",_xlfn.NUMBERVALUE(Plantilla!CJ172),"")</f>
        <v/>
      </c>
      <c r="CM161" t="str">
        <f>IF($C161="OK",TEXT(Plantilla!CK172,"#"),"")</f>
        <v/>
      </c>
      <c r="CN161" s="6" t="str">
        <f>IF($C161="OK",_xlfn.NUMBERVALUE(Plantilla!CL172),"")</f>
        <v/>
      </c>
      <c r="CO161" s="6" t="str">
        <f>IF($C161="OK",_xlfn.NUMBERVALUE(Plantilla!CM172),"")</f>
        <v/>
      </c>
      <c r="CP161" s="110" t="str">
        <f>IF($C161="OK",_xlfn.NUMBERVALUE(Plantilla!CN172),"")</f>
        <v/>
      </c>
      <c r="CQ161" s="6" t="str">
        <f>IF($C161="OK",_xlfn.NUMBERVALUE(Plantilla!CO172),"")</f>
        <v/>
      </c>
      <c r="CR161" s="109" t="str">
        <f>IF($C161="OK",_xlfn.NUMBERVALUE(Plantilla!CP172),"")</f>
        <v/>
      </c>
      <c r="CS161" s="110" t="str">
        <f>IF($C161="OK",_xlfn.NUMBERVALUE(Plantilla!CQ172),"")</f>
        <v/>
      </c>
      <c r="CT161" s="6" t="str">
        <f>IF($C161="OK",_xlfn.NUMBERVALUE(Plantilla!CR172),"")</f>
        <v/>
      </c>
      <c r="CU161" s="109" t="str">
        <f>IF($C161="OK",_xlfn.NUMBERVALUE(Plantilla!CS172),"")</f>
        <v/>
      </c>
      <c r="CV161" s="110" t="str">
        <f>IF($C161="OK",_xlfn.NUMBERVALUE(Plantilla!CT172),"")</f>
        <v/>
      </c>
      <c r="CW161" s="6" t="str">
        <f>IF($C161="OK",_xlfn.NUMBERVALUE(Plantilla!CU172),"")</f>
        <v/>
      </c>
      <c r="CX161" s="82" t="str">
        <f>IF($C161="OK",_xlfn.NUMBERVALUE(Plantilla!CV172),"")</f>
        <v/>
      </c>
      <c r="CY161" s="6" t="str">
        <f>IF($C161="OK",_xlfn.NUMBERVALUE(Plantilla!CW172),"")</f>
        <v/>
      </c>
      <c r="CZ161" s="82" t="str">
        <f>IF($C161="OK",_xlfn.NUMBERVALUE(Plantilla!CX172),"")</f>
        <v/>
      </c>
      <c r="DA161" s="6" t="str">
        <f>IF($C161="OK",_xlfn.NUMBERVALUE(Plantilla!CY172),"")</f>
        <v/>
      </c>
      <c r="DB161" s="109" t="str">
        <f>IF($C161="OK",_xlfn.NUMBERVALUE(Plantilla!CZ172),"")</f>
        <v/>
      </c>
      <c r="DC161" s="6" t="str">
        <f>IF($C161="OK",_xlfn.NUMBERVALUE(Plantilla!DA172),"")</f>
        <v/>
      </c>
      <c r="DD161" s="6" t="str">
        <f>IF($C161="OK",TEXT(Plantilla!DB172,"#"),"")</f>
        <v/>
      </c>
      <c r="DE161" s="6" t="str">
        <f>IF($C161="OK",_xlfn.NUMBERVALUE(Plantilla!DC172),"")</f>
        <v/>
      </c>
      <c r="DF161" s="4" t="str">
        <f>IF($C161="OK",_xlfn.NUMBERVALUE(Plantilla!DD172),"")</f>
        <v/>
      </c>
      <c r="DG161" s="6" t="str">
        <f>IF($C161="OK",_xlfn.NUMBERVALUE(Plantilla!DE172),"")</f>
        <v/>
      </c>
      <c r="DH161" s="6" t="str">
        <f>IF($C161="OK",_xlfn.NUMBERVALUE(Plantilla!DF172),"")</f>
        <v/>
      </c>
      <c r="DI161" s="6" t="str">
        <f>IF($C161="OK",_xlfn.NUMBERVALUE(Plantilla!DG172),"")</f>
        <v/>
      </c>
      <c r="DJ161" s="6" t="str">
        <f>IF($C161="OK",_xlfn.NUMBERVALUE(Plantilla!DH172),"")</f>
        <v/>
      </c>
      <c r="DK161" s="6" t="str">
        <f>IF($C161="OK",_xlfn.NUMBERVALUE(Plantilla!DI172),"")</f>
        <v/>
      </c>
      <c r="DL161" s="6" t="str">
        <f>IF($C161="OK",_xlfn.NUMBERVALUE(Plantilla!DJ172),"")</f>
        <v/>
      </c>
      <c r="DM161" s="6" t="str">
        <f>IF($C161="OK",_xlfn.NUMBERVALUE(Plantilla!DK172),"")</f>
        <v/>
      </c>
      <c r="DN161" s="6" t="str">
        <f>IF($C161="OK",_xlfn.NUMBERVALUE(Plantilla!DL172),"")</f>
        <v/>
      </c>
      <c r="DO161" s="6" t="str">
        <f>IF($C161="OK",_xlfn.NUMBERVALUE(Plantilla!DM172),"")</f>
        <v/>
      </c>
      <c r="DP161" s="6" t="str">
        <f>IF($C161="OK",_xlfn.NUMBERVALUE(Plantilla!DN172),"")</f>
        <v/>
      </c>
      <c r="DQ161" s="6" t="str">
        <f>IF($C161="OK",_xlfn.NUMBERVALUE(Plantilla!DO172),"")</f>
        <v/>
      </c>
      <c r="DR161" s="6" t="str">
        <f>IF($C161="OK",_xlfn.NUMBERVALUE(Plantilla!DP172),"")</f>
        <v/>
      </c>
      <c r="DS161" t="str">
        <f>IF($C161="OK",TEXT(Plantilla!DR172,"#"),"")</f>
        <v/>
      </c>
      <c r="DT161" s="6"/>
    </row>
    <row r="162" spans="1:124" x14ac:dyDescent="0.25">
      <c r="A162" t="str">
        <f>IF(Plantilla!$I$6="¡Perfecto!, Guarda el archivo y adjúntalo a tu interfaz de Nómina Electrónica","OK","Error")</f>
        <v>OK</v>
      </c>
      <c r="B162" t="str">
        <f>IF(Plantilla!$I$6="¡Perfecto!, Guarda el archivo y adjúntalo a tu interfaz de Nómina Electrónica",MID(Plantilla!$D$2,SEARCH("V",Plantilla!$D$2),10),"")</f>
        <v>V2.0</v>
      </c>
      <c r="C162" t="str">
        <f>Plantilla!C173</f>
        <v/>
      </c>
      <c r="D162" t="str">
        <f>IF($C162="OK",Plantilla!B173,"")</f>
        <v/>
      </c>
      <c r="E162" t="str">
        <f>IF($C162="OK",
   VLOOKUP(Plantilla!$E$4,'Tablas '!$AP$4:$AT$6,5,FALSE),
"")</f>
        <v/>
      </c>
      <c r="F162" t="str">
        <f>IF($C162="OK",TEXT(Plantilla!D173,"#"),"")</f>
        <v/>
      </c>
      <c r="G162" t="str">
        <f>IF($C162="OK",
   VLOOKUP(Plantilla!E173,'Tablas '!$B$4:$C$14,2,FALSE),
"")</f>
        <v/>
      </c>
      <c r="H162" t="str">
        <f>IF($C162="OK",TEXT(Plantilla!F173,"#"),"")</f>
        <v/>
      </c>
      <c r="I162" t="str">
        <f>IF($C162="OK",TEXT(Plantilla!G173,"#"),"")</f>
        <v/>
      </c>
      <c r="J162" t="str">
        <f>IF($C162="OK",TEXT(Plantilla!H173,"#"),"")</f>
        <v/>
      </c>
      <c r="K162" t="str">
        <f>IF($C162="OK",TEXT(Plantilla!I173,"#"),"")</f>
        <v/>
      </c>
      <c r="L162" t="str">
        <f>IF($C162="OK",TEXT(Plantilla!J173,"#"),"")</f>
        <v/>
      </c>
      <c r="M162" t="str">
        <f>IF($C162="OK",TEXT(Plantilla!K173,"#"),"")</f>
        <v/>
      </c>
      <c r="N162" t="str">
        <f>IF($C162="OK",
   CONCATENATE(YEAR(Plantilla!L173),"-",TEXT(MONTH(Plantilla!L173),"00"),"-",TEXT(DAY(Plantilla!L173),"00")),
"")</f>
        <v/>
      </c>
      <c r="O162" t="str">
        <f>IF($C162="OK",_xlfn.NUMBERVALUE(Plantilla!M173),"")</f>
        <v/>
      </c>
      <c r="P162" t="str">
        <f>IF($C162="OK",
   IF(Plantilla!N173&lt;&gt;"",
      CONCATENATE(YEAR(Plantilla!N173),"-",TEXT(MONTH(Plantilla!N173),"00"),"-",TEXT(DAY(Plantilla!N173),"00")),
   ""),
"")</f>
        <v/>
      </c>
      <c r="Q162" t="str">
        <f>IF($C162="OK",
   VLOOKUP(Plantilla!O173,'Tablas '!$E$4:$F$19,2,FALSE),
"")</f>
        <v/>
      </c>
      <c r="R162" t="str">
        <f>IF($C162="OK",
   VLOOKUP(Plantilla!P173,'Tablas '!$H$4:$I$5,2,FALSE),
"")</f>
        <v/>
      </c>
      <c r="S162" t="str">
        <f>IF($C162="OK",
   VLOOKUP(Plantilla!Q173,'Tablas '!$K$4:$L$8,2,FALSE),
"")</f>
        <v/>
      </c>
      <c r="T162" t="str">
        <f>IF($C162="OK",
   VLOOKUP(Plantilla!R173,'Tablas '!$AE$4:$AF$6,2,FALSE),
"")</f>
        <v/>
      </c>
      <c r="U162" t="str">
        <f>IF($C162="OK",
   VLOOKUP(Plantilla!S173,'Tablas '!$AE$4:$AF$6,2,FALSE),
"")</f>
        <v/>
      </c>
      <c r="V162" t="str">
        <f>IF($C162="OK",TEXT(Plantilla!T173,"#"),"")</f>
        <v/>
      </c>
      <c r="W162" s="84" t="str">
        <f>IF($C162="OK",
   VLOOKUP(Plantilla!U173,'Tablas '!$AM$4:$AN$1126,2,FALSE),
"")</f>
        <v/>
      </c>
      <c r="X162" t="str">
        <f>IF($C162="OK",TEXT(Plantilla!V173,"#"),"")</f>
        <v/>
      </c>
      <c r="Y162" t="str">
        <f>IF($C162="OK",
   CONCATENATE(YEAR(Plantilla!W173),"-",TEXT(MONTH(Plantilla!W173),"00"),"-",TEXT(DAY(Plantilla!W173),"00")),
"")</f>
        <v/>
      </c>
      <c r="Z162" t="str">
        <f>IF($C162="OK",
   CONCATENATE(YEAR(Plantilla!X173),"-",TEXT(MONTH(Plantilla!X173),"00"),"-",TEXT(DAY(Plantilla!X173),"00")),
"")</f>
        <v/>
      </c>
      <c r="AA162" t="str">
        <f>IF($C162="OK",
   TEXT(VLOOKUP(Plantilla!Y173,'Tablas '!$Q$4:$R$9,2,FALSE),"#"),
"")</f>
        <v/>
      </c>
      <c r="AB162" t="str">
        <f>IF($C162="OK",
   CONCATENATE(YEAR(Plantilla!Z173),"-",TEXT(MONTH(Plantilla!Z173),"00"),"-",TEXT(DAY(Plantilla!Z173),"00")),
"")</f>
        <v/>
      </c>
      <c r="AC162" t="str">
        <f>IF($C162="OK",
   TEXT(VLOOKUP(Plantilla!AA173,'Tablas '!$T$4:$U$13,2,FALSE),"#"),
"")</f>
        <v/>
      </c>
      <c r="AD162" t="str">
        <f>IF($C162="OK",TEXT(Plantilla!AB173,"#"),"")</f>
        <v/>
      </c>
      <c r="AE162" t="str">
        <f>IF($C162="OK",
   IF(Plantilla!AC173&lt;&gt;"",
      TEXT(VLOOKUP(Plantilla!AC173,'Tablas '!$W$4:$X$7,2,FALSE),"#"),
   ""),
"")</f>
        <v/>
      </c>
      <c r="AF162" t="str">
        <f>IF($C162="OK",TEXT(Plantilla!AD173,"#"),"")</f>
        <v/>
      </c>
      <c r="AG162" s="6" t="str">
        <f>IF($C162="OK",_xlfn.NUMBERVALUE(Plantilla!AE173),"")</f>
        <v/>
      </c>
      <c r="AH162" s="4" t="str">
        <f>IF($C162="OK",_xlfn.NUMBERVALUE(Plantilla!AF173),"")</f>
        <v/>
      </c>
      <c r="AI162" s="6" t="str">
        <f>IF($C162="OK",_xlfn.NUMBERVALUE(Plantilla!AG173),"")</f>
        <v/>
      </c>
      <c r="AJ162" s="6" t="str">
        <f>IF($C162="OK",_xlfn.NUMBERVALUE(Plantilla!AH173),"")</f>
        <v/>
      </c>
      <c r="AK162" s="6" t="str">
        <f>IF($C162="OK",_xlfn.NUMBERVALUE(Plantilla!AI173),"")</f>
        <v/>
      </c>
      <c r="AL162" s="6" t="str">
        <f>IF($C162="OK",_xlfn.NUMBERVALUE(Plantilla!AJ173),"")</f>
        <v/>
      </c>
      <c r="AM162" s="4" t="str">
        <f>IF($C162="OK",_xlfn.NUMBERVALUE(Plantilla!AK173),"")</f>
        <v/>
      </c>
      <c r="AN162" s="6" t="str">
        <f>IF($C162="OK",_xlfn.NUMBERVALUE(Plantilla!AL173),"")</f>
        <v/>
      </c>
      <c r="AO162" s="4" t="str">
        <f>IF($C162="OK",_xlfn.NUMBERVALUE(Plantilla!AM173),"")</f>
        <v/>
      </c>
      <c r="AP162" s="6" t="str">
        <f>IF($C162="OK",_xlfn.NUMBERVALUE(Plantilla!AN173),"")</f>
        <v/>
      </c>
      <c r="AQ162" s="4" t="str">
        <f>IF($C162="OK",_xlfn.NUMBERVALUE(Plantilla!AO173),"")</f>
        <v/>
      </c>
      <c r="AR162" s="6" t="str">
        <f>IF($C162="OK",_xlfn.NUMBERVALUE(Plantilla!AP173),"")</f>
        <v/>
      </c>
      <c r="AS162" s="4" t="str">
        <f>IF($C162="OK",_xlfn.NUMBERVALUE(Plantilla!AQ173),"")</f>
        <v/>
      </c>
      <c r="AT162" s="6" t="str">
        <f>IF($C162="OK",_xlfn.NUMBERVALUE(Plantilla!AR173),"")</f>
        <v/>
      </c>
      <c r="AU162" s="4" t="str">
        <f>IF($C162="OK",_xlfn.NUMBERVALUE(Plantilla!AS173),"")</f>
        <v/>
      </c>
      <c r="AV162" s="6" t="str">
        <f>IF($C162="OK",_xlfn.NUMBERVALUE(Plantilla!AT173),"")</f>
        <v/>
      </c>
      <c r="AW162" s="4" t="str">
        <f>IF($C162="OK",_xlfn.NUMBERVALUE(Plantilla!AU173),"")</f>
        <v/>
      </c>
      <c r="AX162" s="6" t="str">
        <f>IF($C162="OK",_xlfn.NUMBERVALUE(Plantilla!AV173),"")</f>
        <v/>
      </c>
      <c r="AY162" s="4" t="str">
        <f>IF($C162="OK",_xlfn.NUMBERVALUE(Plantilla!AW173),"")</f>
        <v/>
      </c>
      <c r="AZ162" s="6" t="str">
        <f>IF($C162="OK",_xlfn.NUMBERVALUE(Plantilla!AX173),"")</f>
        <v/>
      </c>
      <c r="BA162" t="str">
        <f>IF($C162="OK",_xlfn.NUMBERVALUE(Plantilla!AY173),"")</f>
        <v/>
      </c>
      <c r="BB162" t="str">
        <f>IF($C162="OK",_xlfn.NUMBERVALUE(Plantilla!AZ173),"")</f>
        <v/>
      </c>
      <c r="BC162" s="4" t="str">
        <f>IF($C162="OK",_xlfn.NUMBERVALUE(Plantilla!BA173),"")</f>
        <v/>
      </c>
      <c r="BD162" s="6" t="str">
        <f>IF($C162="OK",_xlfn.NUMBERVALUE(Plantilla!BB173),"")</f>
        <v/>
      </c>
      <c r="BE162" s="4" t="str">
        <f>IF($C162="OK",_xlfn.NUMBERVALUE(Plantilla!BC173),"")</f>
        <v/>
      </c>
      <c r="BF162" s="6" t="str">
        <f>IF($C162="OK",_xlfn.NUMBERVALUE(Plantilla!BD173),"")</f>
        <v/>
      </c>
      <c r="BG162" s="4" t="str">
        <f>IF($C162="OK",_xlfn.NUMBERVALUE(Plantilla!BE173),"")</f>
        <v/>
      </c>
      <c r="BH162" s="6" t="str">
        <f>IF($C162="OK",_xlfn.NUMBERVALUE(Plantilla!BF173),"")</f>
        <v/>
      </c>
      <c r="BI162" s="110" t="str">
        <f>IF($C162="OK",_xlfn.NUMBERVALUE(Plantilla!BG173),"")</f>
        <v/>
      </c>
      <c r="BJ162" s="6" t="str">
        <f>IF($C162="OK",_xlfn.NUMBERVALUE(Plantilla!BH173),"")</f>
        <v/>
      </c>
      <c r="BK162" s="109" t="str">
        <f>IF($C162="OK",_xlfn.NUMBERVALUE(Plantilla!BI173),"")</f>
        <v/>
      </c>
      <c r="BL162" s="6" t="str">
        <f>IF($C162="OK",
   IF(Plantilla!BJ173&lt;&gt;"",
      TEXT(VLOOKUP(Plantilla!BJ173,'Tablas '!$Z$4:$AA$6,2,FALSE),"#"),
   ""),
"")</f>
        <v/>
      </c>
      <c r="BM162" s="4" t="str">
        <f>IF($C162="OK",_xlfn.NUMBERVALUE(Plantilla!BK173),"")</f>
        <v/>
      </c>
      <c r="BN162" s="4" t="str">
        <f>IF($C162="OK",_xlfn.NUMBERVALUE(Plantilla!BL173),"")</f>
        <v/>
      </c>
      <c r="BO162" s="6" t="str">
        <f>IF($C162="OK",_xlfn.NUMBERVALUE(Plantilla!BM173),"")</f>
        <v/>
      </c>
      <c r="BP162" s="4" t="str">
        <f>IF($C162="OK",_xlfn.NUMBERVALUE(Plantilla!BN173),"")</f>
        <v/>
      </c>
      <c r="BQ162" s="6" t="str">
        <f>IF($C162="OK",_xlfn.NUMBERVALUE(Plantilla!BO173),"")</f>
        <v/>
      </c>
      <c r="BR162" s="4" t="str">
        <f>IF($C162="OK",_xlfn.NUMBERVALUE(Plantilla!BP173),"")</f>
        <v/>
      </c>
      <c r="BS162" s="6" t="str">
        <f>IF($C162="OK",_xlfn.NUMBERVALUE(Plantilla!BQ173),"")</f>
        <v/>
      </c>
      <c r="BT162" s="4" t="str">
        <f>IF($C162="OK",_xlfn.NUMBERVALUE(Plantilla!BR173),"")</f>
        <v/>
      </c>
      <c r="BU162" s="6" t="str">
        <f>IF($C162="OK",_xlfn.NUMBERVALUE(Plantilla!BS173),"")</f>
        <v/>
      </c>
      <c r="BV162" s="6" t="str">
        <f>IF($C162="OK",_xlfn.NUMBERVALUE(Plantilla!BT173),"")</f>
        <v/>
      </c>
      <c r="BW162" s="6" t="str">
        <f>IF($C162="OK",_xlfn.NUMBERVALUE(Plantilla!BU173),"")</f>
        <v/>
      </c>
      <c r="BX162" s="6" t="str">
        <f>IF($C162="OK",_xlfn.NUMBERVALUE(Plantilla!BV173),"")</f>
        <v/>
      </c>
      <c r="BY162" s="6" t="str">
        <f>IF($C162="OK",_xlfn.NUMBERVALUE(Plantilla!BW173),"")</f>
        <v/>
      </c>
      <c r="BZ162" s="6" t="str">
        <f>IF($C162="OK",_xlfn.NUMBERVALUE(Plantilla!BX173),"")</f>
        <v/>
      </c>
      <c r="CA162" s="6" t="str">
        <f>IF($C162="OK",_xlfn.NUMBERVALUE(Plantilla!BY173),"")</f>
        <v/>
      </c>
      <c r="CB162" s="6" t="str">
        <f>IF($C162="OK",_xlfn.NUMBERVALUE(Plantilla!BZ173),"")</f>
        <v/>
      </c>
      <c r="CC162" s="6" t="str">
        <f>IF($C162="OK",_xlfn.NUMBERVALUE(Plantilla!CA173),"")</f>
        <v/>
      </c>
      <c r="CD162" s="6" t="str">
        <f>IF($C162="OK",_xlfn.NUMBERVALUE(Plantilla!CB173),"")</f>
        <v/>
      </c>
      <c r="CE162" s="6" t="str">
        <f>IF($C162="OK",_xlfn.NUMBERVALUE(Plantilla!CC173),"")</f>
        <v/>
      </c>
      <c r="CF162" s="4" t="str">
        <f>IF($C162="OK",_xlfn.NUMBERVALUE(Plantilla!CD173),"")</f>
        <v/>
      </c>
      <c r="CG162" s="6" t="str">
        <f>IF($C162="OK",_xlfn.NUMBERVALUE(Plantilla!CE173),"")</f>
        <v/>
      </c>
      <c r="CH162" s="6" t="str">
        <f>IF($C162="OK",_xlfn.NUMBERVALUE(Plantilla!CF173),"")</f>
        <v/>
      </c>
      <c r="CI162" s="6" t="str">
        <f>IF($C162="OK",_xlfn.NUMBERVALUE(Plantilla!CG173),"")</f>
        <v/>
      </c>
      <c r="CJ162" s="6" t="str">
        <f>IF($C162="OK",_xlfn.NUMBERVALUE(Plantilla!CH173),"")</f>
        <v/>
      </c>
      <c r="CK162" s="6" t="str">
        <f>IF($C162="OK",_xlfn.NUMBERVALUE(Plantilla!CI173),"")</f>
        <v/>
      </c>
      <c r="CL162" s="6" t="str">
        <f>IF($C162="OK",_xlfn.NUMBERVALUE(Plantilla!CJ173),"")</f>
        <v/>
      </c>
      <c r="CM162" t="str">
        <f>IF($C162="OK",TEXT(Plantilla!CK173,"#"),"")</f>
        <v/>
      </c>
      <c r="CN162" s="6" t="str">
        <f>IF($C162="OK",_xlfn.NUMBERVALUE(Plantilla!CL173),"")</f>
        <v/>
      </c>
      <c r="CO162" s="6" t="str">
        <f>IF($C162="OK",_xlfn.NUMBERVALUE(Plantilla!CM173),"")</f>
        <v/>
      </c>
      <c r="CP162" s="110" t="str">
        <f>IF($C162="OK",_xlfn.NUMBERVALUE(Plantilla!CN173),"")</f>
        <v/>
      </c>
      <c r="CQ162" s="6" t="str">
        <f>IF($C162="OK",_xlfn.NUMBERVALUE(Plantilla!CO173),"")</f>
        <v/>
      </c>
      <c r="CR162" s="109" t="str">
        <f>IF($C162="OK",_xlfn.NUMBERVALUE(Plantilla!CP173),"")</f>
        <v/>
      </c>
      <c r="CS162" s="110" t="str">
        <f>IF($C162="OK",_xlfn.NUMBERVALUE(Plantilla!CQ173),"")</f>
        <v/>
      </c>
      <c r="CT162" s="6" t="str">
        <f>IF($C162="OK",_xlfn.NUMBERVALUE(Plantilla!CR173),"")</f>
        <v/>
      </c>
      <c r="CU162" s="109" t="str">
        <f>IF($C162="OK",_xlfn.NUMBERVALUE(Plantilla!CS173),"")</f>
        <v/>
      </c>
      <c r="CV162" s="110" t="str">
        <f>IF($C162="OK",_xlfn.NUMBERVALUE(Plantilla!CT173),"")</f>
        <v/>
      </c>
      <c r="CW162" s="6" t="str">
        <f>IF($C162="OK",_xlfn.NUMBERVALUE(Plantilla!CU173),"")</f>
        <v/>
      </c>
      <c r="CX162" s="82" t="str">
        <f>IF($C162="OK",_xlfn.NUMBERVALUE(Plantilla!CV173),"")</f>
        <v/>
      </c>
      <c r="CY162" s="6" t="str">
        <f>IF($C162="OK",_xlfn.NUMBERVALUE(Plantilla!CW173),"")</f>
        <v/>
      </c>
      <c r="CZ162" s="82" t="str">
        <f>IF($C162="OK",_xlfn.NUMBERVALUE(Plantilla!CX173),"")</f>
        <v/>
      </c>
      <c r="DA162" s="6" t="str">
        <f>IF($C162="OK",_xlfn.NUMBERVALUE(Plantilla!CY173),"")</f>
        <v/>
      </c>
      <c r="DB162" s="109" t="str">
        <f>IF($C162="OK",_xlfn.NUMBERVALUE(Plantilla!CZ173),"")</f>
        <v/>
      </c>
      <c r="DC162" s="6" t="str">
        <f>IF($C162="OK",_xlfn.NUMBERVALUE(Plantilla!DA173),"")</f>
        <v/>
      </c>
      <c r="DD162" s="6" t="str">
        <f>IF($C162="OK",TEXT(Plantilla!DB173,"#"),"")</f>
        <v/>
      </c>
      <c r="DE162" s="6" t="str">
        <f>IF($C162="OK",_xlfn.NUMBERVALUE(Plantilla!DC173),"")</f>
        <v/>
      </c>
      <c r="DF162" s="4" t="str">
        <f>IF($C162="OK",_xlfn.NUMBERVALUE(Plantilla!DD173),"")</f>
        <v/>
      </c>
      <c r="DG162" s="6" t="str">
        <f>IF($C162="OK",_xlfn.NUMBERVALUE(Plantilla!DE173),"")</f>
        <v/>
      </c>
      <c r="DH162" s="6" t="str">
        <f>IF($C162="OK",_xlfn.NUMBERVALUE(Plantilla!DF173),"")</f>
        <v/>
      </c>
      <c r="DI162" s="6" t="str">
        <f>IF($C162="OK",_xlfn.NUMBERVALUE(Plantilla!DG173),"")</f>
        <v/>
      </c>
      <c r="DJ162" s="6" t="str">
        <f>IF($C162="OK",_xlfn.NUMBERVALUE(Plantilla!DH173),"")</f>
        <v/>
      </c>
      <c r="DK162" s="6" t="str">
        <f>IF($C162="OK",_xlfn.NUMBERVALUE(Plantilla!DI173),"")</f>
        <v/>
      </c>
      <c r="DL162" s="6" t="str">
        <f>IF($C162="OK",_xlfn.NUMBERVALUE(Plantilla!DJ173),"")</f>
        <v/>
      </c>
      <c r="DM162" s="6" t="str">
        <f>IF($C162="OK",_xlfn.NUMBERVALUE(Plantilla!DK173),"")</f>
        <v/>
      </c>
      <c r="DN162" s="6" t="str">
        <f>IF($C162="OK",_xlfn.NUMBERVALUE(Plantilla!DL173),"")</f>
        <v/>
      </c>
      <c r="DO162" s="6" t="str">
        <f>IF($C162="OK",_xlfn.NUMBERVALUE(Plantilla!DM173),"")</f>
        <v/>
      </c>
      <c r="DP162" s="6" t="str">
        <f>IF($C162="OK",_xlfn.NUMBERVALUE(Plantilla!DN173),"")</f>
        <v/>
      </c>
      <c r="DQ162" s="6" t="str">
        <f>IF($C162="OK",_xlfn.NUMBERVALUE(Plantilla!DO173),"")</f>
        <v/>
      </c>
      <c r="DR162" s="6" t="str">
        <f>IF($C162="OK",_xlfn.NUMBERVALUE(Plantilla!DP173),"")</f>
        <v/>
      </c>
      <c r="DS162" t="str">
        <f>IF($C162="OK",TEXT(Plantilla!DR173,"#"),"")</f>
        <v/>
      </c>
      <c r="DT162" s="6"/>
    </row>
    <row r="163" spans="1:124" x14ac:dyDescent="0.25">
      <c r="A163" t="str">
        <f>IF(Plantilla!$I$6="¡Perfecto!, Guarda el archivo y adjúntalo a tu interfaz de Nómina Electrónica","OK","Error")</f>
        <v>OK</v>
      </c>
      <c r="B163" t="str">
        <f>IF(Plantilla!$I$6="¡Perfecto!, Guarda el archivo y adjúntalo a tu interfaz de Nómina Electrónica",MID(Plantilla!$D$2,SEARCH("V",Plantilla!$D$2),10),"")</f>
        <v>V2.0</v>
      </c>
      <c r="C163" t="str">
        <f>Plantilla!C174</f>
        <v/>
      </c>
      <c r="D163" t="str">
        <f>IF($C163="OK",Plantilla!B174,"")</f>
        <v/>
      </c>
      <c r="E163" t="str">
        <f>IF($C163="OK",
   VLOOKUP(Plantilla!$E$4,'Tablas '!$AP$4:$AT$6,5,FALSE),
"")</f>
        <v/>
      </c>
      <c r="F163" t="str">
        <f>IF($C163="OK",TEXT(Plantilla!D174,"#"),"")</f>
        <v/>
      </c>
      <c r="G163" t="str">
        <f>IF($C163="OK",
   VLOOKUP(Plantilla!E174,'Tablas '!$B$4:$C$14,2,FALSE),
"")</f>
        <v/>
      </c>
      <c r="H163" t="str">
        <f>IF($C163="OK",TEXT(Plantilla!F174,"#"),"")</f>
        <v/>
      </c>
      <c r="I163" t="str">
        <f>IF($C163="OK",TEXT(Plantilla!G174,"#"),"")</f>
        <v/>
      </c>
      <c r="J163" t="str">
        <f>IF($C163="OK",TEXT(Plantilla!H174,"#"),"")</f>
        <v/>
      </c>
      <c r="K163" t="str">
        <f>IF($C163="OK",TEXT(Plantilla!I174,"#"),"")</f>
        <v/>
      </c>
      <c r="L163" t="str">
        <f>IF($C163="OK",TEXT(Plantilla!J174,"#"),"")</f>
        <v/>
      </c>
      <c r="M163" t="str">
        <f>IF($C163="OK",TEXT(Plantilla!K174,"#"),"")</f>
        <v/>
      </c>
      <c r="N163" t="str">
        <f>IF($C163="OK",
   CONCATENATE(YEAR(Plantilla!L174),"-",TEXT(MONTH(Plantilla!L174),"00"),"-",TEXT(DAY(Plantilla!L174),"00")),
"")</f>
        <v/>
      </c>
      <c r="O163" t="str">
        <f>IF($C163="OK",_xlfn.NUMBERVALUE(Plantilla!M174),"")</f>
        <v/>
      </c>
      <c r="P163" t="str">
        <f>IF($C163="OK",
   IF(Plantilla!N174&lt;&gt;"",
      CONCATENATE(YEAR(Plantilla!N174),"-",TEXT(MONTH(Plantilla!N174),"00"),"-",TEXT(DAY(Plantilla!N174),"00")),
   ""),
"")</f>
        <v/>
      </c>
      <c r="Q163" t="str">
        <f>IF($C163="OK",
   VLOOKUP(Plantilla!O174,'Tablas '!$E$4:$F$19,2,FALSE),
"")</f>
        <v/>
      </c>
      <c r="R163" t="str">
        <f>IF($C163="OK",
   VLOOKUP(Plantilla!P174,'Tablas '!$H$4:$I$5,2,FALSE),
"")</f>
        <v/>
      </c>
      <c r="S163" t="str">
        <f>IF($C163="OK",
   VLOOKUP(Plantilla!Q174,'Tablas '!$K$4:$L$8,2,FALSE),
"")</f>
        <v/>
      </c>
      <c r="T163" t="str">
        <f>IF($C163="OK",
   VLOOKUP(Plantilla!R174,'Tablas '!$AE$4:$AF$6,2,FALSE),
"")</f>
        <v/>
      </c>
      <c r="U163" t="str">
        <f>IF($C163="OK",
   VLOOKUP(Plantilla!S174,'Tablas '!$AE$4:$AF$6,2,FALSE),
"")</f>
        <v/>
      </c>
      <c r="V163" t="str">
        <f>IF($C163="OK",TEXT(Plantilla!T174,"#"),"")</f>
        <v/>
      </c>
      <c r="W163" s="84" t="str">
        <f>IF($C163="OK",
   VLOOKUP(Plantilla!U174,'Tablas '!$AM$4:$AN$1126,2,FALSE),
"")</f>
        <v/>
      </c>
      <c r="X163" t="str">
        <f>IF($C163="OK",TEXT(Plantilla!V174,"#"),"")</f>
        <v/>
      </c>
      <c r="Y163" t="str">
        <f>IF($C163="OK",
   CONCATENATE(YEAR(Plantilla!W174),"-",TEXT(MONTH(Plantilla!W174),"00"),"-",TEXT(DAY(Plantilla!W174),"00")),
"")</f>
        <v/>
      </c>
      <c r="Z163" t="str">
        <f>IF($C163="OK",
   CONCATENATE(YEAR(Plantilla!X174),"-",TEXT(MONTH(Plantilla!X174),"00"),"-",TEXT(DAY(Plantilla!X174),"00")),
"")</f>
        <v/>
      </c>
      <c r="AA163" t="str">
        <f>IF($C163="OK",
   TEXT(VLOOKUP(Plantilla!Y174,'Tablas '!$Q$4:$R$9,2,FALSE),"#"),
"")</f>
        <v/>
      </c>
      <c r="AB163" t="str">
        <f>IF($C163="OK",
   CONCATENATE(YEAR(Plantilla!Z174),"-",TEXT(MONTH(Plantilla!Z174),"00"),"-",TEXT(DAY(Plantilla!Z174),"00")),
"")</f>
        <v/>
      </c>
      <c r="AC163" t="str">
        <f>IF($C163="OK",
   TEXT(VLOOKUP(Plantilla!AA174,'Tablas '!$T$4:$U$13,2,FALSE),"#"),
"")</f>
        <v/>
      </c>
      <c r="AD163" t="str">
        <f>IF($C163="OK",TEXT(Plantilla!AB174,"#"),"")</f>
        <v/>
      </c>
      <c r="AE163" t="str">
        <f>IF($C163="OK",
   IF(Plantilla!AC174&lt;&gt;"",
      TEXT(VLOOKUP(Plantilla!AC174,'Tablas '!$W$4:$X$7,2,FALSE),"#"),
   ""),
"")</f>
        <v/>
      </c>
      <c r="AF163" t="str">
        <f>IF($C163="OK",TEXT(Plantilla!AD174,"#"),"")</f>
        <v/>
      </c>
      <c r="AG163" s="6" t="str">
        <f>IF($C163="OK",_xlfn.NUMBERVALUE(Plantilla!AE174),"")</f>
        <v/>
      </c>
      <c r="AH163" s="4" t="str">
        <f>IF($C163="OK",_xlfn.NUMBERVALUE(Plantilla!AF174),"")</f>
        <v/>
      </c>
      <c r="AI163" s="6" t="str">
        <f>IF($C163="OK",_xlfn.NUMBERVALUE(Plantilla!AG174),"")</f>
        <v/>
      </c>
      <c r="AJ163" s="6" t="str">
        <f>IF($C163="OK",_xlfn.NUMBERVALUE(Plantilla!AH174),"")</f>
        <v/>
      </c>
      <c r="AK163" s="6" t="str">
        <f>IF($C163="OK",_xlfn.NUMBERVALUE(Plantilla!AI174),"")</f>
        <v/>
      </c>
      <c r="AL163" s="6" t="str">
        <f>IF($C163="OK",_xlfn.NUMBERVALUE(Plantilla!AJ174),"")</f>
        <v/>
      </c>
      <c r="AM163" s="4" t="str">
        <f>IF($C163="OK",_xlfn.NUMBERVALUE(Plantilla!AK174),"")</f>
        <v/>
      </c>
      <c r="AN163" s="6" t="str">
        <f>IF($C163="OK",_xlfn.NUMBERVALUE(Plantilla!AL174),"")</f>
        <v/>
      </c>
      <c r="AO163" s="4" t="str">
        <f>IF($C163="OK",_xlfn.NUMBERVALUE(Plantilla!AM174),"")</f>
        <v/>
      </c>
      <c r="AP163" s="6" t="str">
        <f>IF($C163="OK",_xlfn.NUMBERVALUE(Plantilla!AN174),"")</f>
        <v/>
      </c>
      <c r="AQ163" s="4" t="str">
        <f>IF($C163="OK",_xlfn.NUMBERVALUE(Plantilla!AO174),"")</f>
        <v/>
      </c>
      <c r="AR163" s="6" t="str">
        <f>IF($C163="OK",_xlfn.NUMBERVALUE(Plantilla!AP174),"")</f>
        <v/>
      </c>
      <c r="AS163" s="4" t="str">
        <f>IF($C163="OK",_xlfn.NUMBERVALUE(Plantilla!AQ174),"")</f>
        <v/>
      </c>
      <c r="AT163" s="6" t="str">
        <f>IF($C163="OK",_xlfn.NUMBERVALUE(Plantilla!AR174),"")</f>
        <v/>
      </c>
      <c r="AU163" s="4" t="str">
        <f>IF($C163="OK",_xlfn.NUMBERVALUE(Plantilla!AS174),"")</f>
        <v/>
      </c>
      <c r="AV163" s="6" t="str">
        <f>IF($C163="OK",_xlfn.NUMBERVALUE(Plantilla!AT174),"")</f>
        <v/>
      </c>
      <c r="AW163" s="4" t="str">
        <f>IF($C163="OK",_xlfn.NUMBERVALUE(Plantilla!AU174),"")</f>
        <v/>
      </c>
      <c r="AX163" s="6" t="str">
        <f>IF($C163="OK",_xlfn.NUMBERVALUE(Plantilla!AV174),"")</f>
        <v/>
      </c>
      <c r="AY163" s="4" t="str">
        <f>IF($C163="OK",_xlfn.NUMBERVALUE(Plantilla!AW174),"")</f>
        <v/>
      </c>
      <c r="AZ163" s="6" t="str">
        <f>IF($C163="OK",_xlfn.NUMBERVALUE(Plantilla!AX174),"")</f>
        <v/>
      </c>
      <c r="BA163" t="str">
        <f>IF($C163="OK",_xlfn.NUMBERVALUE(Plantilla!AY174),"")</f>
        <v/>
      </c>
      <c r="BB163" t="str">
        <f>IF($C163="OK",_xlfn.NUMBERVALUE(Plantilla!AZ174),"")</f>
        <v/>
      </c>
      <c r="BC163" s="4" t="str">
        <f>IF($C163="OK",_xlfn.NUMBERVALUE(Plantilla!BA174),"")</f>
        <v/>
      </c>
      <c r="BD163" s="6" t="str">
        <f>IF($C163="OK",_xlfn.NUMBERVALUE(Plantilla!BB174),"")</f>
        <v/>
      </c>
      <c r="BE163" s="4" t="str">
        <f>IF($C163="OK",_xlfn.NUMBERVALUE(Plantilla!BC174),"")</f>
        <v/>
      </c>
      <c r="BF163" s="6" t="str">
        <f>IF($C163="OK",_xlfn.NUMBERVALUE(Plantilla!BD174),"")</f>
        <v/>
      </c>
      <c r="BG163" s="4" t="str">
        <f>IF($C163="OK",_xlfn.NUMBERVALUE(Plantilla!BE174),"")</f>
        <v/>
      </c>
      <c r="BH163" s="6" t="str">
        <f>IF($C163="OK",_xlfn.NUMBERVALUE(Plantilla!BF174),"")</f>
        <v/>
      </c>
      <c r="BI163" s="110" t="str">
        <f>IF($C163="OK",_xlfn.NUMBERVALUE(Plantilla!BG174),"")</f>
        <v/>
      </c>
      <c r="BJ163" s="6" t="str">
        <f>IF($C163="OK",_xlfn.NUMBERVALUE(Plantilla!BH174),"")</f>
        <v/>
      </c>
      <c r="BK163" s="109" t="str">
        <f>IF($C163="OK",_xlfn.NUMBERVALUE(Plantilla!BI174),"")</f>
        <v/>
      </c>
      <c r="BL163" s="6" t="str">
        <f>IF($C163="OK",
   IF(Plantilla!BJ174&lt;&gt;"",
      TEXT(VLOOKUP(Plantilla!BJ174,'Tablas '!$Z$4:$AA$6,2,FALSE),"#"),
   ""),
"")</f>
        <v/>
      </c>
      <c r="BM163" s="4" t="str">
        <f>IF($C163="OK",_xlfn.NUMBERVALUE(Plantilla!BK174),"")</f>
        <v/>
      </c>
      <c r="BN163" s="4" t="str">
        <f>IF($C163="OK",_xlfn.NUMBERVALUE(Plantilla!BL174),"")</f>
        <v/>
      </c>
      <c r="BO163" s="6" t="str">
        <f>IF($C163="OK",_xlfn.NUMBERVALUE(Plantilla!BM174),"")</f>
        <v/>
      </c>
      <c r="BP163" s="4" t="str">
        <f>IF($C163="OK",_xlfn.NUMBERVALUE(Plantilla!BN174),"")</f>
        <v/>
      </c>
      <c r="BQ163" s="6" t="str">
        <f>IF($C163="OK",_xlfn.NUMBERVALUE(Plantilla!BO174),"")</f>
        <v/>
      </c>
      <c r="BR163" s="4" t="str">
        <f>IF($C163="OK",_xlfn.NUMBERVALUE(Plantilla!BP174),"")</f>
        <v/>
      </c>
      <c r="BS163" s="6" t="str">
        <f>IF($C163="OK",_xlfn.NUMBERVALUE(Plantilla!BQ174),"")</f>
        <v/>
      </c>
      <c r="BT163" s="4" t="str">
        <f>IF($C163="OK",_xlfn.NUMBERVALUE(Plantilla!BR174),"")</f>
        <v/>
      </c>
      <c r="BU163" s="6" t="str">
        <f>IF($C163="OK",_xlfn.NUMBERVALUE(Plantilla!BS174),"")</f>
        <v/>
      </c>
      <c r="BV163" s="6" t="str">
        <f>IF($C163="OK",_xlfn.NUMBERVALUE(Plantilla!BT174),"")</f>
        <v/>
      </c>
      <c r="BW163" s="6" t="str">
        <f>IF($C163="OK",_xlfn.NUMBERVALUE(Plantilla!BU174),"")</f>
        <v/>
      </c>
      <c r="BX163" s="6" t="str">
        <f>IF($C163="OK",_xlfn.NUMBERVALUE(Plantilla!BV174),"")</f>
        <v/>
      </c>
      <c r="BY163" s="6" t="str">
        <f>IF($C163="OK",_xlfn.NUMBERVALUE(Plantilla!BW174),"")</f>
        <v/>
      </c>
      <c r="BZ163" s="6" t="str">
        <f>IF($C163="OK",_xlfn.NUMBERVALUE(Plantilla!BX174),"")</f>
        <v/>
      </c>
      <c r="CA163" s="6" t="str">
        <f>IF($C163="OK",_xlfn.NUMBERVALUE(Plantilla!BY174),"")</f>
        <v/>
      </c>
      <c r="CB163" s="6" t="str">
        <f>IF($C163="OK",_xlfn.NUMBERVALUE(Plantilla!BZ174),"")</f>
        <v/>
      </c>
      <c r="CC163" s="6" t="str">
        <f>IF($C163="OK",_xlfn.NUMBERVALUE(Plantilla!CA174),"")</f>
        <v/>
      </c>
      <c r="CD163" s="6" t="str">
        <f>IF($C163="OK",_xlfn.NUMBERVALUE(Plantilla!CB174),"")</f>
        <v/>
      </c>
      <c r="CE163" s="6" t="str">
        <f>IF($C163="OK",_xlfn.NUMBERVALUE(Plantilla!CC174),"")</f>
        <v/>
      </c>
      <c r="CF163" s="4" t="str">
        <f>IF($C163="OK",_xlfn.NUMBERVALUE(Plantilla!CD174),"")</f>
        <v/>
      </c>
      <c r="CG163" s="6" t="str">
        <f>IF($C163="OK",_xlfn.NUMBERVALUE(Plantilla!CE174),"")</f>
        <v/>
      </c>
      <c r="CH163" s="6" t="str">
        <f>IF($C163="OK",_xlfn.NUMBERVALUE(Plantilla!CF174),"")</f>
        <v/>
      </c>
      <c r="CI163" s="6" t="str">
        <f>IF($C163="OK",_xlfn.NUMBERVALUE(Plantilla!CG174),"")</f>
        <v/>
      </c>
      <c r="CJ163" s="6" t="str">
        <f>IF($C163="OK",_xlfn.NUMBERVALUE(Plantilla!CH174),"")</f>
        <v/>
      </c>
      <c r="CK163" s="6" t="str">
        <f>IF($C163="OK",_xlfn.NUMBERVALUE(Plantilla!CI174),"")</f>
        <v/>
      </c>
      <c r="CL163" s="6" t="str">
        <f>IF($C163="OK",_xlfn.NUMBERVALUE(Plantilla!CJ174),"")</f>
        <v/>
      </c>
      <c r="CM163" t="str">
        <f>IF($C163="OK",TEXT(Plantilla!CK174,"#"),"")</f>
        <v/>
      </c>
      <c r="CN163" s="6" t="str">
        <f>IF($C163="OK",_xlfn.NUMBERVALUE(Plantilla!CL174),"")</f>
        <v/>
      </c>
      <c r="CO163" s="6" t="str">
        <f>IF($C163="OK",_xlfn.NUMBERVALUE(Plantilla!CM174),"")</f>
        <v/>
      </c>
      <c r="CP163" s="110" t="str">
        <f>IF($C163="OK",_xlfn.NUMBERVALUE(Plantilla!CN174),"")</f>
        <v/>
      </c>
      <c r="CQ163" s="6" t="str">
        <f>IF($C163="OK",_xlfn.NUMBERVALUE(Plantilla!CO174),"")</f>
        <v/>
      </c>
      <c r="CR163" s="109" t="str">
        <f>IF($C163="OK",_xlfn.NUMBERVALUE(Plantilla!CP174),"")</f>
        <v/>
      </c>
      <c r="CS163" s="110" t="str">
        <f>IF($C163="OK",_xlfn.NUMBERVALUE(Plantilla!CQ174),"")</f>
        <v/>
      </c>
      <c r="CT163" s="6" t="str">
        <f>IF($C163="OK",_xlfn.NUMBERVALUE(Plantilla!CR174),"")</f>
        <v/>
      </c>
      <c r="CU163" s="109" t="str">
        <f>IF($C163="OK",_xlfn.NUMBERVALUE(Plantilla!CS174),"")</f>
        <v/>
      </c>
      <c r="CV163" s="110" t="str">
        <f>IF($C163="OK",_xlfn.NUMBERVALUE(Plantilla!CT174),"")</f>
        <v/>
      </c>
      <c r="CW163" s="6" t="str">
        <f>IF($C163="OK",_xlfn.NUMBERVALUE(Plantilla!CU174),"")</f>
        <v/>
      </c>
      <c r="CX163" s="82" t="str">
        <f>IF($C163="OK",_xlfn.NUMBERVALUE(Plantilla!CV174),"")</f>
        <v/>
      </c>
      <c r="CY163" s="6" t="str">
        <f>IF($C163="OK",_xlfn.NUMBERVALUE(Plantilla!CW174),"")</f>
        <v/>
      </c>
      <c r="CZ163" s="82" t="str">
        <f>IF($C163="OK",_xlfn.NUMBERVALUE(Plantilla!CX174),"")</f>
        <v/>
      </c>
      <c r="DA163" s="6" t="str">
        <f>IF($C163="OK",_xlfn.NUMBERVALUE(Plantilla!CY174),"")</f>
        <v/>
      </c>
      <c r="DB163" s="109" t="str">
        <f>IF($C163="OK",_xlfn.NUMBERVALUE(Plantilla!CZ174),"")</f>
        <v/>
      </c>
      <c r="DC163" s="6" t="str">
        <f>IF($C163="OK",_xlfn.NUMBERVALUE(Plantilla!DA174),"")</f>
        <v/>
      </c>
      <c r="DD163" s="6" t="str">
        <f>IF($C163="OK",TEXT(Plantilla!DB174,"#"),"")</f>
        <v/>
      </c>
      <c r="DE163" s="6" t="str">
        <f>IF($C163="OK",_xlfn.NUMBERVALUE(Plantilla!DC174),"")</f>
        <v/>
      </c>
      <c r="DF163" s="4" t="str">
        <f>IF($C163="OK",_xlfn.NUMBERVALUE(Plantilla!DD174),"")</f>
        <v/>
      </c>
      <c r="DG163" s="6" t="str">
        <f>IF($C163="OK",_xlfn.NUMBERVALUE(Plantilla!DE174),"")</f>
        <v/>
      </c>
      <c r="DH163" s="6" t="str">
        <f>IF($C163="OK",_xlfn.NUMBERVALUE(Plantilla!DF174),"")</f>
        <v/>
      </c>
      <c r="DI163" s="6" t="str">
        <f>IF($C163="OK",_xlfn.NUMBERVALUE(Plantilla!DG174),"")</f>
        <v/>
      </c>
      <c r="DJ163" s="6" t="str">
        <f>IF($C163="OK",_xlfn.NUMBERVALUE(Plantilla!DH174),"")</f>
        <v/>
      </c>
      <c r="DK163" s="6" t="str">
        <f>IF($C163="OK",_xlfn.NUMBERVALUE(Plantilla!DI174),"")</f>
        <v/>
      </c>
      <c r="DL163" s="6" t="str">
        <f>IF($C163="OK",_xlfn.NUMBERVALUE(Plantilla!DJ174),"")</f>
        <v/>
      </c>
      <c r="DM163" s="6" t="str">
        <f>IF($C163="OK",_xlfn.NUMBERVALUE(Plantilla!DK174),"")</f>
        <v/>
      </c>
      <c r="DN163" s="6" t="str">
        <f>IF($C163="OK",_xlfn.NUMBERVALUE(Plantilla!DL174),"")</f>
        <v/>
      </c>
      <c r="DO163" s="6" t="str">
        <f>IF($C163="OK",_xlfn.NUMBERVALUE(Plantilla!DM174),"")</f>
        <v/>
      </c>
      <c r="DP163" s="6" t="str">
        <f>IF($C163="OK",_xlfn.NUMBERVALUE(Plantilla!DN174),"")</f>
        <v/>
      </c>
      <c r="DQ163" s="6" t="str">
        <f>IF($C163="OK",_xlfn.NUMBERVALUE(Plantilla!DO174),"")</f>
        <v/>
      </c>
      <c r="DR163" s="6" t="str">
        <f>IF($C163="OK",_xlfn.NUMBERVALUE(Plantilla!DP174),"")</f>
        <v/>
      </c>
      <c r="DS163" t="str">
        <f>IF($C163="OK",TEXT(Plantilla!DR174,"#"),"")</f>
        <v/>
      </c>
      <c r="DT163" s="6"/>
    </row>
    <row r="164" spans="1:124" x14ac:dyDescent="0.25">
      <c r="A164" t="str">
        <f>IF(Plantilla!$I$6="¡Perfecto!, Guarda el archivo y adjúntalo a tu interfaz de Nómina Electrónica","OK","Error")</f>
        <v>OK</v>
      </c>
      <c r="B164" t="str">
        <f>IF(Plantilla!$I$6="¡Perfecto!, Guarda el archivo y adjúntalo a tu interfaz de Nómina Electrónica",MID(Plantilla!$D$2,SEARCH("V",Plantilla!$D$2),10),"")</f>
        <v>V2.0</v>
      </c>
      <c r="C164" t="str">
        <f>Plantilla!C175</f>
        <v/>
      </c>
      <c r="D164" t="str">
        <f>IF($C164="OK",Plantilla!B175,"")</f>
        <v/>
      </c>
      <c r="E164" t="str">
        <f>IF($C164="OK",
   VLOOKUP(Plantilla!$E$4,'Tablas '!$AP$4:$AT$6,5,FALSE),
"")</f>
        <v/>
      </c>
      <c r="F164" t="str">
        <f>IF($C164="OK",TEXT(Plantilla!D175,"#"),"")</f>
        <v/>
      </c>
      <c r="G164" t="str">
        <f>IF($C164="OK",
   VLOOKUP(Plantilla!E175,'Tablas '!$B$4:$C$14,2,FALSE),
"")</f>
        <v/>
      </c>
      <c r="H164" t="str">
        <f>IF($C164="OK",TEXT(Plantilla!F175,"#"),"")</f>
        <v/>
      </c>
      <c r="I164" t="str">
        <f>IF($C164="OK",TEXT(Plantilla!G175,"#"),"")</f>
        <v/>
      </c>
      <c r="J164" t="str">
        <f>IF($C164="OK",TEXT(Plantilla!H175,"#"),"")</f>
        <v/>
      </c>
      <c r="K164" t="str">
        <f>IF($C164="OK",TEXT(Plantilla!I175,"#"),"")</f>
        <v/>
      </c>
      <c r="L164" t="str">
        <f>IF($C164="OK",TEXT(Plantilla!J175,"#"),"")</f>
        <v/>
      </c>
      <c r="M164" t="str">
        <f>IF($C164="OK",TEXT(Plantilla!K175,"#"),"")</f>
        <v/>
      </c>
      <c r="N164" t="str">
        <f>IF($C164="OK",
   CONCATENATE(YEAR(Plantilla!L175),"-",TEXT(MONTH(Plantilla!L175),"00"),"-",TEXT(DAY(Plantilla!L175),"00")),
"")</f>
        <v/>
      </c>
      <c r="O164" t="str">
        <f>IF($C164="OK",_xlfn.NUMBERVALUE(Plantilla!M175),"")</f>
        <v/>
      </c>
      <c r="P164" t="str">
        <f>IF($C164="OK",
   IF(Plantilla!N175&lt;&gt;"",
      CONCATENATE(YEAR(Plantilla!N175),"-",TEXT(MONTH(Plantilla!N175),"00"),"-",TEXT(DAY(Plantilla!N175),"00")),
   ""),
"")</f>
        <v/>
      </c>
      <c r="Q164" t="str">
        <f>IF($C164="OK",
   VLOOKUP(Plantilla!O175,'Tablas '!$E$4:$F$19,2,FALSE),
"")</f>
        <v/>
      </c>
      <c r="R164" t="str">
        <f>IF($C164="OK",
   VLOOKUP(Plantilla!P175,'Tablas '!$H$4:$I$5,2,FALSE),
"")</f>
        <v/>
      </c>
      <c r="S164" t="str">
        <f>IF($C164="OK",
   VLOOKUP(Plantilla!Q175,'Tablas '!$K$4:$L$8,2,FALSE),
"")</f>
        <v/>
      </c>
      <c r="T164" t="str">
        <f>IF($C164="OK",
   VLOOKUP(Plantilla!R175,'Tablas '!$AE$4:$AF$6,2,FALSE),
"")</f>
        <v/>
      </c>
      <c r="U164" t="str">
        <f>IF($C164="OK",
   VLOOKUP(Plantilla!S175,'Tablas '!$AE$4:$AF$6,2,FALSE),
"")</f>
        <v/>
      </c>
      <c r="V164" t="str">
        <f>IF($C164="OK",TEXT(Plantilla!T175,"#"),"")</f>
        <v/>
      </c>
      <c r="W164" s="84" t="str">
        <f>IF($C164="OK",
   VLOOKUP(Plantilla!U175,'Tablas '!$AM$4:$AN$1126,2,FALSE),
"")</f>
        <v/>
      </c>
      <c r="X164" t="str">
        <f>IF($C164="OK",TEXT(Plantilla!V175,"#"),"")</f>
        <v/>
      </c>
      <c r="Y164" t="str">
        <f>IF($C164="OK",
   CONCATENATE(YEAR(Plantilla!W175),"-",TEXT(MONTH(Plantilla!W175),"00"),"-",TEXT(DAY(Plantilla!W175),"00")),
"")</f>
        <v/>
      </c>
      <c r="Z164" t="str">
        <f>IF($C164="OK",
   CONCATENATE(YEAR(Plantilla!X175),"-",TEXT(MONTH(Plantilla!X175),"00"),"-",TEXT(DAY(Plantilla!X175),"00")),
"")</f>
        <v/>
      </c>
      <c r="AA164" t="str">
        <f>IF($C164="OK",
   TEXT(VLOOKUP(Plantilla!Y175,'Tablas '!$Q$4:$R$9,2,FALSE),"#"),
"")</f>
        <v/>
      </c>
      <c r="AB164" t="str">
        <f>IF($C164="OK",
   CONCATENATE(YEAR(Plantilla!Z175),"-",TEXT(MONTH(Plantilla!Z175),"00"),"-",TEXT(DAY(Plantilla!Z175),"00")),
"")</f>
        <v/>
      </c>
      <c r="AC164" t="str">
        <f>IF($C164="OK",
   TEXT(VLOOKUP(Plantilla!AA175,'Tablas '!$T$4:$U$13,2,FALSE),"#"),
"")</f>
        <v/>
      </c>
      <c r="AD164" t="str">
        <f>IF($C164="OK",TEXT(Plantilla!AB175,"#"),"")</f>
        <v/>
      </c>
      <c r="AE164" t="str">
        <f>IF($C164="OK",
   IF(Plantilla!AC175&lt;&gt;"",
      TEXT(VLOOKUP(Plantilla!AC175,'Tablas '!$W$4:$X$7,2,FALSE),"#"),
   ""),
"")</f>
        <v/>
      </c>
      <c r="AF164" t="str">
        <f>IF($C164="OK",TEXT(Plantilla!AD175,"#"),"")</f>
        <v/>
      </c>
      <c r="AG164" s="6" t="str">
        <f>IF($C164="OK",_xlfn.NUMBERVALUE(Plantilla!AE175),"")</f>
        <v/>
      </c>
      <c r="AH164" s="4" t="str">
        <f>IF($C164="OK",_xlfn.NUMBERVALUE(Plantilla!AF175),"")</f>
        <v/>
      </c>
      <c r="AI164" s="6" t="str">
        <f>IF($C164="OK",_xlfn.NUMBERVALUE(Plantilla!AG175),"")</f>
        <v/>
      </c>
      <c r="AJ164" s="6" t="str">
        <f>IF($C164="OK",_xlfn.NUMBERVALUE(Plantilla!AH175),"")</f>
        <v/>
      </c>
      <c r="AK164" s="6" t="str">
        <f>IF($C164="OK",_xlfn.NUMBERVALUE(Plantilla!AI175),"")</f>
        <v/>
      </c>
      <c r="AL164" s="6" t="str">
        <f>IF($C164="OK",_xlfn.NUMBERVALUE(Plantilla!AJ175),"")</f>
        <v/>
      </c>
      <c r="AM164" s="4" t="str">
        <f>IF($C164="OK",_xlfn.NUMBERVALUE(Plantilla!AK175),"")</f>
        <v/>
      </c>
      <c r="AN164" s="6" t="str">
        <f>IF($C164="OK",_xlfn.NUMBERVALUE(Plantilla!AL175),"")</f>
        <v/>
      </c>
      <c r="AO164" s="4" t="str">
        <f>IF($C164="OK",_xlfn.NUMBERVALUE(Plantilla!AM175),"")</f>
        <v/>
      </c>
      <c r="AP164" s="6" t="str">
        <f>IF($C164="OK",_xlfn.NUMBERVALUE(Plantilla!AN175),"")</f>
        <v/>
      </c>
      <c r="AQ164" s="4" t="str">
        <f>IF($C164="OK",_xlfn.NUMBERVALUE(Plantilla!AO175),"")</f>
        <v/>
      </c>
      <c r="AR164" s="6" t="str">
        <f>IF($C164="OK",_xlfn.NUMBERVALUE(Plantilla!AP175),"")</f>
        <v/>
      </c>
      <c r="AS164" s="4" t="str">
        <f>IF($C164="OK",_xlfn.NUMBERVALUE(Plantilla!AQ175),"")</f>
        <v/>
      </c>
      <c r="AT164" s="6" t="str">
        <f>IF($C164="OK",_xlfn.NUMBERVALUE(Plantilla!AR175),"")</f>
        <v/>
      </c>
      <c r="AU164" s="4" t="str">
        <f>IF($C164="OK",_xlfn.NUMBERVALUE(Plantilla!AS175),"")</f>
        <v/>
      </c>
      <c r="AV164" s="6" t="str">
        <f>IF($C164="OK",_xlfn.NUMBERVALUE(Plantilla!AT175),"")</f>
        <v/>
      </c>
      <c r="AW164" s="4" t="str">
        <f>IF($C164="OK",_xlfn.NUMBERVALUE(Plantilla!AU175),"")</f>
        <v/>
      </c>
      <c r="AX164" s="6" t="str">
        <f>IF($C164="OK",_xlfn.NUMBERVALUE(Plantilla!AV175),"")</f>
        <v/>
      </c>
      <c r="AY164" s="4" t="str">
        <f>IF($C164="OK",_xlfn.NUMBERVALUE(Plantilla!AW175),"")</f>
        <v/>
      </c>
      <c r="AZ164" s="6" t="str">
        <f>IF($C164="OK",_xlfn.NUMBERVALUE(Plantilla!AX175),"")</f>
        <v/>
      </c>
      <c r="BA164" t="str">
        <f>IF($C164="OK",_xlfn.NUMBERVALUE(Plantilla!AY175),"")</f>
        <v/>
      </c>
      <c r="BB164" t="str">
        <f>IF($C164="OK",_xlfn.NUMBERVALUE(Plantilla!AZ175),"")</f>
        <v/>
      </c>
      <c r="BC164" s="4" t="str">
        <f>IF($C164="OK",_xlfn.NUMBERVALUE(Plantilla!BA175),"")</f>
        <v/>
      </c>
      <c r="BD164" s="6" t="str">
        <f>IF($C164="OK",_xlfn.NUMBERVALUE(Plantilla!BB175),"")</f>
        <v/>
      </c>
      <c r="BE164" s="4" t="str">
        <f>IF($C164="OK",_xlfn.NUMBERVALUE(Plantilla!BC175),"")</f>
        <v/>
      </c>
      <c r="BF164" s="6" t="str">
        <f>IF($C164="OK",_xlfn.NUMBERVALUE(Plantilla!BD175),"")</f>
        <v/>
      </c>
      <c r="BG164" s="4" t="str">
        <f>IF($C164="OK",_xlfn.NUMBERVALUE(Plantilla!BE175),"")</f>
        <v/>
      </c>
      <c r="BH164" s="6" t="str">
        <f>IF($C164="OK",_xlfn.NUMBERVALUE(Plantilla!BF175),"")</f>
        <v/>
      </c>
      <c r="BI164" s="110" t="str">
        <f>IF($C164="OK",_xlfn.NUMBERVALUE(Plantilla!BG175),"")</f>
        <v/>
      </c>
      <c r="BJ164" s="6" t="str">
        <f>IF($C164="OK",_xlfn.NUMBERVALUE(Plantilla!BH175),"")</f>
        <v/>
      </c>
      <c r="BK164" s="109" t="str">
        <f>IF($C164="OK",_xlfn.NUMBERVALUE(Plantilla!BI175),"")</f>
        <v/>
      </c>
      <c r="BL164" s="6" t="str">
        <f>IF($C164="OK",
   IF(Plantilla!BJ175&lt;&gt;"",
      TEXT(VLOOKUP(Plantilla!BJ175,'Tablas '!$Z$4:$AA$6,2,FALSE),"#"),
   ""),
"")</f>
        <v/>
      </c>
      <c r="BM164" s="4" t="str">
        <f>IF($C164="OK",_xlfn.NUMBERVALUE(Plantilla!BK175),"")</f>
        <v/>
      </c>
      <c r="BN164" s="4" t="str">
        <f>IF($C164="OK",_xlfn.NUMBERVALUE(Plantilla!BL175),"")</f>
        <v/>
      </c>
      <c r="BO164" s="6" t="str">
        <f>IF($C164="OK",_xlfn.NUMBERVALUE(Plantilla!BM175),"")</f>
        <v/>
      </c>
      <c r="BP164" s="4" t="str">
        <f>IF($C164="OK",_xlfn.NUMBERVALUE(Plantilla!BN175),"")</f>
        <v/>
      </c>
      <c r="BQ164" s="6" t="str">
        <f>IF($C164="OK",_xlfn.NUMBERVALUE(Plantilla!BO175),"")</f>
        <v/>
      </c>
      <c r="BR164" s="4" t="str">
        <f>IF($C164="OK",_xlfn.NUMBERVALUE(Plantilla!BP175),"")</f>
        <v/>
      </c>
      <c r="BS164" s="6" t="str">
        <f>IF($C164="OK",_xlfn.NUMBERVALUE(Plantilla!BQ175),"")</f>
        <v/>
      </c>
      <c r="BT164" s="4" t="str">
        <f>IF($C164="OK",_xlfn.NUMBERVALUE(Plantilla!BR175),"")</f>
        <v/>
      </c>
      <c r="BU164" s="6" t="str">
        <f>IF($C164="OK",_xlfn.NUMBERVALUE(Plantilla!BS175),"")</f>
        <v/>
      </c>
      <c r="BV164" s="6" t="str">
        <f>IF($C164="OK",_xlfn.NUMBERVALUE(Plantilla!BT175),"")</f>
        <v/>
      </c>
      <c r="BW164" s="6" t="str">
        <f>IF($C164="OK",_xlfn.NUMBERVALUE(Plantilla!BU175),"")</f>
        <v/>
      </c>
      <c r="BX164" s="6" t="str">
        <f>IF($C164="OK",_xlfn.NUMBERVALUE(Plantilla!BV175),"")</f>
        <v/>
      </c>
      <c r="BY164" s="6" t="str">
        <f>IF($C164="OK",_xlfn.NUMBERVALUE(Plantilla!BW175),"")</f>
        <v/>
      </c>
      <c r="BZ164" s="6" t="str">
        <f>IF($C164="OK",_xlfn.NUMBERVALUE(Plantilla!BX175),"")</f>
        <v/>
      </c>
      <c r="CA164" s="6" t="str">
        <f>IF($C164="OK",_xlfn.NUMBERVALUE(Plantilla!BY175),"")</f>
        <v/>
      </c>
      <c r="CB164" s="6" t="str">
        <f>IF($C164="OK",_xlfn.NUMBERVALUE(Plantilla!BZ175),"")</f>
        <v/>
      </c>
      <c r="CC164" s="6" t="str">
        <f>IF($C164="OK",_xlfn.NUMBERVALUE(Plantilla!CA175),"")</f>
        <v/>
      </c>
      <c r="CD164" s="6" t="str">
        <f>IF($C164="OK",_xlfn.NUMBERVALUE(Plantilla!CB175),"")</f>
        <v/>
      </c>
      <c r="CE164" s="6" t="str">
        <f>IF($C164="OK",_xlfn.NUMBERVALUE(Plantilla!CC175),"")</f>
        <v/>
      </c>
      <c r="CF164" s="4" t="str">
        <f>IF($C164="OK",_xlfn.NUMBERVALUE(Plantilla!CD175),"")</f>
        <v/>
      </c>
      <c r="CG164" s="6" t="str">
        <f>IF($C164="OK",_xlfn.NUMBERVALUE(Plantilla!CE175),"")</f>
        <v/>
      </c>
      <c r="CH164" s="6" t="str">
        <f>IF($C164="OK",_xlfn.NUMBERVALUE(Plantilla!CF175),"")</f>
        <v/>
      </c>
      <c r="CI164" s="6" t="str">
        <f>IF($C164="OK",_xlfn.NUMBERVALUE(Plantilla!CG175),"")</f>
        <v/>
      </c>
      <c r="CJ164" s="6" t="str">
        <f>IF($C164="OK",_xlfn.NUMBERVALUE(Plantilla!CH175),"")</f>
        <v/>
      </c>
      <c r="CK164" s="6" t="str">
        <f>IF($C164="OK",_xlfn.NUMBERVALUE(Plantilla!CI175),"")</f>
        <v/>
      </c>
      <c r="CL164" s="6" t="str">
        <f>IF($C164="OK",_xlfn.NUMBERVALUE(Plantilla!CJ175),"")</f>
        <v/>
      </c>
      <c r="CM164" t="str">
        <f>IF($C164="OK",TEXT(Plantilla!CK175,"#"),"")</f>
        <v/>
      </c>
      <c r="CN164" s="6" t="str">
        <f>IF($C164="OK",_xlfn.NUMBERVALUE(Plantilla!CL175),"")</f>
        <v/>
      </c>
      <c r="CO164" s="6" t="str">
        <f>IF($C164="OK",_xlfn.NUMBERVALUE(Plantilla!CM175),"")</f>
        <v/>
      </c>
      <c r="CP164" s="110" t="str">
        <f>IF($C164="OK",_xlfn.NUMBERVALUE(Plantilla!CN175),"")</f>
        <v/>
      </c>
      <c r="CQ164" s="6" t="str">
        <f>IF($C164="OK",_xlfn.NUMBERVALUE(Plantilla!CO175),"")</f>
        <v/>
      </c>
      <c r="CR164" s="109" t="str">
        <f>IF($C164="OK",_xlfn.NUMBERVALUE(Plantilla!CP175),"")</f>
        <v/>
      </c>
      <c r="CS164" s="110" t="str">
        <f>IF($C164="OK",_xlfn.NUMBERVALUE(Plantilla!CQ175),"")</f>
        <v/>
      </c>
      <c r="CT164" s="6" t="str">
        <f>IF($C164="OK",_xlfn.NUMBERVALUE(Plantilla!CR175),"")</f>
        <v/>
      </c>
      <c r="CU164" s="109" t="str">
        <f>IF($C164="OK",_xlfn.NUMBERVALUE(Plantilla!CS175),"")</f>
        <v/>
      </c>
      <c r="CV164" s="110" t="str">
        <f>IF($C164="OK",_xlfn.NUMBERVALUE(Plantilla!CT175),"")</f>
        <v/>
      </c>
      <c r="CW164" s="6" t="str">
        <f>IF($C164="OK",_xlfn.NUMBERVALUE(Plantilla!CU175),"")</f>
        <v/>
      </c>
      <c r="CX164" s="82" t="str">
        <f>IF($C164="OK",_xlfn.NUMBERVALUE(Plantilla!CV175),"")</f>
        <v/>
      </c>
      <c r="CY164" s="6" t="str">
        <f>IF($C164="OK",_xlfn.NUMBERVALUE(Plantilla!CW175),"")</f>
        <v/>
      </c>
      <c r="CZ164" s="82" t="str">
        <f>IF($C164="OK",_xlfn.NUMBERVALUE(Plantilla!CX175),"")</f>
        <v/>
      </c>
      <c r="DA164" s="6" t="str">
        <f>IF($C164="OK",_xlfn.NUMBERVALUE(Plantilla!CY175),"")</f>
        <v/>
      </c>
      <c r="DB164" s="109" t="str">
        <f>IF($C164="OK",_xlfn.NUMBERVALUE(Plantilla!CZ175),"")</f>
        <v/>
      </c>
      <c r="DC164" s="6" t="str">
        <f>IF($C164="OK",_xlfn.NUMBERVALUE(Plantilla!DA175),"")</f>
        <v/>
      </c>
      <c r="DD164" s="6" t="str">
        <f>IF($C164="OK",TEXT(Plantilla!DB175,"#"),"")</f>
        <v/>
      </c>
      <c r="DE164" s="6" t="str">
        <f>IF($C164="OK",_xlfn.NUMBERVALUE(Plantilla!DC175),"")</f>
        <v/>
      </c>
      <c r="DF164" s="4" t="str">
        <f>IF($C164="OK",_xlfn.NUMBERVALUE(Plantilla!DD175),"")</f>
        <v/>
      </c>
      <c r="DG164" s="6" t="str">
        <f>IF($C164="OK",_xlfn.NUMBERVALUE(Plantilla!DE175),"")</f>
        <v/>
      </c>
      <c r="DH164" s="6" t="str">
        <f>IF($C164="OK",_xlfn.NUMBERVALUE(Plantilla!DF175),"")</f>
        <v/>
      </c>
      <c r="DI164" s="6" t="str">
        <f>IF($C164="OK",_xlfn.NUMBERVALUE(Plantilla!DG175),"")</f>
        <v/>
      </c>
      <c r="DJ164" s="6" t="str">
        <f>IF($C164="OK",_xlfn.NUMBERVALUE(Plantilla!DH175),"")</f>
        <v/>
      </c>
      <c r="DK164" s="6" t="str">
        <f>IF($C164="OK",_xlfn.NUMBERVALUE(Plantilla!DI175),"")</f>
        <v/>
      </c>
      <c r="DL164" s="6" t="str">
        <f>IF($C164="OK",_xlfn.NUMBERVALUE(Plantilla!DJ175),"")</f>
        <v/>
      </c>
      <c r="DM164" s="6" t="str">
        <f>IF($C164="OK",_xlfn.NUMBERVALUE(Plantilla!DK175),"")</f>
        <v/>
      </c>
      <c r="DN164" s="6" t="str">
        <f>IF($C164="OK",_xlfn.NUMBERVALUE(Plantilla!DL175),"")</f>
        <v/>
      </c>
      <c r="DO164" s="6" t="str">
        <f>IF($C164="OK",_xlfn.NUMBERVALUE(Plantilla!DM175),"")</f>
        <v/>
      </c>
      <c r="DP164" s="6" t="str">
        <f>IF($C164="OK",_xlfn.NUMBERVALUE(Plantilla!DN175),"")</f>
        <v/>
      </c>
      <c r="DQ164" s="6" t="str">
        <f>IF($C164="OK",_xlfn.NUMBERVALUE(Plantilla!DO175),"")</f>
        <v/>
      </c>
      <c r="DR164" s="6" t="str">
        <f>IF($C164="OK",_xlfn.NUMBERVALUE(Plantilla!DP175),"")</f>
        <v/>
      </c>
      <c r="DS164" t="str">
        <f>IF($C164="OK",TEXT(Plantilla!DR175,"#"),"")</f>
        <v/>
      </c>
      <c r="DT164" s="6"/>
    </row>
    <row r="165" spans="1:124" x14ac:dyDescent="0.25">
      <c r="A165" t="str">
        <f>IF(Plantilla!$I$6="¡Perfecto!, Guarda el archivo y adjúntalo a tu interfaz de Nómina Electrónica","OK","Error")</f>
        <v>OK</v>
      </c>
      <c r="B165" t="str">
        <f>IF(Plantilla!$I$6="¡Perfecto!, Guarda el archivo y adjúntalo a tu interfaz de Nómina Electrónica",MID(Plantilla!$D$2,SEARCH("V",Plantilla!$D$2),10),"")</f>
        <v>V2.0</v>
      </c>
      <c r="C165" t="str">
        <f>Plantilla!C176</f>
        <v/>
      </c>
      <c r="D165" t="str">
        <f>IF($C165="OK",Plantilla!B176,"")</f>
        <v/>
      </c>
      <c r="E165" t="str">
        <f>IF($C165="OK",
   VLOOKUP(Plantilla!$E$4,'Tablas '!$AP$4:$AT$6,5,FALSE),
"")</f>
        <v/>
      </c>
      <c r="F165" t="str">
        <f>IF($C165="OK",TEXT(Plantilla!D176,"#"),"")</f>
        <v/>
      </c>
      <c r="G165" t="str">
        <f>IF($C165="OK",
   VLOOKUP(Plantilla!E176,'Tablas '!$B$4:$C$14,2,FALSE),
"")</f>
        <v/>
      </c>
      <c r="H165" t="str">
        <f>IF($C165="OK",TEXT(Plantilla!F176,"#"),"")</f>
        <v/>
      </c>
      <c r="I165" t="str">
        <f>IF($C165="OK",TEXT(Plantilla!G176,"#"),"")</f>
        <v/>
      </c>
      <c r="J165" t="str">
        <f>IF($C165="OK",TEXT(Plantilla!H176,"#"),"")</f>
        <v/>
      </c>
      <c r="K165" t="str">
        <f>IF($C165="OK",TEXT(Plantilla!I176,"#"),"")</f>
        <v/>
      </c>
      <c r="L165" t="str">
        <f>IF($C165="OK",TEXT(Plantilla!J176,"#"),"")</f>
        <v/>
      </c>
      <c r="M165" t="str">
        <f>IF($C165="OK",TEXT(Plantilla!K176,"#"),"")</f>
        <v/>
      </c>
      <c r="N165" t="str">
        <f>IF($C165="OK",
   CONCATENATE(YEAR(Plantilla!L176),"-",TEXT(MONTH(Plantilla!L176),"00"),"-",TEXT(DAY(Plantilla!L176),"00")),
"")</f>
        <v/>
      </c>
      <c r="O165" t="str">
        <f>IF($C165="OK",_xlfn.NUMBERVALUE(Plantilla!M176),"")</f>
        <v/>
      </c>
      <c r="P165" t="str">
        <f>IF($C165="OK",
   IF(Plantilla!N176&lt;&gt;"",
      CONCATENATE(YEAR(Plantilla!N176),"-",TEXT(MONTH(Plantilla!N176),"00"),"-",TEXT(DAY(Plantilla!N176),"00")),
   ""),
"")</f>
        <v/>
      </c>
      <c r="Q165" t="str">
        <f>IF($C165="OK",
   VLOOKUP(Plantilla!O176,'Tablas '!$E$4:$F$19,2,FALSE),
"")</f>
        <v/>
      </c>
      <c r="R165" t="str">
        <f>IF($C165="OK",
   VLOOKUP(Plantilla!P176,'Tablas '!$H$4:$I$5,2,FALSE),
"")</f>
        <v/>
      </c>
      <c r="S165" t="str">
        <f>IF($C165="OK",
   VLOOKUP(Plantilla!Q176,'Tablas '!$K$4:$L$8,2,FALSE),
"")</f>
        <v/>
      </c>
      <c r="T165" t="str">
        <f>IF($C165="OK",
   VLOOKUP(Plantilla!R176,'Tablas '!$AE$4:$AF$6,2,FALSE),
"")</f>
        <v/>
      </c>
      <c r="U165" t="str">
        <f>IF($C165="OK",
   VLOOKUP(Plantilla!S176,'Tablas '!$AE$4:$AF$6,2,FALSE),
"")</f>
        <v/>
      </c>
      <c r="V165" t="str">
        <f>IF($C165="OK",TEXT(Plantilla!T176,"#"),"")</f>
        <v/>
      </c>
      <c r="W165" s="84" t="str">
        <f>IF($C165="OK",
   VLOOKUP(Plantilla!U176,'Tablas '!$AM$4:$AN$1126,2,FALSE),
"")</f>
        <v/>
      </c>
      <c r="X165" t="str">
        <f>IF($C165="OK",TEXT(Plantilla!V176,"#"),"")</f>
        <v/>
      </c>
      <c r="Y165" t="str">
        <f>IF($C165="OK",
   CONCATENATE(YEAR(Plantilla!W176),"-",TEXT(MONTH(Plantilla!W176),"00"),"-",TEXT(DAY(Plantilla!W176),"00")),
"")</f>
        <v/>
      </c>
      <c r="Z165" t="str">
        <f>IF($C165="OK",
   CONCATENATE(YEAR(Plantilla!X176),"-",TEXT(MONTH(Plantilla!X176),"00"),"-",TEXT(DAY(Plantilla!X176),"00")),
"")</f>
        <v/>
      </c>
      <c r="AA165" t="str">
        <f>IF($C165="OK",
   TEXT(VLOOKUP(Plantilla!Y176,'Tablas '!$Q$4:$R$9,2,FALSE),"#"),
"")</f>
        <v/>
      </c>
      <c r="AB165" t="str">
        <f>IF($C165="OK",
   CONCATENATE(YEAR(Plantilla!Z176),"-",TEXT(MONTH(Plantilla!Z176),"00"),"-",TEXT(DAY(Plantilla!Z176),"00")),
"")</f>
        <v/>
      </c>
      <c r="AC165" t="str">
        <f>IF($C165="OK",
   TEXT(VLOOKUP(Plantilla!AA176,'Tablas '!$T$4:$U$13,2,FALSE),"#"),
"")</f>
        <v/>
      </c>
      <c r="AD165" t="str">
        <f>IF($C165="OK",TEXT(Plantilla!AB176,"#"),"")</f>
        <v/>
      </c>
      <c r="AE165" t="str">
        <f>IF($C165="OK",
   IF(Plantilla!AC176&lt;&gt;"",
      TEXT(VLOOKUP(Plantilla!AC176,'Tablas '!$W$4:$X$7,2,FALSE),"#"),
   ""),
"")</f>
        <v/>
      </c>
      <c r="AF165" t="str">
        <f>IF($C165="OK",TEXT(Plantilla!AD176,"#"),"")</f>
        <v/>
      </c>
      <c r="AG165" s="6" t="str">
        <f>IF($C165="OK",_xlfn.NUMBERVALUE(Plantilla!AE176),"")</f>
        <v/>
      </c>
      <c r="AH165" s="4" t="str">
        <f>IF($C165="OK",_xlfn.NUMBERVALUE(Plantilla!AF176),"")</f>
        <v/>
      </c>
      <c r="AI165" s="6" t="str">
        <f>IF($C165="OK",_xlfn.NUMBERVALUE(Plantilla!AG176),"")</f>
        <v/>
      </c>
      <c r="AJ165" s="6" t="str">
        <f>IF($C165="OK",_xlfn.NUMBERVALUE(Plantilla!AH176),"")</f>
        <v/>
      </c>
      <c r="AK165" s="6" t="str">
        <f>IF($C165="OK",_xlfn.NUMBERVALUE(Plantilla!AI176),"")</f>
        <v/>
      </c>
      <c r="AL165" s="6" t="str">
        <f>IF($C165="OK",_xlfn.NUMBERVALUE(Plantilla!AJ176),"")</f>
        <v/>
      </c>
      <c r="AM165" s="4" t="str">
        <f>IF($C165="OK",_xlfn.NUMBERVALUE(Plantilla!AK176),"")</f>
        <v/>
      </c>
      <c r="AN165" s="6" t="str">
        <f>IF($C165="OK",_xlfn.NUMBERVALUE(Plantilla!AL176),"")</f>
        <v/>
      </c>
      <c r="AO165" s="4" t="str">
        <f>IF($C165="OK",_xlfn.NUMBERVALUE(Plantilla!AM176),"")</f>
        <v/>
      </c>
      <c r="AP165" s="6" t="str">
        <f>IF($C165="OK",_xlfn.NUMBERVALUE(Plantilla!AN176),"")</f>
        <v/>
      </c>
      <c r="AQ165" s="4" t="str">
        <f>IF($C165="OK",_xlfn.NUMBERVALUE(Plantilla!AO176),"")</f>
        <v/>
      </c>
      <c r="AR165" s="6" t="str">
        <f>IF($C165="OK",_xlfn.NUMBERVALUE(Plantilla!AP176),"")</f>
        <v/>
      </c>
      <c r="AS165" s="4" t="str">
        <f>IF($C165="OK",_xlfn.NUMBERVALUE(Plantilla!AQ176),"")</f>
        <v/>
      </c>
      <c r="AT165" s="6" t="str">
        <f>IF($C165="OK",_xlfn.NUMBERVALUE(Plantilla!AR176),"")</f>
        <v/>
      </c>
      <c r="AU165" s="4" t="str">
        <f>IF($C165="OK",_xlfn.NUMBERVALUE(Plantilla!AS176),"")</f>
        <v/>
      </c>
      <c r="AV165" s="6" t="str">
        <f>IF($C165="OK",_xlfn.NUMBERVALUE(Plantilla!AT176),"")</f>
        <v/>
      </c>
      <c r="AW165" s="4" t="str">
        <f>IF($C165="OK",_xlfn.NUMBERVALUE(Plantilla!AU176),"")</f>
        <v/>
      </c>
      <c r="AX165" s="6" t="str">
        <f>IF($C165="OK",_xlfn.NUMBERVALUE(Plantilla!AV176),"")</f>
        <v/>
      </c>
      <c r="AY165" s="4" t="str">
        <f>IF($C165="OK",_xlfn.NUMBERVALUE(Plantilla!AW176),"")</f>
        <v/>
      </c>
      <c r="AZ165" s="6" t="str">
        <f>IF($C165="OK",_xlfn.NUMBERVALUE(Plantilla!AX176),"")</f>
        <v/>
      </c>
      <c r="BA165" t="str">
        <f>IF($C165="OK",_xlfn.NUMBERVALUE(Plantilla!AY176),"")</f>
        <v/>
      </c>
      <c r="BB165" t="str">
        <f>IF($C165="OK",_xlfn.NUMBERVALUE(Plantilla!AZ176),"")</f>
        <v/>
      </c>
      <c r="BC165" s="4" t="str">
        <f>IF($C165="OK",_xlfn.NUMBERVALUE(Plantilla!BA176),"")</f>
        <v/>
      </c>
      <c r="BD165" s="6" t="str">
        <f>IF($C165="OK",_xlfn.NUMBERVALUE(Plantilla!BB176),"")</f>
        <v/>
      </c>
      <c r="BE165" s="4" t="str">
        <f>IF($C165="OK",_xlfn.NUMBERVALUE(Plantilla!BC176),"")</f>
        <v/>
      </c>
      <c r="BF165" s="6" t="str">
        <f>IF($C165="OK",_xlfn.NUMBERVALUE(Plantilla!BD176),"")</f>
        <v/>
      </c>
      <c r="BG165" s="4" t="str">
        <f>IF($C165="OK",_xlfn.NUMBERVALUE(Plantilla!BE176),"")</f>
        <v/>
      </c>
      <c r="BH165" s="6" t="str">
        <f>IF($C165="OK",_xlfn.NUMBERVALUE(Plantilla!BF176),"")</f>
        <v/>
      </c>
      <c r="BI165" s="110" t="str">
        <f>IF($C165="OK",_xlfn.NUMBERVALUE(Plantilla!BG176),"")</f>
        <v/>
      </c>
      <c r="BJ165" s="6" t="str">
        <f>IF($C165="OK",_xlfn.NUMBERVALUE(Plantilla!BH176),"")</f>
        <v/>
      </c>
      <c r="BK165" s="109" t="str">
        <f>IF($C165="OK",_xlfn.NUMBERVALUE(Plantilla!BI176),"")</f>
        <v/>
      </c>
      <c r="BL165" s="6" t="str">
        <f>IF($C165="OK",
   IF(Plantilla!BJ176&lt;&gt;"",
      TEXT(VLOOKUP(Plantilla!BJ176,'Tablas '!$Z$4:$AA$6,2,FALSE),"#"),
   ""),
"")</f>
        <v/>
      </c>
      <c r="BM165" s="4" t="str">
        <f>IF($C165="OK",_xlfn.NUMBERVALUE(Plantilla!BK176),"")</f>
        <v/>
      </c>
      <c r="BN165" s="4" t="str">
        <f>IF($C165="OK",_xlfn.NUMBERVALUE(Plantilla!BL176),"")</f>
        <v/>
      </c>
      <c r="BO165" s="6" t="str">
        <f>IF($C165="OK",_xlfn.NUMBERVALUE(Plantilla!BM176),"")</f>
        <v/>
      </c>
      <c r="BP165" s="4" t="str">
        <f>IF($C165="OK",_xlfn.NUMBERVALUE(Plantilla!BN176),"")</f>
        <v/>
      </c>
      <c r="BQ165" s="6" t="str">
        <f>IF($C165="OK",_xlfn.NUMBERVALUE(Plantilla!BO176),"")</f>
        <v/>
      </c>
      <c r="BR165" s="4" t="str">
        <f>IF($C165="OK",_xlfn.NUMBERVALUE(Plantilla!BP176),"")</f>
        <v/>
      </c>
      <c r="BS165" s="6" t="str">
        <f>IF($C165="OK",_xlfn.NUMBERVALUE(Plantilla!BQ176),"")</f>
        <v/>
      </c>
      <c r="BT165" s="4" t="str">
        <f>IF($C165="OK",_xlfn.NUMBERVALUE(Plantilla!BR176),"")</f>
        <v/>
      </c>
      <c r="BU165" s="6" t="str">
        <f>IF($C165="OK",_xlfn.NUMBERVALUE(Plantilla!BS176),"")</f>
        <v/>
      </c>
      <c r="BV165" s="6" t="str">
        <f>IF($C165="OK",_xlfn.NUMBERVALUE(Plantilla!BT176),"")</f>
        <v/>
      </c>
      <c r="BW165" s="6" t="str">
        <f>IF($C165="OK",_xlfn.NUMBERVALUE(Plantilla!BU176),"")</f>
        <v/>
      </c>
      <c r="BX165" s="6" t="str">
        <f>IF($C165="OK",_xlfn.NUMBERVALUE(Plantilla!BV176),"")</f>
        <v/>
      </c>
      <c r="BY165" s="6" t="str">
        <f>IF($C165="OK",_xlfn.NUMBERVALUE(Plantilla!BW176),"")</f>
        <v/>
      </c>
      <c r="BZ165" s="6" t="str">
        <f>IF($C165="OK",_xlfn.NUMBERVALUE(Plantilla!BX176),"")</f>
        <v/>
      </c>
      <c r="CA165" s="6" t="str">
        <f>IF($C165="OK",_xlfn.NUMBERVALUE(Plantilla!BY176),"")</f>
        <v/>
      </c>
      <c r="CB165" s="6" t="str">
        <f>IF($C165="OK",_xlfn.NUMBERVALUE(Plantilla!BZ176),"")</f>
        <v/>
      </c>
      <c r="CC165" s="6" t="str">
        <f>IF($C165="OK",_xlfn.NUMBERVALUE(Plantilla!CA176),"")</f>
        <v/>
      </c>
      <c r="CD165" s="6" t="str">
        <f>IF($C165="OK",_xlfn.NUMBERVALUE(Plantilla!CB176),"")</f>
        <v/>
      </c>
      <c r="CE165" s="6" t="str">
        <f>IF($C165="OK",_xlfn.NUMBERVALUE(Plantilla!CC176),"")</f>
        <v/>
      </c>
      <c r="CF165" s="4" t="str">
        <f>IF($C165="OK",_xlfn.NUMBERVALUE(Plantilla!CD176),"")</f>
        <v/>
      </c>
      <c r="CG165" s="6" t="str">
        <f>IF($C165="OK",_xlfn.NUMBERVALUE(Plantilla!CE176),"")</f>
        <v/>
      </c>
      <c r="CH165" s="6" t="str">
        <f>IF($C165="OK",_xlfn.NUMBERVALUE(Plantilla!CF176),"")</f>
        <v/>
      </c>
      <c r="CI165" s="6" t="str">
        <f>IF($C165="OK",_xlfn.NUMBERVALUE(Plantilla!CG176),"")</f>
        <v/>
      </c>
      <c r="CJ165" s="6" t="str">
        <f>IF($C165="OK",_xlfn.NUMBERVALUE(Plantilla!CH176),"")</f>
        <v/>
      </c>
      <c r="CK165" s="6" t="str">
        <f>IF($C165="OK",_xlfn.NUMBERVALUE(Plantilla!CI176),"")</f>
        <v/>
      </c>
      <c r="CL165" s="6" t="str">
        <f>IF($C165="OK",_xlfn.NUMBERVALUE(Plantilla!CJ176),"")</f>
        <v/>
      </c>
      <c r="CM165" t="str">
        <f>IF($C165="OK",TEXT(Plantilla!CK176,"#"),"")</f>
        <v/>
      </c>
      <c r="CN165" s="6" t="str">
        <f>IF($C165="OK",_xlfn.NUMBERVALUE(Plantilla!CL176),"")</f>
        <v/>
      </c>
      <c r="CO165" s="6" t="str">
        <f>IF($C165="OK",_xlfn.NUMBERVALUE(Plantilla!CM176),"")</f>
        <v/>
      </c>
      <c r="CP165" s="110" t="str">
        <f>IF($C165="OK",_xlfn.NUMBERVALUE(Plantilla!CN176),"")</f>
        <v/>
      </c>
      <c r="CQ165" s="6" t="str">
        <f>IF($C165="OK",_xlfn.NUMBERVALUE(Plantilla!CO176),"")</f>
        <v/>
      </c>
      <c r="CR165" s="109" t="str">
        <f>IF($C165="OK",_xlfn.NUMBERVALUE(Plantilla!CP176),"")</f>
        <v/>
      </c>
      <c r="CS165" s="110" t="str">
        <f>IF($C165="OK",_xlfn.NUMBERVALUE(Plantilla!CQ176),"")</f>
        <v/>
      </c>
      <c r="CT165" s="6" t="str">
        <f>IF($C165="OK",_xlfn.NUMBERVALUE(Plantilla!CR176),"")</f>
        <v/>
      </c>
      <c r="CU165" s="109" t="str">
        <f>IF($C165="OK",_xlfn.NUMBERVALUE(Plantilla!CS176),"")</f>
        <v/>
      </c>
      <c r="CV165" s="110" t="str">
        <f>IF($C165="OK",_xlfn.NUMBERVALUE(Plantilla!CT176),"")</f>
        <v/>
      </c>
      <c r="CW165" s="6" t="str">
        <f>IF($C165="OK",_xlfn.NUMBERVALUE(Plantilla!CU176),"")</f>
        <v/>
      </c>
      <c r="CX165" s="82" t="str">
        <f>IF($C165="OK",_xlfn.NUMBERVALUE(Plantilla!CV176),"")</f>
        <v/>
      </c>
      <c r="CY165" s="6" t="str">
        <f>IF($C165="OK",_xlfn.NUMBERVALUE(Plantilla!CW176),"")</f>
        <v/>
      </c>
      <c r="CZ165" s="82" t="str">
        <f>IF($C165="OK",_xlfn.NUMBERVALUE(Plantilla!CX176),"")</f>
        <v/>
      </c>
      <c r="DA165" s="6" t="str">
        <f>IF($C165="OK",_xlfn.NUMBERVALUE(Plantilla!CY176),"")</f>
        <v/>
      </c>
      <c r="DB165" s="109" t="str">
        <f>IF($C165="OK",_xlfn.NUMBERVALUE(Plantilla!CZ176),"")</f>
        <v/>
      </c>
      <c r="DC165" s="6" t="str">
        <f>IF($C165="OK",_xlfn.NUMBERVALUE(Plantilla!DA176),"")</f>
        <v/>
      </c>
      <c r="DD165" s="6" t="str">
        <f>IF($C165="OK",TEXT(Plantilla!DB176,"#"),"")</f>
        <v/>
      </c>
      <c r="DE165" s="6" t="str">
        <f>IF($C165="OK",_xlfn.NUMBERVALUE(Plantilla!DC176),"")</f>
        <v/>
      </c>
      <c r="DF165" s="4" t="str">
        <f>IF($C165="OK",_xlfn.NUMBERVALUE(Plantilla!DD176),"")</f>
        <v/>
      </c>
      <c r="DG165" s="6" t="str">
        <f>IF($C165="OK",_xlfn.NUMBERVALUE(Plantilla!DE176),"")</f>
        <v/>
      </c>
      <c r="DH165" s="6" t="str">
        <f>IF($C165="OK",_xlfn.NUMBERVALUE(Plantilla!DF176),"")</f>
        <v/>
      </c>
      <c r="DI165" s="6" t="str">
        <f>IF($C165="OK",_xlfn.NUMBERVALUE(Plantilla!DG176),"")</f>
        <v/>
      </c>
      <c r="DJ165" s="6" t="str">
        <f>IF($C165="OK",_xlfn.NUMBERVALUE(Plantilla!DH176),"")</f>
        <v/>
      </c>
      <c r="DK165" s="6" t="str">
        <f>IF($C165="OK",_xlfn.NUMBERVALUE(Plantilla!DI176),"")</f>
        <v/>
      </c>
      <c r="DL165" s="6" t="str">
        <f>IF($C165="OK",_xlfn.NUMBERVALUE(Plantilla!DJ176),"")</f>
        <v/>
      </c>
      <c r="DM165" s="6" t="str">
        <f>IF($C165="OK",_xlfn.NUMBERVALUE(Plantilla!DK176),"")</f>
        <v/>
      </c>
      <c r="DN165" s="6" t="str">
        <f>IF($C165="OK",_xlfn.NUMBERVALUE(Plantilla!DL176),"")</f>
        <v/>
      </c>
      <c r="DO165" s="6" t="str">
        <f>IF($C165="OK",_xlfn.NUMBERVALUE(Plantilla!DM176),"")</f>
        <v/>
      </c>
      <c r="DP165" s="6" t="str">
        <f>IF($C165="OK",_xlfn.NUMBERVALUE(Plantilla!DN176),"")</f>
        <v/>
      </c>
      <c r="DQ165" s="6" t="str">
        <f>IF($C165="OK",_xlfn.NUMBERVALUE(Plantilla!DO176),"")</f>
        <v/>
      </c>
      <c r="DR165" s="6" t="str">
        <f>IF($C165="OK",_xlfn.NUMBERVALUE(Plantilla!DP176),"")</f>
        <v/>
      </c>
      <c r="DS165" t="str">
        <f>IF($C165="OK",TEXT(Plantilla!DR176,"#"),"")</f>
        <v/>
      </c>
      <c r="DT165" s="6"/>
    </row>
    <row r="166" spans="1:124" x14ac:dyDescent="0.25">
      <c r="A166" t="str">
        <f>IF(Plantilla!$I$6="¡Perfecto!, Guarda el archivo y adjúntalo a tu interfaz de Nómina Electrónica","OK","Error")</f>
        <v>OK</v>
      </c>
      <c r="B166" t="str">
        <f>IF(Plantilla!$I$6="¡Perfecto!, Guarda el archivo y adjúntalo a tu interfaz de Nómina Electrónica",MID(Plantilla!$D$2,SEARCH("V",Plantilla!$D$2),10),"")</f>
        <v>V2.0</v>
      </c>
      <c r="C166" t="str">
        <f>Plantilla!C177</f>
        <v/>
      </c>
      <c r="D166" t="str">
        <f>IF($C166="OK",Plantilla!B177,"")</f>
        <v/>
      </c>
      <c r="E166" t="str">
        <f>IF($C166="OK",
   VLOOKUP(Plantilla!$E$4,'Tablas '!$AP$4:$AT$6,5,FALSE),
"")</f>
        <v/>
      </c>
      <c r="F166" t="str">
        <f>IF($C166="OK",TEXT(Plantilla!D177,"#"),"")</f>
        <v/>
      </c>
      <c r="G166" t="str">
        <f>IF($C166="OK",
   VLOOKUP(Plantilla!E177,'Tablas '!$B$4:$C$14,2,FALSE),
"")</f>
        <v/>
      </c>
      <c r="H166" t="str">
        <f>IF($C166="OK",TEXT(Plantilla!F177,"#"),"")</f>
        <v/>
      </c>
      <c r="I166" t="str">
        <f>IF($C166="OK",TEXT(Plantilla!G177,"#"),"")</f>
        <v/>
      </c>
      <c r="J166" t="str">
        <f>IF($C166="OK",TEXT(Plantilla!H177,"#"),"")</f>
        <v/>
      </c>
      <c r="K166" t="str">
        <f>IF($C166="OK",TEXT(Plantilla!I177,"#"),"")</f>
        <v/>
      </c>
      <c r="L166" t="str">
        <f>IF($C166="OK",TEXT(Plantilla!J177,"#"),"")</f>
        <v/>
      </c>
      <c r="M166" t="str">
        <f>IF($C166="OK",TEXT(Plantilla!K177,"#"),"")</f>
        <v/>
      </c>
      <c r="N166" t="str">
        <f>IF($C166="OK",
   CONCATENATE(YEAR(Plantilla!L177),"-",TEXT(MONTH(Plantilla!L177),"00"),"-",TEXT(DAY(Plantilla!L177),"00")),
"")</f>
        <v/>
      </c>
      <c r="O166" t="str">
        <f>IF($C166="OK",_xlfn.NUMBERVALUE(Plantilla!M177),"")</f>
        <v/>
      </c>
      <c r="P166" t="str">
        <f>IF($C166="OK",
   IF(Plantilla!N177&lt;&gt;"",
      CONCATENATE(YEAR(Plantilla!N177),"-",TEXT(MONTH(Plantilla!N177),"00"),"-",TEXT(DAY(Plantilla!N177),"00")),
   ""),
"")</f>
        <v/>
      </c>
      <c r="Q166" t="str">
        <f>IF($C166="OK",
   VLOOKUP(Plantilla!O177,'Tablas '!$E$4:$F$19,2,FALSE),
"")</f>
        <v/>
      </c>
      <c r="R166" t="str">
        <f>IF($C166="OK",
   VLOOKUP(Plantilla!P177,'Tablas '!$H$4:$I$5,2,FALSE),
"")</f>
        <v/>
      </c>
      <c r="S166" t="str">
        <f>IF($C166="OK",
   VLOOKUP(Plantilla!Q177,'Tablas '!$K$4:$L$8,2,FALSE),
"")</f>
        <v/>
      </c>
      <c r="T166" t="str">
        <f>IF($C166="OK",
   VLOOKUP(Plantilla!R177,'Tablas '!$AE$4:$AF$6,2,FALSE),
"")</f>
        <v/>
      </c>
      <c r="U166" t="str">
        <f>IF($C166="OK",
   VLOOKUP(Plantilla!S177,'Tablas '!$AE$4:$AF$6,2,FALSE),
"")</f>
        <v/>
      </c>
      <c r="V166" t="str">
        <f>IF($C166="OK",TEXT(Plantilla!T177,"#"),"")</f>
        <v/>
      </c>
      <c r="W166" s="84" t="str">
        <f>IF($C166="OK",
   VLOOKUP(Plantilla!U177,'Tablas '!$AM$4:$AN$1126,2,FALSE),
"")</f>
        <v/>
      </c>
      <c r="X166" t="str">
        <f>IF($C166="OK",TEXT(Plantilla!V177,"#"),"")</f>
        <v/>
      </c>
      <c r="Y166" t="str">
        <f>IF($C166="OK",
   CONCATENATE(YEAR(Plantilla!W177),"-",TEXT(MONTH(Plantilla!W177),"00"),"-",TEXT(DAY(Plantilla!W177),"00")),
"")</f>
        <v/>
      </c>
      <c r="Z166" t="str">
        <f>IF($C166="OK",
   CONCATENATE(YEAR(Plantilla!X177),"-",TEXT(MONTH(Plantilla!X177),"00"),"-",TEXT(DAY(Plantilla!X177),"00")),
"")</f>
        <v/>
      </c>
      <c r="AA166" t="str">
        <f>IF($C166="OK",
   TEXT(VLOOKUP(Plantilla!Y177,'Tablas '!$Q$4:$R$9,2,FALSE),"#"),
"")</f>
        <v/>
      </c>
      <c r="AB166" t="str">
        <f>IF($C166="OK",
   CONCATENATE(YEAR(Plantilla!Z177),"-",TEXT(MONTH(Plantilla!Z177),"00"),"-",TEXT(DAY(Plantilla!Z177),"00")),
"")</f>
        <v/>
      </c>
      <c r="AC166" t="str">
        <f>IF($C166="OK",
   TEXT(VLOOKUP(Plantilla!AA177,'Tablas '!$T$4:$U$13,2,FALSE),"#"),
"")</f>
        <v/>
      </c>
      <c r="AD166" t="str">
        <f>IF($C166="OK",TEXT(Plantilla!AB177,"#"),"")</f>
        <v/>
      </c>
      <c r="AE166" t="str">
        <f>IF($C166="OK",
   IF(Plantilla!AC177&lt;&gt;"",
      TEXT(VLOOKUP(Plantilla!AC177,'Tablas '!$W$4:$X$7,2,FALSE),"#"),
   ""),
"")</f>
        <v/>
      </c>
      <c r="AF166" t="str">
        <f>IF($C166="OK",TEXT(Plantilla!AD177,"#"),"")</f>
        <v/>
      </c>
      <c r="AG166" s="6" t="str">
        <f>IF($C166="OK",_xlfn.NUMBERVALUE(Plantilla!AE177),"")</f>
        <v/>
      </c>
      <c r="AH166" s="4" t="str">
        <f>IF($C166="OK",_xlfn.NUMBERVALUE(Plantilla!AF177),"")</f>
        <v/>
      </c>
      <c r="AI166" s="6" t="str">
        <f>IF($C166="OK",_xlfn.NUMBERVALUE(Plantilla!AG177),"")</f>
        <v/>
      </c>
      <c r="AJ166" s="6" t="str">
        <f>IF($C166="OK",_xlfn.NUMBERVALUE(Plantilla!AH177),"")</f>
        <v/>
      </c>
      <c r="AK166" s="6" t="str">
        <f>IF($C166="OK",_xlfn.NUMBERVALUE(Plantilla!AI177),"")</f>
        <v/>
      </c>
      <c r="AL166" s="6" t="str">
        <f>IF($C166="OK",_xlfn.NUMBERVALUE(Plantilla!AJ177),"")</f>
        <v/>
      </c>
      <c r="AM166" s="4" t="str">
        <f>IF($C166="OK",_xlfn.NUMBERVALUE(Plantilla!AK177),"")</f>
        <v/>
      </c>
      <c r="AN166" s="6" t="str">
        <f>IF($C166="OK",_xlfn.NUMBERVALUE(Plantilla!AL177),"")</f>
        <v/>
      </c>
      <c r="AO166" s="4" t="str">
        <f>IF($C166="OK",_xlfn.NUMBERVALUE(Plantilla!AM177),"")</f>
        <v/>
      </c>
      <c r="AP166" s="6" t="str">
        <f>IF($C166="OK",_xlfn.NUMBERVALUE(Plantilla!AN177),"")</f>
        <v/>
      </c>
      <c r="AQ166" s="4" t="str">
        <f>IF($C166="OK",_xlfn.NUMBERVALUE(Plantilla!AO177),"")</f>
        <v/>
      </c>
      <c r="AR166" s="6" t="str">
        <f>IF($C166="OK",_xlfn.NUMBERVALUE(Plantilla!AP177),"")</f>
        <v/>
      </c>
      <c r="AS166" s="4" t="str">
        <f>IF($C166="OK",_xlfn.NUMBERVALUE(Plantilla!AQ177),"")</f>
        <v/>
      </c>
      <c r="AT166" s="6" t="str">
        <f>IF($C166="OK",_xlfn.NUMBERVALUE(Plantilla!AR177),"")</f>
        <v/>
      </c>
      <c r="AU166" s="4" t="str">
        <f>IF($C166="OK",_xlfn.NUMBERVALUE(Plantilla!AS177),"")</f>
        <v/>
      </c>
      <c r="AV166" s="6" t="str">
        <f>IF($C166="OK",_xlfn.NUMBERVALUE(Plantilla!AT177),"")</f>
        <v/>
      </c>
      <c r="AW166" s="4" t="str">
        <f>IF($C166="OK",_xlfn.NUMBERVALUE(Plantilla!AU177),"")</f>
        <v/>
      </c>
      <c r="AX166" s="6" t="str">
        <f>IF($C166="OK",_xlfn.NUMBERVALUE(Plantilla!AV177),"")</f>
        <v/>
      </c>
      <c r="AY166" s="4" t="str">
        <f>IF($C166="OK",_xlfn.NUMBERVALUE(Plantilla!AW177),"")</f>
        <v/>
      </c>
      <c r="AZ166" s="6" t="str">
        <f>IF($C166="OK",_xlfn.NUMBERVALUE(Plantilla!AX177),"")</f>
        <v/>
      </c>
      <c r="BA166" t="str">
        <f>IF($C166="OK",_xlfn.NUMBERVALUE(Plantilla!AY177),"")</f>
        <v/>
      </c>
      <c r="BB166" t="str">
        <f>IF($C166="OK",_xlfn.NUMBERVALUE(Plantilla!AZ177),"")</f>
        <v/>
      </c>
      <c r="BC166" s="4" t="str">
        <f>IF($C166="OK",_xlfn.NUMBERVALUE(Plantilla!BA177),"")</f>
        <v/>
      </c>
      <c r="BD166" s="6" t="str">
        <f>IF($C166="OK",_xlfn.NUMBERVALUE(Plantilla!BB177),"")</f>
        <v/>
      </c>
      <c r="BE166" s="4" t="str">
        <f>IF($C166="OK",_xlfn.NUMBERVALUE(Plantilla!BC177),"")</f>
        <v/>
      </c>
      <c r="BF166" s="6" t="str">
        <f>IF($C166="OK",_xlfn.NUMBERVALUE(Plantilla!BD177),"")</f>
        <v/>
      </c>
      <c r="BG166" s="4" t="str">
        <f>IF($C166="OK",_xlfn.NUMBERVALUE(Plantilla!BE177),"")</f>
        <v/>
      </c>
      <c r="BH166" s="6" t="str">
        <f>IF($C166="OK",_xlfn.NUMBERVALUE(Plantilla!BF177),"")</f>
        <v/>
      </c>
      <c r="BI166" s="110" t="str">
        <f>IF($C166="OK",_xlfn.NUMBERVALUE(Plantilla!BG177),"")</f>
        <v/>
      </c>
      <c r="BJ166" s="6" t="str">
        <f>IF($C166="OK",_xlfn.NUMBERVALUE(Plantilla!BH177),"")</f>
        <v/>
      </c>
      <c r="BK166" s="109" t="str">
        <f>IF($C166="OK",_xlfn.NUMBERVALUE(Plantilla!BI177),"")</f>
        <v/>
      </c>
      <c r="BL166" s="6" t="str">
        <f>IF($C166="OK",
   IF(Plantilla!BJ177&lt;&gt;"",
      TEXT(VLOOKUP(Plantilla!BJ177,'Tablas '!$Z$4:$AA$6,2,FALSE),"#"),
   ""),
"")</f>
        <v/>
      </c>
      <c r="BM166" s="4" t="str">
        <f>IF($C166="OK",_xlfn.NUMBERVALUE(Plantilla!BK177),"")</f>
        <v/>
      </c>
      <c r="BN166" s="4" t="str">
        <f>IF($C166="OK",_xlfn.NUMBERVALUE(Plantilla!BL177),"")</f>
        <v/>
      </c>
      <c r="BO166" s="6" t="str">
        <f>IF($C166="OK",_xlfn.NUMBERVALUE(Plantilla!BM177),"")</f>
        <v/>
      </c>
      <c r="BP166" s="4" t="str">
        <f>IF($C166="OK",_xlfn.NUMBERVALUE(Plantilla!BN177),"")</f>
        <v/>
      </c>
      <c r="BQ166" s="6" t="str">
        <f>IF($C166="OK",_xlfn.NUMBERVALUE(Plantilla!BO177),"")</f>
        <v/>
      </c>
      <c r="BR166" s="4" t="str">
        <f>IF($C166="OK",_xlfn.NUMBERVALUE(Plantilla!BP177),"")</f>
        <v/>
      </c>
      <c r="BS166" s="6" t="str">
        <f>IF($C166="OK",_xlfn.NUMBERVALUE(Plantilla!BQ177),"")</f>
        <v/>
      </c>
      <c r="BT166" s="4" t="str">
        <f>IF($C166="OK",_xlfn.NUMBERVALUE(Plantilla!BR177),"")</f>
        <v/>
      </c>
      <c r="BU166" s="6" t="str">
        <f>IF($C166="OK",_xlfn.NUMBERVALUE(Plantilla!BS177),"")</f>
        <v/>
      </c>
      <c r="BV166" s="6" t="str">
        <f>IF($C166="OK",_xlfn.NUMBERVALUE(Plantilla!BT177),"")</f>
        <v/>
      </c>
      <c r="BW166" s="6" t="str">
        <f>IF($C166="OK",_xlfn.NUMBERVALUE(Plantilla!BU177),"")</f>
        <v/>
      </c>
      <c r="BX166" s="6" t="str">
        <f>IF($C166="OK",_xlfn.NUMBERVALUE(Plantilla!BV177),"")</f>
        <v/>
      </c>
      <c r="BY166" s="6" t="str">
        <f>IF($C166="OK",_xlfn.NUMBERVALUE(Plantilla!BW177),"")</f>
        <v/>
      </c>
      <c r="BZ166" s="6" t="str">
        <f>IF($C166="OK",_xlfn.NUMBERVALUE(Plantilla!BX177),"")</f>
        <v/>
      </c>
      <c r="CA166" s="6" t="str">
        <f>IF($C166="OK",_xlfn.NUMBERVALUE(Plantilla!BY177),"")</f>
        <v/>
      </c>
      <c r="CB166" s="6" t="str">
        <f>IF($C166="OK",_xlfn.NUMBERVALUE(Plantilla!BZ177),"")</f>
        <v/>
      </c>
      <c r="CC166" s="6" t="str">
        <f>IF($C166="OK",_xlfn.NUMBERVALUE(Plantilla!CA177),"")</f>
        <v/>
      </c>
      <c r="CD166" s="6" t="str">
        <f>IF($C166="OK",_xlfn.NUMBERVALUE(Plantilla!CB177),"")</f>
        <v/>
      </c>
      <c r="CE166" s="6" t="str">
        <f>IF($C166="OK",_xlfn.NUMBERVALUE(Plantilla!CC177),"")</f>
        <v/>
      </c>
      <c r="CF166" s="4" t="str">
        <f>IF($C166="OK",_xlfn.NUMBERVALUE(Plantilla!CD177),"")</f>
        <v/>
      </c>
      <c r="CG166" s="6" t="str">
        <f>IF($C166="OK",_xlfn.NUMBERVALUE(Plantilla!CE177),"")</f>
        <v/>
      </c>
      <c r="CH166" s="6" t="str">
        <f>IF($C166="OK",_xlfn.NUMBERVALUE(Plantilla!CF177),"")</f>
        <v/>
      </c>
      <c r="CI166" s="6" t="str">
        <f>IF($C166="OK",_xlfn.NUMBERVALUE(Plantilla!CG177),"")</f>
        <v/>
      </c>
      <c r="CJ166" s="6" t="str">
        <f>IF($C166="OK",_xlfn.NUMBERVALUE(Plantilla!CH177),"")</f>
        <v/>
      </c>
      <c r="CK166" s="6" t="str">
        <f>IF($C166="OK",_xlfn.NUMBERVALUE(Plantilla!CI177),"")</f>
        <v/>
      </c>
      <c r="CL166" s="6" t="str">
        <f>IF($C166="OK",_xlfn.NUMBERVALUE(Plantilla!CJ177),"")</f>
        <v/>
      </c>
      <c r="CM166" t="str">
        <f>IF($C166="OK",TEXT(Plantilla!CK177,"#"),"")</f>
        <v/>
      </c>
      <c r="CN166" s="6" t="str">
        <f>IF($C166="OK",_xlfn.NUMBERVALUE(Plantilla!CL177),"")</f>
        <v/>
      </c>
      <c r="CO166" s="6" t="str">
        <f>IF($C166="OK",_xlfn.NUMBERVALUE(Plantilla!CM177),"")</f>
        <v/>
      </c>
      <c r="CP166" s="110" t="str">
        <f>IF($C166="OK",_xlfn.NUMBERVALUE(Plantilla!CN177),"")</f>
        <v/>
      </c>
      <c r="CQ166" s="6" t="str">
        <f>IF($C166="OK",_xlfn.NUMBERVALUE(Plantilla!CO177),"")</f>
        <v/>
      </c>
      <c r="CR166" s="109" t="str">
        <f>IF($C166="OK",_xlfn.NUMBERVALUE(Plantilla!CP177),"")</f>
        <v/>
      </c>
      <c r="CS166" s="110" t="str">
        <f>IF($C166="OK",_xlfn.NUMBERVALUE(Plantilla!CQ177),"")</f>
        <v/>
      </c>
      <c r="CT166" s="6" t="str">
        <f>IF($C166="OK",_xlfn.NUMBERVALUE(Plantilla!CR177),"")</f>
        <v/>
      </c>
      <c r="CU166" s="109" t="str">
        <f>IF($C166="OK",_xlfn.NUMBERVALUE(Plantilla!CS177),"")</f>
        <v/>
      </c>
      <c r="CV166" s="110" t="str">
        <f>IF($C166="OK",_xlfn.NUMBERVALUE(Plantilla!CT177),"")</f>
        <v/>
      </c>
      <c r="CW166" s="6" t="str">
        <f>IF($C166="OK",_xlfn.NUMBERVALUE(Plantilla!CU177),"")</f>
        <v/>
      </c>
      <c r="CX166" s="82" t="str">
        <f>IF($C166="OK",_xlfn.NUMBERVALUE(Plantilla!CV177),"")</f>
        <v/>
      </c>
      <c r="CY166" s="6" t="str">
        <f>IF($C166="OK",_xlfn.NUMBERVALUE(Plantilla!CW177),"")</f>
        <v/>
      </c>
      <c r="CZ166" s="82" t="str">
        <f>IF($C166="OK",_xlfn.NUMBERVALUE(Plantilla!CX177),"")</f>
        <v/>
      </c>
      <c r="DA166" s="6" t="str">
        <f>IF($C166="OK",_xlfn.NUMBERVALUE(Plantilla!CY177),"")</f>
        <v/>
      </c>
      <c r="DB166" s="109" t="str">
        <f>IF($C166="OK",_xlfn.NUMBERVALUE(Plantilla!CZ177),"")</f>
        <v/>
      </c>
      <c r="DC166" s="6" t="str">
        <f>IF($C166="OK",_xlfn.NUMBERVALUE(Plantilla!DA177),"")</f>
        <v/>
      </c>
      <c r="DD166" s="6" t="str">
        <f>IF($C166="OK",TEXT(Plantilla!DB177,"#"),"")</f>
        <v/>
      </c>
      <c r="DE166" s="6" t="str">
        <f>IF($C166="OK",_xlfn.NUMBERVALUE(Plantilla!DC177),"")</f>
        <v/>
      </c>
      <c r="DF166" s="4" t="str">
        <f>IF($C166="OK",_xlfn.NUMBERVALUE(Plantilla!DD177),"")</f>
        <v/>
      </c>
      <c r="DG166" s="6" t="str">
        <f>IF($C166="OK",_xlfn.NUMBERVALUE(Plantilla!DE177),"")</f>
        <v/>
      </c>
      <c r="DH166" s="6" t="str">
        <f>IF($C166="OK",_xlfn.NUMBERVALUE(Plantilla!DF177),"")</f>
        <v/>
      </c>
      <c r="DI166" s="6" t="str">
        <f>IF($C166="OK",_xlfn.NUMBERVALUE(Plantilla!DG177),"")</f>
        <v/>
      </c>
      <c r="DJ166" s="6" t="str">
        <f>IF($C166="OK",_xlfn.NUMBERVALUE(Plantilla!DH177),"")</f>
        <v/>
      </c>
      <c r="DK166" s="6" t="str">
        <f>IF($C166="OK",_xlfn.NUMBERVALUE(Plantilla!DI177),"")</f>
        <v/>
      </c>
      <c r="DL166" s="6" t="str">
        <f>IF($C166="OK",_xlfn.NUMBERVALUE(Plantilla!DJ177),"")</f>
        <v/>
      </c>
      <c r="DM166" s="6" t="str">
        <f>IF($C166="OK",_xlfn.NUMBERVALUE(Plantilla!DK177),"")</f>
        <v/>
      </c>
      <c r="DN166" s="6" t="str">
        <f>IF($C166="OK",_xlfn.NUMBERVALUE(Plantilla!DL177),"")</f>
        <v/>
      </c>
      <c r="DO166" s="6" t="str">
        <f>IF($C166="OK",_xlfn.NUMBERVALUE(Plantilla!DM177),"")</f>
        <v/>
      </c>
      <c r="DP166" s="6" t="str">
        <f>IF($C166="OK",_xlfn.NUMBERVALUE(Plantilla!DN177),"")</f>
        <v/>
      </c>
      <c r="DQ166" s="6" t="str">
        <f>IF($C166="OK",_xlfn.NUMBERVALUE(Plantilla!DO177),"")</f>
        <v/>
      </c>
      <c r="DR166" s="6" t="str">
        <f>IF($C166="OK",_xlfn.NUMBERVALUE(Plantilla!DP177),"")</f>
        <v/>
      </c>
      <c r="DS166" t="str">
        <f>IF($C166="OK",TEXT(Plantilla!DR177,"#"),"")</f>
        <v/>
      </c>
      <c r="DT166" s="6"/>
    </row>
    <row r="167" spans="1:124" x14ac:dyDescent="0.25">
      <c r="A167" t="str">
        <f>IF(Plantilla!$I$6="¡Perfecto!, Guarda el archivo y adjúntalo a tu interfaz de Nómina Electrónica","OK","Error")</f>
        <v>OK</v>
      </c>
      <c r="B167" t="str">
        <f>IF(Plantilla!$I$6="¡Perfecto!, Guarda el archivo y adjúntalo a tu interfaz de Nómina Electrónica",MID(Plantilla!$D$2,SEARCH("V",Plantilla!$D$2),10),"")</f>
        <v>V2.0</v>
      </c>
      <c r="C167" t="str">
        <f>Plantilla!C178</f>
        <v/>
      </c>
      <c r="D167" t="str">
        <f>IF($C167="OK",Plantilla!B178,"")</f>
        <v/>
      </c>
      <c r="E167" t="str">
        <f>IF($C167="OK",
   VLOOKUP(Plantilla!$E$4,'Tablas '!$AP$4:$AT$6,5,FALSE),
"")</f>
        <v/>
      </c>
      <c r="F167" t="str">
        <f>IF($C167="OK",TEXT(Plantilla!D178,"#"),"")</f>
        <v/>
      </c>
      <c r="G167" t="str">
        <f>IF($C167="OK",
   VLOOKUP(Plantilla!E178,'Tablas '!$B$4:$C$14,2,FALSE),
"")</f>
        <v/>
      </c>
      <c r="H167" t="str">
        <f>IF($C167="OK",TEXT(Plantilla!F178,"#"),"")</f>
        <v/>
      </c>
      <c r="I167" t="str">
        <f>IF($C167="OK",TEXT(Plantilla!G178,"#"),"")</f>
        <v/>
      </c>
      <c r="J167" t="str">
        <f>IF($C167="OK",TEXT(Plantilla!H178,"#"),"")</f>
        <v/>
      </c>
      <c r="K167" t="str">
        <f>IF($C167="OK",TEXT(Plantilla!I178,"#"),"")</f>
        <v/>
      </c>
      <c r="L167" t="str">
        <f>IF($C167="OK",TEXT(Plantilla!J178,"#"),"")</f>
        <v/>
      </c>
      <c r="M167" t="str">
        <f>IF($C167="OK",TEXT(Plantilla!K178,"#"),"")</f>
        <v/>
      </c>
      <c r="N167" t="str">
        <f>IF($C167="OK",
   CONCATENATE(YEAR(Plantilla!L178),"-",TEXT(MONTH(Plantilla!L178),"00"),"-",TEXT(DAY(Plantilla!L178),"00")),
"")</f>
        <v/>
      </c>
      <c r="O167" t="str">
        <f>IF($C167="OK",_xlfn.NUMBERVALUE(Plantilla!M178),"")</f>
        <v/>
      </c>
      <c r="P167" t="str">
        <f>IF($C167="OK",
   IF(Plantilla!N178&lt;&gt;"",
      CONCATENATE(YEAR(Plantilla!N178),"-",TEXT(MONTH(Plantilla!N178),"00"),"-",TEXT(DAY(Plantilla!N178),"00")),
   ""),
"")</f>
        <v/>
      </c>
      <c r="Q167" t="str">
        <f>IF($C167="OK",
   VLOOKUP(Plantilla!O178,'Tablas '!$E$4:$F$19,2,FALSE),
"")</f>
        <v/>
      </c>
      <c r="R167" t="str">
        <f>IF($C167="OK",
   VLOOKUP(Plantilla!P178,'Tablas '!$H$4:$I$5,2,FALSE),
"")</f>
        <v/>
      </c>
      <c r="S167" t="str">
        <f>IF($C167="OK",
   VLOOKUP(Plantilla!Q178,'Tablas '!$K$4:$L$8,2,FALSE),
"")</f>
        <v/>
      </c>
      <c r="T167" t="str">
        <f>IF($C167="OK",
   VLOOKUP(Plantilla!R178,'Tablas '!$AE$4:$AF$6,2,FALSE),
"")</f>
        <v/>
      </c>
      <c r="U167" t="str">
        <f>IF($C167="OK",
   VLOOKUP(Plantilla!S178,'Tablas '!$AE$4:$AF$6,2,FALSE),
"")</f>
        <v/>
      </c>
      <c r="V167" t="str">
        <f>IF($C167="OK",TEXT(Plantilla!T178,"#"),"")</f>
        <v/>
      </c>
      <c r="W167" s="84" t="str">
        <f>IF($C167="OK",
   VLOOKUP(Plantilla!U178,'Tablas '!$AM$4:$AN$1126,2,FALSE),
"")</f>
        <v/>
      </c>
      <c r="X167" t="str">
        <f>IF($C167="OK",TEXT(Plantilla!V178,"#"),"")</f>
        <v/>
      </c>
      <c r="Y167" t="str">
        <f>IF($C167="OK",
   CONCATENATE(YEAR(Plantilla!W178),"-",TEXT(MONTH(Plantilla!W178),"00"),"-",TEXT(DAY(Plantilla!W178),"00")),
"")</f>
        <v/>
      </c>
      <c r="Z167" t="str">
        <f>IF($C167="OK",
   CONCATENATE(YEAR(Plantilla!X178),"-",TEXT(MONTH(Plantilla!X178),"00"),"-",TEXT(DAY(Plantilla!X178),"00")),
"")</f>
        <v/>
      </c>
      <c r="AA167" t="str">
        <f>IF($C167="OK",
   TEXT(VLOOKUP(Plantilla!Y178,'Tablas '!$Q$4:$R$9,2,FALSE),"#"),
"")</f>
        <v/>
      </c>
      <c r="AB167" t="str">
        <f>IF($C167="OK",
   CONCATENATE(YEAR(Plantilla!Z178),"-",TEXT(MONTH(Plantilla!Z178),"00"),"-",TEXT(DAY(Plantilla!Z178),"00")),
"")</f>
        <v/>
      </c>
      <c r="AC167" t="str">
        <f>IF($C167="OK",
   TEXT(VLOOKUP(Plantilla!AA178,'Tablas '!$T$4:$U$13,2,FALSE),"#"),
"")</f>
        <v/>
      </c>
      <c r="AD167" t="str">
        <f>IF($C167="OK",TEXT(Plantilla!AB178,"#"),"")</f>
        <v/>
      </c>
      <c r="AE167" t="str">
        <f>IF($C167="OK",
   IF(Plantilla!AC178&lt;&gt;"",
      TEXT(VLOOKUP(Plantilla!AC178,'Tablas '!$W$4:$X$7,2,FALSE),"#"),
   ""),
"")</f>
        <v/>
      </c>
      <c r="AF167" t="str">
        <f>IF($C167="OK",TEXT(Plantilla!AD178,"#"),"")</f>
        <v/>
      </c>
      <c r="AG167" s="6" t="str">
        <f>IF($C167="OK",_xlfn.NUMBERVALUE(Plantilla!AE178),"")</f>
        <v/>
      </c>
      <c r="AH167" s="4" t="str">
        <f>IF($C167="OK",_xlfn.NUMBERVALUE(Plantilla!AF178),"")</f>
        <v/>
      </c>
      <c r="AI167" s="6" t="str">
        <f>IF($C167="OK",_xlfn.NUMBERVALUE(Plantilla!AG178),"")</f>
        <v/>
      </c>
      <c r="AJ167" s="6" t="str">
        <f>IF($C167="OK",_xlfn.NUMBERVALUE(Plantilla!AH178),"")</f>
        <v/>
      </c>
      <c r="AK167" s="6" t="str">
        <f>IF($C167="OK",_xlfn.NUMBERVALUE(Plantilla!AI178),"")</f>
        <v/>
      </c>
      <c r="AL167" s="6" t="str">
        <f>IF($C167="OK",_xlfn.NUMBERVALUE(Plantilla!AJ178),"")</f>
        <v/>
      </c>
      <c r="AM167" s="4" t="str">
        <f>IF($C167="OK",_xlfn.NUMBERVALUE(Plantilla!AK178),"")</f>
        <v/>
      </c>
      <c r="AN167" s="6" t="str">
        <f>IF($C167="OK",_xlfn.NUMBERVALUE(Plantilla!AL178),"")</f>
        <v/>
      </c>
      <c r="AO167" s="4" t="str">
        <f>IF($C167="OK",_xlfn.NUMBERVALUE(Plantilla!AM178),"")</f>
        <v/>
      </c>
      <c r="AP167" s="6" t="str">
        <f>IF($C167="OK",_xlfn.NUMBERVALUE(Plantilla!AN178),"")</f>
        <v/>
      </c>
      <c r="AQ167" s="4" t="str">
        <f>IF($C167="OK",_xlfn.NUMBERVALUE(Plantilla!AO178),"")</f>
        <v/>
      </c>
      <c r="AR167" s="6" t="str">
        <f>IF($C167="OK",_xlfn.NUMBERVALUE(Plantilla!AP178),"")</f>
        <v/>
      </c>
      <c r="AS167" s="4" t="str">
        <f>IF($C167="OK",_xlfn.NUMBERVALUE(Plantilla!AQ178),"")</f>
        <v/>
      </c>
      <c r="AT167" s="6" t="str">
        <f>IF($C167="OK",_xlfn.NUMBERVALUE(Plantilla!AR178),"")</f>
        <v/>
      </c>
      <c r="AU167" s="4" t="str">
        <f>IF($C167="OK",_xlfn.NUMBERVALUE(Plantilla!AS178),"")</f>
        <v/>
      </c>
      <c r="AV167" s="6" t="str">
        <f>IF($C167="OK",_xlfn.NUMBERVALUE(Plantilla!AT178),"")</f>
        <v/>
      </c>
      <c r="AW167" s="4" t="str">
        <f>IF($C167="OK",_xlfn.NUMBERVALUE(Plantilla!AU178),"")</f>
        <v/>
      </c>
      <c r="AX167" s="6" t="str">
        <f>IF($C167="OK",_xlfn.NUMBERVALUE(Plantilla!AV178),"")</f>
        <v/>
      </c>
      <c r="AY167" s="4" t="str">
        <f>IF($C167="OK",_xlfn.NUMBERVALUE(Plantilla!AW178),"")</f>
        <v/>
      </c>
      <c r="AZ167" s="6" t="str">
        <f>IF($C167="OK",_xlfn.NUMBERVALUE(Plantilla!AX178),"")</f>
        <v/>
      </c>
      <c r="BA167" t="str">
        <f>IF($C167="OK",_xlfn.NUMBERVALUE(Plantilla!AY178),"")</f>
        <v/>
      </c>
      <c r="BB167" t="str">
        <f>IF($C167="OK",_xlfn.NUMBERVALUE(Plantilla!AZ178),"")</f>
        <v/>
      </c>
      <c r="BC167" s="4" t="str">
        <f>IF($C167="OK",_xlfn.NUMBERVALUE(Plantilla!BA178),"")</f>
        <v/>
      </c>
      <c r="BD167" s="6" t="str">
        <f>IF($C167="OK",_xlfn.NUMBERVALUE(Plantilla!BB178),"")</f>
        <v/>
      </c>
      <c r="BE167" s="4" t="str">
        <f>IF($C167="OK",_xlfn.NUMBERVALUE(Plantilla!BC178),"")</f>
        <v/>
      </c>
      <c r="BF167" s="6" t="str">
        <f>IF($C167="OK",_xlfn.NUMBERVALUE(Plantilla!BD178),"")</f>
        <v/>
      </c>
      <c r="BG167" s="4" t="str">
        <f>IF($C167="OK",_xlfn.NUMBERVALUE(Plantilla!BE178),"")</f>
        <v/>
      </c>
      <c r="BH167" s="6" t="str">
        <f>IF($C167="OK",_xlfn.NUMBERVALUE(Plantilla!BF178),"")</f>
        <v/>
      </c>
      <c r="BI167" s="110" t="str">
        <f>IF($C167="OK",_xlfn.NUMBERVALUE(Plantilla!BG178),"")</f>
        <v/>
      </c>
      <c r="BJ167" s="6" t="str">
        <f>IF($C167="OK",_xlfn.NUMBERVALUE(Plantilla!BH178),"")</f>
        <v/>
      </c>
      <c r="BK167" s="109" t="str">
        <f>IF($C167="OK",_xlfn.NUMBERVALUE(Plantilla!BI178),"")</f>
        <v/>
      </c>
      <c r="BL167" s="6" t="str">
        <f>IF($C167="OK",
   IF(Plantilla!BJ178&lt;&gt;"",
      TEXT(VLOOKUP(Plantilla!BJ178,'Tablas '!$Z$4:$AA$6,2,FALSE),"#"),
   ""),
"")</f>
        <v/>
      </c>
      <c r="BM167" s="4" t="str">
        <f>IF($C167="OK",_xlfn.NUMBERVALUE(Plantilla!BK178),"")</f>
        <v/>
      </c>
      <c r="BN167" s="4" t="str">
        <f>IF($C167="OK",_xlfn.NUMBERVALUE(Plantilla!BL178),"")</f>
        <v/>
      </c>
      <c r="BO167" s="6" t="str">
        <f>IF($C167="OK",_xlfn.NUMBERVALUE(Plantilla!BM178),"")</f>
        <v/>
      </c>
      <c r="BP167" s="4" t="str">
        <f>IF($C167="OK",_xlfn.NUMBERVALUE(Plantilla!BN178),"")</f>
        <v/>
      </c>
      <c r="BQ167" s="6" t="str">
        <f>IF($C167="OK",_xlfn.NUMBERVALUE(Plantilla!BO178),"")</f>
        <v/>
      </c>
      <c r="BR167" s="4" t="str">
        <f>IF($C167="OK",_xlfn.NUMBERVALUE(Plantilla!BP178),"")</f>
        <v/>
      </c>
      <c r="BS167" s="6" t="str">
        <f>IF($C167="OK",_xlfn.NUMBERVALUE(Plantilla!BQ178),"")</f>
        <v/>
      </c>
      <c r="BT167" s="4" t="str">
        <f>IF($C167="OK",_xlfn.NUMBERVALUE(Plantilla!BR178),"")</f>
        <v/>
      </c>
      <c r="BU167" s="6" t="str">
        <f>IF($C167="OK",_xlfn.NUMBERVALUE(Plantilla!BS178),"")</f>
        <v/>
      </c>
      <c r="BV167" s="6" t="str">
        <f>IF($C167="OK",_xlfn.NUMBERVALUE(Plantilla!BT178),"")</f>
        <v/>
      </c>
      <c r="BW167" s="6" t="str">
        <f>IF($C167="OK",_xlfn.NUMBERVALUE(Plantilla!BU178),"")</f>
        <v/>
      </c>
      <c r="BX167" s="6" t="str">
        <f>IF($C167="OK",_xlfn.NUMBERVALUE(Plantilla!BV178),"")</f>
        <v/>
      </c>
      <c r="BY167" s="6" t="str">
        <f>IF($C167="OK",_xlfn.NUMBERVALUE(Plantilla!BW178),"")</f>
        <v/>
      </c>
      <c r="BZ167" s="6" t="str">
        <f>IF($C167="OK",_xlfn.NUMBERVALUE(Plantilla!BX178),"")</f>
        <v/>
      </c>
      <c r="CA167" s="6" t="str">
        <f>IF($C167="OK",_xlfn.NUMBERVALUE(Plantilla!BY178),"")</f>
        <v/>
      </c>
      <c r="CB167" s="6" t="str">
        <f>IF($C167="OK",_xlfn.NUMBERVALUE(Plantilla!BZ178),"")</f>
        <v/>
      </c>
      <c r="CC167" s="6" t="str">
        <f>IF($C167="OK",_xlfn.NUMBERVALUE(Plantilla!CA178),"")</f>
        <v/>
      </c>
      <c r="CD167" s="6" t="str">
        <f>IF($C167="OK",_xlfn.NUMBERVALUE(Plantilla!CB178),"")</f>
        <v/>
      </c>
      <c r="CE167" s="6" t="str">
        <f>IF($C167="OK",_xlfn.NUMBERVALUE(Plantilla!CC178),"")</f>
        <v/>
      </c>
      <c r="CF167" s="4" t="str">
        <f>IF($C167="OK",_xlfn.NUMBERVALUE(Plantilla!CD178),"")</f>
        <v/>
      </c>
      <c r="CG167" s="6" t="str">
        <f>IF($C167="OK",_xlfn.NUMBERVALUE(Plantilla!CE178),"")</f>
        <v/>
      </c>
      <c r="CH167" s="6" t="str">
        <f>IF($C167="OK",_xlfn.NUMBERVALUE(Plantilla!CF178),"")</f>
        <v/>
      </c>
      <c r="CI167" s="6" t="str">
        <f>IF($C167="OK",_xlfn.NUMBERVALUE(Plantilla!CG178),"")</f>
        <v/>
      </c>
      <c r="CJ167" s="6" t="str">
        <f>IF($C167="OK",_xlfn.NUMBERVALUE(Plantilla!CH178),"")</f>
        <v/>
      </c>
      <c r="CK167" s="6" t="str">
        <f>IF($C167="OK",_xlfn.NUMBERVALUE(Plantilla!CI178),"")</f>
        <v/>
      </c>
      <c r="CL167" s="6" t="str">
        <f>IF($C167="OK",_xlfn.NUMBERVALUE(Plantilla!CJ178),"")</f>
        <v/>
      </c>
      <c r="CM167" t="str">
        <f>IF($C167="OK",TEXT(Plantilla!CK178,"#"),"")</f>
        <v/>
      </c>
      <c r="CN167" s="6" t="str">
        <f>IF($C167="OK",_xlfn.NUMBERVALUE(Plantilla!CL178),"")</f>
        <v/>
      </c>
      <c r="CO167" s="6" t="str">
        <f>IF($C167="OK",_xlfn.NUMBERVALUE(Plantilla!CM178),"")</f>
        <v/>
      </c>
      <c r="CP167" s="110" t="str">
        <f>IF($C167="OK",_xlfn.NUMBERVALUE(Plantilla!CN178),"")</f>
        <v/>
      </c>
      <c r="CQ167" s="6" t="str">
        <f>IF($C167="OK",_xlfn.NUMBERVALUE(Plantilla!CO178),"")</f>
        <v/>
      </c>
      <c r="CR167" s="109" t="str">
        <f>IF($C167="OK",_xlfn.NUMBERVALUE(Plantilla!CP178),"")</f>
        <v/>
      </c>
      <c r="CS167" s="110" t="str">
        <f>IF($C167="OK",_xlfn.NUMBERVALUE(Plantilla!CQ178),"")</f>
        <v/>
      </c>
      <c r="CT167" s="6" t="str">
        <f>IF($C167="OK",_xlfn.NUMBERVALUE(Plantilla!CR178),"")</f>
        <v/>
      </c>
      <c r="CU167" s="109" t="str">
        <f>IF($C167="OK",_xlfn.NUMBERVALUE(Plantilla!CS178),"")</f>
        <v/>
      </c>
      <c r="CV167" s="110" t="str">
        <f>IF($C167="OK",_xlfn.NUMBERVALUE(Plantilla!CT178),"")</f>
        <v/>
      </c>
      <c r="CW167" s="6" t="str">
        <f>IF($C167="OK",_xlfn.NUMBERVALUE(Plantilla!CU178),"")</f>
        <v/>
      </c>
      <c r="CX167" s="82" t="str">
        <f>IF($C167="OK",_xlfn.NUMBERVALUE(Plantilla!CV178),"")</f>
        <v/>
      </c>
      <c r="CY167" s="6" t="str">
        <f>IF($C167="OK",_xlfn.NUMBERVALUE(Plantilla!CW178),"")</f>
        <v/>
      </c>
      <c r="CZ167" s="82" t="str">
        <f>IF($C167="OK",_xlfn.NUMBERVALUE(Plantilla!CX178),"")</f>
        <v/>
      </c>
      <c r="DA167" s="6" t="str">
        <f>IF($C167="OK",_xlfn.NUMBERVALUE(Plantilla!CY178),"")</f>
        <v/>
      </c>
      <c r="DB167" s="109" t="str">
        <f>IF($C167="OK",_xlfn.NUMBERVALUE(Plantilla!CZ178),"")</f>
        <v/>
      </c>
      <c r="DC167" s="6" t="str">
        <f>IF($C167="OK",_xlfn.NUMBERVALUE(Plantilla!DA178),"")</f>
        <v/>
      </c>
      <c r="DD167" s="6" t="str">
        <f>IF($C167="OK",TEXT(Plantilla!DB178,"#"),"")</f>
        <v/>
      </c>
      <c r="DE167" s="6" t="str">
        <f>IF($C167="OK",_xlfn.NUMBERVALUE(Plantilla!DC178),"")</f>
        <v/>
      </c>
      <c r="DF167" s="4" t="str">
        <f>IF($C167="OK",_xlfn.NUMBERVALUE(Plantilla!DD178),"")</f>
        <v/>
      </c>
      <c r="DG167" s="6" t="str">
        <f>IF($C167="OK",_xlfn.NUMBERVALUE(Plantilla!DE178),"")</f>
        <v/>
      </c>
      <c r="DH167" s="6" t="str">
        <f>IF($C167="OK",_xlfn.NUMBERVALUE(Plantilla!DF178),"")</f>
        <v/>
      </c>
      <c r="DI167" s="6" t="str">
        <f>IF($C167="OK",_xlfn.NUMBERVALUE(Plantilla!DG178),"")</f>
        <v/>
      </c>
      <c r="DJ167" s="6" t="str">
        <f>IF($C167="OK",_xlfn.NUMBERVALUE(Plantilla!DH178),"")</f>
        <v/>
      </c>
      <c r="DK167" s="6" t="str">
        <f>IF($C167="OK",_xlfn.NUMBERVALUE(Plantilla!DI178),"")</f>
        <v/>
      </c>
      <c r="DL167" s="6" t="str">
        <f>IF($C167="OK",_xlfn.NUMBERVALUE(Plantilla!DJ178),"")</f>
        <v/>
      </c>
      <c r="DM167" s="6" t="str">
        <f>IF($C167="OK",_xlfn.NUMBERVALUE(Plantilla!DK178),"")</f>
        <v/>
      </c>
      <c r="DN167" s="6" t="str">
        <f>IF($C167="OK",_xlfn.NUMBERVALUE(Plantilla!DL178),"")</f>
        <v/>
      </c>
      <c r="DO167" s="6" t="str">
        <f>IF($C167="OK",_xlfn.NUMBERVALUE(Plantilla!DM178),"")</f>
        <v/>
      </c>
      <c r="DP167" s="6" t="str">
        <f>IF($C167="OK",_xlfn.NUMBERVALUE(Plantilla!DN178),"")</f>
        <v/>
      </c>
      <c r="DQ167" s="6" t="str">
        <f>IF($C167="OK",_xlfn.NUMBERVALUE(Plantilla!DO178),"")</f>
        <v/>
      </c>
      <c r="DR167" s="6" t="str">
        <f>IF($C167="OK",_xlfn.NUMBERVALUE(Plantilla!DP178),"")</f>
        <v/>
      </c>
      <c r="DS167" t="str">
        <f>IF($C167="OK",TEXT(Plantilla!DR178,"#"),"")</f>
        <v/>
      </c>
      <c r="DT167" s="6"/>
    </row>
    <row r="168" spans="1:124" x14ac:dyDescent="0.25">
      <c r="A168" t="str">
        <f>IF(Plantilla!$I$6="¡Perfecto!, Guarda el archivo y adjúntalo a tu interfaz de Nómina Electrónica","OK","Error")</f>
        <v>OK</v>
      </c>
      <c r="B168" t="str">
        <f>IF(Plantilla!$I$6="¡Perfecto!, Guarda el archivo y adjúntalo a tu interfaz de Nómina Electrónica",MID(Plantilla!$D$2,SEARCH("V",Plantilla!$D$2),10),"")</f>
        <v>V2.0</v>
      </c>
      <c r="C168" t="str">
        <f>Plantilla!C179</f>
        <v/>
      </c>
      <c r="D168" t="str">
        <f>IF($C168="OK",Plantilla!B179,"")</f>
        <v/>
      </c>
      <c r="E168" t="str">
        <f>IF($C168="OK",
   VLOOKUP(Plantilla!$E$4,'Tablas '!$AP$4:$AT$6,5,FALSE),
"")</f>
        <v/>
      </c>
      <c r="F168" t="str">
        <f>IF($C168="OK",TEXT(Plantilla!D179,"#"),"")</f>
        <v/>
      </c>
      <c r="G168" t="str">
        <f>IF($C168="OK",
   VLOOKUP(Plantilla!E179,'Tablas '!$B$4:$C$14,2,FALSE),
"")</f>
        <v/>
      </c>
      <c r="H168" t="str">
        <f>IF($C168="OK",TEXT(Plantilla!F179,"#"),"")</f>
        <v/>
      </c>
      <c r="I168" t="str">
        <f>IF($C168="OK",TEXT(Plantilla!G179,"#"),"")</f>
        <v/>
      </c>
      <c r="J168" t="str">
        <f>IF($C168="OK",TEXT(Plantilla!H179,"#"),"")</f>
        <v/>
      </c>
      <c r="K168" t="str">
        <f>IF($C168="OK",TEXT(Plantilla!I179,"#"),"")</f>
        <v/>
      </c>
      <c r="L168" t="str">
        <f>IF($C168="OK",TEXT(Plantilla!J179,"#"),"")</f>
        <v/>
      </c>
      <c r="M168" t="str">
        <f>IF($C168="OK",TEXT(Plantilla!K179,"#"),"")</f>
        <v/>
      </c>
      <c r="N168" t="str">
        <f>IF($C168="OK",
   CONCATENATE(YEAR(Plantilla!L179),"-",TEXT(MONTH(Plantilla!L179),"00"),"-",TEXT(DAY(Plantilla!L179),"00")),
"")</f>
        <v/>
      </c>
      <c r="O168" t="str">
        <f>IF($C168="OK",_xlfn.NUMBERVALUE(Plantilla!M179),"")</f>
        <v/>
      </c>
      <c r="P168" t="str">
        <f>IF($C168="OK",
   IF(Plantilla!N179&lt;&gt;"",
      CONCATENATE(YEAR(Plantilla!N179),"-",TEXT(MONTH(Plantilla!N179),"00"),"-",TEXT(DAY(Plantilla!N179),"00")),
   ""),
"")</f>
        <v/>
      </c>
      <c r="Q168" t="str">
        <f>IF($C168="OK",
   VLOOKUP(Plantilla!O179,'Tablas '!$E$4:$F$19,2,FALSE),
"")</f>
        <v/>
      </c>
      <c r="R168" t="str">
        <f>IF($C168="OK",
   VLOOKUP(Plantilla!P179,'Tablas '!$H$4:$I$5,2,FALSE),
"")</f>
        <v/>
      </c>
      <c r="S168" t="str">
        <f>IF($C168="OK",
   VLOOKUP(Plantilla!Q179,'Tablas '!$K$4:$L$8,2,FALSE),
"")</f>
        <v/>
      </c>
      <c r="T168" t="str">
        <f>IF($C168="OK",
   VLOOKUP(Plantilla!R179,'Tablas '!$AE$4:$AF$6,2,FALSE),
"")</f>
        <v/>
      </c>
      <c r="U168" t="str">
        <f>IF($C168="OK",
   VLOOKUP(Plantilla!S179,'Tablas '!$AE$4:$AF$6,2,FALSE),
"")</f>
        <v/>
      </c>
      <c r="V168" t="str">
        <f>IF($C168="OK",TEXT(Plantilla!T179,"#"),"")</f>
        <v/>
      </c>
      <c r="W168" s="84" t="str">
        <f>IF($C168="OK",
   VLOOKUP(Plantilla!U179,'Tablas '!$AM$4:$AN$1126,2,FALSE),
"")</f>
        <v/>
      </c>
      <c r="X168" t="str">
        <f>IF($C168="OK",TEXT(Plantilla!V179,"#"),"")</f>
        <v/>
      </c>
      <c r="Y168" t="str">
        <f>IF($C168="OK",
   CONCATENATE(YEAR(Plantilla!W179),"-",TEXT(MONTH(Plantilla!W179),"00"),"-",TEXT(DAY(Plantilla!W179),"00")),
"")</f>
        <v/>
      </c>
      <c r="Z168" t="str">
        <f>IF($C168="OK",
   CONCATENATE(YEAR(Plantilla!X179),"-",TEXT(MONTH(Plantilla!X179),"00"),"-",TEXT(DAY(Plantilla!X179),"00")),
"")</f>
        <v/>
      </c>
      <c r="AA168" t="str">
        <f>IF($C168="OK",
   TEXT(VLOOKUP(Plantilla!Y179,'Tablas '!$Q$4:$R$9,2,FALSE),"#"),
"")</f>
        <v/>
      </c>
      <c r="AB168" t="str">
        <f>IF($C168="OK",
   CONCATENATE(YEAR(Plantilla!Z179),"-",TEXT(MONTH(Plantilla!Z179),"00"),"-",TEXT(DAY(Plantilla!Z179),"00")),
"")</f>
        <v/>
      </c>
      <c r="AC168" t="str">
        <f>IF($C168="OK",
   TEXT(VLOOKUP(Plantilla!AA179,'Tablas '!$T$4:$U$13,2,FALSE),"#"),
"")</f>
        <v/>
      </c>
      <c r="AD168" t="str">
        <f>IF($C168="OK",TEXT(Plantilla!AB179,"#"),"")</f>
        <v/>
      </c>
      <c r="AE168" t="str">
        <f>IF($C168="OK",
   IF(Plantilla!AC179&lt;&gt;"",
      TEXT(VLOOKUP(Plantilla!AC179,'Tablas '!$W$4:$X$7,2,FALSE),"#"),
   ""),
"")</f>
        <v/>
      </c>
      <c r="AF168" t="str">
        <f>IF($C168="OK",TEXT(Plantilla!AD179,"#"),"")</f>
        <v/>
      </c>
      <c r="AG168" s="6" t="str">
        <f>IF($C168="OK",_xlfn.NUMBERVALUE(Plantilla!AE179),"")</f>
        <v/>
      </c>
      <c r="AH168" s="4" t="str">
        <f>IF($C168="OK",_xlfn.NUMBERVALUE(Plantilla!AF179),"")</f>
        <v/>
      </c>
      <c r="AI168" s="6" t="str">
        <f>IF($C168="OK",_xlfn.NUMBERVALUE(Plantilla!AG179),"")</f>
        <v/>
      </c>
      <c r="AJ168" s="6" t="str">
        <f>IF($C168="OK",_xlfn.NUMBERVALUE(Plantilla!AH179),"")</f>
        <v/>
      </c>
      <c r="AK168" s="6" t="str">
        <f>IF($C168="OK",_xlfn.NUMBERVALUE(Plantilla!AI179),"")</f>
        <v/>
      </c>
      <c r="AL168" s="6" t="str">
        <f>IF($C168="OK",_xlfn.NUMBERVALUE(Plantilla!AJ179),"")</f>
        <v/>
      </c>
      <c r="AM168" s="4" t="str">
        <f>IF($C168="OK",_xlfn.NUMBERVALUE(Plantilla!AK179),"")</f>
        <v/>
      </c>
      <c r="AN168" s="6" t="str">
        <f>IF($C168="OK",_xlfn.NUMBERVALUE(Plantilla!AL179),"")</f>
        <v/>
      </c>
      <c r="AO168" s="4" t="str">
        <f>IF($C168="OK",_xlfn.NUMBERVALUE(Plantilla!AM179),"")</f>
        <v/>
      </c>
      <c r="AP168" s="6" t="str">
        <f>IF($C168="OK",_xlfn.NUMBERVALUE(Plantilla!AN179),"")</f>
        <v/>
      </c>
      <c r="AQ168" s="4" t="str">
        <f>IF($C168="OK",_xlfn.NUMBERVALUE(Plantilla!AO179),"")</f>
        <v/>
      </c>
      <c r="AR168" s="6" t="str">
        <f>IF($C168="OK",_xlfn.NUMBERVALUE(Plantilla!AP179),"")</f>
        <v/>
      </c>
      <c r="AS168" s="4" t="str">
        <f>IF($C168="OK",_xlfn.NUMBERVALUE(Plantilla!AQ179),"")</f>
        <v/>
      </c>
      <c r="AT168" s="6" t="str">
        <f>IF($C168="OK",_xlfn.NUMBERVALUE(Plantilla!AR179),"")</f>
        <v/>
      </c>
      <c r="AU168" s="4" t="str">
        <f>IF($C168="OK",_xlfn.NUMBERVALUE(Plantilla!AS179),"")</f>
        <v/>
      </c>
      <c r="AV168" s="6" t="str">
        <f>IF($C168="OK",_xlfn.NUMBERVALUE(Plantilla!AT179),"")</f>
        <v/>
      </c>
      <c r="AW168" s="4" t="str">
        <f>IF($C168="OK",_xlfn.NUMBERVALUE(Plantilla!AU179),"")</f>
        <v/>
      </c>
      <c r="AX168" s="6" t="str">
        <f>IF($C168="OK",_xlfn.NUMBERVALUE(Plantilla!AV179),"")</f>
        <v/>
      </c>
      <c r="AY168" s="4" t="str">
        <f>IF($C168="OK",_xlfn.NUMBERVALUE(Plantilla!AW179),"")</f>
        <v/>
      </c>
      <c r="AZ168" s="6" t="str">
        <f>IF($C168="OK",_xlfn.NUMBERVALUE(Plantilla!AX179),"")</f>
        <v/>
      </c>
      <c r="BA168" t="str">
        <f>IF($C168="OK",_xlfn.NUMBERVALUE(Plantilla!AY179),"")</f>
        <v/>
      </c>
      <c r="BB168" t="str">
        <f>IF($C168="OK",_xlfn.NUMBERVALUE(Plantilla!AZ179),"")</f>
        <v/>
      </c>
      <c r="BC168" s="4" t="str">
        <f>IF($C168="OK",_xlfn.NUMBERVALUE(Plantilla!BA179),"")</f>
        <v/>
      </c>
      <c r="BD168" s="6" t="str">
        <f>IF($C168="OK",_xlfn.NUMBERVALUE(Plantilla!BB179),"")</f>
        <v/>
      </c>
      <c r="BE168" s="4" t="str">
        <f>IF($C168="OK",_xlfn.NUMBERVALUE(Plantilla!BC179),"")</f>
        <v/>
      </c>
      <c r="BF168" s="6" t="str">
        <f>IF($C168="OK",_xlfn.NUMBERVALUE(Plantilla!BD179),"")</f>
        <v/>
      </c>
      <c r="BG168" s="4" t="str">
        <f>IF($C168="OK",_xlfn.NUMBERVALUE(Plantilla!BE179),"")</f>
        <v/>
      </c>
      <c r="BH168" s="6" t="str">
        <f>IF($C168="OK",_xlfn.NUMBERVALUE(Plantilla!BF179),"")</f>
        <v/>
      </c>
      <c r="BI168" s="110" t="str">
        <f>IF($C168="OK",_xlfn.NUMBERVALUE(Plantilla!BG179),"")</f>
        <v/>
      </c>
      <c r="BJ168" s="6" t="str">
        <f>IF($C168="OK",_xlfn.NUMBERVALUE(Plantilla!BH179),"")</f>
        <v/>
      </c>
      <c r="BK168" s="109" t="str">
        <f>IF($C168="OK",_xlfn.NUMBERVALUE(Plantilla!BI179),"")</f>
        <v/>
      </c>
      <c r="BL168" s="6" t="str">
        <f>IF($C168="OK",
   IF(Plantilla!BJ179&lt;&gt;"",
      TEXT(VLOOKUP(Plantilla!BJ179,'Tablas '!$Z$4:$AA$6,2,FALSE),"#"),
   ""),
"")</f>
        <v/>
      </c>
      <c r="BM168" s="4" t="str">
        <f>IF($C168="OK",_xlfn.NUMBERVALUE(Plantilla!BK179),"")</f>
        <v/>
      </c>
      <c r="BN168" s="4" t="str">
        <f>IF($C168="OK",_xlfn.NUMBERVALUE(Plantilla!BL179),"")</f>
        <v/>
      </c>
      <c r="BO168" s="6" t="str">
        <f>IF($C168="OK",_xlfn.NUMBERVALUE(Plantilla!BM179),"")</f>
        <v/>
      </c>
      <c r="BP168" s="4" t="str">
        <f>IF($C168="OK",_xlfn.NUMBERVALUE(Plantilla!BN179),"")</f>
        <v/>
      </c>
      <c r="BQ168" s="6" t="str">
        <f>IF($C168="OK",_xlfn.NUMBERVALUE(Plantilla!BO179),"")</f>
        <v/>
      </c>
      <c r="BR168" s="4" t="str">
        <f>IF($C168="OK",_xlfn.NUMBERVALUE(Plantilla!BP179),"")</f>
        <v/>
      </c>
      <c r="BS168" s="6" t="str">
        <f>IF($C168="OK",_xlfn.NUMBERVALUE(Plantilla!BQ179),"")</f>
        <v/>
      </c>
      <c r="BT168" s="4" t="str">
        <f>IF($C168="OK",_xlfn.NUMBERVALUE(Plantilla!BR179),"")</f>
        <v/>
      </c>
      <c r="BU168" s="6" t="str">
        <f>IF($C168="OK",_xlfn.NUMBERVALUE(Plantilla!BS179),"")</f>
        <v/>
      </c>
      <c r="BV168" s="6" t="str">
        <f>IF($C168="OK",_xlfn.NUMBERVALUE(Plantilla!BT179),"")</f>
        <v/>
      </c>
      <c r="BW168" s="6" t="str">
        <f>IF($C168="OK",_xlfn.NUMBERVALUE(Plantilla!BU179),"")</f>
        <v/>
      </c>
      <c r="BX168" s="6" t="str">
        <f>IF($C168="OK",_xlfn.NUMBERVALUE(Plantilla!BV179),"")</f>
        <v/>
      </c>
      <c r="BY168" s="6" t="str">
        <f>IF($C168="OK",_xlfn.NUMBERVALUE(Plantilla!BW179),"")</f>
        <v/>
      </c>
      <c r="BZ168" s="6" t="str">
        <f>IF($C168="OK",_xlfn.NUMBERVALUE(Plantilla!BX179),"")</f>
        <v/>
      </c>
      <c r="CA168" s="6" t="str">
        <f>IF($C168="OK",_xlfn.NUMBERVALUE(Plantilla!BY179),"")</f>
        <v/>
      </c>
      <c r="CB168" s="6" t="str">
        <f>IF($C168="OK",_xlfn.NUMBERVALUE(Plantilla!BZ179),"")</f>
        <v/>
      </c>
      <c r="CC168" s="6" t="str">
        <f>IF($C168="OK",_xlfn.NUMBERVALUE(Plantilla!CA179),"")</f>
        <v/>
      </c>
      <c r="CD168" s="6" t="str">
        <f>IF($C168="OK",_xlfn.NUMBERVALUE(Plantilla!CB179),"")</f>
        <v/>
      </c>
      <c r="CE168" s="6" t="str">
        <f>IF($C168="OK",_xlfn.NUMBERVALUE(Plantilla!CC179),"")</f>
        <v/>
      </c>
      <c r="CF168" s="4" t="str">
        <f>IF($C168="OK",_xlfn.NUMBERVALUE(Plantilla!CD179),"")</f>
        <v/>
      </c>
      <c r="CG168" s="6" t="str">
        <f>IF($C168="OK",_xlfn.NUMBERVALUE(Plantilla!CE179),"")</f>
        <v/>
      </c>
      <c r="CH168" s="6" t="str">
        <f>IF($C168="OK",_xlfn.NUMBERVALUE(Plantilla!CF179),"")</f>
        <v/>
      </c>
      <c r="CI168" s="6" t="str">
        <f>IF($C168="OK",_xlfn.NUMBERVALUE(Plantilla!CG179),"")</f>
        <v/>
      </c>
      <c r="CJ168" s="6" t="str">
        <f>IF($C168="OK",_xlfn.NUMBERVALUE(Plantilla!CH179),"")</f>
        <v/>
      </c>
      <c r="CK168" s="6" t="str">
        <f>IF($C168="OK",_xlfn.NUMBERVALUE(Plantilla!CI179),"")</f>
        <v/>
      </c>
      <c r="CL168" s="6" t="str">
        <f>IF($C168="OK",_xlfn.NUMBERVALUE(Plantilla!CJ179),"")</f>
        <v/>
      </c>
      <c r="CM168" t="str">
        <f>IF($C168="OK",TEXT(Plantilla!CK179,"#"),"")</f>
        <v/>
      </c>
      <c r="CN168" s="6" t="str">
        <f>IF($C168="OK",_xlfn.NUMBERVALUE(Plantilla!CL179),"")</f>
        <v/>
      </c>
      <c r="CO168" s="6" t="str">
        <f>IF($C168="OK",_xlfn.NUMBERVALUE(Plantilla!CM179),"")</f>
        <v/>
      </c>
      <c r="CP168" s="110" t="str">
        <f>IF($C168="OK",_xlfn.NUMBERVALUE(Plantilla!CN179),"")</f>
        <v/>
      </c>
      <c r="CQ168" s="6" t="str">
        <f>IF($C168="OK",_xlfn.NUMBERVALUE(Plantilla!CO179),"")</f>
        <v/>
      </c>
      <c r="CR168" s="109" t="str">
        <f>IF($C168="OK",_xlfn.NUMBERVALUE(Plantilla!CP179),"")</f>
        <v/>
      </c>
      <c r="CS168" s="110" t="str">
        <f>IF($C168="OK",_xlfn.NUMBERVALUE(Plantilla!CQ179),"")</f>
        <v/>
      </c>
      <c r="CT168" s="6" t="str">
        <f>IF($C168="OK",_xlfn.NUMBERVALUE(Plantilla!CR179),"")</f>
        <v/>
      </c>
      <c r="CU168" s="109" t="str">
        <f>IF($C168="OK",_xlfn.NUMBERVALUE(Plantilla!CS179),"")</f>
        <v/>
      </c>
      <c r="CV168" s="110" t="str">
        <f>IF($C168="OK",_xlfn.NUMBERVALUE(Plantilla!CT179),"")</f>
        <v/>
      </c>
      <c r="CW168" s="6" t="str">
        <f>IF($C168="OK",_xlfn.NUMBERVALUE(Plantilla!CU179),"")</f>
        <v/>
      </c>
      <c r="CX168" s="82" t="str">
        <f>IF($C168="OK",_xlfn.NUMBERVALUE(Plantilla!CV179),"")</f>
        <v/>
      </c>
      <c r="CY168" s="6" t="str">
        <f>IF($C168="OK",_xlfn.NUMBERVALUE(Plantilla!CW179),"")</f>
        <v/>
      </c>
      <c r="CZ168" s="82" t="str">
        <f>IF($C168="OK",_xlfn.NUMBERVALUE(Plantilla!CX179),"")</f>
        <v/>
      </c>
      <c r="DA168" s="6" t="str">
        <f>IF($C168="OK",_xlfn.NUMBERVALUE(Plantilla!CY179),"")</f>
        <v/>
      </c>
      <c r="DB168" s="109" t="str">
        <f>IF($C168="OK",_xlfn.NUMBERVALUE(Plantilla!CZ179),"")</f>
        <v/>
      </c>
      <c r="DC168" s="6" t="str">
        <f>IF($C168="OK",_xlfn.NUMBERVALUE(Plantilla!DA179),"")</f>
        <v/>
      </c>
      <c r="DD168" s="6" t="str">
        <f>IF($C168="OK",TEXT(Plantilla!DB179,"#"),"")</f>
        <v/>
      </c>
      <c r="DE168" s="6" t="str">
        <f>IF($C168="OK",_xlfn.NUMBERVALUE(Plantilla!DC179),"")</f>
        <v/>
      </c>
      <c r="DF168" s="4" t="str">
        <f>IF($C168="OK",_xlfn.NUMBERVALUE(Plantilla!DD179),"")</f>
        <v/>
      </c>
      <c r="DG168" s="6" t="str">
        <f>IF($C168="OK",_xlfn.NUMBERVALUE(Plantilla!DE179),"")</f>
        <v/>
      </c>
      <c r="DH168" s="6" t="str">
        <f>IF($C168="OK",_xlfn.NUMBERVALUE(Plantilla!DF179),"")</f>
        <v/>
      </c>
      <c r="DI168" s="6" t="str">
        <f>IF($C168="OK",_xlfn.NUMBERVALUE(Plantilla!DG179),"")</f>
        <v/>
      </c>
      <c r="DJ168" s="6" t="str">
        <f>IF($C168="OK",_xlfn.NUMBERVALUE(Plantilla!DH179),"")</f>
        <v/>
      </c>
      <c r="DK168" s="6" t="str">
        <f>IF($C168="OK",_xlfn.NUMBERVALUE(Plantilla!DI179),"")</f>
        <v/>
      </c>
      <c r="DL168" s="6" t="str">
        <f>IF($C168="OK",_xlfn.NUMBERVALUE(Plantilla!DJ179),"")</f>
        <v/>
      </c>
      <c r="DM168" s="6" t="str">
        <f>IF($C168="OK",_xlfn.NUMBERVALUE(Plantilla!DK179),"")</f>
        <v/>
      </c>
      <c r="DN168" s="6" t="str">
        <f>IF($C168="OK",_xlfn.NUMBERVALUE(Plantilla!DL179),"")</f>
        <v/>
      </c>
      <c r="DO168" s="6" t="str">
        <f>IF($C168="OK",_xlfn.NUMBERVALUE(Plantilla!DM179),"")</f>
        <v/>
      </c>
      <c r="DP168" s="6" t="str">
        <f>IF($C168="OK",_xlfn.NUMBERVALUE(Plantilla!DN179),"")</f>
        <v/>
      </c>
      <c r="DQ168" s="6" t="str">
        <f>IF($C168="OK",_xlfn.NUMBERVALUE(Plantilla!DO179),"")</f>
        <v/>
      </c>
      <c r="DR168" s="6" t="str">
        <f>IF($C168="OK",_xlfn.NUMBERVALUE(Plantilla!DP179),"")</f>
        <v/>
      </c>
      <c r="DS168" t="str">
        <f>IF($C168="OK",TEXT(Plantilla!DR179,"#"),"")</f>
        <v/>
      </c>
      <c r="DT168" s="6"/>
    </row>
    <row r="169" spans="1:124" x14ac:dyDescent="0.25">
      <c r="A169" t="str">
        <f>IF(Plantilla!$I$6="¡Perfecto!, Guarda el archivo y adjúntalo a tu interfaz de Nómina Electrónica","OK","Error")</f>
        <v>OK</v>
      </c>
      <c r="B169" t="str">
        <f>IF(Plantilla!$I$6="¡Perfecto!, Guarda el archivo y adjúntalo a tu interfaz de Nómina Electrónica",MID(Plantilla!$D$2,SEARCH("V",Plantilla!$D$2),10),"")</f>
        <v>V2.0</v>
      </c>
      <c r="C169" t="str">
        <f>Plantilla!C180</f>
        <v/>
      </c>
      <c r="D169" t="str">
        <f>IF($C169="OK",Plantilla!B180,"")</f>
        <v/>
      </c>
      <c r="E169" t="str">
        <f>IF($C169="OK",
   VLOOKUP(Plantilla!$E$4,'Tablas '!$AP$4:$AT$6,5,FALSE),
"")</f>
        <v/>
      </c>
      <c r="F169" t="str">
        <f>IF($C169="OK",TEXT(Plantilla!D180,"#"),"")</f>
        <v/>
      </c>
      <c r="G169" t="str">
        <f>IF($C169="OK",
   VLOOKUP(Plantilla!E180,'Tablas '!$B$4:$C$14,2,FALSE),
"")</f>
        <v/>
      </c>
      <c r="H169" t="str">
        <f>IF($C169="OK",TEXT(Plantilla!F180,"#"),"")</f>
        <v/>
      </c>
      <c r="I169" t="str">
        <f>IF($C169="OK",TEXT(Plantilla!G180,"#"),"")</f>
        <v/>
      </c>
      <c r="J169" t="str">
        <f>IF($C169="OK",TEXT(Plantilla!H180,"#"),"")</f>
        <v/>
      </c>
      <c r="K169" t="str">
        <f>IF($C169="OK",TEXT(Plantilla!I180,"#"),"")</f>
        <v/>
      </c>
      <c r="L169" t="str">
        <f>IF($C169="OK",TEXT(Plantilla!J180,"#"),"")</f>
        <v/>
      </c>
      <c r="M169" t="str">
        <f>IF($C169="OK",TEXT(Plantilla!K180,"#"),"")</f>
        <v/>
      </c>
      <c r="N169" t="str">
        <f>IF($C169="OK",
   CONCATENATE(YEAR(Plantilla!L180),"-",TEXT(MONTH(Plantilla!L180),"00"),"-",TEXT(DAY(Plantilla!L180),"00")),
"")</f>
        <v/>
      </c>
      <c r="O169" t="str">
        <f>IF($C169="OK",_xlfn.NUMBERVALUE(Plantilla!M180),"")</f>
        <v/>
      </c>
      <c r="P169" t="str">
        <f>IF($C169="OK",
   IF(Plantilla!N180&lt;&gt;"",
      CONCATENATE(YEAR(Plantilla!N180),"-",TEXT(MONTH(Plantilla!N180),"00"),"-",TEXT(DAY(Plantilla!N180),"00")),
   ""),
"")</f>
        <v/>
      </c>
      <c r="Q169" t="str">
        <f>IF($C169="OK",
   VLOOKUP(Plantilla!O180,'Tablas '!$E$4:$F$19,2,FALSE),
"")</f>
        <v/>
      </c>
      <c r="R169" t="str">
        <f>IF($C169="OK",
   VLOOKUP(Plantilla!P180,'Tablas '!$H$4:$I$5,2,FALSE),
"")</f>
        <v/>
      </c>
      <c r="S169" t="str">
        <f>IF($C169="OK",
   VLOOKUP(Plantilla!Q180,'Tablas '!$K$4:$L$8,2,FALSE),
"")</f>
        <v/>
      </c>
      <c r="T169" t="str">
        <f>IF($C169="OK",
   VLOOKUP(Plantilla!R180,'Tablas '!$AE$4:$AF$6,2,FALSE),
"")</f>
        <v/>
      </c>
      <c r="U169" t="str">
        <f>IF($C169="OK",
   VLOOKUP(Plantilla!S180,'Tablas '!$AE$4:$AF$6,2,FALSE),
"")</f>
        <v/>
      </c>
      <c r="V169" t="str">
        <f>IF($C169="OK",TEXT(Plantilla!T180,"#"),"")</f>
        <v/>
      </c>
      <c r="W169" s="84" t="str">
        <f>IF($C169="OK",
   VLOOKUP(Plantilla!U180,'Tablas '!$AM$4:$AN$1126,2,FALSE),
"")</f>
        <v/>
      </c>
      <c r="X169" t="str">
        <f>IF($C169="OK",TEXT(Plantilla!V180,"#"),"")</f>
        <v/>
      </c>
      <c r="Y169" t="str">
        <f>IF($C169="OK",
   CONCATENATE(YEAR(Plantilla!W180),"-",TEXT(MONTH(Plantilla!W180),"00"),"-",TEXT(DAY(Plantilla!W180),"00")),
"")</f>
        <v/>
      </c>
      <c r="Z169" t="str">
        <f>IF($C169="OK",
   CONCATENATE(YEAR(Plantilla!X180),"-",TEXT(MONTH(Plantilla!X180),"00"),"-",TEXT(DAY(Plantilla!X180),"00")),
"")</f>
        <v/>
      </c>
      <c r="AA169" t="str">
        <f>IF($C169="OK",
   TEXT(VLOOKUP(Plantilla!Y180,'Tablas '!$Q$4:$R$9,2,FALSE),"#"),
"")</f>
        <v/>
      </c>
      <c r="AB169" t="str">
        <f>IF($C169="OK",
   CONCATENATE(YEAR(Plantilla!Z180),"-",TEXT(MONTH(Plantilla!Z180),"00"),"-",TEXT(DAY(Plantilla!Z180),"00")),
"")</f>
        <v/>
      </c>
      <c r="AC169" t="str">
        <f>IF($C169="OK",
   TEXT(VLOOKUP(Plantilla!AA180,'Tablas '!$T$4:$U$13,2,FALSE),"#"),
"")</f>
        <v/>
      </c>
      <c r="AD169" t="str">
        <f>IF($C169="OK",TEXT(Plantilla!AB180,"#"),"")</f>
        <v/>
      </c>
      <c r="AE169" t="str">
        <f>IF($C169="OK",
   IF(Plantilla!AC180&lt;&gt;"",
      TEXT(VLOOKUP(Plantilla!AC180,'Tablas '!$W$4:$X$7,2,FALSE),"#"),
   ""),
"")</f>
        <v/>
      </c>
      <c r="AF169" t="str">
        <f>IF($C169="OK",TEXT(Plantilla!AD180,"#"),"")</f>
        <v/>
      </c>
      <c r="AG169" s="6" t="str">
        <f>IF($C169="OK",_xlfn.NUMBERVALUE(Plantilla!AE180),"")</f>
        <v/>
      </c>
      <c r="AH169" s="4" t="str">
        <f>IF($C169="OK",_xlfn.NUMBERVALUE(Plantilla!AF180),"")</f>
        <v/>
      </c>
      <c r="AI169" s="6" t="str">
        <f>IF($C169="OK",_xlfn.NUMBERVALUE(Plantilla!AG180),"")</f>
        <v/>
      </c>
      <c r="AJ169" s="6" t="str">
        <f>IF($C169="OK",_xlfn.NUMBERVALUE(Plantilla!AH180),"")</f>
        <v/>
      </c>
      <c r="AK169" s="6" t="str">
        <f>IF($C169="OK",_xlfn.NUMBERVALUE(Plantilla!AI180),"")</f>
        <v/>
      </c>
      <c r="AL169" s="6" t="str">
        <f>IF($C169="OK",_xlfn.NUMBERVALUE(Plantilla!AJ180),"")</f>
        <v/>
      </c>
      <c r="AM169" s="4" t="str">
        <f>IF($C169="OK",_xlfn.NUMBERVALUE(Plantilla!AK180),"")</f>
        <v/>
      </c>
      <c r="AN169" s="6" t="str">
        <f>IF($C169="OK",_xlfn.NUMBERVALUE(Plantilla!AL180),"")</f>
        <v/>
      </c>
      <c r="AO169" s="4" t="str">
        <f>IF($C169="OK",_xlfn.NUMBERVALUE(Plantilla!AM180),"")</f>
        <v/>
      </c>
      <c r="AP169" s="6" t="str">
        <f>IF($C169="OK",_xlfn.NUMBERVALUE(Plantilla!AN180),"")</f>
        <v/>
      </c>
      <c r="AQ169" s="4" t="str">
        <f>IF($C169="OK",_xlfn.NUMBERVALUE(Plantilla!AO180),"")</f>
        <v/>
      </c>
      <c r="AR169" s="6" t="str">
        <f>IF($C169="OK",_xlfn.NUMBERVALUE(Plantilla!AP180),"")</f>
        <v/>
      </c>
      <c r="AS169" s="4" t="str">
        <f>IF($C169="OK",_xlfn.NUMBERVALUE(Plantilla!AQ180),"")</f>
        <v/>
      </c>
      <c r="AT169" s="6" t="str">
        <f>IF($C169="OK",_xlfn.NUMBERVALUE(Plantilla!AR180),"")</f>
        <v/>
      </c>
      <c r="AU169" s="4" t="str">
        <f>IF($C169="OK",_xlfn.NUMBERVALUE(Plantilla!AS180),"")</f>
        <v/>
      </c>
      <c r="AV169" s="6" t="str">
        <f>IF($C169="OK",_xlfn.NUMBERVALUE(Plantilla!AT180),"")</f>
        <v/>
      </c>
      <c r="AW169" s="4" t="str">
        <f>IF($C169="OK",_xlfn.NUMBERVALUE(Plantilla!AU180),"")</f>
        <v/>
      </c>
      <c r="AX169" s="6" t="str">
        <f>IF($C169="OK",_xlfn.NUMBERVALUE(Plantilla!AV180),"")</f>
        <v/>
      </c>
      <c r="AY169" s="4" t="str">
        <f>IF($C169="OK",_xlfn.NUMBERVALUE(Plantilla!AW180),"")</f>
        <v/>
      </c>
      <c r="AZ169" s="6" t="str">
        <f>IF($C169="OK",_xlfn.NUMBERVALUE(Plantilla!AX180),"")</f>
        <v/>
      </c>
      <c r="BA169" t="str">
        <f>IF($C169="OK",_xlfn.NUMBERVALUE(Plantilla!AY180),"")</f>
        <v/>
      </c>
      <c r="BB169" t="str">
        <f>IF($C169="OK",_xlfn.NUMBERVALUE(Plantilla!AZ180),"")</f>
        <v/>
      </c>
      <c r="BC169" s="4" t="str">
        <f>IF($C169="OK",_xlfn.NUMBERVALUE(Plantilla!BA180),"")</f>
        <v/>
      </c>
      <c r="BD169" s="6" t="str">
        <f>IF($C169="OK",_xlfn.NUMBERVALUE(Plantilla!BB180),"")</f>
        <v/>
      </c>
      <c r="BE169" s="4" t="str">
        <f>IF($C169="OK",_xlfn.NUMBERVALUE(Plantilla!BC180),"")</f>
        <v/>
      </c>
      <c r="BF169" s="6" t="str">
        <f>IF($C169="OK",_xlfn.NUMBERVALUE(Plantilla!BD180),"")</f>
        <v/>
      </c>
      <c r="BG169" s="4" t="str">
        <f>IF($C169="OK",_xlfn.NUMBERVALUE(Plantilla!BE180),"")</f>
        <v/>
      </c>
      <c r="BH169" s="6" t="str">
        <f>IF($C169="OK",_xlfn.NUMBERVALUE(Plantilla!BF180),"")</f>
        <v/>
      </c>
      <c r="BI169" s="110" t="str">
        <f>IF($C169="OK",_xlfn.NUMBERVALUE(Plantilla!BG180),"")</f>
        <v/>
      </c>
      <c r="BJ169" s="6" t="str">
        <f>IF($C169="OK",_xlfn.NUMBERVALUE(Plantilla!BH180),"")</f>
        <v/>
      </c>
      <c r="BK169" s="109" t="str">
        <f>IF($C169="OK",_xlfn.NUMBERVALUE(Plantilla!BI180),"")</f>
        <v/>
      </c>
      <c r="BL169" s="6" t="str">
        <f>IF($C169="OK",
   IF(Plantilla!BJ180&lt;&gt;"",
      TEXT(VLOOKUP(Plantilla!BJ180,'Tablas '!$Z$4:$AA$6,2,FALSE),"#"),
   ""),
"")</f>
        <v/>
      </c>
      <c r="BM169" s="4" t="str">
        <f>IF($C169="OK",_xlfn.NUMBERVALUE(Plantilla!BK180),"")</f>
        <v/>
      </c>
      <c r="BN169" s="4" t="str">
        <f>IF($C169="OK",_xlfn.NUMBERVALUE(Plantilla!BL180),"")</f>
        <v/>
      </c>
      <c r="BO169" s="6" t="str">
        <f>IF($C169="OK",_xlfn.NUMBERVALUE(Plantilla!BM180),"")</f>
        <v/>
      </c>
      <c r="BP169" s="4" t="str">
        <f>IF($C169="OK",_xlfn.NUMBERVALUE(Plantilla!BN180),"")</f>
        <v/>
      </c>
      <c r="BQ169" s="6" t="str">
        <f>IF($C169="OK",_xlfn.NUMBERVALUE(Plantilla!BO180),"")</f>
        <v/>
      </c>
      <c r="BR169" s="4" t="str">
        <f>IF($C169="OK",_xlfn.NUMBERVALUE(Plantilla!BP180),"")</f>
        <v/>
      </c>
      <c r="BS169" s="6" t="str">
        <f>IF($C169="OK",_xlfn.NUMBERVALUE(Plantilla!BQ180),"")</f>
        <v/>
      </c>
      <c r="BT169" s="4" t="str">
        <f>IF($C169="OK",_xlfn.NUMBERVALUE(Plantilla!BR180),"")</f>
        <v/>
      </c>
      <c r="BU169" s="6" t="str">
        <f>IF($C169="OK",_xlfn.NUMBERVALUE(Plantilla!BS180),"")</f>
        <v/>
      </c>
      <c r="BV169" s="6" t="str">
        <f>IF($C169="OK",_xlfn.NUMBERVALUE(Plantilla!BT180),"")</f>
        <v/>
      </c>
      <c r="BW169" s="6" t="str">
        <f>IF($C169="OK",_xlfn.NUMBERVALUE(Plantilla!BU180),"")</f>
        <v/>
      </c>
      <c r="BX169" s="6" t="str">
        <f>IF($C169="OK",_xlfn.NUMBERVALUE(Plantilla!BV180),"")</f>
        <v/>
      </c>
      <c r="BY169" s="6" t="str">
        <f>IF($C169="OK",_xlfn.NUMBERVALUE(Plantilla!BW180),"")</f>
        <v/>
      </c>
      <c r="BZ169" s="6" t="str">
        <f>IF($C169="OK",_xlfn.NUMBERVALUE(Plantilla!BX180),"")</f>
        <v/>
      </c>
      <c r="CA169" s="6" t="str">
        <f>IF($C169="OK",_xlfn.NUMBERVALUE(Plantilla!BY180),"")</f>
        <v/>
      </c>
      <c r="CB169" s="6" t="str">
        <f>IF($C169="OK",_xlfn.NUMBERVALUE(Plantilla!BZ180),"")</f>
        <v/>
      </c>
      <c r="CC169" s="6" t="str">
        <f>IF($C169="OK",_xlfn.NUMBERVALUE(Plantilla!CA180),"")</f>
        <v/>
      </c>
      <c r="CD169" s="6" t="str">
        <f>IF($C169="OK",_xlfn.NUMBERVALUE(Plantilla!CB180),"")</f>
        <v/>
      </c>
      <c r="CE169" s="6" t="str">
        <f>IF($C169="OK",_xlfn.NUMBERVALUE(Plantilla!CC180),"")</f>
        <v/>
      </c>
      <c r="CF169" s="4" t="str">
        <f>IF($C169="OK",_xlfn.NUMBERVALUE(Plantilla!CD180),"")</f>
        <v/>
      </c>
      <c r="CG169" s="6" t="str">
        <f>IF($C169="OK",_xlfn.NUMBERVALUE(Plantilla!CE180),"")</f>
        <v/>
      </c>
      <c r="CH169" s="6" t="str">
        <f>IF($C169="OK",_xlfn.NUMBERVALUE(Plantilla!CF180),"")</f>
        <v/>
      </c>
      <c r="CI169" s="6" t="str">
        <f>IF($C169="OK",_xlfn.NUMBERVALUE(Plantilla!CG180),"")</f>
        <v/>
      </c>
      <c r="CJ169" s="6" t="str">
        <f>IF($C169="OK",_xlfn.NUMBERVALUE(Plantilla!CH180),"")</f>
        <v/>
      </c>
      <c r="CK169" s="6" t="str">
        <f>IF($C169="OK",_xlfn.NUMBERVALUE(Plantilla!CI180),"")</f>
        <v/>
      </c>
      <c r="CL169" s="6" t="str">
        <f>IF($C169="OK",_xlfn.NUMBERVALUE(Plantilla!CJ180),"")</f>
        <v/>
      </c>
      <c r="CM169" t="str">
        <f>IF($C169="OK",TEXT(Plantilla!CK180,"#"),"")</f>
        <v/>
      </c>
      <c r="CN169" s="6" t="str">
        <f>IF($C169="OK",_xlfn.NUMBERVALUE(Plantilla!CL180),"")</f>
        <v/>
      </c>
      <c r="CO169" s="6" t="str">
        <f>IF($C169="OK",_xlfn.NUMBERVALUE(Plantilla!CM180),"")</f>
        <v/>
      </c>
      <c r="CP169" s="110" t="str">
        <f>IF($C169="OK",_xlfn.NUMBERVALUE(Plantilla!CN180),"")</f>
        <v/>
      </c>
      <c r="CQ169" s="6" t="str">
        <f>IF($C169="OK",_xlfn.NUMBERVALUE(Plantilla!CO180),"")</f>
        <v/>
      </c>
      <c r="CR169" s="109" t="str">
        <f>IF($C169="OK",_xlfn.NUMBERVALUE(Plantilla!CP180),"")</f>
        <v/>
      </c>
      <c r="CS169" s="110" t="str">
        <f>IF($C169="OK",_xlfn.NUMBERVALUE(Plantilla!CQ180),"")</f>
        <v/>
      </c>
      <c r="CT169" s="6" t="str">
        <f>IF($C169="OK",_xlfn.NUMBERVALUE(Plantilla!CR180),"")</f>
        <v/>
      </c>
      <c r="CU169" s="109" t="str">
        <f>IF($C169="OK",_xlfn.NUMBERVALUE(Plantilla!CS180),"")</f>
        <v/>
      </c>
      <c r="CV169" s="110" t="str">
        <f>IF($C169="OK",_xlfn.NUMBERVALUE(Plantilla!CT180),"")</f>
        <v/>
      </c>
      <c r="CW169" s="6" t="str">
        <f>IF($C169="OK",_xlfn.NUMBERVALUE(Plantilla!CU180),"")</f>
        <v/>
      </c>
      <c r="CX169" s="82" t="str">
        <f>IF($C169="OK",_xlfn.NUMBERVALUE(Plantilla!CV180),"")</f>
        <v/>
      </c>
      <c r="CY169" s="6" t="str">
        <f>IF($C169="OK",_xlfn.NUMBERVALUE(Plantilla!CW180),"")</f>
        <v/>
      </c>
      <c r="CZ169" s="82" t="str">
        <f>IF($C169="OK",_xlfn.NUMBERVALUE(Plantilla!CX180),"")</f>
        <v/>
      </c>
      <c r="DA169" s="6" t="str">
        <f>IF($C169="OK",_xlfn.NUMBERVALUE(Plantilla!CY180),"")</f>
        <v/>
      </c>
      <c r="DB169" s="109" t="str">
        <f>IF($C169="OK",_xlfn.NUMBERVALUE(Plantilla!CZ180),"")</f>
        <v/>
      </c>
      <c r="DC169" s="6" t="str">
        <f>IF($C169="OK",_xlfn.NUMBERVALUE(Plantilla!DA180),"")</f>
        <v/>
      </c>
      <c r="DD169" s="6" t="str">
        <f>IF($C169="OK",TEXT(Plantilla!DB180,"#"),"")</f>
        <v/>
      </c>
      <c r="DE169" s="6" t="str">
        <f>IF($C169="OK",_xlfn.NUMBERVALUE(Plantilla!DC180),"")</f>
        <v/>
      </c>
      <c r="DF169" s="4" t="str">
        <f>IF($C169="OK",_xlfn.NUMBERVALUE(Plantilla!DD180),"")</f>
        <v/>
      </c>
      <c r="DG169" s="6" t="str">
        <f>IF($C169="OK",_xlfn.NUMBERVALUE(Plantilla!DE180),"")</f>
        <v/>
      </c>
      <c r="DH169" s="6" t="str">
        <f>IF($C169="OK",_xlfn.NUMBERVALUE(Plantilla!DF180),"")</f>
        <v/>
      </c>
      <c r="DI169" s="6" t="str">
        <f>IF($C169="OK",_xlfn.NUMBERVALUE(Plantilla!DG180),"")</f>
        <v/>
      </c>
      <c r="DJ169" s="6" t="str">
        <f>IF($C169="OK",_xlfn.NUMBERVALUE(Plantilla!DH180),"")</f>
        <v/>
      </c>
      <c r="DK169" s="6" t="str">
        <f>IF($C169="OK",_xlfn.NUMBERVALUE(Plantilla!DI180),"")</f>
        <v/>
      </c>
      <c r="DL169" s="6" t="str">
        <f>IF($C169="OK",_xlfn.NUMBERVALUE(Plantilla!DJ180),"")</f>
        <v/>
      </c>
      <c r="DM169" s="6" t="str">
        <f>IF($C169="OK",_xlfn.NUMBERVALUE(Plantilla!DK180),"")</f>
        <v/>
      </c>
      <c r="DN169" s="6" t="str">
        <f>IF($C169="OK",_xlfn.NUMBERVALUE(Plantilla!DL180),"")</f>
        <v/>
      </c>
      <c r="DO169" s="6" t="str">
        <f>IF($C169="OK",_xlfn.NUMBERVALUE(Plantilla!DM180),"")</f>
        <v/>
      </c>
      <c r="DP169" s="6" t="str">
        <f>IF($C169="OK",_xlfn.NUMBERVALUE(Plantilla!DN180),"")</f>
        <v/>
      </c>
      <c r="DQ169" s="6" t="str">
        <f>IF($C169="OK",_xlfn.NUMBERVALUE(Plantilla!DO180),"")</f>
        <v/>
      </c>
      <c r="DR169" s="6" t="str">
        <f>IF($C169="OK",_xlfn.NUMBERVALUE(Plantilla!DP180),"")</f>
        <v/>
      </c>
      <c r="DS169" t="str">
        <f>IF($C169="OK",TEXT(Plantilla!DR180,"#"),"")</f>
        <v/>
      </c>
      <c r="DT169" s="6"/>
    </row>
    <row r="170" spans="1:124" x14ac:dyDescent="0.25">
      <c r="A170" t="str">
        <f>IF(Plantilla!$I$6="¡Perfecto!, Guarda el archivo y adjúntalo a tu interfaz de Nómina Electrónica","OK","Error")</f>
        <v>OK</v>
      </c>
      <c r="B170" t="str">
        <f>IF(Plantilla!$I$6="¡Perfecto!, Guarda el archivo y adjúntalo a tu interfaz de Nómina Electrónica",MID(Plantilla!$D$2,SEARCH("V",Plantilla!$D$2),10),"")</f>
        <v>V2.0</v>
      </c>
      <c r="C170" t="str">
        <f>Plantilla!C181</f>
        <v/>
      </c>
      <c r="D170" t="str">
        <f>IF($C170="OK",Plantilla!B181,"")</f>
        <v/>
      </c>
      <c r="E170" t="str">
        <f>IF($C170="OK",
   VLOOKUP(Plantilla!$E$4,'Tablas '!$AP$4:$AT$6,5,FALSE),
"")</f>
        <v/>
      </c>
      <c r="F170" t="str">
        <f>IF($C170="OK",TEXT(Plantilla!D181,"#"),"")</f>
        <v/>
      </c>
      <c r="G170" t="str">
        <f>IF($C170="OK",
   VLOOKUP(Plantilla!E181,'Tablas '!$B$4:$C$14,2,FALSE),
"")</f>
        <v/>
      </c>
      <c r="H170" t="str">
        <f>IF($C170="OK",TEXT(Plantilla!F181,"#"),"")</f>
        <v/>
      </c>
      <c r="I170" t="str">
        <f>IF($C170="OK",TEXT(Plantilla!G181,"#"),"")</f>
        <v/>
      </c>
      <c r="J170" t="str">
        <f>IF($C170="OK",TEXT(Plantilla!H181,"#"),"")</f>
        <v/>
      </c>
      <c r="K170" t="str">
        <f>IF($C170="OK",TEXT(Plantilla!I181,"#"),"")</f>
        <v/>
      </c>
      <c r="L170" t="str">
        <f>IF($C170="OK",TEXT(Plantilla!J181,"#"),"")</f>
        <v/>
      </c>
      <c r="M170" t="str">
        <f>IF($C170="OK",TEXT(Plantilla!K181,"#"),"")</f>
        <v/>
      </c>
      <c r="N170" t="str">
        <f>IF($C170="OK",
   CONCATENATE(YEAR(Plantilla!L181),"-",TEXT(MONTH(Plantilla!L181),"00"),"-",TEXT(DAY(Plantilla!L181),"00")),
"")</f>
        <v/>
      </c>
      <c r="O170" t="str">
        <f>IF($C170="OK",_xlfn.NUMBERVALUE(Plantilla!M181),"")</f>
        <v/>
      </c>
      <c r="P170" t="str">
        <f>IF($C170="OK",
   IF(Plantilla!N181&lt;&gt;"",
      CONCATENATE(YEAR(Plantilla!N181),"-",TEXT(MONTH(Plantilla!N181),"00"),"-",TEXT(DAY(Plantilla!N181),"00")),
   ""),
"")</f>
        <v/>
      </c>
      <c r="Q170" t="str">
        <f>IF($C170="OK",
   VLOOKUP(Plantilla!O181,'Tablas '!$E$4:$F$19,2,FALSE),
"")</f>
        <v/>
      </c>
      <c r="R170" t="str">
        <f>IF($C170="OK",
   VLOOKUP(Plantilla!P181,'Tablas '!$H$4:$I$5,2,FALSE),
"")</f>
        <v/>
      </c>
      <c r="S170" t="str">
        <f>IF($C170="OK",
   VLOOKUP(Plantilla!Q181,'Tablas '!$K$4:$L$8,2,FALSE),
"")</f>
        <v/>
      </c>
      <c r="T170" t="str">
        <f>IF($C170="OK",
   VLOOKUP(Plantilla!R181,'Tablas '!$AE$4:$AF$6,2,FALSE),
"")</f>
        <v/>
      </c>
      <c r="U170" t="str">
        <f>IF($C170="OK",
   VLOOKUP(Plantilla!S181,'Tablas '!$AE$4:$AF$6,2,FALSE),
"")</f>
        <v/>
      </c>
      <c r="V170" t="str">
        <f>IF($C170="OK",TEXT(Plantilla!T181,"#"),"")</f>
        <v/>
      </c>
      <c r="W170" s="84" t="str">
        <f>IF($C170="OK",
   VLOOKUP(Plantilla!U181,'Tablas '!$AM$4:$AN$1126,2,FALSE),
"")</f>
        <v/>
      </c>
      <c r="X170" t="str">
        <f>IF($C170="OK",TEXT(Plantilla!V181,"#"),"")</f>
        <v/>
      </c>
      <c r="Y170" t="str">
        <f>IF($C170="OK",
   CONCATENATE(YEAR(Plantilla!W181),"-",TEXT(MONTH(Plantilla!W181),"00"),"-",TEXT(DAY(Plantilla!W181),"00")),
"")</f>
        <v/>
      </c>
      <c r="Z170" t="str">
        <f>IF($C170="OK",
   CONCATENATE(YEAR(Plantilla!X181),"-",TEXT(MONTH(Plantilla!X181),"00"),"-",TEXT(DAY(Plantilla!X181),"00")),
"")</f>
        <v/>
      </c>
      <c r="AA170" t="str">
        <f>IF($C170="OK",
   TEXT(VLOOKUP(Plantilla!Y181,'Tablas '!$Q$4:$R$9,2,FALSE),"#"),
"")</f>
        <v/>
      </c>
      <c r="AB170" t="str">
        <f>IF($C170="OK",
   CONCATENATE(YEAR(Plantilla!Z181),"-",TEXT(MONTH(Plantilla!Z181),"00"),"-",TEXT(DAY(Plantilla!Z181),"00")),
"")</f>
        <v/>
      </c>
      <c r="AC170" t="str">
        <f>IF($C170="OK",
   TEXT(VLOOKUP(Plantilla!AA181,'Tablas '!$T$4:$U$13,2,FALSE),"#"),
"")</f>
        <v/>
      </c>
      <c r="AD170" t="str">
        <f>IF($C170="OK",TEXT(Plantilla!AB181,"#"),"")</f>
        <v/>
      </c>
      <c r="AE170" t="str">
        <f>IF($C170="OK",
   IF(Plantilla!AC181&lt;&gt;"",
      TEXT(VLOOKUP(Plantilla!AC181,'Tablas '!$W$4:$X$7,2,FALSE),"#"),
   ""),
"")</f>
        <v/>
      </c>
      <c r="AF170" t="str">
        <f>IF($C170="OK",TEXT(Plantilla!AD181,"#"),"")</f>
        <v/>
      </c>
      <c r="AG170" s="6" t="str">
        <f>IF($C170="OK",_xlfn.NUMBERVALUE(Plantilla!AE181),"")</f>
        <v/>
      </c>
      <c r="AH170" s="4" t="str">
        <f>IF($C170="OK",_xlfn.NUMBERVALUE(Plantilla!AF181),"")</f>
        <v/>
      </c>
      <c r="AI170" s="6" t="str">
        <f>IF($C170="OK",_xlfn.NUMBERVALUE(Plantilla!AG181),"")</f>
        <v/>
      </c>
      <c r="AJ170" s="6" t="str">
        <f>IF($C170="OK",_xlfn.NUMBERVALUE(Plantilla!AH181),"")</f>
        <v/>
      </c>
      <c r="AK170" s="6" t="str">
        <f>IF($C170="OK",_xlfn.NUMBERVALUE(Plantilla!AI181),"")</f>
        <v/>
      </c>
      <c r="AL170" s="6" t="str">
        <f>IF($C170="OK",_xlfn.NUMBERVALUE(Plantilla!AJ181),"")</f>
        <v/>
      </c>
      <c r="AM170" s="4" t="str">
        <f>IF($C170="OK",_xlfn.NUMBERVALUE(Plantilla!AK181),"")</f>
        <v/>
      </c>
      <c r="AN170" s="6" t="str">
        <f>IF($C170="OK",_xlfn.NUMBERVALUE(Plantilla!AL181),"")</f>
        <v/>
      </c>
      <c r="AO170" s="4" t="str">
        <f>IF($C170="OK",_xlfn.NUMBERVALUE(Plantilla!AM181),"")</f>
        <v/>
      </c>
      <c r="AP170" s="6" t="str">
        <f>IF($C170="OK",_xlfn.NUMBERVALUE(Plantilla!AN181),"")</f>
        <v/>
      </c>
      <c r="AQ170" s="4" t="str">
        <f>IF($C170="OK",_xlfn.NUMBERVALUE(Plantilla!AO181),"")</f>
        <v/>
      </c>
      <c r="AR170" s="6" t="str">
        <f>IF($C170="OK",_xlfn.NUMBERVALUE(Plantilla!AP181),"")</f>
        <v/>
      </c>
      <c r="AS170" s="4" t="str">
        <f>IF($C170="OK",_xlfn.NUMBERVALUE(Plantilla!AQ181),"")</f>
        <v/>
      </c>
      <c r="AT170" s="6" t="str">
        <f>IF($C170="OK",_xlfn.NUMBERVALUE(Plantilla!AR181),"")</f>
        <v/>
      </c>
      <c r="AU170" s="4" t="str">
        <f>IF($C170="OK",_xlfn.NUMBERVALUE(Plantilla!AS181),"")</f>
        <v/>
      </c>
      <c r="AV170" s="6" t="str">
        <f>IF($C170="OK",_xlfn.NUMBERVALUE(Plantilla!AT181),"")</f>
        <v/>
      </c>
      <c r="AW170" s="4" t="str">
        <f>IF($C170="OK",_xlfn.NUMBERVALUE(Plantilla!AU181),"")</f>
        <v/>
      </c>
      <c r="AX170" s="6" t="str">
        <f>IF($C170="OK",_xlfn.NUMBERVALUE(Plantilla!AV181),"")</f>
        <v/>
      </c>
      <c r="AY170" s="4" t="str">
        <f>IF($C170="OK",_xlfn.NUMBERVALUE(Plantilla!AW181),"")</f>
        <v/>
      </c>
      <c r="AZ170" s="6" t="str">
        <f>IF($C170="OK",_xlfn.NUMBERVALUE(Plantilla!AX181),"")</f>
        <v/>
      </c>
      <c r="BA170" t="str">
        <f>IF($C170="OK",_xlfn.NUMBERVALUE(Plantilla!AY181),"")</f>
        <v/>
      </c>
      <c r="BB170" t="str">
        <f>IF($C170="OK",_xlfn.NUMBERVALUE(Plantilla!AZ181),"")</f>
        <v/>
      </c>
      <c r="BC170" s="4" t="str">
        <f>IF($C170="OK",_xlfn.NUMBERVALUE(Plantilla!BA181),"")</f>
        <v/>
      </c>
      <c r="BD170" s="6" t="str">
        <f>IF($C170="OK",_xlfn.NUMBERVALUE(Plantilla!BB181),"")</f>
        <v/>
      </c>
      <c r="BE170" s="4" t="str">
        <f>IF($C170="OK",_xlfn.NUMBERVALUE(Plantilla!BC181),"")</f>
        <v/>
      </c>
      <c r="BF170" s="6" t="str">
        <f>IF($C170="OK",_xlfn.NUMBERVALUE(Plantilla!BD181),"")</f>
        <v/>
      </c>
      <c r="BG170" s="4" t="str">
        <f>IF($C170="OK",_xlfn.NUMBERVALUE(Plantilla!BE181),"")</f>
        <v/>
      </c>
      <c r="BH170" s="6" t="str">
        <f>IF($C170="OK",_xlfn.NUMBERVALUE(Plantilla!BF181),"")</f>
        <v/>
      </c>
      <c r="BI170" s="110" t="str">
        <f>IF($C170="OK",_xlfn.NUMBERVALUE(Plantilla!BG181),"")</f>
        <v/>
      </c>
      <c r="BJ170" s="6" t="str">
        <f>IF($C170="OK",_xlfn.NUMBERVALUE(Plantilla!BH181),"")</f>
        <v/>
      </c>
      <c r="BK170" s="109" t="str">
        <f>IF($C170="OK",_xlfn.NUMBERVALUE(Plantilla!BI181),"")</f>
        <v/>
      </c>
      <c r="BL170" s="6" t="str">
        <f>IF($C170="OK",
   IF(Plantilla!BJ181&lt;&gt;"",
      TEXT(VLOOKUP(Plantilla!BJ181,'Tablas '!$Z$4:$AA$6,2,FALSE),"#"),
   ""),
"")</f>
        <v/>
      </c>
      <c r="BM170" s="4" t="str">
        <f>IF($C170="OK",_xlfn.NUMBERVALUE(Plantilla!BK181),"")</f>
        <v/>
      </c>
      <c r="BN170" s="4" t="str">
        <f>IF($C170="OK",_xlfn.NUMBERVALUE(Plantilla!BL181),"")</f>
        <v/>
      </c>
      <c r="BO170" s="6" t="str">
        <f>IF($C170="OK",_xlfn.NUMBERVALUE(Plantilla!BM181),"")</f>
        <v/>
      </c>
      <c r="BP170" s="4" t="str">
        <f>IF($C170="OK",_xlfn.NUMBERVALUE(Plantilla!BN181),"")</f>
        <v/>
      </c>
      <c r="BQ170" s="6" t="str">
        <f>IF($C170="OK",_xlfn.NUMBERVALUE(Plantilla!BO181),"")</f>
        <v/>
      </c>
      <c r="BR170" s="4" t="str">
        <f>IF($C170="OK",_xlfn.NUMBERVALUE(Plantilla!BP181),"")</f>
        <v/>
      </c>
      <c r="BS170" s="6" t="str">
        <f>IF($C170="OK",_xlfn.NUMBERVALUE(Plantilla!BQ181),"")</f>
        <v/>
      </c>
      <c r="BT170" s="4" t="str">
        <f>IF($C170="OK",_xlfn.NUMBERVALUE(Plantilla!BR181),"")</f>
        <v/>
      </c>
      <c r="BU170" s="6" t="str">
        <f>IF($C170="OK",_xlfn.NUMBERVALUE(Plantilla!BS181),"")</f>
        <v/>
      </c>
      <c r="BV170" s="6" t="str">
        <f>IF($C170="OK",_xlfn.NUMBERVALUE(Plantilla!BT181),"")</f>
        <v/>
      </c>
      <c r="BW170" s="6" t="str">
        <f>IF($C170="OK",_xlfn.NUMBERVALUE(Plantilla!BU181),"")</f>
        <v/>
      </c>
      <c r="BX170" s="6" t="str">
        <f>IF($C170="OK",_xlfn.NUMBERVALUE(Plantilla!BV181),"")</f>
        <v/>
      </c>
      <c r="BY170" s="6" t="str">
        <f>IF($C170="OK",_xlfn.NUMBERVALUE(Plantilla!BW181),"")</f>
        <v/>
      </c>
      <c r="BZ170" s="6" t="str">
        <f>IF($C170="OK",_xlfn.NUMBERVALUE(Plantilla!BX181),"")</f>
        <v/>
      </c>
      <c r="CA170" s="6" t="str">
        <f>IF($C170="OK",_xlfn.NUMBERVALUE(Plantilla!BY181),"")</f>
        <v/>
      </c>
      <c r="CB170" s="6" t="str">
        <f>IF($C170="OK",_xlfn.NUMBERVALUE(Plantilla!BZ181),"")</f>
        <v/>
      </c>
      <c r="CC170" s="6" t="str">
        <f>IF($C170="OK",_xlfn.NUMBERVALUE(Plantilla!CA181),"")</f>
        <v/>
      </c>
      <c r="CD170" s="6" t="str">
        <f>IF($C170="OK",_xlfn.NUMBERVALUE(Plantilla!CB181),"")</f>
        <v/>
      </c>
      <c r="CE170" s="6" t="str">
        <f>IF($C170="OK",_xlfn.NUMBERVALUE(Plantilla!CC181),"")</f>
        <v/>
      </c>
      <c r="CF170" s="4" t="str">
        <f>IF($C170="OK",_xlfn.NUMBERVALUE(Plantilla!CD181),"")</f>
        <v/>
      </c>
      <c r="CG170" s="6" t="str">
        <f>IF($C170="OK",_xlfn.NUMBERVALUE(Plantilla!CE181),"")</f>
        <v/>
      </c>
      <c r="CH170" s="6" t="str">
        <f>IF($C170="OK",_xlfn.NUMBERVALUE(Plantilla!CF181),"")</f>
        <v/>
      </c>
      <c r="CI170" s="6" t="str">
        <f>IF($C170="OK",_xlfn.NUMBERVALUE(Plantilla!CG181),"")</f>
        <v/>
      </c>
      <c r="CJ170" s="6" t="str">
        <f>IF($C170="OK",_xlfn.NUMBERVALUE(Plantilla!CH181),"")</f>
        <v/>
      </c>
      <c r="CK170" s="6" t="str">
        <f>IF($C170="OK",_xlfn.NUMBERVALUE(Plantilla!CI181),"")</f>
        <v/>
      </c>
      <c r="CL170" s="6" t="str">
        <f>IF($C170="OK",_xlfn.NUMBERVALUE(Plantilla!CJ181),"")</f>
        <v/>
      </c>
      <c r="CM170" t="str">
        <f>IF($C170="OK",TEXT(Plantilla!CK181,"#"),"")</f>
        <v/>
      </c>
      <c r="CN170" s="6" t="str">
        <f>IF($C170="OK",_xlfn.NUMBERVALUE(Plantilla!CL181),"")</f>
        <v/>
      </c>
      <c r="CO170" s="6" t="str">
        <f>IF($C170="OK",_xlfn.NUMBERVALUE(Plantilla!CM181),"")</f>
        <v/>
      </c>
      <c r="CP170" s="110" t="str">
        <f>IF($C170="OK",_xlfn.NUMBERVALUE(Plantilla!CN181),"")</f>
        <v/>
      </c>
      <c r="CQ170" s="6" t="str">
        <f>IF($C170="OK",_xlfn.NUMBERVALUE(Plantilla!CO181),"")</f>
        <v/>
      </c>
      <c r="CR170" s="109" t="str">
        <f>IF($C170="OK",_xlfn.NUMBERVALUE(Plantilla!CP181),"")</f>
        <v/>
      </c>
      <c r="CS170" s="110" t="str">
        <f>IF($C170="OK",_xlfn.NUMBERVALUE(Plantilla!CQ181),"")</f>
        <v/>
      </c>
      <c r="CT170" s="6" t="str">
        <f>IF($C170="OK",_xlfn.NUMBERVALUE(Plantilla!CR181),"")</f>
        <v/>
      </c>
      <c r="CU170" s="109" t="str">
        <f>IF($C170="OK",_xlfn.NUMBERVALUE(Plantilla!CS181),"")</f>
        <v/>
      </c>
      <c r="CV170" s="110" t="str">
        <f>IF($C170="OK",_xlfn.NUMBERVALUE(Plantilla!CT181),"")</f>
        <v/>
      </c>
      <c r="CW170" s="6" t="str">
        <f>IF($C170="OK",_xlfn.NUMBERVALUE(Plantilla!CU181),"")</f>
        <v/>
      </c>
      <c r="CX170" s="82" t="str">
        <f>IF($C170="OK",_xlfn.NUMBERVALUE(Plantilla!CV181),"")</f>
        <v/>
      </c>
      <c r="CY170" s="6" t="str">
        <f>IF($C170="OK",_xlfn.NUMBERVALUE(Plantilla!CW181),"")</f>
        <v/>
      </c>
      <c r="CZ170" s="82" t="str">
        <f>IF($C170="OK",_xlfn.NUMBERVALUE(Plantilla!CX181),"")</f>
        <v/>
      </c>
      <c r="DA170" s="6" t="str">
        <f>IF($C170="OK",_xlfn.NUMBERVALUE(Plantilla!CY181),"")</f>
        <v/>
      </c>
      <c r="DB170" s="109" t="str">
        <f>IF($C170="OK",_xlfn.NUMBERVALUE(Plantilla!CZ181),"")</f>
        <v/>
      </c>
      <c r="DC170" s="6" t="str">
        <f>IF($C170="OK",_xlfn.NUMBERVALUE(Plantilla!DA181),"")</f>
        <v/>
      </c>
      <c r="DD170" s="6" t="str">
        <f>IF($C170="OK",TEXT(Plantilla!DB181,"#"),"")</f>
        <v/>
      </c>
      <c r="DE170" s="6" t="str">
        <f>IF($C170="OK",_xlfn.NUMBERVALUE(Plantilla!DC181),"")</f>
        <v/>
      </c>
      <c r="DF170" s="4" t="str">
        <f>IF($C170="OK",_xlfn.NUMBERVALUE(Plantilla!DD181),"")</f>
        <v/>
      </c>
      <c r="DG170" s="6" t="str">
        <f>IF($C170="OK",_xlfn.NUMBERVALUE(Plantilla!DE181),"")</f>
        <v/>
      </c>
      <c r="DH170" s="6" t="str">
        <f>IF($C170="OK",_xlfn.NUMBERVALUE(Plantilla!DF181),"")</f>
        <v/>
      </c>
      <c r="DI170" s="6" t="str">
        <f>IF($C170="OK",_xlfn.NUMBERVALUE(Plantilla!DG181),"")</f>
        <v/>
      </c>
      <c r="DJ170" s="6" t="str">
        <f>IF($C170="OK",_xlfn.NUMBERVALUE(Plantilla!DH181),"")</f>
        <v/>
      </c>
      <c r="DK170" s="6" t="str">
        <f>IF($C170="OK",_xlfn.NUMBERVALUE(Plantilla!DI181),"")</f>
        <v/>
      </c>
      <c r="DL170" s="6" t="str">
        <f>IF($C170="OK",_xlfn.NUMBERVALUE(Plantilla!DJ181),"")</f>
        <v/>
      </c>
      <c r="DM170" s="6" t="str">
        <f>IF($C170="OK",_xlfn.NUMBERVALUE(Plantilla!DK181),"")</f>
        <v/>
      </c>
      <c r="DN170" s="6" t="str">
        <f>IF($C170="OK",_xlfn.NUMBERVALUE(Plantilla!DL181),"")</f>
        <v/>
      </c>
      <c r="DO170" s="6" t="str">
        <f>IF($C170="OK",_xlfn.NUMBERVALUE(Plantilla!DM181),"")</f>
        <v/>
      </c>
      <c r="DP170" s="6" t="str">
        <f>IF($C170="OK",_xlfn.NUMBERVALUE(Plantilla!DN181),"")</f>
        <v/>
      </c>
      <c r="DQ170" s="6" t="str">
        <f>IF($C170="OK",_xlfn.NUMBERVALUE(Plantilla!DO181),"")</f>
        <v/>
      </c>
      <c r="DR170" s="6" t="str">
        <f>IF($C170="OK",_xlfn.NUMBERVALUE(Plantilla!DP181),"")</f>
        <v/>
      </c>
      <c r="DS170" t="str">
        <f>IF($C170="OK",TEXT(Plantilla!DR181,"#"),"")</f>
        <v/>
      </c>
      <c r="DT170" s="6"/>
    </row>
    <row r="171" spans="1:124" x14ac:dyDescent="0.25">
      <c r="A171" t="str">
        <f>IF(Plantilla!$I$6="¡Perfecto!, Guarda el archivo y adjúntalo a tu interfaz de Nómina Electrónica","OK","Error")</f>
        <v>OK</v>
      </c>
      <c r="B171" t="str">
        <f>IF(Plantilla!$I$6="¡Perfecto!, Guarda el archivo y adjúntalo a tu interfaz de Nómina Electrónica",MID(Plantilla!$D$2,SEARCH("V",Plantilla!$D$2),10),"")</f>
        <v>V2.0</v>
      </c>
      <c r="C171" t="str">
        <f>Plantilla!C182</f>
        <v/>
      </c>
      <c r="D171" t="str">
        <f>IF($C171="OK",Plantilla!B182,"")</f>
        <v/>
      </c>
      <c r="E171" t="str">
        <f>IF($C171="OK",
   VLOOKUP(Plantilla!$E$4,'Tablas '!$AP$4:$AT$6,5,FALSE),
"")</f>
        <v/>
      </c>
      <c r="F171" t="str">
        <f>IF($C171="OK",TEXT(Plantilla!D182,"#"),"")</f>
        <v/>
      </c>
      <c r="G171" t="str">
        <f>IF($C171="OK",
   VLOOKUP(Plantilla!E182,'Tablas '!$B$4:$C$14,2,FALSE),
"")</f>
        <v/>
      </c>
      <c r="H171" t="str">
        <f>IF($C171="OK",TEXT(Plantilla!F182,"#"),"")</f>
        <v/>
      </c>
      <c r="I171" t="str">
        <f>IF($C171="OK",TEXT(Plantilla!G182,"#"),"")</f>
        <v/>
      </c>
      <c r="J171" t="str">
        <f>IF($C171="OK",TEXT(Plantilla!H182,"#"),"")</f>
        <v/>
      </c>
      <c r="K171" t="str">
        <f>IF($C171="OK",TEXT(Plantilla!I182,"#"),"")</f>
        <v/>
      </c>
      <c r="L171" t="str">
        <f>IF($C171="OK",TEXT(Plantilla!J182,"#"),"")</f>
        <v/>
      </c>
      <c r="M171" t="str">
        <f>IF($C171="OK",TEXT(Plantilla!K182,"#"),"")</f>
        <v/>
      </c>
      <c r="N171" t="str">
        <f>IF($C171="OK",
   CONCATENATE(YEAR(Plantilla!L182),"-",TEXT(MONTH(Plantilla!L182),"00"),"-",TEXT(DAY(Plantilla!L182),"00")),
"")</f>
        <v/>
      </c>
      <c r="O171" t="str">
        <f>IF($C171="OK",_xlfn.NUMBERVALUE(Plantilla!M182),"")</f>
        <v/>
      </c>
      <c r="P171" t="str">
        <f>IF($C171="OK",
   IF(Plantilla!N182&lt;&gt;"",
      CONCATENATE(YEAR(Plantilla!N182),"-",TEXT(MONTH(Plantilla!N182),"00"),"-",TEXT(DAY(Plantilla!N182),"00")),
   ""),
"")</f>
        <v/>
      </c>
      <c r="Q171" t="str">
        <f>IF($C171="OK",
   VLOOKUP(Plantilla!O182,'Tablas '!$E$4:$F$19,2,FALSE),
"")</f>
        <v/>
      </c>
      <c r="R171" t="str">
        <f>IF($C171="OK",
   VLOOKUP(Plantilla!P182,'Tablas '!$H$4:$I$5,2,FALSE),
"")</f>
        <v/>
      </c>
      <c r="S171" t="str">
        <f>IF($C171="OK",
   VLOOKUP(Plantilla!Q182,'Tablas '!$K$4:$L$8,2,FALSE),
"")</f>
        <v/>
      </c>
      <c r="T171" t="str">
        <f>IF($C171="OK",
   VLOOKUP(Plantilla!R182,'Tablas '!$AE$4:$AF$6,2,FALSE),
"")</f>
        <v/>
      </c>
      <c r="U171" t="str">
        <f>IF($C171="OK",
   VLOOKUP(Plantilla!S182,'Tablas '!$AE$4:$AF$6,2,FALSE),
"")</f>
        <v/>
      </c>
      <c r="V171" t="str">
        <f>IF($C171="OK",TEXT(Plantilla!T182,"#"),"")</f>
        <v/>
      </c>
      <c r="W171" s="84" t="str">
        <f>IF($C171="OK",
   VLOOKUP(Plantilla!U182,'Tablas '!$AM$4:$AN$1126,2,FALSE),
"")</f>
        <v/>
      </c>
      <c r="X171" t="str">
        <f>IF($C171="OK",TEXT(Plantilla!V182,"#"),"")</f>
        <v/>
      </c>
      <c r="Y171" t="str">
        <f>IF($C171="OK",
   CONCATENATE(YEAR(Plantilla!W182),"-",TEXT(MONTH(Plantilla!W182),"00"),"-",TEXT(DAY(Plantilla!W182),"00")),
"")</f>
        <v/>
      </c>
      <c r="Z171" t="str">
        <f>IF($C171="OK",
   CONCATENATE(YEAR(Plantilla!X182),"-",TEXT(MONTH(Plantilla!X182),"00"),"-",TEXT(DAY(Plantilla!X182),"00")),
"")</f>
        <v/>
      </c>
      <c r="AA171" t="str">
        <f>IF($C171="OK",
   TEXT(VLOOKUP(Plantilla!Y182,'Tablas '!$Q$4:$R$9,2,FALSE),"#"),
"")</f>
        <v/>
      </c>
      <c r="AB171" t="str">
        <f>IF($C171="OK",
   CONCATENATE(YEAR(Plantilla!Z182),"-",TEXT(MONTH(Plantilla!Z182),"00"),"-",TEXT(DAY(Plantilla!Z182),"00")),
"")</f>
        <v/>
      </c>
      <c r="AC171" t="str">
        <f>IF($C171="OK",
   TEXT(VLOOKUP(Plantilla!AA182,'Tablas '!$T$4:$U$13,2,FALSE),"#"),
"")</f>
        <v/>
      </c>
      <c r="AD171" t="str">
        <f>IF($C171="OK",TEXT(Plantilla!AB182,"#"),"")</f>
        <v/>
      </c>
      <c r="AE171" t="str">
        <f>IF($C171="OK",
   IF(Plantilla!AC182&lt;&gt;"",
      TEXT(VLOOKUP(Plantilla!AC182,'Tablas '!$W$4:$X$7,2,FALSE),"#"),
   ""),
"")</f>
        <v/>
      </c>
      <c r="AF171" t="str">
        <f>IF($C171="OK",TEXT(Plantilla!AD182,"#"),"")</f>
        <v/>
      </c>
      <c r="AG171" s="6" t="str">
        <f>IF($C171="OK",_xlfn.NUMBERVALUE(Plantilla!AE182),"")</f>
        <v/>
      </c>
      <c r="AH171" s="4" t="str">
        <f>IF($C171="OK",_xlfn.NUMBERVALUE(Plantilla!AF182),"")</f>
        <v/>
      </c>
      <c r="AI171" s="6" t="str">
        <f>IF($C171="OK",_xlfn.NUMBERVALUE(Plantilla!AG182),"")</f>
        <v/>
      </c>
      <c r="AJ171" s="6" t="str">
        <f>IF($C171="OK",_xlfn.NUMBERVALUE(Plantilla!AH182),"")</f>
        <v/>
      </c>
      <c r="AK171" s="6" t="str">
        <f>IF($C171="OK",_xlfn.NUMBERVALUE(Plantilla!AI182),"")</f>
        <v/>
      </c>
      <c r="AL171" s="6" t="str">
        <f>IF($C171="OK",_xlfn.NUMBERVALUE(Plantilla!AJ182),"")</f>
        <v/>
      </c>
      <c r="AM171" s="4" t="str">
        <f>IF($C171="OK",_xlfn.NUMBERVALUE(Plantilla!AK182),"")</f>
        <v/>
      </c>
      <c r="AN171" s="6" t="str">
        <f>IF($C171="OK",_xlfn.NUMBERVALUE(Plantilla!AL182),"")</f>
        <v/>
      </c>
      <c r="AO171" s="4" t="str">
        <f>IF($C171="OK",_xlfn.NUMBERVALUE(Plantilla!AM182),"")</f>
        <v/>
      </c>
      <c r="AP171" s="6" t="str">
        <f>IF($C171="OK",_xlfn.NUMBERVALUE(Plantilla!AN182),"")</f>
        <v/>
      </c>
      <c r="AQ171" s="4" t="str">
        <f>IF($C171="OK",_xlfn.NUMBERVALUE(Plantilla!AO182),"")</f>
        <v/>
      </c>
      <c r="AR171" s="6" t="str">
        <f>IF($C171="OK",_xlfn.NUMBERVALUE(Plantilla!AP182),"")</f>
        <v/>
      </c>
      <c r="AS171" s="4" t="str">
        <f>IF($C171="OK",_xlfn.NUMBERVALUE(Plantilla!AQ182),"")</f>
        <v/>
      </c>
      <c r="AT171" s="6" t="str">
        <f>IF($C171="OK",_xlfn.NUMBERVALUE(Plantilla!AR182),"")</f>
        <v/>
      </c>
      <c r="AU171" s="4" t="str">
        <f>IF($C171="OK",_xlfn.NUMBERVALUE(Plantilla!AS182),"")</f>
        <v/>
      </c>
      <c r="AV171" s="6" t="str">
        <f>IF($C171="OK",_xlfn.NUMBERVALUE(Plantilla!AT182),"")</f>
        <v/>
      </c>
      <c r="AW171" s="4" t="str">
        <f>IF($C171="OK",_xlfn.NUMBERVALUE(Plantilla!AU182),"")</f>
        <v/>
      </c>
      <c r="AX171" s="6" t="str">
        <f>IF($C171="OK",_xlfn.NUMBERVALUE(Plantilla!AV182),"")</f>
        <v/>
      </c>
      <c r="AY171" s="4" t="str">
        <f>IF($C171="OK",_xlfn.NUMBERVALUE(Plantilla!AW182),"")</f>
        <v/>
      </c>
      <c r="AZ171" s="6" t="str">
        <f>IF($C171="OK",_xlfn.NUMBERVALUE(Plantilla!AX182),"")</f>
        <v/>
      </c>
      <c r="BA171" t="str">
        <f>IF($C171="OK",_xlfn.NUMBERVALUE(Plantilla!AY182),"")</f>
        <v/>
      </c>
      <c r="BB171" t="str">
        <f>IF($C171="OK",_xlfn.NUMBERVALUE(Plantilla!AZ182),"")</f>
        <v/>
      </c>
      <c r="BC171" s="4" t="str">
        <f>IF($C171="OK",_xlfn.NUMBERVALUE(Plantilla!BA182),"")</f>
        <v/>
      </c>
      <c r="BD171" s="6" t="str">
        <f>IF($C171="OK",_xlfn.NUMBERVALUE(Plantilla!BB182),"")</f>
        <v/>
      </c>
      <c r="BE171" s="4" t="str">
        <f>IF($C171="OK",_xlfn.NUMBERVALUE(Plantilla!BC182),"")</f>
        <v/>
      </c>
      <c r="BF171" s="6" t="str">
        <f>IF($C171="OK",_xlfn.NUMBERVALUE(Plantilla!BD182),"")</f>
        <v/>
      </c>
      <c r="BG171" s="4" t="str">
        <f>IF($C171="OK",_xlfn.NUMBERVALUE(Plantilla!BE182),"")</f>
        <v/>
      </c>
      <c r="BH171" s="6" t="str">
        <f>IF($C171="OK",_xlfn.NUMBERVALUE(Plantilla!BF182),"")</f>
        <v/>
      </c>
      <c r="BI171" s="110" t="str">
        <f>IF($C171="OK",_xlfn.NUMBERVALUE(Plantilla!BG182),"")</f>
        <v/>
      </c>
      <c r="BJ171" s="6" t="str">
        <f>IF($C171="OK",_xlfn.NUMBERVALUE(Plantilla!BH182),"")</f>
        <v/>
      </c>
      <c r="BK171" s="109" t="str">
        <f>IF($C171="OK",_xlfn.NUMBERVALUE(Plantilla!BI182),"")</f>
        <v/>
      </c>
      <c r="BL171" s="6" t="str">
        <f>IF($C171="OK",
   IF(Plantilla!BJ182&lt;&gt;"",
      TEXT(VLOOKUP(Plantilla!BJ182,'Tablas '!$Z$4:$AA$6,2,FALSE),"#"),
   ""),
"")</f>
        <v/>
      </c>
      <c r="BM171" s="4" t="str">
        <f>IF($C171="OK",_xlfn.NUMBERVALUE(Plantilla!BK182),"")</f>
        <v/>
      </c>
      <c r="BN171" s="4" t="str">
        <f>IF($C171="OK",_xlfn.NUMBERVALUE(Plantilla!BL182),"")</f>
        <v/>
      </c>
      <c r="BO171" s="6" t="str">
        <f>IF($C171="OK",_xlfn.NUMBERVALUE(Plantilla!BM182),"")</f>
        <v/>
      </c>
      <c r="BP171" s="4" t="str">
        <f>IF($C171="OK",_xlfn.NUMBERVALUE(Plantilla!BN182),"")</f>
        <v/>
      </c>
      <c r="BQ171" s="6" t="str">
        <f>IF($C171="OK",_xlfn.NUMBERVALUE(Plantilla!BO182),"")</f>
        <v/>
      </c>
      <c r="BR171" s="4" t="str">
        <f>IF($C171="OK",_xlfn.NUMBERVALUE(Plantilla!BP182),"")</f>
        <v/>
      </c>
      <c r="BS171" s="6" t="str">
        <f>IF($C171="OK",_xlfn.NUMBERVALUE(Plantilla!BQ182),"")</f>
        <v/>
      </c>
      <c r="BT171" s="4" t="str">
        <f>IF($C171="OK",_xlfn.NUMBERVALUE(Plantilla!BR182),"")</f>
        <v/>
      </c>
      <c r="BU171" s="6" t="str">
        <f>IF($C171="OK",_xlfn.NUMBERVALUE(Plantilla!BS182),"")</f>
        <v/>
      </c>
      <c r="BV171" s="6" t="str">
        <f>IF($C171="OK",_xlfn.NUMBERVALUE(Plantilla!BT182),"")</f>
        <v/>
      </c>
      <c r="BW171" s="6" t="str">
        <f>IF($C171="OK",_xlfn.NUMBERVALUE(Plantilla!BU182),"")</f>
        <v/>
      </c>
      <c r="BX171" s="6" t="str">
        <f>IF($C171="OK",_xlfn.NUMBERVALUE(Plantilla!BV182),"")</f>
        <v/>
      </c>
      <c r="BY171" s="6" t="str">
        <f>IF($C171="OK",_xlfn.NUMBERVALUE(Plantilla!BW182),"")</f>
        <v/>
      </c>
      <c r="BZ171" s="6" t="str">
        <f>IF($C171="OK",_xlfn.NUMBERVALUE(Plantilla!BX182),"")</f>
        <v/>
      </c>
      <c r="CA171" s="6" t="str">
        <f>IF($C171="OK",_xlfn.NUMBERVALUE(Plantilla!BY182),"")</f>
        <v/>
      </c>
      <c r="CB171" s="6" t="str">
        <f>IF($C171="OK",_xlfn.NUMBERVALUE(Plantilla!BZ182),"")</f>
        <v/>
      </c>
      <c r="CC171" s="6" t="str">
        <f>IF($C171="OK",_xlfn.NUMBERVALUE(Plantilla!CA182),"")</f>
        <v/>
      </c>
      <c r="CD171" s="6" t="str">
        <f>IF($C171="OK",_xlfn.NUMBERVALUE(Plantilla!CB182),"")</f>
        <v/>
      </c>
      <c r="CE171" s="6" t="str">
        <f>IF($C171="OK",_xlfn.NUMBERVALUE(Plantilla!CC182),"")</f>
        <v/>
      </c>
      <c r="CF171" s="4" t="str">
        <f>IF($C171="OK",_xlfn.NUMBERVALUE(Plantilla!CD182),"")</f>
        <v/>
      </c>
      <c r="CG171" s="6" t="str">
        <f>IF($C171="OK",_xlfn.NUMBERVALUE(Plantilla!CE182),"")</f>
        <v/>
      </c>
      <c r="CH171" s="6" t="str">
        <f>IF($C171="OK",_xlfn.NUMBERVALUE(Plantilla!CF182),"")</f>
        <v/>
      </c>
      <c r="CI171" s="6" t="str">
        <f>IF($C171="OK",_xlfn.NUMBERVALUE(Plantilla!CG182),"")</f>
        <v/>
      </c>
      <c r="CJ171" s="6" t="str">
        <f>IF($C171="OK",_xlfn.NUMBERVALUE(Plantilla!CH182),"")</f>
        <v/>
      </c>
      <c r="CK171" s="6" t="str">
        <f>IF($C171="OK",_xlfn.NUMBERVALUE(Plantilla!CI182),"")</f>
        <v/>
      </c>
      <c r="CL171" s="6" t="str">
        <f>IF($C171="OK",_xlfn.NUMBERVALUE(Plantilla!CJ182),"")</f>
        <v/>
      </c>
      <c r="CM171" t="str">
        <f>IF($C171="OK",TEXT(Plantilla!CK182,"#"),"")</f>
        <v/>
      </c>
      <c r="CN171" s="6" t="str">
        <f>IF($C171="OK",_xlfn.NUMBERVALUE(Plantilla!CL182),"")</f>
        <v/>
      </c>
      <c r="CO171" s="6" t="str">
        <f>IF($C171="OK",_xlfn.NUMBERVALUE(Plantilla!CM182),"")</f>
        <v/>
      </c>
      <c r="CP171" s="110" t="str">
        <f>IF($C171="OK",_xlfn.NUMBERVALUE(Plantilla!CN182),"")</f>
        <v/>
      </c>
      <c r="CQ171" s="6" t="str">
        <f>IF($C171="OK",_xlfn.NUMBERVALUE(Plantilla!CO182),"")</f>
        <v/>
      </c>
      <c r="CR171" s="109" t="str">
        <f>IF($C171="OK",_xlfn.NUMBERVALUE(Plantilla!CP182),"")</f>
        <v/>
      </c>
      <c r="CS171" s="110" t="str">
        <f>IF($C171="OK",_xlfn.NUMBERVALUE(Plantilla!CQ182),"")</f>
        <v/>
      </c>
      <c r="CT171" s="6" t="str">
        <f>IF($C171="OK",_xlfn.NUMBERVALUE(Plantilla!CR182),"")</f>
        <v/>
      </c>
      <c r="CU171" s="109" t="str">
        <f>IF($C171="OK",_xlfn.NUMBERVALUE(Plantilla!CS182),"")</f>
        <v/>
      </c>
      <c r="CV171" s="110" t="str">
        <f>IF($C171="OK",_xlfn.NUMBERVALUE(Plantilla!CT182),"")</f>
        <v/>
      </c>
      <c r="CW171" s="6" t="str">
        <f>IF($C171="OK",_xlfn.NUMBERVALUE(Plantilla!CU182),"")</f>
        <v/>
      </c>
      <c r="CX171" s="82" t="str">
        <f>IF($C171="OK",_xlfn.NUMBERVALUE(Plantilla!CV182),"")</f>
        <v/>
      </c>
      <c r="CY171" s="6" t="str">
        <f>IF($C171="OK",_xlfn.NUMBERVALUE(Plantilla!CW182),"")</f>
        <v/>
      </c>
      <c r="CZ171" s="82" t="str">
        <f>IF($C171="OK",_xlfn.NUMBERVALUE(Plantilla!CX182),"")</f>
        <v/>
      </c>
      <c r="DA171" s="6" t="str">
        <f>IF($C171="OK",_xlfn.NUMBERVALUE(Plantilla!CY182),"")</f>
        <v/>
      </c>
      <c r="DB171" s="109" t="str">
        <f>IF($C171="OK",_xlfn.NUMBERVALUE(Plantilla!CZ182),"")</f>
        <v/>
      </c>
      <c r="DC171" s="6" t="str">
        <f>IF($C171="OK",_xlfn.NUMBERVALUE(Plantilla!DA182),"")</f>
        <v/>
      </c>
      <c r="DD171" s="6" t="str">
        <f>IF($C171="OK",TEXT(Plantilla!DB182,"#"),"")</f>
        <v/>
      </c>
      <c r="DE171" s="6" t="str">
        <f>IF($C171="OK",_xlfn.NUMBERVALUE(Plantilla!DC182),"")</f>
        <v/>
      </c>
      <c r="DF171" s="4" t="str">
        <f>IF($C171="OK",_xlfn.NUMBERVALUE(Plantilla!DD182),"")</f>
        <v/>
      </c>
      <c r="DG171" s="6" t="str">
        <f>IF($C171="OK",_xlfn.NUMBERVALUE(Plantilla!DE182),"")</f>
        <v/>
      </c>
      <c r="DH171" s="6" t="str">
        <f>IF($C171="OK",_xlfn.NUMBERVALUE(Plantilla!DF182),"")</f>
        <v/>
      </c>
      <c r="DI171" s="6" t="str">
        <f>IF($C171="OK",_xlfn.NUMBERVALUE(Plantilla!DG182),"")</f>
        <v/>
      </c>
      <c r="DJ171" s="6" t="str">
        <f>IF($C171="OK",_xlfn.NUMBERVALUE(Plantilla!DH182),"")</f>
        <v/>
      </c>
      <c r="DK171" s="6" t="str">
        <f>IF($C171="OK",_xlfn.NUMBERVALUE(Plantilla!DI182),"")</f>
        <v/>
      </c>
      <c r="DL171" s="6" t="str">
        <f>IF($C171="OK",_xlfn.NUMBERVALUE(Plantilla!DJ182),"")</f>
        <v/>
      </c>
      <c r="DM171" s="6" t="str">
        <f>IF($C171="OK",_xlfn.NUMBERVALUE(Plantilla!DK182),"")</f>
        <v/>
      </c>
      <c r="DN171" s="6" t="str">
        <f>IF($C171="OK",_xlfn.NUMBERVALUE(Plantilla!DL182),"")</f>
        <v/>
      </c>
      <c r="DO171" s="6" t="str">
        <f>IF($C171="OK",_xlfn.NUMBERVALUE(Plantilla!DM182),"")</f>
        <v/>
      </c>
      <c r="DP171" s="6" t="str">
        <f>IF($C171="OK",_xlfn.NUMBERVALUE(Plantilla!DN182),"")</f>
        <v/>
      </c>
      <c r="DQ171" s="6" t="str">
        <f>IF($C171="OK",_xlfn.NUMBERVALUE(Plantilla!DO182),"")</f>
        <v/>
      </c>
      <c r="DR171" s="6" t="str">
        <f>IF($C171="OK",_xlfn.NUMBERVALUE(Plantilla!DP182),"")</f>
        <v/>
      </c>
      <c r="DS171" t="str">
        <f>IF($C171="OK",TEXT(Plantilla!DR182,"#"),"")</f>
        <v/>
      </c>
      <c r="DT171" s="6"/>
    </row>
    <row r="172" spans="1:124" x14ac:dyDescent="0.25">
      <c r="A172" t="str">
        <f>IF(Plantilla!$I$6="¡Perfecto!, Guarda el archivo y adjúntalo a tu interfaz de Nómina Electrónica","OK","Error")</f>
        <v>OK</v>
      </c>
      <c r="B172" t="str">
        <f>IF(Plantilla!$I$6="¡Perfecto!, Guarda el archivo y adjúntalo a tu interfaz de Nómina Electrónica",MID(Plantilla!$D$2,SEARCH("V",Plantilla!$D$2),10),"")</f>
        <v>V2.0</v>
      </c>
      <c r="C172" t="str">
        <f>Plantilla!C183</f>
        <v/>
      </c>
      <c r="D172" t="str">
        <f>IF($C172="OK",Plantilla!B183,"")</f>
        <v/>
      </c>
      <c r="E172" t="str">
        <f>IF($C172="OK",
   VLOOKUP(Plantilla!$E$4,'Tablas '!$AP$4:$AT$6,5,FALSE),
"")</f>
        <v/>
      </c>
      <c r="F172" t="str">
        <f>IF($C172="OK",TEXT(Plantilla!D183,"#"),"")</f>
        <v/>
      </c>
      <c r="G172" t="str">
        <f>IF($C172="OK",
   VLOOKUP(Plantilla!E183,'Tablas '!$B$4:$C$14,2,FALSE),
"")</f>
        <v/>
      </c>
      <c r="H172" t="str">
        <f>IF($C172="OK",TEXT(Plantilla!F183,"#"),"")</f>
        <v/>
      </c>
      <c r="I172" t="str">
        <f>IF($C172="OK",TEXT(Plantilla!G183,"#"),"")</f>
        <v/>
      </c>
      <c r="J172" t="str">
        <f>IF($C172="OK",TEXT(Plantilla!H183,"#"),"")</f>
        <v/>
      </c>
      <c r="K172" t="str">
        <f>IF($C172="OK",TEXT(Plantilla!I183,"#"),"")</f>
        <v/>
      </c>
      <c r="L172" t="str">
        <f>IF($C172="OK",TEXT(Plantilla!J183,"#"),"")</f>
        <v/>
      </c>
      <c r="M172" t="str">
        <f>IF($C172="OK",TEXT(Plantilla!K183,"#"),"")</f>
        <v/>
      </c>
      <c r="N172" t="str">
        <f>IF($C172="OK",
   CONCATENATE(YEAR(Plantilla!L183),"-",TEXT(MONTH(Plantilla!L183),"00"),"-",TEXT(DAY(Plantilla!L183),"00")),
"")</f>
        <v/>
      </c>
      <c r="O172" t="str">
        <f>IF($C172="OK",_xlfn.NUMBERVALUE(Plantilla!M183),"")</f>
        <v/>
      </c>
      <c r="P172" t="str">
        <f>IF($C172="OK",
   IF(Plantilla!N183&lt;&gt;"",
      CONCATENATE(YEAR(Plantilla!N183),"-",TEXT(MONTH(Plantilla!N183),"00"),"-",TEXT(DAY(Plantilla!N183),"00")),
   ""),
"")</f>
        <v/>
      </c>
      <c r="Q172" t="str">
        <f>IF($C172="OK",
   VLOOKUP(Plantilla!O183,'Tablas '!$E$4:$F$19,2,FALSE),
"")</f>
        <v/>
      </c>
      <c r="R172" t="str">
        <f>IF($C172="OK",
   VLOOKUP(Plantilla!P183,'Tablas '!$H$4:$I$5,2,FALSE),
"")</f>
        <v/>
      </c>
      <c r="S172" t="str">
        <f>IF($C172="OK",
   VLOOKUP(Plantilla!Q183,'Tablas '!$K$4:$L$8,2,FALSE),
"")</f>
        <v/>
      </c>
      <c r="T172" t="str">
        <f>IF($C172="OK",
   VLOOKUP(Plantilla!R183,'Tablas '!$AE$4:$AF$6,2,FALSE),
"")</f>
        <v/>
      </c>
      <c r="U172" t="str">
        <f>IF($C172="OK",
   VLOOKUP(Plantilla!S183,'Tablas '!$AE$4:$AF$6,2,FALSE),
"")</f>
        <v/>
      </c>
      <c r="V172" t="str">
        <f>IF($C172="OK",TEXT(Plantilla!T183,"#"),"")</f>
        <v/>
      </c>
      <c r="W172" s="84" t="str">
        <f>IF($C172="OK",
   VLOOKUP(Plantilla!U183,'Tablas '!$AM$4:$AN$1126,2,FALSE),
"")</f>
        <v/>
      </c>
      <c r="X172" t="str">
        <f>IF($C172="OK",TEXT(Plantilla!V183,"#"),"")</f>
        <v/>
      </c>
      <c r="Y172" t="str">
        <f>IF($C172="OK",
   CONCATENATE(YEAR(Plantilla!W183),"-",TEXT(MONTH(Plantilla!W183),"00"),"-",TEXT(DAY(Plantilla!W183),"00")),
"")</f>
        <v/>
      </c>
      <c r="Z172" t="str">
        <f>IF($C172="OK",
   CONCATENATE(YEAR(Plantilla!X183),"-",TEXT(MONTH(Plantilla!X183),"00"),"-",TEXT(DAY(Plantilla!X183),"00")),
"")</f>
        <v/>
      </c>
      <c r="AA172" t="str">
        <f>IF($C172="OK",
   TEXT(VLOOKUP(Plantilla!Y183,'Tablas '!$Q$4:$R$9,2,FALSE),"#"),
"")</f>
        <v/>
      </c>
      <c r="AB172" t="str">
        <f>IF($C172="OK",
   CONCATENATE(YEAR(Plantilla!Z183),"-",TEXT(MONTH(Plantilla!Z183),"00"),"-",TEXT(DAY(Plantilla!Z183),"00")),
"")</f>
        <v/>
      </c>
      <c r="AC172" t="str">
        <f>IF($C172="OK",
   TEXT(VLOOKUP(Plantilla!AA183,'Tablas '!$T$4:$U$13,2,FALSE),"#"),
"")</f>
        <v/>
      </c>
      <c r="AD172" t="str">
        <f>IF($C172="OK",TEXT(Plantilla!AB183,"#"),"")</f>
        <v/>
      </c>
      <c r="AE172" t="str">
        <f>IF($C172="OK",
   IF(Plantilla!AC183&lt;&gt;"",
      TEXT(VLOOKUP(Plantilla!AC183,'Tablas '!$W$4:$X$7,2,FALSE),"#"),
   ""),
"")</f>
        <v/>
      </c>
      <c r="AF172" t="str">
        <f>IF($C172="OK",TEXT(Plantilla!AD183,"#"),"")</f>
        <v/>
      </c>
      <c r="AG172" s="6" t="str">
        <f>IF($C172="OK",_xlfn.NUMBERVALUE(Plantilla!AE183),"")</f>
        <v/>
      </c>
      <c r="AH172" s="4" t="str">
        <f>IF($C172="OK",_xlfn.NUMBERVALUE(Plantilla!AF183),"")</f>
        <v/>
      </c>
      <c r="AI172" s="6" t="str">
        <f>IF($C172="OK",_xlfn.NUMBERVALUE(Plantilla!AG183),"")</f>
        <v/>
      </c>
      <c r="AJ172" s="6" t="str">
        <f>IF($C172="OK",_xlfn.NUMBERVALUE(Plantilla!AH183),"")</f>
        <v/>
      </c>
      <c r="AK172" s="6" t="str">
        <f>IF($C172="OK",_xlfn.NUMBERVALUE(Plantilla!AI183),"")</f>
        <v/>
      </c>
      <c r="AL172" s="6" t="str">
        <f>IF($C172="OK",_xlfn.NUMBERVALUE(Plantilla!AJ183),"")</f>
        <v/>
      </c>
      <c r="AM172" s="4" t="str">
        <f>IF($C172="OK",_xlfn.NUMBERVALUE(Plantilla!AK183),"")</f>
        <v/>
      </c>
      <c r="AN172" s="6" t="str">
        <f>IF($C172="OK",_xlfn.NUMBERVALUE(Plantilla!AL183),"")</f>
        <v/>
      </c>
      <c r="AO172" s="4" t="str">
        <f>IF($C172="OK",_xlfn.NUMBERVALUE(Plantilla!AM183),"")</f>
        <v/>
      </c>
      <c r="AP172" s="6" t="str">
        <f>IF($C172="OK",_xlfn.NUMBERVALUE(Plantilla!AN183),"")</f>
        <v/>
      </c>
      <c r="AQ172" s="4" t="str">
        <f>IF($C172="OK",_xlfn.NUMBERVALUE(Plantilla!AO183),"")</f>
        <v/>
      </c>
      <c r="AR172" s="6" t="str">
        <f>IF($C172="OK",_xlfn.NUMBERVALUE(Plantilla!AP183),"")</f>
        <v/>
      </c>
      <c r="AS172" s="4" t="str">
        <f>IF($C172="OK",_xlfn.NUMBERVALUE(Plantilla!AQ183),"")</f>
        <v/>
      </c>
      <c r="AT172" s="6" t="str">
        <f>IF($C172="OK",_xlfn.NUMBERVALUE(Plantilla!AR183),"")</f>
        <v/>
      </c>
      <c r="AU172" s="4" t="str">
        <f>IF($C172="OK",_xlfn.NUMBERVALUE(Plantilla!AS183),"")</f>
        <v/>
      </c>
      <c r="AV172" s="6" t="str">
        <f>IF($C172="OK",_xlfn.NUMBERVALUE(Plantilla!AT183),"")</f>
        <v/>
      </c>
      <c r="AW172" s="4" t="str">
        <f>IF($C172="OK",_xlfn.NUMBERVALUE(Plantilla!AU183),"")</f>
        <v/>
      </c>
      <c r="AX172" s="6" t="str">
        <f>IF($C172="OK",_xlfn.NUMBERVALUE(Plantilla!AV183),"")</f>
        <v/>
      </c>
      <c r="AY172" s="4" t="str">
        <f>IF($C172="OK",_xlfn.NUMBERVALUE(Plantilla!AW183),"")</f>
        <v/>
      </c>
      <c r="AZ172" s="6" t="str">
        <f>IF($C172="OK",_xlfn.NUMBERVALUE(Plantilla!AX183),"")</f>
        <v/>
      </c>
      <c r="BA172" t="str">
        <f>IF($C172="OK",_xlfn.NUMBERVALUE(Plantilla!AY183),"")</f>
        <v/>
      </c>
      <c r="BB172" t="str">
        <f>IF($C172="OK",_xlfn.NUMBERVALUE(Plantilla!AZ183),"")</f>
        <v/>
      </c>
      <c r="BC172" s="4" t="str">
        <f>IF($C172="OK",_xlfn.NUMBERVALUE(Plantilla!BA183),"")</f>
        <v/>
      </c>
      <c r="BD172" s="6" t="str">
        <f>IF($C172="OK",_xlfn.NUMBERVALUE(Plantilla!BB183),"")</f>
        <v/>
      </c>
      <c r="BE172" s="4" t="str">
        <f>IF($C172="OK",_xlfn.NUMBERVALUE(Plantilla!BC183),"")</f>
        <v/>
      </c>
      <c r="BF172" s="6" t="str">
        <f>IF($C172="OK",_xlfn.NUMBERVALUE(Plantilla!BD183),"")</f>
        <v/>
      </c>
      <c r="BG172" s="4" t="str">
        <f>IF($C172="OK",_xlfn.NUMBERVALUE(Plantilla!BE183),"")</f>
        <v/>
      </c>
      <c r="BH172" s="6" t="str">
        <f>IF($C172="OK",_xlfn.NUMBERVALUE(Plantilla!BF183),"")</f>
        <v/>
      </c>
      <c r="BI172" s="110" t="str">
        <f>IF($C172="OK",_xlfn.NUMBERVALUE(Plantilla!BG183),"")</f>
        <v/>
      </c>
      <c r="BJ172" s="6" t="str">
        <f>IF($C172="OK",_xlfn.NUMBERVALUE(Plantilla!BH183),"")</f>
        <v/>
      </c>
      <c r="BK172" s="109" t="str">
        <f>IF($C172="OK",_xlfn.NUMBERVALUE(Plantilla!BI183),"")</f>
        <v/>
      </c>
      <c r="BL172" s="6" t="str">
        <f>IF($C172="OK",
   IF(Plantilla!BJ183&lt;&gt;"",
      TEXT(VLOOKUP(Plantilla!BJ183,'Tablas '!$Z$4:$AA$6,2,FALSE),"#"),
   ""),
"")</f>
        <v/>
      </c>
      <c r="BM172" s="4" t="str">
        <f>IF($C172="OK",_xlfn.NUMBERVALUE(Plantilla!BK183),"")</f>
        <v/>
      </c>
      <c r="BN172" s="4" t="str">
        <f>IF($C172="OK",_xlfn.NUMBERVALUE(Plantilla!BL183),"")</f>
        <v/>
      </c>
      <c r="BO172" s="6" t="str">
        <f>IF($C172="OK",_xlfn.NUMBERVALUE(Plantilla!BM183),"")</f>
        <v/>
      </c>
      <c r="BP172" s="4" t="str">
        <f>IF($C172="OK",_xlfn.NUMBERVALUE(Plantilla!BN183),"")</f>
        <v/>
      </c>
      <c r="BQ172" s="6" t="str">
        <f>IF($C172="OK",_xlfn.NUMBERVALUE(Plantilla!BO183),"")</f>
        <v/>
      </c>
      <c r="BR172" s="4" t="str">
        <f>IF($C172="OK",_xlfn.NUMBERVALUE(Plantilla!BP183),"")</f>
        <v/>
      </c>
      <c r="BS172" s="6" t="str">
        <f>IF($C172="OK",_xlfn.NUMBERVALUE(Plantilla!BQ183),"")</f>
        <v/>
      </c>
      <c r="BT172" s="4" t="str">
        <f>IF($C172="OK",_xlfn.NUMBERVALUE(Plantilla!BR183),"")</f>
        <v/>
      </c>
      <c r="BU172" s="6" t="str">
        <f>IF($C172="OK",_xlfn.NUMBERVALUE(Plantilla!BS183),"")</f>
        <v/>
      </c>
      <c r="BV172" s="6" t="str">
        <f>IF($C172="OK",_xlfn.NUMBERVALUE(Plantilla!BT183),"")</f>
        <v/>
      </c>
      <c r="BW172" s="6" t="str">
        <f>IF($C172="OK",_xlfn.NUMBERVALUE(Plantilla!BU183),"")</f>
        <v/>
      </c>
      <c r="BX172" s="6" t="str">
        <f>IF($C172="OK",_xlfn.NUMBERVALUE(Plantilla!BV183),"")</f>
        <v/>
      </c>
      <c r="BY172" s="6" t="str">
        <f>IF($C172="OK",_xlfn.NUMBERVALUE(Plantilla!BW183),"")</f>
        <v/>
      </c>
      <c r="BZ172" s="6" t="str">
        <f>IF($C172="OK",_xlfn.NUMBERVALUE(Plantilla!BX183),"")</f>
        <v/>
      </c>
      <c r="CA172" s="6" t="str">
        <f>IF($C172="OK",_xlfn.NUMBERVALUE(Plantilla!BY183),"")</f>
        <v/>
      </c>
      <c r="CB172" s="6" t="str">
        <f>IF($C172="OK",_xlfn.NUMBERVALUE(Plantilla!BZ183),"")</f>
        <v/>
      </c>
      <c r="CC172" s="6" t="str">
        <f>IF($C172="OK",_xlfn.NUMBERVALUE(Plantilla!CA183),"")</f>
        <v/>
      </c>
      <c r="CD172" s="6" t="str">
        <f>IF($C172="OK",_xlfn.NUMBERVALUE(Plantilla!CB183),"")</f>
        <v/>
      </c>
      <c r="CE172" s="6" t="str">
        <f>IF($C172="OK",_xlfn.NUMBERVALUE(Plantilla!CC183),"")</f>
        <v/>
      </c>
      <c r="CF172" s="4" t="str">
        <f>IF($C172="OK",_xlfn.NUMBERVALUE(Plantilla!CD183),"")</f>
        <v/>
      </c>
      <c r="CG172" s="6" t="str">
        <f>IF($C172="OK",_xlfn.NUMBERVALUE(Plantilla!CE183),"")</f>
        <v/>
      </c>
      <c r="CH172" s="6" t="str">
        <f>IF($C172="OK",_xlfn.NUMBERVALUE(Plantilla!CF183),"")</f>
        <v/>
      </c>
      <c r="CI172" s="6" t="str">
        <f>IF($C172="OK",_xlfn.NUMBERVALUE(Plantilla!CG183),"")</f>
        <v/>
      </c>
      <c r="CJ172" s="6" t="str">
        <f>IF($C172="OK",_xlfn.NUMBERVALUE(Plantilla!CH183),"")</f>
        <v/>
      </c>
      <c r="CK172" s="6" t="str">
        <f>IF($C172="OK",_xlfn.NUMBERVALUE(Plantilla!CI183),"")</f>
        <v/>
      </c>
      <c r="CL172" s="6" t="str">
        <f>IF($C172="OK",_xlfn.NUMBERVALUE(Plantilla!CJ183),"")</f>
        <v/>
      </c>
      <c r="CM172" t="str">
        <f>IF($C172="OK",TEXT(Plantilla!CK183,"#"),"")</f>
        <v/>
      </c>
      <c r="CN172" s="6" t="str">
        <f>IF($C172="OK",_xlfn.NUMBERVALUE(Plantilla!CL183),"")</f>
        <v/>
      </c>
      <c r="CO172" s="6" t="str">
        <f>IF($C172="OK",_xlfn.NUMBERVALUE(Plantilla!CM183),"")</f>
        <v/>
      </c>
      <c r="CP172" s="110" t="str">
        <f>IF($C172="OK",_xlfn.NUMBERVALUE(Plantilla!CN183),"")</f>
        <v/>
      </c>
      <c r="CQ172" s="6" t="str">
        <f>IF($C172="OK",_xlfn.NUMBERVALUE(Plantilla!CO183),"")</f>
        <v/>
      </c>
      <c r="CR172" s="109" t="str">
        <f>IF($C172="OK",_xlfn.NUMBERVALUE(Plantilla!CP183),"")</f>
        <v/>
      </c>
      <c r="CS172" s="110" t="str">
        <f>IF($C172="OK",_xlfn.NUMBERVALUE(Plantilla!CQ183),"")</f>
        <v/>
      </c>
      <c r="CT172" s="6" t="str">
        <f>IF($C172="OK",_xlfn.NUMBERVALUE(Plantilla!CR183),"")</f>
        <v/>
      </c>
      <c r="CU172" s="109" t="str">
        <f>IF($C172="OK",_xlfn.NUMBERVALUE(Plantilla!CS183),"")</f>
        <v/>
      </c>
      <c r="CV172" s="110" t="str">
        <f>IF($C172="OK",_xlfn.NUMBERVALUE(Plantilla!CT183),"")</f>
        <v/>
      </c>
      <c r="CW172" s="6" t="str">
        <f>IF($C172="OK",_xlfn.NUMBERVALUE(Plantilla!CU183),"")</f>
        <v/>
      </c>
      <c r="CX172" s="82" t="str">
        <f>IF($C172="OK",_xlfn.NUMBERVALUE(Plantilla!CV183),"")</f>
        <v/>
      </c>
      <c r="CY172" s="6" t="str">
        <f>IF($C172="OK",_xlfn.NUMBERVALUE(Plantilla!CW183),"")</f>
        <v/>
      </c>
      <c r="CZ172" s="82" t="str">
        <f>IF($C172="OK",_xlfn.NUMBERVALUE(Plantilla!CX183),"")</f>
        <v/>
      </c>
      <c r="DA172" s="6" t="str">
        <f>IF($C172="OK",_xlfn.NUMBERVALUE(Plantilla!CY183),"")</f>
        <v/>
      </c>
      <c r="DB172" s="109" t="str">
        <f>IF($C172="OK",_xlfn.NUMBERVALUE(Plantilla!CZ183),"")</f>
        <v/>
      </c>
      <c r="DC172" s="6" t="str">
        <f>IF($C172="OK",_xlfn.NUMBERVALUE(Plantilla!DA183),"")</f>
        <v/>
      </c>
      <c r="DD172" s="6" t="str">
        <f>IF($C172="OK",TEXT(Plantilla!DB183,"#"),"")</f>
        <v/>
      </c>
      <c r="DE172" s="6" t="str">
        <f>IF($C172="OK",_xlfn.NUMBERVALUE(Plantilla!DC183),"")</f>
        <v/>
      </c>
      <c r="DF172" s="4" t="str">
        <f>IF($C172="OK",_xlfn.NUMBERVALUE(Plantilla!DD183),"")</f>
        <v/>
      </c>
      <c r="DG172" s="6" t="str">
        <f>IF($C172="OK",_xlfn.NUMBERVALUE(Plantilla!DE183),"")</f>
        <v/>
      </c>
      <c r="DH172" s="6" t="str">
        <f>IF($C172="OK",_xlfn.NUMBERVALUE(Plantilla!DF183),"")</f>
        <v/>
      </c>
      <c r="DI172" s="6" t="str">
        <f>IF($C172="OK",_xlfn.NUMBERVALUE(Plantilla!DG183),"")</f>
        <v/>
      </c>
      <c r="DJ172" s="6" t="str">
        <f>IF($C172="OK",_xlfn.NUMBERVALUE(Plantilla!DH183),"")</f>
        <v/>
      </c>
      <c r="DK172" s="6" t="str">
        <f>IF($C172="OK",_xlfn.NUMBERVALUE(Plantilla!DI183),"")</f>
        <v/>
      </c>
      <c r="DL172" s="6" t="str">
        <f>IF($C172="OK",_xlfn.NUMBERVALUE(Plantilla!DJ183),"")</f>
        <v/>
      </c>
      <c r="DM172" s="6" t="str">
        <f>IF($C172="OK",_xlfn.NUMBERVALUE(Plantilla!DK183),"")</f>
        <v/>
      </c>
      <c r="DN172" s="6" t="str">
        <f>IF($C172="OK",_xlfn.NUMBERVALUE(Plantilla!DL183),"")</f>
        <v/>
      </c>
      <c r="DO172" s="6" t="str">
        <f>IF($C172="OK",_xlfn.NUMBERVALUE(Plantilla!DM183),"")</f>
        <v/>
      </c>
      <c r="DP172" s="6" t="str">
        <f>IF($C172="OK",_xlfn.NUMBERVALUE(Plantilla!DN183),"")</f>
        <v/>
      </c>
      <c r="DQ172" s="6" t="str">
        <f>IF($C172="OK",_xlfn.NUMBERVALUE(Plantilla!DO183),"")</f>
        <v/>
      </c>
      <c r="DR172" s="6" t="str">
        <f>IF($C172="OK",_xlfn.NUMBERVALUE(Plantilla!DP183),"")</f>
        <v/>
      </c>
      <c r="DS172" t="str">
        <f>IF($C172="OK",TEXT(Plantilla!DR183,"#"),"")</f>
        <v/>
      </c>
      <c r="DT172" s="6"/>
    </row>
    <row r="173" spans="1:124" x14ac:dyDescent="0.25">
      <c r="A173" t="str">
        <f>IF(Plantilla!$I$6="¡Perfecto!, Guarda el archivo y adjúntalo a tu interfaz de Nómina Electrónica","OK","Error")</f>
        <v>OK</v>
      </c>
      <c r="B173" t="str">
        <f>IF(Plantilla!$I$6="¡Perfecto!, Guarda el archivo y adjúntalo a tu interfaz de Nómina Electrónica",MID(Plantilla!$D$2,SEARCH("V",Plantilla!$D$2),10),"")</f>
        <v>V2.0</v>
      </c>
      <c r="C173" t="str">
        <f>Plantilla!C184</f>
        <v/>
      </c>
      <c r="D173" t="str">
        <f>IF($C173="OK",Plantilla!B184,"")</f>
        <v/>
      </c>
      <c r="E173" t="str">
        <f>IF($C173="OK",
   VLOOKUP(Plantilla!$E$4,'Tablas '!$AP$4:$AT$6,5,FALSE),
"")</f>
        <v/>
      </c>
      <c r="F173" t="str">
        <f>IF($C173="OK",TEXT(Plantilla!D184,"#"),"")</f>
        <v/>
      </c>
      <c r="G173" t="str">
        <f>IF($C173="OK",
   VLOOKUP(Plantilla!E184,'Tablas '!$B$4:$C$14,2,FALSE),
"")</f>
        <v/>
      </c>
      <c r="H173" t="str">
        <f>IF($C173="OK",TEXT(Plantilla!F184,"#"),"")</f>
        <v/>
      </c>
      <c r="I173" t="str">
        <f>IF($C173="OK",TEXT(Plantilla!G184,"#"),"")</f>
        <v/>
      </c>
      <c r="J173" t="str">
        <f>IF($C173="OK",TEXT(Plantilla!H184,"#"),"")</f>
        <v/>
      </c>
      <c r="K173" t="str">
        <f>IF($C173="OK",TEXT(Plantilla!I184,"#"),"")</f>
        <v/>
      </c>
      <c r="L173" t="str">
        <f>IF($C173="OK",TEXT(Plantilla!J184,"#"),"")</f>
        <v/>
      </c>
      <c r="M173" t="str">
        <f>IF($C173="OK",TEXT(Plantilla!K184,"#"),"")</f>
        <v/>
      </c>
      <c r="N173" t="str">
        <f>IF($C173="OK",
   CONCATENATE(YEAR(Plantilla!L184),"-",TEXT(MONTH(Plantilla!L184),"00"),"-",TEXT(DAY(Plantilla!L184),"00")),
"")</f>
        <v/>
      </c>
      <c r="O173" t="str">
        <f>IF($C173="OK",_xlfn.NUMBERVALUE(Plantilla!M184),"")</f>
        <v/>
      </c>
      <c r="P173" t="str">
        <f>IF($C173="OK",
   IF(Plantilla!N184&lt;&gt;"",
      CONCATENATE(YEAR(Plantilla!N184),"-",TEXT(MONTH(Plantilla!N184),"00"),"-",TEXT(DAY(Plantilla!N184),"00")),
   ""),
"")</f>
        <v/>
      </c>
      <c r="Q173" t="str">
        <f>IF($C173="OK",
   VLOOKUP(Plantilla!O184,'Tablas '!$E$4:$F$19,2,FALSE),
"")</f>
        <v/>
      </c>
      <c r="R173" t="str">
        <f>IF($C173="OK",
   VLOOKUP(Plantilla!P184,'Tablas '!$H$4:$I$5,2,FALSE),
"")</f>
        <v/>
      </c>
      <c r="S173" t="str">
        <f>IF($C173="OK",
   VLOOKUP(Plantilla!Q184,'Tablas '!$K$4:$L$8,2,FALSE),
"")</f>
        <v/>
      </c>
      <c r="T173" t="str">
        <f>IF($C173="OK",
   VLOOKUP(Plantilla!R184,'Tablas '!$AE$4:$AF$6,2,FALSE),
"")</f>
        <v/>
      </c>
      <c r="U173" t="str">
        <f>IF($C173="OK",
   VLOOKUP(Plantilla!S184,'Tablas '!$AE$4:$AF$6,2,FALSE),
"")</f>
        <v/>
      </c>
      <c r="V173" t="str">
        <f>IF($C173="OK",TEXT(Plantilla!T184,"#"),"")</f>
        <v/>
      </c>
      <c r="W173" s="84" t="str">
        <f>IF($C173="OK",
   VLOOKUP(Plantilla!U184,'Tablas '!$AM$4:$AN$1126,2,FALSE),
"")</f>
        <v/>
      </c>
      <c r="X173" t="str">
        <f>IF($C173="OK",TEXT(Plantilla!V184,"#"),"")</f>
        <v/>
      </c>
      <c r="Y173" t="str">
        <f>IF($C173="OK",
   CONCATENATE(YEAR(Plantilla!W184),"-",TEXT(MONTH(Plantilla!W184),"00"),"-",TEXT(DAY(Plantilla!W184),"00")),
"")</f>
        <v/>
      </c>
      <c r="Z173" t="str">
        <f>IF($C173="OK",
   CONCATENATE(YEAR(Plantilla!X184),"-",TEXT(MONTH(Plantilla!X184),"00"),"-",TEXT(DAY(Plantilla!X184),"00")),
"")</f>
        <v/>
      </c>
      <c r="AA173" t="str">
        <f>IF($C173="OK",
   TEXT(VLOOKUP(Plantilla!Y184,'Tablas '!$Q$4:$R$9,2,FALSE),"#"),
"")</f>
        <v/>
      </c>
      <c r="AB173" t="str">
        <f>IF($C173="OK",
   CONCATENATE(YEAR(Plantilla!Z184),"-",TEXT(MONTH(Plantilla!Z184),"00"),"-",TEXT(DAY(Plantilla!Z184),"00")),
"")</f>
        <v/>
      </c>
      <c r="AC173" t="str">
        <f>IF($C173="OK",
   TEXT(VLOOKUP(Plantilla!AA184,'Tablas '!$T$4:$U$13,2,FALSE),"#"),
"")</f>
        <v/>
      </c>
      <c r="AD173" t="str">
        <f>IF($C173="OK",TEXT(Plantilla!AB184,"#"),"")</f>
        <v/>
      </c>
      <c r="AE173" t="str">
        <f>IF($C173="OK",
   IF(Plantilla!AC184&lt;&gt;"",
      TEXT(VLOOKUP(Plantilla!AC184,'Tablas '!$W$4:$X$7,2,FALSE),"#"),
   ""),
"")</f>
        <v/>
      </c>
      <c r="AF173" t="str">
        <f>IF($C173="OK",TEXT(Plantilla!AD184,"#"),"")</f>
        <v/>
      </c>
      <c r="AG173" s="6" t="str">
        <f>IF($C173="OK",_xlfn.NUMBERVALUE(Plantilla!AE184),"")</f>
        <v/>
      </c>
      <c r="AH173" s="4" t="str">
        <f>IF($C173="OK",_xlfn.NUMBERVALUE(Plantilla!AF184),"")</f>
        <v/>
      </c>
      <c r="AI173" s="6" t="str">
        <f>IF($C173="OK",_xlfn.NUMBERVALUE(Plantilla!AG184),"")</f>
        <v/>
      </c>
      <c r="AJ173" s="6" t="str">
        <f>IF($C173="OK",_xlfn.NUMBERVALUE(Plantilla!AH184),"")</f>
        <v/>
      </c>
      <c r="AK173" s="6" t="str">
        <f>IF($C173="OK",_xlfn.NUMBERVALUE(Plantilla!AI184),"")</f>
        <v/>
      </c>
      <c r="AL173" s="6" t="str">
        <f>IF($C173="OK",_xlfn.NUMBERVALUE(Plantilla!AJ184),"")</f>
        <v/>
      </c>
      <c r="AM173" s="4" t="str">
        <f>IF($C173="OK",_xlfn.NUMBERVALUE(Plantilla!AK184),"")</f>
        <v/>
      </c>
      <c r="AN173" s="6" t="str">
        <f>IF($C173="OK",_xlfn.NUMBERVALUE(Plantilla!AL184),"")</f>
        <v/>
      </c>
      <c r="AO173" s="4" t="str">
        <f>IF($C173="OK",_xlfn.NUMBERVALUE(Plantilla!AM184),"")</f>
        <v/>
      </c>
      <c r="AP173" s="6" t="str">
        <f>IF($C173="OK",_xlfn.NUMBERVALUE(Plantilla!AN184),"")</f>
        <v/>
      </c>
      <c r="AQ173" s="4" t="str">
        <f>IF($C173="OK",_xlfn.NUMBERVALUE(Plantilla!AO184),"")</f>
        <v/>
      </c>
      <c r="AR173" s="6" t="str">
        <f>IF($C173="OK",_xlfn.NUMBERVALUE(Plantilla!AP184),"")</f>
        <v/>
      </c>
      <c r="AS173" s="4" t="str">
        <f>IF($C173="OK",_xlfn.NUMBERVALUE(Plantilla!AQ184),"")</f>
        <v/>
      </c>
      <c r="AT173" s="6" t="str">
        <f>IF($C173="OK",_xlfn.NUMBERVALUE(Plantilla!AR184),"")</f>
        <v/>
      </c>
      <c r="AU173" s="4" t="str">
        <f>IF($C173="OK",_xlfn.NUMBERVALUE(Plantilla!AS184),"")</f>
        <v/>
      </c>
      <c r="AV173" s="6" t="str">
        <f>IF($C173="OK",_xlfn.NUMBERVALUE(Plantilla!AT184),"")</f>
        <v/>
      </c>
      <c r="AW173" s="4" t="str">
        <f>IF($C173="OK",_xlfn.NUMBERVALUE(Plantilla!AU184),"")</f>
        <v/>
      </c>
      <c r="AX173" s="6" t="str">
        <f>IF($C173="OK",_xlfn.NUMBERVALUE(Plantilla!AV184),"")</f>
        <v/>
      </c>
      <c r="AY173" s="4" t="str">
        <f>IF($C173="OK",_xlfn.NUMBERVALUE(Plantilla!AW184),"")</f>
        <v/>
      </c>
      <c r="AZ173" s="6" t="str">
        <f>IF($C173="OK",_xlfn.NUMBERVALUE(Plantilla!AX184),"")</f>
        <v/>
      </c>
      <c r="BA173" t="str">
        <f>IF($C173="OK",_xlfn.NUMBERVALUE(Plantilla!AY184),"")</f>
        <v/>
      </c>
      <c r="BB173" t="str">
        <f>IF($C173="OK",_xlfn.NUMBERVALUE(Plantilla!AZ184),"")</f>
        <v/>
      </c>
      <c r="BC173" s="4" t="str">
        <f>IF($C173="OK",_xlfn.NUMBERVALUE(Plantilla!BA184),"")</f>
        <v/>
      </c>
      <c r="BD173" s="6" t="str">
        <f>IF($C173="OK",_xlfn.NUMBERVALUE(Plantilla!BB184),"")</f>
        <v/>
      </c>
      <c r="BE173" s="4" t="str">
        <f>IF($C173="OK",_xlfn.NUMBERVALUE(Plantilla!BC184),"")</f>
        <v/>
      </c>
      <c r="BF173" s="6" t="str">
        <f>IF($C173="OK",_xlfn.NUMBERVALUE(Plantilla!BD184),"")</f>
        <v/>
      </c>
      <c r="BG173" s="4" t="str">
        <f>IF($C173="OK",_xlfn.NUMBERVALUE(Plantilla!BE184),"")</f>
        <v/>
      </c>
      <c r="BH173" s="6" t="str">
        <f>IF($C173="OK",_xlfn.NUMBERVALUE(Plantilla!BF184),"")</f>
        <v/>
      </c>
      <c r="BI173" s="110" t="str">
        <f>IF($C173="OK",_xlfn.NUMBERVALUE(Plantilla!BG184),"")</f>
        <v/>
      </c>
      <c r="BJ173" s="6" t="str">
        <f>IF($C173="OK",_xlfn.NUMBERVALUE(Plantilla!BH184),"")</f>
        <v/>
      </c>
      <c r="BK173" s="109" t="str">
        <f>IF($C173="OK",_xlfn.NUMBERVALUE(Plantilla!BI184),"")</f>
        <v/>
      </c>
      <c r="BL173" s="6" t="str">
        <f>IF($C173="OK",
   IF(Plantilla!BJ184&lt;&gt;"",
      TEXT(VLOOKUP(Plantilla!BJ184,'Tablas '!$Z$4:$AA$6,2,FALSE),"#"),
   ""),
"")</f>
        <v/>
      </c>
      <c r="BM173" s="4" t="str">
        <f>IF($C173="OK",_xlfn.NUMBERVALUE(Plantilla!BK184),"")</f>
        <v/>
      </c>
      <c r="BN173" s="4" t="str">
        <f>IF($C173="OK",_xlfn.NUMBERVALUE(Plantilla!BL184),"")</f>
        <v/>
      </c>
      <c r="BO173" s="6" t="str">
        <f>IF($C173="OK",_xlfn.NUMBERVALUE(Plantilla!BM184),"")</f>
        <v/>
      </c>
      <c r="BP173" s="4" t="str">
        <f>IF($C173="OK",_xlfn.NUMBERVALUE(Plantilla!BN184),"")</f>
        <v/>
      </c>
      <c r="BQ173" s="6" t="str">
        <f>IF($C173="OK",_xlfn.NUMBERVALUE(Plantilla!BO184),"")</f>
        <v/>
      </c>
      <c r="BR173" s="4" t="str">
        <f>IF($C173="OK",_xlfn.NUMBERVALUE(Plantilla!BP184),"")</f>
        <v/>
      </c>
      <c r="BS173" s="6" t="str">
        <f>IF($C173="OK",_xlfn.NUMBERVALUE(Plantilla!BQ184),"")</f>
        <v/>
      </c>
      <c r="BT173" s="4" t="str">
        <f>IF($C173="OK",_xlfn.NUMBERVALUE(Plantilla!BR184),"")</f>
        <v/>
      </c>
      <c r="BU173" s="6" t="str">
        <f>IF($C173="OK",_xlfn.NUMBERVALUE(Plantilla!BS184),"")</f>
        <v/>
      </c>
      <c r="BV173" s="6" t="str">
        <f>IF($C173="OK",_xlfn.NUMBERVALUE(Plantilla!BT184),"")</f>
        <v/>
      </c>
      <c r="BW173" s="6" t="str">
        <f>IF($C173="OK",_xlfn.NUMBERVALUE(Plantilla!BU184),"")</f>
        <v/>
      </c>
      <c r="BX173" s="6" t="str">
        <f>IF($C173="OK",_xlfn.NUMBERVALUE(Plantilla!BV184),"")</f>
        <v/>
      </c>
      <c r="BY173" s="6" t="str">
        <f>IF($C173="OK",_xlfn.NUMBERVALUE(Plantilla!BW184),"")</f>
        <v/>
      </c>
      <c r="BZ173" s="6" t="str">
        <f>IF($C173="OK",_xlfn.NUMBERVALUE(Plantilla!BX184),"")</f>
        <v/>
      </c>
      <c r="CA173" s="6" t="str">
        <f>IF($C173="OK",_xlfn.NUMBERVALUE(Plantilla!BY184),"")</f>
        <v/>
      </c>
      <c r="CB173" s="6" t="str">
        <f>IF($C173="OK",_xlfn.NUMBERVALUE(Plantilla!BZ184),"")</f>
        <v/>
      </c>
      <c r="CC173" s="6" t="str">
        <f>IF($C173="OK",_xlfn.NUMBERVALUE(Plantilla!CA184),"")</f>
        <v/>
      </c>
      <c r="CD173" s="6" t="str">
        <f>IF($C173="OK",_xlfn.NUMBERVALUE(Plantilla!CB184),"")</f>
        <v/>
      </c>
      <c r="CE173" s="6" t="str">
        <f>IF($C173="OK",_xlfn.NUMBERVALUE(Plantilla!CC184),"")</f>
        <v/>
      </c>
      <c r="CF173" s="4" t="str">
        <f>IF($C173="OK",_xlfn.NUMBERVALUE(Plantilla!CD184),"")</f>
        <v/>
      </c>
      <c r="CG173" s="6" t="str">
        <f>IF($C173="OK",_xlfn.NUMBERVALUE(Plantilla!CE184),"")</f>
        <v/>
      </c>
      <c r="CH173" s="6" t="str">
        <f>IF($C173="OK",_xlfn.NUMBERVALUE(Plantilla!CF184),"")</f>
        <v/>
      </c>
      <c r="CI173" s="6" t="str">
        <f>IF($C173="OK",_xlfn.NUMBERVALUE(Plantilla!CG184),"")</f>
        <v/>
      </c>
      <c r="CJ173" s="6" t="str">
        <f>IF($C173="OK",_xlfn.NUMBERVALUE(Plantilla!CH184),"")</f>
        <v/>
      </c>
      <c r="CK173" s="6" t="str">
        <f>IF($C173="OK",_xlfn.NUMBERVALUE(Plantilla!CI184),"")</f>
        <v/>
      </c>
      <c r="CL173" s="6" t="str">
        <f>IF($C173="OK",_xlfn.NUMBERVALUE(Plantilla!CJ184),"")</f>
        <v/>
      </c>
      <c r="CM173" t="str">
        <f>IF($C173="OK",TEXT(Plantilla!CK184,"#"),"")</f>
        <v/>
      </c>
      <c r="CN173" s="6" t="str">
        <f>IF($C173="OK",_xlfn.NUMBERVALUE(Plantilla!CL184),"")</f>
        <v/>
      </c>
      <c r="CO173" s="6" t="str">
        <f>IF($C173="OK",_xlfn.NUMBERVALUE(Plantilla!CM184),"")</f>
        <v/>
      </c>
      <c r="CP173" s="110" t="str">
        <f>IF($C173="OK",_xlfn.NUMBERVALUE(Plantilla!CN184),"")</f>
        <v/>
      </c>
      <c r="CQ173" s="6" t="str">
        <f>IF($C173="OK",_xlfn.NUMBERVALUE(Plantilla!CO184),"")</f>
        <v/>
      </c>
      <c r="CR173" s="109" t="str">
        <f>IF($C173="OK",_xlfn.NUMBERVALUE(Plantilla!CP184),"")</f>
        <v/>
      </c>
      <c r="CS173" s="110" t="str">
        <f>IF($C173="OK",_xlfn.NUMBERVALUE(Plantilla!CQ184),"")</f>
        <v/>
      </c>
      <c r="CT173" s="6" t="str">
        <f>IF($C173="OK",_xlfn.NUMBERVALUE(Plantilla!CR184),"")</f>
        <v/>
      </c>
      <c r="CU173" s="109" t="str">
        <f>IF($C173="OK",_xlfn.NUMBERVALUE(Plantilla!CS184),"")</f>
        <v/>
      </c>
      <c r="CV173" s="110" t="str">
        <f>IF($C173="OK",_xlfn.NUMBERVALUE(Plantilla!CT184),"")</f>
        <v/>
      </c>
      <c r="CW173" s="6" t="str">
        <f>IF($C173="OK",_xlfn.NUMBERVALUE(Plantilla!CU184),"")</f>
        <v/>
      </c>
      <c r="CX173" s="82" t="str">
        <f>IF($C173="OK",_xlfn.NUMBERVALUE(Plantilla!CV184),"")</f>
        <v/>
      </c>
      <c r="CY173" s="6" t="str">
        <f>IF($C173="OK",_xlfn.NUMBERVALUE(Plantilla!CW184),"")</f>
        <v/>
      </c>
      <c r="CZ173" s="82" t="str">
        <f>IF($C173="OK",_xlfn.NUMBERVALUE(Plantilla!CX184),"")</f>
        <v/>
      </c>
      <c r="DA173" s="6" t="str">
        <f>IF($C173="OK",_xlfn.NUMBERVALUE(Plantilla!CY184),"")</f>
        <v/>
      </c>
      <c r="DB173" s="109" t="str">
        <f>IF($C173="OK",_xlfn.NUMBERVALUE(Plantilla!CZ184),"")</f>
        <v/>
      </c>
      <c r="DC173" s="6" t="str">
        <f>IF($C173="OK",_xlfn.NUMBERVALUE(Plantilla!DA184),"")</f>
        <v/>
      </c>
      <c r="DD173" s="6" t="str">
        <f>IF($C173="OK",TEXT(Plantilla!DB184,"#"),"")</f>
        <v/>
      </c>
      <c r="DE173" s="6" t="str">
        <f>IF($C173="OK",_xlfn.NUMBERVALUE(Plantilla!DC184),"")</f>
        <v/>
      </c>
      <c r="DF173" s="4" t="str">
        <f>IF($C173="OK",_xlfn.NUMBERVALUE(Plantilla!DD184),"")</f>
        <v/>
      </c>
      <c r="DG173" s="6" t="str">
        <f>IF($C173="OK",_xlfn.NUMBERVALUE(Plantilla!DE184),"")</f>
        <v/>
      </c>
      <c r="DH173" s="6" t="str">
        <f>IF($C173="OK",_xlfn.NUMBERVALUE(Plantilla!DF184),"")</f>
        <v/>
      </c>
      <c r="DI173" s="6" t="str">
        <f>IF($C173="OK",_xlfn.NUMBERVALUE(Plantilla!DG184),"")</f>
        <v/>
      </c>
      <c r="DJ173" s="6" t="str">
        <f>IF($C173="OK",_xlfn.NUMBERVALUE(Plantilla!DH184),"")</f>
        <v/>
      </c>
      <c r="DK173" s="6" t="str">
        <f>IF($C173="OK",_xlfn.NUMBERVALUE(Plantilla!DI184),"")</f>
        <v/>
      </c>
      <c r="DL173" s="6" t="str">
        <f>IF($C173="OK",_xlfn.NUMBERVALUE(Plantilla!DJ184),"")</f>
        <v/>
      </c>
      <c r="DM173" s="6" t="str">
        <f>IF($C173="OK",_xlfn.NUMBERVALUE(Plantilla!DK184),"")</f>
        <v/>
      </c>
      <c r="DN173" s="6" t="str">
        <f>IF($C173="OK",_xlfn.NUMBERVALUE(Plantilla!DL184),"")</f>
        <v/>
      </c>
      <c r="DO173" s="6" t="str">
        <f>IF($C173="OK",_xlfn.NUMBERVALUE(Plantilla!DM184),"")</f>
        <v/>
      </c>
      <c r="DP173" s="6" t="str">
        <f>IF($C173="OK",_xlfn.NUMBERVALUE(Plantilla!DN184),"")</f>
        <v/>
      </c>
      <c r="DQ173" s="6" t="str">
        <f>IF($C173="OK",_xlfn.NUMBERVALUE(Plantilla!DO184),"")</f>
        <v/>
      </c>
      <c r="DR173" s="6" t="str">
        <f>IF($C173="OK",_xlfn.NUMBERVALUE(Plantilla!DP184),"")</f>
        <v/>
      </c>
      <c r="DS173" t="str">
        <f>IF($C173="OK",TEXT(Plantilla!DR184,"#"),"")</f>
        <v/>
      </c>
      <c r="DT173" s="6"/>
    </row>
    <row r="174" spans="1:124" x14ac:dyDescent="0.25">
      <c r="A174" t="str">
        <f>IF(Plantilla!$I$6="¡Perfecto!, Guarda el archivo y adjúntalo a tu interfaz de Nómina Electrónica","OK","Error")</f>
        <v>OK</v>
      </c>
      <c r="B174" t="str">
        <f>IF(Plantilla!$I$6="¡Perfecto!, Guarda el archivo y adjúntalo a tu interfaz de Nómina Electrónica",MID(Plantilla!$D$2,SEARCH("V",Plantilla!$D$2),10),"")</f>
        <v>V2.0</v>
      </c>
      <c r="C174" t="str">
        <f>Plantilla!C185</f>
        <v/>
      </c>
      <c r="D174" t="str">
        <f>IF($C174="OK",Plantilla!B185,"")</f>
        <v/>
      </c>
      <c r="E174" t="str">
        <f>IF($C174="OK",
   VLOOKUP(Plantilla!$E$4,'Tablas '!$AP$4:$AT$6,5,FALSE),
"")</f>
        <v/>
      </c>
      <c r="F174" t="str">
        <f>IF($C174="OK",TEXT(Plantilla!D185,"#"),"")</f>
        <v/>
      </c>
      <c r="G174" t="str">
        <f>IF($C174="OK",
   VLOOKUP(Plantilla!E185,'Tablas '!$B$4:$C$14,2,FALSE),
"")</f>
        <v/>
      </c>
      <c r="H174" t="str">
        <f>IF($C174="OK",TEXT(Plantilla!F185,"#"),"")</f>
        <v/>
      </c>
      <c r="I174" t="str">
        <f>IF($C174="OK",TEXT(Plantilla!G185,"#"),"")</f>
        <v/>
      </c>
      <c r="J174" t="str">
        <f>IF($C174="OK",TEXT(Plantilla!H185,"#"),"")</f>
        <v/>
      </c>
      <c r="K174" t="str">
        <f>IF($C174="OK",TEXT(Plantilla!I185,"#"),"")</f>
        <v/>
      </c>
      <c r="L174" t="str">
        <f>IF($C174="OK",TEXT(Plantilla!J185,"#"),"")</f>
        <v/>
      </c>
      <c r="M174" t="str">
        <f>IF($C174="OK",TEXT(Plantilla!K185,"#"),"")</f>
        <v/>
      </c>
      <c r="N174" t="str">
        <f>IF($C174="OK",
   CONCATENATE(YEAR(Plantilla!L185),"-",TEXT(MONTH(Plantilla!L185),"00"),"-",TEXT(DAY(Plantilla!L185),"00")),
"")</f>
        <v/>
      </c>
      <c r="O174" t="str">
        <f>IF($C174="OK",_xlfn.NUMBERVALUE(Plantilla!M185),"")</f>
        <v/>
      </c>
      <c r="P174" t="str">
        <f>IF($C174="OK",
   IF(Plantilla!N185&lt;&gt;"",
      CONCATENATE(YEAR(Plantilla!N185),"-",TEXT(MONTH(Plantilla!N185),"00"),"-",TEXT(DAY(Plantilla!N185),"00")),
   ""),
"")</f>
        <v/>
      </c>
      <c r="Q174" t="str">
        <f>IF($C174="OK",
   VLOOKUP(Plantilla!O185,'Tablas '!$E$4:$F$19,2,FALSE),
"")</f>
        <v/>
      </c>
      <c r="R174" t="str">
        <f>IF($C174="OK",
   VLOOKUP(Plantilla!P185,'Tablas '!$H$4:$I$5,2,FALSE),
"")</f>
        <v/>
      </c>
      <c r="S174" t="str">
        <f>IF($C174="OK",
   VLOOKUP(Plantilla!Q185,'Tablas '!$K$4:$L$8,2,FALSE),
"")</f>
        <v/>
      </c>
      <c r="T174" t="str">
        <f>IF($C174="OK",
   VLOOKUP(Plantilla!R185,'Tablas '!$AE$4:$AF$6,2,FALSE),
"")</f>
        <v/>
      </c>
      <c r="U174" t="str">
        <f>IF($C174="OK",
   VLOOKUP(Plantilla!S185,'Tablas '!$AE$4:$AF$6,2,FALSE),
"")</f>
        <v/>
      </c>
      <c r="V174" t="str">
        <f>IF($C174="OK",TEXT(Plantilla!T185,"#"),"")</f>
        <v/>
      </c>
      <c r="W174" s="84" t="str">
        <f>IF($C174="OK",
   VLOOKUP(Plantilla!U185,'Tablas '!$AM$4:$AN$1126,2,FALSE),
"")</f>
        <v/>
      </c>
      <c r="X174" t="str">
        <f>IF($C174="OK",TEXT(Plantilla!V185,"#"),"")</f>
        <v/>
      </c>
      <c r="Y174" t="str">
        <f>IF($C174="OK",
   CONCATENATE(YEAR(Plantilla!W185),"-",TEXT(MONTH(Plantilla!W185),"00"),"-",TEXT(DAY(Plantilla!W185),"00")),
"")</f>
        <v/>
      </c>
      <c r="Z174" t="str">
        <f>IF($C174="OK",
   CONCATENATE(YEAR(Plantilla!X185),"-",TEXT(MONTH(Plantilla!X185),"00"),"-",TEXT(DAY(Plantilla!X185),"00")),
"")</f>
        <v/>
      </c>
      <c r="AA174" t="str">
        <f>IF($C174="OK",
   TEXT(VLOOKUP(Plantilla!Y185,'Tablas '!$Q$4:$R$9,2,FALSE),"#"),
"")</f>
        <v/>
      </c>
      <c r="AB174" t="str">
        <f>IF($C174="OK",
   CONCATENATE(YEAR(Plantilla!Z185),"-",TEXT(MONTH(Plantilla!Z185),"00"),"-",TEXT(DAY(Plantilla!Z185),"00")),
"")</f>
        <v/>
      </c>
      <c r="AC174" t="str">
        <f>IF($C174="OK",
   TEXT(VLOOKUP(Plantilla!AA185,'Tablas '!$T$4:$U$13,2,FALSE),"#"),
"")</f>
        <v/>
      </c>
      <c r="AD174" t="str">
        <f>IF($C174="OK",TEXT(Plantilla!AB185,"#"),"")</f>
        <v/>
      </c>
      <c r="AE174" t="str">
        <f>IF($C174="OK",
   IF(Plantilla!AC185&lt;&gt;"",
      TEXT(VLOOKUP(Plantilla!AC185,'Tablas '!$W$4:$X$7,2,FALSE),"#"),
   ""),
"")</f>
        <v/>
      </c>
      <c r="AF174" t="str">
        <f>IF($C174="OK",TEXT(Plantilla!AD185,"#"),"")</f>
        <v/>
      </c>
      <c r="AG174" s="6" t="str">
        <f>IF($C174="OK",_xlfn.NUMBERVALUE(Plantilla!AE185),"")</f>
        <v/>
      </c>
      <c r="AH174" s="4" t="str">
        <f>IF($C174="OK",_xlfn.NUMBERVALUE(Plantilla!AF185),"")</f>
        <v/>
      </c>
      <c r="AI174" s="6" t="str">
        <f>IF($C174="OK",_xlfn.NUMBERVALUE(Plantilla!AG185),"")</f>
        <v/>
      </c>
      <c r="AJ174" s="6" t="str">
        <f>IF($C174="OK",_xlfn.NUMBERVALUE(Plantilla!AH185),"")</f>
        <v/>
      </c>
      <c r="AK174" s="6" t="str">
        <f>IF($C174="OK",_xlfn.NUMBERVALUE(Plantilla!AI185),"")</f>
        <v/>
      </c>
      <c r="AL174" s="6" t="str">
        <f>IF($C174="OK",_xlfn.NUMBERVALUE(Plantilla!AJ185),"")</f>
        <v/>
      </c>
      <c r="AM174" s="4" t="str">
        <f>IF($C174="OK",_xlfn.NUMBERVALUE(Plantilla!AK185),"")</f>
        <v/>
      </c>
      <c r="AN174" s="6" t="str">
        <f>IF($C174="OK",_xlfn.NUMBERVALUE(Plantilla!AL185),"")</f>
        <v/>
      </c>
      <c r="AO174" s="4" t="str">
        <f>IF($C174="OK",_xlfn.NUMBERVALUE(Plantilla!AM185),"")</f>
        <v/>
      </c>
      <c r="AP174" s="6" t="str">
        <f>IF($C174="OK",_xlfn.NUMBERVALUE(Plantilla!AN185),"")</f>
        <v/>
      </c>
      <c r="AQ174" s="4" t="str">
        <f>IF($C174="OK",_xlfn.NUMBERVALUE(Plantilla!AO185),"")</f>
        <v/>
      </c>
      <c r="AR174" s="6" t="str">
        <f>IF($C174="OK",_xlfn.NUMBERVALUE(Plantilla!AP185),"")</f>
        <v/>
      </c>
      <c r="AS174" s="4" t="str">
        <f>IF($C174="OK",_xlfn.NUMBERVALUE(Plantilla!AQ185),"")</f>
        <v/>
      </c>
      <c r="AT174" s="6" t="str">
        <f>IF($C174="OK",_xlfn.NUMBERVALUE(Plantilla!AR185),"")</f>
        <v/>
      </c>
      <c r="AU174" s="4" t="str">
        <f>IF($C174="OK",_xlfn.NUMBERVALUE(Plantilla!AS185),"")</f>
        <v/>
      </c>
      <c r="AV174" s="6" t="str">
        <f>IF($C174="OK",_xlfn.NUMBERVALUE(Plantilla!AT185),"")</f>
        <v/>
      </c>
      <c r="AW174" s="4" t="str">
        <f>IF($C174="OK",_xlfn.NUMBERVALUE(Plantilla!AU185),"")</f>
        <v/>
      </c>
      <c r="AX174" s="6" t="str">
        <f>IF($C174="OK",_xlfn.NUMBERVALUE(Plantilla!AV185),"")</f>
        <v/>
      </c>
      <c r="AY174" s="4" t="str">
        <f>IF($C174="OK",_xlfn.NUMBERVALUE(Plantilla!AW185),"")</f>
        <v/>
      </c>
      <c r="AZ174" s="6" t="str">
        <f>IF($C174="OK",_xlfn.NUMBERVALUE(Plantilla!AX185),"")</f>
        <v/>
      </c>
      <c r="BA174" t="str">
        <f>IF($C174="OK",_xlfn.NUMBERVALUE(Plantilla!AY185),"")</f>
        <v/>
      </c>
      <c r="BB174" t="str">
        <f>IF($C174="OK",_xlfn.NUMBERVALUE(Plantilla!AZ185),"")</f>
        <v/>
      </c>
      <c r="BC174" s="4" t="str">
        <f>IF($C174="OK",_xlfn.NUMBERVALUE(Plantilla!BA185),"")</f>
        <v/>
      </c>
      <c r="BD174" s="6" t="str">
        <f>IF($C174="OK",_xlfn.NUMBERVALUE(Plantilla!BB185),"")</f>
        <v/>
      </c>
      <c r="BE174" s="4" t="str">
        <f>IF($C174="OK",_xlfn.NUMBERVALUE(Plantilla!BC185),"")</f>
        <v/>
      </c>
      <c r="BF174" s="6" t="str">
        <f>IF($C174="OK",_xlfn.NUMBERVALUE(Plantilla!BD185),"")</f>
        <v/>
      </c>
      <c r="BG174" s="4" t="str">
        <f>IF($C174="OK",_xlfn.NUMBERVALUE(Plantilla!BE185),"")</f>
        <v/>
      </c>
      <c r="BH174" s="6" t="str">
        <f>IF($C174="OK",_xlfn.NUMBERVALUE(Plantilla!BF185),"")</f>
        <v/>
      </c>
      <c r="BI174" s="110" t="str">
        <f>IF($C174="OK",_xlfn.NUMBERVALUE(Plantilla!BG185),"")</f>
        <v/>
      </c>
      <c r="BJ174" s="6" t="str">
        <f>IF($C174="OK",_xlfn.NUMBERVALUE(Plantilla!BH185),"")</f>
        <v/>
      </c>
      <c r="BK174" s="109" t="str">
        <f>IF($C174="OK",_xlfn.NUMBERVALUE(Plantilla!BI185),"")</f>
        <v/>
      </c>
      <c r="BL174" s="6" t="str">
        <f>IF($C174="OK",
   IF(Plantilla!BJ185&lt;&gt;"",
      TEXT(VLOOKUP(Plantilla!BJ185,'Tablas '!$Z$4:$AA$6,2,FALSE),"#"),
   ""),
"")</f>
        <v/>
      </c>
      <c r="BM174" s="4" t="str">
        <f>IF($C174="OK",_xlfn.NUMBERVALUE(Plantilla!BK185),"")</f>
        <v/>
      </c>
      <c r="BN174" s="4" t="str">
        <f>IF($C174="OK",_xlfn.NUMBERVALUE(Plantilla!BL185),"")</f>
        <v/>
      </c>
      <c r="BO174" s="6" t="str">
        <f>IF($C174="OK",_xlfn.NUMBERVALUE(Plantilla!BM185),"")</f>
        <v/>
      </c>
      <c r="BP174" s="4" t="str">
        <f>IF($C174="OK",_xlfn.NUMBERVALUE(Plantilla!BN185),"")</f>
        <v/>
      </c>
      <c r="BQ174" s="6" t="str">
        <f>IF($C174="OK",_xlfn.NUMBERVALUE(Plantilla!BO185),"")</f>
        <v/>
      </c>
      <c r="BR174" s="4" t="str">
        <f>IF($C174="OK",_xlfn.NUMBERVALUE(Plantilla!BP185),"")</f>
        <v/>
      </c>
      <c r="BS174" s="6" t="str">
        <f>IF($C174="OK",_xlfn.NUMBERVALUE(Plantilla!BQ185),"")</f>
        <v/>
      </c>
      <c r="BT174" s="4" t="str">
        <f>IF($C174="OK",_xlfn.NUMBERVALUE(Plantilla!BR185),"")</f>
        <v/>
      </c>
      <c r="BU174" s="6" t="str">
        <f>IF($C174="OK",_xlfn.NUMBERVALUE(Plantilla!BS185),"")</f>
        <v/>
      </c>
      <c r="BV174" s="6" t="str">
        <f>IF($C174="OK",_xlfn.NUMBERVALUE(Plantilla!BT185),"")</f>
        <v/>
      </c>
      <c r="BW174" s="6" t="str">
        <f>IF($C174="OK",_xlfn.NUMBERVALUE(Plantilla!BU185),"")</f>
        <v/>
      </c>
      <c r="BX174" s="6" t="str">
        <f>IF($C174="OK",_xlfn.NUMBERVALUE(Plantilla!BV185),"")</f>
        <v/>
      </c>
      <c r="BY174" s="6" t="str">
        <f>IF($C174="OK",_xlfn.NUMBERVALUE(Plantilla!BW185),"")</f>
        <v/>
      </c>
      <c r="BZ174" s="6" t="str">
        <f>IF($C174="OK",_xlfn.NUMBERVALUE(Plantilla!BX185),"")</f>
        <v/>
      </c>
      <c r="CA174" s="6" t="str">
        <f>IF($C174="OK",_xlfn.NUMBERVALUE(Plantilla!BY185),"")</f>
        <v/>
      </c>
      <c r="CB174" s="6" t="str">
        <f>IF($C174="OK",_xlfn.NUMBERVALUE(Plantilla!BZ185),"")</f>
        <v/>
      </c>
      <c r="CC174" s="6" t="str">
        <f>IF($C174="OK",_xlfn.NUMBERVALUE(Plantilla!CA185),"")</f>
        <v/>
      </c>
      <c r="CD174" s="6" t="str">
        <f>IF($C174="OK",_xlfn.NUMBERVALUE(Plantilla!CB185),"")</f>
        <v/>
      </c>
      <c r="CE174" s="6" t="str">
        <f>IF($C174="OK",_xlfn.NUMBERVALUE(Plantilla!CC185),"")</f>
        <v/>
      </c>
      <c r="CF174" s="4" t="str">
        <f>IF($C174="OK",_xlfn.NUMBERVALUE(Plantilla!CD185),"")</f>
        <v/>
      </c>
      <c r="CG174" s="6" t="str">
        <f>IF($C174="OK",_xlfn.NUMBERVALUE(Plantilla!CE185),"")</f>
        <v/>
      </c>
      <c r="CH174" s="6" t="str">
        <f>IF($C174="OK",_xlfn.NUMBERVALUE(Plantilla!CF185),"")</f>
        <v/>
      </c>
      <c r="CI174" s="6" t="str">
        <f>IF($C174="OK",_xlfn.NUMBERVALUE(Plantilla!CG185),"")</f>
        <v/>
      </c>
      <c r="CJ174" s="6" t="str">
        <f>IF($C174="OK",_xlfn.NUMBERVALUE(Plantilla!CH185),"")</f>
        <v/>
      </c>
      <c r="CK174" s="6" t="str">
        <f>IF($C174="OK",_xlfn.NUMBERVALUE(Plantilla!CI185),"")</f>
        <v/>
      </c>
      <c r="CL174" s="6" t="str">
        <f>IF($C174="OK",_xlfn.NUMBERVALUE(Plantilla!CJ185),"")</f>
        <v/>
      </c>
      <c r="CM174" t="str">
        <f>IF($C174="OK",TEXT(Plantilla!CK185,"#"),"")</f>
        <v/>
      </c>
      <c r="CN174" s="6" t="str">
        <f>IF($C174="OK",_xlfn.NUMBERVALUE(Plantilla!CL185),"")</f>
        <v/>
      </c>
      <c r="CO174" s="6" t="str">
        <f>IF($C174="OK",_xlfn.NUMBERVALUE(Plantilla!CM185),"")</f>
        <v/>
      </c>
      <c r="CP174" s="110" t="str">
        <f>IF($C174="OK",_xlfn.NUMBERVALUE(Plantilla!CN185),"")</f>
        <v/>
      </c>
      <c r="CQ174" s="6" t="str">
        <f>IF($C174="OK",_xlfn.NUMBERVALUE(Plantilla!CO185),"")</f>
        <v/>
      </c>
      <c r="CR174" s="109" t="str">
        <f>IF($C174="OK",_xlfn.NUMBERVALUE(Plantilla!CP185),"")</f>
        <v/>
      </c>
      <c r="CS174" s="110" t="str">
        <f>IF($C174="OK",_xlfn.NUMBERVALUE(Plantilla!CQ185),"")</f>
        <v/>
      </c>
      <c r="CT174" s="6" t="str">
        <f>IF($C174="OK",_xlfn.NUMBERVALUE(Plantilla!CR185),"")</f>
        <v/>
      </c>
      <c r="CU174" s="109" t="str">
        <f>IF($C174="OK",_xlfn.NUMBERVALUE(Plantilla!CS185),"")</f>
        <v/>
      </c>
      <c r="CV174" s="110" t="str">
        <f>IF($C174="OK",_xlfn.NUMBERVALUE(Plantilla!CT185),"")</f>
        <v/>
      </c>
      <c r="CW174" s="6" t="str">
        <f>IF($C174="OK",_xlfn.NUMBERVALUE(Plantilla!CU185),"")</f>
        <v/>
      </c>
      <c r="CX174" s="82" t="str">
        <f>IF($C174="OK",_xlfn.NUMBERVALUE(Plantilla!CV185),"")</f>
        <v/>
      </c>
      <c r="CY174" s="6" t="str">
        <f>IF($C174="OK",_xlfn.NUMBERVALUE(Plantilla!CW185),"")</f>
        <v/>
      </c>
      <c r="CZ174" s="82" t="str">
        <f>IF($C174="OK",_xlfn.NUMBERVALUE(Plantilla!CX185),"")</f>
        <v/>
      </c>
      <c r="DA174" s="6" t="str">
        <f>IF($C174="OK",_xlfn.NUMBERVALUE(Plantilla!CY185),"")</f>
        <v/>
      </c>
      <c r="DB174" s="109" t="str">
        <f>IF($C174="OK",_xlfn.NUMBERVALUE(Plantilla!CZ185),"")</f>
        <v/>
      </c>
      <c r="DC174" s="6" t="str">
        <f>IF($C174="OK",_xlfn.NUMBERVALUE(Plantilla!DA185),"")</f>
        <v/>
      </c>
      <c r="DD174" s="6" t="str">
        <f>IF($C174="OK",TEXT(Plantilla!DB185,"#"),"")</f>
        <v/>
      </c>
      <c r="DE174" s="6" t="str">
        <f>IF($C174="OK",_xlfn.NUMBERVALUE(Plantilla!DC185),"")</f>
        <v/>
      </c>
      <c r="DF174" s="4" t="str">
        <f>IF($C174="OK",_xlfn.NUMBERVALUE(Plantilla!DD185),"")</f>
        <v/>
      </c>
      <c r="DG174" s="6" t="str">
        <f>IF($C174="OK",_xlfn.NUMBERVALUE(Plantilla!DE185),"")</f>
        <v/>
      </c>
      <c r="DH174" s="6" t="str">
        <f>IF($C174="OK",_xlfn.NUMBERVALUE(Plantilla!DF185),"")</f>
        <v/>
      </c>
      <c r="DI174" s="6" t="str">
        <f>IF($C174="OK",_xlfn.NUMBERVALUE(Plantilla!DG185),"")</f>
        <v/>
      </c>
      <c r="DJ174" s="6" t="str">
        <f>IF($C174="OK",_xlfn.NUMBERVALUE(Plantilla!DH185),"")</f>
        <v/>
      </c>
      <c r="DK174" s="6" t="str">
        <f>IF($C174="OK",_xlfn.NUMBERVALUE(Plantilla!DI185),"")</f>
        <v/>
      </c>
      <c r="DL174" s="6" t="str">
        <f>IF($C174="OK",_xlfn.NUMBERVALUE(Plantilla!DJ185),"")</f>
        <v/>
      </c>
      <c r="DM174" s="6" t="str">
        <f>IF($C174="OK",_xlfn.NUMBERVALUE(Plantilla!DK185),"")</f>
        <v/>
      </c>
      <c r="DN174" s="6" t="str">
        <f>IF($C174="OK",_xlfn.NUMBERVALUE(Plantilla!DL185),"")</f>
        <v/>
      </c>
      <c r="DO174" s="6" t="str">
        <f>IF($C174="OK",_xlfn.NUMBERVALUE(Plantilla!DM185),"")</f>
        <v/>
      </c>
      <c r="DP174" s="6" t="str">
        <f>IF($C174="OK",_xlfn.NUMBERVALUE(Plantilla!DN185),"")</f>
        <v/>
      </c>
      <c r="DQ174" s="6" t="str">
        <f>IF($C174="OK",_xlfn.NUMBERVALUE(Plantilla!DO185),"")</f>
        <v/>
      </c>
      <c r="DR174" s="6" t="str">
        <f>IF($C174="OK",_xlfn.NUMBERVALUE(Plantilla!DP185),"")</f>
        <v/>
      </c>
      <c r="DS174" t="str">
        <f>IF($C174="OK",TEXT(Plantilla!DR185,"#"),"")</f>
        <v/>
      </c>
      <c r="DT174" s="6"/>
    </row>
    <row r="175" spans="1:124" x14ac:dyDescent="0.25">
      <c r="A175" t="str">
        <f>IF(Plantilla!$I$6="¡Perfecto!, Guarda el archivo y adjúntalo a tu interfaz de Nómina Electrónica","OK","Error")</f>
        <v>OK</v>
      </c>
      <c r="B175" t="str">
        <f>IF(Plantilla!$I$6="¡Perfecto!, Guarda el archivo y adjúntalo a tu interfaz de Nómina Electrónica",MID(Plantilla!$D$2,SEARCH("V",Plantilla!$D$2),10),"")</f>
        <v>V2.0</v>
      </c>
      <c r="C175" t="str">
        <f>Plantilla!C186</f>
        <v/>
      </c>
      <c r="D175" t="str">
        <f>IF($C175="OK",Plantilla!B186,"")</f>
        <v/>
      </c>
      <c r="E175" t="str">
        <f>IF($C175="OK",
   VLOOKUP(Plantilla!$E$4,'Tablas '!$AP$4:$AT$6,5,FALSE),
"")</f>
        <v/>
      </c>
      <c r="F175" t="str">
        <f>IF($C175="OK",TEXT(Plantilla!D186,"#"),"")</f>
        <v/>
      </c>
      <c r="G175" t="str">
        <f>IF($C175="OK",
   VLOOKUP(Plantilla!E186,'Tablas '!$B$4:$C$14,2,FALSE),
"")</f>
        <v/>
      </c>
      <c r="H175" t="str">
        <f>IF($C175="OK",TEXT(Plantilla!F186,"#"),"")</f>
        <v/>
      </c>
      <c r="I175" t="str">
        <f>IF($C175="OK",TEXT(Plantilla!G186,"#"),"")</f>
        <v/>
      </c>
      <c r="J175" t="str">
        <f>IF($C175="OK",TEXT(Plantilla!H186,"#"),"")</f>
        <v/>
      </c>
      <c r="K175" t="str">
        <f>IF($C175="OK",TEXT(Plantilla!I186,"#"),"")</f>
        <v/>
      </c>
      <c r="L175" t="str">
        <f>IF($C175="OK",TEXT(Plantilla!J186,"#"),"")</f>
        <v/>
      </c>
      <c r="M175" t="str">
        <f>IF($C175="OK",TEXT(Plantilla!K186,"#"),"")</f>
        <v/>
      </c>
      <c r="N175" t="str">
        <f>IF($C175="OK",
   CONCATENATE(YEAR(Plantilla!L186),"-",TEXT(MONTH(Plantilla!L186),"00"),"-",TEXT(DAY(Plantilla!L186),"00")),
"")</f>
        <v/>
      </c>
      <c r="O175" t="str">
        <f>IF($C175="OK",_xlfn.NUMBERVALUE(Plantilla!M186),"")</f>
        <v/>
      </c>
      <c r="P175" t="str">
        <f>IF($C175="OK",
   IF(Plantilla!N186&lt;&gt;"",
      CONCATENATE(YEAR(Plantilla!N186),"-",TEXT(MONTH(Plantilla!N186),"00"),"-",TEXT(DAY(Plantilla!N186),"00")),
   ""),
"")</f>
        <v/>
      </c>
      <c r="Q175" t="str">
        <f>IF($C175="OK",
   VLOOKUP(Plantilla!O186,'Tablas '!$E$4:$F$19,2,FALSE),
"")</f>
        <v/>
      </c>
      <c r="R175" t="str">
        <f>IF($C175="OK",
   VLOOKUP(Plantilla!P186,'Tablas '!$H$4:$I$5,2,FALSE),
"")</f>
        <v/>
      </c>
      <c r="S175" t="str">
        <f>IF($C175="OK",
   VLOOKUP(Plantilla!Q186,'Tablas '!$K$4:$L$8,2,FALSE),
"")</f>
        <v/>
      </c>
      <c r="T175" t="str">
        <f>IF($C175="OK",
   VLOOKUP(Plantilla!R186,'Tablas '!$AE$4:$AF$6,2,FALSE),
"")</f>
        <v/>
      </c>
      <c r="U175" t="str">
        <f>IF($C175="OK",
   VLOOKUP(Plantilla!S186,'Tablas '!$AE$4:$AF$6,2,FALSE),
"")</f>
        <v/>
      </c>
      <c r="V175" t="str">
        <f>IF($C175="OK",TEXT(Plantilla!T186,"#"),"")</f>
        <v/>
      </c>
      <c r="W175" s="84" t="str">
        <f>IF($C175="OK",
   VLOOKUP(Plantilla!U186,'Tablas '!$AM$4:$AN$1126,2,FALSE),
"")</f>
        <v/>
      </c>
      <c r="X175" t="str">
        <f>IF($C175="OK",TEXT(Plantilla!V186,"#"),"")</f>
        <v/>
      </c>
      <c r="Y175" t="str">
        <f>IF($C175="OK",
   CONCATENATE(YEAR(Plantilla!W186),"-",TEXT(MONTH(Plantilla!W186),"00"),"-",TEXT(DAY(Plantilla!W186),"00")),
"")</f>
        <v/>
      </c>
      <c r="Z175" t="str">
        <f>IF($C175="OK",
   CONCATENATE(YEAR(Plantilla!X186),"-",TEXT(MONTH(Plantilla!X186),"00"),"-",TEXT(DAY(Plantilla!X186),"00")),
"")</f>
        <v/>
      </c>
      <c r="AA175" t="str">
        <f>IF($C175="OK",
   TEXT(VLOOKUP(Plantilla!Y186,'Tablas '!$Q$4:$R$9,2,FALSE),"#"),
"")</f>
        <v/>
      </c>
      <c r="AB175" t="str">
        <f>IF($C175="OK",
   CONCATENATE(YEAR(Plantilla!Z186),"-",TEXT(MONTH(Plantilla!Z186),"00"),"-",TEXT(DAY(Plantilla!Z186),"00")),
"")</f>
        <v/>
      </c>
      <c r="AC175" t="str">
        <f>IF($C175="OK",
   TEXT(VLOOKUP(Plantilla!AA186,'Tablas '!$T$4:$U$13,2,FALSE),"#"),
"")</f>
        <v/>
      </c>
      <c r="AD175" t="str">
        <f>IF($C175="OK",TEXT(Plantilla!AB186,"#"),"")</f>
        <v/>
      </c>
      <c r="AE175" t="str">
        <f>IF($C175="OK",
   IF(Plantilla!AC186&lt;&gt;"",
      TEXT(VLOOKUP(Plantilla!AC186,'Tablas '!$W$4:$X$7,2,FALSE),"#"),
   ""),
"")</f>
        <v/>
      </c>
      <c r="AF175" t="str">
        <f>IF($C175="OK",TEXT(Plantilla!AD186,"#"),"")</f>
        <v/>
      </c>
      <c r="AG175" s="6" t="str">
        <f>IF($C175="OK",_xlfn.NUMBERVALUE(Plantilla!AE186),"")</f>
        <v/>
      </c>
      <c r="AH175" s="4" t="str">
        <f>IF($C175="OK",_xlfn.NUMBERVALUE(Plantilla!AF186),"")</f>
        <v/>
      </c>
      <c r="AI175" s="6" t="str">
        <f>IF($C175="OK",_xlfn.NUMBERVALUE(Plantilla!AG186),"")</f>
        <v/>
      </c>
      <c r="AJ175" s="6" t="str">
        <f>IF($C175="OK",_xlfn.NUMBERVALUE(Plantilla!AH186),"")</f>
        <v/>
      </c>
      <c r="AK175" s="6" t="str">
        <f>IF($C175="OK",_xlfn.NUMBERVALUE(Plantilla!AI186),"")</f>
        <v/>
      </c>
      <c r="AL175" s="6" t="str">
        <f>IF($C175="OK",_xlfn.NUMBERVALUE(Plantilla!AJ186),"")</f>
        <v/>
      </c>
      <c r="AM175" s="4" t="str">
        <f>IF($C175="OK",_xlfn.NUMBERVALUE(Plantilla!AK186),"")</f>
        <v/>
      </c>
      <c r="AN175" s="6" t="str">
        <f>IF($C175="OK",_xlfn.NUMBERVALUE(Plantilla!AL186),"")</f>
        <v/>
      </c>
      <c r="AO175" s="4" t="str">
        <f>IF($C175="OK",_xlfn.NUMBERVALUE(Plantilla!AM186),"")</f>
        <v/>
      </c>
      <c r="AP175" s="6" t="str">
        <f>IF($C175="OK",_xlfn.NUMBERVALUE(Plantilla!AN186),"")</f>
        <v/>
      </c>
      <c r="AQ175" s="4" t="str">
        <f>IF($C175="OK",_xlfn.NUMBERVALUE(Plantilla!AO186),"")</f>
        <v/>
      </c>
      <c r="AR175" s="6" t="str">
        <f>IF($C175="OK",_xlfn.NUMBERVALUE(Plantilla!AP186),"")</f>
        <v/>
      </c>
      <c r="AS175" s="4" t="str">
        <f>IF($C175="OK",_xlfn.NUMBERVALUE(Plantilla!AQ186),"")</f>
        <v/>
      </c>
      <c r="AT175" s="6" t="str">
        <f>IF($C175="OK",_xlfn.NUMBERVALUE(Plantilla!AR186),"")</f>
        <v/>
      </c>
      <c r="AU175" s="4" t="str">
        <f>IF($C175="OK",_xlfn.NUMBERVALUE(Plantilla!AS186),"")</f>
        <v/>
      </c>
      <c r="AV175" s="6" t="str">
        <f>IF($C175="OK",_xlfn.NUMBERVALUE(Plantilla!AT186),"")</f>
        <v/>
      </c>
      <c r="AW175" s="4" t="str">
        <f>IF($C175="OK",_xlfn.NUMBERVALUE(Plantilla!AU186),"")</f>
        <v/>
      </c>
      <c r="AX175" s="6" t="str">
        <f>IF($C175="OK",_xlfn.NUMBERVALUE(Plantilla!AV186),"")</f>
        <v/>
      </c>
      <c r="AY175" s="4" t="str">
        <f>IF($C175="OK",_xlfn.NUMBERVALUE(Plantilla!AW186),"")</f>
        <v/>
      </c>
      <c r="AZ175" s="6" t="str">
        <f>IF($C175="OK",_xlfn.NUMBERVALUE(Plantilla!AX186),"")</f>
        <v/>
      </c>
      <c r="BA175" t="str">
        <f>IF($C175="OK",_xlfn.NUMBERVALUE(Plantilla!AY186),"")</f>
        <v/>
      </c>
      <c r="BB175" t="str">
        <f>IF($C175="OK",_xlfn.NUMBERVALUE(Plantilla!AZ186),"")</f>
        <v/>
      </c>
      <c r="BC175" s="4" t="str">
        <f>IF($C175="OK",_xlfn.NUMBERVALUE(Plantilla!BA186),"")</f>
        <v/>
      </c>
      <c r="BD175" s="6" t="str">
        <f>IF($C175="OK",_xlfn.NUMBERVALUE(Plantilla!BB186),"")</f>
        <v/>
      </c>
      <c r="BE175" s="4" t="str">
        <f>IF($C175="OK",_xlfn.NUMBERVALUE(Plantilla!BC186),"")</f>
        <v/>
      </c>
      <c r="BF175" s="6" t="str">
        <f>IF($C175="OK",_xlfn.NUMBERVALUE(Plantilla!BD186),"")</f>
        <v/>
      </c>
      <c r="BG175" s="4" t="str">
        <f>IF($C175="OK",_xlfn.NUMBERVALUE(Plantilla!BE186),"")</f>
        <v/>
      </c>
      <c r="BH175" s="6" t="str">
        <f>IF($C175="OK",_xlfn.NUMBERVALUE(Plantilla!BF186),"")</f>
        <v/>
      </c>
      <c r="BI175" s="110" t="str">
        <f>IF($C175="OK",_xlfn.NUMBERVALUE(Plantilla!BG186),"")</f>
        <v/>
      </c>
      <c r="BJ175" s="6" t="str">
        <f>IF($C175="OK",_xlfn.NUMBERVALUE(Plantilla!BH186),"")</f>
        <v/>
      </c>
      <c r="BK175" s="109" t="str">
        <f>IF($C175="OK",_xlfn.NUMBERVALUE(Plantilla!BI186),"")</f>
        <v/>
      </c>
      <c r="BL175" s="6" t="str">
        <f>IF($C175="OK",
   IF(Plantilla!BJ186&lt;&gt;"",
      TEXT(VLOOKUP(Plantilla!BJ186,'Tablas '!$Z$4:$AA$6,2,FALSE),"#"),
   ""),
"")</f>
        <v/>
      </c>
      <c r="BM175" s="4" t="str">
        <f>IF($C175="OK",_xlfn.NUMBERVALUE(Plantilla!BK186),"")</f>
        <v/>
      </c>
      <c r="BN175" s="4" t="str">
        <f>IF($C175="OK",_xlfn.NUMBERVALUE(Plantilla!BL186),"")</f>
        <v/>
      </c>
      <c r="BO175" s="6" t="str">
        <f>IF($C175="OK",_xlfn.NUMBERVALUE(Plantilla!BM186),"")</f>
        <v/>
      </c>
      <c r="BP175" s="4" t="str">
        <f>IF($C175="OK",_xlfn.NUMBERVALUE(Plantilla!BN186),"")</f>
        <v/>
      </c>
      <c r="BQ175" s="6" t="str">
        <f>IF($C175="OK",_xlfn.NUMBERVALUE(Plantilla!BO186),"")</f>
        <v/>
      </c>
      <c r="BR175" s="4" t="str">
        <f>IF($C175="OK",_xlfn.NUMBERVALUE(Plantilla!BP186),"")</f>
        <v/>
      </c>
      <c r="BS175" s="6" t="str">
        <f>IF($C175="OK",_xlfn.NUMBERVALUE(Plantilla!BQ186),"")</f>
        <v/>
      </c>
      <c r="BT175" s="4" t="str">
        <f>IF($C175="OK",_xlfn.NUMBERVALUE(Plantilla!BR186),"")</f>
        <v/>
      </c>
      <c r="BU175" s="6" t="str">
        <f>IF($C175="OK",_xlfn.NUMBERVALUE(Plantilla!BS186),"")</f>
        <v/>
      </c>
      <c r="BV175" s="6" t="str">
        <f>IF($C175="OK",_xlfn.NUMBERVALUE(Plantilla!BT186),"")</f>
        <v/>
      </c>
      <c r="BW175" s="6" t="str">
        <f>IF($C175="OK",_xlfn.NUMBERVALUE(Plantilla!BU186),"")</f>
        <v/>
      </c>
      <c r="BX175" s="6" t="str">
        <f>IF($C175="OK",_xlfn.NUMBERVALUE(Plantilla!BV186),"")</f>
        <v/>
      </c>
      <c r="BY175" s="6" t="str">
        <f>IF($C175="OK",_xlfn.NUMBERVALUE(Plantilla!BW186),"")</f>
        <v/>
      </c>
      <c r="BZ175" s="6" t="str">
        <f>IF($C175="OK",_xlfn.NUMBERVALUE(Plantilla!BX186),"")</f>
        <v/>
      </c>
      <c r="CA175" s="6" t="str">
        <f>IF($C175="OK",_xlfn.NUMBERVALUE(Plantilla!BY186),"")</f>
        <v/>
      </c>
      <c r="CB175" s="6" t="str">
        <f>IF($C175="OK",_xlfn.NUMBERVALUE(Plantilla!BZ186),"")</f>
        <v/>
      </c>
      <c r="CC175" s="6" t="str">
        <f>IF($C175="OK",_xlfn.NUMBERVALUE(Plantilla!CA186),"")</f>
        <v/>
      </c>
      <c r="CD175" s="6" t="str">
        <f>IF($C175="OK",_xlfn.NUMBERVALUE(Plantilla!CB186),"")</f>
        <v/>
      </c>
      <c r="CE175" s="6" t="str">
        <f>IF($C175="OK",_xlfn.NUMBERVALUE(Plantilla!CC186),"")</f>
        <v/>
      </c>
      <c r="CF175" s="4" t="str">
        <f>IF($C175="OK",_xlfn.NUMBERVALUE(Plantilla!CD186),"")</f>
        <v/>
      </c>
      <c r="CG175" s="6" t="str">
        <f>IF($C175="OK",_xlfn.NUMBERVALUE(Plantilla!CE186),"")</f>
        <v/>
      </c>
      <c r="CH175" s="6" t="str">
        <f>IF($C175="OK",_xlfn.NUMBERVALUE(Plantilla!CF186),"")</f>
        <v/>
      </c>
      <c r="CI175" s="6" t="str">
        <f>IF($C175="OK",_xlfn.NUMBERVALUE(Plantilla!CG186),"")</f>
        <v/>
      </c>
      <c r="CJ175" s="6" t="str">
        <f>IF($C175="OK",_xlfn.NUMBERVALUE(Plantilla!CH186),"")</f>
        <v/>
      </c>
      <c r="CK175" s="6" t="str">
        <f>IF($C175="OK",_xlfn.NUMBERVALUE(Plantilla!CI186),"")</f>
        <v/>
      </c>
      <c r="CL175" s="6" t="str">
        <f>IF($C175="OK",_xlfn.NUMBERVALUE(Plantilla!CJ186),"")</f>
        <v/>
      </c>
      <c r="CM175" t="str">
        <f>IF($C175="OK",TEXT(Plantilla!CK186,"#"),"")</f>
        <v/>
      </c>
      <c r="CN175" s="6" t="str">
        <f>IF($C175="OK",_xlfn.NUMBERVALUE(Plantilla!CL186),"")</f>
        <v/>
      </c>
      <c r="CO175" s="6" t="str">
        <f>IF($C175="OK",_xlfn.NUMBERVALUE(Plantilla!CM186),"")</f>
        <v/>
      </c>
      <c r="CP175" s="110" t="str">
        <f>IF($C175="OK",_xlfn.NUMBERVALUE(Plantilla!CN186),"")</f>
        <v/>
      </c>
      <c r="CQ175" s="6" t="str">
        <f>IF($C175="OK",_xlfn.NUMBERVALUE(Plantilla!CO186),"")</f>
        <v/>
      </c>
      <c r="CR175" s="109" t="str">
        <f>IF($C175="OK",_xlfn.NUMBERVALUE(Plantilla!CP186),"")</f>
        <v/>
      </c>
      <c r="CS175" s="110" t="str">
        <f>IF($C175="OK",_xlfn.NUMBERVALUE(Plantilla!CQ186),"")</f>
        <v/>
      </c>
      <c r="CT175" s="6" t="str">
        <f>IF($C175="OK",_xlfn.NUMBERVALUE(Plantilla!CR186),"")</f>
        <v/>
      </c>
      <c r="CU175" s="109" t="str">
        <f>IF($C175="OK",_xlfn.NUMBERVALUE(Plantilla!CS186),"")</f>
        <v/>
      </c>
      <c r="CV175" s="110" t="str">
        <f>IF($C175="OK",_xlfn.NUMBERVALUE(Plantilla!CT186),"")</f>
        <v/>
      </c>
      <c r="CW175" s="6" t="str">
        <f>IF($C175="OK",_xlfn.NUMBERVALUE(Plantilla!CU186),"")</f>
        <v/>
      </c>
      <c r="CX175" s="82" t="str">
        <f>IF($C175="OK",_xlfn.NUMBERVALUE(Plantilla!CV186),"")</f>
        <v/>
      </c>
      <c r="CY175" s="6" t="str">
        <f>IF($C175="OK",_xlfn.NUMBERVALUE(Plantilla!CW186),"")</f>
        <v/>
      </c>
      <c r="CZ175" s="82" t="str">
        <f>IF($C175="OK",_xlfn.NUMBERVALUE(Plantilla!CX186),"")</f>
        <v/>
      </c>
      <c r="DA175" s="6" t="str">
        <f>IF($C175="OK",_xlfn.NUMBERVALUE(Plantilla!CY186),"")</f>
        <v/>
      </c>
      <c r="DB175" s="109" t="str">
        <f>IF($C175="OK",_xlfn.NUMBERVALUE(Plantilla!CZ186),"")</f>
        <v/>
      </c>
      <c r="DC175" s="6" t="str">
        <f>IF($C175="OK",_xlfn.NUMBERVALUE(Plantilla!DA186),"")</f>
        <v/>
      </c>
      <c r="DD175" s="6" t="str">
        <f>IF($C175="OK",TEXT(Plantilla!DB186,"#"),"")</f>
        <v/>
      </c>
      <c r="DE175" s="6" t="str">
        <f>IF($C175="OK",_xlfn.NUMBERVALUE(Plantilla!DC186),"")</f>
        <v/>
      </c>
      <c r="DF175" s="4" t="str">
        <f>IF($C175="OK",_xlfn.NUMBERVALUE(Plantilla!DD186),"")</f>
        <v/>
      </c>
      <c r="DG175" s="6" t="str">
        <f>IF($C175="OK",_xlfn.NUMBERVALUE(Plantilla!DE186),"")</f>
        <v/>
      </c>
      <c r="DH175" s="6" t="str">
        <f>IF($C175="OK",_xlfn.NUMBERVALUE(Plantilla!DF186),"")</f>
        <v/>
      </c>
      <c r="DI175" s="6" t="str">
        <f>IF($C175="OK",_xlfn.NUMBERVALUE(Plantilla!DG186),"")</f>
        <v/>
      </c>
      <c r="DJ175" s="6" t="str">
        <f>IF($C175="OK",_xlfn.NUMBERVALUE(Plantilla!DH186),"")</f>
        <v/>
      </c>
      <c r="DK175" s="6" t="str">
        <f>IF($C175="OK",_xlfn.NUMBERVALUE(Plantilla!DI186),"")</f>
        <v/>
      </c>
      <c r="DL175" s="6" t="str">
        <f>IF($C175="OK",_xlfn.NUMBERVALUE(Plantilla!DJ186),"")</f>
        <v/>
      </c>
      <c r="DM175" s="6" t="str">
        <f>IF($C175="OK",_xlfn.NUMBERVALUE(Plantilla!DK186),"")</f>
        <v/>
      </c>
      <c r="DN175" s="6" t="str">
        <f>IF($C175="OK",_xlfn.NUMBERVALUE(Plantilla!DL186),"")</f>
        <v/>
      </c>
      <c r="DO175" s="6" t="str">
        <f>IF($C175="OK",_xlfn.NUMBERVALUE(Plantilla!DM186),"")</f>
        <v/>
      </c>
      <c r="DP175" s="6" t="str">
        <f>IF($C175="OK",_xlfn.NUMBERVALUE(Plantilla!DN186),"")</f>
        <v/>
      </c>
      <c r="DQ175" s="6" t="str">
        <f>IF($C175="OK",_xlfn.NUMBERVALUE(Plantilla!DO186),"")</f>
        <v/>
      </c>
      <c r="DR175" s="6" t="str">
        <f>IF($C175="OK",_xlfn.NUMBERVALUE(Plantilla!DP186),"")</f>
        <v/>
      </c>
      <c r="DS175" t="str">
        <f>IF($C175="OK",TEXT(Plantilla!DR186,"#"),"")</f>
        <v/>
      </c>
      <c r="DT175" s="6"/>
    </row>
    <row r="176" spans="1:124" x14ac:dyDescent="0.25">
      <c r="A176" t="str">
        <f>IF(Plantilla!$I$6="¡Perfecto!, Guarda el archivo y adjúntalo a tu interfaz de Nómina Electrónica","OK","Error")</f>
        <v>OK</v>
      </c>
      <c r="B176" t="str">
        <f>IF(Plantilla!$I$6="¡Perfecto!, Guarda el archivo y adjúntalo a tu interfaz de Nómina Electrónica",MID(Plantilla!$D$2,SEARCH("V",Plantilla!$D$2),10),"")</f>
        <v>V2.0</v>
      </c>
      <c r="C176" t="str">
        <f>Plantilla!C187</f>
        <v/>
      </c>
      <c r="D176" t="str">
        <f>IF($C176="OK",Plantilla!B187,"")</f>
        <v/>
      </c>
      <c r="E176" t="str">
        <f>IF($C176="OK",
   VLOOKUP(Plantilla!$E$4,'Tablas '!$AP$4:$AT$6,5,FALSE),
"")</f>
        <v/>
      </c>
      <c r="F176" t="str">
        <f>IF($C176="OK",TEXT(Plantilla!D187,"#"),"")</f>
        <v/>
      </c>
      <c r="G176" t="str">
        <f>IF($C176="OK",
   VLOOKUP(Plantilla!E187,'Tablas '!$B$4:$C$14,2,FALSE),
"")</f>
        <v/>
      </c>
      <c r="H176" t="str">
        <f>IF($C176="OK",TEXT(Plantilla!F187,"#"),"")</f>
        <v/>
      </c>
      <c r="I176" t="str">
        <f>IF($C176="OK",TEXT(Plantilla!G187,"#"),"")</f>
        <v/>
      </c>
      <c r="J176" t="str">
        <f>IF($C176="OK",TEXT(Plantilla!H187,"#"),"")</f>
        <v/>
      </c>
      <c r="K176" t="str">
        <f>IF($C176="OK",TEXT(Plantilla!I187,"#"),"")</f>
        <v/>
      </c>
      <c r="L176" t="str">
        <f>IF($C176="OK",TEXT(Plantilla!J187,"#"),"")</f>
        <v/>
      </c>
      <c r="M176" t="str">
        <f>IF($C176="OK",TEXT(Plantilla!K187,"#"),"")</f>
        <v/>
      </c>
      <c r="N176" t="str">
        <f>IF($C176="OK",
   CONCATENATE(YEAR(Plantilla!L187),"-",TEXT(MONTH(Plantilla!L187),"00"),"-",TEXT(DAY(Plantilla!L187),"00")),
"")</f>
        <v/>
      </c>
      <c r="O176" t="str">
        <f>IF($C176="OK",_xlfn.NUMBERVALUE(Plantilla!M187),"")</f>
        <v/>
      </c>
      <c r="P176" t="str">
        <f>IF($C176="OK",
   IF(Plantilla!N187&lt;&gt;"",
      CONCATENATE(YEAR(Plantilla!N187),"-",TEXT(MONTH(Plantilla!N187),"00"),"-",TEXT(DAY(Plantilla!N187),"00")),
   ""),
"")</f>
        <v/>
      </c>
      <c r="Q176" t="str">
        <f>IF($C176="OK",
   VLOOKUP(Plantilla!O187,'Tablas '!$E$4:$F$19,2,FALSE),
"")</f>
        <v/>
      </c>
      <c r="R176" t="str">
        <f>IF($C176="OK",
   VLOOKUP(Plantilla!P187,'Tablas '!$H$4:$I$5,2,FALSE),
"")</f>
        <v/>
      </c>
      <c r="S176" t="str">
        <f>IF($C176="OK",
   VLOOKUP(Plantilla!Q187,'Tablas '!$K$4:$L$8,2,FALSE),
"")</f>
        <v/>
      </c>
      <c r="T176" t="str">
        <f>IF($C176="OK",
   VLOOKUP(Plantilla!R187,'Tablas '!$AE$4:$AF$6,2,FALSE),
"")</f>
        <v/>
      </c>
      <c r="U176" t="str">
        <f>IF($C176="OK",
   VLOOKUP(Plantilla!S187,'Tablas '!$AE$4:$AF$6,2,FALSE),
"")</f>
        <v/>
      </c>
      <c r="V176" t="str">
        <f>IF($C176="OK",TEXT(Plantilla!T187,"#"),"")</f>
        <v/>
      </c>
      <c r="W176" s="84" t="str">
        <f>IF($C176="OK",
   VLOOKUP(Plantilla!U187,'Tablas '!$AM$4:$AN$1126,2,FALSE),
"")</f>
        <v/>
      </c>
      <c r="X176" t="str">
        <f>IF($C176="OK",TEXT(Plantilla!V187,"#"),"")</f>
        <v/>
      </c>
      <c r="Y176" t="str">
        <f>IF($C176="OK",
   CONCATENATE(YEAR(Plantilla!W187),"-",TEXT(MONTH(Plantilla!W187),"00"),"-",TEXT(DAY(Plantilla!W187),"00")),
"")</f>
        <v/>
      </c>
      <c r="Z176" t="str">
        <f>IF($C176="OK",
   CONCATENATE(YEAR(Plantilla!X187),"-",TEXT(MONTH(Plantilla!X187),"00"),"-",TEXT(DAY(Plantilla!X187),"00")),
"")</f>
        <v/>
      </c>
      <c r="AA176" t="str">
        <f>IF($C176="OK",
   TEXT(VLOOKUP(Plantilla!Y187,'Tablas '!$Q$4:$R$9,2,FALSE),"#"),
"")</f>
        <v/>
      </c>
      <c r="AB176" t="str">
        <f>IF($C176="OK",
   CONCATENATE(YEAR(Plantilla!Z187),"-",TEXT(MONTH(Plantilla!Z187),"00"),"-",TEXT(DAY(Plantilla!Z187),"00")),
"")</f>
        <v/>
      </c>
      <c r="AC176" t="str">
        <f>IF($C176="OK",
   TEXT(VLOOKUP(Plantilla!AA187,'Tablas '!$T$4:$U$13,2,FALSE),"#"),
"")</f>
        <v/>
      </c>
      <c r="AD176" t="str">
        <f>IF($C176="OK",TEXT(Plantilla!AB187,"#"),"")</f>
        <v/>
      </c>
      <c r="AE176" t="str">
        <f>IF($C176="OK",
   IF(Plantilla!AC187&lt;&gt;"",
      TEXT(VLOOKUP(Plantilla!AC187,'Tablas '!$W$4:$X$7,2,FALSE),"#"),
   ""),
"")</f>
        <v/>
      </c>
      <c r="AF176" t="str">
        <f>IF($C176="OK",TEXT(Plantilla!AD187,"#"),"")</f>
        <v/>
      </c>
      <c r="AG176" s="6" t="str">
        <f>IF($C176="OK",_xlfn.NUMBERVALUE(Plantilla!AE187),"")</f>
        <v/>
      </c>
      <c r="AH176" s="4" t="str">
        <f>IF($C176="OK",_xlfn.NUMBERVALUE(Plantilla!AF187),"")</f>
        <v/>
      </c>
      <c r="AI176" s="6" t="str">
        <f>IF($C176="OK",_xlfn.NUMBERVALUE(Plantilla!AG187),"")</f>
        <v/>
      </c>
      <c r="AJ176" s="6" t="str">
        <f>IF($C176="OK",_xlfn.NUMBERVALUE(Plantilla!AH187),"")</f>
        <v/>
      </c>
      <c r="AK176" s="6" t="str">
        <f>IF($C176="OK",_xlfn.NUMBERVALUE(Plantilla!AI187),"")</f>
        <v/>
      </c>
      <c r="AL176" s="6" t="str">
        <f>IF($C176="OK",_xlfn.NUMBERVALUE(Plantilla!AJ187),"")</f>
        <v/>
      </c>
      <c r="AM176" s="4" t="str">
        <f>IF($C176="OK",_xlfn.NUMBERVALUE(Plantilla!AK187),"")</f>
        <v/>
      </c>
      <c r="AN176" s="6" t="str">
        <f>IF($C176="OK",_xlfn.NUMBERVALUE(Plantilla!AL187),"")</f>
        <v/>
      </c>
      <c r="AO176" s="4" t="str">
        <f>IF($C176="OK",_xlfn.NUMBERVALUE(Plantilla!AM187),"")</f>
        <v/>
      </c>
      <c r="AP176" s="6" t="str">
        <f>IF($C176="OK",_xlfn.NUMBERVALUE(Plantilla!AN187),"")</f>
        <v/>
      </c>
      <c r="AQ176" s="4" t="str">
        <f>IF($C176="OK",_xlfn.NUMBERVALUE(Plantilla!AO187),"")</f>
        <v/>
      </c>
      <c r="AR176" s="6" t="str">
        <f>IF($C176="OK",_xlfn.NUMBERVALUE(Plantilla!AP187),"")</f>
        <v/>
      </c>
      <c r="AS176" s="4" t="str">
        <f>IF($C176="OK",_xlfn.NUMBERVALUE(Plantilla!AQ187),"")</f>
        <v/>
      </c>
      <c r="AT176" s="6" t="str">
        <f>IF($C176="OK",_xlfn.NUMBERVALUE(Plantilla!AR187),"")</f>
        <v/>
      </c>
      <c r="AU176" s="4" t="str">
        <f>IF($C176="OK",_xlfn.NUMBERVALUE(Plantilla!AS187),"")</f>
        <v/>
      </c>
      <c r="AV176" s="6" t="str">
        <f>IF($C176="OK",_xlfn.NUMBERVALUE(Plantilla!AT187),"")</f>
        <v/>
      </c>
      <c r="AW176" s="4" t="str">
        <f>IF($C176="OK",_xlfn.NUMBERVALUE(Plantilla!AU187),"")</f>
        <v/>
      </c>
      <c r="AX176" s="6" t="str">
        <f>IF($C176="OK",_xlfn.NUMBERVALUE(Plantilla!AV187),"")</f>
        <v/>
      </c>
      <c r="AY176" s="4" t="str">
        <f>IF($C176="OK",_xlfn.NUMBERVALUE(Plantilla!AW187),"")</f>
        <v/>
      </c>
      <c r="AZ176" s="6" t="str">
        <f>IF($C176="OK",_xlfn.NUMBERVALUE(Plantilla!AX187),"")</f>
        <v/>
      </c>
      <c r="BA176" t="str">
        <f>IF($C176="OK",_xlfn.NUMBERVALUE(Plantilla!AY187),"")</f>
        <v/>
      </c>
      <c r="BB176" t="str">
        <f>IF($C176="OK",_xlfn.NUMBERVALUE(Plantilla!AZ187),"")</f>
        <v/>
      </c>
      <c r="BC176" s="4" t="str">
        <f>IF($C176="OK",_xlfn.NUMBERVALUE(Plantilla!BA187),"")</f>
        <v/>
      </c>
      <c r="BD176" s="6" t="str">
        <f>IF($C176="OK",_xlfn.NUMBERVALUE(Plantilla!BB187),"")</f>
        <v/>
      </c>
      <c r="BE176" s="4" t="str">
        <f>IF($C176="OK",_xlfn.NUMBERVALUE(Plantilla!BC187),"")</f>
        <v/>
      </c>
      <c r="BF176" s="6" t="str">
        <f>IF($C176="OK",_xlfn.NUMBERVALUE(Plantilla!BD187),"")</f>
        <v/>
      </c>
      <c r="BG176" s="4" t="str">
        <f>IF($C176="OK",_xlfn.NUMBERVALUE(Plantilla!BE187),"")</f>
        <v/>
      </c>
      <c r="BH176" s="6" t="str">
        <f>IF($C176="OK",_xlfn.NUMBERVALUE(Plantilla!BF187),"")</f>
        <v/>
      </c>
      <c r="BI176" s="110" t="str">
        <f>IF($C176="OK",_xlfn.NUMBERVALUE(Plantilla!BG187),"")</f>
        <v/>
      </c>
      <c r="BJ176" s="6" t="str">
        <f>IF($C176="OK",_xlfn.NUMBERVALUE(Plantilla!BH187),"")</f>
        <v/>
      </c>
      <c r="BK176" s="109" t="str">
        <f>IF($C176="OK",_xlfn.NUMBERVALUE(Plantilla!BI187),"")</f>
        <v/>
      </c>
      <c r="BL176" s="6" t="str">
        <f>IF($C176="OK",
   IF(Plantilla!BJ187&lt;&gt;"",
      TEXT(VLOOKUP(Plantilla!BJ187,'Tablas '!$Z$4:$AA$6,2,FALSE),"#"),
   ""),
"")</f>
        <v/>
      </c>
      <c r="BM176" s="4" t="str">
        <f>IF($C176="OK",_xlfn.NUMBERVALUE(Plantilla!BK187),"")</f>
        <v/>
      </c>
      <c r="BN176" s="4" t="str">
        <f>IF($C176="OK",_xlfn.NUMBERVALUE(Plantilla!BL187),"")</f>
        <v/>
      </c>
      <c r="BO176" s="6" t="str">
        <f>IF($C176="OK",_xlfn.NUMBERVALUE(Plantilla!BM187),"")</f>
        <v/>
      </c>
      <c r="BP176" s="4" t="str">
        <f>IF($C176="OK",_xlfn.NUMBERVALUE(Plantilla!BN187),"")</f>
        <v/>
      </c>
      <c r="BQ176" s="6" t="str">
        <f>IF($C176="OK",_xlfn.NUMBERVALUE(Plantilla!BO187),"")</f>
        <v/>
      </c>
      <c r="BR176" s="4" t="str">
        <f>IF($C176="OK",_xlfn.NUMBERVALUE(Plantilla!BP187),"")</f>
        <v/>
      </c>
      <c r="BS176" s="6" t="str">
        <f>IF($C176="OK",_xlfn.NUMBERVALUE(Plantilla!BQ187),"")</f>
        <v/>
      </c>
      <c r="BT176" s="4" t="str">
        <f>IF($C176="OK",_xlfn.NUMBERVALUE(Plantilla!BR187),"")</f>
        <v/>
      </c>
      <c r="BU176" s="6" t="str">
        <f>IF($C176="OK",_xlfn.NUMBERVALUE(Plantilla!BS187),"")</f>
        <v/>
      </c>
      <c r="BV176" s="6" t="str">
        <f>IF($C176="OK",_xlfn.NUMBERVALUE(Plantilla!BT187),"")</f>
        <v/>
      </c>
      <c r="BW176" s="6" t="str">
        <f>IF($C176="OK",_xlfn.NUMBERVALUE(Plantilla!BU187),"")</f>
        <v/>
      </c>
      <c r="BX176" s="6" t="str">
        <f>IF($C176="OK",_xlfn.NUMBERVALUE(Plantilla!BV187),"")</f>
        <v/>
      </c>
      <c r="BY176" s="6" t="str">
        <f>IF($C176="OK",_xlfn.NUMBERVALUE(Plantilla!BW187),"")</f>
        <v/>
      </c>
      <c r="BZ176" s="6" t="str">
        <f>IF($C176="OK",_xlfn.NUMBERVALUE(Plantilla!BX187),"")</f>
        <v/>
      </c>
      <c r="CA176" s="6" t="str">
        <f>IF($C176="OK",_xlfn.NUMBERVALUE(Plantilla!BY187),"")</f>
        <v/>
      </c>
      <c r="CB176" s="6" t="str">
        <f>IF($C176="OK",_xlfn.NUMBERVALUE(Plantilla!BZ187),"")</f>
        <v/>
      </c>
      <c r="CC176" s="6" t="str">
        <f>IF($C176="OK",_xlfn.NUMBERVALUE(Plantilla!CA187),"")</f>
        <v/>
      </c>
      <c r="CD176" s="6" t="str">
        <f>IF($C176="OK",_xlfn.NUMBERVALUE(Plantilla!CB187),"")</f>
        <v/>
      </c>
      <c r="CE176" s="6" t="str">
        <f>IF($C176="OK",_xlfn.NUMBERVALUE(Plantilla!CC187),"")</f>
        <v/>
      </c>
      <c r="CF176" s="4" t="str">
        <f>IF($C176="OK",_xlfn.NUMBERVALUE(Plantilla!CD187),"")</f>
        <v/>
      </c>
      <c r="CG176" s="6" t="str">
        <f>IF($C176="OK",_xlfn.NUMBERVALUE(Plantilla!CE187),"")</f>
        <v/>
      </c>
      <c r="CH176" s="6" t="str">
        <f>IF($C176="OK",_xlfn.NUMBERVALUE(Plantilla!CF187),"")</f>
        <v/>
      </c>
      <c r="CI176" s="6" t="str">
        <f>IF($C176="OK",_xlfn.NUMBERVALUE(Plantilla!CG187),"")</f>
        <v/>
      </c>
      <c r="CJ176" s="6" t="str">
        <f>IF($C176="OK",_xlfn.NUMBERVALUE(Plantilla!CH187),"")</f>
        <v/>
      </c>
      <c r="CK176" s="6" t="str">
        <f>IF($C176="OK",_xlfn.NUMBERVALUE(Plantilla!CI187),"")</f>
        <v/>
      </c>
      <c r="CL176" s="6" t="str">
        <f>IF($C176="OK",_xlfn.NUMBERVALUE(Plantilla!CJ187),"")</f>
        <v/>
      </c>
      <c r="CM176" t="str">
        <f>IF($C176="OK",TEXT(Plantilla!CK187,"#"),"")</f>
        <v/>
      </c>
      <c r="CN176" s="6" t="str">
        <f>IF($C176="OK",_xlfn.NUMBERVALUE(Plantilla!CL187),"")</f>
        <v/>
      </c>
      <c r="CO176" s="6" t="str">
        <f>IF($C176="OK",_xlfn.NUMBERVALUE(Plantilla!CM187),"")</f>
        <v/>
      </c>
      <c r="CP176" s="110" t="str">
        <f>IF($C176="OK",_xlfn.NUMBERVALUE(Plantilla!CN187),"")</f>
        <v/>
      </c>
      <c r="CQ176" s="6" t="str">
        <f>IF($C176="OK",_xlfn.NUMBERVALUE(Plantilla!CO187),"")</f>
        <v/>
      </c>
      <c r="CR176" s="109" t="str">
        <f>IF($C176="OK",_xlfn.NUMBERVALUE(Plantilla!CP187),"")</f>
        <v/>
      </c>
      <c r="CS176" s="110" t="str">
        <f>IF($C176="OK",_xlfn.NUMBERVALUE(Plantilla!CQ187),"")</f>
        <v/>
      </c>
      <c r="CT176" s="6" t="str">
        <f>IF($C176="OK",_xlfn.NUMBERVALUE(Plantilla!CR187),"")</f>
        <v/>
      </c>
      <c r="CU176" s="109" t="str">
        <f>IF($C176="OK",_xlfn.NUMBERVALUE(Plantilla!CS187),"")</f>
        <v/>
      </c>
      <c r="CV176" s="110" t="str">
        <f>IF($C176="OK",_xlfn.NUMBERVALUE(Plantilla!CT187),"")</f>
        <v/>
      </c>
      <c r="CW176" s="6" t="str">
        <f>IF($C176="OK",_xlfn.NUMBERVALUE(Plantilla!CU187),"")</f>
        <v/>
      </c>
      <c r="CX176" s="82" t="str">
        <f>IF($C176="OK",_xlfn.NUMBERVALUE(Plantilla!CV187),"")</f>
        <v/>
      </c>
      <c r="CY176" s="6" t="str">
        <f>IF($C176="OK",_xlfn.NUMBERVALUE(Plantilla!CW187),"")</f>
        <v/>
      </c>
      <c r="CZ176" s="82" t="str">
        <f>IF($C176="OK",_xlfn.NUMBERVALUE(Plantilla!CX187),"")</f>
        <v/>
      </c>
      <c r="DA176" s="6" t="str">
        <f>IF($C176="OK",_xlfn.NUMBERVALUE(Plantilla!CY187),"")</f>
        <v/>
      </c>
      <c r="DB176" s="109" t="str">
        <f>IF($C176="OK",_xlfn.NUMBERVALUE(Plantilla!CZ187),"")</f>
        <v/>
      </c>
      <c r="DC176" s="6" t="str">
        <f>IF($C176="OK",_xlfn.NUMBERVALUE(Plantilla!DA187),"")</f>
        <v/>
      </c>
      <c r="DD176" s="6" t="str">
        <f>IF($C176="OK",TEXT(Plantilla!DB187,"#"),"")</f>
        <v/>
      </c>
      <c r="DE176" s="6" t="str">
        <f>IF($C176="OK",_xlfn.NUMBERVALUE(Plantilla!DC187),"")</f>
        <v/>
      </c>
      <c r="DF176" s="4" t="str">
        <f>IF($C176="OK",_xlfn.NUMBERVALUE(Plantilla!DD187),"")</f>
        <v/>
      </c>
      <c r="DG176" s="6" t="str">
        <f>IF($C176="OK",_xlfn.NUMBERVALUE(Plantilla!DE187),"")</f>
        <v/>
      </c>
      <c r="DH176" s="6" t="str">
        <f>IF($C176="OK",_xlfn.NUMBERVALUE(Plantilla!DF187),"")</f>
        <v/>
      </c>
      <c r="DI176" s="6" t="str">
        <f>IF($C176="OK",_xlfn.NUMBERVALUE(Plantilla!DG187),"")</f>
        <v/>
      </c>
      <c r="DJ176" s="6" t="str">
        <f>IF($C176="OK",_xlfn.NUMBERVALUE(Plantilla!DH187),"")</f>
        <v/>
      </c>
      <c r="DK176" s="6" t="str">
        <f>IF($C176="OK",_xlfn.NUMBERVALUE(Plantilla!DI187),"")</f>
        <v/>
      </c>
      <c r="DL176" s="6" t="str">
        <f>IF($C176="OK",_xlfn.NUMBERVALUE(Plantilla!DJ187),"")</f>
        <v/>
      </c>
      <c r="DM176" s="6" t="str">
        <f>IF($C176="OK",_xlfn.NUMBERVALUE(Plantilla!DK187),"")</f>
        <v/>
      </c>
      <c r="DN176" s="6" t="str">
        <f>IF($C176="OK",_xlfn.NUMBERVALUE(Plantilla!DL187),"")</f>
        <v/>
      </c>
      <c r="DO176" s="6" t="str">
        <f>IF($C176="OK",_xlfn.NUMBERVALUE(Plantilla!DM187),"")</f>
        <v/>
      </c>
      <c r="DP176" s="6" t="str">
        <f>IF($C176="OK",_xlfn.NUMBERVALUE(Plantilla!DN187),"")</f>
        <v/>
      </c>
      <c r="DQ176" s="6" t="str">
        <f>IF($C176="OK",_xlfn.NUMBERVALUE(Plantilla!DO187),"")</f>
        <v/>
      </c>
      <c r="DR176" s="6" t="str">
        <f>IF($C176="OK",_xlfn.NUMBERVALUE(Plantilla!DP187),"")</f>
        <v/>
      </c>
      <c r="DS176" t="str">
        <f>IF($C176="OK",TEXT(Plantilla!DR187,"#"),"")</f>
        <v/>
      </c>
      <c r="DT176" s="6"/>
    </row>
    <row r="177" spans="1:124" x14ac:dyDescent="0.25">
      <c r="A177" t="str">
        <f>IF(Plantilla!$I$6="¡Perfecto!, Guarda el archivo y adjúntalo a tu interfaz de Nómina Electrónica","OK","Error")</f>
        <v>OK</v>
      </c>
      <c r="B177" t="str">
        <f>IF(Plantilla!$I$6="¡Perfecto!, Guarda el archivo y adjúntalo a tu interfaz de Nómina Electrónica",MID(Plantilla!$D$2,SEARCH("V",Plantilla!$D$2),10),"")</f>
        <v>V2.0</v>
      </c>
      <c r="C177" t="str">
        <f>Plantilla!C188</f>
        <v/>
      </c>
      <c r="D177" t="str">
        <f>IF($C177="OK",Plantilla!B188,"")</f>
        <v/>
      </c>
      <c r="E177" t="str">
        <f>IF($C177="OK",
   VLOOKUP(Plantilla!$E$4,'Tablas '!$AP$4:$AT$6,5,FALSE),
"")</f>
        <v/>
      </c>
      <c r="F177" t="str">
        <f>IF($C177="OK",TEXT(Plantilla!D188,"#"),"")</f>
        <v/>
      </c>
      <c r="G177" t="str">
        <f>IF($C177="OK",
   VLOOKUP(Plantilla!E188,'Tablas '!$B$4:$C$14,2,FALSE),
"")</f>
        <v/>
      </c>
      <c r="H177" t="str">
        <f>IF($C177="OK",TEXT(Plantilla!F188,"#"),"")</f>
        <v/>
      </c>
      <c r="I177" t="str">
        <f>IF($C177="OK",TEXT(Plantilla!G188,"#"),"")</f>
        <v/>
      </c>
      <c r="J177" t="str">
        <f>IF($C177="OK",TEXT(Plantilla!H188,"#"),"")</f>
        <v/>
      </c>
      <c r="K177" t="str">
        <f>IF($C177="OK",TEXT(Plantilla!I188,"#"),"")</f>
        <v/>
      </c>
      <c r="L177" t="str">
        <f>IF($C177="OK",TEXT(Plantilla!J188,"#"),"")</f>
        <v/>
      </c>
      <c r="M177" t="str">
        <f>IF($C177="OK",TEXT(Plantilla!K188,"#"),"")</f>
        <v/>
      </c>
      <c r="N177" t="str">
        <f>IF($C177="OK",
   CONCATENATE(YEAR(Plantilla!L188),"-",TEXT(MONTH(Plantilla!L188),"00"),"-",TEXT(DAY(Plantilla!L188),"00")),
"")</f>
        <v/>
      </c>
      <c r="O177" t="str">
        <f>IF($C177="OK",_xlfn.NUMBERVALUE(Plantilla!M188),"")</f>
        <v/>
      </c>
      <c r="P177" t="str">
        <f>IF($C177="OK",
   IF(Plantilla!N188&lt;&gt;"",
      CONCATENATE(YEAR(Plantilla!N188),"-",TEXT(MONTH(Plantilla!N188),"00"),"-",TEXT(DAY(Plantilla!N188),"00")),
   ""),
"")</f>
        <v/>
      </c>
      <c r="Q177" t="str">
        <f>IF($C177="OK",
   VLOOKUP(Plantilla!O188,'Tablas '!$E$4:$F$19,2,FALSE),
"")</f>
        <v/>
      </c>
      <c r="R177" t="str">
        <f>IF($C177="OK",
   VLOOKUP(Plantilla!P188,'Tablas '!$H$4:$I$5,2,FALSE),
"")</f>
        <v/>
      </c>
      <c r="S177" t="str">
        <f>IF($C177="OK",
   VLOOKUP(Plantilla!Q188,'Tablas '!$K$4:$L$8,2,FALSE),
"")</f>
        <v/>
      </c>
      <c r="T177" t="str">
        <f>IF($C177="OK",
   VLOOKUP(Plantilla!R188,'Tablas '!$AE$4:$AF$6,2,FALSE),
"")</f>
        <v/>
      </c>
      <c r="U177" t="str">
        <f>IF($C177="OK",
   VLOOKUP(Plantilla!S188,'Tablas '!$AE$4:$AF$6,2,FALSE),
"")</f>
        <v/>
      </c>
      <c r="V177" t="str">
        <f>IF($C177="OK",TEXT(Plantilla!T188,"#"),"")</f>
        <v/>
      </c>
      <c r="W177" s="84" t="str">
        <f>IF($C177="OK",
   VLOOKUP(Plantilla!U188,'Tablas '!$AM$4:$AN$1126,2,FALSE),
"")</f>
        <v/>
      </c>
      <c r="X177" t="str">
        <f>IF($C177="OK",TEXT(Plantilla!V188,"#"),"")</f>
        <v/>
      </c>
      <c r="Y177" t="str">
        <f>IF($C177="OK",
   CONCATENATE(YEAR(Plantilla!W188),"-",TEXT(MONTH(Plantilla!W188),"00"),"-",TEXT(DAY(Plantilla!W188),"00")),
"")</f>
        <v/>
      </c>
      <c r="Z177" t="str">
        <f>IF($C177="OK",
   CONCATENATE(YEAR(Plantilla!X188),"-",TEXT(MONTH(Plantilla!X188),"00"),"-",TEXT(DAY(Plantilla!X188),"00")),
"")</f>
        <v/>
      </c>
      <c r="AA177" t="str">
        <f>IF($C177="OK",
   TEXT(VLOOKUP(Plantilla!Y188,'Tablas '!$Q$4:$R$9,2,FALSE),"#"),
"")</f>
        <v/>
      </c>
      <c r="AB177" t="str">
        <f>IF($C177="OK",
   CONCATENATE(YEAR(Plantilla!Z188),"-",TEXT(MONTH(Plantilla!Z188),"00"),"-",TEXT(DAY(Plantilla!Z188),"00")),
"")</f>
        <v/>
      </c>
      <c r="AC177" t="str">
        <f>IF($C177="OK",
   TEXT(VLOOKUP(Plantilla!AA188,'Tablas '!$T$4:$U$13,2,FALSE),"#"),
"")</f>
        <v/>
      </c>
      <c r="AD177" t="str">
        <f>IF($C177="OK",TEXT(Plantilla!AB188,"#"),"")</f>
        <v/>
      </c>
      <c r="AE177" t="str">
        <f>IF($C177="OK",
   IF(Plantilla!AC188&lt;&gt;"",
      TEXT(VLOOKUP(Plantilla!AC188,'Tablas '!$W$4:$X$7,2,FALSE),"#"),
   ""),
"")</f>
        <v/>
      </c>
      <c r="AF177" t="str">
        <f>IF($C177="OK",TEXT(Plantilla!AD188,"#"),"")</f>
        <v/>
      </c>
      <c r="AG177" s="6" t="str">
        <f>IF($C177="OK",_xlfn.NUMBERVALUE(Plantilla!AE188),"")</f>
        <v/>
      </c>
      <c r="AH177" s="4" t="str">
        <f>IF($C177="OK",_xlfn.NUMBERVALUE(Plantilla!AF188),"")</f>
        <v/>
      </c>
      <c r="AI177" s="6" t="str">
        <f>IF($C177="OK",_xlfn.NUMBERVALUE(Plantilla!AG188),"")</f>
        <v/>
      </c>
      <c r="AJ177" s="6" t="str">
        <f>IF($C177="OK",_xlfn.NUMBERVALUE(Plantilla!AH188),"")</f>
        <v/>
      </c>
      <c r="AK177" s="6" t="str">
        <f>IF($C177="OK",_xlfn.NUMBERVALUE(Plantilla!AI188),"")</f>
        <v/>
      </c>
      <c r="AL177" s="6" t="str">
        <f>IF($C177="OK",_xlfn.NUMBERVALUE(Plantilla!AJ188),"")</f>
        <v/>
      </c>
      <c r="AM177" s="4" t="str">
        <f>IF($C177="OK",_xlfn.NUMBERVALUE(Plantilla!AK188),"")</f>
        <v/>
      </c>
      <c r="AN177" s="6" t="str">
        <f>IF($C177="OK",_xlfn.NUMBERVALUE(Plantilla!AL188),"")</f>
        <v/>
      </c>
      <c r="AO177" s="4" t="str">
        <f>IF($C177="OK",_xlfn.NUMBERVALUE(Plantilla!AM188),"")</f>
        <v/>
      </c>
      <c r="AP177" s="6" t="str">
        <f>IF($C177="OK",_xlfn.NUMBERVALUE(Plantilla!AN188),"")</f>
        <v/>
      </c>
      <c r="AQ177" s="4" t="str">
        <f>IF($C177="OK",_xlfn.NUMBERVALUE(Plantilla!AO188),"")</f>
        <v/>
      </c>
      <c r="AR177" s="6" t="str">
        <f>IF($C177="OK",_xlfn.NUMBERVALUE(Plantilla!AP188),"")</f>
        <v/>
      </c>
      <c r="AS177" s="4" t="str">
        <f>IF($C177="OK",_xlfn.NUMBERVALUE(Plantilla!AQ188),"")</f>
        <v/>
      </c>
      <c r="AT177" s="6" t="str">
        <f>IF($C177="OK",_xlfn.NUMBERVALUE(Plantilla!AR188),"")</f>
        <v/>
      </c>
      <c r="AU177" s="4" t="str">
        <f>IF($C177="OK",_xlfn.NUMBERVALUE(Plantilla!AS188),"")</f>
        <v/>
      </c>
      <c r="AV177" s="6" t="str">
        <f>IF($C177="OK",_xlfn.NUMBERVALUE(Plantilla!AT188),"")</f>
        <v/>
      </c>
      <c r="AW177" s="4" t="str">
        <f>IF($C177="OK",_xlfn.NUMBERVALUE(Plantilla!AU188),"")</f>
        <v/>
      </c>
      <c r="AX177" s="6" t="str">
        <f>IF($C177="OK",_xlfn.NUMBERVALUE(Plantilla!AV188),"")</f>
        <v/>
      </c>
      <c r="AY177" s="4" t="str">
        <f>IF($C177="OK",_xlfn.NUMBERVALUE(Plantilla!AW188),"")</f>
        <v/>
      </c>
      <c r="AZ177" s="6" t="str">
        <f>IF($C177="OK",_xlfn.NUMBERVALUE(Plantilla!AX188),"")</f>
        <v/>
      </c>
      <c r="BA177" t="str">
        <f>IF($C177="OK",_xlfn.NUMBERVALUE(Plantilla!AY188),"")</f>
        <v/>
      </c>
      <c r="BB177" t="str">
        <f>IF($C177="OK",_xlfn.NUMBERVALUE(Plantilla!AZ188),"")</f>
        <v/>
      </c>
      <c r="BC177" s="4" t="str">
        <f>IF($C177="OK",_xlfn.NUMBERVALUE(Plantilla!BA188),"")</f>
        <v/>
      </c>
      <c r="BD177" s="6" t="str">
        <f>IF($C177="OK",_xlfn.NUMBERVALUE(Plantilla!BB188),"")</f>
        <v/>
      </c>
      <c r="BE177" s="4" t="str">
        <f>IF($C177="OK",_xlfn.NUMBERVALUE(Plantilla!BC188),"")</f>
        <v/>
      </c>
      <c r="BF177" s="6" t="str">
        <f>IF($C177="OK",_xlfn.NUMBERVALUE(Plantilla!BD188),"")</f>
        <v/>
      </c>
      <c r="BG177" s="4" t="str">
        <f>IF($C177="OK",_xlfn.NUMBERVALUE(Plantilla!BE188),"")</f>
        <v/>
      </c>
      <c r="BH177" s="6" t="str">
        <f>IF($C177="OK",_xlfn.NUMBERVALUE(Plantilla!BF188),"")</f>
        <v/>
      </c>
      <c r="BI177" s="110" t="str">
        <f>IF($C177="OK",_xlfn.NUMBERVALUE(Plantilla!BG188),"")</f>
        <v/>
      </c>
      <c r="BJ177" s="6" t="str">
        <f>IF($C177="OK",_xlfn.NUMBERVALUE(Plantilla!BH188),"")</f>
        <v/>
      </c>
      <c r="BK177" s="109" t="str">
        <f>IF($C177="OK",_xlfn.NUMBERVALUE(Plantilla!BI188),"")</f>
        <v/>
      </c>
      <c r="BL177" s="6" t="str">
        <f>IF($C177="OK",
   IF(Plantilla!BJ188&lt;&gt;"",
      TEXT(VLOOKUP(Plantilla!BJ188,'Tablas '!$Z$4:$AA$6,2,FALSE),"#"),
   ""),
"")</f>
        <v/>
      </c>
      <c r="BM177" s="4" t="str">
        <f>IF($C177="OK",_xlfn.NUMBERVALUE(Plantilla!BK188),"")</f>
        <v/>
      </c>
      <c r="BN177" s="4" t="str">
        <f>IF($C177="OK",_xlfn.NUMBERVALUE(Plantilla!BL188),"")</f>
        <v/>
      </c>
      <c r="BO177" s="6" t="str">
        <f>IF($C177="OK",_xlfn.NUMBERVALUE(Plantilla!BM188),"")</f>
        <v/>
      </c>
      <c r="BP177" s="4" t="str">
        <f>IF($C177="OK",_xlfn.NUMBERVALUE(Plantilla!BN188),"")</f>
        <v/>
      </c>
      <c r="BQ177" s="6" t="str">
        <f>IF($C177="OK",_xlfn.NUMBERVALUE(Plantilla!BO188),"")</f>
        <v/>
      </c>
      <c r="BR177" s="4" t="str">
        <f>IF($C177="OK",_xlfn.NUMBERVALUE(Plantilla!BP188),"")</f>
        <v/>
      </c>
      <c r="BS177" s="6" t="str">
        <f>IF($C177="OK",_xlfn.NUMBERVALUE(Plantilla!BQ188),"")</f>
        <v/>
      </c>
      <c r="BT177" s="4" t="str">
        <f>IF($C177="OK",_xlfn.NUMBERVALUE(Plantilla!BR188),"")</f>
        <v/>
      </c>
      <c r="BU177" s="6" t="str">
        <f>IF($C177="OK",_xlfn.NUMBERVALUE(Plantilla!BS188),"")</f>
        <v/>
      </c>
      <c r="BV177" s="6" t="str">
        <f>IF($C177="OK",_xlfn.NUMBERVALUE(Plantilla!BT188),"")</f>
        <v/>
      </c>
      <c r="BW177" s="6" t="str">
        <f>IF($C177="OK",_xlfn.NUMBERVALUE(Plantilla!BU188),"")</f>
        <v/>
      </c>
      <c r="BX177" s="6" t="str">
        <f>IF($C177="OK",_xlfn.NUMBERVALUE(Plantilla!BV188),"")</f>
        <v/>
      </c>
      <c r="BY177" s="6" t="str">
        <f>IF($C177="OK",_xlfn.NUMBERVALUE(Plantilla!BW188),"")</f>
        <v/>
      </c>
      <c r="BZ177" s="6" t="str">
        <f>IF($C177="OK",_xlfn.NUMBERVALUE(Plantilla!BX188),"")</f>
        <v/>
      </c>
      <c r="CA177" s="6" t="str">
        <f>IF($C177="OK",_xlfn.NUMBERVALUE(Plantilla!BY188),"")</f>
        <v/>
      </c>
      <c r="CB177" s="6" t="str">
        <f>IF($C177="OK",_xlfn.NUMBERVALUE(Plantilla!BZ188),"")</f>
        <v/>
      </c>
      <c r="CC177" s="6" t="str">
        <f>IF($C177="OK",_xlfn.NUMBERVALUE(Plantilla!CA188),"")</f>
        <v/>
      </c>
      <c r="CD177" s="6" t="str">
        <f>IF($C177="OK",_xlfn.NUMBERVALUE(Plantilla!CB188),"")</f>
        <v/>
      </c>
      <c r="CE177" s="6" t="str">
        <f>IF($C177="OK",_xlfn.NUMBERVALUE(Plantilla!CC188),"")</f>
        <v/>
      </c>
      <c r="CF177" s="4" t="str">
        <f>IF($C177="OK",_xlfn.NUMBERVALUE(Plantilla!CD188),"")</f>
        <v/>
      </c>
      <c r="CG177" s="6" t="str">
        <f>IF($C177="OK",_xlfn.NUMBERVALUE(Plantilla!CE188),"")</f>
        <v/>
      </c>
      <c r="CH177" s="6" t="str">
        <f>IF($C177="OK",_xlfn.NUMBERVALUE(Plantilla!CF188),"")</f>
        <v/>
      </c>
      <c r="CI177" s="6" t="str">
        <f>IF($C177="OK",_xlfn.NUMBERVALUE(Plantilla!CG188),"")</f>
        <v/>
      </c>
      <c r="CJ177" s="6" t="str">
        <f>IF($C177="OK",_xlfn.NUMBERVALUE(Plantilla!CH188),"")</f>
        <v/>
      </c>
      <c r="CK177" s="6" t="str">
        <f>IF($C177="OK",_xlfn.NUMBERVALUE(Plantilla!CI188),"")</f>
        <v/>
      </c>
      <c r="CL177" s="6" t="str">
        <f>IF($C177="OK",_xlfn.NUMBERVALUE(Plantilla!CJ188),"")</f>
        <v/>
      </c>
      <c r="CM177" t="str">
        <f>IF($C177="OK",TEXT(Plantilla!CK188,"#"),"")</f>
        <v/>
      </c>
      <c r="CN177" s="6" t="str">
        <f>IF($C177="OK",_xlfn.NUMBERVALUE(Plantilla!CL188),"")</f>
        <v/>
      </c>
      <c r="CO177" s="6" t="str">
        <f>IF($C177="OK",_xlfn.NUMBERVALUE(Plantilla!CM188),"")</f>
        <v/>
      </c>
      <c r="CP177" s="110" t="str">
        <f>IF($C177="OK",_xlfn.NUMBERVALUE(Plantilla!CN188),"")</f>
        <v/>
      </c>
      <c r="CQ177" s="6" t="str">
        <f>IF($C177="OK",_xlfn.NUMBERVALUE(Plantilla!CO188),"")</f>
        <v/>
      </c>
      <c r="CR177" s="109" t="str">
        <f>IF($C177="OK",_xlfn.NUMBERVALUE(Plantilla!CP188),"")</f>
        <v/>
      </c>
      <c r="CS177" s="110" t="str">
        <f>IF($C177="OK",_xlfn.NUMBERVALUE(Plantilla!CQ188),"")</f>
        <v/>
      </c>
      <c r="CT177" s="6" t="str">
        <f>IF($C177="OK",_xlfn.NUMBERVALUE(Plantilla!CR188),"")</f>
        <v/>
      </c>
      <c r="CU177" s="109" t="str">
        <f>IF($C177="OK",_xlfn.NUMBERVALUE(Plantilla!CS188),"")</f>
        <v/>
      </c>
      <c r="CV177" s="110" t="str">
        <f>IF($C177="OK",_xlfn.NUMBERVALUE(Plantilla!CT188),"")</f>
        <v/>
      </c>
      <c r="CW177" s="6" t="str">
        <f>IF($C177="OK",_xlfn.NUMBERVALUE(Plantilla!CU188),"")</f>
        <v/>
      </c>
      <c r="CX177" s="82" t="str">
        <f>IF($C177="OK",_xlfn.NUMBERVALUE(Plantilla!CV188),"")</f>
        <v/>
      </c>
      <c r="CY177" s="6" t="str">
        <f>IF($C177="OK",_xlfn.NUMBERVALUE(Plantilla!CW188),"")</f>
        <v/>
      </c>
      <c r="CZ177" s="82" t="str">
        <f>IF($C177="OK",_xlfn.NUMBERVALUE(Plantilla!CX188),"")</f>
        <v/>
      </c>
      <c r="DA177" s="6" t="str">
        <f>IF($C177="OK",_xlfn.NUMBERVALUE(Plantilla!CY188),"")</f>
        <v/>
      </c>
      <c r="DB177" s="109" t="str">
        <f>IF($C177="OK",_xlfn.NUMBERVALUE(Plantilla!CZ188),"")</f>
        <v/>
      </c>
      <c r="DC177" s="6" t="str">
        <f>IF($C177="OK",_xlfn.NUMBERVALUE(Plantilla!DA188),"")</f>
        <v/>
      </c>
      <c r="DD177" s="6" t="str">
        <f>IF($C177="OK",TEXT(Plantilla!DB188,"#"),"")</f>
        <v/>
      </c>
      <c r="DE177" s="6" t="str">
        <f>IF($C177="OK",_xlfn.NUMBERVALUE(Plantilla!DC188),"")</f>
        <v/>
      </c>
      <c r="DF177" s="4" t="str">
        <f>IF($C177="OK",_xlfn.NUMBERVALUE(Plantilla!DD188),"")</f>
        <v/>
      </c>
      <c r="DG177" s="6" t="str">
        <f>IF($C177="OK",_xlfn.NUMBERVALUE(Plantilla!DE188),"")</f>
        <v/>
      </c>
      <c r="DH177" s="6" t="str">
        <f>IF($C177="OK",_xlfn.NUMBERVALUE(Plantilla!DF188),"")</f>
        <v/>
      </c>
      <c r="DI177" s="6" t="str">
        <f>IF($C177="OK",_xlfn.NUMBERVALUE(Plantilla!DG188),"")</f>
        <v/>
      </c>
      <c r="DJ177" s="6" t="str">
        <f>IF($C177="OK",_xlfn.NUMBERVALUE(Plantilla!DH188),"")</f>
        <v/>
      </c>
      <c r="DK177" s="6" t="str">
        <f>IF($C177="OK",_xlfn.NUMBERVALUE(Plantilla!DI188),"")</f>
        <v/>
      </c>
      <c r="DL177" s="6" t="str">
        <f>IF($C177="OK",_xlfn.NUMBERVALUE(Plantilla!DJ188),"")</f>
        <v/>
      </c>
      <c r="DM177" s="6" t="str">
        <f>IF($C177="OK",_xlfn.NUMBERVALUE(Plantilla!DK188),"")</f>
        <v/>
      </c>
      <c r="DN177" s="6" t="str">
        <f>IF($C177="OK",_xlfn.NUMBERVALUE(Plantilla!DL188),"")</f>
        <v/>
      </c>
      <c r="DO177" s="6" t="str">
        <f>IF($C177="OK",_xlfn.NUMBERVALUE(Plantilla!DM188),"")</f>
        <v/>
      </c>
      <c r="DP177" s="6" t="str">
        <f>IF($C177="OK",_xlfn.NUMBERVALUE(Plantilla!DN188),"")</f>
        <v/>
      </c>
      <c r="DQ177" s="6" t="str">
        <f>IF($C177="OK",_xlfn.NUMBERVALUE(Plantilla!DO188),"")</f>
        <v/>
      </c>
      <c r="DR177" s="6" t="str">
        <f>IF($C177="OK",_xlfn.NUMBERVALUE(Plantilla!DP188),"")</f>
        <v/>
      </c>
      <c r="DS177" t="str">
        <f>IF($C177="OK",TEXT(Plantilla!DR188,"#"),"")</f>
        <v/>
      </c>
      <c r="DT177" s="6"/>
    </row>
    <row r="178" spans="1:124" x14ac:dyDescent="0.25">
      <c r="A178" t="str">
        <f>IF(Plantilla!$I$6="¡Perfecto!, Guarda el archivo y adjúntalo a tu interfaz de Nómina Electrónica","OK","Error")</f>
        <v>OK</v>
      </c>
      <c r="B178" t="str">
        <f>IF(Plantilla!$I$6="¡Perfecto!, Guarda el archivo y adjúntalo a tu interfaz de Nómina Electrónica",MID(Plantilla!$D$2,SEARCH("V",Plantilla!$D$2),10),"")</f>
        <v>V2.0</v>
      </c>
      <c r="C178" t="str">
        <f>Plantilla!C189</f>
        <v/>
      </c>
      <c r="D178" t="str">
        <f>IF($C178="OK",Plantilla!B189,"")</f>
        <v/>
      </c>
      <c r="E178" t="str">
        <f>IF($C178="OK",
   VLOOKUP(Plantilla!$E$4,'Tablas '!$AP$4:$AT$6,5,FALSE),
"")</f>
        <v/>
      </c>
      <c r="F178" t="str">
        <f>IF($C178="OK",TEXT(Plantilla!D189,"#"),"")</f>
        <v/>
      </c>
      <c r="G178" t="str">
        <f>IF($C178="OK",
   VLOOKUP(Plantilla!E189,'Tablas '!$B$4:$C$14,2,FALSE),
"")</f>
        <v/>
      </c>
      <c r="H178" t="str">
        <f>IF($C178="OK",TEXT(Plantilla!F189,"#"),"")</f>
        <v/>
      </c>
      <c r="I178" t="str">
        <f>IF($C178="OK",TEXT(Plantilla!G189,"#"),"")</f>
        <v/>
      </c>
      <c r="J178" t="str">
        <f>IF($C178="OK",TEXT(Plantilla!H189,"#"),"")</f>
        <v/>
      </c>
      <c r="K178" t="str">
        <f>IF($C178="OK",TEXT(Plantilla!I189,"#"),"")</f>
        <v/>
      </c>
      <c r="L178" t="str">
        <f>IF($C178="OK",TEXT(Plantilla!J189,"#"),"")</f>
        <v/>
      </c>
      <c r="M178" t="str">
        <f>IF($C178="OK",TEXT(Plantilla!K189,"#"),"")</f>
        <v/>
      </c>
      <c r="N178" t="str">
        <f>IF($C178="OK",
   CONCATENATE(YEAR(Plantilla!L189),"-",TEXT(MONTH(Plantilla!L189),"00"),"-",TEXT(DAY(Plantilla!L189),"00")),
"")</f>
        <v/>
      </c>
      <c r="O178" t="str">
        <f>IF($C178="OK",_xlfn.NUMBERVALUE(Plantilla!M189),"")</f>
        <v/>
      </c>
      <c r="P178" t="str">
        <f>IF($C178="OK",
   IF(Plantilla!N189&lt;&gt;"",
      CONCATENATE(YEAR(Plantilla!N189),"-",TEXT(MONTH(Plantilla!N189),"00"),"-",TEXT(DAY(Plantilla!N189),"00")),
   ""),
"")</f>
        <v/>
      </c>
      <c r="Q178" t="str">
        <f>IF($C178="OK",
   VLOOKUP(Plantilla!O189,'Tablas '!$E$4:$F$19,2,FALSE),
"")</f>
        <v/>
      </c>
      <c r="R178" t="str">
        <f>IF($C178="OK",
   VLOOKUP(Plantilla!P189,'Tablas '!$H$4:$I$5,2,FALSE),
"")</f>
        <v/>
      </c>
      <c r="S178" t="str">
        <f>IF($C178="OK",
   VLOOKUP(Plantilla!Q189,'Tablas '!$K$4:$L$8,2,FALSE),
"")</f>
        <v/>
      </c>
      <c r="T178" t="str">
        <f>IF($C178="OK",
   VLOOKUP(Plantilla!R189,'Tablas '!$AE$4:$AF$6,2,FALSE),
"")</f>
        <v/>
      </c>
      <c r="U178" t="str">
        <f>IF($C178="OK",
   VLOOKUP(Plantilla!S189,'Tablas '!$AE$4:$AF$6,2,FALSE),
"")</f>
        <v/>
      </c>
      <c r="V178" t="str">
        <f>IF($C178="OK",TEXT(Plantilla!T189,"#"),"")</f>
        <v/>
      </c>
      <c r="W178" s="84" t="str">
        <f>IF($C178="OK",
   VLOOKUP(Plantilla!U189,'Tablas '!$AM$4:$AN$1126,2,FALSE),
"")</f>
        <v/>
      </c>
      <c r="X178" t="str">
        <f>IF($C178="OK",TEXT(Plantilla!V189,"#"),"")</f>
        <v/>
      </c>
      <c r="Y178" t="str">
        <f>IF($C178="OK",
   CONCATENATE(YEAR(Plantilla!W189),"-",TEXT(MONTH(Plantilla!W189),"00"),"-",TEXT(DAY(Plantilla!W189),"00")),
"")</f>
        <v/>
      </c>
      <c r="Z178" t="str">
        <f>IF($C178="OK",
   CONCATENATE(YEAR(Plantilla!X189),"-",TEXT(MONTH(Plantilla!X189),"00"),"-",TEXT(DAY(Plantilla!X189),"00")),
"")</f>
        <v/>
      </c>
      <c r="AA178" t="str">
        <f>IF($C178="OK",
   TEXT(VLOOKUP(Plantilla!Y189,'Tablas '!$Q$4:$R$9,2,FALSE),"#"),
"")</f>
        <v/>
      </c>
      <c r="AB178" t="str">
        <f>IF($C178="OK",
   CONCATENATE(YEAR(Plantilla!Z189),"-",TEXT(MONTH(Plantilla!Z189),"00"),"-",TEXT(DAY(Plantilla!Z189),"00")),
"")</f>
        <v/>
      </c>
      <c r="AC178" t="str">
        <f>IF($C178="OK",
   TEXT(VLOOKUP(Plantilla!AA189,'Tablas '!$T$4:$U$13,2,FALSE),"#"),
"")</f>
        <v/>
      </c>
      <c r="AD178" t="str">
        <f>IF($C178="OK",TEXT(Plantilla!AB189,"#"),"")</f>
        <v/>
      </c>
      <c r="AE178" t="str">
        <f>IF($C178="OK",
   IF(Plantilla!AC189&lt;&gt;"",
      TEXT(VLOOKUP(Plantilla!AC189,'Tablas '!$W$4:$X$7,2,FALSE),"#"),
   ""),
"")</f>
        <v/>
      </c>
      <c r="AF178" t="str">
        <f>IF($C178="OK",TEXT(Plantilla!AD189,"#"),"")</f>
        <v/>
      </c>
      <c r="AG178" s="6" t="str">
        <f>IF($C178="OK",_xlfn.NUMBERVALUE(Plantilla!AE189),"")</f>
        <v/>
      </c>
      <c r="AH178" s="4" t="str">
        <f>IF($C178="OK",_xlfn.NUMBERVALUE(Plantilla!AF189),"")</f>
        <v/>
      </c>
      <c r="AI178" s="6" t="str">
        <f>IF($C178="OK",_xlfn.NUMBERVALUE(Plantilla!AG189),"")</f>
        <v/>
      </c>
      <c r="AJ178" s="6" t="str">
        <f>IF($C178="OK",_xlfn.NUMBERVALUE(Plantilla!AH189),"")</f>
        <v/>
      </c>
      <c r="AK178" s="6" t="str">
        <f>IF($C178="OK",_xlfn.NUMBERVALUE(Plantilla!AI189),"")</f>
        <v/>
      </c>
      <c r="AL178" s="6" t="str">
        <f>IF($C178="OK",_xlfn.NUMBERVALUE(Plantilla!AJ189),"")</f>
        <v/>
      </c>
      <c r="AM178" s="4" t="str">
        <f>IF($C178="OK",_xlfn.NUMBERVALUE(Plantilla!AK189),"")</f>
        <v/>
      </c>
      <c r="AN178" s="6" t="str">
        <f>IF($C178="OK",_xlfn.NUMBERVALUE(Plantilla!AL189),"")</f>
        <v/>
      </c>
      <c r="AO178" s="4" t="str">
        <f>IF($C178="OK",_xlfn.NUMBERVALUE(Plantilla!AM189),"")</f>
        <v/>
      </c>
      <c r="AP178" s="6" t="str">
        <f>IF($C178="OK",_xlfn.NUMBERVALUE(Plantilla!AN189),"")</f>
        <v/>
      </c>
      <c r="AQ178" s="4" t="str">
        <f>IF($C178="OK",_xlfn.NUMBERVALUE(Plantilla!AO189),"")</f>
        <v/>
      </c>
      <c r="AR178" s="6" t="str">
        <f>IF($C178="OK",_xlfn.NUMBERVALUE(Plantilla!AP189),"")</f>
        <v/>
      </c>
      <c r="AS178" s="4" t="str">
        <f>IF($C178="OK",_xlfn.NUMBERVALUE(Plantilla!AQ189),"")</f>
        <v/>
      </c>
      <c r="AT178" s="6" t="str">
        <f>IF($C178="OK",_xlfn.NUMBERVALUE(Plantilla!AR189),"")</f>
        <v/>
      </c>
      <c r="AU178" s="4" t="str">
        <f>IF($C178="OK",_xlfn.NUMBERVALUE(Plantilla!AS189),"")</f>
        <v/>
      </c>
      <c r="AV178" s="6" t="str">
        <f>IF($C178="OK",_xlfn.NUMBERVALUE(Plantilla!AT189),"")</f>
        <v/>
      </c>
      <c r="AW178" s="4" t="str">
        <f>IF($C178="OK",_xlfn.NUMBERVALUE(Plantilla!AU189),"")</f>
        <v/>
      </c>
      <c r="AX178" s="6" t="str">
        <f>IF($C178="OK",_xlfn.NUMBERVALUE(Plantilla!AV189),"")</f>
        <v/>
      </c>
      <c r="AY178" s="4" t="str">
        <f>IF($C178="OK",_xlfn.NUMBERVALUE(Plantilla!AW189),"")</f>
        <v/>
      </c>
      <c r="AZ178" s="6" t="str">
        <f>IF($C178="OK",_xlfn.NUMBERVALUE(Plantilla!AX189),"")</f>
        <v/>
      </c>
      <c r="BA178" t="str">
        <f>IF($C178="OK",_xlfn.NUMBERVALUE(Plantilla!AY189),"")</f>
        <v/>
      </c>
      <c r="BB178" t="str">
        <f>IF($C178="OK",_xlfn.NUMBERVALUE(Plantilla!AZ189),"")</f>
        <v/>
      </c>
      <c r="BC178" s="4" t="str">
        <f>IF($C178="OK",_xlfn.NUMBERVALUE(Plantilla!BA189),"")</f>
        <v/>
      </c>
      <c r="BD178" s="6" t="str">
        <f>IF($C178="OK",_xlfn.NUMBERVALUE(Plantilla!BB189),"")</f>
        <v/>
      </c>
      <c r="BE178" s="4" t="str">
        <f>IF($C178="OK",_xlfn.NUMBERVALUE(Plantilla!BC189),"")</f>
        <v/>
      </c>
      <c r="BF178" s="6" t="str">
        <f>IF($C178="OK",_xlfn.NUMBERVALUE(Plantilla!BD189),"")</f>
        <v/>
      </c>
      <c r="BG178" s="4" t="str">
        <f>IF($C178="OK",_xlfn.NUMBERVALUE(Plantilla!BE189),"")</f>
        <v/>
      </c>
      <c r="BH178" s="6" t="str">
        <f>IF($C178="OK",_xlfn.NUMBERVALUE(Plantilla!BF189),"")</f>
        <v/>
      </c>
      <c r="BI178" s="110" t="str">
        <f>IF($C178="OK",_xlfn.NUMBERVALUE(Plantilla!BG189),"")</f>
        <v/>
      </c>
      <c r="BJ178" s="6" t="str">
        <f>IF($C178="OK",_xlfn.NUMBERVALUE(Plantilla!BH189),"")</f>
        <v/>
      </c>
      <c r="BK178" s="109" t="str">
        <f>IF($C178="OK",_xlfn.NUMBERVALUE(Plantilla!BI189),"")</f>
        <v/>
      </c>
      <c r="BL178" s="6" t="str">
        <f>IF($C178="OK",
   IF(Plantilla!BJ189&lt;&gt;"",
      TEXT(VLOOKUP(Plantilla!BJ189,'Tablas '!$Z$4:$AA$6,2,FALSE),"#"),
   ""),
"")</f>
        <v/>
      </c>
      <c r="BM178" s="4" t="str">
        <f>IF($C178="OK",_xlfn.NUMBERVALUE(Plantilla!BK189),"")</f>
        <v/>
      </c>
      <c r="BN178" s="4" t="str">
        <f>IF($C178="OK",_xlfn.NUMBERVALUE(Plantilla!BL189),"")</f>
        <v/>
      </c>
      <c r="BO178" s="6" t="str">
        <f>IF($C178="OK",_xlfn.NUMBERVALUE(Plantilla!BM189),"")</f>
        <v/>
      </c>
      <c r="BP178" s="4" t="str">
        <f>IF($C178="OK",_xlfn.NUMBERVALUE(Plantilla!BN189),"")</f>
        <v/>
      </c>
      <c r="BQ178" s="6" t="str">
        <f>IF($C178="OK",_xlfn.NUMBERVALUE(Plantilla!BO189),"")</f>
        <v/>
      </c>
      <c r="BR178" s="4" t="str">
        <f>IF($C178="OK",_xlfn.NUMBERVALUE(Plantilla!BP189),"")</f>
        <v/>
      </c>
      <c r="BS178" s="6" t="str">
        <f>IF($C178="OK",_xlfn.NUMBERVALUE(Plantilla!BQ189),"")</f>
        <v/>
      </c>
      <c r="BT178" s="4" t="str">
        <f>IF($C178="OK",_xlfn.NUMBERVALUE(Plantilla!BR189),"")</f>
        <v/>
      </c>
      <c r="BU178" s="6" t="str">
        <f>IF($C178="OK",_xlfn.NUMBERVALUE(Plantilla!BS189),"")</f>
        <v/>
      </c>
      <c r="BV178" s="6" t="str">
        <f>IF($C178="OK",_xlfn.NUMBERVALUE(Plantilla!BT189),"")</f>
        <v/>
      </c>
      <c r="BW178" s="6" t="str">
        <f>IF($C178="OK",_xlfn.NUMBERVALUE(Plantilla!BU189),"")</f>
        <v/>
      </c>
      <c r="BX178" s="6" t="str">
        <f>IF($C178="OK",_xlfn.NUMBERVALUE(Plantilla!BV189),"")</f>
        <v/>
      </c>
      <c r="BY178" s="6" t="str">
        <f>IF($C178="OK",_xlfn.NUMBERVALUE(Plantilla!BW189),"")</f>
        <v/>
      </c>
      <c r="BZ178" s="6" t="str">
        <f>IF($C178="OK",_xlfn.NUMBERVALUE(Plantilla!BX189),"")</f>
        <v/>
      </c>
      <c r="CA178" s="6" t="str">
        <f>IF($C178="OK",_xlfn.NUMBERVALUE(Plantilla!BY189),"")</f>
        <v/>
      </c>
      <c r="CB178" s="6" t="str">
        <f>IF($C178="OK",_xlfn.NUMBERVALUE(Plantilla!BZ189),"")</f>
        <v/>
      </c>
      <c r="CC178" s="6" t="str">
        <f>IF($C178="OK",_xlfn.NUMBERVALUE(Plantilla!CA189),"")</f>
        <v/>
      </c>
      <c r="CD178" s="6" t="str">
        <f>IF($C178="OK",_xlfn.NUMBERVALUE(Plantilla!CB189),"")</f>
        <v/>
      </c>
      <c r="CE178" s="6" t="str">
        <f>IF($C178="OK",_xlfn.NUMBERVALUE(Plantilla!CC189),"")</f>
        <v/>
      </c>
      <c r="CF178" s="4" t="str">
        <f>IF($C178="OK",_xlfn.NUMBERVALUE(Plantilla!CD189),"")</f>
        <v/>
      </c>
      <c r="CG178" s="6" t="str">
        <f>IF($C178="OK",_xlfn.NUMBERVALUE(Plantilla!CE189),"")</f>
        <v/>
      </c>
      <c r="CH178" s="6" t="str">
        <f>IF($C178="OK",_xlfn.NUMBERVALUE(Plantilla!CF189),"")</f>
        <v/>
      </c>
      <c r="CI178" s="6" t="str">
        <f>IF($C178="OK",_xlfn.NUMBERVALUE(Plantilla!CG189),"")</f>
        <v/>
      </c>
      <c r="CJ178" s="6" t="str">
        <f>IF($C178="OK",_xlfn.NUMBERVALUE(Plantilla!CH189),"")</f>
        <v/>
      </c>
      <c r="CK178" s="6" t="str">
        <f>IF($C178="OK",_xlfn.NUMBERVALUE(Plantilla!CI189),"")</f>
        <v/>
      </c>
      <c r="CL178" s="6" t="str">
        <f>IF($C178="OK",_xlfn.NUMBERVALUE(Plantilla!CJ189),"")</f>
        <v/>
      </c>
      <c r="CM178" t="str">
        <f>IF($C178="OK",TEXT(Plantilla!CK189,"#"),"")</f>
        <v/>
      </c>
      <c r="CN178" s="6" t="str">
        <f>IF($C178="OK",_xlfn.NUMBERVALUE(Plantilla!CL189),"")</f>
        <v/>
      </c>
      <c r="CO178" s="6" t="str">
        <f>IF($C178="OK",_xlfn.NUMBERVALUE(Plantilla!CM189),"")</f>
        <v/>
      </c>
      <c r="CP178" s="110" t="str">
        <f>IF($C178="OK",_xlfn.NUMBERVALUE(Plantilla!CN189),"")</f>
        <v/>
      </c>
      <c r="CQ178" s="6" t="str">
        <f>IF($C178="OK",_xlfn.NUMBERVALUE(Plantilla!CO189),"")</f>
        <v/>
      </c>
      <c r="CR178" s="109" t="str">
        <f>IF($C178="OK",_xlfn.NUMBERVALUE(Plantilla!CP189),"")</f>
        <v/>
      </c>
      <c r="CS178" s="110" t="str">
        <f>IF($C178="OK",_xlfn.NUMBERVALUE(Plantilla!CQ189),"")</f>
        <v/>
      </c>
      <c r="CT178" s="6" t="str">
        <f>IF($C178="OK",_xlfn.NUMBERVALUE(Plantilla!CR189),"")</f>
        <v/>
      </c>
      <c r="CU178" s="109" t="str">
        <f>IF($C178="OK",_xlfn.NUMBERVALUE(Plantilla!CS189),"")</f>
        <v/>
      </c>
      <c r="CV178" s="110" t="str">
        <f>IF($C178="OK",_xlfn.NUMBERVALUE(Plantilla!CT189),"")</f>
        <v/>
      </c>
      <c r="CW178" s="6" t="str">
        <f>IF($C178="OK",_xlfn.NUMBERVALUE(Plantilla!CU189),"")</f>
        <v/>
      </c>
      <c r="CX178" s="82" t="str">
        <f>IF($C178="OK",_xlfn.NUMBERVALUE(Plantilla!CV189),"")</f>
        <v/>
      </c>
      <c r="CY178" s="6" t="str">
        <f>IF($C178="OK",_xlfn.NUMBERVALUE(Plantilla!CW189),"")</f>
        <v/>
      </c>
      <c r="CZ178" s="82" t="str">
        <f>IF($C178="OK",_xlfn.NUMBERVALUE(Plantilla!CX189),"")</f>
        <v/>
      </c>
      <c r="DA178" s="6" t="str">
        <f>IF($C178="OK",_xlfn.NUMBERVALUE(Plantilla!CY189),"")</f>
        <v/>
      </c>
      <c r="DB178" s="109" t="str">
        <f>IF($C178="OK",_xlfn.NUMBERVALUE(Plantilla!CZ189),"")</f>
        <v/>
      </c>
      <c r="DC178" s="6" t="str">
        <f>IF($C178="OK",_xlfn.NUMBERVALUE(Plantilla!DA189),"")</f>
        <v/>
      </c>
      <c r="DD178" s="6" t="str">
        <f>IF($C178="OK",TEXT(Plantilla!DB189,"#"),"")</f>
        <v/>
      </c>
      <c r="DE178" s="6" t="str">
        <f>IF($C178="OK",_xlfn.NUMBERVALUE(Plantilla!DC189),"")</f>
        <v/>
      </c>
      <c r="DF178" s="4" t="str">
        <f>IF($C178="OK",_xlfn.NUMBERVALUE(Plantilla!DD189),"")</f>
        <v/>
      </c>
      <c r="DG178" s="6" t="str">
        <f>IF($C178="OK",_xlfn.NUMBERVALUE(Plantilla!DE189),"")</f>
        <v/>
      </c>
      <c r="DH178" s="6" t="str">
        <f>IF($C178="OK",_xlfn.NUMBERVALUE(Plantilla!DF189),"")</f>
        <v/>
      </c>
      <c r="DI178" s="6" t="str">
        <f>IF($C178="OK",_xlfn.NUMBERVALUE(Plantilla!DG189),"")</f>
        <v/>
      </c>
      <c r="DJ178" s="6" t="str">
        <f>IF($C178="OK",_xlfn.NUMBERVALUE(Plantilla!DH189),"")</f>
        <v/>
      </c>
      <c r="DK178" s="6" t="str">
        <f>IF($C178="OK",_xlfn.NUMBERVALUE(Plantilla!DI189),"")</f>
        <v/>
      </c>
      <c r="DL178" s="6" t="str">
        <f>IF($C178="OK",_xlfn.NUMBERVALUE(Plantilla!DJ189),"")</f>
        <v/>
      </c>
      <c r="DM178" s="6" t="str">
        <f>IF($C178="OK",_xlfn.NUMBERVALUE(Plantilla!DK189),"")</f>
        <v/>
      </c>
      <c r="DN178" s="6" t="str">
        <f>IF($C178="OK",_xlfn.NUMBERVALUE(Plantilla!DL189),"")</f>
        <v/>
      </c>
      <c r="DO178" s="6" t="str">
        <f>IF($C178="OK",_xlfn.NUMBERVALUE(Plantilla!DM189),"")</f>
        <v/>
      </c>
      <c r="DP178" s="6" t="str">
        <f>IF($C178="OK",_xlfn.NUMBERVALUE(Plantilla!DN189),"")</f>
        <v/>
      </c>
      <c r="DQ178" s="6" t="str">
        <f>IF($C178="OK",_xlfn.NUMBERVALUE(Plantilla!DO189),"")</f>
        <v/>
      </c>
      <c r="DR178" s="6" t="str">
        <f>IF($C178="OK",_xlfn.NUMBERVALUE(Plantilla!DP189),"")</f>
        <v/>
      </c>
      <c r="DS178" t="str">
        <f>IF($C178="OK",TEXT(Plantilla!DR189,"#"),"")</f>
        <v/>
      </c>
      <c r="DT178" s="6"/>
    </row>
    <row r="179" spans="1:124" x14ac:dyDescent="0.25">
      <c r="A179" t="str">
        <f>IF(Plantilla!$I$6="¡Perfecto!, Guarda el archivo y adjúntalo a tu interfaz de Nómina Electrónica","OK","Error")</f>
        <v>OK</v>
      </c>
      <c r="B179" t="str">
        <f>IF(Plantilla!$I$6="¡Perfecto!, Guarda el archivo y adjúntalo a tu interfaz de Nómina Electrónica",MID(Plantilla!$D$2,SEARCH("V",Plantilla!$D$2),10),"")</f>
        <v>V2.0</v>
      </c>
      <c r="C179" t="str">
        <f>Plantilla!C190</f>
        <v/>
      </c>
      <c r="D179" t="str">
        <f>IF($C179="OK",Plantilla!B190,"")</f>
        <v/>
      </c>
      <c r="E179" t="str">
        <f>IF($C179="OK",
   VLOOKUP(Plantilla!$E$4,'Tablas '!$AP$4:$AT$6,5,FALSE),
"")</f>
        <v/>
      </c>
      <c r="F179" t="str">
        <f>IF($C179="OK",TEXT(Plantilla!D190,"#"),"")</f>
        <v/>
      </c>
      <c r="G179" t="str">
        <f>IF($C179="OK",
   VLOOKUP(Plantilla!E190,'Tablas '!$B$4:$C$14,2,FALSE),
"")</f>
        <v/>
      </c>
      <c r="H179" t="str">
        <f>IF($C179="OK",TEXT(Plantilla!F190,"#"),"")</f>
        <v/>
      </c>
      <c r="I179" t="str">
        <f>IF($C179="OK",TEXT(Plantilla!G190,"#"),"")</f>
        <v/>
      </c>
      <c r="J179" t="str">
        <f>IF($C179="OK",TEXT(Plantilla!H190,"#"),"")</f>
        <v/>
      </c>
      <c r="K179" t="str">
        <f>IF($C179="OK",TEXT(Plantilla!I190,"#"),"")</f>
        <v/>
      </c>
      <c r="L179" t="str">
        <f>IF($C179="OK",TEXT(Plantilla!J190,"#"),"")</f>
        <v/>
      </c>
      <c r="M179" t="str">
        <f>IF($C179="OK",TEXT(Plantilla!K190,"#"),"")</f>
        <v/>
      </c>
      <c r="N179" t="str">
        <f>IF($C179="OK",
   CONCATENATE(YEAR(Plantilla!L190),"-",TEXT(MONTH(Plantilla!L190),"00"),"-",TEXT(DAY(Plantilla!L190),"00")),
"")</f>
        <v/>
      </c>
      <c r="O179" t="str">
        <f>IF($C179="OK",_xlfn.NUMBERVALUE(Plantilla!M190),"")</f>
        <v/>
      </c>
      <c r="P179" t="str">
        <f>IF($C179="OK",
   IF(Plantilla!N190&lt;&gt;"",
      CONCATENATE(YEAR(Plantilla!N190),"-",TEXT(MONTH(Plantilla!N190),"00"),"-",TEXT(DAY(Plantilla!N190),"00")),
   ""),
"")</f>
        <v/>
      </c>
      <c r="Q179" t="str">
        <f>IF($C179="OK",
   VLOOKUP(Plantilla!O190,'Tablas '!$E$4:$F$19,2,FALSE),
"")</f>
        <v/>
      </c>
      <c r="R179" t="str">
        <f>IF($C179="OK",
   VLOOKUP(Plantilla!P190,'Tablas '!$H$4:$I$5,2,FALSE),
"")</f>
        <v/>
      </c>
      <c r="S179" t="str">
        <f>IF($C179="OK",
   VLOOKUP(Plantilla!Q190,'Tablas '!$K$4:$L$8,2,FALSE),
"")</f>
        <v/>
      </c>
      <c r="T179" t="str">
        <f>IF($C179="OK",
   VLOOKUP(Plantilla!R190,'Tablas '!$AE$4:$AF$6,2,FALSE),
"")</f>
        <v/>
      </c>
      <c r="U179" t="str">
        <f>IF($C179="OK",
   VLOOKUP(Plantilla!S190,'Tablas '!$AE$4:$AF$6,2,FALSE),
"")</f>
        <v/>
      </c>
      <c r="V179" t="str">
        <f>IF($C179="OK",TEXT(Plantilla!T190,"#"),"")</f>
        <v/>
      </c>
      <c r="W179" s="84" t="str">
        <f>IF($C179="OK",
   VLOOKUP(Plantilla!U190,'Tablas '!$AM$4:$AN$1126,2,FALSE),
"")</f>
        <v/>
      </c>
      <c r="X179" t="str">
        <f>IF($C179="OK",TEXT(Plantilla!V190,"#"),"")</f>
        <v/>
      </c>
      <c r="Y179" t="str">
        <f>IF($C179="OK",
   CONCATENATE(YEAR(Plantilla!W190),"-",TEXT(MONTH(Plantilla!W190),"00"),"-",TEXT(DAY(Plantilla!W190),"00")),
"")</f>
        <v/>
      </c>
      <c r="Z179" t="str">
        <f>IF($C179="OK",
   CONCATENATE(YEAR(Plantilla!X190),"-",TEXT(MONTH(Plantilla!X190),"00"),"-",TEXT(DAY(Plantilla!X190),"00")),
"")</f>
        <v/>
      </c>
      <c r="AA179" t="str">
        <f>IF($C179="OK",
   TEXT(VLOOKUP(Plantilla!Y190,'Tablas '!$Q$4:$R$9,2,FALSE),"#"),
"")</f>
        <v/>
      </c>
      <c r="AB179" t="str">
        <f>IF($C179="OK",
   CONCATENATE(YEAR(Plantilla!Z190),"-",TEXT(MONTH(Plantilla!Z190),"00"),"-",TEXT(DAY(Plantilla!Z190),"00")),
"")</f>
        <v/>
      </c>
      <c r="AC179" t="str">
        <f>IF($C179="OK",
   TEXT(VLOOKUP(Plantilla!AA190,'Tablas '!$T$4:$U$13,2,FALSE),"#"),
"")</f>
        <v/>
      </c>
      <c r="AD179" t="str">
        <f>IF($C179="OK",TEXT(Plantilla!AB190,"#"),"")</f>
        <v/>
      </c>
      <c r="AE179" t="str">
        <f>IF($C179="OK",
   IF(Plantilla!AC190&lt;&gt;"",
      TEXT(VLOOKUP(Plantilla!AC190,'Tablas '!$W$4:$X$7,2,FALSE),"#"),
   ""),
"")</f>
        <v/>
      </c>
      <c r="AF179" t="str">
        <f>IF($C179="OK",TEXT(Plantilla!AD190,"#"),"")</f>
        <v/>
      </c>
      <c r="AG179" s="6" t="str">
        <f>IF($C179="OK",_xlfn.NUMBERVALUE(Plantilla!AE190),"")</f>
        <v/>
      </c>
      <c r="AH179" s="4" t="str">
        <f>IF($C179="OK",_xlfn.NUMBERVALUE(Plantilla!AF190),"")</f>
        <v/>
      </c>
      <c r="AI179" s="6" t="str">
        <f>IF($C179="OK",_xlfn.NUMBERVALUE(Plantilla!AG190),"")</f>
        <v/>
      </c>
      <c r="AJ179" s="6" t="str">
        <f>IF($C179="OK",_xlfn.NUMBERVALUE(Plantilla!AH190),"")</f>
        <v/>
      </c>
      <c r="AK179" s="6" t="str">
        <f>IF($C179="OK",_xlfn.NUMBERVALUE(Plantilla!AI190),"")</f>
        <v/>
      </c>
      <c r="AL179" s="6" t="str">
        <f>IF($C179="OK",_xlfn.NUMBERVALUE(Plantilla!AJ190),"")</f>
        <v/>
      </c>
      <c r="AM179" s="4" t="str">
        <f>IF($C179="OK",_xlfn.NUMBERVALUE(Plantilla!AK190),"")</f>
        <v/>
      </c>
      <c r="AN179" s="6" t="str">
        <f>IF($C179="OK",_xlfn.NUMBERVALUE(Plantilla!AL190),"")</f>
        <v/>
      </c>
      <c r="AO179" s="4" t="str">
        <f>IF($C179="OK",_xlfn.NUMBERVALUE(Plantilla!AM190),"")</f>
        <v/>
      </c>
      <c r="AP179" s="6" t="str">
        <f>IF($C179="OK",_xlfn.NUMBERVALUE(Plantilla!AN190),"")</f>
        <v/>
      </c>
      <c r="AQ179" s="4" t="str">
        <f>IF($C179="OK",_xlfn.NUMBERVALUE(Plantilla!AO190),"")</f>
        <v/>
      </c>
      <c r="AR179" s="6" t="str">
        <f>IF($C179="OK",_xlfn.NUMBERVALUE(Plantilla!AP190),"")</f>
        <v/>
      </c>
      <c r="AS179" s="4" t="str">
        <f>IF($C179="OK",_xlfn.NUMBERVALUE(Plantilla!AQ190),"")</f>
        <v/>
      </c>
      <c r="AT179" s="6" t="str">
        <f>IF($C179="OK",_xlfn.NUMBERVALUE(Plantilla!AR190),"")</f>
        <v/>
      </c>
      <c r="AU179" s="4" t="str">
        <f>IF($C179="OK",_xlfn.NUMBERVALUE(Plantilla!AS190),"")</f>
        <v/>
      </c>
      <c r="AV179" s="6" t="str">
        <f>IF($C179="OK",_xlfn.NUMBERVALUE(Plantilla!AT190),"")</f>
        <v/>
      </c>
      <c r="AW179" s="4" t="str">
        <f>IF($C179="OK",_xlfn.NUMBERVALUE(Plantilla!AU190),"")</f>
        <v/>
      </c>
      <c r="AX179" s="6" t="str">
        <f>IF($C179="OK",_xlfn.NUMBERVALUE(Plantilla!AV190),"")</f>
        <v/>
      </c>
      <c r="AY179" s="4" t="str">
        <f>IF($C179="OK",_xlfn.NUMBERVALUE(Plantilla!AW190),"")</f>
        <v/>
      </c>
      <c r="AZ179" s="6" t="str">
        <f>IF($C179="OK",_xlfn.NUMBERVALUE(Plantilla!AX190),"")</f>
        <v/>
      </c>
      <c r="BA179" t="str">
        <f>IF($C179="OK",_xlfn.NUMBERVALUE(Plantilla!AY190),"")</f>
        <v/>
      </c>
      <c r="BB179" t="str">
        <f>IF($C179="OK",_xlfn.NUMBERVALUE(Plantilla!AZ190),"")</f>
        <v/>
      </c>
      <c r="BC179" s="4" t="str">
        <f>IF($C179="OK",_xlfn.NUMBERVALUE(Plantilla!BA190),"")</f>
        <v/>
      </c>
      <c r="BD179" s="6" t="str">
        <f>IF($C179="OK",_xlfn.NUMBERVALUE(Plantilla!BB190),"")</f>
        <v/>
      </c>
      <c r="BE179" s="4" t="str">
        <f>IF($C179="OK",_xlfn.NUMBERVALUE(Plantilla!BC190),"")</f>
        <v/>
      </c>
      <c r="BF179" s="6" t="str">
        <f>IF($C179="OK",_xlfn.NUMBERVALUE(Plantilla!BD190),"")</f>
        <v/>
      </c>
      <c r="BG179" s="4" t="str">
        <f>IF($C179="OK",_xlfn.NUMBERVALUE(Plantilla!BE190),"")</f>
        <v/>
      </c>
      <c r="BH179" s="6" t="str">
        <f>IF($C179="OK",_xlfn.NUMBERVALUE(Plantilla!BF190),"")</f>
        <v/>
      </c>
      <c r="BI179" s="110" t="str">
        <f>IF($C179="OK",_xlfn.NUMBERVALUE(Plantilla!BG190),"")</f>
        <v/>
      </c>
      <c r="BJ179" s="6" t="str">
        <f>IF($C179="OK",_xlfn.NUMBERVALUE(Plantilla!BH190),"")</f>
        <v/>
      </c>
      <c r="BK179" s="109" t="str">
        <f>IF($C179="OK",_xlfn.NUMBERVALUE(Plantilla!BI190),"")</f>
        <v/>
      </c>
      <c r="BL179" s="6" t="str">
        <f>IF($C179="OK",
   IF(Plantilla!BJ190&lt;&gt;"",
      TEXT(VLOOKUP(Plantilla!BJ190,'Tablas '!$Z$4:$AA$6,2,FALSE),"#"),
   ""),
"")</f>
        <v/>
      </c>
      <c r="BM179" s="4" t="str">
        <f>IF($C179="OK",_xlfn.NUMBERVALUE(Plantilla!BK190),"")</f>
        <v/>
      </c>
      <c r="BN179" s="4" t="str">
        <f>IF($C179="OK",_xlfn.NUMBERVALUE(Plantilla!BL190),"")</f>
        <v/>
      </c>
      <c r="BO179" s="6" t="str">
        <f>IF($C179="OK",_xlfn.NUMBERVALUE(Plantilla!BM190),"")</f>
        <v/>
      </c>
      <c r="BP179" s="4" t="str">
        <f>IF($C179="OK",_xlfn.NUMBERVALUE(Plantilla!BN190),"")</f>
        <v/>
      </c>
      <c r="BQ179" s="6" t="str">
        <f>IF($C179="OK",_xlfn.NUMBERVALUE(Plantilla!BO190),"")</f>
        <v/>
      </c>
      <c r="BR179" s="4" t="str">
        <f>IF($C179="OK",_xlfn.NUMBERVALUE(Plantilla!BP190),"")</f>
        <v/>
      </c>
      <c r="BS179" s="6" t="str">
        <f>IF($C179="OK",_xlfn.NUMBERVALUE(Plantilla!BQ190),"")</f>
        <v/>
      </c>
      <c r="BT179" s="4" t="str">
        <f>IF($C179="OK",_xlfn.NUMBERVALUE(Plantilla!BR190),"")</f>
        <v/>
      </c>
      <c r="BU179" s="6" t="str">
        <f>IF($C179="OK",_xlfn.NUMBERVALUE(Plantilla!BS190),"")</f>
        <v/>
      </c>
      <c r="BV179" s="6" t="str">
        <f>IF($C179="OK",_xlfn.NUMBERVALUE(Plantilla!BT190),"")</f>
        <v/>
      </c>
      <c r="BW179" s="6" t="str">
        <f>IF($C179="OK",_xlfn.NUMBERVALUE(Plantilla!BU190),"")</f>
        <v/>
      </c>
      <c r="BX179" s="6" t="str">
        <f>IF($C179="OK",_xlfn.NUMBERVALUE(Plantilla!BV190),"")</f>
        <v/>
      </c>
      <c r="BY179" s="6" t="str">
        <f>IF($C179="OK",_xlfn.NUMBERVALUE(Plantilla!BW190),"")</f>
        <v/>
      </c>
      <c r="BZ179" s="6" t="str">
        <f>IF($C179="OK",_xlfn.NUMBERVALUE(Plantilla!BX190),"")</f>
        <v/>
      </c>
      <c r="CA179" s="6" t="str">
        <f>IF($C179="OK",_xlfn.NUMBERVALUE(Plantilla!BY190),"")</f>
        <v/>
      </c>
      <c r="CB179" s="6" t="str">
        <f>IF($C179="OK",_xlfn.NUMBERVALUE(Plantilla!BZ190),"")</f>
        <v/>
      </c>
      <c r="CC179" s="6" t="str">
        <f>IF($C179="OK",_xlfn.NUMBERVALUE(Plantilla!CA190),"")</f>
        <v/>
      </c>
      <c r="CD179" s="6" t="str">
        <f>IF($C179="OK",_xlfn.NUMBERVALUE(Plantilla!CB190),"")</f>
        <v/>
      </c>
      <c r="CE179" s="6" t="str">
        <f>IF($C179="OK",_xlfn.NUMBERVALUE(Plantilla!CC190),"")</f>
        <v/>
      </c>
      <c r="CF179" s="4" t="str">
        <f>IF($C179="OK",_xlfn.NUMBERVALUE(Plantilla!CD190),"")</f>
        <v/>
      </c>
      <c r="CG179" s="6" t="str">
        <f>IF($C179="OK",_xlfn.NUMBERVALUE(Plantilla!CE190),"")</f>
        <v/>
      </c>
      <c r="CH179" s="6" t="str">
        <f>IF($C179="OK",_xlfn.NUMBERVALUE(Plantilla!CF190),"")</f>
        <v/>
      </c>
      <c r="CI179" s="6" t="str">
        <f>IF($C179="OK",_xlfn.NUMBERVALUE(Plantilla!CG190),"")</f>
        <v/>
      </c>
      <c r="CJ179" s="6" t="str">
        <f>IF($C179="OK",_xlfn.NUMBERVALUE(Plantilla!CH190),"")</f>
        <v/>
      </c>
      <c r="CK179" s="6" t="str">
        <f>IF($C179="OK",_xlfn.NUMBERVALUE(Plantilla!CI190),"")</f>
        <v/>
      </c>
      <c r="CL179" s="6" t="str">
        <f>IF($C179="OK",_xlfn.NUMBERVALUE(Plantilla!CJ190),"")</f>
        <v/>
      </c>
      <c r="CM179" t="str">
        <f>IF($C179="OK",TEXT(Plantilla!CK190,"#"),"")</f>
        <v/>
      </c>
      <c r="CN179" s="6" t="str">
        <f>IF($C179="OK",_xlfn.NUMBERVALUE(Plantilla!CL190),"")</f>
        <v/>
      </c>
      <c r="CO179" s="6" t="str">
        <f>IF($C179="OK",_xlfn.NUMBERVALUE(Plantilla!CM190),"")</f>
        <v/>
      </c>
      <c r="CP179" s="110" t="str">
        <f>IF($C179="OK",_xlfn.NUMBERVALUE(Plantilla!CN190),"")</f>
        <v/>
      </c>
      <c r="CQ179" s="6" t="str">
        <f>IF($C179="OK",_xlfn.NUMBERVALUE(Plantilla!CO190),"")</f>
        <v/>
      </c>
      <c r="CR179" s="109" t="str">
        <f>IF($C179="OK",_xlfn.NUMBERVALUE(Plantilla!CP190),"")</f>
        <v/>
      </c>
      <c r="CS179" s="110" t="str">
        <f>IF($C179="OK",_xlfn.NUMBERVALUE(Plantilla!CQ190),"")</f>
        <v/>
      </c>
      <c r="CT179" s="6" t="str">
        <f>IF($C179="OK",_xlfn.NUMBERVALUE(Plantilla!CR190),"")</f>
        <v/>
      </c>
      <c r="CU179" s="109" t="str">
        <f>IF($C179="OK",_xlfn.NUMBERVALUE(Plantilla!CS190),"")</f>
        <v/>
      </c>
      <c r="CV179" s="110" t="str">
        <f>IF($C179="OK",_xlfn.NUMBERVALUE(Plantilla!CT190),"")</f>
        <v/>
      </c>
      <c r="CW179" s="6" t="str">
        <f>IF($C179="OK",_xlfn.NUMBERVALUE(Plantilla!CU190),"")</f>
        <v/>
      </c>
      <c r="CX179" s="82" t="str">
        <f>IF($C179="OK",_xlfn.NUMBERVALUE(Plantilla!CV190),"")</f>
        <v/>
      </c>
      <c r="CY179" s="6" t="str">
        <f>IF($C179="OK",_xlfn.NUMBERVALUE(Plantilla!CW190),"")</f>
        <v/>
      </c>
      <c r="CZ179" s="82" t="str">
        <f>IF($C179="OK",_xlfn.NUMBERVALUE(Plantilla!CX190),"")</f>
        <v/>
      </c>
      <c r="DA179" s="6" t="str">
        <f>IF($C179="OK",_xlfn.NUMBERVALUE(Plantilla!CY190),"")</f>
        <v/>
      </c>
      <c r="DB179" s="109" t="str">
        <f>IF($C179="OK",_xlfn.NUMBERVALUE(Plantilla!CZ190),"")</f>
        <v/>
      </c>
      <c r="DC179" s="6" t="str">
        <f>IF($C179="OK",_xlfn.NUMBERVALUE(Plantilla!DA190),"")</f>
        <v/>
      </c>
      <c r="DD179" s="6" t="str">
        <f>IF($C179="OK",TEXT(Plantilla!DB190,"#"),"")</f>
        <v/>
      </c>
      <c r="DE179" s="6" t="str">
        <f>IF($C179="OK",_xlfn.NUMBERVALUE(Plantilla!DC190),"")</f>
        <v/>
      </c>
      <c r="DF179" s="4" t="str">
        <f>IF($C179="OK",_xlfn.NUMBERVALUE(Plantilla!DD190),"")</f>
        <v/>
      </c>
      <c r="DG179" s="6" t="str">
        <f>IF($C179="OK",_xlfn.NUMBERVALUE(Plantilla!DE190),"")</f>
        <v/>
      </c>
      <c r="DH179" s="6" t="str">
        <f>IF($C179="OK",_xlfn.NUMBERVALUE(Plantilla!DF190),"")</f>
        <v/>
      </c>
      <c r="DI179" s="6" t="str">
        <f>IF($C179="OK",_xlfn.NUMBERVALUE(Plantilla!DG190),"")</f>
        <v/>
      </c>
      <c r="DJ179" s="6" t="str">
        <f>IF($C179="OK",_xlfn.NUMBERVALUE(Plantilla!DH190),"")</f>
        <v/>
      </c>
      <c r="DK179" s="6" t="str">
        <f>IF($C179="OK",_xlfn.NUMBERVALUE(Plantilla!DI190),"")</f>
        <v/>
      </c>
      <c r="DL179" s="6" t="str">
        <f>IF($C179="OK",_xlfn.NUMBERVALUE(Plantilla!DJ190),"")</f>
        <v/>
      </c>
      <c r="DM179" s="6" t="str">
        <f>IF($C179="OK",_xlfn.NUMBERVALUE(Plantilla!DK190),"")</f>
        <v/>
      </c>
      <c r="DN179" s="6" t="str">
        <f>IF($C179="OK",_xlfn.NUMBERVALUE(Plantilla!DL190),"")</f>
        <v/>
      </c>
      <c r="DO179" s="6" t="str">
        <f>IF($C179="OK",_xlfn.NUMBERVALUE(Plantilla!DM190),"")</f>
        <v/>
      </c>
      <c r="DP179" s="6" t="str">
        <f>IF($C179="OK",_xlfn.NUMBERVALUE(Plantilla!DN190),"")</f>
        <v/>
      </c>
      <c r="DQ179" s="6" t="str">
        <f>IF($C179="OK",_xlfn.NUMBERVALUE(Plantilla!DO190),"")</f>
        <v/>
      </c>
      <c r="DR179" s="6" t="str">
        <f>IF($C179="OK",_xlfn.NUMBERVALUE(Plantilla!DP190),"")</f>
        <v/>
      </c>
      <c r="DS179" t="str">
        <f>IF($C179="OK",TEXT(Plantilla!DR190,"#"),"")</f>
        <v/>
      </c>
      <c r="DT179" s="6"/>
    </row>
    <row r="180" spans="1:124" x14ac:dyDescent="0.25">
      <c r="A180" t="str">
        <f>IF(Plantilla!$I$6="¡Perfecto!, Guarda el archivo y adjúntalo a tu interfaz de Nómina Electrónica","OK","Error")</f>
        <v>OK</v>
      </c>
      <c r="B180" t="str">
        <f>IF(Plantilla!$I$6="¡Perfecto!, Guarda el archivo y adjúntalo a tu interfaz de Nómina Electrónica",MID(Plantilla!$D$2,SEARCH("V",Plantilla!$D$2),10),"")</f>
        <v>V2.0</v>
      </c>
      <c r="C180" t="str">
        <f>Plantilla!C191</f>
        <v/>
      </c>
      <c r="D180" t="str">
        <f>IF($C180="OK",Plantilla!B191,"")</f>
        <v/>
      </c>
      <c r="E180" t="str">
        <f>IF($C180="OK",
   VLOOKUP(Plantilla!$E$4,'Tablas '!$AP$4:$AT$6,5,FALSE),
"")</f>
        <v/>
      </c>
      <c r="F180" t="str">
        <f>IF($C180="OK",TEXT(Plantilla!D191,"#"),"")</f>
        <v/>
      </c>
      <c r="G180" t="str">
        <f>IF($C180="OK",
   VLOOKUP(Plantilla!E191,'Tablas '!$B$4:$C$14,2,FALSE),
"")</f>
        <v/>
      </c>
      <c r="H180" t="str">
        <f>IF($C180="OK",TEXT(Plantilla!F191,"#"),"")</f>
        <v/>
      </c>
      <c r="I180" t="str">
        <f>IF($C180="OK",TEXT(Plantilla!G191,"#"),"")</f>
        <v/>
      </c>
      <c r="J180" t="str">
        <f>IF($C180="OK",TEXT(Plantilla!H191,"#"),"")</f>
        <v/>
      </c>
      <c r="K180" t="str">
        <f>IF($C180="OK",TEXT(Plantilla!I191,"#"),"")</f>
        <v/>
      </c>
      <c r="L180" t="str">
        <f>IF($C180="OK",TEXT(Plantilla!J191,"#"),"")</f>
        <v/>
      </c>
      <c r="M180" t="str">
        <f>IF($C180="OK",TEXT(Plantilla!K191,"#"),"")</f>
        <v/>
      </c>
      <c r="N180" t="str">
        <f>IF($C180="OK",
   CONCATENATE(YEAR(Plantilla!L191),"-",TEXT(MONTH(Plantilla!L191),"00"),"-",TEXT(DAY(Plantilla!L191),"00")),
"")</f>
        <v/>
      </c>
      <c r="O180" t="str">
        <f>IF($C180="OK",_xlfn.NUMBERVALUE(Plantilla!M191),"")</f>
        <v/>
      </c>
      <c r="P180" t="str">
        <f>IF($C180="OK",
   IF(Plantilla!N191&lt;&gt;"",
      CONCATENATE(YEAR(Plantilla!N191),"-",TEXT(MONTH(Plantilla!N191),"00"),"-",TEXT(DAY(Plantilla!N191),"00")),
   ""),
"")</f>
        <v/>
      </c>
      <c r="Q180" t="str">
        <f>IF($C180="OK",
   VLOOKUP(Plantilla!O191,'Tablas '!$E$4:$F$19,2,FALSE),
"")</f>
        <v/>
      </c>
      <c r="R180" t="str">
        <f>IF($C180="OK",
   VLOOKUP(Plantilla!P191,'Tablas '!$H$4:$I$5,2,FALSE),
"")</f>
        <v/>
      </c>
      <c r="S180" t="str">
        <f>IF($C180="OK",
   VLOOKUP(Plantilla!Q191,'Tablas '!$K$4:$L$8,2,FALSE),
"")</f>
        <v/>
      </c>
      <c r="T180" t="str">
        <f>IF($C180="OK",
   VLOOKUP(Plantilla!R191,'Tablas '!$AE$4:$AF$6,2,FALSE),
"")</f>
        <v/>
      </c>
      <c r="U180" t="str">
        <f>IF($C180="OK",
   VLOOKUP(Plantilla!S191,'Tablas '!$AE$4:$AF$6,2,FALSE),
"")</f>
        <v/>
      </c>
      <c r="V180" t="str">
        <f>IF($C180="OK",TEXT(Plantilla!T191,"#"),"")</f>
        <v/>
      </c>
      <c r="W180" s="84" t="str">
        <f>IF($C180="OK",
   VLOOKUP(Plantilla!U191,'Tablas '!$AM$4:$AN$1126,2,FALSE),
"")</f>
        <v/>
      </c>
      <c r="X180" t="str">
        <f>IF($C180="OK",TEXT(Plantilla!V191,"#"),"")</f>
        <v/>
      </c>
      <c r="Y180" t="str">
        <f>IF($C180="OK",
   CONCATENATE(YEAR(Plantilla!W191),"-",TEXT(MONTH(Plantilla!W191),"00"),"-",TEXT(DAY(Plantilla!W191),"00")),
"")</f>
        <v/>
      </c>
      <c r="Z180" t="str">
        <f>IF($C180="OK",
   CONCATENATE(YEAR(Plantilla!X191),"-",TEXT(MONTH(Plantilla!X191),"00"),"-",TEXT(DAY(Plantilla!X191),"00")),
"")</f>
        <v/>
      </c>
      <c r="AA180" t="str">
        <f>IF($C180="OK",
   TEXT(VLOOKUP(Plantilla!Y191,'Tablas '!$Q$4:$R$9,2,FALSE),"#"),
"")</f>
        <v/>
      </c>
      <c r="AB180" t="str">
        <f>IF($C180="OK",
   CONCATENATE(YEAR(Plantilla!Z191),"-",TEXT(MONTH(Plantilla!Z191),"00"),"-",TEXT(DAY(Plantilla!Z191),"00")),
"")</f>
        <v/>
      </c>
      <c r="AC180" t="str">
        <f>IF($C180="OK",
   TEXT(VLOOKUP(Plantilla!AA191,'Tablas '!$T$4:$U$13,2,FALSE),"#"),
"")</f>
        <v/>
      </c>
      <c r="AD180" t="str">
        <f>IF($C180="OK",TEXT(Plantilla!AB191,"#"),"")</f>
        <v/>
      </c>
      <c r="AE180" t="str">
        <f>IF($C180="OK",
   IF(Plantilla!AC191&lt;&gt;"",
      TEXT(VLOOKUP(Plantilla!AC191,'Tablas '!$W$4:$X$7,2,FALSE),"#"),
   ""),
"")</f>
        <v/>
      </c>
      <c r="AF180" t="str">
        <f>IF($C180="OK",TEXT(Plantilla!AD191,"#"),"")</f>
        <v/>
      </c>
      <c r="AG180" s="6" t="str">
        <f>IF($C180="OK",_xlfn.NUMBERVALUE(Plantilla!AE191),"")</f>
        <v/>
      </c>
      <c r="AH180" s="4" t="str">
        <f>IF($C180="OK",_xlfn.NUMBERVALUE(Plantilla!AF191),"")</f>
        <v/>
      </c>
      <c r="AI180" s="6" t="str">
        <f>IF($C180="OK",_xlfn.NUMBERVALUE(Plantilla!AG191),"")</f>
        <v/>
      </c>
      <c r="AJ180" s="6" t="str">
        <f>IF($C180="OK",_xlfn.NUMBERVALUE(Plantilla!AH191),"")</f>
        <v/>
      </c>
      <c r="AK180" s="6" t="str">
        <f>IF($C180="OK",_xlfn.NUMBERVALUE(Plantilla!AI191),"")</f>
        <v/>
      </c>
      <c r="AL180" s="6" t="str">
        <f>IF($C180="OK",_xlfn.NUMBERVALUE(Plantilla!AJ191),"")</f>
        <v/>
      </c>
      <c r="AM180" s="4" t="str">
        <f>IF($C180="OK",_xlfn.NUMBERVALUE(Plantilla!AK191),"")</f>
        <v/>
      </c>
      <c r="AN180" s="6" t="str">
        <f>IF($C180="OK",_xlfn.NUMBERVALUE(Plantilla!AL191),"")</f>
        <v/>
      </c>
      <c r="AO180" s="4" t="str">
        <f>IF($C180="OK",_xlfn.NUMBERVALUE(Plantilla!AM191),"")</f>
        <v/>
      </c>
      <c r="AP180" s="6" t="str">
        <f>IF($C180="OK",_xlfn.NUMBERVALUE(Plantilla!AN191),"")</f>
        <v/>
      </c>
      <c r="AQ180" s="4" t="str">
        <f>IF($C180="OK",_xlfn.NUMBERVALUE(Plantilla!AO191),"")</f>
        <v/>
      </c>
      <c r="AR180" s="6" t="str">
        <f>IF($C180="OK",_xlfn.NUMBERVALUE(Plantilla!AP191),"")</f>
        <v/>
      </c>
      <c r="AS180" s="4" t="str">
        <f>IF($C180="OK",_xlfn.NUMBERVALUE(Plantilla!AQ191),"")</f>
        <v/>
      </c>
      <c r="AT180" s="6" t="str">
        <f>IF($C180="OK",_xlfn.NUMBERVALUE(Plantilla!AR191),"")</f>
        <v/>
      </c>
      <c r="AU180" s="4" t="str">
        <f>IF($C180="OK",_xlfn.NUMBERVALUE(Plantilla!AS191),"")</f>
        <v/>
      </c>
      <c r="AV180" s="6" t="str">
        <f>IF($C180="OK",_xlfn.NUMBERVALUE(Plantilla!AT191),"")</f>
        <v/>
      </c>
      <c r="AW180" s="4" t="str">
        <f>IF($C180="OK",_xlfn.NUMBERVALUE(Plantilla!AU191),"")</f>
        <v/>
      </c>
      <c r="AX180" s="6" t="str">
        <f>IF($C180="OK",_xlfn.NUMBERVALUE(Plantilla!AV191),"")</f>
        <v/>
      </c>
      <c r="AY180" s="4" t="str">
        <f>IF($C180="OK",_xlfn.NUMBERVALUE(Plantilla!AW191),"")</f>
        <v/>
      </c>
      <c r="AZ180" s="6" t="str">
        <f>IF($C180="OK",_xlfn.NUMBERVALUE(Plantilla!AX191),"")</f>
        <v/>
      </c>
      <c r="BA180" t="str">
        <f>IF($C180="OK",_xlfn.NUMBERVALUE(Plantilla!AY191),"")</f>
        <v/>
      </c>
      <c r="BB180" t="str">
        <f>IF($C180="OK",_xlfn.NUMBERVALUE(Plantilla!AZ191),"")</f>
        <v/>
      </c>
      <c r="BC180" s="4" t="str">
        <f>IF($C180="OK",_xlfn.NUMBERVALUE(Plantilla!BA191),"")</f>
        <v/>
      </c>
      <c r="BD180" s="6" t="str">
        <f>IF($C180="OK",_xlfn.NUMBERVALUE(Plantilla!BB191),"")</f>
        <v/>
      </c>
      <c r="BE180" s="4" t="str">
        <f>IF($C180="OK",_xlfn.NUMBERVALUE(Plantilla!BC191),"")</f>
        <v/>
      </c>
      <c r="BF180" s="6" t="str">
        <f>IF($C180="OK",_xlfn.NUMBERVALUE(Plantilla!BD191),"")</f>
        <v/>
      </c>
      <c r="BG180" s="4" t="str">
        <f>IF($C180="OK",_xlfn.NUMBERVALUE(Plantilla!BE191),"")</f>
        <v/>
      </c>
      <c r="BH180" s="6" t="str">
        <f>IF($C180="OK",_xlfn.NUMBERVALUE(Plantilla!BF191),"")</f>
        <v/>
      </c>
      <c r="BI180" s="110" t="str">
        <f>IF($C180="OK",_xlfn.NUMBERVALUE(Plantilla!BG191),"")</f>
        <v/>
      </c>
      <c r="BJ180" s="6" t="str">
        <f>IF($C180="OK",_xlfn.NUMBERVALUE(Plantilla!BH191),"")</f>
        <v/>
      </c>
      <c r="BK180" s="109" t="str">
        <f>IF($C180="OK",_xlfn.NUMBERVALUE(Plantilla!BI191),"")</f>
        <v/>
      </c>
      <c r="BL180" s="6" t="str">
        <f>IF($C180="OK",
   IF(Plantilla!BJ191&lt;&gt;"",
      TEXT(VLOOKUP(Plantilla!BJ191,'Tablas '!$Z$4:$AA$6,2,FALSE),"#"),
   ""),
"")</f>
        <v/>
      </c>
      <c r="BM180" s="4" t="str">
        <f>IF($C180="OK",_xlfn.NUMBERVALUE(Plantilla!BK191),"")</f>
        <v/>
      </c>
      <c r="BN180" s="4" t="str">
        <f>IF($C180="OK",_xlfn.NUMBERVALUE(Plantilla!BL191),"")</f>
        <v/>
      </c>
      <c r="BO180" s="6" t="str">
        <f>IF($C180="OK",_xlfn.NUMBERVALUE(Plantilla!BM191),"")</f>
        <v/>
      </c>
      <c r="BP180" s="4" t="str">
        <f>IF($C180="OK",_xlfn.NUMBERVALUE(Plantilla!BN191),"")</f>
        <v/>
      </c>
      <c r="BQ180" s="6" t="str">
        <f>IF($C180="OK",_xlfn.NUMBERVALUE(Plantilla!BO191),"")</f>
        <v/>
      </c>
      <c r="BR180" s="4" t="str">
        <f>IF($C180="OK",_xlfn.NUMBERVALUE(Plantilla!BP191),"")</f>
        <v/>
      </c>
      <c r="BS180" s="6" t="str">
        <f>IF($C180="OK",_xlfn.NUMBERVALUE(Plantilla!BQ191),"")</f>
        <v/>
      </c>
      <c r="BT180" s="4" t="str">
        <f>IF($C180="OK",_xlfn.NUMBERVALUE(Plantilla!BR191),"")</f>
        <v/>
      </c>
      <c r="BU180" s="6" t="str">
        <f>IF($C180="OK",_xlfn.NUMBERVALUE(Plantilla!BS191),"")</f>
        <v/>
      </c>
      <c r="BV180" s="6" t="str">
        <f>IF($C180="OK",_xlfn.NUMBERVALUE(Plantilla!BT191),"")</f>
        <v/>
      </c>
      <c r="BW180" s="6" t="str">
        <f>IF($C180="OK",_xlfn.NUMBERVALUE(Plantilla!BU191),"")</f>
        <v/>
      </c>
      <c r="BX180" s="6" t="str">
        <f>IF($C180="OK",_xlfn.NUMBERVALUE(Plantilla!BV191),"")</f>
        <v/>
      </c>
      <c r="BY180" s="6" t="str">
        <f>IF($C180="OK",_xlfn.NUMBERVALUE(Plantilla!BW191),"")</f>
        <v/>
      </c>
      <c r="BZ180" s="6" t="str">
        <f>IF($C180="OK",_xlfn.NUMBERVALUE(Plantilla!BX191),"")</f>
        <v/>
      </c>
      <c r="CA180" s="6" t="str">
        <f>IF($C180="OK",_xlfn.NUMBERVALUE(Plantilla!BY191),"")</f>
        <v/>
      </c>
      <c r="CB180" s="6" t="str">
        <f>IF($C180="OK",_xlfn.NUMBERVALUE(Plantilla!BZ191),"")</f>
        <v/>
      </c>
      <c r="CC180" s="6" t="str">
        <f>IF($C180="OK",_xlfn.NUMBERVALUE(Plantilla!CA191),"")</f>
        <v/>
      </c>
      <c r="CD180" s="6" t="str">
        <f>IF($C180="OK",_xlfn.NUMBERVALUE(Plantilla!CB191),"")</f>
        <v/>
      </c>
      <c r="CE180" s="6" t="str">
        <f>IF($C180="OK",_xlfn.NUMBERVALUE(Plantilla!CC191),"")</f>
        <v/>
      </c>
      <c r="CF180" s="4" t="str">
        <f>IF($C180="OK",_xlfn.NUMBERVALUE(Plantilla!CD191),"")</f>
        <v/>
      </c>
      <c r="CG180" s="6" t="str">
        <f>IF($C180="OK",_xlfn.NUMBERVALUE(Plantilla!CE191),"")</f>
        <v/>
      </c>
      <c r="CH180" s="6" t="str">
        <f>IF($C180="OK",_xlfn.NUMBERVALUE(Plantilla!CF191),"")</f>
        <v/>
      </c>
      <c r="CI180" s="6" t="str">
        <f>IF($C180="OK",_xlfn.NUMBERVALUE(Plantilla!CG191),"")</f>
        <v/>
      </c>
      <c r="CJ180" s="6" t="str">
        <f>IF($C180="OK",_xlfn.NUMBERVALUE(Plantilla!CH191),"")</f>
        <v/>
      </c>
      <c r="CK180" s="6" t="str">
        <f>IF($C180="OK",_xlfn.NUMBERVALUE(Plantilla!CI191),"")</f>
        <v/>
      </c>
      <c r="CL180" s="6" t="str">
        <f>IF($C180="OK",_xlfn.NUMBERVALUE(Plantilla!CJ191),"")</f>
        <v/>
      </c>
      <c r="CM180" t="str">
        <f>IF($C180="OK",TEXT(Plantilla!CK191,"#"),"")</f>
        <v/>
      </c>
      <c r="CN180" s="6" t="str">
        <f>IF($C180="OK",_xlfn.NUMBERVALUE(Plantilla!CL191),"")</f>
        <v/>
      </c>
      <c r="CO180" s="6" t="str">
        <f>IF($C180="OK",_xlfn.NUMBERVALUE(Plantilla!CM191),"")</f>
        <v/>
      </c>
      <c r="CP180" s="110" t="str">
        <f>IF($C180="OK",_xlfn.NUMBERVALUE(Plantilla!CN191),"")</f>
        <v/>
      </c>
      <c r="CQ180" s="6" t="str">
        <f>IF($C180="OK",_xlfn.NUMBERVALUE(Plantilla!CO191),"")</f>
        <v/>
      </c>
      <c r="CR180" s="109" t="str">
        <f>IF($C180="OK",_xlfn.NUMBERVALUE(Plantilla!CP191),"")</f>
        <v/>
      </c>
      <c r="CS180" s="110" t="str">
        <f>IF($C180="OK",_xlfn.NUMBERVALUE(Plantilla!CQ191),"")</f>
        <v/>
      </c>
      <c r="CT180" s="6" t="str">
        <f>IF($C180="OK",_xlfn.NUMBERVALUE(Plantilla!CR191),"")</f>
        <v/>
      </c>
      <c r="CU180" s="109" t="str">
        <f>IF($C180="OK",_xlfn.NUMBERVALUE(Plantilla!CS191),"")</f>
        <v/>
      </c>
      <c r="CV180" s="110" t="str">
        <f>IF($C180="OK",_xlfn.NUMBERVALUE(Plantilla!CT191),"")</f>
        <v/>
      </c>
      <c r="CW180" s="6" t="str">
        <f>IF($C180="OK",_xlfn.NUMBERVALUE(Plantilla!CU191),"")</f>
        <v/>
      </c>
      <c r="CX180" s="82" t="str">
        <f>IF($C180="OK",_xlfn.NUMBERVALUE(Plantilla!CV191),"")</f>
        <v/>
      </c>
      <c r="CY180" s="6" t="str">
        <f>IF($C180="OK",_xlfn.NUMBERVALUE(Plantilla!CW191),"")</f>
        <v/>
      </c>
      <c r="CZ180" s="82" t="str">
        <f>IF($C180="OK",_xlfn.NUMBERVALUE(Plantilla!CX191),"")</f>
        <v/>
      </c>
      <c r="DA180" s="6" t="str">
        <f>IF($C180="OK",_xlfn.NUMBERVALUE(Plantilla!CY191),"")</f>
        <v/>
      </c>
      <c r="DB180" s="109" t="str">
        <f>IF($C180="OK",_xlfn.NUMBERVALUE(Plantilla!CZ191),"")</f>
        <v/>
      </c>
      <c r="DC180" s="6" t="str">
        <f>IF($C180="OK",_xlfn.NUMBERVALUE(Plantilla!DA191),"")</f>
        <v/>
      </c>
      <c r="DD180" s="6" t="str">
        <f>IF($C180="OK",TEXT(Plantilla!DB191,"#"),"")</f>
        <v/>
      </c>
      <c r="DE180" s="6" t="str">
        <f>IF($C180="OK",_xlfn.NUMBERVALUE(Plantilla!DC191),"")</f>
        <v/>
      </c>
      <c r="DF180" s="4" t="str">
        <f>IF($C180="OK",_xlfn.NUMBERVALUE(Plantilla!DD191),"")</f>
        <v/>
      </c>
      <c r="DG180" s="6" t="str">
        <f>IF($C180="OK",_xlfn.NUMBERVALUE(Plantilla!DE191),"")</f>
        <v/>
      </c>
      <c r="DH180" s="6" t="str">
        <f>IF($C180="OK",_xlfn.NUMBERVALUE(Plantilla!DF191),"")</f>
        <v/>
      </c>
      <c r="DI180" s="6" t="str">
        <f>IF($C180="OK",_xlfn.NUMBERVALUE(Plantilla!DG191),"")</f>
        <v/>
      </c>
      <c r="DJ180" s="6" t="str">
        <f>IF($C180="OK",_xlfn.NUMBERVALUE(Plantilla!DH191),"")</f>
        <v/>
      </c>
      <c r="DK180" s="6" t="str">
        <f>IF($C180="OK",_xlfn.NUMBERVALUE(Plantilla!DI191),"")</f>
        <v/>
      </c>
      <c r="DL180" s="6" t="str">
        <f>IF($C180="OK",_xlfn.NUMBERVALUE(Plantilla!DJ191),"")</f>
        <v/>
      </c>
      <c r="DM180" s="6" t="str">
        <f>IF($C180="OK",_xlfn.NUMBERVALUE(Plantilla!DK191),"")</f>
        <v/>
      </c>
      <c r="DN180" s="6" t="str">
        <f>IF($C180="OK",_xlfn.NUMBERVALUE(Plantilla!DL191),"")</f>
        <v/>
      </c>
      <c r="DO180" s="6" t="str">
        <f>IF($C180="OK",_xlfn.NUMBERVALUE(Plantilla!DM191),"")</f>
        <v/>
      </c>
      <c r="DP180" s="6" t="str">
        <f>IF($C180="OK",_xlfn.NUMBERVALUE(Plantilla!DN191),"")</f>
        <v/>
      </c>
      <c r="DQ180" s="6" t="str">
        <f>IF($C180="OK",_xlfn.NUMBERVALUE(Plantilla!DO191),"")</f>
        <v/>
      </c>
      <c r="DR180" s="6" t="str">
        <f>IF($C180="OK",_xlfn.NUMBERVALUE(Plantilla!DP191),"")</f>
        <v/>
      </c>
      <c r="DS180" t="str">
        <f>IF($C180="OK",TEXT(Plantilla!DR191,"#"),"")</f>
        <v/>
      </c>
      <c r="DT180" s="6"/>
    </row>
    <row r="181" spans="1:124" x14ac:dyDescent="0.25">
      <c r="A181" t="str">
        <f>IF(Plantilla!$I$6="¡Perfecto!, Guarda el archivo y adjúntalo a tu interfaz de Nómina Electrónica","OK","Error")</f>
        <v>OK</v>
      </c>
      <c r="B181" t="str">
        <f>IF(Plantilla!$I$6="¡Perfecto!, Guarda el archivo y adjúntalo a tu interfaz de Nómina Electrónica",MID(Plantilla!$D$2,SEARCH("V",Plantilla!$D$2),10),"")</f>
        <v>V2.0</v>
      </c>
      <c r="C181" t="str">
        <f>Plantilla!C192</f>
        <v/>
      </c>
      <c r="D181" t="str">
        <f>IF($C181="OK",Plantilla!B192,"")</f>
        <v/>
      </c>
      <c r="E181" t="str">
        <f>IF($C181="OK",
   VLOOKUP(Plantilla!$E$4,'Tablas '!$AP$4:$AT$6,5,FALSE),
"")</f>
        <v/>
      </c>
      <c r="F181" t="str">
        <f>IF($C181="OK",TEXT(Plantilla!D192,"#"),"")</f>
        <v/>
      </c>
      <c r="G181" t="str">
        <f>IF($C181="OK",
   VLOOKUP(Plantilla!E192,'Tablas '!$B$4:$C$14,2,FALSE),
"")</f>
        <v/>
      </c>
      <c r="H181" t="str">
        <f>IF($C181="OK",TEXT(Plantilla!F192,"#"),"")</f>
        <v/>
      </c>
      <c r="I181" t="str">
        <f>IF($C181="OK",TEXT(Plantilla!G192,"#"),"")</f>
        <v/>
      </c>
      <c r="J181" t="str">
        <f>IF($C181="OK",TEXT(Plantilla!H192,"#"),"")</f>
        <v/>
      </c>
      <c r="K181" t="str">
        <f>IF($C181="OK",TEXT(Plantilla!I192,"#"),"")</f>
        <v/>
      </c>
      <c r="L181" t="str">
        <f>IF($C181="OK",TEXT(Plantilla!J192,"#"),"")</f>
        <v/>
      </c>
      <c r="M181" t="str">
        <f>IF($C181="OK",TEXT(Plantilla!K192,"#"),"")</f>
        <v/>
      </c>
      <c r="N181" t="str">
        <f>IF($C181="OK",
   CONCATENATE(YEAR(Plantilla!L192),"-",TEXT(MONTH(Plantilla!L192),"00"),"-",TEXT(DAY(Plantilla!L192),"00")),
"")</f>
        <v/>
      </c>
      <c r="O181" t="str">
        <f>IF($C181="OK",_xlfn.NUMBERVALUE(Plantilla!M192),"")</f>
        <v/>
      </c>
      <c r="P181" t="str">
        <f>IF($C181="OK",
   IF(Plantilla!N192&lt;&gt;"",
      CONCATENATE(YEAR(Plantilla!N192),"-",TEXT(MONTH(Plantilla!N192),"00"),"-",TEXT(DAY(Plantilla!N192),"00")),
   ""),
"")</f>
        <v/>
      </c>
      <c r="Q181" t="str">
        <f>IF($C181="OK",
   VLOOKUP(Plantilla!O192,'Tablas '!$E$4:$F$19,2,FALSE),
"")</f>
        <v/>
      </c>
      <c r="R181" t="str">
        <f>IF($C181="OK",
   VLOOKUP(Plantilla!P192,'Tablas '!$H$4:$I$5,2,FALSE),
"")</f>
        <v/>
      </c>
      <c r="S181" t="str">
        <f>IF($C181="OK",
   VLOOKUP(Plantilla!Q192,'Tablas '!$K$4:$L$8,2,FALSE),
"")</f>
        <v/>
      </c>
      <c r="T181" t="str">
        <f>IF($C181="OK",
   VLOOKUP(Plantilla!R192,'Tablas '!$AE$4:$AF$6,2,FALSE),
"")</f>
        <v/>
      </c>
      <c r="U181" t="str">
        <f>IF($C181="OK",
   VLOOKUP(Plantilla!S192,'Tablas '!$AE$4:$AF$6,2,FALSE),
"")</f>
        <v/>
      </c>
      <c r="V181" t="str">
        <f>IF($C181="OK",TEXT(Plantilla!T192,"#"),"")</f>
        <v/>
      </c>
      <c r="W181" s="84" t="str">
        <f>IF($C181="OK",
   VLOOKUP(Plantilla!U192,'Tablas '!$AM$4:$AN$1126,2,FALSE),
"")</f>
        <v/>
      </c>
      <c r="X181" t="str">
        <f>IF($C181="OK",TEXT(Plantilla!V192,"#"),"")</f>
        <v/>
      </c>
      <c r="Y181" t="str">
        <f>IF($C181="OK",
   CONCATENATE(YEAR(Plantilla!W192),"-",TEXT(MONTH(Plantilla!W192),"00"),"-",TEXT(DAY(Plantilla!W192),"00")),
"")</f>
        <v/>
      </c>
      <c r="Z181" t="str">
        <f>IF($C181="OK",
   CONCATENATE(YEAR(Plantilla!X192),"-",TEXT(MONTH(Plantilla!X192),"00"),"-",TEXT(DAY(Plantilla!X192),"00")),
"")</f>
        <v/>
      </c>
      <c r="AA181" t="str">
        <f>IF($C181="OK",
   TEXT(VLOOKUP(Plantilla!Y192,'Tablas '!$Q$4:$R$9,2,FALSE),"#"),
"")</f>
        <v/>
      </c>
      <c r="AB181" t="str">
        <f>IF($C181="OK",
   CONCATENATE(YEAR(Plantilla!Z192),"-",TEXT(MONTH(Plantilla!Z192),"00"),"-",TEXT(DAY(Plantilla!Z192),"00")),
"")</f>
        <v/>
      </c>
      <c r="AC181" t="str">
        <f>IF($C181="OK",
   TEXT(VLOOKUP(Plantilla!AA192,'Tablas '!$T$4:$U$13,2,FALSE),"#"),
"")</f>
        <v/>
      </c>
      <c r="AD181" t="str">
        <f>IF($C181="OK",TEXT(Plantilla!AB192,"#"),"")</f>
        <v/>
      </c>
      <c r="AE181" t="str">
        <f>IF($C181="OK",
   IF(Plantilla!AC192&lt;&gt;"",
      TEXT(VLOOKUP(Plantilla!AC192,'Tablas '!$W$4:$X$7,2,FALSE),"#"),
   ""),
"")</f>
        <v/>
      </c>
      <c r="AF181" t="str">
        <f>IF($C181="OK",TEXT(Plantilla!AD192,"#"),"")</f>
        <v/>
      </c>
      <c r="AG181" s="6" t="str">
        <f>IF($C181="OK",_xlfn.NUMBERVALUE(Plantilla!AE192),"")</f>
        <v/>
      </c>
      <c r="AH181" s="4" t="str">
        <f>IF($C181="OK",_xlfn.NUMBERVALUE(Plantilla!AF192),"")</f>
        <v/>
      </c>
      <c r="AI181" s="6" t="str">
        <f>IF($C181="OK",_xlfn.NUMBERVALUE(Plantilla!AG192),"")</f>
        <v/>
      </c>
      <c r="AJ181" s="6" t="str">
        <f>IF($C181="OK",_xlfn.NUMBERVALUE(Plantilla!AH192),"")</f>
        <v/>
      </c>
      <c r="AK181" s="6" t="str">
        <f>IF($C181="OK",_xlfn.NUMBERVALUE(Plantilla!AI192),"")</f>
        <v/>
      </c>
      <c r="AL181" s="6" t="str">
        <f>IF($C181="OK",_xlfn.NUMBERVALUE(Plantilla!AJ192),"")</f>
        <v/>
      </c>
      <c r="AM181" s="4" t="str">
        <f>IF($C181="OK",_xlfn.NUMBERVALUE(Plantilla!AK192),"")</f>
        <v/>
      </c>
      <c r="AN181" s="6" t="str">
        <f>IF($C181="OK",_xlfn.NUMBERVALUE(Plantilla!AL192),"")</f>
        <v/>
      </c>
      <c r="AO181" s="4" t="str">
        <f>IF($C181="OK",_xlfn.NUMBERVALUE(Plantilla!AM192),"")</f>
        <v/>
      </c>
      <c r="AP181" s="6" t="str">
        <f>IF($C181="OK",_xlfn.NUMBERVALUE(Plantilla!AN192),"")</f>
        <v/>
      </c>
      <c r="AQ181" s="4" t="str">
        <f>IF($C181="OK",_xlfn.NUMBERVALUE(Plantilla!AO192),"")</f>
        <v/>
      </c>
      <c r="AR181" s="6" t="str">
        <f>IF($C181="OK",_xlfn.NUMBERVALUE(Plantilla!AP192),"")</f>
        <v/>
      </c>
      <c r="AS181" s="4" t="str">
        <f>IF($C181="OK",_xlfn.NUMBERVALUE(Plantilla!AQ192),"")</f>
        <v/>
      </c>
      <c r="AT181" s="6" t="str">
        <f>IF($C181="OK",_xlfn.NUMBERVALUE(Plantilla!AR192),"")</f>
        <v/>
      </c>
      <c r="AU181" s="4" t="str">
        <f>IF($C181="OK",_xlfn.NUMBERVALUE(Plantilla!AS192),"")</f>
        <v/>
      </c>
      <c r="AV181" s="6" t="str">
        <f>IF($C181="OK",_xlfn.NUMBERVALUE(Plantilla!AT192),"")</f>
        <v/>
      </c>
      <c r="AW181" s="4" t="str">
        <f>IF($C181="OK",_xlfn.NUMBERVALUE(Plantilla!AU192),"")</f>
        <v/>
      </c>
      <c r="AX181" s="6" t="str">
        <f>IF($C181="OK",_xlfn.NUMBERVALUE(Plantilla!AV192),"")</f>
        <v/>
      </c>
      <c r="AY181" s="4" t="str">
        <f>IF($C181="OK",_xlfn.NUMBERVALUE(Plantilla!AW192),"")</f>
        <v/>
      </c>
      <c r="AZ181" s="6" t="str">
        <f>IF($C181="OK",_xlfn.NUMBERVALUE(Plantilla!AX192),"")</f>
        <v/>
      </c>
      <c r="BA181" t="str">
        <f>IF($C181="OK",_xlfn.NUMBERVALUE(Plantilla!AY192),"")</f>
        <v/>
      </c>
      <c r="BB181" t="str">
        <f>IF($C181="OK",_xlfn.NUMBERVALUE(Plantilla!AZ192),"")</f>
        <v/>
      </c>
      <c r="BC181" s="4" t="str">
        <f>IF($C181="OK",_xlfn.NUMBERVALUE(Plantilla!BA192),"")</f>
        <v/>
      </c>
      <c r="BD181" s="6" t="str">
        <f>IF($C181="OK",_xlfn.NUMBERVALUE(Plantilla!BB192),"")</f>
        <v/>
      </c>
      <c r="BE181" s="4" t="str">
        <f>IF($C181="OK",_xlfn.NUMBERVALUE(Plantilla!BC192),"")</f>
        <v/>
      </c>
      <c r="BF181" s="6" t="str">
        <f>IF($C181="OK",_xlfn.NUMBERVALUE(Plantilla!BD192),"")</f>
        <v/>
      </c>
      <c r="BG181" s="4" t="str">
        <f>IF($C181="OK",_xlfn.NUMBERVALUE(Plantilla!BE192),"")</f>
        <v/>
      </c>
      <c r="BH181" s="6" t="str">
        <f>IF($C181="OK",_xlfn.NUMBERVALUE(Plantilla!BF192),"")</f>
        <v/>
      </c>
      <c r="BI181" s="110" t="str">
        <f>IF($C181="OK",_xlfn.NUMBERVALUE(Plantilla!BG192),"")</f>
        <v/>
      </c>
      <c r="BJ181" s="6" t="str">
        <f>IF($C181="OK",_xlfn.NUMBERVALUE(Plantilla!BH192),"")</f>
        <v/>
      </c>
      <c r="BK181" s="109" t="str">
        <f>IF($C181="OK",_xlfn.NUMBERVALUE(Plantilla!BI192),"")</f>
        <v/>
      </c>
      <c r="BL181" s="6" t="str">
        <f>IF($C181="OK",
   IF(Plantilla!BJ192&lt;&gt;"",
      TEXT(VLOOKUP(Plantilla!BJ192,'Tablas '!$Z$4:$AA$6,2,FALSE),"#"),
   ""),
"")</f>
        <v/>
      </c>
      <c r="BM181" s="4" t="str">
        <f>IF($C181="OK",_xlfn.NUMBERVALUE(Plantilla!BK192),"")</f>
        <v/>
      </c>
      <c r="BN181" s="4" t="str">
        <f>IF($C181="OK",_xlfn.NUMBERVALUE(Plantilla!BL192),"")</f>
        <v/>
      </c>
      <c r="BO181" s="6" t="str">
        <f>IF($C181="OK",_xlfn.NUMBERVALUE(Plantilla!BM192),"")</f>
        <v/>
      </c>
      <c r="BP181" s="4" t="str">
        <f>IF($C181="OK",_xlfn.NUMBERVALUE(Plantilla!BN192),"")</f>
        <v/>
      </c>
      <c r="BQ181" s="6" t="str">
        <f>IF($C181="OK",_xlfn.NUMBERVALUE(Plantilla!BO192),"")</f>
        <v/>
      </c>
      <c r="BR181" s="4" t="str">
        <f>IF($C181="OK",_xlfn.NUMBERVALUE(Plantilla!BP192),"")</f>
        <v/>
      </c>
      <c r="BS181" s="6" t="str">
        <f>IF($C181="OK",_xlfn.NUMBERVALUE(Plantilla!BQ192),"")</f>
        <v/>
      </c>
      <c r="BT181" s="4" t="str">
        <f>IF($C181="OK",_xlfn.NUMBERVALUE(Plantilla!BR192),"")</f>
        <v/>
      </c>
      <c r="BU181" s="6" t="str">
        <f>IF($C181="OK",_xlfn.NUMBERVALUE(Plantilla!BS192),"")</f>
        <v/>
      </c>
      <c r="BV181" s="6" t="str">
        <f>IF($C181="OK",_xlfn.NUMBERVALUE(Plantilla!BT192),"")</f>
        <v/>
      </c>
      <c r="BW181" s="6" t="str">
        <f>IF($C181="OK",_xlfn.NUMBERVALUE(Plantilla!BU192),"")</f>
        <v/>
      </c>
      <c r="BX181" s="6" t="str">
        <f>IF($C181="OK",_xlfn.NUMBERVALUE(Plantilla!BV192),"")</f>
        <v/>
      </c>
      <c r="BY181" s="6" t="str">
        <f>IF($C181="OK",_xlfn.NUMBERVALUE(Plantilla!BW192),"")</f>
        <v/>
      </c>
      <c r="BZ181" s="6" t="str">
        <f>IF($C181="OK",_xlfn.NUMBERVALUE(Plantilla!BX192),"")</f>
        <v/>
      </c>
      <c r="CA181" s="6" t="str">
        <f>IF($C181="OK",_xlfn.NUMBERVALUE(Plantilla!BY192),"")</f>
        <v/>
      </c>
      <c r="CB181" s="6" t="str">
        <f>IF($C181="OK",_xlfn.NUMBERVALUE(Plantilla!BZ192),"")</f>
        <v/>
      </c>
      <c r="CC181" s="6" t="str">
        <f>IF($C181="OK",_xlfn.NUMBERVALUE(Plantilla!CA192),"")</f>
        <v/>
      </c>
      <c r="CD181" s="6" t="str">
        <f>IF($C181="OK",_xlfn.NUMBERVALUE(Plantilla!CB192),"")</f>
        <v/>
      </c>
      <c r="CE181" s="6" t="str">
        <f>IF($C181="OK",_xlfn.NUMBERVALUE(Plantilla!CC192),"")</f>
        <v/>
      </c>
      <c r="CF181" s="4" t="str">
        <f>IF($C181="OK",_xlfn.NUMBERVALUE(Plantilla!CD192),"")</f>
        <v/>
      </c>
      <c r="CG181" s="6" t="str">
        <f>IF($C181="OK",_xlfn.NUMBERVALUE(Plantilla!CE192),"")</f>
        <v/>
      </c>
      <c r="CH181" s="6" t="str">
        <f>IF($C181="OK",_xlfn.NUMBERVALUE(Plantilla!CF192),"")</f>
        <v/>
      </c>
      <c r="CI181" s="6" t="str">
        <f>IF($C181="OK",_xlfn.NUMBERVALUE(Plantilla!CG192),"")</f>
        <v/>
      </c>
      <c r="CJ181" s="6" t="str">
        <f>IF($C181="OK",_xlfn.NUMBERVALUE(Plantilla!CH192),"")</f>
        <v/>
      </c>
      <c r="CK181" s="6" t="str">
        <f>IF($C181="OK",_xlfn.NUMBERVALUE(Plantilla!CI192),"")</f>
        <v/>
      </c>
      <c r="CL181" s="6" t="str">
        <f>IF($C181="OK",_xlfn.NUMBERVALUE(Plantilla!CJ192),"")</f>
        <v/>
      </c>
      <c r="CM181" t="str">
        <f>IF($C181="OK",TEXT(Plantilla!CK192,"#"),"")</f>
        <v/>
      </c>
      <c r="CN181" s="6" t="str">
        <f>IF($C181="OK",_xlfn.NUMBERVALUE(Plantilla!CL192),"")</f>
        <v/>
      </c>
      <c r="CO181" s="6" t="str">
        <f>IF($C181="OK",_xlfn.NUMBERVALUE(Plantilla!CM192),"")</f>
        <v/>
      </c>
      <c r="CP181" s="110" t="str">
        <f>IF($C181="OK",_xlfn.NUMBERVALUE(Plantilla!CN192),"")</f>
        <v/>
      </c>
      <c r="CQ181" s="6" t="str">
        <f>IF($C181="OK",_xlfn.NUMBERVALUE(Plantilla!CO192),"")</f>
        <v/>
      </c>
      <c r="CR181" s="109" t="str">
        <f>IF($C181="OK",_xlfn.NUMBERVALUE(Plantilla!CP192),"")</f>
        <v/>
      </c>
      <c r="CS181" s="110" t="str">
        <f>IF($C181="OK",_xlfn.NUMBERVALUE(Plantilla!CQ192),"")</f>
        <v/>
      </c>
      <c r="CT181" s="6" t="str">
        <f>IF($C181="OK",_xlfn.NUMBERVALUE(Plantilla!CR192),"")</f>
        <v/>
      </c>
      <c r="CU181" s="109" t="str">
        <f>IF($C181="OK",_xlfn.NUMBERVALUE(Plantilla!CS192),"")</f>
        <v/>
      </c>
      <c r="CV181" s="110" t="str">
        <f>IF($C181="OK",_xlfn.NUMBERVALUE(Plantilla!CT192),"")</f>
        <v/>
      </c>
      <c r="CW181" s="6" t="str">
        <f>IF($C181="OK",_xlfn.NUMBERVALUE(Plantilla!CU192),"")</f>
        <v/>
      </c>
      <c r="CX181" s="82" t="str">
        <f>IF($C181="OK",_xlfn.NUMBERVALUE(Plantilla!CV192),"")</f>
        <v/>
      </c>
      <c r="CY181" s="6" t="str">
        <f>IF($C181="OK",_xlfn.NUMBERVALUE(Plantilla!CW192),"")</f>
        <v/>
      </c>
      <c r="CZ181" s="82" t="str">
        <f>IF($C181="OK",_xlfn.NUMBERVALUE(Plantilla!CX192),"")</f>
        <v/>
      </c>
      <c r="DA181" s="6" t="str">
        <f>IF($C181="OK",_xlfn.NUMBERVALUE(Plantilla!CY192),"")</f>
        <v/>
      </c>
      <c r="DB181" s="109" t="str">
        <f>IF($C181="OK",_xlfn.NUMBERVALUE(Plantilla!CZ192),"")</f>
        <v/>
      </c>
      <c r="DC181" s="6" t="str">
        <f>IF($C181="OK",_xlfn.NUMBERVALUE(Plantilla!DA192),"")</f>
        <v/>
      </c>
      <c r="DD181" s="6" t="str">
        <f>IF($C181="OK",TEXT(Plantilla!DB192,"#"),"")</f>
        <v/>
      </c>
      <c r="DE181" s="6" t="str">
        <f>IF($C181="OK",_xlfn.NUMBERVALUE(Plantilla!DC192),"")</f>
        <v/>
      </c>
      <c r="DF181" s="4" t="str">
        <f>IF($C181="OK",_xlfn.NUMBERVALUE(Plantilla!DD192),"")</f>
        <v/>
      </c>
      <c r="DG181" s="6" t="str">
        <f>IF($C181="OK",_xlfn.NUMBERVALUE(Plantilla!DE192),"")</f>
        <v/>
      </c>
      <c r="DH181" s="6" t="str">
        <f>IF($C181="OK",_xlfn.NUMBERVALUE(Plantilla!DF192),"")</f>
        <v/>
      </c>
      <c r="DI181" s="6" t="str">
        <f>IF($C181="OK",_xlfn.NUMBERVALUE(Plantilla!DG192),"")</f>
        <v/>
      </c>
      <c r="DJ181" s="6" t="str">
        <f>IF($C181="OK",_xlfn.NUMBERVALUE(Plantilla!DH192),"")</f>
        <v/>
      </c>
      <c r="DK181" s="6" t="str">
        <f>IF($C181="OK",_xlfn.NUMBERVALUE(Plantilla!DI192),"")</f>
        <v/>
      </c>
      <c r="DL181" s="6" t="str">
        <f>IF($C181="OK",_xlfn.NUMBERVALUE(Plantilla!DJ192),"")</f>
        <v/>
      </c>
      <c r="DM181" s="6" t="str">
        <f>IF($C181="OK",_xlfn.NUMBERVALUE(Plantilla!DK192),"")</f>
        <v/>
      </c>
      <c r="DN181" s="6" t="str">
        <f>IF($C181="OK",_xlfn.NUMBERVALUE(Plantilla!DL192),"")</f>
        <v/>
      </c>
      <c r="DO181" s="6" t="str">
        <f>IF($C181="OK",_xlfn.NUMBERVALUE(Plantilla!DM192),"")</f>
        <v/>
      </c>
      <c r="DP181" s="6" t="str">
        <f>IF($C181="OK",_xlfn.NUMBERVALUE(Plantilla!DN192),"")</f>
        <v/>
      </c>
      <c r="DQ181" s="6" t="str">
        <f>IF($C181="OK",_xlfn.NUMBERVALUE(Plantilla!DO192),"")</f>
        <v/>
      </c>
      <c r="DR181" s="6" t="str">
        <f>IF($C181="OK",_xlfn.NUMBERVALUE(Plantilla!DP192),"")</f>
        <v/>
      </c>
      <c r="DS181" t="str">
        <f>IF($C181="OK",TEXT(Plantilla!DR192,"#"),"")</f>
        <v/>
      </c>
      <c r="DT181" s="6"/>
    </row>
    <row r="182" spans="1:124" x14ac:dyDescent="0.25">
      <c r="A182" t="str">
        <f>IF(Plantilla!$I$6="¡Perfecto!, Guarda el archivo y adjúntalo a tu interfaz de Nómina Electrónica","OK","Error")</f>
        <v>OK</v>
      </c>
      <c r="B182" t="str">
        <f>IF(Plantilla!$I$6="¡Perfecto!, Guarda el archivo y adjúntalo a tu interfaz de Nómina Electrónica",MID(Plantilla!$D$2,SEARCH("V",Plantilla!$D$2),10),"")</f>
        <v>V2.0</v>
      </c>
      <c r="C182" t="str">
        <f>Plantilla!C193</f>
        <v/>
      </c>
      <c r="D182" t="str">
        <f>IF($C182="OK",Plantilla!B193,"")</f>
        <v/>
      </c>
      <c r="E182" t="str">
        <f>IF($C182="OK",
   VLOOKUP(Plantilla!$E$4,'Tablas '!$AP$4:$AT$6,5,FALSE),
"")</f>
        <v/>
      </c>
      <c r="F182" t="str">
        <f>IF($C182="OK",TEXT(Plantilla!D193,"#"),"")</f>
        <v/>
      </c>
      <c r="G182" t="str">
        <f>IF($C182="OK",
   VLOOKUP(Plantilla!E193,'Tablas '!$B$4:$C$14,2,FALSE),
"")</f>
        <v/>
      </c>
      <c r="H182" t="str">
        <f>IF($C182="OK",TEXT(Plantilla!F193,"#"),"")</f>
        <v/>
      </c>
      <c r="I182" t="str">
        <f>IF($C182="OK",TEXT(Plantilla!G193,"#"),"")</f>
        <v/>
      </c>
      <c r="J182" t="str">
        <f>IF($C182="OK",TEXT(Plantilla!H193,"#"),"")</f>
        <v/>
      </c>
      <c r="K182" t="str">
        <f>IF($C182="OK",TEXT(Plantilla!I193,"#"),"")</f>
        <v/>
      </c>
      <c r="L182" t="str">
        <f>IF($C182="OK",TEXT(Plantilla!J193,"#"),"")</f>
        <v/>
      </c>
      <c r="M182" t="str">
        <f>IF($C182="OK",TEXT(Plantilla!K193,"#"),"")</f>
        <v/>
      </c>
      <c r="N182" t="str">
        <f>IF($C182="OK",
   CONCATENATE(YEAR(Plantilla!L193),"-",TEXT(MONTH(Plantilla!L193),"00"),"-",TEXT(DAY(Plantilla!L193),"00")),
"")</f>
        <v/>
      </c>
      <c r="O182" t="str">
        <f>IF($C182="OK",_xlfn.NUMBERVALUE(Plantilla!M193),"")</f>
        <v/>
      </c>
      <c r="P182" t="str">
        <f>IF($C182="OK",
   IF(Plantilla!N193&lt;&gt;"",
      CONCATENATE(YEAR(Plantilla!N193),"-",TEXT(MONTH(Plantilla!N193),"00"),"-",TEXT(DAY(Plantilla!N193),"00")),
   ""),
"")</f>
        <v/>
      </c>
      <c r="Q182" t="str">
        <f>IF($C182="OK",
   VLOOKUP(Plantilla!O193,'Tablas '!$E$4:$F$19,2,FALSE),
"")</f>
        <v/>
      </c>
      <c r="R182" t="str">
        <f>IF($C182="OK",
   VLOOKUP(Plantilla!P193,'Tablas '!$H$4:$I$5,2,FALSE),
"")</f>
        <v/>
      </c>
      <c r="S182" t="str">
        <f>IF($C182="OK",
   VLOOKUP(Plantilla!Q193,'Tablas '!$K$4:$L$8,2,FALSE),
"")</f>
        <v/>
      </c>
      <c r="T182" t="str">
        <f>IF($C182="OK",
   VLOOKUP(Plantilla!R193,'Tablas '!$AE$4:$AF$6,2,FALSE),
"")</f>
        <v/>
      </c>
      <c r="U182" t="str">
        <f>IF($C182="OK",
   VLOOKUP(Plantilla!S193,'Tablas '!$AE$4:$AF$6,2,FALSE),
"")</f>
        <v/>
      </c>
      <c r="V182" t="str">
        <f>IF($C182="OK",TEXT(Plantilla!T193,"#"),"")</f>
        <v/>
      </c>
      <c r="W182" s="84" t="str">
        <f>IF($C182="OK",
   VLOOKUP(Plantilla!U193,'Tablas '!$AM$4:$AN$1126,2,FALSE),
"")</f>
        <v/>
      </c>
      <c r="X182" t="str">
        <f>IF($C182="OK",TEXT(Plantilla!V193,"#"),"")</f>
        <v/>
      </c>
      <c r="Y182" t="str">
        <f>IF($C182="OK",
   CONCATENATE(YEAR(Plantilla!W193),"-",TEXT(MONTH(Plantilla!W193),"00"),"-",TEXT(DAY(Plantilla!W193),"00")),
"")</f>
        <v/>
      </c>
      <c r="Z182" t="str">
        <f>IF($C182="OK",
   CONCATENATE(YEAR(Plantilla!X193),"-",TEXT(MONTH(Plantilla!X193),"00"),"-",TEXT(DAY(Plantilla!X193),"00")),
"")</f>
        <v/>
      </c>
      <c r="AA182" t="str">
        <f>IF($C182="OK",
   TEXT(VLOOKUP(Plantilla!Y193,'Tablas '!$Q$4:$R$9,2,FALSE),"#"),
"")</f>
        <v/>
      </c>
      <c r="AB182" t="str">
        <f>IF($C182="OK",
   CONCATENATE(YEAR(Plantilla!Z193),"-",TEXT(MONTH(Plantilla!Z193),"00"),"-",TEXT(DAY(Plantilla!Z193),"00")),
"")</f>
        <v/>
      </c>
      <c r="AC182" t="str">
        <f>IF($C182="OK",
   TEXT(VLOOKUP(Plantilla!AA193,'Tablas '!$T$4:$U$13,2,FALSE),"#"),
"")</f>
        <v/>
      </c>
      <c r="AD182" t="str">
        <f>IF($C182="OK",TEXT(Plantilla!AB193,"#"),"")</f>
        <v/>
      </c>
      <c r="AE182" t="str">
        <f>IF($C182="OK",
   IF(Plantilla!AC193&lt;&gt;"",
      TEXT(VLOOKUP(Plantilla!AC193,'Tablas '!$W$4:$X$7,2,FALSE),"#"),
   ""),
"")</f>
        <v/>
      </c>
      <c r="AF182" t="str">
        <f>IF($C182="OK",TEXT(Plantilla!AD193,"#"),"")</f>
        <v/>
      </c>
      <c r="AG182" s="6" t="str">
        <f>IF($C182="OK",_xlfn.NUMBERVALUE(Plantilla!AE193),"")</f>
        <v/>
      </c>
      <c r="AH182" s="4" t="str">
        <f>IF($C182="OK",_xlfn.NUMBERVALUE(Plantilla!AF193),"")</f>
        <v/>
      </c>
      <c r="AI182" s="6" t="str">
        <f>IF($C182="OK",_xlfn.NUMBERVALUE(Plantilla!AG193),"")</f>
        <v/>
      </c>
      <c r="AJ182" s="6" t="str">
        <f>IF($C182="OK",_xlfn.NUMBERVALUE(Plantilla!AH193),"")</f>
        <v/>
      </c>
      <c r="AK182" s="6" t="str">
        <f>IF($C182="OK",_xlfn.NUMBERVALUE(Plantilla!AI193),"")</f>
        <v/>
      </c>
      <c r="AL182" s="6" t="str">
        <f>IF($C182="OK",_xlfn.NUMBERVALUE(Plantilla!AJ193),"")</f>
        <v/>
      </c>
      <c r="AM182" s="4" t="str">
        <f>IF($C182="OK",_xlfn.NUMBERVALUE(Plantilla!AK193),"")</f>
        <v/>
      </c>
      <c r="AN182" s="6" t="str">
        <f>IF($C182="OK",_xlfn.NUMBERVALUE(Plantilla!AL193),"")</f>
        <v/>
      </c>
      <c r="AO182" s="4" t="str">
        <f>IF($C182="OK",_xlfn.NUMBERVALUE(Plantilla!AM193),"")</f>
        <v/>
      </c>
      <c r="AP182" s="6" t="str">
        <f>IF($C182="OK",_xlfn.NUMBERVALUE(Plantilla!AN193),"")</f>
        <v/>
      </c>
      <c r="AQ182" s="4" t="str">
        <f>IF($C182="OK",_xlfn.NUMBERVALUE(Plantilla!AO193),"")</f>
        <v/>
      </c>
      <c r="AR182" s="6" t="str">
        <f>IF($C182="OK",_xlfn.NUMBERVALUE(Plantilla!AP193),"")</f>
        <v/>
      </c>
      <c r="AS182" s="4" t="str">
        <f>IF($C182="OK",_xlfn.NUMBERVALUE(Plantilla!AQ193),"")</f>
        <v/>
      </c>
      <c r="AT182" s="6" t="str">
        <f>IF($C182="OK",_xlfn.NUMBERVALUE(Plantilla!AR193),"")</f>
        <v/>
      </c>
      <c r="AU182" s="4" t="str">
        <f>IF($C182="OK",_xlfn.NUMBERVALUE(Plantilla!AS193),"")</f>
        <v/>
      </c>
      <c r="AV182" s="6" t="str">
        <f>IF($C182="OK",_xlfn.NUMBERVALUE(Plantilla!AT193),"")</f>
        <v/>
      </c>
      <c r="AW182" s="4" t="str">
        <f>IF($C182="OK",_xlfn.NUMBERVALUE(Plantilla!AU193),"")</f>
        <v/>
      </c>
      <c r="AX182" s="6" t="str">
        <f>IF($C182="OK",_xlfn.NUMBERVALUE(Plantilla!AV193),"")</f>
        <v/>
      </c>
      <c r="AY182" s="4" t="str">
        <f>IF($C182="OK",_xlfn.NUMBERVALUE(Plantilla!AW193),"")</f>
        <v/>
      </c>
      <c r="AZ182" s="6" t="str">
        <f>IF($C182="OK",_xlfn.NUMBERVALUE(Plantilla!AX193),"")</f>
        <v/>
      </c>
      <c r="BA182" t="str">
        <f>IF($C182="OK",_xlfn.NUMBERVALUE(Plantilla!AY193),"")</f>
        <v/>
      </c>
      <c r="BB182" t="str">
        <f>IF($C182="OK",_xlfn.NUMBERVALUE(Plantilla!AZ193),"")</f>
        <v/>
      </c>
      <c r="BC182" s="4" t="str">
        <f>IF($C182="OK",_xlfn.NUMBERVALUE(Plantilla!BA193),"")</f>
        <v/>
      </c>
      <c r="BD182" s="6" t="str">
        <f>IF($C182="OK",_xlfn.NUMBERVALUE(Plantilla!BB193),"")</f>
        <v/>
      </c>
      <c r="BE182" s="4" t="str">
        <f>IF($C182="OK",_xlfn.NUMBERVALUE(Plantilla!BC193),"")</f>
        <v/>
      </c>
      <c r="BF182" s="6" t="str">
        <f>IF($C182="OK",_xlfn.NUMBERVALUE(Plantilla!BD193),"")</f>
        <v/>
      </c>
      <c r="BG182" s="4" t="str">
        <f>IF($C182="OK",_xlfn.NUMBERVALUE(Plantilla!BE193),"")</f>
        <v/>
      </c>
      <c r="BH182" s="6" t="str">
        <f>IF($C182="OK",_xlfn.NUMBERVALUE(Plantilla!BF193),"")</f>
        <v/>
      </c>
      <c r="BI182" s="110" t="str">
        <f>IF($C182="OK",_xlfn.NUMBERVALUE(Plantilla!BG193),"")</f>
        <v/>
      </c>
      <c r="BJ182" s="6" t="str">
        <f>IF($C182="OK",_xlfn.NUMBERVALUE(Plantilla!BH193),"")</f>
        <v/>
      </c>
      <c r="BK182" s="109" t="str">
        <f>IF($C182="OK",_xlfn.NUMBERVALUE(Plantilla!BI193),"")</f>
        <v/>
      </c>
      <c r="BL182" s="6" t="str">
        <f>IF($C182="OK",
   IF(Plantilla!BJ193&lt;&gt;"",
      TEXT(VLOOKUP(Plantilla!BJ193,'Tablas '!$Z$4:$AA$6,2,FALSE),"#"),
   ""),
"")</f>
        <v/>
      </c>
      <c r="BM182" s="4" t="str">
        <f>IF($C182="OK",_xlfn.NUMBERVALUE(Plantilla!BK193),"")</f>
        <v/>
      </c>
      <c r="BN182" s="4" t="str">
        <f>IF($C182="OK",_xlfn.NUMBERVALUE(Plantilla!BL193),"")</f>
        <v/>
      </c>
      <c r="BO182" s="6" t="str">
        <f>IF($C182="OK",_xlfn.NUMBERVALUE(Plantilla!BM193),"")</f>
        <v/>
      </c>
      <c r="BP182" s="4" t="str">
        <f>IF($C182="OK",_xlfn.NUMBERVALUE(Plantilla!BN193),"")</f>
        <v/>
      </c>
      <c r="BQ182" s="6" t="str">
        <f>IF($C182="OK",_xlfn.NUMBERVALUE(Plantilla!BO193),"")</f>
        <v/>
      </c>
      <c r="BR182" s="4" t="str">
        <f>IF($C182="OK",_xlfn.NUMBERVALUE(Plantilla!BP193),"")</f>
        <v/>
      </c>
      <c r="BS182" s="6" t="str">
        <f>IF($C182="OK",_xlfn.NUMBERVALUE(Plantilla!BQ193),"")</f>
        <v/>
      </c>
      <c r="BT182" s="4" t="str">
        <f>IF($C182="OK",_xlfn.NUMBERVALUE(Plantilla!BR193),"")</f>
        <v/>
      </c>
      <c r="BU182" s="6" t="str">
        <f>IF($C182="OK",_xlfn.NUMBERVALUE(Plantilla!BS193),"")</f>
        <v/>
      </c>
      <c r="BV182" s="6" t="str">
        <f>IF($C182="OK",_xlfn.NUMBERVALUE(Plantilla!BT193),"")</f>
        <v/>
      </c>
      <c r="BW182" s="6" t="str">
        <f>IF($C182="OK",_xlfn.NUMBERVALUE(Plantilla!BU193),"")</f>
        <v/>
      </c>
      <c r="BX182" s="6" t="str">
        <f>IF($C182="OK",_xlfn.NUMBERVALUE(Plantilla!BV193),"")</f>
        <v/>
      </c>
      <c r="BY182" s="6" t="str">
        <f>IF($C182="OK",_xlfn.NUMBERVALUE(Plantilla!BW193),"")</f>
        <v/>
      </c>
      <c r="BZ182" s="6" t="str">
        <f>IF($C182="OK",_xlfn.NUMBERVALUE(Plantilla!BX193),"")</f>
        <v/>
      </c>
      <c r="CA182" s="6" t="str">
        <f>IF($C182="OK",_xlfn.NUMBERVALUE(Plantilla!BY193),"")</f>
        <v/>
      </c>
      <c r="CB182" s="6" t="str">
        <f>IF($C182="OK",_xlfn.NUMBERVALUE(Plantilla!BZ193),"")</f>
        <v/>
      </c>
      <c r="CC182" s="6" t="str">
        <f>IF($C182="OK",_xlfn.NUMBERVALUE(Plantilla!CA193),"")</f>
        <v/>
      </c>
      <c r="CD182" s="6" t="str">
        <f>IF($C182="OK",_xlfn.NUMBERVALUE(Plantilla!CB193),"")</f>
        <v/>
      </c>
      <c r="CE182" s="6" t="str">
        <f>IF($C182="OK",_xlfn.NUMBERVALUE(Plantilla!CC193),"")</f>
        <v/>
      </c>
      <c r="CF182" s="4" t="str">
        <f>IF($C182="OK",_xlfn.NUMBERVALUE(Plantilla!CD193),"")</f>
        <v/>
      </c>
      <c r="CG182" s="6" t="str">
        <f>IF($C182="OK",_xlfn.NUMBERVALUE(Plantilla!CE193),"")</f>
        <v/>
      </c>
      <c r="CH182" s="6" t="str">
        <f>IF($C182="OK",_xlfn.NUMBERVALUE(Plantilla!CF193),"")</f>
        <v/>
      </c>
      <c r="CI182" s="6" t="str">
        <f>IF($C182="OK",_xlfn.NUMBERVALUE(Plantilla!CG193),"")</f>
        <v/>
      </c>
      <c r="CJ182" s="6" t="str">
        <f>IF($C182="OK",_xlfn.NUMBERVALUE(Plantilla!CH193),"")</f>
        <v/>
      </c>
      <c r="CK182" s="6" t="str">
        <f>IF($C182="OK",_xlfn.NUMBERVALUE(Plantilla!CI193),"")</f>
        <v/>
      </c>
      <c r="CL182" s="6" t="str">
        <f>IF($C182="OK",_xlfn.NUMBERVALUE(Plantilla!CJ193),"")</f>
        <v/>
      </c>
      <c r="CM182" t="str">
        <f>IF($C182="OK",TEXT(Plantilla!CK193,"#"),"")</f>
        <v/>
      </c>
      <c r="CN182" s="6" t="str">
        <f>IF($C182="OK",_xlfn.NUMBERVALUE(Plantilla!CL193),"")</f>
        <v/>
      </c>
      <c r="CO182" s="6" t="str">
        <f>IF($C182="OK",_xlfn.NUMBERVALUE(Plantilla!CM193),"")</f>
        <v/>
      </c>
      <c r="CP182" s="110" t="str">
        <f>IF($C182="OK",_xlfn.NUMBERVALUE(Plantilla!CN193),"")</f>
        <v/>
      </c>
      <c r="CQ182" s="6" t="str">
        <f>IF($C182="OK",_xlfn.NUMBERVALUE(Plantilla!CO193),"")</f>
        <v/>
      </c>
      <c r="CR182" s="109" t="str">
        <f>IF($C182="OK",_xlfn.NUMBERVALUE(Plantilla!CP193),"")</f>
        <v/>
      </c>
      <c r="CS182" s="110" t="str">
        <f>IF($C182="OK",_xlfn.NUMBERVALUE(Plantilla!CQ193),"")</f>
        <v/>
      </c>
      <c r="CT182" s="6" t="str">
        <f>IF($C182="OK",_xlfn.NUMBERVALUE(Plantilla!CR193),"")</f>
        <v/>
      </c>
      <c r="CU182" s="109" t="str">
        <f>IF($C182="OK",_xlfn.NUMBERVALUE(Plantilla!CS193),"")</f>
        <v/>
      </c>
      <c r="CV182" s="110" t="str">
        <f>IF($C182="OK",_xlfn.NUMBERVALUE(Plantilla!CT193),"")</f>
        <v/>
      </c>
      <c r="CW182" s="6" t="str">
        <f>IF($C182="OK",_xlfn.NUMBERVALUE(Plantilla!CU193),"")</f>
        <v/>
      </c>
      <c r="CX182" s="82" t="str">
        <f>IF($C182="OK",_xlfn.NUMBERVALUE(Plantilla!CV193),"")</f>
        <v/>
      </c>
      <c r="CY182" s="6" t="str">
        <f>IF($C182="OK",_xlfn.NUMBERVALUE(Plantilla!CW193),"")</f>
        <v/>
      </c>
      <c r="CZ182" s="82" t="str">
        <f>IF($C182="OK",_xlfn.NUMBERVALUE(Plantilla!CX193),"")</f>
        <v/>
      </c>
      <c r="DA182" s="6" t="str">
        <f>IF($C182="OK",_xlfn.NUMBERVALUE(Plantilla!CY193),"")</f>
        <v/>
      </c>
      <c r="DB182" s="109" t="str">
        <f>IF($C182="OK",_xlfn.NUMBERVALUE(Plantilla!CZ193),"")</f>
        <v/>
      </c>
      <c r="DC182" s="6" t="str">
        <f>IF($C182="OK",_xlfn.NUMBERVALUE(Plantilla!DA193),"")</f>
        <v/>
      </c>
      <c r="DD182" s="6" t="str">
        <f>IF($C182="OK",TEXT(Plantilla!DB193,"#"),"")</f>
        <v/>
      </c>
      <c r="DE182" s="6" t="str">
        <f>IF($C182="OK",_xlfn.NUMBERVALUE(Plantilla!DC193),"")</f>
        <v/>
      </c>
      <c r="DF182" s="4" t="str">
        <f>IF($C182="OK",_xlfn.NUMBERVALUE(Plantilla!DD193),"")</f>
        <v/>
      </c>
      <c r="DG182" s="6" t="str">
        <f>IF($C182="OK",_xlfn.NUMBERVALUE(Plantilla!DE193),"")</f>
        <v/>
      </c>
      <c r="DH182" s="6" t="str">
        <f>IF($C182="OK",_xlfn.NUMBERVALUE(Plantilla!DF193),"")</f>
        <v/>
      </c>
      <c r="DI182" s="6" t="str">
        <f>IF($C182="OK",_xlfn.NUMBERVALUE(Plantilla!DG193),"")</f>
        <v/>
      </c>
      <c r="DJ182" s="6" t="str">
        <f>IF($C182="OK",_xlfn.NUMBERVALUE(Plantilla!DH193),"")</f>
        <v/>
      </c>
      <c r="DK182" s="6" t="str">
        <f>IF($C182="OK",_xlfn.NUMBERVALUE(Plantilla!DI193),"")</f>
        <v/>
      </c>
      <c r="DL182" s="6" t="str">
        <f>IF($C182="OK",_xlfn.NUMBERVALUE(Plantilla!DJ193),"")</f>
        <v/>
      </c>
      <c r="DM182" s="6" t="str">
        <f>IF($C182="OK",_xlfn.NUMBERVALUE(Plantilla!DK193),"")</f>
        <v/>
      </c>
      <c r="DN182" s="6" t="str">
        <f>IF($C182="OK",_xlfn.NUMBERVALUE(Plantilla!DL193),"")</f>
        <v/>
      </c>
      <c r="DO182" s="6" t="str">
        <f>IF($C182="OK",_xlfn.NUMBERVALUE(Plantilla!DM193),"")</f>
        <v/>
      </c>
      <c r="DP182" s="6" t="str">
        <f>IF($C182="OK",_xlfn.NUMBERVALUE(Plantilla!DN193),"")</f>
        <v/>
      </c>
      <c r="DQ182" s="6" t="str">
        <f>IF($C182="OK",_xlfn.NUMBERVALUE(Plantilla!DO193),"")</f>
        <v/>
      </c>
      <c r="DR182" s="6" t="str">
        <f>IF($C182="OK",_xlfn.NUMBERVALUE(Plantilla!DP193),"")</f>
        <v/>
      </c>
      <c r="DS182" t="str">
        <f>IF($C182="OK",TEXT(Plantilla!DR193,"#"),"")</f>
        <v/>
      </c>
      <c r="DT182" s="6"/>
    </row>
    <row r="183" spans="1:124" x14ac:dyDescent="0.25">
      <c r="A183" t="str">
        <f>IF(Plantilla!$I$6="¡Perfecto!, Guarda el archivo y adjúntalo a tu interfaz de Nómina Electrónica","OK","Error")</f>
        <v>OK</v>
      </c>
      <c r="B183" t="str">
        <f>IF(Plantilla!$I$6="¡Perfecto!, Guarda el archivo y adjúntalo a tu interfaz de Nómina Electrónica",MID(Plantilla!$D$2,SEARCH("V",Plantilla!$D$2),10),"")</f>
        <v>V2.0</v>
      </c>
      <c r="C183" t="str">
        <f>Plantilla!C194</f>
        <v/>
      </c>
      <c r="D183" t="str">
        <f>IF($C183="OK",Plantilla!B194,"")</f>
        <v/>
      </c>
      <c r="E183" t="str">
        <f>IF($C183="OK",
   VLOOKUP(Plantilla!$E$4,'Tablas '!$AP$4:$AT$6,5,FALSE),
"")</f>
        <v/>
      </c>
      <c r="F183" t="str">
        <f>IF($C183="OK",TEXT(Plantilla!D194,"#"),"")</f>
        <v/>
      </c>
      <c r="G183" t="str">
        <f>IF($C183="OK",
   VLOOKUP(Plantilla!E194,'Tablas '!$B$4:$C$14,2,FALSE),
"")</f>
        <v/>
      </c>
      <c r="H183" t="str">
        <f>IF($C183="OK",TEXT(Plantilla!F194,"#"),"")</f>
        <v/>
      </c>
      <c r="I183" t="str">
        <f>IF($C183="OK",TEXT(Plantilla!G194,"#"),"")</f>
        <v/>
      </c>
      <c r="J183" t="str">
        <f>IF($C183="OK",TEXT(Plantilla!H194,"#"),"")</f>
        <v/>
      </c>
      <c r="K183" t="str">
        <f>IF($C183="OK",TEXT(Plantilla!I194,"#"),"")</f>
        <v/>
      </c>
      <c r="L183" t="str">
        <f>IF($C183="OK",TEXT(Plantilla!J194,"#"),"")</f>
        <v/>
      </c>
      <c r="M183" t="str">
        <f>IF($C183="OK",TEXT(Plantilla!K194,"#"),"")</f>
        <v/>
      </c>
      <c r="N183" t="str">
        <f>IF($C183="OK",
   CONCATENATE(YEAR(Plantilla!L194),"-",TEXT(MONTH(Plantilla!L194),"00"),"-",TEXT(DAY(Plantilla!L194),"00")),
"")</f>
        <v/>
      </c>
      <c r="O183" t="str">
        <f>IF($C183="OK",_xlfn.NUMBERVALUE(Plantilla!M194),"")</f>
        <v/>
      </c>
      <c r="P183" t="str">
        <f>IF($C183="OK",
   IF(Plantilla!N194&lt;&gt;"",
      CONCATENATE(YEAR(Plantilla!N194),"-",TEXT(MONTH(Plantilla!N194),"00"),"-",TEXT(DAY(Plantilla!N194),"00")),
   ""),
"")</f>
        <v/>
      </c>
      <c r="Q183" t="str">
        <f>IF($C183="OK",
   VLOOKUP(Plantilla!O194,'Tablas '!$E$4:$F$19,2,FALSE),
"")</f>
        <v/>
      </c>
      <c r="R183" t="str">
        <f>IF($C183="OK",
   VLOOKUP(Plantilla!P194,'Tablas '!$H$4:$I$5,2,FALSE),
"")</f>
        <v/>
      </c>
      <c r="S183" t="str">
        <f>IF($C183="OK",
   VLOOKUP(Plantilla!Q194,'Tablas '!$K$4:$L$8,2,FALSE),
"")</f>
        <v/>
      </c>
      <c r="T183" t="str">
        <f>IF($C183="OK",
   VLOOKUP(Plantilla!R194,'Tablas '!$AE$4:$AF$6,2,FALSE),
"")</f>
        <v/>
      </c>
      <c r="U183" t="str">
        <f>IF($C183="OK",
   VLOOKUP(Plantilla!S194,'Tablas '!$AE$4:$AF$6,2,FALSE),
"")</f>
        <v/>
      </c>
      <c r="V183" t="str">
        <f>IF($C183="OK",TEXT(Plantilla!T194,"#"),"")</f>
        <v/>
      </c>
      <c r="W183" s="84" t="str">
        <f>IF($C183="OK",
   VLOOKUP(Plantilla!U194,'Tablas '!$AM$4:$AN$1126,2,FALSE),
"")</f>
        <v/>
      </c>
      <c r="X183" t="str">
        <f>IF($C183="OK",TEXT(Plantilla!V194,"#"),"")</f>
        <v/>
      </c>
      <c r="Y183" t="str">
        <f>IF($C183="OK",
   CONCATENATE(YEAR(Plantilla!W194),"-",TEXT(MONTH(Plantilla!W194),"00"),"-",TEXT(DAY(Plantilla!W194),"00")),
"")</f>
        <v/>
      </c>
      <c r="Z183" t="str">
        <f>IF($C183="OK",
   CONCATENATE(YEAR(Plantilla!X194),"-",TEXT(MONTH(Plantilla!X194),"00"),"-",TEXT(DAY(Plantilla!X194),"00")),
"")</f>
        <v/>
      </c>
      <c r="AA183" t="str">
        <f>IF($C183="OK",
   TEXT(VLOOKUP(Plantilla!Y194,'Tablas '!$Q$4:$R$9,2,FALSE),"#"),
"")</f>
        <v/>
      </c>
      <c r="AB183" t="str">
        <f>IF($C183="OK",
   CONCATENATE(YEAR(Plantilla!Z194),"-",TEXT(MONTH(Plantilla!Z194),"00"),"-",TEXT(DAY(Plantilla!Z194),"00")),
"")</f>
        <v/>
      </c>
      <c r="AC183" t="str">
        <f>IF($C183="OK",
   TEXT(VLOOKUP(Plantilla!AA194,'Tablas '!$T$4:$U$13,2,FALSE),"#"),
"")</f>
        <v/>
      </c>
      <c r="AD183" t="str">
        <f>IF($C183="OK",TEXT(Plantilla!AB194,"#"),"")</f>
        <v/>
      </c>
      <c r="AE183" t="str">
        <f>IF($C183="OK",
   IF(Plantilla!AC194&lt;&gt;"",
      TEXT(VLOOKUP(Plantilla!AC194,'Tablas '!$W$4:$X$7,2,FALSE),"#"),
   ""),
"")</f>
        <v/>
      </c>
      <c r="AF183" t="str">
        <f>IF($C183="OK",TEXT(Plantilla!AD194,"#"),"")</f>
        <v/>
      </c>
      <c r="AG183" s="6" t="str">
        <f>IF($C183="OK",_xlfn.NUMBERVALUE(Plantilla!AE194),"")</f>
        <v/>
      </c>
      <c r="AH183" s="4" t="str">
        <f>IF($C183="OK",_xlfn.NUMBERVALUE(Plantilla!AF194),"")</f>
        <v/>
      </c>
      <c r="AI183" s="6" t="str">
        <f>IF($C183="OK",_xlfn.NUMBERVALUE(Plantilla!AG194),"")</f>
        <v/>
      </c>
      <c r="AJ183" s="6" t="str">
        <f>IF($C183="OK",_xlfn.NUMBERVALUE(Plantilla!AH194),"")</f>
        <v/>
      </c>
      <c r="AK183" s="6" t="str">
        <f>IF($C183="OK",_xlfn.NUMBERVALUE(Plantilla!AI194),"")</f>
        <v/>
      </c>
      <c r="AL183" s="6" t="str">
        <f>IF($C183="OK",_xlfn.NUMBERVALUE(Plantilla!AJ194),"")</f>
        <v/>
      </c>
      <c r="AM183" s="4" t="str">
        <f>IF($C183="OK",_xlfn.NUMBERVALUE(Plantilla!AK194),"")</f>
        <v/>
      </c>
      <c r="AN183" s="6" t="str">
        <f>IF($C183="OK",_xlfn.NUMBERVALUE(Plantilla!AL194),"")</f>
        <v/>
      </c>
      <c r="AO183" s="4" t="str">
        <f>IF($C183="OK",_xlfn.NUMBERVALUE(Plantilla!AM194),"")</f>
        <v/>
      </c>
      <c r="AP183" s="6" t="str">
        <f>IF($C183="OK",_xlfn.NUMBERVALUE(Plantilla!AN194),"")</f>
        <v/>
      </c>
      <c r="AQ183" s="4" t="str">
        <f>IF($C183="OK",_xlfn.NUMBERVALUE(Plantilla!AO194),"")</f>
        <v/>
      </c>
      <c r="AR183" s="6" t="str">
        <f>IF($C183="OK",_xlfn.NUMBERVALUE(Plantilla!AP194),"")</f>
        <v/>
      </c>
      <c r="AS183" s="4" t="str">
        <f>IF($C183="OK",_xlfn.NUMBERVALUE(Plantilla!AQ194),"")</f>
        <v/>
      </c>
      <c r="AT183" s="6" t="str">
        <f>IF($C183="OK",_xlfn.NUMBERVALUE(Plantilla!AR194),"")</f>
        <v/>
      </c>
      <c r="AU183" s="4" t="str">
        <f>IF($C183="OK",_xlfn.NUMBERVALUE(Plantilla!AS194),"")</f>
        <v/>
      </c>
      <c r="AV183" s="6" t="str">
        <f>IF($C183="OK",_xlfn.NUMBERVALUE(Plantilla!AT194),"")</f>
        <v/>
      </c>
      <c r="AW183" s="4" t="str">
        <f>IF($C183="OK",_xlfn.NUMBERVALUE(Plantilla!AU194),"")</f>
        <v/>
      </c>
      <c r="AX183" s="6" t="str">
        <f>IF($C183="OK",_xlfn.NUMBERVALUE(Plantilla!AV194),"")</f>
        <v/>
      </c>
      <c r="AY183" s="4" t="str">
        <f>IF($C183="OK",_xlfn.NUMBERVALUE(Plantilla!AW194),"")</f>
        <v/>
      </c>
      <c r="AZ183" s="6" t="str">
        <f>IF($C183="OK",_xlfn.NUMBERVALUE(Plantilla!AX194),"")</f>
        <v/>
      </c>
      <c r="BA183" t="str">
        <f>IF($C183="OK",_xlfn.NUMBERVALUE(Plantilla!AY194),"")</f>
        <v/>
      </c>
      <c r="BB183" t="str">
        <f>IF($C183="OK",_xlfn.NUMBERVALUE(Plantilla!AZ194),"")</f>
        <v/>
      </c>
      <c r="BC183" s="4" t="str">
        <f>IF($C183="OK",_xlfn.NUMBERVALUE(Plantilla!BA194),"")</f>
        <v/>
      </c>
      <c r="BD183" s="6" t="str">
        <f>IF($C183="OK",_xlfn.NUMBERVALUE(Plantilla!BB194),"")</f>
        <v/>
      </c>
      <c r="BE183" s="4" t="str">
        <f>IF($C183="OK",_xlfn.NUMBERVALUE(Plantilla!BC194),"")</f>
        <v/>
      </c>
      <c r="BF183" s="6" t="str">
        <f>IF($C183="OK",_xlfn.NUMBERVALUE(Plantilla!BD194),"")</f>
        <v/>
      </c>
      <c r="BG183" s="4" t="str">
        <f>IF($C183="OK",_xlfn.NUMBERVALUE(Plantilla!BE194),"")</f>
        <v/>
      </c>
      <c r="BH183" s="6" t="str">
        <f>IF($C183="OK",_xlfn.NUMBERVALUE(Plantilla!BF194),"")</f>
        <v/>
      </c>
      <c r="BI183" s="110" t="str">
        <f>IF($C183="OK",_xlfn.NUMBERVALUE(Plantilla!BG194),"")</f>
        <v/>
      </c>
      <c r="BJ183" s="6" t="str">
        <f>IF($C183="OK",_xlfn.NUMBERVALUE(Plantilla!BH194),"")</f>
        <v/>
      </c>
      <c r="BK183" s="109" t="str">
        <f>IF($C183="OK",_xlfn.NUMBERVALUE(Plantilla!BI194),"")</f>
        <v/>
      </c>
      <c r="BL183" s="6" t="str">
        <f>IF($C183="OK",
   IF(Plantilla!BJ194&lt;&gt;"",
      TEXT(VLOOKUP(Plantilla!BJ194,'Tablas '!$Z$4:$AA$6,2,FALSE),"#"),
   ""),
"")</f>
        <v/>
      </c>
      <c r="BM183" s="4" t="str">
        <f>IF($C183="OK",_xlfn.NUMBERVALUE(Plantilla!BK194),"")</f>
        <v/>
      </c>
      <c r="BN183" s="4" t="str">
        <f>IF($C183="OK",_xlfn.NUMBERVALUE(Plantilla!BL194),"")</f>
        <v/>
      </c>
      <c r="BO183" s="6" t="str">
        <f>IF($C183="OK",_xlfn.NUMBERVALUE(Plantilla!BM194),"")</f>
        <v/>
      </c>
      <c r="BP183" s="4" t="str">
        <f>IF($C183="OK",_xlfn.NUMBERVALUE(Plantilla!BN194),"")</f>
        <v/>
      </c>
      <c r="BQ183" s="6" t="str">
        <f>IF($C183="OK",_xlfn.NUMBERVALUE(Plantilla!BO194),"")</f>
        <v/>
      </c>
      <c r="BR183" s="4" t="str">
        <f>IF($C183="OK",_xlfn.NUMBERVALUE(Plantilla!BP194),"")</f>
        <v/>
      </c>
      <c r="BS183" s="6" t="str">
        <f>IF($C183="OK",_xlfn.NUMBERVALUE(Plantilla!BQ194),"")</f>
        <v/>
      </c>
      <c r="BT183" s="4" t="str">
        <f>IF($C183="OK",_xlfn.NUMBERVALUE(Plantilla!BR194),"")</f>
        <v/>
      </c>
      <c r="BU183" s="6" t="str">
        <f>IF($C183="OK",_xlfn.NUMBERVALUE(Plantilla!BS194),"")</f>
        <v/>
      </c>
      <c r="BV183" s="6" t="str">
        <f>IF($C183="OK",_xlfn.NUMBERVALUE(Plantilla!BT194),"")</f>
        <v/>
      </c>
      <c r="BW183" s="6" t="str">
        <f>IF($C183="OK",_xlfn.NUMBERVALUE(Plantilla!BU194),"")</f>
        <v/>
      </c>
      <c r="BX183" s="6" t="str">
        <f>IF($C183="OK",_xlfn.NUMBERVALUE(Plantilla!BV194),"")</f>
        <v/>
      </c>
      <c r="BY183" s="6" t="str">
        <f>IF($C183="OK",_xlfn.NUMBERVALUE(Plantilla!BW194),"")</f>
        <v/>
      </c>
      <c r="BZ183" s="6" t="str">
        <f>IF($C183="OK",_xlfn.NUMBERVALUE(Plantilla!BX194),"")</f>
        <v/>
      </c>
      <c r="CA183" s="6" t="str">
        <f>IF($C183="OK",_xlfn.NUMBERVALUE(Plantilla!BY194),"")</f>
        <v/>
      </c>
      <c r="CB183" s="6" t="str">
        <f>IF($C183="OK",_xlfn.NUMBERVALUE(Plantilla!BZ194),"")</f>
        <v/>
      </c>
      <c r="CC183" s="6" t="str">
        <f>IF($C183="OK",_xlfn.NUMBERVALUE(Plantilla!CA194),"")</f>
        <v/>
      </c>
      <c r="CD183" s="6" t="str">
        <f>IF($C183="OK",_xlfn.NUMBERVALUE(Plantilla!CB194),"")</f>
        <v/>
      </c>
      <c r="CE183" s="6" t="str">
        <f>IF($C183="OK",_xlfn.NUMBERVALUE(Plantilla!CC194),"")</f>
        <v/>
      </c>
      <c r="CF183" s="4" t="str">
        <f>IF($C183="OK",_xlfn.NUMBERVALUE(Plantilla!CD194),"")</f>
        <v/>
      </c>
      <c r="CG183" s="6" t="str">
        <f>IF($C183="OK",_xlfn.NUMBERVALUE(Plantilla!CE194),"")</f>
        <v/>
      </c>
      <c r="CH183" s="6" t="str">
        <f>IF($C183="OK",_xlfn.NUMBERVALUE(Plantilla!CF194),"")</f>
        <v/>
      </c>
      <c r="CI183" s="6" t="str">
        <f>IF($C183="OK",_xlfn.NUMBERVALUE(Plantilla!CG194),"")</f>
        <v/>
      </c>
      <c r="CJ183" s="6" t="str">
        <f>IF($C183="OK",_xlfn.NUMBERVALUE(Plantilla!CH194),"")</f>
        <v/>
      </c>
      <c r="CK183" s="6" t="str">
        <f>IF($C183="OK",_xlfn.NUMBERVALUE(Plantilla!CI194),"")</f>
        <v/>
      </c>
      <c r="CL183" s="6" t="str">
        <f>IF($C183="OK",_xlfn.NUMBERVALUE(Plantilla!CJ194),"")</f>
        <v/>
      </c>
      <c r="CM183" t="str">
        <f>IF($C183="OK",TEXT(Plantilla!CK194,"#"),"")</f>
        <v/>
      </c>
      <c r="CN183" s="6" t="str">
        <f>IF($C183="OK",_xlfn.NUMBERVALUE(Plantilla!CL194),"")</f>
        <v/>
      </c>
      <c r="CO183" s="6" t="str">
        <f>IF($C183="OK",_xlfn.NUMBERVALUE(Plantilla!CM194),"")</f>
        <v/>
      </c>
      <c r="CP183" s="110" t="str">
        <f>IF($C183="OK",_xlfn.NUMBERVALUE(Plantilla!CN194),"")</f>
        <v/>
      </c>
      <c r="CQ183" s="6" t="str">
        <f>IF($C183="OK",_xlfn.NUMBERVALUE(Plantilla!CO194),"")</f>
        <v/>
      </c>
      <c r="CR183" s="109" t="str">
        <f>IF($C183="OK",_xlfn.NUMBERVALUE(Plantilla!CP194),"")</f>
        <v/>
      </c>
      <c r="CS183" s="110" t="str">
        <f>IF($C183="OK",_xlfn.NUMBERVALUE(Plantilla!CQ194),"")</f>
        <v/>
      </c>
      <c r="CT183" s="6" t="str">
        <f>IF($C183="OK",_xlfn.NUMBERVALUE(Plantilla!CR194),"")</f>
        <v/>
      </c>
      <c r="CU183" s="109" t="str">
        <f>IF($C183="OK",_xlfn.NUMBERVALUE(Plantilla!CS194),"")</f>
        <v/>
      </c>
      <c r="CV183" s="110" t="str">
        <f>IF($C183="OK",_xlfn.NUMBERVALUE(Plantilla!CT194),"")</f>
        <v/>
      </c>
      <c r="CW183" s="6" t="str">
        <f>IF($C183="OK",_xlfn.NUMBERVALUE(Plantilla!CU194),"")</f>
        <v/>
      </c>
      <c r="CX183" s="82" t="str">
        <f>IF($C183="OK",_xlfn.NUMBERVALUE(Plantilla!CV194),"")</f>
        <v/>
      </c>
      <c r="CY183" s="6" t="str">
        <f>IF($C183="OK",_xlfn.NUMBERVALUE(Plantilla!CW194),"")</f>
        <v/>
      </c>
      <c r="CZ183" s="82" t="str">
        <f>IF($C183="OK",_xlfn.NUMBERVALUE(Plantilla!CX194),"")</f>
        <v/>
      </c>
      <c r="DA183" s="6" t="str">
        <f>IF($C183="OK",_xlfn.NUMBERVALUE(Plantilla!CY194),"")</f>
        <v/>
      </c>
      <c r="DB183" s="109" t="str">
        <f>IF($C183="OK",_xlfn.NUMBERVALUE(Plantilla!CZ194),"")</f>
        <v/>
      </c>
      <c r="DC183" s="6" t="str">
        <f>IF($C183="OK",_xlfn.NUMBERVALUE(Plantilla!DA194),"")</f>
        <v/>
      </c>
      <c r="DD183" s="6" t="str">
        <f>IF($C183="OK",TEXT(Plantilla!DB194,"#"),"")</f>
        <v/>
      </c>
      <c r="DE183" s="6" t="str">
        <f>IF($C183="OK",_xlfn.NUMBERVALUE(Plantilla!DC194),"")</f>
        <v/>
      </c>
      <c r="DF183" s="4" t="str">
        <f>IF($C183="OK",_xlfn.NUMBERVALUE(Plantilla!DD194),"")</f>
        <v/>
      </c>
      <c r="DG183" s="6" t="str">
        <f>IF($C183="OK",_xlfn.NUMBERVALUE(Plantilla!DE194),"")</f>
        <v/>
      </c>
      <c r="DH183" s="6" t="str">
        <f>IF($C183="OK",_xlfn.NUMBERVALUE(Plantilla!DF194),"")</f>
        <v/>
      </c>
      <c r="DI183" s="6" t="str">
        <f>IF($C183="OK",_xlfn.NUMBERVALUE(Plantilla!DG194),"")</f>
        <v/>
      </c>
      <c r="DJ183" s="6" t="str">
        <f>IF($C183="OK",_xlfn.NUMBERVALUE(Plantilla!DH194),"")</f>
        <v/>
      </c>
      <c r="DK183" s="6" t="str">
        <f>IF($C183="OK",_xlfn.NUMBERVALUE(Plantilla!DI194),"")</f>
        <v/>
      </c>
      <c r="DL183" s="6" t="str">
        <f>IF($C183="OK",_xlfn.NUMBERVALUE(Plantilla!DJ194),"")</f>
        <v/>
      </c>
      <c r="DM183" s="6" t="str">
        <f>IF($C183="OK",_xlfn.NUMBERVALUE(Plantilla!DK194),"")</f>
        <v/>
      </c>
      <c r="DN183" s="6" t="str">
        <f>IF($C183="OK",_xlfn.NUMBERVALUE(Plantilla!DL194),"")</f>
        <v/>
      </c>
      <c r="DO183" s="6" t="str">
        <f>IF($C183="OK",_xlfn.NUMBERVALUE(Plantilla!DM194),"")</f>
        <v/>
      </c>
      <c r="DP183" s="6" t="str">
        <f>IF($C183="OK",_xlfn.NUMBERVALUE(Plantilla!DN194),"")</f>
        <v/>
      </c>
      <c r="DQ183" s="6" t="str">
        <f>IF($C183="OK",_xlfn.NUMBERVALUE(Plantilla!DO194),"")</f>
        <v/>
      </c>
      <c r="DR183" s="6" t="str">
        <f>IF($C183="OK",_xlfn.NUMBERVALUE(Plantilla!DP194),"")</f>
        <v/>
      </c>
      <c r="DS183" t="str">
        <f>IF($C183="OK",TEXT(Plantilla!DR194,"#"),"")</f>
        <v/>
      </c>
      <c r="DT183" s="6"/>
    </row>
    <row r="184" spans="1:124" x14ac:dyDescent="0.25">
      <c r="A184" t="str">
        <f>IF(Plantilla!$I$6="¡Perfecto!, Guarda el archivo y adjúntalo a tu interfaz de Nómina Electrónica","OK","Error")</f>
        <v>OK</v>
      </c>
      <c r="B184" t="str">
        <f>IF(Plantilla!$I$6="¡Perfecto!, Guarda el archivo y adjúntalo a tu interfaz de Nómina Electrónica",MID(Plantilla!$D$2,SEARCH("V",Plantilla!$D$2),10),"")</f>
        <v>V2.0</v>
      </c>
      <c r="C184" t="str">
        <f>Plantilla!C195</f>
        <v/>
      </c>
      <c r="D184" t="str">
        <f>IF($C184="OK",Plantilla!B195,"")</f>
        <v/>
      </c>
      <c r="E184" t="str">
        <f>IF($C184="OK",
   VLOOKUP(Plantilla!$E$4,'Tablas '!$AP$4:$AT$6,5,FALSE),
"")</f>
        <v/>
      </c>
      <c r="F184" t="str">
        <f>IF($C184="OK",TEXT(Plantilla!D195,"#"),"")</f>
        <v/>
      </c>
      <c r="G184" t="str">
        <f>IF($C184="OK",
   VLOOKUP(Plantilla!E195,'Tablas '!$B$4:$C$14,2,FALSE),
"")</f>
        <v/>
      </c>
      <c r="H184" t="str">
        <f>IF($C184="OK",TEXT(Plantilla!F195,"#"),"")</f>
        <v/>
      </c>
      <c r="I184" t="str">
        <f>IF($C184="OK",TEXT(Plantilla!G195,"#"),"")</f>
        <v/>
      </c>
      <c r="J184" t="str">
        <f>IF($C184="OK",TEXT(Plantilla!H195,"#"),"")</f>
        <v/>
      </c>
      <c r="K184" t="str">
        <f>IF($C184="OK",TEXT(Plantilla!I195,"#"),"")</f>
        <v/>
      </c>
      <c r="L184" t="str">
        <f>IF($C184="OK",TEXT(Plantilla!J195,"#"),"")</f>
        <v/>
      </c>
      <c r="M184" t="str">
        <f>IF($C184="OK",TEXT(Plantilla!K195,"#"),"")</f>
        <v/>
      </c>
      <c r="N184" t="str">
        <f>IF($C184="OK",
   CONCATENATE(YEAR(Plantilla!L195),"-",TEXT(MONTH(Plantilla!L195),"00"),"-",TEXT(DAY(Plantilla!L195),"00")),
"")</f>
        <v/>
      </c>
      <c r="O184" t="str">
        <f>IF($C184="OK",_xlfn.NUMBERVALUE(Plantilla!M195),"")</f>
        <v/>
      </c>
      <c r="P184" t="str">
        <f>IF($C184="OK",
   IF(Plantilla!N195&lt;&gt;"",
      CONCATENATE(YEAR(Plantilla!N195),"-",TEXT(MONTH(Plantilla!N195),"00"),"-",TEXT(DAY(Plantilla!N195),"00")),
   ""),
"")</f>
        <v/>
      </c>
      <c r="Q184" t="str">
        <f>IF($C184="OK",
   VLOOKUP(Plantilla!O195,'Tablas '!$E$4:$F$19,2,FALSE),
"")</f>
        <v/>
      </c>
      <c r="R184" t="str">
        <f>IF($C184="OK",
   VLOOKUP(Plantilla!P195,'Tablas '!$H$4:$I$5,2,FALSE),
"")</f>
        <v/>
      </c>
      <c r="S184" t="str">
        <f>IF($C184="OK",
   VLOOKUP(Plantilla!Q195,'Tablas '!$K$4:$L$8,2,FALSE),
"")</f>
        <v/>
      </c>
      <c r="T184" t="str">
        <f>IF($C184="OK",
   VLOOKUP(Plantilla!R195,'Tablas '!$AE$4:$AF$6,2,FALSE),
"")</f>
        <v/>
      </c>
      <c r="U184" t="str">
        <f>IF($C184="OK",
   VLOOKUP(Plantilla!S195,'Tablas '!$AE$4:$AF$6,2,FALSE),
"")</f>
        <v/>
      </c>
      <c r="V184" t="str">
        <f>IF($C184="OK",TEXT(Plantilla!T195,"#"),"")</f>
        <v/>
      </c>
      <c r="W184" s="84" t="str">
        <f>IF($C184="OK",
   VLOOKUP(Plantilla!U195,'Tablas '!$AM$4:$AN$1126,2,FALSE),
"")</f>
        <v/>
      </c>
      <c r="X184" t="str">
        <f>IF($C184="OK",TEXT(Plantilla!V195,"#"),"")</f>
        <v/>
      </c>
      <c r="Y184" t="str">
        <f>IF($C184="OK",
   CONCATENATE(YEAR(Plantilla!W195),"-",TEXT(MONTH(Plantilla!W195),"00"),"-",TEXT(DAY(Plantilla!W195),"00")),
"")</f>
        <v/>
      </c>
      <c r="Z184" t="str">
        <f>IF($C184="OK",
   CONCATENATE(YEAR(Plantilla!X195),"-",TEXT(MONTH(Plantilla!X195),"00"),"-",TEXT(DAY(Plantilla!X195),"00")),
"")</f>
        <v/>
      </c>
      <c r="AA184" t="str">
        <f>IF($C184="OK",
   TEXT(VLOOKUP(Plantilla!Y195,'Tablas '!$Q$4:$R$9,2,FALSE),"#"),
"")</f>
        <v/>
      </c>
      <c r="AB184" t="str">
        <f>IF($C184="OK",
   CONCATENATE(YEAR(Plantilla!Z195),"-",TEXT(MONTH(Plantilla!Z195),"00"),"-",TEXT(DAY(Plantilla!Z195),"00")),
"")</f>
        <v/>
      </c>
      <c r="AC184" t="str">
        <f>IF($C184="OK",
   TEXT(VLOOKUP(Plantilla!AA195,'Tablas '!$T$4:$U$13,2,FALSE),"#"),
"")</f>
        <v/>
      </c>
      <c r="AD184" t="str">
        <f>IF($C184="OK",TEXT(Plantilla!AB195,"#"),"")</f>
        <v/>
      </c>
      <c r="AE184" t="str">
        <f>IF($C184="OK",
   IF(Plantilla!AC195&lt;&gt;"",
      TEXT(VLOOKUP(Plantilla!AC195,'Tablas '!$W$4:$X$7,2,FALSE),"#"),
   ""),
"")</f>
        <v/>
      </c>
      <c r="AF184" t="str">
        <f>IF($C184="OK",TEXT(Plantilla!AD195,"#"),"")</f>
        <v/>
      </c>
      <c r="AG184" s="6" t="str">
        <f>IF($C184="OK",_xlfn.NUMBERVALUE(Plantilla!AE195),"")</f>
        <v/>
      </c>
      <c r="AH184" s="4" t="str">
        <f>IF($C184="OK",_xlfn.NUMBERVALUE(Plantilla!AF195),"")</f>
        <v/>
      </c>
      <c r="AI184" s="6" t="str">
        <f>IF($C184="OK",_xlfn.NUMBERVALUE(Plantilla!AG195),"")</f>
        <v/>
      </c>
      <c r="AJ184" s="6" t="str">
        <f>IF($C184="OK",_xlfn.NUMBERVALUE(Plantilla!AH195),"")</f>
        <v/>
      </c>
      <c r="AK184" s="6" t="str">
        <f>IF($C184="OK",_xlfn.NUMBERVALUE(Plantilla!AI195),"")</f>
        <v/>
      </c>
      <c r="AL184" s="6" t="str">
        <f>IF($C184="OK",_xlfn.NUMBERVALUE(Plantilla!AJ195),"")</f>
        <v/>
      </c>
      <c r="AM184" s="4" t="str">
        <f>IF($C184="OK",_xlfn.NUMBERVALUE(Plantilla!AK195),"")</f>
        <v/>
      </c>
      <c r="AN184" s="6" t="str">
        <f>IF($C184="OK",_xlfn.NUMBERVALUE(Plantilla!AL195),"")</f>
        <v/>
      </c>
      <c r="AO184" s="4" t="str">
        <f>IF($C184="OK",_xlfn.NUMBERVALUE(Plantilla!AM195),"")</f>
        <v/>
      </c>
      <c r="AP184" s="6" t="str">
        <f>IF($C184="OK",_xlfn.NUMBERVALUE(Plantilla!AN195),"")</f>
        <v/>
      </c>
      <c r="AQ184" s="4" t="str">
        <f>IF($C184="OK",_xlfn.NUMBERVALUE(Plantilla!AO195),"")</f>
        <v/>
      </c>
      <c r="AR184" s="6" t="str">
        <f>IF($C184="OK",_xlfn.NUMBERVALUE(Plantilla!AP195),"")</f>
        <v/>
      </c>
      <c r="AS184" s="4" t="str">
        <f>IF($C184="OK",_xlfn.NUMBERVALUE(Plantilla!AQ195),"")</f>
        <v/>
      </c>
      <c r="AT184" s="6" t="str">
        <f>IF($C184="OK",_xlfn.NUMBERVALUE(Plantilla!AR195),"")</f>
        <v/>
      </c>
      <c r="AU184" s="4" t="str">
        <f>IF($C184="OK",_xlfn.NUMBERVALUE(Plantilla!AS195),"")</f>
        <v/>
      </c>
      <c r="AV184" s="6" t="str">
        <f>IF($C184="OK",_xlfn.NUMBERVALUE(Plantilla!AT195),"")</f>
        <v/>
      </c>
      <c r="AW184" s="4" t="str">
        <f>IF($C184="OK",_xlfn.NUMBERVALUE(Plantilla!AU195),"")</f>
        <v/>
      </c>
      <c r="AX184" s="6" t="str">
        <f>IF($C184="OK",_xlfn.NUMBERVALUE(Plantilla!AV195),"")</f>
        <v/>
      </c>
      <c r="AY184" s="4" t="str">
        <f>IF($C184="OK",_xlfn.NUMBERVALUE(Plantilla!AW195),"")</f>
        <v/>
      </c>
      <c r="AZ184" s="6" t="str">
        <f>IF($C184="OK",_xlfn.NUMBERVALUE(Plantilla!AX195),"")</f>
        <v/>
      </c>
      <c r="BA184" t="str">
        <f>IF($C184="OK",_xlfn.NUMBERVALUE(Plantilla!AY195),"")</f>
        <v/>
      </c>
      <c r="BB184" t="str">
        <f>IF($C184="OK",_xlfn.NUMBERVALUE(Plantilla!AZ195),"")</f>
        <v/>
      </c>
      <c r="BC184" s="4" t="str">
        <f>IF($C184="OK",_xlfn.NUMBERVALUE(Plantilla!BA195),"")</f>
        <v/>
      </c>
      <c r="BD184" s="6" t="str">
        <f>IF($C184="OK",_xlfn.NUMBERVALUE(Plantilla!BB195),"")</f>
        <v/>
      </c>
      <c r="BE184" s="4" t="str">
        <f>IF($C184="OK",_xlfn.NUMBERVALUE(Plantilla!BC195),"")</f>
        <v/>
      </c>
      <c r="BF184" s="6" t="str">
        <f>IF($C184="OK",_xlfn.NUMBERVALUE(Plantilla!BD195),"")</f>
        <v/>
      </c>
      <c r="BG184" s="4" t="str">
        <f>IF($C184="OK",_xlfn.NUMBERVALUE(Plantilla!BE195),"")</f>
        <v/>
      </c>
      <c r="BH184" s="6" t="str">
        <f>IF($C184="OK",_xlfn.NUMBERVALUE(Plantilla!BF195),"")</f>
        <v/>
      </c>
      <c r="BI184" s="110" t="str">
        <f>IF($C184="OK",_xlfn.NUMBERVALUE(Plantilla!BG195),"")</f>
        <v/>
      </c>
      <c r="BJ184" s="6" t="str">
        <f>IF($C184="OK",_xlfn.NUMBERVALUE(Plantilla!BH195),"")</f>
        <v/>
      </c>
      <c r="BK184" s="109" t="str">
        <f>IF($C184="OK",_xlfn.NUMBERVALUE(Plantilla!BI195),"")</f>
        <v/>
      </c>
      <c r="BL184" s="6" t="str">
        <f>IF($C184="OK",
   IF(Plantilla!BJ195&lt;&gt;"",
      TEXT(VLOOKUP(Plantilla!BJ195,'Tablas '!$Z$4:$AA$6,2,FALSE),"#"),
   ""),
"")</f>
        <v/>
      </c>
      <c r="BM184" s="4" t="str">
        <f>IF($C184="OK",_xlfn.NUMBERVALUE(Plantilla!BK195),"")</f>
        <v/>
      </c>
      <c r="BN184" s="4" t="str">
        <f>IF($C184="OK",_xlfn.NUMBERVALUE(Plantilla!BL195),"")</f>
        <v/>
      </c>
      <c r="BO184" s="6" t="str">
        <f>IF($C184="OK",_xlfn.NUMBERVALUE(Plantilla!BM195),"")</f>
        <v/>
      </c>
      <c r="BP184" s="4" t="str">
        <f>IF($C184="OK",_xlfn.NUMBERVALUE(Plantilla!BN195),"")</f>
        <v/>
      </c>
      <c r="BQ184" s="6" t="str">
        <f>IF($C184="OK",_xlfn.NUMBERVALUE(Plantilla!BO195),"")</f>
        <v/>
      </c>
      <c r="BR184" s="4" t="str">
        <f>IF($C184="OK",_xlfn.NUMBERVALUE(Plantilla!BP195),"")</f>
        <v/>
      </c>
      <c r="BS184" s="6" t="str">
        <f>IF($C184="OK",_xlfn.NUMBERVALUE(Plantilla!BQ195),"")</f>
        <v/>
      </c>
      <c r="BT184" s="4" t="str">
        <f>IF($C184="OK",_xlfn.NUMBERVALUE(Plantilla!BR195),"")</f>
        <v/>
      </c>
      <c r="BU184" s="6" t="str">
        <f>IF($C184="OK",_xlfn.NUMBERVALUE(Plantilla!BS195),"")</f>
        <v/>
      </c>
      <c r="BV184" s="6" t="str">
        <f>IF($C184="OK",_xlfn.NUMBERVALUE(Plantilla!BT195),"")</f>
        <v/>
      </c>
      <c r="BW184" s="6" t="str">
        <f>IF($C184="OK",_xlfn.NUMBERVALUE(Plantilla!BU195),"")</f>
        <v/>
      </c>
      <c r="BX184" s="6" t="str">
        <f>IF($C184="OK",_xlfn.NUMBERVALUE(Plantilla!BV195),"")</f>
        <v/>
      </c>
      <c r="BY184" s="6" t="str">
        <f>IF($C184="OK",_xlfn.NUMBERVALUE(Plantilla!BW195),"")</f>
        <v/>
      </c>
      <c r="BZ184" s="6" t="str">
        <f>IF($C184="OK",_xlfn.NUMBERVALUE(Plantilla!BX195),"")</f>
        <v/>
      </c>
      <c r="CA184" s="6" t="str">
        <f>IF($C184="OK",_xlfn.NUMBERVALUE(Plantilla!BY195),"")</f>
        <v/>
      </c>
      <c r="CB184" s="6" t="str">
        <f>IF($C184="OK",_xlfn.NUMBERVALUE(Plantilla!BZ195),"")</f>
        <v/>
      </c>
      <c r="CC184" s="6" t="str">
        <f>IF($C184="OK",_xlfn.NUMBERVALUE(Plantilla!CA195),"")</f>
        <v/>
      </c>
      <c r="CD184" s="6" t="str">
        <f>IF($C184="OK",_xlfn.NUMBERVALUE(Plantilla!CB195),"")</f>
        <v/>
      </c>
      <c r="CE184" s="6" t="str">
        <f>IF($C184="OK",_xlfn.NUMBERVALUE(Plantilla!CC195),"")</f>
        <v/>
      </c>
      <c r="CF184" s="4" t="str">
        <f>IF($C184="OK",_xlfn.NUMBERVALUE(Plantilla!CD195),"")</f>
        <v/>
      </c>
      <c r="CG184" s="6" t="str">
        <f>IF($C184="OK",_xlfn.NUMBERVALUE(Plantilla!CE195),"")</f>
        <v/>
      </c>
      <c r="CH184" s="6" t="str">
        <f>IF($C184="OK",_xlfn.NUMBERVALUE(Plantilla!CF195),"")</f>
        <v/>
      </c>
      <c r="CI184" s="6" t="str">
        <f>IF($C184="OK",_xlfn.NUMBERVALUE(Plantilla!CG195),"")</f>
        <v/>
      </c>
      <c r="CJ184" s="6" t="str">
        <f>IF($C184="OK",_xlfn.NUMBERVALUE(Plantilla!CH195),"")</f>
        <v/>
      </c>
      <c r="CK184" s="6" t="str">
        <f>IF($C184="OK",_xlfn.NUMBERVALUE(Plantilla!CI195),"")</f>
        <v/>
      </c>
      <c r="CL184" s="6" t="str">
        <f>IF($C184="OK",_xlfn.NUMBERVALUE(Plantilla!CJ195),"")</f>
        <v/>
      </c>
      <c r="CM184" t="str">
        <f>IF($C184="OK",TEXT(Plantilla!CK195,"#"),"")</f>
        <v/>
      </c>
      <c r="CN184" s="6" t="str">
        <f>IF($C184="OK",_xlfn.NUMBERVALUE(Plantilla!CL195),"")</f>
        <v/>
      </c>
      <c r="CO184" s="6" t="str">
        <f>IF($C184="OK",_xlfn.NUMBERVALUE(Plantilla!CM195),"")</f>
        <v/>
      </c>
      <c r="CP184" s="110" t="str">
        <f>IF($C184="OK",_xlfn.NUMBERVALUE(Plantilla!CN195),"")</f>
        <v/>
      </c>
      <c r="CQ184" s="6" t="str">
        <f>IF($C184="OK",_xlfn.NUMBERVALUE(Plantilla!CO195),"")</f>
        <v/>
      </c>
      <c r="CR184" s="109" t="str">
        <f>IF($C184="OK",_xlfn.NUMBERVALUE(Plantilla!CP195),"")</f>
        <v/>
      </c>
      <c r="CS184" s="110" t="str">
        <f>IF($C184="OK",_xlfn.NUMBERVALUE(Plantilla!CQ195),"")</f>
        <v/>
      </c>
      <c r="CT184" s="6" t="str">
        <f>IF($C184="OK",_xlfn.NUMBERVALUE(Plantilla!CR195),"")</f>
        <v/>
      </c>
      <c r="CU184" s="109" t="str">
        <f>IF($C184="OK",_xlfn.NUMBERVALUE(Plantilla!CS195),"")</f>
        <v/>
      </c>
      <c r="CV184" s="110" t="str">
        <f>IF($C184="OK",_xlfn.NUMBERVALUE(Plantilla!CT195),"")</f>
        <v/>
      </c>
      <c r="CW184" s="6" t="str">
        <f>IF($C184="OK",_xlfn.NUMBERVALUE(Plantilla!CU195),"")</f>
        <v/>
      </c>
      <c r="CX184" s="82" t="str">
        <f>IF($C184="OK",_xlfn.NUMBERVALUE(Plantilla!CV195),"")</f>
        <v/>
      </c>
      <c r="CY184" s="6" t="str">
        <f>IF($C184="OK",_xlfn.NUMBERVALUE(Plantilla!CW195),"")</f>
        <v/>
      </c>
      <c r="CZ184" s="82" t="str">
        <f>IF($C184="OK",_xlfn.NUMBERVALUE(Plantilla!CX195),"")</f>
        <v/>
      </c>
      <c r="DA184" s="6" t="str">
        <f>IF($C184="OK",_xlfn.NUMBERVALUE(Plantilla!CY195),"")</f>
        <v/>
      </c>
      <c r="DB184" s="109" t="str">
        <f>IF($C184="OK",_xlfn.NUMBERVALUE(Plantilla!CZ195),"")</f>
        <v/>
      </c>
      <c r="DC184" s="6" t="str">
        <f>IF($C184="OK",_xlfn.NUMBERVALUE(Plantilla!DA195),"")</f>
        <v/>
      </c>
      <c r="DD184" s="6" t="str">
        <f>IF($C184="OK",TEXT(Plantilla!DB195,"#"),"")</f>
        <v/>
      </c>
      <c r="DE184" s="6" t="str">
        <f>IF($C184="OK",_xlfn.NUMBERVALUE(Plantilla!DC195),"")</f>
        <v/>
      </c>
      <c r="DF184" s="4" t="str">
        <f>IF($C184="OK",_xlfn.NUMBERVALUE(Plantilla!DD195),"")</f>
        <v/>
      </c>
      <c r="DG184" s="6" t="str">
        <f>IF($C184="OK",_xlfn.NUMBERVALUE(Plantilla!DE195),"")</f>
        <v/>
      </c>
      <c r="DH184" s="6" t="str">
        <f>IF($C184="OK",_xlfn.NUMBERVALUE(Plantilla!DF195),"")</f>
        <v/>
      </c>
      <c r="DI184" s="6" t="str">
        <f>IF($C184="OK",_xlfn.NUMBERVALUE(Plantilla!DG195),"")</f>
        <v/>
      </c>
      <c r="DJ184" s="6" t="str">
        <f>IF($C184="OK",_xlfn.NUMBERVALUE(Plantilla!DH195),"")</f>
        <v/>
      </c>
      <c r="DK184" s="6" t="str">
        <f>IF($C184="OK",_xlfn.NUMBERVALUE(Plantilla!DI195),"")</f>
        <v/>
      </c>
      <c r="DL184" s="6" t="str">
        <f>IF($C184="OK",_xlfn.NUMBERVALUE(Plantilla!DJ195),"")</f>
        <v/>
      </c>
      <c r="DM184" s="6" t="str">
        <f>IF($C184="OK",_xlfn.NUMBERVALUE(Plantilla!DK195),"")</f>
        <v/>
      </c>
      <c r="DN184" s="6" t="str">
        <f>IF($C184="OK",_xlfn.NUMBERVALUE(Plantilla!DL195),"")</f>
        <v/>
      </c>
      <c r="DO184" s="6" t="str">
        <f>IF($C184="OK",_xlfn.NUMBERVALUE(Plantilla!DM195),"")</f>
        <v/>
      </c>
      <c r="DP184" s="6" t="str">
        <f>IF($C184="OK",_xlfn.NUMBERVALUE(Plantilla!DN195),"")</f>
        <v/>
      </c>
      <c r="DQ184" s="6" t="str">
        <f>IF($C184="OK",_xlfn.NUMBERVALUE(Plantilla!DO195),"")</f>
        <v/>
      </c>
      <c r="DR184" s="6" t="str">
        <f>IF($C184="OK",_xlfn.NUMBERVALUE(Plantilla!DP195),"")</f>
        <v/>
      </c>
      <c r="DS184" t="str">
        <f>IF($C184="OK",TEXT(Plantilla!DR195,"#"),"")</f>
        <v/>
      </c>
      <c r="DT184" s="6"/>
    </row>
    <row r="185" spans="1:124" x14ac:dyDescent="0.25">
      <c r="A185" t="str">
        <f>IF(Plantilla!$I$6="¡Perfecto!, Guarda el archivo y adjúntalo a tu interfaz de Nómina Electrónica","OK","Error")</f>
        <v>OK</v>
      </c>
      <c r="B185" t="str">
        <f>IF(Plantilla!$I$6="¡Perfecto!, Guarda el archivo y adjúntalo a tu interfaz de Nómina Electrónica",MID(Plantilla!$D$2,SEARCH("V",Plantilla!$D$2),10),"")</f>
        <v>V2.0</v>
      </c>
      <c r="C185" t="str">
        <f>Plantilla!C196</f>
        <v/>
      </c>
      <c r="D185" t="str">
        <f>IF($C185="OK",Plantilla!B196,"")</f>
        <v/>
      </c>
      <c r="E185" t="str">
        <f>IF($C185="OK",
   VLOOKUP(Plantilla!$E$4,'Tablas '!$AP$4:$AT$6,5,FALSE),
"")</f>
        <v/>
      </c>
      <c r="F185" t="str">
        <f>IF($C185="OK",TEXT(Plantilla!D196,"#"),"")</f>
        <v/>
      </c>
      <c r="G185" t="str">
        <f>IF($C185="OK",
   VLOOKUP(Plantilla!E196,'Tablas '!$B$4:$C$14,2,FALSE),
"")</f>
        <v/>
      </c>
      <c r="H185" t="str">
        <f>IF($C185="OK",TEXT(Plantilla!F196,"#"),"")</f>
        <v/>
      </c>
      <c r="I185" t="str">
        <f>IF($C185="OK",TEXT(Plantilla!G196,"#"),"")</f>
        <v/>
      </c>
      <c r="J185" t="str">
        <f>IF($C185="OK",TEXT(Plantilla!H196,"#"),"")</f>
        <v/>
      </c>
      <c r="K185" t="str">
        <f>IF($C185="OK",TEXT(Plantilla!I196,"#"),"")</f>
        <v/>
      </c>
      <c r="L185" t="str">
        <f>IF($C185="OK",TEXT(Plantilla!J196,"#"),"")</f>
        <v/>
      </c>
      <c r="M185" t="str">
        <f>IF($C185="OK",TEXT(Plantilla!K196,"#"),"")</f>
        <v/>
      </c>
      <c r="N185" t="str">
        <f>IF($C185="OK",
   CONCATENATE(YEAR(Plantilla!L196),"-",TEXT(MONTH(Plantilla!L196),"00"),"-",TEXT(DAY(Plantilla!L196),"00")),
"")</f>
        <v/>
      </c>
      <c r="O185" t="str">
        <f>IF($C185="OK",_xlfn.NUMBERVALUE(Plantilla!M196),"")</f>
        <v/>
      </c>
      <c r="P185" t="str">
        <f>IF($C185="OK",
   IF(Plantilla!N196&lt;&gt;"",
      CONCATENATE(YEAR(Plantilla!N196),"-",TEXT(MONTH(Plantilla!N196),"00"),"-",TEXT(DAY(Plantilla!N196),"00")),
   ""),
"")</f>
        <v/>
      </c>
      <c r="Q185" t="str">
        <f>IF($C185="OK",
   VLOOKUP(Plantilla!O196,'Tablas '!$E$4:$F$19,2,FALSE),
"")</f>
        <v/>
      </c>
      <c r="R185" t="str">
        <f>IF($C185="OK",
   VLOOKUP(Plantilla!P196,'Tablas '!$H$4:$I$5,2,FALSE),
"")</f>
        <v/>
      </c>
      <c r="S185" t="str">
        <f>IF($C185="OK",
   VLOOKUP(Plantilla!Q196,'Tablas '!$K$4:$L$8,2,FALSE),
"")</f>
        <v/>
      </c>
      <c r="T185" t="str">
        <f>IF($C185="OK",
   VLOOKUP(Plantilla!R196,'Tablas '!$AE$4:$AF$6,2,FALSE),
"")</f>
        <v/>
      </c>
      <c r="U185" t="str">
        <f>IF($C185="OK",
   VLOOKUP(Plantilla!S196,'Tablas '!$AE$4:$AF$6,2,FALSE),
"")</f>
        <v/>
      </c>
      <c r="V185" t="str">
        <f>IF($C185="OK",TEXT(Plantilla!T196,"#"),"")</f>
        <v/>
      </c>
      <c r="W185" s="84" t="str">
        <f>IF($C185="OK",
   VLOOKUP(Plantilla!U196,'Tablas '!$AM$4:$AN$1126,2,FALSE),
"")</f>
        <v/>
      </c>
      <c r="X185" t="str">
        <f>IF($C185="OK",TEXT(Plantilla!V196,"#"),"")</f>
        <v/>
      </c>
      <c r="Y185" t="str">
        <f>IF($C185="OK",
   CONCATENATE(YEAR(Plantilla!W196),"-",TEXT(MONTH(Plantilla!W196),"00"),"-",TEXT(DAY(Plantilla!W196),"00")),
"")</f>
        <v/>
      </c>
      <c r="Z185" t="str">
        <f>IF($C185="OK",
   CONCATENATE(YEAR(Plantilla!X196),"-",TEXT(MONTH(Plantilla!X196),"00"),"-",TEXT(DAY(Plantilla!X196),"00")),
"")</f>
        <v/>
      </c>
      <c r="AA185" t="str">
        <f>IF($C185="OK",
   TEXT(VLOOKUP(Plantilla!Y196,'Tablas '!$Q$4:$R$9,2,FALSE),"#"),
"")</f>
        <v/>
      </c>
      <c r="AB185" t="str">
        <f>IF($C185="OK",
   CONCATENATE(YEAR(Plantilla!Z196),"-",TEXT(MONTH(Plantilla!Z196),"00"),"-",TEXT(DAY(Plantilla!Z196),"00")),
"")</f>
        <v/>
      </c>
      <c r="AC185" t="str">
        <f>IF($C185="OK",
   TEXT(VLOOKUP(Plantilla!AA196,'Tablas '!$T$4:$U$13,2,FALSE),"#"),
"")</f>
        <v/>
      </c>
      <c r="AD185" t="str">
        <f>IF($C185="OK",TEXT(Plantilla!AB196,"#"),"")</f>
        <v/>
      </c>
      <c r="AE185" t="str">
        <f>IF($C185="OK",
   IF(Plantilla!AC196&lt;&gt;"",
      TEXT(VLOOKUP(Plantilla!AC196,'Tablas '!$W$4:$X$7,2,FALSE),"#"),
   ""),
"")</f>
        <v/>
      </c>
      <c r="AF185" t="str">
        <f>IF($C185="OK",TEXT(Plantilla!AD196,"#"),"")</f>
        <v/>
      </c>
      <c r="AG185" s="6" t="str">
        <f>IF($C185="OK",_xlfn.NUMBERVALUE(Plantilla!AE196),"")</f>
        <v/>
      </c>
      <c r="AH185" s="4" t="str">
        <f>IF($C185="OK",_xlfn.NUMBERVALUE(Plantilla!AF196),"")</f>
        <v/>
      </c>
      <c r="AI185" s="6" t="str">
        <f>IF($C185="OK",_xlfn.NUMBERVALUE(Plantilla!AG196),"")</f>
        <v/>
      </c>
      <c r="AJ185" s="6" t="str">
        <f>IF($C185="OK",_xlfn.NUMBERVALUE(Plantilla!AH196),"")</f>
        <v/>
      </c>
      <c r="AK185" s="6" t="str">
        <f>IF($C185="OK",_xlfn.NUMBERVALUE(Plantilla!AI196),"")</f>
        <v/>
      </c>
      <c r="AL185" s="6" t="str">
        <f>IF($C185="OK",_xlfn.NUMBERVALUE(Plantilla!AJ196),"")</f>
        <v/>
      </c>
      <c r="AM185" s="4" t="str">
        <f>IF($C185="OK",_xlfn.NUMBERVALUE(Plantilla!AK196),"")</f>
        <v/>
      </c>
      <c r="AN185" s="6" t="str">
        <f>IF($C185="OK",_xlfn.NUMBERVALUE(Plantilla!AL196),"")</f>
        <v/>
      </c>
      <c r="AO185" s="4" t="str">
        <f>IF($C185="OK",_xlfn.NUMBERVALUE(Plantilla!AM196),"")</f>
        <v/>
      </c>
      <c r="AP185" s="6" t="str">
        <f>IF($C185="OK",_xlfn.NUMBERVALUE(Plantilla!AN196),"")</f>
        <v/>
      </c>
      <c r="AQ185" s="4" t="str">
        <f>IF($C185="OK",_xlfn.NUMBERVALUE(Plantilla!AO196),"")</f>
        <v/>
      </c>
      <c r="AR185" s="6" t="str">
        <f>IF($C185="OK",_xlfn.NUMBERVALUE(Plantilla!AP196),"")</f>
        <v/>
      </c>
      <c r="AS185" s="4" t="str">
        <f>IF($C185="OK",_xlfn.NUMBERVALUE(Plantilla!AQ196),"")</f>
        <v/>
      </c>
      <c r="AT185" s="6" t="str">
        <f>IF($C185="OK",_xlfn.NUMBERVALUE(Plantilla!AR196),"")</f>
        <v/>
      </c>
      <c r="AU185" s="4" t="str">
        <f>IF($C185="OK",_xlfn.NUMBERVALUE(Plantilla!AS196),"")</f>
        <v/>
      </c>
      <c r="AV185" s="6" t="str">
        <f>IF($C185="OK",_xlfn.NUMBERVALUE(Plantilla!AT196),"")</f>
        <v/>
      </c>
      <c r="AW185" s="4" t="str">
        <f>IF($C185="OK",_xlfn.NUMBERVALUE(Plantilla!AU196),"")</f>
        <v/>
      </c>
      <c r="AX185" s="6" t="str">
        <f>IF($C185="OK",_xlfn.NUMBERVALUE(Plantilla!AV196),"")</f>
        <v/>
      </c>
      <c r="AY185" s="4" t="str">
        <f>IF($C185="OK",_xlfn.NUMBERVALUE(Plantilla!AW196),"")</f>
        <v/>
      </c>
      <c r="AZ185" s="6" t="str">
        <f>IF($C185="OK",_xlfn.NUMBERVALUE(Plantilla!AX196),"")</f>
        <v/>
      </c>
      <c r="BA185" t="str">
        <f>IF($C185="OK",_xlfn.NUMBERVALUE(Plantilla!AY196),"")</f>
        <v/>
      </c>
      <c r="BB185" t="str">
        <f>IF($C185="OK",_xlfn.NUMBERVALUE(Plantilla!AZ196),"")</f>
        <v/>
      </c>
      <c r="BC185" s="4" t="str">
        <f>IF($C185="OK",_xlfn.NUMBERVALUE(Plantilla!BA196),"")</f>
        <v/>
      </c>
      <c r="BD185" s="6" t="str">
        <f>IF($C185="OK",_xlfn.NUMBERVALUE(Plantilla!BB196),"")</f>
        <v/>
      </c>
      <c r="BE185" s="4" t="str">
        <f>IF($C185="OK",_xlfn.NUMBERVALUE(Plantilla!BC196),"")</f>
        <v/>
      </c>
      <c r="BF185" s="6" t="str">
        <f>IF($C185="OK",_xlfn.NUMBERVALUE(Plantilla!BD196),"")</f>
        <v/>
      </c>
      <c r="BG185" s="4" t="str">
        <f>IF($C185="OK",_xlfn.NUMBERVALUE(Plantilla!BE196),"")</f>
        <v/>
      </c>
      <c r="BH185" s="6" t="str">
        <f>IF($C185="OK",_xlfn.NUMBERVALUE(Plantilla!BF196),"")</f>
        <v/>
      </c>
      <c r="BI185" s="110" t="str">
        <f>IF($C185="OK",_xlfn.NUMBERVALUE(Plantilla!BG196),"")</f>
        <v/>
      </c>
      <c r="BJ185" s="6" t="str">
        <f>IF($C185="OK",_xlfn.NUMBERVALUE(Plantilla!BH196),"")</f>
        <v/>
      </c>
      <c r="BK185" s="109" t="str">
        <f>IF($C185="OK",_xlfn.NUMBERVALUE(Plantilla!BI196),"")</f>
        <v/>
      </c>
      <c r="BL185" s="6" t="str">
        <f>IF($C185="OK",
   IF(Plantilla!BJ196&lt;&gt;"",
      TEXT(VLOOKUP(Plantilla!BJ196,'Tablas '!$Z$4:$AA$6,2,FALSE),"#"),
   ""),
"")</f>
        <v/>
      </c>
      <c r="BM185" s="4" t="str">
        <f>IF($C185="OK",_xlfn.NUMBERVALUE(Plantilla!BK196),"")</f>
        <v/>
      </c>
      <c r="BN185" s="4" t="str">
        <f>IF($C185="OK",_xlfn.NUMBERVALUE(Plantilla!BL196),"")</f>
        <v/>
      </c>
      <c r="BO185" s="6" t="str">
        <f>IF($C185="OK",_xlfn.NUMBERVALUE(Plantilla!BM196),"")</f>
        <v/>
      </c>
      <c r="BP185" s="4" t="str">
        <f>IF($C185="OK",_xlfn.NUMBERVALUE(Plantilla!BN196),"")</f>
        <v/>
      </c>
      <c r="BQ185" s="6" t="str">
        <f>IF($C185="OK",_xlfn.NUMBERVALUE(Plantilla!BO196),"")</f>
        <v/>
      </c>
      <c r="BR185" s="4" t="str">
        <f>IF($C185="OK",_xlfn.NUMBERVALUE(Plantilla!BP196),"")</f>
        <v/>
      </c>
      <c r="BS185" s="6" t="str">
        <f>IF($C185="OK",_xlfn.NUMBERVALUE(Plantilla!BQ196),"")</f>
        <v/>
      </c>
      <c r="BT185" s="4" t="str">
        <f>IF($C185="OK",_xlfn.NUMBERVALUE(Plantilla!BR196),"")</f>
        <v/>
      </c>
      <c r="BU185" s="6" t="str">
        <f>IF($C185="OK",_xlfn.NUMBERVALUE(Plantilla!BS196),"")</f>
        <v/>
      </c>
      <c r="BV185" s="6" t="str">
        <f>IF($C185="OK",_xlfn.NUMBERVALUE(Plantilla!BT196),"")</f>
        <v/>
      </c>
      <c r="BW185" s="6" t="str">
        <f>IF($C185="OK",_xlfn.NUMBERVALUE(Plantilla!BU196),"")</f>
        <v/>
      </c>
      <c r="BX185" s="6" t="str">
        <f>IF($C185="OK",_xlfn.NUMBERVALUE(Plantilla!BV196),"")</f>
        <v/>
      </c>
      <c r="BY185" s="6" t="str">
        <f>IF($C185="OK",_xlfn.NUMBERVALUE(Plantilla!BW196),"")</f>
        <v/>
      </c>
      <c r="BZ185" s="6" t="str">
        <f>IF($C185="OK",_xlfn.NUMBERVALUE(Plantilla!BX196),"")</f>
        <v/>
      </c>
      <c r="CA185" s="6" t="str">
        <f>IF($C185="OK",_xlfn.NUMBERVALUE(Plantilla!BY196),"")</f>
        <v/>
      </c>
      <c r="CB185" s="6" t="str">
        <f>IF($C185="OK",_xlfn.NUMBERVALUE(Plantilla!BZ196),"")</f>
        <v/>
      </c>
      <c r="CC185" s="6" t="str">
        <f>IF($C185="OK",_xlfn.NUMBERVALUE(Plantilla!CA196),"")</f>
        <v/>
      </c>
      <c r="CD185" s="6" t="str">
        <f>IF($C185="OK",_xlfn.NUMBERVALUE(Plantilla!CB196),"")</f>
        <v/>
      </c>
      <c r="CE185" s="6" t="str">
        <f>IF($C185="OK",_xlfn.NUMBERVALUE(Plantilla!CC196),"")</f>
        <v/>
      </c>
      <c r="CF185" s="4" t="str">
        <f>IF($C185="OK",_xlfn.NUMBERVALUE(Plantilla!CD196),"")</f>
        <v/>
      </c>
      <c r="CG185" s="6" t="str">
        <f>IF($C185="OK",_xlfn.NUMBERVALUE(Plantilla!CE196),"")</f>
        <v/>
      </c>
      <c r="CH185" s="6" t="str">
        <f>IF($C185="OK",_xlfn.NUMBERVALUE(Plantilla!CF196),"")</f>
        <v/>
      </c>
      <c r="CI185" s="6" t="str">
        <f>IF($C185="OK",_xlfn.NUMBERVALUE(Plantilla!CG196),"")</f>
        <v/>
      </c>
      <c r="CJ185" s="6" t="str">
        <f>IF($C185="OK",_xlfn.NUMBERVALUE(Plantilla!CH196),"")</f>
        <v/>
      </c>
      <c r="CK185" s="6" t="str">
        <f>IF($C185="OK",_xlfn.NUMBERVALUE(Plantilla!CI196),"")</f>
        <v/>
      </c>
      <c r="CL185" s="6" t="str">
        <f>IF($C185="OK",_xlfn.NUMBERVALUE(Plantilla!CJ196),"")</f>
        <v/>
      </c>
      <c r="CM185" t="str">
        <f>IF($C185="OK",TEXT(Plantilla!CK196,"#"),"")</f>
        <v/>
      </c>
      <c r="CN185" s="6" t="str">
        <f>IF($C185="OK",_xlfn.NUMBERVALUE(Plantilla!CL196),"")</f>
        <v/>
      </c>
      <c r="CO185" s="6" t="str">
        <f>IF($C185="OK",_xlfn.NUMBERVALUE(Plantilla!CM196),"")</f>
        <v/>
      </c>
      <c r="CP185" s="110" t="str">
        <f>IF($C185="OK",_xlfn.NUMBERVALUE(Plantilla!CN196),"")</f>
        <v/>
      </c>
      <c r="CQ185" s="6" t="str">
        <f>IF($C185="OK",_xlfn.NUMBERVALUE(Plantilla!CO196),"")</f>
        <v/>
      </c>
      <c r="CR185" s="109" t="str">
        <f>IF($C185="OK",_xlfn.NUMBERVALUE(Plantilla!CP196),"")</f>
        <v/>
      </c>
      <c r="CS185" s="110" t="str">
        <f>IF($C185="OK",_xlfn.NUMBERVALUE(Plantilla!CQ196),"")</f>
        <v/>
      </c>
      <c r="CT185" s="6" t="str">
        <f>IF($C185="OK",_xlfn.NUMBERVALUE(Plantilla!CR196),"")</f>
        <v/>
      </c>
      <c r="CU185" s="109" t="str">
        <f>IF($C185="OK",_xlfn.NUMBERVALUE(Plantilla!CS196),"")</f>
        <v/>
      </c>
      <c r="CV185" s="110" t="str">
        <f>IF($C185="OK",_xlfn.NUMBERVALUE(Plantilla!CT196),"")</f>
        <v/>
      </c>
      <c r="CW185" s="6" t="str">
        <f>IF($C185="OK",_xlfn.NUMBERVALUE(Plantilla!CU196),"")</f>
        <v/>
      </c>
      <c r="CX185" s="82" t="str">
        <f>IF($C185="OK",_xlfn.NUMBERVALUE(Plantilla!CV196),"")</f>
        <v/>
      </c>
      <c r="CY185" s="6" t="str">
        <f>IF($C185="OK",_xlfn.NUMBERVALUE(Plantilla!CW196),"")</f>
        <v/>
      </c>
      <c r="CZ185" s="82" t="str">
        <f>IF($C185="OK",_xlfn.NUMBERVALUE(Plantilla!CX196),"")</f>
        <v/>
      </c>
      <c r="DA185" s="6" t="str">
        <f>IF($C185="OK",_xlfn.NUMBERVALUE(Plantilla!CY196),"")</f>
        <v/>
      </c>
      <c r="DB185" s="109" t="str">
        <f>IF($C185="OK",_xlfn.NUMBERVALUE(Plantilla!CZ196),"")</f>
        <v/>
      </c>
      <c r="DC185" s="6" t="str">
        <f>IF($C185="OK",_xlfn.NUMBERVALUE(Plantilla!DA196),"")</f>
        <v/>
      </c>
      <c r="DD185" s="6" t="str">
        <f>IF($C185="OK",TEXT(Plantilla!DB196,"#"),"")</f>
        <v/>
      </c>
      <c r="DE185" s="6" t="str">
        <f>IF($C185="OK",_xlfn.NUMBERVALUE(Plantilla!DC196),"")</f>
        <v/>
      </c>
      <c r="DF185" s="4" t="str">
        <f>IF($C185="OK",_xlfn.NUMBERVALUE(Plantilla!DD196),"")</f>
        <v/>
      </c>
      <c r="DG185" s="6" t="str">
        <f>IF($C185="OK",_xlfn.NUMBERVALUE(Plantilla!DE196),"")</f>
        <v/>
      </c>
      <c r="DH185" s="6" t="str">
        <f>IF($C185="OK",_xlfn.NUMBERVALUE(Plantilla!DF196),"")</f>
        <v/>
      </c>
      <c r="DI185" s="6" t="str">
        <f>IF($C185="OK",_xlfn.NUMBERVALUE(Plantilla!DG196),"")</f>
        <v/>
      </c>
      <c r="DJ185" s="6" t="str">
        <f>IF($C185="OK",_xlfn.NUMBERVALUE(Plantilla!DH196),"")</f>
        <v/>
      </c>
      <c r="DK185" s="6" t="str">
        <f>IF($C185="OK",_xlfn.NUMBERVALUE(Plantilla!DI196),"")</f>
        <v/>
      </c>
      <c r="DL185" s="6" t="str">
        <f>IF($C185="OK",_xlfn.NUMBERVALUE(Plantilla!DJ196),"")</f>
        <v/>
      </c>
      <c r="DM185" s="6" t="str">
        <f>IF($C185="OK",_xlfn.NUMBERVALUE(Plantilla!DK196),"")</f>
        <v/>
      </c>
      <c r="DN185" s="6" t="str">
        <f>IF($C185="OK",_xlfn.NUMBERVALUE(Plantilla!DL196),"")</f>
        <v/>
      </c>
      <c r="DO185" s="6" t="str">
        <f>IF($C185="OK",_xlfn.NUMBERVALUE(Plantilla!DM196),"")</f>
        <v/>
      </c>
      <c r="DP185" s="6" t="str">
        <f>IF($C185="OK",_xlfn.NUMBERVALUE(Plantilla!DN196),"")</f>
        <v/>
      </c>
      <c r="DQ185" s="6" t="str">
        <f>IF($C185="OK",_xlfn.NUMBERVALUE(Plantilla!DO196),"")</f>
        <v/>
      </c>
      <c r="DR185" s="6" t="str">
        <f>IF($C185="OK",_xlfn.NUMBERVALUE(Plantilla!DP196),"")</f>
        <v/>
      </c>
      <c r="DS185" t="str">
        <f>IF($C185="OK",TEXT(Plantilla!DR196,"#"),"")</f>
        <v/>
      </c>
      <c r="DT185" s="6"/>
    </row>
    <row r="186" spans="1:124" x14ac:dyDescent="0.25">
      <c r="A186" t="str">
        <f>IF(Plantilla!$I$6="¡Perfecto!, Guarda el archivo y adjúntalo a tu interfaz de Nómina Electrónica","OK","Error")</f>
        <v>OK</v>
      </c>
      <c r="B186" t="str">
        <f>IF(Plantilla!$I$6="¡Perfecto!, Guarda el archivo y adjúntalo a tu interfaz de Nómina Electrónica",MID(Plantilla!$D$2,SEARCH("V",Plantilla!$D$2),10),"")</f>
        <v>V2.0</v>
      </c>
      <c r="C186" t="str">
        <f>Plantilla!C197</f>
        <v/>
      </c>
      <c r="D186" t="str">
        <f>IF($C186="OK",Plantilla!B197,"")</f>
        <v/>
      </c>
      <c r="E186" t="str">
        <f>IF($C186="OK",
   VLOOKUP(Plantilla!$E$4,'Tablas '!$AP$4:$AT$6,5,FALSE),
"")</f>
        <v/>
      </c>
      <c r="F186" t="str">
        <f>IF($C186="OK",TEXT(Plantilla!D197,"#"),"")</f>
        <v/>
      </c>
      <c r="G186" t="str">
        <f>IF($C186="OK",
   VLOOKUP(Plantilla!E197,'Tablas '!$B$4:$C$14,2,FALSE),
"")</f>
        <v/>
      </c>
      <c r="H186" t="str">
        <f>IF($C186="OK",TEXT(Plantilla!F197,"#"),"")</f>
        <v/>
      </c>
      <c r="I186" t="str">
        <f>IF($C186="OK",TEXT(Plantilla!G197,"#"),"")</f>
        <v/>
      </c>
      <c r="J186" t="str">
        <f>IF($C186="OK",TEXT(Plantilla!H197,"#"),"")</f>
        <v/>
      </c>
      <c r="K186" t="str">
        <f>IF($C186="OK",TEXT(Plantilla!I197,"#"),"")</f>
        <v/>
      </c>
      <c r="L186" t="str">
        <f>IF($C186="OK",TEXT(Plantilla!J197,"#"),"")</f>
        <v/>
      </c>
      <c r="M186" t="str">
        <f>IF($C186="OK",TEXT(Plantilla!K197,"#"),"")</f>
        <v/>
      </c>
      <c r="N186" t="str">
        <f>IF($C186="OK",
   CONCATENATE(YEAR(Plantilla!L197),"-",TEXT(MONTH(Plantilla!L197),"00"),"-",TEXT(DAY(Plantilla!L197),"00")),
"")</f>
        <v/>
      </c>
      <c r="O186" t="str">
        <f>IF($C186="OK",_xlfn.NUMBERVALUE(Plantilla!M197),"")</f>
        <v/>
      </c>
      <c r="P186" t="str">
        <f>IF($C186="OK",
   IF(Plantilla!N197&lt;&gt;"",
      CONCATENATE(YEAR(Plantilla!N197),"-",TEXT(MONTH(Plantilla!N197),"00"),"-",TEXT(DAY(Plantilla!N197),"00")),
   ""),
"")</f>
        <v/>
      </c>
      <c r="Q186" t="str">
        <f>IF($C186="OK",
   VLOOKUP(Plantilla!O197,'Tablas '!$E$4:$F$19,2,FALSE),
"")</f>
        <v/>
      </c>
      <c r="R186" t="str">
        <f>IF($C186="OK",
   VLOOKUP(Plantilla!P197,'Tablas '!$H$4:$I$5,2,FALSE),
"")</f>
        <v/>
      </c>
      <c r="S186" t="str">
        <f>IF($C186="OK",
   VLOOKUP(Plantilla!Q197,'Tablas '!$K$4:$L$8,2,FALSE),
"")</f>
        <v/>
      </c>
      <c r="T186" t="str">
        <f>IF($C186="OK",
   VLOOKUP(Plantilla!R197,'Tablas '!$AE$4:$AF$6,2,FALSE),
"")</f>
        <v/>
      </c>
      <c r="U186" t="str">
        <f>IF($C186="OK",
   VLOOKUP(Plantilla!S197,'Tablas '!$AE$4:$AF$6,2,FALSE),
"")</f>
        <v/>
      </c>
      <c r="V186" t="str">
        <f>IF($C186="OK",TEXT(Plantilla!T197,"#"),"")</f>
        <v/>
      </c>
      <c r="W186" s="84" t="str">
        <f>IF($C186="OK",
   VLOOKUP(Plantilla!U197,'Tablas '!$AM$4:$AN$1126,2,FALSE),
"")</f>
        <v/>
      </c>
      <c r="X186" t="str">
        <f>IF($C186="OK",TEXT(Plantilla!V197,"#"),"")</f>
        <v/>
      </c>
      <c r="Y186" t="str">
        <f>IF($C186="OK",
   CONCATENATE(YEAR(Plantilla!W197),"-",TEXT(MONTH(Plantilla!W197),"00"),"-",TEXT(DAY(Plantilla!W197),"00")),
"")</f>
        <v/>
      </c>
      <c r="Z186" t="str">
        <f>IF($C186="OK",
   CONCATENATE(YEAR(Plantilla!X197),"-",TEXT(MONTH(Plantilla!X197),"00"),"-",TEXT(DAY(Plantilla!X197),"00")),
"")</f>
        <v/>
      </c>
      <c r="AA186" t="str">
        <f>IF($C186="OK",
   TEXT(VLOOKUP(Plantilla!Y197,'Tablas '!$Q$4:$R$9,2,FALSE),"#"),
"")</f>
        <v/>
      </c>
      <c r="AB186" t="str">
        <f>IF($C186="OK",
   CONCATENATE(YEAR(Plantilla!Z197),"-",TEXT(MONTH(Plantilla!Z197),"00"),"-",TEXT(DAY(Plantilla!Z197),"00")),
"")</f>
        <v/>
      </c>
      <c r="AC186" t="str">
        <f>IF($C186="OK",
   TEXT(VLOOKUP(Plantilla!AA197,'Tablas '!$T$4:$U$13,2,FALSE),"#"),
"")</f>
        <v/>
      </c>
      <c r="AD186" t="str">
        <f>IF($C186="OK",TEXT(Plantilla!AB197,"#"),"")</f>
        <v/>
      </c>
      <c r="AE186" t="str">
        <f>IF($C186="OK",
   IF(Plantilla!AC197&lt;&gt;"",
      TEXT(VLOOKUP(Plantilla!AC197,'Tablas '!$W$4:$X$7,2,FALSE),"#"),
   ""),
"")</f>
        <v/>
      </c>
      <c r="AF186" t="str">
        <f>IF($C186="OK",TEXT(Plantilla!AD197,"#"),"")</f>
        <v/>
      </c>
      <c r="AG186" s="6" t="str">
        <f>IF($C186="OK",_xlfn.NUMBERVALUE(Plantilla!AE197),"")</f>
        <v/>
      </c>
      <c r="AH186" s="4" t="str">
        <f>IF($C186="OK",_xlfn.NUMBERVALUE(Plantilla!AF197),"")</f>
        <v/>
      </c>
      <c r="AI186" s="6" t="str">
        <f>IF($C186="OK",_xlfn.NUMBERVALUE(Plantilla!AG197),"")</f>
        <v/>
      </c>
      <c r="AJ186" s="6" t="str">
        <f>IF($C186="OK",_xlfn.NUMBERVALUE(Plantilla!AH197),"")</f>
        <v/>
      </c>
      <c r="AK186" s="6" t="str">
        <f>IF($C186="OK",_xlfn.NUMBERVALUE(Plantilla!AI197),"")</f>
        <v/>
      </c>
      <c r="AL186" s="6" t="str">
        <f>IF($C186="OK",_xlfn.NUMBERVALUE(Plantilla!AJ197),"")</f>
        <v/>
      </c>
      <c r="AM186" s="4" t="str">
        <f>IF($C186="OK",_xlfn.NUMBERVALUE(Plantilla!AK197),"")</f>
        <v/>
      </c>
      <c r="AN186" s="6" t="str">
        <f>IF($C186="OK",_xlfn.NUMBERVALUE(Plantilla!AL197),"")</f>
        <v/>
      </c>
      <c r="AO186" s="4" t="str">
        <f>IF($C186="OK",_xlfn.NUMBERVALUE(Plantilla!AM197),"")</f>
        <v/>
      </c>
      <c r="AP186" s="6" t="str">
        <f>IF($C186="OK",_xlfn.NUMBERVALUE(Plantilla!AN197),"")</f>
        <v/>
      </c>
      <c r="AQ186" s="4" t="str">
        <f>IF($C186="OK",_xlfn.NUMBERVALUE(Plantilla!AO197),"")</f>
        <v/>
      </c>
      <c r="AR186" s="6" t="str">
        <f>IF($C186="OK",_xlfn.NUMBERVALUE(Plantilla!AP197),"")</f>
        <v/>
      </c>
      <c r="AS186" s="4" t="str">
        <f>IF($C186="OK",_xlfn.NUMBERVALUE(Plantilla!AQ197),"")</f>
        <v/>
      </c>
      <c r="AT186" s="6" t="str">
        <f>IF($C186="OK",_xlfn.NUMBERVALUE(Plantilla!AR197),"")</f>
        <v/>
      </c>
      <c r="AU186" s="4" t="str">
        <f>IF($C186="OK",_xlfn.NUMBERVALUE(Plantilla!AS197),"")</f>
        <v/>
      </c>
      <c r="AV186" s="6" t="str">
        <f>IF($C186="OK",_xlfn.NUMBERVALUE(Plantilla!AT197),"")</f>
        <v/>
      </c>
      <c r="AW186" s="4" t="str">
        <f>IF($C186="OK",_xlfn.NUMBERVALUE(Plantilla!AU197),"")</f>
        <v/>
      </c>
      <c r="AX186" s="6" t="str">
        <f>IF($C186="OK",_xlfn.NUMBERVALUE(Plantilla!AV197),"")</f>
        <v/>
      </c>
      <c r="AY186" s="4" t="str">
        <f>IF($C186="OK",_xlfn.NUMBERVALUE(Plantilla!AW197),"")</f>
        <v/>
      </c>
      <c r="AZ186" s="6" t="str">
        <f>IF($C186="OK",_xlfn.NUMBERVALUE(Plantilla!AX197),"")</f>
        <v/>
      </c>
      <c r="BA186" t="str">
        <f>IF($C186="OK",_xlfn.NUMBERVALUE(Plantilla!AY197),"")</f>
        <v/>
      </c>
      <c r="BB186" t="str">
        <f>IF($C186="OK",_xlfn.NUMBERVALUE(Plantilla!AZ197),"")</f>
        <v/>
      </c>
      <c r="BC186" s="4" t="str">
        <f>IF($C186="OK",_xlfn.NUMBERVALUE(Plantilla!BA197),"")</f>
        <v/>
      </c>
      <c r="BD186" s="6" t="str">
        <f>IF($C186="OK",_xlfn.NUMBERVALUE(Plantilla!BB197),"")</f>
        <v/>
      </c>
      <c r="BE186" s="4" t="str">
        <f>IF($C186="OK",_xlfn.NUMBERVALUE(Plantilla!BC197),"")</f>
        <v/>
      </c>
      <c r="BF186" s="6" t="str">
        <f>IF($C186="OK",_xlfn.NUMBERVALUE(Plantilla!BD197),"")</f>
        <v/>
      </c>
      <c r="BG186" s="4" t="str">
        <f>IF($C186="OK",_xlfn.NUMBERVALUE(Plantilla!BE197),"")</f>
        <v/>
      </c>
      <c r="BH186" s="6" t="str">
        <f>IF($C186="OK",_xlfn.NUMBERVALUE(Plantilla!BF197),"")</f>
        <v/>
      </c>
      <c r="BI186" s="110" t="str">
        <f>IF($C186="OK",_xlfn.NUMBERVALUE(Plantilla!BG197),"")</f>
        <v/>
      </c>
      <c r="BJ186" s="6" t="str">
        <f>IF($C186="OK",_xlfn.NUMBERVALUE(Plantilla!BH197),"")</f>
        <v/>
      </c>
      <c r="BK186" s="109" t="str">
        <f>IF($C186="OK",_xlfn.NUMBERVALUE(Plantilla!BI197),"")</f>
        <v/>
      </c>
      <c r="BL186" s="6" t="str">
        <f>IF($C186="OK",
   IF(Plantilla!BJ197&lt;&gt;"",
      TEXT(VLOOKUP(Plantilla!BJ197,'Tablas '!$Z$4:$AA$6,2,FALSE),"#"),
   ""),
"")</f>
        <v/>
      </c>
      <c r="BM186" s="4" t="str">
        <f>IF($C186="OK",_xlfn.NUMBERVALUE(Plantilla!BK197),"")</f>
        <v/>
      </c>
      <c r="BN186" s="4" t="str">
        <f>IF($C186="OK",_xlfn.NUMBERVALUE(Plantilla!BL197),"")</f>
        <v/>
      </c>
      <c r="BO186" s="6" t="str">
        <f>IF($C186="OK",_xlfn.NUMBERVALUE(Plantilla!BM197),"")</f>
        <v/>
      </c>
      <c r="BP186" s="4" t="str">
        <f>IF($C186="OK",_xlfn.NUMBERVALUE(Plantilla!BN197),"")</f>
        <v/>
      </c>
      <c r="BQ186" s="6" t="str">
        <f>IF($C186="OK",_xlfn.NUMBERVALUE(Plantilla!BO197),"")</f>
        <v/>
      </c>
      <c r="BR186" s="4" t="str">
        <f>IF($C186="OK",_xlfn.NUMBERVALUE(Plantilla!BP197),"")</f>
        <v/>
      </c>
      <c r="BS186" s="6" t="str">
        <f>IF($C186="OK",_xlfn.NUMBERVALUE(Plantilla!BQ197),"")</f>
        <v/>
      </c>
      <c r="BT186" s="4" t="str">
        <f>IF($C186="OK",_xlfn.NUMBERVALUE(Plantilla!BR197),"")</f>
        <v/>
      </c>
      <c r="BU186" s="6" t="str">
        <f>IF($C186="OK",_xlfn.NUMBERVALUE(Plantilla!BS197),"")</f>
        <v/>
      </c>
      <c r="BV186" s="6" t="str">
        <f>IF($C186="OK",_xlfn.NUMBERVALUE(Plantilla!BT197),"")</f>
        <v/>
      </c>
      <c r="BW186" s="6" t="str">
        <f>IF($C186="OK",_xlfn.NUMBERVALUE(Plantilla!BU197),"")</f>
        <v/>
      </c>
      <c r="BX186" s="6" t="str">
        <f>IF($C186="OK",_xlfn.NUMBERVALUE(Plantilla!BV197),"")</f>
        <v/>
      </c>
      <c r="BY186" s="6" t="str">
        <f>IF($C186="OK",_xlfn.NUMBERVALUE(Plantilla!BW197),"")</f>
        <v/>
      </c>
      <c r="BZ186" s="6" t="str">
        <f>IF($C186="OK",_xlfn.NUMBERVALUE(Plantilla!BX197),"")</f>
        <v/>
      </c>
      <c r="CA186" s="6" t="str">
        <f>IF($C186="OK",_xlfn.NUMBERVALUE(Plantilla!BY197),"")</f>
        <v/>
      </c>
      <c r="CB186" s="6" t="str">
        <f>IF($C186="OK",_xlfn.NUMBERVALUE(Plantilla!BZ197),"")</f>
        <v/>
      </c>
      <c r="CC186" s="6" t="str">
        <f>IF($C186="OK",_xlfn.NUMBERVALUE(Plantilla!CA197),"")</f>
        <v/>
      </c>
      <c r="CD186" s="6" t="str">
        <f>IF($C186="OK",_xlfn.NUMBERVALUE(Plantilla!CB197),"")</f>
        <v/>
      </c>
      <c r="CE186" s="6" t="str">
        <f>IF($C186="OK",_xlfn.NUMBERVALUE(Plantilla!CC197),"")</f>
        <v/>
      </c>
      <c r="CF186" s="4" t="str">
        <f>IF($C186="OK",_xlfn.NUMBERVALUE(Plantilla!CD197),"")</f>
        <v/>
      </c>
      <c r="CG186" s="6" t="str">
        <f>IF($C186="OK",_xlfn.NUMBERVALUE(Plantilla!CE197),"")</f>
        <v/>
      </c>
      <c r="CH186" s="6" t="str">
        <f>IF($C186="OK",_xlfn.NUMBERVALUE(Plantilla!CF197),"")</f>
        <v/>
      </c>
      <c r="CI186" s="6" t="str">
        <f>IF($C186="OK",_xlfn.NUMBERVALUE(Plantilla!CG197),"")</f>
        <v/>
      </c>
      <c r="CJ186" s="6" t="str">
        <f>IF($C186="OK",_xlfn.NUMBERVALUE(Plantilla!CH197),"")</f>
        <v/>
      </c>
      <c r="CK186" s="6" t="str">
        <f>IF($C186="OK",_xlfn.NUMBERVALUE(Plantilla!CI197),"")</f>
        <v/>
      </c>
      <c r="CL186" s="6" t="str">
        <f>IF($C186="OK",_xlfn.NUMBERVALUE(Plantilla!CJ197),"")</f>
        <v/>
      </c>
      <c r="CM186" t="str">
        <f>IF($C186="OK",TEXT(Plantilla!CK197,"#"),"")</f>
        <v/>
      </c>
      <c r="CN186" s="6" t="str">
        <f>IF($C186="OK",_xlfn.NUMBERVALUE(Plantilla!CL197),"")</f>
        <v/>
      </c>
      <c r="CO186" s="6" t="str">
        <f>IF($C186="OK",_xlfn.NUMBERVALUE(Plantilla!CM197),"")</f>
        <v/>
      </c>
      <c r="CP186" s="110" t="str">
        <f>IF($C186="OK",_xlfn.NUMBERVALUE(Plantilla!CN197),"")</f>
        <v/>
      </c>
      <c r="CQ186" s="6" t="str">
        <f>IF($C186="OK",_xlfn.NUMBERVALUE(Plantilla!CO197),"")</f>
        <v/>
      </c>
      <c r="CR186" s="109" t="str">
        <f>IF($C186="OK",_xlfn.NUMBERVALUE(Plantilla!CP197),"")</f>
        <v/>
      </c>
      <c r="CS186" s="110" t="str">
        <f>IF($C186="OK",_xlfn.NUMBERVALUE(Plantilla!CQ197),"")</f>
        <v/>
      </c>
      <c r="CT186" s="6" t="str">
        <f>IF($C186="OK",_xlfn.NUMBERVALUE(Plantilla!CR197),"")</f>
        <v/>
      </c>
      <c r="CU186" s="109" t="str">
        <f>IF($C186="OK",_xlfn.NUMBERVALUE(Plantilla!CS197),"")</f>
        <v/>
      </c>
      <c r="CV186" s="110" t="str">
        <f>IF($C186="OK",_xlfn.NUMBERVALUE(Plantilla!CT197),"")</f>
        <v/>
      </c>
      <c r="CW186" s="6" t="str">
        <f>IF($C186="OK",_xlfn.NUMBERVALUE(Plantilla!CU197),"")</f>
        <v/>
      </c>
      <c r="CX186" s="82" t="str">
        <f>IF($C186="OK",_xlfn.NUMBERVALUE(Plantilla!CV197),"")</f>
        <v/>
      </c>
      <c r="CY186" s="6" t="str">
        <f>IF($C186="OK",_xlfn.NUMBERVALUE(Plantilla!CW197),"")</f>
        <v/>
      </c>
      <c r="CZ186" s="82" t="str">
        <f>IF($C186="OK",_xlfn.NUMBERVALUE(Plantilla!CX197),"")</f>
        <v/>
      </c>
      <c r="DA186" s="6" t="str">
        <f>IF($C186="OK",_xlfn.NUMBERVALUE(Plantilla!CY197),"")</f>
        <v/>
      </c>
      <c r="DB186" s="109" t="str">
        <f>IF($C186="OK",_xlfn.NUMBERVALUE(Plantilla!CZ197),"")</f>
        <v/>
      </c>
      <c r="DC186" s="6" t="str">
        <f>IF($C186="OK",_xlfn.NUMBERVALUE(Plantilla!DA197),"")</f>
        <v/>
      </c>
      <c r="DD186" s="6" t="str">
        <f>IF($C186="OK",TEXT(Plantilla!DB197,"#"),"")</f>
        <v/>
      </c>
      <c r="DE186" s="6" t="str">
        <f>IF($C186="OK",_xlfn.NUMBERVALUE(Plantilla!DC197),"")</f>
        <v/>
      </c>
      <c r="DF186" s="4" t="str">
        <f>IF($C186="OK",_xlfn.NUMBERVALUE(Plantilla!DD197),"")</f>
        <v/>
      </c>
      <c r="DG186" s="6" t="str">
        <f>IF($C186="OK",_xlfn.NUMBERVALUE(Plantilla!DE197),"")</f>
        <v/>
      </c>
      <c r="DH186" s="6" t="str">
        <f>IF($C186="OK",_xlfn.NUMBERVALUE(Plantilla!DF197),"")</f>
        <v/>
      </c>
      <c r="DI186" s="6" t="str">
        <f>IF($C186="OK",_xlfn.NUMBERVALUE(Plantilla!DG197),"")</f>
        <v/>
      </c>
      <c r="DJ186" s="6" t="str">
        <f>IF($C186="OK",_xlfn.NUMBERVALUE(Plantilla!DH197),"")</f>
        <v/>
      </c>
      <c r="DK186" s="6" t="str">
        <f>IF($C186="OK",_xlfn.NUMBERVALUE(Plantilla!DI197),"")</f>
        <v/>
      </c>
      <c r="DL186" s="6" t="str">
        <f>IF($C186="OK",_xlfn.NUMBERVALUE(Plantilla!DJ197),"")</f>
        <v/>
      </c>
      <c r="DM186" s="6" t="str">
        <f>IF($C186="OK",_xlfn.NUMBERVALUE(Plantilla!DK197),"")</f>
        <v/>
      </c>
      <c r="DN186" s="6" t="str">
        <f>IF($C186="OK",_xlfn.NUMBERVALUE(Plantilla!DL197),"")</f>
        <v/>
      </c>
      <c r="DO186" s="6" t="str">
        <f>IF($C186="OK",_xlfn.NUMBERVALUE(Plantilla!DM197),"")</f>
        <v/>
      </c>
      <c r="DP186" s="6" t="str">
        <f>IF($C186="OK",_xlfn.NUMBERVALUE(Plantilla!DN197),"")</f>
        <v/>
      </c>
      <c r="DQ186" s="6" t="str">
        <f>IF($C186="OK",_xlfn.NUMBERVALUE(Plantilla!DO197),"")</f>
        <v/>
      </c>
      <c r="DR186" s="6" t="str">
        <f>IF($C186="OK",_xlfn.NUMBERVALUE(Plantilla!DP197),"")</f>
        <v/>
      </c>
      <c r="DS186" t="str">
        <f>IF($C186="OK",TEXT(Plantilla!DR197,"#"),"")</f>
        <v/>
      </c>
      <c r="DT186" s="6"/>
    </row>
    <row r="187" spans="1:124" x14ac:dyDescent="0.25">
      <c r="A187" t="str">
        <f>IF(Plantilla!$I$6="¡Perfecto!, Guarda el archivo y adjúntalo a tu interfaz de Nómina Electrónica","OK","Error")</f>
        <v>OK</v>
      </c>
      <c r="B187" t="str">
        <f>IF(Plantilla!$I$6="¡Perfecto!, Guarda el archivo y adjúntalo a tu interfaz de Nómina Electrónica",MID(Plantilla!$D$2,SEARCH("V",Plantilla!$D$2),10),"")</f>
        <v>V2.0</v>
      </c>
      <c r="C187" t="str">
        <f>Plantilla!C198</f>
        <v/>
      </c>
      <c r="D187" t="str">
        <f>IF($C187="OK",Plantilla!B198,"")</f>
        <v/>
      </c>
      <c r="E187" t="str">
        <f>IF($C187="OK",
   VLOOKUP(Plantilla!$E$4,'Tablas '!$AP$4:$AT$6,5,FALSE),
"")</f>
        <v/>
      </c>
      <c r="F187" t="str">
        <f>IF($C187="OK",TEXT(Plantilla!D198,"#"),"")</f>
        <v/>
      </c>
      <c r="G187" t="str">
        <f>IF($C187="OK",
   VLOOKUP(Plantilla!E198,'Tablas '!$B$4:$C$14,2,FALSE),
"")</f>
        <v/>
      </c>
      <c r="H187" t="str">
        <f>IF($C187="OK",TEXT(Plantilla!F198,"#"),"")</f>
        <v/>
      </c>
      <c r="I187" t="str">
        <f>IF($C187="OK",TEXT(Plantilla!G198,"#"),"")</f>
        <v/>
      </c>
      <c r="J187" t="str">
        <f>IF($C187="OK",TEXT(Plantilla!H198,"#"),"")</f>
        <v/>
      </c>
      <c r="K187" t="str">
        <f>IF($C187="OK",TEXT(Plantilla!I198,"#"),"")</f>
        <v/>
      </c>
      <c r="L187" t="str">
        <f>IF($C187="OK",TEXT(Plantilla!J198,"#"),"")</f>
        <v/>
      </c>
      <c r="M187" t="str">
        <f>IF($C187="OK",TEXT(Plantilla!K198,"#"),"")</f>
        <v/>
      </c>
      <c r="N187" t="str">
        <f>IF($C187="OK",
   CONCATENATE(YEAR(Plantilla!L198),"-",TEXT(MONTH(Plantilla!L198),"00"),"-",TEXT(DAY(Plantilla!L198),"00")),
"")</f>
        <v/>
      </c>
      <c r="O187" t="str">
        <f>IF($C187="OK",_xlfn.NUMBERVALUE(Plantilla!M198),"")</f>
        <v/>
      </c>
      <c r="P187" t="str">
        <f>IF($C187="OK",
   IF(Plantilla!N198&lt;&gt;"",
      CONCATENATE(YEAR(Plantilla!N198),"-",TEXT(MONTH(Plantilla!N198),"00"),"-",TEXT(DAY(Plantilla!N198),"00")),
   ""),
"")</f>
        <v/>
      </c>
      <c r="Q187" t="str">
        <f>IF($C187="OK",
   VLOOKUP(Plantilla!O198,'Tablas '!$E$4:$F$19,2,FALSE),
"")</f>
        <v/>
      </c>
      <c r="R187" t="str">
        <f>IF($C187="OK",
   VLOOKUP(Plantilla!P198,'Tablas '!$H$4:$I$5,2,FALSE),
"")</f>
        <v/>
      </c>
      <c r="S187" t="str">
        <f>IF($C187="OK",
   VLOOKUP(Plantilla!Q198,'Tablas '!$K$4:$L$8,2,FALSE),
"")</f>
        <v/>
      </c>
      <c r="T187" t="str">
        <f>IF($C187="OK",
   VLOOKUP(Plantilla!R198,'Tablas '!$AE$4:$AF$6,2,FALSE),
"")</f>
        <v/>
      </c>
      <c r="U187" t="str">
        <f>IF($C187="OK",
   VLOOKUP(Plantilla!S198,'Tablas '!$AE$4:$AF$6,2,FALSE),
"")</f>
        <v/>
      </c>
      <c r="V187" t="str">
        <f>IF($C187="OK",TEXT(Plantilla!T198,"#"),"")</f>
        <v/>
      </c>
      <c r="W187" s="84" t="str">
        <f>IF($C187="OK",
   VLOOKUP(Plantilla!U198,'Tablas '!$AM$4:$AN$1126,2,FALSE),
"")</f>
        <v/>
      </c>
      <c r="X187" t="str">
        <f>IF($C187="OK",TEXT(Plantilla!V198,"#"),"")</f>
        <v/>
      </c>
      <c r="Y187" t="str">
        <f>IF($C187="OK",
   CONCATENATE(YEAR(Plantilla!W198),"-",TEXT(MONTH(Plantilla!W198),"00"),"-",TEXT(DAY(Plantilla!W198),"00")),
"")</f>
        <v/>
      </c>
      <c r="Z187" t="str">
        <f>IF($C187="OK",
   CONCATENATE(YEAR(Plantilla!X198),"-",TEXT(MONTH(Plantilla!X198),"00"),"-",TEXT(DAY(Plantilla!X198),"00")),
"")</f>
        <v/>
      </c>
      <c r="AA187" t="str">
        <f>IF($C187="OK",
   TEXT(VLOOKUP(Plantilla!Y198,'Tablas '!$Q$4:$R$9,2,FALSE),"#"),
"")</f>
        <v/>
      </c>
      <c r="AB187" t="str">
        <f>IF($C187="OK",
   CONCATENATE(YEAR(Plantilla!Z198),"-",TEXT(MONTH(Plantilla!Z198),"00"),"-",TEXT(DAY(Plantilla!Z198),"00")),
"")</f>
        <v/>
      </c>
      <c r="AC187" t="str">
        <f>IF($C187="OK",
   TEXT(VLOOKUP(Plantilla!AA198,'Tablas '!$T$4:$U$13,2,FALSE),"#"),
"")</f>
        <v/>
      </c>
      <c r="AD187" t="str">
        <f>IF($C187="OK",TEXT(Plantilla!AB198,"#"),"")</f>
        <v/>
      </c>
      <c r="AE187" t="str">
        <f>IF($C187="OK",
   IF(Plantilla!AC198&lt;&gt;"",
      TEXT(VLOOKUP(Plantilla!AC198,'Tablas '!$W$4:$X$7,2,FALSE),"#"),
   ""),
"")</f>
        <v/>
      </c>
      <c r="AF187" t="str">
        <f>IF($C187="OK",TEXT(Plantilla!AD198,"#"),"")</f>
        <v/>
      </c>
      <c r="AG187" s="6" t="str">
        <f>IF($C187="OK",_xlfn.NUMBERVALUE(Plantilla!AE198),"")</f>
        <v/>
      </c>
      <c r="AH187" s="4" t="str">
        <f>IF($C187="OK",_xlfn.NUMBERVALUE(Plantilla!AF198),"")</f>
        <v/>
      </c>
      <c r="AI187" s="6" t="str">
        <f>IF($C187="OK",_xlfn.NUMBERVALUE(Plantilla!AG198),"")</f>
        <v/>
      </c>
      <c r="AJ187" s="6" t="str">
        <f>IF($C187="OK",_xlfn.NUMBERVALUE(Plantilla!AH198),"")</f>
        <v/>
      </c>
      <c r="AK187" s="6" t="str">
        <f>IF($C187="OK",_xlfn.NUMBERVALUE(Plantilla!AI198),"")</f>
        <v/>
      </c>
      <c r="AL187" s="6" t="str">
        <f>IF($C187="OK",_xlfn.NUMBERVALUE(Plantilla!AJ198),"")</f>
        <v/>
      </c>
      <c r="AM187" s="4" t="str">
        <f>IF($C187="OK",_xlfn.NUMBERVALUE(Plantilla!AK198),"")</f>
        <v/>
      </c>
      <c r="AN187" s="6" t="str">
        <f>IF($C187="OK",_xlfn.NUMBERVALUE(Plantilla!AL198),"")</f>
        <v/>
      </c>
      <c r="AO187" s="4" t="str">
        <f>IF($C187="OK",_xlfn.NUMBERVALUE(Plantilla!AM198),"")</f>
        <v/>
      </c>
      <c r="AP187" s="6" t="str">
        <f>IF($C187="OK",_xlfn.NUMBERVALUE(Plantilla!AN198),"")</f>
        <v/>
      </c>
      <c r="AQ187" s="4" t="str">
        <f>IF($C187="OK",_xlfn.NUMBERVALUE(Plantilla!AO198),"")</f>
        <v/>
      </c>
      <c r="AR187" s="6" t="str">
        <f>IF($C187="OK",_xlfn.NUMBERVALUE(Plantilla!AP198),"")</f>
        <v/>
      </c>
      <c r="AS187" s="4" t="str">
        <f>IF($C187="OK",_xlfn.NUMBERVALUE(Plantilla!AQ198),"")</f>
        <v/>
      </c>
      <c r="AT187" s="6" t="str">
        <f>IF($C187="OK",_xlfn.NUMBERVALUE(Plantilla!AR198),"")</f>
        <v/>
      </c>
      <c r="AU187" s="4" t="str">
        <f>IF($C187="OK",_xlfn.NUMBERVALUE(Plantilla!AS198),"")</f>
        <v/>
      </c>
      <c r="AV187" s="6" t="str">
        <f>IF($C187="OK",_xlfn.NUMBERVALUE(Plantilla!AT198),"")</f>
        <v/>
      </c>
      <c r="AW187" s="4" t="str">
        <f>IF($C187="OK",_xlfn.NUMBERVALUE(Plantilla!AU198),"")</f>
        <v/>
      </c>
      <c r="AX187" s="6" t="str">
        <f>IF($C187="OK",_xlfn.NUMBERVALUE(Plantilla!AV198),"")</f>
        <v/>
      </c>
      <c r="AY187" s="4" t="str">
        <f>IF($C187="OK",_xlfn.NUMBERVALUE(Plantilla!AW198),"")</f>
        <v/>
      </c>
      <c r="AZ187" s="6" t="str">
        <f>IF($C187="OK",_xlfn.NUMBERVALUE(Plantilla!AX198),"")</f>
        <v/>
      </c>
      <c r="BA187" t="str">
        <f>IF($C187="OK",_xlfn.NUMBERVALUE(Plantilla!AY198),"")</f>
        <v/>
      </c>
      <c r="BB187" t="str">
        <f>IF($C187="OK",_xlfn.NUMBERVALUE(Plantilla!AZ198),"")</f>
        <v/>
      </c>
      <c r="BC187" s="4" t="str">
        <f>IF($C187="OK",_xlfn.NUMBERVALUE(Plantilla!BA198),"")</f>
        <v/>
      </c>
      <c r="BD187" s="6" t="str">
        <f>IF($C187="OK",_xlfn.NUMBERVALUE(Plantilla!BB198),"")</f>
        <v/>
      </c>
      <c r="BE187" s="4" t="str">
        <f>IF($C187="OK",_xlfn.NUMBERVALUE(Plantilla!BC198),"")</f>
        <v/>
      </c>
      <c r="BF187" s="6" t="str">
        <f>IF($C187="OK",_xlfn.NUMBERVALUE(Plantilla!BD198),"")</f>
        <v/>
      </c>
      <c r="BG187" s="4" t="str">
        <f>IF($C187="OK",_xlfn.NUMBERVALUE(Plantilla!BE198),"")</f>
        <v/>
      </c>
      <c r="BH187" s="6" t="str">
        <f>IF($C187="OK",_xlfn.NUMBERVALUE(Plantilla!BF198),"")</f>
        <v/>
      </c>
      <c r="BI187" s="110" t="str">
        <f>IF($C187="OK",_xlfn.NUMBERVALUE(Plantilla!BG198),"")</f>
        <v/>
      </c>
      <c r="BJ187" s="6" t="str">
        <f>IF($C187="OK",_xlfn.NUMBERVALUE(Plantilla!BH198),"")</f>
        <v/>
      </c>
      <c r="BK187" s="109" t="str">
        <f>IF($C187="OK",_xlfn.NUMBERVALUE(Plantilla!BI198),"")</f>
        <v/>
      </c>
      <c r="BL187" s="6" t="str">
        <f>IF($C187="OK",
   IF(Plantilla!BJ198&lt;&gt;"",
      TEXT(VLOOKUP(Plantilla!BJ198,'Tablas '!$Z$4:$AA$6,2,FALSE),"#"),
   ""),
"")</f>
        <v/>
      </c>
      <c r="BM187" s="4" t="str">
        <f>IF($C187="OK",_xlfn.NUMBERVALUE(Plantilla!BK198),"")</f>
        <v/>
      </c>
      <c r="BN187" s="4" t="str">
        <f>IF($C187="OK",_xlfn.NUMBERVALUE(Plantilla!BL198),"")</f>
        <v/>
      </c>
      <c r="BO187" s="6" t="str">
        <f>IF($C187="OK",_xlfn.NUMBERVALUE(Plantilla!BM198),"")</f>
        <v/>
      </c>
      <c r="BP187" s="4" t="str">
        <f>IF($C187="OK",_xlfn.NUMBERVALUE(Plantilla!BN198),"")</f>
        <v/>
      </c>
      <c r="BQ187" s="6" t="str">
        <f>IF($C187="OK",_xlfn.NUMBERVALUE(Plantilla!BO198),"")</f>
        <v/>
      </c>
      <c r="BR187" s="4" t="str">
        <f>IF($C187="OK",_xlfn.NUMBERVALUE(Plantilla!BP198),"")</f>
        <v/>
      </c>
      <c r="BS187" s="6" t="str">
        <f>IF($C187="OK",_xlfn.NUMBERVALUE(Plantilla!BQ198),"")</f>
        <v/>
      </c>
      <c r="BT187" s="4" t="str">
        <f>IF($C187="OK",_xlfn.NUMBERVALUE(Plantilla!BR198),"")</f>
        <v/>
      </c>
      <c r="BU187" s="6" t="str">
        <f>IF($C187="OK",_xlfn.NUMBERVALUE(Plantilla!BS198),"")</f>
        <v/>
      </c>
      <c r="BV187" s="6" t="str">
        <f>IF($C187="OK",_xlfn.NUMBERVALUE(Plantilla!BT198),"")</f>
        <v/>
      </c>
      <c r="BW187" s="6" t="str">
        <f>IF($C187="OK",_xlfn.NUMBERVALUE(Plantilla!BU198),"")</f>
        <v/>
      </c>
      <c r="BX187" s="6" t="str">
        <f>IF($C187="OK",_xlfn.NUMBERVALUE(Plantilla!BV198),"")</f>
        <v/>
      </c>
      <c r="BY187" s="6" t="str">
        <f>IF($C187="OK",_xlfn.NUMBERVALUE(Plantilla!BW198),"")</f>
        <v/>
      </c>
      <c r="BZ187" s="6" t="str">
        <f>IF($C187="OK",_xlfn.NUMBERVALUE(Plantilla!BX198),"")</f>
        <v/>
      </c>
      <c r="CA187" s="6" t="str">
        <f>IF($C187="OK",_xlfn.NUMBERVALUE(Plantilla!BY198),"")</f>
        <v/>
      </c>
      <c r="CB187" s="6" t="str">
        <f>IF($C187="OK",_xlfn.NUMBERVALUE(Plantilla!BZ198),"")</f>
        <v/>
      </c>
      <c r="CC187" s="6" t="str">
        <f>IF($C187="OK",_xlfn.NUMBERVALUE(Plantilla!CA198),"")</f>
        <v/>
      </c>
      <c r="CD187" s="6" t="str">
        <f>IF($C187="OK",_xlfn.NUMBERVALUE(Plantilla!CB198),"")</f>
        <v/>
      </c>
      <c r="CE187" s="6" t="str">
        <f>IF($C187="OK",_xlfn.NUMBERVALUE(Plantilla!CC198),"")</f>
        <v/>
      </c>
      <c r="CF187" s="4" t="str">
        <f>IF($C187="OK",_xlfn.NUMBERVALUE(Plantilla!CD198),"")</f>
        <v/>
      </c>
      <c r="CG187" s="6" t="str">
        <f>IF($C187="OK",_xlfn.NUMBERVALUE(Plantilla!CE198),"")</f>
        <v/>
      </c>
      <c r="CH187" s="6" t="str">
        <f>IF($C187="OK",_xlfn.NUMBERVALUE(Plantilla!CF198),"")</f>
        <v/>
      </c>
      <c r="CI187" s="6" t="str">
        <f>IF($C187="OK",_xlfn.NUMBERVALUE(Plantilla!CG198),"")</f>
        <v/>
      </c>
      <c r="CJ187" s="6" t="str">
        <f>IF($C187="OK",_xlfn.NUMBERVALUE(Plantilla!CH198),"")</f>
        <v/>
      </c>
      <c r="CK187" s="6" t="str">
        <f>IF($C187="OK",_xlfn.NUMBERVALUE(Plantilla!CI198),"")</f>
        <v/>
      </c>
      <c r="CL187" s="6" t="str">
        <f>IF($C187="OK",_xlfn.NUMBERVALUE(Plantilla!CJ198),"")</f>
        <v/>
      </c>
      <c r="CM187" t="str">
        <f>IF($C187="OK",TEXT(Plantilla!CK198,"#"),"")</f>
        <v/>
      </c>
      <c r="CN187" s="6" t="str">
        <f>IF($C187="OK",_xlfn.NUMBERVALUE(Plantilla!CL198),"")</f>
        <v/>
      </c>
      <c r="CO187" s="6" t="str">
        <f>IF($C187="OK",_xlfn.NUMBERVALUE(Plantilla!CM198),"")</f>
        <v/>
      </c>
      <c r="CP187" s="110" t="str">
        <f>IF($C187="OK",_xlfn.NUMBERVALUE(Plantilla!CN198),"")</f>
        <v/>
      </c>
      <c r="CQ187" s="6" t="str">
        <f>IF($C187="OK",_xlfn.NUMBERVALUE(Plantilla!CO198),"")</f>
        <v/>
      </c>
      <c r="CR187" s="109" t="str">
        <f>IF($C187="OK",_xlfn.NUMBERVALUE(Plantilla!CP198),"")</f>
        <v/>
      </c>
      <c r="CS187" s="110" t="str">
        <f>IF($C187="OK",_xlfn.NUMBERVALUE(Plantilla!CQ198),"")</f>
        <v/>
      </c>
      <c r="CT187" s="6" t="str">
        <f>IF($C187="OK",_xlfn.NUMBERVALUE(Plantilla!CR198),"")</f>
        <v/>
      </c>
      <c r="CU187" s="109" t="str">
        <f>IF($C187="OK",_xlfn.NUMBERVALUE(Plantilla!CS198),"")</f>
        <v/>
      </c>
      <c r="CV187" s="110" t="str">
        <f>IF($C187="OK",_xlfn.NUMBERVALUE(Plantilla!CT198),"")</f>
        <v/>
      </c>
      <c r="CW187" s="6" t="str">
        <f>IF($C187="OK",_xlfn.NUMBERVALUE(Plantilla!CU198),"")</f>
        <v/>
      </c>
      <c r="CX187" s="82" t="str">
        <f>IF($C187="OK",_xlfn.NUMBERVALUE(Plantilla!CV198),"")</f>
        <v/>
      </c>
      <c r="CY187" s="6" t="str">
        <f>IF($C187="OK",_xlfn.NUMBERVALUE(Plantilla!CW198),"")</f>
        <v/>
      </c>
      <c r="CZ187" s="82" t="str">
        <f>IF($C187="OK",_xlfn.NUMBERVALUE(Plantilla!CX198),"")</f>
        <v/>
      </c>
      <c r="DA187" s="6" t="str">
        <f>IF($C187="OK",_xlfn.NUMBERVALUE(Plantilla!CY198),"")</f>
        <v/>
      </c>
      <c r="DB187" s="109" t="str">
        <f>IF($C187="OK",_xlfn.NUMBERVALUE(Plantilla!CZ198),"")</f>
        <v/>
      </c>
      <c r="DC187" s="6" t="str">
        <f>IF($C187="OK",_xlfn.NUMBERVALUE(Plantilla!DA198),"")</f>
        <v/>
      </c>
      <c r="DD187" s="6" t="str">
        <f>IF($C187="OK",TEXT(Plantilla!DB198,"#"),"")</f>
        <v/>
      </c>
      <c r="DE187" s="6" t="str">
        <f>IF($C187="OK",_xlfn.NUMBERVALUE(Plantilla!DC198),"")</f>
        <v/>
      </c>
      <c r="DF187" s="4" t="str">
        <f>IF($C187="OK",_xlfn.NUMBERVALUE(Plantilla!DD198),"")</f>
        <v/>
      </c>
      <c r="DG187" s="6" t="str">
        <f>IF($C187="OK",_xlfn.NUMBERVALUE(Plantilla!DE198),"")</f>
        <v/>
      </c>
      <c r="DH187" s="6" t="str">
        <f>IF($C187="OK",_xlfn.NUMBERVALUE(Plantilla!DF198),"")</f>
        <v/>
      </c>
      <c r="DI187" s="6" t="str">
        <f>IF($C187="OK",_xlfn.NUMBERVALUE(Plantilla!DG198),"")</f>
        <v/>
      </c>
      <c r="DJ187" s="6" t="str">
        <f>IF($C187="OK",_xlfn.NUMBERVALUE(Plantilla!DH198),"")</f>
        <v/>
      </c>
      <c r="DK187" s="6" t="str">
        <f>IF($C187="OK",_xlfn.NUMBERVALUE(Plantilla!DI198),"")</f>
        <v/>
      </c>
      <c r="DL187" s="6" t="str">
        <f>IF($C187="OK",_xlfn.NUMBERVALUE(Plantilla!DJ198),"")</f>
        <v/>
      </c>
      <c r="DM187" s="6" t="str">
        <f>IF($C187="OK",_xlfn.NUMBERVALUE(Plantilla!DK198),"")</f>
        <v/>
      </c>
      <c r="DN187" s="6" t="str">
        <f>IF($C187="OK",_xlfn.NUMBERVALUE(Plantilla!DL198),"")</f>
        <v/>
      </c>
      <c r="DO187" s="6" t="str">
        <f>IF($C187="OK",_xlfn.NUMBERVALUE(Plantilla!DM198),"")</f>
        <v/>
      </c>
      <c r="DP187" s="6" t="str">
        <f>IF($C187="OK",_xlfn.NUMBERVALUE(Plantilla!DN198),"")</f>
        <v/>
      </c>
      <c r="DQ187" s="6" t="str">
        <f>IF($C187="OK",_xlfn.NUMBERVALUE(Plantilla!DO198),"")</f>
        <v/>
      </c>
      <c r="DR187" s="6" t="str">
        <f>IF($C187="OK",_xlfn.NUMBERVALUE(Plantilla!DP198),"")</f>
        <v/>
      </c>
      <c r="DS187" t="str">
        <f>IF($C187="OK",TEXT(Plantilla!DR198,"#"),"")</f>
        <v/>
      </c>
      <c r="DT187" s="6"/>
    </row>
    <row r="188" spans="1:124" x14ac:dyDescent="0.25">
      <c r="A188" t="str">
        <f>IF(Plantilla!$I$6="¡Perfecto!, Guarda el archivo y adjúntalo a tu interfaz de Nómina Electrónica","OK","Error")</f>
        <v>OK</v>
      </c>
      <c r="B188" t="str">
        <f>IF(Plantilla!$I$6="¡Perfecto!, Guarda el archivo y adjúntalo a tu interfaz de Nómina Electrónica",MID(Plantilla!$D$2,SEARCH("V",Plantilla!$D$2),10),"")</f>
        <v>V2.0</v>
      </c>
      <c r="C188" t="str">
        <f>Plantilla!C199</f>
        <v/>
      </c>
      <c r="D188" t="str">
        <f>IF($C188="OK",Plantilla!B199,"")</f>
        <v/>
      </c>
      <c r="E188" t="str">
        <f>IF($C188="OK",
   VLOOKUP(Plantilla!$E$4,'Tablas '!$AP$4:$AT$6,5,FALSE),
"")</f>
        <v/>
      </c>
      <c r="F188" t="str">
        <f>IF($C188="OK",TEXT(Plantilla!D199,"#"),"")</f>
        <v/>
      </c>
      <c r="G188" t="str">
        <f>IF($C188="OK",
   VLOOKUP(Plantilla!E199,'Tablas '!$B$4:$C$14,2,FALSE),
"")</f>
        <v/>
      </c>
      <c r="H188" t="str">
        <f>IF($C188="OK",TEXT(Plantilla!F199,"#"),"")</f>
        <v/>
      </c>
      <c r="I188" t="str">
        <f>IF($C188="OK",TEXT(Plantilla!G199,"#"),"")</f>
        <v/>
      </c>
      <c r="J188" t="str">
        <f>IF($C188="OK",TEXT(Plantilla!H199,"#"),"")</f>
        <v/>
      </c>
      <c r="K188" t="str">
        <f>IF($C188="OK",TEXT(Plantilla!I199,"#"),"")</f>
        <v/>
      </c>
      <c r="L188" t="str">
        <f>IF($C188="OK",TEXT(Plantilla!J199,"#"),"")</f>
        <v/>
      </c>
      <c r="M188" t="str">
        <f>IF($C188="OK",TEXT(Plantilla!K199,"#"),"")</f>
        <v/>
      </c>
      <c r="N188" t="str">
        <f>IF($C188="OK",
   CONCATENATE(YEAR(Plantilla!L199),"-",TEXT(MONTH(Plantilla!L199),"00"),"-",TEXT(DAY(Plantilla!L199),"00")),
"")</f>
        <v/>
      </c>
      <c r="O188" t="str">
        <f>IF($C188="OK",_xlfn.NUMBERVALUE(Plantilla!M199),"")</f>
        <v/>
      </c>
      <c r="P188" t="str">
        <f>IF($C188="OK",
   IF(Plantilla!N199&lt;&gt;"",
      CONCATENATE(YEAR(Plantilla!N199),"-",TEXT(MONTH(Plantilla!N199),"00"),"-",TEXT(DAY(Plantilla!N199),"00")),
   ""),
"")</f>
        <v/>
      </c>
      <c r="Q188" t="str">
        <f>IF($C188="OK",
   VLOOKUP(Plantilla!O199,'Tablas '!$E$4:$F$19,2,FALSE),
"")</f>
        <v/>
      </c>
      <c r="R188" t="str">
        <f>IF($C188="OK",
   VLOOKUP(Plantilla!P199,'Tablas '!$H$4:$I$5,2,FALSE),
"")</f>
        <v/>
      </c>
      <c r="S188" t="str">
        <f>IF($C188="OK",
   VLOOKUP(Plantilla!Q199,'Tablas '!$K$4:$L$8,2,FALSE),
"")</f>
        <v/>
      </c>
      <c r="T188" t="str">
        <f>IF($C188="OK",
   VLOOKUP(Plantilla!R199,'Tablas '!$AE$4:$AF$6,2,FALSE),
"")</f>
        <v/>
      </c>
      <c r="U188" t="str">
        <f>IF($C188="OK",
   VLOOKUP(Plantilla!S199,'Tablas '!$AE$4:$AF$6,2,FALSE),
"")</f>
        <v/>
      </c>
      <c r="V188" t="str">
        <f>IF($C188="OK",TEXT(Plantilla!T199,"#"),"")</f>
        <v/>
      </c>
      <c r="W188" s="84" t="str">
        <f>IF($C188="OK",
   VLOOKUP(Plantilla!U199,'Tablas '!$AM$4:$AN$1126,2,FALSE),
"")</f>
        <v/>
      </c>
      <c r="X188" t="str">
        <f>IF($C188="OK",TEXT(Plantilla!V199,"#"),"")</f>
        <v/>
      </c>
      <c r="Y188" t="str">
        <f>IF($C188="OK",
   CONCATENATE(YEAR(Plantilla!W199),"-",TEXT(MONTH(Plantilla!W199),"00"),"-",TEXT(DAY(Plantilla!W199),"00")),
"")</f>
        <v/>
      </c>
      <c r="Z188" t="str">
        <f>IF($C188="OK",
   CONCATENATE(YEAR(Plantilla!X199),"-",TEXT(MONTH(Plantilla!X199),"00"),"-",TEXT(DAY(Plantilla!X199),"00")),
"")</f>
        <v/>
      </c>
      <c r="AA188" t="str">
        <f>IF($C188="OK",
   TEXT(VLOOKUP(Plantilla!Y199,'Tablas '!$Q$4:$R$9,2,FALSE),"#"),
"")</f>
        <v/>
      </c>
      <c r="AB188" t="str">
        <f>IF($C188="OK",
   CONCATENATE(YEAR(Plantilla!Z199),"-",TEXT(MONTH(Plantilla!Z199),"00"),"-",TEXT(DAY(Plantilla!Z199),"00")),
"")</f>
        <v/>
      </c>
      <c r="AC188" t="str">
        <f>IF($C188="OK",
   TEXT(VLOOKUP(Plantilla!AA199,'Tablas '!$T$4:$U$13,2,FALSE),"#"),
"")</f>
        <v/>
      </c>
      <c r="AD188" t="str">
        <f>IF($C188="OK",TEXT(Plantilla!AB199,"#"),"")</f>
        <v/>
      </c>
      <c r="AE188" t="str">
        <f>IF($C188="OK",
   IF(Plantilla!AC199&lt;&gt;"",
      TEXT(VLOOKUP(Plantilla!AC199,'Tablas '!$W$4:$X$7,2,FALSE),"#"),
   ""),
"")</f>
        <v/>
      </c>
      <c r="AF188" t="str">
        <f>IF($C188="OK",TEXT(Plantilla!AD199,"#"),"")</f>
        <v/>
      </c>
      <c r="AG188" s="6" t="str">
        <f>IF($C188="OK",_xlfn.NUMBERVALUE(Plantilla!AE199),"")</f>
        <v/>
      </c>
      <c r="AH188" s="4" t="str">
        <f>IF($C188="OK",_xlfn.NUMBERVALUE(Plantilla!AF199),"")</f>
        <v/>
      </c>
      <c r="AI188" s="6" t="str">
        <f>IF($C188="OK",_xlfn.NUMBERVALUE(Plantilla!AG199),"")</f>
        <v/>
      </c>
      <c r="AJ188" s="6" t="str">
        <f>IF($C188="OK",_xlfn.NUMBERVALUE(Plantilla!AH199),"")</f>
        <v/>
      </c>
      <c r="AK188" s="6" t="str">
        <f>IF($C188="OK",_xlfn.NUMBERVALUE(Plantilla!AI199),"")</f>
        <v/>
      </c>
      <c r="AL188" s="6" t="str">
        <f>IF($C188="OK",_xlfn.NUMBERVALUE(Plantilla!AJ199),"")</f>
        <v/>
      </c>
      <c r="AM188" s="4" t="str">
        <f>IF($C188="OK",_xlfn.NUMBERVALUE(Plantilla!AK199),"")</f>
        <v/>
      </c>
      <c r="AN188" s="6" t="str">
        <f>IF($C188="OK",_xlfn.NUMBERVALUE(Plantilla!AL199),"")</f>
        <v/>
      </c>
      <c r="AO188" s="4" t="str">
        <f>IF($C188="OK",_xlfn.NUMBERVALUE(Plantilla!AM199),"")</f>
        <v/>
      </c>
      <c r="AP188" s="6" t="str">
        <f>IF($C188="OK",_xlfn.NUMBERVALUE(Plantilla!AN199),"")</f>
        <v/>
      </c>
      <c r="AQ188" s="4" t="str">
        <f>IF($C188="OK",_xlfn.NUMBERVALUE(Plantilla!AO199),"")</f>
        <v/>
      </c>
      <c r="AR188" s="6" t="str">
        <f>IF($C188="OK",_xlfn.NUMBERVALUE(Plantilla!AP199),"")</f>
        <v/>
      </c>
      <c r="AS188" s="4" t="str">
        <f>IF($C188="OK",_xlfn.NUMBERVALUE(Plantilla!AQ199),"")</f>
        <v/>
      </c>
      <c r="AT188" s="6" t="str">
        <f>IF($C188="OK",_xlfn.NUMBERVALUE(Plantilla!AR199),"")</f>
        <v/>
      </c>
      <c r="AU188" s="4" t="str">
        <f>IF($C188="OK",_xlfn.NUMBERVALUE(Plantilla!AS199),"")</f>
        <v/>
      </c>
      <c r="AV188" s="6" t="str">
        <f>IF($C188="OK",_xlfn.NUMBERVALUE(Plantilla!AT199),"")</f>
        <v/>
      </c>
      <c r="AW188" s="4" t="str">
        <f>IF($C188="OK",_xlfn.NUMBERVALUE(Plantilla!AU199),"")</f>
        <v/>
      </c>
      <c r="AX188" s="6" t="str">
        <f>IF($C188="OK",_xlfn.NUMBERVALUE(Plantilla!AV199),"")</f>
        <v/>
      </c>
      <c r="AY188" s="4" t="str">
        <f>IF($C188="OK",_xlfn.NUMBERVALUE(Plantilla!AW199),"")</f>
        <v/>
      </c>
      <c r="AZ188" s="6" t="str">
        <f>IF($C188="OK",_xlfn.NUMBERVALUE(Plantilla!AX199),"")</f>
        <v/>
      </c>
      <c r="BA188" t="str">
        <f>IF($C188="OK",_xlfn.NUMBERVALUE(Plantilla!AY199),"")</f>
        <v/>
      </c>
      <c r="BB188" t="str">
        <f>IF($C188="OK",_xlfn.NUMBERVALUE(Plantilla!AZ199),"")</f>
        <v/>
      </c>
      <c r="BC188" s="4" t="str">
        <f>IF($C188="OK",_xlfn.NUMBERVALUE(Plantilla!BA199),"")</f>
        <v/>
      </c>
      <c r="BD188" s="6" t="str">
        <f>IF($C188="OK",_xlfn.NUMBERVALUE(Plantilla!BB199),"")</f>
        <v/>
      </c>
      <c r="BE188" s="4" t="str">
        <f>IF($C188="OK",_xlfn.NUMBERVALUE(Plantilla!BC199),"")</f>
        <v/>
      </c>
      <c r="BF188" s="6" t="str">
        <f>IF($C188="OK",_xlfn.NUMBERVALUE(Plantilla!BD199),"")</f>
        <v/>
      </c>
      <c r="BG188" s="4" t="str">
        <f>IF($C188="OK",_xlfn.NUMBERVALUE(Plantilla!BE199),"")</f>
        <v/>
      </c>
      <c r="BH188" s="6" t="str">
        <f>IF($C188="OK",_xlfn.NUMBERVALUE(Plantilla!BF199),"")</f>
        <v/>
      </c>
      <c r="BI188" s="110" t="str">
        <f>IF($C188="OK",_xlfn.NUMBERVALUE(Plantilla!BG199),"")</f>
        <v/>
      </c>
      <c r="BJ188" s="6" t="str">
        <f>IF($C188="OK",_xlfn.NUMBERVALUE(Plantilla!BH199),"")</f>
        <v/>
      </c>
      <c r="BK188" s="109" t="str">
        <f>IF($C188="OK",_xlfn.NUMBERVALUE(Plantilla!BI199),"")</f>
        <v/>
      </c>
      <c r="BL188" s="6" t="str">
        <f>IF($C188="OK",
   IF(Plantilla!BJ199&lt;&gt;"",
      TEXT(VLOOKUP(Plantilla!BJ199,'Tablas '!$Z$4:$AA$6,2,FALSE),"#"),
   ""),
"")</f>
        <v/>
      </c>
      <c r="BM188" s="4" t="str">
        <f>IF($C188="OK",_xlfn.NUMBERVALUE(Plantilla!BK199),"")</f>
        <v/>
      </c>
      <c r="BN188" s="4" t="str">
        <f>IF($C188="OK",_xlfn.NUMBERVALUE(Plantilla!BL199),"")</f>
        <v/>
      </c>
      <c r="BO188" s="6" t="str">
        <f>IF($C188="OK",_xlfn.NUMBERVALUE(Plantilla!BM199),"")</f>
        <v/>
      </c>
      <c r="BP188" s="4" t="str">
        <f>IF($C188="OK",_xlfn.NUMBERVALUE(Plantilla!BN199),"")</f>
        <v/>
      </c>
      <c r="BQ188" s="6" t="str">
        <f>IF($C188="OK",_xlfn.NUMBERVALUE(Plantilla!BO199),"")</f>
        <v/>
      </c>
      <c r="BR188" s="4" t="str">
        <f>IF($C188="OK",_xlfn.NUMBERVALUE(Plantilla!BP199),"")</f>
        <v/>
      </c>
      <c r="BS188" s="6" t="str">
        <f>IF($C188="OK",_xlfn.NUMBERVALUE(Plantilla!BQ199),"")</f>
        <v/>
      </c>
      <c r="BT188" s="4" t="str">
        <f>IF($C188="OK",_xlfn.NUMBERVALUE(Plantilla!BR199),"")</f>
        <v/>
      </c>
      <c r="BU188" s="6" t="str">
        <f>IF($C188="OK",_xlfn.NUMBERVALUE(Plantilla!BS199),"")</f>
        <v/>
      </c>
      <c r="BV188" s="6" t="str">
        <f>IF($C188="OK",_xlfn.NUMBERVALUE(Plantilla!BT199),"")</f>
        <v/>
      </c>
      <c r="BW188" s="6" t="str">
        <f>IF($C188="OK",_xlfn.NUMBERVALUE(Plantilla!BU199),"")</f>
        <v/>
      </c>
      <c r="BX188" s="6" t="str">
        <f>IF($C188="OK",_xlfn.NUMBERVALUE(Plantilla!BV199),"")</f>
        <v/>
      </c>
      <c r="BY188" s="6" t="str">
        <f>IF($C188="OK",_xlfn.NUMBERVALUE(Plantilla!BW199),"")</f>
        <v/>
      </c>
      <c r="BZ188" s="6" t="str">
        <f>IF($C188="OK",_xlfn.NUMBERVALUE(Plantilla!BX199),"")</f>
        <v/>
      </c>
      <c r="CA188" s="6" t="str">
        <f>IF($C188="OK",_xlfn.NUMBERVALUE(Plantilla!BY199),"")</f>
        <v/>
      </c>
      <c r="CB188" s="6" t="str">
        <f>IF($C188="OK",_xlfn.NUMBERVALUE(Plantilla!BZ199),"")</f>
        <v/>
      </c>
      <c r="CC188" s="6" t="str">
        <f>IF($C188="OK",_xlfn.NUMBERVALUE(Plantilla!CA199),"")</f>
        <v/>
      </c>
      <c r="CD188" s="6" t="str">
        <f>IF($C188="OK",_xlfn.NUMBERVALUE(Plantilla!CB199),"")</f>
        <v/>
      </c>
      <c r="CE188" s="6" t="str">
        <f>IF($C188="OK",_xlfn.NUMBERVALUE(Plantilla!CC199),"")</f>
        <v/>
      </c>
      <c r="CF188" s="4" t="str">
        <f>IF($C188="OK",_xlfn.NUMBERVALUE(Plantilla!CD199),"")</f>
        <v/>
      </c>
      <c r="CG188" s="6" t="str">
        <f>IF($C188="OK",_xlfn.NUMBERVALUE(Plantilla!CE199),"")</f>
        <v/>
      </c>
      <c r="CH188" s="6" t="str">
        <f>IF($C188="OK",_xlfn.NUMBERVALUE(Plantilla!CF199),"")</f>
        <v/>
      </c>
      <c r="CI188" s="6" t="str">
        <f>IF($C188="OK",_xlfn.NUMBERVALUE(Plantilla!CG199),"")</f>
        <v/>
      </c>
      <c r="CJ188" s="6" t="str">
        <f>IF($C188="OK",_xlfn.NUMBERVALUE(Plantilla!CH199),"")</f>
        <v/>
      </c>
      <c r="CK188" s="6" t="str">
        <f>IF($C188="OK",_xlfn.NUMBERVALUE(Plantilla!CI199),"")</f>
        <v/>
      </c>
      <c r="CL188" s="6" t="str">
        <f>IF($C188="OK",_xlfn.NUMBERVALUE(Plantilla!CJ199),"")</f>
        <v/>
      </c>
      <c r="CM188" t="str">
        <f>IF($C188="OK",TEXT(Plantilla!CK199,"#"),"")</f>
        <v/>
      </c>
      <c r="CN188" s="6" t="str">
        <f>IF($C188="OK",_xlfn.NUMBERVALUE(Plantilla!CL199),"")</f>
        <v/>
      </c>
      <c r="CO188" s="6" t="str">
        <f>IF($C188="OK",_xlfn.NUMBERVALUE(Plantilla!CM199),"")</f>
        <v/>
      </c>
      <c r="CP188" s="110" t="str">
        <f>IF($C188="OK",_xlfn.NUMBERVALUE(Plantilla!CN199),"")</f>
        <v/>
      </c>
      <c r="CQ188" s="6" t="str">
        <f>IF($C188="OK",_xlfn.NUMBERVALUE(Plantilla!CO199),"")</f>
        <v/>
      </c>
      <c r="CR188" s="109" t="str">
        <f>IF($C188="OK",_xlfn.NUMBERVALUE(Plantilla!CP199),"")</f>
        <v/>
      </c>
      <c r="CS188" s="110" t="str">
        <f>IF($C188="OK",_xlfn.NUMBERVALUE(Plantilla!CQ199),"")</f>
        <v/>
      </c>
      <c r="CT188" s="6" t="str">
        <f>IF($C188="OK",_xlfn.NUMBERVALUE(Plantilla!CR199),"")</f>
        <v/>
      </c>
      <c r="CU188" s="109" t="str">
        <f>IF($C188="OK",_xlfn.NUMBERVALUE(Plantilla!CS199),"")</f>
        <v/>
      </c>
      <c r="CV188" s="110" t="str">
        <f>IF($C188="OK",_xlfn.NUMBERVALUE(Plantilla!CT199),"")</f>
        <v/>
      </c>
      <c r="CW188" s="6" t="str">
        <f>IF($C188="OK",_xlfn.NUMBERVALUE(Plantilla!CU199),"")</f>
        <v/>
      </c>
      <c r="CX188" s="82" t="str">
        <f>IF($C188="OK",_xlfn.NUMBERVALUE(Plantilla!CV199),"")</f>
        <v/>
      </c>
      <c r="CY188" s="6" t="str">
        <f>IF($C188="OK",_xlfn.NUMBERVALUE(Plantilla!CW199),"")</f>
        <v/>
      </c>
      <c r="CZ188" s="82" t="str">
        <f>IF($C188="OK",_xlfn.NUMBERVALUE(Plantilla!CX199),"")</f>
        <v/>
      </c>
      <c r="DA188" s="6" t="str">
        <f>IF($C188="OK",_xlfn.NUMBERVALUE(Plantilla!CY199),"")</f>
        <v/>
      </c>
      <c r="DB188" s="109" t="str">
        <f>IF($C188="OK",_xlfn.NUMBERVALUE(Plantilla!CZ199),"")</f>
        <v/>
      </c>
      <c r="DC188" s="6" t="str">
        <f>IF($C188="OK",_xlfn.NUMBERVALUE(Plantilla!DA199),"")</f>
        <v/>
      </c>
      <c r="DD188" s="6" t="str">
        <f>IF($C188="OK",TEXT(Plantilla!DB199,"#"),"")</f>
        <v/>
      </c>
      <c r="DE188" s="6" t="str">
        <f>IF($C188="OK",_xlfn.NUMBERVALUE(Plantilla!DC199),"")</f>
        <v/>
      </c>
      <c r="DF188" s="4" t="str">
        <f>IF($C188="OK",_xlfn.NUMBERVALUE(Plantilla!DD199),"")</f>
        <v/>
      </c>
      <c r="DG188" s="6" t="str">
        <f>IF($C188="OK",_xlfn.NUMBERVALUE(Plantilla!DE199),"")</f>
        <v/>
      </c>
      <c r="DH188" s="6" t="str">
        <f>IF($C188="OK",_xlfn.NUMBERVALUE(Plantilla!DF199),"")</f>
        <v/>
      </c>
      <c r="DI188" s="6" t="str">
        <f>IF($C188="OK",_xlfn.NUMBERVALUE(Plantilla!DG199),"")</f>
        <v/>
      </c>
      <c r="DJ188" s="6" t="str">
        <f>IF($C188="OK",_xlfn.NUMBERVALUE(Plantilla!DH199),"")</f>
        <v/>
      </c>
      <c r="DK188" s="6" t="str">
        <f>IF($C188="OK",_xlfn.NUMBERVALUE(Plantilla!DI199),"")</f>
        <v/>
      </c>
      <c r="DL188" s="6" t="str">
        <f>IF($C188="OK",_xlfn.NUMBERVALUE(Plantilla!DJ199),"")</f>
        <v/>
      </c>
      <c r="DM188" s="6" t="str">
        <f>IF($C188="OK",_xlfn.NUMBERVALUE(Plantilla!DK199),"")</f>
        <v/>
      </c>
      <c r="DN188" s="6" t="str">
        <f>IF($C188="OK",_xlfn.NUMBERVALUE(Plantilla!DL199),"")</f>
        <v/>
      </c>
      <c r="DO188" s="6" t="str">
        <f>IF($C188="OK",_xlfn.NUMBERVALUE(Plantilla!DM199),"")</f>
        <v/>
      </c>
      <c r="DP188" s="6" t="str">
        <f>IF($C188="OK",_xlfn.NUMBERVALUE(Plantilla!DN199),"")</f>
        <v/>
      </c>
      <c r="DQ188" s="6" t="str">
        <f>IF($C188="OK",_xlfn.NUMBERVALUE(Plantilla!DO199),"")</f>
        <v/>
      </c>
      <c r="DR188" s="6" t="str">
        <f>IF($C188="OK",_xlfn.NUMBERVALUE(Plantilla!DP199),"")</f>
        <v/>
      </c>
      <c r="DS188" t="str">
        <f>IF($C188="OK",TEXT(Plantilla!DR199,"#"),"")</f>
        <v/>
      </c>
      <c r="DT188" s="6"/>
    </row>
    <row r="189" spans="1:124" x14ac:dyDescent="0.25">
      <c r="A189" t="str">
        <f>IF(Plantilla!$I$6="¡Perfecto!, Guarda el archivo y adjúntalo a tu interfaz de Nómina Electrónica","OK","Error")</f>
        <v>OK</v>
      </c>
      <c r="B189" t="str">
        <f>IF(Plantilla!$I$6="¡Perfecto!, Guarda el archivo y adjúntalo a tu interfaz de Nómina Electrónica",MID(Plantilla!$D$2,SEARCH("V",Plantilla!$D$2),10),"")</f>
        <v>V2.0</v>
      </c>
      <c r="C189" t="str">
        <f>Plantilla!C200</f>
        <v/>
      </c>
      <c r="D189" t="str">
        <f>IF($C189="OK",Plantilla!B200,"")</f>
        <v/>
      </c>
      <c r="E189" t="str">
        <f>IF($C189="OK",
   VLOOKUP(Plantilla!$E$4,'Tablas '!$AP$4:$AT$6,5,FALSE),
"")</f>
        <v/>
      </c>
      <c r="F189" t="str">
        <f>IF($C189="OK",TEXT(Plantilla!D200,"#"),"")</f>
        <v/>
      </c>
      <c r="G189" t="str">
        <f>IF($C189="OK",
   VLOOKUP(Plantilla!E200,'Tablas '!$B$4:$C$14,2,FALSE),
"")</f>
        <v/>
      </c>
      <c r="H189" t="str">
        <f>IF($C189="OK",TEXT(Plantilla!F200,"#"),"")</f>
        <v/>
      </c>
      <c r="I189" t="str">
        <f>IF($C189="OK",TEXT(Plantilla!G200,"#"),"")</f>
        <v/>
      </c>
      <c r="J189" t="str">
        <f>IF($C189="OK",TEXT(Plantilla!H200,"#"),"")</f>
        <v/>
      </c>
      <c r="K189" t="str">
        <f>IF($C189="OK",TEXT(Plantilla!I200,"#"),"")</f>
        <v/>
      </c>
      <c r="L189" t="str">
        <f>IF($C189="OK",TEXT(Plantilla!J200,"#"),"")</f>
        <v/>
      </c>
      <c r="M189" t="str">
        <f>IF($C189="OK",TEXT(Plantilla!K200,"#"),"")</f>
        <v/>
      </c>
      <c r="N189" t="str">
        <f>IF($C189="OK",
   CONCATENATE(YEAR(Plantilla!L200),"-",TEXT(MONTH(Plantilla!L200),"00"),"-",TEXT(DAY(Plantilla!L200),"00")),
"")</f>
        <v/>
      </c>
      <c r="O189" t="str">
        <f>IF($C189="OK",_xlfn.NUMBERVALUE(Plantilla!M200),"")</f>
        <v/>
      </c>
      <c r="P189" t="str">
        <f>IF($C189="OK",
   IF(Plantilla!N200&lt;&gt;"",
      CONCATENATE(YEAR(Plantilla!N200),"-",TEXT(MONTH(Plantilla!N200),"00"),"-",TEXT(DAY(Plantilla!N200),"00")),
   ""),
"")</f>
        <v/>
      </c>
      <c r="Q189" t="str">
        <f>IF($C189="OK",
   VLOOKUP(Plantilla!O200,'Tablas '!$E$4:$F$19,2,FALSE),
"")</f>
        <v/>
      </c>
      <c r="R189" t="str">
        <f>IF($C189="OK",
   VLOOKUP(Plantilla!P200,'Tablas '!$H$4:$I$5,2,FALSE),
"")</f>
        <v/>
      </c>
      <c r="S189" t="str">
        <f>IF($C189="OK",
   VLOOKUP(Plantilla!Q200,'Tablas '!$K$4:$L$8,2,FALSE),
"")</f>
        <v/>
      </c>
      <c r="T189" t="str">
        <f>IF($C189="OK",
   VLOOKUP(Plantilla!R200,'Tablas '!$AE$4:$AF$6,2,FALSE),
"")</f>
        <v/>
      </c>
      <c r="U189" t="str">
        <f>IF($C189="OK",
   VLOOKUP(Plantilla!S200,'Tablas '!$AE$4:$AF$6,2,FALSE),
"")</f>
        <v/>
      </c>
      <c r="V189" t="str">
        <f>IF($C189="OK",TEXT(Plantilla!T200,"#"),"")</f>
        <v/>
      </c>
      <c r="W189" s="84" t="str">
        <f>IF($C189="OK",
   VLOOKUP(Plantilla!U200,'Tablas '!$AM$4:$AN$1126,2,FALSE),
"")</f>
        <v/>
      </c>
      <c r="X189" t="str">
        <f>IF($C189="OK",TEXT(Plantilla!V200,"#"),"")</f>
        <v/>
      </c>
      <c r="Y189" t="str">
        <f>IF($C189="OK",
   CONCATENATE(YEAR(Plantilla!W200),"-",TEXT(MONTH(Plantilla!W200),"00"),"-",TEXT(DAY(Plantilla!W200),"00")),
"")</f>
        <v/>
      </c>
      <c r="Z189" t="str">
        <f>IF($C189="OK",
   CONCATENATE(YEAR(Plantilla!X200),"-",TEXT(MONTH(Plantilla!X200),"00"),"-",TEXT(DAY(Plantilla!X200),"00")),
"")</f>
        <v/>
      </c>
      <c r="AA189" t="str">
        <f>IF($C189="OK",
   TEXT(VLOOKUP(Plantilla!Y200,'Tablas '!$Q$4:$R$9,2,FALSE),"#"),
"")</f>
        <v/>
      </c>
      <c r="AB189" t="str">
        <f>IF($C189="OK",
   CONCATENATE(YEAR(Plantilla!Z200),"-",TEXT(MONTH(Plantilla!Z200),"00"),"-",TEXT(DAY(Plantilla!Z200),"00")),
"")</f>
        <v/>
      </c>
      <c r="AC189" t="str">
        <f>IF($C189="OK",
   TEXT(VLOOKUP(Plantilla!AA200,'Tablas '!$T$4:$U$13,2,FALSE),"#"),
"")</f>
        <v/>
      </c>
      <c r="AD189" t="str">
        <f>IF($C189="OK",TEXT(Plantilla!AB200,"#"),"")</f>
        <v/>
      </c>
      <c r="AE189" t="str">
        <f>IF($C189="OK",
   IF(Plantilla!AC200&lt;&gt;"",
      TEXT(VLOOKUP(Plantilla!AC200,'Tablas '!$W$4:$X$7,2,FALSE),"#"),
   ""),
"")</f>
        <v/>
      </c>
      <c r="AF189" t="str">
        <f>IF($C189="OK",TEXT(Plantilla!AD200,"#"),"")</f>
        <v/>
      </c>
      <c r="AG189" s="6" t="str">
        <f>IF($C189="OK",_xlfn.NUMBERVALUE(Plantilla!AE200),"")</f>
        <v/>
      </c>
      <c r="AH189" s="4" t="str">
        <f>IF($C189="OK",_xlfn.NUMBERVALUE(Plantilla!AF200),"")</f>
        <v/>
      </c>
      <c r="AI189" s="6" t="str">
        <f>IF($C189="OK",_xlfn.NUMBERVALUE(Plantilla!AG200),"")</f>
        <v/>
      </c>
      <c r="AJ189" s="6" t="str">
        <f>IF($C189="OK",_xlfn.NUMBERVALUE(Plantilla!AH200),"")</f>
        <v/>
      </c>
      <c r="AK189" s="6" t="str">
        <f>IF($C189="OK",_xlfn.NUMBERVALUE(Plantilla!AI200),"")</f>
        <v/>
      </c>
      <c r="AL189" s="6" t="str">
        <f>IF($C189="OK",_xlfn.NUMBERVALUE(Plantilla!AJ200),"")</f>
        <v/>
      </c>
      <c r="AM189" s="4" t="str">
        <f>IF($C189="OK",_xlfn.NUMBERVALUE(Plantilla!AK200),"")</f>
        <v/>
      </c>
      <c r="AN189" s="6" t="str">
        <f>IF($C189="OK",_xlfn.NUMBERVALUE(Plantilla!AL200),"")</f>
        <v/>
      </c>
      <c r="AO189" s="4" t="str">
        <f>IF($C189="OK",_xlfn.NUMBERVALUE(Plantilla!AM200),"")</f>
        <v/>
      </c>
      <c r="AP189" s="6" t="str">
        <f>IF($C189="OK",_xlfn.NUMBERVALUE(Plantilla!AN200),"")</f>
        <v/>
      </c>
      <c r="AQ189" s="4" t="str">
        <f>IF($C189="OK",_xlfn.NUMBERVALUE(Plantilla!AO200),"")</f>
        <v/>
      </c>
      <c r="AR189" s="6" t="str">
        <f>IF($C189="OK",_xlfn.NUMBERVALUE(Plantilla!AP200),"")</f>
        <v/>
      </c>
      <c r="AS189" s="4" t="str">
        <f>IF($C189="OK",_xlfn.NUMBERVALUE(Plantilla!AQ200),"")</f>
        <v/>
      </c>
      <c r="AT189" s="6" t="str">
        <f>IF($C189="OK",_xlfn.NUMBERVALUE(Plantilla!AR200),"")</f>
        <v/>
      </c>
      <c r="AU189" s="4" t="str">
        <f>IF($C189="OK",_xlfn.NUMBERVALUE(Plantilla!AS200),"")</f>
        <v/>
      </c>
      <c r="AV189" s="6" t="str">
        <f>IF($C189="OK",_xlfn.NUMBERVALUE(Plantilla!AT200),"")</f>
        <v/>
      </c>
      <c r="AW189" s="4" t="str">
        <f>IF($C189="OK",_xlfn.NUMBERVALUE(Plantilla!AU200),"")</f>
        <v/>
      </c>
      <c r="AX189" s="6" t="str">
        <f>IF($C189="OK",_xlfn.NUMBERVALUE(Plantilla!AV200),"")</f>
        <v/>
      </c>
      <c r="AY189" s="4" t="str">
        <f>IF($C189="OK",_xlfn.NUMBERVALUE(Plantilla!AW200),"")</f>
        <v/>
      </c>
      <c r="AZ189" s="6" t="str">
        <f>IF($C189="OK",_xlfn.NUMBERVALUE(Plantilla!AX200),"")</f>
        <v/>
      </c>
      <c r="BA189" t="str">
        <f>IF($C189="OK",_xlfn.NUMBERVALUE(Plantilla!AY200),"")</f>
        <v/>
      </c>
      <c r="BB189" t="str">
        <f>IF($C189="OK",_xlfn.NUMBERVALUE(Plantilla!AZ200),"")</f>
        <v/>
      </c>
      <c r="BC189" s="4" t="str">
        <f>IF($C189="OK",_xlfn.NUMBERVALUE(Plantilla!BA200),"")</f>
        <v/>
      </c>
      <c r="BD189" s="6" t="str">
        <f>IF($C189="OK",_xlfn.NUMBERVALUE(Plantilla!BB200),"")</f>
        <v/>
      </c>
      <c r="BE189" s="4" t="str">
        <f>IF($C189="OK",_xlfn.NUMBERVALUE(Plantilla!BC200),"")</f>
        <v/>
      </c>
      <c r="BF189" s="6" t="str">
        <f>IF($C189="OK",_xlfn.NUMBERVALUE(Plantilla!BD200),"")</f>
        <v/>
      </c>
      <c r="BG189" s="4" t="str">
        <f>IF($C189="OK",_xlfn.NUMBERVALUE(Plantilla!BE200),"")</f>
        <v/>
      </c>
      <c r="BH189" s="6" t="str">
        <f>IF($C189="OK",_xlfn.NUMBERVALUE(Plantilla!BF200),"")</f>
        <v/>
      </c>
      <c r="BI189" s="110" t="str">
        <f>IF($C189="OK",_xlfn.NUMBERVALUE(Plantilla!BG200),"")</f>
        <v/>
      </c>
      <c r="BJ189" s="6" t="str">
        <f>IF($C189="OK",_xlfn.NUMBERVALUE(Plantilla!BH200),"")</f>
        <v/>
      </c>
      <c r="BK189" s="109" t="str">
        <f>IF($C189="OK",_xlfn.NUMBERVALUE(Plantilla!BI200),"")</f>
        <v/>
      </c>
      <c r="BL189" s="6" t="str">
        <f>IF($C189="OK",
   IF(Plantilla!BJ200&lt;&gt;"",
      TEXT(VLOOKUP(Plantilla!BJ200,'Tablas '!$Z$4:$AA$6,2,FALSE),"#"),
   ""),
"")</f>
        <v/>
      </c>
      <c r="BM189" s="4" t="str">
        <f>IF($C189="OK",_xlfn.NUMBERVALUE(Plantilla!BK200),"")</f>
        <v/>
      </c>
      <c r="BN189" s="4" t="str">
        <f>IF($C189="OK",_xlfn.NUMBERVALUE(Plantilla!BL200),"")</f>
        <v/>
      </c>
      <c r="BO189" s="6" t="str">
        <f>IF($C189="OK",_xlfn.NUMBERVALUE(Plantilla!BM200),"")</f>
        <v/>
      </c>
      <c r="BP189" s="4" t="str">
        <f>IF($C189="OK",_xlfn.NUMBERVALUE(Plantilla!BN200),"")</f>
        <v/>
      </c>
      <c r="BQ189" s="6" t="str">
        <f>IF($C189="OK",_xlfn.NUMBERVALUE(Plantilla!BO200),"")</f>
        <v/>
      </c>
      <c r="BR189" s="4" t="str">
        <f>IF($C189="OK",_xlfn.NUMBERVALUE(Plantilla!BP200),"")</f>
        <v/>
      </c>
      <c r="BS189" s="6" t="str">
        <f>IF($C189="OK",_xlfn.NUMBERVALUE(Plantilla!BQ200),"")</f>
        <v/>
      </c>
      <c r="BT189" s="4" t="str">
        <f>IF($C189="OK",_xlfn.NUMBERVALUE(Plantilla!BR200),"")</f>
        <v/>
      </c>
      <c r="BU189" s="6" t="str">
        <f>IF($C189="OK",_xlfn.NUMBERVALUE(Plantilla!BS200),"")</f>
        <v/>
      </c>
      <c r="BV189" s="6" t="str">
        <f>IF($C189="OK",_xlfn.NUMBERVALUE(Plantilla!BT200),"")</f>
        <v/>
      </c>
      <c r="BW189" s="6" t="str">
        <f>IF($C189="OK",_xlfn.NUMBERVALUE(Plantilla!BU200),"")</f>
        <v/>
      </c>
      <c r="BX189" s="6" t="str">
        <f>IF($C189="OK",_xlfn.NUMBERVALUE(Plantilla!BV200),"")</f>
        <v/>
      </c>
      <c r="BY189" s="6" t="str">
        <f>IF($C189="OK",_xlfn.NUMBERVALUE(Plantilla!BW200),"")</f>
        <v/>
      </c>
      <c r="BZ189" s="6" t="str">
        <f>IF($C189="OK",_xlfn.NUMBERVALUE(Plantilla!BX200),"")</f>
        <v/>
      </c>
      <c r="CA189" s="6" t="str">
        <f>IF($C189="OK",_xlfn.NUMBERVALUE(Plantilla!BY200),"")</f>
        <v/>
      </c>
      <c r="CB189" s="6" t="str">
        <f>IF($C189="OK",_xlfn.NUMBERVALUE(Plantilla!BZ200),"")</f>
        <v/>
      </c>
      <c r="CC189" s="6" t="str">
        <f>IF($C189="OK",_xlfn.NUMBERVALUE(Plantilla!CA200),"")</f>
        <v/>
      </c>
      <c r="CD189" s="6" t="str">
        <f>IF($C189="OK",_xlfn.NUMBERVALUE(Plantilla!CB200),"")</f>
        <v/>
      </c>
      <c r="CE189" s="6" t="str">
        <f>IF($C189="OK",_xlfn.NUMBERVALUE(Plantilla!CC200),"")</f>
        <v/>
      </c>
      <c r="CF189" s="4" t="str">
        <f>IF($C189="OK",_xlfn.NUMBERVALUE(Plantilla!CD200),"")</f>
        <v/>
      </c>
      <c r="CG189" s="6" t="str">
        <f>IF($C189="OK",_xlfn.NUMBERVALUE(Plantilla!CE200),"")</f>
        <v/>
      </c>
      <c r="CH189" s="6" t="str">
        <f>IF($C189="OK",_xlfn.NUMBERVALUE(Plantilla!CF200),"")</f>
        <v/>
      </c>
      <c r="CI189" s="6" t="str">
        <f>IF($C189="OK",_xlfn.NUMBERVALUE(Plantilla!CG200),"")</f>
        <v/>
      </c>
      <c r="CJ189" s="6" t="str">
        <f>IF($C189="OK",_xlfn.NUMBERVALUE(Plantilla!CH200),"")</f>
        <v/>
      </c>
      <c r="CK189" s="6" t="str">
        <f>IF($C189="OK",_xlfn.NUMBERVALUE(Plantilla!CI200),"")</f>
        <v/>
      </c>
      <c r="CL189" s="6" t="str">
        <f>IF($C189="OK",_xlfn.NUMBERVALUE(Plantilla!CJ200),"")</f>
        <v/>
      </c>
      <c r="CM189" t="str">
        <f>IF($C189="OK",TEXT(Plantilla!CK200,"#"),"")</f>
        <v/>
      </c>
      <c r="CN189" s="6" t="str">
        <f>IF($C189="OK",_xlfn.NUMBERVALUE(Plantilla!CL200),"")</f>
        <v/>
      </c>
      <c r="CO189" s="6" t="str">
        <f>IF($C189="OK",_xlfn.NUMBERVALUE(Plantilla!CM200),"")</f>
        <v/>
      </c>
      <c r="CP189" s="110" t="str">
        <f>IF($C189="OK",_xlfn.NUMBERVALUE(Plantilla!CN200),"")</f>
        <v/>
      </c>
      <c r="CQ189" s="6" t="str">
        <f>IF($C189="OK",_xlfn.NUMBERVALUE(Plantilla!CO200),"")</f>
        <v/>
      </c>
      <c r="CR189" s="109" t="str">
        <f>IF($C189="OK",_xlfn.NUMBERVALUE(Plantilla!CP200),"")</f>
        <v/>
      </c>
      <c r="CS189" s="110" t="str">
        <f>IF($C189="OK",_xlfn.NUMBERVALUE(Plantilla!CQ200),"")</f>
        <v/>
      </c>
      <c r="CT189" s="6" t="str">
        <f>IF($C189="OK",_xlfn.NUMBERVALUE(Plantilla!CR200),"")</f>
        <v/>
      </c>
      <c r="CU189" s="109" t="str">
        <f>IF($C189="OK",_xlfn.NUMBERVALUE(Plantilla!CS200),"")</f>
        <v/>
      </c>
      <c r="CV189" s="110" t="str">
        <f>IF($C189="OK",_xlfn.NUMBERVALUE(Plantilla!CT200),"")</f>
        <v/>
      </c>
      <c r="CW189" s="6" t="str">
        <f>IF($C189="OK",_xlfn.NUMBERVALUE(Plantilla!CU200),"")</f>
        <v/>
      </c>
      <c r="CX189" s="82" t="str">
        <f>IF($C189="OK",_xlfn.NUMBERVALUE(Plantilla!CV200),"")</f>
        <v/>
      </c>
      <c r="CY189" s="6" t="str">
        <f>IF($C189="OK",_xlfn.NUMBERVALUE(Plantilla!CW200),"")</f>
        <v/>
      </c>
      <c r="CZ189" s="82" t="str">
        <f>IF($C189="OK",_xlfn.NUMBERVALUE(Plantilla!CX200),"")</f>
        <v/>
      </c>
      <c r="DA189" s="6" t="str">
        <f>IF($C189="OK",_xlfn.NUMBERVALUE(Plantilla!CY200),"")</f>
        <v/>
      </c>
      <c r="DB189" s="109" t="str">
        <f>IF($C189="OK",_xlfn.NUMBERVALUE(Plantilla!CZ200),"")</f>
        <v/>
      </c>
      <c r="DC189" s="6" t="str">
        <f>IF($C189="OK",_xlfn.NUMBERVALUE(Plantilla!DA200),"")</f>
        <v/>
      </c>
      <c r="DD189" s="6" t="str">
        <f>IF($C189="OK",TEXT(Plantilla!DB200,"#"),"")</f>
        <v/>
      </c>
      <c r="DE189" s="6" t="str">
        <f>IF($C189="OK",_xlfn.NUMBERVALUE(Plantilla!DC200),"")</f>
        <v/>
      </c>
      <c r="DF189" s="4" t="str">
        <f>IF($C189="OK",_xlfn.NUMBERVALUE(Plantilla!DD200),"")</f>
        <v/>
      </c>
      <c r="DG189" s="6" t="str">
        <f>IF($C189="OK",_xlfn.NUMBERVALUE(Plantilla!DE200),"")</f>
        <v/>
      </c>
      <c r="DH189" s="6" t="str">
        <f>IF($C189="OK",_xlfn.NUMBERVALUE(Plantilla!DF200),"")</f>
        <v/>
      </c>
      <c r="DI189" s="6" t="str">
        <f>IF($C189="OK",_xlfn.NUMBERVALUE(Plantilla!DG200),"")</f>
        <v/>
      </c>
      <c r="DJ189" s="6" t="str">
        <f>IF($C189="OK",_xlfn.NUMBERVALUE(Plantilla!DH200),"")</f>
        <v/>
      </c>
      <c r="DK189" s="6" t="str">
        <f>IF($C189="OK",_xlfn.NUMBERVALUE(Plantilla!DI200),"")</f>
        <v/>
      </c>
      <c r="DL189" s="6" t="str">
        <f>IF($C189="OK",_xlfn.NUMBERVALUE(Plantilla!DJ200),"")</f>
        <v/>
      </c>
      <c r="DM189" s="6" t="str">
        <f>IF($C189="OK",_xlfn.NUMBERVALUE(Plantilla!DK200),"")</f>
        <v/>
      </c>
      <c r="DN189" s="6" t="str">
        <f>IF($C189="OK",_xlfn.NUMBERVALUE(Plantilla!DL200),"")</f>
        <v/>
      </c>
      <c r="DO189" s="6" t="str">
        <f>IF($C189="OK",_xlfn.NUMBERVALUE(Plantilla!DM200),"")</f>
        <v/>
      </c>
      <c r="DP189" s="6" t="str">
        <f>IF($C189="OK",_xlfn.NUMBERVALUE(Plantilla!DN200),"")</f>
        <v/>
      </c>
      <c r="DQ189" s="6" t="str">
        <f>IF($C189="OK",_xlfn.NUMBERVALUE(Plantilla!DO200),"")</f>
        <v/>
      </c>
      <c r="DR189" s="6" t="str">
        <f>IF($C189="OK",_xlfn.NUMBERVALUE(Plantilla!DP200),"")</f>
        <v/>
      </c>
      <c r="DS189" t="str">
        <f>IF($C189="OK",TEXT(Plantilla!DR200,"#"),"")</f>
        <v/>
      </c>
      <c r="DT189" s="6"/>
    </row>
    <row r="190" spans="1:124" x14ac:dyDescent="0.25">
      <c r="A190" t="str">
        <f>IF(Plantilla!$I$6="¡Perfecto!, Guarda el archivo y adjúntalo a tu interfaz de Nómina Electrónica","OK","Error")</f>
        <v>OK</v>
      </c>
      <c r="B190" t="str">
        <f>IF(Plantilla!$I$6="¡Perfecto!, Guarda el archivo y adjúntalo a tu interfaz de Nómina Electrónica",MID(Plantilla!$D$2,SEARCH("V",Plantilla!$D$2),10),"")</f>
        <v>V2.0</v>
      </c>
      <c r="C190" t="str">
        <f>Plantilla!C201</f>
        <v/>
      </c>
      <c r="D190" t="str">
        <f>IF($C190="OK",Plantilla!B201,"")</f>
        <v/>
      </c>
      <c r="E190" t="str">
        <f>IF($C190="OK",
   VLOOKUP(Plantilla!$E$4,'Tablas '!$AP$4:$AT$6,5,FALSE),
"")</f>
        <v/>
      </c>
      <c r="F190" t="str">
        <f>IF($C190="OK",TEXT(Plantilla!D201,"#"),"")</f>
        <v/>
      </c>
      <c r="G190" t="str">
        <f>IF($C190="OK",
   VLOOKUP(Plantilla!E201,'Tablas '!$B$4:$C$14,2,FALSE),
"")</f>
        <v/>
      </c>
      <c r="H190" t="str">
        <f>IF($C190="OK",TEXT(Plantilla!F201,"#"),"")</f>
        <v/>
      </c>
      <c r="I190" t="str">
        <f>IF($C190="OK",TEXT(Plantilla!G201,"#"),"")</f>
        <v/>
      </c>
      <c r="J190" t="str">
        <f>IF($C190="OK",TEXT(Plantilla!H201,"#"),"")</f>
        <v/>
      </c>
      <c r="K190" t="str">
        <f>IF($C190="OK",TEXT(Plantilla!I201,"#"),"")</f>
        <v/>
      </c>
      <c r="L190" t="str">
        <f>IF($C190="OK",TEXT(Plantilla!J201,"#"),"")</f>
        <v/>
      </c>
      <c r="M190" t="str">
        <f>IF($C190="OK",TEXT(Plantilla!K201,"#"),"")</f>
        <v/>
      </c>
      <c r="N190" t="str">
        <f>IF($C190="OK",
   CONCATENATE(YEAR(Plantilla!L201),"-",TEXT(MONTH(Plantilla!L201),"00"),"-",TEXT(DAY(Plantilla!L201),"00")),
"")</f>
        <v/>
      </c>
      <c r="O190" t="str">
        <f>IF($C190="OK",_xlfn.NUMBERVALUE(Plantilla!M201),"")</f>
        <v/>
      </c>
      <c r="P190" t="str">
        <f>IF($C190="OK",
   IF(Plantilla!N201&lt;&gt;"",
      CONCATENATE(YEAR(Plantilla!N201),"-",TEXT(MONTH(Plantilla!N201),"00"),"-",TEXT(DAY(Plantilla!N201),"00")),
   ""),
"")</f>
        <v/>
      </c>
      <c r="Q190" t="str">
        <f>IF($C190="OK",
   VLOOKUP(Plantilla!O201,'Tablas '!$E$4:$F$19,2,FALSE),
"")</f>
        <v/>
      </c>
      <c r="R190" t="str">
        <f>IF($C190="OK",
   VLOOKUP(Plantilla!P201,'Tablas '!$H$4:$I$5,2,FALSE),
"")</f>
        <v/>
      </c>
      <c r="S190" t="str">
        <f>IF($C190="OK",
   VLOOKUP(Plantilla!Q201,'Tablas '!$K$4:$L$8,2,FALSE),
"")</f>
        <v/>
      </c>
      <c r="T190" t="str">
        <f>IF($C190="OK",
   VLOOKUP(Plantilla!R201,'Tablas '!$AE$4:$AF$6,2,FALSE),
"")</f>
        <v/>
      </c>
      <c r="U190" t="str">
        <f>IF($C190="OK",
   VLOOKUP(Plantilla!S201,'Tablas '!$AE$4:$AF$6,2,FALSE),
"")</f>
        <v/>
      </c>
      <c r="V190" t="str">
        <f>IF($C190="OK",TEXT(Plantilla!T201,"#"),"")</f>
        <v/>
      </c>
      <c r="W190" s="84" t="str">
        <f>IF($C190="OK",
   VLOOKUP(Plantilla!U201,'Tablas '!$AM$4:$AN$1126,2,FALSE),
"")</f>
        <v/>
      </c>
      <c r="X190" t="str">
        <f>IF($C190="OK",TEXT(Plantilla!V201,"#"),"")</f>
        <v/>
      </c>
      <c r="Y190" t="str">
        <f>IF($C190="OK",
   CONCATENATE(YEAR(Plantilla!W201),"-",TEXT(MONTH(Plantilla!W201),"00"),"-",TEXT(DAY(Plantilla!W201),"00")),
"")</f>
        <v/>
      </c>
      <c r="Z190" t="str">
        <f>IF($C190="OK",
   CONCATENATE(YEAR(Plantilla!X201),"-",TEXT(MONTH(Plantilla!X201),"00"),"-",TEXT(DAY(Plantilla!X201),"00")),
"")</f>
        <v/>
      </c>
      <c r="AA190" t="str">
        <f>IF($C190="OK",
   TEXT(VLOOKUP(Plantilla!Y201,'Tablas '!$Q$4:$R$9,2,FALSE),"#"),
"")</f>
        <v/>
      </c>
      <c r="AB190" t="str">
        <f>IF($C190="OK",
   CONCATENATE(YEAR(Plantilla!Z201),"-",TEXT(MONTH(Plantilla!Z201),"00"),"-",TEXT(DAY(Plantilla!Z201),"00")),
"")</f>
        <v/>
      </c>
      <c r="AC190" t="str">
        <f>IF($C190="OK",
   TEXT(VLOOKUP(Plantilla!AA201,'Tablas '!$T$4:$U$13,2,FALSE),"#"),
"")</f>
        <v/>
      </c>
      <c r="AD190" t="str">
        <f>IF($C190="OK",TEXT(Plantilla!AB201,"#"),"")</f>
        <v/>
      </c>
      <c r="AE190" t="str">
        <f>IF($C190="OK",
   IF(Plantilla!AC201&lt;&gt;"",
      TEXT(VLOOKUP(Plantilla!AC201,'Tablas '!$W$4:$X$7,2,FALSE),"#"),
   ""),
"")</f>
        <v/>
      </c>
      <c r="AF190" t="str">
        <f>IF($C190="OK",TEXT(Plantilla!AD201,"#"),"")</f>
        <v/>
      </c>
      <c r="AG190" s="6" t="str">
        <f>IF($C190="OK",_xlfn.NUMBERVALUE(Plantilla!AE201),"")</f>
        <v/>
      </c>
      <c r="AH190" s="4" t="str">
        <f>IF($C190="OK",_xlfn.NUMBERVALUE(Plantilla!AF201),"")</f>
        <v/>
      </c>
      <c r="AI190" s="6" t="str">
        <f>IF($C190="OK",_xlfn.NUMBERVALUE(Plantilla!AG201),"")</f>
        <v/>
      </c>
      <c r="AJ190" s="6" t="str">
        <f>IF($C190="OK",_xlfn.NUMBERVALUE(Plantilla!AH201),"")</f>
        <v/>
      </c>
      <c r="AK190" s="6" t="str">
        <f>IF($C190="OK",_xlfn.NUMBERVALUE(Plantilla!AI201),"")</f>
        <v/>
      </c>
      <c r="AL190" s="6" t="str">
        <f>IF($C190="OK",_xlfn.NUMBERVALUE(Plantilla!AJ201),"")</f>
        <v/>
      </c>
      <c r="AM190" s="4" t="str">
        <f>IF($C190="OK",_xlfn.NUMBERVALUE(Plantilla!AK201),"")</f>
        <v/>
      </c>
      <c r="AN190" s="6" t="str">
        <f>IF($C190="OK",_xlfn.NUMBERVALUE(Plantilla!AL201),"")</f>
        <v/>
      </c>
      <c r="AO190" s="4" t="str">
        <f>IF($C190="OK",_xlfn.NUMBERVALUE(Plantilla!AM201),"")</f>
        <v/>
      </c>
      <c r="AP190" s="6" t="str">
        <f>IF($C190="OK",_xlfn.NUMBERVALUE(Plantilla!AN201),"")</f>
        <v/>
      </c>
      <c r="AQ190" s="4" t="str">
        <f>IF($C190="OK",_xlfn.NUMBERVALUE(Plantilla!AO201),"")</f>
        <v/>
      </c>
      <c r="AR190" s="6" t="str">
        <f>IF($C190="OK",_xlfn.NUMBERVALUE(Plantilla!AP201),"")</f>
        <v/>
      </c>
      <c r="AS190" s="4" t="str">
        <f>IF($C190="OK",_xlfn.NUMBERVALUE(Plantilla!AQ201),"")</f>
        <v/>
      </c>
      <c r="AT190" s="6" t="str">
        <f>IF($C190="OK",_xlfn.NUMBERVALUE(Plantilla!AR201),"")</f>
        <v/>
      </c>
      <c r="AU190" s="4" t="str">
        <f>IF($C190="OK",_xlfn.NUMBERVALUE(Plantilla!AS201),"")</f>
        <v/>
      </c>
      <c r="AV190" s="6" t="str">
        <f>IF($C190="OK",_xlfn.NUMBERVALUE(Plantilla!AT201),"")</f>
        <v/>
      </c>
      <c r="AW190" s="4" t="str">
        <f>IF($C190="OK",_xlfn.NUMBERVALUE(Plantilla!AU201),"")</f>
        <v/>
      </c>
      <c r="AX190" s="6" t="str">
        <f>IF($C190="OK",_xlfn.NUMBERVALUE(Plantilla!AV201),"")</f>
        <v/>
      </c>
      <c r="AY190" s="4" t="str">
        <f>IF($C190="OK",_xlfn.NUMBERVALUE(Plantilla!AW201),"")</f>
        <v/>
      </c>
      <c r="AZ190" s="6" t="str">
        <f>IF($C190="OK",_xlfn.NUMBERVALUE(Plantilla!AX201),"")</f>
        <v/>
      </c>
      <c r="BA190" t="str">
        <f>IF($C190="OK",_xlfn.NUMBERVALUE(Plantilla!AY201),"")</f>
        <v/>
      </c>
      <c r="BB190" t="str">
        <f>IF($C190="OK",_xlfn.NUMBERVALUE(Plantilla!AZ201),"")</f>
        <v/>
      </c>
      <c r="BC190" s="4" t="str">
        <f>IF($C190="OK",_xlfn.NUMBERVALUE(Plantilla!BA201),"")</f>
        <v/>
      </c>
      <c r="BD190" s="6" t="str">
        <f>IF($C190="OK",_xlfn.NUMBERVALUE(Plantilla!BB201),"")</f>
        <v/>
      </c>
      <c r="BE190" s="4" t="str">
        <f>IF($C190="OK",_xlfn.NUMBERVALUE(Plantilla!BC201),"")</f>
        <v/>
      </c>
      <c r="BF190" s="6" t="str">
        <f>IF($C190="OK",_xlfn.NUMBERVALUE(Plantilla!BD201),"")</f>
        <v/>
      </c>
      <c r="BG190" s="4" t="str">
        <f>IF($C190="OK",_xlfn.NUMBERVALUE(Plantilla!BE201),"")</f>
        <v/>
      </c>
      <c r="BH190" s="6" t="str">
        <f>IF($C190="OK",_xlfn.NUMBERVALUE(Plantilla!BF201),"")</f>
        <v/>
      </c>
      <c r="BI190" s="110" t="str">
        <f>IF($C190="OK",_xlfn.NUMBERVALUE(Plantilla!BG201),"")</f>
        <v/>
      </c>
      <c r="BJ190" s="6" t="str">
        <f>IF($C190="OK",_xlfn.NUMBERVALUE(Plantilla!BH201),"")</f>
        <v/>
      </c>
      <c r="BK190" s="109" t="str">
        <f>IF($C190="OK",_xlfn.NUMBERVALUE(Plantilla!BI201),"")</f>
        <v/>
      </c>
      <c r="BL190" s="6" t="str">
        <f>IF($C190="OK",
   IF(Plantilla!BJ201&lt;&gt;"",
      TEXT(VLOOKUP(Plantilla!BJ201,'Tablas '!$Z$4:$AA$6,2,FALSE),"#"),
   ""),
"")</f>
        <v/>
      </c>
      <c r="BM190" s="4" t="str">
        <f>IF($C190="OK",_xlfn.NUMBERVALUE(Plantilla!BK201),"")</f>
        <v/>
      </c>
      <c r="BN190" s="4" t="str">
        <f>IF($C190="OK",_xlfn.NUMBERVALUE(Plantilla!BL201),"")</f>
        <v/>
      </c>
      <c r="BO190" s="6" t="str">
        <f>IF($C190="OK",_xlfn.NUMBERVALUE(Plantilla!BM201),"")</f>
        <v/>
      </c>
      <c r="BP190" s="4" t="str">
        <f>IF($C190="OK",_xlfn.NUMBERVALUE(Plantilla!BN201),"")</f>
        <v/>
      </c>
      <c r="BQ190" s="6" t="str">
        <f>IF($C190="OK",_xlfn.NUMBERVALUE(Plantilla!BO201),"")</f>
        <v/>
      </c>
      <c r="BR190" s="4" t="str">
        <f>IF($C190="OK",_xlfn.NUMBERVALUE(Plantilla!BP201),"")</f>
        <v/>
      </c>
      <c r="BS190" s="6" t="str">
        <f>IF($C190="OK",_xlfn.NUMBERVALUE(Plantilla!BQ201),"")</f>
        <v/>
      </c>
      <c r="BT190" s="4" t="str">
        <f>IF($C190="OK",_xlfn.NUMBERVALUE(Plantilla!BR201),"")</f>
        <v/>
      </c>
      <c r="BU190" s="6" t="str">
        <f>IF($C190="OK",_xlfn.NUMBERVALUE(Plantilla!BS201),"")</f>
        <v/>
      </c>
      <c r="BV190" s="6" t="str">
        <f>IF($C190="OK",_xlfn.NUMBERVALUE(Plantilla!BT201),"")</f>
        <v/>
      </c>
      <c r="BW190" s="6" t="str">
        <f>IF($C190="OK",_xlfn.NUMBERVALUE(Plantilla!BU201),"")</f>
        <v/>
      </c>
      <c r="BX190" s="6" t="str">
        <f>IF($C190="OK",_xlfn.NUMBERVALUE(Plantilla!BV201),"")</f>
        <v/>
      </c>
      <c r="BY190" s="6" t="str">
        <f>IF($C190="OK",_xlfn.NUMBERVALUE(Plantilla!BW201),"")</f>
        <v/>
      </c>
      <c r="BZ190" s="6" t="str">
        <f>IF($C190="OK",_xlfn.NUMBERVALUE(Plantilla!BX201),"")</f>
        <v/>
      </c>
      <c r="CA190" s="6" t="str">
        <f>IF($C190="OK",_xlfn.NUMBERVALUE(Plantilla!BY201),"")</f>
        <v/>
      </c>
      <c r="CB190" s="6" t="str">
        <f>IF($C190="OK",_xlfn.NUMBERVALUE(Plantilla!BZ201),"")</f>
        <v/>
      </c>
      <c r="CC190" s="6" t="str">
        <f>IF($C190="OK",_xlfn.NUMBERVALUE(Plantilla!CA201),"")</f>
        <v/>
      </c>
      <c r="CD190" s="6" t="str">
        <f>IF($C190="OK",_xlfn.NUMBERVALUE(Plantilla!CB201),"")</f>
        <v/>
      </c>
      <c r="CE190" s="6" t="str">
        <f>IF($C190="OK",_xlfn.NUMBERVALUE(Plantilla!CC201),"")</f>
        <v/>
      </c>
      <c r="CF190" s="4" t="str">
        <f>IF($C190="OK",_xlfn.NUMBERVALUE(Plantilla!CD201),"")</f>
        <v/>
      </c>
      <c r="CG190" s="6" t="str">
        <f>IF($C190="OK",_xlfn.NUMBERVALUE(Plantilla!CE201),"")</f>
        <v/>
      </c>
      <c r="CH190" s="6" t="str">
        <f>IF($C190="OK",_xlfn.NUMBERVALUE(Plantilla!CF201),"")</f>
        <v/>
      </c>
      <c r="CI190" s="6" t="str">
        <f>IF($C190="OK",_xlfn.NUMBERVALUE(Plantilla!CG201),"")</f>
        <v/>
      </c>
      <c r="CJ190" s="6" t="str">
        <f>IF($C190="OK",_xlfn.NUMBERVALUE(Plantilla!CH201),"")</f>
        <v/>
      </c>
      <c r="CK190" s="6" t="str">
        <f>IF($C190="OK",_xlfn.NUMBERVALUE(Plantilla!CI201),"")</f>
        <v/>
      </c>
      <c r="CL190" s="6" t="str">
        <f>IF($C190="OK",_xlfn.NUMBERVALUE(Plantilla!CJ201),"")</f>
        <v/>
      </c>
      <c r="CM190" t="str">
        <f>IF($C190="OK",TEXT(Plantilla!CK201,"#"),"")</f>
        <v/>
      </c>
      <c r="CN190" s="6" t="str">
        <f>IF($C190="OK",_xlfn.NUMBERVALUE(Plantilla!CL201),"")</f>
        <v/>
      </c>
      <c r="CO190" s="6" t="str">
        <f>IF($C190="OK",_xlfn.NUMBERVALUE(Plantilla!CM201),"")</f>
        <v/>
      </c>
      <c r="CP190" s="110" t="str">
        <f>IF($C190="OK",_xlfn.NUMBERVALUE(Plantilla!CN201),"")</f>
        <v/>
      </c>
      <c r="CQ190" s="6" t="str">
        <f>IF($C190="OK",_xlfn.NUMBERVALUE(Plantilla!CO201),"")</f>
        <v/>
      </c>
      <c r="CR190" s="109" t="str">
        <f>IF($C190="OK",_xlfn.NUMBERVALUE(Plantilla!CP201),"")</f>
        <v/>
      </c>
      <c r="CS190" s="110" t="str">
        <f>IF($C190="OK",_xlfn.NUMBERVALUE(Plantilla!CQ201),"")</f>
        <v/>
      </c>
      <c r="CT190" s="6" t="str">
        <f>IF($C190="OK",_xlfn.NUMBERVALUE(Plantilla!CR201),"")</f>
        <v/>
      </c>
      <c r="CU190" s="109" t="str">
        <f>IF($C190="OK",_xlfn.NUMBERVALUE(Plantilla!CS201),"")</f>
        <v/>
      </c>
      <c r="CV190" s="110" t="str">
        <f>IF($C190="OK",_xlfn.NUMBERVALUE(Plantilla!CT201),"")</f>
        <v/>
      </c>
      <c r="CW190" s="6" t="str">
        <f>IF($C190="OK",_xlfn.NUMBERVALUE(Plantilla!CU201),"")</f>
        <v/>
      </c>
      <c r="CX190" s="82" t="str">
        <f>IF($C190="OK",_xlfn.NUMBERVALUE(Plantilla!CV201),"")</f>
        <v/>
      </c>
      <c r="CY190" s="6" t="str">
        <f>IF($C190="OK",_xlfn.NUMBERVALUE(Plantilla!CW201),"")</f>
        <v/>
      </c>
      <c r="CZ190" s="82" t="str">
        <f>IF($C190="OK",_xlfn.NUMBERVALUE(Plantilla!CX201),"")</f>
        <v/>
      </c>
      <c r="DA190" s="6" t="str">
        <f>IF($C190="OK",_xlfn.NUMBERVALUE(Plantilla!CY201),"")</f>
        <v/>
      </c>
      <c r="DB190" s="109" t="str">
        <f>IF($C190="OK",_xlfn.NUMBERVALUE(Plantilla!CZ201),"")</f>
        <v/>
      </c>
      <c r="DC190" s="6" t="str">
        <f>IF($C190="OK",_xlfn.NUMBERVALUE(Plantilla!DA201),"")</f>
        <v/>
      </c>
      <c r="DD190" s="6" t="str">
        <f>IF($C190="OK",TEXT(Plantilla!DB201,"#"),"")</f>
        <v/>
      </c>
      <c r="DE190" s="6" t="str">
        <f>IF($C190="OK",_xlfn.NUMBERVALUE(Plantilla!DC201),"")</f>
        <v/>
      </c>
      <c r="DF190" s="4" t="str">
        <f>IF($C190="OK",_xlfn.NUMBERVALUE(Plantilla!DD201),"")</f>
        <v/>
      </c>
      <c r="DG190" s="6" t="str">
        <f>IF($C190="OK",_xlfn.NUMBERVALUE(Plantilla!DE201),"")</f>
        <v/>
      </c>
      <c r="DH190" s="6" t="str">
        <f>IF($C190="OK",_xlfn.NUMBERVALUE(Plantilla!DF201),"")</f>
        <v/>
      </c>
      <c r="DI190" s="6" t="str">
        <f>IF($C190="OK",_xlfn.NUMBERVALUE(Plantilla!DG201),"")</f>
        <v/>
      </c>
      <c r="DJ190" s="6" t="str">
        <f>IF($C190="OK",_xlfn.NUMBERVALUE(Plantilla!DH201),"")</f>
        <v/>
      </c>
      <c r="DK190" s="6" t="str">
        <f>IF($C190="OK",_xlfn.NUMBERVALUE(Plantilla!DI201),"")</f>
        <v/>
      </c>
      <c r="DL190" s="6" t="str">
        <f>IF($C190="OK",_xlfn.NUMBERVALUE(Plantilla!DJ201),"")</f>
        <v/>
      </c>
      <c r="DM190" s="6" t="str">
        <f>IF($C190="OK",_xlfn.NUMBERVALUE(Plantilla!DK201),"")</f>
        <v/>
      </c>
      <c r="DN190" s="6" t="str">
        <f>IF($C190="OK",_xlfn.NUMBERVALUE(Plantilla!DL201),"")</f>
        <v/>
      </c>
      <c r="DO190" s="6" t="str">
        <f>IF($C190="OK",_xlfn.NUMBERVALUE(Plantilla!DM201),"")</f>
        <v/>
      </c>
      <c r="DP190" s="6" t="str">
        <f>IF($C190="OK",_xlfn.NUMBERVALUE(Plantilla!DN201),"")</f>
        <v/>
      </c>
      <c r="DQ190" s="6" t="str">
        <f>IF($C190="OK",_xlfn.NUMBERVALUE(Plantilla!DO201),"")</f>
        <v/>
      </c>
      <c r="DR190" s="6" t="str">
        <f>IF($C190="OK",_xlfn.NUMBERVALUE(Plantilla!DP201),"")</f>
        <v/>
      </c>
      <c r="DS190" t="str">
        <f>IF($C190="OK",TEXT(Plantilla!DR201,"#"),"")</f>
        <v/>
      </c>
      <c r="DT190" s="6"/>
    </row>
    <row r="191" spans="1:124" x14ac:dyDescent="0.25">
      <c r="A191" t="str">
        <f>IF(Plantilla!$I$6="¡Perfecto!, Guarda el archivo y adjúntalo a tu interfaz de Nómina Electrónica","OK","Error")</f>
        <v>OK</v>
      </c>
      <c r="B191" t="str">
        <f>IF(Plantilla!$I$6="¡Perfecto!, Guarda el archivo y adjúntalo a tu interfaz de Nómina Electrónica",MID(Plantilla!$D$2,SEARCH("V",Plantilla!$D$2),10),"")</f>
        <v>V2.0</v>
      </c>
      <c r="C191" t="str">
        <f>Plantilla!C202</f>
        <v/>
      </c>
      <c r="D191" t="str">
        <f>IF($C191="OK",Plantilla!B202,"")</f>
        <v/>
      </c>
      <c r="E191" t="str">
        <f>IF($C191="OK",
   VLOOKUP(Plantilla!$E$4,'Tablas '!$AP$4:$AT$6,5,FALSE),
"")</f>
        <v/>
      </c>
      <c r="F191" t="str">
        <f>IF($C191="OK",TEXT(Plantilla!D202,"#"),"")</f>
        <v/>
      </c>
      <c r="G191" t="str">
        <f>IF($C191="OK",
   VLOOKUP(Plantilla!E202,'Tablas '!$B$4:$C$14,2,FALSE),
"")</f>
        <v/>
      </c>
      <c r="H191" t="str">
        <f>IF($C191="OK",TEXT(Plantilla!F202,"#"),"")</f>
        <v/>
      </c>
      <c r="I191" t="str">
        <f>IF($C191="OK",TEXT(Plantilla!G202,"#"),"")</f>
        <v/>
      </c>
      <c r="J191" t="str">
        <f>IF($C191="OK",TEXT(Plantilla!H202,"#"),"")</f>
        <v/>
      </c>
      <c r="K191" t="str">
        <f>IF($C191="OK",TEXT(Plantilla!I202,"#"),"")</f>
        <v/>
      </c>
      <c r="L191" t="str">
        <f>IF($C191="OK",TEXT(Plantilla!J202,"#"),"")</f>
        <v/>
      </c>
      <c r="M191" t="str">
        <f>IF($C191="OK",TEXT(Plantilla!K202,"#"),"")</f>
        <v/>
      </c>
      <c r="N191" t="str">
        <f>IF($C191="OK",
   CONCATENATE(YEAR(Plantilla!L202),"-",TEXT(MONTH(Plantilla!L202),"00"),"-",TEXT(DAY(Plantilla!L202),"00")),
"")</f>
        <v/>
      </c>
      <c r="O191" t="str">
        <f>IF($C191="OK",_xlfn.NUMBERVALUE(Plantilla!M202),"")</f>
        <v/>
      </c>
      <c r="P191" t="str">
        <f>IF($C191="OK",
   IF(Plantilla!N202&lt;&gt;"",
      CONCATENATE(YEAR(Plantilla!N202),"-",TEXT(MONTH(Plantilla!N202),"00"),"-",TEXT(DAY(Plantilla!N202),"00")),
   ""),
"")</f>
        <v/>
      </c>
      <c r="Q191" t="str">
        <f>IF($C191="OK",
   VLOOKUP(Plantilla!O202,'Tablas '!$E$4:$F$19,2,FALSE),
"")</f>
        <v/>
      </c>
      <c r="R191" t="str">
        <f>IF($C191="OK",
   VLOOKUP(Plantilla!P202,'Tablas '!$H$4:$I$5,2,FALSE),
"")</f>
        <v/>
      </c>
      <c r="S191" t="str">
        <f>IF($C191="OK",
   VLOOKUP(Plantilla!Q202,'Tablas '!$K$4:$L$8,2,FALSE),
"")</f>
        <v/>
      </c>
      <c r="T191" t="str">
        <f>IF($C191="OK",
   VLOOKUP(Plantilla!R202,'Tablas '!$AE$4:$AF$6,2,FALSE),
"")</f>
        <v/>
      </c>
      <c r="U191" t="str">
        <f>IF($C191="OK",
   VLOOKUP(Plantilla!S202,'Tablas '!$AE$4:$AF$6,2,FALSE),
"")</f>
        <v/>
      </c>
      <c r="V191" t="str">
        <f>IF($C191="OK",TEXT(Plantilla!T202,"#"),"")</f>
        <v/>
      </c>
      <c r="W191" s="84" t="str">
        <f>IF($C191="OK",
   VLOOKUP(Plantilla!U202,'Tablas '!$AM$4:$AN$1126,2,FALSE),
"")</f>
        <v/>
      </c>
      <c r="X191" t="str">
        <f>IF($C191="OK",TEXT(Plantilla!V202,"#"),"")</f>
        <v/>
      </c>
      <c r="Y191" t="str">
        <f>IF($C191="OK",
   CONCATENATE(YEAR(Plantilla!W202),"-",TEXT(MONTH(Plantilla!W202),"00"),"-",TEXT(DAY(Plantilla!W202),"00")),
"")</f>
        <v/>
      </c>
      <c r="Z191" t="str">
        <f>IF($C191="OK",
   CONCATENATE(YEAR(Plantilla!X202),"-",TEXT(MONTH(Plantilla!X202),"00"),"-",TEXT(DAY(Plantilla!X202),"00")),
"")</f>
        <v/>
      </c>
      <c r="AA191" t="str">
        <f>IF($C191="OK",
   TEXT(VLOOKUP(Plantilla!Y202,'Tablas '!$Q$4:$R$9,2,FALSE),"#"),
"")</f>
        <v/>
      </c>
      <c r="AB191" t="str">
        <f>IF($C191="OK",
   CONCATENATE(YEAR(Plantilla!Z202),"-",TEXT(MONTH(Plantilla!Z202),"00"),"-",TEXT(DAY(Plantilla!Z202),"00")),
"")</f>
        <v/>
      </c>
      <c r="AC191" t="str">
        <f>IF($C191="OK",
   TEXT(VLOOKUP(Plantilla!AA202,'Tablas '!$T$4:$U$13,2,FALSE),"#"),
"")</f>
        <v/>
      </c>
      <c r="AD191" t="str">
        <f>IF($C191="OK",TEXT(Plantilla!AB202,"#"),"")</f>
        <v/>
      </c>
      <c r="AE191" t="str">
        <f>IF($C191="OK",
   IF(Plantilla!AC202&lt;&gt;"",
      TEXT(VLOOKUP(Plantilla!AC202,'Tablas '!$W$4:$X$7,2,FALSE),"#"),
   ""),
"")</f>
        <v/>
      </c>
      <c r="AF191" t="str">
        <f>IF($C191="OK",TEXT(Plantilla!AD202,"#"),"")</f>
        <v/>
      </c>
      <c r="AG191" s="6" t="str">
        <f>IF($C191="OK",_xlfn.NUMBERVALUE(Plantilla!AE202),"")</f>
        <v/>
      </c>
      <c r="AH191" s="4" t="str">
        <f>IF($C191="OK",_xlfn.NUMBERVALUE(Plantilla!AF202),"")</f>
        <v/>
      </c>
      <c r="AI191" s="6" t="str">
        <f>IF($C191="OK",_xlfn.NUMBERVALUE(Plantilla!AG202),"")</f>
        <v/>
      </c>
      <c r="AJ191" s="6" t="str">
        <f>IF($C191="OK",_xlfn.NUMBERVALUE(Plantilla!AH202),"")</f>
        <v/>
      </c>
      <c r="AK191" s="6" t="str">
        <f>IF($C191="OK",_xlfn.NUMBERVALUE(Plantilla!AI202),"")</f>
        <v/>
      </c>
      <c r="AL191" s="6" t="str">
        <f>IF($C191="OK",_xlfn.NUMBERVALUE(Plantilla!AJ202),"")</f>
        <v/>
      </c>
      <c r="AM191" s="4" t="str">
        <f>IF($C191="OK",_xlfn.NUMBERVALUE(Plantilla!AK202),"")</f>
        <v/>
      </c>
      <c r="AN191" s="6" t="str">
        <f>IF($C191="OK",_xlfn.NUMBERVALUE(Plantilla!AL202),"")</f>
        <v/>
      </c>
      <c r="AO191" s="4" t="str">
        <f>IF($C191="OK",_xlfn.NUMBERVALUE(Plantilla!AM202),"")</f>
        <v/>
      </c>
      <c r="AP191" s="6" t="str">
        <f>IF($C191="OK",_xlfn.NUMBERVALUE(Plantilla!AN202),"")</f>
        <v/>
      </c>
      <c r="AQ191" s="4" t="str">
        <f>IF($C191="OK",_xlfn.NUMBERVALUE(Plantilla!AO202),"")</f>
        <v/>
      </c>
      <c r="AR191" s="6" t="str">
        <f>IF($C191="OK",_xlfn.NUMBERVALUE(Plantilla!AP202),"")</f>
        <v/>
      </c>
      <c r="AS191" s="4" t="str">
        <f>IF($C191="OK",_xlfn.NUMBERVALUE(Plantilla!AQ202),"")</f>
        <v/>
      </c>
      <c r="AT191" s="6" t="str">
        <f>IF($C191="OK",_xlfn.NUMBERVALUE(Plantilla!AR202),"")</f>
        <v/>
      </c>
      <c r="AU191" s="4" t="str">
        <f>IF($C191="OK",_xlfn.NUMBERVALUE(Plantilla!AS202),"")</f>
        <v/>
      </c>
      <c r="AV191" s="6" t="str">
        <f>IF($C191="OK",_xlfn.NUMBERVALUE(Plantilla!AT202),"")</f>
        <v/>
      </c>
      <c r="AW191" s="4" t="str">
        <f>IF($C191="OK",_xlfn.NUMBERVALUE(Plantilla!AU202),"")</f>
        <v/>
      </c>
      <c r="AX191" s="6" t="str">
        <f>IF($C191="OK",_xlfn.NUMBERVALUE(Plantilla!AV202),"")</f>
        <v/>
      </c>
      <c r="AY191" s="4" t="str">
        <f>IF($C191="OK",_xlfn.NUMBERVALUE(Plantilla!AW202),"")</f>
        <v/>
      </c>
      <c r="AZ191" s="6" t="str">
        <f>IF($C191="OK",_xlfn.NUMBERVALUE(Plantilla!AX202),"")</f>
        <v/>
      </c>
      <c r="BA191" t="str">
        <f>IF($C191="OK",_xlfn.NUMBERVALUE(Plantilla!AY202),"")</f>
        <v/>
      </c>
      <c r="BB191" t="str">
        <f>IF($C191="OK",_xlfn.NUMBERVALUE(Plantilla!AZ202),"")</f>
        <v/>
      </c>
      <c r="BC191" s="4" t="str">
        <f>IF($C191="OK",_xlfn.NUMBERVALUE(Plantilla!BA202),"")</f>
        <v/>
      </c>
      <c r="BD191" s="6" t="str">
        <f>IF($C191="OK",_xlfn.NUMBERVALUE(Plantilla!BB202),"")</f>
        <v/>
      </c>
      <c r="BE191" s="4" t="str">
        <f>IF($C191="OK",_xlfn.NUMBERVALUE(Plantilla!BC202),"")</f>
        <v/>
      </c>
      <c r="BF191" s="6" t="str">
        <f>IF($C191="OK",_xlfn.NUMBERVALUE(Plantilla!BD202),"")</f>
        <v/>
      </c>
      <c r="BG191" s="4" t="str">
        <f>IF($C191="OK",_xlfn.NUMBERVALUE(Plantilla!BE202),"")</f>
        <v/>
      </c>
      <c r="BH191" s="6" t="str">
        <f>IF($C191="OK",_xlfn.NUMBERVALUE(Plantilla!BF202),"")</f>
        <v/>
      </c>
      <c r="BI191" s="110" t="str">
        <f>IF($C191="OK",_xlfn.NUMBERVALUE(Plantilla!BG202),"")</f>
        <v/>
      </c>
      <c r="BJ191" s="6" t="str">
        <f>IF($C191="OK",_xlfn.NUMBERVALUE(Plantilla!BH202),"")</f>
        <v/>
      </c>
      <c r="BK191" s="109" t="str">
        <f>IF($C191="OK",_xlfn.NUMBERVALUE(Plantilla!BI202),"")</f>
        <v/>
      </c>
      <c r="BL191" s="6" t="str">
        <f>IF($C191="OK",
   IF(Plantilla!BJ202&lt;&gt;"",
      TEXT(VLOOKUP(Plantilla!BJ202,'Tablas '!$Z$4:$AA$6,2,FALSE),"#"),
   ""),
"")</f>
        <v/>
      </c>
      <c r="BM191" s="4" t="str">
        <f>IF($C191="OK",_xlfn.NUMBERVALUE(Plantilla!BK202),"")</f>
        <v/>
      </c>
      <c r="BN191" s="4" t="str">
        <f>IF($C191="OK",_xlfn.NUMBERVALUE(Plantilla!BL202),"")</f>
        <v/>
      </c>
      <c r="BO191" s="6" t="str">
        <f>IF($C191="OK",_xlfn.NUMBERVALUE(Plantilla!BM202),"")</f>
        <v/>
      </c>
      <c r="BP191" s="4" t="str">
        <f>IF($C191="OK",_xlfn.NUMBERVALUE(Plantilla!BN202),"")</f>
        <v/>
      </c>
      <c r="BQ191" s="6" t="str">
        <f>IF($C191="OK",_xlfn.NUMBERVALUE(Plantilla!BO202),"")</f>
        <v/>
      </c>
      <c r="BR191" s="4" t="str">
        <f>IF($C191="OK",_xlfn.NUMBERVALUE(Plantilla!BP202),"")</f>
        <v/>
      </c>
      <c r="BS191" s="6" t="str">
        <f>IF($C191="OK",_xlfn.NUMBERVALUE(Plantilla!BQ202),"")</f>
        <v/>
      </c>
      <c r="BT191" s="4" t="str">
        <f>IF($C191="OK",_xlfn.NUMBERVALUE(Plantilla!BR202),"")</f>
        <v/>
      </c>
      <c r="BU191" s="6" t="str">
        <f>IF($C191="OK",_xlfn.NUMBERVALUE(Plantilla!BS202),"")</f>
        <v/>
      </c>
      <c r="BV191" s="6" t="str">
        <f>IF($C191="OK",_xlfn.NUMBERVALUE(Plantilla!BT202),"")</f>
        <v/>
      </c>
      <c r="BW191" s="6" t="str">
        <f>IF($C191="OK",_xlfn.NUMBERVALUE(Plantilla!BU202),"")</f>
        <v/>
      </c>
      <c r="BX191" s="6" t="str">
        <f>IF($C191="OK",_xlfn.NUMBERVALUE(Plantilla!BV202),"")</f>
        <v/>
      </c>
      <c r="BY191" s="6" t="str">
        <f>IF($C191="OK",_xlfn.NUMBERVALUE(Plantilla!BW202),"")</f>
        <v/>
      </c>
      <c r="BZ191" s="6" t="str">
        <f>IF($C191="OK",_xlfn.NUMBERVALUE(Plantilla!BX202),"")</f>
        <v/>
      </c>
      <c r="CA191" s="6" t="str">
        <f>IF($C191="OK",_xlfn.NUMBERVALUE(Plantilla!BY202),"")</f>
        <v/>
      </c>
      <c r="CB191" s="6" t="str">
        <f>IF($C191="OK",_xlfn.NUMBERVALUE(Plantilla!BZ202),"")</f>
        <v/>
      </c>
      <c r="CC191" s="6" t="str">
        <f>IF($C191="OK",_xlfn.NUMBERVALUE(Plantilla!CA202),"")</f>
        <v/>
      </c>
      <c r="CD191" s="6" t="str">
        <f>IF($C191="OK",_xlfn.NUMBERVALUE(Plantilla!CB202),"")</f>
        <v/>
      </c>
      <c r="CE191" s="6" t="str">
        <f>IF($C191="OK",_xlfn.NUMBERVALUE(Plantilla!CC202),"")</f>
        <v/>
      </c>
      <c r="CF191" s="4" t="str">
        <f>IF($C191="OK",_xlfn.NUMBERVALUE(Plantilla!CD202),"")</f>
        <v/>
      </c>
      <c r="CG191" s="6" t="str">
        <f>IF($C191="OK",_xlfn.NUMBERVALUE(Plantilla!CE202),"")</f>
        <v/>
      </c>
      <c r="CH191" s="6" t="str">
        <f>IF($C191="OK",_xlfn.NUMBERVALUE(Plantilla!CF202),"")</f>
        <v/>
      </c>
      <c r="CI191" s="6" t="str">
        <f>IF($C191="OK",_xlfn.NUMBERVALUE(Plantilla!CG202),"")</f>
        <v/>
      </c>
      <c r="CJ191" s="6" t="str">
        <f>IF($C191="OK",_xlfn.NUMBERVALUE(Plantilla!CH202),"")</f>
        <v/>
      </c>
      <c r="CK191" s="6" t="str">
        <f>IF($C191="OK",_xlfn.NUMBERVALUE(Plantilla!CI202),"")</f>
        <v/>
      </c>
      <c r="CL191" s="6" t="str">
        <f>IF($C191="OK",_xlfn.NUMBERVALUE(Plantilla!CJ202),"")</f>
        <v/>
      </c>
      <c r="CM191" t="str">
        <f>IF($C191="OK",TEXT(Plantilla!CK202,"#"),"")</f>
        <v/>
      </c>
      <c r="CN191" s="6" t="str">
        <f>IF($C191="OK",_xlfn.NUMBERVALUE(Plantilla!CL202),"")</f>
        <v/>
      </c>
      <c r="CO191" s="6" t="str">
        <f>IF($C191="OK",_xlfn.NUMBERVALUE(Plantilla!CM202),"")</f>
        <v/>
      </c>
      <c r="CP191" s="110" t="str">
        <f>IF($C191="OK",_xlfn.NUMBERVALUE(Plantilla!CN202),"")</f>
        <v/>
      </c>
      <c r="CQ191" s="6" t="str">
        <f>IF($C191="OK",_xlfn.NUMBERVALUE(Plantilla!CO202),"")</f>
        <v/>
      </c>
      <c r="CR191" s="109" t="str">
        <f>IF($C191="OK",_xlfn.NUMBERVALUE(Plantilla!CP202),"")</f>
        <v/>
      </c>
      <c r="CS191" s="110" t="str">
        <f>IF($C191="OK",_xlfn.NUMBERVALUE(Plantilla!CQ202),"")</f>
        <v/>
      </c>
      <c r="CT191" s="6" t="str">
        <f>IF($C191="OK",_xlfn.NUMBERVALUE(Plantilla!CR202),"")</f>
        <v/>
      </c>
      <c r="CU191" s="109" t="str">
        <f>IF($C191="OK",_xlfn.NUMBERVALUE(Plantilla!CS202),"")</f>
        <v/>
      </c>
      <c r="CV191" s="110" t="str">
        <f>IF($C191="OK",_xlfn.NUMBERVALUE(Plantilla!CT202),"")</f>
        <v/>
      </c>
      <c r="CW191" s="6" t="str">
        <f>IF($C191="OK",_xlfn.NUMBERVALUE(Plantilla!CU202),"")</f>
        <v/>
      </c>
      <c r="CX191" s="82" t="str">
        <f>IF($C191="OK",_xlfn.NUMBERVALUE(Plantilla!CV202),"")</f>
        <v/>
      </c>
      <c r="CY191" s="6" t="str">
        <f>IF($C191="OK",_xlfn.NUMBERVALUE(Plantilla!CW202),"")</f>
        <v/>
      </c>
      <c r="CZ191" s="82" t="str">
        <f>IF($C191="OK",_xlfn.NUMBERVALUE(Plantilla!CX202),"")</f>
        <v/>
      </c>
      <c r="DA191" s="6" t="str">
        <f>IF($C191="OK",_xlfn.NUMBERVALUE(Plantilla!CY202),"")</f>
        <v/>
      </c>
      <c r="DB191" s="109" t="str">
        <f>IF($C191="OK",_xlfn.NUMBERVALUE(Plantilla!CZ202),"")</f>
        <v/>
      </c>
      <c r="DC191" s="6" t="str">
        <f>IF($C191="OK",_xlfn.NUMBERVALUE(Plantilla!DA202),"")</f>
        <v/>
      </c>
      <c r="DD191" s="6" t="str">
        <f>IF($C191="OK",TEXT(Plantilla!DB202,"#"),"")</f>
        <v/>
      </c>
      <c r="DE191" s="6" t="str">
        <f>IF($C191="OK",_xlfn.NUMBERVALUE(Plantilla!DC202),"")</f>
        <v/>
      </c>
      <c r="DF191" s="4" t="str">
        <f>IF($C191="OK",_xlfn.NUMBERVALUE(Plantilla!DD202),"")</f>
        <v/>
      </c>
      <c r="DG191" s="6" t="str">
        <f>IF($C191="OK",_xlfn.NUMBERVALUE(Plantilla!DE202),"")</f>
        <v/>
      </c>
      <c r="DH191" s="6" t="str">
        <f>IF($C191="OK",_xlfn.NUMBERVALUE(Plantilla!DF202),"")</f>
        <v/>
      </c>
      <c r="DI191" s="6" t="str">
        <f>IF($C191="OK",_xlfn.NUMBERVALUE(Plantilla!DG202),"")</f>
        <v/>
      </c>
      <c r="DJ191" s="6" t="str">
        <f>IF($C191="OK",_xlfn.NUMBERVALUE(Plantilla!DH202),"")</f>
        <v/>
      </c>
      <c r="DK191" s="6" t="str">
        <f>IF($C191="OK",_xlfn.NUMBERVALUE(Plantilla!DI202),"")</f>
        <v/>
      </c>
      <c r="DL191" s="6" t="str">
        <f>IF($C191="OK",_xlfn.NUMBERVALUE(Plantilla!DJ202),"")</f>
        <v/>
      </c>
      <c r="DM191" s="6" t="str">
        <f>IF($C191="OK",_xlfn.NUMBERVALUE(Plantilla!DK202),"")</f>
        <v/>
      </c>
      <c r="DN191" s="6" t="str">
        <f>IF($C191="OK",_xlfn.NUMBERVALUE(Plantilla!DL202),"")</f>
        <v/>
      </c>
      <c r="DO191" s="6" t="str">
        <f>IF($C191="OK",_xlfn.NUMBERVALUE(Plantilla!DM202),"")</f>
        <v/>
      </c>
      <c r="DP191" s="6" t="str">
        <f>IF($C191="OK",_xlfn.NUMBERVALUE(Plantilla!DN202),"")</f>
        <v/>
      </c>
      <c r="DQ191" s="6" t="str">
        <f>IF($C191="OK",_xlfn.NUMBERVALUE(Plantilla!DO202),"")</f>
        <v/>
      </c>
      <c r="DR191" s="6" t="str">
        <f>IF($C191="OK",_xlfn.NUMBERVALUE(Plantilla!DP202),"")</f>
        <v/>
      </c>
      <c r="DS191" t="str">
        <f>IF($C191="OK",TEXT(Plantilla!DR202,"#"),"")</f>
        <v/>
      </c>
      <c r="DT191" s="6"/>
    </row>
    <row r="192" spans="1:124" x14ac:dyDescent="0.25">
      <c r="A192" t="str">
        <f>IF(Plantilla!$I$6="¡Perfecto!, Guarda el archivo y adjúntalo a tu interfaz de Nómina Electrónica","OK","Error")</f>
        <v>OK</v>
      </c>
      <c r="B192" t="str">
        <f>IF(Plantilla!$I$6="¡Perfecto!, Guarda el archivo y adjúntalo a tu interfaz de Nómina Electrónica",MID(Plantilla!$D$2,SEARCH("V",Plantilla!$D$2),10),"")</f>
        <v>V2.0</v>
      </c>
      <c r="C192" t="str">
        <f>Plantilla!C203</f>
        <v/>
      </c>
      <c r="D192" t="str">
        <f>IF($C192="OK",Plantilla!B203,"")</f>
        <v/>
      </c>
      <c r="E192" t="str">
        <f>IF($C192="OK",
   VLOOKUP(Plantilla!$E$4,'Tablas '!$AP$4:$AT$6,5,FALSE),
"")</f>
        <v/>
      </c>
      <c r="F192" t="str">
        <f>IF($C192="OK",TEXT(Plantilla!D203,"#"),"")</f>
        <v/>
      </c>
      <c r="G192" t="str">
        <f>IF($C192="OK",
   VLOOKUP(Plantilla!E203,'Tablas '!$B$4:$C$14,2,FALSE),
"")</f>
        <v/>
      </c>
      <c r="H192" t="str">
        <f>IF($C192="OK",TEXT(Plantilla!F203,"#"),"")</f>
        <v/>
      </c>
      <c r="I192" t="str">
        <f>IF($C192="OK",TEXT(Plantilla!G203,"#"),"")</f>
        <v/>
      </c>
      <c r="J192" t="str">
        <f>IF($C192="OK",TEXT(Plantilla!H203,"#"),"")</f>
        <v/>
      </c>
      <c r="K192" t="str">
        <f>IF($C192="OK",TEXT(Plantilla!I203,"#"),"")</f>
        <v/>
      </c>
      <c r="L192" t="str">
        <f>IF($C192="OK",TEXT(Plantilla!J203,"#"),"")</f>
        <v/>
      </c>
      <c r="M192" t="str">
        <f>IF($C192="OK",TEXT(Plantilla!K203,"#"),"")</f>
        <v/>
      </c>
      <c r="N192" t="str">
        <f>IF($C192="OK",
   CONCATENATE(YEAR(Plantilla!L203),"-",TEXT(MONTH(Plantilla!L203),"00"),"-",TEXT(DAY(Plantilla!L203),"00")),
"")</f>
        <v/>
      </c>
      <c r="O192" t="str">
        <f>IF($C192="OK",_xlfn.NUMBERVALUE(Plantilla!M203),"")</f>
        <v/>
      </c>
      <c r="P192" t="str">
        <f>IF($C192="OK",
   IF(Plantilla!N203&lt;&gt;"",
      CONCATENATE(YEAR(Plantilla!N203),"-",TEXT(MONTH(Plantilla!N203),"00"),"-",TEXT(DAY(Plantilla!N203),"00")),
   ""),
"")</f>
        <v/>
      </c>
      <c r="Q192" t="str">
        <f>IF($C192="OK",
   VLOOKUP(Plantilla!O203,'Tablas '!$E$4:$F$19,2,FALSE),
"")</f>
        <v/>
      </c>
      <c r="R192" t="str">
        <f>IF($C192="OK",
   VLOOKUP(Plantilla!P203,'Tablas '!$H$4:$I$5,2,FALSE),
"")</f>
        <v/>
      </c>
      <c r="S192" t="str">
        <f>IF($C192="OK",
   VLOOKUP(Plantilla!Q203,'Tablas '!$K$4:$L$8,2,FALSE),
"")</f>
        <v/>
      </c>
      <c r="T192" t="str">
        <f>IF($C192="OK",
   VLOOKUP(Plantilla!R203,'Tablas '!$AE$4:$AF$6,2,FALSE),
"")</f>
        <v/>
      </c>
      <c r="U192" t="str">
        <f>IF($C192="OK",
   VLOOKUP(Plantilla!S203,'Tablas '!$AE$4:$AF$6,2,FALSE),
"")</f>
        <v/>
      </c>
      <c r="V192" t="str">
        <f>IF($C192="OK",TEXT(Plantilla!T203,"#"),"")</f>
        <v/>
      </c>
      <c r="W192" s="84" t="str">
        <f>IF($C192="OK",
   VLOOKUP(Plantilla!U203,'Tablas '!$AM$4:$AN$1126,2,FALSE),
"")</f>
        <v/>
      </c>
      <c r="X192" t="str">
        <f>IF($C192="OK",TEXT(Plantilla!V203,"#"),"")</f>
        <v/>
      </c>
      <c r="Y192" t="str">
        <f>IF($C192="OK",
   CONCATENATE(YEAR(Plantilla!W203),"-",TEXT(MONTH(Plantilla!W203),"00"),"-",TEXT(DAY(Plantilla!W203),"00")),
"")</f>
        <v/>
      </c>
      <c r="Z192" t="str">
        <f>IF($C192="OK",
   CONCATENATE(YEAR(Plantilla!X203),"-",TEXT(MONTH(Plantilla!X203),"00"),"-",TEXT(DAY(Plantilla!X203),"00")),
"")</f>
        <v/>
      </c>
      <c r="AA192" t="str">
        <f>IF($C192="OK",
   TEXT(VLOOKUP(Plantilla!Y203,'Tablas '!$Q$4:$R$9,2,FALSE),"#"),
"")</f>
        <v/>
      </c>
      <c r="AB192" t="str">
        <f>IF($C192="OK",
   CONCATENATE(YEAR(Plantilla!Z203),"-",TEXT(MONTH(Plantilla!Z203),"00"),"-",TEXT(DAY(Plantilla!Z203),"00")),
"")</f>
        <v/>
      </c>
      <c r="AC192" t="str">
        <f>IF($C192="OK",
   TEXT(VLOOKUP(Plantilla!AA203,'Tablas '!$T$4:$U$13,2,FALSE),"#"),
"")</f>
        <v/>
      </c>
      <c r="AD192" t="str">
        <f>IF($C192="OK",TEXT(Plantilla!AB203,"#"),"")</f>
        <v/>
      </c>
      <c r="AE192" t="str">
        <f>IF($C192="OK",
   IF(Plantilla!AC203&lt;&gt;"",
      TEXT(VLOOKUP(Plantilla!AC203,'Tablas '!$W$4:$X$7,2,FALSE),"#"),
   ""),
"")</f>
        <v/>
      </c>
      <c r="AF192" t="str">
        <f>IF($C192="OK",TEXT(Plantilla!AD203,"#"),"")</f>
        <v/>
      </c>
      <c r="AG192" s="6" t="str">
        <f>IF($C192="OK",_xlfn.NUMBERVALUE(Plantilla!AE203),"")</f>
        <v/>
      </c>
      <c r="AH192" s="4" t="str">
        <f>IF($C192="OK",_xlfn.NUMBERVALUE(Plantilla!AF203),"")</f>
        <v/>
      </c>
      <c r="AI192" s="6" t="str">
        <f>IF($C192="OK",_xlfn.NUMBERVALUE(Plantilla!AG203),"")</f>
        <v/>
      </c>
      <c r="AJ192" s="6" t="str">
        <f>IF($C192="OK",_xlfn.NUMBERVALUE(Plantilla!AH203),"")</f>
        <v/>
      </c>
      <c r="AK192" s="6" t="str">
        <f>IF($C192="OK",_xlfn.NUMBERVALUE(Plantilla!AI203),"")</f>
        <v/>
      </c>
      <c r="AL192" s="6" t="str">
        <f>IF($C192="OK",_xlfn.NUMBERVALUE(Plantilla!AJ203),"")</f>
        <v/>
      </c>
      <c r="AM192" s="4" t="str">
        <f>IF($C192="OK",_xlfn.NUMBERVALUE(Plantilla!AK203),"")</f>
        <v/>
      </c>
      <c r="AN192" s="6" t="str">
        <f>IF($C192="OK",_xlfn.NUMBERVALUE(Plantilla!AL203),"")</f>
        <v/>
      </c>
      <c r="AO192" s="4" t="str">
        <f>IF($C192="OK",_xlfn.NUMBERVALUE(Plantilla!AM203),"")</f>
        <v/>
      </c>
      <c r="AP192" s="6" t="str">
        <f>IF($C192="OK",_xlfn.NUMBERVALUE(Plantilla!AN203),"")</f>
        <v/>
      </c>
      <c r="AQ192" s="4" t="str">
        <f>IF($C192="OK",_xlfn.NUMBERVALUE(Plantilla!AO203),"")</f>
        <v/>
      </c>
      <c r="AR192" s="6" t="str">
        <f>IF($C192="OK",_xlfn.NUMBERVALUE(Plantilla!AP203),"")</f>
        <v/>
      </c>
      <c r="AS192" s="4" t="str">
        <f>IF($C192="OK",_xlfn.NUMBERVALUE(Plantilla!AQ203),"")</f>
        <v/>
      </c>
      <c r="AT192" s="6" t="str">
        <f>IF($C192="OK",_xlfn.NUMBERVALUE(Plantilla!AR203),"")</f>
        <v/>
      </c>
      <c r="AU192" s="4" t="str">
        <f>IF($C192="OK",_xlfn.NUMBERVALUE(Plantilla!AS203),"")</f>
        <v/>
      </c>
      <c r="AV192" s="6" t="str">
        <f>IF($C192="OK",_xlfn.NUMBERVALUE(Plantilla!AT203),"")</f>
        <v/>
      </c>
      <c r="AW192" s="4" t="str">
        <f>IF($C192="OK",_xlfn.NUMBERVALUE(Plantilla!AU203),"")</f>
        <v/>
      </c>
      <c r="AX192" s="6" t="str">
        <f>IF($C192="OK",_xlfn.NUMBERVALUE(Plantilla!AV203),"")</f>
        <v/>
      </c>
      <c r="AY192" s="4" t="str">
        <f>IF($C192="OK",_xlfn.NUMBERVALUE(Plantilla!AW203),"")</f>
        <v/>
      </c>
      <c r="AZ192" s="6" t="str">
        <f>IF($C192="OK",_xlfn.NUMBERVALUE(Plantilla!AX203),"")</f>
        <v/>
      </c>
      <c r="BA192" t="str">
        <f>IF($C192="OK",_xlfn.NUMBERVALUE(Plantilla!AY203),"")</f>
        <v/>
      </c>
      <c r="BB192" t="str">
        <f>IF($C192="OK",_xlfn.NUMBERVALUE(Plantilla!AZ203),"")</f>
        <v/>
      </c>
      <c r="BC192" s="4" t="str">
        <f>IF($C192="OK",_xlfn.NUMBERVALUE(Plantilla!BA203),"")</f>
        <v/>
      </c>
      <c r="BD192" s="6" t="str">
        <f>IF($C192="OK",_xlfn.NUMBERVALUE(Plantilla!BB203),"")</f>
        <v/>
      </c>
      <c r="BE192" s="4" t="str">
        <f>IF($C192="OK",_xlfn.NUMBERVALUE(Plantilla!BC203),"")</f>
        <v/>
      </c>
      <c r="BF192" s="6" t="str">
        <f>IF($C192="OK",_xlfn.NUMBERVALUE(Plantilla!BD203),"")</f>
        <v/>
      </c>
      <c r="BG192" s="4" t="str">
        <f>IF($C192="OK",_xlfn.NUMBERVALUE(Plantilla!BE203),"")</f>
        <v/>
      </c>
      <c r="BH192" s="6" t="str">
        <f>IF($C192="OK",_xlfn.NUMBERVALUE(Plantilla!BF203),"")</f>
        <v/>
      </c>
      <c r="BI192" s="110" t="str">
        <f>IF($C192="OK",_xlfn.NUMBERVALUE(Plantilla!BG203),"")</f>
        <v/>
      </c>
      <c r="BJ192" s="6" t="str">
        <f>IF($C192="OK",_xlfn.NUMBERVALUE(Plantilla!BH203),"")</f>
        <v/>
      </c>
      <c r="BK192" s="109" t="str">
        <f>IF($C192="OK",_xlfn.NUMBERVALUE(Plantilla!BI203),"")</f>
        <v/>
      </c>
      <c r="BL192" s="6" t="str">
        <f>IF($C192="OK",
   IF(Plantilla!BJ203&lt;&gt;"",
      TEXT(VLOOKUP(Plantilla!BJ203,'Tablas '!$Z$4:$AA$6,2,FALSE),"#"),
   ""),
"")</f>
        <v/>
      </c>
      <c r="BM192" s="4" t="str">
        <f>IF($C192="OK",_xlfn.NUMBERVALUE(Plantilla!BK203),"")</f>
        <v/>
      </c>
      <c r="BN192" s="4" t="str">
        <f>IF($C192="OK",_xlfn.NUMBERVALUE(Plantilla!BL203),"")</f>
        <v/>
      </c>
      <c r="BO192" s="6" t="str">
        <f>IF($C192="OK",_xlfn.NUMBERVALUE(Plantilla!BM203),"")</f>
        <v/>
      </c>
      <c r="BP192" s="4" t="str">
        <f>IF($C192="OK",_xlfn.NUMBERVALUE(Plantilla!BN203),"")</f>
        <v/>
      </c>
      <c r="BQ192" s="6" t="str">
        <f>IF($C192="OK",_xlfn.NUMBERVALUE(Plantilla!BO203),"")</f>
        <v/>
      </c>
      <c r="BR192" s="4" t="str">
        <f>IF($C192="OK",_xlfn.NUMBERVALUE(Plantilla!BP203),"")</f>
        <v/>
      </c>
      <c r="BS192" s="6" t="str">
        <f>IF($C192="OK",_xlfn.NUMBERVALUE(Plantilla!BQ203),"")</f>
        <v/>
      </c>
      <c r="BT192" s="4" t="str">
        <f>IF($C192="OK",_xlfn.NUMBERVALUE(Plantilla!BR203),"")</f>
        <v/>
      </c>
      <c r="BU192" s="6" t="str">
        <f>IF($C192="OK",_xlfn.NUMBERVALUE(Plantilla!BS203),"")</f>
        <v/>
      </c>
      <c r="BV192" s="6" t="str">
        <f>IF($C192="OK",_xlfn.NUMBERVALUE(Plantilla!BT203),"")</f>
        <v/>
      </c>
      <c r="BW192" s="6" t="str">
        <f>IF($C192="OK",_xlfn.NUMBERVALUE(Plantilla!BU203),"")</f>
        <v/>
      </c>
      <c r="BX192" s="6" t="str">
        <f>IF($C192="OK",_xlfn.NUMBERVALUE(Plantilla!BV203),"")</f>
        <v/>
      </c>
      <c r="BY192" s="6" t="str">
        <f>IF($C192="OK",_xlfn.NUMBERVALUE(Plantilla!BW203),"")</f>
        <v/>
      </c>
      <c r="BZ192" s="6" t="str">
        <f>IF($C192="OK",_xlfn.NUMBERVALUE(Plantilla!BX203),"")</f>
        <v/>
      </c>
      <c r="CA192" s="6" t="str">
        <f>IF($C192="OK",_xlfn.NUMBERVALUE(Plantilla!BY203),"")</f>
        <v/>
      </c>
      <c r="CB192" s="6" t="str">
        <f>IF($C192="OK",_xlfn.NUMBERVALUE(Plantilla!BZ203),"")</f>
        <v/>
      </c>
      <c r="CC192" s="6" t="str">
        <f>IF($C192="OK",_xlfn.NUMBERVALUE(Plantilla!CA203),"")</f>
        <v/>
      </c>
      <c r="CD192" s="6" t="str">
        <f>IF($C192="OK",_xlfn.NUMBERVALUE(Plantilla!CB203),"")</f>
        <v/>
      </c>
      <c r="CE192" s="6" t="str">
        <f>IF($C192="OK",_xlfn.NUMBERVALUE(Plantilla!CC203),"")</f>
        <v/>
      </c>
      <c r="CF192" s="4" t="str">
        <f>IF($C192="OK",_xlfn.NUMBERVALUE(Plantilla!CD203),"")</f>
        <v/>
      </c>
      <c r="CG192" s="6" t="str">
        <f>IF($C192="OK",_xlfn.NUMBERVALUE(Plantilla!CE203),"")</f>
        <v/>
      </c>
      <c r="CH192" s="6" t="str">
        <f>IF($C192="OK",_xlfn.NUMBERVALUE(Plantilla!CF203),"")</f>
        <v/>
      </c>
      <c r="CI192" s="6" t="str">
        <f>IF($C192="OK",_xlfn.NUMBERVALUE(Plantilla!CG203),"")</f>
        <v/>
      </c>
      <c r="CJ192" s="6" t="str">
        <f>IF($C192="OK",_xlfn.NUMBERVALUE(Plantilla!CH203),"")</f>
        <v/>
      </c>
      <c r="CK192" s="6" t="str">
        <f>IF($C192="OK",_xlfn.NUMBERVALUE(Plantilla!CI203),"")</f>
        <v/>
      </c>
      <c r="CL192" s="6" t="str">
        <f>IF($C192="OK",_xlfn.NUMBERVALUE(Plantilla!CJ203),"")</f>
        <v/>
      </c>
      <c r="CM192" t="str">
        <f>IF($C192="OK",TEXT(Plantilla!CK203,"#"),"")</f>
        <v/>
      </c>
      <c r="CN192" s="6" t="str">
        <f>IF($C192="OK",_xlfn.NUMBERVALUE(Plantilla!CL203),"")</f>
        <v/>
      </c>
      <c r="CO192" s="6" t="str">
        <f>IF($C192="OK",_xlfn.NUMBERVALUE(Plantilla!CM203),"")</f>
        <v/>
      </c>
      <c r="CP192" s="110" t="str">
        <f>IF($C192="OK",_xlfn.NUMBERVALUE(Plantilla!CN203),"")</f>
        <v/>
      </c>
      <c r="CQ192" s="6" t="str">
        <f>IF($C192="OK",_xlfn.NUMBERVALUE(Plantilla!CO203),"")</f>
        <v/>
      </c>
      <c r="CR192" s="109" t="str">
        <f>IF($C192="OK",_xlfn.NUMBERVALUE(Plantilla!CP203),"")</f>
        <v/>
      </c>
      <c r="CS192" s="110" t="str">
        <f>IF($C192="OK",_xlfn.NUMBERVALUE(Plantilla!CQ203),"")</f>
        <v/>
      </c>
      <c r="CT192" s="6" t="str">
        <f>IF($C192="OK",_xlfn.NUMBERVALUE(Plantilla!CR203),"")</f>
        <v/>
      </c>
      <c r="CU192" s="109" t="str">
        <f>IF($C192="OK",_xlfn.NUMBERVALUE(Plantilla!CS203),"")</f>
        <v/>
      </c>
      <c r="CV192" s="110" t="str">
        <f>IF($C192="OK",_xlfn.NUMBERVALUE(Plantilla!CT203),"")</f>
        <v/>
      </c>
      <c r="CW192" s="6" t="str">
        <f>IF($C192="OK",_xlfn.NUMBERVALUE(Plantilla!CU203),"")</f>
        <v/>
      </c>
      <c r="CX192" s="82" t="str">
        <f>IF($C192="OK",_xlfn.NUMBERVALUE(Plantilla!CV203),"")</f>
        <v/>
      </c>
      <c r="CY192" s="6" t="str">
        <f>IF($C192="OK",_xlfn.NUMBERVALUE(Plantilla!CW203),"")</f>
        <v/>
      </c>
      <c r="CZ192" s="82" t="str">
        <f>IF($C192="OK",_xlfn.NUMBERVALUE(Plantilla!CX203),"")</f>
        <v/>
      </c>
      <c r="DA192" s="6" t="str">
        <f>IF($C192="OK",_xlfn.NUMBERVALUE(Plantilla!CY203),"")</f>
        <v/>
      </c>
      <c r="DB192" s="109" t="str">
        <f>IF($C192="OK",_xlfn.NUMBERVALUE(Plantilla!CZ203),"")</f>
        <v/>
      </c>
      <c r="DC192" s="6" t="str">
        <f>IF($C192="OK",_xlfn.NUMBERVALUE(Plantilla!DA203),"")</f>
        <v/>
      </c>
      <c r="DD192" s="6" t="str">
        <f>IF($C192="OK",TEXT(Plantilla!DB203,"#"),"")</f>
        <v/>
      </c>
      <c r="DE192" s="6" t="str">
        <f>IF($C192="OK",_xlfn.NUMBERVALUE(Plantilla!DC203),"")</f>
        <v/>
      </c>
      <c r="DF192" s="4" t="str">
        <f>IF($C192="OK",_xlfn.NUMBERVALUE(Plantilla!DD203),"")</f>
        <v/>
      </c>
      <c r="DG192" s="6" t="str">
        <f>IF($C192="OK",_xlfn.NUMBERVALUE(Plantilla!DE203),"")</f>
        <v/>
      </c>
      <c r="DH192" s="6" t="str">
        <f>IF($C192="OK",_xlfn.NUMBERVALUE(Plantilla!DF203),"")</f>
        <v/>
      </c>
      <c r="DI192" s="6" t="str">
        <f>IF($C192="OK",_xlfn.NUMBERVALUE(Plantilla!DG203),"")</f>
        <v/>
      </c>
      <c r="DJ192" s="6" t="str">
        <f>IF($C192="OK",_xlfn.NUMBERVALUE(Plantilla!DH203),"")</f>
        <v/>
      </c>
      <c r="DK192" s="6" t="str">
        <f>IF($C192="OK",_xlfn.NUMBERVALUE(Plantilla!DI203),"")</f>
        <v/>
      </c>
      <c r="DL192" s="6" t="str">
        <f>IF($C192="OK",_xlfn.NUMBERVALUE(Plantilla!DJ203),"")</f>
        <v/>
      </c>
      <c r="DM192" s="6" t="str">
        <f>IF($C192="OK",_xlfn.NUMBERVALUE(Plantilla!DK203),"")</f>
        <v/>
      </c>
      <c r="DN192" s="6" t="str">
        <f>IF($C192="OK",_xlfn.NUMBERVALUE(Plantilla!DL203),"")</f>
        <v/>
      </c>
      <c r="DO192" s="6" t="str">
        <f>IF($C192="OK",_xlfn.NUMBERVALUE(Plantilla!DM203),"")</f>
        <v/>
      </c>
      <c r="DP192" s="6" t="str">
        <f>IF($C192="OK",_xlfn.NUMBERVALUE(Plantilla!DN203),"")</f>
        <v/>
      </c>
      <c r="DQ192" s="6" t="str">
        <f>IF($C192="OK",_xlfn.NUMBERVALUE(Plantilla!DO203),"")</f>
        <v/>
      </c>
      <c r="DR192" s="6" t="str">
        <f>IF($C192="OK",_xlfn.NUMBERVALUE(Plantilla!DP203),"")</f>
        <v/>
      </c>
      <c r="DS192" t="str">
        <f>IF($C192="OK",TEXT(Plantilla!DR203,"#"),"")</f>
        <v/>
      </c>
      <c r="DT192" s="6"/>
    </row>
    <row r="193" spans="1:124" x14ac:dyDescent="0.25">
      <c r="A193" t="str">
        <f>IF(Plantilla!$I$6="¡Perfecto!, Guarda el archivo y adjúntalo a tu interfaz de Nómina Electrónica","OK","Error")</f>
        <v>OK</v>
      </c>
      <c r="B193" t="str">
        <f>IF(Plantilla!$I$6="¡Perfecto!, Guarda el archivo y adjúntalo a tu interfaz de Nómina Electrónica",MID(Plantilla!$D$2,SEARCH("V",Plantilla!$D$2),10),"")</f>
        <v>V2.0</v>
      </c>
      <c r="C193" t="str">
        <f>Plantilla!C204</f>
        <v/>
      </c>
      <c r="D193" t="str">
        <f>IF($C193="OK",Plantilla!B204,"")</f>
        <v/>
      </c>
      <c r="E193" t="str">
        <f>IF($C193="OK",
   VLOOKUP(Plantilla!$E$4,'Tablas '!$AP$4:$AT$6,5,FALSE),
"")</f>
        <v/>
      </c>
      <c r="F193" t="str">
        <f>IF($C193="OK",TEXT(Plantilla!D204,"#"),"")</f>
        <v/>
      </c>
      <c r="G193" t="str">
        <f>IF($C193="OK",
   VLOOKUP(Plantilla!E204,'Tablas '!$B$4:$C$14,2,FALSE),
"")</f>
        <v/>
      </c>
      <c r="H193" t="str">
        <f>IF($C193="OK",TEXT(Plantilla!F204,"#"),"")</f>
        <v/>
      </c>
      <c r="I193" t="str">
        <f>IF($C193="OK",TEXT(Plantilla!G204,"#"),"")</f>
        <v/>
      </c>
      <c r="J193" t="str">
        <f>IF($C193="OK",TEXT(Plantilla!H204,"#"),"")</f>
        <v/>
      </c>
      <c r="K193" t="str">
        <f>IF($C193="OK",TEXT(Plantilla!I204,"#"),"")</f>
        <v/>
      </c>
      <c r="L193" t="str">
        <f>IF($C193="OK",TEXT(Plantilla!J204,"#"),"")</f>
        <v/>
      </c>
      <c r="M193" t="str">
        <f>IF($C193="OK",TEXT(Plantilla!K204,"#"),"")</f>
        <v/>
      </c>
      <c r="N193" t="str">
        <f>IF($C193="OK",
   CONCATENATE(YEAR(Plantilla!L204),"-",TEXT(MONTH(Plantilla!L204),"00"),"-",TEXT(DAY(Plantilla!L204),"00")),
"")</f>
        <v/>
      </c>
      <c r="O193" t="str">
        <f>IF($C193="OK",_xlfn.NUMBERVALUE(Plantilla!M204),"")</f>
        <v/>
      </c>
      <c r="P193" t="str">
        <f>IF($C193="OK",
   IF(Plantilla!N204&lt;&gt;"",
      CONCATENATE(YEAR(Plantilla!N204),"-",TEXT(MONTH(Plantilla!N204),"00"),"-",TEXT(DAY(Plantilla!N204),"00")),
   ""),
"")</f>
        <v/>
      </c>
      <c r="Q193" t="str">
        <f>IF($C193="OK",
   VLOOKUP(Plantilla!O204,'Tablas '!$E$4:$F$19,2,FALSE),
"")</f>
        <v/>
      </c>
      <c r="R193" t="str">
        <f>IF($C193="OK",
   VLOOKUP(Plantilla!P204,'Tablas '!$H$4:$I$5,2,FALSE),
"")</f>
        <v/>
      </c>
      <c r="S193" t="str">
        <f>IF($C193="OK",
   VLOOKUP(Plantilla!Q204,'Tablas '!$K$4:$L$8,2,FALSE),
"")</f>
        <v/>
      </c>
      <c r="T193" t="str">
        <f>IF($C193="OK",
   VLOOKUP(Plantilla!R204,'Tablas '!$AE$4:$AF$6,2,FALSE),
"")</f>
        <v/>
      </c>
      <c r="U193" t="str">
        <f>IF($C193="OK",
   VLOOKUP(Plantilla!S204,'Tablas '!$AE$4:$AF$6,2,FALSE),
"")</f>
        <v/>
      </c>
      <c r="V193" t="str">
        <f>IF($C193="OK",TEXT(Plantilla!T204,"#"),"")</f>
        <v/>
      </c>
      <c r="W193" s="84" t="str">
        <f>IF($C193="OK",
   VLOOKUP(Plantilla!U204,'Tablas '!$AM$4:$AN$1126,2,FALSE),
"")</f>
        <v/>
      </c>
      <c r="X193" t="str">
        <f>IF($C193="OK",TEXT(Plantilla!V204,"#"),"")</f>
        <v/>
      </c>
      <c r="Y193" t="str">
        <f>IF($C193="OK",
   CONCATENATE(YEAR(Plantilla!W204),"-",TEXT(MONTH(Plantilla!W204),"00"),"-",TEXT(DAY(Plantilla!W204),"00")),
"")</f>
        <v/>
      </c>
      <c r="Z193" t="str">
        <f>IF($C193="OK",
   CONCATENATE(YEAR(Plantilla!X204),"-",TEXT(MONTH(Plantilla!X204),"00"),"-",TEXT(DAY(Plantilla!X204),"00")),
"")</f>
        <v/>
      </c>
      <c r="AA193" t="str">
        <f>IF($C193="OK",
   TEXT(VLOOKUP(Plantilla!Y204,'Tablas '!$Q$4:$R$9,2,FALSE),"#"),
"")</f>
        <v/>
      </c>
      <c r="AB193" t="str">
        <f>IF($C193="OK",
   CONCATENATE(YEAR(Plantilla!Z204),"-",TEXT(MONTH(Plantilla!Z204),"00"),"-",TEXT(DAY(Plantilla!Z204),"00")),
"")</f>
        <v/>
      </c>
      <c r="AC193" t="str">
        <f>IF($C193="OK",
   TEXT(VLOOKUP(Plantilla!AA204,'Tablas '!$T$4:$U$13,2,FALSE),"#"),
"")</f>
        <v/>
      </c>
      <c r="AD193" t="str">
        <f>IF($C193="OK",TEXT(Plantilla!AB204,"#"),"")</f>
        <v/>
      </c>
      <c r="AE193" t="str">
        <f>IF($C193="OK",
   IF(Plantilla!AC204&lt;&gt;"",
      TEXT(VLOOKUP(Plantilla!AC204,'Tablas '!$W$4:$X$7,2,FALSE),"#"),
   ""),
"")</f>
        <v/>
      </c>
      <c r="AF193" t="str">
        <f>IF($C193="OK",TEXT(Plantilla!AD204,"#"),"")</f>
        <v/>
      </c>
      <c r="AG193" s="6" t="str">
        <f>IF($C193="OK",_xlfn.NUMBERVALUE(Plantilla!AE204),"")</f>
        <v/>
      </c>
      <c r="AH193" s="4" t="str">
        <f>IF($C193="OK",_xlfn.NUMBERVALUE(Plantilla!AF204),"")</f>
        <v/>
      </c>
      <c r="AI193" s="6" t="str">
        <f>IF($C193="OK",_xlfn.NUMBERVALUE(Plantilla!AG204),"")</f>
        <v/>
      </c>
      <c r="AJ193" s="6" t="str">
        <f>IF($C193="OK",_xlfn.NUMBERVALUE(Plantilla!AH204),"")</f>
        <v/>
      </c>
      <c r="AK193" s="6" t="str">
        <f>IF($C193="OK",_xlfn.NUMBERVALUE(Plantilla!AI204),"")</f>
        <v/>
      </c>
      <c r="AL193" s="6" t="str">
        <f>IF($C193="OK",_xlfn.NUMBERVALUE(Plantilla!AJ204),"")</f>
        <v/>
      </c>
      <c r="AM193" s="4" t="str">
        <f>IF($C193="OK",_xlfn.NUMBERVALUE(Plantilla!AK204),"")</f>
        <v/>
      </c>
      <c r="AN193" s="6" t="str">
        <f>IF($C193="OK",_xlfn.NUMBERVALUE(Plantilla!AL204),"")</f>
        <v/>
      </c>
      <c r="AO193" s="4" t="str">
        <f>IF($C193="OK",_xlfn.NUMBERVALUE(Plantilla!AM204),"")</f>
        <v/>
      </c>
      <c r="AP193" s="6" t="str">
        <f>IF($C193="OK",_xlfn.NUMBERVALUE(Plantilla!AN204),"")</f>
        <v/>
      </c>
      <c r="AQ193" s="4" t="str">
        <f>IF($C193="OK",_xlfn.NUMBERVALUE(Plantilla!AO204),"")</f>
        <v/>
      </c>
      <c r="AR193" s="6" t="str">
        <f>IF($C193="OK",_xlfn.NUMBERVALUE(Plantilla!AP204),"")</f>
        <v/>
      </c>
      <c r="AS193" s="4" t="str">
        <f>IF($C193="OK",_xlfn.NUMBERVALUE(Plantilla!AQ204),"")</f>
        <v/>
      </c>
      <c r="AT193" s="6" t="str">
        <f>IF($C193="OK",_xlfn.NUMBERVALUE(Plantilla!AR204),"")</f>
        <v/>
      </c>
      <c r="AU193" s="4" t="str">
        <f>IF($C193="OK",_xlfn.NUMBERVALUE(Plantilla!AS204),"")</f>
        <v/>
      </c>
      <c r="AV193" s="6" t="str">
        <f>IF($C193="OK",_xlfn.NUMBERVALUE(Plantilla!AT204),"")</f>
        <v/>
      </c>
      <c r="AW193" s="4" t="str">
        <f>IF($C193="OK",_xlfn.NUMBERVALUE(Plantilla!AU204),"")</f>
        <v/>
      </c>
      <c r="AX193" s="6" t="str">
        <f>IF($C193="OK",_xlfn.NUMBERVALUE(Plantilla!AV204),"")</f>
        <v/>
      </c>
      <c r="AY193" s="4" t="str">
        <f>IF($C193="OK",_xlfn.NUMBERVALUE(Plantilla!AW204),"")</f>
        <v/>
      </c>
      <c r="AZ193" s="6" t="str">
        <f>IF($C193="OK",_xlfn.NUMBERVALUE(Plantilla!AX204),"")</f>
        <v/>
      </c>
      <c r="BA193" t="str">
        <f>IF($C193="OK",_xlfn.NUMBERVALUE(Plantilla!AY204),"")</f>
        <v/>
      </c>
      <c r="BB193" t="str">
        <f>IF($C193="OK",_xlfn.NUMBERVALUE(Plantilla!AZ204),"")</f>
        <v/>
      </c>
      <c r="BC193" s="4" t="str">
        <f>IF($C193="OK",_xlfn.NUMBERVALUE(Plantilla!BA204),"")</f>
        <v/>
      </c>
      <c r="BD193" s="6" t="str">
        <f>IF($C193="OK",_xlfn.NUMBERVALUE(Plantilla!BB204),"")</f>
        <v/>
      </c>
      <c r="BE193" s="4" t="str">
        <f>IF($C193="OK",_xlfn.NUMBERVALUE(Plantilla!BC204),"")</f>
        <v/>
      </c>
      <c r="BF193" s="6" t="str">
        <f>IF($C193="OK",_xlfn.NUMBERVALUE(Plantilla!BD204),"")</f>
        <v/>
      </c>
      <c r="BG193" s="4" t="str">
        <f>IF($C193="OK",_xlfn.NUMBERVALUE(Plantilla!BE204),"")</f>
        <v/>
      </c>
      <c r="BH193" s="6" t="str">
        <f>IF($C193="OK",_xlfn.NUMBERVALUE(Plantilla!BF204),"")</f>
        <v/>
      </c>
      <c r="BI193" s="110" t="str">
        <f>IF($C193="OK",_xlfn.NUMBERVALUE(Plantilla!BG204),"")</f>
        <v/>
      </c>
      <c r="BJ193" s="6" t="str">
        <f>IF($C193="OK",_xlfn.NUMBERVALUE(Plantilla!BH204),"")</f>
        <v/>
      </c>
      <c r="BK193" s="109" t="str">
        <f>IF($C193="OK",_xlfn.NUMBERVALUE(Plantilla!BI204),"")</f>
        <v/>
      </c>
      <c r="BL193" s="6" t="str">
        <f>IF($C193="OK",
   IF(Plantilla!BJ204&lt;&gt;"",
      TEXT(VLOOKUP(Plantilla!BJ204,'Tablas '!$Z$4:$AA$6,2,FALSE),"#"),
   ""),
"")</f>
        <v/>
      </c>
      <c r="BM193" s="4" t="str">
        <f>IF($C193="OK",_xlfn.NUMBERVALUE(Plantilla!BK204),"")</f>
        <v/>
      </c>
      <c r="BN193" s="4" t="str">
        <f>IF($C193="OK",_xlfn.NUMBERVALUE(Plantilla!BL204),"")</f>
        <v/>
      </c>
      <c r="BO193" s="6" t="str">
        <f>IF($C193="OK",_xlfn.NUMBERVALUE(Plantilla!BM204),"")</f>
        <v/>
      </c>
      <c r="BP193" s="4" t="str">
        <f>IF($C193="OK",_xlfn.NUMBERVALUE(Plantilla!BN204),"")</f>
        <v/>
      </c>
      <c r="BQ193" s="6" t="str">
        <f>IF($C193="OK",_xlfn.NUMBERVALUE(Plantilla!BO204),"")</f>
        <v/>
      </c>
      <c r="BR193" s="4" t="str">
        <f>IF($C193="OK",_xlfn.NUMBERVALUE(Plantilla!BP204),"")</f>
        <v/>
      </c>
      <c r="BS193" s="6" t="str">
        <f>IF($C193="OK",_xlfn.NUMBERVALUE(Plantilla!BQ204),"")</f>
        <v/>
      </c>
      <c r="BT193" s="4" t="str">
        <f>IF($C193="OK",_xlfn.NUMBERVALUE(Plantilla!BR204),"")</f>
        <v/>
      </c>
      <c r="BU193" s="6" t="str">
        <f>IF($C193="OK",_xlfn.NUMBERVALUE(Plantilla!BS204),"")</f>
        <v/>
      </c>
      <c r="BV193" s="6" t="str">
        <f>IF($C193="OK",_xlfn.NUMBERVALUE(Plantilla!BT204),"")</f>
        <v/>
      </c>
      <c r="BW193" s="6" t="str">
        <f>IF($C193="OK",_xlfn.NUMBERVALUE(Plantilla!BU204),"")</f>
        <v/>
      </c>
      <c r="BX193" s="6" t="str">
        <f>IF($C193="OK",_xlfn.NUMBERVALUE(Plantilla!BV204),"")</f>
        <v/>
      </c>
      <c r="BY193" s="6" t="str">
        <f>IF($C193="OK",_xlfn.NUMBERVALUE(Plantilla!BW204),"")</f>
        <v/>
      </c>
      <c r="BZ193" s="6" t="str">
        <f>IF($C193="OK",_xlfn.NUMBERVALUE(Plantilla!BX204),"")</f>
        <v/>
      </c>
      <c r="CA193" s="6" t="str">
        <f>IF($C193="OK",_xlfn.NUMBERVALUE(Plantilla!BY204),"")</f>
        <v/>
      </c>
      <c r="CB193" s="6" t="str">
        <f>IF($C193="OK",_xlfn.NUMBERVALUE(Plantilla!BZ204),"")</f>
        <v/>
      </c>
      <c r="CC193" s="6" t="str">
        <f>IF($C193="OK",_xlfn.NUMBERVALUE(Plantilla!CA204),"")</f>
        <v/>
      </c>
      <c r="CD193" s="6" t="str">
        <f>IF($C193="OK",_xlfn.NUMBERVALUE(Plantilla!CB204),"")</f>
        <v/>
      </c>
      <c r="CE193" s="6" t="str">
        <f>IF($C193="OK",_xlfn.NUMBERVALUE(Plantilla!CC204),"")</f>
        <v/>
      </c>
      <c r="CF193" s="4" t="str">
        <f>IF($C193="OK",_xlfn.NUMBERVALUE(Plantilla!CD204),"")</f>
        <v/>
      </c>
      <c r="CG193" s="6" t="str">
        <f>IF($C193="OK",_xlfn.NUMBERVALUE(Plantilla!CE204),"")</f>
        <v/>
      </c>
      <c r="CH193" s="6" t="str">
        <f>IF($C193="OK",_xlfn.NUMBERVALUE(Plantilla!CF204),"")</f>
        <v/>
      </c>
      <c r="CI193" s="6" t="str">
        <f>IF($C193="OK",_xlfn.NUMBERVALUE(Plantilla!CG204),"")</f>
        <v/>
      </c>
      <c r="CJ193" s="6" t="str">
        <f>IF($C193="OK",_xlfn.NUMBERVALUE(Plantilla!CH204),"")</f>
        <v/>
      </c>
      <c r="CK193" s="6" t="str">
        <f>IF($C193="OK",_xlfn.NUMBERVALUE(Plantilla!CI204),"")</f>
        <v/>
      </c>
      <c r="CL193" s="6" t="str">
        <f>IF($C193="OK",_xlfn.NUMBERVALUE(Plantilla!CJ204),"")</f>
        <v/>
      </c>
      <c r="CM193" t="str">
        <f>IF($C193="OK",TEXT(Plantilla!CK204,"#"),"")</f>
        <v/>
      </c>
      <c r="CN193" s="6" t="str">
        <f>IF($C193="OK",_xlfn.NUMBERVALUE(Plantilla!CL204),"")</f>
        <v/>
      </c>
      <c r="CO193" s="6" t="str">
        <f>IF($C193="OK",_xlfn.NUMBERVALUE(Plantilla!CM204),"")</f>
        <v/>
      </c>
      <c r="CP193" s="110" t="str">
        <f>IF($C193="OK",_xlfn.NUMBERVALUE(Plantilla!CN204),"")</f>
        <v/>
      </c>
      <c r="CQ193" s="6" t="str">
        <f>IF($C193="OK",_xlfn.NUMBERVALUE(Plantilla!CO204),"")</f>
        <v/>
      </c>
      <c r="CR193" s="109" t="str">
        <f>IF($C193="OK",_xlfn.NUMBERVALUE(Plantilla!CP204),"")</f>
        <v/>
      </c>
      <c r="CS193" s="110" t="str">
        <f>IF($C193="OK",_xlfn.NUMBERVALUE(Plantilla!CQ204),"")</f>
        <v/>
      </c>
      <c r="CT193" s="6" t="str">
        <f>IF($C193="OK",_xlfn.NUMBERVALUE(Plantilla!CR204),"")</f>
        <v/>
      </c>
      <c r="CU193" s="109" t="str">
        <f>IF($C193="OK",_xlfn.NUMBERVALUE(Plantilla!CS204),"")</f>
        <v/>
      </c>
      <c r="CV193" s="110" t="str">
        <f>IF($C193="OK",_xlfn.NUMBERVALUE(Plantilla!CT204),"")</f>
        <v/>
      </c>
      <c r="CW193" s="6" t="str">
        <f>IF($C193="OK",_xlfn.NUMBERVALUE(Plantilla!CU204),"")</f>
        <v/>
      </c>
      <c r="CX193" s="82" t="str">
        <f>IF($C193="OK",_xlfn.NUMBERVALUE(Plantilla!CV204),"")</f>
        <v/>
      </c>
      <c r="CY193" s="6" t="str">
        <f>IF($C193="OK",_xlfn.NUMBERVALUE(Plantilla!CW204),"")</f>
        <v/>
      </c>
      <c r="CZ193" s="82" t="str">
        <f>IF($C193="OK",_xlfn.NUMBERVALUE(Plantilla!CX204),"")</f>
        <v/>
      </c>
      <c r="DA193" s="6" t="str">
        <f>IF($C193="OK",_xlfn.NUMBERVALUE(Plantilla!CY204),"")</f>
        <v/>
      </c>
      <c r="DB193" s="109" t="str">
        <f>IF($C193="OK",_xlfn.NUMBERVALUE(Plantilla!CZ204),"")</f>
        <v/>
      </c>
      <c r="DC193" s="6" t="str">
        <f>IF($C193="OK",_xlfn.NUMBERVALUE(Plantilla!DA204),"")</f>
        <v/>
      </c>
      <c r="DD193" s="6" t="str">
        <f>IF($C193="OK",TEXT(Plantilla!DB204,"#"),"")</f>
        <v/>
      </c>
      <c r="DE193" s="6" t="str">
        <f>IF($C193="OK",_xlfn.NUMBERVALUE(Plantilla!DC204),"")</f>
        <v/>
      </c>
      <c r="DF193" s="4" t="str">
        <f>IF($C193="OK",_xlfn.NUMBERVALUE(Plantilla!DD204),"")</f>
        <v/>
      </c>
      <c r="DG193" s="6" t="str">
        <f>IF($C193="OK",_xlfn.NUMBERVALUE(Plantilla!DE204),"")</f>
        <v/>
      </c>
      <c r="DH193" s="6" t="str">
        <f>IF($C193="OK",_xlfn.NUMBERVALUE(Plantilla!DF204),"")</f>
        <v/>
      </c>
      <c r="DI193" s="6" t="str">
        <f>IF($C193="OK",_xlfn.NUMBERVALUE(Plantilla!DG204),"")</f>
        <v/>
      </c>
      <c r="DJ193" s="6" t="str">
        <f>IF($C193="OK",_xlfn.NUMBERVALUE(Plantilla!DH204),"")</f>
        <v/>
      </c>
      <c r="DK193" s="6" t="str">
        <f>IF($C193="OK",_xlfn.NUMBERVALUE(Plantilla!DI204),"")</f>
        <v/>
      </c>
      <c r="DL193" s="6" t="str">
        <f>IF($C193="OK",_xlfn.NUMBERVALUE(Plantilla!DJ204),"")</f>
        <v/>
      </c>
      <c r="DM193" s="6" t="str">
        <f>IF($C193="OK",_xlfn.NUMBERVALUE(Plantilla!DK204),"")</f>
        <v/>
      </c>
      <c r="DN193" s="6" t="str">
        <f>IF($C193="OK",_xlfn.NUMBERVALUE(Plantilla!DL204),"")</f>
        <v/>
      </c>
      <c r="DO193" s="6" t="str">
        <f>IF($C193="OK",_xlfn.NUMBERVALUE(Plantilla!DM204),"")</f>
        <v/>
      </c>
      <c r="DP193" s="6" t="str">
        <f>IF($C193="OK",_xlfn.NUMBERVALUE(Plantilla!DN204),"")</f>
        <v/>
      </c>
      <c r="DQ193" s="6" t="str">
        <f>IF($C193="OK",_xlfn.NUMBERVALUE(Plantilla!DO204),"")</f>
        <v/>
      </c>
      <c r="DR193" s="6" t="str">
        <f>IF($C193="OK",_xlfn.NUMBERVALUE(Plantilla!DP204),"")</f>
        <v/>
      </c>
      <c r="DS193" t="str">
        <f>IF($C193="OK",TEXT(Plantilla!DR204,"#"),"")</f>
        <v/>
      </c>
      <c r="DT193" s="6"/>
    </row>
    <row r="194" spans="1:124" x14ac:dyDescent="0.25">
      <c r="A194" t="str">
        <f>IF(Plantilla!$I$6="¡Perfecto!, Guarda el archivo y adjúntalo a tu interfaz de Nómina Electrónica","OK","Error")</f>
        <v>OK</v>
      </c>
      <c r="B194" t="str">
        <f>IF(Plantilla!$I$6="¡Perfecto!, Guarda el archivo y adjúntalo a tu interfaz de Nómina Electrónica",MID(Plantilla!$D$2,SEARCH("V",Plantilla!$D$2),10),"")</f>
        <v>V2.0</v>
      </c>
      <c r="C194" t="str">
        <f>Plantilla!C205</f>
        <v/>
      </c>
      <c r="D194" t="str">
        <f>IF($C194="OK",Plantilla!B205,"")</f>
        <v/>
      </c>
      <c r="E194" t="str">
        <f>IF($C194="OK",
   VLOOKUP(Plantilla!$E$4,'Tablas '!$AP$4:$AT$6,5,FALSE),
"")</f>
        <v/>
      </c>
      <c r="F194" t="str">
        <f>IF($C194="OK",TEXT(Plantilla!D205,"#"),"")</f>
        <v/>
      </c>
      <c r="G194" t="str">
        <f>IF($C194="OK",
   VLOOKUP(Plantilla!E205,'Tablas '!$B$4:$C$14,2,FALSE),
"")</f>
        <v/>
      </c>
      <c r="H194" t="str">
        <f>IF($C194="OK",TEXT(Plantilla!F205,"#"),"")</f>
        <v/>
      </c>
      <c r="I194" t="str">
        <f>IF($C194="OK",TEXT(Plantilla!G205,"#"),"")</f>
        <v/>
      </c>
      <c r="J194" t="str">
        <f>IF($C194="OK",TEXT(Plantilla!H205,"#"),"")</f>
        <v/>
      </c>
      <c r="K194" t="str">
        <f>IF($C194="OK",TEXT(Plantilla!I205,"#"),"")</f>
        <v/>
      </c>
      <c r="L194" t="str">
        <f>IF($C194="OK",TEXT(Plantilla!J205,"#"),"")</f>
        <v/>
      </c>
      <c r="M194" t="str">
        <f>IF($C194="OK",TEXT(Plantilla!K205,"#"),"")</f>
        <v/>
      </c>
      <c r="N194" t="str">
        <f>IF($C194="OK",
   CONCATENATE(YEAR(Plantilla!L205),"-",TEXT(MONTH(Plantilla!L205),"00"),"-",TEXT(DAY(Plantilla!L205),"00")),
"")</f>
        <v/>
      </c>
      <c r="O194" t="str">
        <f>IF($C194="OK",_xlfn.NUMBERVALUE(Plantilla!M205),"")</f>
        <v/>
      </c>
      <c r="P194" t="str">
        <f>IF($C194="OK",
   IF(Plantilla!N205&lt;&gt;"",
      CONCATENATE(YEAR(Plantilla!N205),"-",TEXT(MONTH(Plantilla!N205),"00"),"-",TEXT(DAY(Plantilla!N205),"00")),
   ""),
"")</f>
        <v/>
      </c>
      <c r="Q194" t="str">
        <f>IF($C194="OK",
   VLOOKUP(Plantilla!O205,'Tablas '!$E$4:$F$19,2,FALSE),
"")</f>
        <v/>
      </c>
      <c r="R194" t="str">
        <f>IF($C194="OK",
   VLOOKUP(Plantilla!P205,'Tablas '!$H$4:$I$5,2,FALSE),
"")</f>
        <v/>
      </c>
      <c r="S194" t="str">
        <f>IF($C194="OK",
   VLOOKUP(Plantilla!Q205,'Tablas '!$K$4:$L$8,2,FALSE),
"")</f>
        <v/>
      </c>
      <c r="T194" t="str">
        <f>IF($C194="OK",
   VLOOKUP(Plantilla!R205,'Tablas '!$AE$4:$AF$6,2,FALSE),
"")</f>
        <v/>
      </c>
      <c r="U194" t="str">
        <f>IF($C194="OK",
   VLOOKUP(Plantilla!S205,'Tablas '!$AE$4:$AF$6,2,FALSE),
"")</f>
        <v/>
      </c>
      <c r="V194" t="str">
        <f>IF($C194="OK",TEXT(Plantilla!T205,"#"),"")</f>
        <v/>
      </c>
      <c r="W194" s="84" t="str">
        <f>IF($C194="OK",
   VLOOKUP(Plantilla!U205,'Tablas '!$AM$4:$AN$1126,2,FALSE),
"")</f>
        <v/>
      </c>
      <c r="X194" t="str">
        <f>IF($C194="OK",TEXT(Plantilla!V205,"#"),"")</f>
        <v/>
      </c>
      <c r="Y194" t="str">
        <f>IF($C194="OK",
   CONCATENATE(YEAR(Plantilla!W205),"-",TEXT(MONTH(Plantilla!W205),"00"),"-",TEXT(DAY(Plantilla!W205),"00")),
"")</f>
        <v/>
      </c>
      <c r="Z194" t="str">
        <f>IF($C194="OK",
   CONCATENATE(YEAR(Plantilla!X205),"-",TEXT(MONTH(Plantilla!X205),"00"),"-",TEXT(DAY(Plantilla!X205),"00")),
"")</f>
        <v/>
      </c>
      <c r="AA194" t="str">
        <f>IF($C194="OK",
   TEXT(VLOOKUP(Plantilla!Y205,'Tablas '!$Q$4:$R$9,2,FALSE),"#"),
"")</f>
        <v/>
      </c>
      <c r="AB194" t="str">
        <f>IF($C194="OK",
   CONCATENATE(YEAR(Plantilla!Z205),"-",TEXT(MONTH(Plantilla!Z205),"00"),"-",TEXT(DAY(Plantilla!Z205),"00")),
"")</f>
        <v/>
      </c>
      <c r="AC194" t="str">
        <f>IF($C194="OK",
   TEXT(VLOOKUP(Plantilla!AA205,'Tablas '!$T$4:$U$13,2,FALSE),"#"),
"")</f>
        <v/>
      </c>
      <c r="AD194" t="str">
        <f>IF($C194="OK",TEXT(Plantilla!AB205,"#"),"")</f>
        <v/>
      </c>
      <c r="AE194" t="str">
        <f>IF($C194="OK",
   IF(Plantilla!AC205&lt;&gt;"",
      TEXT(VLOOKUP(Plantilla!AC205,'Tablas '!$W$4:$X$7,2,FALSE),"#"),
   ""),
"")</f>
        <v/>
      </c>
      <c r="AF194" t="str">
        <f>IF($C194="OK",TEXT(Plantilla!AD205,"#"),"")</f>
        <v/>
      </c>
      <c r="AG194" s="6" t="str">
        <f>IF($C194="OK",_xlfn.NUMBERVALUE(Plantilla!AE205),"")</f>
        <v/>
      </c>
      <c r="AH194" s="4" t="str">
        <f>IF($C194="OK",_xlfn.NUMBERVALUE(Plantilla!AF205),"")</f>
        <v/>
      </c>
      <c r="AI194" s="6" t="str">
        <f>IF($C194="OK",_xlfn.NUMBERVALUE(Plantilla!AG205),"")</f>
        <v/>
      </c>
      <c r="AJ194" s="6" t="str">
        <f>IF($C194="OK",_xlfn.NUMBERVALUE(Plantilla!AH205),"")</f>
        <v/>
      </c>
      <c r="AK194" s="6" t="str">
        <f>IF($C194="OK",_xlfn.NUMBERVALUE(Plantilla!AI205),"")</f>
        <v/>
      </c>
      <c r="AL194" s="6" t="str">
        <f>IF($C194="OK",_xlfn.NUMBERVALUE(Plantilla!AJ205),"")</f>
        <v/>
      </c>
      <c r="AM194" s="4" t="str">
        <f>IF($C194="OK",_xlfn.NUMBERVALUE(Plantilla!AK205),"")</f>
        <v/>
      </c>
      <c r="AN194" s="6" t="str">
        <f>IF($C194="OK",_xlfn.NUMBERVALUE(Plantilla!AL205),"")</f>
        <v/>
      </c>
      <c r="AO194" s="4" t="str">
        <f>IF($C194="OK",_xlfn.NUMBERVALUE(Plantilla!AM205),"")</f>
        <v/>
      </c>
      <c r="AP194" s="6" t="str">
        <f>IF($C194="OK",_xlfn.NUMBERVALUE(Plantilla!AN205),"")</f>
        <v/>
      </c>
      <c r="AQ194" s="4" t="str">
        <f>IF($C194="OK",_xlfn.NUMBERVALUE(Plantilla!AO205),"")</f>
        <v/>
      </c>
      <c r="AR194" s="6" t="str">
        <f>IF($C194="OK",_xlfn.NUMBERVALUE(Plantilla!AP205),"")</f>
        <v/>
      </c>
      <c r="AS194" s="4" t="str">
        <f>IF($C194="OK",_xlfn.NUMBERVALUE(Plantilla!AQ205),"")</f>
        <v/>
      </c>
      <c r="AT194" s="6" t="str">
        <f>IF($C194="OK",_xlfn.NUMBERVALUE(Plantilla!AR205),"")</f>
        <v/>
      </c>
      <c r="AU194" s="4" t="str">
        <f>IF($C194="OK",_xlfn.NUMBERVALUE(Plantilla!AS205),"")</f>
        <v/>
      </c>
      <c r="AV194" s="6" t="str">
        <f>IF($C194="OK",_xlfn.NUMBERVALUE(Plantilla!AT205),"")</f>
        <v/>
      </c>
      <c r="AW194" s="4" t="str">
        <f>IF($C194="OK",_xlfn.NUMBERVALUE(Plantilla!AU205),"")</f>
        <v/>
      </c>
      <c r="AX194" s="6" t="str">
        <f>IF($C194="OK",_xlfn.NUMBERVALUE(Plantilla!AV205),"")</f>
        <v/>
      </c>
      <c r="AY194" s="4" t="str">
        <f>IF($C194="OK",_xlfn.NUMBERVALUE(Plantilla!AW205),"")</f>
        <v/>
      </c>
      <c r="AZ194" s="6" t="str">
        <f>IF($C194="OK",_xlfn.NUMBERVALUE(Plantilla!AX205),"")</f>
        <v/>
      </c>
      <c r="BA194" t="str">
        <f>IF($C194="OK",_xlfn.NUMBERVALUE(Plantilla!AY205),"")</f>
        <v/>
      </c>
      <c r="BB194" t="str">
        <f>IF($C194="OK",_xlfn.NUMBERVALUE(Plantilla!AZ205),"")</f>
        <v/>
      </c>
      <c r="BC194" s="4" t="str">
        <f>IF($C194="OK",_xlfn.NUMBERVALUE(Plantilla!BA205),"")</f>
        <v/>
      </c>
      <c r="BD194" s="6" t="str">
        <f>IF($C194="OK",_xlfn.NUMBERVALUE(Plantilla!BB205),"")</f>
        <v/>
      </c>
      <c r="BE194" s="4" t="str">
        <f>IF($C194="OK",_xlfn.NUMBERVALUE(Plantilla!BC205),"")</f>
        <v/>
      </c>
      <c r="BF194" s="6" t="str">
        <f>IF($C194="OK",_xlfn.NUMBERVALUE(Plantilla!BD205),"")</f>
        <v/>
      </c>
      <c r="BG194" s="4" t="str">
        <f>IF($C194="OK",_xlfn.NUMBERVALUE(Plantilla!BE205),"")</f>
        <v/>
      </c>
      <c r="BH194" s="6" t="str">
        <f>IF($C194="OK",_xlfn.NUMBERVALUE(Plantilla!BF205),"")</f>
        <v/>
      </c>
      <c r="BI194" s="110" t="str">
        <f>IF($C194="OK",_xlfn.NUMBERVALUE(Plantilla!BG205),"")</f>
        <v/>
      </c>
      <c r="BJ194" s="6" t="str">
        <f>IF($C194="OK",_xlfn.NUMBERVALUE(Plantilla!BH205),"")</f>
        <v/>
      </c>
      <c r="BK194" s="109" t="str">
        <f>IF($C194="OK",_xlfn.NUMBERVALUE(Plantilla!BI205),"")</f>
        <v/>
      </c>
      <c r="BL194" s="6" t="str">
        <f>IF($C194="OK",
   IF(Plantilla!BJ205&lt;&gt;"",
      TEXT(VLOOKUP(Plantilla!BJ205,'Tablas '!$Z$4:$AA$6,2,FALSE),"#"),
   ""),
"")</f>
        <v/>
      </c>
      <c r="BM194" s="4" t="str">
        <f>IF($C194="OK",_xlfn.NUMBERVALUE(Plantilla!BK205),"")</f>
        <v/>
      </c>
      <c r="BN194" s="4" t="str">
        <f>IF($C194="OK",_xlfn.NUMBERVALUE(Plantilla!BL205),"")</f>
        <v/>
      </c>
      <c r="BO194" s="6" t="str">
        <f>IF($C194="OK",_xlfn.NUMBERVALUE(Plantilla!BM205),"")</f>
        <v/>
      </c>
      <c r="BP194" s="4" t="str">
        <f>IF($C194="OK",_xlfn.NUMBERVALUE(Plantilla!BN205),"")</f>
        <v/>
      </c>
      <c r="BQ194" s="6" t="str">
        <f>IF($C194="OK",_xlfn.NUMBERVALUE(Plantilla!BO205),"")</f>
        <v/>
      </c>
      <c r="BR194" s="4" t="str">
        <f>IF($C194="OK",_xlfn.NUMBERVALUE(Plantilla!BP205),"")</f>
        <v/>
      </c>
      <c r="BS194" s="6" t="str">
        <f>IF($C194="OK",_xlfn.NUMBERVALUE(Plantilla!BQ205),"")</f>
        <v/>
      </c>
      <c r="BT194" s="4" t="str">
        <f>IF($C194="OK",_xlfn.NUMBERVALUE(Plantilla!BR205),"")</f>
        <v/>
      </c>
      <c r="BU194" s="6" t="str">
        <f>IF($C194="OK",_xlfn.NUMBERVALUE(Plantilla!BS205),"")</f>
        <v/>
      </c>
      <c r="BV194" s="6" t="str">
        <f>IF($C194="OK",_xlfn.NUMBERVALUE(Plantilla!BT205),"")</f>
        <v/>
      </c>
      <c r="BW194" s="6" t="str">
        <f>IF($C194="OK",_xlfn.NUMBERVALUE(Plantilla!BU205),"")</f>
        <v/>
      </c>
      <c r="BX194" s="6" t="str">
        <f>IF($C194="OK",_xlfn.NUMBERVALUE(Plantilla!BV205),"")</f>
        <v/>
      </c>
      <c r="BY194" s="6" t="str">
        <f>IF($C194="OK",_xlfn.NUMBERVALUE(Plantilla!BW205),"")</f>
        <v/>
      </c>
      <c r="BZ194" s="6" t="str">
        <f>IF($C194="OK",_xlfn.NUMBERVALUE(Plantilla!BX205),"")</f>
        <v/>
      </c>
      <c r="CA194" s="6" t="str">
        <f>IF($C194="OK",_xlfn.NUMBERVALUE(Plantilla!BY205),"")</f>
        <v/>
      </c>
      <c r="CB194" s="6" t="str">
        <f>IF($C194="OK",_xlfn.NUMBERVALUE(Plantilla!BZ205),"")</f>
        <v/>
      </c>
      <c r="CC194" s="6" t="str">
        <f>IF($C194="OK",_xlfn.NUMBERVALUE(Plantilla!CA205),"")</f>
        <v/>
      </c>
      <c r="CD194" s="6" t="str">
        <f>IF($C194="OK",_xlfn.NUMBERVALUE(Plantilla!CB205),"")</f>
        <v/>
      </c>
      <c r="CE194" s="6" t="str">
        <f>IF($C194="OK",_xlfn.NUMBERVALUE(Plantilla!CC205),"")</f>
        <v/>
      </c>
      <c r="CF194" s="4" t="str">
        <f>IF($C194="OK",_xlfn.NUMBERVALUE(Plantilla!CD205),"")</f>
        <v/>
      </c>
      <c r="CG194" s="6" t="str">
        <f>IF($C194="OK",_xlfn.NUMBERVALUE(Plantilla!CE205),"")</f>
        <v/>
      </c>
      <c r="CH194" s="6" t="str">
        <f>IF($C194="OK",_xlfn.NUMBERVALUE(Plantilla!CF205),"")</f>
        <v/>
      </c>
      <c r="CI194" s="6" t="str">
        <f>IF($C194="OK",_xlfn.NUMBERVALUE(Plantilla!CG205),"")</f>
        <v/>
      </c>
      <c r="CJ194" s="6" t="str">
        <f>IF($C194="OK",_xlfn.NUMBERVALUE(Plantilla!CH205),"")</f>
        <v/>
      </c>
      <c r="CK194" s="6" t="str">
        <f>IF($C194="OK",_xlfn.NUMBERVALUE(Plantilla!CI205),"")</f>
        <v/>
      </c>
      <c r="CL194" s="6" t="str">
        <f>IF($C194="OK",_xlfn.NUMBERVALUE(Plantilla!CJ205),"")</f>
        <v/>
      </c>
      <c r="CM194" t="str">
        <f>IF($C194="OK",TEXT(Plantilla!CK205,"#"),"")</f>
        <v/>
      </c>
      <c r="CN194" s="6" t="str">
        <f>IF($C194="OK",_xlfn.NUMBERVALUE(Plantilla!CL205),"")</f>
        <v/>
      </c>
      <c r="CO194" s="6" t="str">
        <f>IF($C194="OK",_xlfn.NUMBERVALUE(Plantilla!CM205),"")</f>
        <v/>
      </c>
      <c r="CP194" s="110" t="str">
        <f>IF($C194="OK",_xlfn.NUMBERVALUE(Plantilla!CN205),"")</f>
        <v/>
      </c>
      <c r="CQ194" s="6" t="str">
        <f>IF($C194="OK",_xlfn.NUMBERVALUE(Plantilla!CO205),"")</f>
        <v/>
      </c>
      <c r="CR194" s="109" t="str">
        <f>IF($C194="OK",_xlfn.NUMBERVALUE(Plantilla!CP205),"")</f>
        <v/>
      </c>
      <c r="CS194" s="110" t="str">
        <f>IF($C194="OK",_xlfn.NUMBERVALUE(Plantilla!CQ205),"")</f>
        <v/>
      </c>
      <c r="CT194" s="6" t="str">
        <f>IF($C194="OK",_xlfn.NUMBERVALUE(Plantilla!CR205),"")</f>
        <v/>
      </c>
      <c r="CU194" s="109" t="str">
        <f>IF($C194="OK",_xlfn.NUMBERVALUE(Plantilla!CS205),"")</f>
        <v/>
      </c>
      <c r="CV194" s="110" t="str">
        <f>IF($C194="OK",_xlfn.NUMBERVALUE(Plantilla!CT205),"")</f>
        <v/>
      </c>
      <c r="CW194" s="6" t="str">
        <f>IF($C194="OK",_xlfn.NUMBERVALUE(Plantilla!CU205),"")</f>
        <v/>
      </c>
      <c r="CX194" s="82" t="str">
        <f>IF($C194="OK",_xlfn.NUMBERVALUE(Plantilla!CV205),"")</f>
        <v/>
      </c>
      <c r="CY194" s="6" t="str">
        <f>IF($C194="OK",_xlfn.NUMBERVALUE(Plantilla!CW205),"")</f>
        <v/>
      </c>
      <c r="CZ194" s="82" t="str">
        <f>IF($C194="OK",_xlfn.NUMBERVALUE(Plantilla!CX205),"")</f>
        <v/>
      </c>
      <c r="DA194" s="6" t="str">
        <f>IF($C194="OK",_xlfn.NUMBERVALUE(Plantilla!CY205),"")</f>
        <v/>
      </c>
      <c r="DB194" s="109" t="str">
        <f>IF($C194="OK",_xlfn.NUMBERVALUE(Plantilla!CZ205),"")</f>
        <v/>
      </c>
      <c r="DC194" s="6" t="str">
        <f>IF($C194="OK",_xlfn.NUMBERVALUE(Plantilla!DA205),"")</f>
        <v/>
      </c>
      <c r="DD194" s="6" t="str">
        <f>IF($C194="OK",TEXT(Plantilla!DB205,"#"),"")</f>
        <v/>
      </c>
      <c r="DE194" s="6" t="str">
        <f>IF($C194="OK",_xlfn.NUMBERVALUE(Plantilla!DC205),"")</f>
        <v/>
      </c>
      <c r="DF194" s="4" t="str">
        <f>IF($C194="OK",_xlfn.NUMBERVALUE(Plantilla!DD205),"")</f>
        <v/>
      </c>
      <c r="DG194" s="6" t="str">
        <f>IF($C194="OK",_xlfn.NUMBERVALUE(Plantilla!DE205),"")</f>
        <v/>
      </c>
      <c r="DH194" s="6" t="str">
        <f>IF($C194="OK",_xlfn.NUMBERVALUE(Plantilla!DF205),"")</f>
        <v/>
      </c>
      <c r="DI194" s="6" t="str">
        <f>IF($C194="OK",_xlfn.NUMBERVALUE(Plantilla!DG205),"")</f>
        <v/>
      </c>
      <c r="DJ194" s="6" t="str">
        <f>IF($C194="OK",_xlfn.NUMBERVALUE(Plantilla!DH205),"")</f>
        <v/>
      </c>
      <c r="DK194" s="6" t="str">
        <f>IF($C194="OK",_xlfn.NUMBERVALUE(Plantilla!DI205),"")</f>
        <v/>
      </c>
      <c r="DL194" s="6" t="str">
        <f>IF($C194="OK",_xlfn.NUMBERVALUE(Plantilla!DJ205),"")</f>
        <v/>
      </c>
      <c r="DM194" s="6" t="str">
        <f>IF($C194="OK",_xlfn.NUMBERVALUE(Plantilla!DK205),"")</f>
        <v/>
      </c>
      <c r="DN194" s="6" t="str">
        <f>IF($C194="OK",_xlfn.NUMBERVALUE(Plantilla!DL205),"")</f>
        <v/>
      </c>
      <c r="DO194" s="6" t="str">
        <f>IF($C194="OK",_xlfn.NUMBERVALUE(Plantilla!DM205),"")</f>
        <v/>
      </c>
      <c r="DP194" s="6" t="str">
        <f>IF($C194="OK",_xlfn.NUMBERVALUE(Plantilla!DN205),"")</f>
        <v/>
      </c>
      <c r="DQ194" s="6" t="str">
        <f>IF($C194="OK",_xlfn.NUMBERVALUE(Plantilla!DO205),"")</f>
        <v/>
      </c>
      <c r="DR194" s="6" t="str">
        <f>IF($C194="OK",_xlfn.NUMBERVALUE(Plantilla!DP205),"")</f>
        <v/>
      </c>
      <c r="DS194" t="str">
        <f>IF($C194="OK",TEXT(Plantilla!DR205,"#"),"")</f>
        <v/>
      </c>
      <c r="DT194" s="6"/>
    </row>
    <row r="195" spans="1:124" x14ac:dyDescent="0.25">
      <c r="A195" t="str">
        <f>IF(Plantilla!$I$6="¡Perfecto!, Guarda el archivo y adjúntalo a tu interfaz de Nómina Electrónica","OK","Error")</f>
        <v>OK</v>
      </c>
      <c r="B195" t="str">
        <f>IF(Plantilla!$I$6="¡Perfecto!, Guarda el archivo y adjúntalo a tu interfaz de Nómina Electrónica",MID(Plantilla!$D$2,SEARCH("V",Plantilla!$D$2),10),"")</f>
        <v>V2.0</v>
      </c>
      <c r="C195" t="str">
        <f>Plantilla!C206</f>
        <v/>
      </c>
      <c r="D195" t="str">
        <f>IF($C195="OK",Plantilla!B206,"")</f>
        <v/>
      </c>
      <c r="E195" t="str">
        <f>IF($C195="OK",
   VLOOKUP(Plantilla!$E$4,'Tablas '!$AP$4:$AT$6,5,FALSE),
"")</f>
        <v/>
      </c>
      <c r="F195" t="str">
        <f>IF($C195="OK",TEXT(Plantilla!D206,"#"),"")</f>
        <v/>
      </c>
      <c r="G195" t="str">
        <f>IF($C195="OK",
   VLOOKUP(Plantilla!E206,'Tablas '!$B$4:$C$14,2,FALSE),
"")</f>
        <v/>
      </c>
      <c r="H195" t="str">
        <f>IF($C195="OK",TEXT(Plantilla!F206,"#"),"")</f>
        <v/>
      </c>
      <c r="I195" t="str">
        <f>IF($C195="OK",TEXT(Plantilla!G206,"#"),"")</f>
        <v/>
      </c>
      <c r="J195" t="str">
        <f>IF($C195="OK",TEXT(Plantilla!H206,"#"),"")</f>
        <v/>
      </c>
      <c r="K195" t="str">
        <f>IF($C195="OK",TEXT(Plantilla!I206,"#"),"")</f>
        <v/>
      </c>
      <c r="L195" t="str">
        <f>IF($C195="OK",TEXT(Plantilla!J206,"#"),"")</f>
        <v/>
      </c>
      <c r="M195" t="str">
        <f>IF($C195="OK",TEXT(Plantilla!K206,"#"),"")</f>
        <v/>
      </c>
      <c r="N195" t="str">
        <f>IF($C195="OK",
   CONCATENATE(YEAR(Plantilla!L206),"-",TEXT(MONTH(Plantilla!L206),"00"),"-",TEXT(DAY(Plantilla!L206),"00")),
"")</f>
        <v/>
      </c>
      <c r="O195" t="str">
        <f>IF($C195="OK",_xlfn.NUMBERVALUE(Plantilla!M206),"")</f>
        <v/>
      </c>
      <c r="P195" t="str">
        <f>IF($C195="OK",
   IF(Plantilla!N206&lt;&gt;"",
      CONCATENATE(YEAR(Plantilla!N206),"-",TEXT(MONTH(Plantilla!N206),"00"),"-",TEXT(DAY(Plantilla!N206),"00")),
   ""),
"")</f>
        <v/>
      </c>
      <c r="Q195" t="str">
        <f>IF($C195="OK",
   VLOOKUP(Plantilla!O206,'Tablas '!$E$4:$F$19,2,FALSE),
"")</f>
        <v/>
      </c>
      <c r="R195" t="str">
        <f>IF($C195="OK",
   VLOOKUP(Plantilla!P206,'Tablas '!$H$4:$I$5,2,FALSE),
"")</f>
        <v/>
      </c>
      <c r="S195" t="str">
        <f>IF($C195="OK",
   VLOOKUP(Plantilla!Q206,'Tablas '!$K$4:$L$8,2,FALSE),
"")</f>
        <v/>
      </c>
      <c r="T195" t="str">
        <f>IF($C195="OK",
   VLOOKUP(Plantilla!R206,'Tablas '!$AE$4:$AF$6,2,FALSE),
"")</f>
        <v/>
      </c>
      <c r="U195" t="str">
        <f>IF($C195="OK",
   VLOOKUP(Plantilla!S206,'Tablas '!$AE$4:$AF$6,2,FALSE),
"")</f>
        <v/>
      </c>
      <c r="V195" t="str">
        <f>IF($C195="OK",TEXT(Plantilla!T206,"#"),"")</f>
        <v/>
      </c>
      <c r="W195" s="84" t="str">
        <f>IF($C195="OK",
   VLOOKUP(Plantilla!U206,'Tablas '!$AM$4:$AN$1126,2,FALSE),
"")</f>
        <v/>
      </c>
      <c r="X195" t="str">
        <f>IF($C195="OK",TEXT(Plantilla!V206,"#"),"")</f>
        <v/>
      </c>
      <c r="Y195" t="str">
        <f>IF($C195="OK",
   CONCATENATE(YEAR(Plantilla!W206),"-",TEXT(MONTH(Plantilla!W206),"00"),"-",TEXT(DAY(Plantilla!W206),"00")),
"")</f>
        <v/>
      </c>
      <c r="Z195" t="str">
        <f>IF($C195="OK",
   CONCATENATE(YEAR(Plantilla!X206),"-",TEXT(MONTH(Plantilla!X206),"00"),"-",TEXT(DAY(Plantilla!X206),"00")),
"")</f>
        <v/>
      </c>
      <c r="AA195" t="str">
        <f>IF($C195="OK",
   TEXT(VLOOKUP(Plantilla!Y206,'Tablas '!$Q$4:$R$9,2,FALSE),"#"),
"")</f>
        <v/>
      </c>
      <c r="AB195" t="str">
        <f>IF($C195="OK",
   CONCATENATE(YEAR(Plantilla!Z206),"-",TEXT(MONTH(Plantilla!Z206),"00"),"-",TEXT(DAY(Plantilla!Z206),"00")),
"")</f>
        <v/>
      </c>
      <c r="AC195" t="str">
        <f>IF($C195="OK",
   TEXT(VLOOKUP(Plantilla!AA206,'Tablas '!$T$4:$U$13,2,FALSE),"#"),
"")</f>
        <v/>
      </c>
      <c r="AD195" t="str">
        <f>IF($C195="OK",TEXT(Plantilla!AB206,"#"),"")</f>
        <v/>
      </c>
      <c r="AE195" t="str">
        <f>IF($C195="OK",
   IF(Plantilla!AC206&lt;&gt;"",
      TEXT(VLOOKUP(Plantilla!AC206,'Tablas '!$W$4:$X$7,2,FALSE),"#"),
   ""),
"")</f>
        <v/>
      </c>
      <c r="AF195" t="str">
        <f>IF($C195="OK",TEXT(Plantilla!AD206,"#"),"")</f>
        <v/>
      </c>
      <c r="AG195" s="6" t="str">
        <f>IF($C195="OK",_xlfn.NUMBERVALUE(Plantilla!AE206),"")</f>
        <v/>
      </c>
      <c r="AH195" s="4" t="str">
        <f>IF($C195="OK",_xlfn.NUMBERVALUE(Plantilla!AF206),"")</f>
        <v/>
      </c>
      <c r="AI195" s="6" t="str">
        <f>IF($C195="OK",_xlfn.NUMBERVALUE(Plantilla!AG206),"")</f>
        <v/>
      </c>
      <c r="AJ195" s="6" t="str">
        <f>IF($C195="OK",_xlfn.NUMBERVALUE(Plantilla!AH206),"")</f>
        <v/>
      </c>
      <c r="AK195" s="6" t="str">
        <f>IF($C195="OK",_xlfn.NUMBERVALUE(Plantilla!AI206),"")</f>
        <v/>
      </c>
      <c r="AL195" s="6" t="str">
        <f>IF($C195="OK",_xlfn.NUMBERVALUE(Plantilla!AJ206),"")</f>
        <v/>
      </c>
      <c r="AM195" s="4" t="str">
        <f>IF($C195="OK",_xlfn.NUMBERVALUE(Plantilla!AK206),"")</f>
        <v/>
      </c>
      <c r="AN195" s="6" t="str">
        <f>IF($C195="OK",_xlfn.NUMBERVALUE(Plantilla!AL206),"")</f>
        <v/>
      </c>
      <c r="AO195" s="4" t="str">
        <f>IF($C195="OK",_xlfn.NUMBERVALUE(Plantilla!AM206),"")</f>
        <v/>
      </c>
      <c r="AP195" s="6" t="str">
        <f>IF($C195="OK",_xlfn.NUMBERVALUE(Plantilla!AN206),"")</f>
        <v/>
      </c>
      <c r="AQ195" s="4" t="str">
        <f>IF($C195="OK",_xlfn.NUMBERVALUE(Plantilla!AO206),"")</f>
        <v/>
      </c>
      <c r="AR195" s="6" t="str">
        <f>IF($C195="OK",_xlfn.NUMBERVALUE(Plantilla!AP206),"")</f>
        <v/>
      </c>
      <c r="AS195" s="4" t="str">
        <f>IF($C195="OK",_xlfn.NUMBERVALUE(Plantilla!AQ206),"")</f>
        <v/>
      </c>
      <c r="AT195" s="6" t="str">
        <f>IF($C195="OK",_xlfn.NUMBERVALUE(Plantilla!AR206),"")</f>
        <v/>
      </c>
      <c r="AU195" s="4" t="str">
        <f>IF($C195="OK",_xlfn.NUMBERVALUE(Plantilla!AS206),"")</f>
        <v/>
      </c>
      <c r="AV195" s="6" t="str">
        <f>IF($C195="OK",_xlfn.NUMBERVALUE(Plantilla!AT206),"")</f>
        <v/>
      </c>
      <c r="AW195" s="4" t="str">
        <f>IF($C195="OK",_xlfn.NUMBERVALUE(Plantilla!AU206),"")</f>
        <v/>
      </c>
      <c r="AX195" s="6" t="str">
        <f>IF($C195="OK",_xlfn.NUMBERVALUE(Plantilla!AV206),"")</f>
        <v/>
      </c>
      <c r="AY195" s="4" t="str">
        <f>IF($C195="OK",_xlfn.NUMBERVALUE(Plantilla!AW206),"")</f>
        <v/>
      </c>
      <c r="AZ195" s="6" t="str">
        <f>IF($C195="OK",_xlfn.NUMBERVALUE(Plantilla!AX206),"")</f>
        <v/>
      </c>
      <c r="BA195" t="str">
        <f>IF($C195="OK",_xlfn.NUMBERVALUE(Plantilla!AY206),"")</f>
        <v/>
      </c>
      <c r="BB195" t="str">
        <f>IF($C195="OK",_xlfn.NUMBERVALUE(Plantilla!AZ206),"")</f>
        <v/>
      </c>
      <c r="BC195" s="4" t="str">
        <f>IF($C195="OK",_xlfn.NUMBERVALUE(Plantilla!BA206),"")</f>
        <v/>
      </c>
      <c r="BD195" s="6" t="str">
        <f>IF($C195="OK",_xlfn.NUMBERVALUE(Plantilla!BB206),"")</f>
        <v/>
      </c>
      <c r="BE195" s="4" t="str">
        <f>IF($C195="OK",_xlfn.NUMBERVALUE(Plantilla!BC206),"")</f>
        <v/>
      </c>
      <c r="BF195" s="6" t="str">
        <f>IF($C195="OK",_xlfn.NUMBERVALUE(Plantilla!BD206),"")</f>
        <v/>
      </c>
      <c r="BG195" s="4" t="str">
        <f>IF($C195="OK",_xlfn.NUMBERVALUE(Plantilla!BE206),"")</f>
        <v/>
      </c>
      <c r="BH195" s="6" t="str">
        <f>IF($C195="OK",_xlfn.NUMBERVALUE(Plantilla!BF206),"")</f>
        <v/>
      </c>
      <c r="BI195" s="110" t="str">
        <f>IF($C195="OK",_xlfn.NUMBERVALUE(Plantilla!BG206),"")</f>
        <v/>
      </c>
      <c r="BJ195" s="6" t="str">
        <f>IF($C195="OK",_xlfn.NUMBERVALUE(Plantilla!BH206),"")</f>
        <v/>
      </c>
      <c r="BK195" s="109" t="str">
        <f>IF($C195="OK",_xlfn.NUMBERVALUE(Plantilla!BI206),"")</f>
        <v/>
      </c>
      <c r="BL195" s="6" t="str">
        <f>IF($C195="OK",
   IF(Plantilla!BJ206&lt;&gt;"",
      TEXT(VLOOKUP(Plantilla!BJ206,'Tablas '!$Z$4:$AA$6,2,FALSE),"#"),
   ""),
"")</f>
        <v/>
      </c>
      <c r="BM195" s="4" t="str">
        <f>IF($C195="OK",_xlfn.NUMBERVALUE(Plantilla!BK206),"")</f>
        <v/>
      </c>
      <c r="BN195" s="4" t="str">
        <f>IF($C195="OK",_xlfn.NUMBERVALUE(Plantilla!BL206),"")</f>
        <v/>
      </c>
      <c r="BO195" s="6" t="str">
        <f>IF($C195="OK",_xlfn.NUMBERVALUE(Plantilla!BM206),"")</f>
        <v/>
      </c>
      <c r="BP195" s="4" t="str">
        <f>IF($C195="OK",_xlfn.NUMBERVALUE(Plantilla!BN206),"")</f>
        <v/>
      </c>
      <c r="BQ195" s="6" t="str">
        <f>IF($C195="OK",_xlfn.NUMBERVALUE(Plantilla!BO206),"")</f>
        <v/>
      </c>
      <c r="BR195" s="4" t="str">
        <f>IF($C195="OK",_xlfn.NUMBERVALUE(Plantilla!BP206),"")</f>
        <v/>
      </c>
      <c r="BS195" s="6" t="str">
        <f>IF($C195="OK",_xlfn.NUMBERVALUE(Plantilla!BQ206),"")</f>
        <v/>
      </c>
      <c r="BT195" s="4" t="str">
        <f>IF($C195="OK",_xlfn.NUMBERVALUE(Plantilla!BR206),"")</f>
        <v/>
      </c>
      <c r="BU195" s="6" t="str">
        <f>IF($C195="OK",_xlfn.NUMBERVALUE(Plantilla!BS206),"")</f>
        <v/>
      </c>
      <c r="BV195" s="6" t="str">
        <f>IF($C195="OK",_xlfn.NUMBERVALUE(Plantilla!BT206),"")</f>
        <v/>
      </c>
      <c r="BW195" s="6" t="str">
        <f>IF($C195="OK",_xlfn.NUMBERVALUE(Plantilla!BU206),"")</f>
        <v/>
      </c>
      <c r="BX195" s="6" t="str">
        <f>IF($C195="OK",_xlfn.NUMBERVALUE(Plantilla!BV206),"")</f>
        <v/>
      </c>
      <c r="BY195" s="6" t="str">
        <f>IF($C195="OK",_xlfn.NUMBERVALUE(Plantilla!BW206),"")</f>
        <v/>
      </c>
      <c r="BZ195" s="6" t="str">
        <f>IF($C195="OK",_xlfn.NUMBERVALUE(Plantilla!BX206),"")</f>
        <v/>
      </c>
      <c r="CA195" s="6" t="str">
        <f>IF($C195="OK",_xlfn.NUMBERVALUE(Plantilla!BY206),"")</f>
        <v/>
      </c>
      <c r="CB195" s="6" t="str">
        <f>IF($C195="OK",_xlfn.NUMBERVALUE(Plantilla!BZ206),"")</f>
        <v/>
      </c>
      <c r="CC195" s="6" t="str">
        <f>IF($C195="OK",_xlfn.NUMBERVALUE(Plantilla!CA206),"")</f>
        <v/>
      </c>
      <c r="CD195" s="6" t="str">
        <f>IF($C195="OK",_xlfn.NUMBERVALUE(Plantilla!CB206),"")</f>
        <v/>
      </c>
      <c r="CE195" s="6" t="str">
        <f>IF($C195="OK",_xlfn.NUMBERVALUE(Plantilla!CC206),"")</f>
        <v/>
      </c>
      <c r="CF195" s="4" t="str">
        <f>IF($C195="OK",_xlfn.NUMBERVALUE(Plantilla!CD206),"")</f>
        <v/>
      </c>
      <c r="CG195" s="6" t="str">
        <f>IF($C195="OK",_xlfn.NUMBERVALUE(Plantilla!CE206),"")</f>
        <v/>
      </c>
      <c r="CH195" s="6" t="str">
        <f>IF($C195="OK",_xlfn.NUMBERVALUE(Plantilla!CF206),"")</f>
        <v/>
      </c>
      <c r="CI195" s="6" t="str">
        <f>IF($C195="OK",_xlfn.NUMBERVALUE(Plantilla!CG206),"")</f>
        <v/>
      </c>
      <c r="CJ195" s="6" t="str">
        <f>IF($C195="OK",_xlfn.NUMBERVALUE(Plantilla!CH206),"")</f>
        <v/>
      </c>
      <c r="CK195" s="6" t="str">
        <f>IF($C195="OK",_xlfn.NUMBERVALUE(Plantilla!CI206),"")</f>
        <v/>
      </c>
      <c r="CL195" s="6" t="str">
        <f>IF($C195="OK",_xlfn.NUMBERVALUE(Plantilla!CJ206),"")</f>
        <v/>
      </c>
      <c r="CM195" t="str">
        <f>IF($C195="OK",TEXT(Plantilla!CK206,"#"),"")</f>
        <v/>
      </c>
      <c r="CN195" s="6" t="str">
        <f>IF($C195="OK",_xlfn.NUMBERVALUE(Plantilla!CL206),"")</f>
        <v/>
      </c>
      <c r="CO195" s="6" t="str">
        <f>IF($C195="OK",_xlfn.NUMBERVALUE(Plantilla!CM206),"")</f>
        <v/>
      </c>
      <c r="CP195" s="110" t="str">
        <f>IF($C195="OK",_xlfn.NUMBERVALUE(Plantilla!CN206),"")</f>
        <v/>
      </c>
      <c r="CQ195" s="6" t="str">
        <f>IF($C195="OK",_xlfn.NUMBERVALUE(Plantilla!CO206),"")</f>
        <v/>
      </c>
      <c r="CR195" s="109" t="str">
        <f>IF($C195="OK",_xlfn.NUMBERVALUE(Plantilla!CP206),"")</f>
        <v/>
      </c>
      <c r="CS195" s="110" t="str">
        <f>IF($C195="OK",_xlfn.NUMBERVALUE(Plantilla!CQ206),"")</f>
        <v/>
      </c>
      <c r="CT195" s="6" t="str">
        <f>IF($C195="OK",_xlfn.NUMBERVALUE(Plantilla!CR206),"")</f>
        <v/>
      </c>
      <c r="CU195" s="109" t="str">
        <f>IF($C195="OK",_xlfn.NUMBERVALUE(Plantilla!CS206),"")</f>
        <v/>
      </c>
      <c r="CV195" s="110" t="str">
        <f>IF($C195="OK",_xlfn.NUMBERVALUE(Plantilla!CT206),"")</f>
        <v/>
      </c>
      <c r="CW195" s="6" t="str">
        <f>IF($C195="OK",_xlfn.NUMBERVALUE(Plantilla!CU206),"")</f>
        <v/>
      </c>
      <c r="CX195" s="82" t="str">
        <f>IF($C195="OK",_xlfn.NUMBERVALUE(Plantilla!CV206),"")</f>
        <v/>
      </c>
      <c r="CY195" s="6" t="str">
        <f>IF($C195="OK",_xlfn.NUMBERVALUE(Plantilla!CW206),"")</f>
        <v/>
      </c>
      <c r="CZ195" s="82" t="str">
        <f>IF($C195="OK",_xlfn.NUMBERVALUE(Plantilla!CX206),"")</f>
        <v/>
      </c>
      <c r="DA195" s="6" t="str">
        <f>IF($C195="OK",_xlfn.NUMBERVALUE(Plantilla!CY206),"")</f>
        <v/>
      </c>
      <c r="DB195" s="109" t="str">
        <f>IF($C195="OK",_xlfn.NUMBERVALUE(Plantilla!CZ206),"")</f>
        <v/>
      </c>
      <c r="DC195" s="6" t="str">
        <f>IF($C195="OK",_xlfn.NUMBERVALUE(Plantilla!DA206),"")</f>
        <v/>
      </c>
      <c r="DD195" s="6" t="str">
        <f>IF($C195="OK",TEXT(Plantilla!DB206,"#"),"")</f>
        <v/>
      </c>
      <c r="DE195" s="6" t="str">
        <f>IF($C195="OK",_xlfn.NUMBERVALUE(Plantilla!DC206),"")</f>
        <v/>
      </c>
      <c r="DF195" s="4" t="str">
        <f>IF($C195="OK",_xlfn.NUMBERVALUE(Plantilla!DD206),"")</f>
        <v/>
      </c>
      <c r="DG195" s="6" t="str">
        <f>IF($C195="OK",_xlfn.NUMBERVALUE(Plantilla!DE206),"")</f>
        <v/>
      </c>
      <c r="DH195" s="6" t="str">
        <f>IF($C195="OK",_xlfn.NUMBERVALUE(Plantilla!DF206),"")</f>
        <v/>
      </c>
      <c r="DI195" s="6" t="str">
        <f>IF($C195="OK",_xlfn.NUMBERVALUE(Plantilla!DG206),"")</f>
        <v/>
      </c>
      <c r="DJ195" s="6" t="str">
        <f>IF($C195="OK",_xlfn.NUMBERVALUE(Plantilla!DH206),"")</f>
        <v/>
      </c>
      <c r="DK195" s="6" t="str">
        <f>IF($C195="OK",_xlfn.NUMBERVALUE(Plantilla!DI206),"")</f>
        <v/>
      </c>
      <c r="DL195" s="6" t="str">
        <f>IF($C195="OK",_xlfn.NUMBERVALUE(Plantilla!DJ206),"")</f>
        <v/>
      </c>
      <c r="DM195" s="6" t="str">
        <f>IF($C195="OK",_xlfn.NUMBERVALUE(Plantilla!DK206),"")</f>
        <v/>
      </c>
      <c r="DN195" s="6" t="str">
        <f>IF($C195="OK",_xlfn.NUMBERVALUE(Plantilla!DL206),"")</f>
        <v/>
      </c>
      <c r="DO195" s="6" t="str">
        <f>IF($C195="OK",_xlfn.NUMBERVALUE(Plantilla!DM206),"")</f>
        <v/>
      </c>
      <c r="DP195" s="6" t="str">
        <f>IF($C195="OK",_xlfn.NUMBERVALUE(Plantilla!DN206),"")</f>
        <v/>
      </c>
      <c r="DQ195" s="6" t="str">
        <f>IF($C195="OK",_xlfn.NUMBERVALUE(Plantilla!DO206),"")</f>
        <v/>
      </c>
      <c r="DR195" s="6" t="str">
        <f>IF($C195="OK",_xlfn.NUMBERVALUE(Plantilla!DP206),"")</f>
        <v/>
      </c>
      <c r="DS195" t="str">
        <f>IF($C195="OK",TEXT(Plantilla!DR206,"#"),"")</f>
        <v/>
      </c>
      <c r="DT195" s="6"/>
    </row>
    <row r="196" spans="1:124" x14ac:dyDescent="0.25">
      <c r="A196" t="str">
        <f>IF(Plantilla!$I$6="¡Perfecto!, Guarda el archivo y adjúntalo a tu interfaz de Nómina Electrónica","OK","Error")</f>
        <v>OK</v>
      </c>
      <c r="B196" t="str">
        <f>IF(Plantilla!$I$6="¡Perfecto!, Guarda el archivo y adjúntalo a tu interfaz de Nómina Electrónica",MID(Plantilla!$D$2,SEARCH("V",Plantilla!$D$2),10),"")</f>
        <v>V2.0</v>
      </c>
      <c r="C196" t="str">
        <f>Plantilla!C207</f>
        <v/>
      </c>
      <c r="D196" t="str">
        <f>IF($C196="OK",Plantilla!B207,"")</f>
        <v/>
      </c>
      <c r="E196" t="str">
        <f>IF($C196="OK",
   VLOOKUP(Plantilla!$E$4,'Tablas '!$AP$4:$AT$6,5,FALSE),
"")</f>
        <v/>
      </c>
      <c r="F196" t="str">
        <f>IF($C196="OK",TEXT(Plantilla!D207,"#"),"")</f>
        <v/>
      </c>
      <c r="G196" t="str">
        <f>IF($C196="OK",
   VLOOKUP(Plantilla!E207,'Tablas '!$B$4:$C$14,2,FALSE),
"")</f>
        <v/>
      </c>
      <c r="H196" t="str">
        <f>IF($C196="OK",TEXT(Plantilla!F207,"#"),"")</f>
        <v/>
      </c>
      <c r="I196" t="str">
        <f>IF($C196="OK",TEXT(Plantilla!G207,"#"),"")</f>
        <v/>
      </c>
      <c r="J196" t="str">
        <f>IF($C196="OK",TEXT(Plantilla!H207,"#"),"")</f>
        <v/>
      </c>
      <c r="K196" t="str">
        <f>IF($C196="OK",TEXT(Plantilla!I207,"#"),"")</f>
        <v/>
      </c>
      <c r="L196" t="str">
        <f>IF($C196="OK",TEXT(Plantilla!J207,"#"),"")</f>
        <v/>
      </c>
      <c r="M196" t="str">
        <f>IF($C196="OK",TEXT(Plantilla!K207,"#"),"")</f>
        <v/>
      </c>
      <c r="N196" t="str">
        <f>IF($C196="OK",
   CONCATENATE(YEAR(Plantilla!L207),"-",TEXT(MONTH(Plantilla!L207),"00"),"-",TEXT(DAY(Plantilla!L207),"00")),
"")</f>
        <v/>
      </c>
      <c r="O196" t="str">
        <f>IF($C196="OK",_xlfn.NUMBERVALUE(Plantilla!M207),"")</f>
        <v/>
      </c>
      <c r="P196" t="str">
        <f>IF($C196="OK",
   IF(Plantilla!N207&lt;&gt;"",
      CONCATENATE(YEAR(Plantilla!N207),"-",TEXT(MONTH(Plantilla!N207),"00"),"-",TEXT(DAY(Plantilla!N207),"00")),
   ""),
"")</f>
        <v/>
      </c>
      <c r="Q196" t="str">
        <f>IF($C196="OK",
   VLOOKUP(Plantilla!O207,'Tablas '!$E$4:$F$19,2,FALSE),
"")</f>
        <v/>
      </c>
      <c r="R196" t="str">
        <f>IF($C196="OK",
   VLOOKUP(Plantilla!P207,'Tablas '!$H$4:$I$5,2,FALSE),
"")</f>
        <v/>
      </c>
      <c r="S196" t="str">
        <f>IF($C196="OK",
   VLOOKUP(Plantilla!Q207,'Tablas '!$K$4:$L$8,2,FALSE),
"")</f>
        <v/>
      </c>
      <c r="T196" t="str">
        <f>IF($C196="OK",
   VLOOKUP(Plantilla!R207,'Tablas '!$AE$4:$AF$6,2,FALSE),
"")</f>
        <v/>
      </c>
      <c r="U196" t="str">
        <f>IF($C196="OK",
   VLOOKUP(Plantilla!S207,'Tablas '!$AE$4:$AF$6,2,FALSE),
"")</f>
        <v/>
      </c>
      <c r="V196" t="str">
        <f>IF($C196="OK",TEXT(Plantilla!T207,"#"),"")</f>
        <v/>
      </c>
      <c r="W196" s="84" t="str">
        <f>IF($C196="OK",
   VLOOKUP(Plantilla!U207,'Tablas '!$AM$4:$AN$1126,2,FALSE),
"")</f>
        <v/>
      </c>
      <c r="X196" t="str">
        <f>IF($C196="OK",TEXT(Plantilla!V207,"#"),"")</f>
        <v/>
      </c>
      <c r="Y196" t="str">
        <f>IF($C196="OK",
   CONCATENATE(YEAR(Plantilla!W207),"-",TEXT(MONTH(Plantilla!W207),"00"),"-",TEXT(DAY(Plantilla!W207),"00")),
"")</f>
        <v/>
      </c>
      <c r="Z196" t="str">
        <f>IF($C196="OK",
   CONCATENATE(YEAR(Plantilla!X207),"-",TEXT(MONTH(Plantilla!X207),"00"),"-",TEXT(DAY(Plantilla!X207),"00")),
"")</f>
        <v/>
      </c>
      <c r="AA196" t="str">
        <f>IF($C196="OK",
   TEXT(VLOOKUP(Plantilla!Y207,'Tablas '!$Q$4:$R$9,2,FALSE),"#"),
"")</f>
        <v/>
      </c>
      <c r="AB196" t="str">
        <f>IF($C196="OK",
   CONCATENATE(YEAR(Plantilla!Z207),"-",TEXT(MONTH(Plantilla!Z207),"00"),"-",TEXT(DAY(Plantilla!Z207),"00")),
"")</f>
        <v/>
      </c>
      <c r="AC196" t="str">
        <f>IF($C196="OK",
   TEXT(VLOOKUP(Plantilla!AA207,'Tablas '!$T$4:$U$13,2,FALSE),"#"),
"")</f>
        <v/>
      </c>
      <c r="AD196" t="str">
        <f>IF($C196="OK",TEXT(Plantilla!AB207,"#"),"")</f>
        <v/>
      </c>
      <c r="AE196" t="str">
        <f>IF($C196="OK",
   IF(Plantilla!AC207&lt;&gt;"",
      TEXT(VLOOKUP(Plantilla!AC207,'Tablas '!$W$4:$X$7,2,FALSE),"#"),
   ""),
"")</f>
        <v/>
      </c>
      <c r="AF196" t="str">
        <f>IF($C196="OK",TEXT(Plantilla!AD207,"#"),"")</f>
        <v/>
      </c>
      <c r="AG196" s="6" t="str">
        <f>IF($C196="OK",_xlfn.NUMBERVALUE(Plantilla!AE207),"")</f>
        <v/>
      </c>
      <c r="AH196" s="4" t="str">
        <f>IF($C196="OK",_xlfn.NUMBERVALUE(Plantilla!AF207),"")</f>
        <v/>
      </c>
      <c r="AI196" s="6" t="str">
        <f>IF($C196="OK",_xlfn.NUMBERVALUE(Plantilla!AG207),"")</f>
        <v/>
      </c>
      <c r="AJ196" s="6" t="str">
        <f>IF($C196="OK",_xlfn.NUMBERVALUE(Plantilla!AH207),"")</f>
        <v/>
      </c>
      <c r="AK196" s="6" t="str">
        <f>IF($C196="OK",_xlfn.NUMBERVALUE(Plantilla!AI207),"")</f>
        <v/>
      </c>
      <c r="AL196" s="6" t="str">
        <f>IF($C196="OK",_xlfn.NUMBERVALUE(Plantilla!AJ207),"")</f>
        <v/>
      </c>
      <c r="AM196" s="4" t="str">
        <f>IF($C196="OK",_xlfn.NUMBERVALUE(Plantilla!AK207),"")</f>
        <v/>
      </c>
      <c r="AN196" s="6" t="str">
        <f>IF($C196="OK",_xlfn.NUMBERVALUE(Plantilla!AL207),"")</f>
        <v/>
      </c>
      <c r="AO196" s="4" t="str">
        <f>IF($C196="OK",_xlfn.NUMBERVALUE(Plantilla!AM207),"")</f>
        <v/>
      </c>
      <c r="AP196" s="6" t="str">
        <f>IF($C196="OK",_xlfn.NUMBERVALUE(Plantilla!AN207),"")</f>
        <v/>
      </c>
      <c r="AQ196" s="4" t="str">
        <f>IF($C196="OK",_xlfn.NUMBERVALUE(Plantilla!AO207),"")</f>
        <v/>
      </c>
      <c r="AR196" s="6" t="str">
        <f>IF($C196="OK",_xlfn.NUMBERVALUE(Plantilla!AP207),"")</f>
        <v/>
      </c>
      <c r="AS196" s="4" t="str">
        <f>IF($C196="OK",_xlfn.NUMBERVALUE(Plantilla!AQ207),"")</f>
        <v/>
      </c>
      <c r="AT196" s="6" t="str">
        <f>IF($C196="OK",_xlfn.NUMBERVALUE(Plantilla!AR207),"")</f>
        <v/>
      </c>
      <c r="AU196" s="4" t="str">
        <f>IF($C196="OK",_xlfn.NUMBERVALUE(Plantilla!AS207),"")</f>
        <v/>
      </c>
      <c r="AV196" s="6" t="str">
        <f>IF($C196="OK",_xlfn.NUMBERVALUE(Plantilla!AT207),"")</f>
        <v/>
      </c>
      <c r="AW196" s="4" t="str">
        <f>IF($C196="OK",_xlfn.NUMBERVALUE(Plantilla!AU207),"")</f>
        <v/>
      </c>
      <c r="AX196" s="6" t="str">
        <f>IF($C196="OK",_xlfn.NUMBERVALUE(Plantilla!AV207),"")</f>
        <v/>
      </c>
      <c r="AY196" s="4" t="str">
        <f>IF($C196="OK",_xlfn.NUMBERVALUE(Plantilla!AW207),"")</f>
        <v/>
      </c>
      <c r="AZ196" s="6" t="str">
        <f>IF($C196="OK",_xlfn.NUMBERVALUE(Plantilla!AX207),"")</f>
        <v/>
      </c>
      <c r="BA196" t="str">
        <f>IF($C196="OK",_xlfn.NUMBERVALUE(Plantilla!AY207),"")</f>
        <v/>
      </c>
      <c r="BB196" t="str">
        <f>IF($C196="OK",_xlfn.NUMBERVALUE(Plantilla!AZ207),"")</f>
        <v/>
      </c>
      <c r="BC196" s="4" t="str">
        <f>IF($C196="OK",_xlfn.NUMBERVALUE(Plantilla!BA207),"")</f>
        <v/>
      </c>
      <c r="BD196" s="6" t="str">
        <f>IF($C196="OK",_xlfn.NUMBERVALUE(Plantilla!BB207),"")</f>
        <v/>
      </c>
      <c r="BE196" s="4" t="str">
        <f>IF($C196="OK",_xlfn.NUMBERVALUE(Plantilla!BC207),"")</f>
        <v/>
      </c>
      <c r="BF196" s="6" t="str">
        <f>IF($C196="OK",_xlfn.NUMBERVALUE(Plantilla!BD207),"")</f>
        <v/>
      </c>
      <c r="BG196" s="4" t="str">
        <f>IF($C196="OK",_xlfn.NUMBERVALUE(Plantilla!BE207),"")</f>
        <v/>
      </c>
      <c r="BH196" s="6" t="str">
        <f>IF($C196="OK",_xlfn.NUMBERVALUE(Plantilla!BF207),"")</f>
        <v/>
      </c>
      <c r="BI196" s="110" t="str">
        <f>IF($C196="OK",_xlfn.NUMBERVALUE(Plantilla!BG207),"")</f>
        <v/>
      </c>
      <c r="BJ196" s="6" t="str">
        <f>IF($C196="OK",_xlfn.NUMBERVALUE(Plantilla!BH207),"")</f>
        <v/>
      </c>
      <c r="BK196" s="109" t="str">
        <f>IF($C196="OK",_xlfn.NUMBERVALUE(Plantilla!BI207),"")</f>
        <v/>
      </c>
      <c r="BL196" s="6" t="str">
        <f>IF($C196="OK",
   IF(Plantilla!BJ207&lt;&gt;"",
      TEXT(VLOOKUP(Plantilla!BJ207,'Tablas '!$Z$4:$AA$6,2,FALSE),"#"),
   ""),
"")</f>
        <v/>
      </c>
      <c r="BM196" s="4" t="str">
        <f>IF($C196="OK",_xlfn.NUMBERVALUE(Plantilla!BK207),"")</f>
        <v/>
      </c>
      <c r="BN196" s="4" t="str">
        <f>IF($C196="OK",_xlfn.NUMBERVALUE(Plantilla!BL207),"")</f>
        <v/>
      </c>
      <c r="BO196" s="6" t="str">
        <f>IF($C196="OK",_xlfn.NUMBERVALUE(Plantilla!BM207),"")</f>
        <v/>
      </c>
      <c r="BP196" s="4" t="str">
        <f>IF($C196="OK",_xlfn.NUMBERVALUE(Plantilla!BN207),"")</f>
        <v/>
      </c>
      <c r="BQ196" s="6" t="str">
        <f>IF($C196="OK",_xlfn.NUMBERVALUE(Plantilla!BO207),"")</f>
        <v/>
      </c>
      <c r="BR196" s="4" t="str">
        <f>IF($C196="OK",_xlfn.NUMBERVALUE(Plantilla!BP207),"")</f>
        <v/>
      </c>
      <c r="BS196" s="6" t="str">
        <f>IF($C196="OK",_xlfn.NUMBERVALUE(Plantilla!BQ207),"")</f>
        <v/>
      </c>
      <c r="BT196" s="4" t="str">
        <f>IF($C196="OK",_xlfn.NUMBERVALUE(Plantilla!BR207),"")</f>
        <v/>
      </c>
      <c r="BU196" s="6" t="str">
        <f>IF($C196="OK",_xlfn.NUMBERVALUE(Plantilla!BS207),"")</f>
        <v/>
      </c>
      <c r="BV196" s="6" t="str">
        <f>IF($C196="OK",_xlfn.NUMBERVALUE(Plantilla!BT207),"")</f>
        <v/>
      </c>
      <c r="BW196" s="6" t="str">
        <f>IF($C196="OK",_xlfn.NUMBERVALUE(Plantilla!BU207),"")</f>
        <v/>
      </c>
      <c r="BX196" s="6" t="str">
        <f>IF($C196="OK",_xlfn.NUMBERVALUE(Plantilla!BV207),"")</f>
        <v/>
      </c>
      <c r="BY196" s="6" t="str">
        <f>IF($C196="OK",_xlfn.NUMBERVALUE(Plantilla!BW207),"")</f>
        <v/>
      </c>
      <c r="BZ196" s="6" t="str">
        <f>IF($C196="OK",_xlfn.NUMBERVALUE(Plantilla!BX207),"")</f>
        <v/>
      </c>
      <c r="CA196" s="6" t="str">
        <f>IF($C196="OK",_xlfn.NUMBERVALUE(Plantilla!BY207),"")</f>
        <v/>
      </c>
      <c r="CB196" s="6" t="str">
        <f>IF($C196="OK",_xlfn.NUMBERVALUE(Plantilla!BZ207),"")</f>
        <v/>
      </c>
      <c r="CC196" s="6" t="str">
        <f>IF($C196="OK",_xlfn.NUMBERVALUE(Plantilla!CA207),"")</f>
        <v/>
      </c>
      <c r="CD196" s="6" t="str">
        <f>IF($C196="OK",_xlfn.NUMBERVALUE(Plantilla!CB207),"")</f>
        <v/>
      </c>
      <c r="CE196" s="6" t="str">
        <f>IF($C196="OK",_xlfn.NUMBERVALUE(Plantilla!CC207),"")</f>
        <v/>
      </c>
      <c r="CF196" s="4" t="str">
        <f>IF($C196="OK",_xlfn.NUMBERVALUE(Plantilla!CD207),"")</f>
        <v/>
      </c>
      <c r="CG196" s="6" t="str">
        <f>IF($C196="OK",_xlfn.NUMBERVALUE(Plantilla!CE207),"")</f>
        <v/>
      </c>
      <c r="CH196" s="6" t="str">
        <f>IF($C196="OK",_xlfn.NUMBERVALUE(Plantilla!CF207),"")</f>
        <v/>
      </c>
      <c r="CI196" s="6" t="str">
        <f>IF($C196="OK",_xlfn.NUMBERVALUE(Plantilla!CG207),"")</f>
        <v/>
      </c>
      <c r="CJ196" s="6" t="str">
        <f>IF($C196="OK",_xlfn.NUMBERVALUE(Plantilla!CH207),"")</f>
        <v/>
      </c>
      <c r="CK196" s="6" t="str">
        <f>IF($C196="OK",_xlfn.NUMBERVALUE(Plantilla!CI207),"")</f>
        <v/>
      </c>
      <c r="CL196" s="6" t="str">
        <f>IF($C196="OK",_xlfn.NUMBERVALUE(Plantilla!CJ207),"")</f>
        <v/>
      </c>
      <c r="CM196" t="str">
        <f>IF($C196="OK",TEXT(Plantilla!CK207,"#"),"")</f>
        <v/>
      </c>
      <c r="CN196" s="6" t="str">
        <f>IF($C196="OK",_xlfn.NUMBERVALUE(Plantilla!CL207),"")</f>
        <v/>
      </c>
      <c r="CO196" s="6" t="str">
        <f>IF($C196="OK",_xlfn.NUMBERVALUE(Plantilla!CM207),"")</f>
        <v/>
      </c>
      <c r="CP196" s="110" t="str">
        <f>IF($C196="OK",_xlfn.NUMBERVALUE(Plantilla!CN207),"")</f>
        <v/>
      </c>
      <c r="CQ196" s="6" t="str">
        <f>IF($C196="OK",_xlfn.NUMBERVALUE(Plantilla!CO207),"")</f>
        <v/>
      </c>
      <c r="CR196" s="109" t="str">
        <f>IF($C196="OK",_xlfn.NUMBERVALUE(Plantilla!CP207),"")</f>
        <v/>
      </c>
      <c r="CS196" s="110" t="str">
        <f>IF($C196="OK",_xlfn.NUMBERVALUE(Plantilla!CQ207),"")</f>
        <v/>
      </c>
      <c r="CT196" s="6" t="str">
        <f>IF($C196="OK",_xlfn.NUMBERVALUE(Plantilla!CR207),"")</f>
        <v/>
      </c>
      <c r="CU196" s="109" t="str">
        <f>IF($C196="OK",_xlfn.NUMBERVALUE(Plantilla!CS207),"")</f>
        <v/>
      </c>
      <c r="CV196" s="110" t="str">
        <f>IF($C196="OK",_xlfn.NUMBERVALUE(Plantilla!CT207),"")</f>
        <v/>
      </c>
      <c r="CW196" s="6" t="str">
        <f>IF($C196="OK",_xlfn.NUMBERVALUE(Plantilla!CU207),"")</f>
        <v/>
      </c>
      <c r="CX196" s="82" t="str">
        <f>IF($C196="OK",_xlfn.NUMBERVALUE(Plantilla!CV207),"")</f>
        <v/>
      </c>
      <c r="CY196" s="6" t="str">
        <f>IF($C196="OK",_xlfn.NUMBERVALUE(Plantilla!CW207),"")</f>
        <v/>
      </c>
      <c r="CZ196" s="82" t="str">
        <f>IF($C196="OK",_xlfn.NUMBERVALUE(Plantilla!CX207),"")</f>
        <v/>
      </c>
      <c r="DA196" s="6" t="str">
        <f>IF($C196="OK",_xlfn.NUMBERVALUE(Plantilla!CY207),"")</f>
        <v/>
      </c>
      <c r="DB196" s="109" t="str">
        <f>IF($C196="OK",_xlfn.NUMBERVALUE(Plantilla!CZ207),"")</f>
        <v/>
      </c>
      <c r="DC196" s="6" t="str">
        <f>IF($C196="OK",_xlfn.NUMBERVALUE(Plantilla!DA207),"")</f>
        <v/>
      </c>
      <c r="DD196" s="6" t="str">
        <f>IF($C196="OK",TEXT(Plantilla!DB207,"#"),"")</f>
        <v/>
      </c>
      <c r="DE196" s="6" t="str">
        <f>IF($C196="OK",_xlfn.NUMBERVALUE(Plantilla!DC207),"")</f>
        <v/>
      </c>
      <c r="DF196" s="4" t="str">
        <f>IF($C196="OK",_xlfn.NUMBERVALUE(Plantilla!DD207),"")</f>
        <v/>
      </c>
      <c r="DG196" s="6" t="str">
        <f>IF($C196="OK",_xlfn.NUMBERVALUE(Plantilla!DE207),"")</f>
        <v/>
      </c>
      <c r="DH196" s="6" t="str">
        <f>IF($C196="OK",_xlfn.NUMBERVALUE(Plantilla!DF207),"")</f>
        <v/>
      </c>
      <c r="DI196" s="6" t="str">
        <f>IF($C196="OK",_xlfn.NUMBERVALUE(Plantilla!DG207),"")</f>
        <v/>
      </c>
      <c r="DJ196" s="6" t="str">
        <f>IF($C196="OK",_xlfn.NUMBERVALUE(Plantilla!DH207),"")</f>
        <v/>
      </c>
      <c r="DK196" s="6" t="str">
        <f>IF($C196="OK",_xlfn.NUMBERVALUE(Plantilla!DI207),"")</f>
        <v/>
      </c>
      <c r="DL196" s="6" t="str">
        <f>IF($C196="OK",_xlfn.NUMBERVALUE(Plantilla!DJ207),"")</f>
        <v/>
      </c>
      <c r="DM196" s="6" t="str">
        <f>IF($C196="OK",_xlfn.NUMBERVALUE(Plantilla!DK207),"")</f>
        <v/>
      </c>
      <c r="DN196" s="6" t="str">
        <f>IF($C196="OK",_xlfn.NUMBERVALUE(Plantilla!DL207),"")</f>
        <v/>
      </c>
      <c r="DO196" s="6" t="str">
        <f>IF($C196="OK",_xlfn.NUMBERVALUE(Plantilla!DM207),"")</f>
        <v/>
      </c>
      <c r="DP196" s="6" t="str">
        <f>IF($C196="OK",_xlfn.NUMBERVALUE(Plantilla!DN207),"")</f>
        <v/>
      </c>
      <c r="DQ196" s="6" t="str">
        <f>IF($C196="OK",_xlfn.NUMBERVALUE(Plantilla!DO207),"")</f>
        <v/>
      </c>
      <c r="DR196" s="6" t="str">
        <f>IF($C196="OK",_xlfn.NUMBERVALUE(Plantilla!DP207),"")</f>
        <v/>
      </c>
      <c r="DS196" t="str">
        <f>IF($C196="OK",TEXT(Plantilla!DR207,"#"),"")</f>
        <v/>
      </c>
      <c r="DT196" s="6"/>
    </row>
    <row r="197" spans="1:124" x14ac:dyDescent="0.25">
      <c r="A197" t="str">
        <f>IF(Plantilla!$I$6="¡Perfecto!, Guarda el archivo y adjúntalo a tu interfaz de Nómina Electrónica","OK","Error")</f>
        <v>OK</v>
      </c>
      <c r="B197" t="str">
        <f>IF(Plantilla!$I$6="¡Perfecto!, Guarda el archivo y adjúntalo a tu interfaz de Nómina Electrónica",MID(Plantilla!$D$2,SEARCH("V",Plantilla!$D$2),10),"")</f>
        <v>V2.0</v>
      </c>
      <c r="C197" t="str">
        <f>Plantilla!C208</f>
        <v/>
      </c>
      <c r="D197" t="str">
        <f>IF($C197="OK",Plantilla!B208,"")</f>
        <v/>
      </c>
      <c r="E197" t="str">
        <f>IF($C197="OK",
   VLOOKUP(Plantilla!$E$4,'Tablas '!$AP$4:$AT$6,5,FALSE),
"")</f>
        <v/>
      </c>
      <c r="F197" t="str">
        <f>IF($C197="OK",TEXT(Plantilla!D208,"#"),"")</f>
        <v/>
      </c>
      <c r="G197" t="str">
        <f>IF($C197="OK",
   VLOOKUP(Plantilla!E208,'Tablas '!$B$4:$C$14,2,FALSE),
"")</f>
        <v/>
      </c>
      <c r="H197" t="str">
        <f>IF($C197="OK",TEXT(Plantilla!F208,"#"),"")</f>
        <v/>
      </c>
      <c r="I197" t="str">
        <f>IF($C197="OK",TEXT(Plantilla!G208,"#"),"")</f>
        <v/>
      </c>
      <c r="J197" t="str">
        <f>IF($C197="OK",TEXT(Plantilla!H208,"#"),"")</f>
        <v/>
      </c>
      <c r="K197" t="str">
        <f>IF($C197="OK",TEXT(Plantilla!I208,"#"),"")</f>
        <v/>
      </c>
      <c r="L197" t="str">
        <f>IF($C197="OK",TEXT(Plantilla!J208,"#"),"")</f>
        <v/>
      </c>
      <c r="M197" t="str">
        <f>IF($C197="OK",TEXT(Plantilla!K208,"#"),"")</f>
        <v/>
      </c>
      <c r="N197" t="str">
        <f>IF($C197="OK",
   CONCATENATE(YEAR(Plantilla!L208),"-",TEXT(MONTH(Plantilla!L208),"00"),"-",TEXT(DAY(Plantilla!L208),"00")),
"")</f>
        <v/>
      </c>
      <c r="O197" t="str">
        <f>IF($C197="OK",_xlfn.NUMBERVALUE(Plantilla!M208),"")</f>
        <v/>
      </c>
      <c r="P197" t="str">
        <f>IF($C197="OK",
   IF(Plantilla!N208&lt;&gt;"",
      CONCATENATE(YEAR(Plantilla!N208),"-",TEXT(MONTH(Plantilla!N208),"00"),"-",TEXT(DAY(Plantilla!N208),"00")),
   ""),
"")</f>
        <v/>
      </c>
      <c r="Q197" t="str">
        <f>IF($C197="OK",
   VLOOKUP(Plantilla!O208,'Tablas '!$E$4:$F$19,2,FALSE),
"")</f>
        <v/>
      </c>
      <c r="R197" t="str">
        <f>IF($C197="OK",
   VLOOKUP(Plantilla!P208,'Tablas '!$H$4:$I$5,2,FALSE),
"")</f>
        <v/>
      </c>
      <c r="S197" t="str">
        <f>IF($C197="OK",
   VLOOKUP(Plantilla!Q208,'Tablas '!$K$4:$L$8,2,FALSE),
"")</f>
        <v/>
      </c>
      <c r="T197" t="str">
        <f>IF($C197="OK",
   VLOOKUP(Plantilla!R208,'Tablas '!$AE$4:$AF$6,2,FALSE),
"")</f>
        <v/>
      </c>
      <c r="U197" t="str">
        <f>IF($C197="OK",
   VLOOKUP(Plantilla!S208,'Tablas '!$AE$4:$AF$6,2,FALSE),
"")</f>
        <v/>
      </c>
      <c r="V197" t="str">
        <f>IF($C197="OK",TEXT(Plantilla!T208,"#"),"")</f>
        <v/>
      </c>
      <c r="W197" s="84" t="str">
        <f>IF($C197="OK",
   VLOOKUP(Plantilla!U208,'Tablas '!$AM$4:$AN$1126,2,FALSE),
"")</f>
        <v/>
      </c>
      <c r="X197" t="str">
        <f>IF($C197="OK",TEXT(Plantilla!V208,"#"),"")</f>
        <v/>
      </c>
      <c r="Y197" t="str">
        <f>IF($C197="OK",
   CONCATENATE(YEAR(Plantilla!W208),"-",TEXT(MONTH(Plantilla!W208),"00"),"-",TEXT(DAY(Plantilla!W208),"00")),
"")</f>
        <v/>
      </c>
      <c r="Z197" t="str">
        <f>IF($C197="OK",
   CONCATENATE(YEAR(Plantilla!X208),"-",TEXT(MONTH(Plantilla!X208),"00"),"-",TEXT(DAY(Plantilla!X208),"00")),
"")</f>
        <v/>
      </c>
      <c r="AA197" t="str">
        <f>IF($C197="OK",
   TEXT(VLOOKUP(Plantilla!Y208,'Tablas '!$Q$4:$R$9,2,FALSE),"#"),
"")</f>
        <v/>
      </c>
      <c r="AB197" t="str">
        <f>IF($C197="OK",
   CONCATENATE(YEAR(Plantilla!Z208),"-",TEXT(MONTH(Plantilla!Z208),"00"),"-",TEXT(DAY(Plantilla!Z208),"00")),
"")</f>
        <v/>
      </c>
      <c r="AC197" t="str">
        <f>IF($C197="OK",
   TEXT(VLOOKUP(Plantilla!AA208,'Tablas '!$T$4:$U$13,2,FALSE),"#"),
"")</f>
        <v/>
      </c>
      <c r="AD197" t="str">
        <f>IF($C197="OK",TEXT(Plantilla!AB208,"#"),"")</f>
        <v/>
      </c>
      <c r="AE197" t="str">
        <f>IF($C197="OK",
   IF(Plantilla!AC208&lt;&gt;"",
      TEXT(VLOOKUP(Plantilla!AC208,'Tablas '!$W$4:$X$7,2,FALSE),"#"),
   ""),
"")</f>
        <v/>
      </c>
      <c r="AF197" t="str">
        <f>IF($C197="OK",TEXT(Plantilla!AD208,"#"),"")</f>
        <v/>
      </c>
      <c r="AG197" s="6" t="str">
        <f>IF($C197="OK",_xlfn.NUMBERVALUE(Plantilla!AE208),"")</f>
        <v/>
      </c>
      <c r="AH197" s="4" t="str">
        <f>IF($C197="OK",_xlfn.NUMBERVALUE(Plantilla!AF208),"")</f>
        <v/>
      </c>
      <c r="AI197" s="6" t="str">
        <f>IF($C197="OK",_xlfn.NUMBERVALUE(Plantilla!AG208),"")</f>
        <v/>
      </c>
      <c r="AJ197" s="6" t="str">
        <f>IF($C197="OK",_xlfn.NUMBERVALUE(Plantilla!AH208),"")</f>
        <v/>
      </c>
      <c r="AK197" s="6" t="str">
        <f>IF($C197="OK",_xlfn.NUMBERVALUE(Plantilla!AI208),"")</f>
        <v/>
      </c>
      <c r="AL197" s="6" t="str">
        <f>IF($C197="OK",_xlfn.NUMBERVALUE(Plantilla!AJ208),"")</f>
        <v/>
      </c>
      <c r="AM197" s="4" t="str">
        <f>IF($C197="OK",_xlfn.NUMBERVALUE(Plantilla!AK208),"")</f>
        <v/>
      </c>
      <c r="AN197" s="6" t="str">
        <f>IF($C197="OK",_xlfn.NUMBERVALUE(Plantilla!AL208),"")</f>
        <v/>
      </c>
      <c r="AO197" s="4" t="str">
        <f>IF($C197="OK",_xlfn.NUMBERVALUE(Plantilla!AM208),"")</f>
        <v/>
      </c>
      <c r="AP197" s="6" t="str">
        <f>IF($C197="OK",_xlfn.NUMBERVALUE(Plantilla!AN208),"")</f>
        <v/>
      </c>
      <c r="AQ197" s="4" t="str">
        <f>IF($C197="OK",_xlfn.NUMBERVALUE(Plantilla!AO208),"")</f>
        <v/>
      </c>
      <c r="AR197" s="6" t="str">
        <f>IF($C197="OK",_xlfn.NUMBERVALUE(Plantilla!AP208),"")</f>
        <v/>
      </c>
      <c r="AS197" s="4" t="str">
        <f>IF($C197="OK",_xlfn.NUMBERVALUE(Plantilla!AQ208),"")</f>
        <v/>
      </c>
      <c r="AT197" s="6" t="str">
        <f>IF($C197="OK",_xlfn.NUMBERVALUE(Plantilla!AR208),"")</f>
        <v/>
      </c>
      <c r="AU197" s="4" t="str">
        <f>IF($C197="OK",_xlfn.NUMBERVALUE(Plantilla!AS208),"")</f>
        <v/>
      </c>
      <c r="AV197" s="6" t="str">
        <f>IF($C197="OK",_xlfn.NUMBERVALUE(Plantilla!AT208),"")</f>
        <v/>
      </c>
      <c r="AW197" s="4" t="str">
        <f>IF($C197="OK",_xlfn.NUMBERVALUE(Plantilla!AU208),"")</f>
        <v/>
      </c>
      <c r="AX197" s="6" t="str">
        <f>IF($C197="OK",_xlfn.NUMBERVALUE(Plantilla!AV208),"")</f>
        <v/>
      </c>
      <c r="AY197" s="4" t="str">
        <f>IF($C197="OK",_xlfn.NUMBERVALUE(Plantilla!AW208),"")</f>
        <v/>
      </c>
      <c r="AZ197" s="6" t="str">
        <f>IF($C197="OK",_xlfn.NUMBERVALUE(Plantilla!AX208),"")</f>
        <v/>
      </c>
      <c r="BA197" t="str">
        <f>IF($C197="OK",_xlfn.NUMBERVALUE(Plantilla!AY208),"")</f>
        <v/>
      </c>
      <c r="BB197" t="str">
        <f>IF($C197="OK",_xlfn.NUMBERVALUE(Plantilla!AZ208),"")</f>
        <v/>
      </c>
      <c r="BC197" s="4" t="str">
        <f>IF($C197="OK",_xlfn.NUMBERVALUE(Plantilla!BA208),"")</f>
        <v/>
      </c>
      <c r="BD197" s="6" t="str">
        <f>IF($C197="OK",_xlfn.NUMBERVALUE(Plantilla!BB208),"")</f>
        <v/>
      </c>
      <c r="BE197" s="4" t="str">
        <f>IF($C197="OK",_xlfn.NUMBERVALUE(Plantilla!BC208),"")</f>
        <v/>
      </c>
      <c r="BF197" s="6" t="str">
        <f>IF($C197="OK",_xlfn.NUMBERVALUE(Plantilla!BD208),"")</f>
        <v/>
      </c>
      <c r="BG197" s="4" t="str">
        <f>IF($C197="OK",_xlfn.NUMBERVALUE(Plantilla!BE208),"")</f>
        <v/>
      </c>
      <c r="BH197" s="6" t="str">
        <f>IF($C197="OK",_xlfn.NUMBERVALUE(Plantilla!BF208),"")</f>
        <v/>
      </c>
      <c r="BI197" s="110" t="str">
        <f>IF($C197="OK",_xlfn.NUMBERVALUE(Plantilla!BG208),"")</f>
        <v/>
      </c>
      <c r="BJ197" s="6" t="str">
        <f>IF($C197="OK",_xlfn.NUMBERVALUE(Plantilla!BH208),"")</f>
        <v/>
      </c>
      <c r="BK197" s="109" t="str">
        <f>IF($C197="OK",_xlfn.NUMBERVALUE(Plantilla!BI208),"")</f>
        <v/>
      </c>
      <c r="BL197" s="6" t="str">
        <f>IF($C197="OK",
   IF(Plantilla!BJ208&lt;&gt;"",
      TEXT(VLOOKUP(Plantilla!BJ208,'Tablas '!$Z$4:$AA$6,2,FALSE),"#"),
   ""),
"")</f>
        <v/>
      </c>
      <c r="BM197" s="4" t="str">
        <f>IF($C197="OK",_xlfn.NUMBERVALUE(Plantilla!BK208),"")</f>
        <v/>
      </c>
      <c r="BN197" s="4" t="str">
        <f>IF($C197="OK",_xlfn.NUMBERVALUE(Plantilla!BL208),"")</f>
        <v/>
      </c>
      <c r="BO197" s="6" t="str">
        <f>IF($C197="OK",_xlfn.NUMBERVALUE(Plantilla!BM208),"")</f>
        <v/>
      </c>
      <c r="BP197" s="4" t="str">
        <f>IF($C197="OK",_xlfn.NUMBERVALUE(Plantilla!BN208),"")</f>
        <v/>
      </c>
      <c r="BQ197" s="6" t="str">
        <f>IF($C197="OK",_xlfn.NUMBERVALUE(Plantilla!BO208),"")</f>
        <v/>
      </c>
      <c r="BR197" s="4" t="str">
        <f>IF($C197="OK",_xlfn.NUMBERVALUE(Plantilla!BP208),"")</f>
        <v/>
      </c>
      <c r="BS197" s="6" t="str">
        <f>IF($C197="OK",_xlfn.NUMBERVALUE(Plantilla!BQ208),"")</f>
        <v/>
      </c>
      <c r="BT197" s="4" t="str">
        <f>IF($C197="OK",_xlfn.NUMBERVALUE(Plantilla!BR208),"")</f>
        <v/>
      </c>
      <c r="BU197" s="6" t="str">
        <f>IF($C197="OK",_xlfn.NUMBERVALUE(Plantilla!BS208),"")</f>
        <v/>
      </c>
      <c r="BV197" s="6" t="str">
        <f>IF($C197="OK",_xlfn.NUMBERVALUE(Plantilla!BT208),"")</f>
        <v/>
      </c>
      <c r="BW197" s="6" t="str">
        <f>IF($C197="OK",_xlfn.NUMBERVALUE(Plantilla!BU208),"")</f>
        <v/>
      </c>
      <c r="BX197" s="6" t="str">
        <f>IF($C197="OK",_xlfn.NUMBERVALUE(Plantilla!BV208),"")</f>
        <v/>
      </c>
      <c r="BY197" s="6" t="str">
        <f>IF($C197="OK",_xlfn.NUMBERVALUE(Plantilla!BW208),"")</f>
        <v/>
      </c>
      <c r="BZ197" s="6" t="str">
        <f>IF($C197="OK",_xlfn.NUMBERVALUE(Plantilla!BX208),"")</f>
        <v/>
      </c>
      <c r="CA197" s="6" t="str">
        <f>IF($C197="OK",_xlfn.NUMBERVALUE(Plantilla!BY208),"")</f>
        <v/>
      </c>
      <c r="CB197" s="6" t="str">
        <f>IF($C197="OK",_xlfn.NUMBERVALUE(Plantilla!BZ208),"")</f>
        <v/>
      </c>
      <c r="CC197" s="6" t="str">
        <f>IF($C197="OK",_xlfn.NUMBERVALUE(Plantilla!CA208),"")</f>
        <v/>
      </c>
      <c r="CD197" s="6" t="str">
        <f>IF($C197="OK",_xlfn.NUMBERVALUE(Plantilla!CB208),"")</f>
        <v/>
      </c>
      <c r="CE197" s="6" t="str">
        <f>IF($C197="OK",_xlfn.NUMBERVALUE(Plantilla!CC208),"")</f>
        <v/>
      </c>
      <c r="CF197" s="4" t="str">
        <f>IF($C197="OK",_xlfn.NUMBERVALUE(Plantilla!CD208),"")</f>
        <v/>
      </c>
      <c r="CG197" s="6" t="str">
        <f>IF($C197="OK",_xlfn.NUMBERVALUE(Plantilla!CE208),"")</f>
        <v/>
      </c>
      <c r="CH197" s="6" t="str">
        <f>IF($C197="OK",_xlfn.NUMBERVALUE(Plantilla!CF208),"")</f>
        <v/>
      </c>
      <c r="CI197" s="6" t="str">
        <f>IF($C197="OK",_xlfn.NUMBERVALUE(Plantilla!CG208),"")</f>
        <v/>
      </c>
      <c r="CJ197" s="6" t="str">
        <f>IF($C197="OK",_xlfn.NUMBERVALUE(Plantilla!CH208),"")</f>
        <v/>
      </c>
      <c r="CK197" s="6" t="str">
        <f>IF($C197="OK",_xlfn.NUMBERVALUE(Plantilla!CI208),"")</f>
        <v/>
      </c>
      <c r="CL197" s="6" t="str">
        <f>IF($C197="OK",_xlfn.NUMBERVALUE(Plantilla!CJ208),"")</f>
        <v/>
      </c>
      <c r="CM197" t="str">
        <f>IF($C197="OK",TEXT(Plantilla!CK208,"#"),"")</f>
        <v/>
      </c>
      <c r="CN197" s="6" t="str">
        <f>IF($C197="OK",_xlfn.NUMBERVALUE(Plantilla!CL208),"")</f>
        <v/>
      </c>
      <c r="CO197" s="6" t="str">
        <f>IF($C197="OK",_xlfn.NUMBERVALUE(Plantilla!CM208),"")</f>
        <v/>
      </c>
      <c r="CP197" s="110" t="str">
        <f>IF($C197="OK",_xlfn.NUMBERVALUE(Plantilla!CN208),"")</f>
        <v/>
      </c>
      <c r="CQ197" s="6" t="str">
        <f>IF($C197="OK",_xlfn.NUMBERVALUE(Plantilla!CO208),"")</f>
        <v/>
      </c>
      <c r="CR197" s="109" t="str">
        <f>IF($C197="OK",_xlfn.NUMBERVALUE(Plantilla!CP208),"")</f>
        <v/>
      </c>
      <c r="CS197" s="110" t="str">
        <f>IF($C197="OK",_xlfn.NUMBERVALUE(Plantilla!CQ208),"")</f>
        <v/>
      </c>
      <c r="CT197" s="6" t="str">
        <f>IF($C197="OK",_xlfn.NUMBERVALUE(Plantilla!CR208),"")</f>
        <v/>
      </c>
      <c r="CU197" s="109" t="str">
        <f>IF($C197="OK",_xlfn.NUMBERVALUE(Plantilla!CS208),"")</f>
        <v/>
      </c>
      <c r="CV197" s="110" t="str">
        <f>IF($C197="OK",_xlfn.NUMBERVALUE(Plantilla!CT208),"")</f>
        <v/>
      </c>
      <c r="CW197" s="6" t="str">
        <f>IF($C197="OK",_xlfn.NUMBERVALUE(Plantilla!CU208),"")</f>
        <v/>
      </c>
      <c r="CX197" s="82" t="str">
        <f>IF($C197="OK",_xlfn.NUMBERVALUE(Plantilla!CV208),"")</f>
        <v/>
      </c>
      <c r="CY197" s="6" t="str">
        <f>IF($C197="OK",_xlfn.NUMBERVALUE(Plantilla!CW208),"")</f>
        <v/>
      </c>
      <c r="CZ197" s="82" t="str">
        <f>IF($C197="OK",_xlfn.NUMBERVALUE(Plantilla!CX208),"")</f>
        <v/>
      </c>
      <c r="DA197" s="6" t="str">
        <f>IF($C197="OK",_xlfn.NUMBERVALUE(Plantilla!CY208),"")</f>
        <v/>
      </c>
      <c r="DB197" s="109" t="str">
        <f>IF($C197="OK",_xlfn.NUMBERVALUE(Plantilla!CZ208),"")</f>
        <v/>
      </c>
      <c r="DC197" s="6" t="str">
        <f>IF($C197="OK",_xlfn.NUMBERVALUE(Plantilla!DA208),"")</f>
        <v/>
      </c>
      <c r="DD197" s="6" t="str">
        <f>IF($C197="OK",TEXT(Plantilla!DB208,"#"),"")</f>
        <v/>
      </c>
      <c r="DE197" s="6" t="str">
        <f>IF($C197="OK",_xlfn.NUMBERVALUE(Plantilla!DC208),"")</f>
        <v/>
      </c>
      <c r="DF197" s="4" t="str">
        <f>IF($C197="OK",_xlfn.NUMBERVALUE(Plantilla!DD208),"")</f>
        <v/>
      </c>
      <c r="DG197" s="6" t="str">
        <f>IF($C197="OK",_xlfn.NUMBERVALUE(Plantilla!DE208),"")</f>
        <v/>
      </c>
      <c r="DH197" s="6" t="str">
        <f>IF($C197="OK",_xlfn.NUMBERVALUE(Plantilla!DF208),"")</f>
        <v/>
      </c>
      <c r="DI197" s="6" t="str">
        <f>IF($C197="OK",_xlfn.NUMBERVALUE(Plantilla!DG208),"")</f>
        <v/>
      </c>
      <c r="DJ197" s="6" t="str">
        <f>IF($C197="OK",_xlfn.NUMBERVALUE(Plantilla!DH208),"")</f>
        <v/>
      </c>
      <c r="DK197" s="6" t="str">
        <f>IF($C197="OK",_xlfn.NUMBERVALUE(Plantilla!DI208),"")</f>
        <v/>
      </c>
      <c r="DL197" s="6" t="str">
        <f>IF($C197="OK",_xlfn.NUMBERVALUE(Plantilla!DJ208),"")</f>
        <v/>
      </c>
      <c r="DM197" s="6" t="str">
        <f>IF($C197="OK",_xlfn.NUMBERVALUE(Plantilla!DK208),"")</f>
        <v/>
      </c>
      <c r="DN197" s="6" t="str">
        <f>IF($C197="OK",_xlfn.NUMBERVALUE(Plantilla!DL208),"")</f>
        <v/>
      </c>
      <c r="DO197" s="6" t="str">
        <f>IF($C197="OK",_xlfn.NUMBERVALUE(Plantilla!DM208),"")</f>
        <v/>
      </c>
      <c r="DP197" s="6" t="str">
        <f>IF($C197="OK",_xlfn.NUMBERVALUE(Plantilla!DN208),"")</f>
        <v/>
      </c>
      <c r="DQ197" s="6" t="str">
        <f>IF($C197="OK",_xlfn.NUMBERVALUE(Plantilla!DO208),"")</f>
        <v/>
      </c>
      <c r="DR197" s="6" t="str">
        <f>IF($C197="OK",_xlfn.NUMBERVALUE(Plantilla!DP208),"")</f>
        <v/>
      </c>
      <c r="DS197" t="str">
        <f>IF($C197="OK",TEXT(Plantilla!DR208,"#"),"")</f>
        <v/>
      </c>
      <c r="DT197" s="6"/>
    </row>
    <row r="198" spans="1:124" x14ac:dyDescent="0.25">
      <c r="A198" t="str">
        <f>IF(Plantilla!$I$6="¡Perfecto!, Guarda el archivo y adjúntalo a tu interfaz de Nómina Electrónica","OK","Error")</f>
        <v>OK</v>
      </c>
      <c r="B198" t="str">
        <f>IF(Plantilla!$I$6="¡Perfecto!, Guarda el archivo y adjúntalo a tu interfaz de Nómina Electrónica",MID(Plantilla!$D$2,SEARCH("V",Plantilla!$D$2),10),"")</f>
        <v>V2.0</v>
      </c>
      <c r="C198" t="str">
        <f>Plantilla!C209</f>
        <v/>
      </c>
      <c r="D198" t="str">
        <f>IF($C198="OK",Plantilla!B209,"")</f>
        <v/>
      </c>
      <c r="E198" t="str">
        <f>IF($C198="OK",
   VLOOKUP(Plantilla!$E$4,'Tablas '!$AP$4:$AT$6,5,FALSE),
"")</f>
        <v/>
      </c>
      <c r="F198" t="str">
        <f>IF($C198="OK",TEXT(Plantilla!D209,"#"),"")</f>
        <v/>
      </c>
      <c r="G198" t="str">
        <f>IF($C198="OK",
   VLOOKUP(Plantilla!E209,'Tablas '!$B$4:$C$14,2,FALSE),
"")</f>
        <v/>
      </c>
      <c r="H198" t="str">
        <f>IF($C198="OK",TEXT(Plantilla!F209,"#"),"")</f>
        <v/>
      </c>
      <c r="I198" t="str">
        <f>IF($C198="OK",TEXT(Plantilla!G209,"#"),"")</f>
        <v/>
      </c>
      <c r="J198" t="str">
        <f>IF($C198="OK",TEXT(Plantilla!H209,"#"),"")</f>
        <v/>
      </c>
      <c r="K198" t="str">
        <f>IF($C198="OK",TEXT(Plantilla!I209,"#"),"")</f>
        <v/>
      </c>
      <c r="L198" t="str">
        <f>IF($C198="OK",TEXT(Plantilla!J209,"#"),"")</f>
        <v/>
      </c>
      <c r="M198" t="str">
        <f>IF($C198="OK",TEXT(Plantilla!K209,"#"),"")</f>
        <v/>
      </c>
      <c r="N198" t="str">
        <f>IF($C198="OK",
   CONCATENATE(YEAR(Plantilla!L209),"-",TEXT(MONTH(Plantilla!L209),"00"),"-",TEXT(DAY(Plantilla!L209),"00")),
"")</f>
        <v/>
      </c>
      <c r="O198" t="str">
        <f>IF($C198="OK",_xlfn.NUMBERVALUE(Plantilla!M209),"")</f>
        <v/>
      </c>
      <c r="P198" t="str">
        <f>IF($C198="OK",
   IF(Plantilla!N209&lt;&gt;"",
      CONCATENATE(YEAR(Plantilla!N209),"-",TEXT(MONTH(Plantilla!N209),"00"),"-",TEXT(DAY(Plantilla!N209),"00")),
   ""),
"")</f>
        <v/>
      </c>
      <c r="Q198" t="str">
        <f>IF($C198="OK",
   VLOOKUP(Plantilla!O209,'Tablas '!$E$4:$F$19,2,FALSE),
"")</f>
        <v/>
      </c>
      <c r="R198" t="str">
        <f>IF($C198="OK",
   VLOOKUP(Plantilla!P209,'Tablas '!$H$4:$I$5,2,FALSE),
"")</f>
        <v/>
      </c>
      <c r="S198" t="str">
        <f>IF($C198="OK",
   VLOOKUP(Plantilla!Q209,'Tablas '!$K$4:$L$8,2,FALSE),
"")</f>
        <v/>
      </c>
      <c r="T198" t="str">
        <f>IF($C198="OK",
   VLOOKUP(Plantilla!R209,'Tablas '!$AE$4:$AF$6,2,FALSE),
"")</f>
        <v/>
      </c>
      <c r="U198" t="str">
        <f>IF($C198="OK",
   VLOOKUP(Plantilla!S209,'Tablas '!$AE$4:$AF$6,2,FALSE),
"")</f>
        <v/>
      </c>
      <c r="V198" t="str">
        <f>IF($C198="OK",TEXT(Plantilla!T209,"#"),"")</f>
        <v/>
      </c>
      <c r="W198" s="84" t="str">
        <f>IF($C198="OK",
   VLOOKUP(Plantilla!U209,'Tablas '!$AM$4:$AN$1126,2,FALSE),
"")</f>
        <v/>
      </c>
      <c r="X198" t="str">
        <f>IF($C198="OK",TEXT(Plantilla!V209,"#"),"")</f>
        <v/>
      </c>
      <c r="Y198" t="str">
        <f>IF($C198="OK",
   CONCATENATE(YEAR(Plantilla!W209),"-",TEXT(MONTH(Plantilla!W209),"00"),"-",TEXT(DAY(Plantilla!W209),"00")),
"")</f>
        <v/>
      </c>
      <c r="Z198" t="str">
        <f>IF($C198="OK",
   CONCATENATE(YEAR(Plantilla!X209),"-",TEXT(MONTH(Plantilla!X209),"00"),"-",TEXT(DAY(Plantilla!X209),"00")),
"")</f>
        <v/>
      </c>
      <c r="AA198" t="str">
        <f>IF($C198="OK",
   TEXT(VLOOKUP(Plantilla!Y209,'Tablas '!$Q$4:$R$9,2,FALSE),"#"),
"")</f>
        <v/>
      </c>
      <c r="AB198" t="str">
        <f>IF($C198="OK",
   CONCATENATE(YEAR(Plantilla!Z209),"-",TEXT(MONTH(Plantilla!Z209),"00"),"-",TEXT(DAY(Plantilla!Z209),"00")),
"")</f>
        <v/>
      </c>
      <c r="AC198" t="str">
        <f>IF($C198="OK",
   TEXT(VLOOKUP(Plantilla!AA209,'Tablas '!$T$4:$U$13,2,FALSE),"#"),
"")</f>
        <v/>
      </c>
      <c r="AD198" t="str">
        <f>IF($C198="OK",TEXT(Plantilla!AB209,"#"),"")</f>
        <v/>
      </c>
      <c r="AE198" t="str">
        <f>IF($C198="OK",
   IF(Plantilla!AC209&lt;&gt;"",
      TEXT(VLOOKUP(Plantilla!AC209,'Tablas '!$W$4:$X$7,2,FALSE),"#"),
   ""),
"")</f>
        <v/>
      </c>
      <c r="AF198" t="str">
        <f>IF($C198="OK",TEXT(Plantilla!AD209,"#"),"")</f>
        <v/>
      </c>
      <c r="AG198" s="6" t="str">
        <f>IF($C198="OK",_xlfn.NUMBERVALUE(Plantilla!AE209),"")</f>
        <v/>
      </c>
      <c r="AH198" s="4" t="str">
        <f>IF($C198="OK",_xlfn.NUMBERVALUE(Plantilla!AF209),"")</f>
        <v/>
      </c>
      <c r="AI198" s="6" t="str">
        <f>IF($C198="OK",_xlfn.NUMBERVALUE(Plantilla!AG209),"")</f>
        <v/>
      </c>
      <c r="AJ198" s="6" t="str">
        <f>IF($C198="OK",_xlfn.NUMBERVALUE(Plantilla!AH209),"")</f>
        <v/>
      </c>
      <c r="AK198" s="6" t="str">
        <f>IF($C198="OK",_xlfn.NUMBERVALUE(Plantilla!AI209),"")</f>
        <v/>
      </c>
      <c r="AL198" s="6" t="str">
        <f>IF($C198="OK",_xlfn.NUMBERVALUE(Plantilla!AJ209),"")</f>
        <v/>
      </c>
      <c r="AM198" s="4" t="str">
        <f>IF($C198="OK",_xlfn.NUMBERVALUE(Plantilla!AK209),"")</f>
        <v/>
      </c>
      <c r="AN198" s="6" t="str">
        <f>IF($C198="OK",_xlfn.NUMBERVALUE(Plantilla!AL209),"")</f>
        <v/>
      </c>
      <c r="AO198" s="4" t="str">
        <f>IF($C198="OK",_xlfn.NUMBERVALUE(Plantilla!AM209),"")</f>
        <v/>
      </c>
      <c r="AP198" s="6" t="str">
        <f>IF($C198="OK",_xlfn.NUMBERVALUE(Plantilla!AN209),"")</f>
        <v/>
      </c>
      <c r="AQ198" s="4" t="str">
        <f>IF($C198="OK",_xlfn.NUMBERVALUE(Plantilla!AO209),"")</f>
        <v/>
      </c>
      <c r="AR198" s="6" t="str">
        <f>IF($C198="OK",_xlfn.NUMBERVALUE(Plantilla!AP209),"")</f>
        <v/>
      </c>
      <c r="AS198" s="4" t="str">
        <f>IF($C198="OK",_xlfn.NUMBERVALUE(Plantilla!AQ209),"")</f>
        <v/>
      </c>
      <c r="AT198" s="6" t="str">
        <f>IF($C198="OK",_xlfn.NUMBERVALUE(Plantilla!AR209),"")</f>
        <v/>
      </c>
      <c r="AU198" s="4" t="str">
        <f>IF($C198="OK",_xlfn.NUMBERVALUE(Plantilla!AS209),"")</f>
        <v/>
      </c>
      <c r="AV198" s="6" t="str">
        <f>IF($C198="OK",_xlfn.NUMBERVALUE(Plantilla!AT209),"")</f>
        <v/>
      </c>
      <c r="AW198" s="4" t="str">
        <f>IF($C198="OK",_xlfn.NUMBERVALUE(Plantilla!AU209),"")</f>
        <v/>
      </c>
      <c r="AX198" s="6" t="str">
        <f>IF($C198="OK",_xlfn.NUMBERVALUE(Plantilla!AV209),"")</f>
        <v/>
      </c>
      <c r="AY198" s="4" t="str">
        <f>IF($C198="OK",_xlfn.NUMBERVALUE(Plantilla!AW209),"")</f>
        <v/>
      </c>
      <c r="AZ198" s="6" t="str">
        <f>IF($C198="OK",_xlfn.NUMBERVALUE(Plantilla!AX209),"")</f>
        <v/>
      </c>
      <c r="BA198" t="str">
        <f>IF($C198="OK",_xlfn.NUMBERVALUE(Plantilla!AY209),"")</f>
        <v/>
      </c>
      <c r="BB198" t="str">
        <f>IF($C198="OK",_xlfn.NUMBERVALUE(Plantilla!AZ209),"")</f>
        <v/>
      </c>
      <c r="BC198" s="4" t="str">
        <f>IF($C198="OK",_xlfn.NUMBERVALUE(Plantilla!BA209),"")</f>
        <v/>
      </c>
      <c r="BD198" s="6" t="str">
        <f>IF($C198="OK",_xlfn.NUMBERVALUE(Plantilla!BB209),"")</f>
        <v/>
      </c>
      <c r="BE198" s="4" t="str">
        <f>IF($C198="OK",_xlfn.NUMBERVALUE(Plantilla!BC209),"")</f>
        <v/>
      </c>
      <c r="BF198" s="6" t="str">
        <f>IF($C198="OK",_xlfn.NUMBERVALUE(Plantilla!BD209),"")</f>
        <v/>
      </c>
      <c r="BG198" s="4" t="str">
        <f>IF($C198="OK",_xlfn.NUMBERVALUE(Plantilla!BE209),"")</f>
        <v/>
      </c>
      <c r="BH198" s="6" t="str">
        <f>IF($C198="OK",_xlfn.NUMBERVALUE(Plantilla!BF209),"")</f>
        <v/>
      </c>
      <c r="BI198" s="110" t="str">
        <f>IF($C198="OK",_xlfn.NUMBERVALUE(Plantilla!BG209),"")</f>
        <v/>
      </c>
      <c r="BJ198" s="6" t="str">
        <f>IF($C198="OK",_xlfn.NUMBERVALUE(Plantilla!BH209),"")</f>
        <v/>
      </c>
      <c r="BK198" s="109" t="str">
        <f>IF($C198="OK",_xlfn.NUMBERVALUE(Plantilla!BI209),"")</f>
        <v/>
      </c>
      <c r="BL198" s="6" t="str">
        <f>IF($C198="OK",
   IF(Plantilla!BJ209&lt;&gt;"",
      TEXT(VLOOKUP(Plantilla!BJ209,'Tablas '!$Z$4:$AA$6,2,FALSE),"#"),
   ""),
"")</f>
        <v/>
      </c>
      <c r="BM198" s="4" t="str">
        <f>IF($C198="OK",_xlfn.NUMBERVALUE(Plantilla!BK209),"")</f>
        <v/>
      </c>
      <c r="BN198" s="4" t="str">
        <f>IF($C198="OK",_xlfn.NUMBERVALUE(Plantilla!BL209),"")</f>
        <v/>
      </c>
      <c r="BO198" s="6" t="str">
        <f>IF($C198="OK",_xlfn.NUMBERVALUE(Plantilla!BM209),"")</f>
        <v/>
      </c>
      <c r="BP198" s="4" t="str">
        <f>IF($C198="OK",_xlfn.NUMBERVALUE(Plantilla!BN209),"")</f>
        <v/>
      </c>
      <c r="BQ198" s="6" t="str">
        <f>IF($C198="OK",_xlfn.NUMBERVALUE(Plantilla!BO209),"")</f>
        <v/>
      </c>
      <c r="BR198" s="4" t="str">
        <f>IF($C198="OK",_xlfn.NUMBERVALUE(Plantilla!BP209),"")</f>
        <v/>
      </c>
      <c r="BS198" s="6" t="str">
        <f>IF($C198="OK",_xlfn.NUMBERVALUE(Plantilla!BQ209),"")</f>
        <v/>
      </c>
      <c r="BT198" s="4" t="str">
        <f>IF($C198="OK",_xlfn.NUMBERVALUE(Plantilla!BR209),"")</f>
        <v/>
      </c>
      <c r="BU198" s="6" t="str">
        <f>IF($C198="OK",_xlfn.NUMBERVALUE(Plantilla!BS209),"")</f>
        <v/>
      </c>
      <c r="BV198" s="6" t="str">
        <f>IF($C198="OK",_xlfn.NUMBERVALUE(Plantilla!BT209),"")</f>
        <v/>
      </c>
      <c r="BW198" s="6" t="str">
        <f>IF($C198="OK",_xlfn.NUMBERVALUE(Plantilla!BU209),"")</f>
        <v/>
      </c>
      <c r="BX198" s="6" t="str">
        <f>IF($C198="OK",_xlfn.NUMBERVALUE(Plantilla!BV209),"")</f>
        <v/>
      </c>
      <c r="BY198" s="6" t="str">
        <f>IF($C198="OK",_xlfn.NUMBERVALUE(Plantilla!BW209),"")</f>
        <v/>
      </c>
      <c r="BZ198" s="6" t="str">
        <f>IF($C198="OK",_xlfn.NUMBERVALUE(Plantilla!BX209),"")</f>
        <v/>
      </c>
      <c r="CA198" s="6" t="str">
        <f>IF($C198="OK",_xlfn.NUMBERVALUE(Plantilla!BY209),"")</f>
        <v/>
      </c>
      <c r="CB198" s="6" t="str">
        <f>IF($C198="OK",_xlfn.NUMBERVALUE(Plantilla!BZ209),"")</f>
        <v/>
      </c>
      <c r="CC198" s="6" t="str">
        <f>IF($C198="OK",_xlfn.NUMBERVALUE(Plantilla!CA209),"")</f>
        <v/>
      </c>
      <c r="CD198" s="6" t="str">
        <f>IF($C198="OK",_xlfn.NUMBERVALUE(Plantilla!CB209),"")</f>
        <v/>
      </c>
      <c r="CE198" s="6" t="str">
        <f>IF($C198="OK",_xlfn.NUMBERVALUE(Plantilla!CC209),"")</f>
        <v/>
      </c>
      <c r="CF198" s="4" t="str">
        <f>IF($C198="OK",_xlfn.NUMBERVALUE(Plantilla!CD209),"")</f>
        <v/>
      </c>
      <c r="CG198" s="6" t="str">
        <f>IF($C198="OK",_xlfn.NUMBERVALUE(Plantilla!CE209),"")</f>
        <v/>
      </c>
      <c r="CH198" s="6" t="str">
        <f>IF($C198="OK",_xlfn.NUMBERVALUE(Plantilla!CF209),"")</f>
        <v/>
      </c>
      <c r="CI198" s="6" t="str">
        <f>IF($C198="OK",_xlfn.NUMBERVALUE(Plantilla!CG209),"")</f>
        <v/>
      </c>
      <c r="CJ198" s="6" t="str">
        <f>IF($C198="OK",_xlfn.NUMBERVALUE(Plantilla!CH209),"")</f>
        <v/>
      </c>
      <c r="CK198" s="6" t="str">
        <f>IF($C198="OK",_xlfn.NUMBERVALUE(Plantilla!CI209),"")</f>
        <v/>
      </c>
      <c r="CL198" s="6" t="str">
        <f>IF($C198="OK",_xlfn.NUMBERVALUE(Plantilla!CJ209),"")</f>
        <v/>
      </c>
      <c r="CM198" t="str">
        <f>IF($C198="OK",TEXT(Plantilla!CK209,"#"),"")</f>
        <v/>
      </c>
      <c r="CN198" s="6" t="str">
        <f>IF($C198="OK",_xlfn.NUMBERVALUE(Plantilla!CL209),"")</f>
        <v/>
      </c>
      <c r="CO198" s="6" t="str">
        <f>IF($C198="OK",_xlfn.NUMBERVALUE(Plantilla!CM209),"")</f>
        <v/>
      </c>
      <c r="CP198" s="110" t="str">
        <f>IF($C198="OK",_xlfn.NUMBERVALUE(Plantilla!CN209),"")</f>
        <v/>
      </c>
      <c r="CQ198" s="6" t="str">
        <f>IF($C198="OK",_xlfn.NUMBERVALUE(Plantilla!CO209),"")</f>
        <v/>
      </c>
      <c r="CR198" s="109" t="str">
        <f>IF($C198="OK",_xlfn.NUMBERVALUE(Plantilla!CP209),"")</f>
        <v/>
      </c>
      <c r="CS198" s="110" t="str">
        <f>IF($C198="OK",_xlfn.NUMBERVALUE(Plantilla!CQ209),"")</f>
        <v/>
      </c>
      <c r="CT198" s="6" t="str">
        <f>IF($C198="OK",_xlfn.NUMBERVALUE(Plantilla!CR209),"")</f>
        <v/>
      </c>
      <c r="CU198" s="109" t="str">
        <f>IF($C198="OK",_xlfn.NUMBERVALUE(Plantilla!CS209),"")</f>
        <v/>
      </c>
      <c r="CV198" s="110" t="str">
        <f>IF($C198="OK",_xlfn.NUMBERVALUE(Plantilla!CT209),"")</f>
        <v/>
      </c>
      <c r="CW198" s="6" t="str">
        <f>IF($C198="OK",_xlfn.NUMBERVALUE(Plantilla!CU209),"")</f>
        <v/>
      </c>
      <c r="CX198" s="82" t="str">
        <f>IF($C198="OK",_xlfn.NUMBERVALUE(Plantilla!CV209),"")</f>
        <v/>
      </c>
      <c r="CY198" s="6" t="str">
        <f>IF($C198="OK",_xlfn.NUMBERVALUE(Plantilla!CW209),"")</f>
        <v/>
      </c>
      <c r="CZ198" s="82" t="str">
        <f>IF($C198="OK",_xlfn.NUMBERVALUE(Plantilla!CX209),"")</f>
        <v/>
      </c>
      <c r="DA198" s="6" t="str">
        <f>IF($C198="OK",_xlfn.NUMBERVALUE(Plantilla!CY209),"")</f>
        <v/>
      </c>
      <c r="DB198" s="109" t="str">
        <f>IF($C198="OK",_xlfn.NUMBERVALUE(Plantilla!CZ209),"")</f>
        <v/>
      </c>
      <c r="DC198" s="6" t="str">
        <f>IF($C198="OK",_xlfn.NUMBERVALUE(Plantilla!DA209),"")</f>
        <v/>
      </c>
      <c r="DD198" s="6" t="str">
        <f>IF($C198="OK",TEXT(Plantilla!DB209,"#"),"")</f>
        <v/>
      </c>
      <c r="DE198" s="6" t="str">
        <f>IF($C198="OK",_xlfn.NUMBERVALUE(Plantilla!DC209),"")</f>
        <v/>
      </c>
      <c r="DF198" s="4" t="str">
        <f>IF($C198="OK",_xlfn.NUMBERVALUE(Plantilla!DD209),"")</f>
        <v/>
      </c>
      <c r="DG198" s="6" t="str">
        <f>IF($C198="OK",_xlfn.NUMBERVALUE(Plantilla!DE209),"")</f>
        <v/>
      </c>
      <c r="DH198" s="6" t="str">
        <f>IF($C198="OK",_xlfn.NUMBERVALUE(Plantilla!DF209),"")</f>
        <v/>
      </c>
      <c r="DI198" s="6" t="str">
        <f>IF($C198="OK",_xlfn.NUMBERVALUE(Plantilla!DG209),"")</f>
        <v/>
      </c>
      <c r="DJ198" s="6" t="str">
        <f>IF($C198="OK",_xlfn.NUMBERVALUE(Plantilla!DH209),"")</f>
        <v/>
      </c>
      <c r="DK198" s="6" t="str">
        <f>IF($C198="OK",_xlfn.NUMBERVALUE(Plantilla!DI209),"")</f>
        <v/>
      </c>
      <c r="DL198" s="6" t="str">
        <f>IF($C198="OK",_xlfn.NUMBERVALUE(Plantilla!DJ209),"")</f>
        <v/>
      </c>
      <c r="DM198" s="6" t="str">
        <f>IF($C198="OK",_xlfn.NUMBERVALUE(Plantilla!DK209),"")</f>
        <v/>
      </c>
      <c r="DN198" s="6" t="str">
        <f>IF($C198="OK",_xlfn.NUMBERVALUE(Plantilla!DL209),"")</f>
        <v/>
      </c>
      <c r="DO198" s="6" t="str">
        <f>IF($C198="OK",_xlfn.NUMBERVALUE(Plantilla!DM209),"")</f>
        <v/>
      </c>
      <c r="DP198" s="6" t="str">
        <f>IF($C198="OK",_xlfn.NUMBERVALUE(Plantilla!DN209),"")</f>
        <v/>
      </c>
      <c r="DQ198" s="6" t="str">
        <f>IF($C198="OK",_xlfn.NUMBERVALUE(Plantilla!DO209),"")</f>
        <v/>
      </c>
      <c r="DR198" s="6" t="str">
        <f>IF($C198="OK",_xlfn.NUMBERVALUE(Plantilla!DP209),"")</f>
        <v/>
      </c>
      <c r="DS198" t="str">
        <f>IF($C198="OK",TEXT(Plantilla!DR209,"#"),"")</f>
        <v/>
      </c>
      <c r="DT198" s="6"/>
    </row>
    <row r="199" spans="1:124" x14ac:dyDescent="0.25">
      <c r="A199" t="str">
        <f>IF(Plantilla!$I$6="¡Perfecto!, Guarda el archivo y adjúntalo a tu interfaz de Nómina Electrónica","OK","Error")</f>
        <v>OK</v>
      </c>
      <c r="B199" t="str">
        <f>IF(Plantilla!$I$6="¡Perfecto!, Guarda el archivo y adjúntalo a tu interfaz de Nómina Electrónica",MID(Plantilla!$D$2,SEARCH("V",Plantilla!$D$2),10),"")</f>
        <v>V2.0</v>
      </c>
      <c r="C199" t="str">
        <f>Plantilla!C210</f>
        <v/>
      </c>
      <c r="D199" t="str">
        <f>IF($C199="OK",Plantilla!B210,"")</f>
        <v/>
      </c>
      <c r="E199" t="str">
        <f>IF($C199="OK",
   VLOOKUP(Plantilla!$E$4,'Tablas '!$AP$4:$AT$6,5,FALSE),
"")</f>
        <v/>
      </c>
      <c r="F199" t="str">
        <f>IF($C199="OK",TEXT(Plantilla!D210,"#"),"")</f>
        <v/>
      </c>
      <c r="G199" t="str">
        <f>IF($C199="OK",
   VLOOKUP(Plantilla!E210,'Tablas '!$B$4:$C$14,2,FALSE),
"")</f>
        <v/>
      </c>
      <c r="H199" t="str">
        <f>IF($C199="OK",TEXT(Plantilla!F210,"#"),"")</f>
        <v/>
      </c>
      <c r="I199" t="str">
        <f>IF($C199="OK",TEXT(Plantilla!G210,"#"),"")</f>
        <v/>
      </c>
      <c r="J199" t="str">
        <f>IF($C199="OK",TEXT(Plantilla!H210,"#"),"")</f>
        <v/>
      </c>
      <c r="K199" t="str">
        <f>IF($C199="OK",TEXT(Plantilla!I210,"#"),"")</f>
        <v/>
      </c>
      <c r="L199" t="str">
        <f>IF($C199="OK",TEXT(Plantilla!J210,"#"),"")</f>
        <v/>
      </c>
      <c r="M199" t="str">
        <f>IF($C199="OK",TEXT(Plantilla!K210,"#"),"")</f>
        <v/>
      </c>
      <c r="N199" t="str">
        <f>IF($C199="OK",
   CONCATENATE(YEAR(Plantilla!L210),"-",TEXT(MONTH(Plantilla!L210),"00"),"-",TEXT(DAY(Plantilla!L210),"00")),
"")</f>
        <v/>
      </c>
      <c r="O199" t="str">
        <f>IF($C199="OK",_xlfn.NUMBERVALUE(Plantilla!M210),"")</f>
        <v/>
      </c>
      <c r="P199" t="str">
        <f>IF($C199="OK",
   IF(Plantilla!N210&lt;&gt;"",
      CONCATENATE(YEAR(Plantilla!N210),"-",TEXT(MONTH(Plantilla!N210),"00"),"-",TEXT(DAY(Plantilla!N210),"00")),
   ""),
"")</f>
        <v/>
      </c>
      <c r="Q199" t="str">
        <f>IF($C199="OK",
   VLOOKUP(Plantilla!O210,'Tablas '!$E$4:$F$19,2,FALSE),
"")</f>
        <v/>
      </c>
      <c r="R199" t="str">
        <f>IF($C199="OK",
   VLOOKUP(Plantilla!P210,'Tablas '!$H$4:$I$5,2,FALSE),
"")</f>
        <v/>
      </c>
      <c r="S199" t="str">
        <f>IF($C199="OK",
   VLOOKUP(Plantilla!Q210,'Tablas '!$K$4:$L$8,2,FALSE),
"")</f>
        <v/>
      </c>
      <c r="T199" t="str">
        <f>IF($C199="OK",
   VLOOKUP(Plantilla!R210,'Tablas '!$AE$4:$AF$6,2,FALSE),
"")</f>
        <v/>
      </c>
      <c r="U199" t="str">
        <f>IF($C199="OK",
   VLOOKUP(Plantilla!S210,'Tablas '!$AE$4:$AF$6,2,FALSE),
"")</f>
        <v/>
      </c>
      <c r="V199" t="str">
        <f>IF($C199="OK",TEXT(Plantilla!T210,"#"),"")</f>
        <v/>
      </c>
      <c r="W199" s="84" t="str">
        <f>IF($C199="OK",
   VLOOKUP(Plantilla!U210,'Tablas '!$AM$4:$AN$1126,2,FALSE),
"")</f>
        <v/>
      </c>
      <c r="X199" t="str">
        <f>IF($C199="OK",TEXT(Plantilla!V210,"#"),"")</f>
        <v/>
      </c>
      <c r="Y199" t="str">
        <f>IF($C199="OK",
   CONCATENATE(YEAR(Plantilla!W210),"-",TEXT(MONTH(Plantilla!W210),"00"),"-",TEXT(DAY(Plantilla!W210),"00")),
"")</f>
        <v/>
      </c>
      <c r="Z199" t="str">
        <f>IF($C199="OK",
   CONCATENATE(YEAR(Plantilla!X210),"-",TEXT(MONTH(Plantilla!X210),"00"),"-",TEXT(DAY(Plantilla!X210),"00")),
"")</f>
        <v/>
      </c>
      <c r="AA199" t="str">
        <f>IF($C199="OK",
   TEXT(VLOOKUP(Plantilla!Y210,'Tablas '!$Q$4:$R$9,2,FALSE),"#"),
"")</f>
        <v/>
      </c>
      <c r="AB199" t="str">
        <f>IF($C199="OK",
   CONCATENATE(YEAR(Plantilla!Z210),"-",TEXT(MONTH(Plantilla!Z210),"00"),"-",TEXT(DAY(Plantilla!Z210),"00")),
"")</f>
        <v/>
      </c>
      <c r="AC199" t="str">
        <f>IF($C199="OK",
   TEXT(VLOOKUP(Plantilla!AA210,'Tablas '!$T$4:$U$13,2,FALSE),"#"),
"")</f>
        <v/>
      </c>
      <c r="AD199" t="str">
        <f>IF($C199="OK",TEXT(Plantilla!AB210,"#"),"")</f>
        <v/>
      </c>
      <c r="AE199" t="str">
        <f>IF($C199="OK",
   IF(Plantilla!AC210&lt;&gt;"",
      TEXT(VLOOKUP(Plantilla!AC210,'Tablas '!$W$4:$X$7,2,FALSE),"#"),
   ""),
"")</f>
        <v/>
      </c>
      <c r="AF199" t="str">
        <f>IF($C199="OK",TEXT(Plantilla!AD210,"#"),"")</f>
        <v/>
      </c>
      <c r="AG199" s="6" t="str">
        <f>IF($C199="OK",_xlfn.NUMBERVALUE(Plantilla!AE210),"")</f>
        <v/>
      </c>
      <c r="AH199" s="4" t="str">
        <f>IF($C199="OK",_xlfn.NUMBERVALUE(Plantilla!AF210),"")</f>
        <v/>
      </c>
      <c r="AI199" s="6" t="str">
        <f>IF($C199="OK",_xlfn.NUMBERVALUE(Plantilla!AG210),"")</f>
        <v/>
      </c>
      <c r="AJ199" s="6" t="str">
        <f>IF($C199="OK",_xlfn.NUMBERVALUE(Plantilla!AH210),"")</f>
        <v/>
      </c>
      <c r="AK199" s="6" t="str">
        <f>IF($C199="OK",_xlfn.NUMBERVALUE(Plantilla!AI210),"")</f>
        <v/>
      </c>
      <c r="AL199" s="6" t="str">
        <f>IF($C199="OK",_xlfn.NUMBERVALUE(Plantilla!AJ210),"")</f>
        <v/>
      </c>
      <c r="AM199" s="4" t="str">
        <f>IF($C199="OK",_xlfn.NUMBERVALUE(Plantilla!AK210),"")</f>
        <v/>
      </c>
      <c r="AN199" s="6" t="str">
        <f>IF($C199="OK",_xlfn.NUMBERVALUE(Plantilla!AL210),"")</f>
        <v/>
      </c>
      <c r="AO199" s="4" t="str">
        <f>IF($C199="OK",_xlfn.NUMBERVALUE(Plantilla!AM210),"")</f>
        <v/>
      </c>
      <c r="AP199" s="6" t="str">
        <f>IF($C199="OK",_xlfn.NUMBERVALUE(Plantilla!AN210),"")</f>
        <v/>
      </c>
      <c r="AQ199" s="4" t="str">
        <f>IF($C199="OK",_xlfn.NUMBERVALUE(Plantilla!AO210),"")</f>
        <v/>
      </c>
      <c r="AR199" s="6" t="str">
        <f>IF($C199="OK",_xlfn.NUMBERVALUE(Plantilla!AP210),"")</f>
        <v/>
      </c>
      <c r="AS199" s="4" t="str">
        <f>IF($C199="OK",_xlfn.NUMBERVALUE(Plantilla!AQ210),"")</f>
        <v/>
      </c>
      <c r="AT199" s="6" t="str">
        <f>IF($C199="OK",_xlfn.NUMBERVALUE(Plantilla!AR210),"")</f>
        <v/>
      </c>
      <c r="AU199" s="4" t="str">
        <f>IF($C199="OK",_xlfn.NUMBERVALUE(Plantilla!AS210),"")</f>
        <v/>
      </c>
      <c r="AV199" s="6" t="str">
        <f>IF($C199="OK",_xlfn.NUMBERVALUE(Plantilla!AT210),"")</f>
        <v/>
      </c>
      <c r="AW199" s="4" t="str">
        <f>IF($C199="OK",_xlfn.NUMBERVALUE(Plantilla!AU210),"")</f>
        <v/>
      </c>
      <c r="AX199" s="6" t="str">
        <f>IF($C199="OK",_xlfn.NUMBERVALUE(Plantilla!AV210),"")</f>
        <v/>
      </c>
      <c r="AY199" s="4" t="str">
        <f>IF($C199="OK",_xlfn.NUMBERVALUE(Plantilla!AW210),"")</f>
        <v/>
      </c>
      <c r="AZ199" s="6" t="str">
        <f>IF($C199="OK",_xlfn.NUMBERVALUE(Plantilla!AX210),"")</f>
        <v/>
      </c>
      <c r="BA199" t="str">
        <f>IF($C199="OK",_xlfn.NUMBERVALUE(Plantilla!AY210),"")</f>
        <v/>
      </c>
      <c r="BB199" t="str">
        <f>IF($C199="OK",_xlfn.NUMBERVALUE(Plantilla!AZ210),"")</f>
        <v/>
      </c>
      <c r="BC199" s="4" t="str">
        <f>IF($C199="OK",_xlfn.NUMBERVALUE(Plantilla!BA210),"")</f>
        <v/>
      </c>
      <c r="BD199" s="6" t="str">
        <f>IF($C199="OK",_xlfn.NUMBERVALUE(Plantilla!BB210),"")</f>
        <v/>
      </c>
      <c r="BE199" s="4" t="str">
        <f>IF($C199="OK",_xlfn.NUMBERVALUE(Plantilla!BC210),"")</f>
        <v/>
      </c>
      <c r="BF199" s="6" t="str">
        <f>IF($C199="OK",_xlfn.NUMBERVALUE(Plantilla!BD210),"")</f>
        <v/>
      </c>
      <c r="BG199" s="4" t="str">
        <f>IF($C199="OK",_xlfn.NUMBERVALUE(Plantilla!BE210),"")</f>
        <v/>
      </c>
      <c r="BH199" s="6" t="str">
        <f>IF($C199="OK",_xlfn.NUMBERVALUE(Plantilla!BF210),"")</f>
        <v/>
      </c>
      <c r="BI199" s="110" t="str">
        <f>IF($C199="OK",_xlfn.NUMBERVALUE(Plantilla!BG210),"")</f>
        <v/>
      </c>
      <c r="BJ199" s="6" t="str">
        <f>IF($C199="OK",_xlfn.NUMBERVALUE(Plantilla!BH210),"")</f>
        <v/>
      </c>
      <c r="BK199" s="109" t="str">
        <f>IF($C199="OK",_xlfn.NUMBERVALUE(Plantilla!BI210),"")</f>
        <v/>
      </c>
      <c r="BL199" s="6" t="str">
        <f>IF($C199="OK",
   IF(Plantilla!BJ210&lt;&gt;"",
      TEXT(VLOOKUP(Plantilla!BJ210,'Tablas '!$Z$4:$AA$6,2,FALSE),"#"),
   ""),
"")</f>
        <v/>
      </c>
      <c r="BM199" s="4" t="str">
        <f>IF($C199="OK",_xlfn.NUMBERVALUE(Plantilla!BK210),"")</f>
        <v/>
      </c>
      <c r="BN199" s="4" t="str">
        <f>IF($C199="OK",_xlfn.NUMBERVALUE(Plantilla!BL210),"")</f>
        <v/>
      </c>
      <c r="BO199" s="6" t="str">
        <f>IF($C199="OK",_xlfn.NUMBERVALUE(Plantilla!BM210),"")</f>
        <v/>
      </c>
      <c r="BP199" s="4" t="str">
        <f>IF($C199="OK",_xlfn.NUMBERVALUE(Plantilla!BN210),"")</f>
        <v/>
      </c>
      <c r="BQ199" s="6" t="str">
        <f>IF($C199="OK",_xlfn.NUMBERVALUE(Plantilla!BO210),"")</f>
        <v/>
      </c>
      <c r="BR199" s="4" t="str">
        <f>IF($C199="OK",_xlfn.NUMBERVALUE(Plantilla!BP210),"")</f>
        <v/>
      </c>
      <c r="BS199" s="6" t="str">
        <f>IF($C199="OK",_xlfn.NUMBERVALUE(Plantilla!BQ210),"")</f>
        <v/>
      </c>
      <c r="BT199" s="4" t="str">
        <f>IF($C199="OK",_xlfn.NUMBERVALUE(Plantilla!BR210),"")</f>
        <v/>
      </c>
      <c r="BU199" s="6" t="str">
        <f>IF($C199="OK",_xlfn.NUMBERVALUE(Plantilla!BS210),"")</f>
        <v/>
      </c>
      <c r="BV199" s="6" t="str">
        <f>IF($C199="OK",_xlfn.NUMBERVALUE(Plantilla!BT210),"")</f>
        <v/>
      </c>
      <c r="BW199" s="6" t="str">
        <f>IF($C199="OK",_xlfn.NUMBERVALUE(Plantilla!BU210),"")</f>
        <v/>
      </c>
      <c r="BX199" s="6" t="str">
        <f>IF($C199="OK",_xlfn.NUMBERVALUE(Plantilla!BV210),"")</f>
        <v/>
      </c>
      <c r="BY199" s="6" t="str">
        <f>IF($C199="OK",_xlfn.NUMBERVALUE(Plantilla!BW210),"")</f>
        <v/>
      </c>
      <c r="BZ199" s="6" t="str">
        <f>IF($C199="OK",_xlfn.NUMBERVALUE(Plantilla!BX210),"")</f>
        <v/>
      </c>
      <c r="CA199" s="6" t="str">
        <f>IF($C199="OK",_xlfn.NUMBERVALUE(Plantilla!BY210),"")</f>
        <v/>
      </c>
      <c r="CB199" s="6" t="str">
        <f>IF($C199="OK",_xlfn.NUMBERVALUE(Plantilla!BZ210),"")</f>
        <v/>
      </c>
      <c r="CC199" s="6" t="str">
        <f>IF($C199="OK",_xlfn.NUMBERVALUE(Plantilla!CA210),"")</f>
        <v/>
      </c>
      <c r="CD199" s="6" t="str">
        <f>IF($C199="OK",_xlfn.NUMBERVALUE(Plantilla!CB210),"")</f>
        <v/>
      </c>
      <c r="CE199" s="6" t="str">
        <f>IF($C199="OK",_xlfn.NUMBERVALUE(Plantilla!CC210),"")</f>
        <v/>
      </c>
      <c r="CF199" s="4" t="str">
        <f>IF($C199="OK",_xlfn.NUMBERVALUE(Plantilla!CD210),"")</f>
        <v/>
      </c>
      <c r="CG199" s="6" t="str">
        <f>IF($C199="OK",_xlfn.NUMBERVALUE(Plantilla!CE210),"")</f>
        <v/>
      </c>
      <c r="CH199" s="6" t="str">
        <f>IF($C199="OK",_xlfn.NUMBERVALUE(Plantilla!CF210),"")</f>
        <v/>
      </c>
      <c r="CI199" s="6" t="str">
        <f>IF($C199="OK",_xlfn.NUMBERVALUE(Plantilla!CG210),"")</f>
        <v/>
      </c>
      <c r="CJ199" s="6" t="str">
        <f>IF($C199="OK",_xlfn.NUMBERVALUE(Plantilla!CH210),"")</f>
        <v/>
      </c>
      <c r="CK199" s="6" t="str">
        <f>IF($C199="OK",_xlfn.NUMBERVALUE(Plantilla!CI210),"")</f>
        <v/>
      </c>
      <c r="CL199" s="6" t="str">
        <f>IF($C199="OK",_xlfn.NUMBERVALUE(Plantilla!CJ210),"")</f>
        <v/>
      </c>
      <c r="CM199" t="str">
        <f>IF($C199="OK",TEXT(Plantilla!CK210,"#"),"")</f>
        <v/>
      </c>
      <c r="CN199" s="6" t="str">
        <f>IF($C199="OK",_xlfn.NUMBERVALUE(Plantilla!CL210),"")</f>
        <v/>
      </c>
      <c r="CO199" s="6" t="str">
        <f>IF($C199="OK",_xlfn.NUMBERVALUE(Plantilla!CM210),"")</f>
        <v/>
      </c>
      <c r="CP199" s="110" t="str">
        <f>IF($C199="OK",_xlfn.NUMBERVALUE(Plantilla!CN210),"")</f>
        <v/>
      </c>
      <c r="CQ199" s="6" t="str">
        <f>IF($C199="OK",_xlfn.NUMBERVALUE(Plantilla!CO210),"")</f>
        <v/>
      </c>
      <c r="CR199" s="109" t="str">
        <f>IF($C199="OK",_xlfn.NUMBERVALUE(Plantilla!CP210),"")</f>
        <v/>
      </c>
      <c r="CS199" s="110" t="str">
        <f>IF($C199="OK",_xlfn.NUMBERVALUE(Plantilla!CQ210),"")</f>
        <v/>
      </c>
      <c r="CT199" s="6" t="str">
        <f>IF($C199="OK",_xlfn.NUMBERVALUE(Plantilla!CR210),"")</f>
        <v/>
      </c>
      <c r="CU199" s="109" t="str">
        <f>IF($C199="OK",_xlfn.NUMBERVALUE(Plantilla!CS210),"")</f>
        <v/>
      </c>
      <c r="CV199" s="110" t="str">
        <f>IF($C199="OK",_xlfn.NUMBERVALUE(Plantilla!CT210),"")</f>
        <v/>
      </c>
      <c r="CW199" s="6" t="str">
        <f>IF($C199="OK",_xlfn.NUMBERVALUE(Plantilla!CU210),"")</f>
        <v/>
      </c>
      <c r="CX199" s="82" t="str">
        <f>IF($C199="OK",_xlfn.NUMBERVALUE(Plantilla!CV210),"")</f>
        <v/>
      </c>
      <c r="CY199" s="6" t="str">
        <f>IF($C199="OK",_xlfn.NUMBERVALUE(Plantilla!CW210),"")</f>
        <v/>
      </c>
      <c r="CZ199" s="82" t="str">
        <f>IF($C199="OK",_xlfn.NUMBERVALUE(Plantilla!CX210),"")</f>
        <v/>
      </c>
      <c r="DA199" s="6" t="str">
        <f>IF($C199="OK",_xlfn.NUMBERVALUE(Plantilla!CY210),"")</f>
        <v/>
      </c>
      <c r="DB199" s="109" t="str">
        <f>IF($C199="OK",_xlfn.NUMBERVALUE(Plantilla!CZ210),"")</f>
        <v/>
      </c>
      <c r="DC199" s="6" t="str">
        <f>IF($C199="OK",_xlfn.NUMBERVALUE(Plantilla!DA210),"")</f>
        <v/>
      </c>
      <c r="DD199" s="6" t="str">
        <f>IF($C199="OK",TEXT(Plantilla!DB210,"#"),"")</f>
        <v/>
      </c>
      <c r="DE199" s="6" t="str">
        <f>IF($C199="OK",_xlfn.NUMBERVALUE(Plantilla!DC210),"")</f>
        <v/>
      </c>
      <c r="DF199" s="4" t="str">
        <f>IF($C199="OK",_xlfn.NUMBERVALUE(Plantilla!DD210),"")</f>
        <v/>
      </c>
      <c r="DG199" s="6" t="str">
        <f>IF($C199="OK",_xlfn.NUMBERVALUE(Plantilla!DE210),"")</f>
        <v/>
      </c>
      <c r="DH199" s="6" t="str">
        <f>IF($C199="OK",_xlfn.NUMBERVALUE(Plantilla!DF210),"")</f>
        <v/>
      </c>
      <c r="DI199" s="6" t="str">
        <f>IF($C199="OK",_xlfn.NUMBERVALUE(Plantilla!DG210),"")</f>
        <v/>
      </c>
      <c r="DJ199" s="6" t="str">
        <f>IF($C199="OK",_xlfn.NUMBERVALUE(Plantilla!DH210),"")</f>
        <v/>
      </c>
      <c r="DK199" s="6" t="str">
        <f>IF($C199="OK",_xlfn.NUMBERVALUE(Plantilla!DI210),"")</f>
        <v/>
      </c>
      <c r="DL199" s="6" t="str">
        <f>IF($C199="OK",_xlfn.NUMBERVALUE(Plantilla!DJ210),"")</f>
        <v/>
      </c>
      <c r="DM199" s="6" t="str">
        <f>IF($C199="OK",_xlfn.NUMBERVALUE(Plantilla!DK210),"")</f>
        <v/>
      </c>
      <c r="DN199" s="6" t="str">
        <f>IF($C199="OK",_xlfn.NUMBERVALUE(Plantilla!DL210),"")</f>
        <v/>
      </c>
      <c r="DO199" s="6" t="str">
        <f>IF($C199="OK",_xlfn.NUMBERVALUE(Plantilla!DM210),"")</f>
        <v/>
      </c>
      <c r="DP199" s="6" t="str">
        <f>IF($C199="OK",_xlfn.NUMBERVALUE(Plantilla!DN210),"")</f>
        <v/>
      </c>
      <c r="DQ199" s="6" t="str">
        <f>IF($C199="OK",_xlfn.NUMBERVALUE(Plantilla!DO210),"")</f>
        <v/>
      </c>
      <c r="DR199" s="6" t="str">
        <f>IF($C199="OK",_xlfn.NUMBERVALUE(Plantilla!DP210),"")</f>
        <v/>
      </c>
      <c r="DS199" t="str">
        <f>IF($C199="OK",TEXT(Plantilla!DR210,"#"),"")</f>
        <v/>
      </c>
      <c r="DT199" s="6"/>
    </row>
    <row r="200" spans="1:124" x14ac:dyDescent="0.25">
      <c r="A200" t="str">
        <f>IF(Plantilla!$I$6="¡Perfecto!, Guarda el archivo y adjúntalo a tu interfaz de Nómina Electrónica","OK","Error")</f>
        <v>OK</v>
      </c>
      <c r="B200" t="str">
        <f>IF(Plantilla!$I$6="¡Perfecto!, Guarda el archivo y adjúntalo a tu interfaz de Nómina Electrónica",MID(Plantilla!$D$2,SEARCH("V",Plantilla!$D$2),10),"")</f>
        <v>V2.0</v>
      </c>
      <c r="C200" t="str">
        <f>Plantilla!C211</f>
        <v/>
      </c>
      <c r="D200" t="str">
        <f>IF($C200="OK",Plantilla!B211,"")</f>
        <v/>
      </c>
      <c r="E200" t="str">
        <f>IF($C200="OK",
   VLOOKUP(Plantilla!$E$4,'Tablas '!$AP$4:$AT$6,5,FALSE),
"")</f>
        <v/>
      </c>
      <c r="F200" t="str">
        <f>IF($C200="OK",TEXT(Plantilla!D211,"#"),"")</f>
        <v/>
      </c>
      <c r="G200" t="str">
        <f>IF($C200="OK",
   VLOOKUP(Plantilla!E211,'Tablas '!$B$4:$C$14,2,FALSE),
"")</f>
        <v/>
      </c>
      <c r="H200" t="str">
        <f>IF($C200="OK",TEXT(Plantilla!F211,"#"),"")</f>
        <v/>
      </c>
      <c r="I200" t="str">
        <f>IF($C200="OK",TEXT(Plantilla!G211,"#"),"")</f>
        <v/>
      </c>
      <c r="J200" t="str">
        <f>IF($C200="OK",TEXT(Plantilla!H211,"#"),"")</f>
        <v/>
      </c>
      <c r="K200" t="str">
        <f>IF($C200="OK",TEXT(Plantilla!I211,"#"),"")</f>
        <v/>
      </c>
      <c r="L200" t="str">
        <f>IF($C200="OK",TEXT(Plantilla!J211,"#"),"")</f>
        <v/>
      </c>
      <c r="M200" t="str">
        <f>IF($C200="OK",TEXT(Plantilla!K211,"#"),"")</f>
        <v/>
      </c>
      <c r="N200" t="str">
        <f>IF($C200="OK",
   CONCATENATE(YEAR(Plantilla!L211),"-",TEXT(MONTH(Plantilla!L211),"00"),"-",TEXT(DAY(Plantilla!L211),"00")),
"")</f>
        <v/>
      </c>
      <c r="O200" t="str">
        <f>IF($C200="OK",_xlfn.NUMBERVALUE(Plantilla!M211),"")</f>
        <v/>
      </c>
      <c r="P200" t="str">
        <f>IF($C200="OK",
   IF(Plantilla!N211&lt;&gt;"",
      CONCATENATE(YEAR(Plantilla!N211),"-",TEXT(MONTH(Plantilla!N211),"00"),"-",TEXT(DAY(Plantilla!N211),"00")),
   ""),
"")</f>
        <v/>
      </c>
      <c r="Q200" t="str">
        <f>IF($C200="OK",
   VLOOKUP(Plantilla!O211,'Tablas '!$E$4:$F$19,2,FALSE),
"")</f>
        <v/>
      </c>
      <c r="R200" t="str">
        <f>IF($C200="OK",
   VLOOKUP(Plantilla!P211,'Tablas '!$H$4:$I$5,2,FALSE),
"")</f>
        <v/>
      </c>
      <c r="S200" t="str">
        <f>IF($C200="OK",
   VLOOKUP(Plantilla!Q211,'Tablas '!$K$4:$L$8,2,FALSE),
"")</f>
        <v/>
      </c>
      <c r="T200" t="str">
        <f>IF($C200="OK",
   VLOOKUP(Plantilla!R211,'Tablas '!$AE$4:$AF$6,2,FALSE),
"")</f>
        <v/>
      </c>
      <c r="U200" t="str">
        <f>IF($C200="OK",
   VLOOKUP(Plantilla!S211,'Tablas '!$AE$4:$AF$6,2,FALSE),
"")</f>
        <v/>
      </c>
      <c r="V200" t="str">
        <f>IF($C200="OK",TEXT(Plantilla!T211,"#"),"")</f>
        <v/>
      </c>
      <c r="W200" s="84" t="str">
        <f>IF($C200="OK",
   VLOOKUP(Plantilla!U211,'Tablas '!$AM$4:$AN$1126,2,FALSE),
"")</f>
        <v/>
      </c>
      <c r="X200" t="str">
        <f>IF($C200="OK",TEXT(Plantilla!V211,"#"),"")</f>
        <v/>
      </c>
      <c r="Y200" t="str">
        <f>IF($C200="OK",
   CONCATENATE(YEAR(Plantilla!W211),"-",TEXT(MONTH(Plantilla!W211),"00"),"-",TEXT(DAY(Plantilla!W211),"00")),
"")</f>
        <v/>
      </c>
      <c r="Z200" t="str">
        <f>IF($C200="OK",
   CONCATENATE(YEAR(Plantilla!X211),"-",TEXT(MONTH(Plantilla!X211),"00"),"-",TEXT(DAY(Plantilla!X211),"00")),
"")</f>
        <v/>
      </c>
      <c r="AA200" t="str">
        <f>IF($C200="OK",
   TEXT(VLOOKUP(Plantilla!Y211,'Tablas '!$Q$4:$R$9,2,FALSE),"#"),
"")</f>
        <v/>
      </c>
      <c r="AB200" t="str">
        <f>IF($C200="OK",
   CONCATENATE(YEAR(Plantilla!Z211),"-",TEXT(MONTH(Plantilla!Z211),"00"),"-",TEXT(DAY(Plantilla!Z211),"00")),
"")</f>
        <v/>
      </c>
      <c r="AC200" t="str">
        <f>IF($C200="OK",
   TEXT(VLOOKUP(Plantilla!AA211,'Tablas '!$T$4:$U$13,2,FALSE),"#"),
"")</f>
        <v/>
      </c>
      <c r="AD200" t="str">
        <f>IF($C200="OK",TEXT(Plantilla!AB211,"#"),"")</f>
        <v/>
      </c>
      <c r="AE200" t="str">
        <f>IF($C200="OK",
   IF(Plantilla!AC211&lt;&gt;"",
      TEXT(VLOOKUP(Plantilla!AC211,'Tablas '!$W$4:$X$7,2,FALSE),"#"),
   ""),
"")</f>
        <v/>
      </c>
      <c r="AF200" t="str">
        <f>IF($C200="OK",TEXT(Plantilla!AD211,"#"),"")</f>
        <v/>
      </c>
      <c r="AG200" s="6" t="str">
        <f>IF($C200="OK",_xlfn.NUMBERVALUE(Plantilla!AE211),"")</f>
        <v/>
      </c>
      <c r="AH200" s="4" t="str">
        <f>IF($C200="OK",_xlfn.NUMBERVALUE(Plantilla!AF211),"")</f>
        <v/>
      </c>
      <c r="AI200" s="6" t="str">
        <f>IF($C200="OK",_xlfn.NUMBERVALUE(Plantilla!AG211),"")</f>
        <v/>
      </c>
      <c r="AJ200" s="6" t="str">
        <f>IF($C200="OK",_xlfn.NUMBERVALUE(Plantilla!AH211),"")</f>
        <v/>
      </c>
      <c r="AK200" s="6" t="str">
        <f>IF($C200="OK",_xlfn.NUMBERVALUE(Plantilla!AI211),"")</f>
        <v/>
      </c>
      <c r="AL200" s="6" t="str">
        <f>IF($C200="OK",_xlfn.NUMBERVALUE(Plantilla!AJ211),"")</f>
        <v/>
      </c>
      <c r="AM200" s="4" t="str">
        <f>IF($C200="OK",_xlfn.NUMBERVALUE(Plantilla!AK211),"")</f>
        <v/>
      </c>
      <c r="AN200" s="6" t="str">
        <f>IF($C200="OK",_xlfn.NUMBERVALUE(Plantilla!AL211),"")</f>
        <v/>
      </c>
      <c r="AO200" s="4" t="str">
        <f>IF($C200="OK",_xlfn.NUMBERVALUE(Plantilla!AM211),"")</f>
        <v/>
      </c>
      <c r="AP200" s="6" t="str">
        <f>IF($C200="OK",_xlfn.NUMBERVALUE(Plantilla!AN211),"")</f>
        <v/>
      </c>
      <c r="AQ200" s="4" t="str">
        <f>IF($C200="OK",_xlfn.NUMBERVALUE(Plantilla!AO211),"")</f>
        <v/>
      </c>
      <c r="AR200" s="6" t="str">
        <f>IF($C200="OK",_xlfn.NUMBERVALUE(Plantilla!AP211),"")</f>
        <v/>
      </c>
      <c r="AS200" s="4" t="str">
        <f>IF($C200="OK",_xlfn.NUMBERVALUE(Plantilla!AQ211),"")</f>
        <v/>
      </c>
      <c r="AT200" s="6" t="str">
        <f>IF($C200="OK",_xlfn.NUMBERVALUE(Plantilla!AR211),"")</f>
        <v/>
      </c>
      <c r="AU200" s="4" t="str">
        <f>IF($C200="OK",_xlfn.NUMBERVALUE(Plantilla!AS211),"")</f>
        <v/>
      </c>
      <c r="AV200" s="6" t="str">
        <f>IF($C200="OK",_xlfn.NUMBERVALUE(Plantilla!AT211),"")</f>
        <v/>
      </c>
      <c r="AW200" s="4" t="str">
        <f>IF($C200="OK",_xlfn.NUMBERVALUE(Plantilla!AU211),"")</f>
        <v/>
      </c>
      <c r="AX200" s="6" t="str">
        <f>IF($C200="OK",_xlfn.NUMBERVALUE(Plantilla!AV211),"")</f>
        <v/>
      </c>
      <c r="AY200" s="4" t="str">
        <f>IF($C200="OK",_xlfn.NUMBERVALUE(Plantilla!AW211),"")</f>
        <v/>
      </c>
      <c r="AZ200" s="6" t="str">
        <f>IF($C200="OK",_xlfn.NUMBERVALUE(Plantilla!AX211),"")</f>
        <v/>
      </c>
      <c r="BA200" t="str">
        <f>IF($C200="OK",_xlfn.NUMBERVALUE(Plantilla!AY211),"")</f>
        <v/>
      </c>
      <c r="BB200" t="str">
        <f>IF($C200="OK",_xlfn.NUMBERVALUE(Plantilla!AZ211),"")</f>
        <v/>
      </c>
      <c r="BC200" s="4" t="str">
        <f>IF($C200="OK",_xlfn.NUMBERVALUE(Plantilla!BA211),"")</f>
        <v/>
      </c>
      <c r="BD200" s="6" t="str">
        <f>IF($C200="OK",_xlfn.NUMBERVALUE(Plantilla!BB211),"")</f>
        <v/>
      </c>
      <c r="BE200" s="4" t="str">
        <f>IF($C200="OK",_xlfn.NUMBERVALUE(Plantilla!BC211),"")</f>
        <v/>
      </c>
      <c r="BF200" s="6" t="str">
        <f>IF($C200="OK",_xlfn.NUMBERVALUE(Plantilla!BD211),"")</f>
        <v/>
      </c>
      <c r="BG200" s="4" t="str">
        <f>IF($C200="OK",_xlfn.NUMBERVALUE(Plantilla!BE211),"")</f>
        <v/>
      </c>
      <c r="BH200" s="6" t="str">
        <f>IF($C200="OK",_xlfn.NUMBERVALUE(Plantilla!BF211),"")</f>
        <v/>
      </c>
      <c r="BI200" s="110" t="str">
        <f>IF($C200="OK",_xlfn.NUMBERVALUE(Plantilla!BG211),"")</f>
        <v/>
      </c>
      <c r="BJ200" s="6" t="str">
        <f>IF($C200="OK",_xlfn.NUMBERVALUE(Plantilla!BH211),"")</f>
        <v/>
      </c>
      <c r="BK200" s="109" t="str">
        <f>IF($C200="OK",_xlfn.NUMBERVALUE(Plantilla!BI211),"")</f>
        <v/>
      </c>
      <c r="BL200" s="6" t="str">
        <f>IF($C200="OK",
   IF(Plantilla!BJ211&lt;&gt;"",
      TEXT(VLOOKUP(Plantilla!BJ211,'Tablas '!$Z$4:$AA$6,2,FALSE),"#"),
   ""),
"")</f>
        <v/>
      </c>
      <c r="BM200" s="4" t="str">
        <f>IF($C200="OK",_xlfn.NUMBERVALUE(Plantilla!BK211),"")</f>
        <v/>
      </c>
      <c r="BN200" s="4" t="str">
        <f>IF($C200="OK",_xlfn.NUMBERVALUE(Plantilla!BL211),"")</f>
        <v/>
      </c>
      <c r="BO200" s="6" t="str">
        <f>IF($C200="OK",_xlfn.NUMBERVALUE(Plantilla!BM211),"")</f>
        <v/>
      </c>
      <c r="BP200" s="4" t="str">
        <f>IF($C200="OK",_xlfn.NUMBERVALUE(Plantilla!BN211),"")</f>
        <v/>
      </c>
      <c r="BQ200" s="6" t="str">
        <f>IF($C200="OK",_xlfn.NUMBERVALUE(Plantilla!BO211),"")</f>
        <v/>
      </c>
      <c r="BR200" s="4" t="str">
        <f>IF($C200="OK",_xlfn.NUMBERVALUE(Plantilla!BP211),"")</f>
        <v/>
      </c>
      <c r="BS200" s="6" t="str">
        <f>IF($C200="OK",_xlfn.NUMBERVALUE(Plantilla!BQ211),"")</f>
        <v/>
      </c>
      <c r="BT200" s="4" t="str">
        <f>IF($C200="OK",_xlfn.NUMBERVALUE(Plantilla!BR211),"")</f>
        <v/>
      </c>
      <c r="BU200" s="6" t="str">
        <f>IF($C200="OK",_xlfn.NUMBERVALUE(Plantilla!BS211),"")</f>
        <v/>
      </c>
      <c r="BV200" s="6" t="str">
        <f>IF($C200="OK",_xlfn.NUMBERVALUE(Plantilla!BT211),"")</f>
        <v/>
      </c>
      <c r="BW200" s="6" t="str">
        <f>IF($C200="OK",_xlfn.NUMBERVALUE(Plantilla!BU211),"")</f>
        <v/>
      </c>
      <c r="BX200" s="6" t="str">
        <f>IF($C200="OK",_xlfn.NUMBERVALUE(Plantilla!BV211),"")</f>
        <v/>
      </c>
      <c r="BY200" s="6" t="str">
        <f>IF($C200="OK",_xlfn.NUMBERVALUE(Plantilla!BW211),"")</f>
        <v/>
      </c>
      <c r="BZ200" s="6" t="str">
        <f>IF($C200="OK",_xlfn.NUMBERVALUE(Plantilla!BX211),"")</f>
        <v/>
      </c>
      <c r="CA200" s="6" t="str">
        <f>IF($C200="OK",_xlfn.NUMBERVALUE(Plantilla!BY211),"")</f>
        <v/>
      </c>
      <c r="CB200" s="6" t="str">
        <f>IF($C200="OK",_xlfn.NUMBERVALUE(Plantilla!BZ211),"")</f>
        <v/>
      </c>
      <c r="CC200" s="6" t="str">
        <f>IF($C200="OK",_xlfn.NUMBERVALUE(Plantilla!CA211),"")</f>
        <v/>
      </c>
      <c r="CD200" s="6" t="str">
        <f>IF($C200="OK",_xlfn.NUMBERVALUE(Plantilla!CB211),"")</f>
        <v/>
      </c>
      <c r="CE200" s="6" t="str">
        <f>IF($C200="OK",_xlfn.NUMBERVALUE(Plantilla!CC211),"")</f>
        <v/>
      </c>
      <c r="CF200" s="4" t="str">
        <f>IF($C200="OK",_xlfn.NUMBERVALUE(Plantilla!CD211),"")</f>
        <v/>
      </c>
      <c r="CG200" s="6" t="str">
        <f>IF($C200="OK",_xlfn.NUMBERVALUE(Plantilla!CE211),"")</f>
        <v/>
      </c>
      <c r="CH200" s="6" t="str">
        <f>IF($C200="OK",_xlfn.NUMBERVALUE(Plantilla!CF211),"")</f>
        <v/>
      </c>
      <c r="CI200" s="6" t="str">
        <f>IF($C200="OK",_xlfn.NUMBERVALUE(Plantilla!CG211),"")</f>
        <v/>
      </c>
      <c r="CJ200" s="6" t="str">
        <f>IF($C200="OK",_xlfn.NUMBERVALUE(Plantilla!CH211),"")</f>
        <v/>
      </c>
      <c r="CK200" s="6" t="str">
        <f>IF($C200="OK",_xlfn.NUMBERVALUE(Plantilla!CI211),"")</f>
        <v/>
      </c>
      <c r="CL200" s="6" t="str">
        <f>IF($C200="OK",_xlfn.NUMBERVALUE(Plantilla!CJ211),"")</f>
        <v/>
      </c>
      <c r="CM200" t="str">
        <f>IF($C200="OK",TEXT(Plantilla!CK211,"#"),"")</f>
        <v/>
      </c>
      <c r="CN200" s="6" t="str">
        <f>IF($C200="OK",_xlfn.NUMBERVALUE(Plantilla!CL211),"")</f>
        <v/>
      </c>
      <c r="CO200" s="6" t="str">
        <f>IF($C200="OK",_xlfn.NUMBERVALUE(Plantilla!CM211),"")</f>
        <v/>
      </c>
      <c r="CP200" s="110" t="str">
        <f>IF($C200="OK",_xlfn.NUMBERVALUE(Plantilla!CN211),"")</f>
        <v/>
      </c>
      <c r="CQ200" s="6" t="str">
        <f>IF($C200="OK",_xlfn.NUMBERVALUE(Plantilla!CO211),"")</f>
        <v/>
      </c>
      <c r="CR200" s="109" t="str">
        <f>IF($C200="OK",_xlfn.NUMBERVALUE(Plantilla!CP211),"")</f>
        <v/>
      </c>
      <c r="CS200" s="110" t="str">
        <f>IF($C200="OK",_xlfn.NUMBERVALUE(Plantilla!CQ211),"")</f>
        <v/>
      </c>
      <c r="CT200" s="6" t="str">
        <f>IF($C200="OK",_xlfn.NUMBERVALUE(Plantilla!CR211),"")</f>
        <v/>
      </c>
      <c r="CU200" s="109" t="str">
        <f>IF($C200="OK",_xlfn.NUMBERVALUE(Plantilla!CS211),"")</f>
        <v/>
      </c>
      <c r="CV200" s="110" t="str">
        <f>IF($C200="OK",_xlfn.NUMBERVALUE(Plantilla!CT211),"")</f>
        <v/>
      </c>
      <c r="CW200" s="6" t="str">
        <f>IF($C200="OK",_xlfn.NUMBERVALUE(Plantilla!CU211),"")</f>
        <v/>
      </c>
      <c r="CX200" s="82" t="str">
        <f>IF($C200="OK",_xlfn.NUMBERVALUE(Plantilla!CV211),"")</f>
        <v/>
      </c>
      <c r="CY200" s="6" t="str">
        <f>IF($C200="OK",_xlfn.NUMBERVALUE(Plantilla!CW211),"")</f>
        <v/>
      </c>
      <c r="CZ200" s="82" t="str">
        <f>IF($C200="OK",_xlfn.NUMBERVALUE(Plantilla!CX211),"")</f>
        <v/>
      </c>
      <c r="DA200" s="6" t="str">
        <f>IF($C200="OK",_xlfn.NUMBERVALUE(Plantilla!CY211),"")</f>
        <v/>
      </c>
      <c r="DB200" s="109" t="str">
        <f>IF($C200="OK",_xlfn.NUMBERVALUE(Plantilla!CZ211),"")</f>
        <v/>
      </c>
      <c r="DC200" s="6" t="str">
        <f>IF($C200="OK",_xlfn.NUMBERVALUE(Plantilla!DA211),"")</f>
        <v/>
      </c>
      <c r="DD200" s="6" t="str">
        <f>IF($C200="OK",TEXT(Plantilla!DB211,"#"),"")</f>
        <v/>
      </c>
      <c r="DE200" s="6" t="str">
        <f>IF($C200="OK",_xlfn.NUMBERVALUE(Plantilla!DC211),"")</f>
        <v/>
      </c>
      <c r="DF200" s="4" t="str">
        <f>IF($C200="OK",_xlfn.NUMBERVALUE(Plantilla!DD211),"")</f>
        <v/>
      </c>
      <c r="DG200" s="6" t="str">
        <f>IF($C200="OK",_xlfn.NUMBERVALUE(Plantilla!DE211),"")</f>
        <v/>
      </c>
      <c r="DH200" s="6" t="str">
        <f>IF($C200="OK",_xlfn.NUMBERVALUE(Plantilla!DF211),"")</f>
        <v/>
      </c>
      <c r="DI200" s="6" t="str">
        <f>IF($C200="OK",_xlfn.NUMBERVALUE(Plantilla!DG211),"")</f>
        <v/>
      </c>
      <c r="DJ200" s="6" t="str">
        <f>IF($C200="OK",_xlfn.NUMBERVALUE(Plantilla!DH211),"")</f>
        <v/>
      </c>
      <c r="DK200" s="6" t="str">
        <f>IF($C200="OK",_xlfn.NUMBERVALUE(Plantilla!DI211),"")</f>
        <v/>
      </c>
      <c r="DL200" s="6" t="str">
        <f>IF($C200="OK",_xlfn.NUMBERVALUE(Plantilla!DJ211),"")</f>
        <v/>
      </c>
      <c r="DM200" s="6" t="str">
        <f>IF($C200="OK",_xlfn.NUMBERVALUE(Plantilla!DK211),"")</f>
        <v/>
      </c>
      <c r="DN200" s="6" t="str">
        <f>IF($C200="OK",_xlfn.NUMBERVALUE(Plantilla!DL211),"")</f>
        <v/>
      </c>
      <c r="DO200" s="6" t="str">
        <f>IF($C200="OK",_xlfn.NUMBERVALUE(Plantilla!DM211),"")</f>
        <v/>
      </c>
      <c r="DP200" s="6" t="str">
        <f>IF($C200="OK",_xlfn.NUMBERVALUE(Plantilla!DN211),"")</f>
        <v/>
      </c>
      <c r="DQ200" s="6" t="str">
        <f>IF($C200="OK",_xlfn.NUMBERVALUE(Plantilla!DO211),"")</f>
        <v/>
      </c>
      <c r="DR200" s="6" t="str">
        <f>IF($C200="OK",_xlfn.NUMBERVALUE(Plantilla!DP211),"")</f>
        <v/>
      </c>
      <c r="DS200" t="str">
        <f>IF($C200="OK",TEXT(Plantilla!DR211,"#"),"")</f>
        <v/>
      </c>
      <c r="DT200" s="6"/>
    </row>
    <row r="201" spans="1:124" x14ac:dyDescent="0.25">
      <c r="A201" t="str">
        <f>IF(Plantilla!$I$6="¡Perfecto!, Guarda el archivo y adjúntalo a tu interfaz de Nómina Electrónica","OK","Error")</f>
        <v>OK</v>
      </c>
      <c r="B201" t="str">
        <f>IF(Plantilla!$I$6="¡Perfecto!, Guarda el archivo y adjúntalo a tu interfaz de Nómina Electrónica",MID(Plantilla!$D$2,SEARCH("V",Plantilla!$D$2),10),"")</f>
        <v>V2.0</v>
      </c>
      <c r="C201" t="str">
        <f>Plantilla!C212</f>
        <v/>
      </c>
      <c r="D201" t="str">
        <f>IF($C201="OK",Plantilla!B212,"")</f>
        <v/>
      </c>
      <c r="E201" t="str">
        <f>IF($C201="OK",
   VLOOKUP(Plantilla!$E$4,'Tablas '!$AP$4:$AT$6,5,FALSE),
"")</f>
        <v/>
      </c>
      <c r="F201" t="str">
        <f>IF($C201="OK",TEXT(Plantilla!D212,"#"),"")</f>
        <v/>
      </c>
      <c r="G201" t="str">
        <f>IF($C201="OK",
   VLOOKUP(Plantilla!E212,'Tablas '!$B$4:$C$14,2,FALSE),
"")</f>
        <v/>
      </c>
      <c r="H201" t="str">
        <f>IF($C201="OK",TEXT(Plantilla!F212,"#"),"")</f>
        <v/>
      </c>
      <c r="I201" t="str">
        <f>IF($C201="OK",TEXT(Plantilla!G212,"#"),"")</f>
        <v/>
      </c>
      <c r="J201" t="str">
        <f>IF($C201="OK",TEXT(Plantilla!H212,"#"),"")</f>
        <v/>
      </c>
      <c r="K201" t="str">
        <f>IF($C201="OK",TEXT(Plantilla!I212,"#"),"")</f>
        <v/>
      </c>
      <c r="L201" t="str">
        <f>IF($C201="OK",TEXT(Plantilla!J212,"#"),"")</f>
        <v/>
      </c>
      <c r="M201" t="str">
        <f>IF($C201="OK",TEXT(Plantilla!K212,"#"),"")</f>
        <v/>
      </c>
      <c r="N201" t="str">
        <f>IF($C201="OK",
   CONCATENATE(YEAR(Plantilla!L212),"-",TEXT(MONTH(Plantilla!L212),"00"),"-",TEXT(DAY(Plantilla!L212),"00")),
"")</f>
        <v/>
      </c>
      <c r="O201" t="str">
        <f>IF($C201="OK",_xlfn.NUMBERVALUE(Plantilla!M212),"")</f>
        <v/>
      </c>
      <c r="P201" t="str">
        <f>IF($C201="OK",
   IF(Plantilla!N212&lt;&gt;"",
      CONCATENATE(YEAR(Plantilla!N212),"-",TEXT(MONTH(Plantilla!N212),"00"),"-",TEXT(DAY(Plantilla!N212),"00")),
   ""),
"")</f>
        <v/>
      </c>
      <c r="Q201" t="str">
        <f>IF($C201="OK",
   VLOOKUP(Plantilla!O212,'Tablas '!$E$4:$F$19,2,FALSE),
"")</f>
        <v/>
      </c>
      <c r="R201" t="str">
        <f>IF($C201="OK",
   VLOOKUP(Plantilla!P212,'Tablas '!$H$4:$I$5,2,FALSE),
"")</f>
        <v/>
      </c>
      <c r="S201" t="str">
        <f>IF($C201="OK",
   VLOOKUP(Plantilla!Q212,'Tablas '!$K$4:$L$8,2,FALSE),
"")</f>
        <v/>
      </c>
      <c r="T201" t="str">
        <f>IF($C201="OK",
   VLOOKUP(Plantilla!R212,'Tablas '!$AE$4:$AF$6,2,FALSE),
"")</f>
        <v/>
      </c>
      <c r="U201" t="str">
        <f>IF($C201="OK",
   VLOOKUP(Plantilla!S212,'Tablas '!$AE$4:$AF$6,2,FALSE),
"")</f>
        <v/>
      </c>
      <c r="V201" t="str">
        <f>IF($C201="OK",TEXT(Plantilla!T212,"#"),"")</f>
        <v/>
      </c>
      <c r="W201" s="84" t="str">
        <f>IF($C201="OK",
   VLOOKUP(Plantilla!U212,'Tablas '!$AM$4:$AN$1126,2,FALSE),
"")</f>
        <v/>
      </c>
      <c r="X201" t="str">
        <f>IF($C201="OK",TEXT(Plantilla!V212,"#"),"")</f>
        <v/>
      </c>
      <c r="Y201" t="str">
        <f>IF($C201="OK",
   CONCATENATE(YEAR(Plantilla!W212),"-",TEXT(MONTH(Plantilla!W212),"00"),"-",TEXT(DAY(Plantilla!W212),"00")),
"")</f>
        <v/>
      </c>
      <c r="Z201" t="str">
        <f>IF($C201="OK",
   CONCATENATE(YEAR(Plantilla!X212),"-",TEXT(MONTH(Plantilla!X212),"00"),"-",TEXT(DAY(Plantilla!X212),"00")),
"")</f>
        <v/>
      </c>
      <c r="AA201" t="str">
        <f>IF($C201="OK",
   TEXT(VLOOKUP(Plantilla!Y212,'Tablas '!$Q$4:$R$9,2,FALSE),"#"),
"")</f>
        <v/>
      </c>
      <c r="AB201" t="str">
        <f>IF($C201="OK",
   CONCATENATE(YEAR(Plantilla!Z212),"-",TEXT(MONTH(Plantilla!Z212),"00"),"-",TEXT(DAY(Plantilla!Z212),"00")),
"")</f>
        <v/>
      </c>
      <c r="AC201" t="str">
        <f>IF($C201="OK",
   TEXT(VLOOKUP(Plantilla!AA212,'Tablas '!$T$4:$U$13,2,FALSE),"#"),
"")</f>
        <v/>
      </c>
      <c r="AD201" t="str">
        <f>IF($C201="OK",TEXT(Plantilla!AB212,"#"),"")</f>
        <v/>
      </c>
      <c r="AE201" t="str">
        <f>IF($C201="OK",
   IF(Plantilla!AC212&lt;&gt;"",
      TEXT(VLOOKUP(Plantilla!AC212,'Tablas '!$W$4:$X$7,2,FALSE),"#"),
   ""),
"")</f>
        <v/>
      </c>
      <c r="AF201" t="str">
        <f>IF($C201="OK",TEXT(Plantilla!AD212,"#"),"")</f>
        <v/>
      </c>
      <c r="AG201" s="6" t="str">
        <f>IF($C201="OK",_xlfn.NUMBERVALUE(Plantilla!AE212),"")</f>
        <v/>
      </c>
      <c r="AH201" s="4" t="str">
        <f>IF($C201="OK",_xlfn.NUMBERVALUE(Plantilla!AF212),"")</f>
        <v/>
      </c>
      <c r="AI201" s="6" t="str">
        <f>IF($C201="OK",_xlfn.NUMBERVALUE(Plantilla!AG212),"")</f>
        <v/>
      </c>
      <c r="AJ201" s="6" t="str">
        <f>IF($C201="OK",_xlfn.NUMBERVALUE(Plantilla!AH212),"")</f>
        <v/>
      </c>
      <c r="AK201" s="6" t="str">
        <f>IF($C201="OK",_xlfn.NUMBERVALUE(Plantilla!AI212),"")</f>
        <v/>
      </c>
      <c r="AL201" s="6" t="str">
        <f>IF($C201="OK",_xlfn.NUMBERVALUE(Plantilla!AJ212),"")</f>
        <v/>
      </c>
      <c r="AM201" s="4" t="str">
        <f>IF($C201="OK",_xlfn.NUMBERVALUE(Plantilla!AK212),"")</f>
        <v/>
      </c>
      <c r="AN201" s="6" t="str">
        <f>IF($C201="OK",_xlfn.NUMBERVALUE(Plantilla!AL212),"")</f>
        <v/>
      </c>
      <c r="AO201" s="4" t="str">
        <f>IF($C201="OK",_xlfn.NUMBERVALUE(Plantilla!AM212),"")</f>
        <v/>
      </c>
      <c r="AP201" s="6" t="str">
        <f>IF($C201="OK",_xlfn.NUMBERVALUE(Plantilla!AN212),"")</f>
        <v/>
      </c>
      <c r="AQ201" s="4" t="str">
        <f>IF($C201="OK",_xlfn.NUMBERVALUE(Plantilla!AO212),"")</f>
        <v/>
      </c>
      <c r="AR201" s="6" t="str">
        <f>IF($C201="OK",_xlfn.NUMBERVALUE(Plantilla!AP212),"")</f>
        <v/>
      </c>
      <c r="AS201" s="4" t="str">
        <f>IF($C201="OK",_xlfn.NUMBERVALUE(Plantilla!AQ212),"")</f>
        <v/>
      </c>
      <c r="AT201" s="6" t="str">
        <f>IF($C201="OK",_xlfn.NUMBERVALUE(Plantilla!AR212),"")</f>
        <v/>
      </c>
      <c r="AU201" s="4" t="str">
        <f>IF($C201="OK",_xlfn.NUMBERVALUE(Plantilla!AS212),"")</f>
        <v/>
      </c>
      <c r="AV201" s="6" t="str">
        <f>IF($C201="OK",_xlfn.NUMBERVALUE(Plantilla!AT212),"")</f>
        <v/>
      </c>
      <c r="AW201" s="4" t="str">
        <f>IF($C201="OK",_xlfn.NUMBERVALUE(Plantilla!AU212),"")</f>
        <v/>
      </c>
      <c r="AX201" s="6" t="str">
        <f>IF($C201="OK",_xlfn.NUMBERVALUE(Plantilla!AV212),"")</f>
        <v/>
      </c>
      <c r="AY201" s="4" t="str">
        <f>IF($C201="OK",_xlfn.NUMBERVALUE(Plantilla!AW212),"")</f>
        <v/>
      </c>
      <c r="AZ201" s="6" t="str">
        <f>IF($C201="OK",_xlfn.NUMBERVALUE(Plantilla!AX212),"")</f>
        <v/>
      </c>
      <c r="BA201" t="str">
        <f>IF($C201="OK",_xlfn.NUMBERVALUE(Plantilla!AY212),"")</f>
        <v/>
      </c>
      <c r="BB201" t="str">
        <f>IF($C201="OK",_xlfn.NUMBERVALUE(Plantilla!AZ212),"")</f>
        <v/>
      </c>
      <c r="BC201" s="4" t="str">
        <f>IF($C201="OK",_xlfn.NUMBERVALUE(Plantilla!BA212),"")</f>
        <v/>
      </c>
      <c r="BD201" s="6" t="str">
        <f>IF($C201="OK",_xlfn.NUMBERVALUE(Plantilla!BB212),"")</f>
        <v/>
      </c>
      <c r="BE201" s="4" t="str">
        <f>IF($C201="OK",_xlfn.NUMBERVALUE(Plantilla!BC212),"")</f>
        <v/>
      </c>
      <c r="BF201" s="6" t="str">
        <f>IF($C201="OK",_xlfn.NUMBERVALUE(Plantilla!BD212),"")</f>
        <v/>
      </c>
      <c r="BG201" s="4" t="str">
        <f>IF($C201="OK",_xlfn.NUMBERVALUE(Plantilla!BE212),"")</f>
        <v/>
      </c>
      <c r="BH201" s="6" t="str">
        <f>IF($C201="OK",_xlfn.NUMBERVALUE(Plantilla!BF212),"")</f>
        <v/>
      </c>
      <c r="BI201" s="110" t="str">
        <f>IF($C201="OK",_xlfn.NUMBERVALUE(Plantilla!BG212),"")</f>
        <v/>
      </c>
      <c r="BJ201" s="6" t="str">
        <f>IF($C201="OK",_xlfn.NUMBERVALUE(Plantilla!BH212),"")</f>
        <v/>
      </c>
      <c r="BK201" s="109" t="str">
        <f>IF($C201="OK",_xlfn.NUMBERVALUE(Plantilla!BI212),"")</f>
        <v/>
      </c>
      <c r="BL201" s="6" t="str">
        <f>IF($C201="OK",
   IF(Plantilla!BJ212&lt;&gt;"",
      TEXT(VLOOKUP(Plantilla!BJ212,'Tablas '!$Z$4:$AA$6,2,FALSE),"#"),
   ""),
"")</f>
        <v/>
      </c>
      <c r="BM201" s="4" t="str">
        <f>IF($C201="OK",_xlfn.NUMBERVALUE(Plantilla!BK212),"")</f>
        <v/>
      </c>
      <c r="BN201" s="4" t="str">
        <f>IF($C201="OK",_xlfn.NUMBERVALUE(Plantilla!BL212),"")</f>
        <v/>
      </c>
      <c r="BO201" s="6" t="str">
        <f>IF($C201="OK",_xlfn.NUMBERVALUE(Plantilla!BM212),"")</f>
        <v/>
      </c>
      <c r="BP201" s="4" t="str">
        <f>IF($C201="OK",_xlfn.NUMBERVALUE(Plantilla!BN212),"")</f>
        <v/>
      </c>
      <c r="BQ201" s="6" t="str">
        <f>IF($C201="OK",_xlfn.NUMBERVALUE(Plantilla!BO212),"")</f>
        <v/>
      </c>
      <c r="BR201" s="4" t="str">
        <f>IF($C201="OK",_xlfn.NUMBERVALUE(Plantilla!BP212),"")</f>
        <v/>
      </c>
      <c r="BS201" s="6" t="str">
        <f>IF($C201="OK",_xlfn.NUMBERVALUE(Plantilla!BQ212),"")</f>
        <v/>
      </c>
      <c r="BT201" s="4" t="str">
        <f>IF($C201="OK",_xlfn.NUMBERVALUE(Plantilla!BR212),"")</f>
        <v/>
      </c>
      <c r="BU201" s="6" t="str">
        <f>IF($C201="OK",_xlfn.NUMBERVALUE(Plantilla!BS212),"")</f>
        <v/>
      </c>
      <c r="BV201" s="6" t="str">
        <f>IF($C201="OK",_xlfn.NUMBERVALUE(Plantilla!BT212),"")</f>
        <v/>
      </c>
      <c r="BW201" s="6" t="str">
        <f>IF($C201="OK",_xlfn.NUMBERVALUE(Plantilla!BU212),"")</f>
        <v/>
      </c>
      <c r="BX201" s="6" t="str">
        <f>IF($C201="OK",_xlfn.NUMBERVALUE(Plantilla!BV212),"")</f>
        <v/>
      </c>
      <c r="BY201" s="6" t="str">
        <f>IF($C201="OK",_xlfn.NUMBERVALUE(Plantilla!BW212),"")</f>
        <v/>
      </c>
      <c r="BZ201" s="6" t="str">
        <f>IF($C201="OK",_xlfn.NUMBERVALUE(Plantilla!BX212),"")</f>
        <v/>
      </c>
      <c r="CA201" s="6" t="str">
        <f>IF($C201="OK",_xlfn.NUMBERVALUE(Plantilla!BY212),"")</f>
        <v/>
      </c>
      <c r="CB201" s="6" t="str">
        <f>IF($C201="OK",_xlfn.NUMBERVALUE(Plantilla!BZ212),"")</f>
        <v/>
      </c>
      <c r="CC201" s="6" t="str">
        <f>IF($C201="OK",_xlfn.NUMBERVALUE(Plantilla!CA212),"")</f>
        <v/>
      </c>
      <c r="CD201" s="6" t="str">
        <f>IF($C201="OK",_xlfn.NUMBERVALUE(Plantilla!CB212),"")</f>
        <v/>
      </c>
      <c r="CE201" s="6" t="str">
        <f>IF($C201="OK",_xlfn.NUMBERVALUE(Plantilla!CC212),"")</f>
        <v/>
      </c>
      <c r="CF201" s="4" t="str">
        <f>IF($C201="OK",_xlfn.NUMBERVALUE(Plantilla!CD212),"")</f>
        <v/>
      </c>
      <c r="CG201" s="6" t="str">
        <f>IF($C201="OK",_xlfn.NUMBERVALUE(Plantilla!CE212),"")</f>
        <v/>
      </c>
      <c r="CH201" s="6" t="str">
        <f>IF($C201="OK",_xlfn.NUMBERVALUE(Plantilla!CF212),"")</f>
        <v/>
      </c>
      <c r="CI201" s="6" t="str">
        <f>IF($C201="OK",_xlfn.NUMBERVALUE(Plantilla!CG212),"")</f>
        <v/>
      </c>
      <c r="CJ201" s="6" t="str">
        <f>IF($C201="OK",_xlfn.NUMBERVALUE(Plantilla!CH212),"")</f>
        <v/>
      </c>
      <c r="CK201" s="6" t="str">
        <f>IF($C201="OK",_xlfn.NUMBERVALUE(Plantilla!CI212),"")</f>
        <v/>
      </c>
      <c r="CL201" s="6" t="str">
        <f>IF($C201="OK",_xlfn.NUMBERVALUE(Plantilla!CJ212),"")</f>
        <v/>
      </c>
      <c r="CM201" t="str">
        <f>IF($C201="OK",TEXT(Plantilla!CK212,"#"),"")</f>
        <v/>
      </c>
      <c r="CN201" s="6" t="str">
        <f>IF($C201="OK",_xlfn.NUMBERVALUE(Plantilla!CL212),"")</f>
        <v/>
      </c>
      <c r="CO201" s="6" t="str">
        <f>IF($C201="OK",_xlfn.NUMBERVALUE(Plantilla!CM212),"")</f>
        <v/>
      </c>
      <c r="CP201" s="110" t="str">
        <f>IF($C201="OK",_xlfn.NUMBERVALUE(Plantilla!CN212),"")</f>
        <v/>
      </c>
      <c r="CQ201" s="6" t="str">
        <f>IF($C201="OK",_xlfn.NUMBERVALUE(Plantilla!CO212),"")</f>
        <v/>
      </c>
      <c r="CR201" s="109" t="str">
        <f>IF($C201="OK",_xlfn.NUMBERVALUE(Plantilla!CP212),"")</f>
        <v/>
      </c>
      <c r="CS201" s="110" t="str">
        <f>IF($C201="OK",_xlfn.NUMBERVALUE(Plantilla!CQ212),"")</f>
        <v/>
      </c>
      <c r="CT201" s="6" t="str">
        <f>IF($C201="OK",_xlfn.NUMBERVALUE(Plantilla!CR212),"")</f>
        <v/>
      </c>
      <c r="CU201" s="109" t="str">
        <f>IF($C201="OK",_xlfn.NUMBERVALUE(Plantilla!CS212),"")</f>
        <v/>
      </c>
      <c r="CV201" s="110" t="str">
        <f>IF($C201="OK",_xlfn.NUMBERVALUE(Plantilla!CT212),"")</f>
        <v/>
      </c>
      <c r="CW201" s="6" t="str">
        <f>IF($C201="OK",_xlfn.NUMBERVALUE(Plantilla!CU212),"")</f>
        <v/>
      </c>
      <c r="CX201" s="82" t="str">
        <f>IF($C201="OK",_xlfn.NUMBERVALUE(Plantilla!CV212),"")</f>
        <v/>
      </c>
      <c r="CY201" s="6" t="str">
        <f>IF($C201="OK",_xlfn.NUMBERVALUE(Plantilla!CW212),"")</f>
        <v/>
      </c>
      <c r="CZ201" s="82" t="str">
        <f>IF($C201="OK",_xlfn.NUMBERVALUE(Plantilla!CX212),"")</f>
        <v/>
      </c>
      <c r="DA201" s="6" t="str">
        <f>IF($C201="OK",_xlfn.NUMBERVALUE(Plantilla!CY212),"")</f>
        <v/>
      </c>
      <c r="DB201" s="109" t="str">
        <f>IF($C201="OK",_xlfn.NUMBERVALUE(Plantilla!CZ212),"")</f>
        <v/>
      </c>
      <c r="DC201" s="6" t="str">
        <f>IF($C201="OK",_xlfn.NUMBERVALUE(Plantilla!DA212),"")</f>
        <v/>
      </c>
      <c r="DD201" s="6" t="str">
        <f>IF($C201="OK",TEXT(Plantilla!DB212,"#"),"")</f>
        <v/>
      </c>
      <c r="DE201" s="6" t="str">
        <f>IF($C201="OK",_xlfn.NUMBERVALUE(Plantilla!DC212),"")</f>
        <v/>
      </c>
      <c r="DF201" s="4" t="str">
        <f>IF($C201="OK",_xlfn.NUMBERVALUE(Plantilla!DD212),"")</f>
        <v/>
      </c>
      <c r="DG201" s="6" t="str">
        <f>IF($C201="OK",_xlfn.NUMBERVALUE(Plantilla!DE212),"")</f>
        <v/>
      </c>
      <c r="DH201" s="6" t="str">
        <f>IF($C201="OK",_xlfn.NUMBERVALUE(Plantilla!DF212),"")</f>
        <v/>
      </c>
      <c r="DI201" s="6" t="str">
        <f>IF($C201="OK",_xlfn.NUMBERVALUE(Plantilla!DG212),"")</f>
        <v/>
      </c>
      <c r="DJ201" s="6" t="str">
        <f>IF($C201="OK",_xlfn.NUMBERVALUE(Plantilla!DH212),"")</f>
        <v/>
      </c>
      <c r="DK201" s="6" t="str">
        <f>IF($C201="OK",_xlfn.NUMBERVALUE(Plantilla!DI212),"")</f>
        <v/>
      </c>
      <c r="DL201" s="6" t="str">
        <f>IF($C201="OK",_xlfn.NUMBERVALUE(Plantilla!DJ212),"")</f>
        <v/>
      </c>
      <c r="DM201" s="6" t="str">
        <f>IF($C201="OK",_xlfn.NUMBERVALUE(Plantilla!DK212),"")</f>
        <v/>
      </c>
      <c r="DN201" s="6" t="str">
        <f>IF($C201="OK",_xlfn.NUMBERVALUE(Plantilla!DL212),"")</f>
        <v/>
      </c>
      <c r="DO201" s="6" t="str">
        <f>IF($C201="OK",_xlfn.NUMBERVALUE(Plantilla!DM212),"")</f>
        <v/>
      </c>
      <c r="DP201" s="6" t="str">
        <f>IF($C201="OK",_xlfn.NUMBERVALUE(Plantilla!DN212),"")</f>
        <v/>
      </c>
      <c r="DQ201" s="6" t="str">
        <f>IF($C201="OK",_xlfn.NUMBERVALUE(Plantilla!DO212),"")</f>
        <v/>
      </c>
      <c r="DR201" s="6" t="str">
        <f>IF($C201="OK",_xlfn.NUMBERVALUE(Plantilla!DP212),"")</f>
        <v/>
      </c>
      <c r="DS201" t="str">
        <f>IF($C201="OK",TEXT(Plantilla!DR212,"#"),"")</f>
        <v/>
      </c>
      <c r="DT201" s="6"/>
    </row>
    <row r="202" spans="1:124" x14ac:dyDescent="0.25">
      <c r="A202" t="str">
        <f>IF(Plantilla!$I$6="¡Perfecto!, Guarda el archivo y adjúntalo a tu interfaz de Nómina Electrónica","OK","Error")</f>
        <v>OK</v>
      </c>
      <c r="B202" t="str">
        <f>IF(Plantilla!$I$6="¡Perfecto!, Guarda el archivo y adjúntalo a tu interfaz de Nómina Electrónica",MID(Plantilla!$D$2,SEARCH("V",Plantilla!$D$2),10),"")</f>
        <v>V2.0</v>
      </c>
      <c r="C202" t="str">
        <f>Plantilla!C213</f>
        <v/>
      </c>
      <c r="D202" t="str">
        <f>IF($C202="OK",Plantilla!B213,"")</f>
        <v/>
      </c>
      <c r="E202" t="str">
        <f>IF($C202="OK",
   VLOOKUP(Plantilla!$E$4,'Tablas '!$AP$4:$AT$6,5,FALSE),
"")</f>
        <v/>
      </c>
      <c r="F202" t="str">
        <f>IF($C202="OK",TEXT(Plantilla!D213,"#"),"")</f>
        <v/>
      </c>
      <c r="G202" t="str">
        <f>IF($C202="OK",
   VLOOKUP(Plantilla!E213,'Tablas '!$B$4:$C$14,2,FALSE),
"")</f>
        <v/>
      </c>
      <c r="H202" t="str">
        <f>IF($C202="OK",TEXT(Plantilla!F213,"#"),"")</f>
        <v/>
      </c>
      <c r="I202" t="str">
        <f>IF($C202="OK",TEXT(Plantilla!G213,"#"),"")</f>
        <v/>
      </c>
      <c r="J202" t="str">
        <f>IF($C202="OK",TEXT(Plantilla!H213,"#"),"")</f>
        <v/>
      </c>
      <c r="K202" t="str">
        <f>IF($C202="OK",TEXT(Plantilla!I213,"#"),"")</f>
        <v/>
      </c>
      <c r="L202" t="str">
        <f>IF($C202="OK",TEXT(Plantilla!J213,"#"),"")</f>
        <v/>
      </c>
      <c r="M202" t="str">
        <f>IF($C202="OK",TEXT(Plantilla!K213,"#"),"")</f>
        <v/>
      </c>
      <c r="N202" t="str">
        <f>IF($C202="OK",
   CONCATENATE(YEAR(Plantilla!L213),"-",TEXT(MONTH(Plantilla!L213),"00"),"-",TEXT(DAY(Plantilla!L213),"00")),
"")</f>
        <v/>
      </c>
      <c r="O202" t="str">
        <f>IF($C202="OK",_xlfn.NUMBERVALUE(Plantilla!M213),"")</f>
        <v/>
      </c>
      <c r="P202" t="str">
        <f>IF($C202="OK",
   IF(Plantilla!N213&lt;&gt;"",
      CONCATENATE(YEAR(Plantilla!N213),"-",TEXT(MONTH(Plantilla!N213),"00"),"-",TEXT(DAY(Plantilla!N213),"00")),
   ""),
"")</f>
        <v/>
      </c>
      <c r="Q202" t="str">
        <f>IF($C202="OK",
   VLOOKUP(Plantilla!O213,'Tablas '!$E$4:$F$19,2,FALSE),
"")</f>
        <v/>
      </c>
      <c r="R202" t="str">
        <f>IF($C202="OK",
   VLOOKUP(Plantilla!P213,'Tablas '!$H$4:$I$5,2,FALSE),
"")</f>
        <v/>
      </c>
      <c r="S202" t="str">
        <f>IF($C202="OK",
   VLOOKUP(Plantilla!Q213,'Tablas '!$K$4:$L$8,2,FALSE),
"")</f>
        <v/>
      </c>
      <c r="T202" t="str">
        <f>IF($C202="OK",
   VLOOKUP(Plantilla!R213,'Tablas '!$AE$4:$AF$6,2,FALSE),
"")</f>
        <v/>
      </c>
      <c r="U202" t="str">
        <f>IF($C202="OK",
   VLOOKUP(Plantilla!S213,'Tablas '!$AE$4:$AF$6,2,FALSE),
"")</f>
        <v/>
      </c>
      <c r="V202" t="str">
        <f>IF($C202="OK",TEXT(Plantilla!T213,"#"),"")</f>
        <v/>
      </c>
      <c r="W202" s="84" t="str">
        <f>IF($C202="OK",
   VLOOKUP(Plantilla!U213,'Tablas '!$AM$4:$AN$1126,2,FALSE),
"")</f>
        <v/>
      </c>
      <c r="X202" t="str">
        <f>IF($C202="OK",TEXT(Plantilla!V213,"#"),"")</f>
        <v/>
      </c>
      <c r="Y202" t="str">
        <f>IF($C202="OK",
   CONCATENATE(YEAR(Plantilla!W213),"-",TEXT(MONTH(Plantilla!W213),"00"),"-",TEXT(DAY(Plantilla!W213),"00")),
"")</f>
        <v/>
      </c>
      <c r="Z202" t="str">
        <f>IF($C202="OK",
   CONCATENATE(YEAR(Plantilla!X213),"-",TEXT(MONTH(Plantilla!X213),"00"),"-",TEXT(DAY(Plantilla!X213),"00")),
"")</f>
        <v/>
      </c>
      <c r="AA202" t="str">
        <f>IF($C202="OK",
   TEXT(VLOOKUP(Plantilla!Y213,'Tablas '!$Q$4:$R$9,2,FALSE),"#"),
"")</f>
        <v/>
      </c>
      <c r="AB202" t="str">
        <f>IF($C202="OK",
   CONCATENATE(YEAR(Plantilla!Z213),"-",TEXT(MONTH(Plantilla!Z213),"00"),"-",TEXT(DAY(Plantilla!Z213),"00")),
"")</f>
        <v/>
      </c>
      <c r="AC202" t="str">
        <f>IF($C202="OK",
   TEXT(VLOOKUP(Plantilla!AA213,'Tablas '!$T$4:$U$13,2,FALSE),"#"),
"")</f>
        <v/>
      </c>
      <c r="AD202" t="str">
        <f>IF($C202="OK",TEXT(Plantilla!AB213,"#"),"")</f>
        <v/>
      </c>
      <c r="AE202" t="str">
        <f>IF($C202="OK",
   IF(Plantilla!AC213&lt;&gt;"",
      TEXT(VLOOKUP(Plantilla!AC213,'Tablas '!$W$4:$X$7,2,FALSE),"#"),
   ""),
"")</f>
        <v/>
      </c>
      <c r="AF202" t="str">
        <f>IF($C202="OK",TEXT(Plantilla!AD213,"#"),"")</f>
        <v/>
      </c>
      <c r="AG202" s="6" t="str">
        <f>IF($C202="OK",_xlfn.NUMBERVALUE(Plantilla!AE213),"")</f>
        <v/>
      </c>
      <c r="AH202" s="4" t="str">
        <f>IF($C202="OK",_xlfn.NUMBERVALUE(Plantilla!AF213),"")</f>
        <v/>
      </c>
      <c r="AI202" s="6" t="str">
        <f>IF($C202="OK",_xlfn.NUMBERVALUE(Plantilla!AG213),"")</f>
        <v/>
      </c>
      <c r="AJ202" s="6" t="str">
        <f>IF($C202="OK",_xlfn.NUMBERVALUE(Plantilla!AH213),"")</f>
        <v/>
      </c>
      <c r="AK202" s="6" t="str">
        <f>IF($C202="OK",_xlfn.NUMBERVALUE(Plantilla!AI213),"")</f>
        <v/>
      </c>
      <c r="AL202" s="6" t="str">
        <f>IF($C202="OK",_xlfn.NUMBERVALUE(Plantilla!AJ213),"")</f>
        <v/>
      </c>
      <c r="AM202" s="4" t="str">
        <f>IF($C202="OK",_xlfn.NUMBERVALUE(Plantilla!AK213),"")</f>
        <v/>
      </c>
      <c r="AN202" s="6" t="str">
        <f>IF($C202="OK",_xlfn.NUMBERVALUE(Plantilla!AL213),"")</f>
        <v/>
      </c>
      <c r="AO202" s="4" t="str">
        <f>IF($C202="OK",_xlfn.NUMBERVALUE(Plantilla!AM213),"")</f>
        <v/>
      </c>
      <c r="AP202" s="6" t="str">
        <f>IF($C202="OK",_xlfn.NUMBERVALUE(Plantilla!AN213),"")</f>
        <v/>
      </c>
      <c r="AQ202" s="4" t="str">
        <f>IF($C202="OK",_xlfn.NUMBERVALUE(Plantilla!AO213),"")</f>
        <v/>
      </c>
      <c r="AR202" s="6" t="str">
        <f>IF($C202="OK",_xlfn.NUMBERVALUE(Plantilla!AP213),"")</f>
        <v/>
      </c>
      <c r="AS202" s="4" t="str">
        <f>IF($C202="OK",_xlfn.NUMBERVALUE(Plantilla!AQ213),"")</f>
        <v/>
      </c>
      <c r="AT202" s="6" t="str">
        <f>IF($C202="OK",_xlfn.NUMBERVALUE(Plantilla!AR213),"")</f>
        <v/>
      </c>
      <c r="AU202" s="4" t="str">
        <f>IF($C202="OK",_xlfn.NUMBERVALUE(Plantilla!AS213),"")</f>
        <v/>
      </c>
      <c r="AV202" s="6" t="str">
        <f>IF($C202="OK",_xlfn.NUMBERVALUE(Plantilla!AT213),"")</f>
        <v/>
      </c>
      <c r="AW202" s="4" t="str">
        <f>IF($C202="OK",_xlfn.NUMBERVALUE(Plantilla!AU213),"")</f>
        <v/>
      </c>
      <c r="AX202" s="6" t="str">
        <f>IF($C202="OK",_xlfn.NUMBERVALUE(Plantilla!AV213),"")</f>
        <v/>
      </c>
      <c r="AY202" s="4" t="str">
        <f>IF($C202="OK",_xlfn.NUMBERVALUE(Plantilla!AW213),"")</f>
        <v/>
      </c>
      <c r="AZ202" s="6" t="str">
        <f>IF($C202="OK",_xlfn.NUMBERVALUE(Plantilla!AX213),"")</f>
        <v/>
      </c>
      <c r="BA202" t="str">
        <f>IF($C202="OK",_xlfn.NUMBERVALUE(Plantilla!AY213),"")</f>
        <v/>
      </c>
      <c r="BB202" t="str">
        <f>IF($C202="OK",_xlfn.NUMBERVALUE(Plantilla!AZ213),"")</f>
        <v/>
      </c>
      <c r="BC202" s="4" t="str">
        <f>IF($C202="OK",_xlfn.NUMBERVALUE(Plantilla!BA213),"")</f>
        <v/>
      </c>
      <c r="BD202" s="6" t="str">
        <f>IF($C202="OK",_xlfn.NUMBERVALUE(Plantilla!BB213),"")</f>
        <v/>
      </c>
      <c r="BE202" s="4" t="str">
        <f>IF($C202="OK",_xlfn.NUMBERVALUE(Plantilla!BC213),"")</f>
        <v/>
      </c>
      <c r="BF202" s="6" t="str">
        <f>IF($C202="OK",_xlfn.NUMBERVALUE(Plantilla!BD213),"")</f>
        <v/>
      </c>
      <c r="BG202" s="4" t="str">
        <f>IF($C202="OK",_xlfn.NUMBERVALUE(Plantilla!BE213),"")</f>
        <v/>
      </c>
      <c r="BH202" s="6" t="str">
        <f>IF($C202="OK",_xlfn.NUMBERVALUE(Plantilla!BF213),"")</f>
        <v/>
      </c>
      <c r="BI202" s="110" t="str">
        <f>IF($C202="OK",_xlfn.NUMBERVALUE(Plantilla!BG213),"")</f>
        <v/>
      </c>
      <c r="BJ202" s="6" t="str">
        <f>IF($C202="OK",_xlfn.NUMBERVALUE(Plantilla!BH213),"")</f>
        <v/>
      </c>
      <c r="BK202" s="109" t="str">
        <f>IF($C202="OK",_xlfn.NUMBERVALUE(Plantilla!BI213),"")</f>
        <v/>
      </c>
      <c r="BL202" s="6" t="str">
        <f>IF($C202="OK",
   IF(Plantilla!BJ213&lt;&gt;"",
      TEXT(VLOOKUP(Plantilla!BJ213,'Tablas '!$Z$4:$AA$6,2,FALSE),"#"),
   ""),
"")</f>
        <v/>
      </c>
      <c r="BM202" s="4" t="str">
        <f>IF($C202="OK",_xlfn.NUMBERVALUE(Plantilla!BK213),"")</f>
        <v/>
      </c>
      <c r="BN202" s="4" t="str">
        <f>IF($C202="OK",_xlfn.NUMBERVALUE(Plantilla!BL213),"")</f>
        <v/>
      </c>
      <c r="BO202" s="6" t="str">
        <f>IF($C202="OK",_xlfn.NUMBERVALUE(Plantilla!BM213),"")</f>
        <v/>
      </c>
      <c r="BP202" s="4" t="str">
        <f>IF($C202="OK",_xlfn.NUMBERVALUE(Plantilla!BN213),"")</f>
        <v/>
      </c>
      <c r="BQ202" s="6" t="str">
        <f>IF($C202="OK",_xlfn.NUMBERVALUE(Plantilla!BO213),"")</f>
        <v/>
      </c>
      <c r="BR202" s="4" t="str">
        <f>IF($C202="OK",_xlfn.NUMBERVALUE(Plantilla!BP213),"")</f>
        <v/>
      </c>
      <c r="BS202" s="6" t="str">
        <f>IF($C202="OK",_xlfn.NUMBERVALUE(Plantilla!BQ213),"")</f>
        <v/>
      </c>
      <c r="BT202" s="4" t="str">
        <f>IF($C202="OK",_xlfn.NUMBERVALUE(Plantilla!BR213),"")</f>
        <v/>
      </c>
      <c r="BU202" s="6" t="str">
        <f>IF($C202="OK",_xlfn.NUMBERVALUE(Plantilla!BS213),"")</f>
        <v/>
      </c>
      <c r="BV202" s="6" t="str">
        <f>IF($C202="OK",_xlfn.NUMBERVALUE(Plantilla!BT213),"")</f>
        <v/>
      </c>
      <c r="BW202" s="6" t="str">
        <f>IF($C202="OK",_xlfn.NUMBERVALUE(Plantilla!BU213),"")</f>
        <v/>
      </c>
      <c r="BX202" s="6" t="str">
        <f>IF($C202="OK",_xlfn.NUMBERVALUE(Plantilla!BV213),"")</f>
        <v/>
      </c>
      <c r="BY202" s="6" t="str">
        <f>IF($C202="OK",_xlfn.NUMBERVALUE(Plantilla!BW213),"")</f>
        <v/>
      </c>
      <c r="BZ202" s="6" t="str">
        <f>IF($C202="OK",_xlfn.NUMBERVALUE(Plantilla!BX213),"")</f>
        <v/>
      </c>
      <c r="CA202" s="6" t="str">
        <f>IF($C202="OK",_xlfn.NUMBERVALUE(Plantilla!BY213),"")</f>
        <v/>
      </c>
      <c r="CB202" s="6" t="str">
        <f>IF($C202="OK",_xlfn.NUMBERVALUE(Plantilla!BZ213),"")</f>
        <v/>
      </c>
      <c r="CC202" s="6" t="str">
        <f>IF($C202="OK",_xlfn.NUMBERVALUE(Plantilla!CA213),"")</f>
        <v/>
      </c>
      <c r="CD202" s="6" t="str">
        <f>IF($C202="OK",_xlfn.NUMBERVALUE(Plantilla!CB213),"")</f>
        <v/>
      </c>
      <c r="CE202" s="6" t="str">
        <f>IF($C202="OK",_xlfn.NUMBERVALUE(Plantilla!CC213),"")</f>
        <v/>
      </c>
      <c r="CF202" s="4" t="str">
        <f>IF($C202="OK",_xlfn.NUMBERVALUE(Plantilla!CD213),"")</f>
        <v/>
      </c>
      <c r="CG202" s="6" t="str">
        <f>IF($C202="OK",_xlfn.NUMBERVALUE(Plantilla!CE213),"")</f>
        <v/>
      </c>
      <c r="CH202" s="6" t="str">
        <f>IF($C202="OK",_xlfn.NUMBERVALUE(Plantilla!CF213),"")</f>
        <v/>
      </c>
      <c r="CI202" s="6" t="str">
        <f>IF($C202="OK",_xlfn.NUMBERVALUE(Plantilla!CG213),"")</f>
        <v/>
      </c>
      <c r="CJ202" s="6" t="str">
        <f>IF($C202="OK",_xlfn.NUMBERVALUE(Plantilla!CH213),"")</f>
        <v/>
      </c>
      <c r="CK202" s="6" t="str">
        <f>IF($C202="OK",_xlfn.NUMBERVALUE(Plantilla!CI213),"")</f>
        <v/>
      </c>
      <c r="CL202" s="6" t="str">
        <f>IF($C202="OK",_xlfn.NUMBERVALUE(Plantilla!CJ213),"")</f>
        <v/>
      </c>
      <c r="CM202" t="str">
        <f>IF($C202="OK",TEXT(Plantilla!CK213,"#"),"")</f>
        <v/>
      </c>
      <c r="CN202" s="6" t="str">
        <f>IF($C202="OK",_xlfn.NUMBERVALUE(Plantilla!CL213),"")</f>
        <v/>
      </c>
      <c r="CO202" s="6" t="str">
        <f>IF($C202="OK",_xlfn.NUMBERVALUE(Plantilla!CM213),"")</f>
        <v/>
      </c>
      <c r="CP202" s="110" t="str">
        <f>IF($C202="OK",_xlfn.NUMBERVALUE(Plantilla!CN213),"")</f>
        <v/>
      </c>
      <c r="CQ202" s="6" t="str">
        <f>IF($C202="OK",_xlfn.NUMBERVALUE(Plantilla!CO213),"")</f>
        <v/>
      </c>
      <c r="CR202" s="109" t="str">
        <f>IF($C202="OK",_xlfn.NUMBERVALUE(Plantilla!CP213),"")</f>
        <v/>
      </c>
      <c r="CS202" s="110" t="str">
        <f>IF($C202="OK",_xlfn.NUMBERVALUE(Plantilla!CQ213),"")</f>
        <v/>
      </c>
      <c r="CT202" s="6" t="str">
        <f>IF($C202="OK",_xlfn.NUMBERVALUE(Plantilla!CR213),"")</f>
        <v/>
      </c>
      <c r="CU202" s="109" t="str">
        <f>IF($C202="OK",_xlfn.NUMBERVALUE(Plantilla!CS213),"")</f>
        <v/>
      </c>
      <c r="CV202" s="110" t="str">
        <f>IF($C202="OK",_xlfn.NUMBERVALUE(Plantilla!CT213),"")</f>
        <v/>
      </c>
      <c r="CW202" s="6" t="str">
        <f>IF($C202="OK",_xlfn.NUMBERVALUE(Plantilla!CU213),"")</f>
        <v/>
      </c>
      <c r="CX202" s="82" t="str">
        <f>IF($C202="OK",_xlfn.NUMBERVALUE(Plantilla!CV213),"")</f>
        <v/>
      </c>
      <c r="CY202" s="6" t="str">
        <f>IF($C202="OK",_xlfn.NUMBERVALUE(Plantilla!CW213),"")</f>
        <v/>
      </c>
      <c r="CZ202" s="82" t="str">
        <f>IF($C202="OK",_xlfn.NUMBERVALUE(Plantilla!CX213),"")</f>
        <v/>
      </c>
      <c r="DA202" s="6" t="str">
        <f>IF($C202="OK",_xlfn.NUMBERVALUE(Plantilla!CY213),"")</f>
        <v/>
      </c>
      <c r="DB202" s="109" t="str">
        <f>IF($C202="OK",_xlfn.NUMBERVALUE(Plantilla!CZ213),"")</f>
        <v/>
      </c>
      <c r="DC202" s="6" t="str">
        <f>IF($C202="OK",_xlfn.NUMBERVALUE(Plantilla!DA213),"")</f>
        <v/>
      </c>
      <c r="DD202" s="6" t="str">
        <f>IF($C202="OK",TEXT(Plantilla!DB213,"#"),"")</f>
        <v/>
      </c>
      <c r="DE202" s="6" t="str">
        <f>IF($C202="OK",_xlfn.NUMBERVALUE(Plantilla!DC213),"")</f>
        <v/>
      </c>
      <c r="DF202" s="4" t="str">
        <f>IF($C202="OK",_xlfn.NUMBERVALUE(Plantilla!DD213),"")</f>
        <v/>
      </c>
      <c r="DG202" s="6" t="str">
        <f>IF($C202="OK",_xlfn.NUMBERVALUE(Plantilla!DE213),"")</f>
        <v/>
      </c>
      <c r="DH202" s="6" t="str">
        <f>IF($C202="OK",_xlfn.NUMBERVALUE(Plantilla!DF213),"")</f>
        <v/>
      </c>
      <c r="DI202" s="6" t="str">
        <f>IF($C202="OK",_xlfn.NUMBERVALUE(Plantilla!DG213),"")</f>
        <v/>
      </c>
      <c r="DJ202" s="6" t="str">
        <f>IF($C202="OK",_xlfn.NUMBERVALUE(Plantilla!DH213),"")</f>
        <v/>
      </c>
      <c r="DK202" s="6" t="str">
        <f>IF($C202="OK",_xlfn.NUMBERVALUE(Plantilla!DI213),"")</f>
        <v/>
      </c>
      <c r="DL202" s="6" t="str">
        <f>IF($C202="OK",_xlfn.NUMBERVALUE(Plantilla!DJ213),"")</f>
        <v/>
      </c>
      <c r="DM202" s="6" t="str">
        <f>IF($C202="OK",_xlfn.NUMBERVALUE(Plantilla!DK213),"")</f>
        <v/>
      </c>
      <c r="DN202" s="6" t="str">
        <f>IF($C202="OK",_xlfn.NUMBERVALUE(Plantilla!DL213),"")</f>
        <v/>
      </c>
      <c r="DO202" s="6" t="str">
        <f>IF($C202="OK",_xlfn.NUMBERVALUE(Plantilla!DM213),"")</f>
        <v/>
      </c>
      <c r="DP202" s="6" t="str">
        <f>IF($C202="OK",_xlfn.NUMBERVALUE(Plantilla!DN213),"")</f>
        <v/>
      </c>
      <c r="DQ202" s="6" t="str">
        <f>IF($C202="OK",_xlfn.NUMBERVALUE(Plantilla!DO213),"")</f>
        <v/>
      </c>
      <c r="DR202" s="6" t="str">
        <f>IF($C202="OK",_xlfn.NUMBERVALUE(Plantilla!DP213),"")</f>
        <v/>
      </c>
      <c r="DS202" t="str">
        <f>IF($C202="OK",TEXT(Plantilla!DR213,"#"),"")</f>
        <v/>
      </c>
      <c r="DT202" s="6"/>
    </row>
    <row r="203" spans="1:124" x14ac:dyDescent="0.25">
      <c r="A203" t="str">
        <f>IF(Plantilla!$I$6="¡Perfecto!, Guarda el archivo y adjúntalo a tu interfaz de Nómina Electrónica","OK","Error")</f>
        <v>OK</v>
      </c>
      <c r="B203" t="str">
        <f>IF(Plantilla!$I$6="¡Perfecto!, Guarda el archivo y adjúntalo a tu interfaz de Nómina Electrónica",MID(Plantilla!$D$2,SEARCH("V",Plantilla!$D$2),10),"")</f>
        <v>V2.0</v>
      </c>
      <c r="C203" t="str">
        <f>Plantilla!C214</f>
        <v/>
      </c>
      <c r="D203" t="str">
        <f>IF($C203="OK",Plantilla!B214,"")</f>
        <v/>
      </c>
      <c r="E203" t="str">
        <f>IF($C203="OK",
   VLOOKUP(Plantilla!$E$4,'Tablas '!$AP$4:$AT$6,5,FALSE),
"")</f>
        <v/>
      </c>
      <c r="F203" t="str">
        <f>IF($C203="OK",TEXT(Plantilla!D214,"#"),"")</f>
        <v/>
      </c>
      <c r="G203" t="str">
        <f>IF($C203="OK",
   VLOOKUP(Plantilla!E214,'Tablas '!$B$4:$C$14,2,FALSE),
"")</f>
        <v/>
      </c>
      <c r="H203" t="str">
        <f>IF($C203="OK",TEXT(Plantilla!F214,"#"),"")</f>
        <v/>
      </c>
      <c r="I203" t="str">
        <f>IF($C203="OK",TEXT(Plantilla!G214,"#"),"")</f>
        <v/>
      </c>
      <c r="J203" t="str">
        <f>IF($C203="OK",TEXT(Plantilla!H214,"#"),"")</f>
        <v/>
      </c>
      <c r="K203" t="str">
        <f>IF($C203="OK",TEXT(Plantilla!I214,"#"),"")</f>
        <v/>
      </c>
      <c r="L203" t="str">
        <f>IF($C203="OK",TEXT(Plantilla!J214,"#"),"")</f>
        <v/>
      </c>
      <c r="M203" t="str">
        <f>IF($C203="OK",TEXT(Plantilla!K214,"#"),"")</f>
        <v/>
      </c>
      <c r="N203" t="str">
        <f>IF($C203="OK",
   CONCATENATE(YEAR(Plantilla!L214),"-",TEXT(MONTH(Plantilla!L214),"00"),"-",TEXT(DAY(Plantilla!L214),"00")),
"")</f>
        <v/>
      </c>
      <c r="O203" t="str">
        <f>IF($C203="OK",_xlfn.NUMBERVALUE(Plantilla!M214),"")</f>
        <v/>
      </c>
      <c r="P203" t="str">
        <f>IF($C203="OK",
   IF(Plantilla!N214&lt;&gt;"",
      CONCATENATE(YEAR(Plantilla!N214),"-",TEXT(MONTH(Plantilla!N214),"00"),"-",TEXT(DAY(Plantilla!N214),"00")),
   ""),
"")</f>
        <v/>
      </c>
      <c r="Q203" t="str">
        <f>IF($C203="OK",
   VLOOKUP(Plantilla!O214,'Tablas '!$E$4:$F$19,2,FALSE),
"")</f>
        <v/>
      </c>
      <c r="R203" t="str">
        <f>IF($C203="OK",
   VLOOKUP(Plantilla!P214,'Tablas '!$H$4:$I$5,2,FALSE),
"")</f>
        <v/>
      </c>
      <c r="S203" t="str">
        <f>IF($C203="OK",
   VLOOKUP(Plantilla!Q214,'Tablas '!$K$4:$L$8,2,FALSE),
"")</f>
        <v/>
      </c>
      <c r="T203" t="str">
        <f>IF($C203="OK",
   VLOOKUP(Plantilla!R214,'Tablas '!$AE$4:$AF$6,2,FALSE),
"")</f>
        <v/>
      </c>
      <c r="U203" t="str">
        <f>IF($C203="OK",
   VLOOKUP(Plantilla!S214,'Tablas '!$AE$4:$AF$6,2,FALSE),
"")</f>
        <v/>
      </c>
      <c r="V203" t="str">
        <f>IF($C203="OK",TEXT(Plantilla!T214,"#"),"")</f>
        <v/>
      </c>
      <c r="W203" s="84" t="str">
        <f>IF($C203="OK",
   VLOOKUP(Plantilla!U214,'Tablas '!$AM$4:$AN$1126,2,FALSE),
"")</f>
        <v/>
      </c>
      <c r="X203" t="str">
        <f>IF($C203="OK",TEXT(Plantilla!V214,"#"),"")</f>
        <v/>
      </c>
      <c r="Y203" t="str">
        <f>IF($C203="OK",
   CONCATENATE(YEAR(Plantilla!W214),"-",TEXT(MONTH(Plantilla!W214),"00"),"-",TEXT(DAY(Plantilla!W214),"00")),
"")</f>
        <v/>
      </c>
      <c r="Z203" t="str">
        <f>IF($C203="OK",
   CONCATENATE(YEAR(Plantilla!X214),"-",TEXT(MONTH(Plantilla!X214),"00"),"-",TEXT(DAY(Plantilla!X214),"00")),
"")</f>
        <v/>
      </c>
      <c r="AA203" t="str">
        <f>IF($C203="OK",
   TEXT(VLOOKUP(Plantilla!Y214,'Tablas '!$Q$4:$R$9,2,FALSE),"#"),
"")</f>
        <v/>
      </c>
      <c r="AB203" t="str">
        <f>IF($C203="OK",
   CONCATENATE(YEAR(Plantilla!Z214),"-",TEXT(MONTH(Plantilla!Z214),"00"),"-",TEXT(DAY(Plantilla!Z214),"00")),
"")</f>
        <v/>
      </c>
      <c r="AC203" t="str">
        <f>IF($C203="OK",
   TEXT(VLOOKUP(Plantilla!AA214,'Tablas '!$T$4:$U$13,2,FALSE),"#"),
"")</f>
        <v/>
      </c>
      <c r="AD203" t="str">
        <f>IF($C203="OK",TEXT(Plantilla!AB214,"#"),"")</f>
        <v/>
      </c>
      <c r="AE203" t="str">
        <f>IF($C203="OK",
   IF(Plantilla!AC214&lt;&gt;"",
      TEXT(VLOOKUP(Plantilla!AC214,'Tablas '!$W$4:$X$7,2,FALSE),"#"),
   ""),
"")</f>
        <v/>
      </c>
      <c r="AF203" t="str">
        <f>IF($C203="OK",TEXT(Plantilla!AD214,"#"),"")</f>
        <v/>
      </c>
      <c r="AG203" s="6" t="str">
        <f>IF($C203="OK",_xlfn.NUMBERVALUE(Plantilla!AE214),"")</f>
        <v/>
      </c>
      <c r="AH203" s="4" t="str">
        <f>IF($C203="OK",_xlfn.NUMBERVALUE(Plantilla!AF214),"")</f>
        <v/>
      </c>
      <c r="AI203" s="6" t="str">
        <f>IF($C203="OK",_xlfn.NUMBERVALUE(Plantilla!AG214),"")</f>
        <v/>
      </c>
      <c r="AJ203" s="6" t="str">
        <f>IF($C203="OK",_xlfn.NUMBERVALUE(Plantilla!AH214),"")</f>
        <v/>
      </c>
      <c r="AK203" s="6" t="str">
        <f>IF($C203="OK",_xlfn.NUMBERVALUE(Plantilla!AI214),"")</f>
        <v/>
      </c>
      <c r="AL203" s="6" t="str">
        <f>IF($C203="OK",_xlfn.NUMBERVALUE(Plantilla!AJ214),"")</f>
        <v/>
      </c>
      <c r="AM203" s="4" t="str">
        <f>IF($C203="OK",_xlfn.NUMBERVALUE(Plantilla!AK214),"")</f>
        <v/>
      </c>
      <c r="AN203" s="6" t="str">
        <f>IF($C203="OK",_xlfn.NUMBERVALUE(Plantilla!AL214),"")</f>
        <v/>
      </c>
      <c r="AO203" s="4" t="str">
        <f>IF($C203="OK",_xlfn.NUMBERVALUE(Plantilla!AM214),"")</f>
        <v/>
      </c>
      <c r="AP203" s="6" t="str">
        <f>IF($C203="OK",_xlfn.NUMBERVALUE(Plantilla!AN214),"")</f>
        <v/>
      </c>
      <c r="AQ203" s="4" t="str">
        <f>IF($C203="OK",_xlfn.NUMBERVALUE(Plantilla!AO214),"")</f>
        <v/>
      </c>
      <c r="AR203" s="6" t="str">
        <f>IF($C203="OK",_xlfn.NUMBERVALUE(Plantilla!AP214),"")</f>
        <v/>
      </c>
      <c r="AS203" s="4" t="str">
        <f>IF($C203="OK",_xlfn.NUMBERVALUE(Plantilla!AQ214),"")</f>
        <v/>
      </c>
      <c r="AT203" s="6" t="str">
        <f>IF($C203="OK",_xlfn.NUMBERVALUE(Plantilla!AR214),"")</f>
        <v/>
      </c>
      <c r="AU203" s="4" t="str">
        <f>IF($C203="OK",_xlfn.NUMBERVALUE(Plantilla!AS214),"")</f>
        <v/>
      </c>
      <c r="AV203" s="6" t="str">
        <f>IF($C203="OK",_xlfn.NUMBERVALUE(Plantilla!AT214),"")</f>
        <v/>
      </c>
      <c r="AW203" s="4" t="str">
        <f>IF($C203="OK",_xlfn.NUMBERVALUE(Plantilla!AU214),"")</f>
        <v/>
      </c>
      <c r="AX203" s="6" t="str">
        <f>IF($C203="OK",_xlfn.NUMBERVALUE(Plantilla!AV214),"")</f>
        <v/>
      </c>
      <c r="AY203" s="4" t="str">
        <f>IF($C203="OK",_xlfn.NUMBERVALUE(Plantilla!AW214),"")</f>
        <v/>
      </c>
      <c r="AZ203" s="6" t="str">
        <f>IF($C203="OK",_xlfn.NUMBERVALUE(Plantilla!AX214),"")</f>
        <v/>
      </c>
      <c r="BA203" t="str">
        <f>IF($C203="OK",_xlfn.NUMBERVALUE(Plantilla!AY214),"")</f>
        <v/>
      </c>
      <c r="BB203" t="str">
        <f>IF($C203="OK",_xlfn.NUMBERVALUE(Plantilla!AZ214),"")</f>
        <v/>
      </c>
      <c r="BC203" s="4" t="str">
        <f>IF($C203="OK",_xlfn.NUMBERVALUE(Plantilla!BA214),"")</f>
        <v/>
      </c>
      <c r="BD203" s="6" t="str">
        <f>IF($C203="OK",_xlfn.NUMBERVALUE(Plantilla!BB214),"")</f>
        <v/>
      </c>
      <c r="BE203" s="4" t="str">
        <f>IF($C203="OK",_xlfn.NUMBERVALUE(Plantilla!BC214),"")</f>
        <v/>
      </c>
      <c r="BF203" s="6" t="str">
        <f>IF($C203="OK",_xlfn.NUMBERVALUE(Plantilla!BD214),"")</f>
        <v/>
      </c>
      <c r="BG203" s="4" t="str">
        <f>IF($C203="OK",_xlfn.NUMBERVALUE(Plantilla!BE214),"")</f>
        <v/>
      </c>
      <c r="BH203" s="6" t="str">
        <f>IF($C203="OK",_xlfn.NUMBERVALUE(Plantilla!BF214),"")</f>
        <v/>
      </c>
      <c r="BI203" s="110" t="str">
        <f>IF($C203="OK",_xlfn.NUMBERVALUE(Plantilla!BG214),"")</f>
        <v/>
      </c>
      <c r="BJ203" s="6" t="str">
        <f>IF($C203="OK",_xlfn.NUMBERVALUE(Plantilla!BH214),"")</f>
        <v/>
      </c>
      <c r="BK203" s="109" t="str">
        <f>IF($C203="OK",_xlfn.NUMBERVALUE(Plantilla!BI214),"")</f>
        <v/>
      </c>
      <c r="BL203" s="6" t="str">
        <f>IF($C203="OK",
   IF(Plantilla!BJ214&lt;&gt;"",
      TEXT(VLOOKUP(Plantilla!BJ214,'Tablas '!$Z$4:$AA$6,2,FALSE),"#"),
   ""),
"")</f>
        <v/>
      </c>
      <c r="BM203" s="4" t="str">
        <f>IF($C203="OK",_xlfn.NUMBERVALUE(Plantilla!BK214),"")</f>
        <v/>
      </c>
      <c r="BN203" s="4" t="str">
        <f>IF($C203="OK",_xlfn.NUMBERVALUE(Plantilla!BL214),"")</f>
        <v/>
      </c>
      <c r="BO203" s="6" t="str">
        <f>IF($C203="OK",_xlfn.NUMBERVALUE(Plantilla!BM214),"")</f>
        <v/>
      </c>
      <c r="BP203" s="4" t="str">
        <f>IF($C203="OK",_xlfn.NUMBERVALUE(Plantilla!BN214),"")</f>
        <v/>
      </c>
      <c r="BQ203" s="6" t="str">
        <f>IF($C203="OK",_xlfn.NUMBERVALUE(Plantilla!BO214),"")</f>
        <v/>
      </c>
      <c r="BR203" s="4" t="str">
        <f>IF($C203="OK",_xlfn.NUMBERVALUE(Plantilla!BP214),"")</f>
        <v/>
      </c>
      <c r="BS203" s="6" t="str">
        <f>IF($C203="OK",_xlfn.NUMBERVALUE(Plantilla!BQ214),"")</f>
        <v/>
      </c>
      <c r="BT203" s="4" t="str">
        <f>IF($C203="OK",_xlfn.NUMBERVALUE(Plantilla!BR214),"")</f>
        <v/>
      </c>
      <c r="BU203" s="6" t="str">
        <f>IF($C203="OK",_xlfn.NUMBERVALUE(Plantilla!BS214),"")</f>
        <v/>
      </c>
      <c r="BV203" s="6" t="str">
        <f>IF($C203="OK",_xlfn.NUMBERVALUE(Plantilla!BT214),"")</f>
        <v/>
      </c>
      <c r="BW203" s="6" t="str">
        <f>IF($C203="OK",_xlfn.NUMBERVALUE(Plantilla!BU214),"")</f>
        <v/>
      </c>
      <c r="BX203" s="6" t="str">
        <f>IF($C203="OK",_xlfn.NUMBERVALUE(Plantilla!BV214),"")</f>
        <v/>
      </c>
      <c r="BY203" s="6" t="str">
        <f>IF($C203="OK",_xlfn.NUMBERVALUE(Plantilla!BW214),"")</f>
        <v/>
      </c>
      <c r="BZ203" s="6" t="str">
        <f>IF($C203="OK",_xlfn.NUMBERVALUE(Plantilla!BX214),"")</f>
        <v/>
      </c>
      <c r="CA203" s="6" t="str">
        <f>IF($C203="OK",_xlfn.NUMBERVALUE(Plantilla!BY214),"")</f>
        <v/>
      </c>
      <c r="CB203" s="6" t="str">
        <f>IF($C203="OK",_xlfn.NUMBERVALUE(Plantilla!BZ214),"")</f>
        <v/>
      </c>
      <c r="CC203" s="6" t="str">
        <f>IF($C203="OK",_xlfn.NUMBERVALUE(Plantilla!CA214),"")</f>
        <v/>
      </c>
      <c r="CD203" s="6" t="str">
        <f>IF($C203="OK",_xlfn.NUMBERVALUE(Plantilla!CB214),"")</f>
        <v/>
      </c>
      <c r="CE203" s="6" t="str">
        <f>IF($C203="OK",_xlfn.NUMBERVALUE(Plantilla!CC214),"")</f>
        <v/>
      </c>
      <c r="CF203" s="4" t="str">
        <f>IF($C203="OK",_xlfn.NUMBERVALUE(Plantilla!CD214),"")</f>
        <v/>
      </c>
      <c r="CG203" s="6" t="str">
        <f>IF($C203="OK",_xlfn.NUMBERVALUE(Plantilla!CE214),"")</f>
        <v/>
      </c>
      <c r="CH203" s="6" t="str">
        <f>IF($C203="OK",_xlfn.NUMBERVALUE(Plantilla!CF214),"")</f>
        <v/>
      </c>
      <c r="CI203" s="6" t="str">
        <f>IF($C203="OK",_xlfn.NUMBERVALUE(Plantilla!CG214),"")</f>
        <v/>
      </c>
      <c r="CJ203" s="6" t="str">
        <f>IF($C203="OK",_xlfn.NUMBERVALUE(Plantilla!CH214),"")</f>
        <v/>
      </c>
      <c r="CK203" s="6" t="str">
        <f>IF($C203="OK",_xlfn.NUMBERVALUE(Plantilla!CI214),"")</f>
        <v/>
      </c>
      <c r="CL203" s="6" t="str">
        <f>IF($C203="OK",_xlfn.NUMBERVALUE(Plantilla!CJ214),"")</f>
        <v/>
      </c>
      <c r="CM203" t="str">
        <f>IF($C203="OK",TEXT(Plantilla!CK214,"#"),"")</f>
        <v/>
      </c>
      <c r="CN203" s="6" t="str">
        <f>IF($C203="OK",_xlfn.NUMBERVALUE(Plantilla!CL214),"")</f>
        <v/>
      </c>
      <c r="CO203" s="6" t="str">
        <f>IF($C203="OK",_xlfn.NUMBERVALUE(Plantilla!CM214),"")</f>
        <v/>
      </c>
      <c r="CP203" s="110" t="str">
        <f>IF($C203="OK",_xlfn.NUMBERVALUE(Plantilla!CN214),"")</f>
        <v/>
      </c>
      <c r="CQ203" s="6" t="str">
        <f>IF($C203="OK",_xlfn.NUMBERVALUE(Plantilla!CO214),"")</f>
        <v/>
      </c>
      <c r="CR203" s="109" t="str">
        <f>IF($C203="OK",_xlfn.NUMBERVALUE(Plantilla!CP214),"")</f>
        <v/>
      </c>
      <c r="CS203" s="110" t="str">
        <f>IF($C203="OK",_xlfn.NUMBERVALUE(Plantilla!CQ214),"")</f>
        <v/>
      </c>
      <c r="CT203" s="6" t="str">
        <f>IF($C203="OK",_xlfn.NUMBERVALUE(Plantilla!CR214),"")</f>
        <v/>
      </c>
      <c r="CU203" s="109" t="str">
        <f>IF($C203="OK",_xlfn.NUMBERVALUE(Plantilla!CS214),"")</f>
        <v/>
      </c>
      <c r="CV203" s="110" t="str">
        <f>IF($C203="OK",_xlfn.NUMBERVALUE(Plantilla!CT214),"")</f>
        <v/>
      </c>
      <c r="CW203" s="6" t="str">
        <f>IF($C203="OK",_xlfn.NUMBERVALUE(Plantilla!CU214),"")</f>
        <v/>
      </c>
      <c r="CX203" s="82" t="str">
        <f>IF($C203="OK",_xlfn.NUMBERVALUE(Plantilla!CV214),"")</f>
        <v/>
      </c>
      <c r="CY203" s="6" t="str">
        <f>IF($C203="OK",_xlfn.NUMBERVALUE(Plantilla!CW214),"")</f>
        <v/>
      </c>
      <c r="CZ203" s="82" t="str">
        <f>IF($C203="OK",_xlfn.NUMBERVALUE(Plantilla!CX214),"")</f>
        <v/>
      </c>
      <c r="DA203" s="6" t="str">
        <f>IF($C203="OK",_xlfn.NUMBERVALUE(Plantilla!CY214),"")</f>
        <v/>
      </c>
      <c r="DB203" s="109" t="str">
        <f>IF($C203="OK",_xlfn.NUMBERVALUE(Plantilla!CZ214),"")</f>
        <v/>
      </c>
      <c r="DC203" s="6" t="str">
        <f>IF($C203="OK",_xlfn.NUMBERVALUE(Plantilla!DA214),"")</f>
        <v/>
      </c>
      <c r="DD203" s="6" t="str">
        <f>IF($C203="OK",TEXT(Plantilla!DB214,"#"),"")</f>
        <v/>
      </c>
      <c r="DE203" s="6" t="str">
        <f>IF($C203="OK",_xlfn.NUMBERVALUE(Plantilla!DC214),"")</f>
        <v/>
      </c>
      <c r="DF203" s="4" t="str">
        <f>IF($C203="OK",_xlfn.NUMBERVALUE(Plantilla!DD214),"")</f>
        <v/>
      </c>
      <c r="DG203" s="6" t="str">
        <f>IF($C203="OK",_xlfn.NUMBERVALUE(Plantilla!DE214),"")</f>
        <v/>
      </c>
      <c r="DH203" s="6" t="str">
        <f>IF($C203="OK",_xlfn.NUMBERVALUE(Plantilla!DF214),"")</f>
        <v/>
      </c>
      <c r="DI203" s="6" t="str">
        <f>IF($C203="OK",_xlfn.NUMBERVALUE(Plantilla!DG214),"")</f>
        <v/>
      </c>
      <c r="DJ203" s="6" t="str">
        <f>IF($C203="OK",_xlfn.NUMBERVALUE(Plantilla!DH214),"")</f>
        <v/>
      </c>
      <c r="DK203" s="6" t="str">
        <f>IF($C203="OK",_xlfn.NUMBERVALUE(Plantilla!DI214),"")</f>
        <v/>
      </c>
      <c r="DL203" s="6" t="str">
        <f>IF($C203="OK",_xlfn.NUMBERVALUE(Plantilla!DJ214),"")</f>
        <v/>
      </c>
      <c r="DM203" s="6" t="str">
        <f>IF($C203="OK",_xlfn.NUMBERVALUE(Plantilla!DK214),"")</f>
        <v/>
      </c>
      <c r="DN203" s="6" t="str">
        <f>IF($C203="OK",_xlfn.NUMBERVALUE(Plantilla!DL214),"")</f>
        <v/>
      </c>
      <c r="DO203" s="6" t="str">
        <f>IF($C203="OK",_xlfn.NUMBERVALUE(Plantilla!DM214),"")</f>
        <v/>
      </c>
      <c r="DP203" s="6" t="str">
        <f>IF($C203="OK",_xlfn.NUMBERVALUE(Plantilla!DN214),"")</f>
        <v/>
      </c>
      <c r="DQ203" s="6" t="str">
        <f>IF($C203="OK",_xlfn.NUMBERVALUE(Plantilla!DO214),"")</f>
        <v/>
      </c>
      <c r="DR203" s="6" t="str">
        <f>IF($C203="OK",_xlfn.NUMBERVALUE(Plantilla!DP214),"")</f>
        <v/>
      </c>
      <c r="DS203" t="str">
        <f>IF($C203="OK",TEXT(Plantilla!DR214,"#"),"")</f>
        <v/>
      </c>
      <c r="DT203" s="6"/>
    </row>
    <row r="204" spans="1:124" x14ac:dyDescent="0.25">
      <c r="A204" t="str">
        <f>IF(Plantilla!$I$6="¡Perfecto!, Guarda el archivo y adjúntalo a tu interfaz de Nómina Electrónica","OK","Error")</f>
        <v>OK</v>
      </c>
      <c r="B204" t="str">
        <f>IF(Plantilla!$I$6="¡Perfecto!, Guarda el archivo y adjúntalo a tu interfaz de Nómina Electrónica",MID(Plantilla!$D$2,SEARCH("V",Plantilla!$D$2),10),"")</f>
        <v>V2.0</v>
      </c>
      <c r="C204" t="str">
        <f>Plantilla!C215</f>
        <v/>
      </c>
      <c r="D204" t="str">
        <f>IF($C204="OK",Plantilla!B215,"")</f>
        <v/>
      </c>
      <c r="E204" t="str">
        <f>IF($C204="OK",
   VLOOKUP(Plantilla!$E$4,'Tablas '!$AP$4:$AT$6,5,FALSE),
"")</f>
        <v/>
      </c>
      <c r="F204" t="str">
        <f>IF($C204="OK",TEXT(Plantilla!D215,"#"),"")</f>
        <v/>
      </c>
      <c r="G204" t="str">
        <f>IF($C204="OK",
   VLOOKUP(Plantilla!E215,'Tablas '!$B$4:$C$14,2,FALSE),
"")</f>
        <v/>
      </c>
      <c r="H204" t="str">
        <f>IF($C204="OK",TEXT(Plantilla!F215,"#"),"")</f>
        <v/>
      </c>
      <c r="I204" t="str">
        <f>IF($C204="OK",TEXT(Plantilla!G215,"#"),"")</f>
        <v/>
      </c>
      <c r="J204" t="str">
        <f>IF($C204="OK",TEXT(Plantilla!H215,"#"),"")</f>
        <v/>
      </c>
      <c r="K204" t="str">
        <f>IF($C204="OK",TEXT(Plantilla!I215,"#"),"")</f>
        <v/>
      </c>
      <c r="L204" t="str">
        <f>IF($C204="OK",TEXT(Plantilla!J215,"#"),"")</f>
        <v/>
      </c>
      <c r="M204" t="str">
        <f>IF($C204="OK",TEXT(Plantilla!K215,"#"),"")</f>
        <v/>
      </c>
      <c r="N204" t="str">
        <f>IF($C204="OK",
   CONCATENATE(YEAR(Plantilla!L215),"-",TEXT(MONTH(Plantilla!L215),"00"),"-",TEXT(DAY(Plantilla!L215),"00")),
"")</f>
        <v/>
      </c>
      <c r="O204" t="str">
        <f>IF($C204="OK",_xlfn.NUMBERVALUE(Plantilla!M215),"")</f>
        <v/>
      </c>
      <c r="P204" t="str">
        <f>IF($C204="OK",
   IF(Plantilla!N215&lt;&gt;"",
      CONCATENATE(YEAR(Plantilla!N215),"-",TEXT(MONTH(Plantilla!N215),"00"),"-",TEXT(DAY(Plantilla!N215),"00")),
   ""),
"")</f>
        <v/>
      </c>
      <c r="Q204" t="str">
        <f>IF($C204="OK",
   VLOOKUP(Plantilla!O215,'Tablas '!$E$4:$F$19,2,FALSE),
"")</f>
        <v/>
      </c>
      <c r="R204" t="str">
        <f>IF($C204="OK",
   VLOOKUP(Plantilla!P215,'Tablas '!$H$4:$I$5,2,FALSE),
"")</f>
        <v/>
      </c>
      <c r="S204" t="str">
        <f>IF($C204="OK",
   VLOOKUP(Plantilla!Q215,'Tablas '!$K$4:$L$8,2,FALSE),
"")</f>
        <v/>
      </c>
      <c r="T204" t="str">
        <f>IF($C204="OK",
   VLOOKUP(Plantilla!R215,'Tablas '!$AE$4:$AF$6,2,FALSE),
"")</f>
        <v/>
      </c>
      <c r="U204" t="str">
        <f>IF($C204="OK",
   VLOOKUP(Plantilla!S215,'Tablas '!$AE$4:$AF$6,2,FALSE),
"")</f>
        <v/>
      </c>
      <c r="V204" t="str">
        <f>IF($C204="OK",TEXT(Plantilla!T215,"#"),"")</f>
        <v/>
      </c>
      <c r="W204" s="84" t="str">
        <f>IF($C204="OK",
   VLOOKUP(Plantilla!U215,'Tablas '!$AM$4:$AN$1126,2,FALSE),
"")</f>
        <v/>
      </c>
      <c r="X204" t="str">
        <f>IF($C204="OK",TEXT(Plantilla!V215,"#"),"")</f>
        <v/>
      </c>
      <c r="Y204" t="str">
        <f>IF($C204="OK",
   CONCATENATE(YEAR(Plantilla!W215),"-",TEXT(MONTH(Plantilla!W215),"00"),"-",TEXT(DAY(Plantilla!W215),"00")),
"")</f>
        <v/>
      </c>
      <c r="Z204" t="str">
        <f>IF($C204="OK",
   CONCATENATE(YEAR(Plantilla!X215),"-",TEXT(MONTH(Plantilla!X215),"00"),"-",TEXT(DAY(Plantilla!X215),"00")),
"")</f>
        <v/>
      </c>
      <c r="AA204" t="str">
        <f>IF($C204="OK",
   TEXT(VLOOKUP(Plantilla!Y215,'Tablas '!$Q$4:$R$9,2,FALSE),"#"),
"")</f>
        <v/>
      </c>
      <c r="AB204" t="str">
        <f>IF($C204="OK",
   CONCATENATE(YEAR(Plantilla!Z215),"-",TEXT(MONTH(Plantilla!Z215),"00"),"-",TEXT(DAY(Plantilla!Z215),"00")),
"")</f>
        <v/>
      </c>
      <c r="AC204" t="str">
        <f>IF($C204="OK",
   TEXT(VLOOKUP(Plantilla!AA215,'Tablas '!$T$4:$U$13,2,FALSE),"#"),
"")</f>
        <v/>
      </c>
      <c r="AD204" t="str">
        <f>IF($C204="OK",TEXT(Plantilla!AB215,"#"),"")</f>
        <v/>
      </c>
      <c r="AE204" t="str">
        <f>IF($C204="OK",
   IF(Plantilla!AC215&lt;&gt;"",
      TEXT(VLOOKUP(Plantilla!AC215,'Tablas '!$W$4:$X$7,2,FALSE),"#"),
   ""),
"")</f>
        <v/>
      </c>
      <c r="AF204" t="str">
        <f>IF($C204="OK",TEXT(Plantilla!AD215,"#"),"")</f>
        <v/>
      </c>
      <c r="AG204" s="6" t="str">
        <f>IF($C204="OK",_xlfn.NUMBERVALUE(Plantilla!AE215),"")</f>
        <v/>
      </c>
      <c r="AH204" s="4" t="str">
        <f>IF($C204="OK",_xlfn.NUMBERVALUE(Plantilla!AF215),"")</f>
        <v/>
      </c>
      <c r="AI204" s="6" t="str">
        <f>IF($C204="OK",_xlfn.NUMBERVALUE(Plantilla!AG215),"")</f>
        <v/>
      </c>
      <c r="AJ204" s="6" t="str">
        <f>IF($C204="OK",_xlfn.NUMBERVALUE(Plantilla!AH215),"")</f>
        <v/>
      </c>
      <c r="AK204" s="6" t="str">
        <f>IF($C204="OK",_xlfn.NUMBERVALUE(Plantilla!AI215),"")</f>
        <v/>
      </c>
      <c r="AL204" s="6" t="str">
        <f>IF($C204="OK",_xlfn.NUMBERVALUE(Plantilla!AJ215),"")</f>
        <v/>
      </c>
      <c r="AM204" s="4" t="str">
        <f>IF($C204="OK",_xlfn.NUMBERVALUE(Plantilla!AK215),"")</f>
        <v/>
      </c>
      <c r="AN204" s="6" t="str">
        <f>IF($C204="OK",_xlfn.NUMBERVALUE(Plantilla!AL215),"")</f>
        <v/>
      </c>
      <c r="AO204" s="4" t="str">
        <f>IF($C204="OK",_xlfn.NUMBERVALUE(Plantilla!AM215),"")</f>
        <v/>
      </c>
      <c r="AP204" s="6" t="str">
        <f>IF($C204="OK",_xlfn.NUMBERVALUE(Plantilla!AN215),"")</f>
        <v/>
      </c>
      <c r="AQ204" s="4" t="str">
        <f>IF($C204="OK",_xlfn.NUMBERVALUE(Plantilla!AO215),"")</f>
        <v/>
      </c>
      <c r="AR204" s="6" t="str">
        <f>IF($C204="OK",_xlfn.NUMBERVALUE(Plantilla!AP215),"")</f>
        <v/>
      </c>
      <c r="AS204" s="4" t="str">
        <f>IF($C204="OK",_xlfn.NUMBERVALUE(Plantilla!AQ215),"")</f>
        <v/>
      </c>
      <c r="AT204" s="6" t="str">
        <f>IF($C204="OK",_xlfn.NUMBERVALUE(Plantilla!AR215),"")</f>
        <v/>
      </c>
      <c r="AU204" s="4" t="str">
        <f>IF($C204="OK",_xlfn.NUMBERVALUE(Plantilla!AS215),"")</f>
        <v/>
      </c>
      <c r="AV204" s="6" t="str">
        <f>IF($C204="OK",_xlfn.NUMBERVALUE(Plantilla!AT215),"")</f>
        <v/>
      </c>
      <c r="AW204" s="4" t="str">
        <f>IF($C204="OK",_xlfn.NUMBERVALUE(Plantilla!AU215),"")</f>
        <v/>
      </c>
      <c r="AX204" s="6" t="str">
        <f>IF($C204="OK",_xlfn.NUMBERVALUE(Plantilla!AV215),"")</f>
        <v/>
      </c>
      <c r="AY204" s="4" t="str">
        <f>IF($C204="OK",_xlfn.NUMBERVALUE(Plantilla!AW215),"")</f>
        <v/>
      </c>
      <c r="AZ204" s="6" t="str">
        <f>IF($C204="OK",_xlfn.NUMBERVALUE(Plantilla!AX215),"")</f>
        <v/>
      </c>
      <c r="BA204" t="str">
        <f>IF($C204="OK",_xlfn.NUMBERVALUE(Plantilla!AY215),"")</f>
        <v/>
      </c>
      <c r="BB204" t="str">
        <f>IF($C204="OK",_xlfn.NUMBERVALUE(Plantilla!AZ215),"")</f>
        <v/>
      </c>
      <c r="BC204" s="4" t="str">
        <f>IF($C204="OK",_xlfn.NUMBERVALUE(Plantilla!BA215),"")</f>
        <v/>
      </c>
      <c r="BD204" s="6" t="str">
        <f>IF($C204="OK",_xlfn.NUMBERVALUE(Plantilla!BB215),"")</f>
        <v/>
      </c>
      <c r="BE204" s="4" t="str">
        <f>IF($C204="OK",_xlfn.NUMBERVALUE(Plantilla!BC215),"")</f>
        <v/>
      </c>
      <c r="BF204" s="6" t="str">
        <f>IF($C204="OK",_xlfn.NUMBERVALUE(Plantilla!BD215),"")</f>
        <v/>
      </c>
      <c r="BG204" s="4" t="str">
        <f>IF($C204="OK",_xlfn.NUMBERVALUE(Plantilla!BE215),"")</f>
        <v/>
      </c>
      <c r="BH204" s="6" t="str">
        <f>IF($C204="OK",_xlfn.NUMBERVALUE(Plantilla!BF215),"")</f>
        <v/>
      </c>
      <c r="BI204" s="110" t="str">
        <f>IF($C204="OK",_xlfn.NUMBERVALUE(Plantilla!BG215),"")</f>
        <v/>
      </c>
      <c r="BJ204" s="6" t="str">
        <f>IF($C204="OK",_xlfn.NUMBERVALUE(Plantilla!BH215),"")</f>
        <v/>
      </c>
      <c r="BK204" s="109" t="str">
        <f>IF($C204="OK",_xlfn.NUMBERVALUE(Plantilla!BI215),"")</f>
        <v/>
      </c>
      <c r="BL204" s="6" t="str">
        <f>IF($C204="OK",
   IF(Plantilla!BJ215&lt;&gt;"",
      TEXT(VLOOKUP(Plantilla!BJ215,'Tablas '!$Z$4:$AA$6,2,FALSE),"#"),
   ""),
"")</f>
        <v/>
      </c>
      <c r="BM204" s="4" t="str">
        <f>IF($C204="OK",_xlfn.NUMBERVALUE(Plantilla!BK215),"")</f>
        <v/>
      </c>
      <c r="BN204" s="4" t="str">
        <f>IF($C204="OK",_xlfn.NUMBERVALUE(Plantilla!BL215),"")</f>
        <v/>
      </c>
      <c r="BO204" s="6" t="str">
        <f>IF($C204="OK",_xlfn.NUMBERVALUE(Plantilla!BM215),"")</f>
        <v/>
      </c>
      <c r="BP204" s="4" t="str">
        <f>IF($C204="OK",_xlfn.NUMBERVALUE(Plantilla!BN215),"")</f>
        <v/>
      </c>
      <c r="BQ204" s="6" t="str">
        <f>IF($C204="OK",_xlfn.NUMBERVALUE(Plantilla!BO215),"")</f>
        <v/>
      </c>
      <c r="BR204" s="4" t="str">
        <f>IF($C204="OK",_xlfn.NUMBERVALUE(Plantilla!BP215),"")</f>
        <v/>
      </c>
      <c r="BS204" s="6" t="str">
        <f>IF($C204="OK",_xlfn.NUMBERVALUE(Plantilla!BQ215),"")</f>
        <v/>
      </c>
      <c r="BT204" s="4" t="str">
        <f>IF($C204="OK",_xlfn.NUMBERVALUE(Plantilla!BR215),"")</f>
        <v/>
      </c>
      <c r="BU204" s="6" t="str">
        <f>IF($C204="OK",_xlfn.NUMBERVALUE(Plantilla!BS215),"")</f>
        <v/>
      </c>
      <c r="BV204" s="6" t="str">
        <f>IF($C204="OK",_xlfn.NUMBERVALUE(Plantilla!BT215),"")</f>
        <v/>
      </c>
      <c r="BW204" s="6" t="str">
        <f>IF($C204="OK",_xlfn.NUMBERVALUE(Plantilla!BU215),"")</f>
        <v/>
      </c>
      <c r="BX204" s="6" t="str">
        <f>IF($C204="OK",_xlfn.NUMBERVALUE(Plantilla!BV215),"")</f>
        <v/>
      </c>
      <c r="BY204" s="6" t="str">
        <f>IF($C204="OK",_xlfn.NUMBERVALUE(Plantilla!BW215),"")</f>
        <v/>
      </c>
      <c r="BZ204" s="6" t="str">
        <f>IF($C204="OK",_xlfn.NUMBERVALUE(Plantilla!BX215),"")</f>
        <v/>
      </c>
      <c r="CA204" s="6" t="str">
        <f>IF($C204="OK",_xlfn.NUMBERVALUE(Plantilla!BY215),"")</f>
        <v/>
      </c>
      <c r="CB204" s="6" t="str">
        <f>IF($C204="OK",_xlfn.NUMBERVALUE(Plantilla!BZ215),"")</f>
        <v/>
      </c>
      <c r="CC204" s="6" t="str">
        <f>IF($C204="OK",_xlfn.NUMBERVALUE(Plantilla!CA215),"")</f>
        <v/>
      </c>
      <c r="CD204" s="6" t="str">
        <f>IF($C204="OK",_xlfn.NUMBERVALUE(Plantilla!CB215),"")</f>
        <v/>
      </c>
      <c r="CE204" s="6" t="str">
        <f>IF($C204="OK",_xlfn.NUMBERVALUE(Plantilla!CC215),"")</f>
        <v/>
      </c>
      <c r="CF204" s="4" t="str">
        <f>IF($C204="OK",_xlfn.NUMBERVALUE(Plantilla!CD215),"")</f>
        <v/>
      </c>
      <c r="CG204" s="6" t="str">
        <f>IF($C204="OK",_xlfn.NUMBERVALUE(Plantilla!CE215),"")</f>
        <v/>
      </c>
      <c r="CH204" s="6" t="str">
        <f>IF($C204="OK",_xlfn.NUMBERVALUE(Plantilla!CF215),"")</f>
        <v/>
      </c>
      <c r="CI204" s="6" t="str">
        <f>IF($C204="OK",_xlfn.NUMBERVALUE(Plantilla!CG215),"")</f>
        <v/>
      </c>
      <c r="CJ204" s="6" t="str">
        <f>IF($C204="OK",_xlfn.NUMBERVALUE(Plantilla!CH215),"")</f>
        <v/>
      </c>
      <c r="CK204" s="6" t="str">
        <f>IF($C204="OK",_xlfn.NUMBERVALUE(Plantilla!CI215),"")</f>
        <v/>
      </c>
      <c r="CL204" s="6" t="str">
        <f>IF($C204="OK",_xlfn.NUMBERVALUE(Plantilla!CJ215),"")</f>
        <v/>
      </c>
      <c r="CM204" t="str">
        <f>IF($C204="OK",TEXT(Plantilla!CK215,"#"),"")</f>
        <v/>
      </c>
      <c r="CN204" s="6" t="str">
        <f>IF($C204="OK",_xlfn.NUMBERVALUE(Plantilla!CL215),"")</f>
        <v/>
      </c>
      <c r="CO204" s="6" t="str">
        <f>IF($C204="OK",_xlfn.NUMBERVALUE(Plantilla!CM215),"")</f>
        <v/>
      </c>
      <c r="CP204" s="110" t="str">
        <f>IF($C204="OK",_xlfn.NUMBERVALUE(Plantilla!CN215),"")</f>
        <v/>
      </c>
      <c r="CQ204" s="6" t="str">
        <f>IF($C204="OK",_xlfn.NUMBERVALUE(Plantilla!CO215),"")</f>
        <v/>
      </c>
      <c r="CR204" s="109" t="str">
        <f>IF($C204="OK",_xlfn.NUMBERVALUE(Plantilla!CP215),"")</f>
        <v/>
      </c>
      <c r="CS204" s="110" t="str">
        <f>IF($C204="OK",_xlfn.NUMBERVALUE(Plantilla!CQ215),"")</f>
        <v/>
      </c>
      <c r="CT204" s="6" t="str">
        <f>IF($C204="OK",_xlfn.NUMBERVALUE(Plantilla!CR215),"")</f>
        <v/>
      </c>
      <c r="CU204" s="109" t="str">
        <f>IF($C204="OK",_xlfn.NUMBERVALUE(Plantilla!CS215),"")</f>
        <v/>
      </c>
      <c r="CV204" s="110" t="str">
        <f>IF($C204="OK",_xlfn.NUMBERVALUE(Plantilla!CT215),"")</f>
        <v/>
      </c>
      <c r="CW204" s="6" t="str">
        <f>IF($C204="OK",_xlfn.NUMBERVALUE(Plantilla!CU215),"")</f>
        <v/>
      </c>
      <c r="CX204" s="82" t="str">
        <f>IF($C204="OK",_xlfn.NUMBERVALUE(Plantilla!CV215),"")</f>
        <v/>
      </c>
      <c r="CY204" s="6" t="str">
        <f>IF($C204="OK",_xlfn.NUMBERVALUE(Plantilla!CW215),"")</f>
        <v/>
      </c>
      <c r="CZ204" s="82" t="str">
        <f>IF($C204="OK",_xlfn.NUMBERVALUE(Plantilla!CX215),"")</f>
        <v/>
      </c>
      <c r="DA204" s="6" t="str">
        <f>IF($C204="OK",_xlfn.NUMBERVALUE(Plantilla!CY215),"")</f>
        <v/>
      </c>
      <c r="DB204" s="109" t="str">
        <f>IF($C204="OK",_xlfn.NUMBERVALUE(Plantilla!CZ215),"")</f>
        <v/>
      </c>
      <c r="DC204" s="6" t="str">
        <f>IF($C204="OK",_xlfn.NUMBERVALUE(Plantilla!DA215),"")</f>
        <v/>
      </c>
      <c r="DD204" s="6" t="str">
        <f>IF($C204="OK",TEXT(Plantilla!DB215,"#"),"")</f>
        <v/>
      </c>
      <c r="DE204" s="6" t="str">
        <f>IF($C204="OK",_xlfn.NUMBERVALUE(Plantilla!DC215),"")</f>
        <v/>
      </c>
      <c r="DF204" s="4" t="str">
        <f>IF($C204="OK",_xlfn.NUMBERVALUE(Plantilla!DD215),"")</f>
        <v/>
      </c>
      <c r="DG204" s="6" t="str">
        <f>IF($C204="OK",_xlfn.NUMBERVALUE(Plantilla!DE215),"")</f>
        <v/>
      </c>
      <c r="DH204" s="6" t="str">
        <f>IF($C204="OK",_xlfn.NUMBERVALUE(Plantilla!DF215),"")</f>
        <v/>
      </c>
      <c r="DI204" s="6" t="str">
        <f>IF($C204="OK",_xlfn.NUMBERVALUE(Plantilla!DG215),"")</f>
        <v/>
      </c>
      <c r="DJ204" s="6" t="str">
        <f>IF($C204="OK",_xlfn.NUMBERVALUE(Plantilla!DH215),"")</f>
        <v/>
      </c>
      <c r="DK204" s="6" t="str">
        <f>IF($C204="OK",_xlfn.NUMBERVALUE(Plantilla!DI215),"")</f>
        <v/>
      </c>
      <c r="DL204" s="6" t="str">
        <f>IF($C204="OK",_xlfn.NUMBERVALUE(Plantilla!DJ215),"")</f>
        <v/>
      </c>
      <c r="DM204" s="6" t="str">
        <f>IF($C204="OK",_xlfn.NUMBERVALUE(Plantilla!DK215),"")</f>
        <v/>
      </c>
      <c r="DN204" s="6" t="str">
        <f>IF($C204="OK",_xlfn.NUMBERVALUE(Plantilla!DL215),"")</f>
        <v/>
      </c>
      <c r="DO204" s="6" t="str">
        <f>IF($C204="OK",_xlfn.NUMBERVALUE(Plantilla!DM215),"")</f>
        <v/>
      </c>
      <c r="DP204" s="6" t="str">
        <f>IF($C204="OK",_xlfn.NUMBERVALUE(Plantilla!DN215),"")</f>
        <v/>
      </c>
      <c r="DQ204" s="6" t="str">
        <f>IF($C204="OK",_xlfn.NUMBERVALUE(Plantilla!DO215),"")</f>
        <v/>
      </c>
      <c r="DR204" s="6" t="str">
        <f>IF($C204="OK",_xlfn.NUMBERVALUE(Plantilla!DP215),"")</f>
        <v/>
      </c>
      <c r="DS204" t="str">
        <f>IF($C204="OK",TEXT(Plantilla!DR215,"#"),"")</f>
        <v/>
      </c>
      <c r="DT204" s="6"/>
    </row>
    <row r="205" spans="1:124" x14ac:dyDescent="0.25">
      <c r="A205" t="str">
        <f>IF(Plantilla!$I$6="¡Perfecto!, Guarda el archivo y adjúntalo a tu interfaz de Nómina Electrónica","OK","Error")</f>
        <v>OK</v>
      </c>
      <c r="B205" t="str">
        <f>IF(Plantilla!$I$6="¡Perfecto!, Guarda el archivo y adjúntalo a tu interfaz de Nómina Electrónica",MID(Plantilla!$D$2,SEARCH("V",Plantilla!$D$2),10),"")</f>
        <v>V2.0</v>
      </c>
      <c r="C205" t="str">
        <f>Plantilla!C216</f>
        <v/>
      </c>
      <c r="D205" t="str">
        <f>IF($C205="OK",Plantilla!B216,"")</f>
        <v/>
      </c>
      <c r="E205" t="str">
        <f>IF($C205="OK",
   VLOOKUP(Plantilla!$E$4,'Tablas '!$AP$4:$AT$6,5,FALSE),
"")</f>
        <v/>
      </c>
      <c r="F205" t="str">
        <f>IF($C205="OK",TEXT(Plantilla!D216,"#"),"")</f>
        <v/>
      </c>
      <c r="G205" t="str">
        <f>IF($C205="OK",
   VLOOKUP(Plantilla!E216,'Tablas '!$B$4:$C$14,2,FALSE),
"")</f>
        <v/>
      </c>
      <c r="H205" t="str">
        <f>IF($C205="OK",TEXT(Plantilla!F216,"#"),"")</f>
        <v/>
      </c>
      <c r="I205" t="str">
        <f>IF($C205="OK",TEXT(Plantilla!G216,"#"),"")</f>
        <v/>
      </c>
      <c r="J205" t="str">
        <f>IF($C205="OK",TEXT(Plantilla!H216,"#"),"")</f>
        <v/>
      </c>
      <c r="K205" t="str">
        <f>IF($C205="OK",TEXT(Plantilla!I216,"#"),"")</f>
        <v/>
      </c>
      <c r="L205" t="str">
        <f>IF($C205="OK",TEXT(Plantilla!J216,"#"),"")</f>
        <v/>
      </c>
      <c r="M205" t="str">
        <f>IF($C205="OK",TEXT(Plantilla!K216,"#"),"")</f>
        <v/>
      </c>
      <c r="N205" t="str">
        <f>IF($C205="OK",
   CONCATENATE(YEAR(Plantilla!L216),"-",TEXT(MONTH(Plantilla!L216),"00"),"-",TEXT(DAY(Plantilla!L216),"00")),
"")</f>
        <v/>
      </c>
      <c r="O205" t="str">
        <f>IF($C205="OK",_xlfn.NUMBERVALUE(Plantilla!M216),"")</f>
        <v/>
      </c>
      <c r="P205" t="str">
        <f>IF($C205="OK",
   IF(Plantilla!N216&lt;&gt;"",
      CONCATENATE(YEAR(Plantilla!N216),"-",TEXT(MONTH(Plantilla!N216),"00"),"-",TEXT(DAY(Plantilla!N216),"00")),
   ""),
"")</f>
        <v/>
      </c>
      <c r="Q205" t="str">
        <f>IF($C205="OK",
   VLOOKUP(Plantilla!O216,'Tablas '!$E$4:$F$19,2,FALSE),
"")</f>
        <v/>
      </c>
      <c r="R205" t="str">
        <f>IF($C205="OK",
   VLOOKUP(Plantilla!P216,'Tablas '!$H$4:$I$5,2,FALSE),
"")</f>
        <v/>
      </c>
      <c r="S205" t="str">
        <f>IF($C205="OK",
   VLOOKUP(Plantilla!Q216,'Tablas '!$K$4:$L$8,2,FALSE),
"")</f>
        <v/>
      </c>
      <c r="T205" t="str">
        <f>IF($C205="OK",
   VLOOKUP(Plantilla!R216,'Tablas '!$AE$4:$AF$6,2,FALSE),
"")</f>
        <v/>
      </c>
      <c r="U205" t="str">
        <f>IF($C205="OK",
   VLOOKUP(Plantilla!S216,'Tablas '!$AE$4:$AF$6,2,FALSE),
"")</f>
        <v/>
      </c>
      <c r="V205" t="str">
        <f>IF($C205="OK",TEXT(Plantilla!T216,"#"),"")</f>
        <v/>
      </c>
      <c r="W205" s="84" t="str">
        <f>IF($C205="OK",
   VLOOKUP(Plantilla!U216,'Tablas '!$AM$4:$AN$1126,2,FALSE),
"")</f>
        <v/>
      </c>
      <c r="X205" t="str">
        <f>IF($C205="OK",TEXT(Plantilla!V216,"#"),"")</f>
        <v/>
      </c>
      <c r="Y205" t="str">
        <f>IF($C205="OK",
   CONCATENATE(YEAR(Plantilla!W216),"-",TEXT(MONTH(Plantilla!W216),"00"),"-",TEXT(DAY(Plantilla!W216),"00")),
"")</f>
        <v/>
      </c>
      <c r="Z205" t="str">
        <f>IF($C205="OK",
   CONCATENATE(YEAR(Plantilla!X216),"-",TEXT(MONTH(Plantilla!X216),"00"),"-",TEXT(DAY(Plantilla!X216),"00")),
"")</f>
        <v/>
      </c>
      <c r="AA205" t="str">
        <f>IF($C205="OK",
   TEXT(VLOOKUP(Plantilla!Y216,'Tablas '!$Q$4:$R$9,2,FALSE),"#"),
"")</f>
        <v/>
      </c>
      <c r="AB205" t="str">
        <f>IF($C205="OK",
   CONCATENATE(YEAR(Plantilla!Z216),"-",TEXT(MONTH(Plantilla!Z216),"00"),"-",TEXT(DAY(Plantilla!Z216),"00")),
"")</f>
        <v/>
      </c>
      <c r="AC205" t="str">
        <f>IF($C205="OK",
   TEXT(VLOOKUP(Plantilla!AA216,'Tablas '!$T$4:$U$13,2,FALSE),"#"),
"")</f>
        <v/>
      </c>
      <c r="AD205" t="str">
        <f>IF($C205="OK",TEXT(Plantilla!AB216,"#"),"")</f>
        <v/>
      </c>
      <c r="AE205" t="str">
        <f>IF($C205="OK",
   IF(Plantilla!AC216&lt;&gt;"",
      TEXT(VLOOKUP(Plantilla!AC216,'Tablas '!$W$4:$X$7,2,FALSE),"#"),
   ""),
"")</f>
        <v/>
      </c>
      <c r="AF205" t="str">
        <f>IF($C205="OK",TEXT(Plantilla!AD216,"#"),"")</f>
        <v/>
      </c>
      <c r="AG205" s="6" t="str">
        <f>IF($C205="OK",_xlfn.NUMBERVALUE(Plantilla!AE216),"")</f>
        <v/>
      </c>
      <c r="AH205" s="4" t="str">
        <f>IF($C205="OK",_xlfn.NUMBERVALUE(Plantilla!AF216),"")</f>
        <v/>
      </c>
      <c r="AI205" s="6" t="str">
        <f>IF($C205="OK",_xlfn.NUMBERVALUE(Plantilla!AG216),"")</f>
        <v/>
      </c>
      <c r="AJ205" s="6" t="str">
        <f>IF($C205="OK",_xlfn.NUMBERVALUE(Plantilla!AH216),"")</f>
        <v/>
      </c>
      <c r="AK205" s="6" t="str">
        <f>IF($C205="OK",_xlfn.NUMBERVALUE(Plantilla!AI216),"")</f>
        <v/>
      </c>
      <c r="AL205" s="6" t="str">
        <f>IF($C205="OK",_xlfn.NUMBERVALUE(Plantilla!AJ216),"")</f>
        <v/>
      </c>
      <c r="AM205" s="4" t="str">
        <f>IF($C205="OK",_xlfn.NUMBERVALUE(Plantilla!AK216),"")</f>
        <v/>
      </c>
      <c r="AN205" s="6" t="str">
        <f>IF($C205="OK",_xlfn.NUMBERVALUE(Plantilla!AL216),"")</f>
        <v/>
      </c>
      <c r="AO205" s="4" t="str">
        <f>IF($C205="OK",_xlfn.NUMBERVALUE(Plantilla!AM216),"")</f>
        <v/>
      </c>
      <c r="AP205" s="6" t="str">
        <f>IF($C205="OK",_xlfn.NUMBERVALUE(Plantilla!AN216),"")</f>
        <v/>
      </c>
      <c r="AQ205" s="4" t="str">
        <f>IF($C205="OK",_xlfn.NUMBERVALUE(Plantilla!AO216),"")</f>
        <v/>
      </c>
      <c r="AR205" s="6" t="str">
        <f>IF($C205="OK",_xlfn.NUMBERVALUE(Plantilla!AP216),"")</f>
        <v/>
      </c>
      <c r="AS205" s="4" t="str">
        <f>IF($C205="OK",_xlfn.NUMBERVALUE(Plantilla!AQ216),"")</f>
        <v/>
      </c>
      <c r="AT205" s="6" t="str">
        <f>IF($C205="OK",_xlfn.NUMBERVALUE(Plantilla!AR216),"")</f>
        <v/>
      </c>
      <c r="AU205" s="4" t="str">
        <f>IF($C205="OK",_xlfn.NUMBERVALUE(Plantilla!AS216),"")</f>
        <v/>
      </c>
      <c r="AV205" s="6" t="str">
        <f>IF($C205="OK",_xlfn.NUMBERVALUE(Plantilla!AT216),"")</f>
        <v/>
      </c>
      <c r="AW205" s="4" t="str">
        <f>IF($C205="OK",_xlfn.NUMBERVALUE(Plantilla!AU216),"")</f>
        <v/>
      </c>
      <c r="AX205" s="6" t="str">
        <f>IF($C205="OK",_xlfn.NUMBERVALUE(Plantilla!AV216),"")</f>
        <v/>
      </c>
      <c r="AY205" s="4" t="str">
        <f>IF($C205="OK",_xlfn.NUMBERVALUE(Plantilla!AW216),"")</f>
        <v/>
      </c>
      <c r="AZ205" s="6" t="str">
        <f>IF($C205="OK",_xlfn.NUMBERVALUE(Plantilla!AX216),"")</f>
        <v/>
      </c>
      <c r="BA205" t="str">
        <f>IF($C205="OK",_xlfn.NUMBERVALUE(Plantilla!AY216),"")</f>
        <v/>
      </c>
      <c r="BB205" t="str">
        <f>IF($C205="OK",_xlfn.NUMBERVALUE(Plantilla!AZ216),"")</f>
        <v/>
      </c>
      <c r="BC205" s="4" t="str">
        <f>IF($C205="OK",_xlfn.NUMBERVALUE(Plantilla!BA216),"")</f>
        <v/>
      </c>
      <c r="BD205" s="6" t="str">
        <f>IF($C205="OK",_xlfn.NUMBERVALUE(Plantilla!BB216),"")</f>
        <v/>
      </c>
      <c r="BE205" s="4" t="str">
        <f>IF($C205="OK",_xlfn.NUMBERVALUE(Plantilla!BC216),"")</f>
        <v/>
      </c>
      <c r="BF205" s="6" t="str">
        <f>IF($C205="OK",_xlfn.NUMBERVALUE(Plantilla!BD216),"")</f>
        <v/>
      </c>
      <c r="BG205" s="4" t="str">
        <f>IF($C205="OK",_xlfn.NUMBERVALUE(Plantilla!BE216),"")</f>
        <v/>
      </c>
      <c r="BH205" s="6" t="str">
        <f>IF($C205="OK",_xlfn.NUMBERVALUE(Plantilla!BF216),"")</f>
        <v/>
      </c>
      <c r="BI205" s="110" t="str">
        <f>IF($C205="OK",_xlfn.NUMBERVALUE(Plantilla!BG216),"")</f>
        <v/>
      </c>
      <c r="BJ205" s="6" t="str">
        <f>IF($C205="OK",_xlfn.NUMBERVALUE(Plantilla!BH216),"")</f>
        <v/>
      </c>
      <c r="BK205" s="109" t="str">
        <f>IF($C205="OK",_xlfn.NUMBERVALUE(Plantilla!BI216),"")</f>
        <v/>
      </c>
      <c r="BL205" s="6" t="str">
        <f>IF($C205="OK",
   IF(Plantilla!BJ216&lt;&gt;"",
      TEXT(VLOOKUP(Plantilla!BJ216,'Tablas '!$Z$4:$AA$6,2,FALSE),"#"),
   ""),
"")</f>
        <v/>
      </c>
      <c r="BM205" s="4" t="str">
        <f>IF($C205="OK",_xlfn.NUMBERVALUE(Plantilla!BK216),"")</f>
        <v/>
      </c>
      <c r="BN205" s="4" t="str">
        <f>IF($C205="OK",_xlfn.NUMBERVALUE(Plantilla!BL216),"")</f>
        <v/>
      </c>
      <c r="BO205" s="6" t="str">
        <f>IF($C205="OK",_xlfn.NUMBERVALUE(Plantilla!BM216),"")</f>
        <v/>
      </c>
      <c r="BP205" s="4" t="str">
        <f>IF($C205="OK",_xlfn.NUMBERVALUE(Plantilla!BN216),"")</f>
        <v/>
      </c>
      <c r="BQ205" s="6" t="str">
        <f>IF($C205="OK",_xlfn.NUMBERVALUE(Plantilla!BO216),"")</f>
        <v/>
      </c>
      <c r="BR205" s="4" t="str">
        <f>IF($C205="OK",_xlfn.NUMBERVALUE(Plantilla!BP216),"")</f>
        <v/>
      </c>
      <c r="BS205" s="6" t="str">
        <f>IF($C205="OK",_xlfn.NUMBERVALUE(Plantilla!BQ216),"")</f>
        <v/>
      </c>
      <c r="BT205" s="4" t="str">
        <f>IF($C205="OK",_xlfn.NUMBERVALUE(Plantilla!BR216),"")</f>
        <v/>
      </c>
      <c r="BU205" s="6" t="str">
        <f>IF($C205="OK",_xlfn.NUMBERVALUE(Plantilla!BS216),"")</f>
        <v/>
      </c>
      <c r="BV205" s="6" t="str">
        <f>IF($C205="OK",_xlfn.NUMBERVALUE(Plantilla!BT216),"")</f>
        <v/>
      </c>
      <c r="BW205" s="6" t="str">
        <f>IF($C205="OK",_xlfn.NUMBERVALUE(Plantilla!BU216),"")</f>
        <v/>
      </c>
      <c r="BX205" s="6" t="str">
        <f>IF($C205="OK",_xlfn.NUMBERVALUE(Plantilla!BV216),"")</f>
        <v/>
      </c>
      <c r="BY205" s="6" t="str">
        <f>IF($C205="OK",_xlfn.NUMBERVALUE(Plantilla!BW216),"")</f>
        <v/>
      </c>
      <c r="BZ205" s="6" t="str">
        <f>IF($C205="OK",_xlfn.NUMBERVALUE(Plantilla!BX216),"")</f>
        <v/>
      </c>
      <c r="CA205" s="6" t="str">
        <f>IF($C205="OK",_xlfn.NUMBERVALUE(Plantilla!BY216),"")</f>
        <v/>
      </c>
      <c r="CB205" s="6" t="str">
        <f>IF($C205="OK",_xlfn.NUMBERVALUE(Plantilla!BZ216),"")</f>
        <v/>
      </c>
      <c r="CC205" s="6" t="str">
        <f>IF($C205="OK",_xlfn.NUMBERVALUE(Plantilla!CA216),"")</f>
        <v/>
      </c>
      <c r="CD205" s="6" t="str">
        <f>IF($C205="OK",_xlfn.NUMBERVALUE(Plantilla!CB216),"")</f>
        <v/>
      </c>
      <c r="CE205" s="6" t="str">
        <f>IF($C205="OK",_xlfn.NUMBERVALUE(Plantilla!CC216),"")</f>
        <v/>
      </c>
      <c r="CF205" s="4" t="str">
        <f>IF($C205="OK",_xlfn.NUMBERVALUE(Plantilla!CD216),"")</f>
        <v/>
      </c>
      <c r="CG205" s="6" t="str">
        <f>IF($C205="OK",_xlfn.NUMBERVALUE(Plantilla!CE216),"")</f>
        <v/>
      </c>
      <c r="CH205" s="6" t="str">
        <f>IF($C205="OK",_xlfn.NUMBERVALUE(Plantilla!CF216),"")</f>
        <v/>
      </c>
      <c r="CI205" s="6" t="str">
        <f>IF($C205="OK",_xlfn.NUMBERVALUE(Plantilla!CG216),"")</f>
        <v/>
      </c>
      <c r="CJ205" s="6" t="str">
        <f>IF($C205="OK",_xlfn.NUMBERVALUE(Plantilla!CH216),"")</f>
        <v/>
      </c>
      <c r="CK205" s="6" t="str">
        <f>IF($C205="OK",_xlfn.NUMBERVALUE(Plantilla!CI216),"")</f>
        <v/>
      </c>
      <c r="CL205" s="6" t="str">
        <f>IF($C205="OK",_xlfn.NUMBERVALUE(Plantilla!CJ216),"")</f>
        <v/>
      </c>
      <c r="CM205" t="str">
        <f>IF($C205="OK",TEXT(Plantilla!CK216,"#"),"")</f>
        <v/>
      </c>
      <c r="CN205" s="6" t="str">
        <f>IF($C205="OK",_xlfn.NUMBERVALUE(Plantilla!CL216),"")</f>
        <v/>
      </c>
      <c r="CO205" s="6" t="str">
        <f>IF($C205="OK",_xlfn.NUMBERVALUE(Plantilla!CM216),"")</f>
        <v/>
      </c>
      <c r="CP205" s="110" t="str">
        <f>IF($C205="OK",_xlfn.NUMBERVALUE(Plantilla!CN216),"")</f>
        <v/>
      </c>
      <c r="CQ205" s="6" t="str">
        <f>IF($C205="OK",_xlfn.NUMBERVALUE(Plantilla!CO216),"")</f>
        <v/>
      </c>
      <c r="CR205" s="109" t="str">
        <f>IF($C205="OK",_xlfn.NUMBERVALUE(Plantilla!CP216),"")</f>
        <v/>
      </c>
      <c r="CS205" s="110" t="str">
        <f>IF($C205="OK",_xlfn.NUMBERVALUE(Plantilla!CQ216),"")</f>
        <v/>
      </c>
      <c r="CT205" s="6" t="str">
        <f>IF($C205="OK",_xlfn.NUMBERVALUE(Plantilla!CR216),"")</f>
        <v/>
      </c>
      <c r="CU205" s="109" t="str">
        <f>IF($C205="OK",_xlfn.NUMBERVALUE(Plantilla!CS216),"")</f>
        <v/>
      </c>
      <c r="CV205" s="110" t="str">
        <f>IF($C205="OK",_xlfn.NUMBERVALUE(Plantilla!CT216),"")</f>
        <v/>
      </c>
      <c r="CW205" s="6" t="str">
        <f>IF($C205="OK",_xlfn.NUMBERVALUE(Plantilla!CU216),"")</f>
        <v/>
      </c>
      <c r="CX205" s="82" t="str">
        <f>IF($C205="OK",_xlfn.NUMBERVALUE(Plantilla!CV216),"")</f>
        <v/>
      </c>
      <c r="CY205" s="6" t="str">
        <f>IF($C205="OK",_xlfn.NUMBERVALUE(Plantilla!CW216),"")</f>
        <v/>
      </c>
      <c r="CZ205" s="82" t="str">
        <f>IF($C205="OK",_xlfn.NUMBERVALUE(Plantilla!CX216),"")</f>
        <v/>
      </c>
      <c r="DA205" s="6" t="str">
        <f>IF($C205="OK",_xlfn.NUMBERVALUE(Plantilla!CY216),"")</f>
        <v/>
      </c>
      <c r="DB205" s="109" t="str">
        <f>IF($C205="OK",_xlfn.NUMBERVALUE(Plantilla!CZ216),"")</f>
        <v/>
      </c>
      <c r="DC205" s="6" t="str">
        <f>IF($C205="OK",_xlfn.NUMBERVALUE(Plantilla!DA216),"")</f>
        <v/>
      </c>
      <c r="DD205" s="6" t="str">
        <f>IF($C205="OK",TEXT(Plantilla!DB216,"#"),"")</f>
        <v/>
      </c>
      <c r="DE205" s="6" t="str">
        <f>IF($C205="OK",_xlfn.NUMBERVALUE(Plantilla!DC216),"")</f>
        <v/>
      </c>
      <c r="DF205" s="4" t="str">
        <f>IF($C205="OK",_xlfn.NUMBERVALUE(Plantilla!DD216),"")</f>
        <v/>
      </c>
      <c r="DG205" s="6" t="str">
        <f>IF($C205="OK",_xlfn.NUMBERVALUE(Plantilla!DE216),"")</f>
        <v/>
      </c>
      <c r="DH205" s="6" t="str">
        <f>IF($C205="OK",_xlfn.NUMBERVALUE(Plantilla!DF216),"")</f>
        <v/>
      </c>
      <c r="DI205" s="6" t="str">
        <f>IF($C205="OK",_xlfn.NUMBERVALUE(Plantilla!DG216),"")</f>
        <v/>
      </c>
      <c r="DJ205" s="6" t="str">
        <f>IF($C205="OK",_xlfn.NUMBERVALUE(Plantilla!DH216),"")</f>
        <v/>
      </c>
      <c r="DK205" s="6" t="str">
        <f>IF($C205="OK",_xlfn.NUMBERVALUE(Plantilla!DI216),"")</f>
        <v/>
      </c>
      <c r="DL205" s="6" t="str">
        <f>IF($C205="OK",_xlfn.NUMBERVALUE(Plantilla!DJ216),"")</f>
        <v/>
      </c>
      <c r="DM205" s="6" t="str">
        <f>IF($C205="OK",_xlfn.NUMBERVALUE(Plantilla!DK216),"")</f>
        <v/>
      </c>
      <c r="DN205" s="6" t="str">
        <f>IF($C205="OK",_xlfn.NUMBERVALUE(Plantilla!DL216),"")</f>
        <v/>
      </c>
      <c r="DO205" s="6" t="str">
        <f>IF($C205="OK",_xlfn.NUMBERVALUE(Plantilla!DM216),"")</f>
        <v/>
      </c>
      <c r="DP205" s="6" t="str">
        <f>IF($C205="OK",_xlfn.NUMBERVALUE(Plantilla!DN216),"")</f>
        <v/>
      </c>
      <c r="DQ205" s="6" t="str">
        <f>IF($C205="OK",_xlfn.NUMBERVALUE(Plantilla!DO216),"")</f>
        <v/>
      </c>
      <c r="DR205" s="6" t="str">
        <f>IF($C205="OK",_xlfn.NUMBERVALUE(Plantilla!DP216),"")</f>
        <v/>
      </c>
      <c r="DS205" t="str">
        <f>IF($C205="OK",TEXT(Plantilla!DR216,"#"),"")</f>
        <v/>
      </c>
      <c r="DT205" s="6"/>
    </row>
    <row r="206" spans="1:124" x14ac:dyDescent="0.25">
      <c r="A206" t="str">
        <f>IF(Plantilla!$I$6="¡Perfecto!, Guarda el archivo y adjúntalo a tu interfaz de Nómina Electrónica","OK","Error")</f>
        <v>OK</v>
      </c>
      <c r="B206" t="str">
        <f>IF(Plantilla!$I$6="¡Perfecto!, Guarda el archivo y adjúntalo a tu interfaz de Nómina Electrónica",MID(Plantilla!$D$2,SEARCH("V",Plantilla!$D$2),10),"")</f>
        <v>V2.0</v>
      </c>
      <c r="C206" t="str">
        <f>Plantilla!C217</f>
        <v/>
      </c>
      <c r="D206" t="str">
        <f>IF($C206="OK",Plantilla!B217,"")</f>
        <v/>
      </c>
      <c r="E206" t="str">
        <f>IF($C206="OK",
   VLOOKUP(Plantilla!$E$4,'Tablas '!$AP$4:$AT$6,5,FALSE),
"")</f>
        <v/>
      </c>
      <c r="F206" t="str">
        <f>IF($C206="OK",TEXT(Plantilla!D217,"#"),"")</f>
        <v/>
      </c>
      <c r="G206" t="str">
        <f>IF($C206="OK",
   VLOOKUP(Plantilla!E217,'Tablas '!$B$4:$C$14,2,FALSE),
"")</f>
        <v/>
      </c>
      <c r="H206" t="str">
        <f>IF($C206="OK",TEXT(Plantilla!F217,"#"),"")</f>
        <v/>
      </c>
      <c r="I206" t="str">
        <f>IF($C206="OK",TEXT(Plantilla!G217,"#"),"")</f>
        <v/>
      </c>
      <c r="J206" t="str">
        <f>IF($C206="OK",TEXT(Plantilla!H217,"#"),"")</f>
        <v/>
      </c>
      <c r="K206" t="str">
        <f>IF($C206="OK",TEXT(Plantilla!I217,"#"),"")</f>
        <v/>
      </c>
      <c r="L206" t="str">
        <f>IF($C206="OK",TEXT(Plantilla!J217,"#"),"")</f>
        <v/>
      </c>
      <c r="M206" t="str">
        <f>IF($C206="OK",TEXT(Plantilla!K217,"#"),"")</f>
        <v/>
      </c>
      <c r="N206" t="str">
        <f>IF($C206="OK",
   CONCATENATE(YEAR(Plantilla!L217),"-",TEXT(MONTH(Plantilla!L217),"00"),"-",TEXT(DAY(Plantilla!L217),"00")),
"")</f>
        <v/>
      </c>
      <c r="O206" t="str">
        <f>IF($C206="OK",_xlfn.NUMBERVALUE(Plantilla!M217),"")</f>
        <v/>
      </c>
      <c r="P206" t="str">
        <f>IF($C206="OK",
   IF(Plantilla!N217&lt;&gt;"",
      CONCATENATE(YEAR(Plantilla!N217),"-",TEXT(MONTH(Plantilla!N217),"00"),"-",TEXT(DAY(Plantilla!N217),"00")),
   ""),
"")</f>
        <v/>
      </c>
      <c r="Q206" t="str">
        <f>IF($C206="OK",
   VLOOKUP(Plantilla!O217,'Tablas '!$E$4:$F$19,2,FALSE),
"")</f>
        <v/>
      </c>
      <c r="R206" t="str">
        <f>IF($C206="OK",
   VLOOKUP(Plantilla!P217,'Tablas '!$H$4:$I$5,2,FALSE),
"")</f>
        <v/>
      </c>
      <c r="S206" t="str">
        <f>IF($C206="OK",
   VLOOKUP(Plantilla!Q217,'Tablas '!$K$4:$L$8,2,FALSE),
"")</f>
        <v/>
      </c>
      <c r="T206" t="str">
        <f>IF($C206="OK",
   VLOOKUP(Plantilla!R217,'Tablas '!$AE$4:$AF$6,2,FALSE),
"")</f>
        <v/>
      </c>
      <c r="U206" t="str">
        <f>IF($C206="OK",
   VLOOKUP(Plantilla!S217,'Tablas '!$AE$4:$AF$6,2,FALSE),
"")</f>
        <v/>
      </c>
      <c r="V206" t="str">
        <f>IF($C206="OK",TEXT(Plantilla!T217,"#"),"")</f>
        <v/>
      </c>
      <c r="W206" s="84" t="str">
        <f>IF($C206="OK",
   VLOOKUP(Plantilla!U217,'Tablas '!$AM$4:$AN$1126,2,FALSE),
"")</f>
        <v/>
      </c>
      <c r="X206" t="str">
        <f>IF($C206="OK",TEXT(Plantilla!V217,"#"),"")</f>
        <v/>
      </c>
      <c r="Y206" t="str">
        <f>IF($C206="OK",
   CONCATENATE(YEAR(Plantilla!W217),"-",TEXT(MONTH(Plantilla!W217),"00"),"-",TEXT(DAY(Plantilla!W217),"00")),
"")</f>
        <v/>
      </c>
      <c r="Z206" t="str">
        <f>IF($C206="OK",
   CONCATENATE(YEAR(Plantilla!X217),"-",TEXT(MONTH(Plantilla!X217),"00"),"-",TEXT(DAY(Plantilla!X217),"00")),
"")</f>
        <v/>
      </c>
      <c r="AA206" t="str">
        <f>IF($C206="OK",
   TEXT(VLOOKUP(Plantilla!Y217,'Tablas '!$Q$4:$R$9,2,FALSE),"#"),
"")</f>
        <v/>
      </c>
      <c r="AB206" t="str">
        <f>IF($C206="OK",
   CONCATENATE(YEAR(Plantilla!Z217),"-",TEXT(MONTH(Plantilla!Z217),"00"),"-",TEXT(DAY(Plantilla!Z217),"00")),
"")</f>
        <v/>
      </c>
      <c r="AC206" t="str">
        <f>IF($C206="OK",
   TEXT(VLOOKUP(Plantilla!AA217,'Tablas '!$T$4:$U$13,2,FALSE),"#"),
"")</f>
        <v/>
      </c>
      <c r="AD206" t="str">
        <f>IF($C206="OK",TEXT(Plantilla!AB217,"#"),"")</f>
        <v/>
      </c>
      <c r="AE206" t="str">
        <f>IF($C206="OK",
   IF(Plantilla!AC217&lt;&gt;"",
      TEXT(VLOOKUP(Plantilla!AC217,'Tablas '!$W$4:$X$7,2,FALSE),"#"),
   ""),
"")</f>
        <v/>
      </c>
      <c r="AF206" t="str">
        <f>IF($C206="OK",TEXT(Plantilla!AD217,"#"),"")</f>
        <v/>
      </c>
      <c r="AG206" s="6" t="str">
        <f>IF($C206="OK",_xlfn.NUMBERVALUE(Plantilla!AE217),"")</f>
        <v/>
      </c>
      <c r="AH206" s="4" t="str">
        <f>IF($C206="OK",_xlfn.NUMBERVALUE(Plantilla!AF217),"")</f>
        <v/>
      </c>
      <c r="AI206" s="6" t="str">
        <f>IF($C206="OK",_xlfn.NUMBERVALUE(Plantilla!AG217),"")</f>
        <v/>
      </c>
      <c r="AJ206" s="6" t="str">
        <f>IF($C206="OK",_xlfn.NUMBERVALUE(Plantilla!AH217),"")</f>
        <v/>
      </c>
      <c r="AK206" s="6" t="str">
        <f>IF($C206="OK",_xlfn.NUMBERVALUE(Plantilla!AI217),"")</f>
        <v/>
      </c>
      <c r="AL206" s="6" t="str">
        <f>IF($C206="OK",_xlfn.NUMBERVALUE(Plantilla!AJ217),"")</f>
        <v/>
      </c>
      <c r="AM206" s="4" t="str">
        <f>IF($C206="OK",_xlfn.NUMBERVALUE(Plantilla!AK217),"")</f>
        <v/>
      </c>
      <c r="AN206" s="6" t="str">
        <f>IF($C206="OK",_xlfn.NUMBERVALUE(Plantilla!AL217),"")</f>
        <v/>
      </c>
      <c r="AO206" s="4" t="str">
        <f>IF($C206="OK",_xlfn.NUMBERVALUE(Plantilla!AM217),"")</f>
        <v/>
      </c>
      <c r="AP206" s="6" t="str">
        <f>IF($C206="OK",_xlfn.NUMBERVALUE(Plantilla!AN217),"")</f>
        <v/>
      </c>
      <c r="AQ206" s="4" t="str">
        <f>IF($C206="OK",_xlfn.NUMBERVALUE(Plantilla!AO217),"")</f>
        <v/>
      </c>
      <c r="AR206" s="6" t="str">
        <f>IF($C206="OK",_xlfn.NUMBERVALUE(Plantilla!AP217),"")</f>
        <v/>
      </c>
      <c r="AS206" s="4" t="str">
        <f>IF($C206="OK",_xlfn.NUMBERVALUE(Plantilla!AQ217),"")</f>
        <v/>
      </c>
      <c r="AT206" s="6" t="str">
        <f>IF($C206="OK",_xlfn.NUMBERVALUE(Plantilla!AR217),"")</f>
        <v/>
      </c>
      <c r="AU206" s="4" t="str">
        <f>IF($C206="OK",_xlfn.NUMBERVALUE(Plantilla!AS217),"")</f>
        <v/>
      </c>
      <c r="AV206" s="6" t="str">
        <f>IF($C206="OK",_xlfn.NUMBERVALUE(Plantilla!AT217),"")</f>
        <v/>
      </c>
      <c r="AW206" s="4" t="str">
        <f>IF($C206="OK",_xlfn.NUMBERVALUE(Plantilla!AU217),"")</f>
        <v/>
      </c>
      <c r="AX206" s="6" t="str">
        <f>IF($C206="OK",_xlfn.NUMBERVALUE(Plantilla!AV217),"")</f>
        <v/>
      </c>
      <c r="AY206" s="4" t="str">
        <f>IF($C206="OK",_xlfn.NUMBERVALUE(Plantilla!AW217),"")</f>
        <v/>
      </c>
      <c r="AZ206" s="6" t="str">
        <f>IF($C206="OK",_xlfn.NUMBERVALUE(Plantilla!AX217),"")</f>
        <v/>
      </c>
      <c r="BA206" t="str">
        <f>IF($C206="OK",_xlfn.NUMBERVALUE(Plantilla!AY217),"")</f>
        <v/>
      </c>
      <c r="BB206" t="str">
        <f>IF($C206="OK",_xlfn.NUMBERVALUE(Plantilla!AZ217),"")</f>
        <v/>
      </c>
      <c r="BC206" s="4" t="str">
        <f>IF($C206="OK",_xlfn.NUMBERVALUE(Plantilla!BA217),"")</f>
        <v/>
      </c>
      <c r="BD206" s="6" t="str">
        <f>IF($C206="OK",_xlfn.NUMBERVALUE(Plantilla!BB217),"")</f>
        <v/>
      </c>
      <c r="BE206" s="4" t="str">
        <f>IF($C206="OK",_xlfn.NUMBERVALUE(Plantilla!BC217),"")</f>
        <v/>
      </c>
      <c r="BF206" s="6" t="str">
        <f>IF($C206="OK",_xlfn.NUMBERVALUE(Plantilla!BD217),"")</f>
        <v/>
      </c>
      <c r="BG206" s="4" t="str">
        <f>IF($C206="OK",_xlfn.NUMBERVALUE(Plantilla!BE217),"")</f>
        <v/>
      </c>
      <c r="BH206" s="6" t="str">
        <f>IF($C206="OK",_xlfn.NUMBERVALUE(Plantilla!BF217),"")</f>
        <v/>
      </c>
      <c r="BI206" s="110" t="str">
        <f>IF($C206="OK",_xlfn.NUMBERVALUE(Plantilla!BG217),"")</f>
        <v/>
      </c>
      <c r="BJ206" s="6" t="str">
        <f>IF($C206="OK",_xlfn.NUMBERVALUE(Plantilla!BH217),"")</f>
        <v/>
      </c>
      <c r="BK206" s="109" t="str">
        <f>IF($C206="OK",_xlfn.NUMBERVALUE(Plantilla!BI217),"")</f>
        <v/>
      </c>
      <c r="BL206" s="6" t="str">
        <f>IF($C206="OK",
   IF(Plantilla!BJ217&lt;&gt;"",
      TEXT(VLOOKUP(Plantilla!BJ217,'Tablas '!$Z$4:$AA$6,2,FALSE),"#"),
   ""),
"")</f>
        <v/>
      </c>
      <c r="BM206" s="4" t="str">
        <f>IF($C206="OK",_xlfn.NUMBERVALUE(Plantilla!BK217),"")</f>
        <v/>
      </c>
      <c r="BN206" s="4" t="str">
        <f>IF($C206="OK",_xlfn.NUMBERVALUE(Plantilla!BL217),"")</f>
        <v/>
      </c>
      <c r="BO206" s="6" t="str">
        <f>IF($C206="OK",_xlfn.NUMBERVALUE(Plantilla!BM217),"")</f>
        <v/>
      </c>
      <c r="BP206" s="4" t="str">
        <f>IF($C206="OK",_xlfn.NUMBERVALUE(Plantilla!BN217),"")</f>
        <v/>
      </c>
      <c r="BQ206" s="6" t="str">
        <f>IF($C206="OK",_xlfn.NUMBERVALUE(Plantilla!BO217),"")</f>
        <v/>
      </c>
      <c r="BR206" s="4" t="str">
        <f>IF($C206="OK",_xlfn.NUMBERVALUE(Plantilla!BP217),"")</f>
        <v/>
      </c>
      <c r="BS206" s="6" t="str">
        <f>IF($C206="OK",_xlfn.NUMBERVALUE(Plantilla!BQ217),"")</f>
        <v/>
      </c>
      <c r="BT206" s="4" t="str">
        <f>IF($C206="OK",_xlfn.NUMBERVALUE(Plantilla!BR217),"")</f>
        <v/>
      </c>
      <c r="BU206" s="6" t="str">
        <f>IF($C206="OK",_xlfn.NUMBERVALUE(Plantilla!BS217),"")</f>
        <v/>
      </c>
      <c r="BV206" s="6" t="str">
        <f>IF($C206="OK",_xlfn.NUMBERVALUE(Plantilla!BT217),"")</f>
        <v/>
      </c>
      <c r="BW206" s="6" t="str">
        <f>IF($C206="OK",_xlfn.NUMBERVALUE(Plantilla!BU217),"")</f>
        <v/>
      </c>
      <c r="BX206" s="6" t="str">
        <f>IF($C206="OK",_xlfn.NUMBERVALUE(Plantilla!BV217),"")</f>
        <v/>
      </c>
      <c r="BY206" s="6" t="str">
        <f>IF($C206="OK",_xlfn.NUMBERVALUE(Plantilla!BW217),"")</f>
        <v/>
      </c>
      <c r="BZ206" s="6" t="str">
        <f>IF($C206="OK",_xlfn.NUMBERVALUE(Plantilla!BX217),"")</f>
        <v/>
      </c>
      <c r="CA206" s="6" t="str">
        <f>IF($C206="OK",_xlfn.NUMBERVALUE(Plantilla!BY217),"")</f>
        <v/>
      </c>
      <c r="CB206" s="6" t="str">
        <f>IF($C206="OK",_xlfn.NUMBERVALUE(Plantilla!BZ217),"")</f>
        <v/>
      </c>
      <c r="CC206" s="6" t="str">
        <f>IF($C206="OK",_xlfn.NUMBERVALUE(Plantilla!CA217),"")</f>
        <v/>
      </c>
      <c r="CD206" s="6" t="str">
        <f>IF($C206="OK",_xlfn.NUMBERVALUE(Plantilla!CB217),"")</f>
        <v/>
      </c>
      <c r="CE206" s="6" t="str">
        <f>IF($C206="OK",_xlfn.NUMBERVALUE(Plantilla!CC217),"")</f>
        <v/>
      </c>
      <c r="CF206" s="4" t="str">
        <f>IF($C206="OK",_xlfn.NUMBERVALUE(Plantilla!CD217),"")</f>
        <v/>
      </c>
      <c r="CG206" s="6" t="str">
        <f>IF($C206="OK",_xlfn.NUMBERVALUE(Plantilla!CE217),"")</f>
        <v/>
      </c>
      <c r="CH206" s="6" t="str">
        <f>IF($C206="OK",_xlfn.NUMBERVALUE(Plantilla!CF217),"")</f>
        <v/>
      </c>
      <c r="CI206" s="6" t="str">
        <f>IF($C206="OK",_xlfn.NUMBERVALUE(Plantilla!CG217),"")</f>
        <v/>
      </c>
      <c r="CJ206" s="6" t="str">
        <f>IF($C206="OK",_xlfn.NUMBERVALUE(Plantilla!CH217),"")</f>
        <v/>
      </c>
      <c r="CK206" s="6" t="str">
        <f>IF($C206="OK",_xlfn.NUMBERVALUE(Plantilla!CI217),"")</f>
        <v/>
      </c>
      <c r="CL206" s="6" t="str">
        <f>IF($C206="OK",_xlfn.NUMBERVALUE(Plantilla!CJ217),"")</f>
        <v/>
      </c>
      <c r="CM206" t="str">
        <f>IF($C206="OK",TEXT(Plantilla!CK217,"#"),"")</f>
        <v/>
      </c>
      <c r="CN206" s="6" t="str">
        <f>IF($C206="OK",_xlfn.NUMBERVALUE(Plantilla!CL217),"")</f>
        <v/>
      </c>
      <c r="CO206" s="6" t="str">
        <f>IF($C206="OK",_xlfn.NUMBERVALUE(Plantilla!CM217),"")</f>
        <v/>
      </c>
      <c r="CP206" s="110" t="str">
        <f>IF($C206="OK",_xlfn.NUMBERVALUE(Plantilla!CN217),"")</f>
        <v/>
      </c>
      <c r="CQ206" s="6" t="str">
        <f>IF($C206="OK",_xlfn.NUMBERVALUE(Plantilla!CO217),"")</f>
        <v/>
      </c>
      <c r="CR206" s="109" t="str">
        <f>IF($C206="OK",_xlfn.NUMBERVALUE(Plantilla!CP217),"")</f>
        <v/>
      </c>
      <c r="CS206" s="110" t="str">
        <f>IF($C206="OK",_xlfn.NUMBERVALUE(Plantilla!CQ217),"")</f>
        <v/>
      </c>
      <c r="CT206" s="6" t="str">
        <f>IF($C206="OK",_xlfn.NUMBERVALUE(Plantilla!CR217),"")</f>
        <v/>
      </c>
      <c r="CU206" s="109" t="str">
        <f>IF($C206="OK",_xlfn.NUMBERVALUE(Plantilla!CS217),"")</f>
        <v/>
      </c>
      <c r="CV206" s="110" t="str">
        <f>IF($C206="OK",_xlfn.NUMBERVALUE(Plantilla!CT217),"")</f>
        <v/>
      </c>
      <c r="CW206" s="6" t="str">
        <f>IF($C206="OK",_xlfn.NUMBERVALUE(Plantilla!CU217),"")</f>
        <v/>
      </c>
      <c r="CX206" s="82" t="str">
        <f>IF($C206="OK",_xlfn.NUMBERVALUE(Plantilla!CV217),"")</f>
        <v/>
      </c>
      <c r="CY206" s="6" t="str">
        <f>IF($C206="OK",_xlfn.NUMBERVALUE(Plantilla!CW217),"")</f>
        <v/>
      </c>
      <c r="CZ206" s="82" t="str">
        <f>IF($C206="OK",_xlfn.NUMBERVALUE(Plantilla!CX217),"")</f>
        <v/>
      </c>
      <c r="DA206" s="6" t="str">
        <f>IF($C206="OK",_xlfn.NUMBERVALUE(Plantilla!CY217),"")</f>
        <v/>
      </c>
      <c r="DB206" s="109" t="str">
        <f>IF($C206="OK",_xlfn.NUMBERVALUE(Plantilla!CZ217),"")</f>
        <v/>
      </c>
      <c r="DC206" s="6" t="str">
        <f>IF($C206="OK",_xlfn.NUMBERVALUE(Plantilla!DA217),"")</f>
        <v/>
      </c>
      <c r="DD206" s="6" t="str">
        <f>IF($C206="OK",TEXT(Plantilla!DB217,"#"),"")</f>
        <v/>
      </c>
      <c r="DE206" s="6" t="str">
        <f>IF($C206="OK",_xlfn.NUMBERVALUE(Plantilla!DC217),"")</f>
        <v/>
      </c>
      <c r="DF206" s="4" t="str">
        <f>IF($C206="OK",_xlfn.NUMBERVALUE(Plantilla!DD217),"")</f>
        <v/>
      </c>
      <c r="DG206" s="6" t="str">
        <f>IF($C206="OK",_xlfn.NUMBERVALUE(Plantilla!DE217),"")</f>
        <v/>
      </c>
      <c r="DH206" s="6" t="str">
        <f>IF($C206="OK",_xlfn.NUMBERVALUE(Plantilla!DF217),"")</f>
        <v/>
      </c>
      <c r="DI206" s="6" t="str">
        <f>IF($C206="OK",_xlfn.NUMBERVALUE(Plantilla!DG217),"")</f>
        <v/>
      </c>
      <c r="DJ206" s="6" t="str">
        <f>IF($C206="OK",_xlfn.NUMBERVALUE(Plantilla!DH217),"")</f>
        <v/>
      </c>
      <c r="DK206" s="6" t="str">
        <f>IF($C206="OK",_xlfn.NUMBERVALUE(Plantilla!DI217),"")</f>
        <v/>
      </c>
      <c r="DL206" s="6" t="str">
        <f>IF($C206="OK",_xlfn.NUMBERVALUE(Plantilla!DJ217),"")</f>
        <v/>
      </c>
      <c r="DM206" s="6" t="str">
        <f>IF($C206="OK",_xlfn.NUMBERVALUE(Plantilla!DK217),"")</f>
        <v/>
      </c>
      <c r="DN206" s="6" t="str">
        <f>IF($C206="OK",_xlfn.NUMBERVALUE(Plantilla!DL217),"")</f>
        <v/>
      </c>
      <c r="DO206" s="6" t="str">
        <f>IF($C206="OK",_xlfn.NUMBERVALUE(Plantilla!DM217),"")</f>
        <v/>
      </c>
      <c r="DP206" s="6" t="str">
        <f>IF($C206="OK",_xlfn.NUMBERVALUE(Plantilla!DN217),"")</f>
        <v/>
      </c>
      <c r="DQ206" s="6" t="str">
        <f>IF($C206="OK",_xlfn.NUMBERVALUE(Plantilla!DO217),"")</f>
        <v/>
      </c>
      <c r="DR206" s="6" t="str">
        <f>IF($C206="OK",_xlfn.NUMBERVALUE(Plantilla!DP217),"")</f>
        <v/>
      </c>
      <c r="DS206" t="str">
        <f>IF($C206="OK",TEXT(Plantilla!DR217,"#"),"")</f>
        <v/>
      </c>
      <c r="DT206" s="6"/>
    </row>
    <row r="207" spans="1:124" x14ac:dyDescent="0.25">
      <c r="A207" t="str">
        <f>IF(Plantilla!$I$6="¡Perfecto!, Guarda el archivo y adjúntalo a tu interfaz de Nómina Electrónica","OK","Error")</f>
        <v>OK</v>
      </c>
      <c r="B207" t="str">
        <f>IF(Plantilla!$I$6="¡Perfecto!, Guarda el archivo y adjúntalo a tu interfaz de Nómina Electrónica",MID(Plantilla!$D$2,SEARCH("V",Plantilla!$D$2),10),"")</f>
        <v>V2.0</v>
      </c>
      <c r="C207" t="str">
        <f>Plantilla!C218</f>
        <v/>
      </c>
      <c r="D207" t="str">
        <f>IF($C207="OK",Plantilla!B218,"")</f>
        <v/>
      </c>
      <c r="E207" t="str">
        <f>IF($C207="OK",
   VLOOKUP(Plantilla!$E$4,'Tablas '!$AP$4:$AT$6,5,FALSE),
"")</f>
        <v/>
      </c>
      <c r="F207" t="str">
        <f>IF($C207="OK",TEXT(Plantilla!D218,"#"),"")</f>
        <v/>
      </c>
      <c r="G207" t="str">
        <f>IF($C207="OK",
   VLOOKUP(Plantilla!E218,'Tablas '!$B$4:$C$14,2,FALSE),
"")</f>
        <v/>
      </c>
      <c r="H207" t="str">
        <f>IF($C207="OK",TEXT(Plantilla!F218,"#"),"")</f>
        <v/>
      </c>
      <c r="I207" t="str">
        <f>IF($C207="OK",TEXT(Plantilla!G218,"#"),"")</f>
        <v/>
      </c>
      <c r="J207" t="str">
        <f>IF($C207="OK",TEXT(Plantilla!H218,"#"),"")</f>
        <v/>
      </c>
      <c r="K207" t="str">
        <f>IF($C207="OK",TEXT(Plantilla!I218,"#"),"")</f>
        <v/>
      </c>
      <c r="L207" t="str">
        <f>IF($C207="OK",TEXT(Plantilla!J218,"#"),"")</f>
        <v/>
      </c>
      <c r="M207" t="str">
        <f>IF($C207="OK",TEXT(Plantilla!K218,"#"),"")</f>
        <v/>
      </c>
      <c r="N207" t="str">
        <f>IF($C207="OK",
   CONCATENATE(YEAR(Plantilla!L218),"-",TEXT(MONTH(Plantilla!L218),"00"),"-",TEXT(DAY(Plantilla!L218),"00")),
"")</f>
        <v/>
      </c>
      <c r="O207" t="str">
        <f>IF($C207="OK",_xlfn.NUMBERVALUE(Plantilla!M218),"")</f>
        <v/>
      </c>
      <c r="P207" t="str">
        <f>IF($C207="OK",
   IF(Plantilla!N218&lt;&gt;"",
      CONCATENATE(YEAR(Plantilla!N218),"-",TEXT(MONTH(Plantilla!N218),"00"),"-",TEXT(DAY(Plantilla!N218),"00")),
   ""),
"")</f>
        <v/>
      </c>
      <c r="Q207" t="str">
        <f>IF($C207="OK",
   VLOOKUP(Plantilla!O218,'Tablas '!$E$4:$F$19,2,FALSE),
"")</f>
        <v/>
      </c>
      <c r="R207" t="str">
        <f>IF($C207="OK",
   VLOOKUP(Plantilla!P218,'Tablas '!$H$4:$I$5,2,FALSE),
"")</f>
        <v/>
      </c>
      <c r="S207" t="str">
        <f>IF($C207="OK",
   VLOOKUP(Plantilla!Q218,'Tablas '!$K$4:$L$8,2,FALSE),
"")</f>
        <v/>
      </c>
      <c r="T207" t="str">
        <f>IF($C207="OK",
   VLOOKUP(Plantilla!R218,'Tablas '!$AE$4:$AF$6,2,FALSE),
"")</f>
        <v/>
      </c>
      <c r="U207" t="str">
        <f>IF($C207="OK",
   VLOOKUP(Plantilla!S218,'Tablas '!$AE$4:$AF$6,2,FALSE),
"")</f>
        <v/>
      </c>
      <c r="V207" t="str">
        <f>IF($C207="OK",TEXT(Plantilla!T218,"#"),"")</f>
        <v/>
      </c>
      <c r="W207" s="84" t="str">
        <f>IF($C207="OK",
   VLOOKUP(Plantilla!U218,'Tablas '!$AM$4:$AN$1126,2,FALSE),
"")</f>
        <v/>
      </c>
      <c r="X207" t="str">
        <f>IF($C207="OK",TEXT(Plantilla!V218,"#"),"")</f>
        <v/>
      </c>
      <c r="Y207" t="str">
        <f>IF($C207="OK",
   CONCATENATE(YEAR(Plantilla!W218),"-",TEXT(MONTH(Plantilla!W218),"00"),"-",TEXT(DAY(Plantilla!W218),"00")),
"")</f>
        <v/>
      </c>
      <c r="Z207" t="str">
        <f>IF($C207="OK",
   CONCATENATE(YEAR(Plantilla!X218),"-",TEXT(MONTH(Plantilla!X218),"00"),"-",TEXT(DAY(Plantilla!X218),"00")),
"")</f>
        <v/>
      </c>
      <c r="AA207" t="str">
        <f>IF($C207="OK",
   TEXT(VLOOKUP(Plantilla!Y218,'Tablas '!$Q$4:$R$9,2,FALSE),"#"),
"")</f>
        <v/>
      </c>
      <c r="AB207" t="str">
        <f>IF($C207="OK",
   CONCATENATE(YEAR(Plantilla!Z218),"-",TEXT(MONTH(Plantilla!Z218),"00"),"-",TEXT(DAY(Plantilla!Z218),"00")),
"")</f>
        <v/>
      </c>
      <c r="AC207" t="str">
        <f>IF($C207="OK",
   TEXT(VLOOKUP(Plantilla!AA218,'Tablas '!$T$4:$U$13,2,FALSE),"#"),
"")</f>
        <v/>
      </c>
      <c r="AD207" t="str">
        <f>IF($C207="OK",TEXT(Plantilla!AB218,"#"),"")</f>
        <v/>
      </c>
      <c r="AE207" t="str">
        <f>IF($C207="OK",
   IF(Plantilla!AC218&lt;&gt;"",
      TEXT(VLOOKUP(Plantilla!AC218,'Tablas '!$W$4:$X$7,2,FALSE),"#"),
   ""),
"")</f>
        <v/>
      </c>
      <c r="AF207" t="str">
        <f>IF($C207="OK",TEXT(Plantilla!AD218,"#"),"")</f>
        <v/>
      </c>
      <c r="AG207" s="6" t="str">
        <f>IF($C207="OK",_xlfn.NUMBERVALUE(Plantilla!AE218),"")</f>
        <v/>
      </c>
      <c r="AH207" s="4" t="str">
        <f>IF($C207="OK",_xlfn.NUMBERVALUE(Plantilla!AF218),"")</f>
        <v/>
      </c>
      <c r="AI207" s="6" t="str">
        <f>IF($C207="OK",_xlfn.NUMBERVALUE(Plantilla!AG218),"")</f>
        <v/>
      </c>
      <c r="AJ207" s="6" t="str">
        <f>IF($C207="OK",_xlfn.NUMBERVALUE(Plantilla!AH218),"")</f>
        <v/>
      </c>
      <c r="AK207" s="6" t="str">
        <f>IF($C207="OK",_xlfn.NUMBERVALUE(Plantilla!AI218),"")</f>
        <v/>
      </c>
      <c r="AL207" s="6" t="str">
        <f>IF($C207="OK",_xlfn.NUMBERVALUE(Plantilla!AJ218),"")</f>
        <v/>
      </c>
      <c r="AM207" s="4" t="str">
        <f>IF($C207="OK",_xlfn.NUMBERVALUE(Plantilla!AK218),"")</f>
        <v/>
      </c>
      <c r="AN207" s="6" t="str">
        <f>IF($C207="OK",_xlfn.NUMBERVALUE(Plantilla!AL218),"")</f>
        <v/>
      </c>
      <c r="AO207" s="4" t="str">
        <f>IF($C207="OK",_xlfn.NUMBERVALUE(Plantilla!AM218),"")</f>
        <v/>
      </c>
      <c r="AP207" s="6" t="str">
        <f>IF($C207="OK",_xlfn.NUMBERVALUE(Plantilla!AN218),"")</f>
        <v/>
      </c>
      <c r="AQ207" s="4" t="str">
        <f>IF($C207="OK",_xlfn.NUMBERVALUE(Plantilla!AO218),"")</f>
        <v/>
      </c>
      <c r="AR207" s="6" t="str">
        <f>IF($C207="OK",_xlfn.NUMBERVALUE(Plantilla!AP218),"")</f>
        <v/>
      </c>
      <c r="AS207" s="4" t="str">
        <f>IF($C207="OK",_xlfn.NUMBERVALUE(Plantilla!AQ218),"")</f>
        <v/>
      </c>
      <c r="AT207" s="6" t="str">
        <f>IF($C207="OK",_xlfn.NUMBERVALUE(Plantilla!AR218),"")</f>
        <v/>
      </c>
      <c r="AU207" s="4" t="str">
        <f>IF($C207="OK",_xlfn.NUMBERVALUE(Plantilla!AS218),"")</f>
        <v/>
      </c>
      <c r="AV207" s="6" t="str">
        <f>IF($C207="OK",_xlfn.NUMBERVALUE(Plantilla!AT218),"")</f>
        <v/>
      </c>
      <c r="AW207" s="4" t="str">
        <f>IF($C207="OK",_xlfn.NUMBERVALUE(Plantilla!AU218),"")</f>
        <v/>
      </c>
      <c r="AX207" s="6" t="str">
        <f>IF($C207="OK",_xlfn.NUMBERVALUE(Plantilla!AV218),"")</f>
        <v/>
      </c>
      <c r="AY207" s="4" t="str">
        <f>IF($C207="OK",_xlfn.NUMBERVALUE(Plantilla!AW218),"")</f>
        <v/>
      </c>
      <c r="AZ207" s="6" t="str">
        <f>IF($C207="OK",_xlfn.NUMBERVALUE(Plantilla!AX218),"")</f>
        <v/>
      </c>
      <c r="BA207" t="str">
        <f>IF($C207="OK",_xlfn.NUMBERVALUE(Plantilla!AY218),"")</f>
        <v/>
      </c>
      <c r="BB207" t="str">
        <f>IF($C207="OK",_xlfn.NUMBERVALUE(Plantilla!AZ218),"")</f>
        <v/>
      </c>
      <c r="BC207" s="4" t="str">
        <f>IF($C207="OK",_xlfn.NUMBERVALUE(Plantilla!BA218),"")</f>
        <v/>
      </c>
      <c r="BD207" s="6" t="str">
        <f>IF($C207="OK",_xlfn.NUMBERVALUE(Plantilla!BB218),"")</f>
        <v/>
      </c>
      <c r="BE207" s="4" t="str">
        <f>IF($C207="OK",_xlfn.NUMBERVALUE(Plantilla!BC218),"")</f>
        <v/>
      </c>
      <c r="BF207" s="6" t="str">
        <f>IF($C207="OK",_xlfn.NUMBERVALUE(Plantilla!BD218),"")</f>
        <v/>
      </c>
      <c r="BG207" s="4" t="str">
        <f>IF($C207="OK",_xlfn.NUMBERVALUE(Plantilla!BE218),"")</f>
        <v/>
      </c>
      <c r="BH207" s="6" t="str">
        <f>IF($C207="OK",_xlfn.NUMBERVALUE(Plantilla!BF218),"")</f>
        <v/>
      </c>
      <c r="BI207" s="110" t="str">
        <f>IF($C207="OK",_xlfn.NUMBERVALUE(Plantilla!BG218),"")</f>
        <v/>
      </c>
      <c r="BJ207" s="6" t="str">
        <f>IF($C207="OK",_xlfn.NUMBERVALUE(Plantilla!BH218),"")</f>
        <v/>
      </c>
      <c r="BK207" s="109" t="str">
        <f>IF($C207="OK",_xlfn.NUMBERVALUE(Plantilla!BI218),"")</f>
        <v/>
      </c>
      <c r="BL207" s="6" t="str">
        <f>IF($C207="OK",
   IF(Plantilla!BJ218&lt;&gt;"",
      TEXT(VLOOKUP(Plantilla!BJ218,'Tablas '!$Z$4:$AA$6,2,FALSE),"#"),
   ""),
"")</f>
        <v/>
      </c>
      <c r="BM207" s="4" t="str">
        <f>IF($C207="OK",_xlfn.NUMBERVALUE(Plantilla!BK218),"")</f>
        <v/>
      </c>
      <c r="BN207" s="4" t="str">
        <f>IF($C207="OK",_xlfn.NUMBERVALUE(Plantilla!BL218),"")</f>
        <v/>
      </c>
      <c r="BO207" s="6" t="str">
        <f>IF($C207="OK",_xlfn.NUMBERVALUE(Plantilla!BM218),"")</f>
        <v/>
      </c>
      <c r="BP207" s="4" t="str">
        <f>IF($C207="OK",_xlfn.NUMBERVALUE(Plantilla!BN218),"")</f>
        <v/>
      </c>
      <c r="BQ207" s="6" t="str">
        <f>IF($C207="OK",_xlfn.NUMBERVALUE(Plantilla!BO218),"")</f>
        <v/>
      </c>
      <c r="BR207" s="4" t="str">
        <f>IF($C207="OK",_xlfn.NUMBERVALUE(Plantilla!BP218),"")</f>
        <v/>
      </c>
      <c r="BS207" s="6" t="str">
        <f>IF($C207="OK",_xlfn.NUMBERVALUE(Plantilla!BQ218),"")</f>
        <v/>
      </c>
      <c r="BT207" s="4" t="str">
        <f>IF($C207="OK",_xlfn.NUMBERVALUE(Plantilla!BR218),"")</f>
        <v/>
      </c>
      <c r="BU207" s="6" t="str">
        <f>IF($C207="OK",_xlfn.NUMBERVALUE(Plantilla!BS218),"")</f>
        <v/>
      </c>
      <c r="BV207" s="6" t="str">
        <f>IF($C207="OK",_xlfn.NUMBERVALUE(Plantilla!BT218),"")</f>
        <v/>
      </c>
      <c r="BW207" s="6" t="str">
        <f>IF($C207="OK",_xlfn.NUMBERVALUE(Plantilla!BU218),"")</f>
        <v/>
      </c>
      <c r="BX207" s="6" t="str">
        <f>IF($C207="OK",_xlfn.NUMBERVALUE(Plantilla!BV218),"")</f>
        <v/>
      </c>
      <c r="BY207" s="6" t="str">
        <f>IF($C207="OK",_xlfn.NUMBERVALUE(Plantilla!BW218),"")</f>
        <v/>
      </c>
      <c r="BZ207" s="6" t="str">
        <f>IF($C207="OK",_xlfn.NUMBERVALUE(Plantilla!BX218),"")</f>
        <v/>
      </c>
      <c r="CA207" s="6" t="str">
        <f>IF($C207="OK",_xlfn.NUMBERVALUE(Plantilla!BY218),"")</f>
        <v/>
      </c>
      <c r="CB207" s="6" t="str">
        <f>IF($C207="OK",_xlfn.NUMBERVALUE(Plantilla!BZ218),"")</f>
        <v/>
      </c>
      <c r="CC207" s="6" t="str">
        <f>IF($C207="OK",_xlfn.NUMBERVALUE(Plantilla!CA218),"")</f>
        <v/>
      </c>
      <c r="CD207" s="6" t="str">
        <f>IF($C207="OK",_xlfn.NUMBERVALUE(Plantilla!CB218),"")</f>
        <v/>
      </c>
      <c r="CE207" s="6" t="str">
        <f>IF($C207="OK",_xlfn.NUMBERVALUE(Plantilla!CC218),"")</f>
        <v/>
      </c>
      <c r="CF207" s="4" t="str">
        <f>IF($C207="OK",_xlfn.NUMBERVALUE(Plantilla!CD218),"")</f>
        <v/>
      </c>
      <c r="CG207" s="6" t="str">
        <f>IF($C207="OK",_xlfn.NUMBERVALUE(Plantilla!CE218),"")</f>
        <v/>
      </c>
      <c r="CH207" s="6" t="str">
        <f>IF($C207="OK",_xlfn.NUMBERVALUE(Plantilla!CF218),"")</f>
        <v/>
      </c>
      <c r="CI207" s="6" t="str">
        <f>IF($C207="OK",_xlfn.NUMBERVALUE(Plantilla!CG218),"")</f>
        <v/>
      </c>
      <c r="CJ207" s="6" t="str">
        <f>IF($C207="OK",_xlfn.NUMBERVALUE(Plantilla!CH218),"")</f>
        <v/>
      </c>
      <c r="CK207" s="6" t="str">
        <f>IF($C207="OK",_xlfn.NUMBERVALUE(Plantilla!CI218),"")</f>
        <v/>
      </c>
      <c r="CL207" s="6" t="str">
        <f>IF($C207="OK",_xlfn.NUMBERVALUE(Plantilla!CJ218),"")</f>
        <v/>
      </c>
      <c r="CM207" t="str">
        <f>IF($C207="OK",TEXT(Plantilla!CK218,"#"),"")</f>
        <v/>
      </c>
      <c r="CN207" s="6" t="str">
        <f>IF($C207="OK",_xlfn.NUMBERVALUE(Plantilla!CL218),"")</f>
        <v/>
      </c>
      <c r="CO207" s="6" t="str">
        <f>IF($C207="OK",_xlfn.NUMBERVALUE(Plantilla!CM218),"")</f>
        <v/>
      </c>
      <c r="CP207" s="110" t="str">
        <f>IF($C207="OK",_xlfn.NUMBERVALUE(Plantilla!CN218),"")</f>
        <v/>
      </c>
      <c r="CQ207" s="6" t="str">
        <f>IF($C207="OK",_xlfn.NUMBERVALUE(Plantilla!CO218),"")</f>
        <v/>
      </c>
      <c r="CR207" s="109" t="str">
        <f>IF($C207="OK",_xlfn.NUMBERVALUE(Plantilla!CP218),"")</f>
        <v/>
      </c>
      <c r="CS207" s="110" t="str">
        <f>IF($C207="OK",_xlfn.NUMBERVALUE(Plantilla!CQ218),"")</f>
        <v/>
      </c>
      <c r="CT207" s="6" t="str">
        <f>IF($C207="OK",_xlfn.NUMBERVALUE(Plantilla!CR218),"")</f>
        <v/>
      </c>
      <c r="CU207" s="109" t="str">
        <f>IF($C207="OK",_xlfn.NUMBERVALUE(Plantilla!CS218),"")</f>
        <v/>
      </c>
      <c r="CV207" s="110" t="str">
        <f>IF($C207="OK",_xlfn.NUMBERVALUE(Plantilla!CT218),"")</f>
        <v/>
      </c>
      <c r="CW207" s="6" t="str">
        <f>IF($C207="OK",_xlfn.NUMBERVALUE(Plantilla!CU218),"")</f>
        <v/>
      </c>
      <c r="CX207" s="82" t="str">
        <f>IF($C207="OK",_xlfn.NUMBERVALUE(Plantilla!CV218),"")</f>
        <v/>
      </c>
      <c r="CY207" s="6" t="str">
        <f>IF($C207="OK",_xlfn.NUMBERVALUE(Plantilla!CW218),"")</f>
        <v/>
      </c>
      <c r="CZ207" s="82" t="str">
        <f>IF($C207="OK",_xlfn.NUMBERVALUE(Plantilla!CX218),"")</f>
        <v/>
      </c>
      <c r="DA207" s="6" t="str">
        <f>IF($C207="OK",_xlfn.NUMBERVALUE(Plantilla!CY218),"")</f>
        <v/>
      </c>
      <c r="DB207" s="109" t="str">
        <f>IF($C207="OK",_xlfn.NUMBERVALUE(Plantilla!CZ218),"")</f>
        <v/>
      </c>
      <c r="DC207" s="6" t="str">
        <f>IF($C207="OK",_xlfn.NUMBERVALUE(Plantilla!DA218),"")</f>
        <v/>
      </c>
      <c r="DD207" s="6" t="str">
        <f>IF($C207="OK",TEXT(Plantilla!DB218,"#"),"")</f>
        <v/>
      </c>
      <c r="DE207" s="6" t="str">
        <f>IF($C207="OK",_xlfn.NUMBERVALUE(Plantilla!DC218),"")</f>
        <v/>
      </c>
      <c r="DF207" s="4" t="str">
        <f>IF($C207="OK",_xlfn.NUMBERVALUE(Plantilla!DD218),"")</f>
        <v/>
      </c>
      <c r="DG207" s="6" t="str">
        <f>IF($C207="OK",_xlfn.NUMBERVALUE(Plantilla!DE218),"")</f>
        <v/>
      </c>
      <c r="DH207" s="6" t="str">
        <f>IF($C207="OK",_xlfn.NUMBERVALUE(Plantilla!DF218),"")</f>
        <v/>
      </c>
      <c r="DI207" s="6" t="str">
        <f>IF($C207="OK",_xlfn.NUMBERVALUE(Plantilla!DG218),"")</f>
        <v/>
      </c>
      <c r="DJ207" s="6" t="str">
        <f>IF($C207="OK",_xlfn.NUMBERVALUE(Plantilla!DH218),"")</f>
        <v/>
      </c>
      <c r="DK207" s="6" t="str">
        <f>IF($C207="OK",_xlfn.NUMBERVALUE(Plantilla!DI218),"")</f>
        <v/>
      </c>
      <c r="DL207" s="6" t="str">
        <f>IF($C207="OK",_xlfn.NUMBERVALUE(Plantilla!DJ218),"")</f>
        <v/>
      </c>
      <c r="DM207" s="6" t="str">
        <f>IF($C207="OK",_xlfn.NUMBERVALUE(Plantilla!DK218),"")</f>
        <v/>
      </c>
      <c r="DN207" s="6" t="str">
        <f>IF($C207="OK",_xlfn.NUMBERVALUE(Plantilla!DL218),"")</f>
        <v/>
      </c>
      <c r="DO207" s="6" t="str">
        <f>IF($C207="OK",_xlfn.NUMBERVALUE(Plantilla!DM218),"")</f>
        <v/>
      </c>
      <c r="DP207" s="6" t="str">
        <f>IF($C207="OK",_xlfn.NUMBERVALUE(Plantilla!DN218),"")</f>
        <v/>
      </c>
      <c r="DQ207" s="6" t="str">
        <f>IF($C207="OK",_xlfn.NUMBERVALUE(Plantilla!DO218),"")</f>
        <v/>
      </c>
      <c r="DR207" s="6" t="str">
        <f>IF($C207="OK",_xlfn.NUMBERVALUE(Plantilla!DP218),"")</f>
        <v/>
      </c>
      <c r="DS207" t="str">
        <f>IF($C207="OK",TEXT(Plantilla!DR218,"#"),"")</f>
        <v/>
      </c>
      <c r="DT207" s="6"/>
    </row>
    <row r="208" spans="1:124" x14ac:dyDescent="0.25">
      <c r="A208" t="str">
        <f>IF(Plantilla!$I$6="¡Perfecto!, Guarda el archivo y adjúntalo a tu interfaz de Nómina Electrónica","OK","Error")</f>
        <v>OK</v>
      </c>
      <c r="B208" t="str">
        <f>IF(Plantilla!$I$6="¡Perfecto!, Guarda el archivo y adjúntalo a tu interfaz de Nómina Electrónica",MID(Plantilla!$D$2,SEARCH("V",Plantilla!$D$2),10),"")</f>
        <v>V2.0</v>
      </c>
      <c r="C208" t="str">
        <f>Plantilla!C219</f>
        <v/>
      </c>
      <c r="D208" t="str">
        <f>IF($C208="OK",Plantilla!B219,"")</f>
        <v/>
      </c>
      <c r="E208" t="str">
        <f>IF($C208="OK",
   VLOOKUP(Plantilla!$E$4,'Tablas '!$AP$4:$AT$6,5,FALSE),
"")</f>
        <v/>
      </c>
      <c r="F208" t="str">
        <f>IF($C208="OK",TEXT(Plantilla!D219,"#"),"")</f>
        <v/>
      </c>
      <c r="G208" t="str">
        <f>IF($C208="OK",
   VLOOKUP(Plantilla!E219,'Tablas '!$B$4:$C$14,2,FALSE),
"")</f>
        <v/>
      </c>
      <c r="H208" t="str">
        <f>IF($C208="OK",TEXT(Plantilla!F219,"#"),"")</f>
        <v/>
      </c>
      <c r="I208" t="str">
        <f>IF($C208="OK",TEXT(Plantilla!G219,"#"),"")</f>
        <v/>
      </c>
      <c r="J208" t="str">
        <f>IF($C208="OK",TEXT(Plantilla!H219,"#"),"")</f>
        <v/>
      </c>
      <c r="K208" t="str">
        <f>IF($C208="OK",TEXT(Plantilla!I219,"#"),"")</f>
        <v/>
      </c>
      <c r="L208" t="str">
        <f>IF($C208="OK",TEXT(Plantilla!J219,"#"),"")</f>
        <v/>
      </c>
      <c r="M208" t="str">
        <f>IF($C208="OK",TEXT(Plantilla!K219,"#"),"")</f>
        <v/>
      </c>
      <c r="N208" t="str">
        <f>IF($C208="OK",
   CONCATENATE(YEAR(Plantilla!L219),"-",TEXT(MONTH(Plantilla!L219),"00"),"-",TEXT(DAY(Plantilla!L219),"00")),
"")</f>
        <v/>
      </c>
      <c r="O208" t="str">
        <f>IF($C208="OK",_xlfn.NUMBERVALUE(Plantilla!M219),"")</f>
        <v/>
      </c>
      <c r="P208" t="str">
        <f>IF($C208="OK",
   IF(Plantilla!N219&lt;&gt;"",
      CONCATENATE(YEAR(Plantilla!N219),"-",TEXT(MONTH(Plantilla!N219),"00"),"-",TEXT(DAY(Plantilla!N219),"00")),
   ""),
"")</f>
        <v/>
      </c>
      <c r="Q208" t="str">
        <f>IF($C208="OK",
   VLOOKUP(Plantilla!O219,'Tablas '!$E$4:$F$19,2,FALSE),
"")</f>
        <v/>
      </c>
      <c r="R208" t="str">
        <f>IF($C208="OK",
   VLOOKUP(Plantilla!P219,'Tablas '!$H$4:$I$5,2,FALSE),
"")</f>
        <v/>
      </c>
      <c r="S208" t="str">
        <f>IF($C208="OK",
   VLOOKUP(Plantilla!Q219,'Tablas '!$K$4:$L$8,2,FALSE),
"")</f>
        <v/>
      </c>
      <c r="T208" t="str">
        <f>IF($C208="OK",
   VLOOKUP(Plantilla!R219,'Tablas '!$AE$4:$AF$6,2,FALSE),
"")</f>
        <v/>
      </c>
      <c r="U208" t="str">
        <f>IF($C208="OK",
   VLOOKUP(Plantilla!S219,'Tablas '!$AE$4:$AF$6,2,FALSE),
"")</f>
        <v/>
      </c>
      <c r="V208" t="str">
        <f>IF($C208="OK",TEXT(Plantilla!T219,"#"),"")</f>
        <v/>
      </c>
      <c r="W208" s="84" t="str">
        <f>IF($C208="OK",
   VLOOKUP(Plantilla!U219,'Tablas '!$AM$4:$AN$1126,2,FALSE),
"")</f>
        <v/>
      </c>
      <c r="X208" t="str">
        <f>IF($C208="OK",TEXT(Plantilla!V219,"#"),"")</f>
        <v/>
      </c>
      <c r="Y208" t="str">
        <f>IF($C208="OK",
   CONCATENATE(YEAR(Plantilla!W219),"-",TEXT(MONTH(Plantilla!W219),"00"),"-",TEXT(DAY(Plantilla!W219),"00")),
"")</f>
        <v/>
      </c>
      <c r="Z208" t="str">
        <f>IF($C208="OK",
   CONCATENATE(YEAR(Plantilla!X219),"-",TEXT(MONTH(Plantilla!X219),"00"),"-",TEXT(DAY(Plantilla!X219),"00")),
"")</f>
        <v/>
      </c>
      <c r="AA208" t="str">
        <f>IF($C208="OK",
   TEXT(VLOOKUP(Plantilla!Y219,'Tablas '!$Q$4:$R$9,2,FALSE),"#"),
"")</f>
        <v/>
      </c>
      <c r="AB208" t="str">
        <f>IF($C208="OK",
   CONCATENATE(YEAR(Plantilla!Z219),"-",TEXT(MONTH(Plantilla!Z219),"00"),"-",TEXT(DAY(Plantilla!Z219),"00")),
"")</f>
        <v/>
      </c>
      <c r="AC208" t="str">
        <f>IF($C208="OK",
   TEXT(VLOOKUP(Plantilla!AA219,'Tablas '!$T$4:$U$13,2,FALSE),"#"),
"")</f>
        <v/>
      </c>
      <c r="AD208" t="str">
        <f>IF($C208="OK",TEXT(Plantilla!AB219,"#"),"")</f>
        <v/>
      </c>
      <c r="AE208" t="str">
        <f>IF($C208="OK",
   IF(Plantilla!AC219&lt;&gt;"",
      TEXT(VLOOKUP(Plantilla!AC219,'Tablas '!$W$4:$X$7,2,FALSE),"#"),
   ""),
"")</f>
        <v/>
      </c>
      <c r="AF208" t="str">
        <f>IF($C208="OK",TEXT(Plantilla!AD219,"#"),"")</f>
        <v/>
      </c>
      <c r="AG208" s="6" t="str">
        <f>IF($C208="OK",_xlfn.NUMBERVALUE(Plantilla!AE219),"")</f>
        <v/>
      </c>
      <c r="AH208" s="4" t="str">
        <f>IF($C208="OK",_xlfn.NUMBERVALUE(Plantilla!AF219),"")</f>
        <v/>
      </c>
      <c r="AI208" s="6" t="str">
        <f>IF($C208="OK",_xlfn.NUMBERVALUE(Plantilla!AG219),"")</f>
        <v/>
      </c>
      <c r="AJ208" s="6" t="str">
        <f>IF($C208="OK",_xlfn.NUMBERVALUE(Plantilla!AH219),"")</f>
        <v/>
      </c>
      <c r="AK208" s="6" t="str">
        <f>IF($C208="OK",_xlfn.NUMBERVALUE(Plantilla!AI219),"")</f>
        <v/>
      </c>
      <c r="AL208" s="6" t="str">
        <f>IF($C208="OK",_xlfn.NUMBERVALUE(Plantilla!AJ219),"")</f>
        <v/>
      </c>
      <c r="AM208" s="4" t="str">
        <f>IF($C208="OK",_xlfn.NUMBERVALUE(Plantilla!AK219),"")</f>
        <v/>
      </c>
      <c r="AN208" s="6" t="str">
        <f>IF($C208="OK",_xlfn.NUMBERVALUE(Plantilla!AL219),"")</f>
        <v/>
      </c>
      <c r="AO208" s="4" t="str">
        <f>IF($C208="OK",_xlfn.NUMBERVALUE(Plantilla!AM219),"")</f>
        <v/>
      </c>
      <c r="AP208" s="6" t="str">
        <f>IF($C208="OK",_xlfn.NUMBERVALUE(Plantilla!AN219),"")</f>
        <v/>
      </c>
      <c r="AQ208" s="4" t="str">
        <f>IF($C208="OK",_xlfn.NUMBERVALUE(Plantilla!AO219),"")</f>
        <v/>
      </c>
      <c r="AR208" s="6" t="str">
        <f>IF($C208="OK",_xlfn.NUMBERVALUE(Plantilla!AP219),"")</f>
        <v/>
      </c>
      <c r="AS208" s="4" t="str">
        <f>IF($C208="OK",_xlfn.NUMBERVALUE(Plantilla!AQ219),"")</f>
        <v/>
      </c>
      <c r="AT208" s="6" t="str">
        <f>IF($C208="OK",_xlfn.NUMBERVALUE(Plantilla!AR219),"")</f>
        <v/>
      </c>
      <c r="AU208" s="4" t="str">
        <f>IF($C208="OK",_xlfn.NUMBERVALUE(Plantilla!AS219),"")</f>
        <v/>
      </c>
      <c r="AV208" s="6" t="str">
        <f>IF($C208="OK",_xlfn.NUMBERVALUE(Plantilla!AT219),"")</f>
        <v/>
      </c>
      <c r="AW208" s="4" t="str">
        <f>IF($C208="OK",_xlfn.NUMBERVALUE(Plantilla!AU219),"")</f>
        <v/>
      </c>
      <c r="AX208" s="6" t="str">
        <f>IF($C208="OK",_xlfn.NUMBERVALUE(Plantilla!AV219),"")</f>
        <v/>
      </c>
      <c r="AY208" s="4" t="str">
        <f>IF($C208="OK",_xlfn.NUMBERVALUE(Plantilla!AW219),"")</f>
        <v/>
      </c>
      <c r="AZ208" s="6" t="str">
        <f>IF($C208="OK",_xlfn.NUMBERVALUE(Plantilla!AX219),"")</f>
        <v/>
      </c>
      <c r="BA208" t="str">
        <f>IF($C208="OK",_xlfn.NUMBERVALUE(Plantilla!AY219),"")</f>
        <v/>
      </c>
      <c r="BB208" t="str">
        <f>IF($C208="OK",_xlfn.NUMBERVALUE(Plantilla!AZ219),"")</f>
        <v/>
      </c>
      <c r="BC208" s="4" t="str">
        <f>IF($C208="OK",_xlfn.NUMBERVALUE(Plantilla!BA219),"")</f>
        <v/>
      </c>
      <c r="BD208" s="6" t="str">
        <f>IF($C208="OK",_xlfn.NUMBERVALUE(Plantilla!BB219),"")</f>
        <v/>
      </c>
      <c r="BE208" s="4" t="str">
        <f>IF($C208="OK",_xlfn.NUMBERVALUE(Plantilla!BC219),"")</f>
        <v/>
      </c>
      <c r="BF208" s="6" t="str">
        <f>IF($C208="OK",_xlfn.NUMBERVALUE(Plantilla!BD219),"")</f>
        <v/>
      </c>
      <c r="BG208" s="4" t="str">
        <f>IF($C208="OK",_xlfn.NUMBERVALUE(Plantilla!BE219),"")</f>
        <v/>
      </c>
      <c r="BH208" s="6" t="str">
        <f>IF($C208="OK",_xlfn.NUMBERVALUE(Plantilla!BF219),"")</f>
        <v/>
      </c>
      <c r="BI208" s="110" t="str">
        <f>IF($C208="OK",_xlfn.NUMBERVALUE(Plantilla!BG219),"")</f>
        <v/>
      </c>
      <c r="BJ208" s="6" t="str">
        <f>IF($C208="OK",_xlfn.NUMBERVALUE(Plantilla!BH219),"")</f>
        <v/>
      </c>
      <c r="BK208" s="109" t="str">
        <f>IF($C208="OK",_xlfn.NUMBERVALUE(Plantilla!BI219),"")</f>
        <v/>
      </c>
      <c r="BL208" s="6" t="str">
        <f>IF($C208="OK",
   IF(Plantilla!BJ219&lt;&gt;"",
      TEXT(VLOOKUP(Plantilla!BJ219,'Tablas '!$Z$4:$AA$6,2,FALSE),"#"),
   ""),
"")</f>
        <v/>
      </c>
      <c r="BM208" s="4" t="str">
        <f>IF($C208="OK",_xlfn.NUMBERVALUE(Plantilla!BK219),"")</f>
        <v/>
      </c>
      <c r="BN208" s="4" t="str">
        <f>IF($C208="OK",_xlfn.NUMBERVALUE(Plantilla!BL219),"")</f>
        <v/>
      </c>
      <c r="BO208" s="6" t="str">
        <f>IF($C208="OK",_xlfn.NUMBERVALUE(Plantilla!BM219),"")</f>
        <v/>
      </c>
      <c r="BP208" s="4" t="str">
        <f>IF($C208="OK",_xlfn.NUMBERVALUE(Plantilla!BN219),"")</f>
        <v/>
      </c>
      <c r="BQ208" s="6" t="str">
        <f>IF($C208="OK",_xlfn.NUMBERVALUE(Plantilla!BO219),"")</f>
        <v/>
      </c>
      <c r="BR208" s="4" t="str">
        <f>IF($C208="OK",_xlfn.NUMBERVALUE(Plantilla!BP219),"")</f>
        <v/>
      </c>
      <c r="BS208" s="6" t="str">
        <f>IF($C208="OK",_xlfn.NUMBERVALUE(Plantilla!BQ219),"")</f>
        <v/>
      </c>
      <c r="BT208" s="4" t="str">
        <f>IF($C208="OK",_xlfn.NUMBERVALUE(Plantilla!BR219),"")</f>
        <v/>
      </c>
      <c r="BU208" s="6" t="str">
        <f>IF($C208="OK",_xlfn.NUMBERVALUE(Plantilla!BS219),"")</f>
        <v/>
      </c>
      <c r="BV208" s="6" t="str">
        <f>IF($C208="OK",_xlfn.NUMBERVALUE(Plantilla!BT219),"")</f>
        <v/>
      </c>
      <c r="BW208" s="6" t="str">
        <f>IF($C208="OK",_xlfn.NUMBERVALUE(Plantilla!BU219),"")</f>
        <v/>
      </c>
      <c r="BX208" s="6" t="str">
        <f>IF($C208="OK",_xlfn.NUMBERVALUE(Plantilla!BV219),"")</f>
        <v/>
      </c>
      <c r="BY208" s="6" t="str">
        <f>IF($C208="OK",_xlfn.NUMBERVALUE(Plantilla!BW219),"")</f>
        <v/>
      </c>
      <c r="BZ208" s="6" t="str">
        <f>IF($C208="OK",_xlfn.NUMBERVALUE(Plantilla!BX219),"")</f>
        <v/>
      </c>
      <c r="CA208" s="6" t="str">
        <f>IF($C208="OK",_xlfn.NUMBERVALUE(Plantilla!BY219),"")</f>
        <v/>
      </c>
      <c r="CB208" s="6" t="str">
        <f>IF($C208="OK",_xlfn.NUMBERVALUE(Plantilla!BZ219),"")</f>
        <v/>
      </c>
      <c r="CC208" s="6" t="str">
        <f>IF($C208="OK",_xlfn.NUMBERVALUE(Plantilla!CA219),"")</f>
        <v/>
      </c>
      <c r="CD208" s="6" t="str">
        <f>IF($C208="OK",_xlfn.NUMBERVALUE(Plantilla!CB219),"")</f>
        <v/>
      </c>
      <c r="CE208" s="6" t="str">
        <f>IF($C208="OK",_xlfn.NUMBERVALUE(Plantilla!CC219),"")</f>
        <v/>
      </c>
      <c r="CF208" s="4" t="str">
        <f>IF($C208="OK",_xlfn.NUMBERVALUE(Plantilla!CD219),"")</f>
        <v/>
      </c>
      <c r="CG208" s="6" t="str">
        <f>IF($C208="OK",_xlfn.NUMBERVALUE(Plantilla!CE219),"")</f>
        <v/>
      </c>
      <c r="CH208" s="6" t="str">
        <f>IF($C208="OK",_xlfn.NUMBERVALUE(Plantilla!CF219),"")</f>
        <v/>
      </c>
      <c r="CI208" s="6" t="str">
        <f>IF($C208="OK",_xlfn.NUMBERVALUE(Plantilla!CG219),"")</f>
        <v/>
      </c>
      <c r="CJ208" s="6" t="str">
        <f>IF($C208="OK",_xlfn.NUMBERVALUE(Plantilla!CH219),"")</f>
        <v/>
      </c>
      <c r="CK208" s="6" t="str">
        <f>IF($C208="OK",_xlfn.NUMBERVALUE(Plantilla!CI219),"")</f>
        <v/>
      </c>
      <c r="CL208" s="6" t="str">
        <f>IF($C208="OK",_xlfn.NUMBERVALUE(Plantilla!CJ219),"")</f>
        <v/>
      </c>
      <c r="CM208" t="str">
        <f>IF($C208="OK",TEXT(Plantilla!CK219,"#"),"")</f>
        <v/>
      </c>
      <c r="CN208" s="6" t="str">
        <f>IF($C208="OK",_xlfn.NUMBERVALUE(Plantilla!CL219),"")</f>
        <v/>
      </c>
      <c r="CO208" s="6" t="str">
        <f>IF($C208="OK",_xlfn.NUMBERVALUE(Plantilla!CM219),"")</f>
        <v/>
      </c>
      <c r="CP208" s="110" t="str">
        <f>IF($C208="OK",_xlfn.NUMBERVALUE(Plantilla!CN219),"")</f>
        <v/>
      </c>
      <c r="CQ208" s="6" t="str">
        <f>IF($C208="OK",_xlfn.NUMBERVALUE(Plantilla!CO219),"")</f>
        <v/>
      </c>
      <c r="CR208" s="109" t="str">
        <f>IF($C208="OK",_xlfn.NUMBERVALUE(Plantilla!CP219),"")</f>
        <v/>
      </c>
      <c r="CS208" s="110" t="str">
        <f>IF($C208="OK",_xlfn.NUMBERVALUE(Plantilla!CQ219),"")</f>
        <v/>
      </c>
      <c r="CT208" s="6" t="str">
        <f>IF($C208="OK",_xlfn.NUMBERVALUE(Plantilla!CR219),"")</f>
        <v/>
      </c>
      <c r="CU208" s="109" t="str">
        <f>IF($C208="OK",_xlfn.NUMBERVALUE(Plantilla!CS219),"")</f>
        <v/>
      </c>
      <c r="CV208" s="110" t="str">
        <f>IF($C208="OK",_xlfn.NUMBERVALUE(Plantilla!CT219),"")</f>
        <v/>
      </c>
      <c r="CW208" s="6" t="str">
        <f>IF($C208="OK",_xlfn.NUMBERVALUE(Plantilla!CU219),"")</f>
        <v/>
      </c>
      <c r="CX208" s="82" t="str">
        <f>IF($C208="OK",_xlfn.NUMBERVALUE(Plantilla!CV219),"")</f>
        <v/>
      </c>
      <c r="CY208" s="6" t="str">
        <f>IF($C208="OK",_xlfn.NUMBERVALUE(Plantilla!CW219),"")</f>
        <v/>
      </c>
      <c r="CZ208" s="82" t="str">
        <f>IF($C208="OK",_xlfn.NUMBERVALUE(Plantilla!CX219),"")</f>
        <v/>
      </c>
      <c r="DA208" s="6" t="str">
        <f>IF($C208="OK",_xlfn.NUMBERVALUE(Plantilla!CY219),"")</f>
        <v/>
      </c>
      <c r="DB208" s="109" t="str">
        <f>IF($C208="OK",_xlfn.NUMBERVALUE(Plantilla!CZ219),"")</f>
        <v/>
      </c>
      <c r="DC208" s="6" t="str">
        <f>IF($C208="OK",_xlfn.NUMBERVALUE(Plantilla!DA219),"")</f>
        <v/>
      </c>
      <c r="DD208" s="6" t="str">
        <f>IF($C208="OK",TEXT(Plantilla!DB219,"#"),"")</f>
        <v/>
      </c>
      <c r="DE208" s="6" t="str">
        <f>IF($C208="OK",_xlfn.NUMBERVALUE(Plantilla!DC219),"")</f>
        <v/>
      </c>
      <c r="DF208" s="4" t="str">
        <f>IF($C208="OK",_xlfn.NUMBERVALUE(Plantilla!DD219),"")</f>
        <v/>
      </c>
      <c r="DG208" s="6" t="str">
        <f>IF($C208="OK",_xlfn.NUMBERVALUE(Plantilla!DE219),"")</f>
        <v/>
      </c>
      <c r="DH208" s="6" t="str">
        <f>IF($C208="OK",_xlfn.NUMBERVALUE(Plantilla!DF219),"")</f>
        <v/>
      </c>
      <c r="DI208" s="6" t="str">
        <f>IF($C208="OK",_xlfn.NUMBERVALUE(Plantilla!DG219),"")</f>
        <v/>
      </c>
      <c r="DJ208" s="6" t="str">
        <f>IF($C208="OK",_xlfn.NUMBERVALUE(Plantilla!DH219),"")</f>
        <v/>
      </c>
      <c r="DK208" s="6" t="str">
        <f>IF($C208="OK",_xlfn.NUMBERVALUE(Plantilla!DI219),"")</f>
        <v/>
      </c>
      <c r="DL208" s="6" t="str">
        <f>IF($C208="OK",_xlfn.NUMBERVALUE(Plantilla!DJ219),"")</f>
        <v/>
      </c>
      <c r="DM208" s="6" t="str">
        <f>IF($C208="OK",_xlfn.NUMBERVALUE(Plantilla!DK219),"")</f>
        <v/>
      </c>
      <c r="DN208" s="6" t="str">
        <f>IF($C208="OK",_xlfn.NUMBERVALUE(Plantilla!DL219),"")</f>
        <v/>
      </c>
      <c r="DO208" s="6" t="str">
        <f>IF($C208="OK",_xlfn.NUMBERVALUE(Plantilla!DM219),"")</f>
        <v/>
      </c>
      <c r="DP208" s="6" t="str">
        <f>IF($C208="OK",_xlfn.NUMBERVALUE(Plantilla!DN219),"")</f>
        <v/>
      </c>
      <c r="DQ208" s="6" t="str">
        <f>IF($C208="OK",_xlfn.NUMBERVALUE(Plantilla!DO219),"")</f>
        <v/>
      </c>
      <c r="DR208" s="6" t="str">
        <f>IF($C208="OK",_xlfn.NUMBERVALUE(Plantilla!DP219),"")</f>
        <v/>
      </c>
      <c r="DS208" t="str">
        <f>IF($C208="OK",TEXT(Plantilla!DR219,"#"),"")</f>
        <v/>
      </c>
      <c r="DT208" s="6"/>
    </row>
    <row r="209" spans="1:124" x14ac:dyDescent="0.25">
      <c r="A209" t="str">
        <f>IF(Plantilla!$I$6="¡Perfecto!, Guarda el archivo y adjúntalo a tu interfaz de Nómina Electrónica","OK","Error")</f>
        <v>OK</v>
      </c>
      <c r="B209" t="str">
        <f>IF(Plantilla!$I$6="¡Perfecto!, Guarda el archivo y adjúntalo a tu interfaz de Nómina Electrónica",MID(Plantilla!$D$2,SEARCH("V",Plantilla!$D$2),10),"")</f>
        <v>V2.0</v>
      </c>
      <c r="C209" t="str">
        <f>Plantilla!C220</f>
        <v/>
      </c>
      <c r="D209" t="str">
        <f>IF($C209="OK",Plantilla!B220,"")</f>
        <v/>
      </c>
      <c r="E209" t="str">
        <f>IF($C209="OK",
   VLOOKUP(Plantilla!$E$4,'Tablas '!$AP$4:$AT$6,5,FALSE),
"")</f>
        <v/>
      </c>
      <c r="F209" t="str">
        <f>IF($C209="OK",TEXT(Plantilla!D220,"#"),"")</f>
        <v/>
      </c>
      <c r="G209" t="str">
        <f>IF($C209="OK",
   VLOOKUP(Plantilla!E220,'Tablas '!$B$4:$C$14,2,FALSE),
"")</f>
        <v/>
      </c>
      <c r="H209" t="str">
        <f>IF($C209="OK",TEXT(Plantilla!F220,"#"),"")</f>
        <v/>
      </c>
      <c r="I209" t="str">
        <f>IF($C209="OK",TEXT(Plantilla!G220,"#"),"")</f>
        <v/>
      </c>
      <c r="J209" t="str">
        <f>IF($C209="OK",TEXT(Plantilla!H220,"#"),"")</f>
        <v/>
      </c>
      <c r="K209" t="str">
        <f>IF($C209="OK",TEXT(Plantilla!I220,"#"),"")</f>
        <v/>
      </c>
      <c r="L209" t="str">
        <f>IF($C209="OK",TEXT(Plantilla!J220,"#"),"")</f>
        <v/>
      </c>
      <c r="M209" t="str">
        <f>IF($C209="OK",TEXT(Plantilla!K220,"#"),"")</f>
        <v/>
      </c>
      <c r="N209" t="str">
        <f>IF($C209="OK",
   CONCATENATE(YEAR(Plantilla!L220),"-",TEXT(MONTH(Plantilla!L220),"00"),"-",TEXT(DAY(Plantilla!L220),"00")),
"")</f>
        <v/>
      </c>
      <c r="O209" t="str">
        <f>IF($C209="OK",_xlfn.NUMBERVALUE(Plantilla!M220),"")</f>
        <v/>
      </c>
      <c r="P209" t="str">
        <f>IF($C209="OK",
   IF(Plantilla!N220&lt;&gt;"",
      CONCATENATE(YEAR(Plantilla!N220),"-",TEXT(MONTH(Plantilla!N220),"00"),"-",TEXT(DAY(Plantilla!N220),"00")),
   ""),
"")</f>
        <v/>
      </c>
      <c r="Q209" t="str">
        <f>IF($C209="OK",
   VLOOKUP(Plantilla!O220,'Tablas '!$E$4:$F$19,2,FALSE),
"")</f>
        <v/>
      </c>
      <c r="R209" t="str">
        <f>IF($C209="OK",
   VLOOKUP(Plantilla!P220,'Tablas '!$H$4:$I$5,2,FALSE),
"")</f>
        <v/>
      </c>
      <c r="S209" t="str">
        <f>IF($C209="OK",
   VLOOKUP(Plantilla!Q220,'Tablas '!$K$4:$L$8,2,FALSE),
"")</f>
        <v/>
      </c>
      <c r="T209" t="str">
        <f>IF($C209="OK",
   VLOOKUP(Plantilla!R220,'Tablas '!$AE$4:$AF$6,2,FALSE),
"")</f>
        <v/>
      </c>
      <c r="U209" t="str">
        <f>IF($C209="OK",
   VLOOKUP(Plantilla!S220,'Tablas '!$AE$4:$AF$6,2,FALSE),
"")</f>
        <v/>
      </c>
      <c r="V209" t="str">
        <f>IF($C209="OK",TEXT(Plantilla!T220,"#"),"")</f>
        <v/>
      </c>
      <c r="W209" s="84" t="str">
        <f>IF($C209="OK",
   VLOOKUP(Plantilla!U220,'Tablas '!$AM$4:$AN$1126,2,FALSE),
"")</f>
        <v/>
      </c>
      <c r="X209" t="str">
        <f>IF($C209="OK",TEXT(Plantilla!V220,"#"),"")</f>
        <v/>
      </c>
      <c r="Y209" t="str">
        <f>IF($C209="OK",
   CONCATENATE(YEAR(Plantilla!W220),"-",TEXT(MONTH(Plantilla!W220),"00"),"-",TEXT(DAY(Plantilla!W220),"00")),
"")</f>
        <v/>
      </c>
      <c r="Z209" t="str">
        <f>IF($C209="OK",
   CONCATENATE(YEAR(Plantilla!X220),"-",TEXT(MONTH(Plantilla!X220),"00"),"-",TEXT(DAY(Plantilla!X220),"00")),
"")</f>
        <v/>
      </c>
      <c r="AA209" t="str">
        <f>IF($C209="OK",
   TEXT(VLOOKUP(Plantilla!Y220,'Tablas '!$Q$4:$R$9,2,FALSE),"#"),
"")</f>
        <v/>
      </c>
      <c r="AB209" t="str">
        <f>IF($C209="OK",
   CONCATENATE(YEAR(Plantilla!Z220),"-",TEXT(MONTH(Plantilla!Z220),"00"),"-",TEXT(DAY(Plantilla!Z220),"00")),
"")</f>
        <v/>
      </c>
      <c r="AC209" t="str">
        <f>IF($C209="OK",
   TEXT(VLOOKUP(Plantilla!AA220,'Tablas '!$T$4:$U$13,2,FALSE),"#"),
"")</f>
        <v/>
      </c>
      <c r="AD209" t="str">
        <f>IF($C209="OK",TEXT(Plantilla!AB220,"#"),"")</f>
        <v/>
      </c>
      <c r="AE209" t="str">
        <f>IF($C209="OK",
   IF(Plantilla!AC220&lt;&gt;"",
      TEXT(VLOOKUP(Plantilla!AC220,'Tablas '!$W$4:$X$7,2,FALSE),"#"),
   ""),
"")</f>
        <v/>
      </c>
      <c r="AF209" t="str">
        <f>IF($C209="OK",TEXT(Plantilla!AD220,"#"),"")</f>
        <v/>
      </c>
      <c r="AG209" s="6" t="str">
        <f>IF($C209="OK",_xlfn.NUMBERVALUE(Plantilla!AE220),"")</f>
        <v/>
      </c>
      <c r="AH209" s="4" t="str">
        <f>IF($C209="OK",_xlfn.NUMBERVALUE(Plantilla!AF220),"")</f>
        <v/>
      </c>
      <c r="AI209" s="6" t="str">
        <f>IF($C209="OK",_xlfn.NUMBERVALUE(Plantilla!AG220),"")</f>
        <v/>
      </c>
      <c r="AJ209" s="6" t="str">
        <f>IF($C209="OK",_xlfn.NUMBERVALUE(Plantilla!AH220),"")</f>
        <v/>
      </c>
      <c r="AK209" s="6" t="str">
        <f>IF($C209="OK",_xlfn.NUMBERVALUE(Plantilla!AI220),"")</f>
        <v/>
      </c>
      <c r="AL209" s="6" t="str">
        <f>IF($C209="OK",_xlfn.NUMBERVALUE(Plantilla!AJ220),"")</f>
        <v/>
      </c>
      <c r="AM209" s="4" t="str">
        <f>IF($C209="OK",_xlfn.NUMBERVALUE(Plantilla!AK220),"")</f>
        <v/>
      </c>
      <c r="AN209" s="6" t="str">
        <f>IF($C209="OK",_xlfn.NUMBERVALUE(Plantilla!AL220),"")</f>
        <v/>
      </c>
      <c r="AO209" s="4" t="str">
        <f>IF($C209="OK",_xlfn.NUMBERVALUE(Plantilla!AM220),"")</f>
        <v/>
      </c>
      <c r="AP209" s="6" t="str">
        <f>IF($C209="OK",_xlfn.NUMBERVALUE(Plantilla!AN220),"")</f>
        <v/>
      </c>
      <c r="AQ209" s="4" t="str">
        <f>IF($C209="OK",_xlfn.NUMBERVALUE(Plantilla!AO220),"")</f>
        <v/>
      </c>
      <c r="AR209" s="6" t="str">
        <f>IF($C209="OK",_xlfn.NUMBERVALUE(Plantilla!AP220),"")</f>
        <v/>
      </c>
      <c r="AS209" s="4" t="str">
        <f>IF($C209="OK",_xlfn.NUMBERVALUE(Plantilla!AQ220),"")</f>
        <v/>
      </c>
      <c r="AT209" s="6" t="str">
        <f>IF($C209="OK",_xlfn.NUMBERVALUE(Plantilla!AR220),"")</f>
        <v/>
      </c>
      <c r="AU209" s="4" t="str">
        <f>IF($C209="OK",_xlfn.NUMBERVALUE(Plantilla!AS220),"")</f>
        <v/>
      </c>
      <c r="AV209" s="6" t="str">
        <f>IF($C209="OK",_xlfn.NUMBERVALUE(Plantilla!AT220),"")</f>
        <v/>
      </c>
      <c r="AW209" s="4" t="str">
        <f>IF($C209="OK",_xlfn.NUMBERVALUE(Plantilla!AU220),"")</f>
        <v/>
      </c>
      <c r="AX209" s="6" t="str">
        <f>IF($C209="OK",_xlfn.NUMBERVALUE(Plantilla!AV220),"")</f>
        <v/>
      </c>
      <c r="AY209" s="4" t="str">
        <f>IF($C209="OK",_xlfn.NUMBERVALUE(Plantilla!AW220),"")</f>
        <v/>
      </c>
      <c r="AZ209" s="6" t="str">
        <f>IF($C209="OK",_xlfn.NUMBERVALUE(Plantilla!AX220),"")</f>
        <v/>
      </c>
      <c r="BA209" t="str">
        <f>IF($C209="OK",_xlfn.NUMBERVALUE(Plantilla!AY220),"")</f>
        <v/>
      </c>
      <c r="BB209" t="str">
        <f>IF($C209="OK",_xlfn.NUMBERVALUE(Plantilla!AZ220),"")</f>
        <v/>
      </c>
      <c r="BC209" s="4" t="str">
        <f>IF($C209="OK",_xlfn.NUMBERVALUE(Plantilla!BA220),"")</f>
        <v/>
      </c>
      <c r="BD209" s="6" t="str">
        <f>IF($C209="OK",_xlfn.NUMBERVALUE(Plantilla!BB220),"")</f>
        <v/>
      </c>
      <c r="BE209" s="4" t="str">
        <f>IF($C209="OK",_xlfn.NUMBERVALUE(Plantilla!BC220),"")</f>
        <v/>
      </c>
      <c r="BF209" s="6" t="str">
        <f>IF($C209="OK",_xlfn.NUMBERVALUE(Plantilla!BD220),"")</f>
        <v/>
      </c>
      <c r="BG209" s="4" t="str">
        <f>IF($C209="OK",_xlfn.NUMBERVALUE(Plantilla!BE220),"")</f>
        <v/>
      </c>
      <c r="BH209" s="6" t="str">
        <f>IF($C209="OK",_xlfn.NUMBERVALUE(Plantilla!BF220),"")</f>
        <v/>
      </c>
      <c r="BI209" s="110" t="str">
        <f>IF($C209="OK",_xlfn.NUMBERVALUE(Plantilla!BG220),"")</f>
        <v/>
      </c>
      <c r="BJ209" s="6" t="str">
        <f>IF($C209="OK",_xlfn.NUMBERVALUE(Plantilla!BH220),"")</f>
        <v/>
      </c>
      <c r="BK209" s="109" t="str">
        <f>IF($C209="OK",_xlfn.NUMBERVALUE(Plantilla!BI220),"")</f>
        <v/>
      </c>
      <c r="BL209" s="6" t="str">
        <f>IF($C209="OK",
   IF(Plantilla!BJ220&lt;&gt;"",
      TEXT(VLOOKUP(Plantilla!BJ220,'Tablas '!$Z$4:$AA$6,2,FALSE),"#"),
   ""),
"")</f>
        <v/>
      </c>
      <c r="BM209" s="4" t="str">
        <f>IF($C209="OK",_xlfn.NUMBERVALUE(Plantilla!BK220),"")</f>
        <v/>
      </c>
      <c r="BN209" s="4" t="str">
        <f>IF($C209="OK",_xlfn.NUMBERVALUE(Plantilla!BL220),"")</f>
        <v/>
      </c>
      <c r="BO209" s="6" t="str">
        <f>IF($C209="OK",_xlfn.NUMBERVALUE(Plantilla!BM220),"")</f>
        <v/>
      </c>
      <c r="BP209" s="4" t="str">
        <f>IF($C209="OK",_xlfn.NUMBERVALUE(Plantilla!BN220),"")</f>
        <v/>
      </c>
      <c r="BQ209" s="6" t="str">
        <f>IF($C209="OK",_xlfn.NUMBERVALUE(Plantilla!BO220),"")</f>
        <v/>
      </c>
      <c r="BR209" s="4" t="str">
        <f>IF($C209="OK",_xlfn.NUMBERVALUE(Plantilla!BP220),"")</f>
        <v/>
      </c>
      <c r="BS209" s="6" t="str">
        <f>IF($C209="OK",_xlfn.NUMBERVALUE(Plantilla!BQ220),"")</f>
        <v/>
      </c>
      <c r="BT209" s="4" t="str">
        <f>IF($C209="OK",_xlfn.NUMBERVALUE(Plantilla!BR220),"")</f>
        <v/>
      </c>
      <c r="BU209" s="6" t="str">
        <f>IF($C209="OK",_xlfn.NUMBERVALUE(Plantilla!BS220),"")</f>
        <v/>
      </c>
      <c r="BV209" s="6" t="str">
        <f>IF($C209="OK",_xlfn.NUMBERVALUE(Plantilla!BT220),"")</f>
        <v/>
      </c>
      <c r="BW209" s="6" t="str">
        <f>IF($C209="OK",_xlfn.NUMBERVALUE(Plantilla!BU220),"")</f>
        <v/>
      </c>
      <c r="BX209" s="6" t="str">
        <f>IF($C209="OK",_xlfn.NUMBERVALUE(Plantilla!BV220),"")</f>
        <v/>
      </c>
      <c r="BY209" s="6" t="str">
        <f>IF($C209="OK",_xlfn.NUMBERVALUE(Plantilla!BW220),"")</f>
        <v/>
      </c>
      <c r="BZ209" s="6" t="str">
        <f>IF($C209="OK",_xlfn.NUMBERVALUE(Plantilla!BX220),"")</f>
        <v/>
      </c>
      <c r="CA209" s="6" t="str">
        <f>IF($C209="OK",_xlfn.NUMBERVALUE(Plantilla!BY220),"")</f>
        <v/>
      </c>
      <c r="CB209" s="6" t="str">
        <f>IF($C209="OK",_xlfn.NUMBERVALUE(Plantilla!BZ220),"")</f>
        <v/>
      </c>
      <c r="CC209" s="6" t="str">
        <f>IF($C209="OK",_xlfn.NUMBERVALUE(Plantilla!CA220),"")</f>
        <v/>
      </c>
      <c r="CD209" s="6" t="str">
        <f>IF($C209="OK",_xlfn.NUMBERVALUE(Plantilla!CB220),"")</f>
        <v/>
      </c>
      <c r="CE209" s="6" t="str">
        <f>IF($C209="OK",_xlfn.NUMBERVALUE(Plantilla!CC220),"")</f>
        <v/>
      </c>
      <c r="CF209" s="4" t="str">
        <f>IF($C209="OK",_xlfn.NUMBERVALUE(Plantilla!CD220),"")</f>
        <v/>
      </c>
      <c r="CG209" s="6" t="str">
        <f>IF($C209="OK",_xlfn.NUMBERVALUE(Plantilla!CE220),"")</f>
        <v/>
      </c>
      <c r="CH209" s="6" t="str">
        <f>IF($C209="OK",_xlfn.NUMBERVALUE(Plantilla!CF220),"")</f>
        <v/>
      </c>
      <c r="CI209" s="6" t="str">
        <f>IF($C209="OK",_xlfn.NUMBERVALUE(Plantilla!CG220),"")</f>
        <v/>
      </c>
      <c r="CJ209" s="6" t="str">
        <f>IF($C209="OK",_xlfn.NUMBERVALUE(Plantilla!CH220),"")</f>
        <v/>
      </c>
      <c r="CK209" s="6" t="str">
        <f>IF($C209="OK",_xlfn.NUMBERVALUE(Plantilla!CI220),"")</f>
        <v/>
      </c>
      <c r="CL209" s="6" t="str">
        <f>IF($C209="OK",_xlfn.NUMBERVALUE(Plantilla!CJ220),"")</f>
        <v/>
      </c>
      <c r="CM209" t="str">
        <f>IF($C209="OK",TEXT(Plantilla!CK220,"#"),"")</f>
        <v/>
      </c>
      <c r="CN209" s="6" t="str">
        <f>IF($C209="OK",_xlfn.NUMBERVALUE(Plantilla!CL220),"")</f>
        <v/>
      </c>
      <c r="CO209" s="6" t="str">
        <f>IF($C209="OK",_xlfn.NUMBERVALUE(Plantilla!CM220),"")</f>
        <v/>
      </c>
      <c r="CP209" s="110" t="str">
        <f>IF($C209="OK",_xlfn.NUMBERVALUE(Plantilla!CN220),"")</f>
        <v/>
      </c>
      <c r="CQ209" s="6" t="str">
        <f>IF($C209="OK",_xlfn.NUMBERVALUE(Plantilla!CO220),"")</f>
        <v/>
      </c>
      <c r="CR209" s="109" t="str">
        <f>IF($C209="OK",_xlfn.NUMBERVALUE(Plantilla!CP220),"")</f>
        <v/>
      </c>
      <c r="CS209" s="110" t="str">
        <f>IF($C209="OK",_xlfn.NUMBERVALUE(Plantilla!CQ220),"")</f>
        <v/>
      </c>
      <c r="CT209" s="6" t="str">
        <f>IF($C209="OK",_xlfn.NUMBERVALUE(Plantilla!CR220),"")</f>
        <v/>
      </c>
      <c r="CU209" s="109" t="str">
        <f>IF($C209="OK",_xlfn.NUMBERVALUE(Plantilla!CS220),"")</f>
        <v/>
      </c>
      <c r="CV209" s="110" t="str">
        <f>IF($C209="OK",_xlfn.NUMBERVALUE(Plantilla!CT220),"")</f>
        <v/>
      </c>
      <c r="CW209" s="6" t="str">
        <f>IF($C209="OK",_xlfn.NUMBERVALUE(Plantilla!CU220),"")</f>
        <v/>
      </c>
      <c r="CX209" s="82" t="str">
        <f>IF($C209="OK",_xlfn.NUMBERVALUE(Plantilla!CV220),"")</f>
        <v/>
      </c>
      <c r="CY209" s="6" t="str">
        <f>IF($C209="OK",_xlfn.NUMBERVALUE(Plantilla!CW220),"")</f>
        <v/>
      </c>
      <c r="CZ209" s="82" t="str">
        <f>IF($C209="OK",_xlfn.NUMBERVALUE(Plantilla!CX220),"")</f>
        <v/>
      </c>
      <c r="DA209" s="6" t="str">
        <f>IF($C209="OK",_xlfn.NUMBERVALUE(Plantilla!CY220),"")</f>
        <v/>
      </c>
      <c r="DB209" s="109" t="str">
        <f>IF($C209="OK",_xlfn.NUMBERVALUE(Plantilla!CZ220),"")</f>
        <v/>
      </c>
      <c r="DC209" s="6" t="str">
        <f>IF($C209="OK",_xlfn.NUMBERVALUE(Plantilla!DA220),"")</f>
        <v/>
      </c>
      <c r="DD209" s="6" t="str">
        <f>IF($C209="OK",TEXT(Plantilla!DB220,"#"),"")</f>
        <v/>
      </c>
      <c r="DE209" s="6" t="str">
        <f>IF($C209="OK",_xlfn.NUMBERVALUE(Plantilla!DC220),"")</f>
        <v/>
      </c>
      <c r="DF209" s="4" t="str">
        <f>IF($C209="OK",_xlfn.NUMBERVALUE(Plantilla!DD220),"")</f>
        <v/>
      </c>
      <c r="DG209" s="6" t="str">
        <f>IF($C209="OK",_xlfn.NUMBERVALUE(Plantilla!DE220),"")</f>
        <v/>
      </c>
      <c r="DH209" s="6" t="str">
        <f>IF($C209="OK",_xlfn.NUMBERVALUE(Plantilla!DF220),"")</f>
        <v/>
      </c>
      <c r="DI209" s="6" t="str">
        <f>IF($C209="OK",_xlfn.NUMBERVALUE(Plantilla!DG220),"")</f>
        <v/>
      </c>
      <c r="DJ209" s="6" t="str">
        <f>IF($C209="OK",_xlfn.NUMBERVALUE(Plantilla!DH220),"")</f>
        <v/>
      </c>
      <c r="DK209" s="6" t="str">
        <f>IF($C209="OK",_xlfn.NUMBERVALUE(Plantilla!DI220),"")</f>
        <v/>
      </c>
      <c r="DL209" s="6" t="str">
        <f>IF($C209="OK",_xlfn.NUMBERVALUE(Plantilla!DJ220),"")</f>
        <v/>
      </c>
      <c r="DM209" s="6" t="str">
        <f>IF($C209="OK",_xlfn.NUMBERVALUE(Plantilla!DK220),"")</f>
        <v/>
      </c>
      <c r="DN209" s="6" t="str">
        <f>IF($C209="OK",_xlfn.NUMBERVALUE(Plantilla!DL220),"")</f>
        <v/>
      </c>
      <c r="DO209" s="6" t="str">
        <f>IF($C209="OK",_xlfn.NUMBERVALUE(Plantilla!DM220),"")</f>
        <v/>
      </c>
      <c r="DP209" s="6" t="str">
        <f>IF($C209="OK",_xlfn.NUMBERVALUE(Plantilla!DN220),"")</f>
        <v/>
      </c>
      <c r="DQ209" s="6" t="str">
        <f>IF($C209="OK",_xlfn.NUMBERVALUE(Plantilla!DO220),"")</f>
        <v/>
      </c>
      <c r="DR209" s="6" t="str">
        <f>IF($C209="OK",_xlfn.NUMBERVALUE(Plantilla!DP220),"")</f>
        <v/>
      </c>
      <c r="DS209" t="str">
        <f>IF($C209="OK",TEXT(Plantilla!DR220,"#"),"")</f>
        <v/>
      </c>
      <c r="DT209" s="6"/>
    </row>
    <row r="210" spans="1:124" x14ac:dyDescent="0.25">
      <c r="A210" t="str">
        <f>IF(Plantilla!$I$6="¡Perfecto!, Guarda el archivo y adjúntalo a tu interfaz de Nómina Electrónica","OK","Error")</f>
        <v>OK</v>
      </c>
      <c r="B210" t="str">
        <f>IF(Plantilla!$I$6="¡Perfecto!, Guarda el archivo y adjúntalo a tu interfaz de Nómina Electrónica",MID(Plantilla!$D$2,SEARCH("V",Plantilla!$D$2),10),"")</f>
        <v>V2.0</v>
      </c>
      <c r="C210" t="str">
        <f>Plantilla!C221</f>
        <v/>
      </c>
      <c r="D210" t="str">
        <f>IF($C210="OK",Plantilla!B221,"")</f>
        <v/>
      </c>
      <c r="E210" t="str">
        <f>IF($C210="OK",
   VLOOKUP(Plantilla!$E$4,'Tablas '!$AP$4:$AT$6,5,FALSE),
"")</f>
        <v/>
      </c>
      <c r="F210" t="str">
        <f>IF($C210="OK",TEXT(Plantilla!D221,"#"),"")</f>
        <v/>
      </c>
      <c r="G210" t="str">
        <f>IF($C210="OK",
   VLOOKUP(Plantilla!E221,'Tablas '!$B$4:$C$14,2,FALSE),
"")</f>
        <v/>
      </c>
      <c r="H210" t="str">
        <f>IF($C210="OK",TEXT(Plantilla!F221,"#"),"")</f>
        <v/>
      </c>
      <c r="I210" t="str">
        <f>IF($C210="OK",TEXT(Plantilla!G221,"#"),"")</f>
        <v/>
      </c>
      <c r="J210" t="str">
        <f>IF($C210="OK",TEXT(Plantilla!H221,"#"),"")</f>
        <v/>
      </c>
      <c r="K210" t="str">
        <f>IF($C210="OK",TEXT(Plantilla!I221,"#"),"")</f>
        <v/>
      </c>
      <c r="L210" t="str">
        <f>IF($C210="OK",TEXT(Plantilla!J221,"#"),"")</f>
        <v/>
      </c>
      <c r="M210" t="str">
        <f>IF($C210="OK",TEXT(Plantilla!K221,"#"),"")</f>
        <v/>
      </c>
      <c r="N210" t="str">
        <f>IF($C210="OK",
   CONCATENATE(YEAR(Plantilla!L221),"-",TEXT(MONTH(Plantilla!L221),"00"),"-",TEXT(DAY(Plantilla!L221),"00")),
"")</f>
        <v/>
      </c>
      <c r="O210" t="str">
        <f>IF($C210="OK",_xlfn.NUMBERVALUE(Plantilla!M221),"")</f>
        <v/>
      </c>
      <c r="P210" t="str">
        <f>IF($C210="OK",
   IF(Plantilla!N221&lt;&gt;"",
      CONCATENATE(YEAR(Plantilla!N221),"-",TEXT(MONTH(Plantilla!N221),"00"),"-",TEXT(DAY(Plantilla!N221),"00")),
   ""),
"")</f>
        <v/>
      </c>
      <c r="Q210" t="str">
        <f>IF($C210="OK",
   VLOOKUP(Plantilla!O221,'Tablas '!$E$4:$F$19,2,FALSE),
"")</f>
        <v/>
      </c>
      <c r="R210" t="str">
        <f>IF($C210="OK",
   VLOOKUP(Plantilla!P221,'Tablas '!$H$4:$I$5,2,FALSE),
"")</f>
        <v/>
      </c>
      <c r="S210" t="str">
        <f>IF($C210="OK",
   VLOOKUP(Plantilla!Q221,'Tablas '!$K$4:$L$8,2,FALSE),
"")</f>
        <v/>
      </c>
      <c r="T210" t="str">
        <f>IF($C210="OK",
   VLOOKUP(Plantilla!R221,'Tablas '!$AE$4:$AF$6,2,FALSE),
"")</f>
        <v/>
      </c>
      <c r="U210" t="str">
        <f>IF($C210="OK",
   VLOOKUP(Plantilla!S221,'Tablas '!$AE$4:$AF$6,2,FALSE),
"")</f>
        <v/>
      </c>
      <c r="V210" t="str">
        <f>IF($C210="OK",TEXT(Plantilla!T221,"#"),"")</f>
        <v/>
      </c>
      <c r="W210" s="84" t="str">
        <f>IF($C210="OK",
   VLOOKUP(Plantilla!U221,'Tablas '!$AM$4:$AN$1126,2,FALSE),
"")</f>
        <v/>
      </c>
      <c r="X210" t="str">
        <f>IF($C210="OK",TEXT(Plantilla!V221,"#"),"")</f>
        <v/>
      </c>
      <c r="Y210" t="str">
        <f>IF($C210="OK",
   CONCATENATE(YEAR(Plantilla!W221),"-",TEXT(MONTH(Plantilla!W221),"00"),"-",TEXT(DAY(Plantilla!W221),"00")),
"")</f>
        <v/>
      </c>
      <c r="Z210" t="str">
        <f>IF($C210="OK",
   CONCATENATE(YEAR(Plantilla!X221),"-",TEXT(MONTH(Plantilla!X221),"00"),"-",TEXT(DAY(Plantilla!X221),"00")),
"")</f>
        <v/>
      </c>
      <c r="AA210" t="str">
        <f>IF($C210="OK",
   TEXT(VLOOKUP(Plantilla!Y221,'Tablas '!$Q$4:$R$9,2,FALSE),"#"),
"")</f>
        <v/>
      </c>
      <c r="AB210" t="str">
        <f>IF($C210="OK",
   CONCATENATE(YEAR(Plantilla!Z221),"-",TEXT(MONTH(Plantilla!Z221),"00"),"-",TEXT(DAY(Plantilla!Z221),"00")),
"")</f>
        <v/>
      </c>
      <c r="AC210" t="str">
        <f>IF($C210="OK",
   TEXT(VLOOKUP(Plantilla!AA221,'Tablas '!$T$4:$U$13,2,FALSE),"#"),
"")</f>
        <v/>
      </c>
      <c r="AD210" t="str">
        <f>IF($C210="OK",TEXT(Plantilla!AB221,"#"),"")</f>
        <v/>
      </c>
      <c r="AE210" t="str">
        <f>IF($C210="OK",
   IF(Plantilla!AC221&lt;&gt;"",
      TEXT(VLOOKUP(Plantilla!AC221,'Tablas '!$W$4:$X$7,2,FALSE),"#"),
   ""),
"")</f>
        <v/>
      </c>
      <c r="AF210" t="str">
        <f>IF($C210="OK",TEXT(Plantilla!AD221,"#"),"")</f>
        <v/>
      </c>
      <c r="AG210" s="6" t="str">
        <f>IF($C210="OK",_xlfn.NUMBERVALUE(Plantilla!AE221),"")</f>
        <v/>
      </c>
      <c r="AH210" s="4" t="str">
        <f>IF($C210="OK",_xlfn.NUMBERVALUE(Plantilla!AF221),"")</f>
        <v/>
      </c>
      <c r="AI210" s="6" t="str">
        <f>IF($C210="OK",_xlfn.NUMBERVALUE(Plantilla!AG221),"")</f>
        <v/>
      </c>
      <c r="AJ210" s="6" t="str">
        <f>IF($C210="OK",_xlfn.NUMBERVALUE(Plantilla!AH221),"")</f>
        <v/>
      </c>
      <c r="AK210" s="6" t="str">
        <f>IF($C210="OK",_xlfn.NUMBERVALUE(Plantilla!AI221),"")</f>
        <v/>
      </c>
      <c r="AL210" s="6" t="str">
        <f>IF($C210="OK",_xlfn.NUMBERVALUE(Plantilla!AJ221),"")</f>
        <v/>
      </c>
      <c r="AM210" s="4" t="str">
        <f>IF($C210="OK",_xlfn.NUMBERVALUE(Plantilla!AK221),"")</f>
        <v/>
      </c>
      <c r="AN210" s="6" t="str">
        <f>IF($C210="OK",_xlfn.NUMBERVALUE(Plantilla!AL221),"")</f>
        <v/>
      </c>
      <c r="AO210" s="4" t="str">
        <f>IF($C210="OK",_xlfn.NUMBERVALUE(Plantilla!AM221),"")</f>
        <v/>
      </c>
      <c r="AP210" s="6" t="str">
        <f>IF($C210="OK",_xlfn.NUMBERVALUE(Plantilla!AN221),"")</f>
        <v/>
      </c>
      <c r="AQ210" s="4" t="str">
        <f>IF($C210="OK",_xlfn.NUMBERVALUE(Plantilla!AO221),"")</f>
        <v/>
      </c>
      <c r="AR210" s="6" t="str">
        <f>IF($C210="OK",_xlfn.NUMBERVALUE(Plantilla!AP221),"")</f>
        <v/>
      </c>
      <c r="AS210" s="4" t="str">
        <f>IF($C210="OK",_xlfn.NUMBERVALUE(Plantilla!AQ221),"")</f>
        <v/>
      </c>
      <c r="AT210" s="6" t="str">
        <f>IF($C210="OK",_xlfn.NUMBERVALUE(Plantilla!AR221),"")</f>
        <v/>
      </c>
      <c r="AU210" s="4" t="str">
        <f>IF($C210="OK",_xlfn.NUMBERVALUE(Plantilla!AS221),"")</f>
        <v/>
      </c>
      <c r="AV210" s="6" t="str">
        <f>IF($C210="OK",_xlfn.NUMBERVALUE(Plantilla!AT221),"")</f>
        <v/>
      </c>
      <c r="AW210" s="4" t="str">
        <f>IF($C210="OK",_xlfn.NUMBERVALUE(Plantilla!AU221),"")</f>
        <v/>
      </c>
      <c r="AX210" s="6" t="str">
        <f>IF($C210="OK",_xlfn.NUMBERVALUE(Plantilla!AV221),"")</f>
        <v/>
      </c>
      <c r="AY210" s="4" t="str">
        <f>IF($C210="OK",_xlfn.NUMBERVALUE(Plantilla!AW221),"")</f>
        <v/>
      </c>
      <c r="AZ210" s="6" t="str">
        <f>IF($C210="OK",_xlfn.NUMBERVALUE(Plantilla!AX221),"")</f>
        <v/>
      </c>
      <c r="BA210" t="str">
        <f>IF($C210="OK",_xlfn.NUMBERVALUE(Plantilla!AY221),"")</f>
        <v/>
      </c>
      <c r="BB210" t="str">
        <f>IF($C210="OK",_xlfn.NUMBERVALUE(Plantilla!AZ221),"")</f>
        <v/>
      </c>
      <c r="BC210" s="4" t="str">
        <f>IF($C210="OK",_xlfn.NUMBERVALUE(Plantilla!BA221),"")</f>
        <v/>
      </c>
      <c r="BD210" s="6" t="str">
        <f>IF($C210="OK",_xlfn.NUMBERVALUE(Plantilla!BB221),"")</f>
        <v/>
      </c>
      <c r="BE210" s="4" t="str">
        <f>IF($C210="OK",_xlfn.NUMBERVALUE(Plantilla!BC221),"")</f>
        <v/>
      </c>
      <c r="BF210" s="6" t="str">
        <f>IF($C210="OK",_xlfn.NUMBERVALUE(Plantilla!BD221),"")</f>
        <v/>
      </c>
      <c r="BG210" s="4" t="str">
        <f>IF($C210="OK",_xlfn.NUMBERVALUE(Plantilla!BE221),"")</f>
        <v/>
      </c>
      <c r="BH210" s="6" t="str">
        <f>IF($C210="OK",_xlfn.NUMBERVALUE(Plantilla!BF221),"")</f>
        <v/>
      </c>
      <c r="BI210" s="110" t="str">
        <f>IF($C210="OK",_xlfn.NUMBERVALUE(Plantilla!BG221),"")</f>
        <v/>
      </c>
      <c r="BJ210" s="6" t="str">
        <f>IF($C210="OK",_xlfn.NUMBERVALUE(Plantilla!BH221),"")</f>
        <v/>
      </c>
      <c r="BK210" s="109" t="str">
        <f>IF($C210="OK",_xlfn.NUMBERVALUE(Plantilla!BI221),"")</f>
        <v/>
      </c>
      <c r="BL210" s="6" t="str">
        <f>IF($C210="OK",
   IF(Plantilla!BJ221&lt;&gt;"",
      TEXT(VLOOKUP(Plantilla!BJ221,'Tablas '!$Z$4:$AA$6,2,FALSE),"#"),
   ""),
"")</f>
        <v/>
      </c>
      <c r="BM210" s="4" t="str">
        <f>IF($C210="OK",_xlfn.NUMBERVALUE(Plantilla!BK221),"")</f>
        <v/>
      </c>
      <c r="BN210" s="4" t="str">
        <f>IF($C210="OK",_xlfn.NUMBERVALUE(Plantilla!BL221),"")</f>
        <v/>
      </c>
      <c r="BO210" s="6" t="str">
        <f>IF($C210="OK",_xlfn.NUMBERVALUE(Plantilla!BM221),"")</f>
        <v/>
      </c>
      <c r="BP210" s="4" t="str">
        <f>IF($C210="OK",_xlfn.NUMBERVALUE(Plantilla!BN221),"")</f>
        <v/>
      </c>
      <c r="BQ210" s="6" t="str">
        <f>IF($C210="OK",_xlfn.NUMBERVALUE(Plantilla!BO221),"")</f>
        <v/>
      </c>
      <c r="BR210" s="4" t="str">
        <f>IF($C210="OK",_xlfn.NUMBERVALUE(Plantilla!BP221),"")</f>
        <v/>
      </c>
      <c r="BS210" s="6" t="str">
        <f>IF($C210="OK",_xlfn.NUMBERVALUE(Plantilla!BQ221),"")</f>
        <v/>
      </c>
      <c r="BT210" s="4" t="str">
        <f>IF($C210="OK",_xlfn.NUMBERVALUE(Plantilla!BR221),"")</f>
        <v/>
      </c>
      <c r="BU210" s="6" t="str">
        <f>IF($C210="OK",_xlfn.NUMBERVALUE(Plantilla!BS221),"")</f>
        <v/>
      </c>
      <c r="BV210" s="6" t="str">
        <f>IF($C210="OK",_xlfn.NUMBERVALUE(Plantilla!BT221),"")</f>
        <v/>
      </c>
      <c r="BW210" s="6" t="str">
        <f>IF($C210="OK",_xlfn.NUMBERVALUE(Plantilla!BU221),"")</f>
        <v/>
      </c>
      <c r="BX210" s="6" t="str">
        <f>IF($C210="OK",_xlfn.NUMBERVALUE(Plantilla!BV221),"")</f>
        <v/>
      </c>
      <c r="BY210" s="6" t="str">
        <f>IF($C210="OK",_xlfn.NUMBERVALUE(Plantilla!BW221),"")</f>
        <v/>
      </c>
      <c r="BZ210" s="6" t="str">
        <f>IF($C210="OK",_xlfn.NUMBERVALUE(Plantilla!BX221),"")</f>
        <v/>
      </c>
      <c r="CA210" s="6" t="str">
        <f>IF($C210="OK",_xlfn.NUMBERVALUE(Plantilla!BY221),"")</f>
        <v/>
      </c>
      <c r="CB210" s="6" t="str">
        <f>IF($C210="OK",_xlfn.NUMBERVALUE(Plantilla!BZ221),"")</f>
        <v/>
      </c>
      <c r="CC210" s="6" t="str">
        <f>IF($C210="OK",_xlfn.NUMBERVALUE(Plantilla!CA221),"")</f>
        <v/>
      </c>
      <c r="CD210" s="6" t="str">
        <f>IF($C210="OK",_xlfn.NUMBERVALUE(Plantilla!CB221),"")</f>
        <v/>
      </c>
      <c r="CE210" s="6" t="str">
        <f>IF($C210="OK",_xlfn.NUMBERVALUE(Plantilla!CC221),"")</f>
        <v/>
      </c>
      <c r="CF210" s="4" t="str">
        <f>IF($C210="OK",_xlfn.NUMBERVALUE(Plantilla!CD221),"")</f>
        <v/>
      </c>
      <c r="CG210" s="6" t="str">
        <f>IF($C210="OK",_xlfn.NUMBERVALUE(Plantilla!CE221),"")</f>
        <v/>
      </c>
      <c r="CH210" s="6" t="str">
        <f>IF($C210="OK",_xlfn.NUMBERVALUE(Plantilla!CF221),"")</f>
        <v/>
      </c>
      <c r="CI210" s="6" t="str">
        <f>IF($C210="OK",_xlfn.NUMBERVALUE(Plantilla!CG221),"")</f>
        <v/>
      </c>
      <c r="CJ210" s="6" t="str">
        <f>IF($C210="OK",_xlfn.NUMBERVALUE(Plantilla!CH221),"")</f>
        <v/>
      </c>
      <c r="CK210" s="6" t="str">
        <f>IF($C210="OK",_xlfn.NUMBERVALUE(Plantilla!CI221),"")</f>
        <v/>
      </c>
      <c r="CL210" s="6" t="str">
        <f>IF($C210="OK",_xlfn.NUMBERVALUE(Plantilla!CJ221),"")</f>
        <v/>
      </c>
      <c r="CM210" t="str">
        <f>IF($C210="OK",TEXT(Plantilla!CK221,"#"),"")</f>
        <v/>
      </c>
      <c r="CN210" s="6" t="str">
        <f>IF($C210="OK",_xlfn.NUMBERVALUE(Plantilla!CL221),"")</f>
        <v/>
      </c>
      <c r="CO210" s="6" t="str">
        <f>IF($C210="OK",_xlfn.NUMBERVALUE(Plantilla!CM221),"")</f>
        <v/>
      </c>
      <c r="CP210" s="110" t="str">
        <f>IF($C210="OK",_xlfn.NUMBERVALUE(Plantilla!CN221),"")</f>
        <v/>
      </c>
      <c r="CQ210" s="6" t="str">
        <f>IF($C210="OK",_xlfn.NUMBERVALUE(Plantilla!CO221),"")</f>
        <v/>
      </c>
      <c r="CR210" s="109" t="str">
        <f>IF($C210="OK",_xlfn.NUMBERVALUE(Plantilla!CP221),"")</f>
        <v/>
      </c>
      <c r="CS210" s="110" t="str">
        <f>IF($C210="OK",_xlfn.NUMBERVALUE(Plantilla!CQ221),"")</f>
        <v/>
      </c>
      <c r="CT210" s="6" t="str">
        <f>IF($C210="OK",_xlfn.NUMBERVALUE(Plantilla!CR221),"")</f>
        <v/>
      </c>
      <c r="CU210" s="109" t="str">
        <f>IF($C210="OK",_xlfn.NUMBERVALUE(Plantilla!CS221),"")</f>
        <v/>
      </c>
      <c r="CV210" s="110" t="str">
        <f>IF($C210="OK",_xlfn.NUMBERVALUE(Plantilla!CT221),"")</f>
        <v/>
      </c>
      <c r="CW210" s="6" t="str">
        <f>IF($C210="OK",_xlfn.NUMBERVALUE(Plantilla!CU221),"")</f>
        <v/>
      </c>
      <c r="CX210" s="82" t="str">
        <f>IF($C210="OK",_xlfn.NUMBERVALUE(Plantilla!CV221),"")</f>
        <v/>
      </c>
      <c r="CY210" s="6" t="str">
        <f>IF($C210="OK",_xlfn.NUMBERVALUE(Plantilla!CW221),"")</f>
        <v/>
      </c>
      <c r="CZ210" s="82" t="str">
        <f>IF($C210="OK",_xlfn.NUMBERVALUE(Plantilla!CX221),"")</f>
        <v/>
      </c>
      <c r="DA210" s="6" t="str">
        <f>IF($C210="OK",_xlfn.NUMBERVALUE(Plantilla!CY221),"")</f>
        <v/>
      </c>
      <c r="DB210" s="109" t="str">
        <f>IF($C210="OK",_xlfn.NUMBERVALUE(Plantilla!CZ221),"")</f>
        <v/>
      </c>
      <c r="DC210" s="6" t="str">
        <f>IF($C210="OK",_xlfn.NUMBERVALUE(Plantilla!DA221),"")</f>
        <v/>
      </c>
      <c r="DD210" s="6" t="str">
        <f>IF($C210="OK",TEXT(Plantilla!DB221,"#"),"")</f>
        <v/>
      </c>
      <c r="DE210" s="6" t="str">
        <f>IF($C210="OK",_xlfn.NUMBERVALUE(Plantilla!DC221),"")</f>
        <v/>
      </c>
      <c r="DF210" s="4" t="str">
        <f>IF($C210="OK",_xlfn.NUMBERVALUE(Plantilla!DD221),"")</f>
        <v/>
      </c>
      <c r="DG210" s="6" t="str">
        <f>IF($C210="OK",_xlfn.NUMBERVALUE(Plantilla!DE221),"")</f>
        <v/>
      </c>
      <c r="DH210" s="6" t="str">
        <f>IF($C210="OK",_xlfn.NUMBERVALUE(Plantilla!DF221),"")</f>
        <v/>
      </c>
      <c r="DI210" s="6" t="str">
        <f>IF($C210="OK",_xlfn.NUMBERVALUE(Plantilla!DG221),"")</f>
        <v/>
      </c>
      <c r="DJ210" s="6" t="str">
        <f>IF($C210="OK",_xlfn.NUMBERVALUE(Plantilla!DH221),"")</f>
        <v/>
      </c>
      <c r="DK210" s="6" t="str">
        <f>IF($C210="OK",_xlfn.NUMBERVALUE(Plantilla!DI221),"")</f>
        <v/>
      </c>
      <c r="DL210" s="6" t="str">
        <f>IF($C210="OK",_xlfn.NUMBERVALUE(Plantilla!DJ221),"")</f>
        <v/>
      </c>
      <c r="DM210" s="6" t="str">
        <f>IF($C210="OK",_xlfn.NUMBERVALUE(Plantilla!DK221),"")</f>
        <v/>
      </c>
      <c r="DN210" s="6" t="str">
        <f>IF($C210="OK",_xlfn.NUMBERVALUE(Plantilla!DL221),"")</f>
        <v/>
      </c>
      <c r="DO210" s="6" t="str">
        <f>IF($C210="OK",_xlfn.NUMBERVALUE(Plantilla!DM221),"")</f>
        <v/>
      </c>
      <c r="DP210" s="6" t="str">
        <f>IF($C210="OK",_xlfn.NUMBERVALUE(Plantilla!DN221),"")</f>
        <v/>
      </c>
      <c r="DQ210" s="6" t="str">
        <f>IF($C210="OK",_xlfn.NUMBERVALUE(Plantilla!DO221),"")</f>
        <v/>
      </c>
      <c r="DR210" s="6" t="str">
        <f>IF($C210="OK",_xlfn.NUMBERVALUE(Plantilla!DP221),"")</f>
        <v/>
      </c>
      <c r="DS210" t="str">
        <f>IF($C210="OK",TEXT(Plantilla!DR221,"#"),"")</f>
        <v/>
      </c>
      <c r="DT210" s="6"/>
    </row>
    <row r="211" spans="1:124" x14ac:dyDescent="0.25">
      <c r="A211" t="str">
        <f>IF(Plantilla!$I$6="¡Perfecto!, Guarda el archivo y adjúntalo a tu interfaz de Nómina Electrónica","OK","Error")</f>
        <v>OK</v>
      </c>
      <c r="B211" t="str">
        <f>IF(Plantilla!$I$6="¡Perfecto!, Guarda el archivo y adjúntalo a tu interfaz de Nómina Electrónica",MID(Plantilla!$D$2,SEARCH("V",Plantilla!$D$2),10),"")</f>
        <v>V2.0</v>
      </c>
      <c r="C211" t="str">
        <f>Plantilla!C222</f>
        <v/>
      </c>
      <c r="D211" t="str">
        <f>IF($C211="OK",Plantilla!B222,"")</f>
        <v/>
      </c>
      <c r="E211" t="str">
        <f>IF($C211="OK",
   VLOOKUP(Plantilla!$E$4,'Tablas '!$AP$4:$AT$6,5,FALSE),
"")</f>
        <v/>
      </c>
      <c r="F211" t="str">
        <f>IF($C211="OK",TEXT(Plantilla!D222,"#"),"")</f>
        <v/>
      </c>
      <c r="G211" t="str">
        <f>IF($C211="OK",
   VLOOKUP(Plantilla!E222,'Tablas '!$B$4:$C$14,2,FALSE),
"")</f>
        <v/>
      </c>
      <c r="H211" t="str">
        <f>IF($C211="OK",TEXT(Plantilla!F222,"#"),"")</f>
        <v/>
      </c>
      <c r="I211" t="str">
        <f>IF($C211="OK",TEXT(Plantilla!G222,"#"),"")</f>
        <v/>
      </c>
      <c r="J211" t="str">
        <f>IF($C211="OK",TEXT(Plantilla!H222,"#"),"")</f>
        <v/>
      </c>
      <c r="K211" t="str">
        <f>IF($C211="OK",TEXT(Plantilla!I222,"#"),"")</f>
        <v/>
      </c>
      <c r="L211" t="str">
        <f>IF($C211="OK",TEXT(Plantilla!J222,"#"),"")</f>
        <v/>
      </c>
      <c r="M211" t="str">
        <f>IF($C211="OK",TEXT(Plantilla!K222,"#"),"")</f>
        <v/>
      </c>
      <c r="N211" t="str">
        <f>IF($C211="OK",
   CONCATENATE(YEAR(Plantilla!L222),"-",TEXT(MONTH(Plantilla!L222),"00"),"-",TEXT(DAY(Plantilla!L222),"00")),
"")</f>
        <v/>
      </c>
      <c r="O211" t="str">
        <f>IF($C211="OK",_xlfn.NUMBERVALUE(Plantilla!M222),"")</f>
        <v/>
      </c>
      <c r="P211" t="str">
        <f>IF($C211="OK",
   IF(Plantilla!N222&lt;&gt;"",
      CONCATENATE(YEAR(Plantilla!N222),"-",TEXT(MONTH(Plantilla!N222),"00"),"-",TEXT(DAY(Plantilla!N222),"00")),
   ""),
"")</f>
        <v/>
      </c>
      <c r="Q211" t="str">
        <f>IF($C211="OK",
   VLOOKUP(Plantilla!O222,'Tablas '!$E$4:$F$19,2,FALSE),
"")</f>
        <v/>
      </c>
      <c r="R211" t="str">
        <f>IF($C211="OK",
   VLOOKUP(Plantilla!P222,'Tablas '!$H$4:$I$5,2,FALSE),
"")</f>
        <v/>
      </c>
      <c r="S211" t="str">
        <f>IF($C211="OK",
   VLOOKUP(Plantilla!Q222,'Tablas '!$K$4:$L$8,2,FALSE),
"")</f>
        <v/>
      </c>
      <c r="T211" t="str">
        <f>IF($C211="OK",
   VLOOKUP(Plantilla!R222,'Tablas '!$AE$4:$AF$6,2,FALSE),
"")</f>
        <v/>
      </c>
      <c r="U211" t="str">
        <f>IF($C211="OK",
   VLOOKUP(Plantilla!S222,'Tablas '!$AE$4:$AF$6,2,FALSE),
"")</f>
        <v/>
      </c>
      <c r="V211" t="str">
        <f>IF($C211="OK",TEXT(Plantilla!T222,"#"),"")</f>
        <v/>
      </c>
      <c r="W211" s="84" t="str">
        <f>IF($C211="OK",
   VLOOKUP(Plantilla!U222,'Tablas '!$AM$4:$AN$1126,2,FALSE),
"")</f>
        <v/>
      </c>
      <c r="X211" t="str">
        <f>IF($C211="OK",TEXT(Plantilla!V222,"#"),"")</f>
        <v/>
      </c>
      <c r="Y211" t="str">
        <f>IF($C211="OK",
   CONCATENATE(YEAR(Plantilla!W222),"-",TEXT(MONTH(Plantilla!W222),"00"),"-",TEXT(DAY(Plantilla!W222),"00")),
"")</f>
        <v/>
      </c>
      <c r="Z211" t="str">
        <f>IF($C211="OK",
   CONCATENATE(YEAR(Plantilla!X222),"-",TEXT(MONTH(Plantilla!X222),"00"),"-",TEXT(DAY(Plantilla!X222),"00")),
"")</f>
        <v/>
      </c>
      <c r="AA211" t="str">
        <f>IF($C211="OK",
   TEXT(VLOOKUP(Plantilla!Y222,'Tablas '!$Q$4:$R$9,2,FALSE),"#"),
"")</f>
        <v/>
      </c>
      <c r="AB211" t="str">
        <f>IF($C211="OK",
   CONCATENATE(YEAR(Plantilla!Z222),"-",TEXT(MONTH(Plantilla!Z222),"00"),"-",TEXT(DAY(Plantilla!Z222),"00")),
"")</f>
        <v/>
      </c>
      <c r="AC211" t="str">
        <f>IF($C211="OK",
   TEXT(VLOOKUP(Plantilla!AA222,'Tablas '!$T$4:$U$13,2,FALSE),"#"),
"")</f>
        <v/>
      </c>
      <c r="AD211" t="str">
        <f>IF($C211="OK",TEXT(Plantilla!AB222,"#"),"")</f>
        <v/>
      </c>
      <c r="AE211" t="str">
        <f>IF($C211="OK",
   IF(Plantilla!AC222&lt;&gt;"",
      TEXT(VLOOKUP(Plantilla!AC222,'Tablas '!$W$4:$X$7,2,FALSE),"#"),
   ""),
"")</f>
        <v/>
      </c>
      <c r="AF211" t="str">
        <f>IF($C211="OK",TEXT(Plantilla!AD222,"#"),"")</f>
        <v/>
      </c>
      <c r="AG211" s="6" t="str">
        <f>IF($C211="OK",_xlfn.NUMBERVALUE(Plantilla!AE222),"")</f>
        <v/>
      </c>
      <c r="AH211" s="4" t="str">
        <f>IF($C211="OK",_xlfn.NUMBERVALUE(Plantilla!AF222),"")</f>
        <v/>
      </c>
      <c r="AI211" s="6" t="str">
        <f>IF($C211="OK",_xlfn.NUMBERVALUE(Plantilla!AG222),"")</f>
        <v/>
      </c>
      <c r="AJ211" s="6" t="str">
        <f>IF($C211="OK",_xlfn.NUMBERVALUE(Plantilla!AH222),"")</f>
        <v/>
      </c>
      <c r="AK211" s="6" t="str">
        <f>IF($C211="OK",_xlfn.NUMBERVALUE(Plantilla!AI222),"")</f>
        <v/>
      </c>
      <c r="AL211" s="6" t="str">
        <f>IF($C211="OK",_xlfn.NUMBERVALUE(Plantilla!AJ222),"")</f>
        <v/>
      </c>
      <c r="AM211" s="4" t="str">
        <f>IF($C211="OK",_xlfn.NUMBERVALUE(Plantilla!AK222),"")</f>
        <v/>
      </c>
      <c r="AN211" s="6" t="str">
        <f>IF($C211="OK",_xlfn.NUMBERVALUE(Plantilla!AL222),"")</f>
        <v/>
      </c>
      <c r="AO211" s="4" t="str">
        <f>IF($C211="OK",_xlfn.NUMBERVALUE(Plantilla!AM222),"")</f>
        <v/>
      </c>
      <c r="AP211" s="6" t="str">
        <f>IF($C211="OK",_xlfn.NUMBERVALUE(Plantilla!AN222),"")</f>
        <v/>
      </c>
      <c r="AQ211" s="4" t="str">
        <f>IF($C211="OK",_xlfn.NUMBERVALUE(Plantilla!AO222),"")</f>
        <v/>
      </c>
      <c r="AR211" s="6" t="str">
        <f>IF($C211="OK",_xlfn.NUMBERVALUE(Plantilla!AP222),"")</f>
        <v/>
      </c>
      <c r="AS211" s="4" t="str">
        <f>IF($C211="OK",_xlfn.NUMBERVALUE(Plantilla!AQ222),"")</f>
        <v/>
      </c>
      <c r="AT211" s="6" t="str">
        <f>IF($C211="OK",_xlfn.NUMBERVALUE(Plantilla!AR222),"")</f>
        <v/>
      </c>
      <c r="AU211" s="4" t="str">
        <f>IF($C211="OK",_xlfn.NUMBERVALUE(Plantilla!AS222),"")</f>
        <v/>
      </c>
      <c r="AV211" s="6" t="str">
        <f>IF($C211="OK",_xlfn.NUMBERVALUE(Plantilla!AT222),"")</f>
        <v/>
      </c>
      <c r="AW211" s="4" t="str">
        <f>IF($C211="OK",_xlfn.NUMBERVALUE(Plantilla!AU222),"")</f>
        <v/>
      </c>
      <c r="AX211" s="6" t="str">
        <f>IF($C211="OK",_xlfn.NUMBERVALUE(Plantilla!AV222),"")</f>
        <v/>
      </c>
      <c r="AY211" s="4" t="str">
        <f>IF($C211="OK",_xlfn.NUMBERVALUE(Plantilla!AW222),"")</f>
        <v/>
      </c>
      <c r="AZ211" s="6" t="str">
        <f>IF($C211="OK",_xlfn.NUMBERVALUE(Plantilla!AX222),"")</f>
        <v/>
      </c>
      <c r="BA211" t="str">
        <f>IF($C211="OK",_xlfn.NUMBERVALUE(Plantilla!AY222),"")</f>
        <v/>
      </c>
      <c r="BB211" t="str">
        <f>IF($C211="OK",_xlfn.NUMBERVALUE(Plantilla!AZ222),"")</f>
        <v/>
      </c>
      <c r="BC211" s="4" t="str">
        <f>IF($C211="OK",_xlfn.NUMBERVALUE(Plantilla!BA222),"")</f>
        <v/>
      </c>
      <c r="BD211" s="6" t="str">
        <f>IF($C211="OK",_xlfn.NUMBERVALUE(Plantilla!BB222),"")</f>
        <v/>
      </c>
      <c r="BE211" s="4" t="str">
        <f>IF($C211="OK",_xlfn.NUMBERVALUE(Plantilla!BC222),"")</f>
        <v/>
      </c>
      <c r="BF211" s="6" t="str">
        <f>IF($C211="OK",_xlfn.NUMBERVALUE(Plantilla!BD222),"")</f>
        <v/>
      </c>
      <c r="BG211" s="4" t="str">
        <f>IF($C211="OK",_xlfn.NUMBERVALUE(Plantilla!BE222),"")</f>
        <v/>
      </c>
      <c r="BH211" s="6" t="str">
        <f>IF($C211="OK",_xlfn.NUMBERVALUE(Plantilla!BF222),"")</f>
        <v/>
      </c>
      <c r="BI211" s="110" t="str">
        <f>IF($C211="OK",_xlfn.NUMBERVALUE(Plantilla!BG222),"")</f>
        <v/>
      </c>
      <c r="BJ211" s="6" t="str">
        <f>IF($C211="OK",_xlfn.NUMBERVALUE(Plantilla!BH222),"")</f>
        <v/>
      </c>
      <c r="BK211" s="109" t="str">
        <f>IF($C211="OK",_xlfn.NUMBERVALUE(Plantilla!BI222),"")</f>
        <v/>
      </c>
      <c r="BL211" s="6" t="str">
        <f>IF($C211="OK",
   IF(Plantilla!BJ222&lt;&gt;"",
      TEXT(VLOOKUP(Plantilla!BJ222,'Tablas '!$Z$4:$AA$6,2,FALSE),"#"),
   ""),
"")</f>
        <v/>
      </c>
      <c r="BM211" s="4" t="str">
        <f>IF($C211="OK",_xlfn.NUMBERVALUE(Plantilla!BK222),"")</f>
        <v/>
      </c>
      <c r="BN211" s="4" t="str">
        <f>IF($C211="OK",_xlfn.NUMBERVALUE(Plantilla!BL222),"")</f>
        <v/>
      </c>
      <c r="BO211" s="6" t="str">
        <f>IF($C211="OK",_xlfn.NUMBERVALUE(Plantilla!BM222),"")</f>
        <v/>
      </c>
      <c r="BP211" s="4" t="str">
        <f>IF($C211="OK",_xlfn.NUMBERVALUE(Plantilla!BN222),"")</f>
        <v/>
      </c>
      <c r="BQ211" s="6" t="str">
        <f>IF($C211="OK",_xlfn.NUMBERVALUE(Plantilla!BO222),"")</f>
        <v/>
      </c>
      <c r="BR211" s="4" t="str">
        <f>IF($C211="OK",_xlfn.NUMBERVALUE(Plantilla!BP222),"")</f>
        <v/>
      </c>
      <c r="BS211" s="6" t="str">
        <f>IF($C211="OK",_xlfn.NUMBERVALUE(Plantilla!BQ222),"")</f>
        <v/>
      </c>
      <c r="BT211" s="4" t="str">
        <f>IF($C211="OK",_xlfn.NUMBERVALUE(Plantilla!BR222),"")</f>
        <v/>
      </c>
      <c r="BU211" s="6" t="str">
        <f>IF($C211="OK",_xlfn.NUMBERVALUE(Plantilla!BS222),"")</f>
        <v/>
      </c>
      <c r="BV211" s="6" t="str">
        <f>IF($C211="OK",_xlfn.NUMBERVALUE(Plantilla!BT222),"")</f>
        <v/>
      </c>
      <c r="BW211" s="6" t="str">
        <f>IF($C211="OK",_xlfn.NUMBERVALUE(Plantilla!BU222),"")</f>
        <v/>
      </c>
      <c r="BX211" s="6" t="str">
        <f>IF($C211="OK",_xlfn.NUMBERVALUE(Plantilla!BV222),"")</f>
        <v/>
      </c>
      <c r="BY211" s="6" t="str">
        <f>IF($C211="OK",_xlfn.NUMBERVALUE(Plantilla!BW222),"")</f>
        <v/>
      </c>
      <c r="BZ211" s="6" t="str">
        <f>IF($C211="OK",_xlfn.NUMBERVALUE(Plantilla!BX222),"")</f>
        <v/>
      </c>
      <c r="CA211" s="6" t="str">
        <f>IF($C211="OK",_xlfn.NUMBERVALUE(Plantilla!BY222),"")</f>
        <v/>
      </c>
      <c r="CB211" s="6" t="str">
        <f>IF($C211="OK",_xlfn.NUMBERVALUE(Plantilla!BZ222),"")</f>
        <v/>
      </c>
      <c r="CC211" s="6" t="str">
        <f>IF($C211="OK",_xlfn.NUMBERVALUE(Plantilla!CA222),"")</f>
        <v/>
      </c>
      <c r="CD211" s="6" t="str">
        <f>IF($C211="OK",_xlfn.NUMBERVALUE(Plantilla!CB222),"")</f>
        <v/>
      </c>
      <c r="CE211" s="6" t="str">
        <f>IF($C211="OK",_xlfn.NUMBERVALUE(Plantilla!CC222),"")</f>
        <v/>
      </c>
      <c r="CF211" s="4" t="str">
        <f>IF($C211="OK",_xlfn.NUMBERVALUE(Plantilla!CD222),"")</f>
        <v/>
      </c>
      <c r="CG211" s="6" t="str">
        <f>IF($C211="OK",_xlfn.NUMBERVALUE(Plantilla!CE222),"")</f>
        <v/>
      </c>
      <c r="CH211" s="6" t="str">
        <f>IF($C211="OK",_xlfn.NUMBERVALUE(Plantilla!CF222),"")</f>
        <v/>
      </c>
      <c r="CI211" s="6" t="str">
        <f>IF($C211="OK",_xlfn.NUMBERVALUE(Plantilla!CG222),"")</f>
        <v/>
      </c>
      <c r="CJ211" s="6" t="str">
        <f>IF($C211="OK",_xlfn.NUMBERVALUE(Plantilla!CH222),"")</f>
        <v/>
      </c>
      <c r="CK211" s="6" t="str">
        <f>IF($C211="OK",_xlfn.NUMBERVALUE(Plantilla!CI222),"")</f>
        <v/>
      </c>
      <c r="CL211" s="6" t="str">
        <f>IF($C211="OK",_xlfn.NUMBERVALUE(Plantilla!CJ222),"")</f>
        <v/>
      </c>
      <c r="CM211" t="str">
        <f>IF($C211="OK",TEXT(Plantilla!CK222,"#"),"")</f>
        <v/>
      </c>
      <c r="CN211" s="6" t="str">
        <f>IF($C211="OK",_xlfn.NUMBERVALUE(Plantilla!CL222),"")</f>
        <v/>
      </c>
      <c r="CO211" s="6" t="str">
        <f>IF($C211="OK",_xlfn.NUMBERVALUE(Plantilla!CM222),"")</f>
        <v/>
      </c>
      <c r="CP211" s="110" t="str">
        <f>IF($C211="OK",_xlfn.NUMBERVALUE(Plantilla!CN222),"")</f>
        <v/>
      </c>
      <c r="CQ211" s="6" t="str">
        <f>IF($C211="OK",_xlfn.NUMBERVALUE(Plantilla!CO222),"")</f>
        <v/>
      </c>
      <c r="CR211" s="109" t="str">
        <f>IF($C211="OK",_xlfn.NUMBERVALUE(Plantilla!CP222),"")</f>
        <v/>
      </c>
      <c r="CS211" s="110" t="str">
        <f>IF($C211="OK",_xlfn.NUMBERVALUE(Plantilla!CQ222),"")</f>
        <v/>
      </c>
      <c r="CT211" s="6" t="str">
        <f>IF($C211="OK",_xlfn.NUMBERVALUE(Plantilla!CR222),"")</f>
        <v/>
      </c>
      <c r="CU211" s="109" t="str">
        <f>IF($C211="OK",_xlfn.NUMBERVALUE(Plantilla!CS222),"")</f>
        <v/>
      </c>
      <c r="CV211" s="110" t="str">
        <f>IF($C211="OK",_xlfn.NUMBERVALUE(Plantilla!CT222),"")</f>
        <v/>
      </c>
      <c r="CW211" s="6" t="str">
        <f>IF($C211="OK",_xlfn.NUMBERVALUE(Plantilla!CU222),"")</f>
        <v/>
      </c>
      <c r="CX211" s="82" t="str">
        <f>IF($C211="OK",_xlfn.NUMBERVALUE(Plantilla!CV222),"")</f>
        <v/>
      </c>
      <c r="CY211" s="6" t="str">
        <f>IF($C211="OK",_xlfn.NUMBERVALUE(Plantilla!CW222),"")</f>
        <v/>
      </c>
      <c r="CZ211" s="82" t="str">
        <f>IF($C211="OK",_xlfn.NUMBERVALUE(Plantilla!CX222),"")</f>
        <v/>
      </c>
      <c r="DA211" s="6" t="str">
        <f>IF($C211="OK",_xlfn.NUMBERVALUE(Plantilla!CY222),"")</f>
        <v/>
      </c>
      <c r="DB211" s="109" t="str">
        <f>IF($C211="OK",_xlfn.NUMBERVALUE(Plantilla!CZ222),"")</f>
        <v/>
      </c>
      <c r="DC211" s="6" t="str">
        <f>IF($C211="OK",_xlfn.NUMBERVALUE(Plantilla!DA222),"")</f>
        <v/>
      </c>
      <c r="DD211" s="6" t="str">
        <f>IF($C211="OK",TEXT(Plantilla!DB222,"#"),"")</f>
        <v/>
      </c>
      <c r="DE211" s="6" t="str">
        <f>IF($C211="OK",_xlfn.NUMBERVALUE(Plantilla!DC222),"")</f>
        <v/>
      </c>
      <c r="DF211" s="4" t="str">
        <f>IF($C211="OK",_xlfn.NUMBERVALUE(Plantilla!DD222),"")</f>
        <v/>
      </c>
      <c r="DG211" s="6" t="str">
        <f>IF($C211="OK",_xlfn.NUMBERVALUE(Plantilla!DE222),"")</f>
        <v/>
      </c>
      <c r="DH211" s="6" t="str">
        <f>IF($C211="OK",_xlfn.NUMBERVALUE(Plantilla!DF222),"")</f>
        <v/>
      </c>
      <c r="DI211" s="6" t="str">
        <f>IF($C211="OK",_xlfn.NUMBERVALUE(Plantilla!DG222),"")</f>
        <v/>
      </c>
      <c r="DJ211" s="6" t="str">
        <f>IF($C211="OK",_xlfn.NUMBERVALUE(Plantilla!DH222),"")</f>
        <v/>
      </c>
      <c r="DK211" s="6" t="str">
        <f>IF($C211="OK",_xlfn.NUMBERVALUE(Plantilla!DI222),"")</f>
        <v/>
      </c>
      <c r="DL211" s="6" t="str">
        <f>IF($C211="OK",_xlfn.NUMBERVALUE(Plantilla!DJ222),"")</f>
        <v/>
      </c>
      <c r="DM211" s="6" t="str">
        <f>IF($C211="OK",_xlfn.NUMBERVALUE(Plantilla!DK222),"")</f>
        <v/>
      </c>
      <c r="DN211" s="6" t="str">
        <f>IF($C211="OK",_xlfn.NUMBERVALUE(Plantilla!DL222),"")</f>
        <v/>
      </c>
      <c r="DO211" s="6" t="str">
        <f>IF($C211="OK",_xlfn.NUMBERVALUE(Plantilla!DM222),"")</f>
        <v/>
      </c>
      <c r="DP211" s="6" t="str">
        <f>IF($C211="OK",_xlfn.NUMBERVALUE(Plantilla!DN222),"")</f>
        <v/>
      </c>
      <c r="DQ211" s="6" t="str">
        <f>IF($C211="OK",_xlfn.NUMBERVALUE(Plantilla!DO222),"")</f>
        <v/>
      </c>
      <c r="DR211" s="6" t="str">
        <f>IF($C211="OK",_xlfn.NUMBERVALUE(Plantilla!DP222),"")</f>
        <v/>
      </c>
      <c r="DS211" t="str">
        <f>IF($C211="OK",TEXT(Plantilla!DR222,"#"),"")</f>
        <v/>
      </c>
      <c r="DT211" s="6"/>
    </row>
    <row r="212" spans="1:124" x14ac:dyDescent="0.25">
      <c r="A212" t="str">
        <f>IF(Plantilla!$I$6="¡Perfecto!, Guarda el archivo y adjúntalo a tu interfaz de Nómina Electrónica","OK","Error")</f>
        <v>OK</v>
      </c>
      <c r="B212" t="str">
        <f>IF(Plantilla!$I$6="¡Perfecto!, Guarda el archivo y adjúntalo a tu interfaz de Nómina Electrónica",MID(Plantilla!$D$2,SEARCH("V",Plantilla!$D$2),10),"")</f>
        <v>V2.0</v>
      </c>
      <c r="C212" t="str">
        <f>Plantilla!C223</f>
        <v/>
      </c>
      <c r="D212" t="str">
        <f>IF($C212="OK",Plantilla!B223,"")</f>
        <v/>
      </c>
      <c r="E212" t="str">
        <f>IF($C212="OK",
   VLOOKUP(Plantilla!$E$4,'Tablas '!$AP$4:$AT$6,5,FALSE),
"")</f>
        <v/>
      </c>
      <c r="F212" t="str">
        <f>IF($C212="OK",TEXT(Plantilla!D223,"#"),"")</f>
        <v/>
      </c>
      <c r="G212" t="str">
        <f>IF($C212="OK",
   VLOOKUP(Plantilla!E223,'Tablas '!$B$4:$C$14,2,FALSE),
"")</f>
        <v/>
      </c>
      <c r="H212" t="str">
        <f>IF($C212="OK",TEXT(Plantilla!F223,"#"),"")</f>
        <v/>
      </c>
      <c r="I212" t="str">
        <f>IF($C212="OK",TEXT(Plantilla!G223,"#"),"")</f>
        <v/>
      </c>
      <c r="J212" t="str">
        <f>IF($C212="OK",TEXT(Plantilla!H223,"#"),"")</f>
        <v/>
      </c>
      <c r="K212" t="str">
        <f>IF($C212="OK",TEXT(Plantilla!I223,"#"),"")</f>
        <v/>
      </c>
      <c r="L212" t="str">
        <f>IF($C212="OK",TEXT(Plantilla!J223,"#"),"")</f>
        <v/>
      </c>
      <c r="M212" t="str">
        <f>IF($C212="OK",TEXT(Plantilla!K223,"#"),"")</f>
        <v/>
      </c>
      <c r="N212" t="str">
        <f>IF($C212="OK",
   CONCATENATE(YEAR(Plantilla!L223),"-",TEXT(MONTH(Plantilla!L223),"00"),"-",TEXT(DAY(Plantilla!L223),"00")),
"")</f>
        <v/>
      </c>
      <c r="O212" t="str">
        <f>IF($C212="OK",_xlfn.NUMBERVALUE(Plantilla!M223),"")</f>
        <v/>
      </c>
      <c r="P212" t="str">
        <f>IF($C212="OK",
   IF(Plantilla!N223&lt;&gt;"",
      CONCATENATE(YEAR(Plantilla!N223),"-",TEXT(MONTH(Plantilla!N223),"00"),"-",TEXT(DAY(Plantilla!N223),"00")),
   ""),
"")</f>
        <v/>
      </c>
      <c r="Q212" t="str">
        <f>IF($C212="OK",
   VLOOKUP(Plantilla!O223,'Tablas '!$E$4:$F$19,2,FALSE),
"")</f>
        <v/>
      </c>
      <c r="R212" t="str">
        <f>IF($C212="OK",
   VLOOKUP(Plantilla!P223,'Tablas '!$H$4:$I$5,2,FALSE),
"")</f>
        <v/>
      </c>
      <c r="S212" t="str">
        <f>IF($C212="OK",
   VLOOKUP(Plantilla!Q223,'Tablas '!$K$4:$L$8,2,FALSE),
"")</f>
        <v/>
      </c>
      <c r="T212" t="str">
        <f>IF($C212="OK",
   VLOOKUP(Plantilla!R223,'Tablas '!$AE$4:$AF$6,2,FALSE),
"")</f>
        <v/>
      </c>
      <c r="U212" t="str">
        <f>IF($C212="OK",
   VLOOKUP(Plantilla!S223,'Tablas '!$AE$4:$AF$6,2,FALSE),
"")</f>
        <v/>
      </c>
      <c r="V212" t="str">
        <f>IF($C212="OK",TEXT(Plantilla!T223,"#"),"")</f>
        <v/>
      </c>
      <c r="W212" s="84" t="str">
        <f>IF($C212="OK",
   VLOOKUP(Plantilla!U223,'Tablas '!$AM$4:$AN$1126,2,FALSE),
"")</f>
        <v/>
      </c>
      <c r="X212" t="str">
        <f>IF($C212="OK",TEXT(Plantilla!V223,"#"),"")</f>
        <v/>
      </c>
      <c r="Y212" t="str">
        <f>IF($C212="OK",
   CONCATENATE(YEAR(Plantilla!W223),"-",TEXT(MONTH(Plantilla!W223),"00"),"-",TEXT(DAY(Plantilla!W223),"00")),
"")</f>
        <v/>
      </c>
      <c r="Z212" t="str">
        <f>IF($C212="OK",
   CONCATENATE(YEAR(Plantilla!X223),"-",TEXT(MONTH(Plantilla!X223),"00"),"-",TEXT(DAY(Plantilla!X223),"00")),
"")</f>
        <v/>
      </c>
      <c r="AA212" t="str">
        <f>IF($C212="OK",
   TEXT(VLOOKUP(Plantilla!Y223,'Tablas '!$Q$4:$R$9,2,FALSE),"#"),
"")</f>
        <v/>
      </c>
      <c r="AB212" t="str">
        <f>IF($C212="OK",
   CONCATENATE(YEAR(Plantilla!Z223),"-",TEXT(MONTH(Plantilla!Z223),"00"),"-",TEXT(DAY(Plantilla!Z223),"00")),
"")</f>
        <v/>
      </c>
      <c r="AC212" t="str">
        <f>IF($C212="OK",
   TEXT(VLOOKUP(Plantilla!AA223,'Tablas '!$T$4:$U$13,2,FALSE),"#"),
"")</f>
        <v/>
      </c>
      <c r="AD212" t="str">
        <f>IF($C212="OK",TEXT(Plantilla!AB223,"#"),"")</f>
        <v/>
      </c>
      <c r="AE212" t="str">
        <f>IF($C212="OK",
   IF(Plantilla!AC223&lt;&gt;"",
      TEXT(VLOOKUP(Plantilla!AC223,'Tablas '!$W$4:$X$7,2,FALSE),"#"),
   ""),
"")</f>
        <v/>
      </c>
      <c r="AF212" t="str">
        <f>IF($C212="OK",TEXT(Plantilla!AD223,"#"),"")</f>
        <v/>
      </c>
      <c r="AG212" s="6" t="str">
        <f>IF($C212="OK",_xlfn.NUMBERVALUE(Plantilla!AE223),"")</f>
        <v/>
      </c>
      <c r="AH212" s="4" t="str">
        <f>IF($C212="OK",_xlfn.NUMBERVALUE(Plantilla!AF223),"")</f>
        <v/>
      </c>
      <c r="AI212" s="6" t="str">
        <f>IF($C212="OK",_xlfn.NUMBERVALUE(Plantilla!AG223),"")</f>
        <v/>
      </c>
      <c r="AJ212" s="6" t="str">
        <f>IF($C212="OK",_xlfn.NUMBERVALUE(Plantilla!AH223),"")</f>
        <v/>
      </c>
      <c r="AK212" s="6" t="str">
        <f>IF($C212="OK",_xlfn.NUMBERVALUE(Plantilla!AI223),"")</f>
        <v/>
      </c>
      <c r="AL212" s="6" t="str">
        <f>IF($C212="OK",_xlfn.NUMBERVALUE(Plantilla!AJ223),"")</f>
        <v/>
      </c>
      <c r="AM212" s="4" t="str">
        <f>IF($C212="OK",_xlfn.NUMBERVALUE(Plantilla!AK223),"")</f>
        <v/>
      </c>
      <c r="AN212" s="6" t="str">
        <f>IF($C212="OK",_xlfn.NUMBERVALUE(Plantilla!AL223),"")</f>
        <v/>
      </c>
      <c r="AO212" s="4" t="str">
        <f>IF($C212="OK",_xlfn.NUMBERVALUE(Plantilla!AM223),"")</f>
        <v/>
      </c>
      <c r="AP212" s="6" t="str">
        <f>IF($C212="OK",_xlfn.NUMBERVALUE(Plantilla!AN223),"")</f>
        <v/>
      </c>
      <c r="AQ212" s="4" t="str">
        <f>IF($C212="OK",_xlfn.NUMBERVALUE(Plantilla!AO223),"")</f>
        <v/>
      </c>
      <c r="AR212" s="6" t="str">
        <f>IF($C212="OK",_xlfn.NUMBERVALUE(Plantilla!AP223),"")</f>
        <v/>
      </c>
      <c r="AS212" s="4" t="str">
        <f>IF($C212="OK",_xlfn.NUMBERVALUE(Plantilla!AQ223),"")</f>
        <v/>
      </c>
      <c r="AT212" s="6" t="str">
        <f>IF($C212="OK",_xlfn.NUMBERVALUE(Plantilla!AR223),"")</f>
        <v/>
      </c>
      <c r="AU212" s="4" t="str">
        <f>IF($C212="OK",_xlfn.NUMBERVALUE(Plantilla!AS223),"")</f>
        <v/>
      </c>
      <c r="AV212" s="6" t="str">
        <f>IF($C212="OK",_xlfn.NUMBERVALUE(Plantilla!AT223),"")</f>
        <v/>
      </c>
      <c r="AW212" s="4" t="str">
        <f>IF($C212="OK",_xlfn.NUMBERVALUE(Plantilla!AU223),"")</f>
        <v/>
      </c>
      <c r="AX212" s="6" t="str">
        <f>IF($C212="OK",_xlfn.NUMBERVALUE(Plantilla!AV223),"")</f>
        <v/>
      </c>
      <c r="AY212" s="4" t="str">
        <f>IF($C212="OK",_xlfn.NUMBERVALUE(Plantilla!AW223),"")</f>
        <v/>
      </c>
      <c r="AZ212" s="6" t="str">
        <f>IF($C212="OK",_xlfn.NUMBERVALUE(Plantilla!AX223),"")</f>
        <v/>
      </c>
      <c r="BA212" t="str">
        <f>IF($C212="OK",_xlfn.NUMBERVALUE(Plantilla!AY223),"")</f>
        <v/>
      </c>
      <c r="BB212" t="str">
        <f>IF($C212="OK",_xlfn.NUMBERVALUE(Plantilla!AZ223),"")</f>
        <v/>
      </c>
      <c r="BC212" s="4" t="str">
        <f>IF($C212="OK",_xlfn.NUMBERVALUE(Plantilla!BA223),"")</f>
        <v/>
      </c>
      <c r="BD212" s="6" t="str">
        <f>IF($C212="OK",_xlfn.NUMBERVALUE(Plantilla!BB223),"")</f>
        <v/>
      </c>
      <c r="BE212" s="4" t="str">
        <f>IF($C212="OK",_xlfn.NUMBERVALUE(Plantilla!BC223),"")</f>
        <v/>
      </c>
      <c r="BF212" s="6" t="str">
        <f>IF($C212="OK",_xlfn.NUMBERVALUE(Plantilla!BD223),"")</f>
        <v/>
      </c>
      <c r="BG212" s="4" t="str">
        <f>IF($C212="OK",_xlfn.NUMBERVALUE(Plantilla!BE223),"")</f>
        <v/>
      </c>
      <c r="BH212" s="6" t="str">
        <f>IF($C212="OK",_xlfn.NUMBERVALUE(Plantilla!BF223),"")</f>
        <v/>
      </c>
      <c r="BI212" s="110" t="str">
        <f>IF($C212="OK",_xlfn.NUMBERVALUE(Plantilla!BG223),"")</f>
        <v/>
      </c>
      <c r="BJ212" s="6" t="str">
        <f>IF($C212="OK",_xlfn.NUMBERVALUE(Plantilla!BH223),"")</f>
        <v/>
      </c>
      <c r="BK212" s="109" t="str">
        <f>IF($C212="OK",_xlfn.NUMBERVALUE(Plantilla!BI223),"")</f>
        <v/>
      </c>
      <c r="BL212" s="6" t="str">
        <f>IF($C212="OK",
   IF(Plantilla!BJ223&lt;&gt;"",
      TEXT(VLOOKUP(Plantilla!BJ223,'Tablas '!$Z$4:$AA$6,2,FALSE),"#"),
   ""),
"")</f>
        <v/>
      </c>
      <c r="BM212" s="4" t="str">
        <f>IF($C212="OK",_xlfn.NUMBERVALUE(Plantilla!BK223),"")</f>
        <v/>
      </c>
      <c r="BN212" s="4" t="str">
        <f>IF($C212="OK",_xlfn.NUMBERVALUE(Plantilla!BL223),"")</f>
        <v/>
      </c>
      <c r="BO212" s="6" t="str">
        <f>IF($C212="OK",_xlfn.NUMBERVALUE(Plantilla!BM223),"")</f>
        <v/>
      </c>
      <c r="BP212" s="4" t="str">
        <f>IF($C212="OK",_xlfn.NUMBERVALUE(Plantilla!BN223),"")</f>
        <v/>
      </c>
      <c r="BQ212" s="6" t="str">
        <f>IF($C212="OK",_xlfn.NUMBERVALUE(Plantilla!BO223),"")</f>
        <v/>
      </c>
      <c r="BR212" s="4" t="str">
        <f>IF($C212="OK",_xlfn.NUMBERVALUE(Plantilla!BP223),"")</f>
        <v/>
      </c>
      <c r="BS212" s="6" t="str">
        <f>IF($C212="OK",_xlfn.NUMBERVALUE(Plantilla!BQ223),"")</f>
        <v/>
      </c>
      <c r="BT212" s="4" t="str">
        <f>IF($C212="OK",_xlfn.NUMBERVALUE(Plantilla!BR223),"")</f>
        <v/>
      </c>
      <c r="BU212" s="6" t="str">
        <f>IF($C212="OK",_xlfn.NUMBERVALUE(Plantilla!BS223),"")</f>
        <v/>
      </c>
      <c r="BV212" s="6" t="str">
        <f>IF($C212="OK",_xlfn.NUMBERVALUE(Plantilla!BT223),"")</f>
        <v/>
      </c>
      <c r="BW212" s="6" t="str">
        <f>IF($C212="OK",_xlfn.NUMBERVALUE(Plantilla!BU223),"")</f>
        <v/>
      </c>
      <c r="BX212" s="6" t="str">
        <f>IF($C212="OK",_xlfn.NUMBERVALUE(Plantilla!BV223),"")</f>
        <v/>
      </c>
      <c r="BY212" s="6" t="str">
        <f>IF($C212="OK",_xlfn.NUMBERVALUE(Plantilla!BW223),"")</f>
        <v/>
      </c>
      <c r="BZ212" s="6" t="str">
        <f>IF($C212="OK",_xlfn.NUMBERVALUE(Plantilla!BX223),"")</f>
        <v/>
      </c>
      <c r="CA212" s="6" t="str">
        <f>IF($C212="OK",_xlfn.NUMBERVALUE(Plantilla!BY223),"")</f>
        <v/>
      </c>
      <c r="CB212" s="6" t="str">
        <f>IF($C212="OK",_xlfn.NUMBERVALUE(Plantilla!BZ223),"")</f>
        <v/>
      </c>
      <c r="CC212" s="6" t="str">
        <f>IF($C212="OK",_xlfn.NUMBERVALUE(Plantilla!CA223),"")</f>
        <v/>
      </c>
      <c r="CD212" s="6" t="str">
        <f>IF($C212="OK",_xlfn.NUMBERVALUE(Plantilla!CB223),"")</f>
        <v/>
      </c>
      <c r="CE212" s="6" t="str">
        <f>IF($C212="OK",_xlfn.NUMBERVALUE(Plantilla!CC223),"")</f>
        <v/>
      </c>
      <c r="CF212" s="4" t="str">
        <f>IF($C212="OK",_xlfn.NUMBERVALUE(Plantilla!CD223),"")</f>
        <v/>
      </c>
      <c r="CG212" s="6" t="str">
        <f>IF($C212="OK",_xlfn.NUMBERVALUE(Plantilla!CE223),"")</f>
        <v/>
      </c>
      <c r="CH212" s="6" t="str">
        <f>IF($C212="OK",_xlfn.NUMBERVALUE(Plantilla!CF223),"")</f>
        <v/>
      </c>
      <c r="CI212" s="6" t="str">
        <f>IF($C212="OK",_xlfn.NUMBERVALUE(Plantilla!CG223),"")</f>
        <v/>
      </c>
      <c r="CJ212" s="6" t="str">
        <f>IF($C212="OK",_xlfn.NUMBERVALUE(Plantilla!CH223),"")</f>
        <v/>
      </c>
      <c r="CK212" s="6" t="str">
        <f>IF($C212="OK",_xlfn.NUMBERVALUE(Plantilla!CI223),"")</f>
        <v/>
      </c>
      <c r="CL212" s="6" t="str">
        <f>IF($C212="OK",_xlfn.NUMBERVALUE(Plantilla!CJ223),"")</f>
        <v/>
      </c>
      <c r="CM212" t="str">
        <f>IF($C212="OK",TEXT(Plantilla!CK223,"#"),"")</f>
        <v/>
      </c>
      <c r="CN212" s="6" t="str">
        <f>IF($C212="OK",_xlfn.NUMBERVALUE(Plantilla!CL223),"")</f>
        <v/>
      </c>
      <c r="CO212" s="6" t="str">
        <f>IF($C212="OK",_xlfn.NUMBERVALUE(Plantilla!CM223),"")</f>
        <v/>
      </c>
      <c r="CP212" s="110" t="str">
        <f>IF($C212="OK",_xlfn.NUMBERVALUE(Plantilla!CN223),"")</f>
        <v/>
      </c>
      <c r="CQ212" s="6" t="str">
        <f>IF($C212="OK",_xlfn.NUMBERVALUE(Plantilla!CO223),"")</f>
        <v/>
      </c>
      <c r="CR212" s="109" t="str">
        <f>IF($C212="OK",_xlfn.NUMBERVALUE(Plantilla!CP223),"")</f>
        <v/>
      </c>
      <c r="CS212" s="110" t="str">
        <f>IF($C212="OK",_xlfn.NUMBERVALUE(Plantilla!CQ223),"")</f>
        <v/>
      </c>
      <c r="CT212" s="6" t="str">
        <f>IF($C212="OK",_xlfn.NUMBERVALUE(Plantilla!CR223),"")</f>
        <v/>
      </c>
      <c r="CU212" s="109" t="str">
        <f>IF($C212="OK",_xlfn.NUMBERVALUE(Plantilla!CS223),"")</f>
        <v/>
      </c>
      <c r="CV212" s="110" t="str">
        <f>IF($C212="OK",_xlfn.NUMBERVALUE(Plantilla!CT223),"")</f>
        <v/>
      </c>
      <c r="CW212" s="6" t="str">
        <f>IF($C212="OK",_xlfn.NUMBERVALUE(Plantilla!CU223),"")</f>
        <v/>
      </c>
      <c r="CX212" s="82" t="str">
        <f>IF($C212="OK",_xlfn.NUMBERVALUE(Plantilla!CV223),"")</f>
        <v/>
      </c>
      <c r="CY212" s="6" t="str">
        <f>IF($C212="OK",_xlfn.NUMBERVALUE(Plantilla!CW223),"")</f>
        <v/>
      </c>
      <c r="CZ212" s="82" t="str">
        <f>IF($C212="OK",_xlfn.NUMBERVALUE(Plantilla!CX223),"")</f>
        <v/>
      </c>
      <c r="DA212" s="6" t="str">
        <f>IF($C212="OK",_xlfn.NUMBERVALUE(Plantilla!CY223),"")</f>
        <v/>
      </c>
      <c r="DB212" s="109" t="str">
        <f>IF($C212="OK",_xlfn.NUMBERVALUE(Plantilla!CZ223),"")</f>
        <v/>
      </c>
      <c r="DC212" s="6" t="str">
        <f>IF($C212="OK",_xlfn.NUMBERVALUE(Plantilla!DA223),"")</f>
        <v/>
      </c>
      <c r="DD212" s="6" t="str">
        <f>IF($C212="OK",TEXT(Plantilla!DB223,"#"),"")</f>
        <v/>
      </c>
      <c r="DE212" s="6" t="str">
        <f>IF($C212="OK",_xlfn.NUMBERVALUE(Plantilla!DC223),"")</f>
        <v/>
      </c>
      <c r="DF212" s="4" t="str">
        <f>IF($C212="OK",_xlfn.NUMBERVALUE(Plantilla!DD223),"")</f>
        <v/>
      </c>
      <c r="DG212" s="6" t="str">
        <f>IF($C212="OK",_xlfn.NUMBERVALUE(Plantilla!DE223),"")</f>
        <v/>
      </c>
      <c r="DH212" s="6" t="str">
        <f>IF($C212="OK",_xlfn.NUMBERVALUE(Plantilla!DF223),"")</f>
        <v/>
      </c>
      <c r="DI212" s="6" t="str">
        <f>IF($C212="OK",_xlfn.NUMBERVALUE(Plantilla!DG223),"")</f>
        <v/>
      </c>
      <c r="DJ212" s="6" t="str">
        <f>IF($C212="OK",_xlfn.NUMBERVALUE(Plantilla!DH223),"")</f>
        <v/>
      </c>
      <c r="DK212" s="6" t="str">
        <f>IF($C212="OK",_xlfn.NUMBERVALUE(Plantilla!DI223),"")</f>
        <v/>
      </c>
      <c r="DL212" s="6" t="str">
        <f>IF($C212="OK",_xlfn.NUMBERVALUE(Plantilla!DJ223),"")</f>
        <v/>
      </c>
      <c r="DM212" s="6" t="str">
        <f>IF($C212="OK",_xlfn.NUMBERVALUE(Plantilla!DK223),"")</f>
        <v/>
      </c>
      <c r="DN212" s="6" t="str">
        <f>IF($C212="OK",_xlfn.NUMBERVALUE(Plantilla!DL223),"")</f>
        <v/>
      </c>
      <c r="DO212" s="6" t="str">
        <f>IF($C212="OK",_xlfn.NUMBERVALUE(Plantilla!DM223),"")</f>
        <v/>
      </c>
      <c r="DP212" s="6" t="str">
        <f>IF($C212="OK",_xlfn.NUMBERVALUE(Plantilla!DN223),"")</f>
        <v/>
      </c>
      <c r="DQ212" s="6" t="str">
        <f>IF($C212="OK",_xlfn.NUMBERVALUE(Plantilla!DO223),"")</f>
        <v/>
      </c>
      <c r="DR212" s="6" t="str">
        <f>IF($C212="OK",_xlfn.NUMBERVALUE(Plantilla!DP223),"")</f>
        <v/>
      </c>
      <c r="DS212" t="str">
        <f>IF($C212="OK",TEXT(Plantilla!DR223,"#"),"")</f>
        <v/>
      </c>
      <c r="DT212" s="6"/>
    </row>
    <row r="213" spans="1:124" x14ac:dyDescent="0.25">
      <c r="A213" t="str">
        <f>IF(Plantilla!$I$6="¡Perfecto!, Guarda el archivo y adjúntalo a tu interfaz de Nómina Electrónica","OK","Error")</f>
        <v>OK</v>
      </c>
      <c r="B213" t="str">
        <f>IF(Plantilla!$I$6="¡Perfecto!, Guarda el archivo y adjúntalo a tu interfaz de Nómina Electrónica",MID(Plantilla!$D$2,SEARCH("V",Plantilla!$D$2),10),"")</f>
        <v>V2.0</v>
      </c>
      <c r="C213" t="str">
        <f>Plantilla!C224</f>
        <v/>
      </c>
      <c r="D213" t="str">
        <f>IF($C213="OK",Plantilla!B224,"")</f>
        <v/>
      </c>
      <c r="E213" t="str">
        <f>IF($C213="OK",
   VLOOKUP(Plantilla!$E$4,'Tablas '!$AP$4:$AT$6,5,FALSE),
"")</f>
        <v/>
      </c>
      <c r="F213" t="str">
        <f>IF($C213="OK",TEXT(Plantilla!D224,"#"),"")</f>
        <v/>
      </c>
      <c r="G213" t="str">
        <f>IF($C213="OK",
   VLOOKUP(Plantilla!E224,'Tablas '!$B$4:$C$14,2,FALSE),
"")</f>
        <v/>
      </c>
      <c r="H213" t="str">
        <f>IF($C213="OK",TEXT(Plantilla!F224,"#"),"")</f>
        <v/>
      </c>
      <c r="I213" t="str">
        <f>IF($C213="OK",TEXT(Plantilla!G224,"#"),"")</f>
        <v/>
      </c>
      <c r="J213" t="str">
        <f>IF($C213="OK",TEXT(Plantilla!H224,"#"),"")</f>
        <v/>
      </c>
      <c r="K213" t="str">
        <f>IF($C213="OK",TEXT(Plantilla!I224,"#"),"")</f>
        <v/>
      </c>
      <c r="L213" t="str">
        <f>IF($C213="OK",TEXT(Plantilla!J224,"#"),"")</f>
        <v/>
      </c>
      <c r="M213" t="str">
        <f>IF($C213="OK",TEXT(Plantilla!K224,"#"),"")</f>
        <v/>
      </c>
      <c r="N213" t="str">
        <f>IF($C213="OK",
   CONCATENATE(YEAR(Plantilla!L224),"-",TEXT(MONTH(Plantilla!L224),"00"),"-",TEXT(DAY(Plantilla!L224),"00")),
"")</f>
        <v/>
      </c>
      <c r="O213" t="str">
        <f>IF($C213="OK",_xlfn.NUMBERVALUE(Plantilla!M224),"")</f>
        <v/>
      </c>
      <c r="P213" t="str">
        <f>IF($C213="OK",
   IF(Plantilla!N224&lt;&gt;"",
      CONCATENATE(YEAR(Plantilla!N224),"-",TEXT(MONTH(Plantilla!N224),"00"),"-",TEXT(DAY(Plantilla!N224),"00")),
   ""),
"")</f>
        <v/>
      </c>
      <c r="Q213" t="str">
        <f>IF($C213="OK",
   VLOOKUP(Plantilla!O224,'Tablas '!$E$4:$F$19,2,FALSE),
"")</f>
        <v/>
      </c>
      <c r="R213" t="str">
        <f>IF($C213="OK",
   VLOOKUP(Plantilla!P224,'Tablas '!$H$4:$I$5,2,FALSE),
"")</f>
        <v/>
      </c>
      <c r="S213" t="str">
        <f>IF($C213="OK",
   VLOOKUP(Plantilla!Q224,'Tablas '!$K$4:$L$8,2,FALSE),
"")</f>
        <v/>
      </c>
      <c r="T213" t="str">
        <f>IF($C213="OK",
   VLOOKUP(Plantilla!R224,'Tablas '!$AE$4:$AF$6,2,FALSE),
"")</f>
        <v/>
      </c>
      <c r="U213" t="str">
        <f>IF($C213="OK",
   VLOOKUP(Plantilla!S224,'Tablas '!$AE$4:$AF$6,2,FALSE),
"")</f>
        <v/>
      </c>
      <c r="V213" t="str">
        <f>IF($C213="OK",TEXT(Plantilla!T224,"#"),"")</f>
        <v/>
      </c>
      <c r="W213" s="84" t="str">
        <f>IF($C213="OK",
   VLOOKUP(Plantilla!U224,'Tablas '!$AM$4:$AN$1126,2,FALSE),
"")</f>
        <v/>
      </c>
      <c r="X213" t="str">
        <f>IF($C213="OK",TEXT(Plantilla!V224,"#"),"")</f>
        <v/>
      </c>
      <c r="Y213" t="str">
        <f>IF($C213="OK",
   CONCATENATE(YEAR(Plantilla!W224),"-",TEXT(MONTH(Plantilla!W224),"00"),"-",TEXT(DAY(Plantilla!W224),"00")),
"")</f>
        <v/>
      </c>
      <c r="Z213" t="str">
        <f>IF($C213="OK",
   CONCATENATE(YEAR(Plantilla!X224),"-",TEXT(MONTH(Plantilla!X224),"00"),"-",TEXT(DAY(Plantilla!X224),"00")),
"")</f>
        <v/>
      </c>
      <c r="AA213" t="str">
        <f>IF($C213="OK",
   TEXT(VLOOKUP(Plantilla!Y224,'Tablas '!$Q$4:$R$9,2,FALSE),"#"),
"")</f>
        <v/>
      </c>
      <c r="AB213" t="str">
        <f>IF($C213="OK",
   CONCATENATE(YEAR(Plantilla!Z224),"-",TEXT(MONTH(Plantilla!Z224),"00"),"-",TEXT(DAY(Plantilla!Z224),"00")),
"")</f>
        <v/>
      </c>
      <c r="AC213" t="str">
        <f>IF($C213="OK",
   TEXT(VLOOKUP(Plantilla!AA224,'Tablas '!$T$4:$U$13,2,FALSE),"#"),
"")</f>
        <v/>
      </c>
      <c r="AD213" t="str">
        <f>IF($C213="OK",TEXT(Plantilla!AB224,"#"),"")</f>
        <v/>
      </c>
      <c r="AE213" t="str">
        <f>IF($C213="OK",
   IF(Plantilla!AC224&lt;&gt;"",
      TEXT(VLOOKUP(Plantilla!AC224,'Tablas '!$W$4:$X$7,2,FALSE),"#"),
   ""),
"")</f>
        <v/>
      </c>
      <c r="AF213" t="str">
        <f>IF($C213="OK",TEXT(Plantilla!AD224,"#"),"")</f>
        <v/>
      </c>
      <c r="AG213" s="6" t="str">
        <f>IF($C213="OK",_xlfn.NUMBERVALUE(Plantilla!AE224),"")</f>
        <v/>
      </c>
      <c r="AH213" s="4" t="str">
        <f>IF($C213="OK",_xlfn.NUMBERVALUE(Plantilla!AF224),"")</f>
        <v/>
      </c>
      <c r="AI213" s="6" t="str">
        <f>IF($C213="OK",_xlfn.NUMBERVALUE(Plantilla!AG224),"")</f>
        <v/>
      </c>
      <c r="AJ213" s="6" t="str">
        <f>IF($C213="OK",_xlfn.NUMBERVALUE(Plantilla!AH224),"")</f>
        <v/>
      </c>
      <c r="AK213" s="6" t="str">
        <f>IF($C213="OK",_xlfn.NUMBERVALUE(Plantilla!AI224),"")</f>
        <v/>
      </c>
      <c r="AL213" s="6" t="str">
        <f>IF($C213="OK",_xlfn.NUMBERVALUE(Plantilla!AJ224),"")</f>
        <v/>
      </c>
      <c r="AM213" s="4" t="str">
        <f>IF($C213="OK",_xlfn.NUMBERVALUE(Plantilla!AK224),"")</f>
        <v/>
      </c>
      <c r="AN213" s="6" t="str">
        <f>IF($C213="OK",_xlfn.NUMBERVALUE(Plantilla!AL224),"")</f>
        <v/>
      </c>
      <c r="AO213" s="4" t="str">
        <f>IF($C213="OK",_xlfn.NUMBERVALUE(Plantilla!AM224),"")</f>
        <v/>
      </c>
      <c r="AP213" s="6" t="str">
        <f>IF($C213="OK",_xlfn.NUMBERVALUE(Plantilla!AN224),"")</f>
        <v/>
      </c>
      <c r="AQ213" s="4" t="str">
        <f>IF($C213="OK",_xlfn.NUMBERVALUE(Plantilla!AO224),"")</f>
        <v/>
      </c>
      <c r="AR213" s="6" t="str">
        <f>IF($C213="OK",_xlfn.NUMBERVALUE(Plantilla!AP224),"")</f>
        <v/>
      </c>
      <c r="AS213" s="4" t="str">
        <f>IF($C213="OK",_xlfn.NUMBERVALUE(Plantilla!AQ224),"")</f>
        <v/>
      </c>
      <c r="AT213" s="6" t="str">
        <f>IF($C213="OK",_xlfn.NUMBERVALUE(Plantilla!AR224),"")</f>
        <v/>
      </c>
      <c r="AU213" s="4" t="str">
        <f>IF($C213="OK",_xlfn.NUMBERVALUE(Plantilla!AS224),"")</f>
        <v/>
      </c>
      <c r="AV213" s="6" t="str">
        <f>IF($C213="OK",_xlfn.NUMBERVALUE(Plantilla!AT224),"")</f>
        <v/>
      </c>
      <c r="AW213" s="4" t="str">
        <f>IF($C213="OK",_xlfn.NUMBERVALUE(Plantilla!AU224),"")</f>
        <v/>
      </c>
      <c r="AX213" s="6" t="str">
        <f>IF($C213="OK",_xlfn.NUMBERVALUE(Plantilla!AV224),"")</f>
        <v/>
      </c>
      <c r="AY213" s="4" t="str">
        <f>IF($C213="OK",_xlfn.NUMBERVALUE(Plantilla!AW224),"")</f>
        <v/>
      </c>
      <c r="AZ213" s="6" t="str">
        <f>IF($C213="OK",_xlfn.NUMBERVALUE(Plantilla!AX224),"")</f>
        <v/>
      </c>
      <c r="BA213" t="str">
        <f>IF($C213="OK",_xlfn.NUMBERVALUE(Plantilla!AY224),"")</f>
        <v/>
      </c>
      <c r="BB213" t="str">
        <f>IF($C213="OK",_xlfn.NUMBERVALUE(Plantilla!AZ224),"")</f>
        <v/>
      </c>
      <c r="BC213" s="4" t="str">
        <f>IF($C213="OK",_xlfn.NUMBERVALUE(Plantilla!BA224),"")</f>
        <v/>
      </c>
      <c r="BD213" s="6" t="str">
        <f>IF($C213="OK",_xlfn.NUMBERVALUE(Plantilla!BB224),"")</f>
        <v/>
      </c>
      <c r="BE213" s="4" t="str">
        <f>IF($C213="OK",_xlfn.NUMBERVALUE(Plantilla!BC224),"")</f>
        <v/>
      </c>
      <c r="BF213" s="6" t="str">
        <f>IF($C213="OK",_xlfn.NUMBERVALUE(Plantilla!BD224),"")</f>
        <v/>
      </c>
      <c r="BG213" s="4" t="str">
        <f>IF($C213="OK",_xlfn.NUMBERVALUE(Plantilla!BE224),"")</f>
        <v/>
      </c>
      <c r="BH213" s="6" t="str">
        <f>IF($C213="OK",_xlfn.NUMBERVALUE(Plantilla!BF224),"")</f>
        <v/>
      </c>
      <c r="BI213" s="110" t="str">
        <f>IF($C213="OK",_xlfn.NUMBERVALUE(Plantilla!BG224),"")</f>
        <v/>
      </c>
      <c r="BJ213" s="6" t="str">
        <f>IF($C213="OK",_xlfn.NUMBERVALUE(Plantilla!BH224),"")</f>
        <v/>
      </c>
      <c r="BK213" s="109" t="str">
        <f>IF($C213="OK",_xlfn.NUMBERVALUE(Plantilla!BI224),"")</f>
        <v/>
      </c>
      <c r="BL213" s="6" t="str">
        <f>IF($C213="OK",
   IF(Plantilla!BJ224&lt;&gt;"",
      TEXT(VLOOKUP(Plantilla!BJ224,'Tablas '!$Z$4:$AA$6,2,FALSE),"#"),
   ""),
"")</f>
        <v/>
      </c>
      <c r="BM213" s="4" t="str">
        <f>IF($C213="OK",_xlfn.NUMBERVALUE(Plantilla!BK224),"")</f>
        <v/>
      </c>
      <c r="BN213" s="4" t="str">
        <f>IF($C213="OK",_xlfn.NUMBERVALUE(Plantilla!BL224),"")</f>
        <v/>
      </c>
      <c r="BO213" s="6" t="str">
        <f>IF($C213="OK",_xlfn.NUMBERVALUE(Plantilla!BM224),"")</f>
        <v/>
      </c>
      <c r="BP213" s="4" t="str">
        <f>IF($C213="OK",_xlfn.NUMBERVALUE(Plantilla!BN224),"")</f>
        <v/>
      </c>
      <c r="BQ213" s="6" t="str">
        <f>IF($C213="OK",_xlfn.NUMBERVALUE(Plantilla!BO224),"")</f>
        <v/>
      </c>
      <c r="BR213" s="4" t="str">
        <f>IF($C213="OK",_xlfn.NUMBERVALUE(Plantilla!BP224),"")</f>
        <v/>
      </c>
      <c r="BS213" s="6" t="str">
        <f>IF($C213="OK",_xlfn.NUMBERVALUE(Plantilla!BQ224),"")</f>
        <v/>
      </c>
      <c r="BT213" s="4" t="str">
        <f>IF($C213="OK",_xlfn.NUMBERVALUE(Plantilla!BR224),"")</f>
        <v/>
      </c>
      <c r="BU213" s="6" t="str">
        <f>IF($C213="OK",_xlfn.NUMBERVALUE(Plantilla!BS224),"")</f>
        <v/>
      </c>
      <c r="BV213" s="6" t="str">
        <f>IF($C213="OK",_xlfn.NUMBERVALUE(Plantilla!BT224),"")</f>
        <v/>
      </c>
      <c r="BW213" s="6" t="str">
        <f>IF($C213="OK",_xlfn.NUMBERVALUE(Plantilla!BU224),"")</f>
        <v/>
      </c>
      <c r="BX213" s="6" t="str">
        <f>IF($C213="OK",_xlfn.NUMBERVALUE(Plantilla!BV224),"")</f>
        <v/>
      </c>
      <c r="BY213" s="6" t="str">
        <f>IF($C213="OK",_xlfn.NUMBERVALUE(Plantilla!BW224),"")</f>
        <v/>
      </c>
      <c r="BZ213" s="6" t="str">
        <f>IF($C213="OK",_xlfn.NUMBERVALUE(Plantilla!BX224),"")</f>
        <v/>
      </c>
      <c r="CA213" s="6" t="str">
        <f>IF($C213="OK",_xlfn.NUMBERVALUE(Plantilla!BY224),"")</f>
        <v/>
      </c>
      <c r="CB213" s="6" t="str">
        <f>IF($C213="OK",_xlfn.NUMBERVALUE(Plantilla!BZ224),"")</f>
        <v/>
      </c>
      <c r="CC213" s="6" t="str">
        <f>IF($C213="OK",_xlfn.NUMBERVALUE(Plantilla!CA224),"")</f>
        <v/>
      </c>
      <c r="CD213" s="6" t="str">
        <f>IF($C213="OK",_xlfn.NUMBERVALUE(Plantilla!CB224),"")</f>
        <v/>
      </c>
      <c r="CE213" s="6" t="str">
        <f>IF($C213="OK",_xlfn.NUMBERVALUE(Plantilla!CC224),"")</f>
        <v/>
      </c>
      <c r="CF213" s="4" t="str">
        <f>IF($C213="OK",_xlfn.NUMBERVALUE(Plantilla!CD224),"")</f>
        <v/>
      </c>
      <c r="CG213" s="6" t="str">
        <f>IF($C213="OK",_xlfn.NUMBERVALUE(Plantilla!CE224),"")</f>
        <v/>
      </c>
      <c r="CH213" s="6" t="str">
        <f>IF($C213="OK",_xlfn.NUMBERVALUE(Plantilla!CF224),"")</f>
        <v/>
      </c>
      <c r="CI213" s="6" t="str">
        <f>IF($C213="OK",_xlfn.NUMBERVALUE(Plantilla!CG224),"")</f>
        <v/>
      </c>
      <c r="CJ213" s="6" t="str">
        <f>IF($C213="OK",_xlfn.NUMBERVALUE(Plantilla!CH224),"")</f>
        <v/>
      </c>
      <c r="CK213" s="6" t="str">
        <f>IF($C213="OK",_xlfn.NUMBERVALUE(Plantilla!CI224),"")</f>
        <v/>
      </c>
      <c r="CL213" s="6" t="str">
        <f>IF($C213="OK",_xlfn.NUMBERVALUE(Plantilla!CJ224),"")</f>
        <v/>
      </c>
      <c r="CM213" t="str">
        <f>IF($C213="OK",TEXT(Plantilla!CK224,"#"),"")</f>
        <v/>
      </c>
      <c r="CN213" s="6" t="str">
        <f>IF($C213="OK",_xlfn.NUMBERVALUE(Plantilla!CL224),"")</f>
        <v/>
      </c>
      <c r="CO213" s="6" t="str">
        <f>IF($C213="OK",_xlfn.NUMBERVALUE(Plantilla!CM224),"")</f>
        <v/>
      </c>
      <c r="CP213" s="110" t="str">
        <f>IF($C213="OK",_xlfn.NUMBERVALUE(Plantilla!CN224),"")</f>
        <v/>
      </c>
      <c r="CQ213" s="6" t="str">
        <f>IF($C213="OK",_xlfn.NUMBERVALUE(Plantilla!CO224),"")</f>
        <v/>
      </c>
      <c r="CR213" s="109" t="str">
        <f>IF($C213="OK",_xlfn.NUMBERVALUE(Plantilla!CP224),"")</f>
        <v/>
      </c>
      <c r="CS213" s="110" t="str">
        <f>IF($C213="OK",_xlfn.NUMBERVALUE(Plantilla!CQ224),"")</f>
        <v/>
      </c>
      <c r="CT213" s="6" t="str">
        <f>IF($C213="OK",_xlfn.NUMBERVALUE(Plantilla!CR224),"")</f>
        <v/>
      </c>
      <c r="CU213" s="109" t="str">
        <f>IF($C213="OK",_xlfn.NUMBERVALUE(Plantilla!CS224),"")</f>
        <v/>
      </c>
      <c r="CV213" s="110" t="str">
        <f>IF($C213="OK",_xlfn.NUMBERVALUE(Plantilla!CT224),"")</f>
        <v/>
      </c>
      <c r="CW213" s="6" t="str">
        <f>IF($C213="OK",_xlfn.NUMBERVALUE(Plantilla!CU224),"")</f>
        <v/>
      </c>
      <c r="CX213" s="82" t="str">
        <f>IF($C213="OK",_xlfn.NUMBERVALUE(Plantilla!CV224),"")</f>
        <v/>
      </c>
      <c r="CY213" s="6" t="str">
        <f>IF($C213="OK",_xlfn.NUMBERVALUE(Plantilla!CW224),"")</f>
        <v/>
      </c>
      <c r="CZ213" s="82" t="str">
        <f>IF($C213="OK",_xlfn.NUMBERVALUE(Plantilla!CX224),"")</f>
        <v/>
      </c>
      <c r="DA213" s="6" t="str">
        <f>IF($C213="OK",_xlfn.NUMBERVALUE(Plantilla!CY224),"")</f>
        <v/>
      </c>
      <c r="DB213" s="109" t="str">
        <f>IF($C213="OK",_xlfn.NUMBERVALUE(Plantilla!CZ224),"")</f>
        <v/>
      </c>
      <c r="DC213" s="6" t="str">
        <f>IF($C213="OK",_xlfn.NUMBERVALUE(Plantilla!DA224),"")</f>
        <v/>
      </c>
      <c r="DD213" s="6" t="str">
        <f>IF($C213="OK",TEXT(Plantilla!DB224,"#"),"")</f>
        <v/>
      </c>
      <c r="DE213" s="6" t="str">
        <f>IF($C213="OK",_xlfn.NUMBERVALUE(Plantilla!DC224),"")</f>
        <v/>
      </c>
      <c r="DF213" s="4" t="str">
        <f>IF($C213="OK",_xlfn.NUMBERVALUE(Plantilla!DD224),"")</f>
        <v/>
      </c>
      <c r="DG213" s="6" t="str">
        <f>IF($C213="OK",_xlfn.NUMBERVALUE(Plantilla!DE224),"")</f>
        <v/>
      </c>
      <c r="DH213" s="6" t="str">
        <f>IF($C213="OK",_xlfn.NUMBERVALUE(Plantilla!DF224),"")</f>
        <v/>
      </c>
      <c r="DI213" s="6" t="str">
        <f>IF($C213="OK",_xlfn.NUMBERVALUE(Plantilla!DG224),"")</f>
        <v/>
      </c>
      <c r="DJ213" s="6" t="str">
        <f>IF($C213="OK",_xlfn.NUMBERVALUE(Plantilla!DH224),"")</f>
        <v/>
      </c>
      <c r="DK213" s="6" t="str">
        <f>IF($C213="OK",_xlfn.NUMBERVALUE(Plantilla!DI224),"")</f>
        <v/>
      </c>
      <c r="DL213" s="6" t="str">
        <f>IF($C213="OK",_xlfn.NUMBERVALUE(Plantilla!DJ224),"")</f>
        <v/>
      </c>
      <c r="DM213" s="6" t="str">
        <f>IF($C213="OK",_xlfn.NUMBERVALUE(Plantilla!DK224),"")</f>
        <v/>
      </c>
      <c r="DN213" s="6" t="str">
        <f>IF($C213="OK",_xlfn.NUMBERVALUE(Plantilla!DL224),"")</f>
        <v/>
      </c>
      <c r="DO213" s="6" t="str">
        <f>IF($C213="OK",_xlfn.NUMBERVALUE(Plantilla!DM224),"")</f>
        <v/>
      </c>
      <c r="DP213" s="6" t="str">
        <f>IF($C213="OK",_xlfn.NUMBERVALUE(Plantilla!DN224),"")</f>
        <v/>
      </c>
      <c r="DQ213" s="6" t="str">
        <f>IF($C213="OK",_xlfn.NUMBERVALUE(Plantilla!DO224),"")</f>
        <v/>
      </c>
      <c r="DR213" s="6" t="str">
        <f>IF($C213="OK",_xlfn.NUMBERVALUE(Plantilla!DP224),"")</f>
        <v/>
      </c>
      <c r="DS213" t="str">
        <f>IF($C213="OK",TEXT(Plantilla!DR224,"#"),"")</f>
        <v/>
      </c>
      <c r="DT213" s="6"/>
    </row>
    <row r="214" spans="1:124" x14ac:dyDescent="0.25">
      <c r="A214" t="str">
        <f>IF(Plantilla!$I$6="¡Perfecto!, Guarda el archivo y adjúntalo a tu interfaz de Nómina Electrónica","OK","Error")</f>
        <v>OK</v>
      </c>
      <c r="B214" t="str">
        <f>IF(Plantilla!$I$6="¡Perfecto!, Guarda el archivo y adjúntalo a tu interfaz de Nómina Electrónica",MID(Plantilla!$D$2,SEARCH("V",Plantilla!$D$2),10),"")</f>
        <v>V2.0</v>
      </c>
      <c r="C214" t="str">
        <f>Plantilla!C225</f>
        <v/>
      </c>
      <c r="D214" t="str">
        <f>IF($C214="OK",Plantilla!B225,"")</f>
        <v/>
      </c>
      <c r="E214" t="str">
        <f>IF($C214="OK",
   VLOOKUP(Plantilla!$E$4,'Tablas '!$AP$4:$AT$6,5,FALSE),
"")</f>
        <v/>
      </c>
      <c r="F214" t="str">
        <f>IF($C214="OK",TEXT(Plantilla!D225,"#"),"")</f>
        <v/>
      </c>
      <c r="G214" t="str">
        <f>IF($C214="OK",
   VLOOKUP(Plantilla!E225,'Tablas '!$B$4:$C$14,2,FALSE),
"")</f>
        <v/>
      </c>
      <c r="H214" t="str">
        <f>IF($C214="OK",TEXT(Plantilla!F225,"#"),"")</f>
        <v/>
      </c>
      <c r="I214" t="str">
        <f>IF($C214="OK",TEXT(Plantilla!G225,"#"),"")</f>
        <v/>
      </c>
      <c r="J214" t="str">
        <f>IF($C214="OK",TEXT(Plantilla!H225,"#"),"")</f>
        <v/>
      </c>
      <c r="K214" t="str">
        <f>IF($C214="OK",TEXT(Plantilla!I225,"#"),"")</f>
        <v/>
      </c>
      <c r="L214" t="str">
        <f>IF($C214="OK",TEXT(Plantilla!J225,"#"),"")</f>
        <v/>
      </c>
      <c r="M214" t="str">
        <f>IF($C214="OK",TEXT(Plantilla!K225,"#"),"")</f>
        <v/>
      </c>
      <c r="N214" t="str">
        <f>IF($C214="OK",
   CONCATENATE(YEAR(Plantilla!L225),"-",TEXT(MONTH(Plantilla!L225),"00"),"-",TEXT(DAY(Plantilla!L225),"00")),
"")</f>
        <v/>
      </c>
      <c r="O214" t="str">
        <f>IF($C214="OK",_xlfn.NUMBERVALUE(Plantilla!M225),"")</f>
        <v/>
      </c>
      <c r="P214" t="str">
        <f>IF($C214="OK",
   IF(Plantilla!N225&lt;&gt;"",
      CONCATENATE(YEAR(Plantilla!N225),"-",TEXT(MONTH(Plantilla!N225),"00"),"-",TEXT(DAY(Plantilla!N225),"00")),
   ""),
"")</f>
        <v/>
      </c>
      <c r="Q214" t="str">
        <f>IF($C214="OK",
   VLOOKUP(Plantilla!O225,'Tablas '!$E$4:$F$19,2,FALSE),
"")</f>
        <v/>
      </c>
      <c r="R214" t="str">
        <f>IF($C214="OK",
   VLOOKUP(Plantilla!P225,'Tablas '!$H$4:$I$5,2,FALSE),
"")</f>
        <v/>
      </c>
      <c r="S214" t="str">
        <f>IF($C214="OK",
   VLOOKUP(Plantilla!Q225,'Tablas '!$K$4:$L$8,2,FALSE),
"")</f>
        <v/>
      </c>
      <c r="T214" t="str">
        <f>IF($C214="OK",
   VLOOKUP(Plantilla!R225,'Tablas '!$AE$4:$AF$6,2,FALSE),
"")</f>
        <v/>
      </c>
      <c r="U214" t="str">
        <f>IF($C214="OK",
   VLOOKUP(Plantilla!S225,'Tablas '!$AE$4:$AF$6,2,FALSE),
"")</f>
        <v/>
      </c>
      <c r="V214" t="str">
        <f>IF($C214="OK",TEXT(Plantilla!T225,"#"),"")</f>
        <v/>
      </c>
      <c r="W214" s="84" t="str">
        <f>IF($C214="OK",
   VLOOKUP(Plantilla!U225,'Tablas '!$AM$4:$AN$1126,2,FALSE),
"")</f>
        <v/>
      </c>
      <c r="X214" t="str">
        <f>IF($C214="OK",TEXT(Plantilla!V225,"#"),"")</f>
        <v/>
      </c>
      <c r="Y214" t="str">
        <f>IF($C214="OK",
   CONCATENATE(YEAR(Plantilla!W225),"-",TEXT(MONTH(Plantilla!W225),"00"),"-",TEXT(DAY(Plantilla!W225),"00")),
"")</f>
        <v/>
      </c>
      <c r="Z214" t="str">
        <f>IF($C214="OK",
   CONCATENATE(YEAR(Plantilla!X225),"-",TEXT(MONTH(Plantilla!X225),"00"),"-",TEXT(DAY(Plantilla!X225),"00")),
"")</f>
        <v/>
      </c>
      <c r="AA214" t="str">
        <f>IF($C214="OK",
   TEXT(VLOOKUP(Plantilla!Y225,'Tablas '!$Q$4:$R$9,2,FALSE),"#"),
"")</f>
        <v/>
      </c>
      <c r="AB214" t="str">
        <f>IF($C214="OK",
   CONCATENATE(YEAR(Plantilla!Z225),"-",TEXT(MONTH(Plantilla!Z225),"00"),"-",TEXT(DAY(Plantilla!Z225),"00")),
"")</f>
        <v/>
      </c>
      <c r="AC214" t="str">
        <f>IF($C214="OK",
   TEXT(VLOOKUP(Plantilla!AA225,'Tablas '!$T$4:$U$13,2,FALSE),"#"),
"")</f>
        <v/>
      </c>
      <c r="AD214" t="str">
        <f>IF($C214="OK",TEXT(Plantilla!AB225,"#"),"")</f>
        <v/>
      </c>
      <c r="AE214" t="str">
        <f>IF($C214="OK",
   IF(Plantilla!AC225&lt;&gt;"",
      TEXT(VLOOKUP(Plantilla!AC225,'Tablas '!$W$4:$X$7,2,FALSE),"#"),
   ""),
"")</f>
        <v/>
      </c>
      <c r="AF214" t="str">
        <f>IF($C214="OK",TEXT(Plantilla!AD225,"#"),"")</f>
        <v/>
      </c>
      <c r="AG214" s="6" t="str">
        <f>IF($C214="OK",_xlfn.NUMBERVALUE(Plantilla!AE225),"")</f>
        <v/>
      </c>
      <c r="AH214" s="4" t="str">
        <f>IF($C214="OK",_xlfn.NUMBERVALUE(Plantilla!AF225),"")</f>
        <v/>
      </c>
      <c r="AI214" s="6" t="str">
        <f>IF($C214="OK",_xlfn.NUMBERVALUE(Plantilla!AG225),"")</f>
        <v/>
      </c>
      <c r="AJ214" s="6" t="str">
        <f>IF($C214="OK",_xlfn.NUMBERVALUE(Plantilla!AH225),"")</f>
        <v/>
      </c>
      <c r="AK214" s="6" t="str">
        <f>IF($C214="OK",_xlfn.NUMBERVALUE(Plantilla!AI225),"")</f>
        <v/>
      </c>
      <c r="AL214" s="6" t="str">
        <f>IF($C214="OK",_xlfn.NUMBERVALUE(Plantilla!AJ225),"")</f>
        <v/>
      </c>
      <c r="AM214" s="4" t="str">
        <f>IF($C214="OK",_xlfn.NUMBERVALUE(Plantilla!AK225),"")</f>
        <v/>
      </c>
      <c r="AN214" s="6" t="str">
        <f>IF($C214="OK",_xlfn.NUMBERVALUE(Plantilla!AL225),"")</f>
        <v/>
      </c>
      <c r="AO214" s="4" t="str">
        <f>IF($C214="OK",_xlfn.NUMBERVALUE(Plantilla!AM225),"")</f>
        <v/>
      </c>
      <c r="AP214" s="6" t="str">
        <f>IF($C214="OK",_xlfn.NUMBERVALUE(Plantilla!AN225),"")</f>
        <v/>
      </c>
      <c r="AQ214" s="4" t="str">
        <f>IF($C214="OK",_xlfn.NUMBERVALUE(Plantilla!AO225),"")</f>
        <v/>
      </c>
      <c r="AR214" s="6" t="str">
        <f>IF($C214="OK",_xlfn.NUMBERVALUE(Plantilla!AP225),"")</f>
        <v/>
      </c>
      <c r="AS214" s="4" t="str">
        <f>IF($C214="OK",_xlfn.NUMBERVALUE(Plantilla!AQ225),"")</f>
        <v/>
      </c>
      <c r="AT214" s="6" t="str">
        <f>IF($C214="OK",_xlfn.NUMBERVALUE(Plantilla!AR225),"")</f>
        <v/>
      </c>
      <c r="AU214" s="4" t="str">
        <f>IF($C214="OK",_xlfn.NUMBERVALUE(Plantilla!AS225),"")</f>
        <v/>
      </c>
      <c r="AV214" s="6" t="str">
        <f>IF($C214="OK",_xlfn.NUMBERVALUE(Plantilla!AT225),"")</f>
        <v/>
      </c>
      <c r="AW214" s="4" t="str">
        <f>IF($C214="OK",_xlfn.NUMBERVALUE(Plantilla!AU225),"")</f>
        <v/>
      </c>
      <c r="AX214" s="6" t="str">
        <f>IF($C214="OK",_xlfn.NUMBERVALUE(Plantilla!AV225),"")</f>
        <v/>
      </c>
      <c r="AY214" s="4" t="str">
        <f>IF($C214="OK",_xlfn.NUMBERVALUE(Plantilla!AW225),"")</f>
        <v/>
      </c>
      <c r="AZ214" s="6" t="str">
        <f>IF($C214="OK",_xlfn.NUMBERVALUE(Plantilla!AX225),"")</f>
        <v/>
      </c>
      <c r="BA214" t="str">
        <f>IF($C214="OK",_xlfn.NUMBERVALUE(Plantilla!AY225),"")</f>
        <v/>
      </c>
      <c r="BB214" t="str">
        <f>IF($C214="OK",_xlfn.NUMBERVALUE(Plantilla!AZ225),"")</f>
        <v/>
      </c>
      <c r="BC214" s="4" t="str">
        <f>IF($C214="OK",_xlfn.NUMBERVALUE(Plantilla!BA225),"")</f>
        <v/>
      </c>
      <c r="BD214" s="6" t="str">
        <f>IF($C214="OK",_xlfn.NUMBERVALUE(Plantilla!BB225),"")</f>
        <v/>
      </c>
      <c r="BE214" s="4" t="str">
        <f>IF($C214="OK",_xlfn.NUMBERVALUE(Plantilla!BC225),"")</f>
        <v/>
      </c>
      <c r="BF214" s="6" t="str">
        <f>IF($C214="OK",_xlfn.NUMBERVALUE(Plantilla!BD225),"")</f>
        <v/>
      </c>
      <c r="BG214" s="4" t="str">
        <f>IF($C214="OK",_xlfn.NUMBERVALUE(Plantilla!BE225),"")</f>
        <v/>
      </c>
      <c r="BH214" s="6" t="str">
        <f>IF($C214="OK",_xlfn.NUMBERVALUE(Plantilla!BF225),"")</f>
        <v/>
      </c>
      <c r="BI214" s="110" t="str">
        <f>IF($C214="OK",_xlfn.NUMBERVALUE(Plantilla!BG225),"")</f>
        <v/>
      </c>
      <c r="BJ214" s="6" t="str">
        <f>IF($C214="OK",_xlfn.NUMBERVALUE(Plantilla!BH225),"")</f>
        <v/>
      </c>
      <c r="BK214" s="109" t="str">
        <f>IF($C214="OK",_xlfn.NUMBERVALUE(Plantilla!BI225),"")</f>
        <v/>
      </c>
      <c r="BL214" s="6" t="str">
        <f>IF($C214="OK",
   IF(Plantilla!BJ225&lt;&gt;"",
      TEXT(VLOOKUP(Plantilla!BJ225,'Tablas '!$Z$4:$AA$6,2,FALSE),"#"),
   ""),
"")</f>
        <v/>
      </c>
      <c r="BM214" s="4" t="str">
        <f>IF($C214="OK",_xlfn.NUMBERVALUE(Plantilla!BK225),"")</f>
        <v/>
      </c>
      <c r="BN214" s="4" t="str">
        <f>IF($C214="OK",_xlfn.NUMBERVALUE(Plantilla!BL225),"")</f>
        <v/>
      </c>
      <c r="BO214" s="6" t="str">
        <f>IF($C214="OK",_xlfn.NUMBERVALUE(Plantilla!BM225),"")</f>
        <v/>
      </c>
      <c r="BP214" s="4" t="str">
        <f>IF($C214="OK",_xlfn.NUMBERVALUE(Plantilla!BN225),"")</f>
        <v/>
      </c>
      <c r="BQ214" s="6" t="str">
        <f>IF($C214="OK",_xlfn.NUMBERVALUE(Plantilla!BO225),"")</f>
        <v/>
      </c>
      <c r="BR214" s="4" t="str">
        <f>IF($C214="OK",_xlfn.NUMBERVALUE(Plantilla!BP225),"")</f>
        <v/>
      </c>
      <c r="BS214" s="6" t="str">
        <f>IF($C214="OK",_xlfn.NUMBERVALUE(Plantilla!BQ225),"")</f>
        <v/>
      </c>
      <c r="BT214" s="4" t="str">
        <f>IF($C214="OK",_xlfn.NUMBERVALUE(Plantilla!BR225),"")</f>
        <v/>
      </c>
      <c r="BU214" s="6" t="str">
        <f>IF($C214="OK",_xlfn.NUMBERVALUE(Plantilla!BS225),"")</f>
        <v/>
      </c>
      <c r="BV214" s="6" t="str">
        <f>IF($C214="OK",_xlfn.NUMBERVALUE(Plantilla!BT225),"")</f>
        <v/>
      </c>
      <c r="BW214" s="6" t="str">
        <f>IF($C214="OK",_xlfn.NUMBERVALUE(Plantilla!BU225),"")</f>
        <v/>
      </c>
      <c r="BX214" s="6" t="str">
        <f>IF($C214="OK",_xlfn.NUMBERVALUE(Plantilla!BV225),"")</f>
        <v/>
      </c>
      <c r="BY214" s="6" t="str">
        <f>IF($C214="OK",_xlfn.NUMBERVALUE(Plantilla!BW225),"")</f>
        <v/>
      </c>
      <c r="BZ214" s="6" t="str">
        <f>IF($C214="OK",_xlfn.NUMBERVALUE(Plantilla!BX225),"")</f>
        <v/>
      </c>
      <c r="CA214" s="6" t="str">
        <f>IF($C214="OK",_xlfn.NUMBERVALUE(Plantilla!BY225),"")</f>
        <v/>
      </c>
      <c r="CB214" s="6" t="str">
        <f>IF($C214="OK",_xlfn.NUMBERVALUE(Plantilla!BZ225),"")</f>
        <v/>
      </c>
      <c r="CC214" s="6" t="str">
        <f>IF($C214="OK",_xlfn.NUMBERVALUE(Plantilla!CA225),"")</f>
        <v/>
      </c>
      <c r="CD214" s="6" t="str">
        <f>IF($C214="OK",_xlfn.NUMBERVALUE(Plantilla!CB225),"")</f>
        <v/>
      </c>
      <c r="CE214" s="6" t="str">
        <f>IF($C214="OK",_xlfn.NUMBERVALUE(Plantilla!CC225),"")</f>
        <v/>
      </c>
      <c r="CF214" s="4" t="str">
        <f>IF($C214="OK",_xlfn.NUMBERVALUE(Plantilla!CD225),"")</f>
        <v/>
      </c>
      <c r="CG214" s="6" t="str">
        <f>IF($C214="OK",_xlfn.NUMBERVALUE(Plantilla!CE225),"")</f>
        <v/>
      </c>
      <c r="CH214" s="6" t="str">
        <f>IF($C214="OK",_xlfn.NUMBERVALUE(Plantilla!CF225),"")</f>
        <v/>
      </c>
      <c r="CI214" s="6" t="str">
        <f>IF($C214="OK",_xlfn.NUMBERVALUE(Plantilla!CG225),"")</f>
        <v/>
      </c>
      <c r="CJ214" s="6" t="str">
        <f>IF($C214="OK",_xlfn.NUMBERVALUE(Plantilla!CH225),"")</f>
        <v/>
      </c>
      <c r="CK214" s="6" t="str">
        <f>IF($C214="OK",_xlfn.NUMBERVALUE(Plantilla!CI225),"")</f>
        <v/>
      </c>
      <c r="CL214" s="6" t="str">
        <f>IF($C214="OK",_xlfn.NUMBERVALUE(Plantilla!CJ225),"")</f>
        <v/>
      </c>
      <c r="CM214" t="str">
        <f>IF($C214="OK",TEXT(Plantilla!CK225,"#"),"")</f>
        <v/>
      </c>
      <c r="CN214" s="6" t="str">
        <f>IF($C214="OK",_xlfn.NUMBERVALUE(Plantilla!CL225),"")</f>
        <v/>
      </c>
      <c r="CO214" s="6" t="str">
        <f>IF($C214="OK",_xlfn.NUMBERVALUE(Plantilla!CM225),"")</f>
        <v/>
      </c>
      <c r="CP214" s="110" t="str">
        <f>IF($C214="OK",_xlfn.NUMBERVALUE(Plantilla!CN225),"")</f>
        <v/>
      </c>
      <c r="CQ214" s="6" t="str">
        <f>IF($C214="OK",_xlfn.NUMBERVALUE(Plantilla!CO225),"")</f>
        <v/>
      </c>
      <c r="CR214" s="109" t="str">
        <f>IF($C214="OK",_xlfn.NUMBERVALUE(Plantilla!CP225),"")</f>
        <v/>
      </c>
      <c r="CS214" s="110" t="str">
        <f>IF($C214="OK",_xlfn.NUMBERVALUE(Plantilla!CQ225),"")</f>
        <v/>
      </c>
      <c r="CT214" s="6" t="str">
        <f>IF($C214="OK",_xlfn.NUMBERVALUE(Plantilla!CR225),"")</f>
        <v/>
      </c>
      <c r="CU214" s="109" t="str">
        <f>IF($C214="OK",_xlfn.NUMBERVALUE(Plantilla!CS225),"")</f>
        <v/>
      </c>
      <c r="CV214" s="110" t="str">
        <f>IF($C214="OK",_xlfn.NUMBERVALUE(Plantilla!CT225),"")</f>
        <v/>
      </c>
      <c r="CW214" s="6" t="str">
        <f>IF($C214="OK",_xlfn.NUMBERVALUE(Plantilla!CU225),"")</f>
        <v/>
      </c>
      <c r="CX214" s="82" t="str">
        <f>IF($C214="OK",_xlfn.NUMBERVALUE(Plantilla!CV225),"")</f>
        <v/>
      </c>
      <c r="CY214" s="6" t="str">
        <f>IF($C214="OK",_xlfn.NUMBERVALUE(Plantilla!CW225),"")</f>
        <v/>
      </c>
      <c r="CZ214" s="82" t="str">
        <f>IF($C214="OK",_xlfn.NUMBERVALUE(Plantilla!CX225),"")</f>
        <v/>
      </c>
      <c r="DA214" s="6" t="str">
        <f>IF($C214="OK",_xlfn.NUMBERVALUE(Plantilla!CY225),"")</f>
        <v/>
      </c>
      <c r="DB214" s="109" t="str">
        <f>IF($C214="OK",_xlfn.NUMBERVALUE(Plantilla!CZ225),"")</f>
        <v/>
      </c>
      <c r="DC214" s="6" t="str">
        <f>IF($C214="OK",_xlfn.NUMBERVALUE(Plantilla!DA225),"")</f>
        <v/>
      </c>
      <c r="DD214" s="6" t="str">
        <f>IF($C214="OK",TEXT(Plantilla!DB225,"#"),"")</f>
        <v/>
      </c>
      <c r="DE214" s="6" t="str">
        <f>IF($C214="OK",_xlfn.NUMBERVALUE(Plantilla!DC225),"")</f>
        <v/>
      </c>
      <c r="DF214" s="4" t="str">
        <f>IF($C214="OK",_xlfn.NUMBERVALUE(Plantilla!DD225),"")</f>
        <v/>
      </c>
      <c r="DG214" s="6" t="str">
        <f>IF($C214="OK",_xlfn.NUMBERVALUE(Plantilla!DE225),"")</f>
        <v/>
      </c>
      <c r="DH214" s="6" t="str">
        <f>IF($C214="OK",_xlfn.NUMBERVALUE(Plantilla!DF225),"")</f>
        <v/>
      </c>
      <c r="DI214" s="6" t="str">
        <f>IF($C214="OK",_xlfn.NUMBERVALUE(Plantilla!DG225),"")</f>
        <v/>
      </c>
      <c r="DJ214" s="6" t="str">
        <f>IF($C214="OK",_xlfn.NUMBERVALUE(Plantilla!DH225),"")</f>
        <v/>
      </c>
      <c r="DK214" s="6" t="str">
        <f>IF($C214="OK",_xlfn.NUMBERVALUE(Plantilla!DI225),"")</f>
        <v/>
      </c>
      <c r="DL214" s="6" t="str">
        <f>IF($C214="OK",_xlfn.NUMBERVALUE(Plantilla!DJ225),"")</f>
        <v/>
      </c>
      <c r="DM214" s="6" t="str">
        <f>IF($C214="OK",_xlfn.NUMBERVALUE(Plantilla!DK225),"")</f>
        <v/>
      </c>
      <c r="DN214" s="6" t="str">
        <f>IF($C214="OK",_xlfn.NUMBERVALUE(Plantilla!DL225),"")</f>
        <v/>
      </c>
      <c r="DO214" s="6" t="str">
        <f>IF($C214="OK",_xlfn.NUMBERVALUE(Plantilla!DM225),"")</f>
        <v/>
      </c>
      <c r="DP214" s="6" t="str">
        <f>IF($C214="OK",_xlfn.NUMBERVALUE(Plantilla!DN225),"")</f>
        <v/>
      </c>
      <c r="DQ214" s="6" t="str">
        <f>IF($C214="OK",_xlfn.NUMBERVALUE(Plantilla!DO225),"")</f>
        <v/>
      </c>
      <c r="DR214" s="6" t="str">
        <f>IF($C214="OK",_xlfn.NUMBERVALUE(Plantilla!DP225),"")</f>
        <v/>
      </c>
      <c r="DS214" t="str">
        <f>IF($C214="OK",TEXT(Plantilla!DR225,"#"),"")</f>
        <v/>
      </c>
      <c r="DT214" s="6"/>
    </row>
    <row r="215" spans="1:124" x14ac:dyDescent="0.25">
      <c r="A215" t="str">
        <f>IF(Plantilla!$I$6="¡Perfecto!, Guarda el archivo y adjúntalo a tu interfaz de Nómina Electrónica","OK","Error")</f>
        <v>OK</v>
      </c>
      <c r="B215" t="str">
        <f>IF(Plantilla!$I$6="¡Perfecto!, Guarda el archivo y adjúntalo a tu interfaz de Nómina Electrónica",MID(Plantilla!$D$2,SEARCH("V",Plantilla!$D$2),10),"")</f>
        <v>V2.0</v>
      </c>
      <c r="C215" t="str">
        <f>Plantilla!C226</f>
        <v/>
      </c>
      <c r="D215" t="str">
        <f>IF($C215="OK",Plantilla!B226,"")</f>
        <v/>
      </c>
      <c r="E215" t="str">
        <f>IF($C215="OK",
   VLOOKUP(Plantilla!$E$4,'Tablas '!$AP$4:$AT$6,5,FALSE),
"")</f>
        <v/>
      </c>
      <c r="F215" t="str">
        <f>IF($C215="OK",TEXT(Plantilla!D226,"#"),"")</f>
        <v/>
      </c>
      <c r="G215" t="str">
        <f>IF($C215="OK",
   VLOOKUP(Plantilla!E226,'Tablas '!$B$4:$C$14,2,FALSE),
"")</f>
        <v/>
      </c>
      <c r="H215" t="str">
        <f>IF($C215="OK",TEXT(Plantilla!F226,"#"),"")</f>
        <v/>
      </c>
      <c r="I215" t="str">
        <f>IF($C215="OK",TEXT(Plantilla!G226,"#"),"")</f>
        <v/>
      </c>
      <c r="J215" t="str">
        <f>IF($C215="OK",TEXT(Plantilla!H226,"#"),"")</f>
        <v/>
      </c>
      <c r="K215" t="str">
        <f>IF($C215="OK",TEXT(Plantilla!I226,"#"),"")</f>
        <v/>
      </c>
      <c r="L215" t="str">
        <f>IF($C215="OK",TEXT(Plantilla!J226,"#"),"")</f>
        <v/>
      </c>
      <c r="M215" t="str">
        <f>IF($C215="OK",TEXT(Plantilla!K226,"#"),"")</f>
        <v/>
      </c>
      <c r="N215" t="str">
        <f>IF($C215="OK",
   CONCATENATE(YEAR(Plantilla!L226),"-",TEXT(MONTH(Plantilla!L226),"00"),"-",TEXT(DAY(Plantilla!L226),"00")),
"")</f>
        <v/>
      </c>
      <c r="O215" t="str">
        <f>IF($C215="OK",_xlfn.NUMBERVALUE(Plantilla!M226),"")</f>
        <v/>
      </c>
      <c r="P215" t="str">
        <f>IF($C215="OK",
   IF(Plantilla!N226&lt;&gt;"",
      CONCATENATE(YEAR(Plantilla!N226),"-",TEXT(MONTH(Plantilla!N226),"00"),"-",TEXT(DAY(Plantilla!N226),"00")),
   ""),
"")</f>
        <v/>
      </c>
      <c r="Q215" t="str">
        <f>IF($C215="OK",
   VLOOKUP(Plantilla!O226,'Tablas '!$E$4:$F$19,2,FALSE),
"")</f>
        <v/>
      </c>
      <c r="R215" t="str">
        <f>IF($C215="OK",
   VLOOKUP(Plantilla!P226,'Tablas '!$H$4:$I$5,2,FALSE),
"")</f>
        <v/>
      </c>
      <c r="S215" t="str">
        <f>IF($C215="OK",
   VLOOKUP(Plantilla!Q226,'Tablas '!$K$4:$L$8,2,FALSE),
"")</f>
        <v/>
      </c>
      <c r="T215" t="str">
        <f>IF($C215="OK",
   VLOOKUP(Plantilla!R226,'Tablas '!$AE$4:$AF$6,2,FALSE),
"")</f>
        <v/>
      </c>
      <c r="U215" t="str">
        <f>IF($C215="OK",
   VLOOKUP(Plantilla!S226,'Tablas '!$AE$4:$AF$6,2,FALSE),
"")</f>
        <v/>
      </c>
      <c r="V215" t="str">
        <f>IF($C215="OK",TEXT(Plantilla!T226,"#"),"")</f>
        <v/>
      </c>
      <c r="W215" s="84" t="str">
        <f>IF($C215="OK",
   VLOOKUP(Plantilla!U226,'Tablas '!$AM$4:$AN$1126,2,FALSE),
"")</f>
        <v/>
      </c>
      <c r="X215" t="str">
        <f>IF($C215="OK",TEXT(Plantilla!V226,"#"),"")</f>
        <v/>
      </c>
      <c r="Y215" t="str">
        <f>IF($C215="OK",
   CONCATENATE(YEAR(Plantilla!W226),"-",TEXT(MONTH(Plantilla!W226),"00"),"-",TEXT(DAY(Plantilla!W226),"00")),
"")</f>
        <v/>
      </c>
      <c r="Z215" t="str">
        <f>IF($C215="OK",
   CONCATENATE(YEAR(Plantilla!X226),"-",TEXT(MONTH(Plantilla!X226),"00"),"-",TEXT(DAY(Plantilla!X226),"00")),
"")</f>
        <v/>
      </c>
      <c r="AA215" t="str">
        <f>IF($C215="OK",
   TEXT(VLOOKUP(Plantilla!Y226,'Tablas '!$Q$4:$R$9,2,FALSE),"#"),
"")</f>
        <v/>
      </c>
      <c r="AB215" t="str">
        <f>IF($C215="OK",
   CONCATENATE(YEAR(Plantilla!Z226),"-",TEXT(MONTH(Plantilla!Z226),"00"),"-",TEXT(DAY(Plantilla!Z226),"00")),
"")</f>
        <v/>
      </c>
      <c r="AC215" t="str">
        <f>IF($C215="OK",
   TEXT(VLOOKUP(Plantilla!AA226,'Tablas '!$T$4:$U$13,2,FALSE),"#"),
"")</f>
        <v/>
      </c>
      <c r="AD215" t="str">
        <f>IF($C215="OK",TEXT(Plantilla!AB226,"#"),"")</f>
        <v/>
      </c>
      <c r="AE215" t="str">
        <f>IF($C215="OK",
   IF(Plantilla!AC226&lt;&gt;"",
      TEXT(VLOOKUP(Plantilla!AC226,'Tablas '!$W$4:$X$7,2,FALSE),"#"),
   ""),
"")</f>
        <v/>
      </c>
      <c r="AF215" t="str">
        <f>IF($C215="OK",TEXT(Plantilla!AD226,"#"),"")</f>
        <v/>
      </c>
      <c r="AG215" s="6" t="str">
        <f>IF($C215="OK",_xlfn.NUMBERVALUE(Plantilla!AE226),"")</f>
        <v/>
      </c>
      <c r="AH215" s="4" t="str">
        <f>IF($C215="OK",_xlfn.NUMBERVALUE(Plantilla!AF226),"")</f>
        <v/>
      </c>
      <c r="AI215" s="6" t="str">
        <f>IF($C215="OK",_xlfn.NUMBERVALUE(Plantilla!AG226),"")</f>
        <v/>
      </c>
      <c r="AJ215" s="6" t="str">
        <f>IF($C215="OK",_xlfn.NUMBERVALUE(Plantilla!AH226),"")</f>
        <v/>
      </c>
      <c r="AK215" s="6" t="str">
        <f>IF($C215="OK",_xlfn.NUMBERVALUE(Plantilla!AI226),"")</f>
        <v/>
      </c>
      <c r="AL215" s="6" t="str">
        <f>IF($C215="OK",_xlfn.NUMBERVALUE(Plantilla!AJ226),"")</f>
        <v/>
      </c>
      <c r="AM215" s="4" t="str">
        <f>IF($C215="OK",_xlfn.NUMBERVALUE(Plantilla!AK226),"")</f>
        <v/>
      </c>
      <c r="AN215" s="6" t="str">
        <f>IF($C215="OK",_xlfn.NUMBERVALUE(Plantilla!AL226),"")</f>
        <v/>
      </c>
      <c r="AO215" s="4" t="str">
        <f>IF($C215="OK",_xlfn.NUMBERVALUE(Plantilla!AM226),"")</f>
        <v/>
      </c>
      <c r="AP215" s="6" t="str">
        <f>IF($C215="OK",_xlfn.NUMBERVALUE(Plantilla!AN226),"")</f>
        <v/>
      </c>
      <c r="AQ215" s="4" t="str">
        <f>IF($C215="OK",_xlfn.NUMBERVALUE(Plantilla!AO226),"")</f>
        <v/>
      </c>
      <c r="AR215" s="6" t="str">
        <f>IF($C215="OK",_xlfn.NUMBERVALUE(Plantilla!AP226),"")</f>
        <v/>
      </c>
      <c r="AS215" s="4" t="str">
        <f>IF($C215="OK",_xlfn.NUMBERVALUE(Plantilla!AQ226),"")</f>
        <v/>
      </c>
      <c r="AT215" s="6" t="str">
        <f>IF($C215="OK",_xlfn.NUMBERVALUE(Plantilla!AR226),"")</f>
        <v/>
      </c>
      <c r="AU215" s="4" t="str">
        <f>IF($C215="OK",_xlfn.NUMBERVALUE(Plantilla!AS226),"")</f>
        <v/>
      </c>
      <c r="AV215" s="6" t="str">
        <f>IF($C215="OK",_xlfn.NUMBERVALUE(Plantilla!AT226),"")</f>
        <v/>
      </c>
      <c r="AW215" s="4" t="str">
        <f>IF($C215="OK",_xlfn.NUMBERVALUE(Plantilla!AU226),"")</f>
        <v/>
      </c>
      <c r="AX215" s="6" t="str">
        <f>IF($C215="OK",_xlfn.NUMBERVALUE(Plantilla!AV226),"")</f>
        <v/>
      </c>
      <c r="AY215" s="4" t="str">
        <f>IF($C215="OK",_xlfn.NUMBERVALUE(Plantilla!AW226),"")</f>
        <v/>
      </c>
      <c r="AZ215" s="6" t="str">
        <f>IF($C215="OK",_xlfn.NUMBERVALUE(Plantilla!AX226),"")</f>
        <v/>
      </c>
      <c r="BA215" t="str">
        <f>IF($C215="OK",_xlfn.NUMBERVALUE(Plantilla!AY226),"")</f>
        <v/>
      </c>
      <c r="BB215" t="str">
        <f>IF($C215="OK",_xlfn.NUMBERVALUE(Plantilla!AZ226),"")</f>
        <v/>
      </c>
      <c r="BC215" s="4" t="str">
        <f>IF($C215="OK",_xlfn.NUMBERVALUE(Plantilla!BA226),"")</f>
        <v/>
      </c>
      <c r="BD215" s="6" t="str">
        <f>IF($C215="OK",_xlfn.NUMBERVALUE(Plantilla!BB226),"")</f>
        <v/>
      </c>
      <c r="BE215" s="4" t="str">
        <f>IF($C215="OK",_xlfn.NUMBERVALUE(Plantilla!BC226),"")</f>
        <v/>
      </c>
      <c r="BF215" s="6" t="str">
        <f>IF($C215="OK",_xlfn.NUMBERVALUE(Plantilla!BD226),"")</f>
        <v/>
      </c>
      <c r="BG215" s="4" t="str">
        <f>IF($C215="OK",_xlfn.NUMBERVALUE(Plantilla!BE226),"")</f>
        <v/>
      </c>
      <c r="BH215" s="6" t="str">
        <f>IF($C215="OK",_xlfn.NUMBERVALUE(Plantilla!BF226),"")</f>
        <v/>
      </c>
      <c r="BI215" s="110" t="str">
        <f>IF($C215="OK",_xlfn.NUMBERVALUE(Plantilla!BG226),"")</f>
        <v/>
      </c>
      <c r="BJ215" s="6" t="str">
        <f>IF($C215="OK",_xlfn.NUMBERVALUE(Plantilla!BH226),"")</f>
        <v/>
      </c>
      <c r="BK215" s="109" t="str">
        <f>IF($C215="OK",_xlfn.NUMBERVALUE(Plantilla!BI226),"")</f>
        <v/>
      </c>
      <c r="BL215" s="6" t="str">
        <f>IF($C215="OK",
   IF(Plantilla!BJ226&lt;&gt;"",
      TEXT(VLOOKUP(Plantilla!BJ226,'Tablas '!$Z$4:$AA$6,2,FALSE),"#"),
   ""),
"")</f>
        <v/>
      </c>
      <c r="BM215" s="4" t="str">
        <f>IF($C215="OK",_xlfn.NUMBERVALUE(Plantilla!BK226),"")</f>
        <v/>
      </c>
      <c r="BN215" s="4" t="str">
        <f>IF($C215="OK",_xlfn.NUMBERVALUE(Plantilla!BL226),"")</f>
        <v/>
      </c>
      <c r="BO215" s="6" t="str">
        <f>IF($C215="OK",_xlfn.NUMBERVALUE(Plantilla!BM226),"")</f>
        <v/>
      </c>
      <c r="BP215" s="4" t="str">
        <f>IF($C215="OK",_xlfn.NUMBERVALUE(Plantilla!BN226),"")</f>
        <v/>
      </c>
      <c r="BQ215" s="6" t="str">
        <f>IF($C215="OK",_xlfn.NUMBERVALUE(Plantilla!BO226),"")</f>
        <v/>
      </c>
      <c r="BR215" s="4" t="str">
        <f>IF($C215="OK",_xlfn.NUMBERVALUE(Plantilla!BP226),"")</f>
        <v/>
      </c>
      <c r="BS215" s="6" t="str">
        <f>IF($C215="OK",_xlfn.NUMBERVALUE(Plantilla!BQ226),"")</f>
        <v/>
      </c>
      <c r="BT215" s="4" t="str">
        <f>IF($C215="OK",_xlfn.NUMBERVALUE(Plantilla!BR226),"")</f>
        <v/>
      </c>
      <c r="BU215" s="6" t="str">
        <f>IF($C215="OK",_xlfn.NUMBERVALUE(Plantilla!BS226),"")</f>
        <v/>
      </c>
      <c r="BV215" s="6" t="str">
        <f>IF($C215="OK",_xlfn.NUMBERVALUE(Plantilla!BT226),"")</f>
        <v/>
      </c>
      <c r="BW215" s="6" t="str">
        <f>IF($C215="OK",_xlfn.NUMBERVALUE(Plantilla!BU226),"")</f>
        <v/>
      </c>
      <c r="BX215" s="6" t="str">
        <f>IF($C215="OK",_xlfn.NUMBERVALUE(Plantilla!BV226),"")</f>
        <v/>
      </c>
      <c r="BY215" s="6" t="str">
        <f>IF($C215="OK",_xlfn.NUMBERVALUE(Plantilla!BW226),"")</f>
        <v/>
      </c>
      <c r="BZ215" s="6" t="str">
        <f>IF($C215="OK",_xlfn.NUMBERVALUE(Plantilla!BX226),"")</f>
        <v/>
      </c>
      <c r="CA215" s="6" t="str">
        <f>IF($C215="OK",_xlfn.NUMBERVALUE(Plantilla!BY226),"")</f>
        <v/>
      </c>
      <c r="CB215" s="6" t="str">
        <f>IF($C215="OK",_xlfn.NUMBERVALUE(Plantilla!BZ226),"")</f>
        <v/>
      </c>
      <c r="CC215" s="6" t="str">
        <f>IF($C215="OK",_xlfn.NUMBERVALUE(Plantilla!CA226),"")</f>
        <v/>
      </c>
      <c r="CD215" s="6" t="str">
        <f>IF($C215="OK",_xlfn.NUMBERVALUE(Plantilla!CB226),"")</f>
        <v/>
      </c>
      <c r="CE215" s="6" t="str">
        <f>IF($C215="OK",_xlfn.NUMBERVALUE(Plantilla!CC226),"")</f>
        <v/>
      </c>
      <c r="CF215" s="4" t="str">
        <f>IF($C215="OK",_xlfn.NUMBERVALUE(Plantilla!CD226),"")</f>
        <v/>
      </c>
      <c r="CG215" s="6" t="str">
        <f>IF($C215="OK",_xlfn.NUMBERVALUE(Plantilla!CE226),"")</f>
        <v/>
      </c>
      <c r="CH215" s="6" t="str">
        <f>IF($C215="OK",_xlfn.NUMBERVALUE(Plantilla!CF226),"")</f>
        <v/>
      </c>
      <c r="CI215" s="6" t="str">
        <f>IF($C215="OK",_xlfn.NUMBERVALUE(Plantilla!CG226),"")</f>
        <v/>
      </c>
      <c r="CJ215" s="6" t="str">
        <f>IF($C215="OK",_xlfn.NUMBERVALUE(Plantilla!CH226),"")</f>
        <v/>
      </c>
      <c r="CK215" s="6" t="str">
        <f>IF($C215="OK",_xlfn.NUMBERVALUE(Plantilla!CI226),"")</f>
        <v/>
      </c>
      <c r="CL215" s="6" t="str">
        <f>IF($C215="OK",_xlfn.NUMBERVALUE(Plantilla!CJ226),"")</f>
        <v/>
      </c>
      <c r="CM215" t="str">
        <f>IF($C215="OK",TEXT(Plantilla!CK226,"#"),"")</f>
        <v/>
      </c>
      <c r="CN215" s="6" t="str">
        <f>IF($C215="OK",_xlfn.NUMBERVALUE(Plantilla!CL226),"")</f>
        <v/>
      </c>
      <c r="CO215" s="6" t="str">
        <f>IF($C215="OK",_xlfn.NUMBERVALUE(Plantilla!CM226),"")</f>
        <v/>
      </c>
      <c r="CP215" s="110" t="str">
        <f>IF($C215="OK",_xlfn.NUMBERVALUE(Plantilla!CN226),"")</f>
        <v/>
      </c>
      <c r="CQ215" s="6" t="str">
        <f>IF($C215="OK",_xlfn.NUMBERVALUE(Plantilla!CO226),"")</f>
        <v/>
      </c>
      <c r="CR215" s="109" t="str">
        <f>IF($C215="OK",_xlfn.NUMBERVALUE(Plantilla!CP226),"")</f>
        <v/>
      </c>
      <c r="CS215" s="110" t="str">
        <f>IF($C215="OK",_xlfn.NUMBERVALUE(Plantilla!CQ226),"")</f>
        <v/>
      </c>
      <c r="CT215" s="6" t="str">
        <f>IF($C215="OK",_xlfn.NUMBERVALUE(Plantilla!CR226),"")</f>
        <v/>
      </c>
      <c r="CU215" s="109" t="str">
        <f>IF($C215="OK",_xlfn.NUMBERVALUE(Plantilla!CS226),"")</f>
        <v/>
      </c>
      <c r="CV215" s="110" t="str">
        <f>IF($C215="OK",_xlfn.NUMBERVALUE(Plantilla!CT226),"")</f>
        <v/>
      </c>
      <c r="CW215" s="6" t="str">
        <f>IF($C215="OK",_xlfn.NUMBERVALUE(Plantilla!CU226),"")</f>
        <v/>
      </c>
      <c r="CX215" s="82" t="str">
        <f>IF($C215="OK",_xlfn.NUMBERVALUE(Plantilla!CV226),"")</f>
        <v/>
      </c>
      <c r="CY215" s="6" t="str">
        <f>IF($C215="OK",_xlfn.NUMBERVALUE(Plantilla!CW226),"")</f>
        <v/>
      </c>
      <c r="CZ215" s="82" t="str">
        <f>IF($C215="OK",_xlfn.NUMBERVALUE(Plantilla!CX226),"")</f>
        <v/>
      </c>
      <c r="DA215" s="6" t="str">
        <f>IF($C215="OK",_xlfn.NUMBERVALUE(Plantilla!CY226),"")</f>
        <v/>
      </c>
      <c r="DB215" s="109" t="str">
        <f>IF($C215="OK",_xlfn.NUMBERVALUE(Plantilla!CZ226),"")</f>
        <v/>
      </c>
      <c r="DC215" s="6" t="str">
        <f>IF($C215="OK",_xlfn.NUMBERVALUE(Plantilla!DA226),"")</f>
        <v/>
      </c>
      <c r="DD215" s="6" t="str">
        <f>IF($C215="OK",TEXT(Plantilla!DB226,"#"),"")</f>
        <v/>
      </c>
      <c r="DE215" s="6" t="str">
        <f>IF($C215="OK",_xlfn.NUMBERVALUE(Plantilla!DC226),"")</f>
        <v/>
      </c>
      <c r="DF215" s="4" t="str">
        <f>IF($C215="OK",_xlfn.NUMBERVALUE(Plantilla!DD226),"")</f>
        <v/>
      </c>
      <c r="DG215" s="6" t="str">
        <f>IF($C215="OK",_xlfn.NUMBERVALUE(Plantilla!DE226),"")</f>
        <v/>
      </c>
      <c r="DH215" s="6" t="str">
        <f>IF($C215="OK",_xlfn.NUMBERVALUE(Plantilla!DF226),"")</f>
        <v/>
      </c>
      <c r="DI215" s="6" t="str">
        <f>IF($C215="OK",_xlfn.NUMBERVALUE(Plantilla!DG226),"")</f>
        <v/>
      </c>
      <c r="DJ215" s="6" t="str">
        <f>IF($C215="OK",_xlfn.NUMBERVALUE(Plantilla!DH226),"")</f>
        <v/>
      </c>
      <c r="DK215" s="6" t="str">
        <f>IF($C215="OK",_xlfn.NUMBERVALUE(Plantilla!DI226),"")</f>
        <v/>
      </c>
      <c r="DL215" s="6" t="str">
        <f>IF($C215="OK",_xlfn.NUMBERVALUE(Plantilla!DJ226),"")</f>
        <v/>
      </c>
      <c r="DM215" s="6" t="str">
        <f>IF($C215="OK",_xlfn.NUMBERVALUE(Plantilla!DK226),"")</f>
        <v/>
      </c>
      <c r="DN215" s="6" t="str">
        <f>IF($C215="OK",_xlfn.NUMBERVALUE(Plantilla!DL226),"")</f>
        <v/>
      </c>
      <c r="DO215" s="6" t="str">
        <f>IF($C215="OK",_xlfn.NUMBERVALUE(Plantilla!DM226),"")</f>
        <v/>
      </c>
      <c r="DP215" s="6" t="str">
        <f>IF($C215="OK",_xlfn.NUMBERVALUE(Plantilla!DN226),"")</f>
        <v/>
      </c>
      <c r="DQ215" s="6" t="str">
        <f>IF($C215="OK",_xlfn.NUMBERVALUE(Plantilla!DO226),"")</f>
        <v/>
      </c>
      <c r="DR215" s="6" t="str">
        <f>IF($C215="OK",_xlfn.NUMBERVALUE(Plantilla!DP226),"")</f>
        <v/>
      </c>
      <c r="DS215" t="str">
        <f>IF($C215="OK",TEXT(Plantilla!DR226,"#"),"")</f>
        <v/>
      </c>
      <c r="DT215" s="6"/>
    </row>
    <row r="216" spans="1:124" x14ac:dyDescent="0.25">
      <c r="A216" t="str">
        <f>IF(Plantilla!$I$6="¡Perfecto!, Guarda el archivo y adjúntalo a tu interfaz de Nómina Electrónica","OK","Error")</f>
        <v>OK</v>
      </c>
      <c r="B216" t="str">
        <f>IF(Plantilla!$I$6="¡Perfecto!, Guarda el archivo y adjúntalo a tu interfaz de Nómina Electrónica",MID(Plantilla!$D$2,SEARCH("V",Plantilla!$D$2),10),"")</f>
        <v>V2.0</v>
      </c>
      <c r="C216" t="str">
        <f>Plantilla!C227</f>
        <v/>
      </c>
      <c r="D216" t="str">
        <f>IF($C216="OK",Plantilla!B227,"")</f>
        <v/>
      </c>
      <c r="E216" t="str">
        <f>IF($C216="OK",
   VLOOKUP(Plantilla!$E$4,'Tablas '!$AP$4:$AT$6,5,FALSE),
"")</f>
        <v/>
      </c>
      <c r="F216" t="str">
        <f>IF($C216="OK",TEXT(Plantilla!D227,"#"),"")</f>
        <v/>
      </c>
      <c r="G216" t="str">
        <f>IF($C216="OK",
   VLOOKUP(Plantilla!E227,'Tablas '!$B$4:$C$14,2,FALSE),
"")</f>
        <v/>
      </c>
      <c r="H216" t="str">
        <f>IF($C216="OK",TEXT(Plantilla!F227,"#"),"")</f>
        <v/>
      </c>
      <c r="I216" t="str">
        <f>IF($C216="OK",TEXT(Plantilla!G227,"#"),"")</f>
        <v/>
      </c>
      <c r="J216" t="str">
        <f>IF($C216="OK",TEXT(Plantilla!H227,"#"),"")</f>
        <v/>
      </c>
      <c r="K216" t="str">
        <f>IF($C216="OK",TEXT(Plantilla!I227,"#"),"")</f>
        <v/>
      </c>
      <c r="L216" t="str">
        <f>IF($C216="OK",TEXT(Plantilla!J227,"#"),"")</f>
        <v/>
      </c>
      <c r="M216" t="str">
        <f>IF($C216="OK",TEXT(Plantilla!K227,"#"),"")</f>
        <v/>
      </c>
      <c r="N216" t="str">
        <f>IF($C216="OK",
   CONCATENATE(YEAR(Plantilla!L227),"-",TEXT(MONTH(Plantilla!L227),"00"),"-",TEXT(DAY(Plantilla!L227),"00")),
"")</f>
        <v/>
      </c>
      <c r="O216" t="str">
        <f>IF($C216="OK",_xlfn.NUMBERVALUE(Plantilla!M227),"")</f>
        <v/>
      </c>
      <c r="P216" t="str">
        <f>IF($C216="OK",
   IF(Plantilla!N227&lt;&gt;"",
      CONCATENATE(YEAR(Plantilla!N227),"-",TEXT(MONTH(Plantilla!N227),"00"),"-",TEXT(DAY(Plantilla!N227),"00")),
   ""),
"")</f>
        <v/>
      </c>
      <c r="Q216" t="str">
        <f>IF($C216="OK",
   VLOOKUP(Plantilla!O227,'Tablas '!$E$4:$F$19,2,FALSE),
"")</f>
        <v/>
      </c>
      <c r="R216" t="str">
        <f>IF($C216="OK",
   VLOOKUP(Plantilla!P227,'Tablas '!$H$4:$I$5,2,FALSE),
"")</f>
        <v/>
      </c>
      <c r="S216" t="str">
        <f>IF($C216="OK",
   VLOOKUP(Plantilla!Q227,'Tablas '!$K$4:$L$8,2,FALSE),
"")</f>
        <v/>
      </c>
      <c r="T216" t="str">
        <f>IF($C216="OK",
   VLOOKUP(Plantilla!R227,'Tablas '!$AE$4:$AF$6,2,FALSE),
"")</f>
        <v/>
      </c>
      <c r="U216" t="str">
        <f>IF($C216="OK",
   VLOOKUP(Plantilla!S227,'Tablas '!$AE$4:$AF$6,2,FALSE),
"")</f>
        <v/>
      </c>
      <c r="V216" t="str">
        <f>IF($C216="OK",TEXT(Plantilla!T227,"#"),"")</f>
        <v/>
      </c>
      <c r="W216" s="84" t="str">
        <f>IF($C216="OK",
   VLOOKUP(Plantilla!U227,'Tablas '!$AM$4:$AN$1126,2,FALSE),
"")</f>
        <v/>
      </c>
      <c r="X216" t="str">
        <f>IF($C216="OK",TEXT(Plantilla!V227,"#"),"")</f>
        <v/>
      </c>
      <c r="Y216" t="str">
        <f>IF($C216="OK",
   CONCATENATE(YEAR(Plantilla!W227),"-",TEXT(MONTH(Plantilla!W227),"00"),"-",TEXT(DAY(Plantilla!W227),"00")),
"")</f>
        <v/>
      </c>
      <c r="Z216" t="str">
        <f>IF($C216="OK",
   CONCATENATE(YEAR(Plantilla!X227),"-",TEXT(MONTH(Plantilla!X227),"00"),"-",TEXT(DAY(Plantilla!X227),"00")),
"")</f>
        <v/>
      </c>
      <c r="AA216" t="str">
        <f>IF($C216="OK",
   TEXT(VLOOKUP(Plantilla!Y227,'Tablas '!$Q$4:$R$9,2,FALSE),"#"),
"")</f>
        <v/>
      </c>
      <c r="AB216" t="str">
        <f>IF($C216="OK",
   CONCATENATE(YEAR(Plantilla!Z227),"-",TEXT(MONTH(Plantilla!Z227),"00"),"-",TEXT(DAY(Plantilla!Z227),"00")),
"")</f>
        <v/>
      </c>
      <c r="AC216" t="str">
        <f>IF($C216="OK",
   TEXT(VLOOKUP(Plantilla!AA227,'Tablas '!$T$4:$U$13,2,FALSE),"#"),
"")</f>
        <v/>
      </c>
      <c r="AD216" t="str">
        <f>IF($C216="OK",TEXT(Plantilla!AB227,"#"),"")</f>
        <v/>
      </c>
      <c r="AE216" t="str">
        <f>IF($C216="OK",
   IF(Plantilla!AC227&lt;&gt;"",
      TEXT(VLOOKUP(Plantilla!AC227,'Tablas '!$W$4:$X$7,2,FALSE),"#"),
   ""),
"")</f>
        <v/>
      </c>
      <c r="AF216" t="str">
        <f>IF($C216="OK",TEXT(Plantilla!AD227,"#"),"")</f>
        <v/>
      </c>
      <c r="AG216" s="6" t="str">
        <f>IF($C216="OK",_xlfn.NUMBERVALUE(Plantilla!AE227),"")</f>
        <v/>
      </c>
      <c r="AH216" s="4" t="str">
        <f>IF($C216="OK",_xlfn.NUMBERVALUE(Plantilla!AF227),"")</f>
        <v/>
      </c>
      <c r="AI216" s="6" t="str">
        <f>IF($C216="OK",_xlfn.NUMBERVALUE(Plantilla!AG227),"")</f>
        <v/>
      </c>
      <c r="AJ216" s="6" t="str">
        <f>IF($C216="OK",_xlfn.NUMBERVALUE(Plantilla!AH227),"")</f>
        <v/>
      </c>
      <c r="AK216" s="6" t="str">
        <f>IF($C216="OK",_xlfn.NUMBERVALUE(Plantilla!AI227),"")</f>
        <v/>
      </c>
      <c r="AL216" s="6" t="str">
        <f>IF($C216="OK",_xlfn.NUMBERVALUE(Plantilla!AJ227),"")</f>
        <v/>
      </c>
      <c r="AM216" s="4" t="str">
        <f>IF($C216="OK",_xlfn.NUMBERVALUE(Plantilla!AK227),"")</f>
        <v/>
      </c>
      <c r="AN216" s="6" t="str">
        <f>IF($C216="OK",_xlfn.NUMBERVALUE(Plantilla!AL227),"")</f>
        <v/>
      </c>
      <c r="AO216" s="4" t="str">
        <f>IF($C216="OK",_xlfn.NUMBERVALUE(Plantilla!AM227),"")</f>
        <v/>
      </c>
      <c r="AP216" s="6" t="str">
        <f>IF($C216="OK",_xlfn.NUMBERVALUE(Plantilla!AN227),"")</f>
        <v/>
      </c>
      <c r="AQ216" s="4" t="str">
        <f>IF($C216="OK",_xlfn.NUMBERVALUE(Plantilla!AO227),"")</f>
        <v/>
      </c>
      <c r="AR216" s="6" t="str">
        <f>IF($C216="OK",_xlfn.NUMBERVALUE(Plantilla!AP227),"")</f>
        <v/>
      </c>
      <c r="AS216" s="4" t="str">
        <f>IF($C216="OK",_xlfn.NUMBERVALUE(Plantilla!AQ227),"")</f>
        <v/>
      </c>
      <c r="AT216" s="6" t="str">
        <f>IF($C216="OK",_xlfn.NUMBERVALUE(Plantilla!AR227),"")</f>
        <v/>
      </c>
      <c r="AU216" s="4" t="str">
        <f>IF($C216="OK",_xlfn.NUMBERVALUE(Plantilla!AS227),"")</f>
        <v/>
      </c>
      <c r="AV216" s="6" t="str">
        <f>IF($C216="OK",_xlfn.NUMBERVALUE(Plantilla!AT227),"")</f>
        <v/>
      </c>
      <c r="AW216" s="4" t="str">
        <f>IF($C216="OK",_xlfn.NUMBERVALUE(Plantilla!AU227),"")</f>
        <v/>
      </c>
      <c r="AX216" s="6" t="str">
        <f>IF($C216="OK",_xlfn.NUMBERVALUE(Plantilla!AV227),"")</f>
        <v/>
      </c>
      <c r="AY216" s="4" t="str">
        <f>IF($C216="OK",_xlfn.NUMBERVALUE(Plantilla!AW227),"")</f>
        <v/>
      </c>
      <c r="AZ216" s="6" t="str">
        <f>IF($C216="OK",_xlfn.NUMBERVALUE(Plantilla!AX227),"")</f>
        <v/>
      </c>
      <c r="BA216" t="str">
        <f>IF($C216="OK",_xlfn.NUMBERVALUE(Plantilla!AY227),"")</f>
        <v/>
      </c>
      <c r="BB216" t="str">
        <f>IF($C216="OK",_xlfn.NUMBERVALUE(Plantilla!AZ227),"")</f>
        <v/>
      </c>
      <c r="BC216" s="4" t="str">
        <f>IF($C216="OK",_xlfn.NUMBERVALUE(Plantilla!BA227),"")</f>
        <v/>
      </c>
      <c r="BD216" s="6" t="str">
        <f>IF($C216="OK",_xlfn.NUMBERVALUE(Plantilla!BB227),"")</f>
        <v/>
      </c>
      <c r="BE216" s="4" t="str">
        <f>IF($C216="OK",_xlfn.NUMBERVALUE(Plantilla!BC227),"")</f>
        <v/>
      </c>
      <c r="BF216" s="6" t="str">
        <f>IF($C216="OK",_xlfn.NUMBERVALUE(Plantilla!BD227),"")</f>
        <v/>
      </c>
      <c r="BG216" s="4" t="str">
        <f>IF($C216="OK",_xlfn.NUMBERVALUE(Plantilla!BE227),"")</f>
        <v/>
      </c>
      <c r="BH216" s="6" t="str">
        <f>IF($C216="OK",_xlfn.NUMBERVALUE(Plantilla!BF227),"")</f>
        <v/>
      </c>
      <c r="BI216" s="110" t="str">
        <f>IF($C216="OK",_xlfn.NUMBERVALUE(Plantilla!BG227),"")</f>
        <v/>
      </c>
      <c r="BJ216" s="6" t="str">
        <f>IF($C216="OK",_xlfn.NUMBERVALUE(Plantilla!BH227),"")</f>
        <v/>
      </c>
      <c r="BK216" s="109" t="str">
        <f>IF($C216="OK",_xlfn.NUMBERVALUE(Plantilla!BI227),"")</f>
        <v/>
      </c>
      <c r="BL216" s="6" t="str">
        <f>IF($C216="OK",
   IF(Plantilla!BJ227&lt;&gt;"",
      TEXT(VLOOKUP(Plantilla!BJ227,'Tablas '!$Z$4:$AA$6,2,FALSE),"#"),
   ""),
"")</f>
        <v/>
      </c>
      <c r="BM216" s="4" t="str">
        <f>IF($C216="OK",_xlfn.NUMBERVALUE(Plantilla!BK227),"")</f>
        <v/>
      </c>
      <c r="BN216" s="4" t="str">
        <f>IF($C216="OK",_xlfn.NUMBERVALUE(Plantilla!BL227),"")</f>
        <v/>
      </c>
      <c r="BO216" s="6" t="str">
        <f>IF($C216="OK",_xlfn.NUMBERVALUE(Plantilla!BM227),"")</f>
        <v/>
      </c>
      <c r="BP216" s="4" t="str">
        <f>IF($C216="OK",_xlfn.NUMBERVALUE(Plantilla!BN227),"")</f>
        <v/>
      </c>
      <c r="BQ216" s="6" t="str">
        <f>IF($C216="OK",_xlfn.NUMBERVALUE(Plantilla!BO227),"")</f>
        <v/>
      </c>
      <c r="BR216" s="4" t="str">
        <f>IF($C216="OK",_xlfn.NUMBERVALUE(Plantilla!BP227),"")</f>
        <v/>
      </c>
      <c r="BS216" s="6" t="str">
        <f>IF($C216="OK",_xlfn.NUMBERVALUE(Plantilla!BQ227),"")</f>
        <v/>
      </c>
      <c r="BT216" s="4" t="str">
        <f>IF($C216="OK",_xlfn.NUMBERVALUE(Plantilla!BR227),"")</f>
        <v/>
      </c>
      <c r="BU216" s="6" t="str">
        <f>IF($C216="OK",_xlfn.NUMBERVALUE(Plantilla!BS227),"")</f>
        <v/>
      </c>
      <c r="BV216" s="6" t="str">
        <f>IF($C216="OK",_xlfn.NUMBERVALUE(Plantilla!BT227),"")</f>
        <v/>
      </c>
      <c r="BW216" s="6" t="str">
        <f>IF($C216="OK",_xlfn.NUMBERVALUE(Plantilla!BU227),"")</f>
        <v/>
      </c>
      <c r="BX216" s="6" t="str">
        <f>IF($C216="OK",_xlfn.NUMBERVALUE(Plantilla!BV227),"")</f>
        <v/>
      </c>
      <c r="BY216" s="6" t="str">
        <f>IF($C216="OK",_xlfn.NUMBERVALUE(Plantilla!BW227),"")</f>
        <v/>
      </c>
      <c r="BZ216" s="6" t="str">
        <f>IF($C216="OK",_xlfn.NUMBERVALUE(Plantilla!BX227),"")</f>
        <v/>
      </c>
      <c r="CA216" s="6" t="str">
        <f>IF($C216="OK",_xlfn.NUMBERVALUE(Plantilla!BY227),"")</f>
        <v/>
      </c>
      <c r="CB216" s="6" t="str">
        <f>IF($C216="OK",_xlfn.NUMBERVALUE(Plantilla!BZ227),"")</f>
        <v/>
      </c>
      <c r="CC216" s="6" t="str">
        <f>IF($C216="OK",_xlfn.NUMBERVALUE(Plantilla!CA227),"")</f>
        <v/>
      </c>
      <c r="CD216" s="6" t="str">
        <f>IF($C216="OK",_xlfn.NUMBERVALUE(Plantilla!CB227),"")</f>
        <v/>
      </c>
      <c r="CE216" s="6" t="str">
        <f>IF($C216="OK",_xlfn.NUMBERVALUE(Plantilla!CC227),"")</f>
        <v/>
      </c>
      <c r="CF216" s="4" t="str">
        <f>IF($C216="OK",_xlfn.NUMBERVALUE(Plantilla!CD227),"")</f>
        <v/>
      </c>
      <c r="CG216" s="6" t="str">
        <f>IF($C216="OK",_xlfn.NUMBERVALUE(Plantilla!CE227),"")</f>
        <v/>
      </c>
      <c r="CH216" s="6" t="str">
        <f>IF($C216="OK",_xlfn.NUMBERVALUE(Plantilla!CF227),"")</f>
        <v/>
      </c>
      <c r="CI216" s="6" t="str">
        <f>IF($C216="OK",_xlfn.NUMBERVALUE(Plantilla!CG227),"")</f>
        <v/>
      </c>
      <c r="CJ216" s="6" t="str">
        <f>IF($C216="OK",_xlfn.NUMBERVALUE(Plantilla!CH227),"")</f>
        <v/>
      </c>
      <c r="CK216" s="6" t="str">
        <f>IF($C216="OK",_xlfn.NUMBERVALUE(Plantilla!CI227),"")</f>
        <v/>
      </c>
      <c r="CL216" s="6" t="str">
        <f>IF($C216="OK",_xlfn.NUMBERVALUE(Plantilla!CJ227),"")</f>
        <v/>
      </c>
      <c r="CM216" t="str">
        <f>IF($C216="OK",TEXT(Plantilla!CK227,"#"),"")</f>
        <v/>
      </c>
      <c r="CN216" s="6" t="str">
        <f>IF($C216="OK",_xlfn.NUMBERVALUE(Plantilla!CL227),"")</f>
        <v/>
      </c>
      <c r="CO216" s="6" t="str">
        <f>IF($C216="OK",_xlfn.NUMBERVALUE(Plantilla!CM227),"")</f>
        <v/>
      </c>
      <c r="CP216" s="110" t="str">
        <f>IF($C216="OK",_xlfn.NUMBERVALUE(Plantilla!CN227),"")</f>
        <v/>
      </c>
      <c r="CQ216" s="6" t="str">
        <f>IF($C216="OK",_xlfn.NUMBERVALUE(Plantilla!CO227),"")</f>
        <v/>
      </c>
      <c r="CR216" s="109" t="str">
        <f>IF($C216="OK",_xlfn.NUMBERVALUE(Plantilla!CP227),"")</f>
        <v/>
      </c>
      <c r="CS216" s="110" t="str">
        <f>IF($C216="OK",_xlfn.NUMBERVALUE(Plantilla!CQ227),"")</f>
        <v/>
      </c>
      <c r="CT216" s="6" t="str">
        <f>IF($C216="OK",_xlfn.NUMBERVALUE(Plantilla!CR227),"")</f>
        <v/>
      </c>
      <c r="CU216" s="109" t="str">
        <f>IF($C216="OK",_xlfn.NUMBERVALUE(Plantilla!CS227),"")</f>
        <v/>
      </c>
      <c r="CV216" s="110" t="str">
        <f>IF($C216="OK",_xlfn.NUMBERVALUE(Plantilla!CT227),"")</f>
        <v/>
      </c>
      <c r="CW216" s="6" t="str">
        <f>IF($C216="OK",_xlfn.NUMBERVALUE(Plantilla!CU227),"")</f>
        <v/>
      </c>
      <c r="CX216" s="82" t="str">
        <f>IF($C216="OK",_xlfn.NUMBERVALUE(Plantilla!CV227),"")</f>
        <v/>
      </c>
      <c r="CY216" s="6" t="str">
        <f>IF($C216="OK",_xlfn.NUMBERVALUE(Plantilla!CW227),"")</f>
        <v/>
      </c>
      <c r="CZ216" s="82" t="str">
        <f>IF($C216="OK",_xlfn.NUMBERVALUE(Plantilla!CX227),"")</f>
        <v/>
      </c>
      <c r="DA216" s="6" t="str">
        <f>IF($C216="OK",_xlfn.NUMBERVALUE(Plantilla!CY227),"")</f>
        <v/>
      </c>
      <c r="DB216" s="109" t="str">
        <f>IF($C216="OK",_xlfn.NUMBERVALUE(Plantilla!CZ227),"")</f>
        <v/>
      </c>
      <c r="DC216" s="6" t="str">
        <f>IF($C216="OK",_xlfn.NUMBERVALUE(Plantilla!DA227),"")</f>
        <v/>
      </c>
      <c r="DD216" s="6" t="str">
        <f>IF($C216="OK",TEXT(Plantilla!DB227,"#"),"")</f>
        <v/>
      </c>
      <c r="DE216" s="6" t="str">
        <f>IF($C216="OK",_xlfn.NUMBERVALUE(Plantilla!DC227),"")</f>
        <v/>
      </c>
      <c r="DF216" s="4" t="str">
        <f>IF($C216="OK",_xlfn.NUMBERVALUE(Plantilla!DD227),"")</f>
        <v/>
      </c>
      <c r="DG216" s="6" t="str">
        <f>IF($C216="OK",_xlfn.NUMBERVALUE(Plantilla!DE227),"")</f>
        <v/>
      </c>
      <c r="DH216" s="6" t="str">
        <f>IF($C216="OK",_xlfn.NUMBERVALUE(Plantilla!DF227),"")</f>
        <v/>
      </c>
      <c r="DI216" s="6" t="str">
        <f>IF($C216="OK",_xlfn.NUMBERVALUE(Plantilla!DG227),"")</f>
        <v/>
      </c>
      <c r="DJ216" s="6" t="str">
        <f>IF($C216="OK",_xlfn.NUMBERVALUE(Plantilla!DH227),"")</f>
        <v/>
      </c>
      <c r="DK216" s="6" t="str">
        <f>IF($C216="OK",_xlfn.NUMBERVALUE(Plantilla!DI227),"")</f>
        <v/>
      </c>
      <c r="DL216" s="6" t="str">
        <f>IF($C216="OK",_xlfn.NUMBERVALUE(Plantilla!DJ227),"")</f>
        <v/>
      </c>
      <c r="DM216" s="6" t="str">
        <f>IF($C216="OK",_xlfn.NUMBERVALUE(Plantilla!DK227),"")</f>
        <v/>
      </c>
      <c r="DN216" s="6" t="str">
        <f>IF($C216="OK",_xlfn.NUMBERVALUE(Plantilla!DL227),"")</f>
        <v/>
      </c>
      <c r="DO216" s="6" t="str">
        <f>IF($C216="OK",_xlfn.NUMBERVALUE(Plantilla!DM227),"")</f>
        <v/>
      </c>
      <c r="DP216" s="6" t="str">
        <f>IF($C216="OK",_xlfn.NUMBERVALUE(Plantilla!DN227),"")</f>
        <v/>
      </c>
      <c r="DQ216" s="6" t="str">
        <f>IF($C216="OK",_xlfn.NUMBERVALUE(Plantilla!DO227),"")</f>
        <v/>
      </c>
      <c r="DR216" s="6" t="str">
        <f>IF($C216="OK",_xlfn.NUMBERVALUE(Plantilla!DP227),"")</f>
        <v/>
      </c>
      <c r="DS216" t="str">
        <f>IF($C216="OK",TEXT(Plantilla!DR227,"#"),"")</f>
        <v/>
      </c>
      <c r="DT216" s="6"/>
    </row>
    <row r="217" spans="1:124" x14ac:dyDescent="0.25">
      <c r="A217" t="str">
        <f>IF(Plantilla!$I$6="¡Perfecto!, Guarda el archivo y adjúntalo a tu interfaz de Nómina Electrónica","OK","Error")</f>
        <v>OK</v>
      </c>
      <c r="B217" t="str">
        <f>IF(Plantilla!$I$6="¡Perfecto!, Guarda el archivo y adjúntalo a tu interfaz de Nómina Electrónica",MID(Plantilla!$D$2,SEARCH("V",Plantilla!$D$2),10),"")</f>
        <v>V2.0</v>
      </c>
      <c r="C217" t="str">
        <f>Plantilla!C228</f>
        <v/>
      </c>
      <c r="D217" t="str">
        <f>IF($C217="OK",Plantilla!B228,"")</f>
        <v/>
      </c>
      <c r="E217" t="str">
        <f>IF($C217="OK",
   VLOOKUP(Plantilla!$E$4,'Tablas '!$AP$4:$AT$6,5,FALSE),
"")</f>
        <v/>
      </c>
      <c r="F217" t="str">
        <f>IF($C217="OK",TEXT(Plantilla!D228,"#"),"")</f>
        <v/>
      </c>
      <c r="G217" t="str">
        <f>IF($C217="OK",
   VLOOKUP(Plantilla!E228,'Tablas '!$B$4:$C$14,2,FALSE),
"")</f>
        <v/>
      </c>
      <c r="H217" t="str">
        <f>IF($C217="OK",TEXT(Plantilla!F228,"#"),"")</f>
        <v/>
      </c>
      <c r="I217" t="str">
        <f>IF($C217="OK",TEXT(Plantilla!G228,"#"),"")</f>
        <v/>
      </c>
      <c r="J217" t="str">
        <f>IF($C217="OK",TEXT(Plantilla!H228,"#"),"")</f>
        <v/>
      </c>
      <c r="K217" t="str">
        <f>IF($C217="OK",TEXT(Plantilla!I228,"#"),"")</f>
        <v/>
      </c>
      <c r="L217" t="str">
        <f>IF($C217="OK",TEXT(Plantilla!J228,"#"),"")</f>
        <v/>
      </c>
      <c r="M217" t="str">
        <f>IF($C217="OK",TEXT(Plantilla!K228,"#"),"")</f>
        <v/>
      </c>
      <c r="N217" t="str">
        <f>IF($C217="OK",
   CONCATENATE(YEAR(Plantilla!L228),"-",TEXT(MONTH(Plantilla!L228),"00"),"-",TEXT(DAY(Plantilla!L228),"00")),
"")</f>
        <v/>
      </c>
      <c r="O217" t="str">
        <f>IF($C217="OK",_xlfn.NUMBERVALUE(Plantilla!M228),"")</f>
        <v/>
      </c>
      <c r="P217" t="str">
        <f>IF($C217="OK",
   IF(Plantilla!N228&lt;&gt;"",
      CONCATENATE(YEAR(Plantilla!N228),"-",TEXT(MONTH(Plantilla!N228),"00"),"-",TEXT(DAY(Plantilla!N228),"00")),
   ""),
"")</f>
        <v/>
      </c>
      <c r="Q217" t="str">
        <f>IF($C217="OK",
   VLOOKUP(Plantilla!O228,'Tablas '!$E$4:$F$19,2,FALSE),
"")</f>
        <v/>
      </c>
      <c r="R217" t="str">
        <f>IF($C217="OK",
   VLOOKUP(Plantilla!P228,'Tablas '!$H$4:$I$5,2,FALSE),
"")</f>
        <v/>
      </c>
      <c r="S217" t="str">
        <f>IF($C217="OK",
   VLOOKUP(Plantilla!Q228,'Tablas '!$K$4:$L$8,2,FALSE),
"")</f>
        <v/>
      </c>
      <c r="T217" t="str">
        <f>IF($C217="OK",
   VLOOKUP(Plantilla!R228,'Tablas '!$AE$4:$AF$6,2,FALSE),
"")</f>
        <v/>
      </c>
      <c r="U217" t="str">
        <f>IF($C217="OK",
   VLOOKUP(Plantilla!S228,'Tablas '!$AE$4:$AF$6,2,FALSE),
"")</f>
        <v/>
      </c>
      <c r="V217" t="str">
        <f>IF($C217="OK",TEXT(Plantilla!T228,"#"),"")</f>
        <v/>
      </c>
      <c r="W217" s="84" t="str">
        <f>IF($C217="OK",
   VLOOKUP(Plantilla!U228,'Tablas '!$AM$4:$AN$1126,2,FALSE),
"")</f>
        <v/>
      </c>
      <c r="X217" t="str">
        <f>IF($C217="OK",TEXT(Plantilla!V228,"#"),"")</f>
        <v/>
      </c>
      <c r="Y217" t="str">
        <f>IF($C217="OK",
   CONCATENATE(YEAR(Plantilla!W228),"-",TEXT(MONTH(Plantilla!W228),"00"),"-",TEXT(DAY(Plantilla!W228),"00")),
"")</f>
        <v/>
      </c>
      <c r="Z217" t="str">
        <f>IF($C217="OK",
   CONCATENATE(YEAR(Plantilla!X228),"-",TEXT(MONTH(Plantilla!X228),"00"),"-",TEXT(DAY(Plantilla!X228),"00")),
"")</f>
        <v/>
      </c>
      <c r="AA217" t="str">
        <f>IF($C217="OK",
   TEXT(VLOOKUP(Plantilla!Y228,'Tablas '!$Q$4:$R$9,2,FALSE),"#"),
"")</f>
        <v/>
      </c>
      <c r="AB217" t="str">
        <f>IF($C217="OK",
   CONCATENATE(YEAR(Plantilla!Z228),"-",TEXT(MONTH(Plantilla!Z228),"00"),"-",TEXT(DAY(Plantilla!Z228),"00")),
"")</f>
        <v/>
      </c>
      <c r="AC217" t="str">
        <f>IF($C217="OK",
   TEXT(VLOOKUP(Plantilla!AA228,'Tablas '!$T$4:$U$13,2,FALSE),"#"),
"")</f>
        <v/>
      </c>
      <c r="AD217" t="str">
        <f>IF($C217="OK",TEXT(Plantilla!AB228,"#"),"")</f>
        <v/>
      </c>
      <c r="AE217" t="str">
        <f>IF($C217="OK",
   IF(Plantilla!AC228&lt;&gt;"",
      TEXT(VLOOKUP(Plantilla!AC228,'Tablas '!$W$4:$X$7,2,FALSE),"#"),
   ""),
"")</f>
        <v/>
      </c>
      <c r="AF217" t="str">
        <f>IF($C217="OK",TEXT(Plantilla!AD228,"#"),"")</f>
        <v/>
      </c>
      <c r="AG217" s="6" t="str">
        <f>IF($C217="OK",_xlfn.NUMBERVALUE(Plantilla!AE228),"")</f>
        <v/>
      </c>
      <c r="AH217" s="4" t="str">
        <f>IF($C217="OK",_xlfn.NUMBERVALUE(Plantilla!AF228),"")</f>
        <v/>
      </c>
      <c r="AI217" s="6" t="str">
        <f>IF($C217="OK",_xlfn.NUMBERVALUE(Plantilla!AG228),"")</f>
        <v/>
      </c>
      <c r="AJ217" s="6" t="str">
        <f>IF($C217="OK",_xlfn.NUMBERVALUE(Plantilla!AH228),"")</f>
        <v/>
      </c>
      <c r="AK217" s="6" t="str">
        <f>IF($C217="OK",_xlfn.NUMBERVALUE(Plantilla!AI228),"")</f>
        <v/>
      </c>
      <c r="AL217" s="6" t="str">
        <f>IF($C217="OK",_xlfn.NUMBERVALUE(Plantilla!AJ228),"")</f>
        <v/>
      </c>
      <c r="AM217" s="4" t="str">
        <f>IF($C217="OK",_xlfn.NUMBERVALUE(Plantilla!AK228),"")</f>
        <v/>
      </c>
      <c r="AN217" s="6" t="str">
        <f>IF($C217="OK",_xlfn.NUMBERVALUE(Plantilla!AL228),"")</f>
        <v/>
      </c>
      <c r="AO217" s="4" t="str">
        <f>IF($C217="OK",_xlfn.NUMBERVALUE(Plantilla!AM228),"")</f>
        <v/>
      </c>
      <c r="AP217" s="6" t="str">
        <f>IF($C217="OK",_xlfn.NUMBERVALUE(Plantilla!AN228),"")</f>
        <v/>
      </c>
      <c r="AQ217" s="4" t="str">
        <f>IF($C217="OK",_xlfn.NUMBERVALUE(Plantilla!AO228),"")</f>
        <v/>
      </c>
      <c r="AR217" s="6" t="str">
        <f>IF($C217="OK",_xlfn.NUMBERVALUE(Plantilla!AP228),"")</f>
        <v/>
      </c>
      <c r="AS217" s="4" t="str">
        <f>IF($C217="OK",_xlfn.NUMBERVALUE(Plantilla!AQ228),"")</f>
        <v/>
      </c>
      <c r="AT217" s="6" t="str">
        <f>IF($C217="OK",_xlfn.NUMBERVALUE(Plantilla!AR228),"")</f>
        <v/>
      </c>
      <c r="AU217" s="4" t="str">
        <f>IF($C217="OK",_xlfn.NUMBERVALUE(Plantilla!AS228),"")</f>
        <v/>
      </c>
      <c r="AV217" s="6" t="str">
        <f>IF($C217="OK",_xlfn.NUMBERVALUE(Plantilla!AT228),"")</f>
        <v/>
      </c>
      <c r="AW217" s="4" t="str">
        <f>IF($C217="OK",_xlfn.NUMBERVALUE(Plantilla!AU228),"")</f>
        <v/>
      </c>
      <c r="AX217" s="6" t="str">
        <f>IF($C217="OK",_xlfn.NUMBERVALUE(Plantilla!AV228),"")</f>
        <v/>
      </c>
      <c r="AY217" s="4" t="str">
        <f>IF($C217="OK",_xlfn.NUMBERVALUE(Plantilla!AW228),"")</f>
        <v/>
      </c>
      <c r="AZ217" s="6" t="str">
        <f>IF($C217="OK",_xlfn.NUMBERVALUE(Plantilla!AX228),"")</f>
        <v/>
      </c>
      <c r="BA217" t="str">
        <f>IF($C217="OK",_xlfn.NUMBERVALUE(Plantilla!AY228),"")</f>
        <v/>
      </c>
      <c r="BB217" t="str">
        <f>IF($C217="OK",_xlfn.NUMBERVALUE(Plantilla!AZ228),"")</f>
        <v/>
      </c>
      <c r="BC217" s="4" t="str">
        <f>IF($C217="OK",_xlfn.NUMBERVALUE(Plantilla!BA228),"")</f>
        <v/>
      </c>
      <c r="BD217" s="6" t="str">
        <f>IF($C217="OK",_xlfn.NUMBERVALUE(Plantilla!BB228),"")</f>
        <v/>
      </c>
      <c r="BE217" s="4" t="str">
        <f>IF($C217="OK",_xlfn.NUMBERVALUE(Plantilla!BC228),"")</f>
        <v/>
      </c>
      <c r="BF217" s="6" t="str">
        <f>IF($C217="OK",_xlfn.NUMBERVALUE(Plantilla!BD228),"")</f>
        <v/>
      </c>
      <c r="BG217" s="4" t="str">
        <f>IF($C217="OK",_xlfn.NUMBERVALUE(Plantilla!BE228),"")</f>
        <v/>
      </c>
      <c r="BH217" s="6" t="str">
        <f>IF($C217="OK",_xlfn.NUMBERVALUE(Plantilla!BF228),"")</f>
        <v/>
      </c>
      <c r="BI217" s="110" t="str">
        <f>IF($C217="OK",_xlfn.NUMBERVALUE(Plantilla!BG228),"")</f>
        <v/>
      </c>
      <c r="BJ217" s="6" t="str">
        <f>IF($C217="OK",_xlfn.NUMBERVALUE(Plantilla!BH228),"")</f>
        <v/>
      </c>
      <c r="BK217" s="109" t="str">
        <f>IF($C217="OK",_xlfn.NUMBERVALUE(Plantilla!BI228),"")</f>
        <v/>
      </c>
      <c r="BL217" s="6" t="str">
        <f>IF($C217="OK",
   IF(Plantilla!BJ228&lt;&gt;"",
      TEXT(VLOOKUP(Plantilla!BJ228,'Tablas '!$Z$4:$AA$6,2,FALSE),"#"),
   ""),
"")</f>
        <v/>
      </c>
      <c r="BM217" s="4" t="str">
        <f>IF($C217="OK",_xlfn.NUMBERVALUE(Plantilla!BK228),"")</f>
        <v/>
      </c>
      <c r="BN217" s="4" t="str">
        <f>IF($C217="OK",_xlfn.NUMBERVALUE(Plantilla!BL228),"")</f>
        <v/>
      </c>
      <c r="BO217" s="6" t="str">
        <f>IF($C217="OK",_xlfn.NUMBERVALUE(Plantilla!BM228),"")</f>
        <v/>
      </c>
      <c r="BP217" s="4" t="str">
        <f>IF($C217="OK",_xlfn.NUMBERVALUE(Plantilla!BN228),"")</f>
        <v/>
      </c>
      <c r="BQ217" s="6" t="str">
        <f>IF($C217="OK",_xlfn.NUMBERVALUE(Plantilla!BO228),"")</f>
        <v/>
      </c>
      <c r="BR217" s="4" t="str">
        <f>IF($C217="OK",_xlfn.NUMBERVALUE(Plantilla!BP228),"")</f>
        <v/>
      </c>
      <c r="BS217" s="6" t="str">
        <f>IF($C217="OK",_xlfn.NUMBERVALUE(Plantilla!BQ228),"")</f>
        <v/>
      </c>
      <c r="BT217" s="4" t="str">
        <f>IF($C217="OK",_xlfn.NUMBERVALUE(Plantilla!BR228),"")</f>
        <v/>
      </c>
      <c r="BU217" s="6" t="str">
        <f>IF($C217="OK",_xlfn.NUMBERVALUE(Plantilla!BS228),"")</f>
        <v/>
      </c>
      <c r="BV217" s="6" t="str">
        <f>IF($C217="OK",_xlfn.NUMBERVALUE(Plantilla!BT228),"")</f>
        <v/>
      </c>
      <c r="BW217" s="6" t="str">
        <f>IF($C217="OK",_xlfn.NUMBERVALUE(Plantilla!BU228),"")</f>
        <v/>
      </c>
      <c r="BX217" s="6" t="str">
        <f>IF($C217="OK",_xlfn.NUMBERVALUE(Plantilla!BV228),"")</f>
        <v/>
      </c>
      <c r="BY217" s="6" t="str">
        <f>IF($C217="OK",_xlfn.NUMBERVALUE(Plantilla!BW228),"")</f>
        <v/>
      </c>
      <c r="BZ217" s="6" t="str">
        <f>IF($C217="OK",_xlfn.NUMBERVALUE(Plantilla!BX228),"")</f>
        <v/>
      </c>
      <c r="CA217" s="6" t="str">
        <f>IF($C217="OK",_xlfn.NUMBERVALUE(Plantilla!BY228),"")</f>
        <v/>
      </c>
      <c r="CB217" s="6" t="str">
        <f>IF($C217="OK",_xlfn.NUMBERVALUE(Plantilla!BZ228),"")</f>
        <v/>
      </c>
      <c r="CC217" s="6" t="str">
        <f>IF($C217="OK",_xlfn.NUMBERVALUE(Plantilla!CA228),"")</f>
        <v/>
      </c>
      <c r="CD217" s="6" t="str">
        <f>IF($C217="OK",_xlfn.NUMBERVALUE(Plantilla!CB228),"")</f>
        <v/>
      </c>
      <c r="CE217" s="6" t="str">
        <f>IF($C217="OK",_xlfn.NUMBERVALUE(Plantilla!CC228),"")</f>
        <v/>
      </c>
      <c r="CF217" s="4" t="str">
        <f>IF($C217="OK",_xlfn.NUMBERVALUE(Plantilla!CD228),"")</f>
        <v/>
      </c>
      <c r="CG217" s="6" t="str">
        <f>IF($C217="OK",_xlfn.NUMBERVALUE(Plantilla!CE228),"")</f>
        <v/>
      </c>
      <c r="CH217" s="6" t="str">
        <f>IF($C217="OK",_xlfn.NUMBERVALUE(Plantilla!CF228),"")</f>
        <v/>
      </c>
      <c r="CI217" s="6" t="str">
        <f>IF($C217="OK",_xlfn.NUMBERVALUE(Plantilla!CG228),"")</f>
        <v/>
      </c>
      <c r="CJ217" s="6" t="str">
        <f>IF($C217="OK",_xlfn.NUMBERVALUE(Plantilla!CH228),"")</f>
        <v/>
      </c>
      <c r="CK217" s="6" t="str">
        <f>IF($C217="OK",_xlfn.NUMBERVALUE(Plantilla!CI228),"")</f>
        <v/>
      </c>
      <c r="CL217" s="6" t="str">
        <f>IF($C217="OK",_xlfn.NUMBERVALUE(Plantilla!CJ228),"")</f>
        <v/>
      </c>
      <c r="CM217" t="str">
        <f>IF($C217="OK",TEXT(Plantilla!CK228,"#"),"")</f>
        <v/>
      </c>
      <c r="CN217" s="6" t="str">
        <f>IF($C217="OK",_xlfn.NUMBERVALUE(Plantilla!CL228),"")</f>
        <v/>
      </c>
      <c r="CO217" s="6" t="str">
        <f>IF($C217="OK",_xlfn.NUMBERVALUE(Plantilla!CM228),"")</f>
        <v/>
      </c>
      <c r="CP217" s="110" t="str">
        <f>IF($C217="OK",_xlfn.NUMBERVALUE(Plantilla!CN228),"")</f>
        <v/>
      </c>
      <c r="CQ217" s="6" t="str">
        <f>IF($C217="OK",_xlfn.NUMBERVALUE(Plantilla!CO228),"")</f>
        <v/>
      </c>
      <c r="CR217" s="109" t="str">
        <f>IF($C217="OK",_xlfn.NUMBERVALUE(Plantilla!CP228),"")</f>
        <v/>
      </c>
      <c r="CS217" s="110" t="str">
        <f>IF($C217="OK",_xlfn.NUMBERVALUE(Plantilla!CQ228),"")</f>
        <v/>
      </c>
      <c r="CT217" s="6" t="str">
        <f>IF($C217="OK",_xlfn.NUMBERVALUE(Plantilla!CR228),"")</f>
        <v/>
      </c>
      <c r="CU217" s="109" t="str">
        <f>IF($C217="OK",_xlfn.NUMBERVALUE(Plantilla!CS228),"")</f>
        <v/>
      </c>
      <c r="CV217" s="110" t="str">
        <f>IF($C217="OK",_xlfn.NUMBERVALUE(Plantilla!CT228),"")</f>
        <v/>
      </c>
      <c r="CW217" s="6" t="str">
        <f>IF($C217="OK",_xlfn.NUMBERVALUE(Plantilla!CU228),"")</f>
        <v/>
      </c>
      <c r="CX217" s="82" t="str">
        <f>IF($C217="OK",_xlfn.NUMBERVALUE(Plantilla!CV228),"")</f>
        <v/>
      </c>
      <c r="CY217" s="6" t="str">
        <f>IF($C217="OK",_xlfn.NUMBERVALUE(Plantilla!CW228),"")</f>
        <v/>
      </c>
      <c r="CZ217" s="82" t="str">
        <f>IF($C217="OK",_xlfn.NUMBERVALUE(Plantilla!CX228),"")</f>
        <v/>
      </c>
      <c r="DA217" s="6" t="str">
        <f>IF($C217="OK",_xlfn.NUMBERVALUE(Plantilla!CY228),"")</f>
        <v/>
      </c>
      <c r="DB217" s="109" t="str">
        <f>IF($C217="OK",_xlfn.NUMBERVALUE(Plantilla!CZ228),"")</f>
        <v/>
      </c>
      <c r="DC217" s="6" t="str">
        <f>IF($C217="OK",_xlfn.NUMBERVALUE(Plantilla!DA228),"")</f>
        <v/>
      </c>
      <c r="DD217" s="6" t="str">
        <f>IF($C217="OK",TEXT(Plantilla!DB228,"#"),"")</f>
        <v/>
      </c>
      <c r="DE217" s="6" t="str">
        <f>IF($C217="OK",_xlfn.NUMBERVALUE(Plantilla!DC228),"")</f>
        <v/>
      </c>
      <c r="DF217" s="4" t="str">
        <f>IF($C217="OK",_xlfn.NUMBERVALUE(Plantilla!DD228),"")</f>
        <v/>
      </c>
      <c r="DG217" s="6" t="str">
        <f>IF($C217="OK",_xlfn.NUMBERVALUE(Plantilla!DE228),"")</f>
        <v/>
      </c>
      <c r="DH217" s="6" t="str">
        <f>IF($C217="OK",_xlfn.NUMBERVALUE(Plantilla!DF228),"")</f>
        <v/>
      </c>
      <c r="DI217" s="6" t="str">
        <f>IF($C217="OK",_xlfn.NUMBERVALUE(Plantilla!DG228),"")</f>
        <v/>
      </c>
      <c r="DJ217" s="6" t="str">
        <f>IF($C217="OK",_xlfn.NUMBERVALUE(Plantilla!DH228),"")</f>
        <v/>
      </c>
      <c r="DK217" s="6" t="str">
        <f>IF($C217="OK",_xlfn.NUMBERVALUE(Plantilla!DI228),"")</f>
        <v/>
      </c>
      <c r="DL217" s="6" t="str">
        <f>IF($C217="OK",_xlfn.NUMBERVALUE(Plantilla!DJ228),"")</f>
        <v/>
      </c>
      <c r="DM217" s="6" t="str">
        <f>IF($C217="OK",_xlfn.NUMBERVALUE(Plantilla!DK228),"")</f>
        <v/>
      </c>
      <c r="DN217" s="6" t="str">
        <f>IF($C217="OK",_xlfn.NUMBERVALUE(Plantilla!DL228),"")</f>
        <v/>
      </c>
      <c r="DO217" s="6" t="str">
        <f>IF($C217="OK",_xlfn.NUMBERVALUE(Plantilla!DM228),"")</f>
        <v/>
      </c>
      <c r="DP217" s="6" t="str">
        <f>IF($C217="OK",_xlfn.NUMBERVALUE(Plantilla!DN228),"")</f>
        <v/>
      </c>
      <c r="DQ217" s="6" t="str">
        <f>IF($C217="OK",_xlfn.NUMBERVALUE(Plantilla!DO228),"")</f>
        <v/>
      </c>
      <c r="DR217" s="6" t="str">
        <f>IF($C217="OK",_xlfn.NUMBERVALUE(Plantilla!DP228),"")</f>
        <v/>
      </c>
      <c r="DS217" t="str">
        <f>IF($C217="OK",TEXT(Plantilla!DR228,"#"),"")</f>
        <v/>
      </c>
      <c r="DT217" s="6"/>
    </row>
    <row r="218" spans="1:124" x14ac:dyDescent="0.25">
      <c r="A218" t="str">
        <f>IF(Plantilla!$I$6="¡Perfecto!, Guarda el archivo y adjúntalo a tu interfaz de Nómina Electrónica","OK","Error")</f>
        <v>OK</v>
      </c>
      <c r="B218" t="str">
        <f>IF(Plantilla!$I$6="¡Perfecto!, Guarda el archivo y adjúntalo a tu interfaz de Nómina Electrónica",MID(Plantilla!$D$2,SEARCH("V",Plantilla!$D$2),10),"")</f>
        <v>V2.0</v>
      </c>
      <c r="C218" t="str">
        <f>Plantilla!C229</f>
        <v/>
      </c>
      <c r="D218" t="str">
        <f>IF($C218="OK",Plantilla!B229,"")</f>
        <v/>
      </c>
      <c r="E218" t="str">
        <f>IF($C218="OK",
   VLOOKUP(Plantilla!$E$4,'Tablas '!$AP$4:$AT$6,5,FALSE),
"")</f>
        <v/>
      </c>
      <c r="F218" t="str">
        <f>IF($C218="OK",TEXT(Plantilla!D229,"#"),"")</f>
        <v/>
      </c>
      <c r="G218" t="str">
        <f>IF($C218="OK",
   VLOOKUP(Plantilla!E229,'Tablas '!$B$4:$C$14,2,FALSE),
"")</f>
        <v/>
      </c>
      <c r="H218" t="str">
        <f>IF($C218="OK",TEXT(Plantilla!F229,"#"),"")</f>
        <v/>
      </c>
      <c r="I218" t="str">
        <f>IF($C218="OK",TEXT(Plantilla!G229,"#"),"")</f>
        <v/>
      </c>
      <c r="J218" t="str">
        <f>IF($C218="OK",TEXT(Plantilla!H229,"#"),"")</f>
        <v/>
      </c>
      <c r="K218" t="str">
        <f>IF($C218="OK",TEXT(Plantilla!I229,"#"),"")</f>
        <v/>
      </c>
      <c r="L218" t="str">
        <f>IF($C218="OK",TEXT(Plantilla!J229,"#"),"")</f>
        <v/>
      </c>
      <c r="M218" t="str">
        <f>IF($C218="OK",TEXT(Plantilla!K229,"#"),"")</f>
        <v/>
      </c>
      <c r="N218" t="str">
        <f>IF($C218="OK",
   CONCATENATE(YEAR(Plantilla!L229),"-",TEXT(MONTH(Plantilla!L229),"00"),"-",TEXT(DAY(Plantilla!L229),"00")),
"")</f>
        <v/>
      </c>
      <c r="O218" t="str">
        <f>IF($C218="OK",_xlfn.NUMBERVALUE(Plantilla!M229),"")</f>
        <v/>
      </c>
      <c r="P218" t="str">
        <f>IF($C218="OK",
   IF(Plantilla!N229&lt;&gt;"",
      CONCATENATE(YEAR(Plantilla!N229),"-",TEXT(MONTH(Plantilla!N229),"00"),"-",TEXT(DAY(Plantilla!N229),"00")),
   ""),
"")</f>
        <v/>
      </c>
      <c r="Q218" t="str">
        <f>IF($C218="OK",
   VLOOKUP(Plantilla!O229,'Tablas '!$E$4:$F$19,2,FALSE),
"")</f>
        <v/>
      </c>
      <c r="R218" t="str">
        <f>IF($C218="OK",
   VLOOKUP(Plantilla!P229,'Tablas '!$H$4:$I$5,2,FALSE),
"")</f>
        <v/>
      </c>
      <c r="S218" t="str">
        <f>IF($C218="OK",
   VLOOKUP(Plantilla!Q229,'Tablas '!$K$4:$L$8,2,FALSE),
"")</f>
        <v/>
      </c>
      <c r="T218" t="str">
        <f>IF($C218="OK",
   VLOOKUP(Plantilla!R229,'Tablas '!$AE$4:$AF$6,2,FALSE),
"")</f>
        <v/>
      </c>
      <c r="U218" t="str">
        <f>IF($C218="OK",
   VLOOKUP(Plantilla!S229,'Tablas '!$AE$4:$AF$6,2,FALSE),
"")</f>
        <v/>
      </c>
      <c r="V218" t="str">
        <f>IF($C218="OK",TEXT(Plantilla!T229,"#"),"")</f>
        <v/>
      </c>
      <c r="W218" s="84" t="str">
        <f>IF($C218="OK",
   VLOOKUP(Plantilla!U229,'Tablas '!$AM$4:$AN$1126,2,FALSE),
"")</f>
        <v/>
      </c>
      <c r="X218" t="str">
        <f>IF($C218="OK",TEXT(Plantilla!V229,"#"),"")</f>
        <v/>
      </c>
      <c r="Y218" t="str">
        <f>IF($C218="OK",
   CONCATENATE(YEAR(Plantilla!W229),"-",TEXT(MONTH(Plantilla!W229),"00"),"-",TEXT(DAY(Plantilla!W229),"00")),
"")</f>
        <v/>
      </c>
      <c r="Z218" t="str">
        <f>IF($C218="OK",
   CONCATENATE(YEAR(Plantilla!X229),"-",TEXT(MONTH(Plantilla!X229),"00"),"-",TEXT(DAY(Plantilla!X229),"00")),
"")</f>
        <v/>
      </c>
      <c r="AA218" t="str">
        <f>IF($C218="OK",
   TEXT(VLOOKUP(Plantilla!Y229,'Tablas '!$Q$4:$R$9,2,FALSE),"#"),
"")</f>
        <v/>
      </c>
      <c r="AB218" t="str">
        <f>IF($C218="OK",
   CONCATENATE(YEAR(Plantilla!Z229),"-",TEXT(MONTH(Plantilla!Z229),"00"),"-",TEXT(DAY(Plantilla!Z229),"00")),
"")</f>
        <v/>
      </c>
      <c r="AC218" t="str">
        <f>IF($C218="OK",
   TEXT(VLOOKUP(Plantilla!AA229,'Tablas '!$T$4:$U$13,2,FALSE),"#"),
"")</f>
        <v/>
      </c>
      <c r="AD218" t="str">
        <f>IF($C218="OK",TEXT(Plantilla!AB229,"#"),"")</f>
        <v/>
      </c>
      <c r="AE218" t="str">
        <f>IF($C218="OK",
   IF(Plantilla!AC229&lt;&gt;"",
      TEXT(VLOOKUP(Plantilla!AC229,'Tablas '!$W$4:$X$7,2,FALSE),"#"),
   ""),
"")</f>
        <v/>
      </c>
      <c r="AF218" t="str">
        <f>IF($C218="OK",TEXT(Plantilla!AD229,"#"),"")</f>
        <v/>
      </c>
      <c r="AG218" s="6" t="str">
        <f>IF($C218="OK",_xlfn.NUMBERVALUE(Plantilla!AE229),"")</f>
        <v/>
      </c>
      <c r="AH218" s="4" t="str">
        <f>IF($C218="OK",_xlfn.NUMBERVALUE(Plantilla!AF229),"")</f>
        <v/>
      </c>
      <c r="AI218" s="6" t="str">
        <f>IF($C218="OK",_xlfn.NUMBERVALUE(Plantilla!AG229),"")</f>
        <v/>
      </c>
      <c r="AJ218" s="6" t="str">
        <f>IF($C218="OK",_xlfn.NUMBERVALUE(Plantilla!AH229),"")</f>
        <v/>
      </c>
      <c r="AK218" s="6" t="str">
        <f>IF($C218="OK",_xlfn.NUMBERVALUE(Plantilla!AI229),"")</f>
        <v/>
      </c>
      <c r="AL218" s="6" t="str">
        <f>IF($C218="OK",_xlfn.NUMBERVALUE(Plantilla!AJ229),"")</f>
        <v/>
      </c>
      <c r="AM218" s="4" t="str">
        <f>IF($C218="OK",_xlfn.NUMBERVALUE(Plantilla!AK229),"")</f>
        <v/>
      </c>
      <c r="AN218" s="6" t="str">
        <f>IF($C218="OK",_xlfn.NUMBERVALUE(Plantilla!AL229),"")</f>
        <v/>
      </c>
      <c r="AO218" s="4" t="str">
        <f>IF($C218="OK",_xlfn.NUMBERVALUE(Plantilla!AM229),"")</f>
        <v/>
      </c>
      <c r="AP218" s="6" t="str">
        <f>IF($C218="OK",_xlfn.NUMBERVALUE(Plantilla!AN229),"")</f>
        <v/>
      </c>
      <c r="AQ218" s="4" t="str">
        <f>IF($C218="OK",_xlfn.NUMBERVALUE(Plantilla!AO229),"")</f>
        <v/>
      </c>
      <c r="AR218" s="6" t="str">
        <f>IF($C218="OK",_xlfn.NUMBERVALUE(Plantilla!AP229),"")</f>
        <v/>
      </c>
      <c r="AS218" s="4" t="str">
        <f>IF($C218="OK",_xlfn.NUMBERVALUE(Plantilla!AQ229),"")</f>
        <v/>
      </c>
      <c r="AT218" s="6" t="str">
        <f>IF($C218="OK",_xlfn.NUMBERVALUE(Plantilla!AR229),"")</f>
        <v/>
      </c>
      <c r="AU218" s="4" t="str">
        <f>IF($C218="OK",_xlfn.NUMBERVALUE(Plantilla!AS229),"")</f>
        <v/>
      </c>
      <c r="AV218" s="6" t="str">
        <f>IF($C218="OK",_xlfn.NUMBERVALUE(Plantilla!AT229),"")</f>
        <v/>
      </c>
      <c r="AW218" s="4" t="str">
        <f>IF($C218="OK",_xlfn.NUMBERVALUE(Plantilla!AU229),"")</f>
        <v/>
      </c>
      <c r="AX218" s="6" t="str">
        <f>IF($C218="OK",_xlfn.NUMBERVALUE(Plantilla!AV229),"")</f>
        <v/>
      </c>
      <c r="AY218" s="4" t="str">
        <f>IF($C218="OK",_xlfn.NUMBERVALUE(Plantilla!AW229),"")</f>
        <v/>
      </c>
      <c r="AZ218" s="6" t="str">
        <f>IF($C218="OK",_xlfn.NUMBERVALUE(Plantilla!AX229),"")</f>
        <v/>
      </c>
      <c r="BA218" t="str">
        <f>IF($C218="OK",_xlfn.NUMBERVALUE(Plantilla!AY229),"")</f>
        <v/>
      </c>
      <c r="BB218" t="str">
        <f>IF($C218="OK",_xlfn.NUMBERVALUE(Plantilla!AZ229),"")</f>
        <v/>
      </c>
      <c r="BC218" s="4" t="str">
        <f>IF($C218="OK",_xlfn.NUMBERVALUE(Plantilla!BA229),"")</f>
        <v/>
      </c>
      <c r="BD218" s="6" t="str">
        <f>IF($C218="OK",_xlfn.NUMBERVALUE(Plantilla!BB229),"")</f>
        <v/>
      </c>
      <c r="BE218" s="4" t="str">
        <f>IF($C218="OK",_xlfn.NUMBERVALUE(Plantilla!BC229),"")</f>
        <v/>
      </c>
      <c r="BF218" s="6" t="str">
        <f>IF($C218="OK",_xlfn.NUMBERVALUE(Plantilla!BD229),"")</f>
        <v/>
      </c>
      <c r="BG218" s="4" t="str">
        <f>IF($C218="OK",_xlfn.NUMBERVALUE(Plantilla!BE229),"")</f>
        <v/>
      </c>
      <c r="BH218" s="6" t="str">
        <f>IF($C218="OK",_xlfn.NUMBERVALUE(Plantilla!BF229),"")</f>
        <v/>
      </c>
      <c r="BI218" s="110" t="str">
        <f>IF($C218="OK",_xlfn.NUMBERVALUE(Plantilla!BG229),"")</f>
        <v/>
      </c>
      <c r="BJ218" s="6" t="str">
        <f>IF($C218="OK",_xlfn.NUMBERVALUE(Plantilla!BH229),"")</f>
        <v/>
      </c>
      <c r="BK218" s="109" t="str">
        <f>IF($C218="OK",_xlfn.NUMBERVALUE(Plantilla!BI229),"")</f>
        <v/>
      </c>
      <c r="BL218" s="6" t="str">
        <f>IF($C218="OK",
   IF(Plantilla!BJ229&lt;&gt;"",
      TEXT(VLOOKUP(Plantilla!BJ229,'Tablas '!$Z$4:$AA$6,2,FALSE),"#"),
   ""),
"")</f>
        <v/>
      </c>
      <c r="BM218" s="4" t="str">
        <f>IF($C218="OK",_xlfn.NUMBERVALUE(Plantilla!BK229),"")</f>
        <v/>
      </c>
      <c r="BN218" s="4" t="str">
        <f>IF($C218="OK",_xlfn.NUMBERVALUE(Plantilla!BL229),"")</f>
        <v/>
      </c>
      <c r="BO218" s="6" t="str">
        <f>IF($C218="OK",_xlfn.NUMBERVALUE(Plantilla!BM229),"")</f>
        <v/>
      </c>
      <c r="BP218" s="4" t="str">
        <f>IF($C218="OK",_xlfn.NUMBERVALUE(Plantilla!BN229),"")</f>
        <v/>
      </c>
      <c r="BQ218" s="6" t="str">
        <f>IF($C218="OK",_xlfn.NUMBERVALUE(Plantilla!BO229),"")</f>
        <v/>
      </c>
      <c r="BR218" s="4" t="str">
        <f>IF($C218="OK",_xlfn.NUMBERVALUE(Plantilla!BP229),"")</f>
        <v/>
      </c>
      <c r="BS218" s="6" t="str">
        <f>IF($C218="OK",_xlfn.NUMBERVALUE(Plantilla!BQ229),"")</f>
        <v/>
      </c>
      <c r="BT218" s="4" t="str">
        <f>IF($C218="OK",_xlfn.NUMBERVALUE(Plantilla!BR229),"")</f>
        <v/>
      </c>
      <c r="BU218" s="6" t="str">
        <f>IF($C218="OK",_xlfn.NUMBERVALUE(Plantilla!BS229),"")</f>
        <v/>
      </c>
      <c r="BV218" s="6" t="str">
        <f>IF($C218="OK",_xlfn.NUMBERVALUE(Plantilla!BT229),"")</f>
        <v/>
      </c>
      <c r="BW218" s="6" t="str">
        <f>IF($C218="OK",_xlfn.NUMBERVALUE(Plantilla!BU229),"")</f>
        <v/>
      </c>
      <c r="BX218" s="6" t="str">
        <f>IF($C218="OK",_xlfn.NUMBERVALUE(Plantilla!BV229),"")</f>
        <v/>
      </c>
      <c r="BY218" s="6" t="str">
        <f>IF($C218="OK",_xlfn.NUMBERVALUE(Plantilla!BW229),"")</f>
        <v/>
      </c>
      <c r="BZ218" s="6" t="str">
        <f>IF($C218="OK",_xlfn.NUMBERVALUE(Plantilla!BX229),"")</f>
        <v/>
      </c>
      <c r="CA218" s="6" t="str">
        <f>IF($C218="OK",_xlfn.NUMBERVALUE(Plantilla!BY229),"")</f>
        <v/>
      </c>
      <c r="CB218" s="6" t="str">
        <f>IF($C218="OK",_xlfn.NUMBERVALUE(Plantilla!BZ229),"")</f>
        <v/>
      </c>
      <c r="CC218" s="6" t="str">
        <f>IF($C218="OK",_xlfn.NUMBERVALUE(Plantilla!CA229),"")</f>
        <v/>
      </c>
      <c r="CD218" s="6" t="str">
        <f>IF($C218="OK",_xlfn.NUMBERVALUE(Plantilla!CB229),"")</f>
        <v/>
      </c>
      <c r="CE218" s="6" t="str">
        <f>IF($C218="OK",_xlfn.NUMBERVALUE(Plantilla!CC229),"")</f>
        <v/>
      </c>
      <c r="CF218" s="4" t="str">
        <f>IF($C218="OK",_xlfn.NUMBERVALUE(Plantilla!CD229),"")</f>
        <v/>
      </c>
      <c r="CG218" s="6" t="str">
        <f>IF($C218="OK",_xlfn.NUMBERVALUE(Plantilla!CE229),"")</f>
        <v/>
      </c>
      <c r="CH218" s="6" t="str">
        <f>IF($C218="OK",_xlfn.NUMBERVALUE(Plantilla!CF229),"")</f>
        <v/>
      </c>
      <c r="CI218" s="6" t="str">
        <f>IF($C218="OK",_xlfn.NUMBERVALUE(Plantilla!CG229),"")</f>
        <v/>
      </c>
      <c r="CJ218" s="6" t="str">
        <f>IF($C218="OK",_xlfn.NUMBERVALUE(Plantilla!CH229),"")</f>
        <v/>
      </c>
      <c r="CK218" s="6" t="str">
        <f>IF($C218="OK",_xlfn.NUMBERVALUE(Plantilla!CI229),"")</f>
        <v/>
      </c>
      <c r="CL218" s="6" t="str">
        <f>IF($C218="OK",_xlfn.NUMBERVALUE(Plantilla!CJ229),"")</f>
        <v/>
      </c>
      <c r="CM218" t="str">
        <f>IF($C218="OK",TEXT(Plantilla!CK229,"#"),"")</f>
        <v/>
      </c>
      <c r="CN218" s="6" t="str">
        <f>IF($C218="OK",_xlfn.NUMBERVALUE(Plantilla!CL229),"")</f>
        <v/>
      </c>
      <c r="CO218" s="6" t="str">
        <f>IF($C218="OK",_xlfn.NUMBERVALUE(Plantilla!CM229),"")</f>
        <v/>
      </c>
      <c r="CP218" s="110" t="str">
        <f>IF($C218="OK",_xlfn.NUMBERVALUE(Plantilla!CN229),"")</f>
        <v/>
      </c>
      <c r="CQ218" s="6" t="str">
        <f>IF($C218="OK",_xlfn.NUMBERVALUE(Plantilla!CO229),"")</f>
        <v/>
      </c>
      <c r="CR218" s="109" t="str">
        <f>IF($C218="OK",_xlfn.NUMBERVALUE(Plantilla!CP229),"")</f>
        <v/>
      </c>
      <c r="CS218" s="110" t="str">
        <f>IF($C218="OK",_xlfn.NUMBERVALUE(Plantilla!CQ229),"")</f>
        <v/>
      </c>
      <c r="CT218" s="6" t="str">
        <f>IF($C218="OK",_xlfn.NUMBERVALUE(Plantilla!CR229),"")</f>
        <v/>
      </c>
      <c r="CU218" s="109" t="str">
        <f>IF($C218="OK",_xlfn.NUMBERVALUE(Plantilla!CS229),"")</f>
        <v/>
      </c>
      <c r="CV218" s="110" t="str">
        <f>IF($C218="OK",_xlfn.NUMBERVALUE(Plantilla!CT229),"")</f>
        <v/>
      </c>
      <c r="CW218" s="6" t="str">
        <f>IF($C218="OK",_xlfn.NUMBERVALUE(Plantilla!CU229),"")</f>
        <v/>
      </c>
      <c r="CX218" s="82" t="str">
        <f>IF($C218="OK",_xlfn.NUMBERVALUE(Plantilla!CV229),"")</f>
        <v/>
      </c>
      <c r="CY218" s="6" t="str">
        <f>IF($C218="OK",_xlfn.NUMBERVALUE(Plantilla!CW229),"")</f>
        <v/>
      </c>
      <c r="CZ218" s="82" t="str">
        <f>IF($C218="OK",_xlfn.NUMBERVALUE(Plantilla!CX229),"")</f>
        <v/>
      </c>
      <c r="DA218" s="6" t="str">
        <f>IF($C218="OK",_xlfn.NUMBERVALUE(Plantilla!CY229),"")</f>
        <v/>
      </c>
      <c r="DB218" s="109" t="str">
        <f>IF($C218="OK",_xlfn.NUMBERVALUE(Plantilla!CZ229),"")</f>
        <v/>
      </c>
      <c r="DC218" s="6" t="str">
        <f>IF($C218="OK",_xlfn.NUMBERVALUE(Plantilla!DA229),"")</f>
        <v/>
      </c>
      <c r="DD218" s="6" t="str">
        <f>IF($C218="OK",TEXT(Plantilla!DB229,"#"),"")</f>
        <v/>
      </c>
      <c r="DE218" s="6" t="str">
        <f>IF($C218="OK",_xlfn.NUMBERVALUE(Plantilla!DC229),"")</f>
        <v/>
      </c>
      <c r="DF218" s="4" t="str">
        <f>IF($C218="OK",_xlfn.NUMBERVALUE(Plantilla!DD229),"")</f>
        <v/>
      </c>
      <c r="DG218" s="6" t="str">
        <f>IF($C218="OK",_xlfn.NUMBERVALUE(Plantilla!DE229),"")</f>
        <v/>
      </c>
      <c r="DH218" s="6" t="str">
        <f>IF($C218="OK",_xlfn.NUMBERVALUE(Plantilla!DF229),"")</f>
        <v/>
      </c>
      <c r="DI218" s="6" t="str">
        <f>IF($C218="OK",_xlfn.NUMBERVALUE(Plantilla!DG229),"")</f>
        <v/>
      </c>
      <c r="DJ218" s="6" t="str">
        <f>IF($C218="OK",_xlfn.NUMBERVALUE(Plantilla!DH229),"")</f>
        <v/>
      </c>
      <c r="DK218" s="6" t="str">
        <f>IF($C218="OK",_xlfn.NUMBERVALUE(Plantilla!DI229),"")</f>
        <v/>
      </c>
      <c r="DL218" s="6" t="str">
        <f>IF($C218="OK",_xlfn.NUMBERVALUE(Plantilla!DJ229),"")</f>
        <v/>
      </c>
      <c r="DM218" s="6" t="str">
        <f>IF($C218="OK",_xlfn.NUMBERVALUE(Plantilla!DK229),"")</f>
        <v/>
      </c>
      <c r="DN218" s="6" t="str">
        <f>IF($C218="OK",_xlfn.NUMBERVALUE(Plantilla!DL229),"")</f>
        <v/>
      </c>
      <c r="DO218" s="6" t="str">
        <f>IF($C218="OK",_xlfn.NUMBERVALUE(Plantilla!DM229),"")</f>
        <v/>
      </c>
      <c r="DP218" s="6" t="str">
        <f>IF($C218="OK",_xlfn.NUMBERVALUE(Plantilla!DN229),"")</f>
        <v/>
      </c>
      <c r="DQ218" s="6" t="str">
        <f>IF($C218="OK",_xlfn.NUMBERVALUE(Plantilla!DO229),"")</f>
        <v/>
      </c>
      <c r="DR218" s="6" t="str">
        <f>IF($C218="OK",_xlfn.NUMBERVALUE(Plantilla!DP229),"")</f>
        <v/>
      </c>
      <c r="DS218" t="str">
        <f>IF($C218="OK",TEXT(Plantilla!DR229,"#"),"")</f>
        <v/>
      </c>
      <c r="DT218" s="6"/>
    </row>
    <row r="219" spans="1:124" x14ac:dyDescent="0.25">
      <c r="A219" t="str">
        <f>IF(Plantilla!$I$6="¡Perfecto!, Guarda el archivo y adjúntalo a tu interfaz de Nómina Electrónica","OK","Error")</f>
        <v>OK</v>
      </c>
      <c r="B219" t="str">
        <f>IF(Plantilla!$I$6="¡Perfecto!, Guarda el archivo y adjúntalo a tu interfaz de Nómina Electrónica",MID(Plantilla!$D$2,SEARCH("V",Plantilla!$D$2),10),"")</f>
        <v>V2.0</v>
      </c>
      <c r="C219" t="str">
        <f>Plantilla!C230</f>
        <v/>
      </c>
      <c r="D219" t="str">
        <f>IF($C219="OK",Plantilla!B230,"")</f>
        <v/>
      </c>
      <c r="E219" t="str">
        <f>IF($C219="OK",
   VLOOKUP(Plantilla!$E$4,'Tablas '!$AP$4:$AT$6,5,FALSE),
"")</f>
        <v/>
      </c>
      <c r="F219" t="str">
        <f>IF($C219="OK",TEXT(Plantilla!D230,"#"),"")</f>
        <v/>
      </c>
      <c r="G219" t="str">
        <f>IF($C219="OK",
   VLOOKUP(Plantilla!E230,'Tablas '!$B$4:$C$14,2,FALSE),
"")</f>
        <v/>
      </c>
      <c r="H219" t="str">
        <f>IF($C219="OK",TEXT(Plantilla!F230,"#"),"")</f>
        <v/>
      </c>
      <c r="I219" t="str">
        <f>IF($C219="OK",TEXT(Plantilla!G230,"#"),"")</f>
        <v/>
      </c>
      <c r="J219" t="str">
        <f>IF($C219="OK",TEXT(Plantilla!H230,"#"),"")</f>
        <v/>
      </c>
      <c r="K219" t="str">
        <f>IF($C219="OK",TEXT(Plantilla!I230,"#"),"")</f>
        <v/>
      </c>
      <c r="L219" t="str">
        <f>IF($C219="OK",TEXT(Plantilla!J230,"#"),"")</f>
        <v/>
      </c>
      <c r="M219" t="str">
        <f>IF($C219="OK",TEXT(Plantilla!K230,"#"),"")</f>
        <v/>
      </c>
      <c r="N219" t="str">
        <f>IF($C219="OK",
   CONCATENATE(YEAR(Plantilla!L230),"-",TEXT(MONTH(Plantilla!L230),"00"),"-",TEXT(DAY(Plantilla!L230),"00")),
"")</f>
        <v/>
      </c>
      <c r="O219" t="str">
        <f>IF($C219="OK",_xlfn.NUMBERVALUE(Plantilla!M230),"")</f>
        <v/>
      </c>
      <c r="P219" t="str">
        <f>IF($C219="OK",
   IF(Plantilla!N230&lt;&gt;"",
      CONCATENATE(YEAR(Plantilla!N230),"-",TEXT(MONTH(Plantilla!N230),"00"),"-",TEXT(DAY(Plantilla!N230),"00")),
   ""),
"")</f>
        <v/>
      </c>
      <c r="Q219" t="str">
        <f>IF($C219="OK",
   VLOOKUP(Plantilla!O230,'Tablas '!$E$4:$F$19,2,FALSE),
"")</f>
        <v/>
      </c>
      <c r="R219" t="str">
        <f>IF($C219="OK",
   VLOOKUP(Plantilla!P230,'Tablas '!$H$4:$I$5,2,FALSE),
"")</f>
        <v/>
      </c>
      <c r="S219" t="str">
        <f>IF($C219="OK",
   VLOOKUP(Plantilla!Q230,'Tablas '!$K$4:$L$8,2,FALSE),
"")</f>
        <v/>
      </c>
      <c r="T219" t="str">
        <f>IF($C219="OK",
   VLOOKUP(Plantilla!R230,'Tablas '!$AE$4:$AF$6,2,FALSE),
"")</f>
        <v/>
      </c>
      <c r="U219" t="str">
        <f>IF($C219="OK",
   VLOOKUP(Plantilla!S230,'Tablas '!$AE$4:$AF$6,2,FALSE),
"")</f>
        <v/>
      </c>
      <c r="V219" t="str">
        <f>IF($C219="OK",TEXT(Plantilla!T230,"#"),"")</f>
        <v/>
      </c>
      <c r="W219" s="84" t="str">
        <f>IF($C219="OK",
   VLOOKUP(Plantilla!U230,'Tablas '!$AM$4:$AN$1126,2,FALSE),
"")</f>
        <v/>
      </c>
      <c r="X219" t="str">
        <f>IF($C219="OK",TEXT(Plantilla!V230,"#"),"")</f>
        <v/>
      </c>
      <c r="Y219" t="str">
        <f>IF($C219="OK",
   CONCATENATE(YEAR(Plantilla!W230),"-",TEXT(MONTH(Plantilla!W230),"00"),"-",TEXT(DAY(Plantilla!W230),"00")),
"")</f>
        <v/>
      </c>
      <c r="Z219" t="str">
        <f>IF($C219="OK",
   CONCATENATE(YEAR(Plantilla!X230),"-",TEXT(MONTH(Plantilla!X230),"00"),"-",TEXT(DAY(Plantilla!X230),"00")),
"")</f>
        <v/>
      </c>
      <c r="AA219" t="str">
        <f>IF($C219="OK",
   TEXT(VLOOKUP(Plantilla!Y230,'Tablas '!$Q$4:$R$9,2,FALSE),"#"),
"")</f>
        <v/>
      </c>
      <c r="AB219" t="str">
        <f>IF($C219="OK",
   CONCATENATE(YEAR(Plantilla!Z230),"-",TEXT(MONTH(Plantilla!Z230),"00"),"-",TEXT(DAY(Plantilla!Z230),"00")),
"")</f>
        <v/>
      </c>
      <c r="AC219" t="str">
        <f>IF($C219="OK",
   TEXT(VLOOKUP(Plantilla!AA230,'Tablas '!$T$4:$U$13,2,FALSE),"#"),
"")</f>
        <v/>
      </c>
      <c r="AD219" t="str">
        <f>IF($C219="OK",TEXT(Plantilla!AB230,"#"),"")</f>
        <v/>
      </c>
      <c r="AE219" t="str">
        <f>IF($C219="OK",
   IF(Plantilla!AC230&lt;&gt;"",
      TEXT(VLOOKUP(Plantilla!AC230,'Tablas '!$W$4:$X$7,2,FALSE),"#"),
   ""),
"")</f>
        <v/>
      </c>
      <c r="AF219" t="str">
        <f>IF($C219="OK",TEXT(Plantilla!AD230,"#"),"")</f>
        <v/>
      </c>
      <c r="AG219" s="6" t="str">
        <f>IF($C219="OK",_xlfn.NUMBERVALUE(Plantilla!AE230),"")</f>
        <v/>
      </c>
      <c r="AH219" s="4" t="str">
        <f>IF($C219="OK",_xlfn.NUMBERVALUE(Plantilla!AF230),"")</f>
        <v/>
      </c>
      <c r="AI219" s="6" t="str">
        <f>IF($C219="OK",_xlfn.NUMBERVALUE(Plantilla!AG230),"")</f>
        <v/>
      </c>
      <c r="AJ219" s="6" t="str">
        <f>IF($C219="OK",_xlfn.NUMBERVALUE(Plantilla!AH230),"")</f>
        <v/>
      </c>
      <c r="AK219" s="6" t="str">
        <f>IF($C219="OK",_xlfn.NUMBERVALUE(Plantilla!AI230),"")</f>
        <v/>
      </c>
      <c r="AL219" s="6" t="str">
        <f>IF($C219="OK",_xlfn.NUMBERVALUE(Plantilla!AJ230),"")</f>
        <v/>
      </c>
      <c r="AM219" s="4" t="str">
        <f>IF($C219="OK",_xlfn.NUMBERVALUE(Plantilla!AK230),"")</f>
        <v/>
      </c>
      <c r="AN219" s="6" t="str">
        <f>IF($C219="OK",_xlfn.NUMBERVALUE(Plantilla!AL230),"")</f>
        <v/>
      </c>
      <c r="AO219" s="4" t="str">
        <f>IF($C219="OK",_xlfn.NUMBERVALUE(Plantilla!AM230),"")</f>
        <v/>
      </c>
      <c r="AP219" s="6" t="str">
        <f>IF($C219="OK",_xlfn.NUMBERVALUE(Plantilla!AN230),"")</f>
        <v/>
      </c>
      <c r="AQ219" s="4" t="str">
        <f>IF($C219="OK",_xlfn.NUMBERVALUE(Plantilla!AO230),"")</f>
        <v/>
      </c>
      <c r="AR219" s="6" t="str">
        <f>IF($C219="OK",_xlfn.NUMBERVALUE(Plantilla!AP230),"")</f>
        <v/>
      </c>
      <c r="AS219" s="4" t="str">
        <f>IF($C219="OK",_xlfn.NUMBERVALUE(Plantilla!AQ230),"")</f>
        <v/>
      </c>
      <c r="AT219" s="6" t="str">
        <f>IF($C219="OK",_xlfn.NUMBERVALUE(Plantilla!AR230),"")</f>
        <v/>
      </c>
      <c r="AU219" s="4" t="str">
        <f>IF($C219="OK",_xlfn.NUMBERVALUE(Plantilla!AS230),"")</f>
        <v/>
      </c>
      <c r="AV219" s="6" t="str">
        <f>IF($C219="OK",_xlfn.NUMBERVALUE(Plantilla!AT230),"")</f>
        <v/>
      </c>
      <c r="AW219" s="4" t="str">
        <f>IF($C219="OK",_xlfn.NUMBERVALUE(Plantilla!AU230),"")</f>
        <v/>
      </c>
      <c r="AX219" s="6" t="str">
        <f>IF($C219="OK",_xlfn.NUMBERVALUE(Plantilla!AV230),"")</f>
        <v/>
      </c>
      <c r="AY219" s="4" t="str">
        <f>IF($C219="OK",_xlfn.NUMBERVALUE(Plantilla!AW230),"")</f>
        <v/>
      </c>
      <c r="AZ219" s="6" t="str">
        <f>IF($C219="OK",_xlfn.NUMBERVALUE(Plantilla!AX230),"")</f>
        <v/>
      </c>
      <c r="BA219" t="str">
        <f>IF($C219="OK",_xlfn.NUMBERVALUE(Plantilla!AY230),"")</f>
        <v/>
      </c>
      <c r="BB219" t="str">
        <f>IF($C219="OK",_xlfn.NUMBERVALUE(Plantilla!AZ230),"")</f>
        <v/>
      </c>
      <c r="BC219" s="4" t="str">
        <f>IF($C219="OK",_xlfn.NUMBERVALUE(Plantilla!BA230),"")</f>
        <v/>
      </c>
      <c r="BD219" s="6" t="str">
        <f>IF($C219="OK",_xlfn.NUMBERVALUE(Plantilla!BB230),"")</f>
        <v/>
      </c>
      <c r="BE219" s="4" t="str">
        <f>IF($C219="OK",_xlfn.NUMBERVALUE(Plantilla!BC230),"")</f>
        <v/>
      </c>
      <c r="BF219" s="6" t="str">
        <f>IF($C219="OK",_xlfn.NUMBERVALUE(Plantilla!BD230),"")</f>
        <v/>
      </c>
      <c r="BG219" s="4" t="str">
        <f>IF($C219="OK",_xlfn.NUMBERVALUE(Plantilla!BE230),"")</f>
        <v/>
      </c>
      <c r="BH219" s="6" t="str">
        <f>IF($C219="OK",_xlfn.NUMBERVALUE(Plantilla!BF230),"")</f>
        <v/>
      </c>
      <c r="BI219" s="110" t="str">
        <f>IF($C219="OK",_xlfn.NUMBERVALUE(Plantilla!BG230),"")</f>
        <v/>
      </c>
      <c r="BJ219" s="6" t="str">
        <f>IF($C219="OK",_xlfn.NUMBERVALUE(Plantilla!BH230),"")</f>
        <v/>
      </c>
      <c r="BK219" s="109" t="str">
        <f>IF($C219="OK",_xlfn.NUMBERVALUE(Plantilla!BI230),"")</f>
        <v/>
      </c>
      <c r="BL219" s="6" t="str">
        <f>IF($C219="OK",
   IF(Plantilla!BJ230&lt;&gt;"",
      TEXT(VLOOKUP(Plantilla!BJ230,'Tablas '!$Z$4:$AA$6,2,FALSE),"#"),
   ""),
"")</f>
        <v/>
      </c>
      <c r="BM219" s="4" t="str">
        <f>IF($C219="OK",_xlfn.NUMBERVALUE(Plantilla!BK230),"")</f>
        <v/>
      </c>
      <c r="BN219" s="4" t="str">
        <f>IF($C219="OK",_xlfn.NUMBERVALUE(Plantilla!BL230),"")</f>
        <v/>
      </c>
      <c r="BO219" s="6" t="str">
        <f>IF($C219="OK",_xlfn.NUMBERVALUE(Plantilla!BM230),"")</f>
        <v/>
      </c>
      <c r="BP219" s="4" t="str">
        <f>IF($C219="OK",_xlfn.NUMBERVALUE(Plantilla!BN230),"")</f>
        <v/>
      </c>
      <c r="BQ219" s="6" t="str">
        <f>IF($C219="OK",_xlfn.NUMBERVALUE(Plantilla!BO230),"")</f>
        <v/>
      </c>
      <c r="BR219" s="4" t="str">
        <f>IF($C219="OK",_xlfn.NUMBERVALUE(Plantilla!BP230),"")</f>
        <v/>
      </c>
      <c r="BS219" s="6" t="str">
        <f>IF($C219="OK",_xlfn.NUMBERVALUE(Plantilla!BQ230),"")</f>
        <v/>
      </c>
      <c r="BT219" s="4" t="str">
        <f>IF($C219="OK",_xlfn.NUMBERVALUE(Plantilla!BR230),"")</f>
        <v/>
      </c>
      <c r="BU219" s="6" t="str">
        <f>IF($C219="OK",_xlfn.NUMBERVALUE(Plantilla!BS230),"")</f>
        <v/>
      </c>
      <c r="BV219" s="6" t="str">
        <f>IF($C219="OK",_xlfn.NUMBERVALUE(Plantilla!BT230),"")</f>
        <v/>
      </c>
      <c r="BW219" s="6" t="str">
        <f>IF($C219="OK",_xlfn.NUMBERVALUE(Plantilla!BU230),"")</f>
        <v/>
      </c>
      <c r="BX219" s="6" t="str">
        <f>IF($C219="OK",_xlfn.NUMBERVALUE(Plantilla!BV230),"")</f>
        <v/>
      </c>
      <c r="BY219" s="6" t="str">
        <f>IF($C219="OK",_xlfn.NUMBERVALUE(Plantilla!BW230),"")</f>
        <v/>
      </c>
      <c r="BZ219" s="6" t="str">
        <f>IF($C219="OK",_xlfn.NUMBERVALUE(Plantilla!BX230),"")</f>
        <v/>
      </c>
      <c r="CA219" s="6" t="str">
        <f>IF($C219="OK",_xlfn.NUMBERVALUE(Plantilla!BY230),"")</f>
        <v/>
      </c>
      <c r="CB219" s="6" t="str">
        <f>IF($C219="OK",_xlfn.NUMBERVALUE(Plantilla!BZ230),"")</f>
        <v/>
      </c>
      <c r="CC219" s="6" t="str">
        <f>IF($C219="OK",_xlfn.NUMBERVALUE(Plantilla!CA230),"")</f>
        <v/>
      </c>
      <c r="CD219" s="6" t="str">
        <f>IF($C219="OK",_xlfn.NUMBERVALUE(Plantilla!CB230),"")</f>
        <v/>
      </c>
      <c r="CE219" s="6" t="str">
        <f>IF($C219="OK",_xlfn.NUMBERVALUE(Plantilla!CC230),"")</f>
        <v/>
      </c>
      <c r="CF219" s="4" t="str">
        <f>IF($C219="OK",_xlfn.NUMBERVALUE(Plantilla!CD230),"")</f>
        <v/>
      </c>
      <c r="CG219" s="6" t="str">
        <f>IF($C219="OK",_xlfn.NUMBERVALUE(Plantilla!CE230),"")</f>
        <v/>
      </c>
      <c r="CH219" s="6" t="str">
        <f>IF($C219="OK",_xlfn.NUMBERVALUE(Plantilla!CF230),"")</f>
        <v/>
      </c>
      <c r="CI219" s="6" t="str">
        <f>IF($C219="OK",_xlfn.NUMBERVALUE(Plantilla!CG230),"")</f>
        <v/>
      </c>
      <c r="CJ219" s="6" t="str">
        <f>IF($C219="OK",_xlfn.NUMBERVALUE(Plantilla!CH230),"")</f>
        <v/>
      </c>
      <c r="CK219" s="6" t="str">
        <f>IF($C219="OK",_xlfn.NUMBERVALUE(Plantilla!CI230),"")</f>
        <v/>
      </c>
      <c r="CL219" s="6" t="str">
        <f>IF($C219="OK",_xlfn.NUMBERVALUE(Plantilla!CJ230),"")</f>
        <v/>
      </c>
      <c r="CM219" t="str">
        <f>IF($C219="OK",TEXT(Plantilla!CK230,"#"),"")</f>
        <v/>
      </c>
      <c r="CN219" s="6" t="str">
        <f>IF($C219="OK",_xlfn.NUMBERVALUE(Plantilla!CL230),"")</f>
        <v/>
      </c>
      <c r="CO219" s="6" t="str">
        <f>IF($C219="OK",_xlfn.NUMBERVALUE(Plantilla!CM230),"")</f>
        <v/>
      </c>
      <c r="CP219" s="110" t="str">
        <f>IF($C219="OK",_xlfn.NUMBERVALUE(Plantilla!CN230),"")</f>
        <v/>
      </c>
      <c r="CQ219" s="6" t="str">
        <f>IF($C219="OK",_xlfn.NUMBERVALUE(Plantilla!CO230),"")</f>
        <v/>
      </c>
      <c r="CR219" s="109" t="str">
        <f>IF($C219="OK",_xlfn.NUMBERVALUE(Plantilla!CP230),"")</f>
        <v/>
      </c>
      <c r="CS219" s="110" t="str">
        <f>IF($C219="OK",_xlfn.NUMBERVALUE(Plantilla!CQ230),"")</f>
        <v/>
      </c>
      <c r="CT219" s="6" t="str">
        <f>IF($C219="OK",_xlfn.NUMBERVALUE(Plantilla!CR230),"")</f>
        <v/>
      </c>
      <c r="CU219" s="109" t="str">
        <f>IF($C219="OK",_xlfn.NUMBERVALUE(Plantilla!CS230),"")</f>
        <v/>
      </c>
      <c r="CV219" s="110" t="str">
        <f>IF($C219="OK",_xlfn.NUMBERVALUE(Plantilla!CT230),"")</f>
        <v/>
      </c>
      <c r="CW219" s="6" t="str">
        <f>IF($C219="OK",_xlfn.NUMBERVALUE(Plantilla!CU230),"")</f>
        <v/>
      </c>
      <c r="CX219" s="82" t="str">
        <f>IF($C219="OK",_xlfn.NUMBERVALUE(Plantilla!CV230),"")</f>
        <v/>
      </c>
      <c r="CY219" s="6" t="str">
        <f>IF($C219="OK",_xlfn.NUMBERVALUE(Plantilla!CW230),"")</f>
        <v/>
      </c>
      <c r="CZ219" s="82" t="str">
        <f>IF($C219="OK",_xlfn.NUMBERVALUE(Plantilla!CX230),"")</f>
        <v/>
      </c>
      <c r="DA219" s="6" t="str">
        <f>IF($C219="OK",_xlfn.NUMBERVALUE(Plantilla!CY230),"")</f>
        <v/>
      </c>
      <c r="DB219" s="109" t="str">
        <f>IF($C219="OK",_xlfn.NUMBERVALUE(Plantilla!CZ230),"")</f>
        <v/>
      </c>
      <c r="DC219" s="6" t="str">
        <f>IF($C219="OK",_xlfn.NUMBERVALUE(Plantilla!DA230),"")</f>
        <v/>
      </c>
      <c r="DD219" s="6" t="str">
        <f>IF($C219="OK",TEXT(Plantilla!DB230,"#"),"")</f>
        <v/>
      </c>
      <c r="DE219" s="6" t="str">
        <f>IF($C219="OK",_xlfn.NUMBERVALUE(Plantilla!DC230),"")</f>
        <v/>
      </c>
      <c r="DF219" s="4" t="str">
        <f>IF($C219="OK",_xlfn.NUMBERVALUE(Plantilla!DD230),"")</f>
        <v/>
      </c>
      <c r="DG219" s="6" t="str">
        <f>IF($C219="OK",_xlfn.NUMBERVALUE(Plantilla!DE230),"")</f>
        <v/>
      </c>
      <c r="DH219" s="6" t="str">
        <f>IF($C219="OK",_xlfn.NUMBERVALUE(Plantilla!DF230),"")</f>
        <v/>
      </c>
      <c r="DI219" s="6" t="str">
        <f>IF($C219="OK",_xlfn.NUMBERVALUE(Plantilla!DG230),"")</f>
        <v/>
      </c>
      <c r="DJ219" s="6" t="str">
        <f>IF($C219="OK",_xlfn.NUMBERVALUE(Plantilla!DH230),"")</f>
        <v/>
      </c>
      <c r="DK219" s="6" t="str">
        <f>IF($C219="OK",_xlfn.NUMBERVALUE(Plantilla!DI230),"")</f>
        <v/>
      </c>
      <c r="DL219" s="6" t="str">
        <f>IF($C219="OK",_xlfn.NUMBERVALUE(Plantilla!DJ230),"")</f>
        <v/>
      </c>
      <c r="DM219" s="6" t="str">
        <f>IF($C219="OK",_xlfn.NUMBERVALUE(Plantilla!DK230),"")</f>
        <v/>
      </c>
      <c r="DN219" s="6" t="str">
        <f>IF($C219="OK",_xlfn.NUMBERVALUE(Plantilla!DL230),"")</f>
        <v/>
      </c>
      <c r="DO219" s="6" t="str">
        <f>IF($C219="OK",_xlfn.NUMBERVALUE(Plantilla!DM230),"")</f>
        <v/>
      </c>
      <c r="DP219" s="6" t="str">
        <f>IF($C219="OK",_xlfn.NUMBERVALUE(Plantilla!DN230),"")</f>
        <v/>
      </c>
      <c r="DQ219" s="6" t="str">
        <f>IF($C219="OK",_xlfn.NUMBERVALUE(Plantilla!DO230),"")</f>
        <v/>
      </c>
      <c r="DR219" s="6" t="str">
        <f>IF($C219="OK",_xlfn.NUMBERVALUE(Plantilla!DP230),"")</f>
        <v/>
      </c>
      <c r="DS219" t="str">
        <f>IF($C219="OK",TEXT(Plantilla!DR230,"#"),"")</f>
        <v/>
      </c>
      <c r="DT219" s="6"/>
    </row>
    <row r="220" spans="1:124" x14ac:dyDescent="0.25">
      <c r="A220" t="str">
        <f>IF(Plantilla!$I$6="¡Perfecto!, Guarda el archivo y adjúntalo a tu interfaz de Nómina Electrónica","OK","Error")</f>
        <v>OK</v>
      </c>
      <c r="B220" t="str">
        <f>IF(Plantilla!$I$6="¡Perfecto!, Guarda el archivo y adjúntalo a tu interfaz de Nómina Electrónica",MID(Plantilla!$D$2,SEARCH("V",Plantilla!$D$2),10),"")</f>
        <v>V2.0</v>
      </c>
      <c r="C220" t="str">
        <f>Plantilla!C231</f>
        <v/>
      </c>
      <c r="D220" t="str">
        <f>IF($C220="OK",Plantilla!B231,"")</f>
        <v/>
      </c>
      <c r="E220" t="str">
        <f>IF($C220="OK",
   VLOOKUP(Plantilla!$E$4,'Tablas '!$AP$4:$AT$6,5,FALSE),
"")</f>
        <v/>
      </c>
      <c r="F220" t="str">
        <f>IF($C220="OK",TEXT(Plantilla!D231,"#"),"")</f>
        <v/>
      </c>
      <c r="G220" t="str">
        <f>IF($C220="OK",
   VLOOKUP(Plantilla!E231,'Tablas '!$B$4:$C$14,2,FALSE),
"")</f>
        <v/>
      </c>
      <c r="H220" t="str">
        <f>IF($C220="OK",TEXT(Plantilla!F231,"#"),"")</f>
        <v/>
      </c>
      <c r="I220" t="str">
        <f>IF($C220="OK",TEXT(Plantilla!G231,"#"),"")</f>
        <v/>
      </c>
      <c r="J220" t="str">
        <f>IF($C220="OK",TEXT(Plantilla!H231,"#"),"")</f>
        <v/>
      </c>
      <c r="K220" t="str">
        <f>IF($C220="OK",TEXT(Plantilla!I231,"#"),"")</f>
        <v/>
      </c>
      <c r="L220" t="str">
        <f>IF($C220="OK",TEXT(Plantilla!J231,"#"),"")</f>
        <v/>
      </c>
      <c r="M220" t="str">
        <f>IF($C220="OK",TEXT(Plantilla!K231,"#"),"")</f>
        <v/>
      </c>
      <c r="N220" t="str">
        <f>IF($C220="OK",
   CONCATENATE(YEAR(Plantilla!L231),"-",TEXT(MONTH(Plantilla!L231),"00"),"-",TEXT(DAY(Plantilla!L231),"00")),
"")</f>
        <v/>
      </c>
      <c r="O220" t="str">
        <f>IF($C220="OK",_xlfn.NUMBERVALUE(Plantilla!M231),"")</f>
        <v/>
      </c>
      <c r="P220" t="str">
        <f>IF($C220="OK",
   IF(Plantilla!N231&lt;&gt;"",
      CONCATENATE(YEAR(Plantilla!N231),"-",TEXT(MONTH(Plantilla!N231),"00"),"-",TEXT(DAY(Plantilla!N231),"00")),
   ""),
"")</f>
        <v/>
      </c>
      <c r="Q220" t="str">
        <f>IF($C220="OK",
   VLOOKUP(Plantilla!O231,'Tablas '!$E$4:$F$19,2,FALSE),
"")</f>
        <v/>
      </c>
      <c r="R220" t="str">
        <f>IF($C220="OK",
   VLOOKUP(Plantilla!P231,'Tablas '!$H$4:$I$5,2,FALSE),
"")</f>
        <v/>
      </c>
      <c r="S220" t="str">
        <f>IF($C220="OK",
   VLOOKUP(Plantilla!Q231,'Tablas '!$K$4:$L$8,2,FALSE),
"")</f>
        <v/>
      </c>
      <c r="T220" t="str">
        <f>IF($C220="OK",
   VLOOKUP(Plantilla!R231,'Tablas '!$AE$4:$AF$6,2,FALSE),
"")</f>
        <v/>
      </c>
      <c r="U220" t="str">
        <f>IF($C220="OK",
   VLOOKUP(Plantilla!S231,'Tablas '!$AE$4:$AF$6,2,FALSE),
"")</f>
        <v/>
      </c>
      <c r="V220" t="str">
        <f>IF($C220="OK",TEXT(Plantilla!T231,"#"),"")</f>
        <v/>
      </c>
      <c r="W220" s="84" t="str">
        <f>IF($C220="OK",
   VLOOKUP(Plantilla!U231,'Tablas '!$AM$4:$AN$1126,2,FALSE),
"")</f>
        <v/>
      </c>
      <c r="X220" t="str">
        <f>IF($C220="OK",TEXT(Plantilla!V231,"#"),"")</f>
        <v/>
      </c>
      <c r="Y220" t="str">
        <f>IF($C220="OK",
   CONCATENATE(YEAR(Plantilla!W231),"-",TEXT(MONTH(Plantilla!W231),"00"),"-",TEXT(DAY(Plantilla!W231),"00")),
"")</f>
        <v/>
      </c>
      <c r="Z220" t="str">
        <f>IF($C220="OK",
   CONCATENATE(YEAR(Plantilla!X231),"-",TEXT(MONTH(Plantilla!X231),"00"),"-",TEXT(DAY(Plantilla!X231),"00")),
"")</f>
        <v/>
      </c>
      <c r="AA220" t="str">
        <f>IF($C220="OK",
   TEXT(VLOOKUP(Plantilla!Y231,'Tablas '!$Q$4:$R$9,2,FALSE),"#"),
"")</f>
        <v/>
      </c>
      <c r="AB220" t="str">
        <f>IF($C220="OK",
   CONCATENATE(YEAR(Plantilla!Z231),"-",TEXT(MONTH(Plantilla!Z231),"00"),"-",TEXT(DAY(Plantilla!Z231),"00")),
"")</f>
        <v/>
      </c>
      <c r="AC220" t="str">
        <f>IF($C220="OK",
   TEXT(VLOOKUP(Plantilla!AA231,'Tablas '!$T$4:$U$13,2,FALSE),"#"),
"")</f>
        <v/>
      </c>
      <c r="AD220" t="str">
        <f>IF($C220="OK",TEXT(Plantilla!AB231,"#"),"")</f>
        <v/>
      </c>
      <c r="AE220" t="str">
        <f>IF($C220="OK",
   IF(Plantilla!AC231&lt;&gt;"",
      TEXT(VLOOKUP(Plantilla!AC231,'Tablas '!$W$4:$X$7,2,FALSE),"#"),
   ""),
"")</f>
        <v/>
      </c>
      <c r="AF220" t="str">
        <f>IF($C220="OK",TEXT(Plantilla!AD231,"#"),"")</f>
        <v/>
      </c>
      <c r="AG220" s="6" t="str">
        <f>IF($C220="OK",_xlfn.NUMBERVALUE(Plantilla!AE231),"")</f>
        <v/>
      </c>
      <c r="AH220" s="4" t="str">
        <f>IF($C220="OK",_xlfn.NUMBERVALUE(Plantilla!AF231),"")</f>
        <v/>
      </c>
      <c r="AI220" s="6" t="str">
        <f>IF($C220="OK",_xlfn.NUMBERVALUE(Plantilla!AG231),"")</f>
        <v/>
      </c>
      <c r="AJ220" s="6" t="str">
        <f>IF($C220="OK",_xlfn.NUMBERVALUE(Plantilla!AH231),"")</f>
        <v/>
      </c>
      <c r="AK220" s="6" t="str">
        <f>IF($C220="OK",_xlfn.NUMBERVALUE(Plantilla!AI231),"")</f>
        <v/>
      </c>
      <c r="AL220" s="6" t="str">
        <f>IF($C220="OK",_xlfn.NUMBERVALUE(Plantilla!AJ231),"")</f>
        <v/>
      </c>
      <c r="AM220" s="4" t="str">
        <f>IF($C220="OK",_xlfn.NUMBERVALUE(Plantilla!AK231),"")</f>
        <v/>
      </c>
      <c r="AN220" s="6" t="str">
        <f>IF($C220="OK",_xlfn.NUMBERVALUE(Plantilla!AL231),"")</f>
        <v/>
      </c>
      <c r="AO220" s="4" t="str">
        <f>IF($C220="OK",_xlfn.NUMBERVALUE(Plantilla!AM231),"")</f>
        <v/>
      </c>
      <c r="AP220" s="6" t="str">
        <f>IF($C220="OK",_xlfn.NUMBERVALUE(Plantilla!AN231),"")</f>
        <v/>
      </c>
      <c r="AQ220" s="4" t="str">
        <f>IF($C220="OK",_xlfn.NUMBERVALUE(Plantilla!AO231),"")</f>
        <v/>
      </c>
      <c r="AR220" s="6" t="str">
        <f>IF($C220="OK",_xlfn.NUMBERVALUE(Plantilla!AP231),"")</f>
        <v/>
      </c>
      <c r="AS220" s="4" t="str">
        <f>IF($C220="OK",_xlfn.NUMBERVALUE(Plantilla!AQ231),"")</f>
        <v/>
      </c>
      <c r="AT220" s="6" t="str">
        <f>IF($C220="OK",_xlfn.NUMBERVALUE(Plantilla!AR231),"")</f>
        <v/>
      </c>
      <c r="AU220" s="4" t="str">
        <f>IF($C220="OK",_xlfn.NUMBERVALUE(Plantilla!AS231),"")</f>
        <v/>
      </c>
      <c r="AV220" s="6" t="str">
        <f>IF($C220="OK",_xlfn.NUMBERVALUE(Plantilla!AT231),"")</f>
        <v/>
      </c>
      <c r="AW220" s="4" t="str">
        <f>IF($C220="OK",_xlfn.NUMBERVALUE(Plantilla!AU231),"")</f>
        <v/>
      </c>
      <c r="AX220" s="6" t="str">
        <f>IF($C220="OK",_xlfn.NUMBERVALUE(Plantilla!AV231),"")</f>
        <v/>
      </c>
      <c r="AY220" s="4" t="str">
        <f>IF($C220="OK",_xlfn.NUMBERVALUE(Plantilla!AW231),"")</f>
        <v/>
      </c>
      <c r="AZ220" s="6" t="str">
        <f>IF($C220="OK",_xlfn.NUMBERVALUE(Plantilla!AX231),"")</f>
        <v/>
      </c>
      <c r="BA220" t="str">
        <f>IF($C220="OK",_xlfn.NUMBERVALUE(Plantilla!AY231),"")</f>
        <v/>
      </c>
      <c r="BB220" t="str">
        <f>IF($C220="OK",_xlfn.NUMBERVALUE(Plantilla!AZ231),"")</f>
        <v/>
      </c>
      <c r="BC220" s="4" t="str">
        <f>IF($C220="OK",_xlfn.NUMBERVALUE(Plantilla!BA231),"")</f>
        <v/>
      </c>
      <c r="BD220" s="6" t="str">
        <f>IF($C220="OK",_xlfn.NUMBERVALUE(Plantilla!BB231),"")</f>
        <v/>
      </c>
      <c r="BE220" s="4" t="str">
        <f>IF($C220="OK",_xlfn.NUMBERVALUE(Plantilla!BC231),"")</f>
        <v/>
      </c>
      <c r="BF220" s="6" t="str">
        <f>IF($C220="OK",_xlfn.NUMBERVALUE(Plantilla!BD231),"")</f>
        <v/>
      </c>
      <c r="BG220" s="4" t="str">
        <f>IF($C220="OK",_xlfn.NUMBERVALUE(Plantilla!BE231),"")</f>
        <v/>
      </c>
      <c r="BH220" s="6" t="str">
        <f>IF($C220="OK",_xlfn.NUMBERVALUE(Plantilla!BF231),"")</f>
        <v/>
      </c>
      <c r="BI220" s="110" t="str">
        <f>IF($C220="OK",_xlfn.NUMBERVALUE(Plantilla!BG231),"")</f>
        <v/>
      </c>
      <c r="BJ220" s="6" t="str">
        <f>IF($C220="OK",_xlfn.NUMBERVALUE(Plantilla!BH231),"")</f>
        <v/>
      </c>
      <c r="BK220" s="109" t="str">
        <f>IF($C220="OK",_xlfn.NUMBERVALUE(Plantilla!BI231),"")</f>
        <v/>
      </c>
      <c r="BL220" s="6" t="str">
        <f>IF($C220="OK",
   IF(Plantilla!BJ231&lt;&gt;"",
      TEXT(VLOOKUP(Plantilla!BJ231,'Tablas '!$Z$4:$AA$6,2,FALSE),"#"),
   ""),
"")</f>
        <v/>
      </c>
      <c r="BM220" s="4" t="str">
        <f>IF($C220="OK",_xlfn.NUMBERVALUE(Plantilla!BK231),"")</f>
        <v/>
      </c>
      <c r="BN220" s="4" t="str">
        <f>IF($C220="OK",_xlfn.NUMBERVALUE(Plantilla!BL231),"")</f>
        <v/>
      </c>
      <c r="BO220" s="6" t="str">
        <f>IF($C220="OK",_xlfn.NUMBERVALUE(Plantilla!BM231),"")</f>
        <v/>
      </c>
      <c r="BP220" s="4" t="str">
        <f>IF($C220="OK",_xlfn.NUMBERVALUE(Plantilla!BN231),"")</f>
        <v/>
      </c>
      <c r="BQ220" s="6" t="str">
        <f>IF($C220="OK",_xlfn.NUMBERVALUE(Plantilla!BO231),"")</f>
        <v/>
      </c>
      <c r="BR220" s="4" t="str">
        <f>IF($C220="OK",_xlfn.NUMBERVALUE(Plantilla!BP231),"")</f>
        <v/>
      </c>
      <c r="BS220" s="6" t="str">
        <f>IF($C220="OK",_xlfn.NUMBERVALUE(Plantilla!BQ231),"")</f>
        <v/>
      </c>
      <c r="BT220" s="4" t="str">
        <f>IF($C220="OK",_xlfn.NUMBERVALUE(Plantilla!BR231),"")</f>
        <v/>
      </c>
      <c r="BU220" s="6" t="str">
        <f>IF($C220="OK",_xlfn.NUMBERVALUE(Plantilla!BS231),"")</f>
        <v/>
      </c>
      <c r="BV220" s="6" t="str">
        <f>IF($C220="OK",_xlfn.NUMBERVALUE(Plantilla!BT231),"")</f>
        <v/>
      </c>
      <c r="BW220" s="6" t="str">
        <f>IF($C220="OK",_xlfn.NUMBERVALUE(Plantilla!BU231),"")</f>
        <v/>
      </c>
      <c r="BX220" s="6" t="str">
        <f>IF($C220="OK",_xlfn.NUMBERVALUE(Plantilla!BV231),"")</f>
        <v/>
      </c>
      <c r="BY220" s="6" t="str">
        <f>IF($C220="OK",_xlfn.NUMBERVALUE(Plantilla!BW231),"")</f>
        <v/>
      </c>
      <c r="BZ220" s="6" t="str">
        <f>IF($C220="OK",_xlfn.NUMBERVALUE(Plantilla!BX231),"")</f>
        <v/>
      </c>
      <c r="CA220" s="6" t="str">
        <f>IF($C220="OK",_xlfn.NUMBERVALUE(Plantilla!BY231),"")</f>
        <v/>
      </c>
      <c r="CB220" s="6" t="str">
        <f>IF($C220="OK",_xlfn.NUMBERVALUE(Plantilla!BZ231),"")</f>
        <v/>
      </c>
      <c r="CC220" s="6" t="str">
        <f>IF($C220="OK",_xlfn.NUMBERVALUE(Plantilla!CA231),"")</f>
        <v/>
      </c>
      <c r="CD220" s="6" t="str">
        <f>IF($C220="OK",_xlfn.NUMBERVALUE(Plantilla!CB231),"")</f>
        <v/>
      </c>
      <c r="CE220" s="6" t="str">
        <f>IF($C220="OK",_xlfn.NUMBERVALUE(Plantilla!CC231),"")</f>
        <v/>
      </c>
      <c r="CF220" s="4" t="str">
        <f>IF($C220="OK",_xlfn.NUMBERVALUE(Plantilla!CD231),"")</f>
        <v/>
      </c>
      <c r="CG220" s="6" t="str">
        <f>IF($C220="OK",_xlfn.NUMBERVALUE(Plantilla!CE231),"")</f>
        <v/>
      </c>
      <c r="CH220" s="6" t="str">
        <f>IF($C220="OK",_xlfn.NUMBERVALUE(Plantilla!CF231),"")</f>
        <v/>
      </c>
      <c r="CI220" s="6" t="str">
        <f>IF($C220="OK",_xlfn.NUMBERVALUE(Plantilla!CG231),"")</f>
        <v/>
      </c>
      <c r="CJ220" s="6" t="str">
        <f>IF($C220="OK",_xlfn.NUMBERVALUE(Plantilla!CH231),"")</f>
        <v/>
      </c>
      <c r="CK220" s="6" t="str">
        <f>IF($C220="OK",_xlfn.NUMBERVALUE(Plantilla!CI231),"")</f>
        <v/>
      </c>
      <c r="CL220" s="6" t="str">
        <f>IF($C220="OK",_xlfn.NUMBERVALUE(Plantilla!CJ231),"")</f>
        <v/>
      </c>
      <c r="CM220" t="str">
        <f>IF($C220="OK",TEXT(Plantilla!CK231,"#"),"")</f>
        <v/>
      </c>
      <c r="CN220" s="6" t="str">
        <f>IF($C220="OK",_xlfn.NUMBERVALUE(Plantilla!CL231),"")</f>
        <v/>
      </c>
      <c r="CO220" s="6" t="str">
        <f>IF($C220="OK",_xlfn.NUMBERVALUE(Plantilla!CM231),"")</f>
        <v/>
      </c>
      <c r="CP220" s="110" t="str">
        <f>IF($C220="OK",_xlfn.NUMBERVALUE(Plantilla!CN231),"")</f>
        <v/>
      </c>
      <c r="CQ220" s="6" t="str">
        <f>IF($C220="OK",_xlfn.NUMBERVALUE(Plantilla!CO231),"")</f>
        <v/>
      </c>
      <c r="CR220" s="109" t="str">
        <f>IF($C220="OK",_xlfn.NUMBERVALUE(Plantilla!CP231),"")</f>
        <v/>
      </c>
      <c r="CS220" s="110" t="str">
        <f>IF($C220="OK",_xlfn.NUMBERVALUE(Plantilla!CQ231),"")</f>
        <v/>
      </c>
      <c r="CT220" s="6" t="str">
        <f>IF($C220="OK",_xlfn.NUMBERVALUE(Plantilla!CR231),"")</f>
        <v/>
      </c>
      <c r="CU220" s="109" t="str">
        <f>IF($C220="OK",_xlfn.NUMBERVALUE(Plantilla!CS231),"")</f>
        <v/>
      </c>
      <c r="CV220" s="110" t="str">
        <f>IF($C220="OK",_xlfn.NUMBERVALUE(Plantilla!CT231),"")</f>
        <v/>
      </c>
      <c r="CW220" s="6" t="str">
        <f>IF($C220="OK",_xlfn.NUMBERVALUE(Plantilla!CU231),"")</f>
        <v/>
      </c>
      <c r="CX220" s="82" t="str">
        <f>IF($C220="OK",_xlfn.NUMBERVALUE(Plantilla!CV231),"")</f>
        <v/>
      </c>
      <c r="CY220" s="6" t="str">
        <f>IF($C220="OK",_xlfn.NUMBERVALUE(Plantilla!CW231),"")</f>
        <v/>
      </c>
      <c r="CZ220" s="82" t="str">
        <f>IF($C220="OK",_xlfn.NUMBERVALUE(Plantilla!CX231),"")</f>
        <v/>
      </c>
      <c r="DA220" s="6" t="str">
        <f>IF($C220="OK",_xlfn.NUMBERVALUE(Plantilla!CY231),"")</f>
        <v/>
      </c>
      <c r="DB220" s="109" t="str">
        <f>IF($C220="OK",_xlfn.NUMBERVALUE(Plantilla!CZ231),"")</f>
        <v/>
      </c>
      <c r="DC220" s="6" t="str">
        <f>IF($C220="OK",_xlfn.NUMBERVALUE(Plantilla!DA231),"")</f>
        <v/>
      </c>
      <c r="DD220" s="6" t="str">
        <f>IF($C220="OK",TEXT(Plantilla!DB231,"#"),"")</f>
        <v/>
      </c>
      <c r="DE220" s="6" t="str">
        <f>IF($C220="OK",_xlfn.NUMBERVALUE(Plantilla!DC231),"")</f>
        <v/>
      </c>
      <c r="DF220" s="4" t="str">
        <f>IF($C220="OK",_xlfn.NUMBERVALUE(Plantilla!DD231),"")</f>
        <v/>
      </c>
      <c r="DG220" s="6" t="str">
        <f>IF($C220="OK",_xlfn.NUMBERVALUE(Plantilla!DE231),"")</f>
        <v/>
      </c>
      <c r="DH220" s="6" t="str">
        <f>IF($C220="OK",_xlfn.NUMBERVALUE(Plantilla!DF231),"")</f>
        <v/>
      </c>
      <c r="DI220" s="6" t="str">
        <f>IF($C220="OK",_xlfn.NUMBERVALUE(Plantilla!DG231),"")</f>
        <v/>
      </c>
      <c r="DJ220" s="6" t="str">
        <f>IF($C220="OK",_xlfn.NUMBERVALUE(Plantilla!DH231),"")</f>
        <v/>
      </c>
      <c r="DK220" s="6" t="str">
        <f>IF($C220="OK",_xlfn.NUMBERVALUE(Plantilla!DI231),"")</f>
        <v/>
      </c>
      <c r="DL220" s="6" t="str">
        <f>IF($C220="OK",_xlfn.NUMBERVALUE(Plantilla!DJ231),"")</f>
        <v/>
      </c>
      <c r="DM220" s="6" t="str">
        <f>IF($C220="OK",_xlfn.NUMBERVALUE(Plantilla!DK231),"")</f>
        <v/>
      </c>
      <c r="DN220" s="6" t="str">
        <f>IF($C220="OK",_xlfn.NUMBERVALUE(Plantilla!DL231),"")</f>
        <v/>
      </c>
      <c r="DO220" s="6" t="str">
        <f>IF($C220="OK",_xlfn.NUMBERVALUE(Plantilla!DM231),"")</f>
        <v/>
      </c>
      <c r="DP220" s="6" t="str">
        <f>IF($C220="OK",_xlfn.NUMBERVALUE(Plantilla!DN231),"")</f>
        <v/>
      </c>
      <c r="DQ220" s="6" t="str">
        <f>IF($C220="OK",_xlfn.NUMBERVALUE(Plantilla!DO231),"")</f>
        <v/>
      </c>
      <c r="DR220" s="6" t="str">
        <f>IF($C220="OK",_xlfn.NUMBERVALUE(Plantilla!DP231),"")</f>
        <v/>
      </c>
      <c r="DS220" t="str">
        <f>IF($C220="OK",TEXT(Plantilla!DR231,"#"),"")</f>
        <v/>
      </c>
      <c r="DT220" s="6"/>
    </row>
    <row r="221" spans="1:124" x14ac:dyDescent="0.25">
      <c r="A221" t="str">
        <f>IF(Plantilla!$I$6="¡Perfecto!, Guarda el archivo y adjúntalo a tu interfaz de Nómina Electrónica","OK","Error")</f>
        <v>OK</v>
      </c>
      <c r="B221" t="str">
        <f>IF(Plantilla!$I$6="¡Perfecto!, Guarda el archivo y adjúntalo a tu interfaz de Nómina Electrónica",MID(Plantilla!$D$2,SEARCH("V",Plantilla!$D$2),10),"")</f>
        <v>V2.0</v>
      </c>
      <c r="C221" t="str">
        <f>Plantilla!C232</f>
        <v/>
      </c>
      <c r="D221" t="str">
        <f>IF($C221="OK",Plantilla!B232,"")</f>
        <v/>
      </c>
      <c r="E221" t="str">
        <f>IF($C221="OK",
   VLOOKUP(Plantilla!$E$4,'Tablas '!$AP$4:$AT$6,5,FALSE),
"")</f>
        <v/>
      </c>
      <c r="F221" t="str">
        <f>IF($C221="OK",TEXT(Plantilla!D232,"#"),"")</f>
        <v/>
      </c>
      <c r="G221" t="str">
        <f>IF($C221="OK",
   VLOOKUP(Plantilla!E232,'Tablas '!$B$4:$C$14,2,FALSE),
"")</f>
        <v/>
      </c>
      <c r="H221" t="str">
        <f>IF($C221="OK",TEXT(Plantilla!F232,"#"),"")</f>
        <v/>
      </c>
      <c r="I221" t="str">
        <f>IF($C221="OK",TEXT(Plantilla!G232,"#"),"")</f>
        <v/>
      </c>
      <c r="J221" t="str">
        <f>IF($C221="OK",TEXT(Plantilla!H232,"#"),"")</f>
        <v/>
      </c>
      <c r="K221" t="str">
        <f>IF($C221="OK",TEXT(Plantilla!I232,"#"),"")</f>
        <v/>
      </c>
      <c r="L221" t="str">
        <f>IF($C221="OK",TEXT(Plantilla!J232,"#"),"")</f>
        <v/>
      </c>
      <c r="M221" t="str">
        <f>IF($C221="OK",TEXT(Plantilla!K232,"#"),"")</f>
        <v/>
      </c>
      <c r="N221" t="str">
        <f>IF($C221="OK",
   CONCATENATE(YEAR(Plantilla!L232),"-",TEXT(MONTH(Plantilla!L232),"00"),"-",TEXT(DAY(Plantilla!L232),"00")),
"")</f>
        <v/>
      </c>
      <c r="O221" t="str">
        <f>IF($C221="OK",_xlfn.NUMBERVALUE(Plantilla!M232),"")</f>
        <v/>
      </c>
      <c r="P221" t="str">
        <f>IF($C221="OK",
   IF(Plantilla!N232&lt;&gt;"",
      CONCATENATE(YEAR(Plantilla!N232),"-",TEXT(MONTH(Plantilla!N232),"00"),"-",TEXT(DAY(Plantilla!N232),"00")),
   ""),
"")</f>
        <v/>
      </c>
      <c r="Q221" t="str">
        <f>IF($C221="OK",
   VLOOKUP(Plantilla!O232,'Tablas '!$E$4:$F$19,2,FALSE),
"")</f>
        <v/>
      </c>
      <c r="R221" t="str">
        <f>IF($C221="OK",
   VLOOKUP(Plantilla!P232,'Tablas '!$H$4:$I$5,2,FALSE),
"")</f>
        <v/>
      </c>
      <c r="S221" t="str">
        <f>IF($C221="OK",
   VLOOKUP(Plantilla!Q232,'Tablas '!$K$4:$L$8,2,FALSE),
"")</f>
        <v/>
      </c>
      <c r="T221" t="str">
        <f>IF($C221="OK",
   VLOOKUP(Plantilla!R232,'Tablas '!$AE$4:$AF$6,2,FALSE),
"")</f>
        <v/>
      </c>
      <c r="U221" t="str">
        <f>IF($C221="OK",
   VLOOKUP(Plantilla!S232,'Tablas '!$AE$4:$AF$6,2,FALSE),
"")</f>
        <v/>
      </c>
      <c r="V221" t="str">
        <f>IF($C221="OK",TEXT(Plantilla!T232,"#"),"")</f>
        <v/>
      </c>
      <c r="W221" s="84" t="str">
        <f>IF($C221="OK",
   VLOOKUP(Plantilla!U232,'Tablas '!$AM$4:$AN$1126,2,FALSE),
"")</f>
        <v/>
      </c>
      <c r="X221" t="str">
        <f>IF($C221="OK",TEXT(Plantilla!V232,"#"),"")</f>
        <v/>
      </c>
      <c r="Y221" t="str">
        <f>IF($C221="OK",
   CONCATENATE(YEAR(Plantilla!W232),"-",TEXT(MONTH(Plantilla!W232),"00"),"-",TEXT(DAY(Plantilla!W232),"00")),
"")</f>
        <v/>
      </c>
      <c r="Z221" t="str">
        <f>IF($C221="OK",
   CONCATENATE(YEAR(Plantilla!X232),"-",TEXT(MONTH(Plantilla!X232),"00"),"-",TEXT(DAY(Plantilla!X232),"00")),
"")</f>
        <v/>
      </c>
      <c r="AA221" t="str">
        <f>IF($C221="OK",
   TEXT(VLOOKUP(Plantilla!Y232,'Tablas '!$Q$4:$R$9,2,FALSE),"#"),
"")</f>
        <v/>
      </c>
      <c r="AB221" t="str">
        <f>IF($C221="OK",
   CONCATENATE(YEAR(Plantilla!Z232),"-",TEXT(MONTH(Plantilla!Z232),"00"),"-",TEXT(DAY(Plantilla!Z232),"00")),
"")</f>
        <v/>
      </c>
      <c r="AC221" t="str">
        <f>IF($C221="OK",
   TEXT(VLOOKUP(Plantilla!AA232,'Tablas '!$T$4:$U$13,2,FALSE),"#"),
"")</f>
        <v/>
      </c>
      <c r="AD221" t="str">
        <f>IF($C221="OK",TEXT(Plantilla!AB232,"#"),"")</f>
        <v/>
      </c>
      <c r="AE221" t="str">
        <f>IF($C221="OK",
   IF(Plantilla!AC232&lt;&gt;"",
      TEXT(VLOOKUP(Plantilla!AC232,'Tablas '!$W$4:$X$7,2,FALSE),"#"),
   ""),
"")</f>
        <v/>
      </c>
      <c r="AF221" t="str">
        <f>IF($C221="OK",TEXT(Plantilla!AD232,"#"),"")</f>
        <v/>
      </c>
      <c r="AG221" s="6" t="str">
        <f>IF($C221="OK",_xlfn.NUMBERVALUE(Plantilla!AE232),"")</f>
        <v/>
      </c>
      <c r="AH221" s="4" t="str">
        <f>IF($C221="OK",_xlfn.NUMBERVALUE(Plantilla!AF232),"")</f>
        <v/>
      </c>
      <c r="AI221" s="6" t="str">
        <f>IF($C221="OK",_xlfn.NUMBERVALUE(Plantilla!AG232),"")</f>
        <v/>
      </c>
      <c r="AJ221" s="6" t="str">
        <f>IF($C221="OK",_xlfn.NUMBERVALUE(Plantilla!AH232),"")</f>
        <v/>
      </c>
      <c r="AK221" s="6" t="str">
        <f>IF($C221="OK",_xlfn.NUMBERVALUE(Plantilla!AI232),"")</f>
        <v/>
      </c>
      <c r="AL221" s="6" t="str">
        <f>IF($C221="OK",_xlfn.NUMBERVALUE(Plantilla!AJ232),"")</f>
        <v/>
      </c>
      <c r="AM221" s="4" t="str">
        <f>IF($C221="OK",_xlfn.NUMBERVALUE(Plantilla!AK232),"")</f>
        <v/>
      </c>
      <c r="AN221" s="6" t="str">
        <f>IF($C221="OK",_xlfn.NUMBERVALUE(Plantilla!AL232),"")</f>
        <v/>
      </c>
      <c r="AO221" s="4" t="str">
        <f>IF($C221="OK",_xlfn.NUMBERVALUE(Plantilla!AM232),"")</f>
        <v/>
      </c>
      <c r="AP221" s="6" t="str">
        <f>IF($C221="OK",_xlfn.NUMBERVALUE(Plantilla!AN232),"")</f>
        <v/>
      </c>
      <c r="AQ221" s="4" t="str">
        <f>IF($C221="OK",_xlfn.NUMBERVALUE(Plantilla!AO232),"")</f>
        <v/>
      </c>
      <c r="AR221" s="6" t="str">
        <f>IF($C221="OK",_xlfn.NUMBERVALUE(Plantilla!AP232),"")</f>
        <v/>
      </c>
      <c r="AS221" s="4" t="str">
        <f>IF($C221="OK",_xlfn.NUMBERVALUE(Plantilla!AQ232),"")</f>
        <v/>
      </c>
      <c r="AT221" s="6" t="str">
        <f>IF($C221="OK",_xlfn.NUMBERVALUE(Plantilla!AR232),"")</f>
        <v/>
      </c>
      <c r="AU221" s="4" t="str">
        <f>IF($C221="OK",_xlfn.NUMBERVALUE(Plantilla!AS232),"")</f>
        <v/>
      </c>
      <c r="AV221" s="6" t="str">
        <f>IF($C221="OK",_xlfn.NUMBERVALUE(Plantilla!AT232),"")</f>
        <v/>
      </c>
      <c r="AW221" s="4" t="str">
        <f>IF($C221="OK",_xlfn.NUMBERVALUE(Plantilla!AU232),"")</f>
        <v/>
      </c>
      <c r="AX221" s="6" t="str">
        <f>IF($C221="OK",_xlfn.NUMBERVALUE(Plantilla!AV232),"")</f>
        <v/>
      </c>
      <c r="AY221" s="4" t="str">
        <f>IF($C221="OK",_xlfn.NUMBERVALUE(Plantilla!AW232),"")</f>
        <v/>
      </c>
      <c r="AZ221" s="6" t="str">
        <f>IF($C221="OK",_xlfn.NUMBERVALUE(Plantilla!AX232),"")</f>
        <v/>
      </c>
      <c r="BA221" t="str">
        <f>IF($C221="OK",_xlfn.NUMBERVALUE(Plantilla!AY232),"")</f>
        <v/>
      </c>
      <c r="BB221" t="str">
        <f>IF($C221="OK",_xlfn.NUMBERVALUE(Plantilla!AZ232),"")</f>
        <v/>
      </c>
      <c r="BC221" s="4" t="str">
        <f>IF($C221="OK",_xlfn.NUMBERVALUE(Plantilla!BA232),"")</f>
        <v/>
      </c>
      <c r="BD221" s="6" t="str">
        <f>IF($C221="OK",_xlfn.NUMBERVALUE(Plantilla!BB232),"")</f>
        <v/>
      </c>
      <c r="BE221" s="4" t="str">
        <f>IF($C221="OK",_xlfn.NUMBERVALUE(Plantilla!BC232),"")</f>
        <v/>
      </c>
      <c r="BF221" s="6" t="str">
        <f>IF($C221="OK",_xlfn.NUMBERVALUE(Plantilla!BD232),"")</f>
        <v/>
      </c>
      <c r="BG221" s="4" t="str">
        <f>IF($C221="OK",_xlfn.NUMBERVALUE(Plantilla!BE232),"")</f>
        <v/>
      </c>
      <c r="BH221" s="6" t="str">
        <f>IF($C221="OK",_xlfn.NUMBERVALUE(Plantilla!BF232),"")</f>
        <v/>
      </c>
      <c r="BI221" s="110" t="str">
        <f>IF($C221="OK",_xlfn.NUMBERVALUE(Plantilla!BG232),"")</f>
        <v/>
      </c>
      <c r="BJ221" s="6" t="str">
        <f>IF($C221="OK",_xlfn.NUMBERVALUE(Plantilla!BH232),"")</f>
        <v/>
      </c>
      <c r="BK221" s="109" t="str">
        <f>IF($C221="OK",_xlfn.NUMBERVALUE(Plantilla!BI232),"")</f>
        <v/>
      </c>
      <c r="BL221" s="6" t="str">
        <f>IF($C221="OK",
   IF(Plantilla!BJ232&lt;&gt;"",
      TEXT(VLOOKUP(Plantilla!BJ232,'Tablas '!$Z$4:$AA$6,2,FALSE),"#"),
   ""),
"")</f>
        <v/>
      </c>
      <c r="BM221" s="4" t="str">
        <f>IF($C221="OK",_xlfn.NUMBERVALUE(Plantilla!BK232),"")</f>
        <v/>
      </c>
      <c r="BN221" s="4" t="str">
        <f>IF($C221="OK",_xlfn.NUMBERVALUE(Plantilla!BL232),"")</f>
        <v/>
      </c>
      <c r="BO221" s="6" t="str">
        <f>IF($C221="OK",_xlfn.NUMBERVALUE(Plantilla!BM232),"")</f>
        <v/>
      </c>
      <c r="BP221" s="4" t="str">
        <f>IF($C221="OK",_xlfn.NUMBERVALUE(Plantilla!BN232),"")</f>
        <v/>
      </c>
      <c r="BQ221" s="6" t="str">
        <f>IF($C221="OK",_xlfn.NUMBERVALUE(Plantilla!BO232),"")</f>
        <v/>
      </c>
      <c r="BR221" s="4" t="str">
        <f>IF($C221="OK",_xlfn.NUMBERVALUE(Plantilla!BP232),"")</f>
        <v/>
      </c>
      <c r="BS221" s="6" t="str">
        <f>IF($C221="OK",_xlfn.NUMBERVALUE(Plantilla!BQ232),"")</f>
        <v/>
      </c>
      <c r="BT221" s="4" t="str">
        <f>IF($C221="OK",_xlfn.NUMBERVALUE(Plantilla!BR232),"")</f>
        <v/>
      </c>
      <c r="BU221" s="6" t="str">
        <f>IF($C221="OK",_xlfn.NUMBERVALUE(Plantilla!BS232),"")</f>
        <v/>
      </c>
      <c r="BV221" s="6" t="str">
        <f>IF($C221="OK",_xlfn.NUMBERVALUE(Plantilla!BT232),"")</f>
        <v/>
      </c>
      <c r="BW221" s="6" t="str">
        <f>IF($C221="OK",_xlfn.NUMBERVALUE(Plantilla!BU232),"")</f>
        <v/>
      </c>
      <c r="BX221" s="6" t="str">
        <f>IF($C221="OK",_xlfn.NUMBERVALUE(Plantilla!BV232),"")</f>
        <v/>
      </c>
      <c r="BY221" s="6" t="str">
        <f>IF($C221="OK",_xlfn.NUMBERVALUE(Plantilla!BW232),"")</f>
        <v/>
      </c>
      <c r="BZ221" s="6" t="str">
        <f>IF($C221="OK",_xlfn.NUMBERVALUE(Plantilla!BX232),"")</f>
        <v/>
      </c>
      <c r="CA221" s="6" t="str">
        <f>IF($C221="OK",_xlfn.NUMBERVALUE(Plantilla!BY232),"")</f>
        <v/>
      </c>
      <c r="CB221" s="6" t="str">
        <f>IF($C221="OK",_xlfn.NUMBERVALUE(Plantilla!BZ232),"")</f>
        <v/>
      </c>
      <c r="CC221" s="6" t="str">
        <f>IF($C221="OK",_xlfn.NUMBERVALUE(Plantilla!CA232),"")</f>
        <v/>
      </c>
      <c r="CD221" s="6" t="str">
        <f>IF($C221="OK",_xlfn.NUMBERVALUE(Plantilla!CB232),"")</f>
        <v/>
      </c>
      <c r="CE221" s="6" t="str">
        <f>IF($C221="OK",_xlfn.NUMBERVALUE(Plantilla!CC232),"")</f>
        <v/>
      </c>
      <c r="CF221" s="4" t="str">
        <f>IF($C221="OK",_xlfn.NUMBERVALUE(Plantilla!CD232),"")</f>
        <v/>
      </c>
      <c r="CG221" s="6" t="str">
        <f>IF($C221="OK",_xlfn.NUMBERVALUE(Plantilla!CE232),"")</f>
        <v/>
      </c>
      <c r="CH221" s="6" t="str">
        <f>IF($C221="OK",_xlfn.NUMBERVALUE(Plantilla!CF232),"")</f>
        <v/>
      </c>
      <c r="CI221" s="6" t="str">
        <f>IF($C221="OK",_xlfn.NUMBERVALUE(Plantilla!CG232),"")</f>
        <v/>
      </c>
      <c r="CJ221" s="6" t="str">
        <f>IF($C221="OK",_xlfn.NUMBERVALUE(Plantilla!CH232),"")</f>
        <v/>
      </c>
      <c r="CK221" s="6" t="str">
        <f>IF($C221="OK",_xlfn.NUMBERVALUE(Plantilla!CI232),"")</f>
        <v/>
      </c>
      <c r="CL221" s="6" t="str">
        <f>IF($C221="OK",_xlfn.NUMBERVALUE(Plantilla!CJ232),"")</f>
        <v/>
      </c>
      <c r="CM221" t="str">
        <f>IF($C221="OK",TEXT(Plantilla!CK232,"#"),"")</f>
        <v/>
      </c>
      <c r="CN221" s="6" t="str">
        <f>IF($C221="OK",_xlfn.NUMBERVALUE(Plantilla!CL232),"")</f>
        <v/>
      </c>
      <c r="CO221" s="6" t="str">
        <f>IF($C221="OK",_xlfn.NUMBERVALUE(Plantilla!CM232),"")</f>
        <v/>
      </c>
      <c r="CP221" s="110" t="str">
        <f>IF($C221="OK",_xlfn.NUMBERVALUE(Plantilla!CN232),"")</f>
        <v/>
      </c>
      <c r="CQ221" s="6" t="str">
        <f>IF($C221="OK",_xlfn.NUMBERVALUE(Plantilla!CO232),"")</f>
        <v/>
      </c>
      <c r="CR221" s="109" t="str">
        <f>IF($C221="OK",_xlfn.NUMBERVALUE(Plantilla!CP232),"")</f>
        <v/>
      </c>
      <c r="CS221" s="110" t="str">
        <f>IF($C221="OK",_xlfn.NUMBERVALUE(Plantilla!CQ232),"")</f>
        <v/>
      </c>
      <c r="CT221" s="6" t="str">
        <f>IF($C221="OK",_xlfn.NUMBERVALUE(Plantilla!CR232),"")</f>
        <v/>
      </c>
      <c r="CU221" s="109" t="str">
        <f>IF($C221="OK",_xlfn.NUMBERVALUE(Plantilla!CS232),"")</f>
        <v/>
      </c>
      <c r="CV221" s="110" t="str">
        <f>IF($C221="OK",_xlfn.NUMBERVALUE(Plantilla!CT232),"")</f>
        <v/>
      </c>
      <c r="CW221" s="6" t="str">
        <f>IF($C221="OK",_xlfn.NUMBERVALUE(Plantilla!CU232),"")</f>
        <v/>
      </c>
      <c r="CX221" s="82" t="str">
        <f>IF($C221="OK",_xlfn.NUMBERVALUE(Plantilla!CV232),"")</f>
        <v/>
      </c>
      <c r="CY221" s="6" t="str">
        <f>IF($C221="OK",_xlfn.NUMBERVALUE(Plantilla!CW232),"")</f>
        <v/>
      </c>
      <c r="CZ221" s="82" t="str">
        <f>IF($C221="OK",_xlfn.NUMBERVALUE(Plantilla!CX232),"")</f>
        <v/>
      </c>
      <c r="DA221" s="6" t="str">
        <f>IF($C221="OK",_xlfn.NUMBERVALUE(Plantilla!CY232),"")</f>
        <v/>
      </c>
      <c r="DB221" s="109" t="str">
        <f>IF($C221="OK",_xlfn.NUMBERVALUE(Plantilla!CZ232),"")</f>
        <v/>
      </c>
      <c r="DC221" s="6" t="str">
        <f>IF($C221="OK",_xlfn.NUMBERVALUE(Plantilla!DA232),"")</f>
        <v/>
      </c>
      <c r="DD221" s="6" t="str">
        <f>IF($C221="OK",TEXT(Plantilla!DB232,"#"),"")</f>
        <v/>
      </c>
      <c r="DE221" s="6" t="str">
        <f>IF($C221="OK",_xlfn.NUMBERVALUE(Plantilla!DC232),"")</f>
        <v/>
      </c>
      <c r="DF221" s="4" t="str">
        <f>IF($C221="OK",_xlfn.NUMBERVALUE(Plantilla!DD232),"")</f>
        <v/>
      </c>
      <c r="DG221" s="6" t="str">
        <f>IF($C221="OK",_xlfn.NUMBERVALUE(Plantilla!DE232),"")</f>
        <v/>
      </c>
      <c r="DH221" s="6" t="str">
        <f>IF($C221="OK",_xlfn.NUMBERVALUE(Plantilla!DF232),"")</f>
        <v/>
      </c>
      <c r="DI221" s="6" t="str">
        <f>IF($C221="OK",_xlfn.NUMBERVALUE(Plantilla!DG232),"")</f>
        <v/>
      </c>
      <c r="DJ221" s="6" t="str">
        <f>IF($C221="OK",_xlfn.NUMBERVALUE(Plantilla!DH232),"")</f>
        <v/>
      </c>
      <c r="DK221" s="6" t="str">
        <f>IF($C221="OK",_xlfn.NUMBERVALUE(Plantilla!DI232),"")</f>
        <v/>
      </c>
      <c r="DL221" s="6" t="str">
        <f>IF($C221="OK",_xlfn.NUMBERVALUE(Plantilla!DJ232),"")</f>
        <v/>
      </c>
      <c r="DM221" s="6" t="str">
        <f>IF($C221="OK",_xlfn.NUMBERVALUE(Plantilla!DK232),"")</f>
        <v/>
      </c>
      <c r="DN221" s="6" t="str">
        <f>IF($C221="OK",_xlfn.NUMBERVALUE(Plantilla!DL232),"")</f>
        <v/>
      </c>
      <c r="DO221" s="6" t="str">
        <f>IF($C221="OK",_xlfn.NUMBERVALUE(Plantilla!DM232),"")</f>
        <v/>
      </c>
      <c r="DP221" s="6" t="str">
        <f>IF($C221="OK",_xlfn.NUMBERVALUE(Plantilla!DN232),"")</f>
        <v/>
      </c>
      <c r="DQ221" s="6" t="str">
        <f>IF($C221="OK",_xlfn.NUMBERVALUE(Plantilla!DO232),"")</f>
        <v/>
      </c>
      <c r="DR221" s="6" t="str">
        <f>IF($C221="OK",_xlfn.NUMBERVALUE(Plantilla!DP232),"")</f>
        <v/>
      </c>
      <c r="DS221" t="str">
        <f>IF($C221="OK",TEXT(Plantilla!DR232,"#"),"")</f>
        <v/>
      </c>
      <c r="DT221" s="6"/>
    </row>
    <row r="222" spans="1:124" x14ac:dyDescent="0.25">
      <c r="A222" t="str">
        <f>IF(Plantilla!$I$6="¡Perfecto!, Guarda el archivo y adjúntalo a tu interfaz de Nómina Electrónica","OK","Error")</f>
        <v>OK</v>
      </c>
      <c r="B222" t="str">
        <f>IF(Plantilla!$I$6="¡Perfecto!, Guarda el archivo y adjúntalo a tu interfaz de Nómina Electrónica",MID(Plantilla!$D$2,SEARCH("V",Plantilla!$D$2),10),"")</f>
        <v>V2.0</v>
      </c>
      <c r="C222" t="str">
        <f>Plantilla!C233</f>
        <v/>
      </c>
      <c r="D222" t="str">
        <f>IF($C222="OK",Plantilla!B233,"")</f>
        <v/>
      </c>
      <c r="E222" t="str">
        <f>IF($C222="OK",
   VLOOKUP(Plantilla!$E$4,'Tablas '!$AP$4:$AT$6,5,FALSE),
"")</f>
        <v/>
      </c>
      <c r="F222" t="str">
        <f>IF($C222="OK",TEXT(Plantilla!D233,"#"),"")</f>
        <v/>
      </c>
      <c r="G222" t="str">
        <f>IF($C222="OK",
   VLOOKUP(Plantilla!E233,'Tablas '!$B$4:$C$14,2,FALSE),
"")</f>
        <v/>
      </c>
      <c r="H222" t="str">
        <f>IF($C222="OK",TEXT(Plantilla!F233,"#"),"")</f>
        <v/>
      </c>
      <c r="I222" t="str">
        <f>IF($C222="OK",TEXT(Plantilla!G233,"#"),"")</f>
        <v/>
      </c>
      <c r="J222" t="str">
        <f>IF($C222="OK",TEXT(Plantilla!H233,"#"),"")</f>
        <v/>
      </c>
      <c r="K222" t="str">
        <f>IF($C222="OK",TEXT(Plantilla!I233,"#"),"")</f>
        <v/>
      </c>
      <c r="L222" t="str">
        <f>IF($C222="OK",TEXT(Plantilla!J233,"#"),"")</f>
        <v/>
      </c>
      <c r="M222" t="str">
        <f>IF($C222="OK",TEXT(Plantilla!K233,"#"),"")</f>
        <v/>
      </c>
      <c r="N222" t="str">
        <f>IF($C222="OK",
   CONCATENATE(YEAR(Plantilla!L233),"-",TEXT(MONTH(Plantilla!L233),"00"),"-",TEXT(DAY(Plantilla!L233),"00")),
"")</f>
        <v/>
      </c>
      <c r="O222" t="str">
        <f>IF($C222="OK",_xlfn.NUMBERVALUE(Plantilla!M233),"")</f>
        <v/>
      </c>
      <c r="P222" t="str">
        <f>IF($C222="OK",
   IF(Plantilla!N233&lt;&gt;"",
      CONCATENATE(YEAR(Plantilla!N233),"-",TEXT(MONTH(Plantilla!N233),"00"),"-",TEXT(DAY(Plantilla!N233),"00")),
   ""),
"")</f>
        <v/>
      </c>
      <c r="Q222" t="str">
        <f>IF($C222="OK",
   VLOOKUP(Plantilla!O233,'Tablas '!$E$4:$F$19,2,FALSE),
"")</f>
        <v/>
      </c>
      <c r="R222" t="str">
        <f>IF($C222="OK",
   VLOOKUP(Plantilla!P233,'Tablas '!$H$4:$I$5,2,FALSE),
"")</f>
        <v/>
      </c>
      <c r="S222" t="str">
        <f>IF($C222="OK",
   VLOOKUP(Plantilla!Q233,'Tablas '!$K$4:$L$8,2,FALSE),
"")</f>
        <v/>
      </c>
      <c r="T222" t="str">
        <f>IF($C222="OK",
   VLOOKUP(Plantilla!R233,'Tablas '!$AE$4:$AF$6,2,FALSE),
"")</f>
        <v/>
      </c>
      <c r="U222" t="str">
        <f>IF($C222="OK",
   VLOOKUP(Plantilla!S233,'Tablas '!$AE$4:$AF$6,2,FALSE),
"")</f>
        <v/>
      </c>
      <c r="V222" t="str">
        <f>IF($C222="OK",TEXT(Plantilla!T233,"#"),"")</f>
        <v/>
      </c>
      <c r="W222" s="84" t="str">
        <f>IF($C222="OK",
   VLOOKUP(Plantilla!U233,'Tablas '!$AM$4:$AN$1126,2,FALSE),
"")</f>
        <v/>
      </c>
      <c r="X222" t="str">
        <f>IF($C222="OK",TEXT(Plantilla!V233,"#"),"")</f>
        <v/>
      </c>
      <c r="Y222" t="str">
        <f>IF($C222="OK",
   CONCATENATE(YEAR(Plantilla!W233),"-",TEXT(MONTH(Plantilla!W233),"00"),"-",TEXT(DAY(Plantilla!W233),"00")),
"")</f>
        <v/>
      </c>
      <c r="Z222" t="str">
        <f>IF($C222="OK",
   CONCATENATE(YEAR(Plantilla!X233),"-",TEXT(MONTH(Plantilla!X233),"00"),"-",TEXT(DAY(Plantilla!X233),"00")),
"")</f>
        <v/>
      </c>
      <c r="AA222" t="str">
        <f>IF($C222="OK",
   TEXT(VLOOKUP(Plantilla!Y233,'Tablas '!$Q$4:$R$9,2,FALSE),"#"),
"")</f>
        <v/>
      </c>
      <c r="AB222" t="str">
        <f>IF($C222="OK",
   CONCATENATE(YEAR(Plantilla!Z233),"-",TEXT(MONTH(Plantilla!Z233),"00"),"-",TEXT(DAY(Plantilla!Z233),"00")),
"")</f>
        <v/>
      </c>
      <c r="AC222" t="str">
        <f>IF($C222="OK",
   TEXT(VLOOKUP(Plantilla!AA233,'Tablas '!$T$4:$U$13,2,FALSE),"#"),
"")</f>
        <v/>
      </c>
      <c r="AD222" t="str">
        <f>IF($C222="OK",TEXT(Plantilla!AB233,"#"),"")</f>
        <v/>
      </c>
      <c r="AE222" t="str">
        <f>IF($C222="OK",
   IF(Plantilla!AC233&lt;&gt;"",
      TEXT(VLOOKUP(Plantilla!AC233,'Tablas '!$W$4:$X$7,2,FALSE),"#"),
   ""),
"")</f>
        <v/>
      </c>
      <c r="AF222" t="str">
        <f>IF($C222="OK",TEXT(Plantilla!AD233,"#"),"")</f>
        <v/>
      </c>
      <c r="AG222" s="6" t="str">
        <f>IF($C222="OK",_xlfn.NUMBERVALUE(Plantilla!AE233),"")</f>
        <v/>
      </c>
      <c r="AH222" s="4" t="str">
        <f>IF($C222="OK",_xlfn.NUMBERVALUE(Plantilla!AF233),"")</f>
        <v/>
      </c>
      <c r="AI222" s="6" t="str">
        <f>IF($C222="OK",_xlfn.NUMBERVALUE(Plantilla!AG233),"")</f>
        <v/>
      </c>
      <c r="AJ222" s="6" t="str">
        <f>IF($C222="OK",_xlfn.NUMBERVALUE(Plantilla!AH233),"")</f>
        <v/>
      </c>
      <c r="AK222" s="6" t="str">
        <f>IF($C222="OK",_xlfn.NUMBERVALUE(Plantilla!AI233),"")</f>
        <v/>
      </c>
      <c r="AL222" s="6" t="str">
        <f>IF($C222="OK",_xlfn.NUMBERVALUE(Plantilla!AJ233),"")</f>
        <v/>
      </c>
      <c r="AM222" s="4" t="str">
        <f>IF($C222="OK",_xlfn.NUMBERVALUE(Plantilla!AK233),"")</f>
        <v/>
      </c>
      <c r="AN222" s="6" t="str">
        <f>IF($C222="OK",_xlfn.NUMBERVALUE(Plantilla!AL233),"")</f>
        <v/>
      </c>
      <c r="AO222" s="4" t="str">
        <f>IF($C222="OK",_xlfn.NUMBERVALUE(Plantilla!AM233),"")</f>
        <v/>
      </c>
      <c r="AP222" s="6" t="str">
        <f>IF($C222="OK",_xlfn.NUMBERVALUE(Plantilla!AN233),"")</f>
        <v/>
      </c>
      <c r="AQ222" s="4" t="str">
        <f>IF($C222="OK",_xlfn.NUMBERVALUE(Plantilla!AO233),"")</f>
        <v/>
      </c>
      <c r="AR222" s="6" t="str">
        <f>IF($C222="OK",_xlfn.NUMBERVALUE(Plantilla!AP233),"")</f>
        <v/>
      </c>
      <c r="AS222" s="4" t="str">
        <f>IF($C222="OK",_xlfn.NUMBERVALUE(Plantilla!AQ233),"")</f>
        <v/>
      </c>
      <c r="AT222" s="6" t="str">
        <f>IF($C222="OK",_xlfn.NUMBERVALUE(Plantilla!AR233),"")</f>
        <v/>
      </c>
      <c r="AU222" s="4" t="str">
        <f>IF($C222="OK",_xlfn.NUMBERVALUE(Plantilla!AS233),"")</f>
        <v/>
      </c>
      <c r="AV222" s="6" t="str">
        <f>IF($C222="OK",_xlfn.NUMBERVALUE(Plantilla!AT233),"")</f>
        <v/>
      </c>
      <c r="AW222" s="4" t="str">
        <f>IF($C222="OK",_xlfn.NUMBERVALUE(Plantilla!AU233),"")</f>
        <v/>
      </c>
      <c r="AX222" s="6" t="str">
        <f>IF($C222="OK",_xlfn.NUMBERVALUE(Plantilla!AV233),"")</f>
        <v/>
      </c>
      <c r="AY222" s="4" t="str">
        <f>IF($C222="OK",_xlfn.NUMBERVALUE(Plantilla!AW233),"")</f>
        <v/>
      </c>
      <c r="AZ222" s="6" t="str">
        <f>IF($C222="OK",_xlfn.NUMBERVALUE(Plantilla!AX233),"")</f>
        <v/>
      </c>
      <c r="BA222" t="str">
        <f>IF($C222="OK",_xlfn.NUMBERVALUE(Plantilla!AY233),"")</f>
        <v/>
      </c>
      <c r="BB222" t="str">
        <f>IF($C222="OK",_xlfn.NUMBERVALUE(Plantilla!AZ233),"")</f>
        <v/>
      </c>
      <c r="BC222" s="4" t="str">
        <f>IF($C222="OK",_xlfn.NUMBERVALUE(Plantilla!BA233),"")</f>
        <v/>
      </c>
      <c r="BD222" s="6" t="str">
        <f>IF($C222="OK",_xlfn.NUMBERVALUE(Plantilla!BB233),"")</f>
        <v/>
      </c>
      <c r="BE222" s="4" t="str">
        <f>IF($C222="OK",_xlfn.NUMBERVALUE(Plantilla!BC233),"")</f>
        <v/>
      </c>
      <c r="BF222" s="6" t="str">
        <f>IF($C222="OK",_xlfn.NUMBERVALUE(Plantilla!BD233),"")</f>
        <v/>
      </c>
      <c r="BG222" s="4" t="str">
        <f>IF($C222="OK",_xlfn.NUMBERVALUE(Plantilla!BE233),"")</f>
        <v/>
      </c>
      <c r="BH222" s="6" t="str">
        <f>IF($C222="OK",_xlfn.NUMBERVALUE(Plantilla!BF233),"")</f>
        <v/>
      </c>
      <c r="BI222" s="110" t="str">
        <f>IF($C222="OK",_xlfn.NUMBERVALUE(Plantilla!BG233),"")</f>
        <v/>
      </c>
      <c r="BJ222" s="6" t="str">
        <f>IF($C222="OK",_xlfn.NUMBERVALUE(Plantilla!BH233),"")</f>
        <v/>
      </c>
      <c r="BK222" s="109" t="str">
        <f>IF($C222="OK",_xlfn.NUMBERVALUE(Plantilla!BI233),"")</f>
        <v/>
      </c>
      <c r="BL222" s="6" t="str">
        <f>IF($C222="OK",
   IF(Plantilla!BJ233&lt;&gt;"",
      TEXT(VLOOKUP(Plantilla!BJ233,'Tablas '!$Z$4:$AA$6,2,FALSE),"#"),
   ""),
"")</f>
        <v/>
      </c>
      <c r="BM222" s="4" t="str">
        <f>IF($C222="OK",_xlfn.NUMBERVALUE(Plantilla!BK233),"")</f>
        <v/>
      </c>
      <c r="BN222" s="4" t="str">
        <f>IF($C222="OK",_xlfn.NUMBERVALUE(Plantilla!BL233),"")</f>
        <v/>
      </c>
      <c r="BO222" s="6" t="str">
        <f>IF($C222="OK",_xlfn.NUMBERVALUE(Plantilla!BM233),"")</f>
        <v/>
      </c>
      <c r="BP222" s="4" t="str">
        <f>IF($C222="OK",_xlfn.NUMBERVALUE(Plantilla!BN233),"")</f>
        <v/>
      </c>
      <c r="BQ222" s="6" t="str">
        <f>IF($C222="OK",_xlfn.NUMBERVALUE(Plantilla!BO233),"")</f>
        <v/>
      </c>
      <c r="BR222" s="4" t="str">
        <f>IF($C222="OK",_xlfn.NUMBERVALUE(Plantilla!BP233),"")</f>
        <v/>
      </c>
      <c r="BS222" s="6" t="str">
        <f>IF($C222="OK",_xlfn.NUMBERVALUE(Plantilla!BQ233),"")</f>
        <v/>
      </c>
      <c r="BT222" s="4" t="str">
        <f>IF($C222="OK",_xlfn.NUMBERVALUE(Plantilla!BR233),"")</f>
        <v/>
      </c>
      <c r="BU222" s="6" t="str">
        <f>IF($C222="OK",_xlfn.NUMBERVALUE(Plantilla!BS233),"")</f>
        <v/>
      </c>
      <c r="BV222" s="6" t="str">
        <f>IF($C222="OK",_xlfn.NUMBERVALUE(Plantilla!BT233),"")</f>
        <v/>
      </c>
      <c r="BW222" s="6" t="str">
        <f>IF($C222="OK",_xlfn.NUMBERVALUE(Plantilla!BU233),"")</f>
        <v/>
      </c>
      <c r="BX222" s="6" t="str">
        <f>IF($C222="OK",_xlfn.NUMBERVALUE(Plantilla!BV233),"")</f>
        <v/>
      </c>
      <c r="BY222" s="6" t="str">
        <f>IF($C222="OK",_xlfn.NUMBERVALUE(Plantilla!BW233),"")</f>
        <v/>
      </c>
      <c r="BZ222" s="6" t="str">
        <f>IF($C222="OK",_xlfn.NUMBERVALUE(Plantilla!BX233),"")</f>
        <v/>
      </c>
      <c r="CA222" s="6" t="str">
        <f>IF($C222="OK",_xlfn.NUMBERVALUE(Plantilla!BY233),"")</f>
        <v/>
      </c>
      <c r="CB222" s="6" t="str">
        <f>IF($C222="OK",_xlfn.NUMBERVALUE(Plantilla!BZ233),"")</f>
        <v/>
      </c>
      <c r="CC222" s="6" t="str">
        <f>IF($C222="OK",_xlfn.NUMBERVALUE(Plantilla!CA233),"")</f>
        <v/>
      </c>
      <c r="CD222" s="6" t="str">
        <f>IF($C222="OK",_xlfn.NUMBERVALUE(Plantilla!CB233),"")</f>
        <v/>
      </c>
      <c r="CE222" s="6" t="str">
        <f>IF($C222="OK",_xlfn.NUMBERVALUE(Plantilla!CC233),"")</f>
        <v/>
      </c>
      <c r="CF222" s="4" t="str">
        <f>IF($C222="OK",_xlfn.NUMBERVALUE(Plantilla!CD233),"")</f>
        <v/>
      </c>
      <c r="CG222" s="6" t="str">
        <f>IF($C222="OK",_xlfn.NUMBERVALUE(Plantilla!CE233),"")</f>
        <v/>
      </c>
      <c r="CH222" s="6" t="str">
        <f>IF($C222="OK",_xlfn.NUMBERVALUE(Plantilla!CF233),"")</f>
        <v/>
      </c>
      <c r="CI222" s="6" t="str">
        <f>IF($C222="OK",_xlfn.NUMBERVALUE(Plantilla!CG233),"")</f>
        <v/>
      </c>
      <c r="CJ222" s="6" t="str">
        <f>IF($C222="OK",_xlfn.NUMBERVALUE(Plantilla!CH233),"")</f>
        <v/>
      </c>
      <c r="CK222" s="6" t="str">
        <f>IF($C222="OK",_xlfn.NUMBERVALUE(Plantilla!CI233),"")</f>
        <v/>
      </c>
      <c r="CL222" s="6" t="str">
        <f>IF($C222="OK",_xlfn.NUMBERVALUE(Plantilla!CJ233),"")</f>
        <v/>
      </c>
      <c r="CM222" t="str">
        <f>IF($C222="OK",TEXT(Plantilla!CK233,"#"),"")</f>
        <v/>
      </c>
      <c r="CN222" s="6" t="str">
        <f>IF($C222="OK",_xlfn.NUMBERVALUE(Plantilla!CL233),"")</f>
        <v/>
      </c>
      <c r="CO222" s="6" t="str">
        <f>IF($C222="OK",_xlfn.NUMBERVALUE(Plantilla!CM233),"")</f>
        <v/>
      </c>
      <c r="CP222" s="110" t="str">
        <f>IF($C222="OK",_xlfn.NUMBERVALUE(Plantilla!CN233),"")</f>
        <v/>
      </c>
      <c r="CQ222" s="6" t="str">
        <f>IF($C222="OK",_xlfn.NUMBERVALUE(Plantilla!CO233),"")</f>
        <v/>
      </c>
      <c r="CR222" s="109" t="str">
        <f>IF($C222="OK",_xlfn.NUMBERVALUE(Plantilla!CP233),"")</f>
        <v/>
      </c>
      <c r="CS222" s="110" t="str">
        <f>IF($C222="OK",_xlfn.NUMBERVALUE(Plantilla!CQ233),"")</f>
        <v/>
      </c>
      <c r="CT222" s="6" t="str">
        <f>IF($C222="OK",_xlfn.NUMBERVALUE(Plantilla!CR233),"")</f>
        <v/>
      </c>
      <c r="CU222" s="109" t="str">
        <f>IF($C222="OK",_xlfn.NUMBERVALUE(Plantilla!CS233),"")</f>
        <v/>
      </c>
      <c r="CV222" s="110" t="str">
        <f>IF($C222="OK",_xlfn.NUMBERVALUE(Plantilla!CT233),"")</f>
        <v/>
      </c>
      <c r="CW222" s="6" t="str">
        <f>IF($C222="OK",_xlfn.NUMBERVALUE(Plantilla!CU233),"")</f>
        <v/>
      </c>
      <c r="CX222" s="82" t="str">
        <f>IF($C222="OK",_xlfn.NUMBERVALUE(Plantilla!CV233),"")</f>
        <v/>
      </c>
      <c r="CY222" s="6" t="str">
        <f>IF($C222="OK",_xlfn.NUMBERVALUE(Plantilla!CW233),"")</f>
        <v/>
      </c>
      <c r="CZ222" s="82" t="str">
        <f>IF($C222="OK",_xlfn.NUMBERVALUE(Plantilla!CX233),"")</f>
        <v/>
      </c>
      <c r="DA222" s="6" t="str">
        <f>IF($C222="OK",_xlfn.NUMBERVALUE(Plantilla!CY233),"")</f>
        <v/>
      </c>
      <c r="DB222" s="109" t="str">
        <f>IF($C222="OK",_xlfn.NUMBERVALUE(Plantilla!CZ233),"")</f>
        <v/>
      </c>
      <c r="DC222" s="6" t="str">
        <f>IF($C222="OK",_xlfn.NUMBERVALUE(Plantilla!DA233),"")</f>
        <v/>
      </c>
      <c r="DD222" s="6" t="str">
        <f>IF($C222="OK",TEXT(Plantilla!DB233,"#"),"")</f>
        <v/>
      </c>
      <c r="DE222" s="6" t="str">
        <f>IF($C222="OK",_xlfn.NUMBERVALUE(Plantilla!DC233),"")</f>
        <v/>
      </c>
      <c r="DF222" s="4" t="str">
        <f>IF($C222="OK",_xlfn.NUMBERVALUE(Plantilla!DD233),"")</f>
        <v/>
      </c>
      <c r="DG222" s="6" t="str">
        <f>IF($C222="OK",_xlfn.NUMBERVALUE(Plantilla!DE233),"")</f>
        <v/>
      </c>
      <c r="DH222" s="6" t="str">
        <f>IF($C222="OK",_xlfn.NUMBERVALUE(Plantilla!DF233),"")</f>
        <v/>
      </c>
      <c r="DI222" s="6" t="str">
        <f>IF($C222="OK",_xlfn.NUMBERVALUE(Plantilla!DG233),"")</f>
        <v/>
      </c>
      <c r="DJ222" s="6" t="str">
        <f>IF($C222="OK",_xlfn.NUMBERVALUE(Plantilla!DH233),"")</f>
        <v/>
      </c>
      <c r="DK222" s="6" t="str">
        <f>IF($C222="OK",_xlfn.NUMBERVALUE(Plantilla!DI233),"")</f>
        <v/>
      </c>
      <c r="DL222" s="6" t="str">
        <f>IF($C222="OK",_xlfn.NUMBERVALUE(Plantilla!DJ233),"")</f>
        <v/>
      </c>
      <c r="DM222" s="6" t="str">
        <f>IF($C222="OK",_xlfn.NUMBERVALUE(Plantilla!DK233),"")</f>
        <v/>
      </c>
      <c r="DN222" s="6" t="str">
        <f>IF($C222="OK",_xlfn.NUMBERVALUE(Plantilla!DL233),"")</f>
        <v/>
      </c>
      <c r="DO222" s="6" t="str">
        <f>IF($C222="OK",_xlfn.NUMBERVALUE(Plantilla!DM233),"")</f>
        <v/>
      </c>
      <c r="DP222" s="6" t="str">
        <f>IF($C222="OK",_xlfn.NUMBERVALUE(Plantilla!DN233),"")</f>
        <v/>
      </c>
      <c r="DQ222" s="6" t="str">
        <f>IF($C222="OK",_xlfn.NUMBERVALUE(Plantilla!DO233),"")</f>
        <v/>
      </c>
      <c r="DR222" s="6" t="str">
        <f>IF($C222="OK",_xlfn.NUMBERVALUE(Plantilla!DP233),"")</f>
        <v/>
      </c>
      <c r="DS222" t="str">
        <f>IF($C222="OK",TEXT(Plantilla!DR233,"#"),"")</f>
        <v/>
      </c>
      <c r="DT222" s="6"/>
    </row>
    <row r="223" spans="1:124" x14ac:dyDescent="0.25">
      <c r="A223" t="str">
        <f>IF(Plantilla!$I$6="¡Perfecto!, Guarda el archivo y adjúntalo a tu interfaz de Nómina Electrónica","OK","Error")</f>
        <v>OK</v>
      </c>
      <c r="B223" t="str">
        <f>IF(Plantilla!$I$6="¡Perfecto!, Guarda el archivo y adjúntalo a tu interfaz de Nómina Electrónica",MID(Plantilla!$D$2,SEARCH("V",Plantilla!$D$2),10),"")</f>
        <v>V2.0</v>
      </c>
      <c r="C223" t="str">
        <f>Plantilla!C234</f>
        <v/>
      </c>
      <c r="D223" t="str">
        <f>IF($C223="OK",Plantilla!B234,"")</f>
        <v/>
      </c>
      <c r="E223" t="str">
        <f>IF($C223="OK",
   VLOOKUP(Plantilla!$E$4,'Tablas '!$AP$4:$AT$6,5,FALSE),
"")</f>
        <v/>
      </c>
      <c r="F223" t="str">
        <f>IF($C223="OK",TEXT(Plantilla!D234,"#"),"")</f>
        <v/>
      </c>
      <c r="G223" t="str">
        <f>IF($C223="OK",
   VLOOKUP(Plantilla!E234,'Tablas '!$B$4:$C$14,2,FALSE),
"")</f>
        <v/>
      </c>
      <c r="H223" t="str">
        <f>IF($C223="OK",TEXT(Plantilla!F234,"#"),"")</f>
        <v/>
      </c>
      <c r="I223" t="str">
        <f>IF($C223="OK",TEXT(Plantilla!G234,"#"),"")</f>
        <v/>
      </c>
      <c r="J223" t="str">
        <f>IF($C223="OK",TEXT(Plantilla!H234,"#"),"")</f>
        <v/>
      </c>
      <c r="K223" t="str">
        <f>IF($C223="OK",TEXT(Plantilla!I234,"#"),"")</f>
        <v/>
      </c>
      <c r="L223" t="str">
        <f>IF($C223="OK",TEXT(Plantilla!J234,"#"),"")</f>
        <v/>
      </c>
      <c r="M223" t="str">
        <f>IF($C223="OK",TEXT(Plantilla!K234,"#"),"")</f>
        <v/>
      </c>
      <c r="N223" t="str">
        <f>IF($C223="OK",
   CONCATENATE(YEAR(Plantilla!L234),"-",TEXT(MONTH(Plantilla!L234),"00"),"-",TEXT(DAY(Plantilla!L234),"00")),
"")</f>
        <v/>
      </c>
      <c r="O223" t="str">
        <f>IF($C223="OK",_xlfn.NUMBERVALUE(Plantilla!M234),"")</f>
        <v/>
      </c>
      <c r="P223" t="str">
        <f>IF($C223="OK",
   IF(Plantilla!N234&lt;&gt;"",
      CONCATENATE(YEAR(Plantilla!N234),"-",TEXT(MONTH(Plantilla!N234),"00"),"-",TEXT(DAY(Plantilla!N234),"00")),
   ""),
"")</f>
        <v/>
      </c>
      <c r="Q223" t="str">
        <f>IF($C223="OK",
   VLOOKUP(Plantilla!O234,'Tablas '!$E$4:$F$19,2,FALSE),
"")</f>
        <v/>
      </c>
      <c r="R223" t="str">
        <f>IF($C223="OK",
   VLOOKUP(Plantilla!P234,'Tablas '!$H$4:$I$5,2,FALSE),
"")</f>
        <v/>
      </c>
      <c r="S223" t="str">
        <f>IF($C223="OK",
   VLOOKUP(Plantilla!Q234,'Tablas '!$K$4:$L$8,2,FALSE),
"")</f>
        <v/>
      </c>
      <c r="T223" t="str">
        <f>IF($C223="OK",
   VLOOKUP(Plantilla!R234,'Tablas '!$AE$4:$AF$6,2,FALSE),
"")</f>
        <v/>
      </c>
      <c r="U223" t="str">
        <f>IF($C223="OK",
   VLOOKUP(Plantilla!S234,'Tablas '!$AE$4:$AF$6,2,FALSE),
"")</f>
        <v/>
      </c>
      <c r="V223" t="str">
        <f>IF($C223="OK",TEXT(Plantilla!T234,"#"),"")</f>
        <v/>
      </c>
      <c r="W223" s="84" t="str">
        <f>IF($C223="OK",
   VLOOKUP(Plantilla!U234,'Tablas '!$AM$4:$AN$1126,2,FALSE),
"")</f>
        <v/>
      </c>
      <c r="X223" t="str">
        <f>IF($C223="OK",TEXT(Plantilla!V234,"#"),"")</f>
        <v/>
      </c>
      <c r="Y223" t="str">
        <f>IF($C223="OK",
   CONCATENATE(YEAR(Plantilla!W234),"-",TEXT(MONTH(Plantilla!W234),"00"),"-",TEXT(DAY(Plantilla!W234),"00")),
"")</f>
        <v/>
      </c>
      <c r="Z223" t="str">
        <f>IF($C223="OK",
   CONCATENATE(YEAR(Plantilla!X234),"-",TEXT(MONTH(Plantilla!X234),"00"),"-",TEXT(DAY(Plantilla!X234),"00")),
"")</f>
        <v/>
      </c>
      <c r="AA223" t="str">
        <f>IF($C223="OK",
   TEXT(VLOOKUP(Plantilla!Y234,'Tablas '!$Q$4:$R$9,2,FALSE),"#"),
"")</f>
        <v/>
      </c>
      <c r="AB223" t="str">
        <f>IF($C223="OK",
   CONCATENATE(YEAR(Plantilla!Z234),"-",TEXT(MONTH(Plantilla!Z234),"00"),"-",TEXT(DAY(Plantilla!Z234),"00")),
"")</f>
        <v/>
      </c>
      <c r="AC223" t="str">
        <f>IF($C223="OK",
   TEXT(VLOOKUP(Plantilla!AA234,'Tablas '!$T$4:$U$13,2,FALSE),"#"),
"")</f>
        <v/>
      </c>
      <c r="AD223" t="str">
        <f>IF($C223="OK",TEXT(Plantilla!AB234,"#"),"")</f>
        <v/>
      </c>
      <c r="AE223" t="str">
        <f>IF($C223="OK",
   IF(Plantilla!AC234&lt;&gt;"",
      TEXT(VLOOKUP(Plantilla!AC234,'Tablas '!$W$4:$X$7,2,FALSE),"#"),
   ""),
"")</f>
        <v/>
      </c>
      <c r="AF223" t="str">
        <f>IF($C223="OK",TEXT(Plantilla!AD234,"#"),"")</f>
        <v/>
      </c>
      <c r="AG223" s="6" t="str">
        <f>IF($C223="OK",_xlfn.NUMBERVALUE(Plantilla!AE234),"")</f>
        <v/>
      </c>
      <c r="AH223" s="4" t="str">
        <f>IF($C223="OK",_xlfn.NUMBERVALUE(Plantilla!AF234),"")</f>
        <v/>
      </c>
      <c r="AI223" s="6" t="str">
        <f>IF($C223="OK",_xlfn.NUMBERVALUE(Plantilla!AG234),"")</f>
        <v/>
      </c>
      <c r="AJ223" s="6" t="str">
        <f>IF($C223="OK",_xlfn.NUMBERVALUE(Plantilla!AH234),"")</f>
        <v/>
      </c>
      <c r="AK223" s="6" t="str">
        <f>IF($C223="OK",_xlfn.NUMBERVALUE(Plantilla!AI234),"")</f>
        <v/>
      </c>
      <c r="AL223" s="6" t="str">
        <f>IF($C223="OK",_xlfn.NUMBERVALUE(Plantilla!AJ234),"")</f>
        <v/>
      </c>
      <c r="AM223" s="4" t="str">
        <f>IF($C223="OK",_xlfn.NUMBERVALUE(Plantilla!AK234),"")</f>
        <v/>
      </c>
      <c r="AN223" s="6" t="str">
        <f>IF($C223="OK",_xlfn.NUMBERVALUE(Plantilla!AL234),"")</f>
        <v/>
      </c>
      <c r="AO223" s="4" t="str">
        <f>IF($C223="OK",_xlfn.NUMBERVALUE(Plantilla!AM234),"")</f>
        <v/>
      </c>
      <c r="AP223" s="6" t="str">
        <f>IF($C223="OK",_xlfn.NUMBERVALUE(Plantilla!AN234),"")</f>
        <v/>
      </c>
      <c r="AQ223" s="4" t="str">
        <f>IF($C223="OK",_xlfn.NUMBERVALUE(Plantilla!AO234),"")</f>
        <v/>
      </c>
      <c r="AR223" s="6" t="str">
        <f>IF($C223="OK",_xlfn.NUMBERVALUE(Plantilla!AP234),"")</f>
        <v/>
      </c>
      <c r="AS223" s="4" t="str">
        <f>IF($C223="OK",_xlfn.NUMBERVALUE(Plantilla!AQ234),"")</f>
        <v/>
      </c>
      <c r="AT223" s="6" t="str">
        <f>IF($C223="OK",_xlfn.NUMBERVALUE(Plantilla!AR234),"")</f>
        <v/>
      </c>
      <c r="AU223" s="4" t="str">
        <f>IF($C223="OK",_xlfn.NUMBERVALUE(Plantilla!AS234),"")</f>
        <v/>
      </c>
      <c r="AV223" s="6" t="str">
        <f>IF($C223="OK",_xlfn.NUMBERVALUE(Plantilla!AT234),"")</f>
        <v/>
      </c>
      <c r="AW223" s="4" t="str">
        <f>IF($C223="OK",_xlfn.NUMBERVALUE(Plantilla!AU234),"")</f>
        <v/>
      </c>
      <c r="AX223" s="6" t="str">
        <f>IF($C223="OK",_xlfn.NUMBERVALUE(Plantilla!AV234),"")</f>
        <v/>
      </c>
      <c r="AY223" s="4" t="str">
        <f>IF($C223="OK",_xlfn.NUMBERVALUE(Plantilla!AW234),"")</f>
        <v/>
      </c>
      <c r="AZ223" s="6" t="str">
        <f>IF($C223="OK",_xlfn.NUMBERVALUE(Plantilla!AX234),"")</f>
        <v/>
      </c>
      <c r="BA223" t="str">
        <f>IF($C223="OK",_xlfn.NUMBERVALUE(Plantilla!AY234),"")</f>
        <v/>
      </c>
      <c r="BB223" t="str">
        <f>IF($C223="OK",_xlfn.NUMBERVALUE(Plantilla!AZ234),"")</f>
        <v/>
      </c>
      <c r="BC223" s="4" t="str">
        <f>IF($C223="OK",_xlfn.NUMBERVALUE(Plantilla!BA234),"")</f>
        <v/>
      </c>
      <c r="BD223" s="6" t="str">
        <f>IF($C223="OK",_xlfn.NUMBERVALUE(Plantilla!BB234),"")</f>
        <v/>
      </c>
      <c r="BE223" s="4" t="str">
        <f>IF($C223="OK",_xlfn.NUMBERVALUE(Plantilla!BC234),"")</f>
        <v/>
      </c>
      <c r="BF223" s="6" t="str">
        <f>IF($C223="OK",_xlfn.NUMBERVALUE(Plantilla!BD234),"")</f>
        <v/>
      </c>
      <c r="BG223" s="4" t="str">
        <f>IF($C223="OK",_xlfn.NUMBERVALUE(Plantilla!BE234),"")</f>
        <v/>
      </c>
      <c r="BH223" s="6" t="str">
        <f>IF($C223="OK",_xlfn.NUMBERVALUE(Plantilla!BF234),"")</f>
        <v/>
      </c>
      <c r="BI223" s="110" t="str">
        <f>IF($C223="OK",_xlfn.NUMBERVALUE(Plantilla!BG234),"")</f>
        <v/>
      </c>
      <c r="BJ223" s="6" t="str">
        <f>IF($C223="OK",_xlfn.NUMBERVALUE(Plantilla!BH234),"")</f>
        <v/>
      </c>
      <c r="BK223" s="109" t="str">
        <f>IF($C223="OK",_xlfn.NUMBERVALUE(Plantilla!BI234),"")</f>
        <v/>
      </c>
      <c r="BL223" s="6" t="str">
        <f>IF($C223="OK",
   IF(Plantilla!BJ234&lt;&gt;"",
      TEXT(VLOOKUP(Plantilla!BJ234,'Tablas '!$Z$4:$AA$6,2,FALSE),"#"),
   ""),
"")</f>
        <v/>
      </c>
      <c r="BM223" s="4" t="str">
        <f>IF($C223="OK",_xlfn.NUMBERVALUE(Plantilla!BK234),"")</f>
        <v/>
      </c>
      <c r="BN223" s="4" t="str">
        <f>IF($C223="OK",_xlfn.NUMBERVALUE(Plantilla!BL234),"")</f>
        <v/>
      </c>
      <c r="BO223" s="6" t="str">
        <f>IF($C223="OK",_xlfn.NUMBERVALUE(Plantilla!BM234),"")</f>
        <v/>
      </c>
      <c r="BP223" s="4" t="str">
        <f>IF($C223="OK",_xlfn.NUMBERVALUE(Plantilla!BN234),"")</f>
        <v/>
      </c>
      <c r="BQ223" s="6" t="str">
        <f>IF($C223="OK",_xlfn.NUMBERVALUE(Plantilla!BO234),"")</f>
        <v/>
      </c>
      <c r="BR223" s="4" t="str">
        <f>IF($C223="OK",_xlfn.NUMBERVALUE(Plantilla!BP234),"")</f>
        <v/>
      </c>
      <c r="BS223" s="6" t="str">
        <f>IF($C223="OK",_xlfn.NUMBERVALUE(Plantilla!BQ234),"")</f>
        <v/>
      </c>
      <c r="BT223" s="4" t="str">
        <f>IF($C223="OK",_xlfn.NUMBERVALUE(Plantilla!BR234),"")</f>
        <v/>
      </c>
      <c r="BU223" s="6" t="str">
        <f>IF($C223="OK",_xlfn.NUMBERVALUE(Plantilla!BS234),"")</f>
        <v/>
      </c>
      <c r="BV223" s="6" t="str">
        <f>IF($C223="OK",_xlfn.NUMBERVALUE(Plantilla!BT234),"")</f>
        <v/>
      </c>
      <c r="BW223" s="6" t="str">
        <f>IF($C223="OK",_xlfn.NUMBERVALUE(Plantilla!BU234),"")</f>
        <v/>
      </c>
      <c r="BX223" s="6" t="str">
        <f>IF($C223="OK",_xlfn.NUMBERVALUE(Plantilla!BV234),"")</f>
        <v/>
      </c>
      <c r="BY223" s="6" t="str">
        <f>IF($C223="OK",_xlfn.NUMBERVALUE(Plantilla!BW234),"")</f>
        <v/>
      </c>
      <c r="BZ223" s="6" t="str">
        <f>IF($C223="OK",_xlfn.NUMBERVALUE(Plantilla!BX234),"")</f>
        <v/>
      </c>
      <c r="CA223" s="6" t="str">
        <f>IF($C223="OK",_xlfn.NUMBERVALUE(Plantilla!BY234),"")</f>
        <v/>
      </c>
      <c r="CB223" s="6" t="str">
        <f>IF($C223="OK",_xlfn.NUMBERVALUE(Plantilla!BZ234),"")</f>
        <v/>
      </c>
      <c r="CC223" s="6" t="str">
        <f>IF($C223="OK",_xlfn.NUMBERVALUE(Plantilla!CA234),"")</f>
        <v/>
      </c>
      <c r="CD223" s="6" t="str">
        <f>IF($C223="OK",_xlfn.NUMBERVALUE(Plantilla!CB234),"")</f>
        <v/>
      </c>
      <c r="CE223" s="6" t="str">
        <f>IF($C223="OK",_xlfn.NUMBERVALUE(Plantilla!CC234),"")</f>
        <v/>
      </c>
      <c r="CF223" s="4" t="str">
        <f>IF($C223="OK",_xlfn.NUMBERVALUE(Plantilla!CD234),"")</f>
        <v/>
      </c>
      <c r="CG223" s="6" t="str">
        <f>IF($C223="OK",_xlfn.NUMBERVALUE(Plantilla!CE234),"")</f>
        <v/>
      </c>
      <c r="CH223" s="6" t="str">
        <f>IF($C223="OK",_xlfn.NUMBERVALUE(Plantilla!CF234),"")</f>
        <v/>
      </c>
      <c r="CI223" s="6" t="str">
        <f>IF($C223="OK",_xlfn.NUMBERVALUE(Plantilla!CG234),"")</f>
        <v/>
      </c>
      <c r="CJ223" s="6" t="str">
        <f>IF($C223="OK",_xlfn.NUMBERVALUE(Plantilla!CH234),"")</f>
        <v/>
      </c>
      <c r="CK223" s="6" t="str">
        <f>IF($C223="OK",_xlfn.NUMBERVALUE(Plantilla!CI234),"")</f>
        <v/>
      </c>
      <c r="CL223" s="6" t="str">
        <f>IF($C223="OK",_xlfn.NUMBERVALUE(Plantilla!CJ234),"")</f>
        <v/>
      </c>
      <c r="CM223" t="str">
        <f>IF($C223="OK",TEXT(Plantilla!CK234,"#"),"")</f>
        <v/>
      </c>
      <c r="CN223" s="6" t="str">
        <f>IF($C223="OK",_xlfn.NUMBERVALUE(Plantilla!CL234),"")</f>
        <v/>
      </c>
      <c r="CO223" s="6" t="str">
        <f>IF($C223="OK",_xlfn.NUMBERVALUE(Plantilla!CM234),"")</f>
        <v/>
      </c>
      <c r="CP223" s="110" t="str">
        <f>IF($C223="OK",_xlfn.NUMBERVALUE(Plantilla!CN234),"")</f>
        <v/>
      </c>
      <c r="CQ223" s="6" t="str">
        <f>IF($C223="OK",_xlfn.NUMBERVALUE(Plantilla!CO234),"")</f>
        <v/>
      </c>
      <c r="CR223" s="109" t="str">
        <f>IF($C223="OK",_xlfn.NUMBERVALUE(Plantilla!CP234),"")</f>
        <v/>
      </c>
      <c r="CS223" s="110" t="str">
        <f>IF($C223="OK",_xlfn.NUMBERVALUE(Plantilla!CQ234),"")</f>
        <v/>
      </c>
      <c r="CT223" s="6" t="str">
        <f>IF($C223="OK",_xlfn.NUMBERVALUE(Plantilla!CR234),"")</f>
        <v/>
      </c>
      <c r="CU223" s="109" t="str">
        <f>IF($C223="OK",_xlfn.NUMBERVALUE(Plantilla!CS234),"")</f>
        <v/>
      </c>
      <c r="CV223" s="110" t="str">
        <f>IF($C223="OK",_xlfn.NUMBERVALUE(Plantilla!CT234),"")</f>
        <v/>
      </c>
      <c r="CW223" s="6" t="str">
        <f>IF($C223="OK",_xlfn.NUMBERVALUE(Plantilla!CU234),"")</f>
        <v/>
      </c>
      <c r="CX223" s="82" t="str">
        <f>IF($C223="OK",_xlfn.NUMBERVALUE(Plantilla!CV234),"")</f>
        <v/>
      </c>
      <c r="CY223" s="6" t="str">
        <f>IF($C223="OK",_xlfn.NUMBERVALUE(Plantilla!CW234),"")</f>
        <v/>
      </c>
      <c r="CZ223" s="82" t="str">
        <f>IF($C223="OK",_xlfn.NUMBERVALUE(Plantilla!CX234),"")</f>
        <v/>
      </c>
      <c r="DA223" s="6" t="str">
        <f>IF($C223="OK",_xlfn.NUMBERVALUE(Plantilla!CY234),"")</f>
        <v/>
      </c>
      <c r="DB223" s="109" t="str">
        <f>IF($C223="OK",_xlfn.NUMBERVALUE(Plantilla!CZ234),"")</f>
        <v/>
      </c>
      <c r="DC223" s="6" t="str">
        <f>IF($C223="OK",_xlfn.NUMBERVALUE(Plantilla!DA234),"")</f>
        <v/>
      </c>
      <c r="DD223" s="6" t="str">
        <f>IF($C223="OK",TEXT(Plantilla!DB234,"#"),"")</f>
        <v/>
      </c>
      <c r="DE223" s="6" t="str">
        <f>IF($C223="OK",_xlfn.NUMBERVALUE(Plantilla!DC234),"")</f>
        <v/>
      </c>
      <c r="DF223" s="4" t="str">
        <f>IF($C223="OK",_xlfn.NUMBERVALUE(Plantilla!DD234),"")</f>
        <v/>
      </c>
      <c r="DG223" s="6" t="str">
        <f>IF($C223="OK",_xlfn.NUMBERVALUE(Plantilla!DE234),"")</f>
        <v/>
      </c>
      <c r="DH223" s="6" t="str">
        <f>IF($C223="OK",_xlfn.NUMBERVALUE(Plantilla!DF234),"")</f>
        <v/>
      </c>
      <c r="DI223" s="6" t="str">
        <f>IF($C223="OK",_xlfn.NUMBERVALUE(Plantilla!DG234),"")</f>
        <v/>
      </c>
      <c r="DJ223" s="6" t="str">
        <f>IF($C223="OK",_xlfn.NUMBERVALUE(Plantilla!DH234),"")</f>
        <v/>
      </c>
      <c r="DK223" s="6" t="str">
        <f>IF($C223="OK",_xlfn.NUMBERVALUE(Plantilla!DI234),"")</f>
        <v/>
      </c>
      <c r="DL223" s="6" t="str">
        <f>IF($C223="OK",_xlfn.NUMBERVALUE(Plantilla!DJ234),"")</f>
        <v/>
      </c>
      <c r="DM223" s="6" t="str">
        <f>IF($C223="OK",_xlfn.NUMBERVALUE(Plantilla!DK234),"")</f>
        <v/>
      </c>
      <c r="DN223" s="6" t="str">
        <f>IF($C223="OK",_xlfn.NUMBERVALUE(Plantilla!DL234),"")</f>
        <v/>
      </c>
      <c r="DO223" s="6" t="str">
        <f>IF($C223="OK",_xlfn.NUMBERVALUE(Plantilla!DM234),"")</f>
        <v/>
      </c>
      <c r="DP223" s="6" t="str">
        <f>IF($C223="OK",_xlfn.NUMBERVALUE(Plantilla!DN234),"")</f>
        <v/>
      </c>
      <c r="DQ223" s="6" t="str">
        <f>IF($C223="OK",_xlfn.NUMBERVALUE(Plantilla!DO234),"")</f>
        <v/>
      </c>
      <c r="DR223" s="6" t="str">
        <f>IF($C223="OK",_xlfn.NUMBERVALUE(Plantilla!DP234),"")</f>
        <v/>
      </c>
      <c r="DS223" t="str">
        <f>IF($C223="OK",TEXT(Plantilla!DR234,"#"),"")</f>
        <v/>
      </c>
      <c r="DT223" s="6"/>
    </row>
    <row r="224" spans="1:124" x14ac:dyDescent="0.25">
      <c r="A224" t="str">
        <f>IF(Plantilla!$I$6="¡Perfecto!, Guarda el archivo y adjúntalo a tu interfaz de Nómina Electrónica","OK","Error")</f>
        <v>OK</v>
      </c>
      <c r="B224" t="str">
        <f>IF(Plantilla!$I$6="¡Perfecto!, Guarda el archivo y adjúntalo a tu interfaz de Nómina Electrónica",MID(Plantilla!$D$2,SEARCH("V",Plantilla!$D$2),10),"")</f>
        <v>V2.0</v>
      </c>
      <c r="C224" t="str">
        <f>Plantilla!C235</f>
        <v/>
      </c>
      <c r="D224" t="str">
        <f>IF($C224="OK",Plantilla!B235,"")</f>
        <v/>
      </c>
      <c r="E224" t="str">
        <f>IF($C224="OK",
   VLOOKUP(Plantilla!$E$4,'Tablas '!$AP$4:$AT$6,5,FALSE),
"")</f>
        <v/>
      </c>
      <c r="F224" t="str">
        <f>IF($C224="OK",TEXT(Plantilla!D235,"#"),"")</f>
        <v/>
      </c>
      <c r="G224" t="str">
        <f>IF($C224="OK",
   VLOOKUP(Plantilla!E235,'Tablas '!$B$4:$C$14,2,FALSE),
"")</f>
        <v/>
      </c>
      <c r="H224" t="str">
        <f>IF($C224="OK",TEXT(Plantilla!F235,"#"),"")</f>
        <v/>
      </c>
      <c r="I224" t="str">
        <f>IF($C224="OK",TEXT(Plantilla!G235,"#"),"")</f>
        <v/>
      </c>
      <c r="J224" t="str">
        <f>IF($C224="OK",TEXT(Plantilla!H235,"#"),"")</f>
        <v/>
      </c>
      <c r="K224" t="str">
        <f>IF($C224="OK",TEXT(Plantilla!I235,"#"),"")</f>
        <v/>
      </c>
      <c r="L224" t="str">
        <f>IF($C224="OK",TEXT(Plantilla!J235,"#"),"")</f>
        <v/>
      </c>
      <c r="M224" t="str">
        <f>IF($C224="OK",TEXT(Plantilla!K235,"#"),"")</f>
        <v/>
      </c>
      <c r="N224" t="str">
        <f>IF($C224="OK",
   CONCATENATE(YEAR(Plantilla!L235),"-",TEXT(MONTH(Plantilla!L235),"00"),"-",TEXT(DAY(Plantilla!L235),"00")),
"")</f>
        <v/>
      </c>
      <c r="O224" t="str">
        <f>IF($C224="OK",_xlfn.NUMBERVALUE(Plantilla!M235),"")</f>
        <v/>
      </c>
      <c r="P224" t="str">
        <f>IF($C224="OK",
   IF(Plantilla!N235&lt;&gt;"",
      CONCATENATE(YEAR(Plantilla!N235),"-",TEXT(MONTH(Plantilla!N235),"00"),"-",TEXT(DAY(Plantilla!N235),"00")),
   ""),
"")</f>
        <v/>
      </c>
      <c r="Q224" t="str">
        <f>IF($C224="OK",
   VLOOKUP(Plantilla!O235,'Tablas '!$E$4:$F$19,2,FALSE),
"")</f>
        <v/>
      </c>
      <c r="R224" t="str">
        <f>IF($C224="OK",
   VLOOKUP(Plantilla!P235,'Tablas '!$H$4:$I$5,2,FALSE),
"")</f>
        <v/>
      </c>
      <c r="S224" t="str">
        <f>IF($C224="OK",
   VLOOKUP(Plantilla!Q235,'Tablas '!$K$4:$L$8,2,FALSE),
"")</f>
        <v/>
      </c>
      <c r="T224" t="str">
        <f>IF($C224="OK",
   VLOOKUP(Plantilla!R235,'Tablas '!$AE$4:$AF$6,2,FALSE),
"")</f>
        <v/>
      </c>
      <c r="U224" t="str">
        <f>IF($C224="OK",
   VLOOKUP(Plantilla!S235,'Tablas '!$AE$4:$AF$6,2,FALSE),
"")</f>
        <v/>
      </c>
      <c r="V224" t="str">
        <f>IF($C224="OK",TEXT(Plantilla!T235,"#"),"")</f>
        <v/>
      </c>
      <c r="W224" s="84" t="str">
        <f>IF($C224="OK",
   VLOOKUP(Plantilla!U235,'Tablas '!$AM$4:$AN$1126,2,FALSE),
"")</f>
        <v/>
      </c>
      <c r="X224" t="str">
        <f>IF($C224="OK",TEXT(Plantilla!V235,"#"),"")</f>
        <v/>
      </c>
      <c r="Y224" t="str">
        <f>IF($C224="OK",
   CONCATENATE(YEAR(Plantilla!W235),"-",TEXT(MONTH(Plantilla!W235),"00"),"-",TEXT(DAY(Plantilla!W235),"00")),
"")</f>
        <v/>
      </c>
      <c r="Z224" t="str">
        <f>IF($C224="OK",
   CONCATENATE(YEAR(Plantilla!X235),"-",TEXT(MONTH(Plantilla!X235),"00"),"-",TEXT(DAY(Plantilla!X235),"00")),
"")</f>
        <v/>
      </c>
      <c r="AA224" t="str">
        <f>IF($C224="OK",
   TEXT(VLOOKUP(Plantilla!Y235,'Tablas '!$Q$4:$R$9,2,FALSE),"#"),
"")</f>
        <v/>
      </c>
      <c r="AB224" t="str">
        <f>IF($C224="OK",
   CONCATENATE(YEAR(Plantilla!Z235),"-",TEXT(MONTH(Plantilla!Z235),"00"),"-",TEXT(DAY(Plantilla!Z235),"00")),
"")</f>
        <v/>
      </c>
      <c r="AC224" t="str">
        <f>IF($C224="OK",
   TEXT(VLOOKUP(Plantilla!AA235,'Tablas '!$T$4:$U$13,2,FALSE),"#"),
"")</f>
        <v/>
      </c>
      <c r="AD224" t="str">
        <f>IF($C224="OK",TEXT(Plantilla!AB235,"#"),"")</f>
        <v/>
      </c>
      <c r="AE224" t="str">
        <f>IF($C224="OK",
   IF(Plantilla!AC235&lt;&gt;"",
      TEXT(VLOOKUP(Plantilla!AC235,'Tablas '!$W$4:$X$7,2,FALSE),"#"),
   ""),
"")</f>
        <v/>
      </c>
      <c r="AF224" t="str">
        <f>IF($C224="OK",TEXT(Plantilla!AD235,"#"),"")</f>
        <v/>
      </c>
      <c r="AG224" s="6" t="str">
        <f>IF($C224="OK",_xlfn.NUMBERVALUE(Plantilla!AE235),"")</f>
        <v/>
      </c>
      <c r="AH224" s="4" t="str">
        <f>IF($C224="OK",_xlfn.NUMBERVALUE(Plantilla!AF235),"")</f>
        <v/>
      </c>
      <c r="AI224" s="6" t="str">
        <f>IF($C224="OK",_xlfn.NUMBERVALUE(Plantilla!AG235),"")</f>
        <v/>
      </c>
      <c r="AJ224" s="6" t="str">
        <f>IF($C224="OK",_xlfn.NUMBERVALUE(Plantilla!AH235),"")</f>
        <v/>
      </c>
      <c r="AK224" s="6" t="str">
        <f>IF($C224="OK",_xlfn.NUMBERVALUE(Plantilla!AI235),"")</f>
        <v/>
      </c>
      <c r="AL224" s="6" t="str">
        <f>IF($C224="OK",_xlfn.NUMBERVALUE(Plantilla!AJ235),"")</f>
        <v/>
      </c>
      <c r="AM224" s="4" t="str">
        <f>IF($C224="OK",_xlfn.NUMBERVALUE(Plantilla!AK235),"")</f>
        <v/>
      </c>
      <c r="AN224" s="6" t="str">
        <f>IF($C224="OK",_xlfn.NUMBERVALUE(Plantilla!AL235),"")</f>
        <v/>
      </c>
      <c r="AO224" s="4" t="str">
        <f>IF($C224="OK",_xlfn.NUMBERVALUE(Plantilla!AM235),"")</f>
        <v/>
      </c>
      <c r="AP224" s="6" t="str">
        <f>IF($C224="OK",_xlfn.NUMBERVALUE(Plantilla!AN235),"")</f>
        <v/>
      </c>
      <c r="AQ224" s="4" t="str">
        <f>IF($C224="OK",_xlfn.NUMBERVALUE(Plantilla!AO235),"")</f>
        <v/>
      </c>
      <c r="AR224" s="6" t="str">
        <f>IF($C224="OK",_xlfn.NUMBERVALUE(Plantilla!AP235),"")</f>
        <v/>
      </c>
      <c r="AS224" s="4" t="str">
        <f>IF($C224="OK",_xlfn.NUMBERVALUE(Plantilla!AQ235),"")</f>
        <v/>
      </c>
      <c r="AT224" s="6" t="str">
        <f>IF($C224="OK",_xlfn.NUMBERVALUE(Plantilla!AR235),"")</f>
        <v/>
      </c>
      <c r="AU224" s="4" t="str">
        <f>IF($C224="OK",_xlfn.NUMBERVALUE(Plantilla!AS235),"")</f>
        <v/>
      </c>
      <c r="AV224" s="6" t="str">
        <f>IF($C224="OK",_xlfn.NUMBERVALUE(Plantilla!AT235),"")</f>
        <v/>
      </c>
      <c r="AW224" s="4" t="str">
        <f>IF($C224="OK",_xlfn.NUMBERVALUE(Plantilla!AU235),"")</f>
        <v/>
      </c>
      <c r="AX224" s="6" t="str">
        <f>IF($C224="OK",_xlfn.NUMBERVALUE(Plantilla!AV235),"")</f>
        <v/>
      </c>
      <c r="AY224" s="4" t="str">
        <f>IF($C224="OK",_xlfn.NUMBERVALUE(Plantilla!AW235),"")</f>
        <v/>
      </c>
      <c r="AZ224" s="6" t="str">
        <f>IF($C224="OK",_xlfn.NUMBERVALUE(Plantilla!AX235),"")</f>
        <v/>
      </c>
      <c r="BA224" t="str">
        <f>IF($C224="OK",_xlfn.NUMBERVALUE(Plantilla!AY235),"")</f>
        <v/>
      </c>
      <c r="BB224" t="str">
        <f>IF($C224="OK",_xlfn.NUMBERVALUE(Plantilla!AZ235),"")</f>
        <v/>
      </c>
      <c r="BC224" s="4" t="str">
        <f>IF($C224="OK",_xlfn.NUMBERVALUE(Plantilla!BA235),"")</f>
        <v/>
      </c>
      <c r="BD224" s="6" t="str">
        <f>IF($C224="OK",_xlfn.NUMBERVALUE(Plantilla!BB235),"")</f>
        <v/>
      </c>
      <c r="BE224" s="4" t="str">
        <f>IF($C224="OK",_xlfn.NUMBERVALUE(Plantilla!BC235),"")</f>
        <v/>
      </c>
      <c r="BF224" s="6" t="str">
        <f>IF($C224="OK",_xlfn.NUMBERVALUE(Plantilla!BD235),"")</f>
        <v/>
      </c>
      <c r="BG224" s="4" t="str">
        <f>IF($C224="OK",_xlfn.NUMBERVALUE(Plantilla!BE235),"")</f>
        <v/>
      </c>
      <c r="BH224" s="6" t="str">
        <f>IF($C224="OK",_xlfn.NUMBERVALUE(Plantilla!BF235),"")</f>
        <v/>
      </c>
      <c r="BI224" s="110" t="str">
        <f>IF($C224="OK",_xlfn.NUMBERVALUE(Plantilla!BG235),"")</f>
        <v/>
      </c>
      <c r="BJ224" s="6" t="str">
        <f>IF($C224="OK",_xlfn.NUMBERVALUE(Plantilla!BH235),"")</f>
        <v/>
      </c>
      <c r="BK224" s="109" t="str">
        <f>IF($C224="OK",_xlfn.NUMBERVALUE(Plantilla!BI235),"")</f>
        <v/>
      </c>
      <c r="BL224" s="6" t="str">
        <f>IF($C224="OK",
   IF(Plantilla!BJ235&lt;&gt;"",
      TEXT(VLOOKUP(Plantilla!BJ235,'Tablas '!$Z$4:$AA$6,2,FALSE),"#"),
   ""),
"")</f>
        <v/>
      </c>
      <c r="BM224" s="4" t="str">
        <f>IF($C224="OK",_xlfn.NUMBERVALUE(Plantilla!BK235),"")</f>
        <v/>
      </c>
      <c r="BN224" s="4" t="str">
        <f>IF($C224="OK",_xlfn.NUMBERVALUE(Plantilla!BL235),"")</f>
        <v/>
      </c>
      <c r="BO224" s="6" t="str">
        <f>IF($C224="OK",_xlfn.NUMBERVALUE(Plantilla!BM235),"")</f>
        <v/>
      </c>
      <c r="BP224" s="4" t="str">
        <f>IF($C224="OK",_xlfn.NUMBERVALUE(Plantilla!BN235),"")</f>
        <v/>
      </c>
      <c r="BQ224" s="6" t="str">
        <f>IF($C224="OK",_xlfn.NUMBERVALUE(Plantilla!BO235),"")</f>
        <v/>
      </c>
      <c r="BR224" s="4" t="str">
        <f>IF($C224="OK",_xlfn.NUMBERVALUE(Plantilla!BP235),"")</f>
        <v/>
      </c>
      <c r="BS224" s="6" t="str">
        <f>IF($C224="OK",_xlfn.NUMBERVALUE(Plantilla!BQ235),"")</f>
        <v/>
      </c>
      <c r="BT224" s="4" t="str">
        <f>IF($C224="OK",_xlfn.NUMBERVALUE(Plantilla!BR235),"")</f>
        <v/>
      </c>
      <c r="BU224" s="6" t="str">
        <f>IF($C224="OK",_xlfn.NUMBERVALUE(Plantilla!BS235),"")</f>
        <v/>
      </c>
      <c r="BV224" s="6" t="str">
        <f>IF($C224="OK",_xlfn.NUMBERVALUE(Plantilla!BT235),"")</f>
        <v/>
      </c>
      <c r="BW224" s="6" t="str">
        <f>IF($C224="OK",_xlfn.NUMBERVALUE(Plantilla!BU235),"")</f>
        <v/>
      </c>
      <c r="BX224" s="6" t="str">
        <f>IF($C224="OK",_xlfn.NUMBERVALUE(Plantilla!BV235),"")</f>
        <v/>
      </c>
      <c r="BY224" s="6" t="str">
        <f>IF($C224="OK",_xlfn.NUMBERVALUE(Plantilla!BW235),"")</f>
        <v/>
      </c>
      <c r="BZ224" s="6" t="str">
        <f>IF($C224="OK",_xlfn.NUMBERVALUE(Plantilla!BX235),"")</f>
        <v/>
      </c>
      <c r="CA224" s="6" t="str">
        <f>IF($C224="OK",_xlfn.NUMBERVALUE(Plantilla!BY235),"")</f>
        <v/>
      </c>
      <c r="CB224" s="6" t="str">
        <f>IF($C224="OK",_xlfn.NUMBERVALUE(Plantilla!BZ235),"")</f>
        <v/>
      </c>
      <c r="CC224" s="6" t="str">
        <f>IF($C224="OK",_xlfn.NUMBERVALUE(Plantilla!CA235),"")</f>
        <v/>
      </c>
      <c r="CD224" s="6" t="str">
        <f>IF($C224="OK",_xlfn.NUMBERVALUE(Plantilla!CB235),"")</f>
        <v/>
      </c>
      <c r="CE224" s="6" t="str">
        <f>IF($C224="OK",_xlfn.NUMBERVALUE(Plantilla!CC235),"")</f>
        <v/>
      </c>
      <c r="CF224" s="4" t="str">
        <f>IF($C224="OK",_xlfn.NUMBERVALUE(Plantilla!CD235),"")</f>
        <v/>
      </c>
      <c r="CG224" s="6" t="str">
        <f>IF($C224="OK",_xlfn.NUMBERVALUE(Plantilla!CE235),"")</f>
        <v/>
      </c>
      <c r="CH224" s="6" t="str">
        <f>IF($C224="OK",_xlfn.NUMBERVALUE(Plantilla!CF235),"")</f>
        <v/>
      </c>
      <c r="CI224" s="6" t="str">
        <f>IF($C224="OK",_xlfn.NUMBERVALUE(Plantilla!CG235),"")</f>
        <v/>
      </c>
      <c r="CJ224" s="6" t="str">
        <f>IF($C224="OK",_xlfn.NUMBERVALUE(Plantilla!CH235),"")</f>
        <v/>
      </c>
      <c r="CK224" s="6" t="str">
        <f>IF($C224="OK",_xlfn.NUMBERVALUE(Plantilla!CI235),"")</f>
        <v/>
      </c>
      <c r="CL224" s="6" t="str">
        <f>IF($C224="OK",_xlfn.NUMBERVALUE(Plantilla!CJ235),"")</f>
        <v/>
      </c>
      <c r="CM224" t="str">
        <f>IF($C224="OK",TEXT(Plantilla!CK235,"#"),"")</f>
        <v/>
      </c>
      <c r="CN224" s="6" t="str">
        <f>IF($C224="OK",_xlfn.NUMBERVALUE(Plantilla!CL235),"")</f>
        <v/>
      </c>
      <c r="CO224" s="6" t="str">
        <f>IF($C224="OK",_xlfn.NUMBERVALUE(Plantilla!CM235),"")</f>
        <v/>
      </c>
      <c r="CP224" s="110" t="str">
        <f>IF($C224="OK",_xlfn.NUMBERVALUE(Plantilla!CN235),"")</f>
        <v/>
      </c>
      <c r="CQ224" s="6" t="str">
        <f>IF($C224="OK",_xlfn.NUMBERVALUE(Plantilla!CO235),"")</f>
        <v/>
      </c>
      <c r="CR224" s="109" t="str">
        <f>IF($C224="OK",_xlfn.NUMBERVALUE(Plantilla!CP235),"")</f>
        <v/>
      </c>
      <c r="CS224" s="110" t="str">
        <f>IF($C224="OK",_xlfn.NUMBERVALUE(Plantilla!CQ235),"")</f>
        <v/>
      </c>
      <c r="CT224" s="6" t="str">
        <f>IF($C224="OK",_xlfn.NUMBERVALUE(Plantilla!CR235),"")</f>
        <v/>
      </c>
      <c r="CU224" s="109" t="str">
        <f>IF($C224="OK",_xlfn.NUMBERVALUE(Plantilla!CS235),"")</f>
        <v/>
      </c>
      <c r="CV224" s="110" t="str">
        <f>IF($C224="OK",_xlfn.NUMBERVALUE(Plantilla!CT235),"")</f>
        <v/>
      </c>
      <c r="CW224" s="6" t="str">
        <f>IF($C224="OK",_xlfn.NUMBERVALUE(Plantilla!CU235),"")</f>
        <v/>
      </c>
      <c r="CX224" s="82" t="str">
        <f>IF($C224="OK",_xlfn.NUMBERVALUE(Plantilla!CV235),"")</f>
        <v/>
      </c>
      <c r="CY224" s="6" t="str">
        <f>IF($C224="OK",_xlfn.NUMBERVALUE(Plantilla!CW235),"")</f>
        <v/>
      </c>
      <c r="CZ224" s="82" t="str">
        <f>IF($C224="OK",_xlfn.NUMBERVALUE(Plantilla!CX235),"")</f>
        <v/>
      </c>
      <c r="DA224" s="6" t="str">
        <f>IF($C224="OK",_xlfn.NUMBERVALUE(Plantilla!CY235),"")</f>
        <v/>
      </c>
      <c r="DB224" s="109" t="str">
        <f>IF($C224="OK",_xlfn.NUMBERVALUE(Plantilla!CZ235),"")</f>
        <v/>
      </c>
      <c r="DC224" s="6" t="str">
        <f>IF($C224="OK",_xlfn.NUMBERVALUE(Plantilla!DA235),"")</f>
        <v/>
      </c>
      <c r="DD224" s="6" t="str">
        <f>IF($C224="OK",TEXT(Plantilla!DB235,"#"),"")</f>
        <v/>
      </c>
      <c r="DE224" s="6" t="str">
        <f>IF($C224="OK",_xlfn.NUMBERVALUE(Plantilla!DC235),"")</f>
        <v/>
      </c>
      <c r="DF224" s="4" t="str">
        <f>IF($C224="OK",_xlfn.NUMBERVALUE(Plantilla!DD235),"")</f>
        <v/>
      </c>
      <c r="DG224" s="6" t="str">
        <f>IF($C224="OK",_xlfn.NUMBERVALUE(Plantilla!DE235),"")</f>
        <v/>
      </c>
      <c r="DH224" s="6" t="str">
        <f>IF($C224="OK",_xlfn.NUMBERVALUE(Plantilla!DF235),"")</f>
        <v/>
      </c>
      <c r="DI224" s="6" t="str">
        <f>IF($C224="OK",_xlfn.NUMBERVALUE(Plantilla!DG235),"")</f>
        <v/>
      </c>
      <c r="DJ224" s="6" t="str">
        <f>IF($C224="OK",_xlfn.NUMBERVALUE(Plantilla!DH235),"")</f>
        <v/>
      </c>
      <c r="DK224" s="6" t="str">
        <f>IF($C224="OK",_xlfn.NUMBERVALUE(Plantilla!DI235),"")</f>
        <v/>
      </c>
      <c r="DL224" s="6" t="str">
        <f>IF($C224="OK",_xlfn.NUMBERVALUE(Plantilla!DJ235),"")</f>
        <v/>
      </c>
      <c r="DM224" s="6" t="str">
        <f>IF($C224="OK",_xlfn.NUMBERVALUE(Plantilla!DK235),"")</f>
        <v/>
      </c>
      <c r="DN224" s="6" t="str">
        <f>IF($C224="OK",_xlfn.NUMBERVALUE(Plantilla!DL235),"")</f>
        <v/>
      </c>
      <c r="DO224" s="6" t="str">
        <f>IF($C224="OK",_xlfn.NUMBERVALUE(Plantilla!DM235),"")</f>
        <v/>
      </c>
      <c r="DP224" s="6" t="str">
        <f>IF($C224="OK",_xlfn.NUMBERVALUE(Plantilla!DN235),"")</f>
        <v/>
      </c>
      <c r="DQ224" s="6" t="str">
        <f>IF($C224="OK",_xlfn.NUMBERVALUE(Plantilla!DO235),"")</f>
        <v/>
      </c>
      <c r="DR224" s="6" t="str">
        <f>IF($C224="OK",_xlfn.NUMBERVALUE(Plantilla!DP235),"")</f>
        <v/>
      </c>
      <c r="DS224" t="str">
        <f>IF($C224="OK",TEXT(Plantilla!DR235,"#"),"")</f>
        <v/>
      </c>
      <c r="DT224" s="6"/>
    </row>
    <row r="225" spans="1:124" x14ac:dyDescent="0.25">
      <c r="A225" t="str">
        <f>IF(Plantilla!$I$6="¡Perfecto!, Guarda el archivo y adjúntalo a tu interfaz de Nómina Electrónica","OK","Error")</f>
        <v>OK</v>
      </c>
      <c r="B225" t="str">
        <f>IF(Plantilla!$I$6="¡Perfecto!, Guarda el archivo y adjúntalo a tu interfaz de Nómina Electrónica",MID(Plantilla!$D$2,SEARCH("V",Plantilla!$D$2),10),"")</f>
        <v>V2.0</v>
      </c>
      <c r="C225" t="str">
        <f>Plantilla!C236</f>
        <v/>
      </c>
      <c r="D225" t="str">
        <f>IF($C225="OK",Plantilla!B236,"")</f>
        <v/>
      </c>
      <c r="E225" t="str">
        <f>IF($C225="OK",
   VLOOKUP(Plantilla!$E$4,'Tablas '!$AP$4:$AT$6,5,FALSE),
"")</f>
        <v/>
      </c>
      <c r="F225" t="str">
        <f>IF($C225="OK",TEXT(Plantilla!D236,"#"),"")</f>
        <v/>
      </c>
      <c r="G225" t="str">
        <f>IF($C225="OK",
   VLOOKUP(Plantilla!E236,'Tablas '!$B$4:$C$14,2,FALSE),
"")</f>
        <v/>
      </c>
      <c r="H225" t="str">
        <f>IF($C225="OK",TEXT(Plantilla!F236,"#"),"")</f>
        <v/>
      </c>
      <c r="I225" t="str">
        <f>IF($C225="OK",TEXT(Plantilla!G236,"#"),"")</f>
        <v/>
      </c>
      <c r="J225" t="str">
        <f>IF($C225="OK",TEXT(Plantilla!H236,"#"),"")</f>
        <v/>
      </c>
      <c r="K225" t="str">
        <f>IF($C225="OK",TEXT(Plantilla!I236,"#"),"")</f>
        <v/>
      </c>
      <c r="L225" t="str">
        <f>IF($C225="OK",TEXT(Plantilla!J236,"#"),"")</f>
        <v/>
      </c>
      <c r="M225" t="str">
        <f>IF($C225="OK",TEXT(Plantilla!K236,"#"),"")</f>
        <v/>
      </c>
      <c r="N225" t="str">
        <f>IF($C225="OK",
   CONCATENATE(YEAR(Plantilla!L236),"-",TEXT(MONTH(Plantilla!L236),"00"),"-",TEXT(DAY(Plantilla!L236),"00")),
"")</f>
        <v/>
      </c>
      <c r="O225" t="str">
        <f>IF($C225="OK",_xlfn.NUMBERVALUE(Plantilla!M236),"")</f>
        <v/>
      </c>
      <c r="P225" t="str">
        <f>IF($C225="OK",
   IF(Plantilla!N236&lt;&gt;"",
      CONCATENATE(YEAR(Plantilla!N236),"-",TEXT(MONTH(Plantilla!N236),"00"),"-",TEXT(DAY(Plantilla!N236),"00")),
   ""),
"")</f>
        <v/>
      </c>
      <c r="Q225" t="str">
        <f>IF($C225="OK",
   VLOOKUP(Plantilla!O236,'Tablas '!$E$4:$F$19,2,FALSE),
"")</f>
        <v/>
      </c>
      <c r="R225" t="str">
        <f>IF($C225="OK",
   VLOOKUP(Plantilla!P236,'Tablas '!$H$4:$I$5,2,FALSE),
"")</f>
        <v/>
      </c>
      <c r="S225" t="str">
        <f>IF($C225="OK",
   VLOOKUP(Plantilla!Q236,'Tablas '!$K$4:$L$8,2,FALSE),
"")</f>
        <v/>
      </c>
      <c r="T225" t="str">
        <f>IF($C225="OK",
   VLOOKUP(Plantilla!R236,'Tablas '!$AE$4:$AF$6,2,FALSE),
"")</f>
        <v/>
      </c>
      <c r="U225" t="str">
        <f>IF($C225="OK",
   VLOOKUP(Plantilla!S236,'Tablas '!$AE$4:$AF$6,2,FALSE),
"")</f>
        <v/>
      </c>
      <c r="V225" t="str">
        <f>IF($C225="OK",TEXT(Plantilla!T236,"#"),"")</f>
        <v/>
      </c>
      <c r="W225" s="84" t="str">
        <f>IF($C225="OK",
   VLOOKUP(Plantilla!U236,'Tablas '!$AM$4:$AN$1126,2,FALSE),
"")</f>
        <v/>
      </c>
      <c r="X225" t="str">
        <f>IF($C225="OK",TEXT(Plantilla!V236,"#"),"")</f>
        <v/>
      </c>
      <c r="Y225" t="str">
        <f>IF($C225="OK",
   CONCATENATE(YEAR(Plantilla!W236),"-",TEXT(MONTH(Plantilla!W236),"00"),"-",TEXT(DAY(Plantilla!W236),"00")),
"")</f>
        <v/>
      </c>
      <c r="Z225" t="str">
        <f>IF($C225="OK",
   CONCATENATE(YEAR(Plantilla!X236),"-",TEXT(MONTH(Plantilla!X236),"00"),"-",TEXT(DAY(Plantilla!X236),"00")),
"")</f>
        <v/>
      </c>
      <c r="AA225" t="str">
        <f>IF($C225="OK",
   TEXT(VLOOKUP(Plantilla!Y236,'Tablas '!$Q$4:$R$9,2,FALSE),"#"),
"")</f>
        <v/>
      </c>
      <c r="AB225" t="str">
        <f>IF($C225="OK",
   CONCATENATE(YEAR(Plantilla!Z236),"-",TEXT(MONTH(Plantilla!Z236),"00"),"-",TEXT(DAY(Plantilla!Z236),"00")),
"")</f>
        <v/>
      </c>
      <c r="AC225" t="str">
        <f>IF($C225="OK",
   TEXT(VLOOKUP(Plantilla!AA236,'Tablas '!$T$4:$U$13,2,FALSE),"#"),
"")</f>
        <v/>
      </c>
      <c r="AD225" t="str">
        <f>IF($C225="OK",TEXT(Plantilla!AB236,"#"),"")</f>
        <v/>
      </c>
      <c r="AE225" t="str">
        <f>IF($C225="OK",
   IF(Plantilla!AC236&lt;&gt;"",
      TEXT(VLOOKUP(Plantilla!AC236,'Tablas '!$W$4:$X$7,2,FALSE),"#"),
   ""),
"")</f>
        <v/>
      </c>
      <c r="AF225" t="str">
        <f>IF($C225="OK",TEXT(Plantilla!AD236,"#"),"")</f>
        <v/>
      </c>
      <c r="AG225" s="6" t="str">
        <f>IF($C225="OK",_xlfn.NUMBERVALUE(Plantilla!AE236),"")</f>
        <v/>
      </c>
      <c r="AH225" s="4" t="str">
        <f>IF($C225="OK",_xlfn.NUMBERVALUE(Plantilla!AF236),"")</f>
        <v/>
      </c>
      <c r="AI225" s="6" t="str">
        <f>IF($C225="OK",_xlfn.NUMBERVALUE(Plantilla!AG236),"")</f>
        <v/>
      </c>
      <c r="AJ225" s="6" t="str">
        <f>IF($C225="OK",_xlfn.NUMBERVALUE(Plantilla!AH236),"")</f>
        <v/>
      </c>
      <c r="AK225" s="6" t="str">
        <f>IF($C225="OK",_xlfn.NUMBERVALUE(Plantilla!AI236),"")</f>
        <v/>
      </c>
      <c r="AL225" s="6" t="str">
        <f>IF($C225="OK",_xlfn.NUMBERVALUE(Plantilla!AJ236),"")</f>
        <v/>
      </c>
      <c r="AM225" s="4" t="str">
        <f>IF($C225="OK",_xlfn.NUMBERVALUE(Plantilla!AK236),"")</f>
        <v/>
      </c>
      <c r="AN225" s="6" t="str">
        <f>IF($C225="OK",_xlfn.NUMBERVALUE(Plantilla!AL236),"")</f>
        <v/>
      </c>
      <c r="AO225" s="4" t="str">
        <f>IF($C225="OK",_xlfn.NUMBERVALUE(Plantilla!AM236),"")</f>
        <v/>
      </c>
      <c r="AP225" s="6" t="str">
        <f>IF($C225="OK",_xlfn.NUMBERVALUE(Plantilla!AN236),"")</f>
        <v/>
      </c>
      <c r="AQ225" s="4" t="str">
        <f>IF($C225="OK",_xlfn.NUMBERVALUE(Plantilla!AO236),"")</f>
        <v/>
      </c>
      <c r="AR225" s="6" t="str">
        <f>IF($C225="OK",_xlfn.NUMBERVALUE(Plantilla!AP236),"")</f>
        <v/>
      </c>
      <c r="AS225" s="4" t="str">
        <f>IF($C225="OK",_xlfn.NUMBERVALUE(Plantilla!AQ236),"")</f>
        <v/>
      </c>
      <c r="AT225" s="6" t="str">
        <f>IF($C225="OK",_xlfn.NUMBERVALUE(Plantilla!AR236),"")</f>
        <v/>
      </c>
      <c r="AU225" s="4" t="str">
        <f>IF($C225="OK",_xlfn.NUMBERVALUE(Plantilla!AS236),"")</f>
        <v/>
      </c>
      <c r="AV225" s="6" t="str">
        <f>IF($C225="OK",_xlfn.NUMBERVALUE(Plantilla!AT236),"")</f>
        <v/>
      </c>
      <c r="AW225" s="4" t="str">
        <f>IF($C225="OK",_xlfn.NUMBERVALUE(Plantilla!AU236),"")</f>
        <v/>
      </c>
      <c r="AX225" s="6" t="str">
        <f>IF($C225="OK",_xlfn.NUMBERVALUE(Plantilla!AV236),"")</f>
        <v/>
      </c>
      <c r="AY225" s="4" t="str">
        <f>IF($C225="OK",_xlfn.NUMBERVALUE(Plantilla!AW236),"")</f>
        <v/>
      </c>
      <c r="AZ225" s="6" t="str">
        <f>IF($C225="OK",_xlfn.NUMBERVALUE(Plantilla!AX236),"")</f>
        <v/>
      </c>
      <c r="BA225" t="str">
        <f>IF($C225="OK",_xlfn.NUMBERVALUE(Plantilla!AY236),"")</f>
        <v/>
      </c>
      <c r="BB225" t="str">
        <f>IF($C225="OK",_xlfn.NUMBERVALUE(Plantilla!AZ236),"")</f>
        <v/>
      </c>
      <c r="BC225" s="4" t="str">
        <f>IF($C225="OK",_xlfn.NUMBERVALUE(Plantilla!BA236),"")</f>
        <v/>
      </c>
      <c r="BD225" s="6" t="str">
        <f>IF($C225="OK",_xlfn.NUMBERVALUE(Plantilla!BB236),"")</f>
        <v/>
      </c>
      <c r="BE225" s="4" t="str">
        <f>IF($C225="OK",_xlfn.NUMBERVALUE(Plantilla!BC236),"")</f>
        <v/>
      </c>
      <c r="BF225" s="6" t="str">
        <f>IF($C225="OK",_xlfn.NUMBERVALUE(Plantilla!BD236),"")</f>
        <v/>
      </c>
      <c r="BG225" s="4" t="str">
        <f>IF($C225="OK",_xlfn.NUMBERVALUE(Plantilla!BE236),"")</f>
        <v/>
      </c>
      <c r="BH225" s="6" t="str">
        <f>IF($C225="OK",_xlfn.NUMBERVALUE(Plantilla!BF236),"")</f>
        <v/>
      </c>
      <c r="BI225" s="110" t="str">
        <f>IF($C225="OK",_xlfn.NUMBERVALUE(Plantilla!BG236),"")</f>
        <v/>
      </c>
      <c r="BJ225" s="6" t="str">
        <f>IF($C225="OK",_xlfn.NUMBERVALUE(Plantilla!BH236),"")</f>
        <v/>
      </c>
      <c r="BK225" s="109" t="str">
        <f>IF($C225="OK",_xlfn.NUMBERVALUE(Plantilla!BI236),"")</f>
        <v/>
      </c>
      <c r="BL225" s="6" t="str">
        <f>IF($C225="OK",
   IF(Plantilla!BJ236&lt;&gt;"",
      TEXT(VLOOKUP(Plantilla!BJ236,'Tablas '!$Z$4:$AA$6,2,FALSE),"#"),
   ""),
"")</f>
        <v/>
      </c>
      <c r="BM225" s="4" t="str">
        <f>IF($C225="OK",_xlfn.NUMBERVALUE(Plantilla!BK236),"")</f>
        <v/>
      </c>
      <c r="BN225" s="4" t="str">
        <f>IF($C225="OK",_xlfn.NUMBERVALUE(Plantilla!BL236),"")</f>
        <v/>
      </c>
      <c r="BO225" s="6" t="str">
        <f>IF($C225="OK",_xlfn.NUMBERVALUE(Plantilla!BM236),"")</f>
        <v/>
      </c>
      <c r="BP225" s="4" t="str">
        <f>IF($C225="OK",_xlfn.NUMBERVALUE(Plantilla!BN236),"")</f>
        <v/>
      </c>
      <c r="BQ225" s="6" t="str">
        <f>IF($C225="OK",_xlfn.NUMBERVALUE(Plantilla!BO236),"")</f>
        <v/>
      </c>
      <c r="BR225" s="4" t="str">
        <f>IF($C225="OK",_xlfn.NUMBERVALUE(Plantilla!BP236),"")</f>
        <v/>
      </c>
      <c r="BS225" s="6" t="str">
        <f>IF($C225="OK",_xlfn.NUMBERVALUE(Plantilla!BQ236),"")</f>
        <v/>
      </c>
      <c r="BT225" s="4" t="str">
        <f>IF($C225="OK",_xlfn.NUMBERVALUE(Plantilla!BR236),"")</f>
        <v/>
      </c>
      <c r="BU225" s="6" t="str">
        <f>IF($C225="OK",_xlfn.NUMBERVALUE(Plantilla!BS236),"")</f>
        <v/>
      </c>
      <c r="BV225" s="6" t="str">
        <f>IF($C225="OK",_xlfn.NUMBERVALUE(Plantilla!BT236),"")</f>
        <v/>
      </c>
      <c r="BW225" s="6" t="str">
        <f>IF($C225="OK",_xlfn.NUMBERVALUE(Plantilla!BU236),"")</f>
        <v/>
      </c>
      <c r="BX225" s="6" t="str">
        <f>IF($C225="OK",_xlfn.NUMBERVALUE(Plantilla!BV236),"")</f>
        <v/>
      </c>
      <c r="BY225" s="6" t="str">
        <f>IF($C225="OK",_xlfn.NUMBERVALUE(Plantilla!BW236),"")</f>
        <v/>
      </c>
      <c r="BZ225" s="6" t="str">
        <f>IF($C225="OK",_xlfn.NUMBERVALUE(Plantilla!BX236),"")</f>
        <v/>
      </c>
      <c r="CA225" s="6" t="str">
        <f>IF($C225="OK",_xlfn.NUMBERVALUE(Plantilla!BY236),"")</f>
        <v/>
      </c>
      <c r="CB225" s="6" t="str">
        <f>IF($C225="OK",_xlfn.NUMBERVALUE(Plantilla!BZ236),"")</f>
        <v/>
      </c>
      <c r="CC225" s="6" t="str">
        <f>IF($C225="OK",_xlfn.NUMBERVALUE(Plantilla!CA236),"")</f>
        <v/>
      </c>
      <c r="CD225" s="6" t="str">
        <f>IF($C225="OK",_xlfn.NUMBERVALUE(Plantilla!CB236),"")</f>
        <v/>
      </c>
      <c r="CE225" s="6" t="str">
        <f>IF($C225="OK",_xlfn.NUMBERVALUE(Plantilla!CC236),"")</f>
        <v/>
      </c>
      <c r="CF225" s="4" t="str">
        <f>IF($C225="OK",_xlfn.NUMBERVALUE(Plantilla!CD236),"")</f>
        <v/>
      </c>
      <c r="CG225" s="6" t="str">
        <f>IF($C225="OK",_xlfn.NUMBERVALUE(Plantilla!CE236),"")</f>
        <v/>
      </c>
      <c r="CH225" s="6" t="str">
        <f>IF($C225="OK",_xlfn.NUMBERVALUE(Plantilla!CF236),"")</f>
        <v/>
      </c>
      <c r="CI225" s="6" t="str">
        <f>IF($C225="OK",_xlfn.NUMBERVALUE(Plantilla!CG236),"")</f>
        <v/>
      </c>
      <c r="CJ225" s="6" t="str">
        <f>IF($C225="OK",_xlfn.NUMBERVALUE(Plantilla!CH236),"")</f>
        <v/>
      </c>
      <c r="CK225" s="6" t="str">
        <f>IF($C225="OK",_xlfn.NUMBERVALUE(Plantilla!CI236),"")</f>
        <v/>
      </c>
      <c r="CL225" s="6" t="str">
        <f>IF($C225="OK",_xlfn.NUMBERVALUE(Plantilla!CJ236),"")</f>
        <v/>
      </c>
      <c r="CM225" t="str">
        <f>IF($C225="OK",TEXT(Plantilla!CK236,"#"),"")</f>
        <v/>
      </c>
      <c r="CN225" s="6" t="str">
        <f>IF($C225="OK",_xlfn.NUMBERVALUE(Plantilla!CL236),"")</f>
        <v/>
      </c>
      <c r="CO225" s="6" t="str">
        <f>IF($C225="OK",_xlfn.NUMBERVALUE(Plantilla!CM236),"")</f>
        <v/>
      </c>
      <c r="CP225" s="110" t="str">
        <f>IF($C225="OK",_xlfn.NUMBERVALUE(Plantilla!CN236),"")</f>
        <v/>
      </c>
      <c r="CQ225" s="6" t="str">
        <f>IF($C225="OK",_xlfn.NUMBERVALUE(Plantilla!CO236),"")</f>
        <v/>
      </c>
      <c r="CR225" s="109" t="str">
        <f>IF($C225="OK",_xlfn.NUMBERVALUE(Plantilla!CP236),"")</f>
        <v/>
      </c>
      <c r="CS225" s="110" t="str">
        <f>IF($C225="OK",_xlfn.NUMBERVALUE(Plantilla!CQ236),"")</f>
        <v/>
      </c>
      <c r="CT225" s="6" t="str">
        <f>IF($C225="OK",_xlfn.NUMBERVALUE(Plantilla!CR236),"")</f>
        <v/>
      </c>
      <c r="CU225" s="109" t="str">
        <f>IF($C225="OK",_xlfn.NUMBERVALUE(Plantilla!CS236),"")</f>
        <v/>
      </c>
      <c r="CV225" s="110" t="str">
        <f>IF($C225="OK",_xlfn.NUMBERVALUE(Plantilla!CT236),"")</f>
        <v/>
      </c>
      <c r="CW225" s="6" t="str">
        <f>IF($C225="OK",_xlfn.NUMBERVALUE(Plantilla!CU236),"")</f>
        <v/>
      </c>
      <c r="CX225" s="82" t="str">
        <f>IF($C225="OK",_xlfn.NUMBERVALUE(Plantilla!CV236),"")</f>
        <v/>
      </c>
      <c r="CY225" s="6" t="str">
        <f>IF($C225="OK",_xlfn.NUMBERVALUE(Plantilla!CW236),"")</f>
        <v/>
      </c>
      <c r="CZ225" s="82" t="str">
        <f>IF($C225="OK",_xlfn.NUMBERVALUE(Plantilla!CX236),"")</f>
        <v/>
      </c>
      <c r="DA225" s="6" t="str">
        <f>IF($C225="OK",_xlfn.NUMBERVALUE(Plantilla!CY236),"")</f>
        <v/>
      </c>
      <c r="DB225" s="109" t="str">
        <f>IF($C225="OK",_xlfn.NUMBERVALUE(Plantilla!CZ236),"")</f>
        <v/>
      </c>
      <c r="DC225" s="6" t="str">
        <f>IF($C225="OK",_xlfn.NUMBERVALUE(Plantilla!DA236),"")</f>
        <v/>
      </c>
      <c r="DD225" s="6" t="str">
        <f>IF($C225="OK",TEXT(Plantilla!DB236,"#"),"")</f>
        <v/>
      </c>
      <c r="DE225" s="6" t="str">
        <f>IF($C225="OK",_xlfn.NUMBERVALUE(Plantilla!DC236),"")</f>
        <v/>
      </c>
      <c r="DF225" s="4" t="str">
        <f>IF($C225="OK",_xlfn.NUMBERVALUE(Plantilla!DD236),"")</f>
        <v/>
      </c>
      <c r="DG225" s="6" t="str">
        <f>IF($C225="OK",_xlfn.NUMBERVALUE(Plantilla!DE236),"")</f>
        <v/>
      </c>
      <c r="DH225" s="6" t="str">
        <f>IF($C225="OK",_xlfn.NUMBERVALUE(Plantilla!DF236),"")</f>
        <v/>
      </c>
      <c r="DI225" s="6" t="str">
        <f>IF($C225="OK",_xlfn.NUMBERVALUE(Plantilla!DG236),"")</f>
        <v/>
      </c>
      <c r="DJ225" s="6" t="str">
        <f>IF($C225="OK",_xlfn.NUMBERVALUE(Plantilla!DH236),"")</f>
        <v/>
      </c>
      <c r="DK225" s="6" t="str">
        <f>IF($C225="OK",_xlfn.NUMBERVALUE(Plantilla!DI236),"")</f>
        <v/>
      </c>
      <c r="DL225" s="6" t="str">
        <f>IF($C225="OK",_xlfn.NUMBERVALUE(Plantilla!DJ236),"")</f>
        <v/>
      </c>
      <c r="DM225" s="6" t="str">
        <f>IF($C225="OK",_xlfn.NUMBERVALUE(Plantilla!DK236),"")</f>
        <v/>
      </c>
      <c r="DN225" s="6" t="str">
        <f>IF($C225="OK",_xlfn.NUMBERVALUE(Plantilla!DL236),"")</f>
        <v/>
      </c>
      <c r="DO225" s="6" t="str">
        <f>IF($C225="OK",_xlfn.NUMBERVALUE(Plantilla!DM236),"")</f>
        <v/>
      </c>
      <c r="DP225" s="6" t="str">
        <f>IF($C225="OK",_xlfn.NUMBERVALUE(Plantilla!DN236),"")</f>
        <v/>
      </c>
      <c r="DQ225" s="6" t="str">
        <f>IF($C225="OK",_xlfn.NUMBERVALUE(Plantilla!DO236),"")</f>
        <v/>
      </c>
      <c r="DR225" s="6" t="str">
        <f>IF($C225="OK",_xlfn.NUMBERVALUE(Plantilla!DP236),"")</f>
        <v/>
      </c>
      <c r="DS225" t="str">
        <f>IF($C225="OK",TEXT(Plantilla!DR236,"#"),"")</f>
        <v/>
      </c>
      <c r="DT225" s="6"/>
    </row>
    <row r="226" spans="1:124" x14ac:dyDescent="0.25">
      <c r="A226" t="str">
        <f>IF(Plantilla!$I$6="¡Perfecto!, Guarda el archivo y adjúntalo a tu interfaz de Nómina Electrónica","OK","Error")</f>
        <v>OK</v>
      </c>
      <c r="B226" t="str">
        <f>IF(Plantilla!$I$6="¡Perfecto!, Guarda el archivo y adjúntalo a tu interfaz de Nómina Electrónica",MID(Plantilla!$D$2,SEARCH("V",Plantilla!$D$2),10),"")</f>
        <v>V2.0</v>
      </c>
      <c r="C226" t="str">
        <f>Plantilla!C237</f>
        <v/>
      </c>
      <c r="D226" t="str">
        <f>IF($C226="OK",Plantilla!B237,"")</f>
        <v/>
      </c>
      <c r="E226" t="str">
        <f>IF($C226="OK",
   VLOOKUP(Plantilla!$E$4,'Tablas '!$AP$4:$AT$6,5,FALSE),
"")</f>
        <v/>
      </c>
      <c r="F226" t="str">
        <f>IF($C226="OK",TEXT(Plantilla!D237,"#"),"")</f>
        <v/>
      </c>
      <c r="G226" t="str">
        <f>IF($C226="OK",
   VLOOKUP(Plantilla!E237,'Tablas '!$B$4:$C$14,2,FALSE),
"")</f>
        <v/>
      </c>
      <c r="H226" t="str">
        <f>IF($C226="OK",TEXT(Plantilla!F237,"#"),"")</f>
        <v/>
      </c>
      <c r="I226" t="str">
        <f>IF($C226="OK",TEXT(Plantilla!G237,"#"),"")</f>
        <v/>
      </c>
      <c r="J226" t="str">
        <f>IF($C226="OK",TEXT(Plantilla!H237,"#"),"")</f>
        <v/>
      </c>
      <c r="K226" t="str">
        <f>IF($C226="OK",TEXT(Plantilla!I237,"#"),"")</f>
        <v/>
      </c>
      <c r="L226" t="str">
        <f>IF($C226="OK",TEXT(Plantilla!J237,"#"),"")</f>
        <v/>
      </c>
      <c r="M226" t="str">
        <f>IF($C226="OK",TEXT(Plantilla!K237,"#"),"")</f>
        <v/>
      </c>
      <c r="N226" t="str">
        <f>IF($C226="OK",
   CONCATENATE(YEAR(Plantilla!L237),"-",TEXT(MONTH(Plantilla!L237),"00"),"-",TEXT(DAY(Plantilla!L237),"00")),
"")</f>
        <v/>
      </c>
      <c r="O226" t="str">
        <f>IF($C226="OK",_xlfn.NUMBERVALUE(Plantilla!M237),"")</f>
        <v/>
      </c>
      <c r="P226" t="str">
        <f>IF($C226="OK",
   IF(Plantilla!N237&lt;&gt;"",
      CONCATENATE(YEAR(Plantilla!N237),"-",TEXT(MONTH(Plantilla!N237),"00"),"-",TEXT(DAY(Plantilla!N237),"00")),
   ""),
"")</f>
        <v/>
      </c>
      <c r="Q226" t="str">
        <f>IF($C226="OK",
   VLOOKUP(Plantilla!O237,'Tablas '!$E$4:$F$19,2,FALSE),
"")</f>
        <v/>
      </c>
      <c r="R226" t="str">
        <f>IF($C226="OK",
   VLOOKUP(Plantilla!P237,'Tablas '!$H$4:$I$5,2,FALSE),
"")</f>
        <v/>
      </c>
      <c r="S226" t="str">
        <f>IF($C226="OK",
   VLOOKUP(Plantilla!Q237,'Tablas '!$K$4:$L$8,2,FALSE),
"")</f>
        <v/>
      </c>
      <c r="T226" t="str">
        <f>IF($C226="OK",
   VLOOKUP(Plantilla!R237,'Tablas '!$AE$4:$AF$6,2,FALSE),
"")</f>
        <v/>
      </c>
      <c r="U226" t="str">
        <f>IF($C226="OK",
   VLOOKUP(Plantilla!S237,'Tablas '!$AE$4:$AF$6,2,FALSE),
"")</f>
        <v/>
      </c>
      <c r="V226" t="str">
        <f>IF($C226="OK",TEXT(Plantilla!T237,"#"),"")</f>
        <v/>
      </c>
      <c r="W226" s="84" t="str">
        <f>IF($C226="OK",
   VLOOKUP(Plantilla!U237,'Tablas '!$AM$4:$AN$1126,2,FALSE),
"")</f>
        <v/>
      </c>
      <c r="X226" t="str">
        <f>IF($C226="OK",TEXT(Plantilla!V237,"#"),"")</f>
        <v/>
      </c>
      <c r="Y226" t="str">
        <f>IF($C226="OK",
   CONCATENATE(YEAR(Plantilla!W237),"-",TEXT(MONTH(Plantilla!W237),"00"),"-",TEXT(DAY(Plantilla!W237),"00")),
"")</f>
        <v/>
      </c>
      <c r="Z226" t="str">
        <f>IF($C226="OK",
   CONCATENATE(YEAR(Plantilla!X237),"-",TEXT(MONTH(Plantilla!X237),"00"),"-",TEXT(DAY(Plantilla!X237),"00")),
"")</f>
        <v/>
      </c>
      <c r="AA226" t="str">
        <f>IF($C226="OK",
   TEXT(VLOOKUP(Plantilla!Y237,'Tablas '!$Q$4:$R$9,2,FALSE),"#"),
"")</f>
        <v/>
      </c>
      <c r="AB226" t="str">
        <f>IF($C226="OK",
   CONCATENATE(YEAR(Plantilla!Z237),"-",TEXT(MONTH(Plantilla!Z237),"00"),"-",TEXT(DAY(Plantilla!Z237),"00")),
"")</f>
        <v/>
      </c>
      <c r="AC226" t="str">
        <f>IF($C226="OK",
   TEXT(VLOOKUP(Plantilla!AA237,'Tablas '!$T$4:$U$13,2,FALSE),"#"),
"")</f>
        <v/>
      </c>
      <c r="AD226" t="str">
        <f>IF($C226="OK",TEXT(Plantilla!AB237,"#"),"")</f>
        <v/>
      </c>
      <c r="AE226" t="str">
        <f>IF($C226="OK",
   IF(Plantilla!AC237&lt;&gt;"",
      TEXT(VLOOKUP(Plantilla!AC237,'Tablas '!$W$4:$X$7,2,FALSE),"#"),
   ""),
"")</f>
        <v/>
      </c>
      <c r="AF226" t="str">
        <f>IF($C226="OK",TEXT(Plantilla!AD237,"#"),"")</f>
        <v/>
      </c>
      <c r="AG226" s="6" t="str">
        <f>IF($C226="OK",_xlfn.NUMBERVALUE(Plantilla!AE237),"")</f>
        <v/>
      </c>
      <c r="AH226" s="4" t="str">
        <f>IF($C226="OK",_xlfn.NUMBERVALUE(Plantilla!AF237),"")</f>
        <v/>
      </c>
      <c r="AI226" s="6" t="str">
        <f>IF($C226="OK",_xlfn.NUMBERVALUE(Plantilla!AG237),"")</f>
        <v/>
      </c>
      <c r="AJ226" s="6" t="str">
        <f>IF($C226="OK",_xlfn.NUMBERVALUE(Plantilla!AH237),"")</f>
        <v/>
      </c>
      <c r="AK226" s="6" t="str">
        <f>IF($C226="OK",_xlfn.NUMBERVALUE(Plantilla!AI237),"")</f>
        <v/>
      </c>
      <c r="AL226" s="6" t="str">
        <f>IF($C226="OK",_xlfn.NUMBERVALUE(Plantilla!AJ237),"")</f>
        <v/>
      </c>
      <c r="AM226" s="4" t="str">
        <f>IF($C226="OK",_xlfn.NUMBERVALUE(Plantilla!AK237),"")</f>
        <v/>
      </c>
      <c r="AN226" s="6" t="str">
        <f>IF($C226="OK",_xlfn.NUMBERVALUE(Plantilla!AL237),"")</f>
        <v/>
      </c>
      <c r="AO226" s="4" t="str">
        <f>IF($C226="OK",_xlfn.NUMBERVALUE(Plantilla!AM237),"")</f>
        <v/>
      </c>
      <c r="AP226" s="6" t="str">
        <f>IF($C226="OK",_xlfn.NUMBERVALUE(Plantilla!AN237),"")</f>
        <v/>
      </c>
      <c r="AQ226" s="4" t="str">
        <f>IF($C226="OK",_xlfn.NUMBERVALUE(Plantilla!AO237),"")</f>
        <v/>
      </c>
      <c r="AR226" s="6" t="str">
        <f>IF($C226="OK",_xlfn.NUMBERVALUE(Plantilla!AP237),"")</f>
        <v/>
      </c>
      <c r="AS226" s="4" t="str">
        <f>IF($C226="OK",_xlfn.NUMBERVALUE(Plantilla!AQ237),"")</f>
        <v/>
      </c>
      <c r="AT226" s="6" t="str">
        <f>IF($C226="OK",_xlfn.NUMBERVALUE(Plantilla!AR237),"")</f>
        <v/>
      </c>
      <c r="AU226" s="4" t="str">
        <f>IF($C226="OK",_xlfn.NUMBERVALUE(Plantilla!AS237),"")</f>
        <v/>
      </c>
      <c r="AV226" s="6" t="str">
        <f>IF($C226="OK",_xlfn.NUMBERVALUE(Plantilla!AT237),"")</f>
        <v/>
      </c>
      <c r="AW226" s="4" t="str">
        <f>IF($C226="OK",_xlfn.NUMBERVALUE(Plantilla!AU237),"")</f>
        <v/>
      </c>
      <c r="AX226" s="6" t="str">
        <f>IF($C226="OK",_xlfn.NUMBERVALUE(Plantilla!AV237),"")</f>
        <v/>
      </c>
      <c r="AY226" s="4" t="str">
        <f>IF($C226="OK",_xlfn.NUMBERVALUE(Plantilla!AW237),"")</f>
        <v/>
      </c>
      <c r="AZ226" s="6" t="str">
        <f>IF($C226="OK",_xlfn.NUMBERVALUE(Plantilla!AX237),"")</f>
        <v/>
      </c>
      <c r="BA226" t="str">
        <f>IF($C226="OK",_xlfn.NUMBERVALUE(Plantilla!AY237),"")</f>
        <v/>
      </c>
      <c r="BB226" t="str">
        <f>IF($C226="OK",_xlfn.NUMBERVALUE(Plantilla!AZ237),"")</f>
        <v/>
      </c>
      <c r="BC226" s="4" t="str">
        <f>IF($C226="OK",_xlfn.NUMBERVALUE(Plantilla!BA237),"")</f>
        <v/>
      </c>
      <c r="BD226" s="6" t="str">
        <f>IF($C226="OK",_xlfn.NUMBERVALUE(Plantilla!BB237),"")</f>
        <v/>
      </c>
      <c r="BE226" s="4" t="str">
        <f>IF($C226="OK",_xlfn.NUMBERVALUE(Plantilla!BC237),"")</f>
        <v/>
      </c>
      <c r="BF226" s="6" t="str">
        <f>IF($C226="OK",_xlfn.NUMBERVALUE(Plantilla!BD237),"")</f>
        <v/>
      </c>
      <c r="BG226" s="4" t="str">
        <f>IF($C226="OK",_xlfn.NUMBERVALUE(Plantilla!BE237),"")</f>
        <v/>
      </c>
      <c r="BH226" s="6" t="str">
        <f>IF($C226="OK",_xlfn.NUMBERVALUE(Plantilla!BF237),"")</f>
        <v/>
      </c>
      <c r="BI226" s="110" t="str">
        <f>IF($C226="OK",_xlfn.NUMBERVALUE(Plantilla!BG237),"")</f>
        <v/>
      </c>
      <c r="BJ226" s="6" t="str">
        <f>IF($C226="OK",_xlfn.NUMBERVALUE(Plantilla!BH237),"")</f>
        <v/>
      </c>
      <c r="BK226" s="109" t="str">
        <f>IF($C226="OK",_xlfn.NUMBERVALUE(Plantilla!BI237),"")</f>
        <v/>
      </c>
      <c r="BL226" s="6" t="str">
        <f>IF($C226="OK",
   IF(Plantilla!BJ237&lt;&gt;"",
      TEXT(VLOOKUP(Plantilla!BJ237,'Tablas '!$Z$4:$AA$6,2,FALSE),"#"),
   ""),
"")</f>
        <v/>
      </c>
      <c r="BM226" s="4" t="str">
        <f>IF($C226="OK",_xlfn.NUMBERVALUE(Plantilla!BK237),"")</f>
        <v/>
      </c>
      <c r="BN226" s="4" t="str">
        <f>IF($C226="OK",_xlfn.NUMBERVALUE(Plantilla!BL237),"")</f>
        <v/>
      </c>
      <c r="BO226" s="6" t="str">
        <f>IF($C226="OK",_xlfn.NUMBERVALUE(Plantilla!BM237),"")</f>
        <v/>
      </c>
      <c r="BP226" s="4" t="str">
        <f>IF($C226="OK",_xlfn.NUMBERVALUE(Plantilla!BN237),"")</f>
        <v/>
      </c>
      <c r="BQ226" s="6" t="str">
        <f>IF($C226="OK",_xlfn.NUMBERVALUE(Plantilla!BO237),"")</f>
        <v/>
      </c>
      <c r="BR226" s="4" t="str">
        <f>IF($C226="OK",_xlfn.NUMBERVALUE(Plantilla!BP237),"")</f>
        <v/>
      </c>
      <c r="BS226" s="6" t="str">
        <f>IF($C226="OK",_xlfn.NUMBERVALUE(Plantilla!BQ237),"")</f>
        <v/>
      </c>
      <c r="BT226" s="4" t="str">
        <f>IF($C226="OK",_xlfn.NUMBERVALUE(Plantilla!BR237),"")</f>
        <v/>
      </c>
      <c r="BU226" s="6" t="str">
        <f>IF($C226="OK",_xlfn.NUMBERVALUE(Plantilla!BS237),"")</f>
        <v/>
      </c>
      <c r="BV226" s="6" t="str">
        <f>IF($C226="OK",_xlfn.NUMBERVALUE(Plantilla!BT237),"")</f>
        <v/>
      </c>
      <c r="BW226" s="6" t="str">
        <f>IF($C226="OK",_xlfn.NUMBERVALUE(Plantilla!BU237),"")</f>
        <v/>
      </c>
      <c r="BX226" s="6" t="str">
        <f>IF($C226="OK",_xlfn.NUMBERVALUE(Plantilla!BV237),"")</f>
        <v/>
      </c>
      <c r="BY226" s="6" t="str">
        <f>IF($C226="OK",_xlfn.NUMBERVALUE(Plantilla!BW237),"")</f>
        <v/>
      </c>
      <c r="BZ226" s="6" t="str">
        <f>IF($C226="OK",_xlfn.NUMBERVALUE(Plantilla!BX237),"")</f>
        <v/>
      </c>
      <c r="CA226" s="6" t="str">
        <f>IF($C226="OK",_xlfn.NUMBERVALUE(Plantilla!BY237),"")</f>
        <v/>
      </c>
      <c r="CB226" s="6" t="str">
        <f>IF($C226="OK",_xlfn.NUMBERVALUE(Plantilla!BZ237),"")</f>
        <v/>
      </c>
      <c r="CC226" s="6" t="str">
        <f>IF($C226="OK",_xlfn.NUMBERVALUE(Plantilla!CA237),"")</f>
        <v/>
      </c>
      <c r="CD226" s="6" t="str">
        <f>IF($C226="OK",_xlfn.NUMBERVALUE(Plantilla!CB237),"")</f>
        <v/>
      </c>
      <c r="CE226" s="6" t="str">
        <f>IF($C226="OK",_xlfn.NUMBERVALUE(Plantilla!CC237),"")</f>
        <v/>
      </c>
      <c r="CF226" s="4" t="str">
        <f>IF($C226="OK",_xlfn.NUMBERVALUE(Plantilla!CD237),"")</f>
        <v/>
      </c>
      <c r="CG226" s="6" t="str">
        <f>IF($C226="OK",_xlfn.NUMBERVALUE(Plantilla!CE237),"")</f>
        <v/>
      </c>
      <c r="CH226" s="6" t="str">
        <f>IF($C226="OK",_xlfn.NUMBERVALUE(Plantilla!CF237),"")</f>
        <v/>
      </c>
      <c r="CI226" s="6" t="str">
        <f>IF($C226="OK",_xlfn.NUMBERVALUE(Plantilla!CG237),"")</f>
        <v/>
      </c>
      <c r="CJ226" s="6" t="str">
        <f>IF($C226="OK",_xlfn.NUMBERVALUE(Plantilla!CH237),"")</f>
        <v/>
      </c>
      <c r="CK226" s="6" t="str">
        <f>IF($C226="OK",_xlfn.NUMBERVALUE(Plantilla!CI237),"")</f>
        <v/>
      </c>
      <c r="CL226" s="6" t="str">
        <f>IF($C226="OK",_xlfn.NUMBERVALUE(Plantilla!CJ237),"")</f>
        <v/>
      </c>
      <c r="CM226" t="str">
        <f>IF($C226="OK",TEXT(Plantilla!CK237,"#"),"")</f>
        <v/>
      </c>
      <c r="CN226" s="6" t="str">
        <f>IF($C226="OK",_xlfn.NUMBERVALUE(Plantilla!CL237),"")</f>
        <v/>
      </c>
      <c r="CO226" s="6" t="str">
        <f>IF($C226="OK",_xlfn.NUMBERVALUE(Plantilla!CM237),"")</f>
        <v/>
      </c>
      <c r="CP226" s="110" t="str">
        <f>IF($C226="OK",_xlfn.NUMBERVALUE(Plantilla!CN237),"")</f>
        <v/>
      </c>
      <c r="CQ226" s="6" t="str">
        <f>IF($C226="OK",_xlfn.NUMBERVALUE(Plantilla!CO237),"")</f>
        <v/>
      </c>
      <c r="CR226" s="109" t="str">
        <f>IF($C226="OK",_xlfn.NUMBERVALUE(Plantilla!CP237),"")</f>
        <v/>
      </c>
      <c r="CS226" s="110" t="str">
        <f>IF($C226="OK",_xlfn.NUMBERVALUE(Plantilla!CQ237),"")</f>
        <v/>
      </c>
      <c r="CT226" s="6" t="str">
        <f>IF($C226="OK",_xlfn.NUMBERVALUE(Plantilla!CR237),"")</f>
        <v/>
      </c>
      <c r="CU226" s="109" t="str">
        <f>IF($C226="OK",_xlfn.NUMBERVALUE(Plantilla!CS237),"")</f>
        <v/>
      </c>
      <c r="CV226" s="110" t="str">
        <f>IF($C226="OK",_xlfn.NUMBERVALUE(Plantilla!CT237),"")</f>
        <v/>
      </c>
      <c r="CW226" s="6" t="str">
        <f>IF($C226="OK",_xlfn.NUMBERVALUE(Plantilla!CU237),"")</f>
        <v/>
      </c>
      <c r="CX226" s="82" t="str">
        <f>IF($C226="OK",_xlfn.NUMBERVALUE(Plantilla!CV237),"")</f>
        <v/>
      </c>
      <c r="CY226" s="6" t="str">
        <f>IF($C226="OK",_xlfn.NUMBERVALUE(Plantilla!CW237),"")</f>
        <v/>
      </c>
      <c r="CZ226" s="82" t="str">
        <f>IF($C226="OK",_xlfn.NUMBERVALUE(Plantilla!CX237),"")</f>
        <v/>
      </c>
      <c r="DA226" s="6" t="str">
        <f>IF($C226="OK",_xlfn.NUMBERVALUE(Plantilla!CY237),"")</f>
        <v/>
      </c>
      <c r="DB226" s="109" t="str">
        <f>IF($C226="OK",_xlfn.NUMBERVALUE(Plantilla!CZ237),"")</f>
        <v/>
      </c>
      <c r="DC226" s="6" t="str">
        <f>IF($C226="OK",_xlfn.NUMBERVALUE(Plantilla!DA237),"")</f>
        <v/>
      </c>
      <c r="DD226" s="6" t="str">
        <f>IF($C226="OK",TEXT(Plantilla!DB237,"#"),"")</f>
        <v/>
      </c>
      <c r="DE226" s="6" t="str">
        <f>IF($C226="OK",_xlfn.NUMBERVALUE(Plantilla!DC237),"")</f>
        <v/>
      </c>
      <c r="DF226" s="4" t="str">
        <f>IF($C226="OK",_xlfn.NUMBERVALUE(Plantilla!DD237),"")</f>
        <v/>
      </c>
      <c r="DG226" s="6" t="str">
        <f>IF($C226="OK",_xlfn.NUMBERVALUE(Plantilla!DE237),"")</f>
        <v/>
      </c>
      <c r="DH226" s="6" t="str">
        <f>IF($C226="OK",_xlfn.NUMBERVALUE(Plantilla!DF237),"")</f>
        <v/>
      </c>
      <c r="DI226" s="6" t="str">
        <f>IF($C226="OK",_xlfn.NUMBERVALUE(Plantilla!DG237),"")</f>
        <v/>
      </c>
      <c r="DJ226" s="6" t="str">
        <f>IF($C226="OK",_xlfn.NUMBERVALUE(Plantilla!DH237),"")</f>
        <v/>
      </c>
      <c r="DK226" s="6" t="str">
        <f>IF($C226="OK",_xlfn.NUMBERVALUE(Plantilla!DI237),"")</f>
        <v/>
      </c>
      <c r="DL226" s="6" t="str">
        <f>IF($C226="OK",_xlfn.NUMBERVALUE(Plantilla!DJ237),"")</f>
        <v/>
      </c>
      <c r="DM226" s="6" t="str">
        <f>IF($C226="OK",_xlfn.NUMBERVALUE(Plantilla!DK237),"")</f>
        <v/>
      </c>
      <c r="DN226" s="6" t="str">
        <f>IF($C226="OK",_xlfn.NUMBERVALUE(Plantilla!DL237),"")</f>
        <v/>
      </c>
      <c r="DO226" s="6" t="str">
        <f>IF($C226="OK",_xlfn.NUMBERVALUE(Plantilla!DM237),"")</f>
        <v/>
      </c>
      <c r="DP226" s="6" t="str">
        <f>IF($C226="OK",_xlfn.NUMBERVALUE(Plantilla!DN237),"")</f>
        <v/>
      </c>
      <c r="DQ226" s="6" t="str">
        <f>IF($C226="OK",_xlfn.NUMBERVALUE(Plantilla!DO237),"")</f>
        <v/>
      </c>
      <c r="DR226" s="6" t="str">
        <f>IF($C226="OK",_xlfn.NUMBERVALUE(Plantilla!DP237),"")</f>
        <v/>
      </c>
      <c r="DS226" t="str">
        <f>IF($C226="OK",TEXT(Plantilla!DR237,"#"),"")</f>
        <v/>
      </c>
      <c r="DT226" s="6"/>
    </row>
    <row r="227" spans="1:124" x14ac:dyDescent="0.25">
      <c r="A227" t="str">
        <f>IF(Plantilla!$I$6="¡Perfecto!, Guarda el archivo y adjúntalo a tu interfaz de Nómina Electrónica","OK","Error")</f>
        <v>OK</v>
      </c>
      <c r="B227" t="str">
        <f>IF(Plantilla!$I$6="¡Perfecto!, Guarda el archivo y adjúntalo a tu interfaz de Nómina Electrónica",MID(Plantilla!$D$2,SEARCH("V",Plantilla!$D$2),10),"")</f>
        <v>V2.0</v>
      </c>
      <c r="C227" t="str">
        <f>Plantilla!C238</f>
        <v/>
      </c>
      <c r="D227" t="str">
        <f>IF($C227="OK",Plantilla!B238,"")</f>
        <v/>
      </c>
      <c r="E227" t="str">
        <f>IF($C227="OK",
   VLOOKUP(Plantilla!$E$4,'Tablas '!$AP$4:$AT$6,5,FALSE),
"")</f>
        <v/>
      </c>
      <c r="F227" t="str">
        <f>IF($C227="OK",TEXT(Plantilla!D238,"#"),"")</f>
        <v/>
      </c>
      <c r="G227" t="str">
        <f>IF($C227="OK",
   VLOOKUP(Plantilla!E238,'Tablas '!$B$4:$C$14,2,FALSE),
"")</f>
        <v/>
      </c>
      <c r="H227" t="str">
        <f>IF($C227="OK",TEXT(Plantilla!F238,"#"),"")</f>
        <v/>
      </c>
      <c r="I227" t="str">
        <f>IF($C227="OK",TEXT(Plantilla!G238,"#"),"")</f>
        <v/>
      </c>
      <c r="J227" t="str">
        <f>IF($C227="OK",TEXT(Plantilla!H238,"#"),"")</f>
        <v/>
      </c>
      <c r="K227" t="str">
        <f>IF($C227="OK",TEXT(Plantilla!I238,"#"),"")</f>
        <v/>
      </c>
      <c r="L227" t="str">
        <f>IF($C227="OK",TEXT(Plantilla!J238,"#"),"")</f>
        <v/>
      </c>
      <c r="M227" t="str">
        <f>IF($C227="OK",TEXT(Plantilla!K238,"#"),"")</f>
        <v/>
      </c>
      <c r="N227" t="str">
        <f>IF($C227="OK",
   CONCATENATE(YEAR(Plantilla!L238),"-",TEXT(MONTH(Plantilla!L238),"00"),"-",TEXT(DAY(Plantilla!L238),"00")),
"")</f>
        <v/>
      </c>
      <c r="O227" t="str">
        <f>IF($C227="OK",_xlfn.NUMBERVALUE(Plantilla!M238),"")</f>
        <v/>
      </c>
      <c r="P227" t="str">
        <f>IF($C227="OK",
   IF(Plantilla!N238&lt;&gt;"",
      CONCATENATE(YEAR(Plantilla!N238),"-",TEXT(MONTH(Plantilla!N238),"00"),"-",TEXT(DAY(Plantilla!N238),"00")),
   ""),
"")</f>
        <v/>
      </c>
      <c r="Q227" t="str">
        <f>IF($C227="OK",
   VLOOKUP(Plantilla!O238,'Tablas '!$E$4:$F$19,2,FALSE),
"")</f>
        <v/>
      </c>
      <c r="R227" t="str">
        <f>IF($C227="OK",
   VLOOKUP(Plantilla!P238,'Tablas '!$H$4:$I$5,2,FALSE),
"")</f>
        <v/>
      </c>
      <c r="S227" t="str">
        <f>IF($C227="OK",
   VLOOKUP(Plantilla!Q238,'Tablas '!$K$4:$L$8,2,FALSE),
"")</f>
        <v/>
      </c>
      <c r="T227" t="str">
        <f>IF($C227="OK",
   VLOOKUP(Plantilla!R238,'Tablas '!$AE$4:$AF$6,2,FALSE),
"")</f>
        <v/>
      </c>
      <c r="U227" t="str">
        <f>IF($C227="OK",
   VLOOKUP(Plantilla!S238,'Tablas '!$AE$4:$AF$6,2,FALSE),
"")</f>
        <v/>
      </c>
      <c r="V227" t="str">
        <f>IF($C227="OK",TEXT(Plantilla!T238,"#"),"")</f>
        <v/>
      </c>
      <c r="W227" s="84" t="str">
        <f>IF($C227="OK",
   VLOOKUP(Plantilla!U238,'Tablas '!$AM$4:$AN$1126,2,FALSE),
"")</f>
        <v/>
      </c>
      <c r="X227" t="str">
        <f>IF($C227="OK",TEXT(Plantilla!V238,"#"),"")</f>
        <v/>
      </c>
      <c r="Y227" t="str">
        <f>IF($C227="OK",
   CONCATENATE(YEAR(Plantilla!W238),"-",TEXT(MONTH(Plantilla!W238),"00"),"-",TEXT(DAY(Plantilla!W238),"00")),
"")</f>
        <v/>
      </c>
      <c r="Z227" t="str">
        <f>IF($C227="OK",
   CONCATENATE(YEAR(Plantilla!X238),"-",TEXT(MONTH(Plantilla!X238),"00"),"-",TEXT(DAY(Plantilla!X238),"00")),
"")</f>
        <v/>
      </c>
      <c r="AA227" t="str">
        <f>IF($C227="OK",
   TEXT(VLOOKUP(Plantilla!Y238,'Tablas '!$Q$4:$R$9,2,FALSE),"#"),
"")</f>
        <v/>
      </c>
      <c r="AB227" t="str">
        <f>IF($C227="OK",
   CONCATENATE(YEAR(Plantilla!Z238),"-",TEXT(MONTH(Plantilla!Z238),"00"),"-",TEXT(DAY(Plantilla!Z238),"00")),
"")</f>
        <v/>
      </c>
      <c r="AC227" t="str">
        <f>IF($C227="OK",
   TEXT(VLOOKUP(Plantilla!AA238,'Tablas '!$T$4:$U$13,2,FALSE),"#"),
"")</f>
        <v/>
      </c>
      <c r="AD227" t="str">
        <f>IF($C227="OK",TEXT(Plantilla!AB238,"#"),"")</f>
        <v/>
      </c>
      <c r="AE227" t="str">
        <f>IF($C227="OK",
   IF(Plantilla!AC238&lt;&gt;"",
      TEXT(VLOOKUP(Plantilla!AC238,'Tablas '!$W$4:$X$7,2,FALSE),"#"),
   ""),
"")</f>
        <v/>
      </c>
      <c r="AF227" t="str">
        <f>IF($C227="OK",TEXT(Plantilla!AD238,"#"),"")</f>
        <v/>
      </c>
      <c r="AG227" s="6" t="str">
        <f>IF($C227="OK",_xlfn.NUMBERVALUE(Plantilla!AE238),"")</f>
        <v/>
      </c>
      <c r="AH227" s="4" t="str">
        <f>IF($C227="OK",_xlfn.NUMBERVALUE(Plantilla!AF238),"")</f>
        <v/>
      </c>
      <c r="AI227" s="6" t="str">
        <f>IF($C227="OK",_xlfn.NUMBERVALUE(Plantilla!AG238),"")</f>
        <v/>
      </c>
      <c r="AJ227" s="6" t="str">
        <f>IF($C227="OK",_xlfn.NUMBERVALUE(Plantilla!AH238),"")</f>
        <v/>
      </c>
      <c r="AK227" s="6" t="str">
        <f>IF($C227="OK",_xlfn.NUMBERVALUE(Plantilla!AI238),"")</f>
        <v/>
      </c>
      <c r="AL227" s="6" t="str">
        <f>IF($C227="OK",_xlfn.NUMBERVALUE(Plantilla!AJ238),"")</f>
        <v/>
      </c>
      <c r="AM227" s="4" t="str">
        <f>IF($C227="OK",_xlfn.NUMBERVALUE(Plantilla!AK238),"")</f>
        <v/>
      </c>
      <c r="AN227" s="6" t="str">
        <f>IF($C227="OK",_xlfn.NUMBERVALUE(Plantilla!AL238),"")</f>
        <v/>
      </c>
      <c r="AO227" s="4" t="str">
        <f>IF($C227="OK",_xlfn.NUMBERVALUE(Plantilla!AM238),"")</f>
        <v/>
      </c>
      <c r="AP227" s="6" t="str">
        <f>IF($C227="OK",_xlfn.NUMBERVALUE(Plantilla!AN238),"")</f>
        <v/>
      </c>
      <c r="AQ227" s="4" t="str">
        <f>IF($C227="OK",_xlfn.NUMBERVALUE(Plantilla!AO238),"")</f>
        <v/>
      </c>
      <c r="AR227" s="6" t="str">
        <f>IF($C227="OK",_xlfn.NUMBERVALUE(Plantilla!AP238),"")</f>
        <v/>
      </c>
      <c r="AS227" s="4" t="str">
        <f>IF($C227="OK",_xlfn.NUMBERVALUE(Plantilla!AQ238),"")</f>
        <v/>
      </c>
      <c r="AT227" s="6" t="str">
        <f>IF($C227="OK",_xlfn.NUMBERVALUE(Plantilla!AR238),"")</f>
        <v/>
      </c>
      <c r="AU227" s="4" t="str">
        <f>IF($C227="OK",_xlfn.NUMBERVALUE(Plantilla!AS238),"")</f>
        <v/>
      </c>
      <c r="AV227" s="6" t="str">
        <f>IF($C227="OK",_xlfn.NUMBERVALUE(Plantilla!AT238),"")</f>
        <v/>
      </c>
      <c r="AW227" s="4" t="str">
        <f>IF($C227="OK",_xlfn.NUMBERVALUE(Plantilla!AU238),"")</f>
        <v/>
      </c>
      <c r="AX227" s="6" t="str">
        <f>IF($C227="OK",_xlfn.NUMBERVALUE(Plantilla!AV238),"")</f>
        <v/>
      </c>
      <c r="AY227" s="4" t="str">
        <f>IF($C227="OK",_xlfn.NUMBERVALUE(Plantilla!AW238),"")</f>
        <v/>
      </c>
      <c r="AZ227" s="6" t="str">
        <f>IF($C227="OK",_xlfn.NUMBERVALUE(Plantilla!AX238),"")</f>
        <v/>
      </c>
      <c r="BA227" t="str">
        <f>IF($C227="OK",_xlfn.NUMBERVALUE(Plantilla!AY238),"")</f>
        <v/>
      </c>
      <c r="BB227" t="str">
        <f>IF($C227="OK",_xlfn.NUMBERVALUE(Plantilla!AZ238),"")</f>
        <v/>
      </c>
      <c r="BC227" s="4" t="str">
        <f>IF($C227="OK",_xlfn.NUMBERVALUE(Plantilla!BA238),"")</f>
        <v/>
      </c>
      <c r="BD227" s="6" t="str">
        <f>IF($C227="OK",_xlfn.NUMBERVALUE(Plantilla!BB238),"")</f>
        <v/>
      </c>
      <c r="BE227" s="4" t="str">
        <f>IF($C227="OK",_xlfn.NUMBERVALUE(Plantilla!BC238),"")</f>
        <v/>
      </c>
      <c r="BF227" s="6" t="str">
        <f>IF($C227="OK",_xlfn.NUMBERVALUE(Plantilla!BD238),"")</f>
        <v/>
      </c>
      <c r="BG227" s="4" t="str">
        <f>IF($C227="OK",_xlfn.NUMBERVALUE(Plantilla!BE238),"")</f>
        <v/>
      </c>
      <c r="BH227" s="6" t="str">
        <f>IF($C227="OK",_xlfn.NUMBERVALUE(Plantilla!BF238),"")</f>
        <v/>
      </c>
      <c r="BI227" s="110" t="str">
        <f>IF($C227="OK",_xlfn.NUMBERVALUE(Plantilla!BG238),"")</f>
        <v/>
      </c>
      <c r="BJ227" s="6" t="str">
        <f>IF($C227="OK",_xlfn.NUMBERVALUE(Plantilla!BH238),"")</f>
        <v/>
      </c>
      <c r="BK227" s="109" t="str">
        <f>IF($C227="OK",_xlfn.NUMBERVALUE(Plantilla!BI238),"")</f>
        <v/>
      </c>
      <c r="BL227" s="6" t="str">
        <f>IF($C227="OK",
   IF(Plantilla!BJ238&lt;&gt;"",
      TEXT(VLOOKUP(Plantilla!BJ238,'Tablas '!$Z$4:$AA$6,2,FALSE),"#"),
   ""),
"")</f>
        <v/>
      </c>
      <c r="BM227" s="4" t="str">
        <f>IF($C227="OK",_xlfn.NUMBERVALUE(Plantilla!BK238),"")</f>
        <v/>
      </c>
      <c r="BN227" s="4" t="str">
        <f>IF($C227="OK",_xlfn.NUMBERVALUE(Plantilla!BL238),"")</f>
        <v/>
      </c>
      <c r="BO227" s="6" t="str">
        <f>IF($C227="OK",_xlfn.NUMBERVALUE(Plantilla!BM238),"")</f>
        <v/>
      </c>
      <c r="BP227" s="4" t="str">
        <f>IF($C227="OK",_xlfn.NUMBERVALUE(Plantilla!BN238),"")</f>
        <v/>
      </c>
      <c r="BQ227" s="6" t="str">
        <f>IF($C227="OK",_xlfn.NUMBERVALUE(Plantilla!BO238),"")</f>
        <v/>
      </c>
      <c r="BR227" s="4" t="str">
        <f>IF($C227="OK",_xlfn.NUMBERVALUE(Plantilla!BP238),"")</f>
        <v/>
      </c>
      <c r="BS227" s="6" t="str">
        <f>IF($C227="OK",_xlfn.NUMBERVALUE(Plantilla!BQ238),"")</f>
        <v/>
      </c>
      <c r="BT227" s="4" t="str">
        <f>IF($C227="OK",_xlfn.NUMBERVALUE(Plantilla!BR238),"")</f>
        <v/>
      </c>
      <c r="BU227" s="6" t="str">
        <f>IF($C227="OK",_xlfn.NUMBERVALUE(Plantilla!BS238),"")</f>
        <v/>
      </c>
      <c r="BV227" s="6" t="str">
        <f>IF($C227="OK",_xlfn.NUMBERVALUE(Plantilla!BT238),"")</f>
        <v/>
      </c>
      <c r="BW227" s="6" t="str">
        <f>IF($C227="OK",_xlfn.NUMBERVALUE(Plantilla!BU238),"")</f>
        <v/>
      </c>
      <c r="BX227" s="6" t="str">
        <f>IF($C227="OK",_xlfn.NUMBERVALUE(Plantilla!BV238),"")</f>
        <v/>
      </c>
      <c r="BY227" s="6" t="str">
        <f>IF($C227="OK",_xlfn.NUMBERVALUE(Plantilla!BW238),"")</f>
        <v/>
      </c>
      <c r="BZ227" s="6" t="str">
        <f>IF($C227="OK",_xlfn.NUMBERVALUE(Plantilla!BX238),"")</f>
        <v/>
      </c>
      <c r="CA227" s="6" t="str">
        <f>IF($C227="OK",_xlfn.NUMBERVALUE(Plantilla!BY238),"")</f>
        <v/>
      </c>
      <c r="CB227" s="6" t="str">
        <f>IF($C227="OK",_xlfn.NUMBERVALUE(Plantilla!BZ238),"")</f>
        <v/>
      </c>
      <c r="CC227" s="6" t="str">
        <f>IF($C227="OK",_xlfn.NUMBERVALUE(Plantilla!CA238),"")</f>
        <v/>
      </c>
      <c r="CD227" s="6" t="str">
        <f>IF($C227="OK",_xlfn.NUMBERVALUE(Plantilla!CB238),"")</f>
        <v/>
      </c>
      <c r="CE227" s="6" t="str">
        <f>IF($C227="OK",_xlfn.NUMBERVALUE(Plantilla!CC238),"")</f>
        <v/>
      </c>
      <c r="CF227" s="4" t="str">
        <f>IF($C227="OK",_xlfn.NUMBERVALUE(Plantilla!CD238),"")</f>
        <v/>
      </c>
      <c r="CG227" s="6" t="str">
        <f>IF($C227="OK",_xlfn.NUMBERVALUE(Plantilla!CE238),"")</f>
        <v/>
      </c>
      <c r="CH227" s="6" t="str">
        <f>IF($C227="OK",_xlfn.NUMBERVALUE(Plantilla!CF238),"")</f>
        <v/>
      </c>
      <c r="CI227" s="6" t="str">
        <f>IF($C227="OK",_xlfn.NUMBERVALUE(Plantilla!CG238),"")</f>
        <v/>
      </c>
      <c r="CJ227" s="6" t="str">
        <f>IF($C227="OK",_xlfn.NUMBERVALUE(Plantilla!CH238),"")</f>
        <v/>
      </c>
      <c r="CK227" s="6" t="str">
        <f>IF($C227="OK",_xlfn.NUMBERVALUE(Plantilla!CI238),"")</f>
        <v/>
      </c>
      <c r="CL227" s="6" t="str">
        <f>IF($C227="OK",_xlfn.NUMBERVALUE(Plantilla!CJ238),"")</f>
        <v/>
      </c>
      <c r="CM227" t="str">
        <f>IF($C227="OK",TEXT(Plantilla!CK238,"#"),"")</f>
        <v/>
      </c>
      <c r="CN227" s="6" t="str">
        <f>IF($C227="OK",_xlfn.NUMBERVALUE(Plantilla!CL238),"")</f>
        <v/>
      </c>
      <c r="CO227" s="6" t="str">
        <f>IF($C227="OK",_xlfn.NUMBERVALUE(Plantilla!CM238),"")</f>
        <v/>
      </c>
      <c r="CP227" s="110" t="str">
        <f>IF($C227="OK",_xlfn.NUMBERVALUE(Plantilla!CN238),"")</f>
        <v/>
      </c>
      <c r="CQ227" s="6" t="str">
        <f>IF($C227="OK",_xlfn.NUMBERVALUE(Plantilla!CO238),"")</f>
        <v/>
      </c>
      <c r="CR227" s="109" t="str">
        <f>IF($C227="OK",_xlfn.NUMBERVALUE(Plantilla!CP238),"")</f>
        <v/>
      </c>
      <c r="CS227" s="110" t="str">
        <f>IF($C227="OK",_xlfn.NUMBERVALUE(Plantilla!CQ238),"")</f>
        <v/>
      </c>
      <c r="CT227" s="6" t="str">
        <f>IF($C227="OK",_xlfn.NUMBERVALUE(Plantilla!CR238),"")</f>
        <v/>
      </c>
      <c r="CU227" s="109" t="str">
        <f>IF($C227="OK",_xlfn.NUMBERVALUE(Plantilla!CS238),"")</f>
        <v/>
      </c>
      <c r="CV227" s="110" t="str">
        <f>IF($C227="OK",_xlfn.NUMBERVALUE(Plantilla!CT238),"")</f>
        <v/>
      </c>
      <c r="CW227" s="6" t="str">
        <f>IF($C227="OK",_xlfn.NUMBERVALUE(Plantilla!CU238),"")</f>
        <v/>
      </c>
      <c r="CX227" s="82" t="str">
        <f>IF($C227="OK",_xlfn.NUMBERVALUE(Plantilla!CV238),"")</f>
        <v/>
      </c>
      <c r="CY227" s="6" t="str">
        <f>IF($C227="OK",_xlfn.NUMBERVALUE(Plantilla!CW238),"")</f>
        <v/>
      </c>
      <c r="CZ227" s="82" t="str">
        <f>IF($C227="OK",_xlfn.NUMBERVALUE(Plantilla!CX238),"")</f>
        <v/>
      </c>
      <c r="DA227" s="6" t="str">
        <f>IF($C227="OK",_xlfn.NUMBERVALUE(Plantilla!CY238),"")</f>
        <v/>
      </c>
      <c r="DB227" s="109" t="str">
        <f>IF($C227="OK",_xlfn.NUMBERVALUE(Plantilla!CZ238),"")</f>
        <v/>
      </c>
      <c r="DC227" s="6" t="str">
        <f>IF($C227="OK",_xlfn.NUMBERVALUE(Plantilla!DA238),"")</f>
        <v/>
      </c>
      <c r="DD227" s="6" t="str">
        <f>IF($C227="OK",TEXT(Plantilla!DB238,"#"),"")</f>
        <v/>
      </c>
      <c r="DE227" s="6" t="str">
        <f>IF($C227="OK",_xlfn.NUMBERVALUE(Plantilla!DC238),"")</f>
        <v/>
      </c>
      <c r="DF227" s="4" t="str">
        <f>IF($C227="OK",_xlfn.NUMBERVALUE(Plantilla!DD238),"")</f>
        <v/>
      </c>
      <c r="DG227" s="6" t="str">
        <f>IF($C227="OK",_xlfn.NUMBERVALUE(Plantilla!DE238),"")</f>
        <v/>
      </c>
      <c r="DH227" s="6" t="str">
        <f>IF($C227="OK",_xlfn.NUMBERVALUE(Plantilla!DF238),"")</f>
        <v/>
      </c>
      <c r="DI227" s="6" t="str">
        <f>IF($C227="OK",_xlfn.NUMBERVALUE(Plantilla!DG238),"")</f>
        <v/>
      </c>
      <c r="DJ227" s="6" t="str">
        <f>IF($C227="OK",_xlfn.NUMBERVALUE(Plantilla!DH238),"")</f>
        <v/>
      </c>
      <c r="DK227" s="6" t="str">
        <f>IF($C227="OK",_xlfn.NUMBERVALUE(Plantilla!DI238),"")</f>
        <v/>
      </c>
      <c r="DL227" s="6" t="str">
        <f>IF($C227="OK",_xlfn.NUMBERVALUE(Plantilla!DJ238),"")</f>
        <v/>
      </c>
      <c r="DM227" s="6" t="str">
        <f>IF($C227="OK",_xlfn.NUMBERVALUE(Plantilla!DK238),"")</f>
        <v/>
      </c>
      <c r="DN227" s="6" t="str">
        <f>IF($C227="OK",_xlfn.NUMBERVALUE(Plantilla!DL238),"")</f>
        <v/>
      </c>
      <c r="DO227" s="6" t="str">
        <f>IF($C227="OK",_xlfn.NUMBERVALUE(Plantilla!DM238),"")</f>
        <v/>
      </c>
      <c r="DP227" s="6" t="str">
        <f>IF($C227="OK",_xlfn.NUMBERVALUE(Plantilla!DN238),"")</f>
        <v/>
      </c>
      <c r="DQ227" s="6" t="str">
        <f>IF($C227="OK",_xlfn.NUMBERVALUE(Plantilla!DO238),"")</f>
        <v/>
      </c>
      <c r="DR227" s="6" t="str">
        <f>IF($C227="OK",_xlfn.NUMBERVALUE(Plantilla!DP238),"")</f>
        <v/>
      </c>
      <c r="DS227" t="str">
        <f>IF($C227="OK",TEXT(Plantilla!DR238,"#"),"")</f>
        <v/>
      </c>
      <c r="DT227" s="6"/>
    </row>
    <row r="228" spans="1:124" x14ac:dyDescent="0.25">
      <c r="A228" t="str">
        <f>IF(Plantilla!$I$6="¡Perfecto!, Guarda el archivo y adjúntalo a tu interfaz de Nómina Electrónica","OK","Error")</f>
        <v>OK</v>
      </c>
      <c r="B228" t="str">
        <f>IF(Plantilla!$I$6="¡Perfecto!, Guarda el archivo y adjúntalo a tu interfaz de Nómina Electrónica",MID(Plantilla!$D$2,SEARCH("V",Plantilla!$D$2),10),"")</f>
        <v>V2.0</v>
      </c>
      <c r="C228" t="str">
        <f>Plantilla!C239</f>
        <v/>
      </c>
      <c r="D228" t="str">
        <f>IF($C228="OK",Plantilla!B239,"")</f>
        <v/>
      </c>
      <c r="E228" t="str">
        <f>IF($C228="OK",
   VLOOKUP(Plantilla!$E$4,'Tablas '!$AP$4:$AT$6,5,FALSE),
"")</f>
        <v/>
      </c>
      <c r="F228" t="str">
        <f>IF($C228="OK",TEXT(Plantilla!D239,"#"),"")</f>
        <v/>
      </c>
      <c r="G228" t="str">
        <f>IF($C228="OK",
   VLOOKUP(Plantilla!E239,'Tablas '!$B$4:$C$14,2,FALSE),
"")</f>
        <v/>
      </c>
      <c r="H228" t="str">
        <f>IF($C228="OK",TEXT(Plantilla!F239,"#"),"")</f>
        <v/>
      </c>
      <c r="I228" t="str">
        <f>IF($C228="OK",TEXT(Plantilla!G239,"#"),"")</f>
        <v/>
      </c>
      <c r="J228" t="str">
        <f>IF($C228="OK",TEXT(Plantilla!H239,"#"),"")</f>
        <v/>
      </c>
      <c r="K228" t="str">
        <f>IF($C228="OK",TEXT(Plantilla!I239,"#"),"")</f>
        <v/>
      </c>
      <c r="L228" t="str">
        <f>IF($C228="OK",TEXT(Plantilla!J239,"#"),"")</f>
        <v/>
      </c>
      <c r="M228" t="str">
        <f>IF($C228="OK",TEXT(Plantilla!K239,"#"),"")</f>
        <v/>
      </c>
      <c r="N228" t="str">
        <f>IF($C228="OK",
   CONCATENATE(YEAR(Plantilla!L239),"-",TEXT(MONTH(Plantilla!L239),"00"),"-",TEXT(DAY(Plantilla!L239),"00")),
"")</f>
        <v/>
      </c>
      <c r="O228" t="str">
        <f>IF($C228="OK",_xlfn.NUMBERVALUE(Plantilla!M239),"")</f>
        <v/>
      </c>
      <c r="P228" t="str">
        <f>IF($C228="OK",
   IF(Plantilla!N239&lt;&gt;"",
      CONCATENATE(YEAR(Plantilla!N239),"-",TEXT(MONTH(Plantilla!N239),"00"),"-",TEXT(DAY(Plantilla!N239),"00")),
   ""),
"")</f>
        <v/>
      </c>
      <c r="Q228" t="str">
        <f>IF($C228="OK",
   VLOOKUP(Plantilla!O239,'Tablas '!$E$4:$F$19,2,FALSE),
"")</f>
        <v/>
      </c>
      <c r="R228" t="str">
        <f>IF($C228="OK",
   VLOOKUP(Plantilla!P239,'Tablas '!$H$4:$I$5,2,FALSE),
"")</f>
        <v/>
      </c>
      <c r="S228" t="str">
        <f>IF($C228="OK",
   VLOOKUP(Plantilla!Q239,'Tablas '!$K$4:$L$8,2,FALSE),
"")</f>
        <v/>
      </c>
      <c r="T228" t="str">
        <f>IF($C228="OK",
   VLOOKUP(Plantilla!R239,'Tablas '!$AE$4:$AF$6,2,FALSE),
"")</f>
        <v/>
      </c>
      <c r="U228" t="str">
        <f>IF($C228="OK",
   VLOOKUP(Plantilla!S239,'Tablas '!$AE$4:$AF$6,2,FALSE),
"")</f>
        <v/>
      </c>
      <c r="V228" t="str">
        <f>IF($C228="OK",TEXT(Plantilla!T239,"#"),"")</f>
        <v/>
      </c>
      <c r="W228" s="84" t="str">
        <f>IF($C228="OK",
   VLOOKUP(Plantilla!U239,'Tablas '!$AM$4:$AN$1126,2,FALSE),
"")</f>
        <v/>
      </c>
      <c r="X228" t="str">
        <f>IF($C228="OK",TEXT(Plantilla!V239,"#"),"")</f>
        <v/>
      </c>
      <c r="Y228" t="str">
        <f>IF($C228="OK",
   CONCATENATE(YEAR(Plantilla!W239),"-",TEXT(MONTH(Plantilla!W239),"00"),"-",TEXT(DAY(Plantilla!W239),"00")),
"")</f>
        <v/>
      </c>
      <c r="Z228" t="str">
        <f>IF($C228="OK",
   CONCATENATE(YEAR(Plantilla!X239),"-",TEXT(MONTH(Plantilla!X239),"00"),"-",TEXT(DAY(Plantilla!X239),"00")),
"")</f>
        <v/>
      </c>
      <c r="AA228" t="str">
        <f>IF($C228="OK",
   TEXT(VLOOKUP(Plantilla!Y239,'Tablas '!$Q$4:$R$9,2,FALSE),"#"),
"")</f>
        <v/>
      </c>
      <c r="AB228" t="str">
        <f>IF($C228="OK",
   CONCATENATE(YEAR(Plantilla!Z239),"-",TEXT(MONTH(Plantilla!Z239),"00"),"-",TEXT(DAY(Plantilla!Z239),"00")),
"")</f>
        <v/>
      </c>
      <c r="AC228" t="str">
        <f>IF($C228="OK",
   TEXT(VLOOKUP(Plantilla!AA239,'Tablas '!$T$4:$U$13,2,FALSE),"#"),
"")</f>
        <v/>
      </c>
      <c r="AD228" t="str">
        <f>IF($C228="OK",TEXT(Plantilla!AB239,"#"),"")</f>
        <v/>
      </c>
      <c r="AE228" t="str">
        <f>IF($C228="OK",
   IF(Plantilla!AC239&lt;&gt;"",
      TEXT(VLOOKUP(Plantilla!AC239,'Tablas '!$W$4:$X$7,2,FALSE),"#"),
   ""),
"")</f>
        <v/>
      </c>
      <c r="AF228" t="str">
        <f>IF($C228="OK",TEXT(Plantilla!AD239,"#"),"")</f>
        <v/>
      </c>
      <c r="AG228" s="6" t="str">
        <f>IF($C228="OK",_xlfn.NUMBERVALUE(Plantilla!AE239),"")</f>
        <v/>
      </c>
      <c r="AH228" s="4" t="str">
        <f>IF($C228="OK",_xlfn.NUMBERVALUE(Plantilla!AF239),"")</f>
        <v/>
      </c>
      <c r="AI228" s="6" t="str">
        <f>IF($C228="OK",_xlfn.NUMBERVALUE(Plantilla!AG239),"")</f>
        <v/>
      </c>
      <c r="AJ228" s="6" t="str">
        <f>IF($C228="OK",_xlfn.NUMBERVALUE(Plantilla!AH239),"")</f>
        <v/>
      </c>
      <c r="AK228" s="6" t="str">
        <f>IF($C228="OK",_xlfn.NUMBERVALUE(Plantilla!AI239),"")</f>
        <v/>
      </c>
      <c r="AL228" s="6" t="str">
        <f>IF($C228="OK",_xlfn.NUMBERVALUE(Plantilla!AJ239),"")</f>
        <v/>
      </c>
      <c r="AM228" s="4" t="str">
        <f>IF($C228="OK",_xlfn.NUMBERVALUE(Plantilla!AK239),"")</f>
        <v/>
      </c>
      <c r="AN228" s="6" t="str">
        <f>IF($C228="OK",_xlfn.NUMBERVALUE(Plantilla!AL239),"")</f>
        <v/>
      </c>
      <c r="AO228" s="4" t="str">
        <f>IF($C228="OK",_xlfn.NUMBERVALUE(Plantilla!AM239),"")</f>
        <v/>
      </c>
      <c r="AP228" s="6" t="str">
        <f>IF($C228="OK",_xlfn.NUMBERVALUE(Plantilla!AN239),"")</f>
        <v/>
      </c>
      <c r="AQ228" s="4" t="str">
        <f>IF($C228="OK",_xlfn.NUMBERVALUE(Plantilla!AO239),"")</f>
        <v/>
      </c>
      <c r="AR228" s="6" t="str">
        <f>IF($C228="OK",_xlfn.NUMBERVALUE(Plantilla!AP239),"")</f>
        <v/>
      </c>
      <c r="AS228" s="4" t="str">
        <f>IF($C228="OK",_xlfn.NUMBERVALUE(Plantilla!AQ239),"")</f>
        <v/>
      </c>
      <c r="AT228" s="6" t="str">
        <f>IF($C228="OK",_xlfn.NUMBERVALUE(Plantilla!AR239),"")</f>
        <v/>
      </c>
      <c r="AU228" s="4" t="str">
        <f>IF($C228="OK",_xlfn.NUMBERVALUE(Plantilla!AS239),"")</f>
        <v/>
      </c>
      <c r="AV228" s="6" t="str">
        <f>IF($C228="OK",_xlfn.NUMBERVALUE(Plantilla!AT239),"")</f>
        <v/>
      </c>
      <c r="AW228" s="4" t="str">
        <f>IF($C228="OK",_xlfn.NUMBERVALUE(Plantilla!AU239),"")</f>
        <v/>
      </c>
      <c r="AX228" s="6" t="str">
        <f>IF($C228="OK",_xlfn.NUMBERVALUE(Plantilla!AV239),"")</f>
        <v/>
      </c>
      <c r="AY228" s="4" t="str">
        <f>IF($C228="OK",_xlfn.NUMBERVALUE(Plantilla!AW239),"")</f>
        <v/>
      </c>
      <c r="AZ228" s="6" t="str">
        <f>IF($C228="OK",_xlfn.NUMBERVALUE(Plantilla!AX239),"")</f>
        <v/>
      </c>
      <c r="BA228" t="str">
        <f>IF($C228="OK",_xlfn.NUMBERVALUE(Plantilla!AY239),"")</f>
        <v/>
      </c>
      <c r="BB228" t="str">
        <f>IF($C228="OK",_xlfn.NUMBERVALUE(Plantilla!AZ239),"")</f>
        <v/>
      </c>
      <c r="BC228" s="4" t="str">
        <f>IF($C228="OK",_xlfn.NUMBERVALUE(Plantilla!BA239),"")</f>
        <v/>
      </c>
      <c r="BD228" s="6" t="str">
        <f>IF($C228="OK",_xlfn.NUMBERVALUE(Plantilla!BB239),"")</f>
        <v/>
      </c>
      <c r="BE228" s="4" t="str">
        <f>IF($C228="OK",_xlfn.NUMBERVALUE(Plantilla!BC239),"")</f>
        <v/>
      </c>
      <c r="BF228" s="6" t="str">
        <f>IF($C228="OK",_xlfn.NUMBERVALUE(Plantilla!BD239),"")</f>
        <v/>
      </c>
      <c r="BG228" s="4" t="str">
        <f>IF($C228="OK",_xlfn.NUMBERVALUE(Plantilla!BE239),"")</f>
        <v/>
      </c>
      <c r="BH228" s="6" t="str">
        <f>IF($C228="OK",_xlfn.NUMBERVALUE(Plantilla!BF239),"")</f>
        <v/>
      </c>
      <c r="BI228" s="110" t="str">
        <f>IF($C228="OK",_xlfn.NUMBERVALUE(Plantilla!BG239),"")</f>
        <v/>
      </c>
      <c r="BJ228" s="6" t="str">
        <f>IF($C228="OK",_xlfn.NUMBERVALUE(Plantilla!BH239),"")</f>
        <v/>
      </c>
      <c r="BK228" s="109" t="str">
        <f>IF($C228="OK",_xlfn.NUMBERVALUE(Plantilla!BI239),"")</f>
        <v/>
      </c>
      <c r="BL228" s="6" t="str">
        <f>IF($C228="OK",
   IF(Plantilla!BJ239&lt;&gt;"",
      TEXT(VLOOKUP(Plantilla!BJ239,'Tablas '!$Z$4:$AA$6,2,FALSE),"#"),
   ""),
"")</f>
        <v/>
      </c>
      <c r="BM228" s="4" t="str">
        <f>IF($C228="OK",_xlfn.NUMBERVALUE(Plantilla!BK239),"")</f>
        <v/>
      </c>
      <c r="BN228" s="4" t="str">
        <f>IF($C228="OK",_xlfn.NUMBERVALUE(Plantilla!BL239),"")</f>
        <v/>
      </c>
      <c r="BO228" s="6" t="str">
        <f>IF($C228="OK",_xlfn.NUMBERVALUE(Plantilla!BM239),"")</f>
        <v/>
      </c>
      <c r="BP228" s="4" t="str">
        <f>IF($C228="OK",_xlfn.NUMBERVALUE(Plantilla!BN239),"")</f>
        <v/>
      </c>
      <c r="BQ228" s="6" t="str">
        <f>IF($C228="OK",_xlfn.NUMBERVALUE(Plantilla!BO239),"")</f>
        <v/>
      </c>
      <c r="BR228" s="4" t="str">
        <f>IF($C228="OK",_xlfn.NUMBERVALUE(Plantilla!BP239),"")</f>
        <v/>
      </c>
      <c r="BS228" s="6" t="str">
        <f>IF($C228="OK",_xlfn.NUMBERVALUE(Plantilla!BQ239),"")</f>
        <v/>
      </c>
      <c r="BT228" s="4" t="str">
        <f>IF($C228="OK",_xlfn.NUMBERVALUE(Plantilla!BR239),"")</f>
        <v/>
      </c>
      <c r="BU228" s="6" t="str">
        <f>IF($C228="OK",_xlfn.NUMBERVALUE(Plantilla!BS239),"")</f>
        <v/>
      </c>
      <c r="BV228" s="6" t="str">
        <f>IF($C228="OK",_xlfn.NUMBERVALUE(Plantilla!BT239),"")</f>
        <v/>
      </c>
      <c r="BW228" s="6" t="str">
        <f>IF($C228="OK",_xlfn.NUMBERVALUE(Plantilla!BU239),"")</f>
        <v/>
      </c>
      <c r="BX228" s="6" t="str">
        <f>IF($C228="OK",_xlfn.NUMBERVALUE(Plantilla!BV239),"")</f>
        <v/>
      </c>
      <c r="BY228" s="6" t="str">
        <f>IF($C228="OK",_xlfn.NUMBERVALUE(Plantilla!BW239),"")</f>
        <v/>
      </c>
      <c r="BZ228" s="6" t="str">
        <f>IF($C228="OK",_xlfn.NUMBERVALUE(Plantilla!BX239),"")</f>
        <v/>
      </c>
      <c r="CA228" s="6" t="str">
        <f>IF($C228="OK",_xlfn.NUMBERVALUE(Plantilla!BY239),"")</f>
        <v/>
      </c>
      <c r="CB228" s="6" t="str">
        <f>IF($C228="OK",_xlfn.NUMBERVALUE(Plantilla!BZ239),"")</f>
        <v/>
      </c>
      <c r="CC228" s="6" t="str">
        <f>IF($C228="OK",_xlfn.NUMBERVALUE(Plantilla!CA239),"")</f>
        <v/>
      </c>
      <c r="CD228" s="6" t="str">
        <f>IF($C228="OK",_xlfn.NUMBERVALUE(Plantilla!CB239),"")</f>
        <v/>
      </c>
      <c r="CE228" s="6" t="str">
        <f>IF($C228="OK",_xlfn.NUMBERVALUE(Plantilla!CC239),"")</f>
        <v/>
      </c>
      <c r="CF228" s="4" t="str">
        <f>IF($C228="OK",_xlfn.NUMBERVALUE(Plantilla!CD239),"")</f>
        <v/>
      </c>
      <c r="CG228" s="6" t="str">
        <f>IF($C228="OK",_xlfn.NUMBERVALUE(Plantilla!CE239),"")</f>
        <v/>
      </c>
      <c r="CH228" s="6" t="str">
        <f>IF($C228="OK",_xlfn.NUMBERVALUE(Plantilla!CF239),"")</f>
        <v/>
      </c>
      <c r="CI228" s="6" t="str">
        <f>IF($C228="OK",_xlfn.NUMBERVALUE(Plantilla!CG239),"")</f>
        <v/>
      </c>
      <c r="CJ228" s="6" t="str">
        <f>IF($C228="OK",_xlfn.NUMBERVALUE(Plantilla!CH239),"")</f>
        <v/>
      </c>
      <c r="CK228" s="6" t="str">
        <f>IF($C228="OK",_xlfn.NUMBERVALUE(Plantilla!CI239),"")</f>
        <v/>
      </c>
      <c r="CL228" s="6" t="str">
        <f>IF($C228="OK",_xlfn.NUMBERVALUE(Plantilla!CJ239),"")</f>
        <v/>
      </c>
      <c r="CM228" t="str">
        <f>IF($C228="OK",TEXT(Plantilla!CK239,"#"),"")</f>
        <v/>
      </c>
      <c r="CN228" s="6" t="str">
        <f>IF($C228="OK",_xlfn.NUMBERVALUE(Plantilla!CL239),"")</f>
        <v/>
      </c>
      <c r="CO228" s="6" t="str">
        <f>IF($C228="OK",_xlfn.NUMBERVALUE(Plantilla!CM239),"")</f>
        <v/>
      </c>
      <c r="CP228" s="110" t="str">
        <f>IF($C228="OK",_xlfn.NUMBERVALUE(Plantilla!CN239),"")</f>
        <v/>
      </c>
      <c r="CQ228" s="6" t="str">
        <f>IF($C228="OK",_xlfn.NUMBERVALUE(Plantilla!CO239),"")</f>
        <v/>
      </c>
      <c r="CR228" s="109" t="str">
        <f>IF($C228="OK",_xlfn.NUMBERVALUE(Plantilla!CP239),"")</f>
        <v/>
      </c>
      <c r="CS228" s="110" t="str">
        <f>IF($C228="OK",_xlfn.NUMBERVALUE(Plantilla!CQ239),"")</f>
        <v/>
      </c>
      <c r="CT228" s="6" t="str">
        <f>IF($C228="OK",_xlfn.NUMBERVALUE(Plantilla!CR239),"")</f>
        <v/>
      </c>
      <c r="CU228" s="109" t="str">
        <f>IF($C228="OK",_xlfn.NUMBERVALUE(Plantilla!CS239),"")</f>
        <v/>
      </c>
      <c r="CV228" s="110" t="str">
        <f>IF($C228="OK",_xlfn.NUMBERVALUE(Plantilla!CT239),"")</f>
        <v/>
      </c>
      <c r="CW228" s="6" t="str">
        <f>IF($C228="OK",_xlfn.NUMBERVALUE(Plantilla!CU239),"")</f>
        <v/>
      </c>
      <c r="CX228" s="82" t="str">
        <f>IF($C228="OK",_xlfn.NUMBERVALUE(Plantilla!CV239),"")</f>
        <v/>
      </c>
      <c r="CY228" s="6" t="str">
        <f>IF($C228="OK",_xlfn.NUMBERVALUE(Plantilla!CW239),"")</f>
        <v/>
      </c>
      <c r="CZ228" s="82" t="str">
        <f>IF($C228="OK",_xlfn.NUMBERVALUE(Plantilla!CX239),"")</f>
        <v/>
      </c>
      <c r="DA228" s="6" t="str">
        <f>IF($C228="OK",_xlfn.NUMBERVALUE(Plantilla!CY239),"")</f>
        <v/>
      </c>
      <c r="DB228" s="109" t="str">
        <f>IF($C228="OK",_xlfn.NUMBERVALUE(Plantilla!CZ239),"")</f>
        <v/>
      </c>
      <c r="DC228" s="6" t="str">
        <f>IF($C228="OK",_xlfn.NUMBERVALUE(Plantilla!DA239),"")</f>
        <v/>
      </c>
      <c r="DD228" s="6" t="str">
        <f>IF($C228="OK",TEXT(Plantilla!DB239,"#"),"")</f>
        <v/>
      </c>
      <c r="DE228" s="6" t="str">
        <f>IF($C228="OK",_xlfn.NUMBERVALUE(Plantilla!DC239),"")</f>
        <v/>
      </c>
      <c r="DF228" s="4" t="str">
        <f>IF($C228="OK",_xlfn.NUMBERVALUE(Plantilla!DD239),"")</f>
        <v/>
      </c>
      <c r="DG228" s="6" t="str">
        <f>IF($C228="OK",_xlfn.NUMBERVALUE(Plantilla!DE239),"")</f>
        <v/>
      </c>
      <c r="DH228" s="6" t="str">
        <f>IF($C228="OK",_xlfn.NUMBERVALUE(Plantilla!DF239),"")</f>
        <v/>
      </c>
      <c r="DI228" s="6" t="str">
        <f>IF($C228="OK",_xlfn.NUMBERVALUE(Plantilla!DG239),"")</f>
        <v/>
      </c>
      <c r="DJ228" s="6" t="str">
        <f>IF($C228="OK",_xlfn.NUMBERVALUE(Plantilla!DH239),"")</f>
        <v/>
      </c>
      <c r="DK228" s="6" t="str">
        <f>IF($C228="OK",_xlfn.NUMBERVALUE(Plantilla!DI239),"")</f>
        <v/>
      </c>
      <c r="DL228" s="6" t="str">
        <f>IF($C228="OK",_xlfn.NUMBERVALUE(Plantilla!DJ239),"")</f>
        <v/>
      </c>
      <c r="DM228" s="6" t="str">
        <f>IF($C228="OK",_xlfn.NUMBERVALUE(Plantilla!DK239),"")</f>
        <v/>
      </c>
      <c r="DN228" s="6" t="str">
        <f>IF($C228="OK",_xlfn.NUMBERVALUE(Plantilla!DL239),"")</f>
        <v/>
      </c>
      <c r="DO228" s="6" t="str">
        <f>IF($C228="OK",_xlfn.NUMBERVALUE(Plantilla!DM239),"")</f>
        <v/>
      </c>
      <c r="DP228" s="6" t="str">
        <f>IF($C228="OK",_xlfn.NUMBERVALUE(Plantilla!DN239),"")</f>
        <v/>
      </c>
      <c r="DQ228" s="6" t="str">
        <f>IF($C228="OK",_xlfn.NUMBERVALUE(Plantilla!DO239),"")</f>
        <v/>
      </c>
      <c r="DR228" s="6" t="str">
        <f>IF($C228="OK",_xlfn.NUMBERVALUE(Plantilla!DP239),"")</f>
        <v/>
      </c>
      <c r="DS228" t="str">
        <f>IF($C228="OK",TEXT(Plantilla!DR239,"#"),"")</f>
        <v/>
      </c>
      <c r="DT228" s="6"/>
    </row>
    <row r="229" spans="1:124" x14ac:dyDescent="0.25">
      <c r="A229" t="str">
        <f>IF(Plantilla!$I$6="¡Perfecto!, Guarda el archivo y adjúntalo a tu interfaz de Nómina Electrónica","OK","Error")</f>
        <v>OK</v>
      </c>
      <c r="B229" t="str">
        <f>IF(Plantilla!$I$6="¡Perfecto!, Guarda el archivo y adjúntalo a tu interfaz de Nómina Electrónica",MID(Plantilla!$D$2,SEARCH("V",Plantilla!$D$2),10),"")</f>
        <v>V2.0</v>
      </c>
      <c r="C229" t="str">
        <f>Plantilla!C240</f>
        <v/>
      </c>
      <c r="D229" t="str">
        <f>IF($C229="OK",Plantilla!B240,"")</f>
        <v/>
      </c>
      <c r="E229" t="str">
        <f>IF($C229="OK",
   VLOOKUP(Plantilla!$E$4,'Tablas '!$AP$4:$AT$6,5,FALSE),
"")</f>
        <v/>
      </c>
      <c r="F229" t="str">
        <f>IF($C229="OK",TEXT(Plantilla!D240,"#"),"")</f>
        <v/>
      </c>
      <c r="G229" t="str">
        <f>IF($C229="OK",
   VLOOKUP(Plantilla!E240,'Tablas '!$B$4:$C$14,2,FALSE),
"")</f>
        <v/>
      </c>
      <c r="H229" t="str">
        <f>IF($C229="OK",TEXT(Plantilla!F240,"#"),"")</f>
        <v/>
      </c>
      <c r="I229" t="str">
        <f>IF($C229="OK",TEXT(Plantilla!G240,"#"),"")</f>
        <v/>
      </c>
      <c r="J229" t="str">
        <f>IF($C229="OK",TEXT(Plantilla!H240,"#"),"")</f>
        <v/>
      </c>
      <c r="K229" t="str">
        <f>IF($C229="OK",TEXT(Plantilla!I240,"#"),"")</f>
        <v/>
      </c>
      <c r="L229" t="str">
        <f>IF($C229="OK",TEXT(Plantilla!J240,"#"),"")</f>
        <v/>
      </c>
      <c r="M229" t="str">
        <f>IF($C229="OK",TEXT(Plantilla!K240,"#"),"")</f>
        <v/>
      </c>
      <c r="N229" t="str">
        <f>IF($C229="OK",
   CONCATENATE(YEAR(Plantilla!L240),"-",TEXT(MONTH(Plantilla!L240),"00"),"-",TEXT(DAY(Plantilla!L240),"00")),
"")</f>
        <v/>
      </c>
      <c r="O229" t="str">
        <f>IF($C229="OK",_xlfn.NUMBERVALUE(Plantilla!M240),"")</f>
        <v/>
      </c>
      <c r="P229" t="str">
        <f>IF($C229="OK",
   IF(Plantilla!N240&lt;&gt;"",
      CONCATENATE(YEAR(Plantilla!N240),"-",TEXT(MONTH(Plantilla!N240),"00"),"-",TEXT(DAY(Plantilla!N240),"00")),
   ""),
"")</f>
        <v/>
      </c>
      <c r="Q229" t="str">
        <f>IF($C229="OK",
   VLOOKUP(Plantilla!O240,'Tablas '!$E$4:$F$19,2,FALSE),
"")</f>
        <v/>
      </c>
      <c r="R229" t="str">
        <f>IF($C229="OK",
   VLOOKUP(Plantilla!P240,'Tablas '!$H$4:$I$5,2,FALSE),
"")</f>
        <v/>
      </c>
      <c r="S229" t="str">
        <f>IF($C229="OK",
   VLOOKUP(Plantilla!Q240,'Tablas '!$K$4:$L$8,2,FALSE),
"")</f>
        <v/>
      </c>
      <c r="T229" t="str">
        <f>IF($C229="OK",
   VLOOKUP(Plantilla!R240,'Tablas '!$AE$4:$AF$6,2,FALSE),
"")</f>
        <v/>
      </c>
      <c r="U229" t="str">
        <f>IF($C229="OK",
   VLOOKUP(Plantilla!S240,'Tablas '!$AE$4:$AF$6,2,FALSE),
"")</f>
        <v/>
      </c>
      <c r="V229" t="str">
        <f>IF($C229="OK",TEXT(Plantilla!T240,"#"),"")</f>
        <v/>
      </c>
      <c r="W229" s="84" t="str">
        <f>IF($C229="OK",
   VLOOKUP(Plantilla!U240,'Tablas '!$AM$4:$AN$1126,2,FALSE),
"")</f>
        <v/>
      </c>
      <c r="X229" t="str">
        <f>IF($C229="OK",TEXT(Plantilla!V240,"#"),"")</f>
        <v/>
      </c>
      <c r="Y229" t="str">
        <f>IF($C229="OK",
   CONCATENATE(YEAR(Plantilla!W240),"-",TEXT(MONTH(Plantilla!W240),"00"),"-",TEXT(DAY(Plantilla!W240),"00")),
"")</f>
        <v/>
      </c>
      <c r="Z229" t="str">
        <f>IF($C229="OK",
   CONCATENATE(YEAR(Plantilla!X240),"-",TEXT(MONTH(Plantilla!X240),"00"),"-",TEXT(DAY(Plantilla!X240),"00")),
"")</f>
        <v/>
      </c>
      <c r="AA229" t="str">
        <f>IF($C229="OK",
   TEXT(VLOOKUP(Plantilla!Y240,'Tablas '!$Q$4:$R$9,2,FALSE),"#"),
"")</f>
        <v/>
      </c>
      <c r="AB229" t="str">
        <f>IF($C229="OK",
   CONCATENATE(YEAR(Plantilla!Z240),"-",TEXT(MONTH(Plantilla!Z240),"00"),"-",TEXT(DAY(Plantilla!Z240),"00")),
"")</f>
        <v/>
      </c>
      <c r="AC229" t="str">
        <f>IF($C229="OK",
   TEXT(VLOOKUP(Plantilla!AA240,'Tablas '!$T$4:$U$13,2,FALSE),"#"),
"")</f>
        <v/>
      </c>
      <c r="AD229" t="str">
        <f>IF($C229="OK",TEXT(Plantilla!AB240,"#"),"")</f>
        <v/>
      </c>
      <c r="AE229" t="str">
        <f>IF($C229="OK",
   IF(Plantilla!AC240&lt;&gt;"",
      TEXT(VLOOKUP(Plantilla!AC240,'Tablas '!$W$4:$X$7,2,FALSE),"#"),
   ""),
"")</f>
        <v/>
      </c>
      <c r="AF229" t="str">
        <f>IF($C229="OK",TEXT(Plantilla!AD240,"#"),"")</f>
        <v/>
      </c>
      <c r="AG229" s="6" t="str">
        <f>IF($C229="OK",_xlfn.NUMBERVALUE(Plantilla!AE240),"")</f>
        <v/>
      </c>
      <c r="AH229" s="4" t="str">
        <f>IF($C229="OK",_xlfn.NUMBERVALUE(Plantilla!AF240),"")</f>
        <v/>
      </c>
      <c r="AI229" s="6" t="str">
        <f>IF($C229="OK",_xlfn.NUMBERVALUE(Plantilla!AG240),"")</f>
        <v/>
      </c>
      <c r="AJ229" s="6" t="str">
        <f>IF($C229="OK",_xlfn.NUMBERVALUE(Plantilla!AH240),"")</f>
        <v/>
      </c>
      <c r="AK229" s="6" t="str">
        <f>IF($C229="OK",_xlfn.NUMBERVALUE(Plantilla!AI240),"")</f>
        <v/>
      </c>
      <c r="AL229" s="6" t="str">
        <f>IF($C229="OK",_xlfn.NUMBERVALUE(Plantilla!AJ240),"")</f>
        <v/>
      </c>
      <c r="AM229" s="4" t="str">
        <f>IF($C229="OK",_xlfn.NUMBERVALUE(Plantilla!AK240),"")</f>
        <v/>
      </c>
      <c r="AN229" s="6" t="str">
        <f>IF($C229="OK",_xlfn.NUMBERVALUE(Plantilla!AL240),"")</f>
        <v/>
      </c>
      <c r="AO229" s="4" t="str">
        <f>IF($C229="OK",_xlfn.NUMBERVALUE(Plantilla!AM240),"")</f>
        <v/>
      </c>
      <c r="AP229" s="6" t="str">
        <f>IF($C229="OK",_xlfn.NUMBERVALUE(Plantilla!AN240),"")</f>
        <v/>
      </c>
      <c r="AQ229" s="4" t="str">
        <f>IF($C229="OK",_xlfn.NUMBERVALUE(Plantilla!AO240),"")</f>
        <v/>
      </c>
      <c r="AR229" s="6" t="str">
        <f>IF($C229="OK",_xlfn.NUMBERVALUE(Plantilla!AP240),"")</f>
        <v/>
      </c>
      <c r="AS229" s="4" t="str">
        <f>IF($C229="OK",_xlfn.NUMBERVALUE(Plantilla!AQ240),"")</f>
        <v/>
      </c>
      <c r="AT229" s="6" t="str">
        <f>IF($C229="OK",_xlfn.NUMBERVALUE(Plantilla!AR240),"")</f>
        <v/>
      </c>
      <c r="AU229" s="4" t="str">
        <f>IF($C229="OK",_xlfn.NUMBERVALUE(Plantilla!AS240),"")</f>
        <v/>
      </c>
      <c r="AV229" s="6" t="str">
        <f>IF($C229="OK",_xlfn.NUMBERVALUE(Plantilla!AT240),"")</f>
        <v/>
      </c>
      <c r="AW229" s="4" t="str">
        <f>IF($C229="OK",_xlfn.NUMBERVALUE(Plantilla!AU240),"")</f>
        <v/>
      </c>
      <c r="AX229" s="6" t="str">
        <f>IF($C229="OK",_xlfn.NUMBERVALUE(Plantilla!AV240),"")</f>
        <v/>
      </c>
      <c r="AY229" s="4" t="str">
        <f>IF($C229="OK",_xlfn.NUMBERVALUE(Plantilla!AW240),"")</f>
        <v/>
      </c>
      <c r="AZ229" s="6" t="str">
        <f>IF($C229="OK",_xlfn.NUMBERVALUE(Plantilla!AX240),"")</f>
        <v/>
      </c>
      <c r="BA229" t="str">
        <f>IF($C229="OK",_xlfn.NUMBERVALUE(Plantilla!AY240),"")</f>
        <v/>
      </c>
      <c r="BB229" t="str">
        <f>IF($C229="OK",_xlfn.NUMBERVALUE(Plantilla!AZ240),"")</f>
        <v/>
      </c>
      <c r="BC229" s="4" t="str">
        <f>IF($C229="OK",_xlfn.NUMBERVALUE(Plantilla!BA240),"")</f>
        <v/>
      </c>
      <c r="BD229" s="6" t="str">
        <f>IF($C229="OK",_xlfn.NUMBERVALUE(Plantilla!BB240),"")</f>
        <v/>
      </c>
      <c r="BE229" s="4" t="str">
        <f>IF($C229="OK",_xlfn.NUMBERVALUE(Plantilla!BC240),"")</f>
        <v/>
      </c>
      <c r="BF229" s="6" t="str">
        <f>IF($C229="OK",_xlfn.NUMBERVALUE(Plantilla!BD240),"")</f>
        <v/>
      </c>
      <c r="BG229" s="4" t="str">
        <f>IF($C229="OK",_xlfn.NUMBERVALUE(Plantilla!BE240),"")</f>
        <v/>
      </c>
      <c r="BH229" s="6" t="str">
        <f>IF($C229="OK",_xlfn.NUMBERVALUE(Plantilla!BF240),"")</f>
        <v/>
      </c>
      <c r="BI229" s="110" t="str">
        <f>IF($C229="OK",_xlfn.NUMBERVALUE(Plantilla!BG240),"")</f>
        <v/>
      </c>
      <c r="BJ229" s="6" t="str">
        <f>IF($C229="OK",_xlfn.NUMBERVALUE(Plantilla!BH240),"")</f>
        <v/>
      </c>
      <c r="BK229" s="109" t="str">
        <f>IF($C229="OK",_xlfn.NUMBERVALUE(Plantilla!BI240),"")</f>
        <v/>
      </c>
      <c r="BL229" s="6" t="str">
        <f>IF($C229="OK",
   IF(Plantilla!BJ240&lt;&gt;"",
      TEXT(VLOOKUP(Plantilla!BJ240,'Tablas '!$Z$4:$AA$6,2,FALSE),"#"),
   ""),
"")</f>
        <v/>
      </c>
      <c r="BM229" s="4" t="str">
        <f>IF($C229="OK",_xlfn.NUMBERVALUE(Plantilla!BK240),"")</f>
        <v/>
      </c>
      <c r="BN229" s="4" t="str">
        <f>IF($C229="OK",_xlfn.NUMBERVALUE(Plantilla!BL240),"")</f>
        <v/>
      </c>
      <c r="BO229" s="6" t="str">
        <f>IF($C229="OK",_xlfn.NUMBERVALUE(Plantilla!BM240),"")</f>
        <v/>
      </c>
      <c r="BP229" s="4" t="str">
        <f>IF($C229="OK",_xlfn.NUMBERVALUE(Plantilla!BN240),"")</f>
        <v/>
      </c>
      <c r="BQ229" s="6" t="str">
        <f>IF($C229="OK",_xlfn.NUMBERVALUE(Plantilla!BO240),"")</f>
        <v/>
      </c>
      <c r="BR229" s="4" t="str">
        <f>IF($C229="OK",_xlfn.NUMBERVALUE(Plantilla!BP240),"")</f>
        <v/>
      </c>
      <c r="BS229" s="6" t="str">
        <f>IF($C229="OK",_xlfn.NUMBERVALUE(Plantilla!BQ240),"")</f>
        <v/>
      </c>
      <c r="BT229" s="4" t="str">
        <f>IF($C229="OK",_xlfn.NUMBERVALUE(Plantilla!BR240),"")</f>
        <v/>
      </c>
      <c r="BU229" s="6" t="str">
        <f>IF($C229="OK",_xlfn.NUMBERVALUE(Plantilla!BS240),"")</f>
        <v/>
      </c>
      <c r="BV229" s="6" t="str">
        <f>IF($C229="OK",_xlfn.NUMBERVALUE(Plantilla!BT240),"")</f>
        <v/>
      </c>
      <c r="BW229" s="6" t="str">
        <f>IF($C229="OK",_xlfn.NUMBERVALUE(Plantilla!BU240),"")</f>
        <v/>
      </c>
      <c r="BX229" s="6" t="str">
        <f>IF($C229="OK",_xlfn.NUMBERVALUE(Plantilla!BV240),"")</f>
        <v/>
      </c>
      <c r="BY229" s="6" t="str">
        <f>IF($C229="OK",_xlfn.NUMBERVALUE(Plantilla!BW240),"")</f>
        <v/>
      </c>
      <c r="BZ229" s="6" t="str">
        <f>IF($C229="OK",_xlfn.NUMBERVALUE(Plantilla!BX240),"")</f>
        <v/>
      </c>
      <c r="CA229" s="6" t="str">
        <f>IF($C229="OK",_xlfn.NUMBERVALUE(Plantilla!BY240),"")</f>
        <v/>
      </c>
      <c r="CB229" s="6" t="str">
        <f>IF($C229="OK",_xlfn.NUMBERVALUE(Plantilla!BZ240),"")</f>
        <v/>
      </c>
      <c r="CC229" s="6" t="str">
        <f>IF($C229="OK",_xlfn.NUMBERVALUE(Plantilla!CA240),"")</f>
        <v/>
      </c>
      <c r="CD229" s="6" t="str">
        <f>IF($C229="OK",_xlfn.NUMBERVALUE(Plantilla!CB240),"")</f>
        <v/>
      </c>
      <c r="CE229" s="6" t="str">
        <f>IF($C229="OK",_xlfn.NUMBERVALUE(Plantilla!CC240),"")</f>
        <v/>
      </c>
      <c r="CF229" s="4" t="str">
        <f>IF($C229="OK",_xlfn.NUMBERVALUE(Plantilla!CD240),"")</f>
        <v/>
      </c>
      <c r="CG229" s="6" t="str">
        <f>IF($C229="OK",_xlfn.NUMBERVALUE(Plantilla!CE240),"")</f>
        <v/>
      </c>
      <c r="CH229" s="6" t="str">
        <f>IF($C229="OK",_xlfn.NUMBERVALUE(Plantilla!CF240),"")</f>
        <v/>
      </c>
      <c r="CI229" s="6" t="str">
        <f>IF($C229="OK",_xlfn.NUMBERVALUE(Plantilla!CG240),"")</f>
        <v/>
      </c>
      <c r="CJ229" s="6" t="str">
        <f>IF($C229="OK",_xlfn.NUMBERVALUE(Plantilla!CH240),"")</f>
        <v/>
      </c>
      <c r="CK229" s="6" t="str">
        <f>IF($C229="OK",_xlfn.NUMBERVALUE(Plantilla!CI240),"")</f>
        <v/>
      </c>
      <c r="CL229" s="6" t="str">
        <f>IF($C229="OK",_xlfn.NUMBERVALUE(Plantilla!CJ240),"")</f>
        <v/>
      </c>
      <c r="CM229" t="str">
        <f>IF($C229="OK",TEXT(Plantilla!CK240,"#"),"")</f>
        <v/>
      </c>
      <c r="CN229" s="6" t="str">
        <f>IF($C229="OK",_xlfn.NUMBERVALUE(Plantilla!CL240),"")</f>
        <v/>
      </c>
      <c r="CO229" s="6" t="str">
        <f>IF($C229="OK",_xlfn.NUMBERVALUE(Plantilla!CM240),"")</f>
        <v/>
      </c>
      <c r="CP229" s="110" t="str">
        <f>IF($C229="OK",_xlfn.NUMBERVALUE(Plantilla!CN240),"")</f>
        <v/>
      </c>
      <c r="CQ229" s="6" t="str">
        <f>IF($C229="OK",_xlfn.NUMBERVALUE(Plantilla!CO240),"")</f>
        <v/>
      </c>
      <c r="CR229" s="109" t="str">
        <f>IF($C229="OK",_xlfn.NUMBERVALUE(Plantilla!CP240),"")</f>
        <v/>
      </c>
      <c r="CS229" s="110" t="str">
        <f>IF($C229="OK",_xlfn.NUMBERVALUE(Plantilla!CQ240),"")</f>
        <v/>
      </c>
      <c r="CT229" s="6" t="str">
        <f>IF($C229="OK",_xlfn.NUMBERVALUE(Plantilla!CR240),"")</f>
        <v/>
      </c>
      <c r="CU229" s="109" t="str">
        <f>IF($C229="OK",_xlfn.NUMBERVALUE(Plantilla!CS240),"")</f>
        <v/>
      </c>
      <c r="CV229" s="110" t="str">
        <f>IF($C229="OK",_xlfn.NUMBERVALUE(Plantilla!CT240),"")</f>
        <v/>
      </c>
      <c r="CW229" s="6" t="str">
        <f>IF($C229="OK",_xlfn.NUMBERVALUE(Plantilla!CU240),"")</f>
        <v/>
      </c>
      <c r="CX229" s="82" t="str">
        <f>IF($C229="OK",_xlfn.NUMBERVALUE(Plantilla!CV240),"")</f>
        <v/>
      </c>
      <c r="CY229" s="6" t="str">
        <f>IF($C229="OK",_xlfn.NUMBERVALUE(Plantilla!CW240),"")</f>
        <v/>
      </c>
      <c r="CZ229" s="82" t="str">
        <f>IF($C229="OK",_xlfn.NUMBERVALUE(Plantilla!CX240),"")</f>
        <v/>
      </c>
      <c r="DA229" s="6" t="str">
        <f>IF($C229="OK",_xlfn.NUMBERVALUE(Plantilla!CY240),"")</f>
        <v/>
      </c>
      <c r="DB229" s="109" t="str">
        <f>IF($C229="OK",_xlfn.NUMBERVALUE(Plantilla!CZ240),"")</f>
        <v/>
      </c>
      <c r="DC229" s="6" t="str">
        <f>IF($C229="OK",_xlfn.NUMBERVALUE(Plantilla!DA240),"")</f>
        <v/>
      </c>
      <c r="DD229" s="6" t="str">
        <f>IF($C229="OK",TEXT(Plantilla!DB240,"#"),"")</f>
        <v/>
      </c>
      <c r="DE229" s="6" t="str">
        <f>IF($C229="OK",_xlfn.NUMBERVALUE(Plantilla!DC240),"")</f>
        <v/>
      </c>
      <c r="DF229" s="4" t="str">
        <f>IF($C229="OK",_xlfn.NUMBERVALUE(Plantilla!DD240),"")</f>
        <v/>
      </c>
      <c r="DG229" s="6" t="str">
        <f>IF($C229="OK",_xlfn.NUMBERVALUE(Plantilla!DE240),"")</f>
        <v/>
      </c>
      <c r="DH229" s="6" t="str">
        <f>IF($C229="OK",_xlfn.NUMBERVALUE(Plantilla!DF240),"")</f>
        <v/>
      </c>
      <c r="DI229" s="6" t="str">
        <f>IF($C229="OK",_xlfn.NUMBERVALUE(Plantilla!DG240),"")</f>
        <v/>
      </c>
      <c r="DJ229" s="6" t="str">
        <f>IF($C229="OK",_xlfn.NUMBERVALUE(Plantilla!DH240),"")</f>
        <v/>
      </c>
      <c r="DK229" s="6" t="str">
        <f>IF($C229="OK",_xlfn.NUMBERVALUE(Plantilla!DI240),"")</f>
        <v/>
      </c>
      <c r="DL229" s="6" t="str">
        <f>IF($C229="OK",_xlfn.NUMBERVALUE(Plantilla!DJ240),"")</f>
        <v/>
      </c>
      <c r="DM229" s="6" t="str">
        <f>IF($C229="OK",_xlfn.NUMBERVALUE(Plantilla!DK240),"")</f>
        <v/>
      </c>
      <c r="DN229" s="6" t="str">
        <f>IF($C229="OK",_xlfn.NUMBERVALUE(Plantilla!DL240),"")</f>
        <v/>
      </c>
      <c r="DO229" s="6" t="str">
        <f>IF($C229="OK",_xlfn.NUMBERVALUE(Plantilla!DM240),"")</f>
        <v/>
      </c>
      <c r="DP229" s="6" t="str">
        <f>IF($C229="OK",_xlfn.NUMBERVALUE(Plantilla!DN240),"")</f>
        <v/>
      </c>
      <c r="DQ229" s="6" t="str">
        <f>IF($C229="OK",_xlfn.NUMBERVALUE(Plantilla!DO240),"")</f>
        <v/>
      </c>
      <c r="DR229" s="6" t="str">
        <f>IF($C229="OK",_xlfn.NUMBERVALUE(Plantilla!DP240),"")</f>
        <v/>
      </c>
      <c r="DS229" t="str">
        <f>IF($C229="OK",TEXT(Plantilla!DR240,"#"),"")</f>
        <v/>
      </c>
      <c r="DT229" s="6"/>
    </row>
    <row r="230" spans="1:124" x14ac:dyDescent="0.25">
      <c r="A230" t="str">
        <f>IF(Plantilla!$I$6="¡Perfecto!, Guarda el archivo y adjúntalo a tu interfaz de Nómina Electrónica","OK","Error")</f>
        <v>OK</v>
      </c>
      <c r="B230" t="str">
        <f>IF(Plantilla!$I$6="¡Perfecto!, Guarda el archivo y adjúntalo a tu interfaz de Nómina Electrónica",MID(Plantilla!$D$2,SEARCH("V",Plantilla!$D$2),10),"")</f>
        <v>V2.0</v>
      </c>
      <c r="C230" t="str">
        <f>Plantilla!C241</f>
        <v/>
      </c>
      <c r="D230" t="str">
        <f>IF($C230="OK",Plantilla!B241,"")</f>
        <v/>
      </c>
      <c r="E230" t="str">
        <f>IF($C230="OK",
   VLOOKUP(Plantilla!$E$4,'Tablas '!$AP$4:$AT$6,5,FALSE),
"")</f>
        <v/>
      </c>
      <c r="F230" t="str">
        <f>IF($C230="OK",TEXT(Plantilla!D241,"#"),"")</f>
        <v/>
      </c>
      <c r="G230" t="str">
        <f>IF($C230="OK",
   VLOOKUP(Plantilla!E241,'Tablas '!$B$4:$C$14,2,FALSE),
"")</f>
        <v/>
      </c>
      <c r="H230" t="str">
        <f>IF($C230="OK",TEXT(Plantilla!F241,"#"),"")</f>
        <v/>
      </c>
      <c r="I230" t="str">
        <f>IF($C230="OK",TEXT(Plantilla!G241,"#"),"")</f>
        <v/>
      </c>
      <c r="J230" t="str">
        <f>IF($C230="OK",TEXT(Plantilla!H241,"#"),"")</f>
        <v/>
      </c>
      <c r="K230" t="str">
        <f>IF($C230="OK",TEXT(Plantilla!I241,"#"),"")</f>
        <v/>
      </c>
      <c r="L230" t="str">
        <f>IF($C230="OK",TEXT(Plantilla!J241,"#"),"")</f>
        <v/>
      </c>
      <c r="M230" t="str">
        <f>IF($C230="OK",TEXT(Plantilla!K241,"#"),"")</f>
        <v/>
      </c>
      <c r="N230" t="str">
        <f>IF($C230="OK",
   CONCATENATE(YEAR(Plantilla!L241),"-",TEXT(MONTH(Plantilla!L241),"00"),"-",TEXT(DAY(Plantilla!L241),"00")),
"")</f>
        <v/>
      </c>
      <c r="O230" t="str">
        <f>IF($C230="OK",_xlfn.NUMBERVALUE(Plantilla!M241),"")</f>
        <v/>
      </c>
      <c r="P230" t="str">
        <f>IF($C230="OK",
   IF(Plantilla!N241&lt;&gt;"",
      CONCATENATE(YEAR(Plantilla!N241),"-",TEXT(MONTH(Plantilla!N241),"00"),"-",TEXT(DAY(Plantilla!N241),"00")),
   ""),
"")</f>
        <v/>
      </c>
      <c r="Q230" t="str">
        <f>IF($C230="OK",
   VLOOKUP(Plantilla!O241,'Tablas '!$E$4:$F$19,2,FALSE),
"")</f>
        <v/>
      </c>
      <c r="R230" t="str">
        <f>IF($C230="OK",
   VLOOKUP(Plantilla!P241,'Tablas '!$H$4:$I$5,2,FALSE),
"")</f>
        <v/>
      </c>
      <c r="S230" t="str">
        <f>IF($C230="OK",
   VLOOKUP(Plantilla!Q241,'Tablas '!$K$4:$L$8,2,FALSE),
"")</f>
        <v/>
      </c>
      <c r="T230" t="str">
        <f>IF($C230="OK",
   VLOOKUP(Plantilla!R241,'Tablas '!$AE$4:$AF$6,2,FALSE),
"")</f>
        <v/>
      </c>
      <c r="U230" t="str">
        <f>IF($C230="OK",
   VLOOKUP(Plantilla!S241,'Tablas '!$AE$4:$AF$6,2,FALSE),
"")</f>
        <v/>
      </c>
      <c r="V230" t="str">
        <f>IF($C230="OK",TEXT(Plantilla!T241,"#"),"")</f>
        <v/>
      </c>
      <c r="W230" s="84" t="str">
        <f>IF($C230="OK",
   VLOOKUP(Plantilla!U241,'Tablas '!$AM$4:$AN$1126,2,FALSE),
"")</f>
        <v/>
      </c>
      <c r="X230" t="str">
        <f>IF($C230="OK",TEXT(Plantilla!V241,"#"),"")</f>
        <v/>
      </c>
      <c r="Y230" t="str">
        <f>IF($C230="OK",
   CONCATENATE(YEAR(Plantilla!W241),"-",TEXT(MONTH(Plantilla!W241),"00"),"-",TEXT(DAY(Plantilla!W241),"00")),
"")</f>
        <v/>
      </c>
      <c r="Z230" t="str">
        <f>IF($C230="OK",
   CONCATENATE(YEAR(Plantilla!X241),"-",TEXT(MONTH(Plantilla!X241),"00"),"-",TEXT(DAY(Plantilla!X241),"00")),
"")</f>
        <v/>
      </c>
      <c r="AA230" t="str">
        <f>IF($C230="OK",
   TEXT(VLOOKUP(Plantilla!Y241,'Tablas '!$Q$4:$R$9,2,FALSE),"#"),
"")</f>
        <v/>
      </c>
      <c r="AB230" t="str">
        <f>IF($C230="OK",
   CONCATENATE(YEAR(Plantilla!Z241),"-",TEXT(MONTH(Plantilla!Z241),"00"),"-",TEXT(DAY(Plantilla!Z241),"00")),
"")</f>
        <v/>
      </c>
      <c r="AC230" t="str">
        <f>IF($C230="OK",
   TEXT(VLOOKUP(Plantilla!AA241,'Tablas '!$T$4:$U$13,2,FALSE),"#"),
"")</f>
        <v/>
      </c>
      <c r="AD230" t="str">
        <f>IF($C230="OK",TEXT(Plantilla!AB241,"#"),"")</f>
        <v/>
      </c>
      <c r="AE230" t="str">
        <f>IF($C230="OK",
   IF(Plantilla!AC241&lt;&gt;"",
      TEXT(VLOOKUP(Plantilla!AC241,'Tablas '!$W$4:$X$7,2,FALSE),"#"),
   ""),
"")</f>
        <v/>
      </c>
      <c r="AF230" t="str">
        <f>IF($C230="OK",TEXT(Plantilla!AD241,"#"),"")</f>
        <v/>
      </c>
      <c r="AG230" s="6" t="str">
        <f>IF($C230="OK",_xlfn.NUMBERVALUE(Plantilla!AE241),"")</f>
        <v/>
      </c>
      <c r="AH230" s="4" t="str">
        <f>IF($C230="OK",_xlfn.NUMBERVALUE(Plantilla!AF241),"")</f>
        <v/>
      </c>
      <c r="AI230" s="6" t="str">
        <f>IF($C230="OK",_xlfn.NUMBERVALUE(Plantilla!AG241),"")</f>
        <v/>
      </c>
      <c r="AJ230" s="6" t="str">
        <f>IF($C230="OK",_xlfn.NUMBERVALUE(Plantilla!AH241),"")</f>
        <v/>
      </c>
      <c r="AK230" s="6" t="str">
        <f>IF($C230="OK",_xlfn.NUMBERVALUE(Plantilla!AI241),"")</f>
        <v/>
      </c>
      <c r="AL230" s="6" t="str">
        <f>IF($C230="OK",_xlfn.NUMBERVALUE(Plantilla!AJ241),"")</f>
        <v/>
      </c>
      <c r="AM230" s="4" t="str">
        <f>IF($C230="OK",_xlfn.NUMBERVALUE(Plantilla!AK241),"")</f>
        <v/>
      </c>
      <c r="AN230" s="6" t="str">
        <f>IF($C230="OK",_xlfn.NUMBERVALUE(Plantilla!AL241),"")</f>
        <v/>
      </c>
      <c r="AO230" s="4" t="str">
        <f>IF($C230="OK",_xlfn.NUMBERVALUE(Plantilla!AM241),"")</f>
        <v/>
      </c>
      <c r="AP230" s="6" t="str">
        <f>IF($C230="OK",_xlfn.NUMBERVALUE(Plantilla!AN241),"")</f>
        <v/>
      </c>
      <c r="AQ230" s="4" t="str">
        <f>IF($C230="OK",_xlfn.NUMBERVALUE(Plantilla!AO241),"")</f>
        <v/>
      </c>
      <c r="AR230" s="6" t="str">
        <f>IF($C230="OK",_xlfn.NUMBERVALUE(Plantilla!AP241),"")</f>
        <v/>
      </c>
      <c r="AS230" s="4" t="str">
        <f>IF($C230="OK",_xlfn.NUMBERVALUE(Plantilla!AQ241),"")</f>
        <v/>
      </c>
      <c r="AT230" s="6" t="str">
        <f>IF($C230="OK",_xlfn.NUMBERVALUE(Plantilla!AR241),"")</f>
        <v/>
      </c>
      <c r="AU230" s="4" t="str">
        <f>IF($C230="OK",_xlfn.NUMBERVALUE(Plantilla!AS241),"")</f>
        <v/>
      </c>
      <c r="AV230" s="6" t="str">
        <f>IF($C230="OK",_xlfn.NUMBERVALUE(Plantilla!AT241),"")</f>
        <v/>
      </c>
      <c r="AW230" s="4" t="str">
        <f>IF($C230="OK",_xlfn.NUMBERVALUE(Plantilla!AU241),"")</f>
        <v/>
      </c>
      <c r="AX230" s="6" t="str">
        <f>IF($C230="OK",_xlfn.NUMBERVALUE(Plantilla!AV241),"")</f>
        <v/>
      </c>
      <c r="AY230" s="4" t="str">
        <f>IF($C230="OK",_xlfn.NUMBERVALUE(Plantilla!AW241),"")</f>
        <v/>
      </c>
      <c r="AZ230" s="6" t="str">
        <f>IF($C230="OK",_xlfn.NUMBERVALUE(Plantilla!AX241),"")</f>
        <v/>
      </c>
      <c r="BA230" t="str">
        <f>IF($C230="OK",_xlfn.NUMBERVALUE(Plantilla!AY241),"")</f>
        <v/>
      </c>
      <c r="BB230" t="str">
        <f>IF($C230="OK",_xlfn.NUMBERVALUE(Plantilla!AZ241),"")</f>
        <v/>
      </c>
      <c r="BC230" s="4" t="str">
        <f>IF($C230="OK",_xlfn.NUMBERVALUE(Plantilla!BA241),"")</f>
        <v/>
      </c>
      <c r="BD230" s="6" t="str">
        <f>IF($C230="OK",_xlfn.NUMBERVALUE(Plantilla!BB241),"")</f>
        <v/>
      </c>
      <c r="BE230" s="4" t="str">
        <f>IF($C230="OK",_xlfn.NUMBERVALUE(Plantilla!BC241),"")</f>
        <v/>
      </c>
      <c r="BF230" s="6" t="str">
        <f>IF($C230="OK",_xlfn.NUMBERVALUE(Plantilla!BD241),"")</f>
        <v/>
      </c>
      <c r="BG230" s="4" t="str">
        <f>IF($C230="OK",_xlfn.NUMBERVALUE(Plantilla!BE241),"")</f>
        <v/>
      </c>
      <c r="BH230" s="6" t="str">
        <f>IF($C230="OK",_xlfn.NUMBERVALUE(Plantilla!BF241),"")</f>
        <v/>
      </c>
      <c r="BI230" s="110" t="str">
        <f>IF($C230="OK",_xlfn.NUMBERVALUE(Plantilla!BG241),"")</f>
        <v/>
      </c>
      <c r="BJ230" s="6" t="str">
        <f>IF($C230="OK",_xlfn.NUMBERVALUE(Plantilla!BH241),"")</f>
        <v/>
      </c>
      <c r="BK230" s="109" t="str">
        <f>IF($C230="OK",_xlfn.NUMBERVALUE(Plantilla!BI241),"")</f>
        <v/>
      </c>
      <c r="BL230" s="6" t="str">
        <f>IF($C230="OK",
   IF(Plantilla!BJ241&lt;&gt;"",
      TEXT(VLOOKUP(Plantilla!BJ241,'Tablas '!$Z$4:$AA$6,2,FALSE),"#"),
   ""),
"")</f>
        <v/>
      </c>
      <c r="BM230" s="4" t="str">
        <f>IF($C230="OK",_xlfn.NUMBERVALUE(Plantilla!BK241),"")</f>
        <v/>
      </c>
      <c r="BN230" s="4" t="str">
        <f>IF($C230="OK",_xlfn.NUMBERVALUE(Plantilla!BL241),"")</f>
        <v/>
      </c>
      <c r="BO230" s="6" t="str">
        <f>IF($C230="OK",_xlfn.NUMBERVALUE(Plantilla!BM241),"")</f>
        <v/>
      </c>
      <c r="BP230" s="4" t="str">
        <f>IF($C230="OK",_xlfn.NUMBERVALUE(Plantilla!BN241),"")</f>
        <v/>
      </c>
      <c r="BQ230" s="6" t="str">
        <f>IF($C230="OK",_xlfn.NUMBERVALUE(Plantilla!BO241),"")</f>
        <v/>
      </c>
      <c r="BR230" s="4" t="str">
        <f>IF($C230="OK",_xlfn.NUMBERVALUE(Plantilla!BP241),"")</f>
        <v/>
      </c>
      <c r="BS230" s="6" t="str">
        <f>IF($C230="OK",_xlfn.NUMBERVALUE(Plantilla!BQ241),"")</f>
        <v/>
      </c>
      <c r="BT230" s="4" t="str">
        <f>IF($C230="OK",_xlfn.NUMBERVALUE(Plantilla!BR241),"")</f>
        <v/>
      </c>
      <c r="BU230" s="6" t="str">
        <f>IF($C230="OK",_xlfn.NUMBERVALUE(Plantilla!BS241),"")</f>
        <v/>
      </c>
      <c r="BV230" s="6" t="str">
        <f>IF($C230="OK",_xlfn.NUMBERVALUE(Plantilla!BT241),"")</f>
        <v/>
      </c>
      <c r="BW230" s="6" t="str">
        <f>IF($C230="OK",_xlfn.NUMBERVALUE(Plantilla!BU241),"")</f>
        <v/>
      </c>
      <c r="BX230" s="6" t="str">
        <f>IF($C230="OK",_xlfn.NUMBERVALUE(Plantilla!BV241),"")</f>
        <v/>
      </c>
      <c r="BY230" s="6" t="str">
        <f>IF($C230="OK",_xlfn.NUMBERVALUE(Plantilla!BW241),"")</f>
        <v/>
      </c>
      <c r="BZ230" s="6" t="str">
        <f>IF($C230="OK",_xlfn.NUMBERVALUE(Plantilla!BX241),"")</f>
        <v/>
      </c>
      <c r="CA230" s="6" t="str">
        <f>IF($C230="OK",_xlfn.NUMBERVALUE(Plantilla!BY241),"")</f>
        <v/>
      </c>
      <c r="CB230" s="6" t="str">
        <f>IF($C230="OK",_xlfn.NUMBERVALUE(Plantilla!BZ241),"")</f>
        <v/>
      </c>
      <c r="CC230" s="6" t="str">
        <f>IF($C230="OK",_xlfn.NUMBERVALUE(Plantilla!CA241),"")</f>
        <v/>
      </c>
      <c r="CD230" s="6" t="str">
        <f>IF($C230="OK",_xlfn.NUMBERVALUE(Plantilla!CB241),"")</f>
        <v/>
      </c>
      <c r="CE230" s="6" t="str">
        <f>IF($C230="OK",_xlfn.NUMBERVALUE(Plantilla!CC241),"")</f>
        <v/>
      </c>
      <c r="CF230" s="4" t="str">
        <f>IF($C230="OK",_xlfn.NUMBERVALUE(Plantilla!CD241),"")</f>
        <v/>
      </c>
      <c r="CG230" s="6" t="str">
        <f>IF($C230="OK",_xlfn.NUMBERVALUE(Plantilla!CE241),"")</f>
        <v/>
      </c>
      <c r="CH230" s="6" t="str">
        <f>IF($C230="OK",_xlfn.NUMBERVALUE(Plantilla!CF241),"")</f>
        <v/>
      </c>
      <c r="CI230" s="6" t="str">
        <f>IF($C230="OK",_xlfn.NUMBERVALUE(Plantilla!CG241),"")</f>
        <v/>
      </c>
      <c r="CJ230" s="6" t="str">
        <f>IF($C230="OK",_xlfn.NUMBERVALUE(Plantilla!CH241),"")</f>
        <v/>
      </c>
      <c r="CK230" s="6" t="str">
        <f>IF($C230="OK",_xlfn.NUMBERVALUE(Plantilla!CI241),"")</f>
        <v/>
      </c>
      <c r="CL230" s="6" t="str">
        <f>IF($C230="OK",_xlfn.NUMBERVALUE(Plantilla!CJ241),"")</f>
        <v/>
      </c>
      <c r="CM230" t="str">
        <f>IF($C230="OK",TEXT(Plantilla!CK241,"#"),"")</f>
        <v/>
      </c>
      <c r="CN230" s="6" t="str">
        <f>IF($C230="OK",_xlfn.NUMBERVALUE(Plantilla!CL241),"")</f>
        <v/>
      </c>
      <c r="CO230" s="6" t="str">
        <f>IF($C230="OK",_xlfn.NUMBERVALUE(Plantilla!CM241),"")</f>
        <v/>
      </c>
      <c r="CP230" s="110" t="str">
        <f>IF($C230="OK",_xlfn.NUMBERVALUE(Plantilla!CN241),"")</f>
        <v/>
      </c>
      <c r="CQ230" s="6" t="str">
        <f>IF($C230="OK",_xlfn.NUMBERVALUE(Plantilla!CO241),"")</f>
        <v/>
      </c>
      <c r="CR230" s="109" t="str">
        <f>IF($C230="OK",_xlfn.NUMBERVALUE(Plantilla!CP241),"")</f>
        <v/>
      </c>
      <c r="CS230" s="110" t="str">
        <f>IF($C230="OK",_xlfn.NUMBERVALUE(Plantilla!CQ241),"")</f>
        <v/>
      </c>
      <c r="CT230" s="6" t="str">
        <f>IF($C230="OK",_xlfn.NUMBERVALUE(Plantilla!CR241),"")</f>
        <v/>
      </c>
      <c r="CU230" s="109" t="str">
        <f>IF($C230="OK",_xlfn.NUMBERVALUE(Plantilla!CS241),"")</f>
        <v/>
      </c>
      <c r="CV230" s="110" t="str">
        <f>IF($C230="OK",_xlfn.NUMBERVALUE(Plantilla!CT241),"")</f>
        <v/>
      </c>
      <c r="CW230" s="6" t="str">
        <f>IF($C230="OK",_xlfn.NUMBERVALUE(Plantilla!CU241),"")</f>
        <v/>
      </c>
      <c r="CX230" s="82" t="str">
        <f>IF($C230="OK",_xlfn.NUMBERVALUE(Plantilla!CV241),"")</f>
        <v/>
      </c>
      <c r="CY230" s="6" t="str">
        <f>IF($C230="OK",_xlfn.NUMBERVALUE(Plantilla!CW241),"")</f>
        <v/>
      </c>
      <c r="CZ230" s="82" t="str">
        <f>IF($C230="OK",_xlfn.NUMBERVALUE(Plantilla!CX241),"")</f>
        <v/>
      </c>
      <c r="DA230" s="6" t="str">
        <f>IF($C230="OK",_xlfn.NUMBERVALUE(Plantilla!CY241),"")</f>
        <v/>
      </c>
      <c r="DB230" s="109" t="str">
        <f>IF($C230="OK",_xlfn.NUMBERVALUE(Plantilla!CZ241),"")</f>
        <v/>
      </c>
      <c r="DC230" s="6" t="str">
        <f>IF($C230="OK",_xlfn.NUMBERVALUE(Plantilla!DA241),"")</f>
        <v/>
      </c>
      <c r="DD230" s="6" t="str">
        <f>IF($C230="OK",TEXT(Plantilla!DB241,"#"),"")</f>
        <v/>
      </c>
      <c r="DE230" s="6" t="str">
        <f>IF($C230="OK",_xlfn.NUMBERVALUE(Plantilla!DC241),"")</f>
        <v/>
      </c>
      <c r="DF230" s="4" t="str">
        <f>IF($C230="OK",_xlfn.NUMBERVALUE(Plantilla!DD241),"")</f>
        <v/>
      </c>
      <c r="DG230" s="6" t="str">
        <f>IF($C230="OK",_xlfn.NUMBERVALUE(Plantilla!DE241),"")</f>
        <v/>
      </c>
      <c r="DH230" s="6" t="str">
        <f>IF($C230="OK",_xlfn.NUMBERVALUE(Plantilla!DF241),"")</f>
        <v/>
      </c>
      <c r="DI230" s="6" t="str">
        <f>IF($C230="OK",_xlfn.NUMBERVALUE(Plantilla!DG241),"")</f>
        <v/>
      </c>
      <c r="DJ230" s="6" t="str">
        <f>IF($C230="OK",_xlfn.NUMBERVALUE(Plantilla!DH241),"")</f>
        <v/>
      </c>
      <c r="DK230" s="6" t="str">
        <f>IF($C230="OK",_xlfn.NUMBERVALUE(Plantilla!DI241),"")</f>
        <v/>
      </c>
      <c r="DL230" s="6" t="str">
        <f>IF($C230="OK",_xlfn.NUMBERVALUE(Plantilla!DJ241),"")</f>
        <v/>
      </c>
      <c r="DM230" s="6" t="str">
        <f>IF($C230="OK",_xlfn.NUMBERVALUE(Plantilla!DK241),"")</f>
        <v/>
      </c>
      <c r="DN230" s="6" t="str">
        <f>IF($C230="OK",_xlfn.NUMBERVALUE(Plantilla!DL241),"")</f>
        <v/>
      </c>
      <c r="DO230" s="6" t="str">
        <f>IF($C230="OK",_xlfn.NUMBERVALUE(Plantilla!DM241),"")</f>
        <v/>
      </c>
      <c r="DP230" s="6" t="str">
        <f>IF($C230="OK",_xlfn.NUMBERVALUE(Plantilla!DN241),"")</f>
        <v/>
      </c>
      <c r="DQ230" s="6" t="str">
        <f>IF($C230="OK",_xlfn.NUMBERVALUE(Plantilla!DO241),"")</f>
        <v/>
      </c>
      <c r="DR230" s="6" t="str">
        <f>IF($C230="OK",_xlfn.NUMBERVALUE(Plantilla!DP241),"")</f>
        <v/>
      </c>
      <c r="DS230" t="str">
        <f>IF($C230="OK",TEXT(Plantilla!DR241,"#"),"")</f>
        <v/>
      </c>
      <c r="DT230" s="6"/>
    </row>
    <row r="231" spans="1:124" x14ac:dyDescent="0.25">
      <c r="A231" t="str">
        <f>IF(Plantilla!$I$6="¡Perfecto!, Guarda el archivo y adjúntalo a tu interfaz de Nómina Electrónica","OK","Error")</f>
        <v>OK</v>
      </c>
      <c r="B231" t="str">
        <f>IF(Plantilla!$I$6="¡Perfecto!, Guarda el archivo y adjúntalo a tu interfaz de Nómina Electrónica",MID(Plantilla!$D$2,SEARCH("V",Plantilla!$D$2),10),"")</f>
        <v>V2.0</v>
      </c>
      <c r="C231" t="str">
        <f>Plantilla!C242</f>
        <v/>
      </c>
      <c r="D231" t="str">
        <f>IF($C231="OK",Plantilla!B242,"")</f>
        <v/>
      </c>
      <c r="E231" t="str">
        <f>IF($C231="OK",
   VLOOKUP(Plantilla!$E$4,'Tablas '!$AP$4:$AT$6,5,FALSE),
"")</f>
        <v/>
      </c>
      <c r="F231" t="str">
        <f>IF($C231="OK",TEXT(Plantilla!D242,"#"),"")</f>
        <v/>
      </c>
      <c r="G231" t="str">
        <f>IF($C231="OK",
   VLOOKUP(Plantilla!E242,'Tablas '!$B$4:$C$14,2,FALSE),
"")</f>
        <v/>
      </c>
      <c r="H231" t="str">
        <f>IF($C231="OK",TEXT(Plantilla!F242,"#"),"")</f>
        <v/>
      </c>
      <c r="I231" t="str">
        <f>IF($C231="OK",TEXT(Plantilla!G242,"#"),"")</f>
        <v/>
      </c>
      <c r="J231" t="str">
        <f>IF($C231="OK",TEXT(Plantilla!H242,"#"),"")</f>
        <v/>
      </c>
      <c r="K231" t="str">
        <f>IF($C231="OK",TEXT(Plantilla!I242,"#"),"")</f>
        <v/>
      </c>
      <c r="L231" t="str">
        <f>IF($C231="OK",TEXT(Plantilla!J242,"#"),"")</f>
        <v/>
      </c>
      <c r="M231" t="str">
        <f>IF($C231="OK",TEXT(Plantilla!K242,"#"),"")</f>
        <v/>
      </c>
      <c r="N231" t="str">
        <f>IF($C231="OK",
   CONCATENATE(YEAR(Plantilla!L242),"-",TEXT(MONTH(Plantilla!L242),"00"),"-",TEXT(DAY(Plantilla!L242),"00")),
"")</f>
        <v/>
      </c>
      <c r="O231" t="str">
        <f>IF($C231="OK",_xlfn.NUMBERVALUE(Plantilla!M242),"")</f>
        <v/>
      </c>
      <c r="P231" t="str">
        <f>IF($C231="OK",
   IF(Plantilla!N242&lt;&gt;"",
      CONCATENATE(YEAR(Plantilla!N242),"-",TEXT(MONTH(Plantilla!N242),"00"),"-",TEXT(DAY(Plantilla!N242),"00")),
   ""),
"")</f>
        <v/>
      </c>
      <c r="Q231" t="str">
        <f>IF($C231="OK",
   VLOOKUP(Plantilla!O242,'Tablas '!$E$4:$F$19,2,FALSE),
"")</f>
        <v/>
      </c>
      <c r="R231" t="str">
        <f>IF($C231="OK",
   VLOOKUP(Plantilla!P242,'Tablas '!$H$4:$I$5,2,FALSE),
"")</f>
        <v/>
      </c>
      <c r="S231" t="str">
        <f>IF($C231="OK",
   VLOOKUP(Plantilla!Q242,'Tablas '!$K$4:$L$8,2,FALSE),
"")</f>
        <v/>
      </c>
      <c r="T231" t="str">
        <f>IF($C231="OK",
   VLOOKUP(Plantilla!R242,'Tablas '!$AE$4:$AF$6,2,FALSE),
"")</f>
        <v/>
      </c>
      <c r="U231" t="str">
        <f>IF($C231="OK",
   VLOOKUP(Plantilla!S242,'Tablas '!$AE$4:$AF$6,2,FALSE),
"")</f>
        <v/>
      </c>
      <c r="V231" t="str">
        <f>IF($C231="OK",TEXT(Plantilla!T242,"#"),"")</f>
        <v/>
      </c>
      <c r="W231" s="84" t="str">
        <f>IF($C231="OK",
   VLOOKUP(Plantilla!U242,'Tablas '!$AM$4:$AN$1126,2,FALSE),
"")</f>
        <v/>
      </c>
      <c r="X231" t="str">
        <f>IF($C231="OK",TEXT(Plantilla!V242,"#"),"")</f>
        <v/>
      </c>
      <c r="Y231" t="str">
        <f>IF($C231="OK",
   CONCATENATE(YEAR(Plantilla!W242),"-",TEXT(MONTH(Plantilla!W242),"00"),"-",TEXT(DAY(Plantilla!W242),"00")),
"")</f>
        <v/>
      </c>
      <c r="Z231" t="str">
        <f>IF($C231="OK",
   CONCATENATE(YEAR(Plantilla!X242),"-",TEXT(MONTH(Plantilla!X242),"00"),"-",TEXT(DAY(Plantilla!X242),"00")),
"")</f>
        <v/>
      </c>
      <c r="AA231" t="str">
        <f>IF($C231="OK",
   TEXT(VLOOKUP(Plantilla!Y242,'Tablas '!$Q$4:$R$9,2,FALSE),"#"),
"")</f>
        <v/>
      </c>
      <c r="AB231" t="str">
        <f>IF($C231="OK",
   CONCATENATE(YEAR(Plantilla!Z242),"-",TEXT(MONTH(Plantilla!Z242),"00"),"-",TEXT(DAY(Plantilla!Z242),"00")),
"")</f>
        <v/>
      </c>
      <c r="AC231" t="str">
        <f>IF($C231="OK",
   TEXT(VLOOKUP(Plantilla!AA242,'Tablas '!$T$4:$U$13,2,FALSE),"#"),
"")</f>
        <v/>
      </c>
      <c r="AD231" t="str">
        <f>IF($C231="OK",TEXT(Plantilla!AB242,"#"),"")</f>
        <v/>
      </c>
      <c r="AE231" t="str">
        <f>IF($C231="OK",
   IF(Plantilla!AC242&lt;&gt;"",
      TEXT(VLOOKUP(Plantilla!AC242,'Tablas '!$W$4:$X$7,2,FALSE),"#"),
   ""),
"")</f>
        <v/>
      </c>
      <c r="AF231" t="str">
        <f>IF($C231="OK",TEXT(Plantilla!AD242,"#"),"")</f>
        <v/>
      </c>
      <c r="AG231" s="6" t="str">
        <f>IF($C231="OK",_xlfn.NUMBERVALUE(Plantilla!AE242),"")</f>
        <v/>
      </c>
      <c r="AH231" s="4" t="str">
        <f>IF($C231="OK",_xlfn.NUMBERVALUE(Plantilla!AF242),"")</f>
        <v/>
      </c>
      <c r="AI231" s="6" t="str">
        <f>IF($C231="OK",_xlfn.NUMBERVALUE(Plantilla!AG242),"")</f>
        <v/>
      </c>
      <c r="AJ231" s="6" t="str">
        <f>IF($C231="OK",_xlfn.NUMBERVALUE(Plantilla!AH242),"")</f>
        <v/>
      </c>
      <c r="AK231" s="6" t="str">
        <f>IF($C231="OK",_xlfn.NUMBERVALUE(Plantilla!AI242),"")</f>
        <v/>
      </c>
      <c r="AL231" s="6" t="str">
        <f>IF($C231="OK",_xlfn.NUMBERVALUE(Plantilla!AJ242),"")</f>
        <v/>
      </c>
      <c r="AM231" s="4" t="str">
        <f>IF($C231="OK",_xlfn.NUMBERVALUE(Plantilla!AK242),"")</f>
        <v/>
      </c>
      <c r="AN231" s="6" t="str">
        <f>IF($C231="OK",_xlfn.NUMBERVALUE(Plantilla!AL242),"")</f>
        <v/>
      </c>
      <c r="AO231" s="4" t="str">
        <f>IF($C231="OK",_xlfn.NUMBERVALUE(Plantilla!AM242),"")</f>
        <v/>
      </c>
      <c r="AP231" s="6" t="str">
        <f>IF($C231="OK",_xlfn.NUMBERVALUE(Plantilla!AN242),"")</f>
        <v/>
      </c>
      <c r="AQ231" s="4" t="str">
        <f>IF($C231="OK",_xlfn.NUMBERVALUE(Plantilla!AO242),"")</f>
        <v/>
      </c>
      <c r="AR231" s="6" t="str">
        <f>IF($C231="OK",_xlfn.NUMBERVALUE(Plantilla!AP242),"")</f>
        <v/>
      </c>
      <c r="AS231" s="4" t="str">
        <f>IF($C231="OK",_xlfn.NUMBERVALUE(Plantilla!AQ242),"")</f>
        <v/>
      </c>
      <c r="AT231" s="6" t="str">
        <f>IF($C231="OK",_xlfn.NUMBERVALUE(Plantilla!AR242),"")</f>
        <v/>
      </c>
      <c r="AU231" s="4" t="str">
        <f>IF($C231="OK",_xlfn.NUMBERVALUE(Plantilla!AS242),"")</f>
        <v/>
      </c>
      <c r="AV231" s="6" t="str">
        <f>IF($C231="OK",_xlfn.NUMBERVALUE(Plantilla!AT242),"")</f>
        <v/>
      </c>
      <c r="AW231" s="4" t="str">
        <f>IF($C231="OK",_xlfn.NUMBERVALUE(Plantilla!AU242),"")</f>
        <v/>
      </c>
      <c r="AX231" s="6" t="str">
        <f>IF($C231="OK",_xlfn.NUMBERVALUE(Plantilla!AV242),"")</f>
        <v/>
      </c>
      <c r="AY231" s="4" t="str">
        <f>IF($C231="OK",_xlfn.NUMBERVALUE(Plantilla!AW242),"")</f>
        <v/>
      </c>
      <c r="AZ231" s="6" t="str">
        <f>IF($C231="OK",_xlfn.NUMBERVALUE(Plantilla!AX242),"")</f>
        <v/>
      </c>
      <c r="BA231" t="str">
        <f>IF($C231="OK",_xlfn.NUMBERVALUE(Plantilla!AY242),"")</f>
        <v/>
      </c>
      <c r="BB231" t="str">
        <f>IF($C231="OK",_xlfn.NUMBERVALUE(Plantilla!AZ242),"")</f>
        <v/>
      </c>
      <c r="BC231" s="4" t="str">
        <f>IF($C231="OK",_xlfn.NUMBERVALUE(Plantilla!BA242),"")</f>
        <v/>
      </c>
      <c r="BD231" s="6" t="str">
        <f>IF($C231="OK",_xlfn.NUMBERVALUE(Plantilla!BB242),"")</f>
        <v/>
      </c>
      <c r="BE231" s="4" t="str">
        <f>IF($C231="OK",_xlfn.NUMBERVALUE(Plantilla!BC242),"")</f>
        <v/>
      </c>
      <c r="BF231" s="6" t="str">
        <f>IF($C231="OK",_xlfn.NUMBERVALUE(Plantilla!BD242),"")</f>
        <v/>
      </c>
      <c r="BG231" s="4" t="str">
        <f>IF($C231="OK",_xlfn.NUMBERVALUE(Plantilla!BE242),"")</f>
        <v/>
      </c>
      <c r="BH231" s="6" t="str">
        <f>IF($C231="OK",_xlfn.NUMBERVALUE(Plantilla!BF242),"")</f>
        <v/>
      </c>
      <c r="BI231" s="110" t="str">
        <f>IF($C231="OK",_xlfn.NUMBERVALUE(Plantilla!BG242),"")</f>
        <v/>
      </c>
      <c r="BJ231" s="6" t="str">
        <f>IF($C231="OK",_xlfn.NUMBERVALUE(Plantilla!BH242),"")</f>
        <v/>
      </c>
      <c r="BK231" s="109" t="str">
        <f>IF($C231="OK",_xlfn.NUMBERVALUE(Plantilla!BI242),"")</f>
        <v/>
      </c>
      <c r="BL231" s="6" t="str">
        <f>IF($C231="OK",
   IF(Plantilla!BJ242&lt;&gt;"",
      TEXT(VLOOKUP(Plantilla!BJ242,'Tablas '!$Z$4:$AA$6,2,FALSE),"#"),
   ""),
"")</f>
        <v/>
      </c>
      <c r="BM231" s="4" t="str">
        <f>IF($C231="OK",_xlfn.NUMBERVALUE(Plantilla!BK242),"")</f>
        <v/>
      </c>
      <c r="BN231" s="4" t="str">
        <f>IF($C231="OK",_xlfn.NUMBERVALUE(Plantilla!BL242),"")</f>
        <v/>
      </c>
      <c r="BO231" s="6" t="str">
        <f>IF($C231="OK",_xlfn.NUMBERVALUE(Plantilla!BM242),"")</f>
        <v/>
      </c>
      <c r="BP231" s="4" t="str">
        <f>IF($C231="OK",_xlfn.NUMBERVALUE(Plantilla!BN242),"")</f>
        <v/>
      </c>
      <c r="BQ231" s="6" t="str">
        <f>IF($C231="OK",_xlfn.NUMBERVALUE(Plantilla!BO242),"")</f>
        <v/>
      </c>
      <c r="BR231" s="4" t="str">
        <f>IF($C231="OK",_xlfn.NUMBERVALUE(Plantilla!BP242),"")</f>
        <v/>
      </c>
      <c r="BS231" s="6" t="str">
        <f>IF($C231="OK",_xlfn.NUMBERVALUE(Plantilla!BQ242),"")</f>
        <v/>
      </c>
      <c r="BT231" s="4" t="str">
        <f>IF($C231="OK",_xlfn.NUMBERVALUE(Plantilla!BR242),"")</f>
        <v/>
      </c>
      <c r="BU231" s="6" t="str">
        <f>IF($C231="OK",_xlfn.NUMBERVALUE(Plantilla!BS242),"")</f>
        <v/>
      </c>
      <c r="BV231" s="6" t="str">
        <f>IF($C231="OK",_xlfn.NUMBERVALUE(Plantilla!BT242),"")</f>
        <v/>
      </c>
      <c r="BW231" s="6" t="str">
        <f>IF($C231="OK",_xlfn.NUMBERVALUE(Plantilla!BU242),"")</f>
        <v/>
      </c>
      <c r="BX231" s="6" t="str">
        <f>IF($C231="OK",_xlfn.NUMBERVALUE(Plantilla!BV242),"")</f>
        <v/>
      </c>
      <c r="BY231" s="6" t="str">
        <f>IF($C231="OK",_xlfn.NUMBERVALUE(Plantilla!BW242),"")</f>
        <v/>
      </c>
      <c r="BZ231" s="6" t="str">
        <f>IF($C231="OK",_xlfn.NUMBERVALUE(Plantilla!BX242),"")</f>
        <v/>
      </c>
      <c r="CA231" s="6" t="str">
        <f>IF($C231="OK",_xlfn.NUMBERVALUE(Plantilla!BY242),"")</f>
        <v/>
      </c>
      <c r="CB231" s="6" t="str">
        <f>IF($C231="OK",_xlfn.NUMBERVALUE(Plantilla!BZ242),"")</f>
        <v/>
      </c>
      <c r="CC231" s="6" t="str">
        <f>IF($C231="OK",_xlfn.NUMBERVALUE(Plantilla!CA242),"")</f>
        <v/>
      </c>
      <c r="CD231" s="6" t="str">
        <f>IF($C231="OK",_xlfn.NUMBERVALUE(Plantilla!CB242),"")</f>
        <v/>
      </c>
      <c r="CE231" s="6" t="str">
        <f>IF($C231="OK",_xlfn.NUMBERVALUE(Plantilla!CC242),"")</f>
        <v/>
      </c>
      <c r="CF231" s="4" t="str">
        <f>IF($C231="OK",_xlfn.NUMBERVALUE(Plantilla!CD242),"")</f>
        <v/>
      </c>
      <c r="CG231" s="6" t="str">
        <f>IF($C231="OK",_xlfn.NUMBERVALUE(Plantilla!CE242),"")</f>
        <v/>
      </c>
      <c r="CH231" s="6" t="str">
        <f>IF($C231="OK",_xlfn.NUMBERVALUE(Plantilla!CF242),"")</f>
        <v/>
      </c>
      <c r="CI231" s="6" t="str">
        <f>IF($C231="OK",_xlfn.NUMBERVALUE(Plantilla!CG242),"")</f>
        <v/>
      </c>
      <c r="CJ231" s="6" t="str">
        <f>IF($C231="OK",_xlfn.NUMBERVALUE(Plantilla!CH242),"")</f>
        <v/>
      </c>
      <c r="CK231" s="6" t="str">
        <f>IF($C231="OK",_xlfn.NUMBERVALUE(Plantilla!CI242),"")</f>
        <v/>
      </c>
      <c r="CL231" s="6" t="str">
        <f>IF($C231="OK",_xlfn.NUMBERVALUE(Plantilla!CJ242),"")</f>
        <v/>
      </c>
      <c r="CM231" t="str">
        <f>IF($C231="OK",TEXT(Plantilla!CK242,"#"),"")</f>
        <v/>
      </c>
      <c r="CN231" s="6" t="str">
        <f>IF($C231="OK",_xlfn.NUMBERVALUE(Plantilla!CL242),"")</f>
        <v/>
      </c>
      <c r="CO231" s="6" t="str">
        <f>IF($C231="OK",_xlfn.NUMBERVALUE(Plantilla!CM242),"")</f>
        <v/>
      </c>
      <c r="CP231" s="110" t="str">
        <f>IF($C231="OK",_xlfn.NUMBERVALUE(Plantilla!CN242),"")</f>
        <v/>
      </c>
      <c r="CQ231" s="6" t="str">
        <f>IF($C231="OK",_xlfn.NUMBERVALUE(Plantilla!CO242),"")</f>
        <v/>
      </c>
      <c r="CR231" s="109" t="str">
        <f>IF($C231="OK",_xlfn.NUMBERVALUE(Plantilla!CP242),"")</f>
        <v/>
      </c>
      <c r="CS231" s="110" t="str">
        <f>IF($C231="OK",_xlfn.NUMBERVALUE(Plantilla!CQ242),"")</f>
        <v/>
      </c>
      <c r="CT231" s="6" t="str">
        <f>IF($C231="OK",_xlfn.NUMBERVALUE(Plantilla!CR242),"")</f>
        <v/>
      </c>
      <c r="CU231" s="109" t="str">
        <f>IF($C231="OK",_xlfn.NUMBERVALUE(Plantilla!CS242),"")</f>
        <v/>
      </c>
      <c r="CV231" s="110" t="str">
        <f>IF($C231="OK",_xlfn.NUMBERVALUE(Plantilla!CT242),"")</f>
        <v/>
      </c>
      <c r="CW231" s="6" t="str">
        <f>IF($C231="OK",_xlfn.NUMBERVALUE(Plantilla!CU242),"")</f>
        <v/>
      </c>
      <c r="CX231" s="82" t="str">
        <f>IF($C231="OK",_xlfn.NUMBERVALUE(Plantilla!CV242),"")</f>
        <v/>
      </c>
      <c r="CY231" s="6" t="str">
        <f>IF($C231="OK",_xlfn.NUMBERVALUE(Plantilla!CW242),"")</f>
        <v/>
      </c>
      <c r="CZ231" s="82" t="str">
        <f>IF($C231="OK",_xlfn.NUMBERVALUE(Plantilla!CX242),"")</f>
        <v/>
      </c>
      <c r="DA231" s="6" t="str">
        <f>IF($C231="OK",_xlfn.NUMBERVALUE(Plantilla!CY242),"")</f>
        <v/>
      </c>
      <c r="DB231" s="109" t="str">
        <f>IF($C231="OK",_xlfn.NUMBERVALUE(Plantilla!CZ242),"")</f>
        <v/>
      </c>
      <c r="DC231" s="6" t="str">
        <f>IF($C231="OK",_xlfn.NUMBERVALUE(Plantilla!DA242),"")</f>
        <v/>
      </c>
      <c r="DD231" s="6" t="str">
        <f>IF($C231="OK",TEXT(Plantilla!DB242,"#"),"")</f>
        <v/>
      </c>
      <c r="DE231" s="6" t="str">
        <f>IF($C231="OK",_xlfn.NUMBERVALUE(Plantilla!DC242),"")</f>
        <v/>
      </c>
      <c r="DF231" s="4" t="str">
        <f>IF($C231="OK",_xlfn.NUMBERVALUE(Plantilla!DD242),"")</f>
        <v/>
      </c>
      <c r="DG231" s="6" t="str">
        <f>IF($C231="OK",_xlfn.NUMBERVALUE(Plantilla!DE242),"")</f>
        <v/>
      </c>
      <c r="DH231" s="6" t="str">
        <f>IF($C231="OK",_xlfn.NUMBERVALUE(Plantilla!DF242),"")</f>
        <v/>
      </c>
      <c r="DI231" s="6" t="str">
        <f>IF($C231="OK",_xlfn.NUMBERVALUE(Plantilla!DG242),"")</f>
        <v/>
      </c>
      <c r="DJ231" s="6" t="str">
        <f>IF($C231="OK",_xlfn.NUMBERVALUE(Plantilla!DH242),"")</f>
        <v/>
      </c>
      <c r="DK231" s="6" t="str">
        <f>IF($C231="OK",_xlfn.NUMBERVALUE(Plantilla!DI242),"")</f>
        <v/>
      </c>
      <c r="DL231" s="6" t="str">
        <f>IF($C231="OK",_xlfn.NUMBERVALUE(Plantilla!DJ242),"")</f>
        <v/>
      </c>
      <c r="DM231" s="6" t="str">
        <f>IF($C231="OK",_xlfn.NUMBERVALUE(Plantilla!DK242),"")</f>
        <v/>
      </c>
      <c r="DN231" s="6" t="str">
        <f>IF($C231="OK",_xlfn.NUMBERVALUE(Plantilla!DL242),"")</f>
        <v/>
      </c>
      <c r="DO231" s="6" t="str">
        <f>IF($C231="OK",_xlfn.NUMBERVALUE(Plantilla!DM242),"")</f>
        <v/>
      </c>
      <c r="DP231" s="6" t="str">
        <f>IF($C231="OK",_xlfn.NUMBERVALUE(Plantilla!DN242),"")</f>
        <v/>
      </c>
      <c r="DQ231" s="6" t="str">
        <f>IF($C231="OK",_xlfn.NUMBERVALUE(Plantilla!DO242),"")</f>
        <v/>
      </c>
      <c r="DR231" s="6" t="str">
        <f>IF($C231="OK",_xlfn.NUMBERVALUE(Plantilla!DP242),"")</f>
        <v/>
      </c>
      <c r="DS231" t="str">
        <f>IF($C231="OK",TEXT(Plantilla!DR242,"#"),"")</f>
        <v/>
      </c>
      <c r="DT231" s="6"/>
    </row>
    <row r="232" spans="1:124" x14ac:dyDescent="0.25">
      <c r="A232" t="str">
        <f>IF(Plantilla!$I$6="¡Perfecto!, Guarda el archivo y adjúntalo a tu interfaz de Nómina Electrónica","OK","Error")</f>
        <v>OK</v>
      </c>
      <c r="B232" t="str">
        <f>IF(Plantilla!$I$6="¡Perfecto!, Guarda el archivo y adjúntalo a tu interfaz de Nómina Electrónica",MID(Plantilla!$D$2,SEARCH("V",Plantilla!$D$2),10),"")</f>
        <v>V2.0</v>
      </c>
      <c r="C232" t="str">
        <f>Plantilla!C243</f>
        <v/>
      </c>
      <c r="D232" t="str">
        <f>IF($C232="OK",Plantilla!B243,"")</f>
        <v/>
      </c>
      <c r="E232" t="str">
        <f>IF($C232="OK",
   VLOOKUP(Plantilla!$E$4,'Tablas '!$AP$4:$AT$6,5,FALSE),
"")</f>
        <v/>
      </c>
      <c r="F232" t="str">
        <f>IF($C232="OK",TEXT(Plantilla!D243,"#"),"")</f>
        <v/>
      </c>
      <c r="G232" t="str">
        <f>IF($C232="OK",
   VLOOKUP(Plantilla!E243,'Tablas '!$B$4:$C$14,2,FALSE),
"")</f>
        <v/>
      </c>
      <c r="H232" t="str">
        <f>IF($C232="OK",TEXT(Plantilla!F243,"#"),"")</f>
        <v/>
      </c>
      <c r="I232" t="str">
        <f>IF($C232="OK",TEXT(Plantilla!G243,"#"),"")</f>
        <v/>
      </c>
      <c r="J232" t="str">
        <f>IF($C232="OK",TEXT(Plantilla!H243,"#"),"")</f>
        <v/>
      </c>
      <c r="K232" t="str">
        <f>IF($C232="OK",TEXT(Plantilla!I243,"#"),"")</f>
        <v/>
      </c>
      <c r="L232" t="str">
        <f>IF($C232="OK",TEXT(Plantilla!J243,"#"),"")</f>
        <v/>
      </c>
      <c r="M232" t="str">
        <f>IF($C232="OK",TEXT(Plantilla!K243,"#"),"")</f>
        <v/>
      </c>
      <c r="N232" t="str">
        <f>IF($C232="OK",
   CONCATENATE(YEAR(Plantilla!L243),"-",TEXT(MONTH(Plantilla!L243),"00"),"-",TEXT(DAY(Plantilla!L243),"00")),
"")</f>
        <v/>
      </c>
      <c r="O232" t="str">
        <f>IF($C232="OK",_xlfn.NUMBERVALUE(Plantilla!M243),"")</f>
        <v/>
      </c>
      <c r="P232" t="str">
        <f>IF($C232="OK",
   IF(Plantilla!N243&lt;&gt;"",
      CONCATENATE(YEAR(Plantilla!N243),"-",TEXT(MONTH(Plantilla!N243),"00"),"-",TEXT(DAY(Plantilla!N243),"00")),
   ""),
"")</f>
        <v/>
      </c>
      <c r="Q232" t="str">
        <f>IF($C232="OK",
   VLOOKUP(Plantilla!O243,'Tablas '!$E$4:$F$19,2,FALSE),
"")</f>
        <v/>
      </c>
      <c r="R232" t="str">
        <f>IF($C232="OK",
   VLOOKUP(Plantilla!P243,'Tablas '!$H$4:$I$5,2,FALSE),
"")</f>
        <v/>
      </c>
      <c r="S232" t="str">
        <f>IF($C232="OK",
   VLOOKUP(Plantilla!Q243,'Tablas '!$K$4:$L$8,2,FALSE),
"")</f>
        <v/>
      </c>
      <c r="T232" t="str">
        <f>IF($C232="OK",
   VLOOKUP(Plantilla!R243,'Tablas '!$AE$4:$AF$6,2,FALSE),
"")</f>
        <v/>
      </c>
      <c r="U232" t="str">
        <f>IF($C232="OK",
   VLOOKUP(Plantilla!S243,'Tablas '!$AE$4:$AF$6,2,FALSE),
"")</f>
        <v/>
      </c>
      <c r="V232" t="str">
        <f>IF($C232="OK",TEXT(Plantilla!T243,"#"),"")</f>
        <v/>
      </c>
      <c r="W232" s="84" t="str">
        <f>IF($C232="OK",
   VLOOKUP(Plantilla!U243,'Tablas '!$AM$4:$AN$1126,2,FALSE),
"")</f>
        <v/>
      </c>
      <c r="X232" t="str">
        <f>IF($C232="OK",TEXT(Plantilla!V243,"#"),"")</f>
        <v/>
      </c>
      <c r="Y232" t="str">
        <f>IF($C232="OK",
   CONCATENATE(YEAR(Plantilla!W243),"-",TEXT(MONTH(Plantilla!W243),"00"),"-",TEXT(DAY(Plantilla!W243),"00")),
"")</f>
        <v/>
      </c>
      <c r="Z232" t="str">
        <f>IF($C232="OK",
   CONCATENATE(YEAR(Plantilla!X243),"-",TEXT(MONTH(Plantilla!X243),"00"),"-",TEXT(DAY(Plantilla!X243),"00")),
"")</f>
        <v/>
      </c>
      <c r="AA232" t="str">
        <f>IF($C232="OK",
   TEXT(VLOOKUP(Plantilla!Y243,'Tablas '!$Q$4:$R$9,2,FALSE),"#"),
"")</f>
        <v/>
      </c>
      <c r="AB232" t="str">
        <f>IF($C232="OK",
   CONCATENATE(YEAR(Plantilla!Z243),"-",TEXT(MONTH(Plantilla!Z243),"00"),"-",TEXT(DAY(Plantilla!Z243),"00")),
"")</f>
        <v/>
      </c>
      <c r="AC232" t="str">
        <f>IF($C232="OK",
   TEXT(VLOOKUP(Plantilla!AA243,'Tablas '!$T$4:$U$13,2,FALSE),"#"),
"")</f>
        <v/>
      </c>
      <c r="AD232" t="str">
        <f>IF($C232="OK",TEXT(Plantilla!AB243,"#"),"")</f>
        <v/>
      </c>
      <c r="AE232" t="str">
        <f>IF($C232="OK",
   IF(Plantilla!AC243&lt;&gt;"",
      TEXT(VLOOKUP(Plantilla!AC243,'Tablas '!$W$4:$X$7,2,FALSE),"#"),
   ""),
"")</f>
        <v/>
      </c>
      <c r="AF232" t="str">
        <f>IF($C232="OK",TEXT(Plantilla!AD243,"#"),"")</f>
        <v/>
      </c>
      <c r="AG232" s="6" t="str">
        <f>IF($C232="OK",_xlfn.NUMBERVALUE(Plantilla!AE243),"")</f>
        <v/>
      </c>
      <c r="AH232" s="4" t="str">
        <f>IF($C232="OK",_xlfn.NUMBERVALUE(Plantilla!AF243),"")</f>
        <v/>
      </c>
      <c r="AI232" s="6" t="str">
        <f>IF($C232="OK",_xlfn.NUMBERVALUE(Plantilla!AG243),"")</f>
        <v/>
      </c>
      <c r="AJ232" s="6" t="str">
        <f>IF($C232="OK",_xlfn.NUMBERVALUE(Plantilla!AH243),"")</f>
        <v/>
      </c>
      <c r="AK232" s="6" t="str">
        <f>IF($C232="OK",_xlfn.NUMBERVALUE(Plantilla!AI243),"")</f>
        <v/>
      </c>
      <c r="AL232" s="6" t="str">
        <f>IF($C232="OK",_xlfn.NUMBERVALUE(Plantilla!AJ243),"")</f>
        <v/>
      </c>
      <c r="AM232" s="4" t="str">
        <f>IF($C232="OK",_xlfn.NUMBERVALUE(Plantilla!AK243),"")</f>
        <v/>
      </c>
      <c r="AN232" s="6" t="str">
        <f>IF($C232="OK",_xlfn.NUMBERVALUE(Plantilla!AL243),"")</f>
        <v/>
      </c>
      <c r="AO232" s="4" t="str">
        <f>IF($C232="OK",_xlfn.NUMBERVALUE(Plantilla!AM243),"")</f>
        <v/>
      </c>
      <c r="AP232" s="6" t="str">
        <f>IF($C232="OK",_xlfn.NUMBERVALUE(Plantilla!AN243),"")</f>
        <v/>
      </c>
      <c r="AQ232" s="4" t="str">
        <f>IF($C232="OK",_xlfn.NUMBERVALUE(Plantilla!AO243),"")</f>
        <v/>
      </c>
      <c r="AR232" s="6" t="str">
        <f>IF($C232="OK",_xlfn.NUMBERVALUE(Plantilla!AP243),"")</f>
        <v/>
      </c>
      <c r="AS232" s="4" t="str">
        <f>IF($C232="OK",_xlfn.NUMBERVALUE(Plantilla!AQ243),"")</f>
        <v/>
      </c>
      <c r="AT232" s="6" t="str">
        <f>IF($C232="OK",_xlfn.NUMBERVALUE(Plantilla!AR243),"")</f>
        <v/>
      </c>
      <c r="AU232" s="4" t="str">
        <f>IF($C232="OK",_xlfn.NUMBERVALUE(Plantilla!AS243),"")</f>
        <v/>
      </c>
      <c r="AV232" s="6" t="str">
        <f>IF($C232="OK",_xlfn.NUMBERVALUE(Plantilla!AT243),"")</f>
        <v/>
      </c>
      <c r="AW232" s="4" t="str">
        <f>IF($C232="OK",_xlfn.NUMBERVALUE(Plantilla!AU243),"")</f>
        <v/>
      </c>
      <c r="AX232" s="6" t="str">
        <f>IF($C232="OK",_xlfn.NUMBERVALUE(Plantilla!AV243),"")</f>
        <v/>
      </c>
      <c r="AY232" s="4" t="str">
        <f>IF($C232="OK",_xlfn.NUMBERVALUE(Plantilla!AW243),"")</f>
        <v/>
      </c>
      <c r="AZ232" s="6" t="str">
        <f>IF($C232="OK",_xlfn.NUMBERVALUE(Plantilla!AX243),"")</f>
        <v/>
      </c>
      <c r="BA232" t="str">
        <f>IF($C232="OK",_xlfn.NUMBERVALUE(Plantilla!AY243),"")</f>
        <v/>
      </c>
      <c r="BB232" t="str">
        <f>IF($C232="OK",_xlfn.NUMBERVALUE(Plantilla!AZ243),"")</f>
        <v/>
      </c>
      <c r="BC232" s="4" t="str">
        <f>IF($C232="OK",_xlfn.NUMBERVALUE(Plantilla!BA243),"")</f>
        <v/>
      </c>
      <c r="BD232" s="6" t="str">
        <f>IF($C232="OK",_xlfn.NUMBERVALUE(Plantilla!BB243),"")</f>
        <v/>
      </c>
      <c r="BE232" s="4" t="str">
        <f>IF($C232="OK",_xlfn.NUMBERVALUE(Plantilla!BC243),"")</f>
        <v/>
      </c>
      <c r="BF232" s="6" t="str">
        <f>IF($C232="OK",_xlfn.NUMBERVALUE(Plantilla!BD243),"")</f>
        <v/>
      </c>
      <c r="BG232" s="4" t="str">
        <f>IF($C232="OK",_xlfn.NUMBERVALUE(Plantilla!BE243),"")</f>
        <v/>
      </c>
      <c r="BH232" s="6" t="str">
        <f>IF($C232="OK",_xlfn.NUMBERVALUE(Plantilla!BF243),"")</f>
        <v/>
      </c>
      <c r="BI232" s="110" t="str">
        <f>IF($C232="OK",_xlfn.NUMBERVALUE(Plantilla!BG243),"")</f>
        <v/>
      </c>
      <c r="BJ232" s="6" t="str">
        <f>IF($C232="OK",_xlfn.NUMBERVALUE(Plantilla!BH243),"")</f>
        <v/>
      </c>
      <c r="BK232" s="109" t="str">
        <f>IF($C232="OK",_xlfn.NUMBERVALUE(Plantilla!BI243),"")</f>
        <v/>
      </c>
      <c r="BL232" s="6" t="str">
        <f>IF($C232="OK",
   IF(Plantilla!BJ243&lt;&gt;"",
      TEXT(VLOOKUP(Plantilla!BJ243,'Tablas '!$Z$4:$AA$6,2,FALSE),"#"),
   ""),
"")</f>
        <v/>
      </c>
      <c r="BM232" s="4" t="str">
        <f>IF($C232="OK",_xlfn.NUMBERVALUE(Plantilla!BK243),"")</f>
        <v/>
      </c>
      <c r="BN232" s="4" t="str">
        <f>IF($C232="OK",_xlfn.NUMBERVALUE(Plantilla!BL243),"")</f>
        <v/>
      </c>
      <c r="BO232" s="6" t="str">
        <f>IF($C232="OK",_xlfn.NUMBERVALUE(Plantilla!BM243),"")</f>
        <v/>
      </c>
      <c r="BP232" s="4" t="str">
        <f>IF($C232="OK",_xlfn.NUMBERVALUE(Plantilla!BN243),"")</f>
        <v/>
      </c>
      <c r="BQ232" s="6" t="str">
        <f>IF($C232="OK",_xlfn.NUMBERVALUE(Plantilla!BO243),"")</f>
        <v/>
      </c>
      <c r="BR232" s="4" t="str">
        <f>IF($C232="OK",_xlfn.NUMBERVALUE(Plantilla!BP243),"")</f>
        <v/>
      </c>
      <c r="BS232" s="6" t="str">
        <f>IF($C232="OK",_xlfn.NUMBERVALUE(Plantilla!BQ243),"")</f>
        <v/>
      </c>
      <c r="BT232" s="4" t="str">
        <f>IF($C232="OK",_xlfn.NUMBERVALUE(Plantilla!BR243),"")</f>
        <v/>
      </c>
      <c r="BU232" s="6" t="str">
        <f>IF($C232="OK",_xlfn.NUMBERVALUE(Plantilla!BS243),"")</f>
        <v/>
      </c>
      <c r="BV232" s="6" t="str">
        <f>IF($C232="OK",_xlfn.NUMBERVALUE(Plantilla!BT243),"")</f>
        <v/>
      </c>
      <c r="BW232" s="6" t="str">
        <f>IF($C232="OK",_xlfn.NUMBERVALUE(Plantilla!BU243),"")</f>
        <v/>
      </c>
      <c r="BX232" s="6" t="str">
        <f>IF($C232="OK",_xlfn.NUMBERVALUE(Plantilla!BV243),"")</f>
        <v/>
      </c>
      <c r="BY232" s="6" t="str">
        <f>IF($C232="OK",_xlfn.NUMBERVALUE(Plantilla!BW243),"")</f>
        <v/>
      </c>
      <c r="BZ232" s="6" t="str">
        <f>IF($C232="OK",_xlfn.NUMBERVALUE(Plantilla!BX243),"")</f>
        <v/>
      </c>
      <c r="CA232" s="6" t="str">
        <f>IF($C232="OK",_xlfn.NUMBERVALUE(Plantilla!BY243),"")</f>
        <v/>
      </c>
      <c r="CB232" s="6" t="str">
        <f>IF($C232="OK",_xlfn.NUMBERVALUE(Plantilla!BZ243),"")</f>
        <v/>
      </c>
      <c r="CC232" s="6" t="str">
        <f>IF($C232="OK",_xlfn.NUMBERVALUE(Plantilla!CA243),"")</f>
        <v/>
      </c>
      <c r="CD232" s="6" t="str">
        <f>IF($C232="OK",_xlfn.NUMBERVALUE(Plantilla!CB243),"")</f>
        <v/>
      </c>
      <c r="CE232" s="6" t="str">
        <f>IF($C232="OK",_xlfn.NUMBERVALUE(Plantilla!CC243),"")</f>
        <v/>
      </c>
      <c r="CF232" s="4" t="str">
        <f>IF($C232="OK",_xlfn.NUMBERVALUE(Plantilla!CD243),"")</f>
        <v/>
      </c>
      <c r="CG232" s="6" t="str">
        <f>IF($C232="OK",_xlfn.NUMBERVALUE(Plantilla!CE243),"")</f>
        <v/>
      </c>
      <c r="CH232" s="6" t="str">
        <f>IF($C232="OK",_xlfn.NUMBERVALUE(Plantilla!CF243),"")</f>
        <v/>
      </c>
      <c r="CI232" s="6" t="str">
        <f>IF($C232="OK",_xlfn.NUMBERVALUE(Plantilla!CG243),"")</f>
        <v/>
      </c>
      <c r="CJ232" s="6" t="str">
        <f>IF($C232="OK",_xlfn.NUMBERVALUE(Plantilla!CH243),"")</f>
        <v/>
      </c>
      <c r="CK232" s="6" t="str">
        <f>IF($C232="OK",_xlfn.NUMBERVALUE(Plantilla!CI243),"")</f>
        <v/>
      </c>
      <c r="CL232" s="6" t="str">
        <f>IF($C232="OK",_xlfn.NUMBERVALUE(Plantilla!CJ243),"")</f>
        <v/>
      </c>
      <c r="CM232" t="str">
        <f>IF($C232="OK",TEXT(Plantilla!CK243,"#"),"")</f>
        <v/>
      </c>
      <c r="CN232" s="6" t="str">
        <f>IF($C232="OK",_xlfn.NUMBERVALUE(Plantilla!CL243),"")</f>
        <v/>
      </c>
      <c r="CO232" s="6" t="str">
        <f>IF($C232="OK",_xlfn.NUMBERVALUE(Plantilla!CM243),"")</f>
        <v/>
      </c>
      <c r="CP232" s="110" t="str">
        <f>IF($C232="OK",_xlfn.NUMBERVALUE(Plantilla!CN243),"")</f>
        <v/>
      </c>
      <c r="CQ232" s="6" t="str">
        <f>IF($C232="OK",_xlfn.NUMBERVALUE(Plantilla!CO243),"")</f>
        <v/>
      </c>
      <c r="CR232" s="109" t="str">
        <f>IF($C232="OK",_xlfn.NUMBERVALUE(Plantilla!CP243),"")</f>
        <v/>
      </c>
      <c r="CS232" s="110" t="str">
        <f>IF($C232="OK",_xlfn.NUMBERVALUE(Plantilla!CQ243),"")</f>
        <v/>
      </c>
      <c r="CT232" s="6" t="str">
        <f>IF($C232="OK",_xlfn.NUMBERVALUE(Plantilla!CR243),"")</f>
        <v/>
      </c>
      <c r="CU232" s="109" t="str">
        <f>IF($C232="OK",_xlfn.NUMBERVALUE(Plantilla!CS243),"")</f>
        <v/>
      </c>
      <c r="CV232" s="110" t="str">
        <f>IF($C232="OK",_xlfn.NUMBERVALUE(Plantilla!CT243),"")</f>
        <v/>
      </c>
      <c r="CW232" s="6" t="str">
        <f>IF($C232="OK",_xlfn.NUMBERVALUE(Plantilla!CU243),"")</f>
        <v/>
      </c>
      <c r="CX232" s="82" t="str">
        <f>IF($C232="OK",_xlfn.NUMBERVALUE(Plantilla!CV243),"")</f>
        <v/>
      </c>
      <c r="CY232" s="6" t="str">
        <f>IF($C232="OK",_xlfn.NUMBERVALUE(Plantilla!CW243),"")</f>
        <v/>
      </c>
      <c r="CZ232" s="82" t="str">
        <f>IF($C232="OK",_xlfn.NUMBERVALUE(Plantilla!CX243),"")</f>
        <v/>
      </c>
      <c r="DA232" s="6" t="str">
        <f>IF($C232="OK",_xlfn.NUMBERVALUE(Plantilla!CY243),"")</f>
        <v/>
      </c>
      <c r="DB232" s="109" t="str">
        <f>IF($C232="OK",_xlfn.NUMBERVALUE(Plantilla!CZ243),"")</f>
        <v/>
      </c>
      <c r="DC232" s="6" t="str">
        <f>IF($C232="OK",_xlfn.NUMBERVALUE(Plantilla!DA243),"")</f>
        <v/>
      </c>
      <c r="DD232" s="6" t="str">
        <f>IF($C232="OK",TEXT(Plantilla!DB243,"#"),"")</f>
        <v/>
      </c>
      <c r="DE232" s="6" t="str">
        <f>IF($C232="OK",_xlfn.NUMBERVALUE(Plantilla!DC243),"")</f>
        <v/>
      </c>
      <c r="DF232" s="4" t="str">
        <f>IF($C232="OK",_xlfn.NUMBERVALUE(Plantilla!DD243),"")</f>
        <v/>
      </c>
      <c r="DG232" s="6" t="str">
        <f>IF($C232="OK",_xlfn.NUMBERVALUE(Plantilla!DE243),"")</f>
        <v/>
      </c>
      <c r="DH232" s="6" t="str">
        <f>IF($C232="OK",_xlfn.NUMBERVALUE(Plantilla!DF243),"")</f>
        <v/>
      </c>
      <c r="DI232" s="6" t="str">
        <f>IF($C232="OK",_xlfn.NUMBERVALUE(Plantilla!DG243),"")</f>
        <v/>
      </c>
      <c r="DJ232" s="6" t="str">
        <f>IF($C232="OK",_xlfn.NUMBERVALUE(Plantilla!DH243),"")</f>
        <v/>
      </c>
      <c r="DK232" s="6" t="str">
        <f>IF($C232="OK",_xlfn.NUMBERVALUE(Plantilla!DI243),"")</f>
        <v/>
      </c>
      <c r="DL232" s="6" t="str">
        <f>IF($C232="OK",_xlfn.NUMBERVALUE(Plantilla!DJ243),"")</f>
        <v/>
      </c>
      <c r="DM232" s="6" t="str">
        <f>IF($C232="OK",_xlfn.NUMBERVALUE(Plantilla!DK243),"")</f>
        <v/>
      </c>
      <c r="DN232" s="6" t="str">
        <f>IF($C232="OK",_xlfn.NUMBERVALUE(Plantilla!DL243),"")</f>
        <v/>
      </c>
      <c r="DO232" s="6" t="str">
        <f>IF($C232="OK",_xlfn.NUMBERVALUE(Plantilla!DM243),"")</f>
        <v/>
      </c>
      <c r="DP232" s="6" t="str">
        <f>IF($C232="OK",_xlfn.NUMBERVALUE(Plantilla!DN243),"")</f>
        <v/>
      </c>
      <c r="DQ232" s="6" t="str">
        <f>IF($C232="OK",_xlfn.NUMBERVALUE(Plantilla!DO243),"")</f>
        <v/>
      </c>
      <c r="DR232" s="6" t="str">
        <f>IF($C232="OK",_xlfn.NUMBERVALUE(Plantilla!DP243),"")</f>
        <v/>
      </c>
      <c r="DS232" t="str">
        <f>IF($C232="OK",TEXT(Plantilla!DR243,"#"),"")</f>
        <v/>
      </c>
      <c r="DT232" s="6"/>
    </row>
    <row r="233" spans="1:124" x14ac:dyDescent="0.25">
      <c r="A233" t="str">
        <f>IF(Plantilla!$I$6="¡Perfecto!, Guarda el archivo y adjúntalo a tu interfaz de Nómina Electrónica","OK","Error")</f>
        <v>OK</v>
      </c>
      <c r="B233" t="str">
        <f>IF(Plantilla!$I$6="¡Perfecto!, Guarda el archivo y adjúntalo a tu interfaz de Nómina Electrónica",MID(Plantilla!$D$2,SEARCH("V",Plantilla!$D$2),10),"")</f>
        <v>V2.0</v>
      </c>
      <c r="C233" t="str">
        <f>Plantilla!C244</f>
        <v/>
      </c>
      <c r="D233" t="str">
        <f>IF($C233="OK",Plantilla!B244,"")</f>
        <v/>
      </c>
      <c r="E233" t="str">
        <f>IF($C233="OK",
   VLOOKUP(Plantilla!$E$4,'Tablas '!$AP$4:$AT$6,5,FALSE),
"")</f>
        <v/>
      </c>
      <c r="F233" t="str">
        <f>IF($C233="OK",TEXT(Plantilla!D244,"#"),"")</f>
        <v/>
      </c>
      <c r="G233" t="str">
        <f>IF($C233="OK",
   VLOOKUP(Plantilla!E244,'Tablas '!$B$4:$C$14,2,FALSE),
"")</f>
        <v/>
      </c>
      <c r="H233" t="str">
        <f>IF($C233="OK",TEXT(Plantilla!F244,"#"),"")</f>
        <v/>
      </c>
      <c r="I233" t="str">
        <f>IF($C233="OK",TEXT(Plantilla!G244,"#"),"")</f>
        <v/>
      </c>
      <c r="J233" t="str">
        <f>IF($C233="OK",TEXT(Plantilla!H244,"#"),"")</f>
        <v/>
      </c>
      <c r="K233" t="str">
        <f>IF($C233="OK",TEXT(Plantilla!I244,"#"),"")</f>
        <v/>
      </c>
      <c r="L233" t="str">
        <f>IF($C233="OK",TEXT(Plantilla!J244,"#"),"")</f>
        <v/>
      </c>
      <c r="M233" t="str">
        <f>IF($C233="OK",TEXT(Plantilla!K244,"#"),"")</f>
        <v/>
      </c>
      <c r="N233" t="str">
        <f>IF($C233="OK",
   CONCATENATE(YEAR(Plantilla!L244),"-",TEXT(MONTH(Plantilla!L244),"00"),"-",TEXT(DAY(Plantilla!L244),"00")),
"")</f>
        <v/>
      </c>
      <c r="O233" t="str">
        <f>IF($C233="OK",_xlfn.NUMBERVALUE(Plantilla!M244),"")</f>
        <v/>
      </c>
      <c r="P233" t="str">
        <f>IF($C233="OK",
   IF(Plantilla!N244&lt;&gt;"",
      CONCATENATE(YEAR(Plantilla!N244),"-",TEXT(MONTH(Plantilla!N244),"00"),"-",TEXT(DAY(Plantilla!N244),"00")),
   ""),
"")</f>
        <v/>
      </c>
      <c r="Q233" t="str">
        <f>IF($C233="OK",
   VLOOKUP(Plantilla!O244,'Tablas '!$E$4:$F$19,2,FALSE),
"")</f>
        <v/>
      </c>
      <c r="R233" t="str">
        <f>IF($C233="OK",
   VLOOKUP(Plantilla!P244,'Tablas '!$H$4:$I$5,2,FALSE),
"")</f>
        <v/>
      </c>
      <c r="S233" t="str">
        <f>IF($C233="OK",
   VLOOKUP(Plantilla!Q244,'Tablas '!$K$4:$L$8,2,FALSE),
"")</f>
        <v/>
      </c>
      <c r="T233" t="str">
        <f>IF($C233="OK",
   VLOOKUP(Plantilla!R244,'Tablas '!$AE$4:$AF$6,2,FALSE),
"")</f>
        <v/>
      </c>
      <c r="U233" t="str">
        <f>IF($C233="OK",
   VLOOKUP(Plantilla!S244,'Tablas '!$AE$4:$AF$6,2,FALSE),
"")</f>
        <v/>
      </c>
      <c r="V233" t="str">
        <f>IF($C233="OK",TEXT(Plantilla!T244,"#"),"")</f>
        <v/>
      </c>
      <c r="W233" s="84" t="str">
        <f>IF($C233="OK",
   VLOOKUP(Plantilla!U244,'Tablas '!$AM$4:$AN$1126,2,FALSE),
"")</f>
        <v/>
      </c>
      <c r="X233" t="str">
        <f>IF($C233="OK",TEXT(Plantilla!V244,"#"),"")</f>
        <v/>
      </c>
      <c r="Y233" t="str">
        <f>IF($C233="OK",
   CONCATENATE(YEAR(Plantilla!W244),"-",TEXT(MONTH(Plantilla!W244),"00"),"-",TEXT(DAY(Plantilla!W244),"00")),
"")</f>
        <v/>
      </c>
      <c r="Z233" t="str">
        <f>IF($C233="OK",
   CONCATENATE(YEAR(Plantilla!X244),"-",TEXT(MONTH(Plantilla!X244),"00"),"-",TEXT(DAY(Plantilla!X244),"00")),
"")</f>
        <v/>
      </c>
      <c r="AA233" t="str">
        <f>IF($C233="OK",
   TEXT(VLOOKUP(Plantilla!Y244,'Tablas '!$Q$4:$R$9,2,FALSE),"#"),
"")</f>
        <v/>
      </c>
      <c r="AB233" t="str">
        <f>IF($C233="OK",
   CONCATENATE(YEAR(Plantilla!Z244),"-",TEXT(MONTH(Plantilla!Z244),"00"),"-",TEXT(DAY(Plantilla!Z244),"00")),
"")</f>
        <v/>
      </c>
      <c r="AC233" t="str">
        <f>IF($C233="OK",
   TEXT(VLOOKUP(Plantilla!AA244,'Tablas '!$T$4:$U$13,2,FALSE),"#"),
"")</f>
        <v/>
      </c>
      <c r="AD233" t="str">
        <f>IF($C233="OK",TEXT(Plantilla!AB244,"#"),"")</f>
        <v/>
      </c>
      <c r="AE233" t="str">
        <f>IF($C233="OK",
   IF(Plantilla!AC244&lt;&gt;"",
      TEXT(VLOOKUP(Plantilla!AC244,'Tablas '!$W$4:$X$7,2,FALSE),"#"),
   ""),
"")</f>
        <v/>
      </c>
      <c r="AF233" t="str">
        <f>IF($C233="OK",TEXT(Plantilla!AD244,"#"),"")</f>
        <v/>
      </c>
      <c r="AG233" s="6" t="str">
        <f>IF($C233="OK",_xlfn.NUMBERVALUE(Plantilla!AE244),"")</f>
        <v/>
      </c>
      <c r="AH233" s="4" t="str">
        <f>IF($C233="OK",_xlfn.NUMBERVALUE(Plantilla!AF244),"")</f>
        <v/>
      </c>
      <c r="AI233" s="6" t="str">
        <f>IF($C233="OK",_xlfn.NUMBERVALUE(Plantilla!AG244),"")</f>
        <v/>
      </c>
      <c r="AJ233" s="6" t="str">
        <f>IF($C233="OK",_xlfn.NUMBERVALUE(Plantilla!AH244),"")</f>
        <v/>
      </c>
      <c r="AK233" s="6" t="str">
        <f>IF($C233="OK",_xlfn.NUMBERVALUE(Plantilla!AI244),"")</f>
        <v/>
      </c>
      <c r="AL233" s="6" t="str">
        <f>IF($C233="OK",_xlfn.NUMBERVALUE(Plantilla!AJ244),"")</f>
        <v/>
      </c>
      <c r="AM233" s="4" t="str">
        <f>IF($C233="OK",_xlfn.NUMBERVALUE(Plantilla!AK244),"")</f>
        <v/>
      </c>
      <c r="AN233" s="6" t="str">
        <f>IF($C233="OK",_xlfn.NUMBERVALUE(Plantilla!AL244),"")</f>
        <v/>
      </c>
      <c r="AO233" s="4" t="str">
        <f>IF($C233="OK",_xlfn.NUMBERVALUE(Plantilla!AM244),"")</f>
        <v/>
      </c>
      <c r="AP233" s="6" t="str">
        <f>IF($C233="OK",_xlfn.NUMBERVALUE(Plantilla!AN244),"")</f>
        <v/>
      </c>
      <c r="AQ233" s="4" t="str">
        <f>IF($C233="OK",_xlfn.NUMBERVALUE(Plantilla!AO244),"")</f>
        <v/>
      </c>
      <c r="AR233" s="6" t="str">
        <f>IF($C233="OK",_xlfn.NUMBERVALUE(Plantilla!AP244),"")</f>
        <v/>
      </c>
      <c r="AS233" s="4" t="str">
        <f>IF($C233="OK",_xlfn.NUMBERVALUE(Plantilla!AQ244),"")</f>
        <v/>
      </c>
      <c r="AT233" s="6" t="str">
        <f>IF($C233="OK",_xlfn.NUMBERVALUE(Plantilla!AR244),"")</f>
        <v/>
      </c>
      <c r="AU233" s="4" t="str">
        <f>IF($C233="OK",_xlfn.NUMBERVALUE(Plantilla!AS244),"")</f>
        <v/>
      </c>
      <c r="AV233" s="6" t="str">
        <f>IF($C233="OK",_xlfn.NUMBERVALUE(Plantilla!AT244),"")</f>
        <v/>
      </c>
      <c r="AW233" s="4" t="str">
        <f>IF($C233="OK",_xlfn.NUMBERVALUE(Plantilla!AU244),"")</f>
        <v/>
      </c>
      <c r="AX233" s="6" t="str">
        <f>IF($C233="OK",_xlfn.NUMBERVALUE(Plantilla!AV244),"")</f>
        <v/>
      </c>
      <c r="AY233" s="4" t="str">
        <f>IF($C233="OK",_xlfn.NUMBERVALUE(Plantilla!AW244),"")</f>
        <v/>
      </c>
      <c r="AZ233" s="6" t="str">
        <f>IF($C233="OK",_xlfn.NUMBERVALUE(Plantilla!AX244),"")</f>
        <v/>
      </c>
      <c r="BA233" t="str">
        <f>IF($C233="OK",_xlfn.NUMBERVALUE(Plantilla!AY244),"")</f>
        <v/>
      </c>
      <c r="BB233" t="str">
        <f>IF($C233="OK",_xlfn.NUMBERVALUE(Plantilla!AZ244),"")</f>
        <v/>
      </c>
      <c r="BC233" s="4" t="str">
        <f>IF($C233="OK",_xlfn.NUMBERVALUE(Plantilla!BA244),"")</f>
        <v/>
      </c>
      <c r="BD233" s="6" t="str">
        <f>IF($C233="OK",_xlfn.NUMBERVALUE(Plantilla!BB244),"")</f>
        <v/>
      </c>
      <c r="BE233" s="4" t="str">
        <f>IF($C233="OK",_xlfn.NUMBERVALUE(Plantilla!BC244),"")</f>
        <v/>
      </c>
      <c r="BF233" s="6" t="str">
        <f>IF($C233="OK",_xlfn.NUMBERVALUE(Plantilla!BD244),"")</f>
        <v/>
      </c>
      <c r="BG233" s="4" t="str">
        <f>IF($C233="OK",_xlfn.NUMBERVALUE(Plantilla!BE244),"")</f>
        <v/>
      </c>
      <c r="BH233" s="6" t="str">
        <f>IF($C233="OK",_xlfn.NUMBERVALUE(Plantilla!BF244),"")</f>
        <v/>
      </c>
      <c r="BI233" s="110" t="str">
        <f>IF($C233="OK",_xlfn.NUMBERVALUE(Plantilla!BG244),"")</f>
        <v/>
      </c>
      <c r="BJ233" s="6" t="str">
        <f>IF($C233="OK",_xlfn.NUMBERVALUE(Plantilla!BH244),"")</f>
        <v/>
      </c>
      <c r="BK233" s="109" t="str">
        <f>IF($C233="OK",_xlfn.NUMBERVALUE(Plantilla!BI244),"")</f>
        <v/>
      </c>
      <c r="BL233" s="6" t="str">
        <f>IF($C233="OK",
   IF(Plantilla!BJ244&lt;&gt;"",
      TEXT(VLOOKUP(Plantilla!BJ244,'Tablas '!$Z$4:$AA$6,2,FALSE),"#"),
   ""),
"")</f>
        <v/>
      </c>
      <c r="BM233" s="4" t="str">
        <f>IF($C233="OK",_xlfn.NUMBERVALUE(Plantilla!BK244),"")</f>
        <v/>
      </c>
      <c r="BN233" s="4" t="str">
        <f>IF($C233="OK",_xlfn.NUMBERVALUE(Plantilla!BL244),"")</f>
        <v/>
      </c>
      <c r="BO233" s="6" t="str">
        <f>IF($C233="OK",_xlfn.NUMBERVALUE(Plantilla!BM244),"")</f>
        <v/>
      </c>
      <c r="BP233" s="4" t="str">
        <f>IF($C233="OK",_xlfn.NUMBERVALUE(Plantilla!BN244),"")</f>
        <v/>
      </c>
      <c r="BQ233" s="6" t="str">
        <f>IF($C233="OK",_xlfn.NUMBERVALUE(Plantilla!BO244),"")</f>
        <v/>
      </c>
      <c r="BR233" s="4" t="str">
        <f>IF($C233="OK",_xlfn.NUMBERVALUE(Plantilla!BP244),"")</f>
        <v/>
      </c>
      <c r="BS233" s="6" t="str">
        <f>IF($C233="OK",_xlfn.NUMBERVALUE(Plantilla!BQ244),"")</f>
        <v/>
      </c>
      <c r="BT233" s="4" t="str">
        <f>IF($C233="OK",_xlfn.NUMBERVALUE(Plantilla!BR244),"")</f>
        <v/>
      </c>
      <c r="BU233" s="6" t="str">
        <f>IF($C233="OK",_xlfn.NUMBERVALUE(Plantilla!BS244),"")</f>
        <v/>
      </c>
      <c r="BV233" s="6" t="str">
        <f>IF($C233="OK",_xlfn.NUMBERVALUE(Plantilla!BT244),"")</f>
        <v/>
      </c>
      <c r="BW233" s="6" t="str">
        <f>IF($C233="OK",_xlfn.NUMBERVALUE(Plantilla!BU244),"")</f>
        <v/>
      </c>
      <c r="BX233" s="6" t="str">
        <f>IF($C233="OK",_xlfn.NUMBERVALUE(Plantilla!BV244),"")</f>
        <v/>
      </c>
      <c r="BY233" s="6" t="str">
        <f>IF($C233="OK",_xlfn.NUMBERVALUE(Plantilla!BW244),"")</f>
        <v/>
      </c>
      <c r="BZ233" s="6" t="str">
        <f>IF($C233="OK",_xlfn.NUMBERVALUE(Plantilla!BX244),"")</f>
        <v/>
      </c>
      <c r="CA233" s="6" t="str">
        <f>IF($C233="OK",_xlfn.NUMBERVALUE(Plantilla!BY244),"")</f>
        <v/>
      </c>
      <c r="CB233" s="6" t="str">
        <f>IF($C233="OK",_xlfn.NUMBERVALUE(Plantilla!BZ244),"")</f>
        <v/>
      </c>
      <c r="CC233" s="6" t="str">
        <f>IF($C233="OK",_xlfn.NUMBERVALUE(Plantilla!CA244),"")</f>
        <v/>
      </c>
      <c r="CD233" s="6" t="str">
        <f>IF($C233="OK",_xlfn.NUMBERVALUE(Plantilla!CB244),"")</f>
        <v/>
      </c>
      <c r="CE233" s="6" t="str">
        <f>IF($C233="OK",_xlfn.NUMBERVALUE(Plantilla!CC244),"")</f>
        <v/>
      </c>
      <c r="CF233" s="4" t="str">
        <f>IF($C233="OK",_xlfn.NUMBERVALUE(Plantilla!CD244),"")</f>
        <v/>
      </c>
      <c r="CG233" s="6" t="str">
        <f>IF($C233="OK",_xlfn.NUMBERVALUE(Plantilla!CE244),"")</f>
        <v/>
      </c>
      <c r="CH233" s="6" t="str">
        <f>IF($C233="OK",_xlfn.NUMBERVALUE(Plantilla!CF244),"")</f>
        <v/>
      </c>
      <c r="CI233" s="6" t="str">
        <f>IF($C233="OK",_xlfn.NUMBERVALUE(Plantilla!CG244),"")</f>
        <v/>
      </c>
      <c r="CJ233" s="6" t="str">
        <f>IF($C233="OK",_xlfn.NUMBERVALUE(Plantilla!CH244),"")</f>
        <v/>
      </c>
      <c r="CK233" s="6" t="str">
        <f>IF($C233="OK",_xlfn.NUMBERVALUE(Plantilla!CI244),"")</f>
        <v/>
      </c>
      <c r="CL233" s="6" t="str">
        <f>IF($C233="OK",_xlfn.NUMBERVALUE(Plantilla!CJ244),"")</f>
        <v/>
      </c>
      <c r="CM233" t="str">
        <f>IF($C233="OK",TEXT(Plantilla!CK244,"#"),"")</f>
        <v/>
      </c>
      <c r="CN233" s="6" t="str">
        <f>IF($C233="OK",_xlfn.NUMBERVALUE(Plantilla!CL244),"")</f>
        <v/>
      </c>
      <c r="CO233" s="6" t="str">
        <f>IF($C233="OK",_xlfn.NUMBERVALUE(Plantilla!CM244),"")</f>
        <v/>
      </c>
      <c r="CP233" s="110" t="str">
        <f>IF($C233="OK",_xlfn.NUMBERVALUE(Plantilla!CN244),"")</f>
        <v/>
      </c>
      <c r="CQ233" s="6" t="str">
        <f>IF($C233="OK",_xlfn.NUMBERVALUE(Plantilla!CO244),"")</f>
        <v/>
      </c>
      <c r="CR233" s="109" t="str">
        <f>IF($C233="OK",_xlfn.NUMBERVALUE(Plantilla!CP244),"")</f>
        <v/>
      </c>
      <c r="CS233" s="110" t="str">
        <f>IF($C233="OK",_xlfn.NUMBERVALUE(Plantilla!CQ244),"")</f>
        <v/>
      </c>
      <c r="CT233" s="6" t="str">
        <f>IF($C233="OK",_xlfn.NUMBERVALUE(Plantilla!CR244),"")</f>
        <v/>
      </c>
      <c r="CU233" s="109" t="str">
        <f>IF($C233="OK",_xlfn.NUMBERVALUE(Plantilla!CS244),"")</f>
        <v/>
      </c>
      <c r="CV233" s="110" t="str">
        <f>IF($C233="OK",_xlfn.NUMBERVALUE(Plantilla!CT244),"")</f>
        <v/>
      </c>
      <c r="CW233" s="6" t="str">
        <f>IF($C233="OK",_xlfn.NUMBERVALUE(Plantilla!CU244),"")</f>
        <v/>
      </c>
      <c r="CX233" s="82" t="str">
        <f>IF($C233="OK",_xlfn.NUMBERVALUE(Plantilla!CV244),"")</f>
        <v/>
      </c>
      <c r="CY233" s="6" t="str">
        <f>IF($C233="OK",_xlfn.NUMBERVALUE(Plantilla!CW244),"")</f>
        <v/>
      </c>
      <c r="CZ233" s="82" t="str">
        <f>IF($C233="OK",_xlfn.NUMBERVALUE(Plantilla!CX244),"")</f>
        <v/>
      </c>
      <c r="DA233" s="6" t="str">
        <f>IF($C233="OK",_xlfn.NUMBERVALUE(Plantilla!CY244),"")</f>
        <v/>
      </c>
      <c r="DB233" s="109" t="str">
        <f>IF($C233="OK",_xlfn.NUMBERVALUE(Plantilla!CZ244),"")</f>
        <v/>
      </c>
      <c r="DC233" s="6" t="str">
        <f>IF($C233="OK",_xlfn.NUMBERVALUE(Plantilla!DA244),"")</f>
        <v/>
      </c>
      <c r="DD233" s="6" t="str">
        <f>IF($C233="OK",TEXT(Plantilla!DB244,"#"),"")</f>
        <v/>
      </c>
      <c r="DE233" s="6" t="str">
        <f>IF($C233="OK",_xlfn.NUMBERVALUE(Plantilla!DC244),"")</f>
        <v/>
      </c>
      <c r="DF233" s="4" t="str">
        <f>IF($C233="OK",_xlfn.NUMBERVALUE(Plantilla!DD244),"")</f>
        <v/>
      </c>
      <c r="DG233" s="6" t="str">
        <f>IF($C233="OK",_xlfn.NUMBERVALUE(Plantilla!DE244),"")</f>
        <v/>
      </c>
      <c r="DH233" s="6" t="str">
        <f>IF($C233="OK",_xlfn.NUMBERVALUE(Plantilla!DF244),"")</f>
        <v/>
      </c>
      <c r="DI233" s="6" t="str">
        <f>IF($C233="OK",_xlfn.NUMBERVALUE(Plantilla!DG244),"")</f>
        <v/>
      </c>
      <c r="DJ233" s="6" t="str">
        <f>IF($C233="OK",_xlfn.NUMBERVALUE(Plantilla!DH244),"")</f>
        <v/>
      </c>
      <c r="DK233" s="6" t="str">
        <f>IF($C233="OK",_xlfn.NUMBERVALUE(Plantilla!DI244),"")</f>
        <v/>
      </c>
      <c r="DL233" s="6" t="str">
        <f>IF($C233="OK",_xlfn.NUMBERVALUE(Plantilla!DJ244),"")</f>
        <v/>
      </c>
      <c r="DM233" s="6" t="str">
        <f>IF($C233="OK",_xlfn.NUMBERVALUE(Plantilla!DK244),"")</f>
        <v/>
      </c>
      <c r="DN233" s="6" t="str">
        <f>IF($C233="OK",_xlfn.NUMBERVALUE(Plantilla!DL244),"")</f>
        <v/>
      </c>
      <c r="DO233" s="6" t="str">
        <f>IF($C233="OK",_xlfn.NUMBERVALUE(Plantilla!DM244),"")</f>
        <v/>
      </c>
      <c r="DP233" s="6" t="str">
        <f>IF($C233="OK",_xlfn.NUMBERVALUE(Plantilla!DN244),"")</f>
        <v/>
      </c>
      <c r="DQ233" s="6" t="str">
        <f>IF($C233="OK",_xlfn.NUMBERVALUE(Plantilla!DO244),"")</f>
        <v/>
      </c>
      <c r="DR233" s="6" t="str">
        <f>IF($C233="OK",_xlfn.NUMBERVALUE(Plantilla!DP244),"")</f>
        <v/>
      </c>
      <c r="DS233" t="str">
        <f>IF($C233="OK",TEXT(Plantilla!DR244,"#"),"")</f>
        <v/>
      </c>
      <c r="DT233" s="6"/>
    </row>
    <row r="234" spans="1:124" x14ac:dyDescent="0.25">
      <c r="A234" t="str">
        <f>IF(Plantilla!$I$6="¡Perfecto!, Guarda el archivo y adjúntalo a tu interfaz de Nómina Electrónica","OK","Error")</f>
        <v>OK</v>
      </c>
      <c r="B234" t="str">
        <f>IF(Plantilla!$I$6="¡Perfecto!, Guarda el archivo y adjúntalo a tu interfaz de Nómina Electrónica",MID(Plantilla!$D$2,SEARCH("V",Plantilla!$D$2),10),"")</f>
        <v>V2.0</v>
      </c>
      <c r="C234" t="str">
        <f>Plantilla!C245</f>
        <v/>
      </c>
      <c r="D234" t="str">
        <f>IF($C234="OK",Plantilla!B245,"")</f>
        <v/>
      </c>
      <c r="E234" t="str">
        <f>IF($C234="OK",
   VLOOKUP(Plantilla!$E$4,'Tablas '!$AP$4:$AT$6,5,FALSE),
"")</f>
        <v/>
      </c>
      <c r="F234" t="str">
        <f>IF($C234="OK",TEXT(Plantilla!D245,"#"),"")</f>
        <v/>
      </c>
      <c r="G234" t="str">
        <f>IF($C234="OK",
   VLOOKUP(Plantilla!E245,'Tablas '!$B$4:$C$14,2,FALSE),
"")</f>
        <v/>
      </c>
      <c r="H234" t="str">
        <f>IF($C234="OK",TEXT(Plantilla!F245,"#"),"")</f>
        <v/>
      </c>
      <c r="I234" t="str">
        <f>IF($C234="OK",TEXT(Plantilla!G245,"#"),"")</f>
        <v/>
      </c>
      <c r="J234" t="str">
        <f>IF($C234="OK",TEXT(Plantilla!H245,"#"),"")</f>
        <v/>
      </c>
      <c r="K234" t="str">
        <f>IF($C234="OK",TEXT(Plantilla!I245,"#"),"")</f>
        <v/>
      </c>
      <c r="L234" t="str">
        <f>IF($C234="OK",TEXT(Plantilla!J245,"#"),"")</f>
        <v/>
      </c>
      <c r="M234" t="str">
        <f>IF($C234="OK",TEXT(Plantilla!K245,"#"),"")</f>
        <v/>
      </c>
      <c r="N234" t="str">
        <f>IF($C234="OK",
   CONCATENATE(YEAR(Plantilla!L245),"-",TEXT(MONTH(Plantilla!L245),"00"),"-",TEXT(DAY(Plantilla!L245),"00")),
"")</f>
        <v/>
      </c>
      <c r="O234" t="str">
        <f>IF($C234="OK",_xlfn.NUMBERVALUE(Plantilla!M245),"")</f>
        <v/>
      </c>
      <c r="P234" t="str">
        <f>IF($C234="OK",
   IF(Plantilla!N245&lt;&gt;"",
      CONCATENATE(YEAR(Plantilla!N245),"-",TEXT(MONTH(Plantilla!N245),"00"),"-",TEXT(DAY(Plantilla!N245),"00")),
   ""),
"")</f>
        <v/>
      </c>
      <c r="Q234" t="str">
        <f>IF($C234="OK",
   VLOOKUP(Plantilla!O245,'Tablas '!$E$4:$F$19,2,FALSE),
"")</f>
        <v/>
      </c>
      <c r="R234" t="str">
        <f>IF($C234="OK",
   VLOOKUP(Plantilla!P245,'Tablas '!$H$4:$I$5,2,FALSE),
"")</f>
        <v/>
      </c>
      <c r="S234" t="str">
        <f>IF($C234="OK",
   VLOOKUP(Plantilla!Q245,'Tablas '!$K$4:$L$8,2,FALSE),
"")</f>
        <v/>
      </c>
      <c r="T234" t="str">
        <f>IF($C234="OK",
   VLOOKUP(Plantilla!R245,'Tablas '!$AE$4:$AF$6,2,FALSE),
"")</f>
        <v/>
      </c>
      <c r="U234" t="str">
        <f>IF($C234="OK",
   VLOOKUP(Plantilla!S245,'Tablas '!$AE$4:$AF$6,2,FALSE),
"")</f>
        <v/>
      </c>
      <c r="V234" t="str">
        <f>IF($C234="OK",TEXT(Plantilla!T245,"#"),"")</f>
        <v/>
      </c>
      <c r="W234" s="84" t="str">
        <f>IF($C234="OK",
   VLOOKUP(Plantilla!U245,'Tablas '!$AM$4:$AN$1126,2,FALSE),
"")</f>
        <v/>
      </c>
      <c r="X234" t="str">
        <f>IF($C234="OK",TEXT(Plantilla!V245,"#"),"")</f>
        <v/>
      </c>
      <c r="Y234" t="str">
        <f>IF($C234="OK",
   CONCATENATE(YEAR(Plantilla!W245),"-",TEXT(MONTH(Plantilla!W245),"00"),"-",TEXT(DAY(Plantilla!W245),"00")),
"")</f>
        <v/>
      </c>
      <c r="Z234" t="str">
        <f>IF($C234="OK",
   CONCATENATE(YEAR(Plantilla!X245),"-",TEXT(MONTH(Plantilla!X245),"00"),"-",TEXT(DAY(Plantilla!X245),"00")),
"")</f>
        <v/>
      </c>
      <c r="AA234" t="str">
        <f>IF($C234="OK",
   TEXT(VLOOKUP(Plantilla!Y245,'Tablas '!$Q$4:$R$9,2,FALSE),"#"),
"")</f>
        <v/>
      </c>
      <c r="AB234" t="str">
        <f>IF($C234="OK",
   CONCATENATE(YEAR(Plantilla!Z245),"-",TEXT(MONTH(Plantilla!Z245),"00"),"-",TEXT(DAY(Plantilla!Z245),"00")),
"")</f>
        <v/>
      </c>
      <c r="AC234" t="str">
        <f>IF($C234="OK",
   TEXT(VLOOKUP(Plantilla!AA245,'Tablas '!$T$4:$U$13,2,FALSE),"#"),
"")</f>
        <v/>
      </c>
      <c r="AD234" t="str">
        <f>IF($C234="OK",TEXT(Plantilla!AB245,"#"),"")</f>
        <v/>
      </c>
      <c r="AE234" t="str">
        <f>IF($C234="OK",
   IF(Plantilla!AC245&lt;&gt;"",
      TEXT(VLOOKUP(Plantilla!AC245,'Tablas '!$W$4:$X$7,2,FALSE),"#"),
   ""),
"")</f>
        <v/>
      </c>
      <c r="AF234" t="str">
        <f>IF($C234="OK",TEXT(Plantilla!AD245,"#"),"")</f>
        <v/>
      </c>
      <c r="AG234" s="6" t="str">
        <f>IF($C234="OK",_xlfn.NUMBERVALUE(Plantilla!AE245),"")</f>
        <v/>
      </c>
      <c r="AH234" s="4" t="str">
        <f>IF($C234="OK",_xlfn.NUMBERVALUE(Plantilla!AF245),"")</f>
        <v/>
      </c>
      <c r="AI234" s="6" t="str">
        <f>IF($C234="OK",_xlfn.NUMBERVALUE(Plantilla!AG245),"")</f>
        <v/>
      </c>
      <c r="AJ234" s="6" t="str">
        <f>IF($C234="OK",_xlfn.NUMBERVALUE(Plantilla!AH245),"")</f>
        <v/>
      </c>
      <c r="AK234" s="6" t="str">
        <f>IF($C234="OK",_xlfn.NUMBERVALUE(Plantilla!AI245),"")</f>
        <v/>
      </c>
      <c r="AL234" s="6" t="str">
        <f>IF($C234="OK",_xlfn.NUMBERVALUE(Plantilla!AJ245),"")</f>
        <v/>
      </c>
      <c r="AM234" s="4" t="str">
        <f>IF($C234="OK",_xlfn.NUMBERVALUE(Plantilla!AK245),"")</f>
        <v/>
      </c>
      <c r="AN234" s="6" t="str">
        <f>IF($C234="OK",_xlfn.NUMBERVALUE(Plantilla!AL245),"")</f>
        <v/>
      </c>
      <c r="AO234" s="4" t="str">
        <f>IF($C234="OK",_xlfn.NUMBERVALUE(Plantilla!AM245),"")</f>
        <v/>
      </c>
      <c r="AP234" s="6" t="str">
        <f>IF($C234="OK",_xlfn.NUMBERVALUE(Plantilla!AN245),"")</f>
        <v/>
      </c>
      <c r="AQ234" s="4" t="str">
        <f>IF($C234="OK",_xlfn.NUMBERVALUE(Plantilla!AO245),"")</f>
        <v/>
      </c>
      <c r="AR234" s="6" t="str">
        <f>IF($C234="OK",_xlfn.NUMBERVALUE(Plantilla!AP245),"")</f>
        <v/>
      </c>
      <c r="AS234" s="4" t="str">
        <f>IF($C234="OK",_xlfn.NUMBERVALUE(Plantilla!AQ245),"")</f>
        <v/>
      </c>
      <c r="AT234" s="6" t="str">
        <f>IF($C234="OK",_xlfn.NUMBERVALUE(Plantilla!AR245),"")</f>
        <v/>
      </c>
      <c r="AU234" s="4" t="str">
        <f>IF($C234="OK",_xlfn.NUMBERVALUE(Plantilla!AS245),"")</f>
        <v/>
      </c>
      <c r="AV234" s="6" t="str">
        <f>IF($C234="OK",_xlfn.NUMBERVALUE(Plantilla!AT245),"")</f>
        <v/>
      </c>
      <c r="AW234" s="4" t="str">
        <f>IF($C234="OK",_xlfn.NUMBERVALUE(Plantilla!AU245),"")</f>
        <v/>
      </c>
      <c r="AX234" s="6" t="str">
        <f>IF($C234="OK",_xlfn.NUMBERVALUE(Plantilla!AV245),"")</f>
        <v/>
      </c>
      <c r="AY234" s="4" t="str">
        <f>IF($C234="OK",_xlfn.NUMBERVALUE(Plantilla!AW245),"")</f>
        <v/>
      </c>
      <c r="AZ234" s="6" t="str">
        <f>IF($C234="OK",_xlfn.NUMBERVALUE(Plantilla!AX245),"")</f>
        <v/>
      </c>
      <c r="BA234" t="str">
        <f>IF($C234="OK",_xlfn.NUMBERVALUE(Plantilla!AY245),"")</f>
        <v/>
      </c>
      <c r="BB234" t="str">
        <f>IF($C234="OK",_xlfn.NUMBERVALUE(Plantilla!AZ245),"")</f>
        <v/>
      </c>
      <c r="BC234" s="4" t="str">
        <f>IF($C234="OK",_xlfn.NUMBERVALUE(Plantilla!BA245),"")</f>
        <v/>
      </c>
      <c r="BD234" s="6" t="str">
        <f>IF($C234="OK",_xlfn.NUMBERVALUE(Plantilla!BB245),"")</f>
        <v/>
      </c>
      <c r="BE234" s="4" t="str">
        <f>IF($C234="OK",_xlfn.NUMBERVALUE(Plantilla!BC245),"")</f>
        <v/>
      </c>
      <c r="BF234" s="6" t="str">
        <f>IF($C234="OK",_xlfn.NUMBERVALUE(Plantilla!BD245),"")</f>
        <v/>
      </c>
      <c r="BG234" s="4" t="str">
        <f>IF($C234="OK",_xlfn.NUMBERVALUE(Plantilla!BE245),"")</f>
        <v/>
      </c>
      <c r="BH234" s="6" t="str">
        <f>IF($C234="OK",_xlfn.NUMBERVALUE(Plantilla!BF245),"")</f>
        <v/>
      </c>
      <c r="BI234" s="110" t="str">
        <f>IF($C234="OK",_xlfn.NUMBERVALUE(Plantilla!BG245),"")</f>
        <v/>
      </c>
      <c r="BJ234" s="6" t="str">
        <f>IF($C234="OK",_xlfn.NUMBERVALUE(Plantilla!BH245),"")</f>
        <v/>
      </c>
      <c r="BK234" s="109" t="str">
        <f>IF($C234="OK",_xlfn.NUMBERVALUE(Plantilla!BI245),"")</f>
        <v/>
      </c>
      <c r="BL234" s="6" t="str">
        <f>IF($C234="OK",
   IF(Plantilla!BJ245&lt;&gt;"",
      TEXT(VLOOKUP(Plantilla!BJ245,'Tablas '!$Z$4:$AA$6,2,FALSE),"#"),
   ""),
"")</f>
        <v/>
      </c>
      <c r="BM234" s="4" t="str">
        <f>IF($C234="OK",_xlfn.NUMBERVALUE(Plantilla!BK245),"")</f>
        <v/>
      </c>
      <c r="BN234" s="4" t="str">
        <f>IF($C234="OK",_xlfn.NUMBERVALUE(Plantilla!BL245),"")</f>
        <v/>
      </c>
      <c r="BO234" s="6" t="str">
        <f>IF($C234="OK",_xlfn.NUMBERVALUE(Plantilla!BM245),"")</f>
        <v/>
      </c>
      <c r="BP234" s="4" t="str">
        <f>IF($C234="OK",_xlfn.NUMBERVALUE(Plantilla!BN245),"")</f>
        <v/>
      </c>
      <c r="BQ234" s="6" t="str">
        <f>IF($C234="OK",_xlfn.NUMBERVALUE(Plantilla!BO245),"")</f>
        <v/>
      </c>
      <c r="BR234" s="4" t="str">
        <f>IF($C234="OK",_xlfn.NUMBERVALUE(Plantilla!BP245),"")</f>
        <v/>
      </c>
      <c r="BS234" s="6" t="str">
        <f>IF($C234="OK",_xlfn.NUMBERVALUE(Plantilla!BQ245),"")</f>
        <v/>
      </c>
      <c r="BT234" s="4" t="str">
        <f>IF($C234="OK",_xlfn.NUMBERVALUE(Plantilla!BR245),"")</f>
        <v/>
      </c>
      <c r="BU234" s="6" t="str">
        <f>IF($C234="OK",_xlfn.NUMBERVALUE(Plantilla!BS245),"")</f>
        <v/>
      </c>
      <c r="BV234" s="6" t="str">
        <f>IF($C234="OK",_xlfn.NUMBERVALUE(Plantilla!BT245),"")</f>
        <v/>
      </c>
      <c r="BW234" s="6" t="str">
        <f>IF($C234="OK",_xlfn.NUMBERVALUE(Plantilla!BU245),"")</f>
        <v/>
      </c>
      <c r="BX234" s="6" t="str">
        <f>IF($C234="OK",_xlfn.NUMBERVALUE(Plantilla!BV245),"")</f>
        <v/>
      </c>
      <c r="BY234" s="6" t="str">
        <f>IF($C234="OK",_xlfn.NUMBERVALUE(Plantilla!BW245),"")</f>
        <v/>
      </c>
      <c r="BZ234" s="6" t="str">
        <f>IF($C234="OK",_xlfn.NUMBERVALUE(Plantilla!BX245),"")</f>
        <v/>
      </c>
      <c r="CA234" s="6" t="str">
        <f>IF($C234="OK",_xlfn.NUMBERVALUE(Plantilla!BY245),"")</f>
        <v/>
      </c>
      <c r="CB234" s="6" t="str">
        <f>IF($C234="OK",_xlfn.NUMBERVALUE(Plantilla!BZ245),"")</f>
        <v/>
      </c>
      <c r="CC234" s="6" t="str">
        <f>IF($C234="OK",_xlfn.NUMBERVALUE(Plantilla!CA245),"")</f>
        <v/>
      </c>
      <c r="CD234" s="6" t="str">
        <f>IF($C234="OK",_xlfn.NUMBERVALUE(Plantilla!CB245),"")</f>
        <v/>
      </c>
      <c r="CE234" s="6" t="str">
        <f>IF($C234="OK",_xlfn.NUMBERVALUE(Plantilla!CC245),"")</f>
        <v/>
      </c>
      <c r="CF234" s="4" t="str">
        <f>IF($C234="OK",_xlfn.NUMBERVALUE(Plantilla!CD245),"")</f>
        <v/>
      </c>
      <c r="CG234" s="6" t="str">
        <f>IF($C234="OK",_xlfn.NUMBERVALUE(Plantilla!CE245),"")</f>
        <v/>
      </c>
      <c r="CH234" s="6" t="str">
        <f>IF($C234="OK",_xlfn.NUMBERVALUE(Plantilla!CF245),"")</f>
        <v/>
      </c>
      <c r="CI234" s="6" t="str">
        <f>IF($C234="OK",_xlfn.NUMBERVALUE(Plantilla!CG245),"")</f>
        <v/>
      </c>
      <c r="CJ234" s="6" t="str">
        <f>IF($C234="OK",_xlfn.NUMBERVALUE(Plantilla!CH245),"")</f>
        <v/>
      </c>
      <c r="CK234" s="6" t="str">
        <f>IF($C234="OK",_xlfn.NUMBERVALUE(Plantilla!CI245),"")</f>
        <v/>
      </c>
      <c r="CL234" s="6" t="str">
        <f>IF($C234="OK",_xlfn.NUMBERVALUE(Plantilla!CJ245),"")</f>
        <v/>
      </c>
      <c r="CM234" t="str">
        <f>IF($C234="OK",TEXT(Plantilla!CK245,"#"),"")</f>
        <v/>
      </c>
      <c r="CN234" s="6" t="str">
        <f>IF($C234="OK",_xlfn.NUMBERVALUE(Plantilla!CL245),"")</f>
        <v/>
      </c>
      <c r="CO234" s="6" t="str">
        <f>IF($C234="OK",_xlfn.NUMBERVALUE(Plantilla!CM245),"")</f>
        <v/>
      </c>
      <c r="CP234" s="110" t="str">
        <f>IF($C234="OK",_xlfn.NUMBERVALUE(Plantilla!CN245),"")</f>
        <v/>
      </c>
      <c r="CQ234" s="6" t="str">
        <f>IF($C234="OK",_xlfn.NUMBERVALUE(Plantilla!CO245),"")</f>
        <v/>
      </c>
      <c r="CR234" s="109" t="str">
        <f>IF($C234="OK",_xlfn.NUMBERVALUE(Plantilla!CP245),"")</f>
        <v/>
      </c>
      <c r="CS234" s="110" t="str">
        <f>IF($C234="OK",_xlfn.NUMBERVALUE(Plantilla!CQ245),"")</f>
        <v/>
      </c>
      <c r="CT234" s="6" t="str">
        <f>IF($C234="OK",_xlfn.NUMBERVALUE(Plantilla!CR245),"")</f>
        <v/>
      </c>
      <c r="CU234" s="109" t="str">
        <f>IF($C234="OK",_xlfn.NUMBERVALUE(Plantilla!CS245),"")</f>
        <v/>
      </c>
      <c r="CV234" s="110" t="str">
        <f>IF($C234="OK",_xlfn.NUMBERVALUE(Plantilla!CT245),"")</f>
        <v/>
      </c>
      <c r="CW234" s="6" t="str">
        <f>IF($C234="OK",_xlfn.NUMBERVALUE(Plantilla!CU245),"")</f>
        <v/>
      </c>
      <c r="CX234" s="82" t="str">
        <f>IF($C234="OK",_xlfn.NUMBERVALUE(Plantilla!CV245),"")</f>
        <v/>
      </c>
      <c r="CY234" s="6" t="str">
        <f>IF($C234="OK",_xlfn.NUMBERVALUE(Plantilla!CW245),"")</f>
        <v/>
      </c>
      <c r="CZ234" s="82" t="str">
        <f>IF($C234="OK",_xlfn.NUMBERVALUE(Plantilla!CX245),"")</f>
        <v/>
      </c>
      <c r="DA234" s="6" t="str">
        <f>IF($C234="OK",_xlfn.NUMBERVALUE(Plantilla!CY245),"")</f>
        <v/>
      </c>
      <c r="DB234" s="109" t="str">
        <f>IF($C234="OK",_xlfn.NUMBERVALUE(Plantilla!CZ245),"")</f>
        <v/>
      </c>
      <c r="DC234" s="6" t="str">
        <f>IF($C234="OK",_xlfn.NUMBERVALUE(Plantilla!DA245),"")</f>
        <v/>
      </c>
      <c r="DD234" s="6" t="str">
        <f>IF($C234="OK",TEXT(Plantilla!DB245,"#"),"")</f>
        <v/>
      </c>
      <c r="DE234" s="6" t="str">
        <f>IF($C234="OK",_xlfn.NUMBERVALUE(Plantilla!DC245),"")</f>
        <v/>
      </c>
      <c r="DF234" s="4" t="str">
        <f>IF($C234="OK",_xlfn.NUMBERVALUE(Plantilla!DD245),"")</f>
        <v/>
      </c>
      <c r="DG234" s="6" t="str">
        <f>IF($C234="OK",_xlfn.NUMBERVALUE(Plantilla!DE245),"")</f>
        <v/>
      </c>
      <c r="DH234" s="6" t="str">
        <f>IF($C234="OK",_xlfn.NUMBERVALUE(Plantilla!DF245),"")</f>
        <v/>
      </c>
      <c r="DI234" s="6" t="str">
        <f>IF($C234="OK",_xlfn.NUMBERVALUE(Plantilla!DG245),"")</f>
        <v/>
      </c>
      <c r="DJ234" s="6" t="str">
        <f>IF($C234="OK",_xlfn.NUMBERVALUE(Plantilla!DH245),"")</f>
        <v/>
      </c>
      <c r="DK234" s="6" t="str">
        <f>IF($C234="OK",_xlfn.NUMBERVALUE(Plantilla!DI245),"")</f>
        <v/>
      </c>
      <c r="DL234" s="6" t="str">
        <f>IF($C234="OK",_xlfn.NUMBERVALUE(Plantilla!DJ245),"")</f>
        <v/>
      </c>
      <c r="DM234" s="6" t="str">
        <f>IF($C234="OK",_xlfn.NUMBERVALUE(Plantilla!DK245),"")</f>
        <v/>
      </c>
      <c r="DN234" s="6" t="str">
        <f>IF($C234="OK",_xlfn.NUMBERVALUE(Plantilla!DL245),"")</f>
        <v/>
      </c>
      <c r="DO234" s="6" t="str">
        <f>IF($C234="OK",_xlfn.NUMBERVALUE(Plantilla!DM245),"")</f>
        <v/>
      </c>
      <c r="DP234" s="6" t="str">
        <f>IF($C234="OK",_xlfn.NUMBERVALUE(Plantilla!DN245),"")</f>
        <v/>
      </c>
      <c r="DQ234" s="6" t="str">
        <f>IF($C234="OK",_xlfn.NUMBERVALUE(Plantilla!DO245),"")</f>
        <v/>
      </c>
      <c r="DR234" s="6" t="str">
        <f>IF($C234="OK",_xlfn.NUMBERVALUE(Plantilla!DP245),"")</f>
        <v/>
      </c>
      <c r="DS234" t="str">
        <f>IF($C234="OK",TEXT(Plantilla!DR245,"#"),"")</f>
        <v/>
      </c>
      <c r="DT234" s="6"/>
    </row>
    <row r="235" spans="1:124" x14ac:dyDescent="0.25">
      <c r="A235" t="str">
        <f>IF(Plantilla!$I$6="¡Perfecto!, Guarda el archivo y adjúntalo a tu interfaz de Nómina Electrónica","OK","Error")</f>
        <v>OK</v>
      </c>
      <c r="B235" t="str">
        <f>IF(Plantilla!$I$6="¡Perfecto!, Guarda el archivo y adjúntalo a tu interfaz de Nómina Electrónica",MID(Plantilla!$D$2,SEARCH("V",Plantilla!$D$2),10),"")</f>
        <v>V2.0</v>
      </c>
      <c r="C235" t="str">
        <f>Plantilla!C246</f>
        <v/>
      </c>
      <c r="D235" t="str">
        <f>IF($C235="OK",Plantilla!B246,"")</f>
        <v/>
      </c>
      <c r="E235" t="str">
        <f>IF($C235="OK",
   VLOOKUP(Plantilla!$E$4,'Tablas '!$AP$4:$AT$6,5,FALSE),
"")</f>
        <v/>
      </c>
      <c r="F235" t="str">
        <f>IF($C235="OK",TEXT(Plantilla!D246,"#"),"")</f>
        <v/>
      </c>
      <c r="G235" t="str">
        <f>IF($C235="OK",
   VLOOKUP(Plantilla!E246,'Tablas '!$B$4:$C$14,2,FALSE),
"")</f>
        <v/>
      </c>
      <c r="H235" t="str">
        <f>IF($C235="OK",TEXT(Plantilla!F246,"#"),"")</f>
        <v/>
      </c>
      <c r="I235" t="str">
        <f>IF($C235="OK",TEXT(Plantilla!G246,"#"),"")</f>
        <v/>
      </c>
      <c r="J235" t="str">
        <f>IF($C235="OK",TEXT(Plantilla!H246,"#"),"")</f>
        <v/>
      </c>
      <c r="K235" t="str">
        <f>IF($C235="OK",TEXT(Plantilla!I246,"#"),"")</f>
        <v/>
      </c>
      <c r="L235" t="str">
        <f>IF($C235="OK",TEXT(Plantilla!J246,"#"),"")</f>
        <v/>
      </c>
      <c r="M235" t="str">
        <f>IF($C235="OK",TEXT(Plantilla!K246,"#"),"")</f>
        <v/>
      </c>
      <c r="N235" t="str">
        <f>IF($C235="OK",
   CONCATENATE(YEAR(Plantilla!L246),"-",TEXT(MONTH(Plantilla!L246),"00"),"-",TEXT(DAY(Plantilla!L246),"00")),
"")</f>
        <v/>
      </c>
      <c r="O235" t="str">
        <f>IF($C235="OK",_xlfn.NUMBERVALUE(Plantilla!M246),"")</f>
        <v/>
      </c>
      <c r="P235" t="str">
        <f>IF($C235="OK",
   IF(Plantilla!N246&lt;&gt;"",
      CONCATENATE(YEAR(Plantilla!N246),"-",TEXT(MONTH(Plantilla!N246),"00"),"-",TEXT(DAY(Plantilla!N246),"00")),
   ""),
"")</f>
        <v/>
      </c>
      <c r="Q235" t="str">
        <f>IF($C235="OK",
   VLOOKUP(Plantilla!O246,'Tablas '!$E$4:$F$19,2,FALSE),
"")</f>
        <v/>
      </c>
      <c r="R235" t="str">
        <f>IF($C235="OK",
   VLOOKUP(Plantilla!P246,'Tablas '!$H$4:$I$5,2,FALSE),
"")</f>
        <v/>
      </c>
      <c r="S235" t="str">
        <f>IF($C235="OK",
   VLOOKUP(Plantilla!Q246,'Tablas '!$K$4:$L$8,2,FALSE),
"")</f>
        <v/>
      </c>
      <c r="T235" t="str">
        <f>IF($C235="OK",
   VLOOKUP(Plantilla!R246,'Tablas '!$AE$4:$AF$6,2,FALSE),
"")</f>
        <v/>
      </c>
      <c r="U235" t="str">
        <f>IF($C235="OK",
   VLOOKUP(Plantilla!S246,'Tablas '!$AE$4:$AF$6,2,FALSE),
"")</f>
        <v/>
      </c>
      <c r="V235" t="str">
        <f>IF($C235="OK",TEXT(Plantilla!T246,"#"),"")</f>
        <v/>
      </c>
      <c r="W235" s="84" t="str">
        <f>IF($C235="OK",
   VLOOKUP(Plantilla!U246,'Tablas '!$AM$4:$AN$1126,2,FALSE),
"")</f>
        <v/>
      </c>
      <c r="X235" t="str">
        <f>IF($C235="OK",TEXT(Plantilla!V246,"#"),"")</f>
        <v/>
      </c>
      <c r="Y235" t="str">
        <f>IF($C235="OK",
   CONCATENATE(YEAR(Plantilla!W246),"-",TEXT(MONTH(Plantilla!W246),"00"),"-",TEXT(DAY(Plantilla!W246),"00")),
"")</f>
        <v/>
      </c>
      <c r="Z235" t="str">
        <f>IF($C235="OK",
   CONCATENATE(YEAR(Plantilla!X246),"-",TEXT(MONTH(Plantilla!X246),"00"),"-",TEXT(DAY(Plantilla!X246),"00")),
"")</f>
        <v/>
      </c>
      <c r="AA235" t="str">
        <f>IF($C235="OK",
   TEXT(VLOOKUP(Plantilla!Y246,'Tablas '!$Q$4:$R$9,2,FALSE),"#"),
"")</f>
        <v/>
      </c>
      <c r="AB235" t="str">
        <f>IF($C235="OK",
   CONCATENATE(YEAR(Plantilla!Z246),"-",TEXT(MONTH(Plantilla!Z246),"00"),"-",TEXT(DAY(Plantilla!Z246),"00")),
"")</f>
        <v/>
      </c>
      <c r="AC235" t="str">
        <f>IF($C235="OK",
   TEXT(VLOOKUP(Plantilla!AA246,'Tablas '!$T$4:$U$13,2,FALSE),"#"),
"")</f>
        <v/>
      </c>
      <c r="AD235" t="str">
        <f>IF($C235="OK",TEXT(Plantilla!AB246,"#"),"")</f>
        <v/>
      </c>
      <c r="AE235" t="str">
        <f>IF($C235="OK",
   IF(Plantilla!AC246&lt;&gt;"",
      TEXT(VLOOKUP(Plantilla!AC246,'Tablas '!$W$4:$X$7,2,FALSE),"#"),
   ""),
"")</f>
        <v/>
      </c>
      <c r="AF235" t="str">
        <f>IF($C235="OK",TEXT(Plantilla!AD246,"#"),"")</f>
        <v/>
      </c>
      <c r="AG235" s="6" t="str">
        <f>IF($C235="OK",_xlfn.NUMBERVALUE(Plantilla!AE246),"")</f>
        <v/>
      </c>
      <c r="AH235" s="4" t="str">
        <f>IF($C235="OK",_xlfn.NUMBERVALUE(Plantilla!AF246),"")</f>
        <v/>
      </c>
      <c r="AI235" s="6" t="str">
        <f>IF($C235="OK",_xlfn.NUMBERVALUE(Plantilla!AG246),"")</f>
        <v/>
      </c>
      <c r="AJ235" s="6" t="str">
        <f>IF($C235="OK",_xlfn.NUMBERVALUE(Plantilla!AH246),"")</f>
        <v/>
      </c>
      <c r="AK235" s="6" t="str">
        <f>IF($C235="OK",_xlfn.NUMBERVALUE(Plantilla!AI246),"")</f>
        <v/>
      </c>
      <c r="AL235" s="6" t="str">
        <f>IF($C235="OK",_xlfn.NUMBERVALUE(Plantilla!AJ246),"")</f>
        <v/>
      </c>
      <c r="AM235" s="4" t="str">
        <f>IF($C235="OK",_xlfn.NUMBERVALUE(Plantilla!AK246),"")</f>
        <v/>
      </c>
      <c r="AN235" s="6" t="str">
        <f>IF($C235="OK",_xlfn.NUMBERVALUE(Plantilla!AL246),"")</f>
        <v/>
      </c>
      <c r="AO235" s="4" t="str">
        <f>IF($C235="OK",_xlfn.NUMBERVALUE(Plantilla!AM246),"")</f>
        <v/>
      </c>
      <c r="AP235" s="6" t="str">
        <f>IF($C235="OK",_xlfn.NUMBERVALUE(Plantilla!AN246),"")</f>
        <v/>
      </c>
      <c r="AQ235" s="4" t="str">
        <f>IF($C235="OK",_xlfn.NUMBERVALUE(Plantilla!AO246),"")</f>
        <v/>
      </c>
      <c r="AR235" s="6" t="str">
        <f>IF($C235="OK",_xlfn.NUMBERVALUE(Plantilla!AP246),"")</f>
        <v/>
      </c>
      <c r="AS235" s="4" t="str">
        <f>IF($C235="OK",_xlfn.NUMBERVALUE(Plantilla!AQ246),"")</f>
        <v/>
      </c>
      <c r="AT235" s="6" t="str">
        <f>IF($C235="OK",_xlfn.NUMBERVALUE(Plantilla!AR246),"")</f>
        <v/>
      </c>
      <c r="AU235" s="4" t="str">
        <f>IF($C235="OK",_xlfn.NUMBERVALUE(Plantilla!AS246),"")</f>
        <v/>
      </c>
      <c r="AV235" s="6" t="str">
        <f>IF($C235="OK",_xlfn.NUMBERVALUE(Plantilla!AT246),"")</f>
        <v/>
      </c>
      <c r="AW235" s="4" t="str">
        <f>IF($C235="OK",_xlfn.NUMBERVALUE(Plantilla!AU246),"")</f>
        <v/>
      </c>
      <c r="AX235" s="6" t="str">
        <f>IF($C235="OK",_xlfn.NUMBERVALUE(Plantilla!AV246),"")</f>
        <v/>
      </c>
      <c r="AY235" s="4" t="str">
        <f>IF($C235="OK",_xlfn.NUMBERVALUE(Plantilla!AW246),"")</f>
        <v/>
      </c>
      <c r="AZ235" s="6" t="str">
        <f>IF($C235="OK",_xlfn.NUMBERVALUE(Plantilla!AX246),"")</f>
        <v/>
      </c>
      <c r="BA235" t="str">
        <f>IF($C235="OK",_xlfn.NUMBERVALUE(Plantilla!AY246),"")</f>
        <v/>
      </c>
      <c r="BB235" t="str">
        <f>IF($C235="OK",_xlfn.NUMBERVALUE(Plantilla!AZ246),"")</f>
        <v/>
      </c>
      <c r="BC235" s="4" t="str">
        <f>IF($C235="OK",_xlfn.NUMBERVALUE(Plantilla!BA246),"")</f>
        <v/>
      </c>
      <c r="BD235" s="6" t="str">
        <f>IF($C235="OK",_xlfn.NUMBERVALUE(Plantilla!BB246),"")</f>
        <v/>
      </c>
      <c r="BE235" s="4" t="str">
        <f>IF($C235="OK",_xlfn.NUMBERVALUE(Plantilla!BC246),"")</f>
        <v/>
      </c>
      <c r="BF235" s="6" t="str">
        <f>IF($C235="OK",_xlfn.NUMBERVALUE(Plantilla!BD246),"")</f>
        <v/>
      </c>
      <c r="BG235" s="4" t="str">
        <f>IF($C235="OK",_xlfn.NUMBERVALUE(Plantilla!BE246),"")</f>
        <v/>
      </c>
      <c r="BH235" s="6" t="str">
        <f>IF($C235="OK",_xlfn.NUMBERVALUE(Plantilla!BF246),"")</f>
        <v/>
      </c>
      <c r="BI235" s="110" t="str">
        <f>IF($C235="OK",_xlfn.NUMBERVALUE(Plantilla!BG246),"")</f>
        <v/>
      </c>
      <c r="BJ235" s="6" t="str">
        <f>IF($C235="OK",_xlfn.NUMBERVALUE(Plantilla!BH246),"")</f>
        <v/>
      </c>
      <c r="BK235" s="109" t="str">
        <f>IF($C235="OK",_xlfn.NUMBERVALUE(Plantilla!BI246),"")</f>
        <v/>
      </c>
      <c r="BL235" s="6" t="str">
        <f>IF($C235="OK",
   IF(Plantilla!BJ246&lt;&gt;"",
      TEXT(VLOOKUP(Plantilla!BJ246,'Tablas '!$Z$4:$AA$6,2,FALSE),"#"),
   ""),
"")</f>
        <v/>
      </c>
      <c r="BM235" s="4" t="str">
        <f>IF($C235="OK",_xlfn.NUMBERVALUE(Plantilla!BK246),"")</f>
        <v/>
      </c>
      <c r="BN235" s="4" t="str">
        <f>IF($C235="OK",_xlfn.NUMBERVALUE(Plantilla!BL246),"")</f>
        <v/>
      </c>
      <c r="BO235" s="6" t="str">
        <f>IF($C235="OK",_xlfn.NUMBERVALUE(Plantilla!BM246),"")</f>
        <v/>
      </c>
      <c r="BP235" s="4" t="str">
        <f>IF($C235="OK",_xlfn.NUMBERVALUE(Plantilla!BN246),"")</f>
        <v/>
      </c>
      <c r="BQ235" s="6" t="str">
        <f>IF($C235="OK",_xlfn.NUMBERVALUE(Plantilla!BO246),"")</f>
        <v/>
      </c>
      <c r="BR235" s="4" t="str">
        <f>IF($C235="OK",_xlfn.NUMBERVALUE(Plantilla!BP246),"")</f>
        <v/>
      </c>
      <c r="BS235" s="6" t="str">
        <f>IF($C235="OK",_xlfn.NUMBERVALUE(Plantilla!BQ246),"")</f>
        <v/>
      </c>
      <c r="BT235" s="4" t="str">
        <f>IF($C235="OK",_xlfn.NUMBERVALUE(Plantilla!BR246),"")</f>
        <v/>
      </c>
      <c r="BU235" s="6" t="str">
        <f>IF($C235="OK",_xlfn.NUMBERVALUE(Plantilla!BS246),"")</f>
        <v/>
      </c>
      <c r="BV235" s="6" t="str">
        <f>IF($C235="OK",_xlfn.NUMBERVALUE(Plantilla!BT246),"")</f>
        <v/>
      </c>
      <c r="BW235" s="6" t="str">
        <f>IF($C235="OK",_xlfn.NUMBERVALUE(Plantilla!BU246),"")</f>
        <v/>
      </c>
      <c r="BX235" s="6" t="str">
        <f>IF($C235="OK",_xlfn.NUMBERVALUE(Plantilla!BV246),"")</f>
        <v/>
      </c>
      <c r="BY235" s="6" t="str">
        <f>IF($C235="OK",_xlfn.NUMBERVALUE(Plantilla!BW246),"")</f>
        <v/>
      </c>
      <c r="BZ235" s="6" t="str">
        <f>IF($C235="OK",_xlfn.NUMBERVALUE(Plantilla!BX246),"")</f>
        <v/>
      </c>
      <c r="CA235" s="6" t="str">
        <f>IF($C235="OK",_xlfn.NUMBERVALUE(Plantilla!BY246),"")</f>
        <v/>
      </c>
      <c r="CB235" s="6" t="str">
        <f>IF($C235="OK",_xlfn.NUMBERVALUE(Plantilla!BZ246),"")</f>
        <v/>
      </c>
      <c r="CC235" s="6" t="str">
        <f>IF($C235="OK",_xlfn.NUMBERVALUE(Plantilla!CA246),"")</f>
        <v/>
      </c>
      <c r="CD235" s="6" t="str">
        <f>IF($C235="OK",_xlfn.NUMBERVALUE(Plantilla!CB246),"")</f>
        <v/>
      </c>
      <c r="CE235" s="6" t="str">
        <f>IF($C235="OK",_xlfn.NUMBERVALUE(Plantilla!CC246),"")</f>
        <v/>
      </c>
      <c r="CF235" s="4" t="str">
        <f>IF($C235="OK",_xlfn.NUMBERVALUE(Plantilla!CD246),"")</f>
        <v/>
      </c>
      <c r="CG235" s="6" t="str">
        <f>IF($C235="OK",_xlfn.NUMBERVALUE(Plantilla!CE246),"")</f>
        <v/>
      </c>
      <c r="CH235" s="6" t="str">
        <f>IF($C235="OK",_xlfn.NUMBERVALUE(Plantilla!CF246),"")</f>
        <v/>
      </c>
      <c r="CI235" s="6" t="str">
        <f>IF($C235="OK",_xlfn.NUMBERVALUE(Plantilla!CG246),"")</f>
        <v/>
      </c>
      <c r="CJ235" s="6" t="str">
        <f>IF($C235="OK",_xlfn.NUMBERVALUE(Plantilla!CH246),"")</f>
        <v/>
      </c>
      <c r="CK235" s="6" t="str">
        <f>IF($C235="OK",_xlfn.NUMBERVALUE(Plantilla!CI246),"")</f>
        <v/>
      </c>
      <c r="CL235" s="6" t="str">
        <f>IF($C235="OK",_xlfn.NUMBERVALUE(Plantilla!CJ246),"")</f>
        <v/>
      </c>
      <c r="CM235" t="str">
        <f>IF($C235="OK",TEXT(Plantilla!CK246,"#"),"")</f>
        <v/>
      </c>
      <c r="CN235" s="6" t="str">
        <f>IF($C235="OK",_xlfn.NUMBERVALUE(Plantilla!CL246),"")</f>
        <v/>
      </c>
      <c r="CO235" s="6" t="str">
        <f>IF($C235="OK",_xlfn.NUMBERVALUE(Plantilla!CM246),"")</f>
        <v/>
      </c>
      <c r="CP235" s="110" t="str">
        <f>IF($C235="OK",_xlfn.NUMBERVALUE(Plantilla!CN246),"")</f>
        <v/>
      </c>
      <c r="CQ235" s="6" t="str">
        <f>IF($C235="OK",_xlfn.NUMBERVALUE(Plantilla!CO246),"")</f>
        <v/>
      </c>
      <c r="CR235" s="109" t="str">
        <f>IF($C235="OK",_xlfn.NUMBERVALUE(Plantilla!CP246),"")</f>
        <v/>
      </c>
      <c r="CS235" s="110" t="str">
        <f>IF($C235="OK",_xlfn.NUMBERVALUE(Plantilla!CQ246),"")</f>
        <v/>
      </c>
      <c r="CT235" s="6" t="str">
        <f>IF($C235="OK",_xlfn.NUMBERVALUE(Plantilla!CR246),"")</f>
        <v/>
      </c>
      <c r="CU235" s="109" t="str">
        <f>IF($C235="OK",_xlfn.NUMBERVALUE(Plantilla!CS246),"")</f>
        <v/>
      </c>
      <c r="CV235" s="110" t="str">
        <f>IF($C235="OK",_xlfn.NUMBERVALUE(Plantilla!CT246),"")</f>
        <v/>
      </c>
      <c r="CW235" s="6" t="str">
        <f>IF($C235="OK",_xlfn.NUMBERVALUE(Plantilla!CU246),"")</f>
        <v/>
      </c>
      <c r="CX235" s="82" t="str">
        <f>IF($C235="OK",_xlfn.NUMBERVALUE(Plantilla!CV246),"")</f>
        <v/>
      </c>
      <c r="CY235" s="6" t="str">
        <f>IF($C235="OK",_xlfn.NUMBERVALUE(Plantilla!CW246),"")</f>
        <v/>
      </c>
      <c r="CZ235" s="82" t="str">
        <f>IF($C235="OK",_xlfn.NUMBERVALUE(Plantilla!CX246),"")</f>
        <v/>
      </c>
      <c r="DA235" s="6" t="str">
        <f>IF($C235="OK",_xlfn.NUMBERVALUE(Plantilla!CY246),"")</f>
        <v/>
      </c>
      <c r="DB235" s="109" t="str">
        <f>IF($C235="OK",_xlfn.NUMBERVALUE(Plantilla!CZ246),"")</f>
        <v/>
      </c>
      <c r="DC235" s="6" t="str">
        <f>IF($C235="OK",_xlfn.NUMBERVALUE(Plantilla!DA246),"")</f>
        <v/>
      </c>
      <c r="DD235" s="6" t="str">
        <f>IF($C235="OK",TEXT(Plantilla!DB246,"#"),"")</f>
        <v/>
      </c>
      <c r="DE235" s="6" t="str">
        <f>IF($C235="OK",_xlfn.NUMBERVALUE(Plantilla!DC246),"")</f>
        <v/>
      </c>
      <c r="DF235" s="4" t="str">
        <f>IF($C235="OK",_xlfn.NUMBERVALUE(Plantilla!DD246),"")</f>
        <v/>
      </c>
      <c r="DG235" s="6" t="str">
        <f>IF($C235="OK",_xlfn.NUMBERVALUE(Plantilla!DE246),"")</f>
        <v/>
      </c>
      <c r="DH235" s="6" t="str">
        <f>IF($C235="OK",_xlfn.NUMBERVALUE(Plantilla!DF246),"")</f>
        <v/>
      </c>
      <c r="DI235" s="6" t="str">
        <f>IF($C235="OK",_xlfn.NUMBERVALUE(Plantilla!DG246),"")</f>
        <v/>
      </c>
      <c r="DJ235" s="6" t="str">
        <f>IF($C235="OK",_xlfn.NUMBERVALUE(Plantilla!DH246),"")</f>
        <v/>
      </c>
      <c r="DK235" s="6" t="str">
        <f>IF($C235="OK",_xlfn.NUMBERVALUE(Plantilla!DI246),"")</f>
        <v/>
      </c>
      <c r="DL235" s="6" t="str">
        <f>IF($C235="OK",_xlfn.NUMBERVALUE(Plantilla!DJ246),"")</f>
        <v/>
      </c>
      <c r="DM235" s="6" t="str">
        <f>IF($C235="OK",_xlfn.NUMBERVALUE(Plantilla!DK246),"")</f>
        <v/>
      </c>
      <c r="DN235" s="6" t="str">
        <f>IF($C235="OK",_xlfn.NUMBERVALUE(Plantilla!DL246),"")</f>
        <v/>
      </c>
      <c r="DO235" s="6" t="str">
        <f>IF($C235="OK",_xlfn.NUMBERVALUE(Plantilla!DM246),"")</f>
        <v/>
      </c>
      <c r="DP235" s="6" t="str">
        <f>IF($C235="OK",_xlfn.NUMBERVALUE(Plantilla!DN246),"")</f>
        <v/>
      </c>
      <c r="DQ235" s="6" t="str">
        <f>IF($C235="OK",_xlfn.NUMBERVALUE(Plantilla!DO246),"")</f>
        <v/>
      </c>
      <c r="DR235" s="6" t="str">
        <f>IF($C235="OK",_xlfn.NUMBERVALUE(Plantilla!DP246),"")</f>
        <v/>
      </c>
      <c r="DS235" t="str">
        <f>IF($C235="OK",TEXT(Plantilla!DR246,"#"),"")</f>
        <v/>
      </c>
      <c r="DT235" s="6"/>
    </row>
    <row r="236" spans="1:124" x14ac:dyDescent="0.25">
      <c r="A236" t="str">
        <f>IF(Plantilla!$I$6="¡Perfecto!, Guarda el archivo y adjúntalo a tu interfaz de Nómina Electrónica","OK","Error")</f>
        <v>OK</v>
      </c>
      <c r="B236" t="str">
        <f>IF(Plantilla!$I$6="¡Perfecto!, Guarda el archivo y adjúntalo a tu interfaz de Nómina Electrónica",MID(Plantilla!$D$2,SEARCH("V",Plantilla!$D$2),10),"")</f>
        <v>V2.0</v>
      </c>
      <c r="C236" t="str">
        <f>Plantilla!C247</f>
        <v/>
      </c>
      <c r="D236" t="str">
        <f>IF($C236="OK",Plantilla!B247,"")</f>
        <v/>
      </c>
      <c r="E236" t="str">
        <f>IF($C236="OK",
   VLOOKUP(Plantilla!$E$4,'Tablas '!$AP$4:$AT$6,5,FALSE),
"")</f>
        <v/>
      </c>
      <c r="F236" t="str">
        <f>IF($C236="OK",TEXT(Plantilla!D247,"#"),"")</f>
        <v/>
      </c>
      <c r="G236" t="str">
        <f>IF($C236="OK",
   VLOOKUP(Plantilla!E247,'Tablas '!$B$4:$C$14,2,FALSE),
"")</f>
        <v/>
      </c>
      <c r="H236" t="str">
        <f>IF($C236="OK",TEXT(Plantilla!F247,"#"),"")</f>
        <v/>
      </c>
      <c r="I236" t="str">
        <f>IF($C236="OK",TEXT(Plantilla!G247,"#"),"")</f>
        <v/>
      </c>
      <c r="J236" t="str">
        <f>IF($C236="OK",TEXT(Plantilla!H247,"#"),"")</f>
        <v/>
      </c>
      <c r="K236" t="str">
        <f>IF($C236="OK",TEXT(Plantilla!I247,"#"),"")</f>
        <v/>
      </c>
      <c r="L236" t="str">
        <f>IF($C236="OK",TEXT(Plantilla!J247,"#"),"")</f>
        <v/>
      </c>
      <c r="M236" t="str">
        <f>IF($C236="OK",TEXT(Plantilla!K247,"#"),"")</f>
        <v/>
      </c>
      <c r="N236" t="str">
        <f>IF($C236="OK",
   CONCATENATE(YEAR(Plantilla!L247),"-",TEXT(MONTH(Plantilla!L247),"00"),"-",TEXT(DAY(Plantilla!L247),"00")),
"")</f>
        <v/>
      </c>
      <c r="O236" t="str">
        <f>IF($C236="OK",_xlfn.NUMBERVALUE(Plantilla!M247),"")</f>
        <v/>
      </c>
      <c r="P236" t="str">
        <f>IF($C236="OK",
   IF(Plantilla!N247&lt;&gt;"",
      CONCATENATE(YEAR(Plantilla!N247),"-",TEXT(MONTH(Plantilla!N247),"00"),"-",TEXT(DAY(Plantilla!N247),"00")),
   ""),
"")</f>
        <v/>
      </c>
      <c r="Q236" t="str">
        <f>IF($C236="OK",
   VLOOKUP(Plantilla!O247,'Tablas '!$E$4:$F$19,2,FALSE),
"")</f>
        <v/>
      </c>
      <c r="R236" t="str">
        <f>IF($C236="OK",
   VLOOKUP(Plantilla!P247,'Tablas '!$H$4:$I$5,2,FALSE),
"")</f>
        <v/>
      </c>
      <c r="S236" t="str">
        <f>IF($C236="OK",
   VLOOKUP(Plantilla!Q247,'Tablas '!$K$4:$L$8,2,FALSE),
"")</f>
        <v/>
      </c>
      <c r="T236" t="str">
        <f>IF($C236="OK",
   VLOOKUP(Plantilla!R247,'Tablas '!$AE$4:$AF$6,2,FALSE),
"")</f>
        <v/>
      </c>
      <c r="U236" t="str">
        <f>IF($C236="OK",
   VLOOKUP(Plantilla!S247,'Tablas '!$AE$4:$AF$6,2,FALSE),
"")</f>
        <v/>
      </c>
      <c r="V236" t="str">
        <f>IF($C236="OK",TEXT(Plantilla!T247,"#"),"")</f>
        <v/>
      </c>
      <c r="W236" s="84" t="str">
        <f>IF($C236="OK",
   VLOOKUP(Plantilla!U247,'Tablas '!$AM$4:$AN$1126,2,FALSE),
"")</f>
        <v/>
      </c>
      <c r="X236" t="str">
        <f>IF($C236="OK",TEXT(Plantilla!V247,"#"),"")</f>
        <v/>
      </c>
      <c r="Y236" t="str">
        <f>IF($C236="OK",
   CONCATENATE(YEAR(Plantilla!W247),"-",TEXT(MONTH(Plantilla!W247),"00"),"-",TEXT(DAY(Plantilla!W247),"00")),
"")</f>
        <v/>
      </c>
      <c r="Z236" t="str">
        <f>IF($C236="OK",
   CONCATENATE(YEAR(Plantilla!X247),"-",TEXT(MONTH(Plantilla!X247),"00"),"-",TEXT(DAY(Plantilla!X247),"00")),
"")</f>
        <v/>
      </c>
      <c r="AA236" t="str">
        <f>IF($C236="OK",
   TEXT(VLOOKUP(Plantilla!Y247,'Tablas '!$Q$4:$R$9,2,FALSE),"#"),
"")</f>
        <v/>
      </c>
      <c r="AB236" t="str">
        <f>IF($C236="OK",
   CONCATENATE(YEAR(Plantilla!Z247),"-",TEXT(MONTH(Plantilla!Z247),"00"),"-",TEXT(DAY(Plantilla!Z247),"00")),
"")</f>
        <v/>
      </c>
      <c r="AC236" t="str">
        <f>IF($C236="OK",
   TEXT(VLOOKUP(Plantilla!AA247,'Tablas '!$T$4:$U$13,2,FALSE),"#"),
"")</f>
        <v/>
      </c>
      <c r="AD236" t="str">
        <f>IF($C236="OK",TEXT(Plantilla!AB247,"#"),"")</f>
        <v/>
      </c>
      <c r="AE236" t="str">
        <f>IF($C236="OK",
   IF(Plantilla!AC247&lt;&gt;"",
      TEXT(VLOOKUP(Plantilla!AC247,'Tablas '!$W$4:$X$7,2,FALSE),"#"),
   ""),
"")</f>
        <v/>
      </c>
      <c r="AF236" t="str">
        <f>IF($C236="OK",TEXT(Plantilla!AD247,"#"),"")</f>
        <v/>
      </c>
      <c r="AG236" s="6" t="str">
        <f>IF($C236="OK",_xlfn.NUMBERVALUE(Plantilla!AE247),"")</f>
        <v/>
      </c>
      <c r="AH236" s="4" t="str">
        <f>IF($C236="OK",_xlfn.NUMBERVALUE(Plantilla!AF247),"")</f>
        <v/>
      </c>
      <c r="AI236" s="6" t="str">
        <f>IF($C236="OK",_xlfn.NUMBERVALUE(Plantilla!AG247),"")</f>
        <v/>
      </c>
      <c r="AJ236" s="6" t="str">
        <f>IF($C236="OK",_xlfn.NUMBERVALUE(Plantilla!AH247),"")</f>
        <v/>
      </c>
      <c r="AK236" s="6" t="str">
        <f>IF($C236="OK",_xlfn.NUMBERVALUE(Plantilla!AI247),"")</f>
        <v/>
      </c>
      <c r="AL236" s="6" t="str">
        <f>IF($C236="OK",_xlfn.NUMBERVALUE(Plantilla!AJ247),"")</f>
        <v/>
      </c>
      <c r="AM236" s="4" t="str">
        <f>IF($C236="OK",_xlfn.NUMBERVALUE(Plantilla!AK247),"")</f>
        <v/>
      </c>
      <c r="AN236" s="6" t="str">
        <f>IF($C236="OK",_xlfn.NUMBERVALUE(Plantilla!AL247),"")</f>
        <v/>
      </c>
      <c r="AO236" s="4" t="str">
        <f>IF($C236="OK",_xlfn.NUMBERVALUE(Plantilla!AM247),"")</f>
        <v/>
      </c>
      <c r="AP236" s="6" t="str">
        <f>IF($C236="OK",_xlfn.NUMBERVALUE(Plantilla!AN247),"")</f>
        <v/>
      </c>
      <c r="AQ236" s="4" t="str">
        <f>IF($C236="OK",_xlfn.NUMBERVALUE(Plantilla!AO247),"")</f>
        <v/>
      </c>
      <c r="AR236" s="6" t="str">
        <f>IF($C236="OK",_xlfn.NUMBERVALUE(Plantilla!AP247),"")</f>
        <v/>
      </c>
      <c r="AS236" s="4" t="str">
        <f>IF($C236="OK",_xlfn.NUMBERVALUE(Plantilla!AQ247),"")</f>
        <v/>
      </c>
      <c r="AT236" s="6" t="str">
        <f>IF($C236="OK",_xlfn.NUMBERVALUE(Plantilla!AR247),"")</f>
        <v/>
      </c>
      <c r="AU236" s="4" t="str">
        <f>IF($C236="OK",_xlfn.NUMBERVALUE(Plantilla!AS247),"")</f>
        <v/>
      </c>
      <c r="AV236" s="6" t="str">
        <f>IF($C236="OK",_xlfn.NUMBERVALUE(Plantilla!AT247),"")</f>
        <v/>
      </c>
      <c r="AW236" s="4" t="str">
        <f>IF($C236="OK",_xlfn.NUMBERVALUE(Plantilla!AU247),"")</f>
        <v/>
      </c>
      <c r="AX236" s="6" t="str">
        <f>IF($C236="OK",_xlfn.NUMBERVALUE(Plantilla!AV247),"")</f>
        <v/>
      </c>
      <c r="AY236" s="4" t="str">
        <f>IF($C236="OK",_xlfn.NUMBERVALUE(Plantilla!AW247),"")</f>
        <v/>
      </c>
      <c r="AZ236" s="6" t="str">
        <f>IF($C236="OK",_xlfn.NUMBERVALUE(Plantilla!AX247),"")</f>
        <v/>
      </c>
      <c r="BA236" t="str">
        <f>IF($C236="OK",_xlfn.NUMBERVALUE(Plantilla!AY247),"")</f>
        <v/>
      </c>
      <c r="BB236" t="str">
        <f>IF($C236="OK",_xlfn.NUMBERVALUE(Plantilla!AZ247),"")</f>
        <v/>
      </c>
      <c r="BC236" s="4" t="str">
        <f>IF($C236="OK",_xlfn.NUMBERVALUE(Plantilla!BA247),"")</f>
        <v/>
      </c>
      <c r="BD236" s="6" t="str">
        <f>IF($C236="OK",_xlfn.NUMBERVALUE(Plantilla!BB247),"")</f>
        <v/>
      </c>
      <c r="BE236" s="4" t="str">
        <f>IF($C236="OK",_xlfn.NUMBERVALUE(Plantilla!BC247),"")</f>
        <v/>
      </c>
      <c r="BF236" s="6" t="str">
        <f>IF($C236="OK",_xlfn.NUMBERVALUE(Plantilla!BD247),"")</f>
        <v/>
      </c>
      <c r="BG236" s="4" t="str">
        <f>IF($C236="OK",_xlfn.NUMBERVALUE(Plantilla!BE247),"")</f>
        <v/>
      </c>
      <c r="BH236" s="6" t="str">
        <f>IF($C236="OK",_xlfn.NUMBERVALUE(Plantilla!BF247),"")</f>
        <v/>
      </c>
      <c r="BI236" s="110" t="str">
        <f>IF($C236="OK",_xlfn.NUMBERVALUE(Plantilla!BG247),"")</f>
        <v/>
      </c>
      <c r="BJ236" s="6" t="str">
        <f>IF($C236="OK",_xlfn.NUMBERVALUE(Plantilla!BH247),"")</f>
        <v/>
      </c>
      <c r="BK236" s="109" t="str">
        <f>IF($C236="OK",_xlfn.NUMBERVALUE(Plantilla!BI247),"")</f>
        <v/>
      </c>
      <c r="BL236" s="6" t="str">
        <f>IF($C236="OK",
   IF(Plantilla!BJ247&lt;&gt;"",
      TEXT(VLOOKUP(Plantilla!BJ247,'Tablas '!$Z$4:$AA$6,2,FALSE),"#"),
   ""),
"")</f>
        <v/>
      </c>
      <c r="BM236" s="4" t="str">
        <f>IF($C236="OK",_xlfn.NUMBERVALUE(Plantilla!BK247),"")</f>
        <v/>
      </c>
      <c r="BN236" s="4" t="str">
        <f>IF($C236="OK",_xlfn.NUMBERVALUE(Plantilla!BL247),"")</f>
        <v/>
      </c>
      <c r="BO236" s="6" t="str">
        <f>IF($C236="OK",_xlfn.NUMBERVALUE(Plantilla!BM247),"")</f>
        <v/>
      </c>
      <c r="BP236" s="4" t="str">
        <f>IF($C236="OK",_xlfn.NUMBERVALUE(Plantilla!BN247),"")</f>
        <v/>
      </c>
      <c r="BQ236" s="6" t="str">
        <f>IF($C236="OK",_xlfn.NUMBERVALUE(Plantilla!BO247),"")</f>
        <v/>
      </c>
      <c r="BR236" s="4" t="str">
        <f>IF($C236="OK",_xlfn.NUMBERVALUE(Plantilla!BP247),"")</f>
        <v/>
      </c>
      <c r="BS236" s="6" t="str">
        <f>IF($C236="OK",_xlfn.NUMBERVALUE(Plantilla!BQ247),"")</f>
        <v/>
      </c>
      <c r="BT236" s="4" t="str">
        <f>IF($C236="OK",_xlfn.NUMBERVALUE(Plantilla!BR247),"")</f>
        <v/>
      </c>
      <c r="BU236" s="6" t="str">
        <f>IF($C236="OK",_xlfn.NUMBERVALUE(Plantilla!BS247),"")</f>
        <v/>
      </c>
      <c r="BV236" s="6" t="str">
        <f>IF($C236="OK",_xlfn.NUMBERVALUE(Plantilla!BT247),"")</f>
        <v/>
      </c>
      <c r="BW236" s="6" t="str">
        <f>IF($C236="OK",_xlfn.NUMBERVALUE(Plantilla!BU247),"")</f>
        <v/>
      </c>
      <c r="BX236" s="6" t="str">
        <f>IF($C236="OK",_xlfn.NUMBERVALUE(Plantilla!BV247),"")</f>
        <v/>
      </c>
      <c r="BY236" s="6" t="str">
        <f>IF($C236="OK",_xlfn.NUMBERVALUE(Plantilla!BW247),"")</f>
        <v/>
      </c>
      <c r="BZ236" s="6" t="str">
        <f>IF($C236="OK",_xlfn.NUMBERVALUE(Plantilla!BX247),"")</f>
        <v/>
      </c>
      <c r="CA236" s="6" t="str">
        <f>IF($C236="OK",_xlfn.NUMBERVALUE(Plantilla!BY247),"")</f>
        <v/>
      </c>
      <c r="CB236" s="6" t="str">
        <f>IF($C236="OK",_xlfn.NUMBERVALUE(Plantilla!BZ247),"")</f>
        <v/>
      </c>
      <c r="CC236" s="6" t="str">
        <f>IF($C236="OK",_xlfn.NUMBERVALUE(Plantilla!CA247),"")</f>
        <v/>
      </c>
      <c r="CD236" s="6" t="str">
        <f>IF($C236="OK",_xlfn.NUMBERVALUE(Plantilla!CB247),"")</f>
        <v/>
      </c>
      <c r="CE236" s="6" t="str">
        <f>IF($C236="OK",_xlfn.NUMBERVALUE(Plantilla!CC247),"")</f>
        <v/>
      </c>
      <c r="CF236" s="4" t="str">
        <f>IF($C236="OK",_xlfn.NUMBERVALUE(Plantilla!CD247),"")</f>
        <v/>
      </c>
      <c r="CG236" s="6" t="str">
        <f>IF($C236="OK",_xlfn.NUMBERVALUE(Plantilla!CE247),"")</f>
        <v/>
      </c>
      <c r="CH236" s="6" t="str">
        <f>IF($C236="OK",_xlfn.NUMBERVALUE(Plantilla!CF247),"")</f>
        <v/>
      </c>
      <c r="CI236" s="6" t="str">
        <f>IF($C236="OK",_xlfn.NUMBERVALUE(Plantilla!CG247),"")</f>
        <v/>
      </c>
      <c r="CJ236" s="6" t="str">
        <f>IF($C236="OK",_xlfn.NUMBERVALUE(Plantilla!CH247),"")</f>
        <v/>
      </c>
      <c r="CK236" s="6" t="str">
        <f>IF($C236="OK",_xlfn.NUMBERVALUE(Plantilla!CI247),"")</f>
        <v/>
      </c>
      <c r="CL236" s="6" t="str">
        <f>IF($C236="OK",_xlfn.NUMBERVALUE(Plantilla!CJ247),"")</f>
        <v/>
      </c>
      <c r="CM236" t="str">
        <f>IF($C236="OK",TEXT(Plantilla!CK247,"#"),"")</f>
        <v/>
      </c>
      <c r="CN236" s="6" t="str">
        <f>IF($C236="OK",_xlfn.NUMBERVALUE(Plantilla!CL247),"")</f>
        <v/>
      </c>
      <c r="CO236" s="6" t="str">
        <f>IF($C236="OK",_xlfn.NUMBERVALUE(Plantilla!CM247),"")</f>
        <v/>
      </c>
      <c r="CP236" s="110" t="str">
        <f>IF($C236="OK",_xlfn.NUMBERVALUE(Plantilla!CN247),"")</f>
        <v/>
      </c>
      <c r="CQ236" s="6" t="str">
        <f>IF($C236="OK",_xlfn.NUMBERVALUE(Plantilla!CO247),"")</f>
        <v/>
      </c>
      <c r="CR236" s="109" t="str">
        <f>IF($C236="OK",_xlfn.NUMBERVALUE(Plantilla!CP247),"")</f>
        <v/>
      </c>
      <c r="CS236" s="110" t="str">
        <f>IF($C236="OK",_xlfn.NUMBERVALUE(Plantilla!CQ247),"")</f>
        <v/>
      </c>
      <c r="CT236" s="6" t="str">
        <f>IF($C236="OK",_xlfn.NUMBERVALUE(Plantilla!CR247),"")</f>
        <v/>
      </c>
      <c r="CU236" s="109" t="str">
        <f>IF($C236="OK",_xlfn.NUMBERVALUE(Plantilla!CS247),"")</f>
        <v/>
      </c>
      <c r="CV236" s="110" t="str">
        <f>IF($C236="OK",_xlfn.NUMBERVALUE(Plantilla!CT247),"")</f>
        <v/>
      </c>
      <c r="CW236" s="6" t="str">
        <f>IF($C236="OK",_xlfn.NUMBERVALUE(Plantilla!CU247),"")</f>
        <v/>
      </c>
      <c r="CX236" s="82" t="str">
        <f>IF($C236="OK",_xlfn.NUMBERVALUE(Plantilla!CV247),"")</f>
        <v/>
      </c>
      <c r="CY236" s="6" t="str">
        <f>IF($C236="OK",_xlfn.NUMBERVALUE(Plantilla!CW247),"")</f>
        <v/>
      </c>
      <c r="CZ236" s="82" t="str">
        <f>IF($C236="OK",_xlfn.NUMBERVALUE(Plantilla!CX247),"")</f>
        <v/>
      </c>
      <c r="DA236" s="6" t="str">
        <f>IF($C236="OK",_xlfn.NUMBERVALUE(Plantilla!CY247),"")</f>
        <v/>
      </c>
      <c r="DB236" s="109" t="str">
        <f>IF($C236="OK",_xlfn.NUMBERVALUE(Plantilla!CZ247),"")</f>
        <v/>
      </c>
      <c r="DC236" s="6" t="str">
        <f>IF($C236="OK",_xlfn.NUMBERVALUE(Plantilla!DA247),"")</f>
        <v/>
      </c>
      <c r="DD236" s="6" t="str">
        <f>IF($C236="OK",TEXT(Plantilla!DB247,"#"),"")</f>
        <v/>
      </c>
      <c r="DE236" s="6" t="str">
        <f>IF($C236="OK",_xlfn.NUMBERVALUE(Plantilla!DC247),"")</f>
        <v/>
      </c>
      <c r="DF236" s="4" t="str">
        <f>IF($C236="OK",_xlfn.NUMBERVALUE(Plantilla!DD247),"")</f>
        <v/>
      </c>
      <c r="DG236" s="6" t="str">
        <f>IF($C236="OK",_xlfn.NUMBERVALUE(Plantilla!DE247),"")</f>
        <v/>
      </c>
      <c r="DH236" s="6" t="str">
        <f>IF($C236="OK",_xlfn.NUMBERVALUE(Plantilla!DF247),"")</f>
        <v/>
      </c>
      <c r="DI236" s="6" t="str">
        <f>IF($C236="OK",_xlfn.NUMBERVALUE(Plantilla!DG247),"")</f>
        <v/>
      </c>
      <c r="DJ236" s="6" t="str">
        <f>IF($C236="OK",_xlfn.NUMBERVALUE(Plantilla!DH247),"")</f>
        <v/>
      </c>
      <c r="DK236" s="6" t="str">
        <f>IF($C236="OK",_xlfn.NUMBERVALUE(Plantilla!DI247),"")</f>
        <v/>
      </c>
      <c r="DL236" s="6" t="str">
        <f>IF($C236="OK",_xlfn.NUMBERVALUE(Plantilla!DJ247),"")</f>
        <v/>
      </c>
      <c r="DM236" s="6" t="str">
        <f>IF($C236="OK",_xlfn.NUMBERVALUE(Plantilla!DK247),"")</f>
        <v/>
      </c>
      <c r="DN236" s="6" t="str">
        <f>IF($C236="OK",_xlfn.NUMBERVALUE(Plantilla!DL247),"")</f>
        <v/>
      </c>
      <c r="DO236" s="6" t="str">
        <f>IF($C236="OK",_xlfn.NUMBERVALUE(Plantilla!DM247),"")</f>
        <v/>
      </c>
      <c r="DP236" s="6" t="str">
        <f>IF($C236="OK",_xlfn.NUMBERVALUE(Plantilla!DN247),"")</f>
        <v/>
      </c>
      <c r="DQ236" s="6" t="str">
        <f>IF($C236="OK",_xlfn.NUMBERVALUE(Plantilla!DO247),"")</f>
        <v/>
      </c>
      <c r="DR236" s="6" t="str">
        <f>IF($C236="OK",_xlfn.NUMBERVALUE(Plantilla!DP247),"")</f>
        <v/>
      </c>
      <c r="DS236" t="str">
        <f>IF($C236="OK",TEXT(Plantilla!DR247,"#"),"")</f>
        <v/>
      </c>
      <c r="DT236" s="6"/>
    </row>
    <row r="237" spans="1:124" x14ac:dyDescent="0.25">
      <c r="A237" t="str">
        <f>IF(Plantilla!$I$6="¡Perfecto!, Guarda el archivo y adjúntalo a tu interfaz de Nómina Electrónica","OK","Error")</f>
        <v>OK</v>
      </c>
      <c r="B237" t="str">
        <f>IF(Plantilla!$I$6="¡Perfecto!, Guarda el archivo y adjúntalo a tu interfaz de Nómina Electrónica",MID(Plantilla!$D$2,SEARCH("V",Plantilla!$D$2),10),"")</f>
        <v>V2.0</v>
      </c>
      <c r="C237" t="str">
        <f>Plantilla!C248</f>
        <v/>
      </c>
      <c r="D237" t="str">
        <f>IF($C237="OK",Plantilla!B248,"")</f>
        <v/>
      </c>
      <c r="E237" t="str">
        <f>IF($C237="OK",
   VLOOKUP(Plantilla!$E$4,'Tablas '!$AP$4:$AT$6,5,FALSE),
"")</f>
        <v/>
      </c>
      <c r="F237" t="str">
        <f>IF($C237="OK",TEXT(Plantilla!D248,"#"),"")</f>
        <v/>
      </c>
      <c r="G237" t="str">
        <f>IF($C237="OK",
   VLOOKUP(Plantilla!E248,'Tablas '!$B$4:$C$14,2,FALSE),
"")</f>
        <v/>
      </c>
      <c r="H237" t="str">
        <f>IF($C237="OK",TEXT(Plantilla!F248,"#"),"")</f>
        <v/>
      </c>
      <c r="I237" t="str">
        <f>IF($C237="OK",TEXT(Plantilla!G248,"#"),"")</f>
        <v/>
      </c>
      <c r="J237" t="str">
        <f>IF($C237="OK",TEXT(Plantilla!H248,"#"),"")</f>
        <v/>
      </c>
      <c r="K237" t="str">
        <f>IF($C237="OK",TEXT(Plantilla!I248,"#"),"")</f>
        <v/>
      </c>
      <c r="L237" t="str">
        <f>IF($C237="OK",TEXT(Plantilla!J248,"#"),"")</f>
        <v/>
      </c>
      <c r="M237" t="str">
        <f>IF($C237="OK",TEXT(Plantilla!K248,"#"),"")</f>
        <v/>
      </c>
      <c r="N237" t="str">
        <f>IF($C237="OK",
   CONCATENATE(YEAR(Plantilla!L248),"-",TEXT(MONTH(Plantilla!L248),"00"),"-",TEXT(DAY(Plantilla!L248),"00")),
"")</f>
        <v/>
      </c>
      <c r="O237" t="str">
        <f>IF($C237="OK",_xlfn.NUMBERVALUE(Plantilla!M248),"")</f>
        <v/>
      </c>
      <c r="P237" t="str">
        <f>IF($C237="OK",
   IF(Plantilla!N248&lt;&gt;"",
      CONCATENATE(YEAR(Plantilla!N248),"-",TEXT(MONTH(Plantilla!N248),"00"),"-",TEXT(DAY(Plantilla!N248),"00")),
   ""),
"")</f>
        <v/>
      </c>
      <c r="Q237" t="str">
        <f>IF($C237="OK",
   VLOOKUP(Plantilla!O248,'Tablas '!$E$4:$F$19,2,FALSE),
"")</f>
        <v/>
      </c>
      <c r="R237" t="str">
        <f>IF($C237="OK",
   VLOOKUP(Plantilla!P248,'Tablas '!$H$4:$I$5,2,FALSE),
"")</f>
        <v/>
      </c>
      <c r="S237" t="str">
        <f>IF($C237="OK",
   VLOOKUP(Plantilla!Q248,'Tablas '!$K$4:$L$8,2,FALSE),
"")</f>
        <v/>
      </c>
      <c r="T237" t="str">
        <f>IF($C237="OK",
   VLOOKUP(Plantilla!R248,'Tablas '!$AE$4:$AF$6,2,FALSE),
"")</f>
        <v/>
      </c>
      <c r="U237" t="str">
        <f>IF($C237="OK",
   VLOOKUP(Plantilla!S248,'Tablas '!$AE$4:$AF$6,2,FALSE),
"")</f>
        <v/>
      </c>
      <c r="V237" t="str">
        <f>IF($C237="OK",TEXT(Plantilla!T248,"#"),"")</f>
        <v/>
      </c>
      <c r="W237" s="84" t="str">
        <f>IF($C237="OK",
   VLOOKUP(Plantilla!U248,'Tablas '!$AM$4:$AN$1126,2,FALSE),
"")</f>
        <v/>
      </c>
      <c r="X237" t="str">
        <f>IF($C237="OK",TEXT(Plantilla!V248,"#"),"")</f>
        <v/>
      </c>
      <c r="Y237" t="str">
        <f>IF($C237="OK",
   CONCATENATE(YEAR(Plantilla!W248),"-",TEXT(MONTH(Plantilla!W248),"00"),"-",TEXT(DAY(Plantilla!W248),"00")),
"")</f>
        <v/>
      </c>
      <c r="Z237" t="str">
        <f>IF($C237="OK",
   CONCATENATE(YEAR(Plantilla!X248),"-",TEXT(MONTH(Plantilla!X248),"00"),"-",TEXT(DAY(Plantilla!X248),"00")),
"")</f>
        <v/>
      </c>
      <c r="AA237" t="str">
        <f>IF($C237="OK",
   TEXT(VLOOKUP(Plantilla!Y248,'Tablas '!$Q$4:$R$9,2,FALSE),"#"),
"")</f>
        <v/>
      </c>
      <c r="AB237" t="str">
        <f>IF($C237="OK",
   CONCATENATE(YEAR(Plantilla!Z248),"-",TEXT(MONTH(Plantilla!Z248),"00"),"-",TEXT(DAY(Plantilla!Z248),"00")),
"")</f>
        <v/>
      </c>
      <c r="AC237" t="str">
        <f>IF($C237="OK",
   TEXT(VLOOKUP(Plantilla!AA248,'Tablas '!$T$4:$U$13,2,FALSE),"#"),
"")</f>
        <v/>
      </c>
      <c r="AD237" t="str">
        <f>IF($C237="OK",TEXT(Plantilla!AB248,"#"),"")</f>
        <v/>
      </c>
      <c r="AE237" t="str">
        <f>IF($C237="OK",
   IF(Plantilla!AC248&lt;&gt;"",
      TEXT(VLOOKUP(Plantilla!AC248,'Tablas '!$W$4:$X$7,2,FALSE),"#"),
   ""),
"")</f>
        <v/>
      </c>
      <c r="AF237" t="str">
        <f>IF($C237="OK",TEXT(Plantilla!AD248,"#"),"")</f>
        <v/>
      </c>
      <c r="AG237" s="6" t="str">
        <f>IF($C237="OK",_xlfn.NUMBERVALUE(Plantilla!AE248),"")</f>
        <v/>
      </c>
      <c r="AH237" s="4" t="str">
        <f>IF($C237="OK",_xlfn.NUMBERVALUE(Plantilla!AF248),"")</f>
        <v/>
      </c>
      <c r="AI237" s="6" t="str">
        <f>IF($C237="OK",_xlfn.NUMBERVALUE(Plantilla!AG248),"")</f>
        <v/>
      </c>
      <c r="AJ237" s="6" t="str">
        <f>IF($C237="OK",_xlfn.NUMBERVALUE(Plantilla!AH248),"")</f>
        <v/>
      </c>
      <c r="AK237" s="6" t="str">
        <f>IF($C237="OK",_xlfn.NUMBERVALUE(Plantilla!AI248),"")</f>
        <v/>
      </c>
      <c r="AL237" s="6" t="str">
        <f>IF($C237="OK",_xlfn.NUMBERVALUE(Plantilla!AJ248),"")</f>
        <v/>
      </c>
      <c r="AM237" s="4" t="str">
        <f>IF($C237="OK",_xlfn.NUMBERVALUE(Plantilla!AK248),"")</f>
        <v/>
      </c>
      <c r="AN237" s="6" t="str">
        <f>IF($C237="OK",_xlfn.NUMBERVALUE(Plantilla!AL248),"")</f>
        <v/>
      </c>
      <c r="AO237" s="4" t="str">
        <f>IF($C237="OK",_xlfn.NUMBERVALUE(Plantilla!AM248),"")</f>
        <v/>
      </c>
      <c r="AP237" s="6" t="str">
        <f>IF($C237="OK",_xlfn.NUMBERVALUE(Plantilla!AN248),"")</f>
        <v/>
      </c>
      <c r="AQ237" s="4" t="str">
        <f>IF($C237="OK",_xlfn.NUMBERVALUE(Plantilla!AO248),"")</f>
        <v/>
      </c>
      <c r="AR237" s="6" t="str">
        <f>IF($C237="OK",_xlfn.NUMBERVALUE(Plantilla!AP248),"")</f>
        <v/>
      </c>
      <c r="AS237" s="4" t="str">
        <f>IF($C237="OK",_xlfn.NUMBERVALUE(Plantilla!AQ248),"")</f>
        <v/>
      </c>
      <c r="AT237" s="6" t="str">
        <f>IF($C237="OK",_xlfn.NUMBERVALUE(Plantilla!AR248),"")</f>
        <v/>
      </c>
      <c r="AU237" s="4" t="str">
        <f>IF($C237="OK",_xlfn.NUMBERVALUE(Plantilla!AS248),"")</f>
        <v/>
      </c>
      <c r="AV237" s="6" t="str">
        <f>IF($C237="OK",_xlfn.NUMBERVALUE(Plantilla!AT248),"")</f>
        <v/>
      </c>
      <c r="AW237" s="4" t="str">
        <f>IF($C237="OK",_xlfn.NUMBERVALUE(Plantilla!AU248),"")</f>
        <v/>
      </c>
      <c r="AX237" s="6" t="str">
        <f>IF($C237="OK",_xlfn.NUMBERVALUE(Plantilla!AV248),"")</f>
        <v/>
      </c>
      <c r="AY237" s="4" t="str">
        <f>IF($C237="OK",_xlfn.NUMBERVALUE(Plantilla!AW248),"")</f>
        <v/>
      </c>
      <c r="AZ237" s="6" t="str">
        <f>IF($C237="OK",_xlfn.NUMBERVALUE(Plantilla!AX248),"")</f>
        <v/>
      </c>
      <c r="BA237" t="str">
        <f>IF($C237="OK",_xlfn.NUMBERVALUE(Plantilla!AY248),"")</f>
        <v/>
      </c>
      <c r="BB237" t="str">
        <f>IF($C237="OK",_xlfn.NUMBERVALUE(Plantilla!AZ248),"")</f>
        <v/>
      </c>
      <c r="BC237" s="4" t="str">
        <f>IF($C237="OK",_xlfn.NUMBERVALUE(Plantilla!BA248),"")</f>
        <v/>
      </c>
      <c r="BD237" s="6" t="str">
        <f>IF($C237="OK",_xlfn.NUMBERVALUE(Plantilla!BB248),"")</f>
        <v/>
      </c>
      <c r="BE237" s="4" t="str">
        <f>IF($C237="OK",_xlfn.NUMBERVALUE(Plantilla!BC248),"")</f>
        <v/>
      </c>
      <c r="BF237" s="6" t="str">
        <f>IF($C237="OK",_xlfn.NUMBERVALUE(Plantilla!BD248),"")</f>
        <v/>
      </c>
      <c r="BG237" s="4" t="str">
        <f>IF($C237="OK",_xlfn.NUMBERVALUE(Plantilla!BE248),"")</f>
        <v/>
      </c>
      <c r="BH237" s="6" t="str">
        <f>IF($C237="OK",_xlfn.NUMBERVALUE(Plantilla!BF248),"")</f>
        <v/>
      </c>
      <c r="BI237" s="110" t="str">
        <f>IF($C237="OK",_xlfn.NUMBERVALUE(Plantilla!BG248),"")</f>
        <v/>
      </c>
      <c r="BJ237" s="6" t="str">
        <f>IF($C237="OK",_xlfn.NUMBERVALUE(Plantilla!BH248),"")</f>
        <v/>
      </c>
      <c r="BK237" s="109" t="str">
        <f>IF($C237="OK",_xlfn.NUMBERVALUE(Plantilla!BI248),"")</f>
        <v/>
      </c>
      <c r="BL237" s="6" t="str">
        <f>IF($C237="OK",
   IF(Plantilla!BJ248&lt;&gt;"",
      TEXT(VLOOKUP(Plantilla!BJ248,'Tablas '!$Z$4:$AA$6,2,FALSE),"#"),
   ""),
"")</f>
        <v/>
      </c>
      <c r="BM237" s="4" t="str">
        <f>IF($C237="OK",_xlfn.NUMBERVALUE(Plantilla!BK248),"")</f>
        <v/>
      </c>
      <c r="BN237" s="4" t="str">
        <f>IF($C237="OK",_xlfn.NUMBERVALUE(Plantilla!BL248),"")</f>
        <v/>
      </c>
      <c r="BO237" s="6" t="str">
        <f>IF($C237="OK",_xlfn.NUMBERVALUE(Plantilla!BM248),"")</f>
        <v/>
      </c>
      <c r="BP237" s="4" t="str">
        <f>IF($C237="OK",_xlfn.NUMBERVALUE(Plantilla!BN248),"")</f>
        <v/>
      </c>
      <c r="BQ237" s="6" t="str">
        <f>IF($C237="OK",_xlfn.NUMBERVALUE(Plantilla!BO248),"")</f>
        <v/>
      </c>
      <c r="BR237" s="4" t="str">
        <f>IF($C237="OK",_xlfn.NUMBERVALUE(Plantilla!BP248),"")</f>
        <v/>
      </c>
      <c r="BS237" s="6" t="str">
        <f>IF($C237="OK",_xlfn.NUMBERVALUE(Plantilla!BQ248),"")</f>
        <v/>
      </c>
      <c r="BT237" s="4" t="str">
        <f>IF($C237="OK",_xlfn.NUMBERVALUE(Plantilla!BR248),"")</f>
        <v/>
      </c>
      <c r="BU237" s="6" t="str">
        <f>IF($C237="OK",_xlfn.NUMBERVALUE(Plantilla!BS248),"")</f>
        <v/>
      </c>
      <c r="BV237" s="6" t="str">
        <f>IF($C237="OK",_xlfn.NUMBERVALUE(Plantilla!BT248),"")</f>
        <v/>
      </c>
      <c r="BW237" s="6" t="str">
        <f>IF($C237="OK",_xlfn.NUMBERVALUE(Plantilla!BU248),"")</f>
        <v/>
      </c>
      <c r="BX237" s="6" t="str">
        <f>IF($C237="OK",_xlfn.NUMBERVALUE(Plantilla!BV248),"")</f>
        <v/>
      </c>
      <c r="BY237" s="6" t="str">
        <f>IF($C237="OK",_xlfn.NUMBERVALUE(Plantilla!BW248),"")</f>
        <v/>
      </c>
      <c r="BZ237" s="6" t="str">
        <f>IF($C237="OK",_xlfn.NUMBERVALUE(Plantilla!BX248),"")</f>
        <v/>
      </c>
      <c r="CA237" s="6" t="str">
        <f>IF($C237="OK",_xlfn.NUMBERVALUE(Plantilla!BY248),"")</f>
        <v/>
      </c>
      <c r="CB237" s="6" t="str">
        <f>IF($C237="OK",_xlfn.NUMBERVALUE(Plantilla!BZ248),"")</f>
        <v/>
      </c>
      <c r="CC237" s="6" t="str">
        <f>IF($C237="OK",_xlfn.NUMBERVALUE(Plantilla!CA248),"")</f>
        <v/>
      </c>
      <c r="CD237" s="6" t="str">
        <f>IF($C237="OK",_xlfn.NUMBERVALUE(Plantilla!CB248),"")</f>
        <v/>
      </c>
      <c r="CE237" s="6" t="str">
        <f>IF($C237="OK",_xlfn.NUMBERVALUE(Plantilla!CC248),"")</f>
        <v/>
      </c>
      <c r="CF237" s="4" t="str">
        <f>IF($C237="OK",_xlfn.NUMBERVALUE(Plantilla!CD248),"")</f>
        <v/>
      </c>
      <c r="CG237" s="6" t="str">
        <f>IF($C237="OK",_xlfn.NUMBERVALUE(Plantilla!CE248),"")</f>
        <v/>
      </c>
      <c r="CH237" s="6" t="str">
        <f>IF($C237="OK",_xlfn.NUMBERVALUE(Plantilla!CF248),"")</f>
        <v/>
      </c>
      <c r="CI237" s="6" t="str">
        <f>IF($C237="OK",_xlfn.NUMBERVALUE(Plantilla!CG248),"")</f>
        <v/>
      </c>
      <c r="CJ237" s="6" t="str">
        <f>IF($C237="OK",_xlfn.NUMBERVALUE(Plantilla!CH248),"")</f>
        <v/>
      </c>
      <c r="CK237" s="6" t="str">
        <f>IF($C237="OK",_xlfn.NUMBERVALUE(Plantilla!CI248),"")</f>
        <v/>
      </c>
      <c r="CL237" s="6" t="str">
        <f>IF($C237="OK",_xlfn.NUMBERVALUE(Plantilla!CJ248),"")</f>
        <v/>
      </c>
      <c r="CM237" t="str">
        <f>IF($C237="OK",TEXT(Plantilla!CK248,"#"),"")</f>
        <v/>
      </c>
      <c r="CN237" s="6" t="str">
        <f>IF($C237="OK",_xlfn.NUMBERVALUE(Plantilla!CL248),"")</f>
        <v/>
      </c>
      <c r="CO237" s="6" t="str">
        <f>IF($C237="OK",_xlfn.NUMBERVALUE(Plantilla!CM248),"")</f>
        <v/>
      </c>
      <c r="CP237" s="110" t="str">
        <f>IF($C237="OK",_xlfn.NUMBERVALUE(Plantilla!CN248),"")</f>
        <v/>
      </c>
      <c r="CQ237" s="6" t="str">
        <f>IF($C237="OK",_xlfn.NUMBERVALUE(Plantilla!CO248),"")</f>
        <v/>
      </c>
      <c r="CR237" s="109" t="str">
        <f>IF($C237="OK",_xlfn.NUMBERVALUE(Plantilla!CP248),"")</f>
        <v/>
      </c>
      <c r="CS237" s="110" t="str">
        <f>IF($C237="OK",_xlfn.NUMBERVALUE(Plantilla!CQ248),"")</f>
        <v/>
      </c>
      <c r="CT237" s="6" t="str">
        <f>IF($C237="OK",_xlfn.NUMBERVALUE(Plantilla!CR248),"")</f>
        <v/>
      </c>
      <c r="CU237" s="109" t="str">
        <f>IF($C237="OK",_xlfn.NUMBERVALUE(Plantilla!CS248),"")</f>
        <v/>
      </c>
      <c r="CV237" s="110" t="str">
        <f>IF($C237="OK",_xlfn.NUMBERVALUE(Plantilla!CT248),"")</f>
        <v/>
      </c>
      <c r="CW237" s="6" t="str">
        <f>IF($C237="OK",_xlfn.NUMBERVALUE(Plantilla!CU248),"")</f>
        <v/>
      </c>
      <c r="CX237" s="82" t="str">
        <f>IF($C237="OK",_xlfn.NUMBERVALUE(Plantilla!CV248),"")</f>
        <v/>
      </c>
      <c r="CY237" s="6" t="str">
        <f>IF($C237="OK",_xlfn.NUMBERVALUE(Plantilla!CW248),"")</f>
        <v/>
      </c>
      <c r="CZ237" s="82" t="str">
        <f>IF($C237="OK",_xlfn.NUMBERVALUE(Plantilla!CX248),"")</f>
        <v/>
      </c>
      <c r="DA237" s="6" t="str">
        <f>IF($C237="OK",_xlfn.NUMBERVALUE(Plantilla!CY248),"")</f>
        <v/>
      </c>
      <c r="DB237" s="109" t="str">
        <f>IF($C237="OK",_xlfn.NUMBERVALUE(Plantilla!CZ248),"")</f>
        <v/>
      </c>
      <c r="DC237" s="6" t="str">
        <f>IF($C237="OK",_xlfn.NUMBERVALUE(Plantilla!DA248),"")</f>
        <v/>
      </c>
      <c r="DD237" s="6" t="str">
        <f>IF($C237="OK",TEXT(Plantilla!DB248,"#"),"")</f>
        <v/>
      </c>
      <c r="DE237" s="6" t="str">
        <f>IF($C237="OK",_xlfn.NUMBERVALUE(Plantilla!DC248),"")</f>
        <v/>
      </c>
      <c r="DF237" s="4" t="str">
        <f>IF($C237="OK",_xlfn.NUMBERVALUE(Plantilla!DD248),"")</f>
        <v/>
      </c>
      <c r="DG237" s="6" t="str">
        <f>IF($C237="OK",_xlfn.NUMBERVALUE(Plantilla!DE248),"")</f>
        <v/>
      </c>
      <c r="DH237" s="6" t="str">
        <f>IF($C237="OK",_xlfn.NUMBERVALUE(Plantilla!DF248),"")</f>
        <v/>
      </c>
      <c r="DI237" s="6" t="str">
        <f>IF($C237="OK",_xlfn.NUMBERVALUE(Plantilla!DG248),"")</f>
        <v/>
      </c>
      <c r="DJ237" s="6" t="str">
        <f>IF($C237="OK",_xlfn.NUMBERVALUE(Plantilla!DH248),"")</f>
        <v/>
      </c>
      <c r="DK237" s="6" t="str">
        <f>IF($C237="OK",_xlfn.NUMBERVALUE(Plantilla!DI248),"")</f>
        <v/>
      </c>
      <c r="DL237" s="6" t="str">
        <f>IF($C237="OK",_xlfn.NUMBERVALUE(Plantilla!DJ248),"")</f>
        <v/>
      </c>
      <c r="DM237" s="6" t="str">
        <f>IF($C237="OK",_xlfn.NUMBERVALUE(Plantilla!DK248),"")</f>
        <v/>
      </c>
      <c r="DN237" s="6" t="str">
        <f>IF($C237="OK",_xlfn.NUMBERVALUE(Plantilla!DL248),"")</f>
        <v/>
      </c>
      <c r="DO237" s="6" t="str">
        <f>IF($C237="OK",_xlfn.NUMBERVALUE(Plantilla!DM248),"")</f>
        <v/>
      </c>
      <c r="DP237" s="6" t="str">
        <f>IF($C237="OK",_xlfn.NUMBERVALUE(Plantilla!DN248),"")</f>
        <v/>
      </c>
      <c r="DQ237" s="6" t="str">
        <f>IF($C237="OK",_xlfn.NUMBERVALUE(Plantilla!DO248),"")</f>
        <v/>
      </c>
      <c r="DR237" s="6" t="str">
        <f>IF($C237="OK",_xlfn.NUMBERVALUE(Plantilla!DP248),"")</f>
        <v/>
      </c>
      <c r="DS237" t="str">
        <f>IF($C237="OK",TEXT(Plantilla!DR248,"#"),"")</f>
        <v/>
      </c>
      <c r="DT237" s="6"/>
    </row>
    <row r="238" spans="1:124" x14ac:dyDescent="0.25">
      <c r="A238" t="str">
        <f>IF(Plantilla!$I$6="¡Perfecto!, Guarda el archivo y adjúntalo a tu interfaz de Nómina Electrónica","OK","Error")</f>
        <v>OK</v>
      </c>
      <c r="B238" t="str">
        <f>IF(Plantilla!$I$6="¡Perfecto!, Guarda el archivo y adjúntalo a tu interfaz de Nómina Electrónica",MID(Plantilla!$D$2,SEARCH("V",Plantilla!$D$2),10),"")</f>
        <v>V2.0</v>
      </c>
      <c r="C238" t="str">
        <f>Plantilla!C249</f>
        <v/>
      </c>
      <c r="D238" t="str">
        <f>IF($C238="OK",Plantilla!B249,"")</f>
        <v/>
      </c>
      <c r="E238" t="str">
        <f>IF($C238="OK",
   VLOOKUP(Plantilla!$E$4,'Tablas '!$AP$4:$AT$6,5,FALSE),
"")</f>
        <v/>
      </c>
      <c r="F238" t="str">
        <f>IF($C238="OK",TEXT(Plantilla!D249,"#"),"")</f>
        <v/>
      </c>
      <c r="G238" t="str">
        <f>IF($C238="OK",
   VLOOKUP(Plantilla!E249,'Tablas '!$B$4:$C$14,2,FALSE),
"")</f>
        <v/>
      </c>
      <c r="H238" t="str">
        <f>IF($C238="OK",TEXT(Plantilla!F249,"#"),"")</f>
        <v/>
      </c>
      <c r="I238" t="str">
        <f>IF($C238="OK",TEXT(Plantilla!G249,"#"),"")</f>
        <v/>
      </c>
      <c r="J238" t="str">
        <f>IF($C238="OK",TEXT(Plantilla!H249,"#"),"")</f>
        <v/>
      </c>
      <c r="K238" t="str">
        <f>IF($C238="OK",TEXT(Plantilla!I249,"#"),"")</f>
        <v/>
      </c>
      <c r="L238" t="str">
        <f>IF($C238="OK",TEXT(Plantilla!J249,"#"),"")</f>
        <v/>
      </c>
      <c r="M238" t="str">
        <f>IF($C238="OK",TEXT(Plantilla!K249,"#"),"")</f>
        <v/>
      </c>
      <c r="N238" t="str">
        <f>IF($C238="OK",
   CONCATENATE(YEAR(Plantilla!L249),"-",TEXT(MONTH(Plantilla!L249),"00"),"-",TEXT(DAY(Plantilla!L249),"00")),
"")</f>
        <v/>
      </c>
      <c r="O238" t="str">
        <f>IF($C238="OK",_xlfn.NUMBERVALUE(Plantilla!M249),"")</f>
        <v/>
      </c>
      <c r="P238" t="str">
        <f>IF($C238="OK",
   IF(Plantilla!N249&lt;&gt;"",
      CONCATENATE(YEAR(Plantilla!N249),"-",TEXT(MONTH(Plantilla!N249),"00"),"-",TEXT(DAY(Plantilla!N249),"00")),
   ""),
"")</f>
        <v/>
      </c>
      <c r="Q238" t="str">
        <f>IF($C238="OK",
   VLOOKUP(Plantilla!O249,'Tablas '!$E$4:$F$19,2,FALSE),
"")</f>
        <v/>
      </c>
      <c r="R238" t="str">
        <f>IF($C238="OK",
   VLOOKUP(Plantilla!P249,'Tablas '!$H$4:$I$5,2,FALSE),
"")</f>
        <v/>
      </c>
      <c r="S238" t="str">
        <f>IF($C238="OK",
   VLOOKUP(Plantilla!Q249,'Tablas '!$K$4:$L$8,2,FALSE),
"")</f>
        <v/>
      </c>
      <c r="T238" t="str">
        <f>IF($C238="OK",
   VLOOKUP(Plantilla!R249,'Tablas '!$AE$4:$AF$6,2,FALSE),
"")</f>
        <v/>
      </c>
      <c r="U238" t="str">
        <f>IF($C238="OK",
   VLOOKUP(Plantilla!S249,'Tablas '!$AE$4:$AF$6,2,FALSE),
"")</f>
        <v/>
      </c>
      <c r="V238" t="str">
        <f>IF($C238="OK",TEXT(Plantilla!T249,"#"),"")</f>
        <v/>
      </c>
      <c r="W238" s="84" t="str">
        <f>IF($C238="OK",
   VLOOKUP(Plantilla!U249,'Tablas '!$AM$4:$AN$1126,2,FALSE),
"")</f>
        <v/>
      </c>
      <c r="X238" t="str">
        <f>IF($C238="OK",TEXT(Plantilla!V249,"#"),"")</f>
        <v/>
      </c>
      <c r="Y238" t="str">
        <f>IF($C238="OK",
   CONCATENATE(YEAR(Plantilla!W249),"-",TEXT(MONTH(Plantilla!W249),"00"),"-",TEXT(DAY(Plantilla!W249),"00")),
"")</f>
        <v/>
      </c>
      <c r="Z238" t="str">
        <f>IF($C238="OK",
   CONCATENATE(YEAR(Plantilla!X249),"-",TEXT(MONTH(Plantilla!X249),"00"),"-",TEXT(DAY(Plantilla!X249),"00")),
"")</f>
        <v/>
      </c>
      <c r="AA238" t="str">
        <f>IF($C238="OK",
   TEXT(VLOOKUP(Plantilla!Y249,'Tablas '!$Q$4:$R$9,2,FALSE),"#"),
"")</f>
        <v/>
      </c>
      <c r="AB238" t="str">
        <f>IF($C238="OK",
   CONCATENATE(YEAR(Plantilla!Z249),"-",TEXT(MONTH(Plantilla!Z249),"00"),"-",TEXT(DAY(Plantilla!Z249),"00")),
"")</f>
        <v/>
      </c>
      <c r="AC238" t="str">
        <f>IF($C238="OK",
   TEXT(VLOOKUP(Plantilla!AA249,'Tablas '!$T$4:$U$13,2,FALSE),"#"),
"")</f>
        <v/>
      </c>
      <c r="AD238" t="str">
        <f>IF($C238="OK",TEXT(Plantilla!AB249,"#"),"")</f>
        <v/>
      </c>
      <c r="AE238" t="str">
        <f>IF($C238="OK",
   IF(Plantilla!AC249&lt;&gt;"",
      TEXT(VLOOKUP(Plantilla!AC249,'Tablas '!$W$4:$X$7,2,FALSE),"#"),
   ""),
"")</f>
        <v/>
      </c>
      <c r="AF238" t="str">
        <f>IF($C238="OK",TEXT(Plantilla!AD249,"#"),"")</f>
        <v/>
      </c>
      <c r="AG238" s="6" t="str">
        <f>IF($C238="OK",_xlfn.NUMBERVALUE(Plantilla!AE249),"")</f>
        <v/>
      </c>
      <c r="AH238" s="4" t="str">
        <f>IF($C238="OK",_xlfn.NUMBERVALUE(Plantilla!AF249),"")</f>
        <v/>
      </c>
      <c r="AI238" s="6" t="str">
        <f>IF($C238="OK",_xlfn.NUMBERVALUE(Plantilla!AG249),"")</f>
        <v/>
      </c>
      <c r="AJ238" s="6" t="str">
        <f>IF($C238="OK",_xlfn.NUMBERVALUE(Plantilla!AH249),"")</f>
        <v/>
      </c>
      <c r="AK238" s="6" t="str">
        <f>IF($C238="OK",_xlfn.NUMBERVALUE(Plantilla!AI249),"")</f>
        <v/>
      </c>
      <c r="AL238" s="6" t="str">
        <f>IF($C238="OK",_xlfn.NUMBERVALUE(Plantilla!AJ249),"")</f>
        <v/>
      </c>
      <c r="AM238" s="4" t="str">
        <f>IF($C238="OK",_xlfn.NUMBERVALUE(Plantilla!AK249),"")</f>
        <v/>
      </c>
      <c r="AN238" s="6" t="str">
        <f>IF($C238="OK",_xlfn.NUMBERVALUE(Plantilla!AL249),"")</f>
        <v/>
      </c>
      <c r="AO238" s="4" t="str">
        <f>IF($C238="OK",_xlfn.NUMBERVALUE(Plantilla!AM249),"")</f>
        <v/>
      </c>
      <c r="AP238" s="6" t="str">
        <f>IF($C238="OK",_xlfn.NUMBERVALUE(Plantilla!AN249),"")</f>
        <v/>
      </c>
      <c r="AQ238" s="4" t="str">
        <f>IF($C238="OK",_xlfn.NUMBERVALUE(Plantilla!AO249),"")</f>
        <v/>
      </c>
      <c r="AR238" s="6" t="str">
        <f>IF($C238="OK",_xlfn.NUMBERVALUE(Plantilla!AP249),"")</f>
        <v/>
      </c>
      <c r="AS238" s="4" t="str">
        <f>IF($C238="OK",_xlfn.NUMBERVALUE(Plantilla!AQ249),"")</f>
        <v/>
      </c>
      <c r="AT238" s="6" t="str">
        <f>IF($C238="OK",_xlfn.NUMBERVALUE(Plantilla!AR249),"")</f>
        <v/>
      </c>
      <c r="AU238" s="4" t="str">
        <f>IF($C238="OK",_xlfn.NUMBERVALUE(Plantilla!AS249),"")</f>
        <v/>
      </c>
      <c r="AV238" s="6" t="str">
        <f>IF($C238="OK",_xlfn.NUMBERVALUE(Plantilla!AT249),"")</f>
        <v/>
      </c>
      <c r="AW238" s="4" t="str">
        <f>IF($C238="OK",_xlfn.NUMBERVALUE(Plantilla!AU249),"")</f>
        <v/>
      </c>
      <c r="AX238" s="6" t="str">
        <f>IF($C238="OK",_xlfn.NUMBERVALUE(Plantilla!AV249),"")</f>
        <v/>
      </c>
      <c r="AY238" s="4" t="str">
        <f>IF($C238="OK",_xlfn.NUMBERVALUE(Plantilla!AW249),"")</f>
        <v/>
      </c>
      <c r="AZ238" s="6" t="str">
        <f>IF($C238="OK",_xlfn.NUMBERVALUE(Plantilla!AX249),"")</f>
        <v/>
      </c>
      <c r="BA238" t="str">
        <f>IF($C238="OK",_xlfn.NUMBERVALUE(Plantilla!AY249),"")</f>
        <v/>
      </c>
      <c r="BB238" t="str">
        <f>IF($C238="OK",_xlfn.NUMBERVALUE(Plantilla!AZ249),"")</f>
        <v/>
      </c>
      <c r="BC238" s="4" t="str">
        <f>IF($C238="OK",_xlfn.NUMBERVALUE(Plantilla!BA249),"")</f>
        <v/>
      </c>
      <c r="BD238" s="6" t="str">
        <f>IF($C238="OK",_xlfn.NUMBERVALUE(Plantilla!BB249),"")</f>
        <v/>
      </c>
      <c r="BE238" s="4" t="str">
        <f>IF($C238="OK",_xlfn.NUMBERVALUE(Plantilla!BC249),"")</f>
        <v/>
      </c>
      <c r="BF238" s="6" t="str">
        <f>IF($C238="OK",_xlfn.NUMBERVALUE(Plantilla!BD249),"")</f>
        <v/>
      </c>
      <c r="BG238" s="4" t="str">
        <f>IF($C238="OK",_xlfn.NUMBERVALUE(Plantilla!BE249),"")</f>
        <v/>
      </c>
      <c r="BH238" s="6" t="str">
        <f>IF($C238="OK",_xlfn.NUMBERVALUE(Plantilla!BF249),"")</f>
        <v/>
      </c>
      <c r="BI238" s="110" t="str">
        <f>IF($C238="OK",_xlfn.NUMBERVALUE(Plantilla!BG249),"")</f>
        <v/>
      </c>
      <c r="BJ238" s="6" t="str">
        <f>IF($C238="OK",_xlfn.NUMBERVALUE(Plantilla!BH249),"")</f>
        <v/>
      </c>
      <c r="BK238" s="109" t="str">
        <f>IF($C238="OK",_xlfn.NUMBERVALUE(Plantilla!BI249),"")</f>
        <v/>
      </c>
      <c r="BL238" s="6" t="str">
        <f>IF($C238="OK",
   IF(Plantilla!BJ249&lt;&gt;"",
      TEXT(VLOOKUP(Plantilla!BJ249,'Tablas '!$Z$4:$AA$6,2,FALSE),"#"),
   ""),
"")</f>
        <v/>
      </c>
      <c r="BM238" s="4" t="str">
        <f>IF($C238="OK",_xlfn.NUMBERVALUE(Plantilla!BK249),"")</f>
        <v/>
      </c>
      <c r="BN238" s="4" t="str">
        <f>IF($C238="OK",_xlfn.NUMBERVALUE(Plantilla!BL249),"")</f>
        <v/>
      </c>
      <c r="BO238" s="6" t="str">
        <f>IF($C238="OK",_xlfn.NUMBERVALUE(Plantilla!BM249),"")</f>
        <v/>
      </c>
      <c r="BP238" s="4" t="str">
        <f>IF($C238="OK",_xlfn.NUMBERVALUE(Plantilla!BN249),"")</f>
        <v/>
      </c>
      <c r="BQ238" s="6" t="str">
        <f>IF($C238="OK",_xlfn.NUMBERVALUE(Plantilla!BO249),"")</f>
        <v/>
      </c>
      <c r="BR238" s="4" t="str">
        <f>IF($C238="OK",_xlfn.NUMBERVALUE(Plantilla!BP249),"")</f>
        <v/>
      </c>
      <c r="BS238" s="6" t="str">
        <f>IF($C238="OK",_xlfn.NUMBERVALUE(Plantilla!BQ249),"")</f>
        <v/>
      </c>
      <c r="BT238" s="4" t="str">
        <f>IF($C238="OK",_xlfn.NUMBERVALUE(Plantilla!BR249),"")</f>
        <v/>
      </c>
      <c r="BU238" s="6" t="str">
        <f>IF($C238="OK",_xlfn.NUMBERVALUE(Plantilla!BS249),"")</f>
        <v/>
      </c>
      <c r="BV238" s="6" t="str">
        <f>IF($C238="OK",_xlfn.NUMBERVALUE(Plantilla!BT249),"")</f>
        <v/>
      </c>
      <c r="BW238" s="6" t="str">
        <f>IF($C238="OK",_xlfn.NUMBERVALUE(Plantilla!BU249),"")</f>
        <v/>
      </c>
      <c r="BX238" s="6" t="str">
        <f>IF($C238="OK",_xlfn.NUMBERVALUE(Plantilla!BV249),"")</f>
        <v/>
      </c>
      <c r="BY238" s="6" t="str">
        <f>IF($C238="OK",_xlfn.NUMBERVALUE(Plantilla!BW249),"")</f>
        <v/>
      </c>
      <c r="BZ238" s="6" t="str">
        <f>IF($C238="OK",_xlfn.NUMBERVALUE(Plantilla!BX249),"")</f>
        <v/>
      </c>
      <c r="CA238" s="6" t="str">
        <f>IF($C238="OK",_xlfn.NUMBERVALUE(Plantilla!BY249),"")</f>
        <v/>
      </c>
      <c r="CB238" s="6" t="str">
        <f>IF($C238="OK",_xlfn.NUMBERVALUE(Plantilla!BZ249),"")</f>
        <v/>
      </c>
      <c r="CC238" s="6" t="str">
        <f>IF($C238="OK",_xlfn.NUMBERVALUE(Plantilla!CA249),"")</f>
        <v/>
      </c>
      <c r="CD238" s="6" t="str">
        <f>IF($C238="OK",_xlfn.NUMBERVALUE(Plantilla!CB249),"")</f>
        <v/>
      </c>
      <c r="CE238" s="6" t="str">
        <f>IF($C238="OK",_xlfn.NUMBERVALUE(Plantilla!CC249),"")</f>
        <v/>
      </c>
      <c r="CF238" s="4" t="str">
        <f>IF($C238="OK",_xlfn.NUMBERVALUE(Plantilla!CD249),"")</f>
        <v/>
      </c>
      <c r="CG238" s="6" t="str">
        <f>IF($C238="OK",_xlfn.NUMBERVALUE(Plantilla!CE249),"")</f>
        <v/>
      </c>
      <c r="CH238" s="6" t="str">
        <f>IF($C238="OK",_xlfn.NUMBERVALUE(Plantilla!CF249),"")</f>
        <v/>
      </c>
      <c r="CI238" s="6" t="str">
        <f>IF($C238="OK",_xlfn.NUMBERVALUE(Plantilla!CG249),"")</f>
        <v/>
      </c>
      <c r="CJ238" s="6" t="str">
        <f>IF($C238="OK",_xlfn.NUMBERVALUE(Plantilla!CH249),"")</f>
        <v/>
      </c>
      <c r="CK238" s="6" t="str">
        <f>IF($C238="OK",_xlfn.NUMBERVALUE(Plantilla!CI249),"")</f>
        <v/>
      </c>
      <c r="CL238" s="6" t="str">
        <f>IF($C238="OK",_xlfn.NUMBERVALUE(Plantilla!CJ249),"")</f>
        <v/>
      </c>
      <c r="CM238" t="str">
        <f>IF($C238="OK",TEXT(Plantilla!CK249,"#"),"")</f>
        <v/>
      </c>
      <c r="CN238" s="6" t="str">
        <f>IF($C238="OK",_xlfn.NUMBERVALUE(Plantilla!CL249),"")</f>
        <v/>
      </c>
      <c r="CO238" s="6" t="str">
        <f>IF($C238="OK",_xlfn.NUMBERVALUE(Plantilla!CM249),"")</f>
        <v/>
      </c>
      <c r="CP238" s="110" t="str">
        <f>IF($C238="OK",_xlfn.NUMBERVALUE(Plantilla!CN249),"")</f>
        <v/>
      </c>
      <c r="CQ238" s="6" t="str">
        <f>IF($C238="OK",_xlfn.NUMBERVALUE(Plantilla!CO249),"")</f>
        <v/>
      </c>
      <c r="CR238" s="109" t="str">
        <f>IF($C238="OK",_xlfn.NUMBERVALUE(Plantilla!CP249),"")</f>
        <v/>
      </c>
      <c r="CS238" s="110" t="str">
        <f>IF($C238="OK",_xlfn.NUMBERVALUE(Plantilla!CQ249),"")</f>
        <v/>
      </c>
      <c r="CT238" s="6" t="str">
        <f>IF($C238="OK",_xlfn.NUMBERVALUE(Plantilla!CR249),"")</f>
        <v/>
      </c>
      <c r="CU238" s="109" t="str">
        <f>IF($C238="OK",_xlfn.NUMBERVALUE(Plantilla!CS249),"")</f>
        <v/>
      </c>
      <c r="CV238" s="110" t="str">
        <f>IF($C238="OK",_xlfn.NUMBERVALUE(Plantilla!CT249),"")</f>
        <v/>
      </c>
      <c r="CW238" s="6" t="str">
        <f>IF($C238="OK",_xlfn.NUMBERVALUE(Plantilla!CU249),"")</f>
        <v/>
      </c>
      <c r="CX238" s="82" t="str">
        <f>IF($C238="OK",_xlfn.NUMBERVALUE(Plantilla!CV249),"")</f>
        <v/>
      </c>
      <c r="CY238" s="6" t="str">
        <f>IF($C238="OK",_xlfn.NUMBERVALUE(Plantilla!CW249),"")</f>
        <v/>
      </c>
      <c r="CZ238" s="82" t="str">
        <f>IF($C238="OK",_xlfn.NUMBERVALUE(Plantilla!CX249),"")</f>
        <v/>
      </c>
      <c r="DA238" s="6" t="str">
        <f>IF($C238="OK",_xlfn.NUMBERVALUE(Plantilla!CY249),"")</f>
        <v/>
      </c>
      <c r="DB238" s="109" t="str">
        <f>IF($C238="OK",_xlfn.NUMBERVALUE(Plantilla!CZ249),"")</f>
        <v/>
      </c>
      <c r="DC238" s="6" t="str">
        <f>IF($C238="OK",_xlfn.NUMBERVALUE(Plantilla!DA249),"")</f>
        <v/>
      </c>
      <c r="DD238" s="6" t="str">
        <f>IF($C238="OK",TEXT(Plantilla!DB249,"#"),"")</f>
        <v/>
      </c>
      <c r="DE238" s="6" t="str">
        <f>IF($C238="OK",_xlfn.NUMBERVALUE(Plantilla!DC249),"")</f>
        <v/>
      </c>
      <c r="DF238" s="4" t="str">
        <f>IF($C238="OK",_xlfn.NUMBERVALUE(Plantilla!DD249),"")</f>
        <v/>
      </c>
      <c r="DG238" s="6" t="str">
        <f>IF($C238="OK",_xlfn.NUMBERVALUE(Plantilla!DE249),"")</f>
        <v/>
      </c>
      <c r="DH238" s="6" t="str">
        <f>IF($C238="OK",_xlfn.NUMBERVALUE(Plantilla!DF249),"")</f>
        <v/>
      </c>
      <c r="DI238" s="6" t="str">
        <f>IF($C238="OK",_xlfn.NUMBERVALUE(Plantilla!DG249),"")</f>
        <v/>
      </c>
      <c r="DJ238" s="6" t="str">
        <f>IF($C238="OK",_xlfn.NUMBERVALUE(Plantilla!DH249),"")</f>
        <v/>
      </c>
      <c r="DK238" s="6" t="str">
        <f>IF($C238="OK",_xlfn.NUMBERVALUE(Plantilla!DI249),"")</f>
        <v/>
      </c>
      <c r="DL238" s="6" t="str">
        <f>IF($C238="OK",_xlfn.NUMBERVALUE(Plantilla!DJ249),"")</f>
        <v/>
      </c>
      <c r="DM238" s="6" t="str">
        <f>IF($C238="OK",_xlfn.NUMBERVALUE(Plantilla!DK249),"")</f>
        <v/>
      </c>
      <c r="DN238" s="6" t="str">
        <f>IF($C238="OK",_xlfn.NUMBERVALUE(Plantilla!DL249),"")</f>
        <v/>
      </c>
      <c r="DO238" s="6" t="str">
        <f>IF($C238="OK",_xlfn.NUMBERVALUE(Plantilla!DM249),"")</f>
        <v/>
      </c>
      <c r="DP238" s="6" t="str">
        <f>IF($C238="OK",_xlfn.NUMBERVALUE(Plantilla!DN249),"")</f>
        <v/>
      </c>
      <c r="DQ238" s="6" t="str">
        <f>IF($C238="OK",_xlfn.NUMBERVALUE(Plantilla!DO249),"")</f>
        <v/>
      </c>
      <c r="DR238" s="6" t="str">
        <f>IF($C238="OK",_xlfn.NUMBERVALUE(Plantilla!DP249),"")</f>
        <v/>
      </c>
      <c r="DS238" t="str">
        <f>IF($C238="OK",TEXT(Plantilla!DR249,"#"),"")</f>
        <v/>
      </c>
      <c r="DT238" s="6"/>
    </row>
    <row r="239" spans="1:124" x14ac:dyDescent="0.25">
      <c r="A239" t="str">
        <f>IF(Plantilla!$I$6="¡Perfecto!, Guarda el archivo y adjúntalo a tu interfaz de Nómina Electrónica","OK","Error")</f>
        <v>OK</v>
      </c>
      <c r="B239" t="str">
        <f>IF(Plantilla!$I$6="¡Perfecto!, Guarda el archivo y adjúntalo a tu interfaz de Nómina Electrónica",MID(Plantilla!$D$2,SEARCH("V",Plantilla!$D$2),10),"")</f>
        <v>V2.0</v>
      </c>
      <c r="C239" t="str">
        <f>Plantilla!C250</f>
        <v/>
      </c>
      <c r="D239" t="str">
        <f>IF($C239="OK",Plantilla!B250,"")</f>
        <v/>
      </c>
      <c r="E239" t="str">
        <f>IF($C239="OK",
   VLOOKUP(Plantilla!$E$4,'Tablas '!$AP$4:$AT$6,5,FALSE),
"")</f>
        <v/>
      </c>
      <c r="F239" t="str">
        <f>IF($C239="OK",TEXT(Plantilla!D250,"#"),"")</f>
        <v/>
      </c>
      <c r="G239" t="str">
        <f>IF($C239="OK",
   VLOOKUP(Plantilla!E250,'Tablas '!$B$4:$C$14,2,FALSE),
"")</f>
        <v/>
      </c>
      <c r="H239" t="str">
        <f>IF($C239="OK",TEXT(Plantilla!F250,"#"),"")</f>
        <v/>
      </c>
      <c r="I239" t="str">
        <f>IF($C239="OK",TEXT(Plantilla!G250,"#"),"")</f>
        <v/>
      </c>
      <c r="J239" t="str">
        <f>IF($C239="OK",TEXT(Plantilla!H250,"#"),"")</f>
        <v/>
      </c>
      <c r="K239" t="str">
        <f>IF($C239="OK",TEXT(Plantilla!I250,"#"),"")</f>
        <v/>
      </c>
      <c r="L239" t="str">
        <f>IF($C239="OK",TEXT(Plantilla!J250,"#"),"")</f>
        <v/>
      </c>
      <c r="M239" t="str">
        <f>IF($C239="OK",TEXT(Plantilla!K250,"#"),"")</f>
        <v/>
      </c>
      <c r="N239" t="str">
        <f>IF($C239="OK",
   CONCATENATE(YEAR(Plantilla!L250),"-",TEXT(MONTH(Plantilla!L250),"00"),"-",TEXT(DAY(Plantilla!L250),"00")),
"")</f>
        <v/>
      </c>
      <c r="O239" t="str">
        <f>IF($C239="OK",_xlfn.NUMBERVALUE(Plantilla!M250),"")</f>
        <v/>
      </c>
      <c r="P239" t="str">
        <f>IF($C239="OK",
   IF(Plantilla!N250&lt;&gt;"",
      CONCATENATE(YEAR(Plantilla!N250),"-",TEXT(MONTH(Plantilla!N250),"00"),"-",TEXT(DAY(Plantilla!N250),"00")),
   ""),
"")</f>
        <v/>
      </c>
      <c r="Q239" t="str">
        <f>IF($C239="OK",
   VLOOKUP(Plantilla!O250,'Tablas '!$E$4:$F$19,2,FALSE),
"")</f>
        <v/>
      </c>
      <c r="R239" t="str">
        <f>IF($C239="OK",
   VLOOKUP(Plantilla!P250,'Tablas '!$H$4:$I$5,2,FALSE),
"")</f>
        <v/>
      </c>
      <c r="S239" t="str">
        <f>IF($C239="OK",
   VLOOKUP(Plantilla!Q250,'Tablas '!$K$4:$L$8,2,FALSE),
"")</f>
        <v/>
      </c>
      <c r="T239" t="str">
        <f>IF($C239="OK",
   VLOOKUP(Plantilla!R250,'Tablas '!$AE$4:$AF$6,2,FALSE),
"")</f>
        <v/>
      </c>
      <c r="U239" t="str">
        <f>IF($C239="OK",
   VLOOKUP(Plantilla!S250,'Tablas '!$AE$4:$AF$6,2,FALSE),
"")</f>
        <v/>
      </c>
      <c r="V239" t="str">
        <f>IF($C239="OK",TEXT(Plantilla!T250,"#"),"")</f>
        <v/>
      </c>
      <c r="W239" s="84" t="str">
        <f>IF($C239="OK",
   VLOOKUP(Plantilla!U250,'Tablas '!$AM$4:$AN$1126,2,FALSE),
"")</f>
        <v/>
      </c>
      <c r="X239" t="str">
        <f>IF($C239="OK",TEXT(Plantilla!V250,"#"),"")</f>
        <v/>
      </c>
      <c r="Y239" t="str">
        <f>IF($C239="OK",
   CONCATENATE(YEAR(Plantilla!W250),"-",TEXT(MONTH(Plantilla!W250),"00"),"-",TEXT(DAY(Plantilla!W250),"00")),
"")</f>
        <v/>
      </c>
      <c r="Z239" t="str">
        <f>IF($C239="OK",
   CONCATENATE(YEAR(Plantilla!X250),"-",TEXT(MONTH(Plantilla!X250),"00"),"-",TEXT(DAY(Plantilla!X250),"00")),
"")</f>
        <v/>
      </c>
      <c r="AA239" t="str">
        <f>IF($C239="OK",
   TEXT(VLOOKUP(Plantilla!Y250,'Tablas '!$Q$4:$R$9,2,FALSE),"#"),
"")</f>
        <v/>
      </c>
      <c r="AB239" t="str">
        <f>IF($C239="OK",
   CONCATENATE(YEAR(Plantilla!Z250),"-",TEXT(MONTH(Plantilla!Z250),"00"),"-",TEXT(DAY(Plantilla!Z250),"00")),
"")</f>
        <v/>
      </c>
      <c r="AC239" t="str">
        <f>IF($C239="OK",
   TEXT(VLOOKUP(Plantilla!AA250,'Tablas '!$T$4:$U$13,2,FALSE),"#"),
"")</f>
        <v/>
      </c>
      <c r="AD239" t="str">
        <f>IF($C239="OK",TEXT(Plantilla!AB250,"#"),"")</f>
        <v/>
      </c>
      <c r="AE239" t="str">
        <f>IF($C239="OK",
   IF(Plantilla!AC250&lt;&gt;"",
      TEXT(VLOOKUP(Plantilla!AC250,'Tablas '!$W$4:$X$7,2,FALSE),"#"),
   ""),
"")</f>
        <v/>
      </c>
      <c r="AF239" t="str">
        <f>IF($C239="OK",TEXT(Plantilla!AD250,"#"),"")</f>
        <v/>
      </c>
      <c r="AG239" s="6" t="str">
        <f>IF($C239="OK",_xlfn.NUMBERVALUE(Plantilla!AE250),"")</f>
        <v/>
      </c>
      <c r="AH239" s="4" t="str">
        <f>IF($C239="OK",_xlfn.NUMBERVALUE(Plantilla!AF250),"")</f>
        <v/>
      </c>
      <c r="AI239" s="6" t="str">
        <f>IF($C239="OK",_xlfn.NUMBERVALUE(Plantilla!AG250),"")</f>
        <v/>
      </c>
      <c r="AJ239" s="6" t="str">
        <f>IF($C239="OK",_xlfn.NUMBERVALUE(Plantilla!AH250),"")</f>
        <v/>
      </c>
      <c r="AK239" s="6" t="str">
        <f>IF($C239="OK",_xlfn.NUMBERVALUE(Plantilla!AI250),"")</f>
        <v/>
      </c>
      <c r="AL239" s="6" t="str">
        <f>IF($C239="OK",_xlfn.NUMBERVALUE(Plantilla!AJ250),"")</f>
        <v/>
      </c>
      <c r="AM239" s="4" t="str">
        <f>IF($C239="OK",_xlfn.NUMBERVALUE(Plantilla!AK250),"")</f>
        <v/>
      </c>
      <c r="AN239" s="6" t="str">
        <f>IF($C239="OK",_xlfn.NUMBERVALUE(Plantilla!AL250),"")</f>
        <v/>
      </c>
      <c r="AO239" s="4" t="str">
        <f>IF($C239="OK",_xlfn.NUMBERVALUE(Plantilla!AM250),"")</f>
        <v/>
      </c>
      <c r="AP239" s="6" t="str">
        <f>IF($C239="OK",_xlfn.NUMBERVALUE(Plantilla!AN250),"")</f>
        <v/>
      </c>
      <c r="AQ239" s="4" t="str">
        <f>IF($C239="OK",_xlfn.NUMBERVALUE(Plantilla!AO250),"")</f>
        <v/>
      </c>
      <c r="AR239" s="6" t="str">
        <f>IF($C239="OK",_xlfn.NUMBERVALUE(Plantilla!AP250),"")</f>
        <v/>
      </c>
      <c r="AS239" s="4" t="str">
        <f>IF($C239="OK",_xlfn.NUMBERVALUE(Plantilla!AQ250),"")</f>
        <v/>
      </c>
      <c r="AT239" s="6" t="str">
        <f>IF($C239="OK",_xlfn.NUMBERVALUE(Plantilla!AR250),"")</f>
        <v/>
      </c>
      <c r="AU239" s="4" t="str">
        <f>IF($C239="OK",_xlfn.NUMBERVALUE(Plantilla!AS250),"")</f>
        <v/>
      </c>
      <c r="AV239" s="6" t="str">
        <f>IF($C239="OK",_xlfn.NUMBERVALUE(Plantilla!AT250),"")</f>
        <v/>
      </c>
      <c r="AW239" s="4" t="str">
        <f>IF($C239="OK",_xlfn.NUMBERVALUE(Plantilla!AU250),"")</f>
        <v/>
      </c>
      <c r="AX239" s="6" t="str">
        <f>IF($C239="OK",_xlfn.NUMBERVALUE(Plantilla!AV250),"")</f>
        <v/>
      </c>
      <c r="AY239" s="4" t="str">
        <f>IF($C239="OK",_xlfn.NUMBERVALUE(Plantilla!AW250),"")</f>
        <v/>
      </c>
      <c r="AZ239" s="6" t="str">
        <f>IF($C239="OK",_xlfn.NUMBERVALUE(Plantilla!AX250),"")</f>
        <v/>
      </c>
      <c r="BA239" t="str">
        <f>IF($C239="OK",_xlfn.NUMBERVALUE(Plantilla!AY250),"")</f>
        <v/>
      </c>
      <c r="BB239" t="str">
        <f>IF($C239="OK",_xlfn.NUMBERVALUE(Plantilla!AZ250),"")</f>
        <v/>
      </c>
      <c r="BC239" s="4" t="str">
        <f>IF($C239="OK",_xlfn.NUMBERVALUE(Plantilla!BA250),"")</f>
        <v/>
      </c>
      <c r="BD239" s="6" t="str">
        <f>IF($C239="OK",_xlfn.NUMBERVALUE(Plantilla!BB250),"")</f>
        <v/>
      </c>
      <c r="BE239" s="4" t="str">
        <f>IF($C239="OK",_xlfn.NUMBERVALUE(Plantilla!BC250),"")</f>
        <v/>
      </c>
      <c r="BF239" s="6" t="str">
        <f>IF($C239="OK",_xlfn.NUMBERVALUE(Plantilla!BD250),"")</f>
        <v/>
      </c>
      <c r="BG239" s="4" t="str">
        <f>IF($C239="OK",_xlfn.NUMBERVALUE(Plantilla!BE250),"")</f>
        <v/>
      </c>
      <c r="BH239" s="6" t="str">
        <f>IF($C239="OK",_xlfn.NUMBERVALUE(Plantilla!BF250),"")</f>
        <v/>
      </c>
      <c r="BI239" s="110" t="str">
        <f>IF($C239="OK",_xlfn.NUMBERVALUE(Plantilla!BG250),"")</f>
        <v/>
      </c>
      <c r="BJ239" s="6" t="str">
        <f>IF($C239="OK",_xlfn.NUMBERVALUE(Plantilla!BH250),"")</f>
        <v/>
      </c>
      <c r="BK239" s="109" t="str">
        <f>IF($C239="OK",_xlfn.NUMBERVALUE(Plantilla!BI250),"")</f>
        <v/>
      </c>
      <c r="BL239" s="6" t="str">
        <f>IF($C239="OK",
   IF(Plantilla!BJ250&lt;&gt;"",
      TEXT(VLOOKUP(Plantilla!BJ250,'Tablas '!$Z$4:$AA$6,2,FALSE),"#"),
   ""),
"")</f>
        <v/>
      </c>
      <c r="BM239" s="4" t="str">
        <f>IF($C239="OK",_xlfn.NUMBERVALUE(Plantilla!BK250),"")</f>
        <v/>
      </c>
      <c r="BN239" s="4" t="str">
        <f>IF($C239="OK",_xlfn.NUMBERVALUE(Plantilla!BL250),"")</f>
        <v/>
      </c>
      <c r="BO239" s="6" t="str">
        <f>IF($C239="OK",_xlfn.NUMBERVALUE(Plantilla!BM250),"")</f>
        <v/>
      </c>
      <c r="BP239" s="4" t="str">
        <f>IF($C239="OK",_xlfn.NUMBERVALUE(Plantilla!BN250),"")</f>
        <v/>
      </c>
      <c r="BQ239" s="6" t="str">
        <f>IF($C239="OK",_xlfn.NUMBERVALUE(Plantilla!BO250),"")</f>
        <v/>
      </c>
      <c r="BR239" s="4" t="str">
        <f>IF($C239="OK",_xlfn.NUMBERVALUE(Plantilla!BP250),"")</f>
        <v/>
      </c>
      <c r="BS239" s="6" t="str">
        <f>IF($C239="OK",_xlfn.NUMBERVALUE(Plantilla!BQ250),"")</f>
        <v/>
      </c>
      <c r="BT239" s="4" t="str">
        <f>IF($C239="OK",_xlfn.NUMBERVALUE(Plantilla!BR250),"")</f>
        <v/>
      </c>
      <c r="BU239" s="6" t="str">
        <f>IF($C239="OK",_xlfn.NUMBERVALUE(Plantilla!BS250),"")</f>
        <v/>
      </c>
      <c r="BV239" s="6" t="str">
        <f>IF($C239="OK",_xlfn.NUMBERVALUE(Plantilla!BT250),"")</f>
        <v/>
      </c>
      <c r="BW239" s="6" t="str">
        <f>IF($C239="OK",_xlfn.NUMBERVALUE(Plantilla!BU250),"")</f>
        <v/>
      </c>
      <c r="BX239" s="6" t="str">
        <f>IF($C239="OK",_xlfn.NUMBERVALUE(Plantilla!BV250),"")</f>
        <v/>
      </c>
      <c r="BY239" s="6" t="str">
        <f>IF($C239="OK",_xlfn.NUMBERVALUE(Plantilla!BW250),"")</f>
        <v/>
      </c>
      <c r="BZ239" s="6" t="str">
        <f>IF($C239="OK",_xlfn.NUMBERVALUE(Plantilla!BX250),"")</f>
        <v/>
      </c>
      <c r="CA239" s="6" t="str">
        <f>IF($C239="OK",_xlfn.NUMBERVALUE(Plantilla!BY250),"")</f>
        <v/>
      </c>
      <c r="CB239" s="6" t="str">
        <f>IF($C239="OK",_xlfn.NUMBERVALUE(Plantilla!BZ250),"")</f>
        <v/>
      </c>
      <c r="CC239" s="6" t="str">
        <f>IF($C239="OK",_xlfn.NUMBERVALUE(Plantilla!CA250),"")</f>
        <v/>
      </c>
      <c r="CD239" s="6" t="str">
        <f>IF($C239="OK",_xlfn.NUMBERVALUE(Plantilla!CB250),"")</f>
        <v/>
      </c>
      <c r="CE239" s="6" t="str">
        <f>IF($C239="OK",_xlfn.NUMBERVALUE(Plantilla!CC250),"")</f>
        <v/>
      </c>
      <c r="CF239" s="4" t="str">
        <f>IF($C239="OK",_xlfn.NUMBERVALUE(Plantilla!CD250),"")</f>
        <v/>
      </c>
      <c r="CG239" s="6" t="str">
        <f>IF($C239="OK",_xlfn.NUMBERVALUE(Plantilla!CE250),"")</f>
        <v/>
      </c>
      <c r="CH239" s="6" t="str">
        <f>IF($C239="OK",_xlfn.NUMBERVALUE(Plantilla!CF250),"")</f>
        <v/>
      </c>
      <c r="CI239" s="6" t="str">
        <f>IF($C239="OK",_xlfn.NUMBERVALUE(Plantilla!CG250),"")</f>
        <v/>
      </c>
      <c r="CJ239" s="6" t="str">
        <f>IF($C239="OK",_xlfn.NUMBERVALUE(Plantilla!CH250),"")</f>
        <v/>
      </c>
      <c r="CK239" s="6" t="str">
        <f>IF($C239="OK",_xlfn.NUMBERVALUE(Plantilla!CI250),"")</f>
        <v/>
      </c>
      <c r="CL239" s="6" t="str">
        <f>IF($C239="OK",_xlfn.NUMBERVALUE(Plantilla!CJ250),"")</f>
        <v/>
      </c>
      <c r="CM239" t="str">
        <f>IF($C239="OK",TEXT(Plantilla!CK250,"#"),"")</f>
        <v/>
      </c>
      <c r="CN239" s="6" t="str">
        <f>IF($C239="OK",_xlfn.NUMBERVALUE(Plantilla!CL250),"")</f>
        <v/>
      </c>
      <c r="CO239" s="6" t="str">
        <f>IF($C239="OK",_xlfn.NUMBERVALUE(Plantilla!CM250),"")</f>
        <v/>
      </c>
      <c r="CP239" s="110" t="str">
        <f>IF($C239="OK",_xlfn.NUMBERVALUE(Plantilla!CN250),"")</f>
        <v/>
      </c>
      <c r="CQ239" s="6" t="str">
        <f>IF($C239="OK",_xlfn.NUMBERVALUE(Plantilla!CO250),"")</f>
        <v/>
      </c>
      <c r="CR239" s="109" t="str">
        <f>IF($C239="OK",_xlfn.NUMBERVALUE(Plantilla!CP250),"")</f>
        <v/>
      </c>
      <c r="CS239" s="110" t="str">
        <f>IF($C239="OK",_xlfn.NUMBERVALUE(Plantilla!CQ250),"")</f>
        <v/>
      </c>
      <c r="CT239" s="6" t="str">
        <f>IF($C239="OK",_xlfn.NUMBERVALUE(Plantilla!CR250),"")</f>
        <v/>
      </c>
      <c r="CU239" s="109" t="str">
        <f>IF($C239="OK",_xlfn.NUMBERVALUE(Plantilla!CS250),"")</f>
        <v/>
      </c>
      <c r="CV239" s="110" t="str">
        <f>IF($C239="OK",_xlfn.NUMBERVALUE(Plantilla!CT250),"")</f>
        <v/>
      </c>
      <c r="CW239" s="6" t="str">
        <f>IF($C239="OK",_xlfn.NUMBERVALUE(Plantilla!CU250),"")</f>
        <v/>
      </c>
      <c r="CX239" s="82" t="str">
        <f>IF($C239="OK",_xlfn.NUMBERVALUE(Plantilla!CV250),"")</f>
        <v/>
      </c>
      <c r="CY239" s="6" t="str">
        <f>IF($C239="OK",_xlfn.NUMBERVALUE(Plantilla!CW250),"")</f>
        <v/>
      </c>
      <c r="CZ239" s="82" t="str">
        <f>IF($C239="OK",_xlfn.NUMBERVALUE(Plantilla!CX250),"")</f>
        <v/>
      </c>
      <c r="DA239" s="6" t="str">
        <f>IF($C239="OK",_xlfn.NUMBERVALUE(Plantilla!CY250),"")</f>
        <v/>
      </c>
      <c r="DB239" s="109" t="str">
        <f>IF($C239="OK",_xlfn.NUMBERVALUE(Plantilla!CZ250),"")</f>
        <v/>
      </c>
      <c r="DC239" s="6" t="str">
        <f>IF($C239="OK",_xlfn.NUMBERVALUE(Plantilla!DA250),"")</f>
        <v/>
      </c>
      <c r="DD239" s="6" t="str">
        <f>IF($C239="OK",TEXT(Plantilla!DB250,"#"),"")</f>
        <v/>
      </c>
      <c r="DE239" s="6" t="str">
        <f>IF($C239="OK",_xlfn.NUMBERVALUE(Plantilla!DC250),"")</f>
        <v/>
      </c>
      <c r="DF239" s="4" t="str">
        <f>IF($C239="OK",_xlfn.NUMBERVALUE(Plantilla!DD250),"")</f>
        <v/>
      </c>
      <c r="DG239" s="6" t="str">
        <f>IF($C239="OK",_xlfn.NUMBERVALUE(Plantilla!DE250),"")</f>
        <v/>
      </c>
      <c r="DH239" s="6" t="str">
        <f>IF($C239="OK",_xlfn.NUMBERVALUE(Plantilla!DF250),"")</f>
        <v/>
      </c>
      <c r="DI239" s="6" t="str">
        <f>IF($C239="OK",_xlfn.NUMBERVALUE(Plantilla!DG250),"")</f>
        <v/>
      </c>
      <c r="DJ239" s="6" t="str">
        <f>IF($C239="OK",_xlfn.NUMBERVALUE(Plantilla!DH250),"")</f>
        <v/>
      </c>
      <c r="DK239" s="6" t="str">
        <f>IF($C239="OK",_xlfn.NUMBERVALUE(Plantilla!DI250),"")</f>
        <v/>
      </c>
      <c r="DL239" s="6" t="str">
        <f>IF($C239="OK",_xlfn.NUMBERVALUE(Plantilla!DJ250),"")</f>
        <v/>
      </c>
      <c r="DM239" s="6" t="str">
        <f>IF($C239="OK",_xlfn.NUMBERVALUE(Plantilla!DK250),"")</f>
        <v/>
      </c>
      <c r="DN239" s="6" t="str">
        <f>IF($C239="OK",_xlfn.NUMBERVALUE(Plantilla!DL250),"")</f>
        <v/>
      </c>
      <c r="DO239" s="6" t="str">
        <f>IF($C239="OK",_xlfn.NUMBERVALUE(Plantilla!DM250),"")</f>
        <v/>
      </c>
      <c r="DP239" s="6" t="str">
        <f>IF($C239="OK",_xlfn.NUMBERVALUE(Plantilla!DN250),"")</f>
        <v/>
      </c>
      <c r="DQ239" s="6" t="str">
        <f>IF($C239="OK",_xlfn.NUMBERVALUE(Plantilla!DO250),"")</f>
        <v/>
      </c>
      <c r="DR239" s="6" t="str">
        <f>IF($C239="OK",_xlfn.NUMBERVALUE(Plantilla!DP250),"")</f>
        <v/>
      </c>
      <c r="DS239" t="str">
        <f>IF($C239="OK",TEXT(Plantilla!DR250,"#"),"")</f>
        <v/>
      </c>
      <c r="DT239" s="6"/>
    </row>
    <row r="240" spans="1:124" x14ac:dyDescent="0.25">
      <c r="A240" t="str">
        <f>IF(Plantilla!$I$6="¡Perfecto!, Guarda el archivo y adjúntalo a tu interfaz de Nómina Electrónica","OK","Error")</f>
        <v>OK</v>
      </c>
      <c r="B240" t="str">
        <f>IF(Plantilla!$I$6="¡Perfecto!, Guarda el archivo y adjúntalo a tu interfaz de Nómina Electrónica",MID(Plantilla!$D$2,SEARCH("V",Plantilla!$D$2),10),"")</f>
        <v>V2.0</v>
      </c>
      <c r="C240" t="str">
        <f>Plantilla!C251</f>
        <v/>
      </c>
      <c r="D240" t="str">
        <f>IF($C240="OK",Plantilla!B251,"")</f>
        <v/>
      </c>
      <c r="E240" t="str">
        <f>IF($C240="OK",
   VLOOKUP(Plantilla!$E$4,'Tablas '!$AP$4:$AT$6,5,FALSE),
"")</f>
        <v/>
      </c>
      <c r="F240" t="str">
        <f>IF($C240="OK",TEXT(Plantilla!D251,"#"),"")</f>
        <v/>
      </c>
      <c r="G240" t="str">
        <f>IF($C240="OK",
   VLOOKUP(Plantilla!E251,'Tablas '!$B$4:$C$14,2,FALSE),
"")</f>
        <v/>
      </c>
      <c r="H240" t="str">
        <f>IF($C240="OK",TEXT(Plantilla!F251,"#"),"")</f>
        <v/>
      </c>
      <c r="I240" t="str">
        <f>IF($C240="OK",TEXT(Plantilla!G251,"#"),"")</f>
        <v/>
      </c>
      <c r="J240" t="str">
        <f>IF($C240="OK",TEXT(Plantilla!H251,"#"),"")</f>
        <v/>
      </c>
      <c r="K240" t="str">
        <f>IF($C240="OK",TEXT(Plantilla!I251,"#"),"")</f>
        <v/>
      </c>
      <c r="L240" t="str">
        <f>IF($C240="OK",TEXT(Plantilla!J251,"#"),"")</f>
        <v/>
      </c>
      <c r="M240" t="str">
        <f>IF($C240="OK",TEXT(Plantilla!K251,"#"),"")</f>
        <v/>
      </c>
      <c r="N240" t="str">
        <f>IF($C240="OK",
   CONCATENATE(YEAR(Plantilla!L251),"-",TEXT(MONTH(Plantilla!L251),"00"),"-",TEXT(DAY(Plantilla!L251),"00")),
"")</f>
        <v/>
      </c>
      <c r="O240" t="str">
        <f>IF($C240="OK",_xlfn.NUMBERVALUE(Plantilla!M251),"")</f>
        <v/>
      </c>
      <c r="P240" t="str">
        <f>IF($C240="OK",
   IF(Plantilla!N251&lt;&gt;"",
      CONCATENATE(YEAR(Plantilla!N251),"-",TEXT(MONTH(Plantilla!N251),"00"),"-",TEXT(DAY(Plantilla!N251),"00")),
   ""),
"")</f>
        <v/>
      </c>
      <c r="Q240" t="str">
        <f>IF($C240="OK",
   VLOOKUP(Plantilla!O251,'Tablas '!$E$4:$F$19,2,FALSE),
"")</f>
        <v/>
      </c>
      <c r="R240" t="str">
        <f>IF($C240="OK",
   VLOOKUP(Plantilla!P251,'Tablas '!$H$4:$I$5,2,FALSE),
"")</f>
        <v/>
      </c>
      <c r="S240" t="str">
        <f>IF($C240="OK",
   VLOOKUP(Plantilla!Q251,'Tablas '!$K$4:$L$8,2,FALSE),
"")</f>
        <v/>
      </c>
      <c r="T240" t="str">
        <f>IF($C240="OK",
   VLOOKUP(Plantilla!R251,'Tablas '!$AE$4:$AF$6,2,FALSE),
"")</f>
        <v/>
      </c>
      <c r="U240" t="str">
        <f>IF($C240="OK",
   VLOOKUP(Plantilla!S251,'Tablas '!$AE$4:$AF$6,2,FALSE),
"")</f>
        <v/>
      </c>
      <c r="V240" t="str">
        <f>IF($C240="OK",TEXT(Plantilla!T251,"#"),"")</f>
        <v/>
      </c>
      <c r="W240" s="84" t="str">
        <f>IF($C240="OK",
   VLOOKUP(Plantilla!U251,'Tablas '!$AM$4:$AN$1126,2,FALSE),
"")</f>
        <v/>
      </c>
      <c r="X240" t="str">
        <f>IF($C240="OK",TEXT(Plantilla!V251,"#"),"")</f>
        <v/>
      </c>
      <c r="Y240" t="str">
        <f>IF($C240="OK",
   CONCATENATE(YEAR(Plantilla!W251),"-",TEXT(MONTH(Plantilla!W251),"00"),"-",TEXT(DAY(Plantilla!W251),"00")),
"")</f>
        <v/>
      </c>
      <c r="Z240" t="str">
        <f>IF($C240="OK",
   CONCATENATE(YEAR(Plantilla!X251),"-",TEXT(MONTH(Plantilla!X251),"00"),"-",TEXT(DAY(Plantilla!X251),"00")),
"")</f>
        <v/>
      </c>
      <c r="AA240" t="str">
        <f>IF($C240="OK",
   TEXT(VLOOKUP(Plantilla!Y251,'Tablas '!$Q$4:$R$9,2,FALSE),"#"),
"")</f>
        <v/>
      </c>
      <c r="AB240" t="str">
        <f>IF($C240="OK",
   CONCATENATE(YEAR(Plantilla!Z251),"-",TEXT(MONTH(Plantilla!Z251),"00"),"-",TEXT(DAY(Plantilla!Z251),"00")),
"")</f>
        <v/>
      </c>
      <c r="AC240" t="str">
        <f>IF($C240="OK",
   TEXT(VLOOKUP(Plantilla!AA251,'Tablas '!$T$4:$U$13,2,FALSE),"#"),
"")</f>
        <v/>
      </c>
      <c r="AD240" t="str">
        <f>IF($C240="OK",TEXT(Plantilla!AB251,"#"),"")</f>
        <v/>
      </c>
      <c r="AE240" t="str">
        <f>IF($C240="OK",
   IF(Plantilla!AC251&lt;&gt;"",
      TEXT(VLOOKUP(Plantilla!AC251,'Tablas '!$W$4:$X$7,2,FALSE),"#"),
   ""),
"")</f>
        <v/>
      </c>
      <c r="AF240" t="str">
        <f>IF($C240="OK",TEXT(Plantilla!AD251,"#"),"")</f>
        <v/>
      </c>
      <c r="AG240" s="6" t="str">
        <f>IF($C240="OK",_xlfn.NUMBERVALUE(Plantilla!AE251),"")</f>
        <v/>
      </c>
      <c r="AH240" s="4" t="str">
        <f>IF($C240="OK",_xlfn.NUMBERVALUE(Plantilla!AF251),"")</f>
        <v/>
      </c>
      <c r="AI240" s="6" t="str">
        <f>IF($C240="OK",_xlfn.NUMBERVALUE(Plantilla!AG251),"")</f>
        <v/>
      </c>
      <c r="AJ240" s="6" t="str">
        <f>IF($C240="OK",_xlfn.NUMBERVALUE(Plantilla!AH251),"")</f>
        <v/>
      </c>
      <c r="AK240" s="6" t="str">
        <f>IF($C240="OK",_xlfn.NUMBERVALUE(Plantilla!AI251),"")</f>
        <v/>
      </c>
      <c r="AL240" s="6" t="str">
        <f>IF($C240="OK",_xlfn.NUMBERVALUE(Plantilla!AJ251),"")</f>
        <v/>
      </c>
      <c r="AM240" s="4" t="str">
        <f>IF($C240="OK",_xlfn.NUMBERVALUE(Plantilla!AK251),"")</f>
        <v/>
      </c>
      <c r="AN240" s="6" t="str">
        <f>IF($C240="OK",_xlfn.NUMBERVALUE(Plantilla!AL251),"")</f>
        <v/>
      </c>
      <c r="AO240" s="4" t="str">
        <f>IF($C240="OK",_xlfn.NUMBERVALUE(Plantilla!AM251),"")</f>
        <v/>
      </c>
      <c r="AP240" s="6" t="str">
        <f>IF($C240="OK",_xlfn.NUMBERVALUE(Plantilla!AN251),"")</f>
        <v/>
      </c>
      <c r="AQ240" s="4" t="str">
        <f>IF($C240="OK",_xlfn.NUMBERVALUE(Plantilla!AO251),"")</f>
        <v/>
      </c>
      <c r="AR240" s="6" t="str">
        <f>IF($C240="OK",_xlfn.NUMBERVALUE(Plantilla!AP251),"")</f>
        <v/>
      </c>
      <c r="AS240" s="4" t="str">
        <f>IF($C240="OK",_xlfn.NUMBERVALUE(Plantilla!AQ251),"")</f>
        <v/>
      </c>
      <c r="AT240" s="6" t="str">
        <f>IF($C240="OK",_xlfn.NUMBERVALUE(Plantilla!AR251),"")</f>
        <v/>
      </c>
      <c r="AU240" s="4" t="str">
        <f>IF($C240="OK",_xlfn.NUMBERVALUE(Plantilla!AS251),"")</f>
        <v/>
      </c>
      <c r="AV240" s="6" t="str">
        <f>IF($C240="OK",_xlfn.NUMBERVALUE(Plantilla!AT251),"")</f>
        <v/>
      </c>
      <c r="AW240" s="4" t="str">
        <f>IF($C240="OK",_xlfn.NUMBERVALUE(Plantilla!AU251),"")</f>
        <v/>
      </c>
      <c r="AX240" s="6" t="str">
        <f>IF($C240="OK",_xlfn.NUMBERVALUE(Plantilla!AV251),"")</f>
        <v/>
      </c>
      <c r="AY240" s="4" t="str">
        <f>IF($C240="OK",_xlfn.NUMBERVALUE(Plantilla!AW251),"")</f>
        <v/>
      </c>
      <c r="AZ240" s="6" t="str">
        <f>IF($C240="OK",_xlfn.NUMBERVALUE(Plantilla!AX251),"")</f>
        <v/>
      </c>
      <c r="BA240" t="str">
        <f>IF($C240="OK",_xlfn.NUMBERVALUE(Plantilla!AY251),"")</f>
        <v/>
      </c>
      <c r="BB240" t="str">
        <f>IF($C240="OK",_xlfn.NUMBERVALUE(Plantilla!AZ251),"")</f>
        <v/>
      </c>
      <c r="BC240" s="4" t="str">
        <f>IF($C240="OK",_xlfn.NUMBERVALUE(Plantilla!BA251),"")</f>
        <v/>
      </c>
      <c r="BD240" s="6" t="str">
        <f>IF($C240="OK",_xlfn.NUMBERVALUE(Plantilla!BB251),"")</f>
        <v/>
      </c>
      <c r="BE240" s="4" t="str">
        <f>IF($C240="OK",_xlfn.NUMBERVALUE(Plantilla!BC251),"")</f>
        <v/>
      </c>
      <c r="BF240" s="6" t="str">
        <f>IF($C240="OK",_xlfn.NUMBERVALUE(Plantilla!BD251),"")</f>
        <v/>
      </c>
      <c r="BG240" s="4" t="str">
        <f>IF($C240="OK",_xlfn.NUMBERVALUE(Plantilla!BE251),"")</f>
        <v/>
      </c>
      <c r="BH240" s="6" t="str">
        <f>IF($C240="OK",_xlfn.NUMBERVALUE(Plantilla!BF251),"")</f>
        <v/>
      </c>
      <c r="BI240" s="110" t="str">
        <f>IF($C240="OK",_xlfn.NUMBERVALUE(Plantilla!BG251),"")</f>
        <v/>
      </c>
      <c r="BJ240" s="6" t="str">
        <f>IF($C240="OK",_xlfn.NUMBERVALUE(Plantilla!BH251),"")</f>
        <v/>
      </c>
      <c r="BK240" s="109" t="str">
        <f>IF($C240="OK",_xlfn.NUMBERVALUE(Plantilla!BI251),"")</f>
        <v/>
      </c>
      <c r="BL240" s="6" t="str">
        <f>IF($C240="OK",
   IF(Plantilla!BJ251&lt;&gt;"",
      TEXT(VLOOKUP(Plantilla!BJ251,'Tablas '!$Z$4:$AA$6,2,FALSE),"#"),
   ""),
"")</f>
        <v/>
      </c>
      <c r="BM240" s="4" t="str">
        <f>IF($C240="OK",_xlfn.NUMBERVALUE(Plantilla!BK251),"")</f>
        <v/>
      </c>
      <c r="BN240" s="4" t="str">
        <f>IF($C240="OK",_xlfn.NUMBERVALUE(Plantilla!BL251),"")</f>
        <v/>
      </c>
      <c r="BO240" s="6" t="str">
        <f>IF($C240="OK",_xlfn.NUMBERVALUE(Plantilla!BM251),"")</f>
        <v/>
      </c>
      <c r="BP240" s="4" t="str">
        <f>IF($C240="OK",_xlfn.NUMBERVALUE(Plantilla!BN251),"")</f>
        <v/>
      </c>
      <c r="BQ240" s="6" t="str">
        <f>IF($C240="OK",_xlfn.NUMBERVALUE(Plantilla!BO251),"")</f>
        <v/>
      </c>
      <c r="BR240" s="4" t="str">
        <f>IF($C240="OK",_xlfn.NUMBERVALUE(Plantilla!BP251),"")</f>
        <v/>
      </c>
      <c r="BS240" s="6" t="str">
        <f>IF($C240="OK",_xlfn.NUMBERVALUE(Plantilla!BQ251),"")</f>
        <v/>
      </c>
      <c r="BT240" s="4" t="str">
        <f>IF($C240="OK",_xlfn.NUMBERVALUE(Plantilla!BR251),"")</f>
        <v/>
      </c>
      <c r="BU240" s="6" t="str">
        <f>IF($C240="OK",_xlfn.NUMBERVALUE(Plantilla!BS251),"")</f>
        <v/>
      </c>
      <c r="BV240" s="6" t="str">
        <f>IF($C240="OK",_xlfn.NUMBERVALUE(Plantilla!BT251),"")</f>
        <v/>
      </c>
      <c r="BW240" s="6" t="str">
        <f>IF($C240="OK",_xlfn.NUMBERVALUE(Plantilla!BU251),"")</f>
        <v/>
      </c>
      <c r="BX240" s="6" t="str">
        <f>IF($C240="OK",_xlfn.NUMBERVALUE(Plantilla!BV251),"")</f>
        <v/>
      </c>
      <c r="BY240" s="6" t="str">
        <f>IF($C240="OK",_xlfn.NUMBERVALUE(Plantilla!BW251),"")</f>
        <v/>
      </c>
      <c r="BZ240" s="6" t="str">
        <f>IF($C240="OK",_xlfn.NUMBERVALUE(Plantilla!BX251),"")</f>
        <v/>
      </c>
      <c r="CA240" s="6" t="str">
        <f>IF($C240="OK",_xlfn.NUMBERVALUE(Plantilla!BY251),"")</f>
        <v/>
      </c>
      <c r="CB240" s="6" t="str">
        <f>IF($C240="OK",_xlfn.NUMBERVALUE(Plantilla!BZ251),"")</f>
        <v/>
      </c>
      <c r="CC240" s="6" t="str">
        <f>IF($C240="OK",_xlfn.NUMBERVALUE(Plantilla!CA251),"")</f>
        <v/>
      </c>
      <c r="CD240" s="6" t="str">
        <f>IF($C240="OK",_xlfn.NUMBERVALUE(Plantilla!CB251),"")</f>
        <v/>
      </c>
      <c r="CE240" s="6" t="str">
        <f>IF($C240="OK",_xlfn.NUMBERVALUE(Plantilla!CC251),"")</f>
        <v/>
      </c>
      <c r="CF240" s="4" t="str">
        <f>IF($C240="OK",_xlfn.NUMBERVALUE(Plantilla!CD251),"")</f>
        <v/>
      </c>
      <c r="CG240" s="6" t="str">
        <f>IF($C240="OK",_xlfn.NUMBERVALUE(Plantilla!CE251),"")</f>
        <v/>
      </c>
      <c r="CH240" s="6" t="str">
        <f>IF($C240="OK",_xlfn.NUMBERVALUE(Plantilla!CF251),"")</f>
        <v/>
      </c>
      <c r="CI240" s="6" t="str">
        <f>IF($C240="OK",_xlfn.NUMBERVALUE(Plantilla!CG251),"")</f>
        <v/>
      </c>
      <c r="CJ240" s="6" t="str">
        <f>IF($C240="OK",_xlfn.NUMBERVALUE(Plantilla!CH251),"")</f>
        <v/>
      </c>
      <c r="CK240" s="6" t="str">
        <f>IF($C240="OK",_xlfn.NUMBERVALUE(Plantilla!CI251),"")</f>
        <v/>
      </c>
      <c r="CL240" s="6" t="str">
        <f>IF($C240="OK",_xlfn.NUMBERVALUE(Plantilla!CJ251),"")</f>
        <v/>
      </c>
      <c r="CM240" t="str">
        <f>IF($C240="OK",TEXT(Plantilla!CK251,"#"),"")</f>
        <v/>
      </c>
      <c r="CN240" s="6" t="str">
        <f>IF($C240="OK",_xlfn.NUMBERVALUE(Plantilla!CL251),"")</f>
        <v/>
      </c>
      <c r="CO240" s="6" t="str">
        <f>IF($C240="OK",_xlfn.NUMBERVALUE(Plantilla!CM251),"")</f>
        <v/>
      </c>
      <c r="CP240" s="110" t="str">
        <f>IF($C240="OK",_xlfn.NUMBERVALUE(Plantilla!CN251),"")</f>
        <v/>
      </c>
      <c r="CQ240" s="6" t="str">
        <f>IF($C240="OK",_xlfn.NUMBERVALUE(Plantilla!CO251),"")</f>
        <v/>
      </c>
      <c r="CR240" s="109" t="str">
        <f>IF($C240="OK",_xlfn.NUMBERVALUE(Plantilla!CP251),"")</f>
        <v/>
      </c>
      <c r="CS240" s="110" t="str">
        <f>IF($C240="OK",_xlfn.NUMBERVALUE(Plantilla!CQ251),"")</f>
        <v/>
      </c>
      <c r="CT240" s="6" t="str">
        <f>IF($C240="OK",_xlfn.NUMBERVALUE(Plantilla!CR251),"")</f>
        <v/>
      </c>
      <c r="CU240" s="109" t="str">
        <f>IF($C240="OK",_xlfn.NUMBERVALUE(Plantilla!CS251),"")</f>
        <v/>
      </c>
      <c r="CV240" s="110" t="str">
        <f>IF($C240="OK",_xlfn.NUMBERVALUE(Plantilla!CT251),"")</f>
        <v/>
      </c>
      <c r="CW240" s="6" t="str">
        <f>IF($C240="OK",_xlfn.NUMBERVALUE(Plantilla!CU251),"")</f>
        <v/>
      </c>
      <c r="CX240" s="82" t="str">
        <f>IF($C240="OK",_xlfn.NUMBERVALUE(Plantilla!CV251),"")</f>
        <v/>
      </c>
      <c r="CY240" s="6" t="str">
        <f>IF($C240="OK",_xlfn.NUMBERVALUE(Plantilla!CW251),"")</f>
        <v/>
      </c>
      <c r="CZ240" s="82" t="str">
        <f>IF($C240="OK",_xlfn.NUMBERVALUE(Plantilla!CX251),"")</f>
        <v/>
      </c>
      <c r="DA240" s="6" t="str">
        <f>IF($C240="OK",_xlfn.NUMBERVALUE(Plantilla!CY251),"")</f>
        <v/>
      </c>
      <c r="DB240" s="109" t="str">
        <f>IF($C240="OK",_xlfn.NUMBERVALUE(Plantilla!CZ251),"")</f>
        <v/>
      </c>
      <c r="DC240" s="6" t="str">
        <f>IF($C240="OK",_xlfn.NUMBERVALUE(Plantilla!DA251),"")</f>
        <v/>
      </c>
      <c r="DD240" s="6" t="str">
        <f>IF($C240="OK",TEXT(Plantilla!DB251,"#"),"")</f>
        <v/>
      </c>
      <c r="DE240" s="6" t="str">
        <f>IF($C240="OK",_xlfn.NUMBERVALUE(Plantilla!DC251),"")</f>
        <v/>
      </c>
      <c r="DF240" s="4" t="str">
        <f>IF($C240="OK",_xlfn.NUMBERVALUE(Plantilla!DD251),"")</f>
        <v/>
      </c>
      <c r="DG240" s="6" t="str">
        <f>IF($C240="OK",_xlfn.NUMBERVALUE(Plantilla!DE251),"")</f>
        <v/>
      </c>
      <c r="DH240" s="6" t="str">
        <f>IF($C240="OK",_xlfn.NUMBERVALUE(Plantilla!DF251),"")</f>
        <v/>
      </c>
      <c r="DI240" s="6" t="str">
        <f>IF($C240="OK",_xlfn.NUMBERVALUE(Plantilla!DG251),"")</f>
        <v/>
      </c>
      <c r="DJ240" s="6" t="str">
        <f>IF($C240="OK",_xlfn.NUMBERVALUE(Plantilla!DH251),"")</f>
        <v/>
      </c>
      <c r="DK240" s="6" t="str">
        <f>IF($C240="OK",_xlfn.NUMBERVALUE(Plantilla!DI251),"")</f>
        <v/>
      </c>
      <c r="DL240" s="6" t="str">
        <f>IF($C240="OK",_xlfn.NUMBERVALUE(Plantilla!DJ251),"")</f>
        <v/>
      </c>
      <c r="DM240" s="6" t="str">
        <f>IF($C240="OK",_xlfn.NUMBERVALUE(Plantilla!DK251),"")</f>
        <v/>
      </c>
      <c r="DN240" s="6" t="str">
        <f>IF($C240="OK",_xlfn.NUMBERVALUE(Plantilla!DL251),"")</f>
        <v/>
      </c>
      <c r="DO240" s="6" t="str">
        <f>IF($C240="OK",_xlfn.NUMBERVALUE(Plantilla!DM251),"")</f>
        <v/>
      </c>
      <c r="DP240" s="6" t="str">
        <f>IF($C240="OK",_xlfn.NUMBERVALUE(Plantilla!DN251),"")</f>
        <v/>
      </c>
      <c r="DQ240" s="6" t="str">
        <f>IF($C240="OK",_xlfn.NUMBERVALUE(Plantilla!DO251),"")</f>
        <v/>
      </c>
      <c r="DR240" s="6" t="str">
        <f>IF($C240="OK",_xlfn.NUMBERVALUE(Plantilla!DP251),"")</f>
        <v/>
      </c>
      <c r="DS240" t="str">
        <f>IF($C240="OK",TEXT(Plantilla!DR251,"#"),"")</f>
        <v/>
      </c>
      <c r="DT240" s="6"/>
    </row>
    <row r="241" spans="1:124" x14ac:dyDescent="0.25">
      <c r="A241" t="str">
        <f>IF(Plantilla!$I$6="¡Perfecto!, Guarda el archivo y adjúntalo a tu interfaz de Nómina Electrónica","OK","Error")</f>
        <v>OK</v>
      </c>
      <c r="B241" t="str">
        <f>IF(Plantilla!$I$6="¡Perfecto!, Guarda el archivo y adjúntalo a tu interfaz de Nómina Electrónica",MID(Plantilla!$D$2,SEARCH("V",Plantilla!$D$2),10),"")</f>
        <v>V2.0</v>
      </c>
      <c r="C241" t="str">
        <f>Plantilla!C252</f>
        <v/>
      </c>
      <c r="D241" t="str">
        <f>IF($C241="OK",Plantilla!B252,"")</f>
        <v/>
      </c>
      <c r="E241" t="str">
        <f>IF($C241="OK",
   VLOOKUP(Plantilla!$E$4,'Tablas '!$AP$4:$AT$6,5,FALSE),
"")</f>
        <v/>
      </c>
      <c r="F241" t="str">
        <f>IF($C241="OK",TEXT(Plantilla!D252,"#"),"")</f>
        <v/>
      </c>
      <c r="G241" t="str">
        <f>IF($C241="OK",
   VLOOKUP(Plantilla!E252,'Tablas '!$B$4:$C$14,2,FALSE),
"")</f>
        <v/>
      </c>
      <c r="H241" t="str">
        <f>IF($C241="OK",TEXT(Plantilla!F252,"#"),"")</f>
        <v/>
      </c>
      <c r="I241" t="str">
        <f>IF($C241="OK",TEXT(Plantilla!G252,"#"),"")</f>
        <v/>
      </c>
      <c r="J241" t="str">
        <f>IF($C241="OK",TEXT(Plantilla!H252,"#"),"")</f>
        <v/>
      </c>
      <c r="K241" t="str">
        <f>IF($C241="OK",TEXT(Plantilla!I252,"#"),"")</f>
        <v/>
      </c>
      <c r="L241" t="str">
        <f>IF($C241="OK",TEXT(Plantilla!J252,"#"),"")</f>
        <v/>
      </c>
      <c r="M241" t="str">
        <f>IF($C241="OK",TEXT(Plantilla!K252,"#"),"")</f>
        <v/>
      </c>
      <c r="N241" t="str">
        <f>IF($C241="OK",
   CONCATENATE(YEAR(Plantilla!L252),"-",TEXT(MONTH(Plantilla!L252),"00"),"-",TEXT(DAY(Plantilla!L252),"00")),
"")</f>
        <v/>
      </c>
      <c r="O241" t="str">
        <f>IF($C241="OK",_xlfn.NUMBERVALUE(Plantilla!M252),"")</f>
        <v/>
      </c>
      <c r="P241" t="str">
        <f>IF($C241="OK",
   IF(Plantilla!N252&lt;&gt;"",
      CONCATENATE(YEAR(Plantilla!N252),"-",TEXT(MONTH(Plantilla!N252),"00"),"-",TEXT(DAY(Plantilla!N252),"00")),
   ""),
"")</f>
        <v/>
      </c>
      <c r="Q241" t="str">
        <f>IF($C241="OK",
   VLOOKUP(Plantilla!O252,'Tablas '!$E$4:$F$19,2,FALSE),
"")</f>
        <v/>
      </c>
      <c r="R241" t="str">
        <f>IF($C241="OK",
   VLOOKUP(Plantilla!P252,'Tablas '!$H$4:$I$5,2,FALSE),
"")</f>
        <v/>
      </c>
      <c r="S241" t="str">
        <f>IF($C241="OK",
   VLOOKUP(Plantilla!Q252,'Tablas '!$K$4:$L$8,2,FALSE),
"")</f>
        <v/>
      </c>
      <c r="T241" t="str">
        <f>IF($C241="OK",
   VLOOKUP(Plantilla!R252,'Tablas '!$AE$4:$AF$6,2,FALSE),
"")</f>
        <v/>
      </c>
      <c r="U241" t="str">
        <f>IF($C241="OK",
   VLOOKUP(Plantilla!S252,'Tablas '!$AE$4:$AF$6,2,FALSE),
"")</f>
        <v/>
      </c>
      <c r="V241" t="str">
        <f>IF($C241="OK",TEXT(Plantilla!T252,"#"),"")</f>
        <v/>
      </c>
      <c r="W241" s="84" t="str">
        <f>IF($C241="OK",
   VLOOKUP(Plantilla!U252,'Tablas '!$AM$4:$AN$1126,2,FALSE),
"")</f>
        <v/>
      </c>
      <c r="X241" t="str">
        <f>IF($C241="OK",TEXT(Plantilla!V252,"#"),"")</f>
        <v/>
      </c>
      <c r="Y241" t="str">
        <f>IF($C241="OK",
   CONCATENATE(YEAR(Plantilla!W252),"-",TEXT(MONTH(Plantilla!W252),"00"),"-",TEXT(DAY(Plantilla!W252),"00")),
"")</f>
        <v/>
      </c>
      <c r="Z241" t="str">
        <f>IF($C241="OK",
   CONCATENATE(YEAR(Plantilla!X252),"-",TEXT(MONTH(Plantilla!X252),"00"),"-",TEXT(DAY(Plantilla!X252),"00")),
"")</f>
        <v/>
      </c>
      <c r="AA241" t="str">
        <f>IF($C241="OK",
   TEXT(VLOOKUP(Plantilla!Y252,'Tablas '!$Q$4:$R$9,2,FALSE),"#"),
"")</f>
        <v/>
      </c>
      <c r="AB241" t="str">
        <f>IF($C241="OK",
   CONCATENATE(YEAR(Plantilla!Z252),"-",TEXT(MONTH(Plantilla!Z252),"00"),"-",TEXT(DAY(Plantilla!Z252),"00")),
"")</f>
        <v/>
      </c>
      <c r="AC241" t="str">
        <f>IF($C241="OK",
   TEXT(VLOOKUP(Plantilla!AA252,'Tablas '!$T$4:$U$13,2,FALSE),"#"),
"")</f>
        <v/>
      </c>
      <c r="AD241" t="str">
        <f>IF($C241="OK",TEXT(Plantilla!AB252,"#"),"")</f>
        <v/>
      </c>
      <c r="AE241" t="str">
        <f>IF($C241="OK",
   IF(Plantilla!AC252&lt;&gt;"",
      TEXT(VLOOKUP(Plantilla!AC252,'Tablas '!$W$4:$X$7,2,FALSE),"#"),
   ""),
"")</f>
        <v/>
      </c>
      <c r="AF241" t="str">
        <f>IF($C241="OK",TEXT(Plantilla!AD252,"#"),"")</f>
        <v/>
      </c>
      <c r="AG241" s="6" t="str">
        <f>IF($C241="OK",_xlfn.NUMBERVALUE(Plantilla!AE252),"")</f>
        <v/>
      </c>
      <c r="AH241" s="4" t="str">
        <f>IF($C241="OK",_xlfn.NUMBERVALUE(Plantilla!AF252),"")</f>
        <v/>
      </c>
      <c r="AI241" s="6" t="str">
        <f>IF($C241="OK",_xlfn.NUMBERVALUE(Plantilla!AG252),"")</f>
        <v/>
      </c>
      <c r="AJ241" s="6" t="str">
        <f>IF($C241="OK",_xlfn.NUMBERVALUE(Plantilla!AH252),"")</f>
        <v/>
      </c>
      <c r="AK241" s="6" t="str">
        <f>IF($C241="OK",_xlfn.NUMBERVALUE(Plantilla!AI252),"")</f>
        <v/>
      </c>
      <c r="AL241" s="6" t="str">
        <f>IF($C241="OK",_xlfn.NUMBERVALUE(Plantilla!AJ252),"")</f>
        <v/>
      </c>
      <c r="AM241" s="4" t="str">
        <f>IF($C241="OK",_xlfn.NUMBERVALUE(Plantilla!AK252),"")</f>
        <v/>
      </c>
      <c r="AN241" s="6" t="str">
        <f>IF($C241="OK",_xlfn.NUMBERVALUE(Plantilla!AL252),"")</f>
        <v/>
      </c>
      <c r="AO241" s="4" t="str">
        <f>IF($C241="OK",_xlfn.NUMBERVALUE(Plantilla!AM252),"")</f>
        <v/>
      </c>
      <c r="AP241" s="6" t="str">
        <f>IF($C241="OK",_xlfn.NUMBERVALUE(Plantilla!AN252),"")</f>
        <v/>
      </c>
      <c r="AQ241" s="4" t="str">
        <f>IF($C241="OK",_xlfn.NUMBERVALUE(Plantilla!AO252),"")</f>
        <v/>
      </c>
      <c r="AR241" s="6" t="str">
        <f>IF($C241="OK",_xlfn.NUMBERVALUE(Plantilla!AP252),"")</f>
        <v/>
      </c>
      <c r="AS241" s="4" t="str">
        <f>IF($C241="OK",_xlfn.NUMBERVALUE(Plantilla!AQ252),"")</f>
        <v/>
      </c>
      <c r="AT241" s="6" t="str">
        <f>IF($C241="OK",_xlfn.NUMBERVALUE(Plantilla!AR252),"")</f>
        <v/>
      </c>
      <c r="AU241" s="4" t="str">
        <f>IF($C241="OK",_xlfn.NUMBERVALUE(Plantilla!AS252),"")</f>
        <v/>
      </c>
      <c r="AV241" s="6" t="str">
        <f>IF($C241="OK",_xlfn.NUMBERVALUE(Plantilla!AT252),"")</f>
        <v/>
      </c>
      <c r="AW241" s="4" t="str">
        <f>IF($C241="OK",_xlfn.NUMBERVALUE(Plantilla!AU252),"")</f>
        <v/>
      </c>
      <c r="AX241" s="6" t="str">
        <f>IF($C241="OK",_xlfn.NUMBERVALUE(Plantilla!AV252),"")</f>
        <v/>
      </c>
      <c r="AY241" s="4" t="str">
        <f>IF($C241="OK",_xlfn.NUMBERVALUE(Plantilla!AW252),"")</f>
        <v/>
      </c>
      <c r="AZ241" s="6" t="str">
        <f>IF($C241="OK",_xlfn.NUMBERVALUE(Plantilla!AX252),"")</f>
        <v/>
      </c>
      <c r="BA241" t="str">
        <f>IF($C241="OK",_xlfn.NUMBERVALUE(Plantilla!AY252),"")</f>
        <v/>
      </c>
      <c r="BB241" t="str">
        <f>IF($C241="OK",_xlfn.NUMBERVALUE(Plantilla!AZ252),"")</f>
        <v/>
      </c>
      <c r="BC241" s="4" t="str">
        <f>IF($C241="OK",_xlfn.NUMBERVALUE(Plantilla!BA252),"")</f>
        <v/>
      </c>
      <c r="BD241" s="6" t="str">
        <f>IF($C241="OK",_xlfn.NUMBERVALUE(Plantilla!BB252),"")</f>
        <v/>
      </c>
      <c r="BE241" s="4" t="str">
        <f>IF($C241="OK",_xlfn.NUMBERVALUE(Plantilla!BC252),"")</f>
        <v/>
      </c>
      <c r="BF241" s="6" t="str">
        <f>IF($C241="OK",_xlfn.NUMBERVALUE(Plantilla!BD252),"")</f>
        <v/>
      </c>
      <c r="BG241" s="4" t="str">
        <f>IF($C241="OK",_xlfn.NUMBERVALUE(Plantilla!BE252),"")</f>
        <v/>
      </c>
      <c r="BH241" s="6" t="str">
        <f>IF($C241="OK",_xlfn.NUMBERVALUE(Plantilla!BF252),"")</f>
        <v/>
      </c>
      <c r="BI241" s="110" t="str">
        <f>IF($C241="OK",_xlfn.NUMBERVALUE(Plantilla!BG252),"")</f>
        <v/>
      </c>
      <c r="BJ241" s="6" t="str">
        <f>IF($C241="OK",_xlfn.NUMBERVALUE(Plantilla!BH252),"")</f>
        <v/>
      </c>
      <c r="BK241" s="109" t="str">
        <f>IF($C241="OK",_xlfn.NUMBERVALUE(Plantilla!BI252),"")</f>
        <v/>
      </c>
      <c r="BL241" s="6" t="str">
        <f>IF($C241="OK",
   IF(Plantilla!BJ252&lt;&gt;"",
      TEXT(VLOOKUP(Plantilla!BJ252,'Tablas '!$Z$4:$AA$6,2,FALSE),"#"),
   ""),
"")</f>
        <v/>
      </c>
      <c r="BM241" s="4" t="str">
        <f>IF($C241="OK",_xlfn.NUMBERVALUE(Plantilla!BK252),"")</f>
        <v/>
      </c>
      <c r="BN241" s="4" t="str">
        <f>IF($C241="OK",_xlfn.NUMBERVALUE(Plantilla!BL252),"")</f>
        <v/>
      </c>
      <c r="BO241" s="6" t="str">
        <f>IF($C241="OK",_xlfn.NUMBERVALUE(Plantilla!BM252),"")</f>
        <v/>
      </c>
      <c r="BP241" s="4" t="str">
        <f>IF($C241="OK",_xlfn.NUMBERVALUE(Plantilla!BN252),"")</f>
        <v/>
      </c>
      <c r="BQ241" s="6" t="str">
        <f>IF($C241="OK",_xlfn.NUMBERVALUE(Plantilla!BO252),"")</f>
        <v/>
      </c>
      <c r="BR241" s="4" t="str">
        <f>IF($C241="OK",_xlfn.NUMBERVALUE(Plantilla!BP252),"")</f>
        <v/>
      </c>
      <c r="BS241" s="6" t="str">
        <f>IF($C241="OK",_xlfn.NUMBERVALUE(Plantilla!BQ252),"")</f>
        <v/>
      </c>
      <c r="BT241" s="4" t="str">
        <f>IF($C241="OK",_xlfn.NUMBERVALUE(Plantilla!BR252),"")</f>
        <v/>
      </c>
      <c r="BU241" s="6" t="str">
        <f>IF($C241="OK",_xlfn.NUMBERVALUE(Plantilla!BS252),"")</f>
        <v/>
      </c>
      <c r="BV241" s="6" t="str">
        <f>IF($C241="OK",_xlfn.NUMBERVALUE(Plantilla!BT252),"")</f>
        <v/>
      </c>
      <c r="BW241" s="6" t="str">
        <f>IF($C241="OK",_xlfn.NUMBERVALUE(Plantilla!BU252),"")</f>
        <v/>
      </c>
      <c r="BX241" s="6" t="str">
        <f>IF($C241="OK",_xlfn.NUMBERVALUE(Plantilla!BV252),"")</f>
        <v/>
      </c>
      <c r="BY241" s="6" t="str">
        <f>IF($C241="OK",_xlfn.NUMBERVALUE(Plantilla!BW252),"")</f>
        <v/>
      </c>
      <c r="BZ241" s="6" t="str">
        <f>IF($C241="OK",_xlfn.NUMBERVALUE(Plantilla!BX252),"")</f>
        <v/>
      </c>
      <c r="CA241" s="6" t="str">
        <f>IF($C241="OK",_xlfn.NUMBERVALUE(Plantilla!BY252),"")</f>
        <v/>
      </c>
      <c r="CB241" s="6" t="str">
        <f>IF($C241="OK",_xlfn.NUMBERVALUE(Plantilla!BZ252),"")</f>
        <v/>
      </c>
      <c r="CC241" s="6" t="str">
        <f>IF($C241="OK",_xlfn.NUMBERVALUE(Plantilla!CA252),"")</f>
        <v/>
      </c>
      <c r="CD241" s="6" t="str">
        <f>IF($C241="OK",_xlfn.NUMBERVALUE(Plantilla!CB252),"")</f>
        <v/>
      </c>
      <c r="CE241" s="6" t="str">
        <f>IF($C241="OK",_xlfn.NUMBERVALUE(Plantilla!CC252),"")</f>
        <v/>
      </c>
      <c r="CF241" s="4" t="str">
        <f>IF($C241="OK",_xlfn.NUMBERVALUE(Plantilla!CD252),"")</f>
        <v/>
      </c>
      <c r="CG241" s="6" t="str">
        <f>IF($C241="OK",_xlfn.NUMBERVALUE(Plantilla!CE252),"")</f>
        <v/>
      </c>
      <c r="CH241" s="6" t="str">
        <f>IF($C241="OK",_xlfn.NUMBERVALUE(Plantilla!CF252),"")</f>
        <v/>
      </c>
      <c r="CI241" s="6" t="str">
        <f>IF($C241="OK",_xlfn.NUMBERVALUE(Plantilla!CG252),"")</f>
        <v/>
      </c>
      <c r="CJ241" s="6" t="str">
        <f>IF($C241="OK",_xlfn.NUMBERVALUE(Plantilla!CH252),"")</f>
        <v/>
      </c>
      <c r="CK241" s="6" t="str">
        <f>IF($C241="OK",_xlfn.NUMBERVALUE(Plantilla!CI252),"")</f>
        <v/>
      </c>
      <c r="CL241" s="6" t="str">
        <f>IF($C241="OK",_xlfn.NUMBERVALUE(Plantilla!CJ252),"")</f>
        <v/>
      </c>
      <c r="CM241" t="str">
        <f>IF($C241="OK",TEXT(Plantilla!CK252,"#"),"")</f>
        <v/>
      </c>
      <c r="CN241" s="6" t="str">
        <f>IF($C241="OK",_xlfn.NUMBERVALUE(Plantilla!CL252),"")</f>
        <v/>
      </c>
      <c r="CO241" s="6" t="str">
        <f>IF($C241="OK",_xlfn.NUMBERVALUE(Plantilla!CM252),"")</f>
        <v/>
      </c>
      <c r="CP241" s="110" t="str">
        <f>IF($C241="OK",_xlfn.NUMBERVALUE(Plantilla!CN252),"")</f>
        <v/>
      </c>
      <c r="CQ241" s="6" t="str">
        <f>IF($C241="OK",_xlfn.NUMBERVALUE(Plantilla!CO252),"")</f>
        <v/>
      </c>
      <c r="CR241" s="109" t="str">
        <f>IF($C241="OK",_xlfn.NUMBERVALUE(Plantilla!CP252),"")</f>
        <v/>
      </c>
      <c r="CS241" s="110" t="str">
        <f>IF($C241="OK",_xlfn.NUMBERVALUE(Plantilla!CQ252),"")</f>
        <v/>
      </c>
      <c r="CT241" s="6" t="str">
        <f>IF($C241="OK",_xlfn.NUMBERVALUE(Plantilla!CR252),"")</f>
        <v/>
      </c>
      <c r="CU241" s="109" t="str">
        <f>IF($C241="OK",_xlfn.NUMBERVALUE(Plantilla!CS252),"")</f>
        <v/>
      </c>
      <c r="CV241" s="110" t="str">
        <f>IF($C241="OK",_xlfn.NUMBERVALUE(Plantilla!CT252),"")</f>
        <v/>
      </c>
      <c r="CW241" s="6" t="str">
        <f>IF($C241="OK",_xlfn.NUMBERVALUE(Plantilla!CU252),"")</f>
        <v/>
      </c>
      <c r="CX241" s="82" t="str">
        <f>IF($C241="OK",_xlfn.NUMBERVALUE(Plantilla!CV252),"")</f>
        <v/>
      </c>
      <c r="CY241" s="6" t="str">
        <f>IF($C241="OK",_xlfn.NUMBERVALUE(Plantilla!CW252),"")</f>
        <v/>
      </c>
      <c r="CZ241" s="82" t="str">
        <f>IF($C241="OK",_xlfn.NUMBERVALUE(Plantilla!CX252),"")</f>
        <v/>
      </c>
      <c r="DA241" s="6" t="str">
        <f>IF($C241="OK",_xlfn.NUMBERVALUE(Plantilla!CY252),"")</f>
        <v/>
      </c>
      <c r="DB241" s="109" t="str">
        <f>IF($C241="OK",_xlfn.NUMBERVALUE(Plantilla!CZ252),"")</f>
        <v/>
      </c>
      <c r="DC241" s="6" t="str">
        <f>IF($C241="OK",_xlfn.NUMBERVALUE(Plantilla!DA252),"")</f>
        <v/>
      </c>
      <c r="DD241" s="6" t="str">
        <f>IF($C241="OK",TEXT(Plantilla!DB252,"#"),"")</f>
        <v/>
      </c>
      <c r="DE241" s="6" t="str">
        <f>IF($C241="OK",_xlfn.NUMBERVALUE(Plantilla!DC252),"")</f>
        <v/>
      </c>
      <c r="DF241" s="4" t="str">
        <f>IF($C241="OK",_xlfn.NUMBERVALUE(Plantilla!DD252),"")</f>
        <v/>
      </c>
      <c r="DG241" s="6" t="str">
        <f>IF($C241="OK",_xlfn.NUMBERVALUE(Plantilla!DE252),"")</f>
        <v/>
      </c>
      <c r="DH241" s="6" t="str">
        <f>IF($C241="OK",_xlfn.NUMBERVALUE(Plantilla!DF252),"")</f>
        <v/>
      </c>
      <c r="DI241" s="6" t="str">
        <f>IF($C241="OK",_xlfn.NUMBERVALUE(Plantilla!DG252),"")</f>
        <v/>
      </c>
      <c r="DJ241" s="6" t="str">
        <f>IF($C241="OK",_xlfn.NUMBERVALUE(Plantilla!DH252),"")</f>
        <v/>
      </c>
      <c r="DK241" s="6" t="str">
        <f>IF($C241="OK",_xlfn.NUMBERVALUE(Plantilla!DI252),"")</f>
        <v/>
      </c>
      <c r="DL241" s="6" t="str">
        <f>IF($C241="OK",_xlfn.NUMBERVALUE(Plantilla!DJ252),"")</f>
        <v/>
      </c>
      <c r="DM241" s="6" t="str">
        <f>IF($C241="OK",_xlfn.NUMBERVALUE(Plantilla!DK252),"")</f>
        <v/>
      </c>
      <c r="DN241" s="6" t="str">
        <f>IF($C241="OK",_xlfn.NUMBERVALUE(Plantilla!DL252),"")</f>
        <v/>
      </c>
      <c r="DO241" s="6" t="str">
        <f>IF($C241="OK",_xlfn.NUMBERVALUE(Plantilla!DM252),"")</f>
        <v/>
      </c>
      <c r="DP241" s="6" t="str">
        <f>IF($C241="OK",_xlfn.NUMBERVALUE(Plantilla!DN252),"")</f>
        <v/>
      </c>
      <c r="DQ241" s="6" t="str">
        <f>IF($C241="OK",_xlfn.NUMBERVALUE(Plantilla!DO252),"")</f>
        <v/>
      </c>
      <c r="DR241" s="6" t="str">
        <f>IF($C241="OK",_xlfn.NUMBERVALUE(Plantilla!DP252),"")</f>
        <v/>
      </c>
      <c r="DS241" t="str">
        <f>IF($C241="OK",TEXT(Plantilla!DR252,"#"),"")</f>
        <v/>
      </c>
      <c r="DT241" s="6"/>
    </row>
    <row r="242" spans="1:124" x14ac:dyDescent="0.25">
      <c r="A242" t="str">
        <f>IF(Plantilla!$I$6="¡Perfecto!, Guarda el archivo y adjúntalo a tu interfaz de Nómina Electrónica","OK","Error")</f>
        <v>OK</v>
      </c>
      <c r="B242" t="str">
        <f>IF(Plantilla!$I$6="¡Perfecto!, Guarda el archivo y adjúntalo a tu interfaz de Nómina Electrónica",MID(Plantilla!$D$2,SEARCH("V",Plantilla!$D$2),10),"")</f>
        <v>V2.0</v>
      </c>
      <c r="C242" t="str">
        <f>Plantilla!C253</f>
        <v/>
      </c>
      <c r="D242" t="str">
        <f>IF($C242="OK",Plantilla!B253,"")</f>
        <v/>
      </c>
      <c r="E242" t="str">
        <f>IF($C242="OK",
   VLOOKUP(Plantilla!$E$4,'Tablas '!$AP$4:$AT$6,5,FALSE),
"")</f>
        <v/>
      </c>
      <c r="F242" t="str">
        <f>IF($C242="OK",TEXT(Plantilla!D253,"#"),"")</f>
        <v/>
      </c>
      <c r="G242" t="str">
        <f>IF($C242="OK",
   VLOOKUP(Plantilla!E253,'Tablas '!$B$4:$C$14,2,FALSE),
"")</f>
        <v/>
      </c>
      <c r="H242" t="str">
        <f>IF($C242="OK",TEXT(Plantilla!F253,"#"),"")</f>
        <v/>
      </c>
      <c r="I242" t="str">
        <f>IF($C242="OK",TEXT(Plantilla!G253,"#"),"")</f>
        <v/>
      </c>
      <c r="J242" t="str">
        <f>IF($C242="OK",TEXT(Plantilla!H253,"#"),"")</f>
        <v/>
      </c>
      <c r="K242" t="str">
        <f>IF($C242="OK",TEXT(Plantilla!I253,"#"),"")</f>
        <v/>
      </c>
      <c r="L242" t="str">
        <f>IF($C242="OK",TEXT(Plantilla!J253,"#"),"")</f>
        <v/>
      </c>
      <c r="M242" t="str">
        <f>IF($C242="OK",TEXT(Plantilla!K253,"#"),"")</f>
        <v/>
      </c>
      <c r="N242" t="str">
        <f>IF($C242="OK",
   CONCATENATE(YEAR(Plantilla!L253),"-",TEXT(MONTH(Plantilla!L253),"00"),"-",TEXT(DAY(Plantilla!L253),"00")),
"")</f>
        <v/>
      </c>
      <c r="O242" t="str">
        <f>IF($C242="OK",_xlfn.NUMBERVALUE(Plantilla!M253),"")</f>
        <v/>
      </c>
      <c r="P242" t="str">
        <f>IF($C242="OK",
   IF(Plantilla!N253&lt;&gt;"",
      CONCATENATE(YEAR(Plantilla!N253),"-",TEXT(MONTH(Plantilla!N253),"00"),"-",TEXT(DAY(Plantilla!N253),"00")),
   ""),
"")</f>
        <v/>
      </c>
      <c r="Q242" t="str">
        <f>IF($C242="OK",
   VLOOKUP(Plantilla!O253,'Tablas '!$E$4:$F$19,2,FALSE),
"")</f>
        <v/>
      </c>
      <c r="R242" t="str">
        <f>IF($C242="OK",
   VLOOKUP(Plantilla!P253,'Tablas '!$H$4:$I$5,2,FALSE),
"")</f>
        <v/>
      </c>
      <c r="S242" t="str">
        <f>IF($C242="OK",
   VLOOKUP(Plantilla!Q253,'Tablas '!$K$4:$L$8,2,FALSE),
"")</f>
        <v/>
      </c>
      <c r="T242" t="str">
        <f>IF($C242="OK",
   VLOOKUP(Plantilla!R253,'Tablas '!$AE$4:$AF$6,2,FALSE),
"")</f>
        <v/>
      </c>
      <c r="U242" t="str">
        <f>IF($C242="OK",
   VLOOKUP(Plantilla!S253,'Tablas '!$AE$4:$AF$6,2,FALSE),
"")</f>
        <v/>
      </c>
      <c r="V242" t="str">
        <f>IF($C242="OK",TEXT(Plantilla!T253,"#"),"")</f>
        <v/>
      </c>
      <c r="W242" s="84" t="str">
        <f>IF($C242="OK",
   VLOOKUP(Plantilla!U253,'Tablas '!$AM$4:$AN$1126,2,FALSE),
"")</f>
        <v/>
      </c>
      <c r="X242" t="str">
        <f>IF($C242="OK",TEXT(Plantilla!V253,"#"),"")</f>
        <v/>
      </c>
      <c r="Y242" t="str">
        <f>IF($C242="OK",
   CONCATENATE(YEAR(Plantilla!W253),"-",TEXT(MONTH(Plantilla!W253),"00"),"-",TEXT(DAY(Plantilla!W253),"00")),
"")</f>
        <v/>
      </c>
      <c r="Z242" t="str">
        <f>IF($C242="OK",
   CONCATENATE(YEAR(Plantilla!X253),"-",TEXT(MONTH(Plantilla!X253),"00"),"-",TEXT(DAY(Plantilla!X253),"00")),
"")</f>
        <v/>
      </c>
      <c r="AA242" t="str">
        <f>IF($C242="OK",
   TEXT(VLOOKUP(Plantilla!Y253,'Tablas '!$Q$4:$R$9,2,FALSE),"#"),
"")</f>
        <v/>
      </c>
      <c r="AB242" t="str">
        <f>IF($C242="OK",
   CONCATENATE(YEAR(Plantilla!Z253),"-",TEXT(MONTH(Plantilla!Z253),"00"),"-",TEXT(DAY(Plantilla!Z253),"00")),
"")</f>
        <v/>
      </c>
      <c r="AC242" t="str">
        <f>IF($C242="OK",
   TEXT(VLOOKUP(Plantilla!AA253,'Tablas '!$T$4:$U$13,2,FALSE),"#"),
"")</f>
        <v/>
      </c>
      <c r="AD242" t="str">
        <f>IF($C242="OK",TEXT(Plantilla!AB253,"#"),"")</f>
        <v/>
      </c>
      <c r="AE242" t="str">
        <f>IF($C242="OK",
   IF(Plantilla!AC253&lt;&gt;"",
      TEXT(VLOOKUP(Plantilla!AC253,'Tablas '!$W$4:$X$7,2,FALSE),"#"),
   ""),
"")</f>
        <v/>
      </c>
      <c r="AF242" t="str">
        <f>IF($C242="OK",TEXT(Plantilla!AD253,"#"),"")</f>
        <v/>
      </c>
      <c r="AG242" s="6" t="str">
        <f>IF($C242="OK",_xlfn.NUMBERVALUE(Plantilla!AE253),"")</f>
        <v/>
      </c>
      <c r="AH242" s="4" t="str">
        <f>IF($C242="OK",_xlfn.NUMBERVALUE(Plantilla!AF253),"")</f>
        <v/>
      </c>
      <c r="AI242" s="6" t="str">
        <f>IF($C242="OK",_xlfn.NUMBERVALUE(Plantilla!AG253),"")</f>
        <v/>
      </c>
      <c r="AJ242" s="6" t="str">
        <f>IF($C242="OK",_xlfn.NUMBERVALUE(Plantilla!AH253),"")</f>
        <v/>
      </c>
      <c r="AK242" s="6" t="str">
        <f>IF($C242="OK",_xlfn.NUMBERVALUE(Plantilla!AI253),"")</f>
        <v/>
      </c>
      <c r="AL242" s="6" t="str">
        <f>IF($C242="OK",_xlfn.NUMBERVALUE(Plantilla!AJ253),"")</f>
        <v/>
      </c>
      <c r="AM242" s="4" t="str">
        <f>IF($C242="OK",_xlfn.NUMBERVALUE(Plantilla!AK253),"")</f>
        <v/>
      </c>
      <c r="AN242" s="6" t="str">
        <f>IF($C242="OK",_xlfn.NUMBERVALUE(Plantilla!AL253),"")</f>
        <v/>
      </c>
      <c r="AO242" s="4" t="str">
        <f>IF($C242="OK",_xlfn.NUMBERVALUE(Plantilla!AM253),"")</f>
        <v/>
      </c>
      <c r="AP242" s="6" t="str">
        <f>IF($C242="OK",_xlfn.NUMBERVALUE(Plantilla!AN253),"")</f>
        <v/>
      </c>
      <c r="AQ242" s="4" t="str">
        <f>IF($C242="OK",_xlfn.NUMBERVALUE(Plantilla!AO253),"")</f>
        <v/>
      </c>
      <c r="AR242" s="6" t="str">
        <f>IF($C242="OK",_xlfn.NUMBERVALUE(Plantilla!AP253),"")</f>
        <v/>
      </c>
      <c r="AS242" s="4" t="str">
        <f>IF($C242="OK",_xlfn.NUMBERVALUE(Plantilla!AQ253),"")</f>
        <v/>
      </c>
      <c r="AT242" s="6" t="str">
        <f>IF($C242="OK",_xlfn.NUMBERVALUE(Plantilla!AR253),"")</f>
        <v/>
      </c>
      <c r="AU242" s="4" t="str">
        <f>IF($C242="OK",_xlfn.NUMBERVALUE(Plantilla!AS253),"")</f>
        <v/>
      </c>
      <c r="AV242" s="6" t="str">
        <f>IF($C242="OK",_xlfn.NUMBERVALUE(Plantilla!AT253),"")</f>
        <v/>
      </c>
      <c r="AW242" s="4" t="str">
        <f>IF($C242="OK",_xlfn.NUMBERVALUE(Plantilla!AU253),"")</f>
        <v/>
      </c>
      <c r="AX242" s="6" t="str">
        <f>IF($C242="OK",_xlfn.NUMBERVALUE(Plantilla!AV253),"")</f>
        <v/>
      </c>
      <c r="AY242" s="4" t="str">
        <f>IF($C242="OK",_xlfn.NUMBERVALUE(Plantilla!AW253),"")</f>
        <v/>
      </c>
      <c r="AZ242" s="6" t="str">
        <f>IF($C242="OK",_xlfn.NUMBERVALUE(Plantilla!AX253),"")</f>
        <v/>
      </c>
      <c r="BA242" t="str">
        <f>IF($C242="OK",_xlfn.NUMBERVALUE(Plantilla!AY253),"")</f>
        <v/>
      </c>
      <c r="BB242" t="str">
        <f>IF($C242="OK",_xlfn.NUMBERVALUE(Plantilla!AZ253),"")</f>
        <v/>
      </c>
      <c r="BC242" s="4" t="str">
        <f>IF($C242="OK",_xlfn.NUMBERVALUE(Plantilla!BA253),"")</f>
        <v/>
      </c>
      <c r="BD242" s="6" t="str">
        <f>IF($C242="OK",_xlfn.NUMBERVALUE(Plantilla!BB253),"")</f>
        <v/>
      </c>
      <c r="BE242" s="4" t="str">
        <f>IF($C242="OK",_xlfn.NUMBERVALUE(Plantilla!BC253),"")</f>
        <v/>
      </c>
      <c r="BF242" s="6" t="str">
        <f>IF($C242="OK",_xlfn.NUMBERVALUE(Plantilla!BD253),"")</f>
        <v/>
      </c>
      <c r="BG242" s="4" t="str">
        <f>IF($C242="OK",_xlfn.NUMBERVALUE(Plantilla!BE253),"")</f>
        <v/>
      </c>
      <c r="BH242" s="6" t="str">
        <f>IF($C242="OK",_xlfn.NUMBERVALUE(Plantilla!BF253),"")</f>
        <v/>
      </c>
      <c r="BI242" s="110" t="str">
        <f>IF($C242="OK",_xlfn.NUMBERVALUE(Plantilla!BG253),"")</f>
        <v/>
      </c>
      <c r="BJ242" s="6" t="str">
        <f>IF($C242="OK",_xlfn.NUMBERVALUE(Plantilla!BH253),"")</f>
        <v/>
      </c>
      <c r="BK242" s="109" t="str">
        <f>IF($C242="OK",_xlfn.NUMBERVALUE(Plantilla!BI253),"")</f>
        <v/>
      </c>
      <c r="BL242" s="6" t="str">
        <f>IF($C242="OK",
   IF(Plantilla!BJ253&lt;&gt;"",
      TEXT(VLOOKUP(Plantilla!BJ253,'Tablas '!$Z$4:$AA$6,2,FALSE),"#"),
   ""),
"")</f>
        <v/>
      </c>
      <c r="BM242" s="4" t="str">
        <f>IF($C242="OK",_xlfn.NUMBERVALUE(Plantilla!BK253),"")</f>
        <v/>
      </c>
      <c r="BN242" s="4" t="str">
        <f>IF($C242="OK",_xlfn.NUMBERVALUE(Plantilla!BL253),"")</f>
        <v/>
      </c>
      <c r="BO242" s="6" t="str">
        <f>IF($C242="OK",_xlfn.NUMBERVALUE(Plantilla!BM253),"")</f>
        <v/>
      </c>
      <c r="BP242" s="4" t="str">
        <f>IF($C242="OK",_xlfn.NUMBERVALUE(Plantilla!BN253),"")</f>
        <v/>
      </c>
      <c r="BQ242" s="6" t="str">
        <f>IF($C242="OK",_xlfn.NUMBERVALUE(Plantilla!BO253),"")</f>
        <v/>
      </c>
      <c r="BR242" s="4" t="str">
        <f>IF($C242="OK",_xlfn.NUMBERVALUE(Plantilla!BP253),"")</f>
        <v/>
      </c>
      <c r="BS242" s="6" t="str">
        <f>IF($C242="OK",_xlfn.NUMBERVALUE(Plantilla!BQ253),"")</f>
        <v/>
      </c>
      <c r="BT242" s="4" t="str">
        <f>IF($C242="OK",_xlfn.NUMBERVALUE(Plantilla!BR253),"")</f>
        <v/>
      </c>
      <c r="BU242" s="6" t="str">
        <f>IF($C242="OK",_xlfn.NUMBERVALUE(Plantilla!BS253),"")</f>
        <v/>
      </c>
      <c r="BV242" s="6" t="str">
        <f>IF($C242="OK",_xlfn.NUMBERVALUE(Plantilla!BT253),"")</f>
        <v/>
      </c>
      <c r="BW242" s="6" t="str">
        <f>IF($C242="OK",_xlfn.NUMBERVALUE(Plantilla!BU253),"")</f>
        <v/>
      </c>
      <c r="BX242" s="6" t="str">
        <f>IF($C242="OK",_xlfn.NUMBERVALUE(Plantilla!BV253),"")</f>
        <v/>
      </c>
      <c r="BY242" s="6" t="str">
        <f>IF($C242="OK",_xlfn.NUMBERVALUE(Plantilla!BW253),"")</f>
        <v/>
      </c>
      <c r="BZ242" s="6" t="str">
        <f>IF($C242="OK",_xlfn.NUMBERVALUE(Plantilla!BX253),"")</f>
        <v/>
      </c>
      <c r="CA242" s="6" t="str">
        <f>IF($C242="OK",_xlfn.NUMBERVALUE(Plantilla!BY253),"")</f>
        <v/>
      </c>
      <c r="CB242" s="6" t="str">
        <f>IF($C242="OK",_xlfn.NUMBERVALUE(Plantilla!BZ253),"")</f>
        <v/>
      </c>
      <c r="CC242" s="6" t="str">
        <f>IF($C242="OK",_xlfn.NUMBERVALUE(Plantilla!CA253),"")</f>
        <v/>
      </c>
      <c r="CD242" s="6" t="str">
        <f>IF($C242="OK",_xlfn.NUMBERVALUE(Plantilla!CB253),"")</f>
        <v/>
      </c>
      <c r="CE242" s="6" t="str">
        <f>IF($C242="OK",_xlfn.NUMBERVALUE(Plantilla!CC253),"")</f>
        <v/>
      </c>
      <c r="CF242" s="4" t="str">
        <f>IF($C242="OK",_xlfn.NUMBERVALUE(Plantilla!CD253),"")</f>
        <v/>
      </c>
      <c r="CG242" s="6" t="str">
        <f>IF($C242="OK",_xlfn.NUMBERVALUE(Plantilla!CE253),"")</f>
        <v/>
      </c>
      <c r="CH242" s="6" t="str">
        <f>IF($C242="OK",_xlfn.NUMBERVALUE(Plantilla!CF253),"")</f>
        <v/>
      </c>
      <c r="CI242" s="6" t="str">
        <f>IF($C242="OK",_xlfn.NUMBERVALUE(Plantilla!CG253),"")</f>
        <v/>
      </c>
      <c r="CJ242" s="6" t="str">
        <f>IF($C242="OK",_xlfn.NUMBERVALUE(Plantilla!CH253),"")</f>
        <v/>
      </c>
      <c r="CK242" s="6" t="str">
        <f>IF($C242="OK",_xlfn.NUMBERVALUE(Plantilla!CI253),"")</f>
        <v/>
      </c>
      <c r="CL242" s="6" t="str">
        <f>IF($C242="OK",_xlfn.NUMBERVALUE(Plantilla!CJ253),"")</f>
        <v/>
      </c>
      <c r="CM242" t="str">
        <f>IF($C242="OK",TEXT(Plantilla!CK253,"#"),"")</f>
        <v/>
      </c>
      <c r="CN242" s="6" t="str">
        <f>IF($C242="OK",_xlfn.NUMBERVALUE(Plantilla!CL253),"")</f>
        <v/>
      </c>
      <c r="CO242" s="6" t="str">
        <f>IF($C242="OK",_xlfn.NUMBERVALUE(Plantilla!CM253),"")</f>
        <v/>
      </c>
      <c r="CP242" s="110" t="str">
        <f>IF($C242="OK",_xlfn.NUMBERVALUE(Plantilla!CN253),"")</f>
        <v/>
      </c>
      <c r="CQ242" s="6" t="str">
        <f>IF($C242="OK",_xlfn.NUMBERVALUE(Plantilla!CO253),"")</f>
        <v/>
      </c>
      <c r="CR242" s="109" t="str">
        <f>IF($C242="OK",_xlfn.NUMBERVALUE(Plantilla!CP253),"")</f>
        <v/>
      </c>
      <c r="CS242" s="110" t="str">
        <f>IF($C242="OK",_xlfn.NUMBERVALUE(Plantilla!CQ253),"")</f>
        <v/>
      </c>
      <c r="CT242" s="6" t="str">
        <f>IF($C242="OK",_xlfn.NUMBERVALUE(Plantilla!CR253),"")</f>
        <v/>
      </c>
      <c r="CU242" s="109" t="str">
        <f>IF($C242="OK",_xlfn.NUMBERVALUE(Plantilla!CS253),"")</f>
        <v/>
      </c>
      <c r="CV242" s="110" t="str">
        <f>IF($C242="OK",_xlfn.NUMBERVALUE(Plantilla!CT253),"")</f>
        <v/>
      </c>
      <c r="CW242" s="6" t="str">
        <f>IF($C242="OK",_xlfn.NUMBERVALUE(Plantilla!CU253),"")</f>
        <v/>
      </c>
      <c r="CX242" s="82" t="str">
        <f>IF($C242="OK",_xlfn.NUMBERVALUE(Plantilla!CV253),"")</f>
        <v/>
      </c>
      <c r="CY242" s="6" t="str">
        <f>IF($C242="OK",_xlfn.NUMBERVALUE(Plantilla!CW253),"")</f>
        <v/>
      </c>
      <c r="CZ242" s="82" t="str">
        <f>IF($C242="OK",_xlfn.NUMBERVALUE(Plantilla!CX253),"")</f>
        <v/>
      </c>
      <c r="DA242" s="6" t="str">
        <f>IF($C242="OK",_xlfn.NUMBERVALUE(Plantilla!CY253),"")</f>
        <v/>
      </c>
      <c r="DB242" s="109" t="str">
        <f>IF($C242="OK",_xlfn.NUMBERVALUE(Plantilla!CZ253),"")</f>
        <v/>
      </c>
      <c r="DC242" s="6" t="str">
        <f>IF($C242="OK",_xlfn.NUMBERVALUE(Plantilla!DA253),"")</f>
        <v/>
      </c>
      <c r="DD242" s="6" t="str">
        <f>IF($C242="OK",TEXT(Plantilla!DB253,"#"),"")</f>
        <v/>
      </c>
      <c r="DE242" s="6" t="str">
        <f>IF($C242="OK",_xlfn.NUMBERVALUE(Plantilla!DC253),"")</f>
        <v/>
      </c>
      <c r="DF242" s="4" t="str">
        <f>IF($C242="OK",_xlfn.NUMBERVALUE(Plantilla!DD253),"")</f>
        <v/>
      </c>
      <c r="DG242" s="6" t="str">
        <f>IF($C242="OK",_xlfn.NUMBERVALUE(Plantilla!DE253),"")</f>
        <v/>
      </c>
      <c r="DH242" s="6" t="str">
        <f>IF($C242="OK",_xlfn.NUMBERVALUE(Plantilla!DF253),"")</f>
        <v/>
      </c>
      <c r="DI242" s="6" t="str">
        <f>IF($C242="OK",_xlfn.NUMBERVALUE(Plantilla!DG253),"")</f>
        <v/>
      </c>
      <c r="DJ242" s="6" t="str">
        <f>IF($C242="OK",_xlfn.NUMBERVALUE(Plantilla!DH253),"")</f>
        <v/>
      </c>
      <c r="DK242" s="6" t="str">
        <f>IF($C242="OK",_xlfn.NUMBERVALUE(Plantilla!DI253),"")</f>
        <v/>
      </c>
      <c r="DL242" s="6" t="str">
        <f>IF($C242="OK",_xlfn.NUMBERVALUE(Plantilla!DJ253),"")</f>
        <v/>
      </c>
      <c r="DM242" s="6" t="str">
        <f>IF($C242="OK",_xlfn.NUMBERVALUE(Plantilla!DK253),"")</f>
        <v/>
      </c>
      <c r="DN242" s="6" t="str">
        <f>IF($C242="OK",_xlfn.NUMBERVALUE(Plantilla!DL253),"")</f>
        <v/>
      </c>
      <c r="DO242" s="6" t="str">
        <f>IF($C242="OK",_xlfn.NUMBERVALUE(Plantilla!DM253),"")</f>
        <v/>
      </c>
      <c r="DP242" s="6" t="str">
        <f>IF($C242="OK",_xlfn.NUMBERVALUE(Plantilla!DN253),"")</f>
        <v/>
      </c>
      <c r="DQ242" s="6" t="str">
        <f>IF($C242="OK",_xlfn.NUMBERVALUE(Plantilla!DO253),"")</f>
        <v/>
      </c>
      <c r="DR242" s="6" t="str">
        <f>IF($C242="OK",_xlfn.NUMBERVALUE(Plantilla!DP253),"")</f>
        <v/>
      </c>
      <c r="DS242" t="str">
        <f>IF($C242="OK",TEXT(Plantilla!DR253,"#"),"")</f>
        <v/>
      </c>
      <c r="DT242" s="6"/>
    </row>
    <row r="243" spans="1:124" x14ac:dyDescent="0.25">
      <c r="A243" t="str">
        <f>IF(Plantilla!$I$6="¡Perfecto!, Guarda el archivo y adjúntalo a tu interfaz de Nómina Electrónica","OK","Error")</f>
        <v>OK</v>
      </c>
      <c r="B243" t="str">
        <f>IF(Plantilla!$I$6="¡Perfecto!, Guarda el archivo y adjúntalo a tu interfaz de Nómina Electrónica",MID(Plantilla!$D$2,SEARCH("V",Plantilla!$D$2),10),"")</f>
        <v>V2.0</v>
      </c>
      <c r="C243" t="str">
        <f>Plantilla!C254</f>
        <v/>
      </c>
      <c r="D243" t="str">
        <f>IF($C243="OK",Plantilla!B254,"")</f>
        <v/>
      </c>
      <c r="E243" t="str">
        <f>IF($C243="OK",
   VLOOKUP(Plantilla!$E$4,'Tablas '!$AP$4:$AT$6,5,FALSE),
"")</f>
        <v/>
      </c>
      <c r="F243" t="str">
        <f>IF($C243="OK",TEXT(Plantilla!D254,"#"),"")</f>
        <v/>
      </c>
      <c r="G243" t="str">
        <f>IF($C243="OK",
   VLOOKUP(Plantilla!E254,'Tablas '!$B$4:$C$14,2,FALSE),
"")</f>
        <v/>
      </c>
      <c r="H243" t="str">
        <f>IF($C243="OK",TEXT(Plantilla!F254,"#"),"")</f>
        <v/>
      </c>
      <c r="I243" t="str">
        <f>IF($C243="OK",TEXT(Plantilla!G254,"#"),"")</f>
        <v/>
      </c>
      <c r="J243" t="str">
        <f>IF($C243="OK",TEXT(Plantilla!H254,"#"),"")</f>
        <v/>
      </c>
      <c r="K243" t="str">
        <f>IF($C243="OK",TEXT(Plantilla!I254,"#"),"")</f>
        <v/>
      </c>
      <c r="L243" t="str">
        <f>IF($C243="OK",TEXT(Plantilla!J254,"#"),"")</f>
        <v/>
      </c>
      <c r="M243" t="str">
        <f>IF($C243="OK",TEXT(Plantilla!K254,"#"),"")</f>
        <v/>
      </c>
      <c r="N243" t="str">
        <f>IF($C243="OK",
   CONCATENATE(YEAR(Plantilla!L254),"-",TEXT(MONTH(Plantilla!L254),"00"),"-",TEXT(DAY(Plantilla!L254),"00")),
"")</f>
        <v/>
      </c>
      <c r="O243" t="str">
        <f>IF($C243="OK",_xlfn.NUMBERVALUE(Plantilla!M254),"")</f>
        <v/>
      </c>
      <c r="P243" t="str">
        <f>IF($C243="OK",
   IF(Plantilla!N254&lt;&gt;"",
      CONCATENATE(YEAR(Plantilla!N254),"-",TEXT(MONTH(Plantilla!N254),"00"),"-",TEXT(DAY(Plantilla!N254),"00")),
   ""),
"")</f>
        <v/>
      </c>
      <c r="Q243" t="str">
        <f>IF($C243="OK",
   VLOOKUP(Plantilla!O254,'Tablas '!$E$4:$F$19,2,FALSE),
"")</f>
        <v/>
      </c>
      <c r="R243" t="str">
        <f>IF($C243="OK",
   VLOOKUP(Plantilla!P254,'Tablas '!$H$4:$I$5,2,FALSE),
"")</f>
        <v/>
      </c>
      <c r="S243" t="str">
        <f>IF($C243="OK",
   VLOOKUP(Plantilla!Q254,'Tablas '!$K$4:$L$8,2,FALSE),
"")</f>
        <v/>
      </c>
      <c r="T243" t="str">
        <f>IF($C243="OK",
   VLOOKUP(Plantilla!R254,'Tablas '!$AE$4:$AF$6,2,FALSE),
"")</f>
        <v/>
      </c>
      <c r="U243" t="str">
        <f>IF($C243="OK",
   VLOOKUP(Plantilla!S254,'Tablas '!$AE$4:$AF$6,2,FALSE),
"")</f>
        <v/>
      </c>
      <c r="V243" t="str">
        <f>IF($C243="OK",TEXT(Plantilla!T254,"#"),"")</f>
        <v/>
      </c>
      <c r="W243" s="84" t="str">
        <f>IF($C243="OK",
   VLOOKUP(Plantilla!U254,'Tablas '!$AM$4:$AN$1126,2,FALSE),
"")</f>
        <v/>
      </c>
      <c r="X243" t="str">
        <f>IF($C243="OK",TEXT(Plantilla!V254,"#"),"")</f>
        <v/>
      </c>
      <c r="Y243" t="str">
        <f>IF($C243="OK",
   CONCATENATE(YEAR(Plantilla!W254),"-",TEXT(MONTH(Plantilla!W254),"00"),"-",TEXT(DAY(Plantilla!W254),"00")),
"")</f>
        <v/>
      </c>
      <c r="Z243" t="str">
        <f>IF($C243="OK",
   CONCATENATE(YEAR(Plantilla!X254),"-",TEXT(MONTH(Plantilla!X254),"00"),"-",TEXT(DAY(Plantilla!X254),"00")),
"")</f>
        <v/>
      </c>
      <c r="AA243" t="str">
        <f>IF($C243="OK",
   TEXT(VLOOKUP(Plantilla!Y254,'Tablas '!$Q$4:$R$9,2,FALSE),"#"),
"")</f>
        <v/>
      </c>
      <c r="AB243" t="str">
        <f>IF($C243="OK",
   CONCATENATE(YEAR(Plantilla!Z254),"-",TEXT(MONTH(Plantilla!Z254),"00"),"-",TEXT(DAY(Plantilla!Z254),"00")),
"")</f>
        <v/>
      </c>
      <c r="AC243" t="str">
        <f>IF($C243="OK",
   TEXT(VLOOKUP(Plantilla!AA254,'Tablas '!$T$4:$U$13,2,FALSE),"#"),
"")</f>
        <v/>
      </c>
      <c r="AD243" t="str">
        <f>IF($C243="OK",TEXT(Plantilla!AB254,"#"),"")</f>
        <v/>
      </c>
      <c r="AE243" t="str">
        <f>IF($C243="OK",
   IF(Plantilla!AC254&lt;&gt;"",
      TEXT(VLOOKUP(Plantilla!AC254,'Tablas '!$W$4:$X$7,2,FALSE),"#"),
   ""),
"")</f>
        <v/>
      </c>
      <c r="AF243" t="str">
        <f>IF($C243="OK",TEXT(Plantilla!AD254,"#"),"")</f>
        <v/>
      </c>
      <c r="AG243" s="6" t="str">
        <f>IF($C243="OK",_xlfn.NUMBERVALUE(Plantilla!AE254),"")</f>
        <v/>
      </c>
      <c r="AH243" s="4" t="str">
        <f>IF($C243="OK",_xlfn.NUMBERVALUE(Plantilla!AF254),"")</f>
        <v/>
      </c>
      <c r="AI243" s="6" t="str">
        <f>IF($C243="OK",_xlfn.NUMBERVALUE(Plantilla!AG254),"")</f>
        <v/>
      </c>
      <c r="AJ243" s="6" t="str">
        <f>IF($C243="OK",_xlfn.NUMBERVALUE(Plantilla!AH254),"")</f>
        <v/>
      </c>
      <c r="AK243" s="6" t="str">
        <f>IF($C243="OK",_xlfn.NUMBERVALUE(Plantilla!AI254),"")</f>
        <v/>
      </c>
      <c r="AL243" s="6" t="str">
        <f>IF($C243="OK",_xlfn.NUMBERVALUE(Plantilla!AJ254),"")</f>
        <v/>
      </c>
      <c r="AM243" s="4" t="str">
        <f>IF($C243="OK",_xlfn.NUMBERVALUE(Plantilla!AK254),"")</f>
        <v/>
      </c>
      <c r="AN243" s="6" t="str">
        <f>IF($C243="OK",_xlfn.NUMBERVALUE(Plantilla!AL254),"")</f>
        <v/>
      </c>
      <c r="AO243" s="4" t="str">
        <f>IF($C243="OK",_xlfn.NUMBERVALUE(Plantilla!AM254),"")</f>
        <v/>
      </c>
      <c r="AP243" s="6" t="str">
        <f>IF($C243="OK",_xlfn.NUMBERVALUE(Plantilla!AN254),"")</f>
        <v/>
      </c>
      <c r="AQ243" s="4" t="str">
        <f>IF($C243="OK",_xlfn.NUMBERVALUE(Plantilla!AO254),"")</f>
        <v/>
      </c>
      <c r="AR243" s="6" t="str">
        <f>IF($C243="OK",_xlfn.NUMBERVALUE(Plantilla!AP254),"")</f>
        <v/>
      </c>
      <c r="AS243" s="4" t="str">
        <f>IF($C243="OK",_xlfn.NUMBERVALUE(Plantilla!AQ254),"")</f>
        <v/>
      </c>
      <c r="AT243" s="6" t="str">
        <f>IF($C243="OK",_xlfn.NUMBERVALUE(Plantilla!AR254),"")</f>
        <v/>
      </c>
      <c r="AU243" s="4" t="str">
        <f>IF($C243="OK",_xlfn.NUMBERVALUE(Plantilla!AS254),"")</f>
        <v/>
      </c>
      <c r="AV243" s="6" t="str">
        <f>IF($C243="OK",_xlfn.NUMBERVALUE(Plantilla!AT254),"")</f>
        <v/>
      </c>
      <c r="AW243" s="4" t="str">
        <f>IF($C243="OK",_xlfn.NUMBERVALUE(Plantilla!AU254),"")</f>
        <v/>
      </c>
      <c r="AX243" s="6" t="str">
        <f>IF($C243="OK",_xlfn.NUMBERVALUE(Plantilla!AV254),"")</f>
        <v/>
      </c>
      <c r="AY243" s="4" t="str">
        <f>IF($C243="OK",_xlfn.NUMBERVALUE(Plantilla!AW254),"")</f>
        <v/>
      </c>
      <c r="AZ243" s="6" t="str">
        <f>IF($C243="OK",_xlfn.NUMBERVALUE(Plantilla!AX254),"")</f>
        <v/>
      </c>
      <c r="BA243" t="str">
        <f>IF($C243="OK",_xlfn.NUMBERVALUE(Plantilla!AY254),"")</f>
        <v/>
      </c>
      <c r="BB243" t="str">
        <f>IF($C243="OK",_xlfn.NUMBERVALUE(Plantilla!AZ254),"")</f>
        <v/>
      </c>
      <c r="BC243" s="4" t="str">
        <f>IF($C243="OK",_xlfn.NUMBERVALUE(Plantilla!BA254),"")</f>
        <v/>
      </c>
      <c r="BD243" s="6" t="str">
        <f>IF($C243="OK",_xlfn.NUMBERVALUE(Plantilla!BB254),"")</f>
        <v/>
      </c>
      <c r="BE243" s="4" t="str">
        <f>IF($C243="OK",_xlfn.NUMBERVALUE(Plantilla!BC254),"")</f>
        <v/>
      </c>
      <c r="BF243" s="6" t="str">
        <f>IF($C243="OK",_xlfn.NUMBERVALUE(Plantilla!BD254),"")</f>
        <v/>
      </c>
      <c r="BG243" s="4" t="str">
        <f>IF($C243="OK",_xlfn.NUMBERVALUE(Plantilla!BE254),"")</f>
        <v/>
      </c>
      <c r="BH243" s="6" t="str">
        <f>IF($C243="OK",_xlfn.NUMBERVALUE(Plantilla!BF254),"")</f>
        <v/>
      </c>
      <c r="BI243" s="110" t="str">
        <f>IF($C243="OK",_xlfn.NUMBERVALUE(Plantilla!BG254),"")</f>
        <v/>
      </c>
      <c r="BJ243" s="6" t="str">
        <f>IF($C243="OK",_xlfn.NUMBERVALUE(Plantilla!BH254),"")</f>
        <v/>
      </c>
      <c r="BK243" s="109" t="str">
        <f>IF($C243="OK",_xlfn.NUMBERVALUE(Plantilla!BI254),"")</f>
        <v/>
      </c>
      <c r="BL243" s="6" t="str">
        <f>IF($C243="OK",
   IF(Plantilla!BJ254&lt;&gt;"",
      TEXT(VLOOKUP(Plantilla!BJ254,'Tablas '!$Z$4:$AA$6,2,FALSE),"#"),
   ""),
"")</f>
        <v/>
      </c>
      <c r="BM243" s="4" t="str">
        <f>IF($C243="OK",_xlfn.NUMBERVALUE(Plantilla!BK254),"")</f>
        <v/>
      </c>
      <c r="BN243" s="4" t="str">
        <f>IF($C243="OK",_xlfn.NUMBERVALUE(Plantilla!BL254),"")</f>
        <v/>
      </c>
      <c r="BO243" s="6" t="str">
        <f>IF($C243="OK",_xlfn.NUMBERVALUE(Plantilla!BM254),"")</f>
        <v/>
      </c>
      <c r="BP243" s="4" t="str">
        <f>IF($C243="OK",_xlfn.NUMBERVALUE(Plantilla!BN254),"")</f>
        <v/>
      </c>
      <c r="BQ243" s="6" t="str">
        <f>IF($C243="OK",_xlfn.NUMBERVALUE(Plantilla!BO254),"")</f>
        <v/>
      </c>
      <c r="BR243" s="4" t="str">
        <f>IF($C243="OK",_xlfn.NUMBERVALUE(Plantilla!BP254),"")</f>
        <v/>
      </c>
      <c r="BS243" s="6" t="str">
        <f>IF($C243="OK",_xlfn.NUMBERVALUE(Plantilla!BQ254),"")</f>
        <v/>
      </c>
      <c r="BT243" s="4" t="str">
        <f>IF($C243="OK",_xlfn.NUMBERVALUE(Plantilla!BR254),"")</f>
        <v/>
      </c>
      <c r="BU243" s="6" t="str">
        <f>IF($C243="OK",_xlfn.NUMBERVALUE(Plantilla!BS254),"")</f>
        <v/>
      </c>
      <c r="BV243" s="6" t="str">
        <f>IF($C243="OK",_xlfn.NUMBERVALUE(Plantilla!BT254),"")</f>
        <v/>
      </c>
      <c r="BW243" s="6" t="str">
        <f>IF($C243="OK",_xlfn.NUMBERVALUE(Plantilla!BU254),"")</f>
        <v/>
      </c>
      <c r="BX243" s="6" t="str">
        <f>IF($C243="OK",_xlfn.NUMBERVALUE(Plantilla!BV254),"")</f>
        <v/>
      </c>
      <c r="BY243" s="6" t="str">
        <f>IF($C243="OK",_xlfn.NUMBERVALUE(Plantilla!BW254),"")</f>
        <v/>
      </c>
      <c r="BZ243" s="6" t="str">
        <f>IF($C243="OK",_xlfn.NUMBERVALUE(Plantilla!BX254),"")</f>
        <v/>
      </c>
      <c r="CA243" s="6" t="str">
        <f>IF($C243="OK",_xlfn.NUMBERVALUE(Plantilla!BY254),"")</f>
        <v/>
      </c>
      <c r="CB243" s="6" t="str">
        <f>IF($C243="OK",_xlfn.NUMBERVALUE(Plantilla!BZ254),"")</f>
        <v/>
      </c>
      <c r="CC243" s="6" t="str">
        <f>IF($C243="OK",_xlfn.NUMBERVALUE(Plantilla!CA254),"")</f>
        <v/>
      </c>
      <c r="CD243" s="6" t="str">
        <f>IF($C243="OK",_xlfn.NUMBERVALUE(Plantilla!CB254),"")</f>
        <v/>
      </c>
      <c r="CE243" s="6" t="str">
        <f>IF($C243="OK",_xlfn.NUMBERVALUE(Plantilla!CC254),"")</f>
        <v/>
      </c>
      <c r="CF243" s="4" t="str">
        <f>IF($C243="OK",_xlfn.NUMBERVALUE(Plantilla!CD254),"")</f>
        <v/>
      </c>
      <c r="CG243" s="6" t="str">
        <f>IF($C243="OK",_xlfn.NUMBERVALUE(Plantilla!CE254),"")</f>
        <v/>
      </c>
      <c r="CH243" s="6" t="str">
        <f>IF($C243="OK",_xlfn.NUMBERVALUE(Plantilla!CF254),"")</f>
        <v/>
      </c>
      <c r="CI243" s="6" t="str">
        <f>IF($C243="OK",_xlfn.NUMBERVALUE(Plantilla!CG254),"")</f>
        <v/>
      </c>
      <c r="CJ243" s="6" t="str">
        <f>IF($C243="OK",_xlfn.NUMBERVALUE(Plantilla!CH254),"")</f>
        <v/>
      </c>
      <c r="CK243" s="6" t="str">
        <f>IF($C243="OK",_xlfn.NUMBERVALUE(Plantilla!CI254),"")</f>
        <v/>
      </c>
      <c r="CL243" s="6" t="str">
        <f>IF($C243="OK",_xlfn.NUMBERVALUE(Plantilla!CJ254),"")</f>
        <v/>
      </c>
      <c r="CM243" t="str">
        <f>IF($C243="OK",TEXT(Plantilla!CK254,"#"),"")</f>
        <v/>
      </c>
      <c r="CN243" s="6" t="str">
        <f>IF($C243="OK",_xlfn.NUMBERVALUE(Plantilla!CL254),"")</f>
        <v/>
      </c>
      <c r="CO243" s="6" t="str">
        <f>IF($C243="OK",_xlfn.NUMBERVALUE(Plantilla!CM254),"")</f>
        <v/>
      </c>
      <c r="CP243" s="110" t="str">
        <f>IF($C243="OK",_xlfn.NUMBERVALUE(Plantilla!CN254),"")</f>
        <v/>
      </c>
      <c r="CQ243" s="6" t="str">
        <f>IF($C243="OK",_xlfn.NUMBERVALUE(Plantilla!CO254),"")</f>
        <v/>
      </c>
      <c r="CR243" s="109" t="str">
        <f>IF($C243="OK",_xlfn.NUMBERVALUE(Plantilla!CP254),"")</f>
        <v/>
      </c>
      <c r="CS243" s="110" t="str">
        <f>IF($C243="OK",_xlfn.NUMBERVALUE(Plantilla!CQ254),"")</f>
        <v/>
      </c>
      <c r="CT243" s="6" t="str">
        <f>IF($C243="OK",_xlfn.NUMBERVALUE(Plantilla!CR254),"")</f>
        <v/>
      </c>
      <c r="CU243" s="109" t="str">
        <f>IF($C243="OK",_xlfn.NUMBERVALUE(Plantilla!CS254),"")</f>
        <v/>
      </c>
      <c r="CV243" s="110" t="str">
        <f>IF($C243="OK",_xlfn.NUMBERVALUE(Plantilla!CT254),"")</f>
        <v/>
      </c>
      <c r="CW243" s="6" t="str">
        <f>IF($C243="OK",_xlfn.NUMBERVALUE(Plantilla!CU254),"")</f>
        <v/>
      </c>
      <c r="CX243" s="82" t="str">
        <f>IF($C243="OK",_xlfn.NUMBERVALUE(Plantilla!CV254),"")</f>
        <v/>
      </c>
      <c r="CY243" s="6" t="str">
        <f>IF($C243="OK",_xlfn.NUMBERVALUE(Plantilla!CW254),"")</f>
        <v/>
      </c>
      <c r="CZ243" s="82" t="str">
        <f>IF($C243="OK",_xlfn.NUMBERVALUE(Plantilla!CX254),"")</f>
        <v/>
      </c>
      <c r="DA243" s="6" t="str">
        <f>IF($C243="OK",_xlfn.NUMBERVALUE(Plantilla!CY254),"")</f>
        <v/>
      </c>
      <c r="DB243" s="109" t="str">
        <f>IF($C243="OK",_xlfn.NUMBERVALUE(Plantilla!CZ254),"")</f>
        <v/>
      </c>
      <c r="DC243" s="6" t="str">
        <f>IF($C243="OK",_xlfn.NUMBERVALUE(Plantilla!DA254),"")</f>
        <v/>
      </c>
      <c r="DD243" s="6" t="str">
        <f>IF($C243="OK",TEXT(Plantilla!DB254,"#"),"")</f>
        <v/>
      </c>
      <c r="DE243" s="6" t="str">
        <f>IF($C243="OK",_xlfn.NUMBERVALUE(Plantilla!DC254),"")</f>
        <v/>
      </c>
      <c r="DF243" s="4" t="str">
        <f>IF($C243="OK",_xlfn.NUMBERVALUE(Plantilla!DD254),"")</f>
        <v/>
      </c>
      <c r="DG243" s="6" t="str">
        <f>IF($C243="OK",_xlfn.NUMBERVALUE(Plantilla!DE254),"")</f>
        <v/>
      </c>
      <c r="DH243" s="6" t="str">
        <f>IF($C243="OK",_xlfn.NUMBERVALUE(Plantilla!DF254),"")</f>
        <v/>
      </c>
      <c r="DI243" s="6" t="str">
        <f>IF($C243="OK",_xlfn.NUMBERVALUE(Plantilla!DG254),"")</f>
        <v/>
      </c>
      <c r="DJ243" s="6" t="str">
        <f>IF($C243="OK",_xlfn.NUMBERVALUE(Plantilla!DH254),"")</f>
        <v/>
      </c>
      <c r="DK243" s="6" t="str">
        <f>IF($C243="OK",_xlfn.NUMBERVALUE(Plantilla!DI254),"")</f>
        <v/>
      </c>
      <c r="DL243" s="6" t="str">
        <f>IF($C243="OK",_xlfn.NUMBERVALUE(Plantilla!DJ254),"")</f>
        <v/>
      </c>
      <c r="DM243" s="6" t="str">
        <f>IF($C243="OK",_xlfn.NUMBERVALUE(Plantilla!DK254),"")</f>
        <v/>
      </c>
      <c r="DN243" s="6" t="str">
        <f>IF($C243="OK",_xlfn.NUMBERVALUE(Plantilla!DL254),"")</f>
        <v/>
      </c>
      <c r="DO243" s="6" t="str">
        <f>IF($C243="OK",_xlfn.NUMBERVALUE(Plantilla!DM254),"")</f>
        <v/>
      </c>
      <c r="DP243" s="6" t="str">
        <f>IF($C243="OK",_xlfn.NUMBERVALUE(Plantilla!DN254),"")</f>
        <v/>
      </c>
      <c r="DQ243" s="6" t="str">
        <f>IF($C243="OK",_xlfn.NUMBERVALUE(Plantilla!DO254),"")</f>
        <v/>
      </c>
      <c r="DR243" s="6" t="str">
        <f>IF($C243="OK",_xlfn.NUMBERVALUE(Plantilla!DP254),"")</f>
        <v/>
      </c>
      <c r="DS243" t="str">
        <f>IF($C243="OK",TEXT(Plantilla!DR254,"#"),"")</f>
        <v/>
      </c>
      <c r="DT243" s="6"/>
    </row>
    <row r="244" spans="1:124" x14ac:dyDescent="0.25">
      <c r="A244" t="str">
        <f>IF(Plantilla!$I$6="¡Perfecto!, Guarda el archivo y adjúntalo a tu interfaz de Nómina Electrónica","OK","Error")</f>
        <v>OK</v>
      </c>
      <c r="B244" t="str">
        <f>IF(Plantilla!$I$6="¡Perfecto!, Guarda el archivo y adjúntalo a tu interfaz de Nómina Electrónica",MID(Plantilla!$D$2,SEARCH("V",Plantilla!$D$2),10),"")</f>
        <v>V2.0</v>
      </c>
      <c r="C244" t="str">
        <f>Plantilla!C255</f>
        <v/>
      </c>
      <c r="D244" t="str">
        <f>IF($C244="OK",Plantilla!B255,"")</f>
        <v/>
      </c>
      <c r="E244" t="str">
        <f>IF($C244="OK",
   VLOOKUP(Plantilla!$E$4,'Tablas '!$AP$4:$AT$6,5,FALSE),
"")</f>
        <v/>
      </c>
      <c r="F244" t="str">
        <f>IF($C244="OK",TEXT(Plantilla!D255,"#"),"")</f>
        <v/>
      </c>
      <c r="G244" t="str">
        <f>IF($C244="OK",
   VLOOKUP(Plantilla!E255,'Tablas '!$B$4:$C$14,2,FALSE),
"")</f>
        <v/>
      </c>
      <c r="H244" t="str">
        <f>IF($C244="OK",TEXT(Plantilla!F255,"#"),"")</f>
        <v/>
      </c>
      <c r="I244" t="str">
        <f>IF($C244="OK",TEXT(Plantilla!G255,"#"),"")</f>
        <v/>
      </c>
      <c r="J244" t="str">
        <f>IF($C244="OK",TEXT(Plantilla!H255,"#"),"")</f>
        <v/>
      </c>
      <c r="K244" t="str">
        <f>IF($C244="OK",TEXT(Plantilla!I255,"#"),"")</f>
        <v/>
      </c>
      <c r="L244" t="str">
        <f>IF($C244="OK",TEXT(Plantilla!J255,"#"),"")</f>
        <v/>
      </c>
      <c r="M244" t="str">
        <f>IF($C244="OK",TEXT(Plantilla!K255,"#"),"")</f>
        <v/>
      </c>
      <c r="N244" t="str">
        <f>IF($C244="OK",
   CONCATENATE(YEAR(Plantilla!L255),"-",TEXT(MONTH(Plantilla!L255),"00"),"-",TEXT(DAY(Plantilla!L255),"00")),
"")</f>
        <v/>
      </c>
      <c r="O244" t="str">
        <f>IF($C244="OK",_xlfn.NUMBERVALUE(Plantilla!M255),"")</f>
        <v/>
      </c>
      <c r="P244" t="str">
        <f>IF($C244="OK",
   IF(Plantilla!N255&lt;&gt;"",
      CONCATENATE(YEAR(Plantilla!N255),"-",TEXT(MONTH(Plantilla!N255),"00"),"-",TEXT(DAY(Plantilla!N255),"00")),
   ""),
"")</f>
        <v/>
      </c>
      <c r="Q244" t="str">
        <f>IF($C244="OK",
   VLOOKUP(Plantilla!O255,'Tablas '!$E$4:$F$19,2,FALSE),
"")</f>
        <v/>
      </c>
      <c r="R244" t="str">
        <f>IF($C244="OK",
   VLOOKUP(Plantilla!P255,'Tablas '!$H$4:$I$5,2,FALSE),
"")</f>
        <v/>
      </c>
      <c r="S244" t="str">
        <f>IF($C244="OK",
   VLOOKUP(Plantilla!Q255,'Tablas '!$K$4:$L$8,2,FALSE),
"")</f>
        <v/>
      </c>
      <c r="T244" t="str">
        <f>IF($C244="OK",
   VLOOKUP(Plantilla!R255,'Tablas '!$AE$4:$AF$6,2,FALSE),
"")</f>
        <v/>
      </c>
      <c r="U244" t="str">
        <f>IF($C244="OK",
   VLOOKUP(Plantilla!S255,'Tablas '!$AE$4:$AF$6,2,FALSE),
"")</f>
        <v/>
      </c>
      <c r="V244" t="str">
        <f>IF($C244="OK",TEXT(Plantilla!T255,"#"),"")</f>
        <v/>
      </c>
      <c r="W244" s="84" t="str">
        <f>IF($C244="OK",
   VLOOKUP(Plantilla!U255,'Tablas '!$AM$4:$AN$1126,2,FALSE),
"")</f>
        <v/>
      </c>
      <c r="X244" t="str">
        <f>IF($C244="OK",TEXT(Plantilla!V255,"#"),"")</f>
        <v/>
      </c>
      <c r="Y244" t="str">
        <f>IF($C244="OK",
   CONCATENATE(YEAR(Plantilla!W255),"-",TEXT(MONTH(Plantilla!W255),"00"),"-",TEXT(DAY(Plantilla!W255),"00")),
"")</f>
        <v/>
      </c>
      <c r="Z244" t="str">
        <f>IF($C244="OK",
   CONCATENATE(YEAR(Plantilla!X255),"-",TEXT(MONTH(Plantilla!X255),"00"),"-",TEXT(DAY(Plantilla!X255),"00")),
"")</f>
        <v/>
      </c>
      <c r="AA244" t="str">
        <f>IF($C244="OK",
   TEXT(VLOOKUP(Plantilla!Y255,'Tablas '!$Q$4:$R$9,2,FALSE),"#"),
"")</f>
        <v/>
      </c>
      <c r="AB244" t="str">
        <f>IF($C244="OK",
   CONCATENATE(YEAR(Plantilla!Z255),"-",TEXT(MONTH(Plantilla!Z255),"00"),"-",TEXT(DAY(Plantilla!Z255),"00")),
"")</f>
        <v/>
      </c>
      <c r="AC244" t="str">
        <f>IF($C244="OK",
   TEXT(VLOOKUP(Plantilla!AA255,'Tablas '!$T$4:$U$13,2,FALSE),"#"),
"")</f>
        <v/>
      </c>
      <c r="AD244" t="str">
        <f>IF($C244="OK",TEXT(Plantilla!AB255,"#"),"")</f>
        <v/>
      </c>
      <c r="AE244" t="str">
        <f>IF($C244="OK",
   IF(Plantilla!AC255&lt;&gt;"",
      TEXT(VLOOKUP(Plantilla!AC255,'Tablas '!$W$4:$X$7,2,FALSE),"#"),
   ""),
"")</f>
        <v/>
      </c>
      <c r="AF244" t="str">
        <f>IF($C244="OK",TEXT(Plantilla!AD255,"#"),"")</f>
        <v/>
      </c>
      <c r="AG244" s="6" t="str">
        <f>IF($C244="OK",_xlfn.NUMBERVALUE(Plantilla!AE255),"")</f>
        <v/>
      </c>
      <c r="AH244" s="4" t="str">
        <f>IF($C244="OK",_xlfn.NUMBERVALUE(Plantilla!AF255),"")</f>
        <v/>
      </c>
      <c r="AI244" s="6" t="str">
        <f>IF($C244="OK",_xlfn.NUMBERVALUE(Plantilla!AG255),"")</f>
        <v/>
      </c>
      <c r="AJ244" s="6" t="str">
        <f>IF($C244="OK",_xlfn.NUMBERVALUE(Plantilla!AH255),"")</f>
        <v/>
      </c>
      <c r="AK244" s="6" t="str">
        <f>IF($C244="OK",_xlfn.NUMBERVALUE(Plantilla!AI255),"")</f>
        <v/>
      </c>
      <c r="AL244" s="6" t="str">
        <f>IF($C244="OK",_xlfn.NUMBERVALUE(Plantilla!AJ255),"")</f>
        <v/>
      </c>
      <c r="AM244" s="4" t="str">
        <f>IF($C244="OK",_xlfn.NUMBERVALUE(Plantilla!AK255),"")</f>
        <v/>
      </c>
      <c r="AN244" s="6" t="str">
        <f>IF($C244="OK",_xlfn.NUMBERVALUE(Plantilla!AL255),"")</f>
        <v/>
      </c>
      <c r="AO244" s="4" t="str">
        <f>IF($C244="OK",_xlfn.NUMBERVALUE(Plantilla!AM255),"")</f>
        <v/>
      </c>
      <c r="AP244" s="6" t="str">
        <f>IF($C244="OK",_xlfn.NUMBERVALUE(Plantilla!AN255),"")</f>
        <v/>
      </c>
      <c r="AQ244" s="4" t="str">
        <f>IF($C244="OK",_xlfn.NUMBERVALUE(Plantilla!AO255),"")</f>
        <v/>
      </c>
      <c r="AR244" s="6" t="str">
        <f>IF($C244="OK",_xlfn.NUMBERVALUE(Plantilla!AP255),"")</f>
        <v/>
      </c>
      <c r="AS244" s="4" t="str">
        <f>IF($C244="OK",_xlfn.NUMBERVALUE(Plantilla!AQ255),"")</f>
        <v/>
      </c>
      <c r="AT244" s="6" t="str">
        <f>IF($C244="OK",_xlfn.NUMBERVALUE(Plantilla!AR255),"")</f>
        <v/>
      </c>
      <c r="AU244" s="4" t="str">
        <f>IF($C244="OK",_xlfn.NUMBERVALUE(Plantilla!AS255),"")</f>
        <v/>
      </c>
      <c r="AV244" s="6" t="str">
        <f>IF($C244="OK",_xlfn.NUMBERVALUE(Plantilla!AT255),"")</f>
        <v/>
      </c>
      <c r="AW244" s="4" t="str">
        <f>IF($C244="OK",_xlfn.NUMBERVALUE(Plantilla!AU255),"")</f>
        <v/>
      </c>
      <c r="AX244" s="6" t="str">
        <f>IF($C244="OK",_xlfn.NUMBERVALUE(Plantilla!AV255),"")</f>
        <v/>
      </c>
      <c r="AY244" s="4" t="str">
        <f>IF($C244="OK",_xlfn.NUMBERVALUE(Plantilla!AW255),"")</f>
        <v/>
      </c>
      <c r="AZ244" s="6" t="str">
        <f>IF($C244="OK",_xlfn.NUMBERVALUE(Plantilla!AX255),"")</f>
        <v/>
      </c>
      <c r="BA244" t="str">
        <f>IF($C244="OK",_xlfn.NUMBERVALUE(Plantilla!AY255),"")</f>
        <v/>
      </c>
      <c r="BB244" t="str">
        <f>IF($C244="OK",_xlfn.NUMBERVALUE(Plantilla!AZ255),"")</f>
        <v/>
      </c>
      <c r="BC244" s="4" t="str">
        <f>IF($C244="OK",_xlfn.NUMBERVALUE(Plantilla!BA255),"")</f>
        <v/>
      </c>
      <c r="BD244" s="6" t="str">
        <f>IF($C244="OK",_xlfn.NUMBERVALUE(Plantilla!BB255),"")</f>
        <v/>
      </c>
      <c r="BE244" s="4" t="str">
        <f>IF($C244="OK",_xlfn.NUMBERVALUE(Plantilla!BC255),"")</f>
        <v/>
      </c>
      <c r="BF244" s="6" t="str">
        <f>IF($C244="OK",_xlfn.NUMBERVALUE(Plantilla!BD255),"")</f>
        <v/>
      </c>
      <c r="BG244" s="4" t="str">
        <f>IF($C244="OK",_xlfn.NUMBERVALUE(Plantilla!BE255),"")</f>
        <v/>
      </c>
      <c r="BH244" s="6" t="str">
        <f>IF($C244="OK",_xlfn.NUMBERVALUE(Plantilla!BF255),"")</f>
        <v/>
      </c>
      <c r="BI244" s="110" t="str">
        <f>IF($C244="OK",_xlfn.NUMBERVALUE(Plantilla!BG255),"")</f>
        <v/>
      </c>
      <c r="BJ244" s="6" t="str">
        <f>IF($C244="OK",_xlfn.NUMBERVALUE(Plantilla!BH255),"")</f>
        <v/>
      </c>
      <c r="BK244" s="109" t="str">
        <f>IF($C244="OK",_xlfn.NUMBERVALUE(Plantilla!BI255),"")</f>
        <v/>
      </c>
      <c r="BL244" s="6" t="str">
        <f>IF($C244="OK",
   IF(Plantilla!BJ255&lt;&gt;"",
      TEXT(VLOOKUP(Plantilla!BJ255,'Tablas '!$Z$4:$AA$6,2,FALSE),"#"),
   ""),
"")</f>
        <v/>
      </c>
      <c r="BM244" s="4" t="str">
        <f>IF($C244="OK",_xlfn.NUMBERVALUE(Plantilla!BK255),"")</f>
        <v/>
      </c>
      <c r="BN244" s="4" t="str">
        <f>IF($C244="OK",_xlfn.NUMBERVALUE(Plantilla!BL255),"")</f>
        <v/>
      </c>
      <c r="BO244" s="6" t="str">
        <f>IF($C244="OK",_xlfn.NUMBERVALUE(Plantilla!BM255),"")</f>
        <v/>
      </c>
      <c r="BP244" s="4" t="str">
        <f>IF($C244="OK",_xlfn.NUMBERVALUE(Plantilla!BN255),"")</f>
        <v/>
      </c>
      <c r="BQ244" s="6" t="str">
        <f>IF($C244="OK",_xlfn.NUMBERVALUE(Plantilla!BO255),"")</f>
        <v/>
      </c>
      <c r="BR244" s="4" t="str">
        <f>IF($C244="OK",_xlfn.NUMBERVALUE(Plantilla!BP255),"")</f>
        <v/>
      </c>
      <c r="BS244" s="6" t="str">
        <f>IF($C244="OK",_xlfn.NUMBERVALUE(Plantilla!BQ255),"")</f>
        <v/>
      </c>
      <c r="BT244" s="4" t="str">
        <f>IF($C244="OK",_xlfn.NUMBERVALUE(Plantilla!BR255),"")</f>
        <v/>
      </c>
      <c r="BU244" s="6" t="str">
        <f>IF($C244="OK",_xlfn.NUMBERVALUE(Plantilla!BS255),"")</f>
        <v/>
      </c>
      <c r="BV244" s="6" t="str">
        <f>IF($C244="OK",_xlfn.NUMBERVALUE(Plantilla!BT255),"")</f>
        <v/>
      </c>
      <c r="BW244" s="6" t="str">
        <f>IF($C244="OK",_xlfn.NUMBERVALUE(Plantilla!BU255),"")</f>
        <v/>
      </c>
      <c r="BX244" s="6" t="str">
        <f>IF($C244="OK",_xlfn.NUMBERVALUE(Plantilla!BV255),"")</f>
        <v/>
      </c>
      <c r="BY244" s="6" t="str">
        <f>IF($C244="OK",_xlfn.NUMBERVALUE(Plantilla!BW255),"")</f>
        <v/>
      </c>
      <c r="BZ244" s="6" t="str">
        <f>IF($C244="OK",_xlfn.NUMBERVALUE(Plantilla!BX255),"")</f>
        <v/>
      </c>
      <c r="CA244" s="6" t="str">
        <f>IF($C244="OK",_xlfn.NUMBERVALUE(Plantilla!BY255),"")</f>
        <v/>
      </c>
      <c r="CB244" s="6" t="str">
        <f>IF($C244="OK",_xlfn.NUMBERVALUE(Plantilla!BZ255),"")</f>
        <v/>
      </c>
      <c r="CC244" s="6" t="str">
        <f>IF($C244="OK",_xlfn.NUMBERVALUE(Plantilla!CA255),"")</f>
        <v/>
      </c>
      <c r="CD244" s="6" t="str">
        <f>IF($C244="OK",_xlfn.NUMBERVALUE(Plantilla!CB255),"")</f>
        <v/>
      </c>
      <c r="CE244" s="6" t="str">
        <f>IF($C244="OK",_xlfn.NUMBERVALUE(Plantilla!CC255),"")</f>
        <v/>
      </c>
      <c r="CF244" s="4" t="str">
        <f>IF($C244="OK",_xlfn.NUMBERVALUE(Plantilla!CD255),"")</f>
        <v/>
      </c>
      <c r="CG244" s="6" t="str">
        <f>IF($C244="OK",_xlfn.NUMBERVALUE(Plantilla!CE255),"")</f>
        <v/>
      </c>
      <c r="CH244" s="6" t="str">
        <f>IF($C244="OK",_xlfn.NUMBERVALUE(Plantilla!CF255),"")</f>
        <v/>
      </c>
      <c r="CI244" s="6" t="str">
        <f>IF($C244="OK",_xlfn.NUMBERVALUE(Plantilla!CG255),"")</f>
        <v/>
      </c>
      <c r="CJ244" s="6" t="str">
        <f>IF($C244="OK",_xlfn.NUMBERVALUE(Plantilla!CH255),"")</f>
        <v/>
      </c>
      <c r="CK244" s="6" t="str">
        <f>IF($C244="OK",_xlfn.NUMBERVALUE(Plantilla!CI255),"")</f>
        <v/>
      </c>
      <c r="CL244" s="6" t="str">
        <f>IF($C244="OK",_xlfn.NUMBERVALUE(Plantilla!CJ255),"")</f>
        <v/>
      </c>
      <c r="CM244" t="str">
        <f>IF($C244="OK",TEXT(Plantilla!CK255,"#"),"")</f>
        <v/>
      </c>
      <c r="CN244" s="6" t="str">
        <f>IF($C244="OK",_xlfn.NUMBERVALUE(Plantilla!CL255),"")</f>
        <v/>
      </c>
      <c r="CO244" s="6" t="str">
        <f>IF($C244="OK",_xlfn.NUMBERVALUE(Plantilla!CM255),"")</f>
        <v/>
      </c>
      <c r="CP244" s="110" t="str">
        <f>IF($C244="OK",_xlfn.NUMBERVALUE(Plantilla!CN255),"")</f>
        <v/>
      </c>
      <c r="CQ244" s="6" t="str">
        <f>IF($C244="OK",_xlfn.NUMBERVALUE(Plantilla!CO255),"")</f>
        <v/>
      </c>
      <c r="CR244" s="109" t="str">
        <f>IF($C244="OK",_xlfn.NUMBERVALUE(Plantilla!CP255),"")</f>
        <v/>
      </c>
      <c r="CS244" s="110" t="str">
        <f>IF($C244="OK",_xlfn.NUMBERVALUE(Plantilla!CQ255),"")</f>
        <v/>
      </c>
      <c r="CT244" s="6" t="str">
        <f>IF($C244="OK",_xlfn.NUMBERVALUE(Plantilla!CR255),"")</f>
        <v/>
      </c>
      <c r="CU244" s="109" t="str">
        <f>IF($C244="OK",_xlfn.NUMBERVALUE(Plantilla!CS255),"")</f>
        <v/>
      </c>
      <c r="CV244" s="110" t="str">
        <f>IF($C244="OK",_xlfn.NUMBERVALUE(Plantilla!CT255),"")</f>
        <v/>
      </c>
      <c r="CW244" s="6" t="str">
        <f>IF($C244="OK",_xlfn.NUMBERVALUE(Plantilla!CU255),"")</f>
        <v/>
      </c>
      <c r="CX244" s="82" t="str">
        <f>IF($C244="OK",_xlfn.NUMBERVALUE(Plantilla!CV255),"")</f>
        <v/>
      </c>
      <c r="CY244" s="6" t="str">
        <f>IF($C244="OK",_xlfn.NUMBERVALUE(Plantilla!CW255),"")</f>
        <v/>
      </c>
      <c r="CZ244" s="82" t="str">
        <f>IF($C244="OK",_xlfn.NUMBERVALUE(Plantilla!CX255),"")</f>
        <v/>
      </c>
      <c r="DA244" s="6" t="str">
        <f>IF($C244="OK",_xlfn.NUMBERVALUE(Plantilla!CY255),"")</f>
        <v/>
      </c>
      <c r="DB244" s="109" t="str">
        <f>IF($C244="OK",_xlfn.NUMBERVALUE(Plantilla!CZ255),"")</f>
        <v/>
      </c>
      <c r="DC244" s="6" t="str">
        <f>IF($C244="OK",_xlfn.NUMBERVALUE(Plantilla!DA255),"")</f>
        <v/>
      </c>
      <c r="DD244" s="6" t="str">
        <f>IF($C244="OK",TEXT(Plantilla!DB255,"#"),"")</f>
        <v/>
      </c>
      <c r="DE244" s="6" t="str">
        <f>IF($C244="OK",_xlfn.NUMBERVALUE(Plantilla!DC255),"")</f>
        <v/>
      </c>
      <c r="DF244" s="4" t="str">
        <f>IF($C244="OK",_xlfn.NUMBERVALUE(Plantilla!DD255),"")</f>
        <v/>
      </c>
      <c r="DG244" s="6" t="str">
        <f>IF($C244="OK",_xlfn.NUMBERVALUE(Plantilla!DE255),"")</f>
        <v/>
      </c>
      <c r="DH244" s="6" t="str">
        <f>IF($C244="OK",_xlfn.NUMBERVALUE(Plantilla!DF255),"")</f>
        <v/>
      </c>
      <c r="DI244" s="6" t="str">
        <f>IF($C244="OK",_xlfn.NUMBERVALUE(Plantilla!DG255),"")</f>
        <v/>
      </c>
      <c r="DJ244" s="6" t="str">
        <f>IF($C244="OK",_xlfn.NUMBERVALUE(Plantilla!DH255),"")</f>
        <v/>
      </c>
      <c r="DK244" s="6" t="str">
        <f>IF($C244="OK",_xlfn.NUMBERVALUE(Plantilla!DI255),"")</f>
        <v/>
      </c>
      <c r="DL244" s="6" t="str">
        <f>IF($C244="OK",_xlfn.NUMBERVALUE(Plantilla!DJ255),"")</f>
        <v/>
      </c>
      <c r="DM244" s="6" t="str">
        <f>IF($C244="OK",_xlfn.NUMBERVALUE(Plantilla!DK255),"")</f>
        <v/>
      </c>
      <c r="DN244" s="6" t="str">
        <f>IF($C244="OK",_xlfn.NUMBERVALUE(Plantilla!DL255),"")</f>
        <v/>
      </c>
      <c r="DO244" s="6" t="str">
        <f>IF($C244="OK",_xlfn.NUMBERVALUE(Plantilla!DM255),"")</f>
        <v/>
      </c>
      <c r="DP244" s="6" t="str">
        <f>IF($C244="OK",_xlfn.NUMBERVALUE(Plantilla!DN255),"")</f>
        <v/>
      </c>
      <c r="DQ244" s="6" t="str">
        <f>IF($C244="OK",_xlfn.NUMBERVALUE(Plantilla!DO255),"")</f>
        <v/>
      </c>
      <c r="DR244" s="6" t="str">
        <f>IF($C244="OK",_xlfn.NUMBERVALUE(Plantilla!DP255),"")</f>
        <v/>
      </c>
      <c r="DS244" t="str">
        <f>IF($C244="OK",TEXT(Plantilla!DR255,"#"),"")</f>
        <v/>
      </c>
      <c r="DT244" s="6"/>
    </row>
    <row r="245" spans="1:124" x14ac:dyDescent="0.25">
      <c r="A245" t="str">
        <f>IF(Plantilla!$I$6="¡Perfecto!, Guarda el archivo y adjúntalo a tu interfaz de Nómina Electrónica","OK","Error")</f>
        <v>OK</v>
      </c>
      <c r="B245" t="str">
        <f>IF(Plantilla!$I$6="¡Perfecto!, Guarda el archivo y adjúntalo a tu interfaz de Nómina Electrónica",MID(Plantilla!$D$2,SEARCH("V",Plantilla!$D$2),10),"")</f>
        <v>V2.0</v>
      </c>
      <c r="C245" t="str">
        <f>Plantilla!C256</f>
        <v/>
      </c>
      <c r="D245" t="str">
        <f>IF($C245="OK",Plantilla!B256,"")</f>
        <v/>
      </c>
      <c r="E245" t="str">
        <f>IF($C245="OK",
   VLOOKUP(Plantilla!$E$4,'Tablas '!$AP$4:$AT$6,5,FALSE),
"")</f>
        <v/>
      </c>
      <c r="F245" t="str">
        <f>IF($C245="OK",TEXT(Plantilla!D256,"#"),"")</f>
        <v/>
      </c>
      <c r="G245" t="str">
        <f>IF($C245="OK",
   VLOOKUP(Plantilla!E256,'Tablas '!$B$4:$C$14,2,FALSE),
"")</f>
        <v/>
      </c>
      <c r="H245" t="str">
        <f>IF($C245="OK",TEXT(Plantilla!F256,"#"),"")</f>
        <v/>
      </c>
      <c r="I245" t="str">
        <f>IF($C245="OK",TEXT(Plantilla!G256,"#"),"")</f>
        <v/>
      </c>
      <c r="J245" t="str">
        <f>IF($C245="OK",TEXT(Plantilla!H256,"#"),"")</f>
        <v/>
      </c>
      <c r="K245" t="str">
        <f>IF($C245="OK",TEXT(Plantilla!I256,"#"),"")</f>
        <v/>
      </c>
      <c r="L245" t="str">
        <f>IF($C245="OK",TEXT(Plantilla!J256,"#"),"")</f>
        <v/>
      </c>
      <c r="M245" t="str">
        <f>IF($C245="OK",TEXT(Plantilla!K256,"#"),"")</f>
        <v/>
      </c>
      <c r="N245" t="str">
        <f>IF($C245="OK",
   CONCATENATE(YEAR(Plantilla!L256),"-",TEXT(MONTH(Plantilla!L256),"00"),"-",TEXT(DAY(Plantilla!L256),"00")),
"")</f>
        <v/>
      </c>
      <c r="O245" t="str">
        <f>IF($C245="OK",_xlfn.NUMBERVALUE(Plantilla!M256),"")</f>
        <v/>
      </c>
      <c r="P245" t="str">
        <f>IF($C245="OK",
   IF(Plantilla!N256&lt;&gt;"",
      CONCATENATE(YEAR(Plantilla!N256),"-",TEXT(MONTH(Plantilla!N256),"00"),"-",TEXT(DAY(Plantilla!N256),"00")),
   ""),
"")</f>
        <v/>
      </c>
      <c r="Q245" t="str">
        <f>IF($C245="OK",
   VLOOKUP(Plantilla!O256,'Tablas '!$E$4:$F$19,2,FALSE),
"")</f>
        <v/>
      </c>
      <c r="R245" t="str">
        <f>IF($C245="OK",
   VLOOKUP(Plantilla!P256,'Tablas '!$H$4:$I$5,2,FALSE),
"")</f>
        <v/>
      </c>
      <c r="S245" t="str">
        <f>IF($C245="OK",
   VLOOKUP(Plantilla!Q256,'Tablas '!$K$4:$L$8,2,FALSE),
"")</f>
        <v/>
      </c>
      <c r="T245" t="str">
        <f>IF($C245="OK",
   VLOOKUP(Plantilla!R256,'Tablas '!$AE$4:$AF$6,2,FALSE),
"")</f>
        <v/>
      </c>
      <c r="U245" t="str">
        <f>IF($C245="OK",
   VLOOKUP(Plantilla!S256,'Tablas '!$AE$4:$AF$6,2,FALSE),
"")</f>
        <v/>
      </c>
      <c r="V245" t="str">
        <f>IF($C245="OK",TEXT(Plantilla!T256,"#"),"")</f>
        <v/>
      </c>
      <c r="W245" s="84" t="str">
        <f>IF($C245="OK",
   VLOOKUP(Plantilla!U256,'Tablas '!$AM$4:$AN$1126,2,FALSE),
"")</f>
        <v/>
      </c>
      <c r="X245" t="str">
        <f>IF($C245="OK",TEXT(Plantilla!V256,"#"),"")</f>
        <v/>
      </c>
      <c r="Y245" t="str">
        <f>IF($C245="OK",
   CONCATENATE(YEAR(Plantilla!W256),"-",TEXT(MONTH(Plantilla!W256),"00"),"-",TEXT(DAY(Plantilla!W256),"00")),
"")</f>
        <v/>
      </c>
      <c r="Z245" t="str">
        <f>IF($C245="OK",
   CONCATENATE(YEAR(Plantilla!X256),"-",TEXT(MONTH(Plantilla!X256),"00"),"-",TEXT(DAY(Plantilla!X256),"00")),
"")</f>
        <v/>
      </c>
      <c r="AA245" t="str">
        <f>IF($C245="OK",
   TEXT(VLOOKUP(Plantilla!Y256,'Tablas '!$Q$4:$R$9,2,FALSE),"#"),
"")</f>
        <v/>
      </c>
      <c r="AB245" t="str">
        <f>IF($C245="OK",
   CONCATENATE(YEAR(Plantilla!Z256),"-",TEXT(MONTH(Plantilla!Z256),"00"),"-",TEXT(DAY(Plantilla!Z256),"00")),
"")</f>
        <v/>
      </c>
      <c r="AC245" t="str">
        <f>IF($C245="OK",
   TEXT(VLOOKUP(Plantilla!AA256,'Tablas '!$T$4:$U$13,2,FALSE),"#"),
"")</f>
        <v/>
      </c>
      <c r="AD245" t="str">
        <f>IF($C245="OK",TEXT(Plantilla!AB256,"#"),"")</f>
        <v/>
      </c>
      <c r="AE245" t="str">
        <f>IF($C245="OK",
   IF(Plantilla!AC256&lt;&gt;"",
      TEXT(VLOOKUP(Plantilla!AC256,'Tablas '!$W$4:$X$7,2,FALSE),"#"),
   ""),
"")</f>
        <v/>
      </c>
      <c r="AF245" t="str">
        <f>IF($C245="OK",TEXT(Plantilla!AD256,"#"),"")</f>
        <v/>
      </c>
      <c r="AG245" s="6" t="str">
        <f>IF($C245="OK",_xlfn.NUMBERVALUE(Plantilla!AE256),"")</f>
        <v/>
      </c>
      <c r="AH245" s="4" t="str">
        <f>IF($C245="OK",_xlfn.NUMBERVALUE(Plantilla!AF256),"")</f>
        <v/>
      </c>
      <c r="AI245" s="6" t="str">
        <f>IF($C245="OK",_xlfn.NUMBERVALUE(Plantilla!AG256),"")</f>
        <v/>
      </c>
      <c r="AJ245" s="6" t="str">
        <f>IF($C245="OK",_xlfn.NUMBERVALUE(Plantilla!AH256),"")</f>
        <v/>
      </c>
      <c r="AK245" s="6" t="str">
        <f>IF($C245="OK",_xlfn.NUMBERVALUE(Plantilla!AI256),"")</f>
        <v/>
      </c>
      <c r="AL245" s="6" t="str">
        <f>IF($C245="OK",_xlfn.NUMBERVALUE(Plantilla!AJ256),"")</f>
        <v/>
      </c>
      <c r="AM245" s="4" t="str">
        <f>IF($C245="OK",_xlfn.NUMBERVALUE(Plantilla!AK256),"")</f>
        <v/>
      </c>
      <c r="AN245" s="6" t="str">
        <f>IF($C245="OK",_xlfn.NUMBERVALUE(Plantilla!AL256),"")</f>
        <v/>
      </c>
      <c r="AO245" s="4" t="str">
        <f>IF($C245="OK",_xlfn.NUMBERVALUE(Plantilla!AM256),"")</f>
        <v/>
      </c>
      <c r="AP245" s="6" t="str">
        <f>IF($C245="OK",_xlfn.NUMBERVALUE(Plantilla!AN256),"")</f>
        <v/>
      </c>
      <c r="AQ245" s="4" t="str">
        <f>IF($C245="OK",_xlfn.NUMBERVALUE(Plantilla!AO256),"")</f>
        <v/>
      </c>
      <c r="AR245" s="6" t="str">
        <f>IF($C245="OK",_xlfn.NUMBERVALUE(Plantilla!AP256),"")</f>
        <v/>
      </c>
      <c r="AS245" s="4" t="str">
        <f>IF($C245="OK",_xlfn.NUMBERVALUE(Plantilla!AQ256),"")</f>
        <v/>
      </c>
      <c r="AT245" s="6" t="str">
        <f>IF($C245="OK",_xlfn.NUMBERVALUE(Plantilla!AR256),"")</f>
        <v/>
      </c>
      <c r="AU245" s="4" t="str">
        <f>IF($C245="OK",_xlfn.NUMBERVALUE(Plantilla!AS256),"")</f>
        <v/>
      </c>
      <c r="AV245" s="6" t="str">
        <f>IF($C245="OK",_xlfn.NUMBERVALUE(Plantilla!AT256),"")</f>
        <v/>
      </c>
      <c r="AW245" s="4" t="str">
        <f>IF($C245="OK",_xlfn.NUMBERVALUE(Plantilla!AU256),"")</f>
        <v/>
      </c>
      <c r="AX245" s="6" t="str">
        <f>IF($C245="OK",_xlfn.NUMBERVALUE(Plantilla!AV256),"")</f>
        <v/>
      </c>
      <c r="AY245" s="4" t="str">
        <f>IF($C245="OK",_xlfn.NUMBERVALUE(Plantilla!AW256),"")</f>
        <v/>
      </c>
      <c r="AZ245" s="6" t="str">
        <f>IF($C245="OK",_xlfn.NUMBERVALUE(Plantilla!AX256),"")</f>
        <v/>
      </c>
      <c r="BA245" t="str">
        <f>IF($C245="OK",_xlfn.NUMBERVALUE(Plantilla!AY256),"")</f>
        <v/>
      </c>
      <c r="BB245" t="str">
        <f>IF($C245="OK",_xlfn.NUMBERVALUE(Plantilla!AZ256),"")</f>
        <v/>
      </c>
      <c r="BC245" s="4" t="str">
        <f>IF($C245="OK",_xlfn.NUMBERVALUE(Plantilla!BA256),"")</f>
        <v/>
      </c>
      <c r="BD245" s="6" t="str">
        <f>IF($C245="OK",_xlfn.NUMBERVALUE(Plantilla!BB256),"")</f>
        <v/>
      </c>
      <c r="BE245" s="4" t="str">
        <f>IF($C245="OK",_xlfn.NUMBERVALUE(Plantilla!BC256),"")</f>
        <v/>
      </c>
      <c r="BF245" s="6" t="str">
        <f>IF($C245="OK",_xlfn.NUMBERVALUE(Plantilla!BD256),"")</f>
        <v/>
      </c>
      <c r="BG245" s="4" t="str">
        <f>IF($C245="OK",_xlfn.NUMBERVALUE(Plantilla!BE256),"")</f>
        <v/>
      </c>
      <c r="BH245" s="6" t="str">
        <f>IF($C245="OK",_xlfn.NUMBERVALUE(Plantilla!BF256),"")</f>
        <v/>
      </c>
      <c r="BI245" s="110" t="str">
        <f>IF($C245="OK",_xlfn.NUMBERVALUE(Plantilla!BG256),"")</f>
        <v/>
      </c>
      <c r="BJ245" s="6" t="str">
        <f>IF($C245="OK",_xlfn.NUMBERVALUE(Plantilla!BH256),"")</f>
        <v/>
      </c>
      <c r="BK245" s="109" t="str">
        <f>IF($C245="OK",_xlfn.NUMBERVALUE(Plantilla!BI256),"")</f>
        <v/>
      </c>
      <c r="BL245" s="6" t="str">
        <f>IF($C245="OK",
   IF(Plantilla!BJ256&lt;&gt;"",
      TEXT(VLOOKUP(Plantilla!BJ256,'Tablas '!$Z$4:$AA$6,2,FALSE),"#"),
   ""),
"")</f>
        <v/>
      </c>
      <c r="BM245" s="4" t="str">
        <f>IF($C245="OK",_xlfn.NUMBERVALUE(Plantilla!BK256),"")</f>
        <v/>
      </c>
      <c r="BN245" s="4" t="str">
        <f>IF($C245="OK",_xlfn.NUMBERVALUE(Plantilla!BL256),"")</f>
        <v/>
      </c>
      <c r="BO245" s="6" t="str">
        <f>IF($C245="OK",_xlfn.NUMBERVALUE(Plantilla!BM256),"")</f>
        <v/>
      </c>
      <c r="BP245" s="4" t="str">
        <f>IF($C245="OK",_xlfn.NUMBERVALUE(Plantilla!BN256),"")</f>
        <v/>
      </c>
      <c r="BQ245" s="6" t="str">
        <f>IF($C245="OK",_xlfn.NUMBERVALUE(Plantilla!BO256),"")</f>
        <v/>
      </c>
      <c r="BR245" s="4" t="str">
        <f>IF($C245="OK",_xlfn.NUMBERVALUE(Plantilla!BP256),"")</f>
        <v/>
      </c>
      <c r="BS245" s="6" t="str">
        <f>IF($C245="OK",_xlfn.NUMBERVALUE(Plantilla!BQ256),"")</f>
        <v/>
      </c>
      <c r="BT245" s="4" t="str">
        <f>IF($C245="OK",_xlfn.NUMBERVALUE(Plantilla!BR256),"")</f>
        <v/>
      </c>
      <c r="BU245" s="6" t="str">
        <f>IF($C245="OK",_xlfn.NUMBERVALUE(Plantilla!BS256),"")</f>
        <v/>
      </c>
      <c r="BV245" s="6" t="str">
        <f>IF($C245="OK",_xlfn.NUMBERVALUE(Plantilla!BT256),"")</f>
        <v/>
      </c>
      <c r="BW245" s="6" t="str">
        <f>IF($C245="OK",_xlfn.NUMBERVALUE(Plantilla!BU256),"")</f>
        <v/>
      </c>
      <c r="BX245" s="6" t="str">
        <f>IF($C245="OK",_xlfn.NUMBERVALUE(Plantilla!BV256),"")</f>
        <v/>
      </c>
      <c r="BY245" s="6" t="str">
        <f>IF($C245="OK",_xlfn.NUMBERVALUE(Plantilla!BW256),"")</f>
        <v/>
      </c>
      <c r="BZ245" s="6" t="str">
        <f>IF($C245="OK",_xlfn.NUMBERVALUE(Plantilla!BX256),"")</f>
        <v/>
      </c>
      <c r="CA245" s="6" t="str">
        <f>IF($C245="OK",_xlfn.NUMBERVALUE(Plantilla!BY256),"")</f>
        <v/>
      </c>
      <c r="CB245" s="6" t="str">
        <f>IF($C245="OK",_xlfn.NUMBERVALUE(Plantilla!BZ256),"")</f>
        <v/>
      </c>
      <c r="CC245" s="6" t="str">
        <f>IF($C245="OK",_xlfn.NUMBERVALUE(Plantilla!CA256),"")</f>
        <v/>
      </c>
      <c r="CD245" s="6" t="str">
        <f>IF($C245="OK",_xlfn.NUMBERVALUE(Plantilla!CB256),"")</f>
        <v/>
      </c>
      <c r="CE245" s="6" t="str">
        <f>IF($C245="OK",_xlfn.NUMBERVALUE(Plantilla!CC256),"")</f>
        <v/>
      </c>
      <c r="CF245" s="4" t="str">
        <f>IF($C245="OK",_xlfn.NUMBERVALUE(Plantilla!CD256),"")</f>
        <v/>
      </c>
      <c r="CG245" s="6" t="str">
        <f>IF($C245="OK",_xlfn.NUMBERVALUE(Plantilla!CE256),"")</f>
        <v/>
      </c>
      <c r="CH245" s="6" t="str">
        <f>IF($C245="OK",_xlfn.NUMBERVALUE(Plantilla!CF256),"")</f>
        <v/>
      </c>
      <c r="CI245" s="6" t="str">
        <f>IF($C245="OK",_xlfn.NUMBERVALUE(Plantilla!CG256),"")</f>
        <v/>
      </c>
      <c r="CJ245" s="6" t="str">
        <f>IF($C245="OK",_xlfn.NUMBERVALUE(Plantilla!CH256),"")</f>
        <v/>
      </c>
      <c r="CK245" s="6" t="str">
        <f>IF($C245="OK",_xlfn.NUMBERVALUE(Plantilla!CI256),"")</f>
        <v/>
      </c>
      <c r="CL245" s="6" t="str">
        <f>IF($C245="OK",_xlfn.NUMBERVALUE(Plantilla!CJ256),"")</f>
        <v/>
      </c>
      <c r="CM245" t="str">
        <f>IF($C245="OK",TEXT(Plantilla!CK256,"#"),"")</f>
        <v/>
      </c>
      <c r="CN245" s="6" t="str">
        <f>IF($C245="OK",_xlfn.NUMBERVALUE(Plantilla!CL256),"")</f>
        <v/>
      </c>
      <c r="CO245" s="6" t="str">
        <f>IF($C245="OK",_xlfn.NUMBERVALUE(Plantilla!CM256),"")</f>
        <v/>
      </c>
      <c r="CP245" s="110" t="str">
        <f>IF($C245="OK",_xlfn.NUMBERVALUE(Plantilla!CN256),"")</f>
        <v/>
      </c>
      <c r="CQ245" s="6" t="str">
        <f>IF($C245="OK",_xlfn.NUMBERVALUE(Plantilla!CO256),"")</f>
        <v/>
      </c>
      <c r="CR245" s="109" t="str">
        <f>IF($C245="OK",_xlfn.NUMBERVALUE(Plantilla!CP256),"")</f>
        <v/>
      </c>
      <c r="CS245" s="110" t="str">
        <f>IF($C245="OK",_xlfn.NUMBERVALUE(Plantilla!CQ256),"")</f>
        <v/>
      </c>
      <c r="CT245" s="6" t="str">
        <f>IF($C245="OK",_xlfn.NUMBERVALUE(Plantilla!CR256),"")</f>
        <v/>
      </c>
      <c r="CU245" s="109" t="str">
        <f>IF($C245="OK",_xlfn.NUMBERVALUE(Plantilla!CS256),"")</f>
        <v/>
      </c>
      <c r="CV245" s="110" t="str">
        <f>IF($C245="OK",_xlfn.NUMBERVALUE(Plantilla!CT256),"")</f>
        <v/>
      </c>
      <c r="CW245" s="6" t="str">
        <f>IF($C245="OK",_xlfn.NUMBERVALUE(Plantilla!CU256),"")</f>
        <v/>
      </c>
      <c r="CX245" s="82" t="str">
        <f>IF($C245="OK",_xlfn.NUMBERVALUE(Plantilla!CV256),"")</f>
        <v/>
      </c>
      <c r="CY245" s="6" t="str">
        <f>IF($C245="OK",_xlfn.NUMBERVALUE(Plantilla!CW256),"")</f>
        <v/>
      </c>
      <c r="CZ245" s="82" t="str">
        <f>IF($C245="OK",_xlfn.NUMBERVALUE(Plantilla!CX256),"")</f>
        <v/>
      </c>
      <c r="DA245" s="6" t="str">
        <f>IF($C245="OK",_xlfn.NUMBERVALUE(Plantilla!CY256),"")</f>
        <v/>
      </c>
      <c r="DB245" s="109" t="str">
        <f>IF($C245="OK",_xlfn.NUMBERVALUE(Plantilla!CZ256),"")</f>
        <v/>
      </c>
      <c r="DC245" s="6" t="str">
        <f>IF($C245="OK",_xlfn.NUMBERVALUE(Plantilla!DA256),"")</f>
        <v/>
      </c>
      <c r="DD245" s="6" t="str">
        <f>IF($C245="OK",TEXT(Plantilla!DB256,"#"),"")</f>
        <v/>
      </c>
      <c r="DE245" s="6" t="str">
        <f>IF($C245="OK",_xlfn.NUMBERVALUE(Plantilla!DC256),"")</f>
        <v/>
      </c>
      <c r="DF245" s="4" t="str">
        <f>IF($C245="OK",_xlfn.NUMBERVALUE(Plantilla!DD256),"")</f>
        <v/>
      </c>
      <c r="DG245" s="6" t="str">
        <f>IF($C245="OK",_xlfn.NUMBERVALUE(Plantilla!DE256),"")</f>
        <v/>
      </c>
      <c r="DH245" s="6" t="str">
        <f>IF($C245="OK",_xlfn.NUMBERVALUE(Plantilla!DF256),"")</f>
        <v/>
      </c>
      <c r="DI245" s="6" t="str">
        <f>IF($C245="OK",_xlfn.NUMBERVALUE(Plantilla!DG256),"")</f>
        <v/>
      </c>
      <c r="DJ245" s="6" t="str">
        <f>IF($C245="OK",_xlfn.NUMBERVALUE(Plantilla!DH256),"")</f>
        <v/>
      </c>
      <c r="DK245" s="6" t="str">
        <f>IF($C245="OK",_xlfn.NUMBERVALUE(Plantilla!DI256),"")</f>
        <v/>
      </c>
      <c r="DL245" s="6" t="str">
        <f>IF($C245="OK",_xlfn.NUMBERVALUE(Plantilla!DJ256),"")</f>
        <v/>
      </c>
      <c r="DM245" s="6" t="str">
        <f>IF($C245="OK",_xlfn.NUMBERVALUE(Plantilla!DK256),"")</f>
        <v/>
      </c>
      <c r="DN245" s="6" t="str">
        <f>IF($C245="OK",_xlfn.NUMBERVALUE(Plantilla!DL256),"")</f>
        <v/>
      </c>
      <c r="DO245" s="6" t="str">
        <f>IF($C245="OK",_xlfn.NUMBERVALUE(Plantilla!DM256),"")</f>
        <v/>
      </c>
      <c r="DP245" s="6" t="str">
        <f>IF($C245="OK",_xlfn.NUMBERVALUE(Plantilla!DN256),"")</f>
        <v/>
      </c>
      <c r="DQ245" s="6" t="str">
        <f>IF($C245="OK",_xlfn.NUMBERVALUE(Plantilla!DO256),"")</f>
        <v/>
      </c>
      <c r="DR245" s="6" t="str">
        <f>IF($C245="OK",_xlfn.NUMBERVALUE(Plantilla!DP256),"")</f>
        <v/>
      </c>
      <c r="DS245" t="str">
        <f>IF($C245="OK",TEXT(Plantilla!DR256,"#"),"")</f>
        <v/>
      </c>
      <c r="DT245" s="6"/>
    </row>
    <row r="246" spans="1:124" x14ac:dyDescent="0.25">
      <c r="A246" t="str">
        <f>IF(Plantilla!$I$6="¡Perfecto!, Guarda el archivo y adjúntalo a tu interfaz de Nómina Electrónica","OK","Error")</f>
        <v>OK</v>
      </c>
      <c r="B246" t="str">
        <f>IF(Plantilla!$I$6="¡Perfecto!, Guarda el archivo y adjúntalo a tu interfaz de Nómina Electrónica",MID(Plantilla!$D$2,SEARCH("V",Plantilla!$D$2),10),"")</f>
        <v>V2.0</v>
      </c>
      <c r="C246" t="str">
        <f>Plantilla!C257</f>
        <v/>
      </c>
      <c r="D246" t="str">
        <f>IF($C246="OK",Plantilla!B257,"")</f>
        <v/>
      </c>
      <c r="E246" t="str">
        <f>IF($C246="OK",
   VLOOKUP(Plantilla!$E$4,'Tablas '!$AP$4:$AT$6,5,FALSE),
"")</f>
        <v/>
      </c>
      <c r="F246" t="str">
        <f>IF($C246="OK",TEXT(Plantilla!D257,"#"),"")</f>
        <v/>
      </c>
      <c r="G246" t="str">
        <f>IF($C246="OK",
   VLOOKUP(Plantilla!E257,'Tablas '!$B$4:$C$14,2,FALSE),
"")</f>
        <v/>
      </c>
      <c r="H246" t="str">
        <f>IF($C246="OK",TEXT(Plantilla!F257,"#"),"")</f>
        <v/>
      </c>
      <c r="I246" t="str">
        <f>IF($C246="OK",TEXT(Plantilla!G257,"#"),"")</f>
        <v/>
      </c>
      <c r="J246" t="str">
        <f>IF($C246="OK",TEXT(Plantilla!H257,"#"),"")</f>
        <v/>
      </c>
      <c r="K246" t="str">
        <f>IF($C246="OK",TEXT(Plantilla!I257,"#"),"")</f>
        <v/>
      </c>
      <c r="L246" t="str">
        <f>IF($C246="OK",TEXT(Plantilla!J257,"#"),"")</f>
        <v/>
      </c>
      <c r="M246" t="str">
        <f>IF($C246="OK",TEXT(Plantilla!K257,"#"),"")</f>
        <v/>
      </c>
      <c r="N246" t="str">
        <f>IF($C246="OK",
   CONCATENATE(YEAR(Plantilla!L257),"-",TEXT(MONTH(Plantilla!L257),"00"),"-",TEXT(DAY(Plantilla!L257),"00")),
"")</f>
        <v/>
      </c>
      <c r="O246" t="str">
        <f>IF($C246="OK",_xlfn.NUMBERVALUE(Plantilla!M257),"")</f>
        <v/>
      </c>
      <c r="P246" t="str">
        <f>IF($C246="OK",
   IF(Plantilla!N257&lt;&gt;"",
      CONCATENATE(YEAR(Plantilla!N257),"-",TEXT(MONTH(Plantilla!N257),"00"),"-",TEXT(DAY(Plantilla!N257),"00")),
   ""),
"")</f>
        <v/>
      </c>
      <c r="Q246" t="str">
        <f>IF($C246="OK",
   VLOOKUP(Plantilla!O257,'Tablas '!$E$4:$F$19,2,FALSE),
"")</f>
        <v/>
      </c>
      <c r="R246" t="str">
        <f>IF($C246="OK",
   VLOOKUP(Plantilla!P257,'Tablas '!$H$4:$I$5,2,FALSE),
"")</f>
        <v/>
      </c>
      <c r="S246" t="str">
        <f>IF($C246="OK",
   VLOOKUP(Plantilla!Q257,'Tablas '!$K$4:$L$8,2,FALSE),
"")</f>
        <v/>
      </c>
      <c r="T246" t="str">
        <f>IF($C246="OK",
   VLOOKUP(Plantilla!R257,'Tablas '!$AE$4:$AF$6,2,FALSE),
"")</f>
        <v/>
      </c>
      <c r="U246" t="str">
        <f>IF($C246="OK",
   VLOOKUP(Plantilla!S257,'Tablas '!$AE$4:$AF$6,2,FALSE),
"")</f>
        <v/>
      </c>
      <c r="V246" t="str">
        <f>IF($C246="OK",TEXT(Plantilla!T257,"#"),"")</f>
        <v/>
      </c>
      <c r="W246" s="84" t="str">
        <f>IF($C246="OK",
   VLOOKUP(Plantilla!U257,'Tablas '!$AM$4:$AN$1126,2,FALSE),
"")</f>
        <v/>
      </c>
      <c r="X246" t="str">
        <f>IF($C246="OK",TEXT(Plantilla!V257,"#"),"")</f>
        <v/>
      </c>
      <c r="Y246" t="str">
        <f>IF($C246="OK",
   CONCATENATE(YEAR(Plantilla!W257),"-",TEXT(MONTH(Plantilla!W257),"00"),"-",TEXT(DAY(Plantilla!W257),"00")),
"")</f>
        <v/>
      </c>
      <c r="Z246" t="str">
        <f>IF($C246="OK",
   CONCATENATE(YEAR(Plantilla!X257),"-",TEXT(MONTH(Plantilla!X257),"00"),"-",TEXT(DAY(Plantilla!X257),"00")),
"")</f>
        <v/>
      </c>
      <c r="AA246" t="str">
        <f>IF($C246="OK",
   TEXT(VLOOKUP(Plantilla!Y257,'Tablas '!$Q$4:$R$9,2,FALSE),"#"),
"")</f>
        <v/>
      </c>
      <c r="AB246" t="str">
        <f>IF($C246="OK",
   CONCATENATE(YEAR(Plantilla!Z257),"-",TEXT(MONTH(Plantilla!Z257),"00"),"-",TEXT(DAY(Plantilla!Z257),"00")),
"")</f>
        <v/>
      </c>
      <c r="AC246" t="str">
        <f>IF($C246="OK",
   TEXT(VLOOKUP(Plantilla!AA257,'Tablas '!$T$4:$U$13,2,FALSE),"#"),
"")</f>
        <v/>
      </c>
      <c r="AD246" t="str">
        <f>IF($C246="OK",TEXT(Plantilla!AB257,"#"),"")</f>
        <v/>
      </c>
      <c r="AE246" t="str">
        <f>IF($C246="OK",
   IF(Plantilla!AC257&lt;&gt;"",
      TEXT(VLOOKUP(Plantilla!AC257,'Tablas '!$W$4:$X$7,2,FALSE),"#"),
   ""),
"")</f>
        <v/>
      </c>
      <c r="AF246" t="str">
        <f>IF($C246="OK",TEXT(Plantilla!AD257,"#"),"")</f>
        <v/>
      </c>
      <c r="AG246" s="6" t="str">
        <f>IF($C246="OK",_xlfn.NUMBERVALUE(Plantilla!AE257),"")</f>
        <v/>
      </c>
      <c r="AH246" s="4" t="str">
        <f>IF($C246="OK",_xlfn.NUMBERVALUE(Plantilla!AF257),"")</f>
        <v/>
      </c>
      <c r="AI246" s="6" t="str">
        <f>IF($C246="OK",_xlfn.NUMBERVALUE(Plantilla!AG257),"")</f>
        <v/>
      </c>
      <c r="AJ246" s="6" t="str">
        <f>IF($C246="OK",_xlfn.NUMBERVALUE(Plantilla!AH257),"")</f>
        <v/>
      </c>
      <c r="AK246" s="6" t="str">
        <f>IF($C246="OK",_xlfn.NUMBERVALUE(Plantilla!AI257),"")</f>
        <v/>
      </c>
      <c r="AL246" s="6" t="str">
        <f>IF($C246="OK",_xlfn.NUMBERVALUE(Plantilla!AJ257),"")</f>
        <v/>
      </c>
      <c r="AM246" s="4" t="str">
        <f>IF($C246="OK",_xlfn.NUMBERVALUE(Plantilla!AK257),"")</f>
        <v/>
      </c>
      <c r="AN246" s="6" t="str">
        <f>IF($C246="OK",_xlfn.NUMBERVALUE(Plantilla!AL257),"")</f>
        <v/>
      </c>
      <c r="AO246" s="4" t="str">
        <f>IF($C246="OK",_xlfn.NUMBERVALUE(Plantilla!AM257),"")</f>
        <v/>
      </c>
      <c r="AP246" s="6" t="str">
        <f>IF($C246="OK",_xlfn.NUMBERVALUE(Plantilla!AN257),"")</f>
        <v/>
      </c>
      <c r="AQ246" s="4" t="str">
        <f>IF($C246="OK",_xlfn.NUMBERVALUE(Plantilla!AO257),"")</f>
        <v/>
      </c>
      <c r="AR246" s="6" t="str">
        <f>IF($C246="OK",_xlfn.NUMBERVALUE(Plantilla!AP257),"")</f>
        <v/>
      </c>
      <c r="AS246" s="4" t="str">
        <f>IF($C246="OK",_xlfn.NUMBERVALUE(Plantilla!AQ257),"")</f>
        <v/>
      </c>
      <c r="AT246" s="6" t="str">
        <f>IF($C246="OK",_xlfn.NUMBERVALUE(Plantilla!AR257),"")</f>
        <v/>
      </c>
      <c r="AU246" s="4" t="str">
        <f>IF($C246="OK",_xlfn.NUMBERVALUE(Plantilla!AS257),"")</f>
        <v/>
      </c>
      <c r="AV246" s="6" t="str">
        <f>IF($C246="OK",_xlfn.NUMBERVALUE(Plantilla!AT257),"")</f>
        <v/>
      </c>
      <c r="AW246" s="4" t="str">
        <f>IF($C246="OK",_xlfn.NUMBERVALUE(Plantilla!AU257),"")</f>
        <v/>
      </c>
      <c r="AX246" s="6" t="str">
        <f>IF($C246="OK",_xlfn.NUMBERVALUE(Plantilla!AV257),"")</f>
        <v/>
      </c>
      <c r="AY246" s="4" t="str">
        <f>IF($C246="OK",_xlfn.NUMBERVALUE(Plantilla!AW257),"")</f>
        <v/>
      </c>
      <c r="AZ246" s="6" t="str">
        <f>IF($C246="OK",_xlfn.NUMBERVALUE(Plantilla!AX257),"")</f>
        <v/>
      </c>
      <c r="BA246" t="str">
        <f>IF($C246="OK",_xlfn.NUMBERVALUE(Plantilla!AY257),"")</f>
        <v/>
      </c>
      <c r="BB246" t="str">
        <f>IF($C246="OK",_xlfn.NUMBERVALUE(Plantilla!AZ257),"")</f>
        <v/>
      </c>
      <c r="BC246" s="4" t="str">
        <f>IF($C246="OK",_xlfn.NUMBERVALUE(Plantilla!BA257),"")</f>
        <v/>
      </c>
      <c r="BD246" s="6" t="str">
        <f>IF($C246="OK",_xlfn.NUMBERVALUE(Plantilla!BB257),"")</f>
        <v/>
      </c>
      <c r="BE246" s="4" t="str">
        <f>IF($C246="OK",_xlfn.NUMBERVALUE(Plantilla!BC257),"")</f>
        <v/>
      </c>
      <c r="BF246" s="6" t="str">
        <f>IF($C246="OK",_xlfn.NUMBERVALUE(Plantilla!BD257),"")</f>
        <v/>
      </c>
      <c r="BG246" s="4" t="str">
        <f>IF($C246="OK",_xlfn.NUMBERVALUE(Plantilla!BE257),"")</f>
        <v/>
      </c>
      <c r="BH246" s="6" t="str">
        <f>IF($C246="OK",_xlfn.NUMBERVALUE(Plantilla!BF257),"")</f>
        <v/>
      </c>
      <c r="BI246" s="110" t="str">
        <f>IF($C246="OK",_xlfn.NUMBERVALUE(Plantilla!BG257),"")</f>
        <v/>
      </c>
      <c r="BJ246" s="6" t="str">
        <f>IF($C246="OK",_xlfn.NUMBERVALUE(Plantilla!BH257),"")</f>
        <v/>
      </c>
      <c r="BK246" s="109" t="str">
        <f>IF($C246="OK",_xlfn.NUMBERVALUE(Plantilla!BI257),"")</f>
        <v/>
      </c>
      <c r="BL246" s="6" t="str">
        <f>IF($C246="OK",
   IF(Plantilla!BJ257&lt;&gt;"",
      TEXT(VLOOKUP(Plantilla!BJ257,'Tablas '!$Z$4:$AA$6,2,FALSE),"#"),
   ""),
"")</f>
        <v/>
      </c>
      <c r="BM246" s="4" t="str">
        <f>IF($C246="OK",_xlfn.NUMBERVALUE(Plantilla!BK257),"")</f>
        <v/>
      </c>
      <c r="BN246" s="4" t="str">
        <f>IF($C246="OK",_xlfn.NUMBERVALUE(Plantilla!BL257),"")</f>
        <v/>
      </c>
      <c r="BO246" s="6" t="str">
        <f>IF($C246="OK",_xlfn.NUMBERVALUE(Plantilla!BM257),"")</f>
        <v/>
      </c>
      <c r="BP246" s="4" t="str">
        <f>IF($C246="OK",_xlfn.NUMBERVALUE(Plantilla!BN257),"")</f>
        <v/>
      </c>
      <c r="BQ246" s="6" t="str">
        <f>IF($C246="OK",_xlfn.NUMBERVALUE(Plantilla!BO257),"")</f>
        <v/>
      </c>
      <c r="BR246" s="4" t="str">
        <f>IF($C246="OK",_xlfn.NUMBERVALUE(Plantilla!BP257),"")</f>
        <v/>
      </c>
      <c r="BS246" s="6" t="str">
        <f>IF($C246="OK",_xlfn.NUMBERVALUE(Plantilla!BQ257),"")</f>
        <v/>
      </c>
      <c r="BT246" s="4" t="str">
        <f>IF($C246="OK",_xlfn.NUMBERVALUE(Plantilla!BR257),"")</f>
        <v/>
      </c>
      <c r="BU246" s="6" t="str">
        <f>IF($C246="OK",_xlfn.NUMBERVALUE(Plantilla!BS257),"")</f>
        <v/>
      </c>
      <c r="BV246" s="6" t="str">
        <f>IF($C246="OK",_xlfn.NUMBERVALUE(Plantilla!BT257),"")</f>
        <v/>
      </c>
      <c r="BW246" s="6" t="str">
        <f>IF($C246="OK",_xlfn.NUMBERVALUE(Plantilla!BU257),"")</f>
        <v/>
      </c>
      <c r="BX246" s="6" t="str">
        <f>IF($C246="OK",_xlfn.NUMBERVALUE(Plantilla!BV257),"")</f>
        <v/>
      </c>
      <c r="BY246" s="6" t="str">
        <f>IF($C246="OK",_xlfn.NUMBERVALUE(Plantilla!BW257),"")</f>
        <v/>
      </c>
      <c r="BZ246" s="6" t="str">
        <f>IF($C246="OK",_xlfn.NUMBERVALUE(Plantilla!BX257),"")</f>
        <v/>
      </c>
      <c r="CA246" s="6" t="str">
        <f>IF($C246="OK",_xlfn.NUMBERVALUE(Plantilla!BY257),"")</f>
        <v/>
      </c>
      <c r="CB246" s="6" t="str">
        <f>IF($C246="OK",_xlfn.NUMBERVALUE(Plantilla!BZ257),"")</f>
        <v/>
      </c>
      <c r="CC246" s="6" t="str">
        <f>IF($C246="OK",_xlfn.NUMBERVALUE(Plantilla!CA257),"")</f>
        <v/>
      </c>
      <c r="CD246" s="6" t="str">
        <f>IF($C246="OK",_xlfn.NUMBERVALUE(Plantilla!CB257),"")</f>
        <v/>
      </c>
      <c r="CE246" s="6" t="str">
        <f>IF($C246="OK",_xlfn.NUMBERVALUE(Plantilla!CC257),"")</f>
        <v/>
      </c>
      <c r="CF246" s="4" t="str">
        <f>IF($C246="OK",_xlfn.NUMBERVALUE(Plantilla!CD257),"")</f>
        <v/>
      </c>
      <c r="CG246" s="6" t="str">
        <f>IF($C246="OK",_xlfn.NUMBERVALUE(Plantilla!CE257),"")</f>
        <v/>
      </c>
      <c r="CH246" s="6" t="str">
        <f>IF($C246="OK",_xlfn.NUMBERVALUE(Plantilla!CF257),"")</f>
        <v/>
      </c>
      <c r="CI246" s="6" t="str">
        <f>IF($C246="OK",_xlfn.NUMBERVALUE(Plantilla!CG257),"")</f>
        <v/>
      </c>
      <c r="CJ246" s="6" t="str">
        <f>IF($C246="OK",_xlfn.NUMBERVALUE(Plantilla!CH257),"")</f>
        <v/>
      </c>
      <c r="CK246" s="6" t="str">
        <f>IF($C246="OK",_xlfn.NUMBERVALUE(Plantilla!CI257),"")</f>
        <v/>
      </c>
      <c r="CL246" s="6" t="str">
        <f>IF($C246="OK",_xlfn.NUMBERVALUE(Plantilla!CJ257),"")</f>
        <v/>
      </c>
      <c r="CM246" t="str">
        <f>IF($C246="OK",TEXT(Plantilla!CK257,"#"),"")</f>
        <v/>
      </c>
      <c r="CN246" s="6" t="str">
        <f>IF($C246="OK",_xlfn.NUMBERVALUE(Plantilla!CL257),"")</f>
        <v/>
      </c>
      <c r="CO246" s="6" t="str">
        <f>IF($C246="OK",_xlfn.NUMBERVALUE(Plantilla!CM257),"")</f>
        <v/>
      </c>
      <c r="CP246" s="110" t="str">
        <f>IF($C246="OK",_xlfn.NUMBERVALUE(Plantilla!CN257),"")</f>
        <v/>
      </c>
      <c r="CQ246" s="6" t="str">
        <f>IF($C246="OK",_xlfn.NUMBERVALUE(Plantilla!CO257),"")</f>
        <v/>
      </c>
      <c r="CR246" s="109" t="str">
        <f>IF($C246="OK",_xlfn.NUMBERVALUE(Plantilla!CP257),"")</f>
        <v/>
      </c>
      <c r="CS246" s="110" t="str">
        <f>IF($C246="OK",_xlfn.NUMBERVALUE(Plantilla!CQ257),"")</f>
        <v/>
      </c>
      <c r="CT246" s="6" t="str">
        <f>IF($C246="OK",_xlfn.NUMBERVALUE(Plantilla!CR257),"")</f>
        <v/>
      </c>
      <c r="CU246" s="109" t="str">
        <f>IF($C246="OK",_xlfn.NUMBERVALUE(Plantilla!CS257),"")</f>
        <v/>
      </c>
      <c r="CV246" s="110" t="str">
        <f>IF($C246="OK",_xlfn.NUMBERVALUE(Plantilla!CT257),"")</f>
        <v/>
      </c>
      <c r="CW246" s="6" t="str">
        <f>IF($C246="OK",_xlfn.NUMBERVALUE(Plantilla!CU257),"")</f>
        <v/>
      </c>
      <c r="CX246" s="82" t="str">
        <f>IF($C246="OK",_xlfn.NUMBERVALUE(Plantilla!CV257),"")</f>
        <v/>
      </c>
      <c r="CY246" s="6" t="str">
        <f>IF($C246="OK",_xlfn.NUMBERVALUE(Plantilla!CW257),"")</f>
        <v/>
      </c>
      <c r="CZ246" s="82" t="str">
        <f>IF($C246="OK",_xlfn.NUMBERVALUE(Plantilla!CX257),"")</f>
        <v/>
      </c>
      <c r="DA246" s="6" t="str">
        <f>IF($C246="OK",_xlfn.NUMBERVALUE(Plantilla!CY257),"")</f>
        <v/>
      </c>
      <c r="DB246" s="109" t="str">
        <f>IF($C246="OK",_xlfn.NUMBERVALUE(Plantilla!CZ257),"")</f>
        <v/>
      </c>
      <c r="DC246" s="6" t="str">
        <f>IF($C246="OK",_xlfn.NUMBERVALUE(Plantilla!DA257),"")</f>
        <v/>
      </c>
      <c r="DD246" s="6" t="str">
        <f>IF($C246="OK",TEXT(Plantilla!DB257,"#"),"")</f>
        <v/>
      </c>
      <c r="DE246" s="6" t="str">
        <f>IF($C246="OK",_xlfn.NUMBERVALUE(Plantilla!DC257),"")</f>
        <v/>
      </c>
      <c r="DF246" s="4" t="str">
        <f>IF($C246="OK",_xlfn.NUMBERVALUE(Plantilla!DD257),"")</f>
        <v/>
      </c>
      <c r="DG246" s="6" t="str">
        <f>IF($C246="OK",_xlfn.NUMBERVALUE(Plantilla!DE257),"")</f>
        <v/>
      </c>
      <c r="DH246" s="6" t="str">
        <f>IF($C246="OK",_xlfn.NUMBERVALUE(Plantilla!DF257),"")</f>
        <v/>
      </c>
      <c r="DI246" s="6" t="str">
        <f>IF($C246="OK",_xlfn.NUMBERVALUE(Plantilla!DG257),"")</f>
        <v/>
      </c>
      <c r="DJ246" s="6" t="str">
        <f>IF($C246="OK",_xlfn.NUMBERVALUE(Plantilla!DH257),"")</f>
        <v/>
      </c>
      <c r="DK246" s="6" t="str">
        <f>IF($C246="OK",_xlfn.NUMBERVALUE(Plantilla!DI257),"")</f>
        <v/>
      </c>
      <c r="DL246" s="6" t="str">
        <f>IF($C246="OK",_xlfn.NUMBERVALUE(Plantilla!DJ257),"")</f>
        <v/>
      </c>
      <c r="DM246" s="6" t="str">
        <f>IF($C246="OK",_xlfn.NUMBERVALUE(Plantilla!DK257),"")</f>
        <v/>
      </c>
      <c r="DN246" s="6" t="str">
        <f>IF($C246="OK",_xlfn.NUMBERVALUE(Plantilla!DL257),"")</f>
        <v/>
      </c>
      <c r="DO246" s="6" t="str">
        <f>IF($C246="OK",_xlfn.NUMBERVALUE(Plantilla!DM257),"")</f>
        <v/>
      </c>
      <c r="DP246" s="6" t="str">
        <f>IF($C246="OK",_xlfn.NUMBERVALUE(Plantilla!DN257),"")</f>
        <v/>
      </c>
      <c r="DQ246" s="6" t="str">
        <f>IF($C246="OK",_xlfn.NUMBERVALUE(Plantilla!DO257),"")</f>
        <v/>
      </c>
      <c r="DR246" s="6" t="str">
        <f>IF($C246="OK",_xlfn.NUMBERVALUE(Plantilla!DP257),"")</f>
        <v/>
      </c>
      <c r="DS246" t="str">
        <f>IF($C246="OK",TEXT(Plantilla!DR257,"#"),"")</f>
        <v/>
      </c>
      <c r="DT246" s="6"/>
    </row>
    <row r="247" spans="1:124" x14ac:dyDescent="0.25">
      <c r="A247" t="str">
        <f>IF(Plantilla!$I$6="¡Perfecto!, Guarda el archivo y adjúntalo a tu interfaz de Nómina Electrónica","OK","Error")</f>
        <v>OK</v>
      </c>
      <c r="B247" t="str">
        <f>IF(Plantilla!$I$6="¡Perfecto!, Guarda el archivo y adjúntalo a tu interfaz de Nómina Electrónica",MID(Plantilla!$D$2,SEARCH("V",Plantilla!$D$2),10),"")</f>
        <v>V2.0</v>
      </c>
      <c r="C247" t="str">
        <f>Plantilla!C258</f>
        <v/>
      </c>
      <c r="D247" t="str">
        <f>IF($C247="OK",Plantilla!B258,"")</f>
        <v/>
      </c>
      <c r="E247" t="str">
        <f>IF($C247="OK",
   VLOOKUP(Plantilla!$E$4,'Tablas '!$AP$4:$AT$6,5,FALSE),
"")</f>
        <v/>
      </c>
      <c r="F247" t="str">
        <f>IF($C247="OK",TEXT(Plantilla!D258,"#"),"")</f>
        <v/>
      </c>
      <c r="G247" t="str">
        <f>IF($C247="OK",
   VLOOKUP(Plantilla!E258,'Tablas '!$B$4:$C$14,2,FALSE),
"")</f>
        <v/>
      </c>
      <c r="H247" t="str">
        <f>IF($C247="OK",TEXT(Plantilla!F258,"#"),"")</f>
        <v/>
      </c>
      <c r="I247" t="str">
        <f>IF($C247="OK",TEXT(Plantilla!G258,"#"),"")</f>
        <v/>
      </c>
      <c r="J247" t="str">
        <f>IF($C247="OK",TEXT(Plantilla!H258,"#"),"")</f>
        <v/>
      </c>
      <c r="K247" t="str">
        <f>IF($C247="OK",TEXT(Plantilla!I258,"#"),"")</f>
        <v/>
      </c>
      <c r="L247" t="str">
        <f>IF($C247="OK",TEXT(Plantilla!J258,"#"),"")</f>
        <v/>
      </c>
      <c r="M247" t="str">
        <f>IF($C247="OK",TEXT(Plantilla!K258,"#"),"")</f>
        <v/>
      </c>
      <c r="N247" t="str">
        <f>IF($C247="OK",
   CONCATENATE(YEAR(Plantilla!L258),"-",TEXT(MONTH(Plantilla!L258),"00"),"-",TEXT(DAY(Plantilla!L258),"00")),
"")</f>
        <v/>
      </c>
      <c r="O247" t="str">
        <f>IF($C247="OK",_xlfn.NUMBERVALUE(Plantilla!M258),"")</f>
        <v/>
      </c>
      <c r="P247" t="str">
        <f>IF($C247="OK",
   IF(Plantilla!N258&lt;&gt;"",
      CONCATENATE(YEAR(Plantilla!N258),"-",TEXT(MONTH(Plantilla!N258),"00"),"-",TEXT(DAY(Plantilla!N258),"00")),
   ""),
"")</f>
        <v/>
      </c>
      <c r="Q247" t="str">
        <f>IF($C247="OK",
   VLOOKUP(Plantilla!O258,'Tablas '!$E$4:$F$19,2,FALSE),
"")</f>
        <v/>
      </c>
      <c r="R247" t="str">
        <f>IF($C247="OK",
   VLOOKUP(Plantilla!P258,'Tablas '!$H$4:$I$5,2,FALSE),
"")</f>
        <v/>
      </c>
      <c r="S247" t="str">
        <f>IF($C247="OK",
   VLOOKUP(Plantilla!Q258,'Tablas '!$K$4:$L$8,2,FALSE),
"")</f>
        <v/>
      </c>
      <c r="T247" t="str">
        <f>IF($C247="OK",
   VLOOKUP(Plantilla!R258,'Tablas '!$AE$4:$AF$6,2,FALSE),
"")</f>
        <v/>
      </c>
      <c r="U247" t="str">
        <f>IF($C247="OK",
   VLOOKUP(Plantilla!S258,'Tablas '!$AE$4:$AF$6,2,FALSE),
"")</f>
        <v/>
      </c>
      <c r="V247" t="str">
        <f>IF($C247="OK",TEXT(Plantilla!T258,"#"),"")</f>
        <v/>
      </c>
      <c r="W247" s="84" t="str">
        <f>IF($C247="OK",
   VLOOKUP(Plantilla!U258,'Tablas '!$AM$4:$AN$1126,2,FALSE),
"")</f>
        <v/>
      </c>
      <c r="X247" t="str">
        <f>IF($C247="OK",TEXT(Plantilla!V258,"#"),"")</f>
        <v/>
      </c>
      <c r="Y247" t="str">
        <f>IF($C247="OK",
   CONCATENATE(YEAR(Plantilla!W258),"-",TEXT(MONTH(Plantilla!W258),"00"),"-",TEXT(DAY(Plantilla!W258),"00")),
"")</f>
        <v/>
      </c>
      <c r="Z247" t="str">
        <f>IF($C247="OK",
   CONCATENATE(YEAR(Plantilla!X258),"-",TEXT(MONTH(Plantilla!X258),"00"),"-",TEXT(DAY(Plantilla!X258),"00")),
"")</f>
        <v/>
      </c>
      <c r="AA247" t="str">
        <f>IF($C247="OK",
   TEXT(VLOOKUP(Plantilla!Y258,'Tablas '!$Q$4:$R$9,2,FALSE),"#"),
"")</f>
        <v/>
      </c>
      <c r="AB247" t="str">
        <f>IF($C247="OK",
   CONCATENATE(YEAR(Plantilla!Z258),"-",TEXT(MONTH(Plantilla!Z258),"00"),"-",TEXT(DAY(Plantilla!Z258),"00")),
"")</f>
        <v/>
      </c>
      <c r="AC247" t="str">
        <f>IF($C247="OK",
   TEXT(VLOOKUP(Plantilla!AA258,'Tablas '!$T$4:$U$13,2,FALSE),"#"),
"")</f>
        <v/>
      </c>
      <c r="AD247" t="str">
        <f>IF($C247="OK",TEXT(Plantilla!AB258,"#"),"")</f>
        <v/>
      </c>
      <c r="AE247" t="str">
        <f>IF($C247="OK",
   IF(Plantilla!AC258&lt;&gt;"",
      TEXT(VLOOKUP(Plantilla!AC258,'Tablas '!$W$4:$X$7,2,FALSE),"#"),
   ""),
"")</f>
        <v/>
      </c>
      <c r="AF247" t="str">
        <f>IF($C247="OK",TEXT(Plantilla!AD258,"#"),"")</f>
        <v/>
      </c>
      <c r="AG247" s="6" t="str">
        <f>IF($C247="OK",_xlfn.NUMBERVALUE(Plantilla!AE258),"")</f>
        <v/>
      </c>
      <c r="AH247" s="4" t="str">
        <f>IF($C247="OK",_xlfn.NUMBERVALUE(Plantilla!AF258),"")</f>
        <v/>
      </c>
      <c r="AI247" s="6" t="str">
        <f>IF($C247="OK",_xlfn.NUMBERVALUE(Plantilla!AG258),"")</f>
        <v/>
      </c>
      <c r="AJ247" s="6" t="str">
        <f>IF($C247="OK",_xlfn.NUMBERVALUE(Plantilla!AH258),"")</f>
        <v/>
      </c>
      <c r="AK247" s="6" t="str">
        <f>IF($C247="OK",_xlfn.NUMBERVALUE(Plantilla!AI258),"")</f>
        <v/>
      </c>
      <c r="AL247" s="6" t="str">
        <f>IF($C247="OK",_xlfn.NUMBERVALUE(Plantilla!AJ258),"")</f>
        <v/>
      </c>
      <c r="AM247" s="4" t="str">
        <f>IF($C247="OK",_xlfn.NUMBERVALUE(Plantilla!AK258),"")</f>
        <v/>
      </c>
      <c r="AN247" s="6" t="str">
        <f>IF($C247="OK",_xlfn.NUMBERVALUE(Plantilla!AL258),"")</f>
        <v/>
      </c>
      <c r="AO247" s="4" t="str">
        <f>IF($C247="OK",_xlfn.NUMBERVALUE(Plantilla!AM258),"")</f>
        <v/>
      </c>
      <c r="AP247" s="6" t="str">
        <f>IF($C247="OK",_xlfn.NUMBERVALUE(Plantilla!AN258),"")</f>
        <v/>
      </c>
      <c r="AQ247" s="4" t="str">
        <f>IF($C247="OK",_xlfn.NUMBERVALUE(Plantilla!AO258),"")</f>
        <v/>
      </c>
      <c r="AR247" s="6" t="str">
        <f>IF($C247="OK",_xlfn.NUMBERVALUE(Plantilla!AP258),"")</f>
        <v/>
      </c>
      <c r="AS247" s="4" t="str">
        <f>IF($C247="OK",_xlfn.NUMBERVALUE(Plantilla!AQ258),"")</f>
        <v/>
      </c>
      <c r="AT247" s="6" t="str">
        <f>IF($C247="OK",_xlfn.NUMBERVALUE(Plantilla!AR258),"")</f>
        <v/>
      </c>
      <c r="AU247" s="4" t="str">
        <f>IF($C247="OK",_xlfn.NUMBERVALUE(Plantilla!AS258),"")</f>
        <v/>
      </c>
      <c r="AV247" s="6" t="str">
        <f>IF($C247="OK",_xlfn.NUMBERVALUE(Plantilla!AT258),"")</f>
        <v/>
      </c>
      <c r="AW247" s="4" t="str">
        <f>IF($C247="OK",_xlfn.NUMBERVALUE(Plantilla!AU258),"")</f>
        <v/>
      </c>
      <c r="AX247" s="6" t="str">
        <f>IF($C247="OK",_xlfn.NUMBERVALUE(Plantilla!AV258),"")</f>
        <v/>
      </c>
      <c r="AY247" s="4" t="str">
        <f>IF($C247="OK",_xlfn.NUMBERVALUE(Plantilla!AW258),"")</f>
        <v/>
      </c>
      <c r="AZ247" s="6" t="str">
        <f>IF($C247="OK",_xlfn.NUMBERVALUE(Plantilla!AX258),"")</f>
        <v/>
      </c>
      <c r="BA247" t="str">
        <f>IF($C247="OK",_xlfn.NUMBERVALUE(Plantilla!AY258),"")</f>
        <v/>
      </c>
      <c r="BB247" t="str">
        <f>IF($C247="OK",_xlfn.NUMBERVALUE(Plantilla!AZ258),"")</f>
        <v/>
      </c>
      <c r="BC247" s="4" t="str">
        <f>IF($C247="OK",_xlfn.NUMBERVALUE(Plantilla!BA258),"")</f>
        <v/>
      </c>
      <c r="BD247" s="6" t="str">
        <f>IF($C247="OK",_xlfn.NUMBERVALUE(Plantilla!BB258),"")</f>
        <v/>
      </c>
      <c r="BE247" s="4" t="str">
        <f>IF($C247="OK",_xlfn.NUMBERVALUE(Plantilla!BC258),"")</f>
        <v/>
      </c>
      <c r="BF247" s="6" t="str">
        <f>IF($C247="OK",_xlfn.NUMBERVALUE(Plantilla!BD258),"")</f>
        <v/>
      </c>
      <c r="BG247" s="4" t="str">
        <f>IF($C247="OK",_xlfn.NUMBERVALUE(Plantilla!BE258),"")</f>
        <v/>
      </c>
      <c r="BH247" s="6" t="str">
        <f>IF($C247="OK",_xlfn.NUMBERVALUE(Plantilla!BF258),"")</f>
        <v/>
      </c>
      <c r="BI247" s="110" t="str">
        <f>IF($C247="OK",_xlfn.NUMBERVALUE(Plantilla!BG258),"")</f>
        <v/>
      </c>
      <c r="BJ247" s="6" t="str">
        <f>IF($C247="OK",_xlfn.NUMBERVALUE(Plantilla!BH258),"")</f>
        <v/>
      </c>
      <c r="BK247" s="109" t="str">
        <f>IF($C247="OK",_xlfn.NUMBERVALUE(Plantilla!BI258),"")</f>
        <v/>
      </c>
      <c r="BL247" s="6" t="str">
        <f>IF($C247="OK",
   IF(Plantilla!BJ258&lt;&gt;"",
      TEXT(VLOOKUP(Plantilla!BJ258,'Tablas '!$Z$4:$AA$6,2,FALSE),"#"),
   ""),
"")</f>
        <v/>
      </c>
      <c r="BM247" s="4" t="str">
        <f>IF($C247="OK",_xlfn.NUMBERVALUE(Plantilla!BK258),"")</f>
        <v/>
      </c>
      <c r="BN247" s="4" t="str">
        <f>IF($C247="OK",_xlfn.NUMBERVALUE(Plantilla!BL258),"")</f>
        <v/>
      </c>
      <c r="BO247" s="6" t="str">
        <f>IF($C247="OK",_xlfn.NUMBERVALUE(Plantilla!BM258),"")</f>
        <v/>
      </c>
      <c r="BP247" s="4" t="str">
        <f>IF($C247="OK",_xlfn.NUMBERVALUE(Plantilla!BN258),"")</f>
        <v/>
      </c>
      <c r="BQ247" s="6" t="str">
        <f>IF($C247="OK",_xlfn.NUMBERVALUE(Plantilla!BO258),"")</f>
        <v/>
      </c>
      <c r="BR247" s="4" t="str">
        <f>IF($C247="OK",_xlfn.NUMBERVALUE(Plantilla!BP258),"")</f>
        <v/>
      </c>
      <c r="BS247" s="6" t="str">
        <f>IF($C247="OK",_xlfn.NUMBERVALUE(Plantilla!BQ258),"")</f>
        <v/>
      </c>
      <c r="BT247" s="4" t="str">
        <f>IF($C247="OK",_xlfn.NUMBERVALUE(Plantilla!BR258),"")</f>
        <v/>
      </c>
      <c r="BU247" s="6" t="str">
        <f>IF($C247="OK",_xlfn.NUMBERVALUE(Plantilla!BS258),"")</f>
        <v/>
      </c>
      <c r="BV247" s="6" t="str">
        <f>IF($C247="OK",_xlfn.NUMBERVALUE(Plantilla!BT258),"")</f>
        <v/>
      </c>
      <c r="BW247" s="6" t="str">
        <f>IF($C247="OK",_xlfn.NUMBERVALUE(Plantilla!BU258),"")</f>
        <v/>
      </c>
      <c r="BX247" s="6" t="str">
        <f>IF($C247="OK",_xlfn.NUMBERVALUE(Plantilla!BV258),"")</f>
        <v/>
      </c>
      <c r="BY247" s="6" t="str">
        <f>IF($C247="OK",_xlfn.NUMBERVALUE(Plantilla!BW258),"")</f>
        <v/>
      </c>
      <c r="BZ247" s="6" t="str">
        <f>IF($C247="OK",_xlfn.NUMBERVALUE(Plantilla!BX258),"")</f>
        <v/>
      </c>
      <c r="CA247" s="6" t="str">
        <f>IF($C247="OK",_xlfn.NUMBERVALUE(Plantilla!BY258),"")</f>
        <v/>
      </c>
      <c r="CB247" s="6" t="str">
        <f>IF($C247="OK",_xlfn.NUMBERVALUE(Plantilla!BZ258),"")</f>
        <v/>
      </c>
      <c r="CC247" s="6" t="str">
        <f>IF($C247="OK",_xlfn.NUMBERVALUE(Plantilla!CA258),"")</f>
        <v/>
      </c>
      <c r="CD247" s="6" t="str">
        <f>IF($C247="OK",_xlfn.NUMBERVALUE(Plantilla!CB258),"")</f>
        <v/>
      </c>
      <c r="CE247" s="6" t="str">
        <f>IF($C247="OK",_xlfn.NUMBERVALUE(Plantilla!CC258),"")</f>
        <v/>
      </c>
      <c r="CF247" s="4" t="str">
        <f>IF($C247="OK",_xlfn.NUMBERVALUE(Plantilla!CD258),"")</f>
        <v/>
      </c>
      <c r="CG247" s="6" t="str">
        <f>IF($C247="OK",_xlfn.NUMBERVALUE(Plantilla!CE258),"")</f>
        <v/>
      </c>
      <c r="CH247" s="6" t="str">
        <f>IF($C247="OK",_xlfn.NUMBERVALUE(Plantilla!CF258),"")</f>
        <v/>
      </c>
      <c r="CI247" s="6" t="str">
        <f>IF($C247="OK",_xlfn.NUMBERVALUE(Plantilla!CG258),"")</f>
        <v/>
      </c>
      <c r="CJ247" s="6" t="str">
        <f>IF($C247="OK",_xlfn.NUMBERVALUE(Plantilla!CH258),"")</f>
        <v/>
      </c>
      <c r="CK247" s="6" t="str">
        <f>IF($C247="OK",_xlfn.NUMBERVALUE(Plantilla!CI258),"")</f>
        <v/>
      </c>
      <c r="CL247" s="6" t="str">
        <f>IF($C247="OK",_xlfn.NUMBERVALUE(Plantilla!CJ258),"")</f>
        <v/>
      </c>
      <c r="CM247" t="str">
        <f>IF($C247="OK",TEXT(Plantilla!CK258,"#"),"")</f>
        <v/>
      </c>
      <c r="CN247" s="6" t="str">
        <f>IF($C247="OK",_xlfn.NUMBERVALUE(Plantilla!CL258),"")</f>
        <v/>
      </c>
      <c r="CO247" s="6" t="str">
        <f>IF($C247="OK",_xlfn.NUMBERVALUE(Plantilla!CM258),"")</f>
        <v/>
      </c>
      <c r="CP247" s="110" t="str">
        <f>IF($C247="OK",_xlfn.NUMBERVALUE(Plantilla!CN258),"")</f>
        <v/>
      </c>
      <c r="CQ247" s="6" t="str">
        <f>IF($C247="OK",_xlfn.NUMBERVALUE(Plantilla!CO258),"")</f>
        <v/>
      </c>
      <c r="CR247" s="109" t="str">
        <f>IF($C247="OK",_xlfn.NUMBERVALUE(Plantilla!CP258),"")</f>
        <v/>
      </c>
      <c r="CS247" s="110" t="str">
        <f>IF($C247="OK",_xlfn.NUMBERVALUE(Plantilla!CQ258),"")</f>
        <v/>
      </c>
      <c r="CT247" s="6" t="str">
        <f>IF($C247="OK",_xlfn.NUMBERVALUE(Plantilla!CR258),"")</f>
        <v/>
      </c>
      <c r="CU247" s="109" t="str">
        <f>IF($C247="OK",_xlfn.NUMBERVALUE(Plantilla!CS258),"")</f>
        <v/>
      </c>
      <c r="CV247" s="110" t="str">
        <f>IF($C247="OK",_xlfn.NUMBERVALUE(Plantilla!CT258),"")</f>
        <v/>
      </c>
      <c r="CW247" s="6" t="str">
        <f>IF($C247="OK",_xlfn.NUMBERVALUE(Plantilla!CU258),"")</f>
        <v/>
      </c>
      <c r="CX247" s="82" t="str">
        <f>IF($C247="OK",_xlfn.NUMBERVALUE(Plantilla!CV258),"")</f>
        <v/>
      </c>
      <c r="CY247" s="6" t="str">
        <f>IF($C247="OK",_xlfn.NUMBERVALUE(Plantilla!CW258),"")</f>
        <v/>
      </c>
      <c r="CZ247" s="82" t="str">
        <f>IF($C247="OK",_xlfn.NUMBERVALUE(Plantilla!CX258),"")</f>
        <v/>
      </c>
      <c r="DA247" s="6" t="str">
        <f>IF($C247="OK",_xlfn.NUMBERVALUE(Plantilla!CY258),"")</f>
        <v/>
      </c>
      <c r="DB247" s="109" t="str">
        <f>IF($C247="OK",_xlfn.NUMBERVALUE(Plantilla!CZ258),"")</f>
        <v/>
      </c>
      <c r="DC247" s="6" t="str">
        <f>IF($C247="OK",_xlfn.NUMBERVALUE(Plantilla!DA258),"")</f>
        <v/>
      </c>
      <c r="DD247" s="6" t="str">
        <f>IF($C247="OK",TEXT(Plantilla!DB258,"#"),"")</f>
        <v/>
      </c>
      <c r="DE247" s="6" t="str">
        <f>IF($C247="OK",_xlfn.NUMBERVALUE(Plantilla!DC258),"")</f>
        <v/>
      </c>
      <c r="DF247" s="4" t="str">
        <f>IF($C247="OK",_xlfn.NUMBERVALUE(Plantilla!DD258),"")</f>
        <v/>
      </c>
      <c r="DG247" s="6" t="str">
        <f>IF($C247="OK",_xlfn.NUMBERVALUE(Plantilla!DE258),"")</f>
        <v/>
      </c>
      <c r="DH247" s="6" t="str">
        <f>IF($C247="OK",_xlfn.NUMBERVALUE(Plantilla!DF258),"")</f>
        <v/>
      </c>
      <c r="DI247" s="6" t="str">
        <f>IF($C247="OK",_xlfn.NUMBERVALUE(Plantilla!DG258),"")</f>
        <v/>
      </c>
      <c r="DJ247" s="6" t="str">
        <f>IF($C247="OK",_xlfn.NUMBERVALUE(Plantilla!DH258),"")</f>
        <v/>
      </c>
      <c r="DK247" s="6" t="str">
        <f>IF($C247="OK",_xlfn.NUMBERVALUE(Plantilla!DI258),"")</f>
        <v/>
      </c>
      <c r="DL247" s="6" t="str">
        <f>IF($C247="OK",_xlfn.NUMBERVALUE(Plantilla!DJ258),"")</f>
        <v/>
      </c>
      <c r="DM247" s="6" t="str">
        <f>IF($C247="OK",_xlfn.NUMBERVALUE(Plantilla!DK258),"")</f>
        <v/>
      </c>
      <c r="DN247" s="6" t="str">
        <f>IF($C247="OK",_xlfn.NUMBERVALUE(Plantilla!DL258),"")</f>
        <v/>
      </c>
      <c r="DO247" s="6" t="str">
        <f>IF($C247="OK",_xlfn.NUMBERVALUE(Plantilla!DM258),"")</f>
        <v/>
      </c>
      <c r="DP247" s="6" t="str">
        <f>IF($C247="OK",_xlfn.NUMBERVALUE(Plantilla!DN258),"")</f>
        <v/>
      </c>
      <c r="DQ247" s="6" t="str">
        <f>IF($C247="OK",_xlfn.NUMBERVALUE(Plantilla!DO258),"")</f>
        <v/>
      </c>
      <c r="DR247" s="6" t="str">
        <f>IF($C247="OK",_xlfn.NUMBERVALUE(Plantilla!DP258),"")</f>
        <v/>
      </c>
      <c r="DS247" t="str">
        <f>IF($C247="OK",TEXT(Plantilla!DR258,"#"),"")</f>
        <v/>
      </c>
      <c r="DT247" s="6"/>
    </row>
    <row r="248" spans="1:124" x14ac:dyDescent="0.25">
      <c r="A248" t="str">
        <f>IF(Plantilla!$I$6="¡Perfecto!, Guarda el archivo y adjúntalo a tu interfaz de Nómina Electrónica","OK","Error")</f>
        <v>OK</v>
      </c>
      <c r="B248" t="str">
        <f>IF(Plantilla!$I$6="¡Perfecto!, Guarda el archivo y adjúntalo a tu interfaz de Nómina Electrónica",MID(Plantilla!$D$2,SEARCH("V",Plantilla!$D$2),10),"")</f>
        <v>V2.0</v>
      </c>
      <c r="C248" t="str">
        <f>Plantilla!C259</f>
        <v/>
      </c>
      <c r="D248" t="str">
        <f>IF($C248="OK",Plantilla!B259,"")</f>
        <v/>
      </c>
      <c r="E248" t="str">
        <f>IF($C248="OK",
   VLOOKUP(Plantilla!$E$4,'Tablas '!$AP$4:$AT$6,5,FALSE),
"")</f>
        <v/>
      </c>
      <c r="F248" t="str">
        <f>IF($C248="OK",TEXT(Plantilla!D259,"#"),"")</f>
        <v/>
      </c>
      <c r="G248" t="str">
        <f>IF($C248="OK",
   VLOOKUP(Plantilla!E259,'Tablas '!$B$4:$C$14,2,FALSE),
"")</f>
        <v/>
      </c>
      <c r="H248" t="str">
        <f>IF($C248="OK",TEXT(Plantilla!F259,"#"),"")</f>
        <v/>
      </c>
      <c r="I248" t="str">
        <f>IF($C248="OK",TEXT(Plantilla!G259,"#"),"")</f>
        <v/>
      </c>
      <c r="J248" t="str">
        <f>IF($C248="OK",TEXT(Plantilla!H259,"#"),"")</f>
        <v/>
      </c>
      <c r="K248" t="str">
        <f>IF($C248="OK",TEXT(Plantilla!I259,"#"),"")</f>
        <v/>
      </c>
      <c r="L248" t="str">
        <f>IF($C248="OK",TEXT(Plantilla!J259,"#"),"")</f>
        <v/>
      </c>
      <c r="M248" t="str">
        <f>IF($C248="OK",TEXT(Plantilla!K259,"#"),"")</f>
        <v/>
      </c>
      <c r="N248" t="str">
        <f>IF($C248="OK",
   CONCATENATE(YEAR(Plantilla!L259),"-",TEXT(MONTH(Plantilla!L259),"00"),"-",TEXT(DAY(Plantilla!L259),"00")),
"")</f>
        <v/>
      </c>
      <c r="O248" t="str">
        <f>IF($C248="OK",_xlfn.NUMBERVALUE(Plantilla!M259),"")</f>
        <v/>
      </c>
      <c r="P248" t="str">
        <f>IF($C248="OK",
   IF(Plantilla!N259&lt;&gt;"",
      CONCATENATE(YEAR(Plantilla!N259),"-",TEXT(MONTH(Plantilla!N259),"00"),"-",TEXT(DAY(Plantilla!N259),"00")),
   ""),
"")</f>
        <v/>
      </c>
      <c r="Q248" t="str">
        <f>IF($C248="OK",
   VLOOKUP(Plantilla!O259,'Tablas '!$E$4:$F$19,2,FALSE),
"")</f>
        <v/>
      </c>
      <c r="R248" t="str">
        <f>IF($C248="OK",
   VLOOKUP(Plantilla!P259,'Tablas '!$H$4:$I$5,2,FALSE),
"")</f>
        <v/>
      </c>
      <c r="S248" t="str">
        <f>IF($C248="OK",
   VLOOKUP(Plantilla!Q259,'Tablas '!$K$4:$L$8,2,FALSE),
"")</f>
        <v/>
      </c>
      <c r="T248" t="str">
        <f>IF($C248="OK",
   VLOOKUP(Plantilla!R259,'Tablas '!$AE$4:$AF$6,2,FALSE),
"")</f>
        <v/>
      </c>
      <c r="U248" t="str">
        <f>IF($C248="OK",
   VLOOKUP(Plantilla!S259,'Tablas '!$AE$4:$AF$6,2,FALSE),
"")</f>
        <v/>
      </c>
      <c r="V248" t="str">
        <f>IF($C248="OK",TEXT(Plantilla!T259,"#"),"")</f>
        <v/>
      </c>
      <c r="W248" s="84" t="str">
        <f>IF($C248="OK",
   VLOOKUP(Plantilla!U259,'Tablas '!$AM$4:$AN$1126,2,FALSE),
"")</f>
        <v/>
      </c>
      <c r="X248" t="str">
        <f>IF($C248="OK",TEXT(Plantilla!V259,"#"),"")</f>
        <v/>
      </c>
      <c r="Y248" t="str">
        <f>IF($C248="OK",
   CONCATENATE(YEAR(Plantilla!W259),"-",TEXT(MONTH(Plantilla!W259),"00"),"-",TEXT(DAY(Plantilla!W259),"00")),
"")</f>
        <v/>
      </c>
      <c r="Z248" t="str">
        <f>IF($C248="OK",
   CONCATENATE(YEAR(Plantilla!X259),"-",TEXT(MONTH(Plantilla!X259),"00"),"-",TEXT(DAY(Plantilla!X259),"00")),
"")</f>
        <v/>
      </c>
      <c r="AA248" t="str">
        <f>IF($C248="OK",
   TEXT(VLOOKUP(Plantilla!Y259,'Tablas '!$Q$4:$R$9,2,FALSE),"#"),
"")</f>
        <v/>
      </c>
      <c r="AB248" t="str">
        <f>IF($C248="OK",
   CONCATENATE(YEAR(Plantilla!Z259),"-",TEXT(MONTH(Plantilla!Z259),"00"),"-",TEXT(DAY(Plantilla!Z259),"00")),
"")</f>
        <v/>
      </c>
      <c r="AC248" t="str">
        <f>IF($C248="OK",
   TEXT(VLOOKUP(Plantilla!AA259,'Tablas '!$T$4:$U$13,2,FALSE),"#"),
"")</f>
        <v/>
      </c>
      <c r="AD248" t="str">
        <f>IF($C248="OK",TEXT(Plantilla!AB259,"#"),"")</f>
        <v/>
      </c>
      <c r="AE248" t="str">
        <f>IF($C248="OK",
   IF(Plantilla!AC259&lt;&gt;"",
      TEXT(VLOOKUP(Plantilla!AC259,'Tablas '!$W$4:$X$7,2,FALSE),"#"),
   ""),
"")</f>
        <v/>
      </c>
      <c r="AF248" t="str">
        <f>IF($C248="OK",TEXT(Plantilla!AD259,"#"),"")</f>
        <v/>
      </c>
      <c r="AG248" s="6" t="str">
        <f>IF($C248="OK",_xlfn.NUMBERVALUE(Plantilla!AE259),"")</f>
        <v/>
      </c>
      <c r="AH248" s="4" t="str">
        <f>IF($C248="OK",_xlfn.NUMBERVALUE(Plantilla!AF259),"")</f>
        <v/>
      </c>
      <c r="AI248" s="6" t="str">
        <f>IF($C248="OK",_xlfn.NUMBERVALUE(Plantilla!AG259),"")</f>
        <v/>
      </c>
      <c r="AJ248" s="6" t="str">
        <f>IF($C248="OK",_xlfn.NUMBERVALUE(Plantilla!AH259),"")</f>
        <v/>
      </c>
      <c r="AK248" s="6" t="str">
        <f>IF($C248="OK",_xlfn.NUMBERVALUE(Plantilla!AI259),"")</f>
        <v/>
      </c>
      <c r="AL248" s="6" t="str">
        <f>IF($C248="OK",_xlfn.NUMBERVALUE(Plantilla!AJ259),"")</f>
        <v/>
      </c>
      <c r="AM248" s="4" t="str">
        <f>IF($C248="OK",_xlfn.NUMBERVALUE(Plantilla!AK259),"")</f>
        <v/>
      </c>
      <c r="AN248" s="6" t="str">
        <f>IF($C248="OK",_xlfn.NUMBERVALUE(Plantilla!AL259),"")</f>
        <v/>
      </c>
      <c r="AO248" s="4" t="str">
        <f>IF($C248="OK",_xlfn.NUMBERVALUE(Plantilla!AM259),"")</f>
        <v/>
      </c>
      <c r="AP248" s="6" t="str">
        <f>IF($C248="OK",_xlfn.NUMBERVALUE(Plantilla!AN259),"")</f>
        <v/>
      </c>
      <c r="AQ248" s="4" t="str">
        <f>IF($C248="OK",_xlfn.NUMBERVALUE(Plantilla!AO259),"")</f>
        <v/>
      </c>
      <c r="AR248" s="6" t="str">
        <f>IF($C248="OK",_xlfn.NUMBERVALUE(Plantilla!AP259),"")</f>
        <v/>
      </c>
      <c r="AS248" s="4" t="str">
        <f>IF($C248="OK",_xlfn.NUMBERVALUE(Plantilla!AQ259),"")</f>
        <v/>
      </c>
      <c r="AT248" s="6" t="str">
        <f>IF($C248="OK",_xlfn.NUMBERVALUE(Plantilla!AR259),"")</f>
        <v/>
      </c>
      <c r="AU248" s="4" t="str">
        <f>IF($C248="OK",_xlfn.NUMBERVALUE(Plantilla!AS259),"")</f>
        <v/>
      </c>
      <c r="AV248" s="6" t="str">
        <f>IF($C248="OK",_xlfn.NUMBERVALUE(Plantilla!AT259),"")</f>
        <v/>
      </c>
      <c r="AW248" s="4" t="str">
        <f>IF($C248="OK",_xlfn.NUMBERVALUE(Plantilla!AU259),"")</f>
        <v/>
      </c>
      <c r="AX248" s="6" t="str">
        <f>IF($C248="OK",_xlfn.NUMBERVALUE(Plantilla!AV259),"")</f>
        <v/>
      </c>
      <c r="AY248" s="4" t="str">
        <f>IF($C248="OK",_xlfn.NUMBERVALUE(Plantilla!AW259),"")</f>
        <v/>
      </c>
      <c r="AZ248" s="6" t="str">
        <f>IF($C248="OK",_xlfn.NUMBERVALUE(Plantilla!AX259),"")</f>
        <v/>
      </c>
      <c r="BA248" t="str">
        <f>IF($C248="OK",_xlfn.NUMBERVALUE(Plantilla!AY259),"")</f>
        <v/>
      </c>
      <c r="BB248" t="str">
        <f>IF($C248="OK",_xlfn.NUMBERVALUE(Plantilla!AZ259),"")</f>
        <v/>
      </c>
      <c r="BC248" s="4" t="str">
        <f>IF($C248="OK",_xlfn.NUMBERVALUE(Plantilla!BA259),"")</f>
        <v/>
      </c>
      <c r="BD248" s="6" t="str">
        <f>IF($C248="OK",_xlfn.NUMBERVALUE(Plantilla!BB259),"")</f>
        <v/>
      </c>
      <c r="BE248" s="4" t="str">
        <f>IF($C248="OK",_xlfn.NUMBERVALUE(Plantilla!BC259),"")</f>
        <v/>
      </c>
      <c r="BF248" s="6" t="str">
        <f>IF($C248="OK",_xlfn.NUMBERVALUE(Plantilla!BD259),"")</f>
        <v/>
      </c>
      <c r="BG248" s="4" t="str">
        <f>IF($C248="OK",_xlfn.NUMBERVALUE(Plantilla!BE259),"")</f>
        <v/>
      </c>
      <c r="BH248" s="6" t="str">
        <f>IF($C248="OK",_xlfn.NUMBERVALUE(Plantilla!BF259),"")</f>
        <v/>
      </c>
      <c r="BI248" s="110" t="str">
        <f>IF($C248="OK",_xlfn.NUMBERVALUE(Plantilla!BG259),"")</f>
        <v/>
      </c>
      <c r="BJ248" s="6" t="str">
        <f>IF($C248="OK",_xlfn.NUMBERVALUE(Plantilla!BH259),"")</f>
        <v/>
      </c>
      <c r="BK248" s="109" t="str">
        <f>IF($C248="OK",_xlfn.NUMBERVALUE(Plantilla!BI259),"")</f>
        <v/>
      </c>
      <c r="BL248" s="6" t="str">
        <f>IF($C248="OK",
   IF(Plantilla!BJ259&lt;&gt;"",
      TEXT(VLOOKUP(Plantilla!BJ259,'Tablas '!$Z$4:$AA$6,2,FALSE),"#"),
   ""),
"")</f>
        <v/>
      </c>
      <c r="BM248" s="4" t="str">
        <f>IF($C248="OK",_xlfn.NUMBERVALUE(Plantilla!BK259),"")</f>
        <v/>
      </c>
      <c r="BN248" s="4" t="str">
        <f>IF($C248="OK",_xlfn.NUMBERVALUE(Plantilla!BL259),"")</f>
        <v/>
      </c>
      <c r="BO248" s="6" t="str">
        <f>IF($C248="OK",_xlfn.NUMBERVALUE(Plantilla!BM259),"")</f>
        <v/>
      </c>
      <c r="BP248" s="4" t="str">
        <f>IF($C248="OK",_xlfn.NUMBERVALUE(Plantilla!BN259),"")</f>
        <v/>
      </c>
      <c r="BQ248" s="6" t="str">
        <f>IF($C248="OK",_xlfn.NUMBERVALUE(Plantilla!BO259),"")</f>
        <v/>
      </c>
      <c r="BR248" s="4" t="str">
        <f>IF($C248="OK",_xlfn.NUMBERVALUE(Plantilla!BP259),"")</f>
        <v/>
      </c>
      <c r="BS248" s="6" t="str">
        <f>IF($C248="OK",_xlfn.NUMBERVALUE(Plantilla!BQ259),"")</f>
        <v/>
      </c>
      <c r="BT248" s="4" t="str">
        <f>IF($C248="OK",_xlfn.NUMBERVALUE(Plantilla!BR259),"")</f>
        <v/>
      </c>
      <c r="BU248" s="6" t="str">
        <f>IF($C248="OK",_xlfn.NUMBERVALUE(Plantilla!BS259),"")</f>
        <v/>
      </c>
      <c r="BV248" s="6" t="str">
        <f>IF($C248="OK",_xlfn.NUMBERVALUE(Plantilla!BT259),"")</f>
        <v/>
      </c>
      <c r="BW248" s="6" t="str">
        <f>IF($C248="OK",_xlfn.NUMBERVALUE(Plantilla!BU259),"")</f>
        <v/>
      </c>
      <c r="BX248" s="6" t="str">
        <f>IF($C248="OK",_xlfn.NUMBERVALUE(Plantilla!BV259),"")</f>
        <v/>
      </c>
      <c r="BY248" s="6" t="str">
        <f>IF($C248="OK",_xlfn.NUMBERVALUE(Plantilla!BW259),"")</f>
        <v/>
      </c>
      <c r="BZ248" s="6" t="str">
        <f>IF($C248="OK",_xlfn.NUMBERVALUE(Plantilla!BX259),"")</f>
        <v/>
      </c>
      <c r="CA248" s="6" t="str">
        <f>IF($C248="OK",_xlfn.NUMBERVALUE(Plantilla!BY259),"")</f>
        <v/>
      </c>
      <c r="CB248" s="6" t="str">
        <f>IF($C248="OK",_xlfn.NUMBERVALUE(Plantilla!BZ259),"")</f>
        <v/>
      </c>
      <c r="CC248" s="6" t="str">
        <f>IF($C248="OK",_xlfn.NUMBERVALUE(Plantilla!CA259),"")</f>
        <v/>
      </c>
      <c r="CD248" s="6" t="str">
        <f>IF($C248="OK",_xlfn.NUMBERVALUE(Plantilla!CB259),"")</f>
        <v/>
      </c>
      <c r="CE248" s="6" t="str">
        <f>IF($C248="OK",_xlfn.NUMBERVALUE(Plantilla!CC259),"")</f>
        <v/>
      </c>
      <c r="CF248" s="4" t="str">
        <f>IF($C248="OK",_xlfn.NUMBERVALUE(Plantilla!CD259),"")</f>
        <v/>
      </c>
      <c r="CG248" s="6" t="str">
        <f>IF($C248="OK",_xlfn.NUMBERVALUE(Plantilla!CE259),"")</f>
        <v/>
      </c>
      <c r="CH248" s="6" t="str">
        <f>IF($C248="OK",_xlfn.NUMBERVALUE(Plantilla!CF259),"")</f>
        <v/>
      </c>
      <c r="CI248" s="6" t="str">
        <f>IF($C248="OK",_xlfn.NUMBERVALUE(Plantilla!CG259),"")</f>
        <v/>
      </c>
      <c r="CJ248" s="6" t="str">
        <f>IF($C248="OK",_xlfn.NUMBERVALUE(Plantilla!CH259),"")</f>
        <v/>
      </c>
      <c r="CK248" s="6" t="str">
        <f>IF($C248="OK",_xlfn.NUMBERVALUE(Plantilla!CI259),"")</f>
        <v/>
      </c>
      <c r="CL248" s="6" t="str">
        <f>IF($C248="OK",_xlfn.NUMBERVALUE(Plantilla!CJ259),"")</f>
        <v/>
      </c>
      <c r="CM248" t="str">
        <f>IF($C248="OK",TEXT(Plantilla!CK259,"#"),"")</f>
        <v/>
      </c>
      <c r="CN248" s="6" t="str">
        <f>IF($C248="OK",_xlfn.NUMBERVALUE(Plantilla!CL259),"")</f>
        <v/>
      </c>
      <c r="CO248" s="6" t="str">
        <f>IF($C248="OK",_xlfn.NUMBERVALUE(Plantilla!CM259),"")</f>
        <v/>
      </c>
      <c r="CP248" s="110" t="str">
        <f>IF($C248="OK",_xlfn.NUMBERVALUE(Plantilla!CN259),"")</f>
        <v/>
      </c>
      <c r="CQ248" s="6" t="str">
        <f>IF($C248="OK",_xlfn.NUMBERVALUE(Plantilla!CO259),"")</f>
        <v/>
      </c>
      <c r="CR248" s="109" t="str">
        <f>IF($C248="OK",_xlfn.NUMBERVALUE(Plantilla!CP259),"")</f>
        <v/>
      </c>
      <c r="CS248" s="110" t="str">
        <f>IF($C248="OK",_xlfn.NUMBERVALUE(Plantilla!CQ259),"")</f>
        <v/>
      </c>
      <c r="CT248" s="6" t="str">
        <f>IF($C248="OK",_xlfn.NUMBERVALUE(Plantilla!CR259),"")</f>
        <v/>
      </c>
      <c r="CU248" s="109" t="str">
        <f>IF($C248="OK",_xlfn.NUMBERVALUE(Plantilla!CS259),"")</f>
        <v/>
      </c>
      <c r="CV248" s="110" t="str">
        <f>IF($C248="OK",_xlfn.NUMBERVALUE(Plantilla!CT259),"")</f>
        <v/>
      </c>
      <c r="CW248" s="6" t="str">
        <f>IF($C248="OK",_xlfn.NUMBERVALUE(Plantilla!CU259),"")</f>
        <v/>
      </c>
      <c r="CX248" s="82" t="str">
        <f>IF($C248="OK",_xlfn.NUMBERVALUE(Plantilla!CV259),"")</f>
        <v/>
      </c>
      <c r="CY248" s="6" t="str">
        <f>IF($C248="OK",_xlfn.NUMBERVALUE(Plantilla!CW259),"")</f>
        <v/>
      </c>
      <c r="CZ248" s="82" t="str">
        <f>IF($C248="OK",_xlfn.NUMBERVALUE(Plantilla!CX259),"")</f>
        <v/>
      </c>
      <c r="DA248" s="6" t="str">
        <f>IF($C248="OK",_xlfn.NUMBERVALUE(Plantilla!CY259),"")</f>
        <v/>
      </c>
      <c r="DB248" s="109" t="str">
        <f>IF($C248="OK",_xlfn.NUMBERVALUE(Plantilla!CZ259),"")</f>
        <v/>
      </c>
      <c r="DC248" s="6" t="str">
        <f>IF($C248="OK",_xlfn.NUMBERVALUE(Plantilla!DA259),"")</f>
        <v/>
      </c>
      <c r="DD248" s="6" t="str">
        <f>IF($C248="OK",TEXT(Plantilla!DB259,"#"),"")</f>
        <v/>
      </c>
      <c r="DE248" s="6" t="str">
        <f>IF($C248="OK",_xlfn.NUMBERVALUE(Plantilla!DC259),"")</f>
        <v/>
      </c>
      <c r="DF248" s="4" t="str">
        <f>IF($C248="OK",_xlfn.NUMBERVALUE(Plantilla!DD259),"")</f>
        <v/>
      </c>
      <c r="DG248" s="6" t="str">
        <f>IF($C248="OK",_xlfn.NUMBERVALUE(Plantilla!DE259),"")</f>
        <v/>
      </c>
      <c r="DH248" s="6" t="str">
        <f>IF($C248="OK",_xlfn.NUMBERVALUE(Plantilla!DF259),"")</f>
        <v/>
      </c>
      <c r="DI248" s="6" t="str">
        <f>IF($C248="OK",_xlfn.NUMBERVALUE(Plantilla!DG259),"")</f>
        <v/>
      </c>
      <c r="DJ248" s="6" t="str">
        <f>IF($C248="OK",_xlfn.NUMBERVALUE(Plantilla!DH259),"")</f>
        <v/>
      </c>
      <c r="DK248" s="6" t="str">
        <f>IF($C248="OK",_xlfn.NUMBERVALUE(Plantilla!DI259),"")</f>
        <v/>
      </c>
      <c r="DL248" s="6" t="str">
        <f>IF($C248="OK",_xlfn.NUMBERVALUE(Plantilla!DJ259),"")</f>
        <v/>
      </c>
      <c r="DM248" s="6" t="str">
        <f>IF($C248="OK",_xlfn.NUMBERVALUE(Plantilla!DK259),"")</f>
        <v/>
      </c>
      <c r="DN248" s="6" t="str">
        <f>IF($C248="OK",_xlfn.NUMBERVALUE(Plantilla!DL259),"")</f>
        <v/>
      </c>
      <c r="DO248" s="6" t="str">
        <f>IF($C248="OK",_xlfn.NUMBERVALUE(Plantilla!DM259),"")</f>
        <v/>
      </c>
      <c r="DP248" s="6" t="str">
        <f>IF($C248="OK",_xlfn.NUMBERVALUE(Plantilla!DN259),"")</f>
        <v/>
      </c>
      <c r="DQ248" s="6" t="str">
        <f>IF($C248="OK",_xlfn.NUMBERVALUE(Plantilla!DO259),"")</f>
        <v/>
      </c>
      <c r="DR248" s="6" t="str">
        <f>IF($C248="OK",_xlfn.NUMBERVALUE(Plantilla!DP259),"")</f>
        <v/>
      </c>
      <c r="DS248" t="str">
        <f>IF($C248="OK",TEXT(Plantilla!DR259,"#"),"")</f>
        <v/>
      </c>
      <c r="DT248" s="6"/>
    </row>
    <row r="249" spans="1:124" x14ac:dyDescent="0.25">
      <c r="A249" t="str">
        <f>IF(Plantilla!$I$6="¡Perfecto!, Guarda el archivo y adjúntalo a tu interfaz de Nómina Electrónica","OK","Error")</f>
        <v>OK</v>
      </c>
      <c r="B249" t="str">
        <f>IF(Plantilla!$I$6="¡Perfecto!, Guarda el archivo y adjúntalo a tu interfaz de Nómina Electrónica",MID(Plantilla!$D$2,SEARCH("V",Plantilla!$D$2),10),"")</f>
        <v>V2.0</v>
      </c>
      <c r="C249" t="str">
        <f>Plantilla!C260</f>
        <v/>
      </c>
      <c r="D249" t="str">
        <f>IF($C249="OK",Plantilla!B260,"")</f>
        <v/>
      </c>
      <c r="E249" t="str">
        <f>IF($C249="OK",
   VLOOKUP(Plantilla!$E$4,'Tablas '!$AP$4:$AT$6,5,FALSE),
"")</f>
        <v/>
      </c>
      <c r="F249" t="str">
        <f>IF($C249="OK",TEXT(Plantilla!D260,"#"),"")</f>
        <v/>
      </c>
      <c r="G249" t="str">
        <f>IF($C249="OK",
   VLOOKUP(Plantilla!E260,'Tablas '!$B$4:$C$14,2,FALSE),
"")</f>
        <v/>
      </c>
      <c r="H249" t="str">
        <f>IF($C249="OK",TEXT(Plantilla!F260,"#"),"")</f>
        <v/>
      </c>
      <c r="I249" t="str">
        <f>IF($C249="OK",TEXT(Plantilla!G260,"#"),"")</f>
        <v/>
      </c>
      <c r="J249" t="str">
        <f>IF($C249="OK",TEXT(Plantilla!H260,"#"),"")</f>
        <v/>
      </c>
      <c r="K249" t="str">
        <f>IF($C249="OK",TEXT(Plantilla!I260,"#"),"")</f>
        <v/>
      </c>
      <c r="L249" t="str">
        <f>IF($C249="OK",TEXT(Plantilla!J260,"#"),"")</f>
        <v/>
      </c>
      <c r="M249" t="str">
        <f>IF($C249="OK",TEXT(Plantilla!K260,"#"),"")</f>
        <v/>
      </c>
      <c r="N249" t="str">
        <f>IF($C249="OK",
   CONCATENATE(YEAR(Plantilla!L260),"-",TEXT(MONTH(Plantilla!L260),"00"),"-",TEXT(DAY(Plantilla!L260),"00")),
"")</f>
        <v/>
      </c>
      <c r="O249" t="str">
        <f>IF($C249="OK",_xlfn.NUMBERVALUE(Plantilla!M260),"")</f>
        <v/>
      </c>
      <c r="P249" t="str">
        <f>IF($C249="OK",
   IF(Plantilla!N260&lt;&gt;"",
      CONCATENATE(YEAR(Plantilla!N260),"-",TEXT(MONTH(Plantilla!N260),"00"),"-",TEXT(DAY(Plantilla!N260),"00")),
   ""),
"")</f>
        <v/>
      </c>
      <c r="Q249" t="str">
        <f>IF($C249="OK",
   VLOOKUP(Plantilla!O260,'Tablas '!$E$4:$F$19,2,FALSE),
"")</f>
        <v/>
      </c>
      <c r="R249" t="str">
        <f>IF($C249="OK",
   VLOOKUP(Plantilla!P260,'Tablas '!$H$4:$I$5,2,FALSE),
"")</f>
        <v/>
      </c>
      <c r="S249" t="str">
        <f>IF($C249="OK",
   VLOOKUP(Plantilla!Q260,'Tablas '!$K$4:$L$8,2,FALSE),
"")</f>
        <v/>
      </c>
      <c r="T249" t="str">
        <f>IF($C249="OK",
   VLOOKUP(Plantilla!R260,'Tablas '!$AE$4:$AF$6,2,FALSE),
"")</f>
        <v/>
      </c>
      <c r="U249" t="str">
        <f>IF($C249="OK",
   VLOOKUP(Plantilla!S260,'Tablas '!$AE$4:$AF$6,2,FALSE),
"")</f>
        <v/>
      </c>
      <c r="V249" t="str">
        <f>IF($C249="OK",TEXT(Plantilla!T260,"#"),"")</f>
        <v/>
      </c>
      <c r="W249" s="84" t="str">
        <f>IF($C249="OK",
   VLOOKUP(Plantilla!U260,'Tablas '!$AM$4:$AN$1126,2,FALSE),
"")</f>
        <v/>
      </c>
      <c r="X249" t="str">
        <f>IF($C249="OK",TEXT(Plantilla!V260,"#"),"")</f>
        <v/>
      </c>
      <c r="Y249" t="str">
        <f>IF($C249="OK",
   CONCATENATE(YEAR(Plantilla!W260),"-",TEXT(MONTH(Plantilla!W260),"00"),"-",TEXT(DAY(Plantilla!W260),"00")),
"")</f>
        <v/>
      </c>
      <c r="Z249" t="str">
        <f>IF($C249="OK",
   CONCATENATE(YEAR(Plantilla!X260),"-",TEXT(MONTH(Plantilla!X260),"00"),"-",TEXT(DAY(Plantilla!X260),"00")),
"")</f>
        <v/>
      </c>
      <c r="AA249" t="str">
        <f>IF($C249="OK",
   TEXT(VLOOKUP(Plantilla!Y260,'Tablas '!$Q$4:$R$9,2,FALSE),"#"),
"")</f>
        <v/>
      </c>
      <c r="AB249" t="str">
        <f>IF($C249="OK",
   CONCATENATE(YEAR(Plantilla!Z260),"-",TEXT(MONTH(Plantilla!Z260),"00"),"-",TEXT(DAY(Plantilla!Z260),"00")),
"")</f>
        <v/>
      </c>
      <c r="AC249" t="str">
        <f>IF($C249="OK",
   TEXT(VLOOKUP(Plantilla!AA260,'Tablas '!$T$4:$U$13,2,FALSE),"#"),
"")</f>
        <v/>
      </c>
      <c r="AD249" t="str">
        <f>IF($C249="OK",TEXT(Plantilla!AB260,"#"),"")</f>
        <v/>
      </c>
      <c r="AE249" t="str">
        <f>IF($C249="OK",
   IF(Plantilla!AC260&lt;&gt;"",
      TEXT(VLOOKUP(Plantilla!AC260,'Tablas '!$W$4:$X$7,2,FALSE),"#"),
   ""),
"")</f>
        <v/>
      </c>
      <c r="AF249" t="str">
        <f>IF($C249="OK",TEXT(Plantilla!AD260,"#"),"")</f>
        <v/>
      </c>
      <c r="AG249" s="6" t="str">
        <f>IF($C249="OK",_xlfn.NUMBERVALUE(Plantilla!AE260),"")</f>
        <v/>
      </c>
      <c r="AH249" s="4" t="str">
        <f>IF($C249="OK",_xlfn.NUMBERVALUE(Plantilla!AF260),"")</f>
        <v/>
      </c>
      <c r="AI249" s="6" t="str">
        <f>IF($C249="OK",_xlfn.NUMBERVALUE(Plantilla!AG260),"")</f>
        <v/>
      </c>
      <c r="AJ249" s="6" t="str">
        <f>IF($C249="OK",_xlfn.NUMBERVALUE(Plantilla!AH260),"")</f>
        <v/>
      </c>
      <c r="AK249" s="6" t="str">
        <f>IF($C249="OK",_xlfn.NUMBERVALUE(Plantilla!AI260),"")</f>
        <v/>
      </c>
      <c r="AL249" s="6" t="str">
        <f>IF($C249="OK",_xlfn.NUMBERVALUE(Plantilla!AJ260),"")</f>
        <v/>
      </c>
      <c r="AM249" s="4" t="str">
        <f>IF($C249="OK",_xlfn.NUMBERVALUE(Plantilla!AK260),"")</f>
        <v/>
      </c>
      <c r="AN249" s="6" t="str">
        <f>IF($C249="OK",_xlfn.NUMBERVALUE(Plantilla!AL260),"")</f>
        <v/>
      </c>
      <c r="AO249" s="4" t="str">
        <f>IF($C249="OK",_xlfn.NUMBERVALUE(Plantilla!AM260),"")</f>
        <v/>
      </c>
      <c r="AP249" s="6" t="str">
        <f>IF($C249="OK",_xlfn.NUMBERVALUE(Plantilla!AN260),"")</f>
        <v/>
      </c>
      <c r="AQ249" s="4" t="str">
        <f>IF($C249="OK",_xlfn.NUMBERVALUE(Plantilla!AO260),"")</f>
        <v/>
      </c>
      <c r="AR249" s="6" t="str">
        <f>IF($C249="OK",_xlfn.NUMBERVALUE(Plantilla!AP260),"")</f>
        <v/>
      </c>
      <c r="AS249" s="4" t="str">
        <f>IF($C249="OK",_xlfn.NUMBERVALUE(Plantilla!AQ260),"")</f>
        <v/>
      </c>
      <c r="AT249" s="6" t="str">
        <f>IF($C249="OK",_xlfn.NUMBERVALUE(Plantilla!AR260),"")</f>
        <v/>
      </c>
      <c r="AU249" s="4" t="str">
        <f>IF($C249="OK",_xlfn.NUMBERVALUE(Plantilla!AS260),"")</f>
        <v/>
      </c>
      <c r="AV249" s="6" t="str">
        <f>IF($C249="OK",_xlfn.NUMBERVALUE(Plantilla!AT260),"")</f>
        <v/>
      </c>
      <c r="AW249" s="4" t="str">
        <f>IF($C249="OK",_xlfn.NUMBERVALUE(Plantilla!AU260),"")</f>
        <v/>
      </c>
      <c r="AX249" s="6" t="str">
        <f>IF($C249="OK",_xlfn.NUMBERVALUE(Plantilla!AV260),"")</f>
        <v/>
      </c>
      <c r="AY249" s="4" t="str">
        <f>IF($C249="OK",_xlfn.NUMBERVALUE(Plantilla!AW260),"")</f>
        <v/>
      </c>
      <c r="AZ249" s="6" t="str">
        <f>IF($C249="OK",_xlfn.NUMBERVALUE(Plantilla!AX260),"")</f>
        <v/>
      </c>
      <c r="BA249" t="str">
        <f>IF($C249="OK",_xlfn.NUMBERVALUE(Plantilla!AY260),"")</f>
        <v/>
      </c>
      <c r="BB249" t="str">
        <f>IF($C249="OK",_xlfn.NUMBERVALUE(Plantilla!AZ260),"")</f>
        <v/>
      </c>
      <c r="BC249" s="4" t="str">
        <f>IF($C249="OK",_xlfn.NUMBERVALUE(Plantilla!BA260),"")</f>
        <v/>
      </c>
      <c r="BD249" s="6" t="str">
        <f>IF($C249="OK",_xlfn.NUMBERVALUE(Plantilla!BB260),"")</f>
        <v/>
      </c>
      <c r="BE249" s="4" t="str">
        <f>IF($C249="OK",_xlfn.NUMBERVALUE(Plantilla!BC260),"")</f>
        <v/>
      </c>
      <c r="BF249" s="6" t="str">
        <f>IF($C249="OK",_xlfn.NUMBERVALUE(Plantilla!BD260),"")</f>
        <v/>
      </c>
      <c r="BG249" s="4" t="str">
        <f>IF($C249="OK",_xlfn.NUMBERVALUE(Plantilla!BE260),"")</f>
        <v/>
      </c>
      <c r="BH249" s="6" t="str">
        <f>IF($C249="OK",_xlfn.NUMBERVALUE(Plantilla!BF260),"")</f>
        <v/>
      </c>
      <c r="BI249" s="110" t="str">
        <f>IF($C249="OK",_xlfn.NUMBERVALUE(Plantilla!BG260),"")</f>
        <v/>
      </c>
      <c r="BJ249" s="6" t="str">
        <f>IF($C249="OK",_xlfn.NUMBERVALUE(Plantilla!BH260),"")</f>
        <v/>
      </c>
      <c r="BK249" s="109" t="str">
        <f>IF($C249="OK",_xlfn.NUMBERVALUE(Plantilla!BI260),"")</f>
        <v/>
      </c>
      <c r="BL249" s="6" t="str">
        <f>IF($C249="OK",
   IF(Plantilla!BJ260&lt;&gt;"",
      TEXT(VLOOKUP(Plantilla!BJ260,'Tablas '!$Z$4:$AA$6,2,FALSE),"#"),
   ""),
"")</f>
        <v/>
      </c>
      <c r="BM249" s="4" t="str">
        <f>IF($C249="OK",_xlfn.NUMBERVALUE(Plantilla!BK260),"")</f>
        <v/>
      </c>
      <c r="BN249" s="4" t="str">
        <f>IF($C249="OK",_xlfn.NUMBERVALUE(Plantilla!BL260),"")</f>
        <v/>
      </c>
      <c r="BO249" s="6" t="str">
        <f>IF($C249="OK",_xlfn.NUMBERVALUE(Plantilla!BM260),"")</f>
        <v/>
      </c>
      <c r="BP249" s="4" t="str">
        <f>IF($C249="OK",_xlfn.NUMBERVALUE(Plantilla!BN260),"")</f>
        <v/>
      </c>
      <c r="BQ249" s="6" t="str">
        <f>IF($C249="OK",_xlfn.NUMBERVALUE(Plantilla!BO260),"")</f>
        <v/>
      </c>
      <c r="BR249" s="4" t="str">
        <f>IF($C249="OK",_xlfn.NUMBERVALUE(Plantilla!BP260),"")</f>
        <v/>
      </c>
      <c r="BS249" s="6" t="str">
        <f>IF($C249="OK",_xlfn.NUMBERVALUE(Plantilla!BQ260),"")</f>
        <v/>
      </c>
      <c r="BT249" s="4" t="str">
        <f>IF($C249="OK",_xlfn.NUMBERVALUE(Plantilla!BR260),"")</f>
        <v/>
      </c>
      <c r="BU249" s="6" t="str">
        <f>IF($C249="OK",_xlfn.NUMBERVALUE(Plantilla!BS260),"")</f>
        <v/>
      </c>
      <c r="BV249" s="6" t="str">
        <f>IF($C249="OK",_xlfn.NUMBERVALUE(Plantilla!BT260),"")</f>
        <v/>
      </c>
      <c r="BW249" s="6" t="str">
        <f>IF($C249="OK",_xlfn.NUMBERVALUE(Plantilla!BU260),"")</f>
        <v/>
      </c>
      <c r="BX249" s="6" t="str">
        <f>IF($C249="OK",_xlfn.NUMBERVALUE(Plantilla!BV260),"")</f>
        <v/>
      </c>
      <c r="BY249" s="6" t="str">
        <f>IF($C249="OK",_xlfn.NUMBERVALUE(Plantilla!BW260),"")</f>
        <v/>
      </c>
      <c r="BZ249" s="6" t="str">
        <f>IF($C249="OK",_xlfn.NUMBERVALUE(Plantilla!BX260),"")</f>
        <v/>
      </c>
      <c r="CA249" s="6" t="str">
        <f>IF($C249="OK",_xlfn.NUMBERVALUE(Plantilla!BY260),"")</f>
        <v/>
      </c>
      <c r="CB249" s="6" t="str">
        <f>IF($C249="OK",_xlfn.NUMBERVALUE(Plantilla!BZ260),"")</f>
        <v/>
      </c>
      <c r="CC249" s="6" t="str">
        <f>IF($C249="OK",_xlfn.NUMBERVALUE(Plantilla!CA260),"")</f>
        <v/>
      </c>
      <c r="CD249" s="6" t="str">
        <f>IF($C249="OK",_xlfn.NUMBERVALUE(Plantilla!CB260),"")</f>
        <v/>
      </c>
      <c r="CE249" s="6" t="str">
        <f>IF($C249="OK",_xlfn.NUMBERVALUE(Plantilla!CC260),"")</f>
        <v/>
      </c>
      <c r="CF249" s="4" t="str">
        <f>IF($C249="OK",_xlfn.NUMBERVALUE(Plantilla!CD260),"")</f>
        <v/>
      </c>
      <c r="CG249" s="6" t="str">
        <f>IF($C249="OK",_xlfn.NUMBERVALUE(Plantilla!CE260),"")</f>
        <v/>
      </c>
      <c r="CH249" s="6" t="str">
        <f>IF($C249="OK",_xlfn.NUMBERVALUE(Plantilla!CF260),"")</f>
        <v/>
      </c>
      <c r="CI249" s="6" t="str">
        <f>IF($C249="OK",_xlfn.NUMBERVALUE(Plantilla!CG260),"")</f>
        <v/>
      </c>
      <c r="CJ249" s="6" t="str">
        <f>IF($C249="OK",_xlfn.NUMBERVALUE(Plantilla!CH260),"")</f>
        <v/>
      </c>
      <c r="CK249" s="6" t="str">
        <f>IF($C249="OK",_xlfn.NUMBERVALUE(Plantilla!CI260),"")</f>
        <v/>
      </c>
      <c r="CL249" s="6" t="str">
        <f>IF($C249="OK",_xlfn.NUMBERVALUE(Plantilla!CJ260),"")</f>
        <v/>
      </c>
      <c r="CM249" t="str">
        <f>IF($C249="OK",TEXT(Plantilla!CK260,"#"),"")</f>
        <v/>
      </c>
      <c r="CN249" s="6" t="str">
        <f>IF($C249="OK",_xlfn.NUMBERVALUE(Plantilla!CL260),"")</f>
        <v/>
      </c>
      <c r="CO249" s="6" t="str">
        <f>IF($C249="OK",_xlfn.NUMBERVALUE(Plantilla!CM260),"")</f>
        <v/>
      </c>
      <c r="CP249" s="110" t="str">
        <f>IF($C249="OK",_xlfn.NUMBERVALUE(Plantilla!CN260),"")</f>
        <v/>
      </c>
      <c r="CQ249" s="6" t="str">
        <f>IF($C249="OK",_xlfn.NUMBERVALUE(Plantilla!CO260),"")</f>
        <v/>
      </c>
      <c r="CR249" s="109" t="str">
        <f>IF($C249="OK",_xlfn.NUMBERVALUE(Plantilla!CP260),"")</f>
        <v/>
      </c>
      <c r="CS249" s="110" t="str">
        <f>IF($C249="OK",_xlfn.NUMBERVALUE(Plantilla!CQ260),"")</f>
        <v/>
      </c>
      <c r="CT249" s="6" t="str">
        <f>IF($C249="OK",_xlfn.NUMBERVALUE(Plantilla!CR260),"")</f>
        <v/>
      </c>
      <c r="CU249" s="109" t="str">
        <f>IF($C249="OK",_xlfn.NUMBERVALUE(Plantilla!CS260),"")</f>
        <v/>
      </c>
      <c r="CV249" s="110" t="str">
        <f>IF($C249="OK",_xlfn.NUMBERVALUE(Plantilla!CT260),"")</f>
        <v/>
      </c>
      <c r="CW249" s="6" t="str">
        <f>IF($C249="OK",_xlfn.NUMBERVALUE(Plantilla!CU260),"")</f>
        <v/>
      </c>
      <c r="CX249" s="82" t="str">
        <f>IF($C249="OK",_xlfn.NUMBERVALUE(Plantilla!CV260),"")</f>
        <v/>
      </c>
      <c r="CY249" s="6" t="str">
        <f>IF($C249="OK",_xlfn.NUMBERVALUE(Plantilla!CW260),"")</f>
        <v/>
      </c>
      <c r="CZ249" s="82" t="str">
        <f>IF($C249="OK",_xlfn.NUMBERVALUE(Plantilla!CX260),"")</f>
        <v/>
      </c>
      <c r="DA249" s="6" t="str">
        <f>IF($C249="OK",_xlfn.NUMBERVALUE(Plantilla!CY260),"")</f>
        <v/>
      </c>
      <c r="DB249" s="109" t="str">
        <f>IF($C249="OK",_xlfn.NUMBERVALUE(Plantilla!CZ260),"")</f>
        <v/>
      </c>
      <c r="DC249" s="6" t="str">
        <f>IF($C249="OK",_xlfn.NUMBERVALUE(Plantilla!DA260),"")</f>
        <v/>
      </c>
      <c r="DD249" s="6" t="str">
        <f>IF($C249="OK",TEXT(Plantilla!DB260,"#"),"")</f>
        <v/>
      </c>
      <c r="DE249" s="6" t="str">
        <f>IF($C249="OK",_xlfn.NUMBERVALUE(Plantilla!DC260),"")</f>
        <v/>
      </c>
      <c r="DF249" s="4" t="str">
        <f>IF($C249="OK",_xlfn.NUMBERVALUE(Plantilla!DD260),"")</f>
        <v/>
      </c>
      <c r="DG249" s="6" t="str">
        <f>IF($C249="OK",_xlfn.NUMBERVALUE(Plantilla!DE260),"")</f>
        <v/>
      </c>
      <c r="DH249" s="6" t="str">
        <f>IF($C249="OK",_xlfn.NUMBERVALUE(Plantilla!DF260),"")</f>
        <v/>
      </c>
      <c r="DI249" s="6" t="str">
        <f>IF($C249="OK",_xlfn.NUMBERVALUE(Plantilla!DG260),"")</f>
        <v/>
      </c>
      <c r="DJ249" s="6" t="str">
        <f>IF($C249="OK",_xlfn.NUMBERVALUE(Plantilla!DH260),"")</f>
        <v/>
      </c>
      <c r="DK249" s="6" t="str">
        <f>IF($C249="OK",_xlfn.NUMBERVALUE(Plantilla!DI260),"")</f>
        <v/>
      </c>
      <c r="DL249" s="6" t="str">
        <f>IF($C249="OK",_xlfn.NUMBERVALUE(Plantilla!DJ260),"")</f>
        <v/>
      </c>
      <c r="DM249" s="6" t="str">
        <f>IF($C249="OK",_xlfn.NUMBERVALUE(Plantilla!DK260),"")</f>
        <v/>
      </c>
      <c r="DN249" s="6" t="str">
        <f>IF($C249="OK",_xlfn.NUMBERVALUE(Plantilla!DL260),"")</f>
        <v/>
      </c>
      <c r="DO249" s="6" t="str">
        <f>IF($C249="OK",_xlfn.NUMBERVALUE(Plantilla!DM260),"")</f>
        <v/>
      </c>
      <c r="DP249" s="6" t="str">
        <f>IF($C249="OK",_xlfn.NUMBERVALUE(Plantilla!DN260),"")</f>
        <v/>
      </c>
      <c r="DQ249" s="6" t="str">
        <f>IF($C249="OK",_xlfn.NUMBERVALUE(Plantilla!DO260),"")</f>
        <v/>
      </c>
      <c r="DR249" s="6" t="str">
        <f>IF($C249="OK",_xlfn.NUMBERVALUE(Plantilla!DP260),"")</f>
        <v/>
      </c>
      <c r="DS249" t="str">
        <f>IF($C249="OK",TEXT(Plantilla!DR260,"#"),"")</f>
        <v/>
      </c>
      <c r="DT249" s="6"/>
    </row>
    <row r="250" spans="1:124" x14ac:dyDescent="0.25">
      <c r="A250" t="str">
        <f>IF(Plantilla!$I$6="¡Perfecto!, Guarda el archivo y adjúntalo a tu interfaz de Nómina Electrónica","OK","Error")</f>
        <v>OK</v>
      </c>
      <c r="B250" t="str">
        <f>IF(Plantilla!$I$6="¡Perfecto!, Guarda el archivo y adjúntalo a tu interfaz de Nómina Electrónica",MID(Plantilla!$D$2,SEARCH("V",Plantilla!$D$2),10),"")</f>
        <v>V2.0</v>
      </c>
      <c r="C250" t="str">
        <f>Plantilla!C261</f>
        <v/>
      </c>
      <c r="D250" t="str">
        <f>IF($C250="OK",Plantilla!B261,"")</f>
        <v/>
      </c>
      <c r="E250" t="str">
        <f>IF($C250="OK",
   VLOOKUP(Plantilla!$E$4,'Tablas '!$AP$4:$AT$6,5,FALSE),
"")</f>
        <v/>
      </c>
      <c r="F250" t="str">
        <f>IF($C250="OK",TEXT(Plantilla!D261,"#"),"")</f>
        <v/>
      </c>
      <c r="G250" t="str">
        <f>IF($C250="OK",
   VLOOKUP(Plantilla!E261,'Tablas '!$B$4:$C$14,2,FALSE),
"")</f>
        <v/>
      </c>
      <c r="H250" t="str">
        <f>IF($C250="OK",TEXT(Plantilla!F261,"#"),"")</f>
        <v/>
      </c>
      <c r="I250" t="str">
        <f>IF($C250="OK",TEXT(Plantilla!G261,"#"),"")</f>
        <v/>
      </c>
      <c r="J250" t="str">
        <f>IF($C250="OK",TEXT(Plantilla!H261,"#"),"")</f>
        <v/>
      </c>
      <c r="K250" t="str">
        <f>IF($C250="OK",TEXT(Plantilla!I261,"#"),"")</f>
        <v/>
      </c>
      <c r="L250" t="str">
        <f>IF($C250="OK",TEXT(Plantilla!J261,"#"),"")</f>
        <v/>
      </c>
      <c r="M250" t="str">
        <f>IF($C250="OK",TEXT(Plantilla!K261,"#"),"")</f>
        <v/>
      </c>
      <c r="N250" t="str">
        <f>IF($C250="OK",
   CONCATENATE(YEAR(Plantilla!L261),"-",TEXT(MONTH(Plantilla!L261),"00"),"-",TEXT(DAY(Plantilla!L261),"00")),
"")</f>
        <v/>
      </c>
      <c r="O250" t="str">
        <f>IF($C250="OK",_xlfn.NUMBERVALUE(Plantilla!M261),"")</f>
        <v/>
      </c>
      <c r="P250" t="str">
        <f>IF($C250="OK",
   IF(Plantilla!N261&lt;&gt;"",
      CONCATENATE(YEAR(Plantilla!N261),"-",TEXT(MONTH(Plantilla!N261),"00"),"-",TEXT(DAY(Plantilla!N261),"00")),
   ""),
"")</f>
        <v/>
      </c>
      <c r="Q250" t="str">
        <f>IF($C250="OK",
   VLOOKUP(Plantilla!O261,'Tablas '!$E$4:$F$19,2,FALSE),
"")</f>
        <v/>
      </c>
      <c r="R250" t="str">
        <f>IF($C250="OK",
   VLOOKUP(Plantilla!P261,'Tablas '!$H$4:$I$5,2,FALSE),
"")</f>
        <v/>
      </c>
      <c r="S250" t="str">
        <f>IF($C250="OK",
   VLOOKUP(Plantilla!Q261,'Tablas '!$K$4:$L$8,2,FALSE),
"")</f>
        <v/>
      </c>
      <c r="T250" t="str">
        <f>IF($C250="OK",
   VLOOKUP(Plantilla!R261,'Tablas '!$AE$4:$AF$6,2,FALSE),
"")</f>
        <v/>
      </c>
      <c r="U250" t="str">
        <f>IF($C250="OK",
   VLOOKUP(Plantilla!S261,'Tablas '!$AE$4:$AF$6,2,FALSE),
"")</f>
        <v/>
      </c>
      <c r="V250" t="str">
        <f>IF($C250="OK",TEXT(Plantilla!T261,"#"),"")</f>
        <v/>
      </c>
      <c r="W250" s="84" t="str">
        <f>IF($C250="OK",
   VLOOKUP(Plantilla!U261,'Tablas '!$AM$4:$AN$1126,2,FALSE),
"")</f>
        <v/>
      </c>
      <c r="X250" t="str">
        <f>IF($C250="OK",TEXT(Plantilla!V261,"#"),"")</f>
        <v/>
      </c>
      <c r="Y250" t="str">
        <f>IF($C250="OK",
   CONCATENATE(YEAR(Plantilla!W261),"-",TEXT(MONTH(Plantilla!W261),"00"),"-",TEXT(DAY(Plantilla!W261),"00")),
"")</f>
        <v/>
      </c>
      <c r="Z250" t="str">
        <f>IF($C250="OK",
   CONCATENATE(YEAR(Plantilla!X261),"-",TEXT(MONTH(Plantilla!X261),"00"),"-",TEXT(DAY(Plantilla!X261),"00")),
"")</f>
        <v/>
      </c>
      <c r="AA250" t="str">
        <f>IF($C250="OK",
   TEXT(VLOOKUP(Plantilla!Y261,'Tablas '!$Q$4:$R$9,2,FALSE),"#"),
"")</f>
        <v/>
      </c>
      <c r="AB250" t="str">
        <f>IF($C250="OK",
   CONCATENATE(YEAR(Plantilla!Z261),"-",TEXT(MONTH(Plantilla!Z261),"00"),"-",TEXT(DAY(Plantilla!Z261),"00")),
"")</f>
        <v/>
      </c>
      <c r="AC250" t="str">
        <f>IF($C250="OK",
   TEXT(VLOOKUP(Plantilla!AA261,'Tablas '!$T$4:$U$13,2,FALSE),"#"),
"")</f>
        <v/>
      </c>
      <c r="AD250" t="str">
        <f>IF($C250="OK",TEXT(Plantilla!AB261,"#"),"")</f>
        <v/>
      </c>
      <c r="AE250" t="str">
        <f>IF($C250="OK",
   IF(Plantilla!AC261&lt;&gt;"",
      TEXT(VLOOKUP(Plantilla!AC261,'Tablas '!$W$4:$X$7,2,FALSE),"#"),
   ""),
"")</f>
        <v/>
      </c>
      <c r="AF250" t="str">
        <f>IF($C250="OK",TEXT(Plantilla!AD261,"#"),"")</f>
        <v/>
      </c>
      <c r="AG250" s="6" t="str">
        <f>IF($C250="OK",_xlfn.NUMBERVALUE(Plantilla!AE261),"")</f>
        <v/>
      </c>
      <c r="AH250" s="4" t="str">
        <f>IF($C250="OK",_xlfn.NUMBERVALUE(Plantilla!AF261),"")</f>
        <v/>
      </c>
      <c r="AI250" s="6" t="str">
        <f>IF($C250="OK",_xlfn.NUMBERVALUE(Plantilla!AG261),"")</f>
        <v/>
      </c>
      <c r="AJ250" s="6" t="str">
        <f>IF($C250="OK",_xlfn.NUMBERVALUE(Plantilla!AH261),"")</f>
        <v/>
      </c>
      <c r="AK250" s="6" t="str">
        <f>IF($C250="OK",_xlfn.NUMBERVALUE(Plantilla!AI261),"")</f>
        <v/>
      </c>
      <c r="AL250" s="6" t="str">
        <f>IF($C250="OK",_xlfn.NUMBERVALUE(Plantilla!AJ261),"")</f>
        <v/>
      </c>
      <c r="AM250" s="4" t="str">
        <f>IF($C250="OK",_xlfn.NUMBERVALUE(Plantilla!AK261),"")</f>
        <v/>
      </c>
      <c r="AN250" s="6" t="str">
        <f>IF($C250="OK",_xlfn.NUMBERVALUE(Plantilla!AL261),"")</f>
        <v/>
      </c>
      <c r="AO250" s="4" t="str">
        <f>IF($C250="OK",_xlfn.NUMBERVALUE(Plantilla!AM261),"")</f>
        <v/>
      </c>
      <c r="AP250" s="6" t="str">
        <f>IF($C250="OK",_xlfn.NUMBERVALUE(Plantilla!AN261),"")</f>
        <v/>
      </c>
      <c r="AQ250" s="4" t="str">
        <f>IF($C250="OK",_xlfn.NUMBERVALUE(Plantilla!AO261),"")</f>
        <v/>
      </c>
      <c r="AR250" s="6" t="str">
        <f>IF($C250="OK",_xlfn.NUMBERVALUE(Plantilla!AP261),"")</f>
        <v/>
      </c>
      <c r="AS250" s="4" t="str">
        <f>IF($C250="OK",_xlfn.NUMBERVALUE(Plantilla!AQ261),"")</f>
        <v/>
      </c>
      <c r="AT250" s="6" t="str">
        <f>IF($C250="OK",_xlfn.NUMBERVALUE(Plantilla!AR261),"")</f>
        <v/>
      </c>
      <c r="AU250" s="4" t="str">
        <f>IF($C250="OK",_xlfn.NUMBERVALUE(Plantilla!AS261),"")</f>
        <v/>
      </c>
      <c r="AV250" s="6" t="str">
        <f>IF($C250="OK",_xlfn.NUMBERVALUE(Plantilla!AT261),"")</f>
        <v/>
      </c>
      <c r="AW250" s="4" t="str">
        <f>IF($C250="OK",_xlfn.NUMBERVALUE(Plantilla!AU261),"")</f>
        <v/>
      </c>
      <c r="AX250" s="6" t="str">
        <f>IF($C250="OK",_xlfn.NUMBERVALUE(Plantilla!AV261),"")</f>
        <v/>
      </c>
      <c r="AY250" s="4" t="str">
        <f>IF($C250="OK",_xlfn.NUMBERVALUE(Plantilla!AW261),"")</f>
        <v/>
      </c>
      <c r="AZ250" s="6" t="str">
        <f>IF($C250="OK",_xlfn.NUMBERVALUE(Plantilla!AX261),"")</f>
        <v/>
      </c>
      <c r="BA250" t="str">
        <f>IF($C250="OK",_xlfn.NUMBERVALUE(Plantilla!AY261),"")</f>
        <v/>
      </c>
      <c r="BB250" t="str">
        <f>IF($C250="OK",_xlfn.NUMBERVALUE(Plantilla!AZ261),"")</f>
        <v/>
      </c>
      <c r="BC250" s="4" t="str">
        <f>IF($C250="OK",_xlfn.NUMBERVALUE(Plantilla!BA261),"")</f>
        <v/>
      </c>
      <c r="BD250" s="6" t="str">
        <f>IF($C250="OK",_xlfn.NUMBERVALUE(Plantilla!BB261),"")</f>
        <v/>
      </c>
      <c r="BE250" s="4" t="str">
        <f>IF($C250="OK",_xlfn.NUMBERVALUE(Plantilla!BC261),"")</f>
        <v/>
      </c>
      <c r="BF250" s="6" t="str">
        <f>IF($C250="OK",_xlfn.NUMBERVALUE(Plantilla!BD261),"")</f>
        <v/>
      </c>
      <c r="BG250" s="4" t="str">
        <f>IF($C250="OK",_xlfn.NUMBERVALUE(Plantilla!BE261),"")</f>
        <v/>
      </c>
      <c r="BH250" s="6" t="str">
        <f>IF($C250="OK",_xlfn.NUMBERVALUE(Plantilla!BF261),"")</f>
        <v/>
      </c>
      <c r="BI250" s="110" t="str">
        <f>IF($C250="OK",_xlfn.NUMBERVALUE(Plantilla!BG261),"")</f>
        <v/>
      </c>
      <c r="BJ250" s="6" t="str">
        <f>IF($C250="OK",_xlfn.NUMBERVALUE(Plantilla!BH261),"")</f>
        <v/>
      </c>
      <c r="BK250" s="109" t="str">
        <f>IF($C250="OK",_xlfn.NUMBERVALUE(Plantilla!BI261),"")</f>
        <v/>
      </c>
      <c r="BL250" s="6" t="str">
        <f>IF($C250="OK",
   IF(Plantilla!BJ261&lt;&gt;"",
      TEXT(VLOOKUP(Plantilla!BJ261,'Tablas '!$Z$4:$AA$6,2,FALSE),"#"),
   ""),
"")</f>
        <v/>
      </c>
      <c r="BM250" s="4" t="str">
        <f>IF($C250="OK",_xlfn.NUMBERVALUE(Plantilla!BK261),"")</f>
        <v/>
      </c>
      <c r="BN250" s="4" t="str">
        <f>IF($C250="OK",_xlfn.NUMBERVALUE(Plantilla!BL261),"")</f>
        <v/>
      </c>
      <c r="BO250" s="6" t="str">
        <f>IF($C250="OK",_xlfn.NUMBERVALUE(Plantilla!BM261),"")</f>
        <v/>
      </c>
      <c r="BP250" s="4" t="str">
        <f>IF($C250="OK",_xlfn.NUMBERVALUE(Plantilla!BN261),"")</f>
        <v/>
      </c>
      <c r="BQ250" s="6" t="str">
        <f>IF($C250="OK",_xlfn.NUMBERVALUE(Plantilla!BO261),"")</f>
        <v/>
      </c>
      <c r="BR250" s="4" t="str">
        <f>IF($C250="OK",_xlfn.NUMBERVALUE(Plantilla!BP261),"")</f>
        <v/>
      </c>
      <c r="BS250" s="6" t="str">
        <f>IF($C250="OK",_xlfn.NUMBERVALUE(Plantilla!BQ261),"")</f>
        <v/>
      </c>
      <c r="BT250" s="4" t="str">
        <f>IF($C250="OK",_xlfn.NUMBERVALUE(Plantilla!BR261),"")</f>
        <v/>
      </c>
      <c r="BU250" s="6" t="str">
        <f>IF($C250="OK",_xlfn.NUMBERVALUE(Plantilla!BS261),"")</f>
        <v/>
      </c>
      <c r="BV250" s="6" t="str">
        <f>IF($C250="OK",_xlfn.NUMBERVALUE(Plantilla!BT261),"")</f>
        <v/>
      </c>
      <c r="BW250" s="6" t="str">
        <f>IF($C250="OK",_xlfn.NUMBERVALUE(Plantilla!BU261),"")</f>
        <v/>
      </c>
      <c r="BX250" s="6" t="str">
        <f>IF($C250="OK",_xlfn.NUMBERVALUE(Plantilla!BV261),"")</f>
        <v/>
      </c>
      <c r="BY250" s="6" t="str">
        <f>IF($C250="OK",_xlfn.NUMBERVALUE(Plantilla!BW261),"")</f>
        <v/>
      </c>
      <c r="BZ250" s="6" t="str">
        <f>IF($C250="OK",_xlfn.NUMBERVALUE(Plantilla!BX261),"")</f>
        <v/>
      </c>
      <c r="CA250" s="6" t="str">
        <f>IF($C250="OK",_xlfn.NUMBERVALUE(Plantilla!BY261),"")</f>
        <v/>
      </c>
      <c r="CB250" s="6" t="str">
        <f>IF($C250="OK",_xlfn.NUMBERVALUE(Plantilla!BZ261),"")</f>
        <v/>
      </c>
      <c r="CC250" s="6" t="str">
        <f>IF($C250="OK",_xlfn.NUMBERVALUE(Plantilla!CA261),"")</f>
        <v/>
      </c>
      <c r="CD250" s="6" t="str">
        <f>IF($C250="OK",_xlfn.NUMBERVALUE(Plantilla!CB261),"")</f>
        <v/>
      </c>
      <c r="CE250" s="6" t="str">
        <f>IF($C250="OK",_xlfn.NUMBERVALUE(Plantilla!CC261),"")</f>
        <v/>
      </c>
      <c r="CF250" s="4" t="str">
        <f>IF($C250="OK",_xlfn.NUMBERVALUE(Plantilla!CD261),"")</f>
        <v/>
      </c>
      <c r="CG250" s="6" t="str">
        <f>IF($C250="OK",_xlfn.NUMBERVALUE(Plantilla!CE261),"")</f>
        <v/>
      </c>
      <c r="CH250" s="6" t="str">
        <f>IF($C250="OK",_xlfn.NUMBERVALUE(Plantilla!CF261),"")</f>
        <v/>
      </c>
      <c r="CI250" s="6" t="str">
        <f>IF($C250="OK",_xlfn.NUMBERVALUE(Plantilla!CG261),"")</f>
        <v/>
      </c>
      <c r="CJ250" s="6" t="str">
        <f>IF($C250="OK",_xlfn.NUMBERVALUE(Plantilla!CH261),"")</f>
        <v/>
      </c>
      <c r="CK250" s="6" t="str">
        <f>IF($C250="OK",_xlfn.NUMBERVALUE(Plantilla!CI261),"")</f>
        <v/>
      </c>
      <c r="CL250" s="6" t="str">
        <f>IF($C250="OK",_xlfn.NUMBERVALUE(Plantilla!CJ261),"")</f>
        <v/>
      </c>
      <c r="CM250" t="str">
        <f>IF($C250="OK",TEXT(Plantilla!CK261,"#"),"")</f>
        <v/>
      </c>
      <c r="CN250" s="6" t="str">
        <f>IF($C250="OK",_xlfn.NUMBERVALUE(Plantilla!CL261),"")</f>
        <v/>
      </c>
      <c r="CO250" s="6" t="str">
        <f>IF($C250="OK",_xlfn.NUMBERVALUE(Plantilla!CM261),"")</f>
        <v/>
      </c>
      <c r="CP250" s="110" t="str">
        <f>IF($C250="OK",_xlfn.NUMBERVALUE(Plantilla!CN261),"")</f>
        <v/>
      </c>
      <c r="CQ250" s="6" t="str">
        <f>IF($C250="OK",_xlfn.NUMBERVALUE(Plantilla!CO261),"")</f>
        <v/>
      </c>
      <c r="CR250" s="109" t="str">
        <f>IF($C250="OK",_xlfn.NUMBERVALUE(Plantilla!CP261),"")</f>
        <v/>
      </c>
      <c r="CS250" s="110" t="str">
        <f>IF($C250="OK",_xlfn.NUMBERVALUE(Plantilla!CQ261),"")</f>
        <v/>
      </c>
      <c r="CT250" s="6" t="str">
        <f>IF($C250="OK",_xlfn.NUMBERVALUE(Plantilla!CR261),"")</f>
        <v/>
      </c>
      <c r="CU250" s="109" t="str">
        <f>IF($C250="OK",_xlfn.NUMBERVALUE(Plantilla!CS261),"")</f>
        <v/>
      </c>
      <c r="CV250" s="110" t="str">
        <f>IF($C250="OK",_xlfn.NUMBERVALUE(Plantilla!CT261),"")</f>
        <v/>
      </c>
      <c r="CW250" s="6" t="str">
        <f>IF($C250="OK",_xlfn.NUMBERVALUE(Plantilla!CU261),"")</f>
        <v/>
      </c>
      <c r="CX250" s="82" t="str">
        <f>IF($C250="OK",_xlfn.NUMBERVALUE(Plantilla!CV261),"")</f>
        <v/>
      </c>
      <c r="CY250" s="6" t="str">
        <f>IF($C250="OK",_xlfn.NUMBERVALUE(Plantilla!CW261),"")</f>
        <v/>
      </c>
      <c r="CZ250" s="82" t="str">
        <f>IF($C250="OK",_xlfn.NUMBERVALUE(Plantilla!CX261),"")</f>
        <v/>
      </c>
      <c r="DA250" s="6" t="str">
        <f>IF($C250="OK",_xlfn.NUMBERVALUE(Plantilla!CY261),"")</f>
        <v/>
      </c>
      <c r="DB250" s="109" t="str">
        <f>IF($C250="OK",_xlfn.NUMBERVALUE(Plantilla!CZ261),"")</f>
        <v/>
      </c>
      <c r="DC250" s="6" t="str">
        <f>IF($C250="OK",_xlfn.NUMBERVALUE(Plantilla!DA261),"")</f>
        <v/>
      </c>
      <c r="DD250" s="6" t="str">
        <f>IF($C250="OK",TEXT(Plantilla!DB261,"#"),"")</f>
        <v/>
      </c>
      <c r="DE250" s="6" t="str">
        <f>IF($C250="OK",_xlfn.NUMBERVALUE(Plantilla!DC261),"")</f>
        <v/>
      </c>
      <c r="DF250" s="4" t="str">
        <f>IF($C250="OK",_xlfn.NUMBERVALUE(Plantilla!DD261),"")</f>
        <v/>
      </c>
      <c r="DG250" s="6" t="str">
        <f>IF($C250="OK",_xlfn.NUMBERVALUE(Plantilla!DE261),"")</f>
        <v/>
      </c>
      <c r="DH250" s="6" t="str">
        <f>IF($C250="OK",_xlfn.NUMBERVALUE(Plantilla!DF261),"")</f>
        <v/>
      </c>
      <c r="DI250" s="6" t="str">
        <f>IF($C250="OK",_xlfn.NUMBERVALUE(Plantilla!DG261),"")</f>
        <v/>
      </c>
      <c r="DJ250" s="6" t="str">
        <f>IF($C250="OK",_xlfn.NUMBERVALUE(Plantilla!DH261),"")</f>
        <v/>
      </c>
      <c r="DK250" s="6" t="str">
        <f>IF($C250="OK",_xlfn.NUMBERVALUE(Plantilla!DI261),"")</f>
        <v/>
      </c>
      <c r="DL250" s="6" t="str">
        <f>IF($C250="OK",_xlfn.NUMBERVALUE(Plantilla!DJ261),"")</f>
        <v/>
      </c>
      <c r="DM250" s="6" t="str">
        <f>IF($C250="OK",_xlfn.NUMBERVALUE(Plantilla!DK261),"")</f>
        <v/>
      </c>
      <c r="DN250" s="6" t="str">
        <f>IF($C250="OK",_xlfn.NUMBERVALUE(Plantilla!DL261),"")</f>
        <v/>
      </c>
      <c r="DO250" s="6" t="str">
        <f>IF($C250="OK",_xlfn.NUMBERVALUE(Plantilla!DM261),"")</f>
        <v/>
      </c>
      <c r="DP250" s="6" t="str">
        <f>IF($C250="OK",_xlfn.NUMBERVALUE(Plantilla!DN261),"")</f>
        <v/>
      </c>
      <c r="DQ250" s="6" t="str">
        <f>IF($C250="OK",_xlfn.NUMBERVALUE(Plantilla!DO261),"")</f>
        <v/>
      </c>
      <c r="DR250" s="6" t="str">
        <f>IF($C250="OK",_xlfn.NUMBERVALUE(Plantilla!DP261),"")</f>
        <v/>
      </c>
      <c r="DS250" t="str">
        <f>IF($C250="OK",TEXT(Plantilla!DR261,"#"),"")</f>
        <v/>
      </c>
      <c r="DT250" s="6"/>
    </row>
    <row r="251" spans="1:124" x14ac:dyDescent="0.25">
      <c r="A251" t="str">
        <f>IF(Plantilla!$I$6="¡Perfecto!, Guarda el archivo y adjúntalo a tu interfaz de Nómina Electrónica","OK","Error")</f>
        <v>OK</v>
      </c>
      <c r="B251" t="str">
        <f>IF(Plantilla!$I$6="¡Perfecto!, Guarda el archivo y adjúntalo a tu interfaz de Nómina Electrónica",MID(Plantilla!$D$2,SEARCH("V",Plantilla!$D$2),10),"")</f>
        <v>V2.0</v>
      </c>
      <c r="C251" t="str">
        <f>Plantilla!C262</f>
        <v/>
      </c>
      <c r="D251" t="str">
        <f>IF($C251="OK",Plantilla!B262,"")</f>
        <v/>
      </c>
      <c r="E251" t="str">
        <f>IF($C251="OK",
   VLOOKUP(Plantilla!$E$4,'Tablas '!$AP$4:$AT$6,5,FALSE),
"")</f>
        <v/>
      </c>
      <c r="F251" t="str">
        <f>IF($C251="OK",TEXT(Plantilla!D262,"#"),"")</f>
        <v/>
      </c>
      <c r="G251" t="str">
        <f>IF($C251="OK",
   VLOOKUP(Plantilla!E262,'Tablas '!$B$4:$C$14,2,FALSE),
"")</f>
        <v/>
      </c>
      <c r="H251" t="str">
        <f>IF($C251="OK",TEXT(Plantilla!F262,"#"),"")</f>
        <v/>
      </c>
      <c r="I251" t="str">
        <f>IF($C251="OK",TEXT(Plantilla!G262,"#"),"")</f>
        <v/>
      </c>
      <c r="J251" t="str">
        <f>IF($C251="OK",TEXT(Plantilla!H262,"#"),"")</f>
        <v/>
      </c>
      <c r="K251" t="str">
        <f>IF($C251="OK",TEXT(Plantilla!I262,"#"),"")</f>
        <v/>
      </c>
      <c r="L251" t="str">
        <f>IF($C251="OK",TEXT(Plantilla!J262,"#"),"")</f>
        <v/>
      </c>
      <c r="M251" t="str">
        <f>IF($C251="OK",TEXT(Plantilla!K262,"#"),"")</f>
        <v/>
      </c>
      <c r="N251" t="str">
        <f>IF($C251="OK",
   CONCATENATE(YEAR(Plantilla!L262),"-",TEXT(MONTH(Plantilla!L262),"00"),"-",TEXT(DAY(Plantilla!L262),"00")),
"")</f>
        <v/>
      </c>
      <c r="O251" t="str">
        <f>IF($C251="OK",_xlfn.NUMBERVALUE(Plantilla!M262),"")</f>
        <v/>
      </c>
      <c r="P251" t="str">
        <f>IF($C251="OK",
   IF(Plantilla!N262&lt;&gt;"",
      CONCATENATE(YEAR(Plantilla!N262),"-",TEXT(MONTH(Plantilla!N262),"00"),"-",TEXT(DAY(Plantilla!N262),"00")),
   ""),
"")</f>
        <v/>
      </c>
      <c r="Q251" t="str">
        <f>IF($C251="OK",
   VLOOKUP(Plantilla!O262,'Tablas '!$E$4:$F$19,2,FALSE),
"")</f>
        <v/>
      </c>
      <c r="R251" t="str">
        <f>IF($C251="OK",
   VLOOKUP(Plantilla!P262,'Tablas '!$H$4:$I$5,2,FALSE),
"")</f>
        <v/>
      </c>
      <c r="S251" t="str">
        <f>IF($C251="OK",
   VLOOKUP(Plantilla!Q262,'Tablas '!$K$4:$L$8,2,FALSE),
"")</f>
        <v/>
      </c>
      <c r="T251" t="str">
        <f>IF($C251="OK",
   VLOOKUP(Plantilla!R262,'Tablas '!$AE$4:$AF$6,2,FALSE),
"")</f>
        <v/>
      </c>
      <c r="U251" t="str">
        <f>IF($C251="OK",
   VLOOKUP(Plantilla!S262,'Tablas '!$AE$4:$AF$6,2,FALSE),
"")</f>
        <v/>
      </c>
      <c r="V251" t="str">
        <f>IF($C251="OK",TEXT(Plantilla!T262,"#"),"")</f>
        <v/>
      </c>
      <c r="W251" s="84" t="str">
        <f>IF($C251="OK",
   VLOOKUP(Plantilla!U262,'Tablas '!$AM$4:$AN$1126,2,FALSE),
"")</f>
        <v/>
      </c>
      <c r="X251" t="str">
        <f>IF($C251="OK",TEXT(Plantilla!V262,"#"),"")</f>
        <v/>
      </c>
      <c r="Y251" t="str">
        <f>IF($C251="OK",
   CONCATENATE(YEAR(Plantilla!W262),"-",TEXT(MONTH(Plantilla!W262),"00"),"-",TEXT(DAY(Plantilla!W262),"00")),
"")</f>
        <v/>
      </c>
      <c r="Z251" t="str">
        <f>IF($C251="OK",
   CONCATENATE(YEAR(Plantilla!X262),"-",TEXT(MONTH(Plantilla!X262),"00"),"-",TEXT(DAY(Plantilla!X262),"00")),
"")</f>
        <v/>
      </c>
      <c r="AA251" t="str">
        <f>IF($C251="OK",
   TEXT(VLOOKUP(Plantilla!Y262,'Tablas '!$Q$4:$R$9,2,FALSE),"#"),
"")</f>
        <v/>
      </c>
      <c r="AB251" t="str">
        <f>IF($C251="OK",
   CONCATENATE(YEAR(Plantilla!Z262),"-",TEXT(MONTH(Plantilla!Z262),"00"),"-",TEXT(DAY(Plantilla!Z262),"00")),
"")</f>
        <v/>
      </c>
      <c r="AC251" t="str">
        <f>IF($C251="OK",
   TEXT(VLOOKUP(Plantilla!AA262,'Tablas '!$T$4:$U$13,2,FALSE),"#"),
"")</f>
        <v/>
      </c>
      <c r="AD251" t="str">
        <f>IF($C251="OK",TEXT(Plantilla!AB262,"#"),"")</f>
        <v/>
      </c>
      <c r="AE251" t="str">
        <f>IF($C251="OK",
   IF(Plantilla!AC262&lt;&gt;"",
      TEXT(VLOOKUP(Plantilla!AC262,'Tablas '!$W$4:$X$7,2,FALSE),"#"),
   ""),
"")</f>
        <v/>
      </c>
      <c r="AF251" t="str">
        <f>IF($C251="OK",TEXT(Plantilla!AD262,"#"),"")</f>
        <v/>
      </c>
      <c r="AG251" s="6" t="str">
        <f>IF($C251="OK",_xlfn.NUMBERVALUE(Plantilla!AE262),"")</f>
        <v/>
      </c>
      <c r="AH251" s="4" t="str">
        <f>IF($C251="OK",_xlfn.NUMBERVALUE(Plantilla!AF262),"")</f>
        <v/>
      </c>
      <c r="AI251" s="6" t="str">
        <f>IF($C251="OK",_xlfn.NUMBERVALUE(Plantilla!AG262),"")</f>
        <v/>
      </c>
      <c r="AJ251" s="6" t="str">
        <f>IF($C251="OK",_xlfn.NUMBERVALUE(Plantilla!AH262),"")</f>
        <v/>
      </c>
      <c r="AK251" s="6" t="str">
        <f>IF($C251="OK",_xlfn.NUMBERVALUE(Plantilla!AI262),"")</f>
        <v/>
      </c>
      <c r="AL251" s="6" t="str">
        <f>IF($C251="OK",_xlfn.NUMBERVALUE(Plantilla!AJ262),"")</f>
        <v/>
      </c>
      <c r="AM251" s="4" t="str">
        <f>IF($C251="OK",_xlfn.NUMBERVALUE(Plantilla!AK262),"")</f>
        <v/>
      </c>
      <c r="AN251" s="6" t="str">
        <f>IF($C251="OK",_xlfn.NUMBERVALUE(Plantilla!AL262),"")</f>
        <v/>
      </c>
      <c r="AO251" s="4" t="str">
        <f>IF($C251="OK",_xlfn.NUMBERVALUE(Plantilla!AM262),"")</f>
        <v/>
      </c>
      <c r="AP251" s="6" t="str">
        <f>IF($C251="OK",_xlfn.NUMBERVALUE(Plantilla!AN262),"")</f>
        <v/>
      </c>
      <c r="AQ251" s="4" t="str">
        <f>IF($C251="OK",_xlfn.NUMBERVALUE(Plantilla!AO262),"")</f>
        <v/>
      </c>
      <c r="AR251" s="6" t="str">
        <f>IF($C251="OK",_xlfn.NUMBERVALUE(Plantilla!AP262),"")</f>
        <v/>
      </c>
      <c r="AS251" s="4" t="str">
        <f>IF($C251="OK",_xlfn.NUMBERVALUE(Plantilla!AQ262),"")</f>
        <v/>
      </c>
      <c r="AT251" s="6" t="str">
        <f>IF($C251="OK",_xlfn.NUMBERVALUE(Plantilla!AR262),"")</f>
        <v/>
      </c>
      <c r="AU251" s="4" t="str">
        <f>IF($C251="OK",_xlfn.NUMBERVALUE(Plantilla!AS262),"")</f>
        <v/>
      </c>
      <c r="AV251" s="6" t="str">
        <f>IF($C251="OK",_xlfn.NUMBERVALUE(Plantilla!AT262),"")</f>
        <v/>
      </c>
      <c r="AW251" s="4" t="str">
        <f>IF($C251="OK",_xlfn.NUMBERVALUE(Plantilla!AU262),"")</f>
        <v/>
      </c>
      <c r="AX251" s="6" t="str">
        <f>IF($C251="OK",_xlfn.NUMBERVALUE(Plantilla!AV262),"")</f>
        <v/>
      </c>
      <c r="AY251" s="4" t="str">
        <f>IF($C251="OK",_xlfn.NUMBERVALUE(Plantilla!AW262),"")</f>
        <v/>
      </c>
      <c r="AZ251" s="6" t="str">
        <f>IF($C251="OK",_xlfn.NUMBERVALUE(Plantilla!AX262),"")</f>
        <v/>
      </c>
      <c r="BA251" t="str">
        <f>IF($C251="OK",_xlfn.NUMBERVALUE(Plantilla!AY262),"")</f>
        <v/>
      </c>
      <c r="BB251" t="str">
        <f>IF($C251="OK",_xlfn.NUMBERVALUE(Plantilla!AZ262),"")</f>
        <v/>
      </c>
      <c r="BC251" s="4" t="str">
        <f>IF($C251="OK",_xlfn.NUMBERVALUE(Plantilla!BA262),"")</f>
        <v/>
      </c>
      <c r="BD251" s="6" t="str">
        <f>IF($C251="OK",_xlfn.NUMBERVALUE(Plantilla!BB262),"")</f>
        <v/>
      </c>
      <c r="BE251" s="4" t="str">
        <f>IF($C251="OK",_xlfn.NUMBERVALUE(Plantilla!BC262),"")</f>
        <v/>
      </c>
      <c r="BF251" s="6" t="str">
        <f>IF($C251="OK",_xlfn.NUMBERVALUE(Plantilla!BD262),"")</f>
        <v/>
      </c>
      <c r="BG251" s="4" t="str">
        <f>IF($C251="OK",_xlfn.NUMBERVALUE(Plantilla!BE262),"")</f>
        <v/>
      </c>
      <c r="BH251" s="6" t="str">
        <f>IF($C251="OK",_xlfn.NUMBERVALUE(Plantilla!BF262),"")</f>
        <v/>
      </c>
      <c r="BI251" s="110" t="str">
        <f>IF($C251="OK",_xlfn.NUMBERVALUE(Plantilla!BG262),"")</f>
        <v/>
      </c>
      <c r="BJ251" s="6" t="str">
        <f>IF($C251="OK",_xlfn.NUMBERVALUE(Plantilla!BH262),"")</f>
        <v/>
      </c>
      <c r="BK251" s="109" t="str">
        <f>IF($C251="OK",_xlfn.NUMBERVALUE(Plantilla!BI262),"")</f>
        <v/>
      </c>
      <c r="BL251" s="6" t="str">
        <f>IF($C251="OK",
   IF(Plantilla!BJ262&lt;&gt;"",
      TEXT(VLOOKUP(Plantilla!BJ262,'Tablas '!$Z$4:$AA$6,2,FALSE),"#"),
   ""),
"")</f>
        <v/>
      </c>
      <c r="BM251" s="4" t="str">
        <f>IF($C251="OK",_xlfn.NUMBERVALUE(Plantilla!BK262),"")</f>
        <v/>
      </c>
      <c r="BN251" s="4" t="str">
        <f>IF($C251="OK",_xlfn.NUMBERVALUE(Plantilla!BL262),"")</f>
        <v/>
      </c>
      <c r="BO251" s="6" t="str">
        <f>IF($C251="OK",_xlfn.NUMBERVALUE(Plantilla!BM262),"")</f>
        <v/>
      </c>
      <c r="BP251" s="4" t="str">
        <f>IF($C251="OK",_xlfn.NUMBERVALUE(Plantilla!BN262),"")</f>
        <v/>
      </c>
      <c r="BQ251" s="6" t="str">
        <f>IF($C251="OK",_xlfn.NUMBERVALUE(Plantilla!BO262),"")</f>
        <v/>
      </c>
      <c r="BR251" s="4" t="str">
        <f>IF($C251="OK",_xlfn.NUMBERVALUE(Plantilla!BP262),"")</f>
        <v/>
      </c>
      <c r="BS251" s="6" t="str">
        <f>IF($C251="OK",_xlfn.NUMBERVALUE(Plantilla!BQ262),"")</f>
        <v/>
      </c>
      <c r="BT251" s="4" t="str">
        <f>IF($C251="OK",_xlfn.NUMBERVALUE(Plantilla!BR262),"")</f>
        <v/>
      </c>
      <c r="BU251" s="6" t="str">
        <f>IF($C251="OK",_xlfn.NUMBERVALUE(Plantilla!BS262),"")</f>
        <v/>
      </c>
      <c r="BV251" s="6" t="str">
        <f>IF($C251="OK",_xlfn.NUMBERVALUE(Plantilla!BT262),"")</f>
        <v/>
      </c>
      <c r="BW251" s="6" t="str">
        <f>IF($C251="OK",_xlfn.NUMBERVALUE(Plantilla!BU262),"")</f>
        <v/>
      </c>
      <c r="BX251" s="6" t="str">
        <f>IF($C251="OK",_xlfn.NUMBERVALUE(Plantilla!BV262),"")</f>
        <v/>
      </c>
      <c r="BY251" s="6" t="str">
        <f>IF($C251="OK",_xlfn.NUMBERVALUE(Plantilla!BW262),"")</f>
        <v/>
      </c>
      <c r="BZ251" s="6" t="str">
        <f>IF($C251="OK",_xlfn.NUMBERVALUE(Plantilla!BX262),"")</f>
        <v/>
      </c>
      <c r="CA251" s="6" t="str">
        <f>IF($C251="OK",_xlfn.NUMBERVALUE(Plantilla!BY262),"")</f>
        <v/>
      </c>
      <c r="CB251" s="6" t="str">
        <f>IF($C251="OK",_xlfn.NUMBERVALUE(Plantilla!BZ262),"")</f>
        <v/>
      </c>
      <c r="CC251" s="6" t="str">
        <f>IF($C251="OK",_xlfn.NUMBERVALUE(Plantilla!CA262),"")</f>
        <v/>
      </c>
      <c r="CD251" s="6" t="str">
        <f>IF($C251="OK",_xlfn.NUMBERVALUE(Plantilla!CB262),"")</f>
        <v/>
      </c>
      <c r="CE251" s="6" t="str">
        <f>IF($C251="OK",_xlfn.NUMBERVALUE(Plantilla!CC262),"")</f>
        <v/>
      </c>
      <c r="CF251" s="4" t="str">
        <f>IF($C251="OK",_xlfn.NUMBERVALUE(Plantilla!CD262),"")</f>
        <v/>
      </c>
      <c r="CG251" s="6" t="str">
        <f>IF($C251="OK",_xlfn.NUMBERVALUE(Plantilla!CE262),"")</f>
        <v/>
      </c>
      <c r="CH251" s="6" t="str">
        <f>IF($C251="OK",_xlfn.NUMBERVALUE(Plantilla!CF262),"")</f>
        <v/>
      </c>
      <c r="CI251" s="6" t="str">
        <f>IF($C251="OK",_xlfn.NUMBERVALUE(Plantilla!CG262),"")</f>
        <v/>
      </c>
      <c r="CJ251" s="6" t="str">
        <f>IF($C251="OK",_xlfn.NUMBERVALUE(Plantilla!CH262),"")</f>
        <v/>
      </c>
      <c r="CK251" s="6" t="str">
        <f>IF($C251="OK",_xlfn.NUMBERVALUE(Plantilla!CI262),"")</f>
        <v/>
      </c>
      <c r="CL251" s="6" t="str">
        <f>IF($C251="OK",_xlfn.NUMBERVALUE(Plantilla!CJ262),"")</f>
        <v/>
      </c>
      <c r="CM251" t="str">
        <f>IF($C251="OK",TEXT(Plantilla!CK262,"#"),"")</f>
        <v/>
      </c>
      <c r="CN251" s="6" t="str">
        <f>IF($C251="OK",_xlfn.NUMBERVALUE(Plantilla!CL262),"")</f>
        <v/>
      </c>
      <c r="CO251" s="6" t="str">
        <f>IF($C251="OK",_xlfn.NUMBERVALUE(Plantilla!CM262),"")</f>
        <v/>
      </c>
      <c r="CP251" s="110" t="str">
        <f>IF($C251="OK",_xlfn.NUMBERVALUE(Plantilla!CN262),"")</f>
        <v/>
      </c>
      <c r="CQ251" s="6" t="str">
        <f>IF($C251="OK",_xlfn.NUMBERVALUE(Plantilla!CO262),"")</f>
        <v/>
      </c>
      <c r="CR251" s="109" t="str">
        <f>IF($C251="OK",_xlfn.NUMBERVALUE(Plantilla!CP262),"")</f>
        <v/>
      </c>
      <c r="CS251" s="110" t="str">
        <f>IF($C251="OK",_xlfn.NUMBERVALUE(Plantilla!CQ262),"")</f>
        <v/>
      </c>
      <c r="CT251" s="6" t="str">
        <f>IF($C251="OK",_xlfn.NUMBERVALUE(Plantilla!CR262),"")</f>
        <v/>
      </c>
      <c r="CU251" s="109" t="str">
        <f>IF($C251="OK",_xlfn.NUMBERVALUE(Plantilla!CS262),"")</f>
        <v/>
      </c>
      <c r="CV251" s="110" t="str">
        <f>IF($C251="OK",_xlfn.NUMBERVALUE(Plantilla!CT262),"")</f>
        <v/>
      </c>
      <c r="CW251" s="6" t="str">
        <f>IF($C251="OK",_xlfn.NUMBERVALUE(Plantilla!CU262),"")</f>
        <v/>
      </c>
      <c r="CX251" s="82" t="str">
        <f>IF($C251="OK",_xlfn.NUMBERVALUE(Plantilla!CV262),"")</f>
        <v/>
      </c>
      <c r="CY251" s="6" t="str">
        <f>IF($C251="OK",_xlfn.NUMBERVALUE(Plantilla!CW262),"")</f>
        <v/>
      </c>
      <c r="CZ251" s="82" t="str">
        <f>IF($C251="OK",_xlfn.NUMBERVALUE(Plantilla!CX262),"")</f>
        <v/>
      </c>
      <c r="DA251" s="6" t="str">
        <f>IF($C251="OK",_xlfn.NUMBERVALUE(Plantilla!CY262),"")</f>
        <v/>
      </c>
      <c r="DB251" s="109" t="str">
        <f>IF($C251="OK",_xlfn.NUMBERVALUE(Plantilla!CZ262),"")</f>
        <v/>
      </c>
      <c r="DC251" s="6" t="str">
        <f>IF($C251="OK",_xlfn.NUMBERVALUE(Plantilla!DA262),"")</f>
        <v/>
      </c>
      <c r="DD251" s="6" t="str">
        <f>IF($C251="OK",TEXT(Plantilla!DB262,"#"),"")</f>
        <v/>
      </c>
      <c r="DE251" s="6" t="str">
        <f>IF($C251="OK",_xlfn.NUMBERVALUE(Plantilla!DC262),"")</f>
        <v/>
      </c>
      <c r="DF251" s="4" t="str">
        <f>IF($C251="OK",_xlfn.NUMBERVALUE(Plantilla!DD262),"")</f>
        <v/>
      </c>
      <c r="DG251" s="6" t="str">
        <f>IF($C251="OK",_xlfn.NUMBERVALUE(Plantilla!DE262),"")</f>
        <v/>
      </c>
      <c r="DH251" s="6" t="str">
        <f>IF($C251="OK",_xlfn.NUMBERVALUE(Plantilla!DF262),"")</f>
        <v/>
      </c>
      <c r="DI251" s="6" t="str">
        <f>IF($C251="OK",_xlfn.NUMBERVALUE(Plantilla!DG262),"")</f>
        <v/>
      </c>
      <c r="DJ251" s="6" t="str">
        <f>IF($C251="OK",_xlfn.NUMBERVALUE(Plantilla!DH262),"")</f>
        <v/>
      </c>
      <c r="DK251" s="6" t="str">
        <f>IF($C251="OK",_xlfn.NUMBERVALUE(Plantilla!DI262),"")</f>
        <v/>
      </c>
      <c r="DL251" s="6" t="str">
        <f>IF($C251="OK",_xlfn.NUMBERVALUE(Plantilla!DJ262),"")</f>
        <v/>
      </c>
      <c r="DM251" s="6" t="str">
        <f>IF($C251="OK",_xlfn.NUMBERVALUE(Plantilla!DK262),"")</f>
        <v/>
      </c>
      <c r="DN251" s="6" t="str">
        <f>IF($C251="OK",_xlfn.NUMBERVALUE(Plantilla!DL262),"")</f>
        <v/>
      </c>
      <c r="DO251" s="6" t="str">
        <f>IF($C251="OK",_xlfn.NUMBERVALUE(Plantilla!DM262),"")</f>
        <v/>
      </c>
      <c r="DP251" s="6" t="str">
        <f>IF($C251="OK",_xlfn.NUMBERVALUE(Plantilla!DN262),"")</f>
        <v/>
      </c>
      <c r="DQ251" s="6" t="str">
        <f>IF($C251="OK",_xlfn.NUMBERVALUE(Plantilla!DO262),"")</f>
        <v/>
      </c>
      <c r="DR251" s="6" t="str">
        <f>IF($C251="OK",_xlfn.NUMBERVALUE(Plantilla!DP262),"")</f>
        <v/>
      </c>
      <c r="DS251" t="str">
        <f>IF($C251="OK",TEXT(Plantilla!DR262,"#"),"")</f>
        <v/>
      </c>
      <c r="DT251" s="6"/>
    </row>
    <row r="252" spans="1:124" x14ac:dyDescent="0.25">
      <c r="A252" t="str">
        <f>IF(Plantilla!$I$6="¡Perfecto!, Guarda el archivo y adjúntalo a tu interfaz de Nómina Electrónica","OK","Error")</f>
        <v>OK</v>
      </c>
      <c r="B252" t="str">
        <f>IF(Plantilla!$I$6="¡Perfecto!, Guarda el archivo y adjúntalo a tu interfaz de Nómina Electrónica",MID(Plantilla!$D$2,SEARCH("V",Plantilla!$D$2),10),"")</f>
        <v>V2.0</v>
      </c>
      <c r="C252" t="str">
        <f>Plantilla!C263</f>
        <v/>
      </c>
      <c r="D252" t="str">
        <f>IF($C252="OK",Plantilla!B263,"")</f>
        <v/>
      </c>
      <c r="E252" t="str">
        <f>IF($C252="OK",
   VLOOKUP(Plantilla!$E$4,'Tablas '!$AP$4:$AT$6,5,FALSE),
"")</f>
        <v/>
      </c>
      <c r="F252" t="str">
        <f>IF($C252="OK",TEXT(Plantilla!D263,"#"),"")</f>
        <v/>
      </c>
      <c r="G252" t="str">
        <f>IF($C252="OK",
   VLOOKUP(Plantilla!E263,'Tablas '!$B$4:$C$14,2,FALSE),
"")</f>
        <v/>
      </c>
      <c r="H252" t="str">
        <f>IF($C252="OK",TEXT(Plantilla!F263,"#"),"")</f>
        <v/>
      </c>
      <c r="I252" t="str">
        <f>IF($C252="OK",TEXT(Plantilla!G263,"#"),"")</f>
        <v/>
      </c>
      <c r="J252" t="str">
        <f>IF($C252="OK",TEXT(Plantilla!H263,"#"),"")</f>
        <v/>
      </c>
      <c r="K252" t="str">
        <f>IF($C252="OK",TEXT(Plantilla!I263,"#"),"")</f>
        <v/>
      </c>
      <c r="L252" t="str">
        <f>IF($C252="OK",TEXT(Plantilla!J263,"#"),"")</f>
        <v/>
      </c>
      <c r="M252" t="str">
        <f>IF($C252="OK",TEXT(Plantilla!K263,"#"),"")</f>
        <v/>
      </c>
      <c r="N252" t="str">
        <f>IF($C252="OK",
   CONCATENATE(YEAR(Plantilla!L263),"-",TEXT(MONTH(Plantilla!L263),"00"),"-",TEXT(DAY(Plantilla!L263),"00")),
"")</f>
        <v/>
      </c>
      <c r="O252" t="str">
        <f>IF($C252="OK",_xlfn.NUMBERVALUE(Plantilla!M263),"")</f>
        <v/>
      </c>
      <c r="P252" t="str">
        <f>IF($C252="OK",
   IF(Plantilla!N263&lt;&gt;"",
      CONCATENATE(YEAR(Plantilla!N263),"-",TEXT(MONTH(Plantilla!N263),"00"),"-",TEXT(DAY(Plantilla!N263),"00")),
   ""),
"")</f>
        <v/>
      </c>
      <c r="Q252" t="str">
        <f>IF($C252="OK",
   VLOOKUP(Plantilla!O263,'Tablas '!$E$4:$F$19,2,FALSE),
"")</f>
        <v/>
      </c>
      <c r="R252" t="str">
        <f>IF($C252="OK",
   VLOOKUP(Plantilla!P263,'Tablas '!$H$4:$I$5,2,FALSE),
"")</f>
        <v/>
      </c>
      <c r="S252" t="str">
        <f>IF($C252="OK",
   VLOOKUP(Plantilla!Q263,'Tablas '!$K$4:$L$8,2,FALSE),
"")</f>
        <v/>
      </c>
      <c r="T252" t="str">
        <f>IF($C252="OK",
   VLOOKUP(Plantilla!R263,'Tablas '!$AE$4:$AF$6,2,FALSE),
"")</f>
        <v/>
      </c>
      <c r="U252" t="str">
        <f>IF($C252="OK",
   VLOOKUP(Plantilla!S263,'Tablas '!$AE$4:$AF$6,2,FALSE),
"")</f>
        <v/>
      </c>
      <c r="V252" t="str">
        <f>IF($C252="OK",TEXT(Plantilla!T263,"#"),"")</f>
        <v/>
      </c>
      <c r="W252" s="84" t="str">
        <f>IF($C252="OK",
   VLOOKUP(Plantilla!U263,'Tablas '!$AM$4:$AN$1126,2,FALSE),
"")</f>
        <v/>
      </c>
      <c r="X252" t="str">
        <f>IF($C252="OK",TEXT(Plantilla!V263,"#"),"")</f>
        <v/>
      </c>
      <c r="Y252" t="str">
        <f>IF($C252="OK",
   CONCATENATE(YEAR(Plantilla!W263),"-",TEXT(MONTH(Plantilla!W263),"00"),"-",TEXT(DAY(Plantilla!W263),"00")),
"")</f>
        <v/>
      </c>
      <c r="Z252" t="str">
        <f>IF($C252="OK",
   CONCATENATE(YEAR(Plantilla!X263),"-",TEXT(MONTH(Plantilla!X263),"00"),"-",TEXT(DAY(Plantilla!X263),"00")),
"")</f>
        <v/>
      </c>
      <c r="AA252" t="str">
        <f>IF($C252="OK",
   TEXT(VLOOKUP(Plantilla!Y263,'Tablas '!$Q$4:$R$9,2,FALSE),"#"),
"")</f>
        <v/>
      </c>
      <c r="AB252" t="str">
        <f>IF($C252="OK",
   CONCATENATE(YEAR(Plantilla!Z263),"-",TEXT(MONTH(Plantilla!Z263),"00"),"-",TEXT(DAY(Plantilla!Z263),"00")),
"")</f>
        <v/>
      </c>
      <c r="AC252" t="str">
        <f>IF($C252="OK",
   TEXT(VLOOKUP(Plantilla!AA263,'Tablas '!$T$4:$U$13,2,FALSE),"#"),
"")</f>
        <v/>
      </c>
      <c r="AD252" t="str">
        <f>IF($C252="OK",TEXT(Plantilla!AB263,"#"),"")</f>
        <v/>
      </c>
      <c r="AE252" t="str">
        <f>IF($C252="OK",
   IF(Plantilla!AC263&lt;&gt;"",
      TEXT(VLOOKUP(Plantilla!AC263,'Tablas '!$W$4:$X$7,2,FALSE),"#"),
   ""),
"")</f>
        <v/>
      </c>
      <c r="AF252" t="str">
        <f>IF($C252="OK",TEXT(Plantilla!AD263,"#"),"")</f>
        <v/>
      </c>
      <c r="AG252" s="6" t="str">
        <f>IF($C252="OK",_xlfn.NUMBERVALUE(Plantilla!AE263),"")</f>
        <v/>
      </c>
      <c r="AH252" s="4" t="str">
        <f>IF($C252="OK",_xlfn.NUMBERVALUE(Plantilla!AF263),"")</f>
        <v/>
      </c>
      <c r="AI252" s="6" t="str">
        <f>IF($C252="OK",_xlfn.NUMBERVALUE(Plantilla!AG263),"")</f>
        <v/>
      </c>
      <c r="AJ252" s="6" t="str">
        <f>IF($C252="OK",_xlfn.NUMBERVALUE(Plantilla!AH263),"")</f>
        <v/>
      </c>
      <c r="AK252" s="6" t="str">
        <f>IF($C252="OK",_xlfn.NUMBERVALUE(Plantilla!AI263),"")</f>
        <v/>
      </c>
      <c r="AL252" s="6" t="str">
        <f>IF($C252="OK",_xlfn.NUMBERVALUE(Plantilla!AJ263),"")</f>
        <v/>
      </c>
      <c r="AM252" s="4" t="str">
        <f>IF($C252="OK",_xlfn.NUMBERVALUE(Plantilla!AK263),"")</f>
        <v/>
      </c>
      <c r="AN252" s="6" t="str">
        <f>IF($C252="OK",_xlfn.NUMBERVALUE(Plantilla!AL263),"")</f>
        <v/>
      </c>
      <c r="AO252" s="4" t="str">
        <f>IF($C252="OK",_xlfn.NUMBERVALUE(Plantilla!AM263),"")</f>
        <v/>
      </c>
      <c r="AP252" s="6" t="str">
        <f>IF($C252="OK",_xlfn.NUMBERVALUE(Plantilla!AN263),"")</f>
        <v/>
      </c>
      <c r="AQ252" s="4" t="str">
        <f>IF($C252="OK",_xlfn.NUMBERVALUE(Plantilla!AO263),"")</f>
        <v/>
      </c>
      <c r="AR252" s="6" t="str">
        <f>IF($C252="OK",_xlfn.NUMBERVALUE(Plantilla!AP263),"")</f>
        <v/>
      </c>
      <c r="AS252" s="4" t="str">
        <f>IF($C252="OK",_xlfn.NUMBERVALUE(Plantilla!AQ263),"")</f>
        <v/>
      </c>
      <c r="AT252" s="6" t="str">
        <f>IF($C252="OK",_xlfn.NUMBERVALUE(Plantilla!AR263),"")</f>
        <v/>
      </c>
      <c r="AU252" s="4" t="str">
        <f>IF($C252="OK",_xlfn.NUMBERVALUE(Plantilla!AS263),"")</f>
        <v/>
      </c>
      <c r="AV252" s="6" t="str">
        <f>IF($C252="OK",_xlfn.NUMBERVALUE(Plantilla!AT263),"")</f>
        <v/>
      </c>
      <c r="AW252" s="4" t="str">
        <f>IF($C252="OK",_xlfn.NUMBERVALUE(Plantilla!AU263),"")</f>
        <v/>
      </c>
      <c r="AX252" s="6" t="str">
        <f>IF($C252="OK",_xlfn.NUMBERVALUE(Plantilla!AV263),"")</f>
        <v/>
      </c>
      <c r="AY252" s="4" t="str">
        <f>IF($C252="OK",_xlfn.NUMBERVALUE(Plantilla!AW263),"")</f>
        <v/>
      </c>
      <c r="AZ252" s="6" t="str">
        <f>IF($C252="OK",_xlfn.NUMBERVALUE(Plantilla!AX263),"")</f>
        <v/>
      </c>
      <c r="BA252" t="str">
        <f>IF($C252="OK",_xlfn.NUMBERVALUE(Plantilla!AY263),"")</f>
        <v/>
      </c>
      <c r="BB252" t="str">
        <f>IF($C252="OK",_xlfn.NUMBERVALUE(Plantilla!AZ263),"")</f>
        <v/>
      </c>
      <c r="BC252" s="4" t="str">
        <f>IF($C252="OK",_xlfn.NUMBERVALUE(Plantilla!BA263),"")</f>
        <v/>
      </c>
      <c r="BD252" s="6" t="str">
        <f>IF($C252="OK",_xlfn.NUMBERVALUE(Plantilla!BB263),"")</f>
        <v/>
      </c>
      <c r="BE252" s="4" t="str">
        <f>IF($C252="OK",_xlfn.NUMBERVALUE(Plantilla!BC263),"")</f>
        <v/>
      </c>
      <c r="BF252" s="6" t="str">
        <f>IF($C252="OK",_xlfn.NUMBERVALUE(Plantilla!BD263),"")</f>
        <v/>
      </c>
      <c r="BG252" s="4" t="str">
        <f>IF($C252="OK",_xlfn.NUMBERVALUE(Plantilla!BE263),"")</f>
        <v/>
      </c>
      <c r="BH252" s="6" t="str">
        <f>IF($C252="OK",_xlfn.NUMBERVALUE(Plantilla!BF263),"")</f>
        <v/>
      </c>
      <c r="BI252" s="110" t="str">
        <f>IF($C252="OK",_xlfn.NUMBERVALUE(Plantilla!BG263),"")</f>
        <v/>
      </c>
      <c r="BJ252" s="6" t="str">
        <f>IF($C252="OK",_xlfn.NUMBERVALUE(Plantilla!BH263),"")</f>
        <v/>
      </c>
      <c r="BK252" s="109" t="str">
        <f>IF($C252="OK",_xlfn.NUMBERVALUE(Plantilla!BI263),"")</f>
        <v/>
      </c>
      <c r="BL252" s="6" t="str">
        <f>IF($C252="OK",
   IF(Plantilla!BJ263&lt;&gt;"",
      TEXT(VLOOKUP(Plantilla!BJ263,'Tablas '!$Z$4:$AA$6,2,FALSE),"#"),
   ""),
"")</f>
        <v/>
      </c>
      <c r="BM252" s="4" t="str">
        <f>IF($C252="OK",_xlfn.NUMBERVALUE(Plantilla!BK263),"")</f>
        <v/>
      </c>
      <c r="BN252" s="4" t="str">
        <f>IF($C252="OK",_xlfn.NUMBERVALUE(Plantilla!BL263),"")</f>
        <v/>
      </c>
      <c r="BO252" s="6" t="str">
        <f>IF($C252="OK",_xlfn.NUMBERVALUE(Plantilla!BM263),"")</f>
        <v/>
      </c>
      <c r="BP252" s="4" t="str">
        <f>IF($C252="OK",_xlfn.NUMBERVALUE(Plantilla!BN263),"")</f>
        <v/>
      </c>
      <c r="BQ252" s="6" t="str">
        <f>IF($C252="OK",_xlfn.NUMBERVALUE(Plantilla!BO263),"")</f>
        <v/>
      </c>
      <c r="BR252" s="4" t="str">
        <f>IF($C252="OK",_xlfn.NUMBERVALUE(Plantilla!BP263),"")</f>
        <v/>
      </c>
      <c r="BS252" s="6" t="str">
        <f>IF($C252="OK",_xlfn.NUMBERVALUE(Plantilla!BQ263),"")</f>
        <v/>
      </c>
      <c r="BT252" s="4" t="str">
        <f>IF($C252="OK",_xlfn.NUMBERVALUE(Plantilla!BR263),"")</f>
        <v/>
      </c>
      <c r="BU252" s="6" t="str">
        <f>IF($C252="OK",_xlfn.NUMBERVALUE(Plantilla!BS263),"")</f>
        <v/>
      </c>
      <c r="BV252" s="6" t="str">
        <f>IF($C252="OK",_xlfn.NUMBERVALUE(Plantilla!BT263),"")</f>
        <v/>
      </c>
      <c r="BW252" s="6" t="str">
        <f>IF($C252="OK",_xlfn.NUMBERVALUE(Plantilla!BU263),"")</f>
        <v/>
      </c>
      <c r="BX252" s="6" t="str">
        <f>IF($C252="OK",_xlfn.NUMBERVALUE(Plantilla!BV263),"")</f>
        <v/>
      </c>
      <c r="BY252" s="6" t="str">
        <f>IF($C252="OK",_xlfn.NUMBERVALUE(Plantilla!BW263),"")</f>
        <v/>
      </c>
      <c r="BZ252" s="6" t="str">
        <f>IF($C252="OK",_xlfn.NUMBERVALUE(Plantilla!BX263),"")</f>
        <v/>
      </c>
      <c r="CA252" s="6" t="str">
        <f>IF($C252="OK",_xlfn.NUMBERVALUE(Plantilla!BY263),"")</f>
        <v/>
      </c>
      <c r="CB252" s="6" t="str">
        <f>IF($C252="OK",_xlfn.NUMBERVALUE(Plantilla!BZ263),"")</f>
        <v/>
      </c>
      <c r="CC252" s="6" t="str">
        <f>IF($C252="OK",_xlfn.NUMBERVALUE(Plantilla!CA263),"")</f>
        <v/>
      </c>
      <c r="CD252" s="6" t="str">
        <f>IF($C252="OK",_xlfn.NUMBERVALUE(Plantilla!CB263),"")</f>
        <v/>
      </c>
      <c r="CE252" s="6" t="str">
        <f>IF($C252="OK",_xlfn.NUMBERVALUE(Plantilla!CC263),"")</f>
        <v/>
      </c>
      <c r="CF252" s="4" t="str">
        <f>IF($C252="OK",_xlfn.NUMBERVALUE(Plantilla!CD263),"")</f>
        <v/>
      </c>
      <c r="CG252" s="6" t="str">
        <f>IF($C252="OK",_xlfn.NUMBERVALUE(Plantilla!CE263),"")</f>
        <v/>
      </c>
      <c r="CH252" s="6" t="str">
        <f>IF($C252="OK",_xlfn.NUMBERVALUE(Plantilla!CF263),"")</f>
        <v/>
      </c>
      <c r="CI252" s="6" t="str">
        <f>IF($C252="OK",_xlfn.NUMBERVALUE(Plantilla!CG263),"")</f>
        <v/>
      </c>
      <c r="CJ252" s="6" t="str">
        <f>IF($C252="OK",_xlfn.NUMBERVALUE(Plantilla!CH263),"")</f>
        <v/>
      </c>
      <c r="CK252" s="6" t="str">
        <f>IF($C252="OK",_xlfn.NUMBERVALUE(Plantilla!CI263),"")</f>
        <v/>
      </c>
      <c r="CL252" s="6" t="str">
        <f>IF($C252="OK",_xlfn.NUMBERVALUE(Plantilla!CJ263),"")</f>
        <v/>
      </c>
      <c r="CM252" t="str">
        <f>IF($C252="OK",TEXT(Plantilla!CK263,"#"),"")</f>
        <v/>
      </c>
      <c r="CN252" s="6" t="str">
        <f>IF($C252="OK",_xlfn.NUMBERVALUE(Plantilla!CL263),"")</f>
        <v/>
      </c>
      <c r="CO252" s="6" t="str">
        <f>IF($C252="OK",_xlfn.NUMBERVALUE(Plantilla!CM263),"")</f>
        <v/>
      </c>
      <c r="CP252" s="110" t="str">
        <f>IF($C252="OK",_xlfn.NUMBERVALUE(Plantilla!CN263),"")</f>
        <v/>
      </c>
      <c r="CQ252" s="6" t="str">
        <f>IF($C252="OK",_xlfn.NUMBERVALUE(Plantilla!CO263),"")</f>
        <v/>
      </c>
      <c r="CR252" s="109" t="str">
        <f>IF($C252="OK",_xlfn.NUMBERVALUE(Plantilla!CP263),"")</f>
        <v/>
      </c>
      <c r="CS252" s="110" t="str">
        <f>IF($C252="OK",_xlfn.NUMBERVALUE(Plantilla!CQ263),"")</f>
        <v/>
      </c>
      <c r="CT252" s="6" t="str">
        <f>IF($C252="OK",_xlfn.NUMBERVALUE(Plantilla!CR263),"")</f>
        <v/>
      </c>
      <c r="CU252" s="109" t="str">
        <f>IF($C252="OK",_xlfn.NUMBERVALUE(Plantilla!CS263),"")</f>
        <v/>
      </c>
      <c r="CV252" s="110" t="str">
        <f>IF($C252="OK",_xlfn.NUMBERVALUE(Plantilla!CT263),"")</f>
        <v/>
      </c>
      <c r="CW252" s="6" t="str">
        <f>IF($C252="OK",_xlfn.NUMBERVALUE(Plantilla!CU263),"")</f>
        <v/>
      </c>
      <c r="CX252" s="82" t="str">
        <f>IF($C252="OK",_xlfn.NUMBERVALUE(Plantilla!CV263),"")</f>
        <v/>
      </c>
      <c r="CY252" s="6" t="str">
        <f>IF($C252="OK",_xlfn.NUMBERVALUE(Plantilla!CW263),"")</f>
        <v/>
      </c>
      <c r="CZ252" s="82" t="str">
        <f>IF($C252="OK",_xlfn.NUMBERVALUE(Plantilla!CX263),"")</f>
        <v/>
      </c>
      <c r="DA252" s="6" t="str">
        <f>IF($C252="OK",_xlfn.NUMBERVALUE(Plantilla!CY263),"")</f>
        <v/>
      </c>
      <c r="DB252" s="109" t="str">
        <f>IF($C252="OK",_xlfn.NUMBERVALUE(Plantilla!CZ263),"")</f>
        <v/>
      </c>
      <c r="DC252" s="6" t="str">
        <f>IF($C252="OK",_xlfn.NUMBERVALUE(Plantilla!DA263),"")</f>
        <v/>
      </c>
      <c r="DD252" s="6" t="str">
        <f>IF($C252="OK",TEXT(Plantilla!DB263,"#"),"")</f>
        <v/>
      </c>
      <c r="DE252" s="6" t="str">
        <f>IF($C252="OK",_xlfn.NUMBERVALUE(Plantilla!DC263),"")</f>
        <v/>
      </c>
      <c r="DF252" s="4" t="str">
        <f>IF($C252="OK",_xlfn.NUMBERVALUE(Plantilla!DD263),"")</f>
        <v/>
      </c>
      <c r="DG252" s="6" t="str">
        <f>IF($C252="OK",_xlfn.NUMBERVALUE(Plantilla!DE263),"")</f>
        <v/>
      </c>
      <c r="DH252" s="6" t="str">
        <f>IF($C252="OK",_xlfn.NUMBERVALUE(Plantilla!DF263),"")</f>
        <v/>
      </c>
      <c r="DI252" s="6" t="str">
        <f>IF($C252="OK",_xlfn.NUMBERVALUE(Plantilla!DG263),"")</f>
        <v/>
      </c>
      <c r="DJ252" s="6" t="str">
        <f>IF($C252="OK",_xlfn.NUMBERVALUE(Plantilla!DH263),"")</f>
        <v/>
      </c>
      <c r="DK252" s="6" t="str">
        <f>IF($C252="OK",_xlfn.NUMBERVALUE(Plantilla!DI263),"")</f>
        <v/>
      </c>
      <c r="DL252" s="6" t="str">
        <f>IF($C252="OK",_xlfn.NUMBERVALUE(Plantilla!DJ263),"")</f>
        <v/>
      </c>
      <c r="DM252" s="6" t="str">
        <f>IF($C252="OK",_xlfn.NUMBERVALUE(Plantilla!DK263),"")</f>
        <v/>
      </c>
      <c r="DN252" s="6" t="str">
        <f>IF($C252="OK",_xlfn.NUMBERVALUE(Plantilla!DL263),"")</f>
        <v/>
      </c>
      <c r="DO252" s="6" t="str">
        <f>IF($C252="OK",_xlfn.NUMBERVALUE(Plantilla!DM263),"")</f>
        <v/>
      </c>
      <c r="DP252" s="6" t="str">
        <f>IF($C252="OK",_xlfn.NUMBERVALUE(Plantilla!DN263),"")</f>
        <v/>
      </c>
      <c r="DQ252" s="6" t="str">
        <f>IF($C252="OK",_xlfn.NUMBERVALUE(Plantilla!DO263),"")</f>
        <v/>
      </c>
      <c r="DR252" s="6" t="str">
        <f>IF($C252="OK",_xlfn.NUMBERVALUE(Plantilla!DP263),"")</f>
        <v/>
      </c>
      <c r="DS252" t="str">
        <f>IF($C252="OK",TEXT(Plantilla!DR263,"#"),"")</f>
        <v/>
      </c>
      <c r="DT252" s="6"/>
    </row>
    <row r="253" spans="1:124" x14ac:dyDescent="0.25">
      <c r="A253" t="str">
        <f>IF(Plantilla!$I$6="¡Perfecto!, Guarda el archivo y adjúntalo a tu interfaz de Nómina Electrónica","OK","Error")</f>
        <v>OK</v>
      </c>
      <c r="B253" t="str">
        <f>IF(Plantilla!$I$6="¡Perfecto!, Guarda el archivo y adjúntalo a tu interfaz de Nómina Electrónica",MID(Plantilla!$D$2,SEARCH("V",Plantilla!$D$2),10),"")</f>
        <v>V2.0</v>
      </c>
      <c r="C253" t="str">
        <f>Plantilla!C264</f>
        <v/>
      </c>
      <c r="D253" t="str">
        <f>IF($C253="OK",Plantilla!B264,"")</f>
        <v/>
      </c>
      <c r="E253" t="str">
        <f>IF($C253="OK",
   VLOOKUP(Plantilla!$E$4,'Tablas '!$AP$4:$AT$6,5,FALSE),
"")</f>
        <v/>
      </c>
      <c r="F253" t="str">
        <f>IF($C253="OK",TEXT(Plantilla!D264,"#"),"")</f>
        <v/>
      </c>
      <c r="G253" t="str">
        <f>IF($C253="OK",
   VLOOKUP(Plantilla!E264,'Tablas '!$B$4:$C$14,2,FALSE),
"")</f>
        <v/>
      </c>
      <c r="H253" t="str">
        <f>IF($C253="OK",TEXT(Plantilla!F264,"#"),"")</f>
        <v/>
      </c>
      <c r="I253" t="str">
        <f>IF($C253="OK",TEXT(Plantilla!G264,"#"),"")</f>
        <v/>
      </c>
      <c r="J253" t="str">
        <f>IF($C253="OK",TEXT(Plantilla!H264,"#"),"")</f>
        <v/>
      </c>
      <c r="K253" t="str">
        <f>IF($C253="OK",TEXT(Plantilla!I264,"#"),"")</f>
        <v/>
      </c>
      <c r="L253" t="str">
        <f>IF($C253="OK",TEXT(Plantilla!J264,"#"),"")</f>
        <v/>
      </c>
      <c r="M253" t="str">
        <f>IF($C253="OK",TEXT(Plantilla!K264,"#"),"")</f>
        <v/>
      </c>
      <c r="N253" t="str">
        <f>IF($C253="OK",
   CONCATENATE(YEAR(Plantilla!L264),"-",TEXT(MONTH(Plantilla!L264),"00"),"-",TEXT(DAY(Plantilla!L264),"00")),
"")</f>
        <v/>
      </c>
      <c r="O253" t="str">
        <f>IF($C253="OK",_xlfn.NUMBERVALUE(Plantilla!M264),"")</f>
        <v/>
      </c>
      <c r="P253" t="str">
        <f>IF($C253="OK",
   IF(Plantilla!N264&lt;&gt;"",
      CONCATENATE(YEAR(Plantilla!N264),"-",TEXT(MONTH(Plantilla!N264),"00"),"-",TEXT(DAY(Plantilla!N264),"00")),
   ""),
"")</f>
        <v/>
      </c>
      <c r="Q253" t="str">
        <f>IF($C253="OK",
   VLOOKUP(Plantilla!O264,'Tablas '!$E$4:$F$19,2,FALSE),
"")</f>
        <v/>
      </c>
      <c r="R253" t="str">
        <f>IF($C253="OK",
   VLOOKUP(Plantilla!P264,'Tablas '!$H$4:$I$5,2,FALSE),
"")</f>
        <v/>
      </c>
      <c r="S253" t="str">
        <f>IF($C253="OK",
   VLOOKUP(Plantilla!Q264,'Tablas '!$K$4:$L$8,2,FALSE),
"")</f>
        <v/>
      </c>
      <c r="T253" t="str">
        <f>IF($C253="OK",
   VLOOKUP(Plantilla!R264,'Tablas '!$AE$4:$AF$6,2,FALSE),
"")</f>
        <v/>
      </c>
      <c r="U253" t="str">
        <f>IF($C253="OK",
   VLOOKUP(Plantilla!S264,'Tablas '!$AE$4:$AF$6,2,FALSE),
"")</f>
        <v/>
      </c>
      <c r="V253" t="str">
        <f>IF($C253="OK",TEXT(Plantilla!T264,"#"),"")</f>
        <v/>
      </c>
      <c r="W253" s="84" t="str">
        <f>IF($C253="OK",
   VLOOKUP(Plantilla!U264,'Tablas '!$AM$4:$AN$1126,2,FALSE),
"")</f>
        <v/>
      </c>
      <c r="X253" t="str">
        <f>IF($C253="OK",TEXT(Plantilla!V264,"#"),"")</f>
        <v/>
      </c>
      <c r="Y253" t="str">
        <f>IF($C253="OK",
   CONCATENATE(YEAR(Plantilla!W264),"-",TEXT(MONTH(Plantilla!W264),"00"),"-",TEXT(DAY(Plantilla!W264),"00")),
"")</f>
        <v/>
      </c>
      <c r="Z253" t="str">
        <f>IF($C253="OK",
   CONCATENATE(YEAR(Plantilla!X264),"-",TEXT(MONTH(Plantilla!X264),"00"),"-",TEXT(DAY(Plantilla!X264),"00")),
"")</f>
        <v/>
      </c>
      <c r="AA253" t="str">
        <f>IF($C253="OK",
   TEXT(VLOOKUP(Plantilla!Y264,'Tablas '!$Q$4:$R$9,2,FALSE),"#"),
"")</f>
        <v/>
      </c>
      <c r="AB253" t="str">
        <f>IF($C253="OK",
   CONCATENATE(YEAR(Plantilla!Z264),"-",TEXT(MONTH(Plantilla!Z264),"00"),"-",TEXT(DAY(Plantilla!Z264),"00")),
"")</f>
        <v/>
      </c>
      <c r="AC253" t="str">
        <f>IF($C253="OK",
   TEXT(VLOOKUP(Plantilla!AA264,'Tablas '!$T$4:$U$13,2,FALSE),"#"),
"")</f>
        <v/>
      </c>
      <c r="AD253" t="str">
        <f>IF($C253="OK",TEXT(Plantilla!AB264,"#"),"")</f>
        <v/>
      </c>
      <c r="AE253" t="str">
        <f>IF($C253="OK",
   IF(Plantilla!AC264&lt;&gt;"",
      TEXT(VLOOKUP(Plantilla!AC264,'Tablas '!$W$4:$X$7,2,FALSE),"#"),
   ""),
"")</f>
        <v/>
      </c>
      <c r="AF253" t="str">
        <f>IF($C253="OK",TEXT(Plantilla!AD264,"#"),"")</f>
        <v/>
      </c>
      <c r="AG253" s="6" t="str">
        <f>IF($C253="OK",_xlfn.NUMBERVALUE(Plantilla!AE264),"")</f>
        <v/>
      </c>
      <c r="AH253" s="4" t="str">
        <f>IF($C253="OK",_xlfn.NUMBERVALUE(Plantilla!AF264),"")</f>
        <v/>
      </c>
      <c r="AI253" s="6" t="str">
        <f>IF($C253="OK",_xlfn.NUMBERVALUE(Plantilla!AG264),"")</f>
        <v/>
      </c>
      <c r="AJ253" s="6" t="str">
        <f>IF($C253="OK",_xlfn.NUMBERVALUE(Plantilla!AH264),"")</f>
        <v/>
      </c>
      <c r="AK253" s="6" t="str">
        <f>IF($C253="OK",_xlfn.NUMBERVALUE(Plantilla!AI264),"")</f>
        <v/>
      </c>
      <c r="AL253" s="6" t="str">
        <f>IF($C253="OK",_xlfn.NUMBERVALUE(Plantilla!AJ264),"")</f>
        <v/>
      </c>
      <c r="AM253" s="4" t="str">
        <f>IF($C253="OK",_xlfn.NUMBERVALUE(Plantilla!AK264),"")</f>
        <v/>
      </c>
      <c r="AN253" s="6" t="str">
        <f>IF($C253="OK",_xlfn.NUMBERVALUE(Plantilla!AL264),"")</f>
        <v/>
      </c>
      <c r="AO253" s="4" t="str">
        <f>IF($C253="OK",_xlfn.NUMBERVALUE(Plantilla!AM264),"")</f>
        <v/>
      </c>
      <c r="AP253" s="6" t="str">
        <f>IF($C253="OK",_xlfn.NUMBERVALUE(Plantilla!AN264),"")</f>
        <v/>
      </c>
      <c r="AQ253" s="4" t="str">
        <f>IF($C253="OK",_xlfn.NUMBERVALUE(Plantilla!AO264),"")</f>
        <v/>
      </c>
      <c r="AR253" s="6" t="str">
        <f>IF($C253="OK",_xlfn.NUMBERVALUE(Plantilla!AP264),"")</f>
        <v/>
      </c>
      <c r="AS253" s="4" t="str">
        <f>IF($C253="OK",_xlfn.NUMBERVALUE(Plantilla!AQ264),"")</f>
        <v/>
      </c>
      <c r="AT253" s="6" t="str">
        <f>IF($C253="OK",_xlfn.NUMBERVALUE(Plantilla!AR264),"")</f>
        <v/>
      </c>
      <c r="AU253" s="4" t="str">
        <f>IF($C253="OK",_xlfn.NUMBERVALUE(Plantilla!AS264),"")</f>
        <v/>
      </c>
      <c r="AV253" s="6" t="str">
        <f>IF($C253="OK",_xlfn.NUMBERVALUE(Plantilla!AT264),"")</f>
        <v/>
      </c>
      <c r="AW253" s="4" t="str">
        <f>IF($C253="OK",_xlfn.NUMBERVALUE(Plantilla!AU264),"")</f>
        <v/>
      </c>
      <c r="AX253" s="6" t="str">
        <f>IF($C253="OK",_xlfn.NUMBERVALUE(Plantilla!AV264),"")</f>
        <v/>
      </c>
      <c r="AY253" s="4" t="str">
        <f>IF($C253="OK",_xlfn.NUMBERVALUE(Plantilla!AW264),"")</f>
        <v/>
      </c>
      <c r="AZ253" s="6" t="str">
        <f>IF($C253="OK",_xlfn.NUMBERVALUE(Plantilla!AX264),"")</f>
        <v/>
      </c>
      <c r="BA253" t="str">
        <f>IF($C253="OK",_xlfn.NUMBERVALUE(Plantilla!AY264),"")</f>
        <v/>
      </c>
      <c r="BB253" t="str">
        <f>IF($C253="OK",_xlfn.NUMBERVALUE(Plantilla!AZ264),"")</f>
        <v/>
      </c>
      <c r="BC253" s="4" t="str">
        <f>IF($C253="OK",_xlfn.NUMBERVALUE(Plantilla!BA264),"")</f>
        <v/>
      </c>
      <c r="BD253" s="6" t="str">
        <f>IF($C253="OK",_xlfn.NUMBERVALUE(Plantilla!BB264),"")</f>
        <v/>
      </c>
      <c r="BE253" s="4" t="str">
        <f>IF($C253="OK",_xlfn.NUMBERVALUE(Plantilla!BC264),"")</f>
        <v/>
      </c>
      <c r="BF253" s="6" t="str">
        <f>IF($C253="OK",_xlfn.NUMBERVALUE(Plantilla!BD264),"")</f>
        <v/>
      </c>
      <c r="BG253" s="4" t="str">
        <f>IF($C253="OK",_xlfn.NUMBERVALUE(Plantilla!BE264),"")</f>
        <v/>
      </c>
      <c r="BH253" s="6" t="str">
        <f>IF($C253="OK",_xlfn.NUMBERVALUE(Plantilla!BF264),"")</f>
        <v/>
      </c>
      <c r="BI253" s="110" t="str">
        <f>IF($C253="OK",_xlfn.NUMBERVALUE(Plantilla!BG264),"")</f>
        <v/>
      </c>
      <c r="BJ253" s="6" t="str">
        <f>IF($C253="OK",_xlfn.NUMBERVALUE(Plantilla!BH264),"")</f>
        <v/>
      </c>
      <c r="BK253" s="109" t="str">
        <f>IF($C253="OK",_xlfn.NUMBERVALUE(Plantilla!BI264),"")</f>
        <v/>
      </c>
      <c r="BL253" s="6" t="str">
        <f>IF($C253="OK",
   IF(Plantilla!BJ264&lt;&gt;"",
      TEXT(VLOOKUP(Plantilla!BJ264,'Tablas '!$Z$4:$AA$6,2,FALSE),"#"),
   ""),
"")</f>
        <v/>
      </c>
      <c r="BM253" s="4" t="str">
        <f>IF($C253="OK",_xlfn.NUMBERVALUE(Plantilla!BK264),"")</f>
        <v/>
      </c>
      <c r="BN253" s="4" t="str">
        <f>IF($C253="OK",_xlfn.NUMBERVALUE(Plantilla!BL264),"")</f>
        <v/>
      </c>
      <c r="BO253" s="6" t="str">
        <f>IF($C253="OK",_xlfn.NUMBERVALUE(Plantilla!BM264),"")</f>
        <v/>
      </c>
      <c r="BP253" s="4" t="str">
        <f>IF($C253="OK",_xlfn.NUMBERVALUE(Plantilla!BN264),"")</f>
        <v/>
      </c>
      <c r="BQ253" s="6" t="str">
        <f>IF($C253="OK",_xlfn.NUMBERVALUE(Plantilla!BO264),"")</f>
        <v/>
      </c>
      <c r="BR253" s="4" t="str">
        <f>IF($C253="OK",_xlfn.NUMBERVALUE(Plantilla!BP264),"")</f>
        <v/>
      </c>
      <c r="BS253" s="6" t="str">
        <f>IF($C253="OK",_xlfn.NUMBERVALUE(Plantilla!BQ264),"")</f>
        <v/>
      </c>
      <c r="BT253" s="4" t="str">
        <f>IF($C253="OK",_xlfn.NUMBERVALUE(Plantilla!BR264),"")</f>
        <v/>
      </c>
      <c r="BU253" s="6" t="str">
        <f>IF($C253="OK",_xlfn.NUMBERVALUE(Plantilla!BS264),"")</f>
        <v/>
      </c>
      <c r="BV253" s="6" t="str">
        <f>IF($C253="OK",_xlfn.NUMBERVALUE(Plantilla!BT264),"")</f>
        <v/>
      </c>
      <c r="BW253" s="6" t="str">
        <f>IF($C253="OK",_xlfn.NUMBERVALUE(Plantilla!BU264),"")</f>
        <v/>
      </c>
      <c r="BX253" s="6" t="str">
        <f>IF($C253="OK",_xlfn.NUMBERVALUE(Plantilla!BV264),"")</f>
        <v/>
      </c>
      <c r="BY253" s="6" t="str">
        <f>IF($C253="OK",_xlfn.NUMBERVALUE(Plantilla!BW264),"")</f>
        <v/>
      </c>
      <c r="BZ253" s="6" t="str">
        <f>IF($C253="OK",_xlfn.NUMBERVALUE(Plantilla!BX264),"")</f>
        <v/>
      </c>
      <c r="CA253" s="6" t="str">
        <f>IF($C253="OK",_xlfn.NUMBERVALUE(Plantilla!BY264),"")</f>
        <v/>
      </c>
      <c r="CB253" s="6" t="str">
        <f>IF($C253="OK",_xlfn.NUMBERVALUE(Plantilla!BZ264),"")</f>
        <v/>
      </c>
      <c r="CC253" s="6" t="str">
        <f>IF($C253="OK",_xlfn.NUMBERVALUE(Plantilla!CA264),"")</f>
        <v/>
      </c>
      <c r="CD253" s="6" t="str">
        <f>IF($C253="OK",_xlfn.NUMBERVALUE(Plantilla!CB264),"")</f>
        <v/>
      </c>
      <c r="CE253" s="6" t="str">
        <f>IF($C253="OK",_xlfn.NUMBERVALUE(Plantilla!CC264),"")</f>
        <v/>
      </c>
      <c r="CF253" s="4" t="str">
        <f>IF($C253="OK",_xlfn.NUMBERVALUE(Plantilla!CD264),"")</f>
        <v/>
      </c>
      <c r="CG253" s="6" t="str">
        <f>IF($C253="OK",_xlfn.NUMBERVALUE(Plantilla!CE264),"")</f>
        <v/>
      </c>
      <c r="CH253" s="6" t="str">
        <f>IF($C253="OK",_xlfn.NUMBERVALUE(Plantilla!CF264),"")</f>
        <v/>
      </c>
      <c r="CI253" s="6" t="str">
        <f>IF($C253="OK",_xlfn.NUMBERVALUE(Plantilla!CG264),"")</f>
        <v/>
      </c>
      <c r="CJ253" s="6" t="str">
        <f>IF($C253="OK",_xlfn.NUMBERVALUE(Plantilla!CH264),"")</f>
        <v/>
      </c>
      <c r="CK253" s="6" t="str">
        <f>IF($C253="OK",_xlfn.NUMBERVALUE(Plantilla!CI264),"")</f>
        <v/>
      </c>
      <c r="CL253" s="6" t="str">
        <f>IF($C253="OK",_xlfn.NUMBERVALUE(Plantilla!CJ264),"")</f>
        <v/>
      </c>
      <c r="CM253" t="str">
        <f>IF($C253="OK",TEXT(Plantilla!CK264,"#"),"")</f>
        <v/>
      </c>
      <c r="CN253" s="6" t="str">
        <f>IF($C253="OK",_xlfn.NUMBERVALUE(Plantilla!CL264),"")</f>
        <v/>
      </c>
      <c r="CO253" s="6" t="str">
        <f>IF($C253="OK",_xlfn.NUMBERVALUE(Plantilla!CM264),"")</f>
        <v/>
      </c>
      <c r="CP253" s="110" t="str">
        <f>IF($C253="OK",_xlfn.NUMBERVALUE(Plantilla!CN264),"")</f>
        <v/>
      </c>
      <c r="CQ253" s="6" t="str">
        <f>IF($C253="OK",_xlfn.NUMBERVALUE(Plantilla!CO264),"")</f>
        <v/>
      </c>
      <c r="CR253" s="109" t="str">
        <f>IF($C253="OK",_xlfn.NUMBERVALUE(Plantilla!CP264),"")</f>
        <v/>
      </c>
      <c r="CS253" s="110" t="str">
        <f>IF($C253="OK",_xlfn.NUMBERVALUE(Plantilla!CQ264),"")</f>
        <v/>
      </c>
      <c r="CT253" s="6" t="str">
        <f>IF($C253="OK",_xlfn.NUMBERVALUE(Plantilla!CR264),"")</f>
        <v/>
      </c>
      <c r="CU253" s="109" t="str">
        <f>IF($C253="OK",_xlfn.NUMBERVALUE(Plantilla!CS264),"")</f>
        <v/>
      </c>
      <c r="CV253" s="110" t="str">
        <f>IF($C253="OK",_xlfn.NUMBERVALUE(Plantilla!CT264),"")</f>
        <v/>
      </c>
      <c r="CW253" s="6" t="str">
        <f>IF($C253="OK",_xlfn.NUMBERVALUE(Plantilla!CU264),"")</f>
        <v/>
      </c>
      <c r="CX253" s="82" t="str">
        <f>IF($C253="OK",_xlfn.NUMBERVALUE(Plantilla!CV264),"")</f>
        <v/>
      </c>
      <c r="CY253" s="6" t="str">
        <f>IF($C253="OK",_xlfn.NUMBERVALUE(Plantilla!CW264),"")</f>
        <v/>
      </c>
      <c r="CZ253" s="82" t="str">
        <f>IF($C253="OK",_xlfn.NUMBERVALUE(Plantilla!CX264),"")</f>
        <v/>
      </c>
      <c r="DA253" s="6" t="str">
        <f>IF($C253="OK",_xlfn.NUMBERVALUE(Plantilla!CY264),"")</f>
        <v/>
      </c>
      <c r="DB253" s="109" t="str">
        <f>IF($C253="OK",_xlfn.NUMBERVALUE(Plantilla!CZ264),"")</f>
        <v/>
      </c>
      <c r="DC253" s="6" t="str">
        <f>IF($C253="OK",_xlfn.NUMBERVALUE(Plantilla!DA264),"")</f>
        <v/>
      </c>
      <c r="DD253" s="6" t="str">
        <f>IF($C253="OK",TEXT(Plantilla!DB264,"#"),"")</f>
        <v/>
      </c>
      <c r="DE253" s="6" t="str">
        <f>IF($C253="OK",_xlfn.NUMBERVALUE(Plantilla!DC264),"")</f>
        <v/>
      </c>
      <c r="DF253" s="4" t="str">
        <f>IF($C253="OK",_xlfn.NUMBERVALUE(Plantilla!DD264),"")</f>
        <v/>
      </c>
      <c r="DG253" s="6" t="str">
        <f>IF($C253="OK",_xlfn.NUMBERVALUE(Plantilla!DE264),"")</f>
        <v/>
      </c>
      <c r="DH253" s="6" t="str">
        <f>IF($C253="OK",_xlfn.NUMBERVALUE(Plantilla!DF264),"")</f>
        <v/>
      </c>
      <c r="DI253" s="6" t="str">
        <f>IF($C253="OK",_xlfn.NUMBERVALUE(Plantilla!DG264),"")</f>
        <v/>
      </c>
      <c r="DJ253" s="6" t="str">
        <f>IF($C253="OK",_xlfn.NUMBERVALUE(Plantilla!DH264),"")</f>
        <v/>
      </c>
      <c r="DK253" s="6" t="str">
        <f>IF($C253="OK",_xlfn.NUMBERVALUE(Plantilla!DI264),"")</f>
        <v/>
      </c>
      <c r="DL253" s="6" t="str">
        <f>IF($C253="OK",_xlfn.NUMBERVALUE(Plantilla!DJ264),"")</f>
        <v/>
      </c>
      <c r="DM253" s="6" t="str">
        <f>IF($C253="OK",_xlfn.NUMBERVALUE(Plantilla!DK264),"")</f>
        <v/>
      </c>
      <c r="DN253" s="6" t="str">
        <f>IF($C253="OK",_xlfn.NUMBERVALUE(Plantilla!DL264),"")</f>
        <v/>
      </c>
      <c r="DO253" s="6" t="str">
        <f>IF($C253="OK",_xlfn.NUMBERVALUE(Plantilla!DM264),"")</f>
        <v/>
      </c>
      <c r="DP253" s="6" t="str">
        <f>IF($C253="OK",_xlfn.NUMBERVALUE(Plantilla!DN264),"")</f>
        <v/>
      </c>
      <c r="DQ253" s="6" t="str">
        <f>IF($C253="OK",_xlfn.NUMBERVALUE(Plantilla!DO264),"")</f>
        <v/>
      </c>
      <c r="DR253" s="6" t="str">
        <f>IF($C253="OK",_xlfn.NUMBERVALUE(Plantilla!DP264),"")</f>
        <v/>
      </c>
      <c r="DS253" t="str">
        <f>IF($C253="OK",TEXT(Plantilla!DR264,"#"),"")</f>
        <v/>
      </c>
      <c r="DT253" s="6"/>
    </row>
    <row r="254" spans="1:124" x14ac:dyDescent="0.25">
      <c r="A254" t="str">
        <f>IF(Plantilla!$I$6="¡Perfecto!, Guarda el archivo y adjúntalo a tu interfaz de Nómina Electrónica","OK","Error")</f>
        <v>OK</v>
      </c>
      <c r="B254" t="str">
        <f>IF(Plantilla!$I$6="¡Perfecto!, Guarda el archivo y adjúntalo a tu interfaz de Nómina Electrónica",MID(Plantilla!$D$2,SEARCH("V",Plantilla!$D$2),10),"")</f>
        <v>V2.0</v>
      </c>
      <c r="C254" t="str">
        <f>Plantilla!C265</f>
        <v/>
      </c>
      <c r="D254" t="str">
        <f>IF($C254="OK",Plantilla!B265,"")</f>
        <v/>
      </c>
      <c r="E254" t="str">
        <f>IF($C254="OK",
   VLOOKUP(Plantilla!$E$4,'Tablas '!$AP$4:$AT$6,5,FALSE),
"")</f>
        <v/>
      </c>
      <c r="F254" t="str">
        <f>IF($C254="OK",TEXT(Plantilla!D265,"#"),"")</f>
        <v/>
      </c>
      <c r="G254" t="str">
        <f>IF($C254="OK",
   VLOOKUP(Plantilla!E265,'Tablas '!$B$4:$C$14,2,FALSE),
"")</f>
        <v/>
      </c>
      <c r="H254" t="str">
        <f>IF($C254="OK",TEXT(Plantilla!F265,"#"),"")</f>
        <v/>
      </c>
      <c r="I254" t="str">
        <f>IF($C254="OK",TEXT(Plantilla!G265,"#"),"")</f>
        <v/>
      </c>
      <c r="J254" t="str">
        <f>IF($C254="OK",TEXT(Plantilla!H265,"#"),"")</f>
        <v/>
      </c>
      <c r="K254" t="str">
        <f>IF($C254="OK",TEXT(Plantilla!I265,"#"),"")</f>
        <v/>
      </c>
      <c r="L254" t="str">
        <f>IF($C254="OK",TEXT(Plantilla!J265,"#"),"")</f>
        <v/>
      </c>
      <c r="M254" t="str">
        <f>IF($C254="OK",TEXT(Plantilla!K265,"#"),"")</f>
        <v/>
      </c>
      <c r="N254" t="str">
        <f>IF($C254="OK",
   CONCATENATE(YEAR(Plantilla!L265),"-",TEXT(MONTH(Plantilla!L265),"00"),"-",TEXT(DAY(Plantilla!L265),"00")),
"")</f>
        <v/>
      </c>
      <c r="O254" t="str">
        <f>IF($C254="OK",_xlfn.NUMBERVALUE(Plantilla!M265),"")</f>
        <v/>
      </c>
      <c r="P254" t="str">
        <f>IF($C254="OK",
   IF(Plantilla!N265&lt;&gt;"",
      CONCATENATE(YEAR(Plantilla!N265),"-",TEXT(MONTH(Plantilla!N265),"00"),"-",TEXT(DAY(Plantilla!N265),"00")),
   ""),
"")</f>
        <v/>
      </c>
      <c r="Q254" t="str">
        <f>IF($C254="OK",
   VLOOKUP(Plantilla!O265,'Tablas '!$E$4:$F$19,2,FALSE),
"")</f>
        <v/>
      </c>
      <c r="R254" t="str">
        <f>IF($C254="OK",
   VLOOKUP(Plantilla!P265,'Tablas '!$H$4:$I$5,2,FALSE),
"")</f>
        <v/>
      </c>
      <c r="S254" t="str">
        <f>IF($C254="OK",
   VLOOKUP(Plantilla!Q265,'Tablas '!$K$4:$L$8,2,FALSE),
"")</f>
        <v/>
      </c>
      <c r="T254" t="str">
        <f>IF($C254="OK",
   VLOOKUP(Plantilla!R265,'Tablas '!$AE$4:$AF$6,2,FALSE),
"")</f>
        <v/>
      </c>
      <c r="U254" t="str">
        <f>IF($C254="OK",
   VLOOKUP(Plantilla!S265,'Tablas '!$AE$4:$AF$6,2,FALSE),
"")</f>
        <v/>
      </c>
      <c r="V254" t="str">
        <f>IF($C254="OK",TEXT(Plantilla!T265,"#"),"")</f>
        <v/>
      </c>
      <c r="W254" s="84" t="str">
        <f>IF($C254="OK",
   VLOOKUP(Plantilla!U265,'Tablas '!$AM$4:$AN$1126,2,FALSE),
"")</f>
        <v/>
      </c>
      <c r="X254" t="str">
        <f>IF($C254="OK",TEXT(Plantilla!V265,"#"),"")</f>
        <v/>
      </c>
      <c r="Y254" t="str">
        <f>IF($C254="OK",
   CONCATENATE(YEAR(Plantilla!W265),"-",TEXT(MONTH(Plantilla!W265),"00"),"-",TEXT(DAY(Plantilla!W265),"00")),
"")</f>
        <v/>
      </c>
      <c r="Z254" t="str">
        <f>IF($C254="OK",
   CONCATENATE(YEAR(Plantilla!X265),"-",TEXT(MONTH(Plantilla!X265),"00"),"-",TEXT(DAY(Plantilla!X265),"00")),
"")</f>
        <v/>
      </c>
      <c r="AA254" t="str">
        <f>IF($C254="OK",
   TEXT(VLOOKUP(Plantilla!Y265,'Tablas '!$Q$4:$R$9,2,FALSE),"#"),
"")</f>
        <v/>
      </c>
      <c r="AB254" t="str">
        <f>IF($C254="OK",
   CONCATENATE(YEAR(Plantilla!Z265),"-",TEXT(MONTH(Plantilla!Z265),"00"),"-",TEXT(DAY(Plantilla!Z265),"00")),
"")</f>
        <v/>
      </c>
      <c r="AC254" t="str">
        <f>IF($C254="OK",
   TEXT(VLOOKUP(Plantilla!AA265,'Tablas '!$T$4:$U$13,2,FALSE),"#"),
"")</f>
        <v/>
      </c>
      <c r="AD254" t="str">
        <f>IF($C254="OK",TEXT(Plantilla!AB265,"#"),"")</f>
        <v/>
      </c>
      <c r="AE254" t="str">
        <f>IF($C254="OK",
   IF(Plantilla!AC265&lt;&gt;"",
      TEXT(VLOOKUP(Plantilla!AC265,'Tablas '!$W$4:$X$7,2,FALSE),"#"),
   ""),
"")</f>
        <v/>
      </c>
      <c r="AF254" t="str">
        <f>IF($C254="OK",TEXT(Plantilla!AD265,"#"),"")</f>
        <v/>
      </c>
      <c r="AG254" s="6" t="str">
        <f>IF($C254="OK",_xlfn.NUMBERVALUE(Plantilla!AE265),"")</f>
        <v/>
      </c>
      <c r="AH254" s="4" t="str">
        <f>IF($C254="OK",_xlfn.NUMBERVALUE(Plantilla!AF265),"")</f>
        <v/>
      </c>
      <c r="AI254" s="6" t="str">
        <f>IF($C254="OK",_xlfn.NUMBERVALUE(Plantilla!AG265),"")</f>
        <v/>
      </c>
      <c r="AJ254" s="6" t="str">
        <f>IF($C254="OK",_xlfn.NUMBERVALUE(Plantilla!AH265),"")</f>
        <v/>
      </c>
      <c r="AK254" s="6" t="str">
        <f>IF($C254="OK",_xlfn.NUMBERVALUE(Plantilla!AI265),"")</f>
        <v/>
      </c>
      <c r="AL254" s="6" t="str">
        <f>IF($C254="OK",_xlfn.NUMBERVALUE(Plantilla!AJ265),"")</f>
        <v/>
      </c>
      <c r="AM254" s="4" t="str">
        <f>IF($C254="OK",_xlfn.NUMBERVALUE(Plantilla!AK265),"")</f>
        <v/>
      </c>
      <c r="AN254" s="6" t="str">
        <f>IF($C254="OK",_xlfn.NUMBERVALUE(Plantilla!AL265),"")</f>
        <v/>
      </c>
      <c r="AO254" s="4" t="str">
        <f>IF($C254="OK",_xlfn.NUMBERVALUE(Plantilla!AM265),"")</f>
        <v/>
      </c>
      <c r="AP254" s="6" t="str">
        <f>IF($C254="OK",_xlfn.NUMBERVALUE(Plantilla!AN265),"")</f>
        <v/>
      </c>
      <c r="AQ254" s="4" t="str">
        <f>IF($C254="OK",_xlfn.NUMBERVALUE(Plantilla!AO265),"")</f>
        <v/>
      </c>
      <c r="AR254" s="6" t="str">
        <f>IF($C254="OK",_xlfn.NUMBERVALUE(Plantilla!AP265),"")</f>
        <v/>
      </c>
      <c r="AS254" s="4" t="str">
        <f>IF($C254="OK",_xlfn.NUMBERVALUE(Plantilla!AQ265),"")</f>
        <v/>
      </c>
      <c r="AT254" s="6" t="str">
        <f>IF($C254="OK",_xlfn.NUMBERVALUE(Plantilla!AR265),"")</f>
        <v/>
      </c>
      <c r="AU254" s="4" t="str">
        <f>IF($C254="OK",_xlfn.NUMBERVALUE(Plantilla!AS265),"")</f>
        <v/>
      </c>
      <c r="AV254" s="6" t="str">
        <f>IF($C254="OK",_xlfn.NUMBERVALUE(Plantilla!AT265),"")</f>
        <v/>
      </c>
      <c r="AW254" s="4" t="str">
        <f>IF($C254="OK",_xlfn.NUMBERVALUE(Plantilla!AU265),"")</f>
        <v/>
      </c>
      <c r="AX254" s="6" t="str">
        <f>IF($C254="OK",_xlfn.NUMBERVALUE(Plantilla!AV265),"")</f>
        <v/>
      </c>
      <c r="AY254" s="4" t="str">
        <f>IF($C254="OK",_xlfn.NUMBERVALUE(Plantilla!AW265),"")</f>
        <v/>
      </c>
      <c r="AZ254" s="6" t="str">
        <f>IF($C254="OK",_xlfn.NUMBERVALUE(Plantilla!AX265),"")</f>
        <v/>
      </c>
      <c r="BA254" t="str">
        <f>IF($C254="OK",_xlfn.NUMBERVALUE(Plantilla!AY265),"")</f>
        <v/>
      </c>
      <c r="BB254" t="str">
        <f>IF($C254="OK",_xlfn.NUMBERVALUE(Plantilla!AZ265),"")</f>
        <v/>
      </c>
      <c r="BC254" s="4" t="str">
        <f>IF($C254="OK",_xlfn.NUMBERVALUE(Plantilla!BA265),"")</f>
        <v/>
      </c>
      <c r="BD254" s="6" t="str">
        <f>IF($C254="OK",_xlfn.NUMBERVALUE(Plantilla!BB265),"")</f>
        <v/>
      </c>
      <c r="BE254" s="4" t="str">
        <f>IF($C254="OK",_xlfn.NUMBERVALUE(Plantilla!BC265),"")</f>
        <v/>
      </c>
      <c r="BF254" s="6" t="str">
        <f>IF($C254="OK",_xlfn.NUMBERVALUE(Plantilla!BD265),"")</f>
        <v/>
      </c>
      <c r="BG254" s="4" t="str">
        <f>IF($C254="OK",_xlfn.NUMBERVALUE(Plantilla!BE265),"")</f>
        <v/>
      </c>
      <c r="BH254" s="6" t="str">
        <f>IF($C254="OK",_xlfn.NUMBERVALUE(Plantilla!BF265),"")</f>
        <v/>
      </c>
      <c r="BI254" s="110" t="str">
        <f>IF($C254="OK",_xlfn.NUMBERVALUE(Plantilla!BG265),"")</f>
        <v/>
      </c>
      <c r="BJ254" s="6" t="str">
        <f>IF($C254="OK",_xlfn.NUMBERVALUE(Plantilla!BH265),"")</f>
        <v/>
      </c>
      <c r="BK254" s="109" t="str">
        <f>IF($C254="OK",_xlfn.NUMBERVALUE(Plantilla!BI265),"")</f>
        <v/>
      </c>
      <c r="BL254" s="6" t="str">
        <f>IF($C254="OK",
   IF(Plantilla!BJ265&lt;&gt;"",
      TEXT(VLOOKUP(Plantilla!BJ265,'Tablas '!$Z$4:$AA$6,2,FALSE),"#"),
   ""),
"")</f>
        <v/>
      </c>
      <c r="BM254" s="4" t="str">
        <f>IF($C254="OK",_xlfn.NUMBERVALUE(Plantilla!BK265),"")</f>
        <v/>
      </c>
      <c r="BN254" s="4" t="str">
        <f>IF($C254="OK",_xlfn.NUMBERVALUE(Plantilla!BL265),"")</f>
        <v/>
      </c>
      <c r="BO254" s="6" t="str">
        <f>IF($C254="OK",_xlfn.NUMBERVALUE(Plantilla!BM265),"")</f>
        <v/>
      </c>
      <c r="BP254" s="4" t="str">
        <f>IF($C254="OK",_xlfn.NUMBERVALUE(Plantilla!BN265),"")</f>
        <v/>
      </c>
      <c r="BQ254" s="6" t="str">
        <f>IF($C254="OK",_xlfn.NUMBERVALUE(Plantilla!BO265),"")</f>
        <v/>
      </c>
      <c r="BR254" s="4" t="str">
        <f>IF($C254="OK",_xlfn.NUMBERVALUE(Plantilla!BP265),"")</f>
        <v/>
      </c>
      <c r="BS254" s="6" t="str">
        <f>IF($C254="OK",_xlfn.NUMBERVALUE(Plantilla!BQ265),"")</f>
        <v/>
      </c>
      <c r="BT254" s="4" t="str">
        <f>IF($C254="OK",_xlfn.NUMBERVALUE(Plantilla!BR265),"")</f>
        <v/>
      </c>
      <c r="BU254" s="6" t="str">
        <f>IF($C254="OK",_xlfn.NUMBERVALUE(Plantilla!BS265),"")</f>
        <v/>
      </c>
      <c r="BV254" s="6" t="str">
        <f>IF($C254="OK",_xlfn.NUMBERVALUE(Plantilla!BT265),"")</f>
        <v/>
      </c>
      <c r="BW254" s="6" t="str">
        <f>IF($C254="OK",_xlfn.NUMBERVALUE(Plantilla!BU265),"")</f>
        <v/>
      </c>
      <c r="BX254" s="6" t="str">
        <f>IF($C254="OK",_xlfn.NUMBERVALUE(Plantilla!BV265),"")</f>
        <v/>
      </c>
      <c r="BY254" s="6" t="str">
        <f>IF($C254="OK",_xlfn.NUMBERVALUE(Plantilla!BW265),"")</f>
        <v/>
      </c>
      <c r="BZ254" s="6" t="str">
        <f>IF($C254="OK",_xlfn.NUMBERVALUE(Plantilla!BX265),"")</f>
        <v/>
      </c>
      <c r="CA254" s="6" t="str">
        <f>IF($C254="OK",_xlfn.NUMBERVALUE(Plantilla!BY265),"")</f>
        <v/>
      </c>
      <c r="CB254" s="6" t="str">
        <f>IF($C254="OK",_xlfn.NUMBERVALUE(Plantilla!BZ265),"")</f>
        <v/>
      </c>
      <c r="CC254" s="6" t="str">
        <f>IF($C254="OK",_xlfn.NUMBERVALUE(Plantilla!CA265),"")</f>
        <v/>
      </c>
      <c r="CD254" s="6" t="str">
        <f>IF($C254="OK",_xlfn.NUMBERVALUE(Plantilla!CB265),"")</f>
        <v/>
      </c>
      <c r="CE254" s="6" t="str">
        <f>IF($C254="OK",_xlfn.NUMBERVALUE(Plantilla!CC265),"")</f>
        <v/>
      </c>
      <c r="CF254" s="4" t="str">
        <f>IF($C254="OK",_xlfn.NUMBERVALUE(Plantilla!CD265),"")</f>
        <v/>
      </c>
      <c r="CG254" s="6" t="str">
        <f>IF($C254="OK",_xlfn.NUMBERVALUE(Plantilla!CE265),"")</f>
        <v/>
      </c>
      <c r="CH254" s="6" t="str">
        <f>IF($C254="OK",_xlfn.NUMBERVALUE(Plantilla!CF265),"")</f>
        <v/>
      </c>
      <c r="CI254" s="6" t="str">
        <f>IF($C254="OK",_xlfn.NUMBERVALUE(Plantilla!CG265),"")</f>
        <v/>
      </c>
      <c r="CJ254" s="6" t="str">
        <f>IF($C254="OK",_xlfn.NUMBERVALUE(Plantilla!CH265),"")</f>
        <v/>
      </c>
      <c r="CK254" s="6" t="str">
        <f>IF($C254="OK",_xlfn.NUMBERVALUE(Plantilla!CI265),"")</f>
        <v/>
      </c>
      <c r="CL254" s="6" t="str">
        <f>IF($C254="OK",_xlfn.NUMBERVALUE(Plantilla!CJ265),"")</f>
        <v/>
      </c>
      <c r="CM254" t="str">
        <f>IF($C254="OK",TEXT(Plantilla!CK265,"#"),"")</f>
        <v/>
      </c>
      <c r="CN254" s="6" t="str">
        <f>IF($C254="OK",_xlfn.NUMBERVALUE(Plantilla!CL265),"")</f>
        <v/>
      </c>
      <c r="CO254" s="6" t="str">
        <f>IF($C254="OK",_xlfn.NUMBERVALUE(Plantilla!CM265),"")</f>
        <v/>
      </c>
      <c r="CP254" s="110" t="str">
        <f>IF($C254="OK",_xlfn.NUMBERVALUE(Plantilla!CN265),"")</f>
        <v/>
      </c>
      <c r="CQ254" s="6" t="str">
        <f>IF($C254="OK",_xlfn.NUMBERVALUE(Plantilla!CO265),"")</f>
        <v/>
      </c>
      <c r="CR254" s="109" t="str">
        <f>IF($C254="OK",_xlfn.NUMBERVALUE(Plantilla!CP265),"")</f>
        <v/>
      </c>
      <c r="CS254" s="110" t="str">
        <f>IF($C254="OK",_xlfn.NUMBERVALUE(Plantilla!CQ265),"")</f>
        <v/>
      </c>
      <c r="CT254" s="6" t="str">
        <f>IF($C254="OK",_xlfn.NUMBERVALUE(Plantilla!CR265),"")</f>
        <v/>
      </c>
      <c r="CU254" s="109" t="str">
        <f>IF($C254="OK",_xlfn.NUMBERVALUE(Plantilla!CS265),"")</f>
        <v/>
      </c>
      <c r="CV254" s="110" t="str">
        <f>IF($C254="OK",_xlfn.NUMBERVALUE(Plantilla!CT265),"")</f>
        <v/>
      </c>
      <c r="CW254" s="6" t="str">
        <f>IF($C254="OK",_xlfn.NUMBERVALUE(Plantilla!CU265),"")</f>
        <v/>
      </c>
      <c r="CX254" s="82" t="str">
        <f>IF($C254="OK",_xlfn.NUMBERVALUE(Plantilla!CV265),"")</f>
        <v/>
      </c>
      <c r="CY254" s="6" t="str">
        <f>IF($C254="OK",_xlfn.NUMBERVALUE(Plantilla!CW265),"")</f>
        <v/>
      </c>
      <c r="CZ254" s="82" t="str">
        <f>IF($C254="OK",_xlfn.NUMBERVALUE(Plantilla!CX265),"")</f>
        <v/>
      </c>
      <c r="DA254" s="6" t="str">
        <f>IF($C254="OK",_xlfn.NUMBERVALUE(Plantilla!CY265),"")</f>
        <v/>
      </c>
      <c r="DB254" s="109" t="str">
        <f>IF($C254="OK",_xlfn.NUMBERVALUE(Plantilla!CZ265),"")</f>
        <v/>
      </c>
      <c r="DC254" s="6" t="str">
        <f>IF($C254="OK",_xlfn.NUMBERVALUE(Plantilla!DA265),"")</f>
        <v/>
      </c>
      <c r="DD254" s="6" t="str">
        <f>IF($C254="OK",TEXT(Plantilla!DB265,"#"),"")</f>
        <v/>
      </c>
      <c r="DE254" s="6" t="str">
        <f>IF($C254="OK",_xlfn.NUMBERVALUE(Plantilla!DC265),"")</f>
        <v/>
      </c>
      <c r="DF254" s="4" t="str">
        <f>IF($C254="OK",_xlfn.NUMBERVALUE(Plantilla!DD265),"")</f>
        <v/>
      </c>
      <c r="DG254" s="6" t="str">
        <f>IF($C254="OK",_xlfn.NUMBERVALUE(Plantilla!DE265),"")</f>
        <v/>
      </c>
      <c r="DH254" s="6" t="str">
        <f>IF($C254="OK",_xlfn.NUMBERVALUE(Plantilla!DF265),"")</f>
        <v/>
      </c>
      <c r="DI254" s="6" t="str">
        <f>IF($C254="OK",_xlfn.NUMBERVALUE(Plantilla!DG265),"")</f>
        <v/>
      </c>
      <c r="DJ254" s="6" t="str">
        <f>IF($C254="OK",_xlfn.NUMBERVALUE(Plantilla!DH265),"")</f>
        <v/>
      </c>
      <c r="DK254" s="6" t="str">
        <f>IF($C254="OK",_xlfn.NUMBERVALUE(Plantilla!DI265),"")</f>
        <v/>
      </c>
      <c r="DL254" s="6" t="str">
        <f>IF($C254="OK",_xlfn.NUMBERVALUE(Plantilla!DJ265),"")</f>
        <v/>
      </c>
      <c r="DM254" s="6" t="str">
        <f>IF($C254="OK",_xlfn.NUMBERVALUE(Plantilla!DK265),"")</f>
        <v/>
      </c>
      <c r="DN254" s="6" t="str">
        <f>IF($C254="OK",_xlfn.NUMBERVALUE(Plantilla!DL265),"")</f>
        <v/>
      </c>
      <c r="DO254" s="6" t="str">
        <f>IF($C254="OK",_xlfn.NUMBERVALUE(Plantilla!DM265),"")</f>
        <v/>
      </c>
      <c r="DP254" s="6" t="str">
        <f>IF($C254="OK",_xlfn.NUMBERVALUE(Plantilla!DN265),"")</f>
        <v/>
      </c>
      <c r="DQ254" s="6" t="str">
        <f>IF($C254="OK",_xlfn.NUMBERVALUE(Plantilla!DO265),"")</f>
        <v/>
      </c>
      <c r="DR254" s="6" t="str">
        <f>IF($C254="OK",_xlfn.NUMBERVALUE(Plantilla!DP265),"")</f>
        <v/>
      </c>
      <c r="DS254" t="str">
        <f>IF($C254="OK",TEXT(Plantilla!DR265,"#"),"")</f>
        <v/>
      </c>
      <c r="DT254" s="6"/>
    </row>
    <row r="255" spans="1:124" x14ac:dyDescent="0.25">
      <c r="A255" t="str">
        <f>IF(Plantilla!$I$6="¡Perfecto!, Guarda el archivo y adjúntalo a tu interfaz de Nómina Electrónica","OK","Error")</f>
        <v>OK</v>
      </c>
      <c r="B255" t="str">
        <f>IF(Plantilla!$I$6="¡Perfecto!, Guarda el archivo y adjúntalo a tu interfaz de Nómina Electrónica",MID(Plantilla!$D$2,SEARCH("V",Plantilla!$D$2),10),"")</f>
        <v>V2.0</v>
      </c>
      <c r="C255" t="str">
        <f>Plantilla!C266</f>
        <v/>
      </c>
      <c r="D255" t="str">
        <f>IF($C255="OK",Plantilla!B266,"")</f>
        <v/>
      </c>
      <c r="E255" t="str">
        <f>IF($C255="OK",
   VLOOKUP(Plantilla!$E$4,'Tablas '!$AP$4:$AT$6,5,FALSE),
"")</f>
        <v/>
      </c>
      <c r="F255" t="str">
        <f>IF($C255="OK",TEXT(Plantilla!D266,"#"),"")</f>
        <v/>
      </c>
      <c r="G255" t="str">
        <f>IF($C255="OK",
   VLOOKUP(Plantilla!E266,'Tablas '!$B$4:$C$14,2,FALSE),
"")</f>
        <v/>
      </c>
      <c r="H255" t="str">
        <f>IF($C255="OK",TEXT(Plantilla!F266,"#"),"")</f>
        <v/>
      </c>
      <c r="I255" t="str">
        <f>IF($C255="OK",TEXT(Plantilla!G266,"#"),"")</f>
        <v/>
      </c>
      <c r="J255" t="str">
        <f>IF($C255="OK",TEXT(Plantilla!H266,"#"),"")</f>
        <v/>
      </c>
      <c r="K255" t="str">
        <f>IF($C255="OK",TEXT(Plantilla!I266,"#"),"")</f>
        <v/>
      </c>
      <c r="L255" t="str">
        <f>IF($C255="OK",TEXT(Plantilla!J266,"#"),"")</f>
        <v/>
      </c>
      <c r="M255" t="str">
        <f>IF($C255="OK",TEXT(Plantilla!K266,"#"),"")</f>
        <v/>
      </c>
      <c r="N255" t="str">
        <f>IF($C255="OK",
   CONCATENATE(YEAR(Plantilla!L266),"-",TEXT(MONTH(Plantilla!L266),"00"),"-",TEXT(DAY(Plantilla!L266),"00")),
"")</f>
        <v/>
      </c>
      <c r="O255" t="str">
        <f>IF($C255="OK",_xlfn.NUMBERVALUE(Plantilla!M266),"")</f>
        <v/>
      </c>
      <c r="P255" t="str">
        <f>IF($C255="OK",
   IF(Plantilla!N266&lt;&gt;"",
      CONCATENATE(YEAR(Plantilla!N266),"-",TEXT(MONTH(Plantilla!N266),"00"),"-",TEXT(DAY(Plantilla!N266),"00")),
   ""),
"")</f>
        <v/>
      </c>
      <c r="Q255" t="str">
        <f>IF($C255="OK",
   VLOOKUP(Plantilla!O266,'Tablas '!$E$4:$F$19,2,FALSE),
"")</f>
        <v/>
      </c>
      <c r="R255" t="str">
        <f>IF($C255="OK",
   VLOOKUP(Plantilla!P266,'Tablas '!$H$4:$I$5,2,FALSE),
"")</f>
        <v/>
      </c>
      <c r="S255" t="str">
        <f>IF($C255="OK",
   VLOOKUP(Plantilla!Q266,'Tablas '!$K$4:$L$8,2,FALSE),
"")</f>
        <v/>
      </c>
      <c r="T255" t="str">
        <f>IF($C255="OK",
   VLOOKUP(Plantilla!R266,'Tablas '!$AE$4:$AF$6,2,FALSE),
"")</f>
        <v/>
      </c>
      <c r="U255" t="str">
        <f>IF($C255="OK",
   VLOOKUP(Plantilla!S266,'Tablas '!$AE$4:$AF$6,2,FALSE),
"")</f>
        <v/>
      </c>
      <c r="V255" t="str">
        <f>IF($C255="OK",TEXT(Plantilla!T266,"#"),"")</f>
        <v/>
      </c>
      <c r="W255" s="84" t="str">
        <f>IF($C255="OK",
   VLOOKUP(Plantilla!U266,'Tablas '!$AM$4:$AN$1126,2,FALSE),
"")</f>
        <v/>
      </c>
      <c r="X255" t="str">
        <f>IF($C255="OK",TEXT(Plantilla!V266,"#"),"")</f>
        <v/>
      </c>
      <c r="Y255" t="str">
        <f>IF($C255="OK",
   CONCATENATE(YEAR(Plantilla!W266),"-",TEXT(MONTH(Plantilla!W266),"00"),"-",TEXT(DAY(Plantilla!W266),"00")),
"")</f>
        <v/>
      </c>
      <c r="Z255" t="str">
        <f>IF($C255="OK",
   CONCATENATE(YEAR(Plantilla!X266),"-",TEXT(MONTH(Plantilla!X266),"00"),"-",TEXT(DAY(Plantilla!X266),"00")),
"")</f>
        <v/>
      </c>
      <c r="AA255" t="str">
        <f>IF($C255="OK",
   TEXT(VLOOKUP(Plantilla!Y266,'Tablas '!$Q$4:$R$9,2,FALSE),"#"),
"")</f>
        <v/>
      </c>
      <c r="AB255" t="str">
        <f>IF($C255="OK",
   CONCATENATE(YEAR(Plantilla!Z266),"-",TEXT(MONTH(Plantilla!Z266),"00"),"-",TEXT(DAY(Plantilla!Z266),"00")),
"")</f>
        <v/>
      </c>
      <c r="AC255" t="str">
        <f>IF($C255="OK",
   TEXT(VLOOKUP(Plantilla!AA266,'Tablas '!$T$4:$U$13,2,FALSE),"#"),
"")</f>
        <v/>
      </c>
      <c r="AD255" t="str">
        <f>IF($C255="OK",TEXT(Plantilla!AB266,"#"),"")</f>
        <v/>
      </c>
      <c r="AE255" t="str">
        <f>IF($C255="OK",
   IF(Plantilla!AC266&lt;&gt;"",
      TEXT(VLOOKUP(Plantilla!AC266,'Tablas '!$W$4:$X$7,2,FALSE),"#"),
   ""),
"")</f>
        <v/>
      </c>
      <c r="AF255" t="str">
        <f>IF($C255="OK",TEXT(Plantilla!AD266,"#"),"")</f>
        <v/>
      </c>
      <c r="AG255" s="6" t="str">
        <f>IF($C255="OK",_xlfn.NUMBERVALUE(Plantilla!AE266),"")</f>
        <v/>
      </c>
      <c r="AH255" s="4" t="str">
        <f>IF($C255="OK",_xlfn.NUMBERVALUE(Plantilla!AF266),"")</f>
        <v/>
      </c>
      <c r="AI255" s="6" t="str">
        <f>IF($C255="OK",_xlfn.NUMBERVALUE(Plantilla!AG266),"")</f>
        <v/>
      </c>
      <c r="AJ255" s="6" t="str">
        <f>IF($C255="OK",_xlfn.NUMBERVALUE(Plantilla!AH266),"")</f>
        <v/>
      </c>
      <c r="AK255" s="6" t="str">
        <f>IF($C255="OK",_xlfn.NUMBERVALUE(Plantilla!AI266),"")</f>
        <v/>
      </c>
      <c r="AL255" s="6" t="str">
        <f>IF($C255="OK",_xlfn.NUMBERVALUE(Plantilla!AJ266),"")</f>
        <v/>
      </c>
      <c r="AM255" s="4" t="str">
        <f>IF($C255="OK",_xlfn.NUMBERVALUE(Plantilla!AK266),"")</f>
        <v/>
      </c>
      <c r="AN255" s="6" t="str">
        <f>IF($C255="OK",_xlfn.NUMBERVALUE(Plantilla!AL266),"")</f>
        <v/>
      </c>
      <c r="AO255" s="4" t="str">
        <f>IF($C255="OK",_xlfn.NUMBERVALUE(Plantilla!AM266),"")</f>
        <v/>
      </c>
      <c r="AP255" s="6" t="str">
        <f>IF($C255="OK",_xlfn.NUMBERVALUE(Plantilla!AN266),"")</f>
        <v/>
      </c>
      <c r="AQ255" s="4" t="str">
        <f>IF($C255="OK",_xlfn.NUMBERVALUE(Plantilla!AO266),"")</f>
        <v/>
      </c>
      <c r="AR255" s="6" t="str">
        <f>IF($C255="OK",_xlfn.NUMBERVALUE(Plantilla!AP266),"")</f>
        <v/>
      </c>
      <c r="AS255" s="4" t="str">
        <f>IF($C255="OK",_xlfn.NUMBERVALUE(Plantilla!AQ266),"")</f>
        <v/>
      </c>
      <c r="AT255" s="6" t="str">
        <f>IF($C255="OK",_xlfn.NUMBERVALUE(Plantilla!AR266),"")</f>
        <v/>
      </c>
      <c r="AU255" s="4" t="str">
        <f>IF($C255="OK",_xlfn.NUMBERVALUE(Plantilla!AS266),"")</f>
        <v/>
      </c>
      <c r="AV255" s="6" t="str">
        <f>IF($C255="OK",_xlfn.NUMBERVALUE(Plantilla!AT266),"")</f>
        <v/>
      </c>
      <c r="AW255" s="4" t="str">
        <f>IF($C255="OK",_xlfn.NUMBERVALUE(Plantilla!AU266),"")</f>
        <v/>
      </c>
      <c r="AX255" s="6" t="str">
        <f>IF($C255="OK",_xlfn.NUMBERVALUE(Plantilla!AV266),"")</f>
        <v/>
      </c>
      <c r="AY255" s="4" t="str">
        <f>IF($C255="OK",_xlfn.NUMBERVALUE(Plantilla!AW266),"")</f>
        <v/>
      </c>
      <c r="AZ255" s="6" t="str">
        <f>IF($C255="OK",_xlfn.NUMBERVALUE(Plantilla!AX266),"")</f>
        <v/>
      </c>
      <c r="BA255" t="str">
        <f>IF($C255="OK",_xlfn.NUMBERVALUE(Plantilla!AY266),"")</f>
        <v/>
      </c>
      <c r="BB255" t="str">
        <f>IF($C255="OK",_xlfn.NUMBERVALUE(Plantilla!AZ266),"")</f>
        <v/>
      </c>
      <c r="BC255" s="4" t="str">
        <f>IF($C255="OK",_xlfn.NUMBERVALUE(Plantilla!BA266),"")</f>
        <v/>
      </c>
      <c r="BD255" s="6" t="str">
        <f>IF($C255="OK",_xlfn.NUMBERVALUE(Plantilla!BB266),"")</f>
        <v/>
      </c>
      <c r="BE255" s="4" t="str">
        <f>IF($C255="OK",_xlfn.NUMBERVALUE(Plantilla!BC266),"")</f>
        <v/>
      </c>
      <c r="BF255" s="6" t="str">
        <f>IF($C255="OK",_xlfn.NUMBERVALUE(Plantilla!BD266),"")</f>
        <v/>
      </c>
      <c r="BG255" s="4" t="str">
        <f>IF($C255="OK",_xlfn.NUMBERVALUE(Plantilla!BE266),"")</f>
        <v/>
      </c>
      <c r="BH255" s="6" t="str">
        <f>IF($C255="OK",_xlfn.NUMBERVALUE(Plantilla!BF266),"")</f>
        <v/>
      </c>
      <c r="BI255" s="110" t="str">
        <f>IF($C255="OK",_xlfn.NUMBERVALUE(Plantilla!BG266),"")</f>
        <v/>
      </c>
      <c r="BJ255" s="6" t="str">
        <f>IF($C255="OK",_xlfn.NUMBERVALUE(Plantilla!BH266),"")</f>
        <v/>
      </c>
      <c r="BK255" s="109" t="str">
        <f>IF($C255="OK",_xlfn.NUMBERVALUE(Plantilla!BI266),"")</f>
        <v/>
      </c>
      <c r="BL255" s="6" t="str">
        <f>IF($C255="OK",
   IF(Plantilla!BJ266&lt;&gt;"",
      TEXT(VLOOKUP(Plantilla!BJ266,'Tablas '!$Z$4:$AA$6,2,FALSE),"#"),
   ""),
"")</f>
        <v/>
      </c>
      <c r="BM255" s="4" t="str">
        <f>IF($C255="OK",_xlfn.NUMBERVALUE(Plantilla!BK266),"")</f>
        <v/>
      </c>
      <c r="BN255" s="4" t="str">
        <f>IF($C255="OK",_xlfn.NUMBERVALUE(Plantilla!BL266),"")</f>
        <v/>
      </c>
      <c r="BO255" s="6" t="str">
        <f>IF($C255="OK",_xlfn.NUMBERVALUE(Plantilla!BM266),"")</f>
        <v/>
      </c>
      <c r="BP255" s="4" t="str">
        <f>IF($C255="OK",_xlfn.NUMBERVALUE(Plantilla!BN266),"")</f>
        <v/>
      </c>
      <c r="BQ255" s="6" t="str">
        <f>IF($C255="OK",_xlfn.NUMBERVALUE(Plantilla!BO266),"")</f>
        <v/>
      </c>
      <c r="BR255" s="4" t="str">
        <f>IF($C255="OK",_xlfn.NUMBERVALUE(Plantilla!BP266),"")</f>
        <v/>
      </c>
      <c r="BS255" s="6" t="str">
        <f>IF($C255="OK",_xlfn.NUMBERVALUE(Plantilla!BQ266),"")</f>
        <v/>
      </c>
      <c r="BT255" s="4" t="str">
        <f>IF($C255="OK",_xlfn.NUMBERVALUE(Plantilla!BR266),"")</f>
        <v/>
      </c>
      <c r="BU255" s="6" t="str">
        <f>IF($C255="OK",_xlfn.NUMBERVALUE(Plantilla!BS266),"")</f>
        <v/>
      </c>
      <c r="BV255" s="6" t="str">
        <f>IF($C255="OK",_xlfn.NUMBERVALUE(Plantilla!BT266),"")</f>
        <v/>
      </c>
      <c r="BW255" s="6" t="str">
        <f>IF($C255="OK",_xlfn.NUMBERVALUE(Plantilla!BU266),"")</f>
        <v/>
      </c>
      <c r="BX255" s="6" t="str">
        <f>IF($C255="OK",_xlfn.NUMBERVALUE(Plantilla!BV266),"")</f>
        <v/>
      </c>
      <c r="BY255" s="6" t="str">
        <f>IF($C255="OK",_xlfn.NUMBERVALUE(Plantilla!BW266),"")</f>
        <v/>
      </c>
      <c r="BZ255" s="6" t="str">
        <f>IF($C255="OK",_xlfn.NUMBERVALUE(Plantilla!BX266),"")</f>
        <v/>
      </c>
      <c r="CA255" s="6" t="str">
        <f>IF($C255="OK",_xlfn.NUMBERVALUE(Plantilla!BY266),"")</f>
        <v/>
      </c>
      <c r="CB255" s="6" t="str">
        <f>IF($C255="OK",_xlfn.NUMBERVALUE(Plantilla!BZ266),"")</f>
        <v/>
      </c>
      <c r="CC255" s="6" t="str">
        <f>IF($C255="OK",_xlfn.NUMBERVALUE(Plantilla!CA266),"")</f>
        <v/>
      </c>
      <c r="CD255" s="6" t="str">
        <f>IF($C255="OK",_xlfn.NUMBERVALUE(Plantilla!CB266),"")</f>
        <v/>
      </c>
      <c r="CE255" s="6" t="str">
        <f>IF($C255="OK",_xlfn.NUMBERVALUE(Plantilla!CC266),"")</f>
        <v/>
      </c>
      <c r="CF255" s="4" t="str">
        <f>IF($C255="OK",_xlfn.NUMBERVALUE(Plantilla!CD266),"")</f>
        <v/>
      </c>
      <c r="CG255" s="6" t="str">
        <f>IF($C255="OK",_xlfn.NUMBERVALUE(Plantilla!CE266),"")</f>
        <v/>
      </c>
      <c r="CH255" s="6" t="str">
        <f>IF($C255="OK",_xlfn.NUMBERVALUE(Plantilla!CF266),"")</f>
        <v/>
      </c>
      <c r="CI255" s="6" t="str">
        <f>IF($C255="OK",_xlfn.NUMBERVALUE(Plantilla!CG266),"")</f>
        <v/>
      </c>
      <c r="CJ255" s="6" t="str">
        <f>IF($C255="OK",_xlfn.NUMBERVALUE(Plantilla!CH266),"")</f>
        <v/>
      </c>
      <c r="CK255" s="6" t="str">
        <f>IF($C255="OK",_xlfn.NUMBERVALUE(Plantilla!CI266),"")</f>
        <v/>
      </c>
      <c r="CL255" s="6" t="str">
        <f>IF($C255="OK",_xlfn.NUMBERVALUE(Plantilla!CJ266),"")</f>
        <v/>
      </c>
      <c r="CM255" t="str">
        <f>IF($C255="OK",TEXT(Plantilla!CK266,"#"),"")</f>
        <v/>
      </c>
      <c r="CN255" s="6" t="str">
        <f>IF($C255="OK",_xlfn.NUMBERVALUE(Plantilla!CL266),"")</f>
        <v/>
      </c>
      <c r="CO255" s="6" t="str">
        <f>IF($C255="OK",_xlfn.NUMBERVALUE(Plantilla!CM266),"")</f>
        <v/>
      </c>
      <c r="CP255" s="110" t="str">
        <f>IF($C255="OK",_xlfn.NUMBERVALUE(Plantilla!CN266),"")</f>
        <v/>
      </c>
      <c r="CQ255" s="6" t="str">
        <f>IF($C255="OK",_xlfn.NUMBERVALUE(Plantilla!CO266),"")</f>
        <v/>
      </c>
      <c r="CR255" s="109" t="str">
        <f>IF($C255="OK",_xlfn.NUMBERVALUE(Plantilla!CP266),"")</f>
        <v/>
      </c>
      <c r="CS255" s="110" t="str">
        <f>IF($C255="OK",_xlfn.NUMBERVALUE(Plantilla!CQ266),"")</f>
        <v/>
      </c>
      <c r="CT255" s="6" t="str">
        <f>IF($C255="OK",_xlfn.NUMBERVALUE(Plantilla!CR266),"")</f>
        <v/>
      </c>
      <c r="CU255" s="109" t="str">
        <f>IF($C255="OK",_xlfn.NUMBERVALUE(Plantilla!CS266),"")</f>
        <v/>
      </c>
      <c r="CV255" s="110" t="str">
        <f>IF($C255="OK",_xlfn.NUMBERVALUE(Plantilla!CT266),"")</f>
        <v/>
      </c>
      <c r="CW255" s="6" t="str">
        <f>IF($C255="OK",_xlfn.NUMBERVALUE(Plantilla!CU266),"")</f>
        <v/>
      </c>
      <c r="CX255" s="82" t="str">
        <f>IF($C255="OK",_xlfn.NUMBERVALUE(Plantilla!CV266),"")</f>
        <v/>
      </c>
      <c r="CY255" s="6" t="str">
        <f>IF($C255="OK",_xlfn.NUMBERVALUE(Plantilla!CW266),"")</f>
        <v/>
      </c>
      <c r="CZ255" s="82" t="str">
        <f>IF($C255="OK",_xlfn.NUMBERVALUE(Plantilla!CX266),"")</f>
        <v/>
      </c>
      <c r="DA255" s="6" t="str">
        <f>IF($C255="OK",_xlfn.NUMBERVALUE(Plantilla!CY266),"")</f>
        <v/>
      </c>
      <c r="DB255" s="109" t="str">
        <f>IF($C255="OK",_xlfn.NUMBERVALUE(Plantilla!CZ266),"")</f>
        <v/>
      </c>
      <c r="DC255" s="6" t="str">
        <f>IF($C255="OK",_xlfn.NUMBERVALUE(Plantilla!DA266),"")</f>
        <v/>
      </c>
      <c r="DD255" s="6" t="str">
        <f>IF($C255="OK",TEXT(Plantilla!DB266,"#"),"")</f>
        <v/>
      </c>
      <c r="DE255" s="6" t="str">
        <f>IF($C255="OK",_xlfn.NUMBERVALUE(Plantilla!DC266),"")</f>
        <v/>
      </c>
      <c r="DF255" s="4" t="str">
        <f>IF($C255="OK",_xlfn.NUMBERVALUE(Plantilla!DD266),"")</f>
        <v/>
      </c>
      <c r="DG255" s="6" t="str">
        <f>IF($C255="OK",_xlfn.NUMBERVALUE(Plantilla!DE266),"")</f>
        <v/>
      </c>
      <c r="DH255" s="6" t="str">
        <f>IF($C255="OK",_xlfn.NUMBERVALUE(Plantilla!DF266),"")</f>
        <v/>
      </c>
      <c r="DI255" s="6" t="str">
        <f>IF($C255="OK",_xlfn.NUMBERVALUE(Plantilla!DG266),"")</f>
        <v/>
      </c>
      <c r="DJ255" s="6" t="str">
        <f>IF($C255="OK",_xlfn.NUMBERVALUE(Plantilla!DH266),"")</f>
        <v/>
      </c>
      <c r="DK255" s="6" t="str">
        <f>IF($C255="OK",_xlfn.NUMBERVALUE(Plantilla!DI266),"")</f>
        <v/>
      </c>
      <c r="DL255" s="6" t="str">
        <f>IF($C255="OK",_xlfn.NUMBERVALUE(Plantilla!DJ266),"")</f>
        <v/>
      </c>
      <c r="DM255" s="6" t="str">
        <f>IF($C255="OK",_xlfn.NUMBERVALUE(Plantilla!DK266),"")</f>
        <v/>
      </c>
      <c r="DN255" s="6" t="str">
        <f>IF($C255="OK",_xlfn.NUMBERVALUE(Plantilla!DL266),"")</f>
        <v/>
      </c>
      <c r="DO255" s="6" t="str">
        <f>IF($C255="OK",_xlfn.NUMBERVALUE(Plantilla!DM266),"")</f>
        <v/>
      </c>
      <c r="DP255" s="6" t="str">
        <f>IF($C255="OK",_xlfn.NUMBERVALUE(Plantilla!DN266),"")</f>
        <v/>
      </c>
      <c r="DQ255" s="6" t="str">
        <f>IF($C255="OK",_xlfn.NUMBERVALUE(Plantilla!DO266),"")</f>
        <v/>
      </c>
      <c r="DR255" s="6" t="str">
        <f>IF($C255="OK",_xlfn.NUMBERVALUE(Plantilla!DP266),"")</f>
        <v/>
      </c>
      <c r="DS255" t="str">
        <f>IF($C255="OK",TEXT(Plantilla!DR266,"#"),"")</f>
        <v/>
      </c>
      <c r="DT255" s="6"/>
    </row>
    <row r="256" spans="1:124" x14ac:dyDescent="0.25">
      <c r="A256" t="str">
        <f>IF(Plantilla!$I$6="¡Perfecto!, Guarda el archivo y adjúntalo a tu interfaz de Nómina Electrónica","OK","Error")</f>
        <v>OK</v>
      </c>
      <c r="B256" t="str">
        <f>IF(Plantilla!$I$6="¡Perfecto!, Guarda el archivo y adjúntalo a tu interfaz de Nómina Electrónica",MID(Plantilla!$D$2,SEARCH("V",Plantilla!$D$2),10),"")</f>
        <v>V2.0</v>
      </c>
      <c r="C256" t="str">
        <f>Plantilla!C267</f>
        <v/>
      </c>
      <c r="D256" t="str">
        <f>IF($C256="OK",Plantilla!B267,"")</f>
        <v/>
      </c>
      <c r="E256" t="str">
        <f>IF($C256="OK",
   VLOOKUP(Plantilla!$E$4,'Tablas '!$AP$4:$AT$6,5,FALSE),
"")</f>
        <v/>
      </c>
      <c r="F256" t="str">
        <f>IF($C256="OK",TEXT(Plantilla!D267,"#"),"")</f>
        <v/>
      </c>
      <c r="G256" t="str">
        <f>IF($C256="OK",
   VLOOKUP(Plantilla!E267,'Tablas '!$B$4:$C$14,2,FALSE),
"")</f>
        <v/>
      </c>
      <c r="H256" t="str">
        <f>IF($C256="OK",TEXT(Plantilla!F267,"#"),"")</f>
        <v/>
      </c>
      <c r="I256" t="str">
        <f>IF($C256="OK",TEXT(Plantilla!G267,"#"),"")</f>
        <v/>
      </c>
      <c r="J256" t="str">
        <f>IF($C256="OK",TEXT(Plantilla!H267,"#"),"")</f>
        <v/>
      </c>
      <c r="K256" t="str">
        <f>IF($C256="OK",TEXT(Plantilla!I267,"#"),"")</f>
        <v/>
      </c>
      <c r="L256" t="str">
        <f>IF($C256="OK",TEXT(Plantilla!J267,"#"),"")</f>
        <v/>
      </c>
      <c r="M256" t="str">
        <f>IF($C256="OK",TEXT(Plantilla!K267,"#"),"")</f>
        <v/>
      </c>
      <c r="N256" t="str">
        <f>IF($C256="OK",
   CONCATENATE(YEAR(Plantilla!L267),"-",TEXT(MONTH(Plantilla!L267),"00"),"-",TEXT(DAY(Plantilla!L267),"00")),
"")</f>
        <v/>
      </c>
      <c r="O256" t="str">
        <f>IF($C256="OK",_xlfn.NUMBERVALUE(Plantilla!M267),"")</f>
        <v/>
      </c>
      <c r="P256" t="str">
        <f>IF($C256="OK",
   IF(Plantilla!N267&lt;&gt;"",
      CONCATENATE(YEAR(Plantilla!N267),"-",TEXT(MONTH(Plantilla!N267),"00"),"-",TEXT(DAY(Plantilla!N267),"00")),
   ""),
"")</f>
        <v/>
      </c>
      <c r="Q256" t="str">
        <f>IF($C256="OK",
   VLOOKUP(Plantilla!O267,'Tablas '!$E$4:$F$19,2,FALSE),
"")</f>
        <v/>
      </c>
      <c r="R256" t="str">
        <f>IF($C256="OK",
   VLOOKUP(Plantilla!P267,'Tablas '!$H$4:$I$5,2,FALSE),
"")</f>
        <v/>
      </c>
      <c r="S256" t="str">
        <f>IF($C256="OK",
   VLOOKUP(Plantilla!Q267,'Tablas '!$K$4:$L$8,2,FALSE),
"")</f>
        <v/>
      </c>
      <c r="T256" t="str">
        <f>IF($C256="OK",
   VLOOKUP(Plantilla!R267,'Tablas '!$AE$4:$AF$6,2,FALSE),
"")</f>
        <v/>
      </c>
      <c r="U256" t="str">
        <f>IF($C256="OK",
   VLOOKUP(Plantilla!S267,'Tablas '!$AE$4:$AF$6,2,FALSE),
"")</f>
        <v/>
      </c>
      <c r="V256" t="str">
        <f>IF($C256="OK",TEXT(Plantilla!T267,"#"),"")</f>
        <v/>
      </c>
      <c r="W256" s="84" t="str">
        <f>IF($C256="OK",
   VLOOKUP(Plantilla!U267,'Tablas '!$AM$4:$AN$1126,2,FALSE),
"")</f>
        <v/>
      </c>
      <c r="X256" t="str">
        <f>IF($C256="OK",TEXT(Plantilla!V267,"#"),"")</f>
        <v/>
      </c>
      <c r="Y256" t="str">
        <f>IF($C256="OK",
   CONCATENATE(YEAR(Plantilla!W267),"-",TEXT(MONTH(Plantilla!W267),"00"),"-",TEXT(DAY(Plantilla!W267),"00")),
"")</f>
        <v/>
      </c>
      <c r="Z256" t="str">
        <f>IF($C256="OK",
   CONCATENATE(YEAR(Plantilla!X267),"-",TEXT(MONTH(Plantilla!X267),"00"),"-",TEXT(DAY(Plantilla!X267),"00")),
"")</f>
        <v/>
      </c>
      <c r="AA256" t="str">
        <f>IF($C256="OK",
   TEXT(VLOOKUP(Plantilla!Y267,'Tablas '!$Q$4:$R$9,2,FALSE),"#"),
"")</f>
        <v/>
      </c>
      <c r="AB256" t="str">
        <f>IF($C256="OK",
   CONCATENATE(YEAR(Plantilla!Z267),"-",TEXT(MONTH(Plantilla!Z267),"00"),"-",TEXT(DAY(Plantilla!Z267),"00")),
"")</f>
        <v/>
      </c>
      <c r="AC256" t="str">
        <f>IF($C256="OK",
   TEXT(VLOOKUP(Plantilla!AA267,'Tablas '!$T$4:$U$13,2,FALSE),"#"),
"")</f>
        <v/>
      </c>
      <c r="AD256" t="str">
        <f>IF($C256="OK",TEXT(Plantilla!AB267,"#"),"")</f>
        <v/>
      </c>
      <c r="AE256" t="str">
        <f>IF($C256="OK",
   IF(Plantilla!AC267&lt;&gt;"",
      TEXT(VLOOKUP(Plantilla!AC267,'Tablas '!$W$4:$X$7,2,FALSE),"#"),
   ""),
"")</f>
        <v/>
      </c>
      <c r="AF256" t="str">
        <f>IF($C256="OK",TEXT(Plantilla!AD267,"#"),"")</f>
        <v/>
      </c>
      <c r="AG256" s="6" t="str">
        <f>IF($C256="OK",_xlfn.NUMBERVALUE(Plantilla!AE267),"")</f>
        <v/>
      </c>
      <c r="AH256" s="4" t="str">
        <f>IF($C256="OK",_xlfn.NUMBERVALUE(Plantilla!AF267),"")</f>
        <v/>
      </c>
      <c r="AI256" s="6" t="str">
        <f>IF($C256="OK",_xlfn.NUMBERVALUE(Plantilla!AG267),"")</f>
        <v/>
      </c>
      <c r="AJ256" s="6" t="str">
        <f>IF($C256="OK",_xlfn.NUMBERVALUE(Plantilla!AH267),"")</f>
        <v/>
      </c>
      <c r="AK256" s="6" t="str">
        <f>IF($C256="OK",_xlfn.NUMBERVALUE(Plantilla!AI267),"")</f>
        <v/>
      </c>
      <c r="AL256" s="6" t="str">
        <f>IF($C256="OK",_xlfn.NUMBERVALUE(Plantilla!AJ267),"")</f>
        <v/>
      </c>
      <c r="AM256" s="4" t="str">
        <f>IF($C256="OK",_xlfn.NUMBERVALUE(Plantilla!AK267),"")</f>
        <v/>
      </c>
      <c r="AN256" s="6" t="str">
        <f>IF($C256="OK",_xlfn.NUMBERVALUE(Plantilla!AL267),"")</f>
        <v/>
      </c>
      <c r="AO256" s="4" t="str">
        <f>IF($C256="OK",_xlfn.NUMBERVALUE(Plantilla!AM267),"")</f>
        <v/>
      </c>
      <c r="AP256" s="6" t="str">
        <f>IF($C256="OK",_xlfn.NUMBERVALUE(Plantilla!AN267),"")</f>
        <v/>
      </c>
      <c r="AQ256" s="4" t="str">
        <f>IF($C256="OK",_xlfn.NUMBERVALUE(Plantilla!AO267),"")</f>
        <v/>
      </c>
      <c r="AR256" s="6" t="str">
        <f>IF($C256="OK",_xlfn.NUMBERVALUE(Plantilla!AP267),"")</f>
        <v/>
      </c>
      <c r="AS256" s="4" t="str">
        <f>IF($C256="OK",_xlfn.NUMBERVALUE(Plantilla!AQ267),"")</f>
        <v/>
      </c>
      <c r="AT256" s="6" t="str">
        <f>IF($C256="OK",_xlfn.NUMBERVALUE(Plantilla!AR267),"")</f>
        <v/>
      </c>
      <c r="AU256" s="4" t="str">
        <f>IF($C256="OK",_xlfn.NUMBERVALUE(Plantilla!AS267),"")</f>
        <v/>
      </c>
      <c r="AV256" s="6" t="str">
        <f>IF($C256="OK",_xlfn.NUMBERVALUE(Plantilla!AT267),"")</f>
        <v/>
      </c>
      <c r="AW256" s="4" t="str">
        <f>IF($C256="OK",_xlfn.NUMBERVALUE(Plantilla!AU267),"")</f>
        <v/>
      </c>
      <c r="AX256" s="6" t="str">
        <f>IF($C256="OK",_xlfn.NUMBERVALUE(Plantilla!AV267),"")</f>
        <v/>
      </c>
      <c r="AY256" s="4" t="str">
        <f>IF($C256="OK",_xlfn.NUMBERVALUE(Plantilla!AW267),"")</f>
        <v/>
      </c>
      <c r="AZ256" s="6" t="str">
        <f>IF($C256="OK",_xlfn.NUMBERVALUE(Plantilla!AX267),"")</f>
        <v/>
      </c>
      <c r="BA256" t="str">
        <f>IF($C256="OK",_xlfn.NUMBERVALUE(Plantilla!AY267),"")</f>
        <v/>
      </c>
      <c r="BB256" t="str">
        <f>IF($C256="OK",_xlfn.NUMBERVALUE(Plantilla!AZ267),"")</f>
        <v/>
      </c>
      <c r="BC256" s="4" t="str">
        <f>IF($C256="OK",_xlfn.NUMBERVALUE(Plantilla!BA267),"")</f>
        <v/>
      </c>
      <c r="BD256" s="6" t="str">
        <f>IF($C256="OK",_xlfn.NUMBERVALUE(Plantilla!BB267),"")</f>
        <v/>
      </c>
      <c r="BE256" s="4" t="str">
        <f>IF($C256="OK",_xlfn.NUMBERVALUE(Plantilla!BC267),"")</f>
        <v/>
      </c>
      <c r="BF256" s="6" t="str">
        <f>IF($C256="OK",_xlfn.NUMBERVALUE(Plantilla!BD267),"")</f>
        <v/>
      </c>
      <c r="BG256" s="4" t="str">
        <f>IF($C256="OK",_xlfn.NUMBERVALUE(Plantilla!BE267),"")</f>
        <v/>
      </c>
      <c r="BH256" s="6" t="str">
        <f>IF($C256="OK",_xlfn.NUMBERVALUE(Plantilla!BF267),"")</f>
        <v/>
      </c>
      <c r="BI256" s="110" t="str">
        <f>IF($C256="OK",_xlfn.NUMBERVALUE(Plantilla!BG267),"")</f>
        <v/>
      </c>
      <c r="BJ256" s="6" t="str">
        <f>IF($C256="OK",_xlfn.NUMBERVALUE(Plantilla!BH267),"")</f>
        <v/>
      </c>
      <c r="BK256" s="109" t="str">
        <f>IF($C256="OK",_xlfn.NUMBERVALUE(Plantilla!BI267),"")</f>
        <v/>
      </c>
      <c r="BL256" s="6" t="str">
        <f>IF($C256="OK",
   IF(Plantilla!BJ267&lt;&gt;"",
      TEXT(VLOOKUP(Plantilla!BJ267,'Tablas '!$Z$4:$AA$6,2,FALSE),"#"),
   ""),
"")</f>
        <v/>
      </c>
      <c r="BM256" s="4" t="str">
        <f>IF($C256="OK",_xlfn.NUMBERVALUE(Plantilla!BK267),"")</f>
        <v/>
      </c>
      <c r="BN256" s="4" t="str">
        <f>IF($C256="OK",_xlfn.NUMBERVALUE(Plantilla!BL267),"")</f>
        <v/>
      </c>
      <c r="BO256" s="6" t="str">
        <f>IF($C256="OK",_xlfn.NUMBERVALUE(Plantilla!BM267),"")</f>
        <v/>
      </c>
      <c r="BP256" s="4" t="str">
        <f>IF($C256="OK",_xlfn.NUMBERVALUE(Plantilla!BN267),"")</f>
        <v/>
      </c>
      <c r="BQ256" s="6" t="str">
        <f>IF($C256="OK",_xlfn.NUMBERVALUE(Plantilla!BO267),"")</f>
        <v/>
      </c>
      <c r="BR256" s="4" t="str">
        <f>IF($C256="OK",_xlfn.NUMBERVALUE(Plantilla!BP267),"")</f>
        <v/>
      </c>
      <c r="BS256" s="6" t="str">
        <f>IF($C256="OK",_xlfn.NUMBERVALUE(Plantilla!BQ267),"")</f>
        <v/>
      </c>
      <c r="BT256" s="4" t="str">
        <f>IF($C256="OK",_xlfn.NUMBERVALUE(Plantilla!BR267),"")</f>
        <v/>
      </c>
      <c r="BU256" s="6" t="str">
        <f>IF($C256="OK",_xlfn.NUMBERVALUE(Plantilla!BS267),"")</f>
        <v/>
      </c>
      <c r="BV256" s="6" t="str">
        <f>IF($C256="OK",_xlfn.NUMBERVALUE(Plantilla!BT267),"")</f>
        <v/>
      </c>
      <c r="BW256" s="6" t="str">
        <f>IF($C256="OK",_xlfn.NUMBERVALUE(Plantilla!BU267),"")</f>
        <v/>
      </c>
      <c r="BX256" s="6" t="str">
        <f>IF($C256="OK",_xlfn.NUMBERVALUE(Plantilla!BV267),"")</f>
        <v/>
      </c>
      <c r="BY256" s="6" t="str">
        <f>IF($C256="OK",_xlfn.NUMBERVALUE(Plantilla!BW267),"")</f>
        <v/>
      </c>
      <c r="BZ256" s="6" t="str">
        <f>IF($C256="OK",_xlfn.NUMBERVALUE(Plantilla!BX267),"")</f>
        <v/>
      </c>
      <c r="CA256" s="6" t="str">
        <f>IF($C256="OK",_xlfn.NUMBERVALUE(Plantilla!BY267),"")</f>
        <v/>
      </c>
      <c r="CB256" s="6" t="str">
        <f>IF($C256="OK",_xlfn.NUMBERVALUE(Plantilla!BZ267),"")</f>
        <v/>
      </c>
      <c r="CC256" s="6" t="str">
        <f>IF($C256="OK",_xlfn.NUMBERVALUE(Plantilla!CA267),"")</f>
        <v/>
      </c>
      <c r="CD256" s="6" t="str">
        <f>IF($C256="OK",_xlfn.NUMBERVALUE(Plantilla!CB267),"")</f>
        <v/>
      </c>
      <c r="CE256" s="6" t="str">
        <f>IF($C256="OK",_xlfn.NUMBERVALUE(Plantilla!CC267),"")</f>
        <v/>
      </c>
      <c r="CF256" s="4" t="str">
        <f>IF($C256="OK",_xlfn.NUMBERVALUE(Plantilla!CD267),"")</f>
        <v/>
      </c>
      <c r="CG256" s="6" t="str">
        <f>IF($C256="OK",_xlfn.NUMBERVALUE(Plantilla!CE267),"")</f>
        <v/>
      </c>
      <c r="CH256" s="6" t="str">
        <f>IF($C256="OK",_xlfn.NUMBERVALUE(Plantilla!CF267),"")</f>
        <v/>
      </c>
      <c r="CI256" s="6" t="str">
        <f>IF($C256="OK",_xlfn.NUMBERVALUE(Plantilla!CG267),"")</f>
        <v/>
      </c>
      <c r="CJ256" s="6" t="str">
        <f>IF($C256="OK",_xlfn.NUMBERVALUE(Plantilla!CH267),"")</f>
        <v/>
      </c>
      <c r="CK256" s="6" t="str">
        <f>IF($C256="OK",_xlfn.NUMBERVALUE(Plantilla!CI267),"")</f>
        <v/>
      </c>
      <c r="CL256" s="6" t="str">
        <f>IF($C256="OK",_xlfn.NUMBERVALUE(Plantilla!CJ267),"")</f>
        <v/>
      </c>
      <c r="CM256" t="str">
        <f>IF($C256="OK",TEXT(Plantilla!CK267,"#"),"")</f>
        <v/>
      </c>
      <c r="CN256" s="6" t="str">
        <f>IF($C256="OK",_xlfn.NUMBERVALUE(Plantilla!CL267),"")</f>
        <v/>
      </c>
      <c r="CO256" s="6" t="str">
        <f>IF($C256="OK",_xlfn.NUMBERVALUE(Plantilla!CM267),"")</f>
        <v/>
      </c>
      <c r="CP256" s="110" t="str">
        <f>IF($C256="OK",_xlfn.NUMBERVALUE(Plantilla!CN267),"")</f>
        <v/>
      </c>
      <c r="CQ256" s="6" t="str">
        <f>IF($C256="OK",_xlfn.NUMBERVALUE(Plantilla!CO267),"")</f>
        <v/>
      </c>
      <c r="CR256" s="109" t="str">
        <f>IF($C256="OK",_xlfn.NUMBERVALUE(Plantilla!CP267),"")</f>
        <v/>
      </c>
      <c r="CS256" s="110" t="str">
        <f>IF($C256="OK",_xlfn.NUMBERVALUE(Plantilla!CQ267),"")</f>
        <v/>
      </c>
      <c r="CT256" s="6" t="str">
        <f>IF($C256="OK",_xlfn.NUMBERVALUE(Plantilla!CR267),"")</f>
        <v/>
      </c>
      <c r="CU256" s="109" t="str">
        <f>IF($C256="OK",_xlfn.NUMBERVALUE(Plantilla!CS267),"")</f>
        <v/>
      </c>
      <c r="CV256" s="110" t="str">
        <f>IF($C256="OK",_xlfn.NUMBERVALUE(Plantilla!CT267),"")</f>
        <v/>
      </c>
      <c r="CW256" s="6" t="str">
        <f>IF($C256="OK",_xlfn.NUMBERVALUE(Plantilla!CU267),"")</f>
        <v/>
      </c>
      <c r="CX256" s="82" t="str">
        <f>IF($C256="OK",_xlfn.NUMBERVALUE(Plantilla!CV267),"")</f>
        <v/>
      </c>
      <c r="CY256" s="6" t="str">
        <f>IF($C256="OK",_xlfn.NUMBERVALUE(Plantilla!CW267),"")</f>
        <v/>
      </c>
      <c r="CZ256" s="82" t="str">
        <f>IF($C256="OK",_xlfn.NUMBERVALUE(Plantilla!CX267),"")</f>
        <v/>
      </c>
      <c r="DA256" s="6" t="str">
        <f>IF($C256="OK",_xlfn.NUMBERVALUE(Plantilla!CY267),"")</f>
        <v/>
      </c>
      <c r="DB256" s="109" t="str">
        <f>IF($C256="OK",_xlfn.NUMBERVALUE(Plantilla!CZ267),"")</f>
        <v/>
      </c>
      <c r="DC256" s="6" t="str">
        <f>IF($C256="OK",_xlfn.NUMBERVALUE(Plantilla!DA267),"")</f>
        <v/>
      </c>
      <c r="DD256" s="6" t="str">
        <f>IF($C256="OK",TEXT(Plantilla!DB267,"#"),"")</f>
        <v/>
      </c>
      <c r="DE256" s="6" t="str">
        <f>IF($C256="OK",_xlfn.NUMBERVALUE(Plantilla!DC267),"")</f>
        <v/>
      </c>
      <c r="DF256" s="4" t="str">
        <f>IF($C256="OK",_xlfn.NUMBERVALUE(Plantilla!DD267),"")</f>
        <v/>
      </c>
      <c r="DG256" s="6" t="str">
        <f>IF($C256="OK",_xlfn.NUMBERVALUE(Plantilla!DE267),"")</f>
        <v/>
      </c>
      <c r="DH256" s="6" t="str">
        <f>IF($C256="OK",_xlfn.NUMBERVALUE(Plantilla!DF267),"")</f>
        <v/>
      </c>
      <c r="DI256" s="6" t="str">
        <f>IF($C256="OK",_xlfn.NUMBERVALUE(Plantilla!DG267),"")</f>
        <v/>
      </c>
      <c r="DJ256" s="6" t="str">
        <f>IF($C256="OK",_xlfn.NUMBERVALUE(Plantilla!DH267),"")</f>
        <v/>
      </c>
      <c r="DK256" s="6" t="str">
        <f>IF($C256="OK",_xlfn.NUMBERVALUE(Plantilla!DI267),"")</f>
        <v/>
      </c>
      <c r="DL256" s="6" t="str">
        <f>IF($C256="OK",_xlfn.NUMBERVALUE(Plantilla!DJ267),"")</f>
        <v/>
      </c>
      <c r="DM256" s="6" t="str">
        <f>IF($C256="OK",_xlfn.NUMBERVALUE(Plantilla!DK267),"")</f>
        <v/>
      </c>
      <c r="DN256" s="6" t="str">
        <f>IF($C256="OK",_xlfn.NUMBERVALUE(Plantilla!DL267),"")</f>
        <v/>
      </c>
      <c r="DO256" s="6" t="str">
        <f>IF($C256="OK",_xlfn.NUMBERVALUE(Plantilla!DM267),"")</f>
        <v/>
      </c>
      <c r="DP256" s="6" t="str">
        <f>IF($C256="OK",_xlfn.NUMBERVALUE(Plantilla!DN267),"")</f>
        <v/>
      </c>
      <c r="DQ256" s="6" t="str">
        <f>IF($C256="OK",_xlfn.NUMBERVALUE(Plantilla!DO267),"")</f>
        <v/>
      </c>
      <c r="DR256" s="6" t="str">
        <f>IF($C256="OK",_xlfn.NUMBERVALUE(Plantilla!DP267),"")</f>
        <v/>
      </c>
      <c r="DS256" t="str">
        <f>IF($C256="OK",TEXT(Plantilla!DR267,"#"),"")</f>
        <v/>
      </c>
      <c r="DT256" s="6"/>
    </row>
    <row r="257" spans="1:124" x14ac:dyDescent="0.25">
      <c r="A257" t="str">
        <f>IF(Plantilla!$I$6="¡Perfecto!, Guarda el archivo y adjúntalo a tu interfaz de Nómina Electrónica","OK","Error")</f>
        <v>OK</v>
      </c>
      <c r="B257" t="str">
        <f>IF(Plantilla!$I$6="¡Perfecto!, Guarda el archivo y adjúntalo a tu interfaz de Nómina Electrónica",MID(Plantilla!$D$2,SEARCH("V",Plantilla!$D$2),10),"")</f>
        <v>V2.0</v>
      </c>
      <c r="C257" t="str">
        <f>Plantilla!C268</f>
        <v/>
      </c>
      <c r="D257" t="str">
        <f>IF($C257="OK",Plantilla!B268,"")</f>
        <v/>
      </c>
      <c r="E257" t="str">
        <f>IF($C257="OK",
   VLOOKUP(Plantilla!$E$4,'Tablas '!$AP$4:$AT$6,5,FALSE),
"")</f>
        <v/>
      </c>
      <c r="F257" t="str">
        <f>IF($C257="OK",TEXT(Plantilla!D268,"#"),"")</f>
        <v/>
      </c>
      <c r="G257" t="str">
        <f>IF($C257="OK",
   VLOOKUP(Plantilla!E268,'Tablas '!$B$4:$C$14,2,FALSE),
"")</f>
        <v/>
      </c>
      <c r="H257" t="str">
        <f>IF($C257="OK",TEXT(Plantilla!F268,"#"),"")</f>
        <v/>
      </c>
      <c r="I257" t="str">
        <f>IF($C257="OK",TEXT(Plantilla!G268,"#"),"")</f>
        <v/>
      </c>
      <c r="J257" t="str">
        <f>IF($C257="OK",TEXT(Plantilla!H268,"#"),"")</f>
        <v/>
      </c>
      <c r="K257" t="str">
        <f>IF($C257="OK",TEXT(Plantilla!I268,"#"),"")</f>
        <v/>
      </c>
      <c r="L257" t="str">
        <f>IF($C257="OK",TEXT(Plantilla!J268,"#"),"")</f>
        <v/>
      </c>
      <c r="M257" t="str">
        <f>IF($C257="OK",TEXT(Plantilla!K268,"#"),"")</f>
        <v/>
      </c>
      <c r="N257" t="str">
        <f>IF($C257="OK",
   CONCATENATE(YEAR(Plantilla!L268),"-",TEXT(MONTH(Plantilla!L268),"00"),"-",TEXT(DAY(Plantilla!L268),"00")),
"")</f>
        <v/>
      </c>
      <c r="O257" t="str">
        <f>IF($C257="OK",_xlfn.NUMBERVALUE(Plantilla!M268),"")</f>
        <v/>
      </c>
      <c r="P257" t="str">
        <f>IF($C257="OK",
   IF(Plantilla!N268&lt;&gt;"",
      CONCATENATE(YEAR(Plantilla!N268),"-",TEXT(MONTH(Plantilla!N268),"00"),"-",TEXT(DAY(Plantilla!N268),"00")),
   ""),
"")</f>
        <v/>
      </c>
      <c r="Q257" t="str">
        <f>IF($C257="OK",
   VLOOKUP(Plantilla!O268,'Tablas '!$E$4:$F$19,2,FALSE),
"")</f>
        <v/>
      </c>
      <c r="R257" t="str">
        <f>IF($C257="OK",
   VLOOKUP(Plantilla!P268,'Tablas '!$H$4:$I$5,2,FALSE),
"")</f>
        <v/>
      </c>
      <c r="S257" t="str">
        <f>IF($C257="OK",
   VLOOKUP(Plantilla!Q268,'Tablas '!$K$4:$L$8,2,FALSE),
"")</f>
        <v/>
      </c>
      <c r="T257" t="str">
        <f>IF($C257="OK",
   VLOOKUP(Plantilla!R268,'Tablas '!$AE$4:$AF$6,2,FALSE),
"")</f>
        <v/>
      </c>
      <c r="U257" t="str">
        <f>IF($C257="OK",
   VLOOKUP(Plantilla!S268,'Tablas '!$AE$4:$AF$6,2,FALSE),
"")</f>
        <v/>
      </c>
      <c r="V257" t="str">
        <f>IF($C257="OK",TEXT(Plantilla!T268,"#"),"")</f>
        <v/>
      </c>
      <c r="W257" s="84" t="str">
        <f>IF($C257="OK",
   VLOOKUP(Plantilla!U268,'Tablas '!$AM$4:$AN$1126,2,FALSE),
"")</f>
        <v/>
      </c>
      <c r="X257" t="str">
        <f>IF($C257="OK",TEXT(Plantilla!V268,"#"),"")</f>
        <v/>
      </c>
      <c r="Y257" t="str">
        <f>IF($C257="OK",
   CONCATENATE(YEAR(Plantilla!W268),"-",TEXT(MONTH(Plantilla!W268),"00"),"-",TEXT(DAY(Plantilla!W268),"00")),
"")</f>
        <v/>
      </c>
      <c r="Z257" t="str">
        <f>IF($C257="OK",
   CONCATENATE(YEAR(Plantilla!X268),"-",TEXT(MONTH(Plantilla!X268),"00"),"-",TEXT(DAY(Plantilla!X268),"00")),
"")</f>
        <v/>
      </c>
      <c r="AA257" t="str">
        <f>IF($C257="OK",
   TEXT(VLOOKUP(Plantilla!Y268,'Tablas '!$Q$4:$R$9,2,FALSE),"#"),
"")</f>
        <v/>
      </c>
      <c r="AB257" t="str">
        <f>IF($C257="OK",
   CONCATENATE(YEAR(Plantilla!Z268),"-",TEXT(MONTH(Plantilla!Z268),"00"),"-",TEXT(DAY(Plantilla!Z268),"00")),
"")</f>
        <v/>
      </c>
      <c r="AC257" t="str">
        <f>IF($C257="OK",
   TEXT(VLOOKUP(Plantilla!AA268,'Tablas '!$T$4:$U$13,2,FALSE),"#"),
"")</f>
        <v/>
      </c>
      <c r="AD257" t="str">
        <f>IF($C257="OK",TEXT(Plantilla!AB268,"#"),"")</f>
        <v/>
      </c>
      <c r="AE257" t="str">
        <f>IF($C257="OK",
   IF(Plantilla!AC268&lt;&gt;"",
      TEXT(VLOOKUP(Plantilla!AC268,'Tablas '!$W$4:$X$7,2,FALSE),"#"),
   ""),
"")</f>
        <v/>
      </c>
      <c r="AF257" t="str">
        <f>IF($C257="OK",TEXT(Plantilla!AD268,"#"),"")</f>
        <v/>
      </c>
      <c r="AG257" s="6" t="str">
        <f>IF($C257="OK",_xlfn.NUMBERVALUE(Plantilla!AE268),"")</f>
        <v/>
      </c>
      <c r="AH257" s="4" t="str">
        <f>IF($C257="OK",_xlfn.NUMBERVALUE(Plantilla!AF268),"")</f>
        <v/>
      </c>
      <c r="AI257" s="6" t="str">
        <f>IF($C257="OK",_xlfn.NUMBERVALUE(Plantilla!AG268),"")</f>
        <v/>
      </c>
      <c r="AJ257" s="6" t="str">
        <f>IF($C257="OK",_xlfn.NUMBERVALUE(Plantilla!AH268),"")</f>
        <v/>
      </c>
      <c r="AK257" s="6" t="str">
        <f>IF($C257="OK",_xlfn.NUMBERVALUE(Plantilla!AI268),"")</f>
        <v/>
      </c>
      <c r="AL257" s="6" t="str">
        <f>IF($C257="OK",_xlfn.NUMBERVALUE(Plantilla!AJ268),"")</f>
        <v/>
      </c>
      <c r="AM257" s="4" t="str">
        <f>IF($C257="OK",_xlfn.NUMBERVALUE(Plantilla!AK268),"")</f>
        <v/>
      </c>
      <c r="AN257" s="6" t="str">
        <f>IF($C257="OK",_xlfn.NUMBERVALUE(Plantilla!AL268),"")</f>
        <v/>
      </c>
      <c r="AO257" s="4" t="str">
        <f>IF($C257="OK",_xlfn.NUMBERVALUE(Plantilla!AM268),"")</f>
        <v/>
      </c>
      <c r="AP257" s="6" t="str">
        <f>IF($C257="OK",_xlfn.NUMBERVALUE(Plantilla!AN268),"")</f>
        <v/>
      </c>
      <c r="AQ257" s="4" t="str">
        <f>IF($C257="OK",_xlfn.NUMBERVALUE(Plantilla!AO268),"")</f>
        <v/>
      </c>
      <c r="AR257" s="6" t="str">
        <f>IF($C257="OK",_xlfn.NUMBERVALUE(Plantilla!AP268),"")</f>
        <v/>
      </c>
      <c r="AS257" s="4" t="str">
        <f>IF($C257="OK",_xlfn.NUMBERVALUE(Plantilla!AQ268),"")</f>
        <v/>
      </c>
      <c r="AT257" s="6" t="str">
        <f>IF($C257="OK",_xlfn.NUMBERVALUE(Plantilla!AR268),"")</f>
        <v/>
      </c>
      <c r="AU257" s="4" t="str">
        <f>IF($C257="OK",_xlfn.NUMBERVALUE(Plantilla!AS268),"")</f>
        <v/>
      </c>
      <c r="AV257" s="6" t="str">
        <f>IF($C257="OK",_xlfn.NUMBERVALUE(Plantilla!AT268),"")</f>
        <v/>
      </c>
      <c r="AW257" s="4" t="str">
        <f>IF($C257="OK",_xlfn.NUMBERVALUE(Plantilla!AU268),"")</f>
        <v/>
      </c>
      <c r="AX257" s="6" t="str">
        <f>IF($C257="OK",_xlfn.NUMBERVALUE(Plantilla!AV268),"")</f>
        <v/>
      </c>
      <c r="AY257" s="4" t="str">
        <f>IF($C257="OK",_xlfn.NUMBERVALUE(Plantilla!AW268),"")</f>
        <v/>
      </c>
      <c r="AZ257" s="6" t="str">
        <f>IF($C257="OK",_xlfn.NUMBERVALUE(Plantilla!AX268),"")</f>
        <v/>
      </c>
      <c r="BA257" t="str">
        <f>IF($C257="OK",_xlfn.NUMBERVALUE(Plantilla!AY268),"")</f>
        <v/>
      </c>
      <c r="BB257" t="str">
        <f>IF($C257="OK",_xlfn.NUMBERVALUE(Plantilla!AZ268),"")</f>
        <v/>
      </c>
      <c r="BC257" s="4" t="str">
        <f>IF($C257="OK",_xlfn.NUMBERVALUE(Plantilla!BA268),"")</f>
        <v/>
      </c>
      <c r="BD257" s="6" t="str">
        <f>IF($C257="OK",_xlfn.NUMBERVALUE(Plantilla!BB268),"")</f>
        <v/>
      </c>
      <c r="BE257" s="4" t="str">
        <f>IF($C257="OK",_xlfn.NUMBERVALUE(Plantilla!BC268),"")</f>
        <v/>
      </c>
      <c r="BF257" s="6" t="str">
        <f>IF($C257="OK",_xlfn.NUMBERVALUE(Plantilla!BD268),"")</f>
        <v/>
      </c>
      <c r="BG257" s="4" t="str">
        <f>IF($C257="OK",_xlfn.NUMBERVALUE(Plantilla!BE268),"")</f>
        <v/>
      </c>
      <c r="BH257" s="6" t="str">
        <f>IF($C257="OK",_xlfn.NUMBERVALUE(Plantilla!BF268),"")</f>
        <v/>
      </c>
      <c r="BI257" s="110" t="str">
        <f>IF($C257="OK",_xlfn.NUMBERVALUE(Plantilla!BG268),"")</f>
        <v/>
      </c>
      <c r="BJ257" s="6" t="str">
        <f>IF($C257="OK",_xlfn.NUMBERVALUE(Plantilla!BH268),"")</f>
        <v/>
      </c>
      <c r="BK257" s="109" t="str">
        <f>IF($C257="OK",_xlfn.NUMBERVALUE(Plantilla!BI268),"")</f>
        <v/>
      </c>
      <c r="BL257" s="6" t="str">
        <f>IF($C257="OK",
   IF(Plantilla!BJ268&lt;&gt;"",
      TEXT(VLOOKUP(Plantilla!BJ268,'Tablas '!$Z$4:$AA$6,2,FALSE),"#"),
   ""),
"")</f>
        <v/>
      </c>
      <c r="BM257" s="4" t="str">
        <f>IF($C257="OK",_xlfn.NUMBERVALUE(Plantilla!BK268),"")</f>
        <v/>
      </c>
      <c r="BN257" s="4" t="str">
        <f>IF($C257="OK",_xlfn.NUMBERVALUE(Plantilla!BL268),"")</f>
        <v/>
      </c>
      <c r="BO257" s="6" t="str">
        <f>IF($C257="OK",_xlfn.NUMBERVALUE(Plantilla!BM268),"")</f>
        <v/>
      </c>
      <c r="BP257" s="4" t="str">
        <f>IF($C257="OK",_xlfn.NUMBERVALUE(Plantilla!BN268),"")</f>
        <v/>
      </c>
      <c r="BQ257" s="6" t="str">
        <f>IF($C257="OK",_xlfn.NUMBERVALUE(Plantilla!BO268),"")</f>
        <v/>
      </c>
      <c r="BR257" s="4" t="str">
        <f>IF($C257="OK",_xlfn.NUMBERVALUE(Plantilla!BP268),"")</f>
        <v/>
      </c>
      <c r="BS257" s="6" t="str">
        <f>IF($C257="OK",_xlfn.NUMBERVALUE(Plantilla!BQ268),"")</f>
        <v/>
      </c>
      <c r="BT257" s="4" t="str">
        <f>IF($C257="OK",_xlfn.NUMBERVALUE(Plantilla!BR268),"")</f>
        <v/>
      </c>
      <c r="BU257" s="6" t="str">
        <f>IF($C257="OK",_xlfn.NUMBERVALUE(Plantilla!BS268),"")</f>
        <v/>
      </c>
      <c r="BV257" s="6" t="str">
        <f>IF($C257="OK",_xlfn.NUMBERVALUE(Plantilla!BT268),"")</f>
        <v/>
      </c>
      <c r="BW257" s="6" t="str">
        <f>IF($C257="OK",_xlfn.NUMBERVALUE(Plantilla!BU268),"")</f>
        <v/>
      </c>
      <c r="BX257" s="6" t="str">
        <f>IF($C257="OK",_xlfn.NUMBERVALUE(Plantilla!BV268),"")</f>
        <v/>
      </c>
      <c r="BY257" s="6" t="str">
        <f>IF($C257="OK",_xlfn.NUMBERVALUE(Plantilla!BW268),"")</f>
        <v/>
      </c>
      <c r="BZ257" s="6" t="str">
        <f>IF($C257="OK",_xlfn.NUMBERVALUE(Plantilla!BX268),"")</f>
        <v/>
      </c>
      <c r="CA257" s="6" t="str">
        <f>IF($C257="OK",_xlfn.NUMBERVALUE(Plantilla!BY268),"")</f>
        <v/>
      </c>
      <c r="CB257" s="6" t="str">
        <f>IF($C257="OK",_xlfn.NUMBERVALUE(Plantilla!BZ268),"")</f>
        <v/>
      </c>
      <c r="CC257" s="6" t="str">
        <f>IF($C257="OK",_xlfn.NUMBERVALUE(Plantilla!CA268),"")</f>
        <v/>
      </c>
      <c r="CD257" s="6" t="str">
        <f>IF($C257="OK",_xlfn.NUMBERVALUE(Plantilla!CB268),"")</f>
        <v/>
      </c>
      <c r="CE257" s="6" t="str">
        <f>IF($C257="OK",_xlfn.NUMBERVALUE(Plantilla!CC268),"")</f>
        <v/>
      </c>
      <c r="CF257" s="4" t="str">
        <f>IF($C257="OK",_xlfn.NUMBERVALUE(Plantilla!CD268),"")</f>
        <v/>
      </c>
      <c r="CG257" s="6" t="str">
        <f>IF($C257="OK",_xlfn.NUMBERVALUE(Plantilla!CE268),"")</f>
        <v/>
      </c>
      <c r="CH257" s="6" t="str">
        <f>IF($C257="OK",_xlfn.NUMBERVALUE(Plantilla!CF268),"")</f>
        <v/>
      </c>
      <c r="CI257" s="6" t="str">
        <f>IF($C257="OK",_xlfn.NUMBERVALUE(Plantilla!CG268),"")</f>
        <v/>
      </c>
      <c r="CJ257" s="6" t="str">
        <f>IF($C257="OK",_xlfn.NUMBERVALUE(Plantilla!CH268),"")</f>
        <v/>
      </c>
      <c r="CK257" s="6" t="str">
        <f>IF($C257="OK",_xlfn.NUMBERVALUE(Plantilla!CI268),"")</f>
        <v/>
      </c>
      <c r="CL257" s="6" t="str">
        <f>IF($C257="OK",_xlfn.NUMBERVALUE(Plantilla!CJ268),"")</f>
        <v/>
      </c>
      <c r="CM257" t="str">
        <f>IF($C257="OK",TEXT(Plantilla!CK268,"#"),"")</f>
        <v/>
      </c>
      <c r="CN257" s="6" t="str">
        <f>IF($C257="OK",_xlfn.NUMBERVALUE(Plantilla!CL268),"")</f>
        <v/>
      </c>
      <c r="CO257" s="6" t="str">
        <f>IF($C257="OK",_xlfn.NUMBERVALUE(Plantilla!CM268),"")</f>
        <v/>
      </c>
      <c r="CP257" s="110" t="str">
        <f>IF($C257="OK",_xlfn.NUMBERVALUE(Plantilla!CN268),"")</f>
        <v/>
      </c>
      <c r="CQ257" s="6" t="str">
        <f>IF($C257="OK",_xlfn.NUMBERVALUE(Plantilla!CO268),"")</f>
        <v/>
      </c>
      <c r="CR257" s="109" t="str">
        <f>IF($C257="OK",_xlfn.NUMBERVALUE(Plantilla!CP268),"")</f>
        <v/>
      </c>
      <c r="CS257" s="110" t="str">
        <f>IF($C257="OK",_xlfn.NUMBERVALUE(Plantilla!CQ268),"")</f>
        <v/>
      </c>
      <c r="CT257" s="6" t="str">
        <f>IF($C257="OK",_xlfn.NUMBERVALUE(Plantilla!CR268),"")</f>
        <v/>
      </c>
      <c r="CU257" s="109" t="str">
        <f>IF($C257="OK",_xlfn.NUMBERVALUE(Plantilla!CS268),"")</f>
        <v/>
      </c>
      <c r="CV257" s="110" t="str">
        <f>IF($C257="OK",_xlfn.NUMBERVALUE(Plantilla!CT268),"")</f>
        <v/>
      </c>
      <c r="CW257" s="6" t="str">
        <f>IF($C257="OK",_xlfn.NUMBERVALUE(Plantilla!CU268),"")</f>
        <v/>
      </c>
      <c r="CX257" s="82" t="str">
        <f>IF($C257="OK",_xlfn.NUMBERVALUE(Plantilla!CV268),"")</f>
        <v/>
      </c>
      <c r="CY257" s="6" t="str">
        <f>IF($C257="OK",_xlfn.NUMBERVALUE(Plantilla!CW268),"")</f>
        <v/>
      </c>
      <c r="CZ257" s="82" t="str">
        <f>IF($C257="OK",_xlfn.NUMBERVALUE(Plantilla!CX268),"")</f>
        <v/>
      </c>
      <c r="DA257" s="6" t="str">
        <f>IF($C257="OK",_xlfn.NUMBERVALUE(Plantilla!CY268),"")</f>
        <v/>
      </c>
      <c r="DB257" s="109" t="str">
        <f>IF($C257="OK",_xlfn.NUMBERVALUE(Plantilla!CZ268),"")</f>
        <v/>
      </c>
      <c r="DC257" s="6" t="str">
        <f>IF($C257="OK",_xlfn.NUMBERVALUE(Plantilla!DA268),"")</f>
        <v/>
      </c>
      <c r="DD257" s="6" t="str">
        <f>IF($C257="OK",TEXT(Plantilla!DB268,"#"),"")</f>
        <v/>
      </c>
      <c r="DE257" s="6" t="str">
        <f>IF($C257="OK",_xlfn.NUMBERVALUE(Plantilla!DC268),"")</f>
        <v/>
      </c>
      <c r="DF257" s="4" t="str">
        <f>IF($C257="OK",_xlfn.NUMBERVALUE(Plantilla!DD268),"")</f>
        <v/>
      </c>
      <c r="DG257" s="6" t="str">
        <f>IF($C257="OK",_xlfn.NUMBERVALUE(Plantilla!DE268),"")</f>
        <v/>
      </c>
      <c r="DH257" s="6" t="str">
        <f>IF($C257="OK",_xlfn.NUMBERVALUE(Plantilla!DF268),"")</f>
        <v/>
      </c>
      <c r="DI257" s="6" t="str">
        <f>IF($C257="OK",_xlfn.NUMBERVALUE(Plantilla!DG268),"")</f>
        <v/>
      </c>
      <c r="DJ257" s="6" t="str">
        <f>IF($C257="OK",_xlfn.NUMBERVALUE(Plantilla!DH268),"")</f>
        <v/>
      </c>
      <c r="DK257" s="6" t="str">
        <f>IF($C257="OK",_xlfn.NUMBERVALUE(Plantilla!DI268),"")</f>
        <v/>
      </c>
      <c r="DL257" s="6" t="str">
        <f>IF($C257="OK",_xlfn.NUMBERVALUE(Plantilla!DJ268),"")</f>
        <v/>
      </c>
      <c r="DM257" s="6" t="str">
        <f>IF($C257="OK",_xlfn.NUMBERVALUE(Plantilla!DK268),"")</f>
        <v/>
      </c>
      <c r="DN257" s="6" t="str">
        <f>IF($C257="OK",_xlfn.NUMBERVALUE(Plantilla!DL268),"")</f>
        <v/>
      </c>
      <c r="DO257" s="6" t="str">
        <f>IF($C257="OK",_xlfn.NUMBERVALUE(Plantilla!DM268),"")</f>
        <v/>
      </c>
      <c r="DP257" s="6" t="str">
        <f>IF($C257="OK",_xlfn.NUMBERVALUE(Plantilla!DN268),"")</f>
        <v/>
      </c>
      <c r="DQ257" s="6" t="str">
        <f>IF($C257="OK",_xlfn.NUMBERVALUE(Plantilla!DO268),"")</f>
        <v/>
      </c>
      <c r="DR257" s="6" t="str">
        <f>IF($C257="OK",_xlfn.NUMBERVALUE(Plantilla!DP268),"")</f>
        <v/>
      </c>
      <c r="DS257" t="str">
        <f>IF($C257="OK",TEXT(Plantilla!DR268,"#"),"")</f>
        <v/>
      </c>
      <c r="DT257" s="6"/>
    </row>
    <row r="258" spans="1:124" x14ac:dyDescent="0.25">
      <c r="A258" t="str">
        <f>IF(Plantilla!$I$6="¡Perfecto!, Guarda el archivo y adjúntalo a tu interfaz de Nómina Electrónica","OK","Error")</f>
        <v>OK</v>
      </c>
      <c r="B258" t="str">
        <f>IF(Plantilla!$I$6="¡Perfecto!, Guarda el archivo y adjúntalo a tu interfaz de Nómina Electrónica",MID(Plantilla!$D$2,SEARCH("V",Plantilla!$D$2),10),"")</f>
        <v>V2.0</v>
      </c>
      <c r="C258" t="str">
        <f>Plantilla!C269</f>
        <v/>
      </c>
      <c r="D258" t="str">
        <f>IF($C258="OK",Plantilla!B269,"")</f>
        <v/>
      </c>
      <c r="E258" t="str">
        <f>IF($C258="OK",
   VLOOKUP(Plantilla!$E$4,'Tablas '!$AP$4:$AT$6,5,FALSE),
"")</f>
        <v/>
      </c>
      <c r="F258" t="str">
        <f>IF($C258="OK",TEXT(Plantilla!D269,"#"),"")</f>
        <v/>
      </c>
      <c r="G258" t="str">
        <f>IF($C258="OK",
   VLOOKUP(Plantilla!E269,'Tablas '!$B$4:$C$14,2,FALSE),
"")</f>
        <v/>
      </c>
      <c r="H258" t="str">
        <f>IF($C258="OK",TEXT(Plantilla!F269,"#"),"")</f>
        <v/>
      </c>
      <c r="I258" t="str">
        <f>IF($C258="OK",TEXT(Plantilla!G269,"#"),"")</f>
        <v/>
      </c>
      <c r="J258" t="str">
        <f>IF($C258="OK",TEXT(Plantilla!H269,"#"),"")</f>
        <v/>
      </c>
      <c r="K258" t="str">
        <f>IF($C258="OK",TEXT(Plantilla!I269,"#"),"")</f>
        <v/>
      </c>
      <c r="L258" t="str">
        <f>IF($C258="OK",TEXT(Plantilla!J269,"#"),"")</f>
        <v/>
      </c>
      <c r="M258" t="str">
        <f>IF($C258="OK",TEXT(Plantilla!K269,"#"),"")</f>
        <v/>
      </c>
      <c r="N258" t="str">
        <f>IF($C258="OK",
   CONCATENATE(YEAR(Plantilla!L269),"-",TEXT(MONTH(Plantilla!L269),"00"),"-",TEXT(DAY(Plantilla!L269),"00")),
"")</f>
        <v/>
      </c>
      <c r="O258" t="str">
        <f>IF($C258="OK",_xlfn.NUMBERVALUE(Plantilla!M269),"")</f>
        <v/>
      </c>
      <c r="P258" t="str">
        <f>IF($C258="OK",
   IF(Plantilla!N269&lt;&gt;"",
      CONCATENATE(YEAR(Plantilla!N269),"-",TEXT(MONTH(Plantilla!N269),"00"),"-",TEXT(DAY(Plantilla!N269),"00")),
   ""),
"")</f>
        <v/>
      </c>
      <c r="Q258" t="str">
        <f>IF($C258="OK",
   VLOOKUP(Plantilla!O269,'Tablas '!$E$4:$F$19,2,FALSE),
"")</f>
        <v/>
      </c>
      <c r="R258" t="str">
        <f>IF($C258="OK",
   VLOOKUP(Plantilla!P269,'Tablas '!$H$4:$I$5,2,FALSE),
"")</f>
        <v/>
      </c>
      <c r="S258" t="str">
        <f>IF($C258="OK",
   VLOOKUP(Plantilla!Q269,'Tablas '!$K$4:$L$8,2,FALSE),
"")</f>
        <v/>
      </c>
      <c r="T258" t="str">
        <f>IF($C258="OK",
   VLOOKUP(Plantilla!R269,'Tablas '!$AE$4:$AF$6,2,FALSE),
"")</f>
        <v/>
      </c>
      <c r="U258" t="str">
        <f>IF($C258="OK",
   VLOOKUP(Plantilla!S269,'Tablas '!$AE$4:$AF$6,2,FALSE),
"")</f>
        <v/>
      </c>
      <c r="V258" t="str">
        <f>IF($C258="OK",TEXT(Plantilla!T269,"#"),"")</f>
        <v/>
      </c>
      <c r="W258" s="84" t="str">
        <f>IF($C258="OK",
   VLOOKUP(Plantilla!U269,'Tablas '!$AM$4:$AN$1126,2,FALSE),
"")</f>
        <v/>
      </c>
      <c r="X258" t="str">
        <f>IF($C258="OK",TEXT(Plantilla!V269,"#"),"")</f>
        <v/>
      </c>
      <c r="Y258" t="str">
        <f>IF($C258="OK",
   CONCATENATE(YEAR(Plantilla!W269),"-",TEXT(MONTH(Plantilla!W269),"00"),"-",TEXT(DAY(Plantilla!W269),"00")),
"")</f>
        <v/>
      </c>
      <c r="Z258" t="str">
        <f>IF($C258="OK",
   CONCATENATE(YEAR(Plantilla!X269),"-",TEXT(MONTH(Plantilla!X269),"00"),"-",TEXT(DAY(Plantilla!X269),"00")),
"")</f>
        <v/>
      </c>
      <c r="AA258" t="str">
        <f>IF($C258="OK",
   TEXT(VLOOKUP(Plantilla!Y269,'Tablas '!$Q$4:$R$9,2,FALSE),"#"),
"")</f>
        <v/>
      </c>
      <c r="AB258" t="str">
        <f>IF($C258="OK",
   CONCATENATE(YEAR(Plantilla!Z269),"-",TEXT(MONTH(Plantilla!Z269),"00"),"-",TEXT(DAY(Plantilla!Z269),"00")),
"")</f>
        <v/>
      </c>
      <c r="AC258" t="str">
        <f>IF($C258="OK",
   TEXT(VLOOKUP(Plantilla!AA269,'Tablas '!$T$4:$U$13,2,FALSE),"#"),
"")</f>
        <v/>
      </c>
      <c r="AD258" t="str">
        <f>IF($C258="OK",TEXT(Plantilla!AB269,"#"),"")</f>
        <v/>
      </c>
      <c r="AE258" t="str">
        <f>IF($C258="OK",
   IF(Plantilla!AC269&lt;&gt;"",
      TEXT(VLOOKUP(Plantilla!AC269,'Tablas '!$W$4:$X$7,2,FALSE),"#"),
   ""),
"")</f>
        <v/>
      </c>
      <c r="AF258" t="str">
        <f>IF($C258="OK",TEXT(Plantilla!AD269,"#"),"")</f>
        <v/>
      </c>
      <c r="AG258" s="6" t="str">
        <f>IF($C258="OK",_xlfn.NUMBERVALUE(Plantilla!AE269),"")</f>
        <v/>
      </c>
      <c r="AH258" s="4" t="str">
        <f>IF($C258="OK",_xlfn.NUMBERVALUE(Plantilla!AF269),"")</f>
        <v/>
      </c>
      <c r="AI258" s="6" t="str">
        <f>IF($C258="OK",_xlfn.NUMBERVALUE(Plantilla!AG269),"")</f>
        <v/>
      </c>
      <c r="AJ258" s="6" t="str">
        <f>IF($C258="OK",_xlfn.NUMBERVALUE(Plantilla!AH269),"")</f>
        <v/>
      </c>
      <c r="AK258" s="6" t="str">
        <f>IF($C258="OK",_xlfn.NUMBERVALUE(Plantilla!AI269),"")</f>
        <v/>
      </c>
      <c r="AL258" s="6" t="str">
        <f>IF($C258="OK",_xlfn.NUMBERVALUE(Plantilla!AJ269),"")</f>
        <v/>
      </c>
      <c r="AM258" s="4" t="str">
        <f>IF($C258="OK",_xlfn.NUMBERVALUE(Plantilla!AK269),"")</f>
        <v/>
      </c>
      <c r="AN258" s="6" t="str">
        <f>IF($C258="OK",_xlfn.NUMBERVALUE(Plantilla!AL269),"")</f>
        <v/>
      </c>
      <c r="AO258" s="4" t="str">
        <f>IF($C258="OK",_xlfn.NUMBERVALUE(Plantilla!AM269),"")</f>
        <v/>
      </c>
      <c r="AP258" s="6" t="str">
        <f>IF($C258="OK",_xlfn.NUMBERVALUE(Plantilla!AN269),"")</f>
        <v/>
      </c>
      <c r="AQ258" s="4" t="str">
        <f>IF($C258="OK",_xlfn.NUMBERVALUE(Plantilla!AO269),"")</f>
        <v/>
      </c>
      <c r="AR258" s="6" t="str">
        <f>IF($C258="OK",_xlfn.NUMBERVALUE(Plantilla!AP269),"")</f>
        <v/>
      </c>
      <c r="AS258" s="4" t="str">
        <f>IF($C258="OK",_xlfn.NUMBERVALUE(Plantilla!AQ269),"")</f>
        <v/>
      </c>
      <c r="AT258" s="6" t="str">
        <f>IF($C258="OK",_xlfn.NUMBERVALUE(Plantilla!AR269),"")</f>
        <v/>
      </c>
      <c r="AU258" s="4" t="str">
        <f>IF($C258="OK",_xlfn.NUMBERVALUE(Plantilla!AS269),"")</f>
        <v/>
      </c>
      <c r="AV258" s="6" t="str">
        <f>IF($C258="OK",_xlfn.NUMBERVALUE(Plantilla!AT269),"")</f>
        <v/>
      </c>
      <c r="AW258" s="4" t="str">
        <f>IF($C258="OK",_xlfn.NUMBERVALUE(Plantilla!AU269),"")</f>
        <v/>
      </c>
      <c r="AX258" s="6" t="str">
        <f>IF($C258="OK",_xlfn.NUMBERVALUE(Plantilla!AV269),"")</f>
        <v/>
      </c>
      <c r="AY258" s="4" t="str">
        <f>IF($C258="OK",_xlfn.NUMBERVALUE(Plantilla!AW269),"")</f>
        <v/>
      </c>
      <c r="AZ258" s="6" t="str">
        <f>IF($C258="OK",_xlfn.NUMBERVALUE(Plantilla!AX269),"")</f>
        <v/>
      </c>
      <c r="BA258" t="str">
        <f>IF($C258="OK",_xlfn.NUMBERVALUE(Plantilla!AY269),"")</f>
        <v/>
      </c>
      <c r="BB258" t="str">
        <f>IF($C258="OK",_xlfn.NUMBERVALUE(Plantilla!AZ269),"")</f>
        <v/>
      </c>
      <c r="BC258" s="4" t="str">
        <f>IF($C258="OK",_xlfn.NUMBERVALUE(Plantilla!BA269),"")</f>
        <v/>
      </c>
      <c r="BD258" s="6" t="str">
        <f>IF($C258="OK",_xlfn.NUMBERVALUE(Plantilla!BB269),"")</f>
        <v/>
      </c>
      <c r="BE258" s="4" t="str">
        <f>IF($C258="OK",_xlfn.NUMBERVALUE(Plantilla!BC269),"")</f>
        <v/>
      </c>
      <c r="BF258" s="6" t="str">
        <f>IF($C258="OK",_xlfn.NUMBERVALUE(Plantilla!BD269),"")</f>
        <v/>
      </c>
      <c r="BG258" s="4" t="str">
        <f>IF($C258="OK",_xlfn.NUMBERVALUE(Plantilla!BE269),"")</f>
        <v/>
      </c>
      <c r="BH258" s="6" t="str">
        <f>IF($C258="OK",_xlfn.NUMBERVALUE(Plantilla!BF269),"")</f>
        <v/>
      </c>
      <c r="BI258" s="110" t="str">
        <f>IF($C258="OK",_xlfn.NUMBERVALUE(Plantilla!BG269),"")</f>
        <v/>
      </c>
      <c r="BJ258" s="6" t="str">
        <f>IF($C258="OK",_xlfn.NUMBERVALUE(Plantilla!BH269),"")</f>
        <v/>
      </c>
      <c r="BK258" s="109" t="str">
        <f>IF($C258="OK",_xlfn.NUMBERVALUE(Plantilla!BI269),"")</f>
        <v/>
      </c>
      <c r="BL258" s="6" t="str">
        <f>IF($C258="OK",
   IF(Plantilla!BJ269&lt;&gt;"",
      TEXT(VLOOKUP(Plantilla!BJ269,'Tablas '!$Z$4:$AA$6,2,FALSE),"#"),
   ""),
"")</f>
        <v/>
      </c>
      <c r="BM258" s="4" t="str">
        <f>IF($C258="OK",_xlfn.NUMBERVALUE(Plantilla!BK269),"")</f>
        <v/>
      </c>
      <c r="BN258" s="4" t="str">
        <f>IF($C258="OK",_xlfn.NUMBERVALUE(Plantilla!BL269),"")</f>
        <v/>
      </c>
      <c r="BO258" s="6" t="str">
        <f>IF($C258="OK",_xlfn.NUMBERVALUE(Plantilla!BM269),"")</f>
        <v/>
      </c>
      <c r="BP258" s="4" t="str">
        <f>IF($C258="OK",_xlfn.NUMBERVALUE(Plantilla!BN269),"")</f>
        <v/>
      </c>
      <c r="BQ258" s="6" t="str">
        <f>IF($C258="OK",_xlfn.NUMBERVALUE(Plantilla!BO269),"")</f>
        <v/>
      </c>
      <c r="BR258" s="4" t="str">
        <f>IF($C258="OK",_xlfn.NUMBERVALUE(Plantilla!BP269),"")</f>
        <v/>
      </c>
      <c r="BS258" s="6" t="str">
        <f>IF($C258="OK",_xlfn.NUMBERVALUE(Plantilla!BQ269),"")</f>
        <v/>
      </c>
      <c r="BT258" s="4" t="str">
        <f>IF($C258="OK",_xlfn.NUMBERVALUE(Plantilla!BR269),"")</f>
        <v/>
      </c>
      <c r="BU258" s="6" t="str">
        <f>IF($C258="OK",_xlfn.NUMBERVALUE(Plantilla!BS269),"")</f>
        <v/>
      </c>
      <c r="BV258" s="6" t="str">
        <f>IF($C258="OK",_xlfn.NUMBERVALUE(Plantilla!BT269),"")</f>
        <v/>
      </c>
      <c r="BW258" s="6" t="str">
        <f>IF($C258="OK",_xlfn.NUMBERVALUE(Plantilla!BU269),"")</f>
        <v/>
      </c>
      <c r="BX258" s="6" t="str">
        <f>IF($C258="OK",_xlfn.NUMBERVALUE(Plantilla!BV269),"")</f>
        <v/>
      </c>
      <c r="BY258" s="6" t="str">
        <f>IF($C258="OK",_xlfn.NUMBERVALUE(Plantilla!BW269),"")</f>
        <v/>
      </c>
      <c r="BZ258" s="6" t="str">
        <f>IF($C258="OK",_xlfn.NUMBERVALUE(Plantilla!BX269),"")</f>
        <v/>
      </c>
      <c r="CA258" s="6" t="str">
        <f>IF($C258="OK",_xlfn.NUMBERVALUE(Plantilla!BY269),"")</f>
        <v/>
      </c>
      <c r="CB258" s="6" t="str">
        <f>IF($C258="OK",_xlfn.NUMBERVALUE(Plantilla!BZ269),"")</f>
        <v/>
      </c>
      <c r="CC258" s="6" t="str">
        <f>IF($C258="OK",_xlfn.NUMBERVALUE(Plantilla!CA269),"")</f>
        <v/>
      </c>
      <c r="CD258" s="6" t="str">
        <f>IF($C258="OK",_xlfn.NUMBERVALUE(Plantilla!CB269),"")</f>
        <v/>
      </c>
      <c r="CE258" s="6" t="str">
        <f>IF($C258="OK",_xlfn.NUMBERVALUE(Plantilla!CC269),"")</f>
        <v/>
      </c>
      <c r="CF258" s="4" t="str">
        <f>IF($C258="OK",_xlfn.NUMBERVALUE(Plantilla!CD269),"")</f>
        <v/>
      </c>
      <c r="CG258" s="6" t="str">
        <f>IF($C258="OK",_xlfn.NUMBERVALUE(Plantilla!CE269),"")</f>
        <v/>
      </c>
      <c r="CH258" s="6" t="str">
        <f>IF($C258="OK",_xlfn.NUMBERVALUE(Plantilla!CF269),"")</f>
        <v/>
      </c>
      <c r="CI258" s="6" t="str">
        <f>IF($C258="OK",_xlfn.NUMBERVALUE(Plantilla!CG269),"")</f>
        <v/>
      </c>
      <c r="CJ258" s="6" t="str">
        <f>IF($C258="OK",_xlfn.NUMBERVALUE(Plantilla!CH269),"")</f>
        <v/>
      </c>
      <c r="CK258" s="6" t="str">
        <f>IF($C258="OK",_xlfn.NUMBERVALUE(Plantilla!CI269),"")</f>
        <v/>
      </c>
      <c r="CL258" s="6" t="str">
        <f>IF($C258="OK",_xlfn.NUMBERVALUE(Plantilla!CJ269),"")</f>
        <v/>
      </c>
      <c r="CM258" t="str">
        <f>IF($C258="OK",TEXT(Plantilla!CK269,"#"),"")</f>
        <v/>
      </c>
      <c r="CN258" s="6" t="str">
        <f>IF($C258="OK",_xlfn.NUMBERVALUE(Plantilla!CL269),"")</f>
        <v/>
      </c>
      <c r="CO258" s="6" t="str">
        <f>IF($C258="OK",_xlfn.NUMBERVALUE(Plantilla!CM269),"")</f>
        <v/>
      </c>
      <c r="CP258" s="110" t="str">
        <f>IF($C258="OK",_xlfn.NUMBERVALUE(Plantilla!CN269),"")</f>
        <v/>
      </c>
      <c r="CQ258" s="6" t="str">
        <f>IF($C258="OK",_xlfn.NUMBERVALUE(Plantilla!CO269),"")</f>
        <v/>
      </c>
      <c r="CR258" s="109" t="str">
        <f>IF($C258="OK",_xlfn.NUMBERVALUE(Plantilla!CP269),"")</f>
        <v/>
      </c>
      <c r="CS258" s="110" t="str">
        <f>IF($C258="OK",_xlfn.NUMBERVALUE(Plantilla!CQ269),"")</f>
        <v/>
      </c>
      <c r="CT258" s="6" t="str">
        <f>IF($C258="OK",_xlfn.NUMBERVALUE(Plantilla!CR269),"")</f>
        <v/>
      </c>
      <c r="CU258" s="109" t="str">
        <f>IF($C258="OK",_xlfn.NUMBERVALUE(Plantilla!CS269),"")</f>
        <v/>
      </c>
      <c r="CV258" s="110" t="str">
        <f>IF($C258="OK",_xlfn.NUMBERVALUE(Plantilla!CT269),"")</f>
        <v/>
      </c>
      <c r="CW258" s="6" t="str">
        <f>IF($C258="OK",_xlfn.NUMBERVALUE(Plantilla!CU269),"")</f>
        <v/>
      </c>
      <c r="CX258" s="82" t="str">
        <f>IF($C258="OK",_xlfn.NUMBERVALUE(Plantilla!CV269),"")</f>
        <v/>
      </c>
      <c r="CY258" s="6" t="str">
        <f>IF($C258="OK",_xlfn.NUMBERVALUE(Plantilla!CW269),"")</f>
        <v/>
      </c>
      <c r="CZ258" s="82" t="str">
        <f>IF($C258="OK",_xlfn.NUMBERVALUE(Plantilla!CX269),"")</f>
        <v/>
      </c>
      <c r="DA258" s="6" t="str">
        <f>IF($C258="OK",_xlfn.NUMBERVALUE(Plantilla!CY269),"")</f>
        <v/>
      </c>
      <c r="DB258" s="109" t="str">
        <f>IF($C258="OK",_xlfn.NUMBERVALUE(Plantilla!CZ269),"")</f>
        <v/>
      </c>
      <c r="DC258" s="6" t="str">
        <f>IF($C258="OK",_xlfn.NUMBERVALUE(Plantilla!DA269),"")</f>
        <v/>
      </c>
      <c r="DD258" s="6" t="str">
        <f>IF($C258="OK",TEXT(Plantilla!DB269,"#"),"")</f>
        <v/>
      </c>
      <c r="DE258" s="6" t="str">
        <f>IF($C258="OK",_xlfn.NUMBERVALUE(Plantilla!DC269),"")</f>
        <v/>
      </c>
      <c r="DF258" s="4" t="str">
        <f>IF($C258="OK",_xlfn.NUMBERVALUE(Plantilla!DD269),"")</f>
        <v/>
      </c>
      <c r="DG258" s="6" t="str">
        <f>IF($C258="OK",_xlfn.NUMBERVALUE(Plantilla!DE269),"")</f>
        <v/>
      </c>
      <c r="DH258" s="6" t="str">
        <f>IF($C258="OK",_xlfn.NUMBERVALUE(Plantilla!DF269),"")</f>
        <v/>
      </c>
      <c r="DI258" s="6" t="str">
        <f>IF($C258="OK",_xlfn.NUMBERVALUE(Plantilla!DG269),"")</f>
        <v/>
      </c>
      <c r="DJ258" s="6" t="str">
        <f>IF($C258="OK",_xlfn.NUMBERVALUE(Plantilla!DH269),"")</f>
        <v/>
      </c>
      <c r="DK258" s="6" t="str">
        <f>IF($C258="OK",_xlfn.NUMBERVALUE(Plantilla!DI269),"")</f>
        <v/>
      </c>
      <c r="DL258" s="6" t="str">
        <f>IF($C258="OK",_xlfn.NUMBERVALUE(Plantilla!DJ269),"")</f>
        <v/>
      </c>
      <c r="DM258" s="6" t="str">
        <f>IF($C258="OK",_xlfn.NUMBERVALUE(Plantilla!DK269),"")</f>
        <v/>
      </c>
      <c r="DN258" s="6" t="str">
        <f>IF($C258="OK",_xlfn.NUMBERVALUE(Plantilla!DL269),"")</f>
        <v/>
      </c>
      <c r="DO258" s="6" t="str">
        <f>IF($C258="OK",_xlfn.NUMBERVALUE(Plantilla!DM269),"")</f>
        <v/>
      </c>
      <c r="DP258" s="6" t="str">
        <f>IF($C258="OK",_xlfn.NUMBERVALUE(Plantilla!DN269),"")</f>
        <v/>
      </c>
      <c r="DQ258" s="6" t="str">
        <f>IF($C258="OK",_xlfn.NUMBERVALUE(Plantilla!DO269),"")</f>
        <v/>
      </c>
      <c r="DR258" s="6" t="str">
        <f>IF($C258="OK",_xlfn.NUMBERVALUE(Plantilla!DP269),"")</f>
        <v/>
      </c>
      <c r="DS258" t="str">
        <f>IF($C258="OK",TEXT(Plantilla!DR269,"#"),"")</f>
        <v/>
      </c>
      <c r="DT258" s="6"/>
    </row>
    <row r="259" spans="1:124" x14ac:dyDescent="0.25">
      <c r="A259" t="str">
        <f>IF(Plantilla!$I$6="¡Perfecto!, Guarda el archivo y adjúntalo a tu interfaz de Nómina Electrónica","OK","Error")</f>
        <v>OK</v>
      </c>
      <c r="B259" t="str">
        <f>IF(Plantilla!$I$6="¡Perfecto!, Guarda el archivo y adjúntalo a tu interfaz de Nómina Electrónica",MID(Plantilla!$D$2,SEARCH("V",Plantilla!$D$2),10),"")</f>
        <v>V2.0</v>
      </c>
      <c r="C259" t="str">
        <f>Plantilla!C270</f>
        <v/>
      </c>
      <c r="D259" t="str">
        <f>IF($C259="OK",Plantilla!B270,"")</f>
        <v/>
      </c>
      <c r="E259" t="str">
        <f>IF($C259="OK",
   VLOOKUP(Plantilla!$E$4,'Tablas '!$AP$4:$AT$6,5,FALSE),
"")</f>
        <v/>
      </c>
      <c r="F259" t="str">
        <f>IF($C259="OK",TEXT(Plantilla!D270,"#"),"")</f>
        <v/>
      </c>
      <c r="G259" t="str">
        <f>IF($C259="OK",
   VLOOKUP(Plantilla!E270,'Tablas '!$B$4:$C$14,2,FALSE),
"")</f>
        <v/>
      </c>
      <c r="H259" t="str">
        <f>IF($C259="OK",TEXT(Plantilla!F270,"#"),"")</f>
        <v/>
      </c>
      <c r="I259" t="str">
        <f>IF($C259="OK",TEXT(Plantilla!G270,"#"),"")</f>
        <v/>
      </c>
      <c r="J259" t="str">
        <f>IF($C259="OK",TEXT(Plantilla!H270,"#"),"")</f>
        <v/>
      </c>
      <c r="K259" t="str">
        <f>IF($C259="OK",TEXT(Plantilla!I270,"#"),"")</f>
        <v/>
      </c>
      <c r="L259" t="str">
        <f>IF($C259="OK",TEXT(Plantilla!J270,"#"),"")</f>
        <v/>
      </c>
      <c r="M259" t="str">
        <f>IF($C259="OK",TEXT(Plantilla!K270,"#"),"")</f>
        <v/>
      </c>
      <c r="N259" t="str">
        <f>IF($C259="OK",
   CONCATENATE(YEAR(Plantilla!L270),"-",TEXT(MONTH(Plantilla!L270),"00"),"-",TEXT(DAY(Plantilla!L270),"00")),
"")</f>
        <v/>
      </c>
      <c r="O259" t="str">
        <f>IF($C259="OK",_xlfn.NUMBERVALUE(Plantilla!M270),"")</f>
        <v/>
      </c>
      <c r="P259" t="str">
        <f>IF($C259="OK",
   IF(Plantilla!N270&lt;&gt;"",
      CONCATENATE(YEAR(Plantilla!N270),"-",TEXT(MONTH(Plantilla!N270),"00"),"-",TEXT(DAY(Plantilla!N270),"00")),
   ""),
"")</f>
        <v/>
      </c>
      <c r="Q259" t="str">
        <f>IF($C259="OK",
   VLOOKUP(Plantilla!O270,'Tablas '!$E$4:$F$19,2,FALSE),
"")</f>
        <v/>
      </c>
      <c r="R259" t="str">
        <f>IF($C259="OK",
   VLOOKUP(Plantilla!P270,'Tablas '!$H$4:$I$5,2,FALSE),
"")</f>
        <v/>
      </c>
      <c r="S259" t="str">
        <f>IF($C259="OK",
   VLOOKUP(Plantilla!Q270,'Tablas '!$K$4:$L$8,2,FALSE),
"")</f>
        <v/>
      </c>
      <c r="T259" t="str">
        <f>IF($C259="OK",
   VLOOKUP(Plantilla!R270,'Tablas '!$AE$4:$AF$6,2,FALSE),
"")</f>
        <v/>
      </c>
      <c r="U259" t="str">
        <f>IF($C259="OK",
   VLOOKUP(Plantilla!S270,'Tablas '!$AE$4:$AF$6,2,FALSE),
"")</f>
        <v/>
      </c>
      <c r="V259" t="str">
        <f>IF($C259="OK",TEXT(Plantilla!T270,"#"),"")</f>
        <v/>
      </c>
      <c r="W259" s="84" t="str">
        <f>IF($C259="OK",
   VLOOKUP(Plantilla!U270,'Tablas '!$AM$4:$AN$1126,2,FALSE),
"")</f>
        <v/>
      </c>
      <c r="X259" t="str">
        <f>IF($C259="OK",TEXT(Plantilla!V270,"#"),"")</f>
        <v/>
      </c>
      <c r="Y259" t="str">
        <f>IF($C259="OK",
   CONCATENATE(YEAR(Plantilla!W270),"-",TEXT(MONTH(Plantilla!W270),"00"),"-",TEXT(DAY(Plantilla!W270),"00")),
"")</f>
        <v/>
      </c>
      <c r="Z259" t="str">
        <f>IF($C259="OK",
   CONCATENATE(YEAR(Plantilla!X270),"-",TEXT(MONTH(Plantilla!X270),"00"),"-",TEXT(DAY(Plantilla!X270),"00")),
"")</f>
        <v/>
      </c>
      <c r="AA259" t="str">
        <f>IF($C259="OK",
   TEXT(VLOOKUP(Plantilla!Y270,'Tablas '!$Q$4:$R$9,2,FALSE),"#"),
"")</f>
        <v/>
      </c>
      <c r="AB259" t="str">
        <f>IF($C259="OK",
   CONCATENATE(YEAR(Plantilla!Z270),"-",TEXT(MONTH(Plantilla!Z270),"00"),"-",TEXT(DAY(Plantilla!Z270),"00")),
"")</f>
        <v/>
      </c>
      <c r="AC259" t="str">
        <f>IF($C259="OK",
   TEXT(VLOOKUP(Plantilla!AA270,'Tablas '!$T$4:$U$13,2,FALSE),"#"),
"")</f>
        <v/>
      </c>
      <c r="AD259" t="str">
        <f>IF($C259="OK",TEXT(Plantilla!AB270,"#"),"")</f>
        <v/>
      </c>
      <c r="AE259" t="str">
        <f>IF($C259="OK",
   IF(Plantilla!AC270&lt;&gt;"",
      TEXT(VLOOKUP(Plantilla!AC270,'Tablas '!$W$4:$X$7,2,FALSE),"#"),
   ""),
"")</f>
        <v/>
      </c>
      <c r="AF259" t="str">
        <f>IF($C259="OK",TEXT(Plantilla!AD270,"#"),"")</f>
        <v/>
      </c>
      <c r="AG259" s="6" t="str">
        <f>IF($C259="OK",_xlfn.NUMBERVALUE(Plantilla!AE270),"")</f>
        <v/>
      </c>
      <c r="AH259" s="4" t="str">
        <f>IF($C259="OK",_xlfn.NUMBERVALUE(Plantilla!AF270),"")</f>
        <v/>
      </c>
      <c r="AI259" s="6" t="str">
        <f>IF($C259="OK",_xlfn.NUMBERVALUE(Plantilla!AG270),"")</f>
        <v/>
      </c>
      <c r="AJ259" s="6" t="str">
        <f>IF($C259="OK",_xlfn.NUMBERVALUE(Plantilla!AH270),"")</f>
        <v/>
      </c>
      <c r="AK259" s="6" t="str">
        <f>IF($C259="OK",_xlfn.NUMBERVALUE(Plantilla!AI270),"")</f>
        <v/>
      </c>
      <c r="AL259" s="6" t="str">
        <f>IF($C259="OK",_xlfn.NUMBERVALUE(Plantilla!AJ270),"")</f>
        <v/>
      </c>
      <c r="AM259" s="4" t="str">
        <f>IF($C259="OK",_xlfn.NUMBERVALUE(Plantilla!AK270),"")</f>
        <v/>
      </c>
      <c r="AN259" s="6" t="str">
        <f>IF($C259="OK",_xlfn.NUMBERVALUE(Plantilla!AL270),"")</f>
        <v/>
      </c>
      <c r="AO259" s="4" t="str">
        <f>IF($C259="OK",_xlfn.NUMBERVALUE(Plantilla!AM270),"")</f>
        <v/>
      </c>
      <c r="AP259" s="6" t="str">
        <f>IF($C259="OK",_xlfn.NUMBERVALUE(Plantilla!AN270),"")</f>
        <v/>
      </c>
      <c r="AQ259" s="4" t="str">
        <f>IF($C259="OK",_xlfn.NUMBERVALUE(Plantilla!AO270),"")</f>
        <v/>
      </c>
      <c r="AR259" s="6" t="str">
        <f>IF($C259="OK",_xlfn.NUMBERVALUE(Plantilla!AP270),"")</f>
        <v/>
      </c>
      <c r="AS259" s="4" t="str">
        <f>IF($C259="OK",_xlfn.NUMBERVALUE(Plantilla!AQ270),"")</f>
        <v/>
      </c>
      <c r="AT259" s="6" t="str">
        <f>IF($C259="OK",_xlfn.NUMBERVALUE(Plantilla!AR270),"")</f>
        <v/>
      </c>
      <c r="AU259" s="4" t="str">
        <f>IF($C259="OK",_xlfn.NUMBERVALUE(Plantilla!AS270),"")</f>
        <v/>
      </c>
      <c r="AV259" s="6" t="str">
        <f>IF($C259="OK",_xlfn.NUMBERVALUE(Plantilla!AT270),"")</f>
        <v/>
      </c>
      <c r="AW259" s="4" t="str">
        <f>IF($C259="OK",_xlfn.NUMBERVALUE(Plantilla!AU270),"")</f>
        <v/>
      </c>
      <c r="AX259" s="6" t="str">
        <f>IF($C259="OK",_xlfn.NUMBERVALUE(Plantilla!AV270),"")</f>
        <v/>
      </c>
      <c r="AY259" s="4" t="str">
        <f>IF($C259="OK",_xlfn.NUMBERVALUE(Plantilla!AW270),"")</f>
        <v/>
      </c>
      <c r="AZ259" s="6" t="str">
        <f>IF($C259="OK",_xlfn.NUMBERVALUE(Plantilla!AX270),"")</f>
        <v/>
      </c>
      <c r="BA259" t="str">
        <f>IF($C259="OK",_xlfn.NUMBERVALUE(Plantilla!AY270),"")</f>
        <v/>
      </c>
      <c r="BB259" t="str">
        <f>IF($C259="OK",_xlfn.NUMBERVALUE(Plantilla!AZ270),"")</f>
        <v/>
      </c>
      <c r="BC259" s="4" t="str">
        <f>IF($C259="OK",_xlfn.NUMBERVALUE(Plantilla!BA270),"")</f>
        <v/>
      </c>
      <c r="BD259" s="6" t="str">
        <f>IF($C259="OK",_xlfn.NUMBERVALUE(Plantilla!BB270),"")</f>
        <v/>
      </c>
      <c r="BE259" s="4" t="str">
        <f>IF($C259="OK",_xlfn.NUMBERVALUE(Plantilla!BC270),"")</f>
        <v/>
      </c>
      <c r="BF259" s="6" t="str">
        <f>IF($C259="OK",_xlfn.NUMBERVALUE(Plantilla!BD270),"")</f>
        <v/>
      </c>
      <c r="BG259" s="4" t="str">
        <f>IF($C259="OK",_xlfn.NUMBERVALUE(Plantilla!BE270),"")</f>
        <v/>
      </c>
      <c r="BH259" s="6" t="str">
        <f>IF($C259="OK",_xlfn.NUMBERVALUE(Plantilla!BF270),"")</f>
        <v/>
      </c>
      <c r="BI259" s="110" t="str">
        <f>IF($C259="OK",_xlfn.NUMBERVALUE(Plantilla!BG270),"")</f>
        <v/>
      </c>
      <c r="BJ259" s="6" t="str">
        <f>IF($C259="OK",_xlfn.NUMBERVALUE(Plantilla!BH270),"")</f>
        <v/>
      </c>
      <c r="BK259" s="109" t="str">
        <f>IF($C259="OK",_xlfn.NUMBERVALUE(Plantilla!BI270),"")</f>
        <v/>
      </c>
      <c r="BL259" s="6" t="str">
        <f>IF($C259="OK",
   IF(Plantilla!BJ270&lt;&gt;"",
      TEXT(VLOOKUP(Plantilla!BJ270,'Tablas '!$Z$4:$AA$6,2,FALSE),"#"),
   ""),
"")</f>
        <v/>
      </c>
      <c r="BM259" s="4" t="str">
        <f>IF($C259="OK",_xlfn.NUMBERVALUE(Plantilla!BK270),"")</f>
        <v/>
      </c>
      <c r="BN259" s="4" t="str">
        <f>IF($C259="OK",_xlfn.NUMBERVALUE(Plantilla!BL270),"")</f>
        <v/>
      </c>
      <c r="BO259" s="6" t="str">
        <f>IF($C259="OK",_xlfn.NUMBERVALUE(Plantilla!BM270),"")</f>
        <v/>
      </c>
      <c r="BP259" s="4" t="str">
        <f>IF($C259="OK",_xlfn.NUMBERVALUE(Plantilla!BN270),"")</f>
        <v/>
      </c>
      <c r="BQ259" s="6" t="str">
        <f>IF($C259="OK",_xlfn.NUMBERVALUE(Plantilla!BO270),"")</f>
        <v/>
      </c>
      <c r="BR259" s="4" t="str">
        <f>IF($C259="OK",_xlfn.NUMBERVALUE(Plantilla!BP270),"")</f>
        <v/>
      </c>
      <c r="BS259" s="6" t="str">
        <f>IF($C259="OK",_xlfn.NUMBERVALUE(Plantilla!BQ270),"")</f>
        <v/>
      </c>
      <c r="BT259" s="4" t="str">
        <f>IF($C259="OK",_xlfn.NUMBERVALUE(Plantilla!BR270),"")</f>
        <v/>
      </c>
      <c r="BU259" s="6" t="str">
        <f>IF($C259="OK",_xlfn.NUMBERVALUE(Plantilla!BS270),"")</f>
        <v/>
      </c>
      <c r="BV259" s="6" t="str">
        <f>IF($C259="OK",_xlfn.NUMBERVALUE(Plantilla!BT270),"")</f>
        <v/>
      </c>
      <c r="BW259" s="6" t="str">
        <f>IF($C259="OK",_xlfn.NUMBERVALUE(Plantilla!BU270),"")</f>
        <v/>
      </c>
      <c r="BX259" s="6" t="str">
        <f>IF($C259="OK",_xlfn.NUMBERVALUE(Plantilla!BV270),"")</f>
        <v/>
      </c>
      <c r="BY259" s="6" t="str">
        <f>IF($C259="OK",_xlfn.NUMBERVALUE(Plantilla!BW270),"")</f>
        <v/>
      </c>
      <c r="BZ259" s="6" t="str">
        <f>IF($C259="OK",_xlfn.NUMBERVALUE(Plantilla!BX270),"")</f>
        <v/>
      </c>
      <c r="CA259" s="6" t="str">
        <f>IF($C259="OK",_xlfn.NUMBERVALUE(Plantilla!BY270),"")</f>
        <v/>
      </c>
      <c r="CB259" s="6" t="str">
        <f>IF($C259="OK",_xlfn.NUMBERVALUE(Plantilla!BZ270),"")</f>
        <v/>
      </c>
      <c r="CC259" s="6" t="str">
        <f>IF($C259="OK",_xlfn.NUMBERVALUE(Plantilla!CA270),"")</f>
        <v/>
      </c>
      <c r="CD259" s="6" t="str">
        <f>IF($C259="OK",_xlfn.NUMBERVALUE(Plantilla!CB270),"")</f>
        <v/>
      </c>
      <c r="CE259" s="6" t="str">
        <f>IF($C259="OK",_xlfn.NUMBERVALUE(Plantilla!CC270),"")</f>
        <v/>
      </c>
      <c r="CF259" s="4" t="str">
        <f>IF($C259="OK",_xlfn.NUMBERVALUE(Plantilla!CD270),"")</f>
        <v/>
      </c>
      <c r="CG259" s="6" t="str">
        <f>IF($C259="OK",_xlfn.NUMBERVALUE(Plantilla!CE270),"")</f>
        <v/>
      </c>
      <c r="CH259" s="6" t="str">
        <f>IF($C259="OK",_xlfn.NUMBERVALUE(Plantilla!CF270),"")</f>
        <v/>
      </c>
      <c r="CI259" s="6" t="str">
        <f>IF($C259="OK",_xlfn.NUMBERVALUE(Plantilla!CG270),"")</f>
        <v/>
      </c>
      <c r="CJ259" s="6" t="str">
        <f>IF($C259="OK",_xlfn.NUMBERVALUE(Plantilla!CH270),"")</f>
        <v/>
      </c>
      <c r="CK259" s="6" t="str">
        <f>IF($C259="OK",_xlfn.NUMBERVALUE(Plantilla!CI270),"")</f>
        <v/>
      </c>
      <c r="CL259" s="6" t="str">
        <f>IF($C259="OK",_xlfn.NUMBERVALUE(Plantilla!CJ270),"")</f>
        <v/>
      </c>
      <c r="CM259" t="str">
        <f>IF($C259="OK",TEXT(Plantilla!CK270,"#"),"")</f>
        <v/>
      </c>
      <c r="CN259" s="6" t="str">
        <f>IF($C259="OK",_xlfn.NUMBERVALUE(Plantilla!CL270),"")</f>
        <v/>
      </c>
      <c r="CO259" s="6" t="str">
        <f>IF($C259="OK",_xlfn.NUMBERVALUE(Plantilla!CM270),"")</f>
        <v/>
      </c>
      <c r="CP259" s="110" t="str">
        <f>IF($C259="OK",_xlfn.NUMBERVALUE(Plantilla!CN270),"")</f>
        <v/>
      </c>
      <c r="CQ259" s="6" t="str">
        <f>IF($C259="OK",_xlfn.NUMBERVALUE(Plantilla!CO270),"")</f>
        <v/>
      </c>
      <c r="CR259" s="109" t="str">
        <f>IF($C259="OK",_xlfn.NUMBERVALUE(Plantilla!CP270),"")</f>
        <v/>
      </c>
      <c r="CS259" s="110" t="str">
        <f>IF($C259="OK",_xlfn.NUMBERVALUE(Plantilla!CQ270),"")</f>
        <v/>
      </c>
      <c r="CT259" s="6" t="str">
        <f>IF($C259="OK",_xlfn.NUMBERVALUE(Plantilla!CR270),"")</f>
        <v/>
      </c>
      <c r="CU259" s="109" t="str">
        <f>IF($C259="OK",_xlfn.NUMBERVALUE(Plantilla!CS270),"")</f>
        <v/>
      </c>
      <c r="CV259" s="110" t="str">
        <f>IF($C259="OK",_xlfn.NUMBERVALUE(Plantilla!CT270),"")</f>
        <v/>
      </c>
      <c r="CW259" s="6" t="str">
        <f>IF($C259="OK",_xlfn.NUMBERVALUE(Plantilla!CU270),"")</f>
        <v/>
      </c>
      <c r="CX259" s="82" t="str">
        <f>IF($C259="OK",_xlfn.NUMBERVALUE(Plantilla!CV270),"")</f>
        <v/>
      </c>
      <c r="CY259" s="6" t="str">
        <f>IF($C259="OK",_xlfn.NUMBERVALUE(Plantilla!CW270),"")</f>
        <v/>
      </c>
      <c r="CZ259" s="82" t="str">
        <f>IF($C259="OK",_xlfn.NUMBERVALUE(Plantilla!CX270),"")</f>
        <v/>
      </c>
      <c r="DA259" s="6" t="str">
        <f>IF($C259="OK",_xlfn.NUMBERVALUE(Plantilla!CY270),"")</f>
        <v/>
      </c>
      <c r="DB259" s="109" t="str">
        <f>IF($C259="OK",_xlfn.NUMBERVALUE(Plantilla!CZ270),"")</f>
        <v/>
      </c>
      <c r="DC259" s="6" t="str">
        <f>IF($C259="OK",_xlfn.NUMBERVALUE(Plantilla!DA270),"")</f>
        <v/>
      </c>
      <c r="DD259" s="6" t="str">
        <f>IF($C259="OK",TEXT(Plantilla!DB270,"#"),"")</f>
        <v/>
      </c>
      <c r="DE259" s="6" t="str">
        <f>IF($C259="OK",_xlfn.NUMBERVALUE(Plantilla!DC270),"")</f>
        <v/>
      </c>
      <c r="DF259" s="4" t="str">
        <f>IF($C259="OK",_xlfn.NUMBERVALUE(Plantilla!DD270),"")</f>
        <v/>
      </c>
      <c r="DG259" s="6" t="str">
        <f>IF($C259="OK",_xlfn.NUMBERVALUE(Plantilla!DE270),"")</f>
        <v/>
      </c>
      <c r="DH259" s="6" t="str">
        <f>IF($C259="OK",_xlfn.NUMBERVALUE(Plantilla!DF270),"")</f>
        <v/>
      </c>
      <c r="DI259" s="6" t="str">
        <f>IF($C259="OK",_xlfn.NUMBERVALUE(Plantilla!DG270),"")</f>
        <v/>
      </c>
      <c r="DJ259" s="6" t="str">
        <f>IF($C259="OK",_xlfn.NUMBERVALUE(Plantilla!DH270),"")</f>
        <v/>
      </c>
      <c r="DK259" s="6" t="str">
        <f>IF($C259="OK",_xlfn.NUMBERVALUE(Plantilla!DI270),"")</f>
        <v/>
      </c>
      <c r="DL259" s="6" t="str">
        <f>IF($C259="OK",_xlfn.NUMBERVALUE(Plantilla!DJ270),"")</f>
        <v/>
      </c>
      <c r="DM259" s="6" t="str">
        <f>IF($C259="OK",_xlfn.NUMBERVALUE(Plantilla!DK270),"")</f>
        <v/>
      </c>
      <c r="DN259" s="6" t="str">
        <f>IF($C259="OK",_xlfn.NUMBERVALUE(Plantilla!DL270),"")</f>
        <v/>
      </c>
      <c r="DO259" s="6" t="str">
        <f>IF($C259="OK",_xlfn.NUMBERVALUE(Plantilla!DM270),"")</f>
        <v/>
      </c>
      <c r="DP259" s="6" t="str">
        <f>IF($C259="OK",_xlfn.NUMBERVALUE(Plantilla!DN270),"")</f>
        <v/>
      </c>
      <c r="DQ259" s="6" t="str">
        <f>IF($C259="OK",_xlfn.NUMBERVALUE(Plantilla!DO270),"")</f>
        <v/>
      </c>
      <c r="DR259" s="6" t="str">
        <f>IF($C259="OK",_xlfn.NUMBERVALUE(Plantilla!DP270),"")</f>
        <v/>
      </c>
      <c r="DS259" t="str">
        <f>IF($C259="OK",TEXT(Plantilla!DR270,"#"),"")</f>
        <v/>
      </c>
      <c r="DT259" s="6"/>
    </row>
    <row r="260" spans="1:124" x14ac:dyDescent="0.25">
      <c r="A260" t="str">
        <f>IF(Plantilla!$I$6="¡Perfecto!, Guarda el archivo y adjúntalo a tu interfaz de Nómina Electrónica","OK","Error")</f>
        <v>OK</v>
      </c>
      <c r="B260" t="str">
        <f>IF(Plantilla!$I$6="¡Perfecto!, Guarda el archivo y adjúntalo a tu interfaz de Nómina Electrónica",MID(Plantilla!$D$2,SEARCH("V",Plantilla!$D$2),10),"")</f>
        <v>V2.0</v>
      </c>
      <c r="C260" t="str">
        <f>Plantilla!C271</f>
        <v/>
      </c>
      <c r="D260" t="str">
        <f>IF($C260="OK",Plantilla!B271,"")</f>
        <v/>
      </c>
      <c r="E260" t="str">
        <f>IF($C260="OK",
   VLOOKUP(Plantilla!$E$4,'Tablas '!$AP$4:$AT$6,5,FALSE),
"")</f>
        <v/>
      </c>
      <c r="F260" t="str">
        <f>IF($C260="OK",TEXT(Plantilla!D271,"#"),"")</f>
        <v/>
      </c>
      <c r="G260" t="str">
        <f>IF($C260="OK",
   VLOOKUP(Plantilla!E271,'Tablas '!$B$4:$C$14,2,FALSE),
"")</f>
        <v/>
      </c>
      <c r="H260" t="str">
        <f>IF($C260="OK",TEXT(Plantilla!F271,"#"),"")</f>
        <v/>
      </c>
      <c r="I260" t="str">
        <f>IF($C260="OK",TEXT(Plantilla!G271,"#"),"")</f>
        <v/>
      </c>
      <c r="J260" t="str">
        <f>IF($C260="OK",TEXT(Plantilla!H271,"#"),"")</f>
        <v/>
      </c>
      <c r="K260" t="str">
        <f>IF($C260="OK",TEXT(Plantilla!I271,"#"),"")</f>
        <v/>
      </c>
      <c r="L260" t="str">
        <f>IF($C260="OK",TEXT(Plantilla!J271,"#"),"")</f>
        <v/>
      </c>
      <c r="M260" t="str">
        <f>IF($C260="OK",TEXT(Plantilla!K271,"#"),"")</f>
        <v/>
      </c>
      <c r="N260" t="str">
        <f>IF($C260="OK",
   CONCATENATE(YEAR(Plantilla!L271),"-",TEXT(MONTH(Plantilla!L271),"00"),"-",TEXT(DAY(Plantilla!L271),"00")),
"")</f>
        <v/>
      </c>
      <c r="O260" t="str">
        <f>IF($C260="OK",_xlfn.NUMBERVALUE(Plantilla!M271),"")</f>
        <v/>
      </c>
      <c r="P260" t="str">
        <f>IF($C260="OK",
   IF(Plantilla!N271&lt;&gt;"",
      CONCATENATE(YEAR(Plantilla!N271),"-",TEXT(MONTH(Plantilla!N271),"00"),"-",TEXT(DAY(Plantilla!N271),"00")),
   ""),
"")</f>
        <v/>
      </c>
      <c r="Q260" t="str">
        <f>IF($C260="OK",
   VLOOKUP(Plantilla!O271,'Tablas '!$E$4:$F$19,2,FALSE),
"")</f>
        <v/>
      </c>
      <c r="R260" t="str">
        <f>IF($C260="OK",
   VLOOKUP(Plantilla!P271,'Tablas '!$H$4:$I$5,2,FALSE),
"")</f>
        <v/>
      </c>
      <c r="S260" t="str">
        <f>IF($C260="OK",
   VLOOKUP(Plantilla!Q271,'Tablas '!$K$4:$L$8,2,FALSE),
"")</f>
        <v/>
      </c>
      <c r="T260" t="str">
        <f>IF($C260="OK",
   VLOOKUP(Plantilla!R271,'Tablas '!$AE$4:$AF$6,2,FALSE),
"")</f>
        <v/>
      </c>
      <c r="U260" t="str">
        <f>IF($C260="OK",
   VLOOKUP(Plantilla!S271,'Tablas '!$AE$4:$AF$6,2,FALSE),
"")</f>
        <v/>
      </c>
      <c r="V260" t="str">
        <f>IF($C260="OK",TEXT(Plantilla!T271,"#"),"")</f>
        <v/>
      </c>
      <c r="W260" s="84" t="str">
        <f>IF($C260="OK",
   VLOOKUP(Plantilla!U271,'Tablas '!$AM$4:$AN$1126,2,FALSE),
"")</f>
        <v/>
      </c>
      <c r="X260" t="str">
        <f>IF($C260="OK",TEXT(Plantilla!V271,"#"),"")</f>
        <v/>
      </c>
      <c r="Y260" t="str">
        <f>IF($C260="OK",
   CONCATENATE(YEAR(Plantilla!W271),"-",TEXT(MONTH(Plantilla!W271),"00"),"-",TEXT(DAY(Plantilla!W271),"00")),
"")</f>
        <v/>
      </c>
      <c r="Z260" t="str">
        <f>IF($C260="OK",
   CONCATENATE(YEAR(Plantilla!X271),"-",TEXT(MONTH(Plantilla!X271),"00"),"-",TEXT(DAY(Plantilla!X271),"00")),
"")</f>
        <v/>
      </c>
      <c r="AA260" t="str">
        <f>IF($C260="OK",
   TEXT(VLOOKUP(Plantilla!Y271,'Tablas '!$Q$4:$R$9,2,FALSE),"#"),
"")</f>
        <v/>
      </c>
      <c r="AB260" t="str">
        <f>IF($C260="OK",
   CONCATENATE(YEAR(Plantilla!Z271),"-",TEXT(MONTH(Plantilla!Z271),"00"),"-",TEXT(DAY(Plantilla!Z271),"00")),
"")</f>
        <v/>
      </c>
      <c r="AC260" t="str">
        <f>IF($C260="OK",
   TEXT(VLOOKUP(Plantilla!AA271,'Tablas '!$T$4:$U$13,2,FALSE),"#"),
"")</f>
        <v/>
      </c>
      <c r="AD260" t="str">
        <f>IF($C260="OK",TEXT(Plantilla!AB271,"#"),"")</f>
        <v/>
      </c>
      <c r="AE260" t="str">
        <f>IF($C260="OK",
   IF(Plantilla!AC271&lt;&gt;"",
      TEXT(VLOOKUP(Plantilla!AC271,'Tablas '!$W$4:$X$7,2,FALSE),"#"),
   ""),
"")</f>
        <v/>
      </c>
      <c r="AF260" t="str">
        <f>IF($C260="OK",TEXT(Plantilla!AD271,"#"),"")</f>
        <v/>
      </c>
      <c r="AG260" s="6" t="str">
        <f>IF($C260="OK",_xlfn.NUMBERVALUE(Plantilla!AE271),"")</f>
        <v/>
      </c>
      <c r="AH260" s="4" t="str">
        <f>IF($C260="OK",_xlfn.NUMBERVALUE(Plantilla!AF271),"")</f>
        <v/>
      </c>
      <c r="AI260" s="6" t="str">
        <f>IF($C260="OK",_xlfn.NUMBERVALUE(Plantilla!AG271),"")</f>
        <v/>
      </c>
      <c r="AJ260" s="6" t="str">
        <f>IF($C260="OK",_xlfn.NUMBERVALUE(Plantilla!AH271),"")</f>
        <v/>
      </c>
      <c r="AK260" s="6" t="str">
        <f>IF($C260="OK",_xlfn.NUMBERVALUE(Plantilla!AI271),"")</f>
        <v/>
      </c>
      <c r="AL260" s="6" t="str">
        <f>IF($C260="OK",_xlfn.NUMBERVALUE(Plantilla!AJ271),"")</f>
        <v/>
      </c>
      <c r="AM260" s="4" t="str">
        <f>IF($C260="OK",_xlfn.NUMBERVALUE(Plantilla!AK271),"")</f>
        <v/>
      </c>
      <c r="AN260" s="6" t="str">
        <f>IF($C260="OK",_xlfn.NUMBERVALUE(Plantilla!AL271),"")</f>
        <v/>
      </c>
      <c r="AO260" s="4" t="str">
        <f>IF($C260="OK",_xlfn.NUMBERVALUE(Plantilla!AM271),"")</f>
        <v/>
      </c>
      <c r="AP260" s="6" t="str">
        <f>IF($C260="OK",_xlfn.NUMBERVALUE(Plantilla!AN271),"")</f>
        <v/>
      </c>
      <c r="AQ260" s="4" t="str">
        <f>IF($C260="OK",_xlfn.NUMBERVALUE(Plantilla!AO271),"")</f>
        <v/>
      </c>
      <c r="AR260" s="6" t="str">
        <f>IF($C260="OK",_xlfn.NUMBERVALUE(Plantilla!AP271),"")</f>
        <v/>
      </c>
      <c r="AS260" s="4" t="str">
        <f>IF($C260="OK",_xlfn.NUMBERVALUE(Plantilla!AQ271),"")</f>
        <v/>
      </c>
      <c r="AT260" s="6" t="str">
        <f>IF($C260="OK",_xlfn.NUMBERVALUE(Plantilla!AR271),"")</f>
        <v/>
      </c>
      <c r="AU260" s="4" t="str">
        <f>IF($C260="OK",_xlfn.NUMBERVALUE(Plantilla!AS271),"")</f>
        <v/>
      </c>
      <c r="AV260" s="6" t="str">
        <f>IF($C260="OK",_xlfn.NUMBERVALUE(Plantilla!AT271),"")</f>
        <v/>
      </c>
      <c r="AW260" s="4" t="str">
        <f>IF($C260="OK",_xlfn.NUMBERVALUE(Plantilla!AU271),"")</f>
        <v/>
      </c>
      <c r="AX260" s="6" t="str">
        <f>IF($C260="OK",_xlfn.NUMBERVALUE(Plantilla!AV271),"")</f>
        <v/>
      </c>
      <c r="AY260" s="4" t="str">
        <f>IF($C260="OK",_xlfn.NUMBERVALUE(Plantilla!AW271),"")</f>
        <v/>
      </c>
      <c r="AZ260" s="6" t="str">
        <f>IF($C260="OK",_xlfn.NUMBERVALUE(Plantilla!AX271),"")</f>
        <v/>
      </c>
      <c r="BA260" t="str">
        <f>IF($C260="OK",_xlfn.NUMBERVALUE(Plantilla!AY271),"")</f>
        <v/>
      </c>
      <c r="BB260" t="str">
        <f>IF($C260="OK",_xlfn.NUMBERVALUE(Plantilla!AZ271),"")</f>
        <v/>
      </c>
      <c r="BC260" s="4" t="str">
        <f>IF($C260="OK",_xlfn.NUMBERVALUE(Plantilla!BA271),"")</f>
        <v/>
      </c>
      <c r="BD260" s="6" t="str">
        <f>IF($C260="OK",_xlfn.NUMBERVALUE(Plantilla!BB271),"")</f>
        <v/>
      </c>
      <c r="BE260" s="4" t="str">
        <f>IF($C260="OK",_xlfn.NUMBERVALUE(Plantilla!BC271),"")</f>
        <v/>
      </c>
      <c r="BF260" s="6" t="str">
        <f>IF($C260="OK",_xlfn.NUMBERVALUE(Plantilla!BD271),"")</f>
        <v/>
      </c>
      <c r="BG260" s="4" t="str">
        <f>IF($C260="OK",_xlfn.NUMBERVALUE(Plantilla!BE271),"")</f>
        <v/>
      </c>
      <c r="BH260" s="6" t="str">
        <f>IF($C260="OK",_xlfn.NUMBERVALUE(Plantilla!BF271),"")</f>
        <v/>
      </c>
      <c r="BI260" s="110" t="str">
        <f>IF($C260="OK",_xlfn.NUMBERVALUE(Plantilla!BG271),"")</f>
        <v/>
      </c>
      <c r="BJ260" s="6" t="str">
        <f>IF($C260="OK",_xlfn.NUMBERVALUE(Plantilla!BH271),"")</f>
        <v/>
      </c>
      <c r="BK260" s="109" t="str">
        <f>IF($C260="OK",_xlfn.NUMBERVALUE(Plantilla!BI271),"")</f>
        <v/>
      </c>
      <c r="BL260" s="6" t="str">
        <f>IF($C260="OK",
   IF(Plantilla!BJ271&lt;&gt;"",
      TEXT(VLOOKUP(Plantilla!BJ271,'Tablas '!$Z$4:$AA$6,2,FALSE),"#"),
   ""),
"")</f>
        <v/>
      </c>
      <c r="BM260" s="4" t="str">
        <f>IF($C260="OK",_xlfn.NUMBERVALUE(Plantilla!BK271),"")</f>
        <v/>
      </c>
      <c r="BN260" s="4" t="str">
        <f>IF($C260="OK",_xlfn.NUMBERVALUE(Plantilla!BL271),"")</f>
        <v/>
      </c>
      <c r="BO260" s="6" t="str">
        <f>IF($C260="OK",_xlfn.NUMBERVALUE(Plantilla!BM271),"")</f>
        <v/>
      </c>
      <c r="BP260" s="4" t="str">
        <f>IF($C260="OK",_xlfn.NUMBERVALUE(Plantilla!BN271),"")</f>
        <v/>
      </c>
      <c r="BQ260" s="6" t="str">
        <f>IF($C260="OK",_xlfn.NUMBERVALUE(Plantilla!BO271),"")</f>
        <v/>
      </c>
      <c r="BR260" s="4" t="str">
        <f>IF($C260="OK",_xlfn.NUMBERVALUE(Plantilla!BP271),"")</f>
        <v/>
      </c>
      <c r="BS260" s="6" t="str">
        <f>IF($C260="OK",_xlfn.NUMBERVALUE(Plantilla!BQ271),"")</f>
        <v/>
      </c>
      <c r="BT260" s="4" t="str">
        <f>IF($C260="OK",_xlfn.NUMBERVALUE(Plantilla!BR271),"")</f>
        <v/>
      </c>
      <c r="BU260" s="6" t="str">
        <f>IF($C260="OK",_xlfn.NUMBERVALUE(Plantilla!BS271),"")</f>
        <v/>
      </c>
      <c r="BV260" s="6" t="str">
        <f>IF($C260="OK",_xlfn.NUMBERVALUE(Plantilla!BT271),"")</f>
        <v/>
      </c>
      <c r="BW260" s="6" t="str">
        <f>IF($C260="OK",_xlfn.NUMBERVALUE(Plantilla!BU271),"")</f>
        <v/>
      </c>
      <c r="BX260" s="6" t="str">
        <f>IF($C260="OK",_xlfn.NUMBERVALUE(Plantilla!BV271),"")</f>
        <v/>
      </c>
      <c r="BY260" s="6" t="str">
        <f>IF($C260="OK",_xlfn.NUMBERVALUE(Plantilla!BW271),"")</f>
        <v/>
      </c>
      <c r="BZ260" s="6" t="str">
        <f>IF($C260="OK",_xlfn.NUMBERVALUE(Plantilla!BX271),"")</f>
        <v/>
      </c>
      <c r="CA260" s="6" t="str">
        <f>IF($C260="OK",_xlfn.NUMBERVALUE(Plantilla!BY271),"")</f>
        <v/>
      </c>
      <c r="CB260" s="6" t="str">
        <f>IF($C260="OK",_xlfn.NUMBERVALUE(Plantilla!BZ271),"")</f>
        <v/>
      </c>
      <c r="CC260" s="6" t="str">
        <f>IF($C260="OK",_xlfn.NUMBERVALUE(Plantilla!CA271),"")</f>
        <v/>
      </c>
      <c r="CD260" s="6" t="str">
        <f>IF($C260="OK",_xlfn.NUMBERVALUE(Plantilla!CB271),"")</f>
        <v/>
      </c>
      <c r="CE260" s="6" t="str">
        <f>IF($C260="OK",_xlfn.NUMBERVALUE(Plantilla!CC271),"")</f>
        <v/>
      </c>
      <c r="CF260" s="4" t="str">
        <f>IF($C260="OK",_xlfn.NUMBERVALUE(Plantilla!CD271),"")</f>
        <v/>
      </c>
      <c r="CG260" s="6" t="str">
        <f>IF($C260="OK",_xlfn.NUMBERVALUE(Plantilla!CE271),"")</f>
        <v/>
      </c>
      <c r="CH260" s="6" t="str">
        <f>IF($C260="OK",_xlfn.NUMBERVALUE(Plantilla!CF271),"")</f>
        <v/>
      </c>
      <c r="CI260" s="6" t="str">
        <f>IF($C260="OK",_xlfn.NUMBERVALUE(Plantilla!CG271),"")</f>
        <v/>
      </c>
      <c r="CJ260" s="6" t="str">
        <f>IF($C260="OK",_xlfn.NUMBERVALUE(Plantilla!CH271),"")</f>
        <v/>
      </c>
      <c r="CK260" s="6" t="str">
        <f>IF($C260="OK",_xlfn.NUMBERVALUE(Plantilla!CI271),"")</f>
        <v/>
      </c>
      <c r="CL260" s="6" t="str">
        <f>IF($C260="OK",_xlfn.NUMBERVALUE(Plantilla!CJ271),"")</f>
        <v/>
      </c>
      <c r="CM260" t="str">
        <f>IF($C260="OK",TEXT(Plantilla!CK271,"#"),"")</f>
        <v/>
      </c>
      <c r="CN260" s="6" t="str">
        <f>IF($C260="OK",_xlfn.NUMBERVALUE(Plantilla!CL271),"")</f>
        <v/>
      </c>
      <c r="CO260" s="6" t="str">
        <f>IF($C260="OK",_xlfn.NUMBERVALUE(Plantilla!CM271),"")</f>
        <v/>
      </c>
      <c r="CP260" s="110" t="str">
        <f>IF($C260="OK",_xlfn.NUMBERVALUE(Plantilla!CN271),"")</f>
        <v/>
      </c>
      <c r="CQ260" s="6" t="str">
        <f>IF($C260="OK",_xlfn.NUMBERVALUE(Plantilla!CO271),"")</f>
        <v/>
      </c>
      <c r="CR260" s="109" t="str">
        <f>IF($C260="OK",_xlfn.NUMBERVALUE(Plantilla!CP271),"")</f>
        <v/>
      </c>
      <c r="CS260" s="110" t="str">
        <f>IF($C260="OK",_xlfn.NUMBERVALUE(Plantilla!CQ271),"")</f>
        <v/>
      </c>
      <c r="CT260" s="6" t="str">
        <f>IF($C260="OK",_xlfn.NUMBERVALUE(Plantilla!CR271),"")</f>
        <v/>
      </c>
      <c r="CU260" s="109" t="str">
        <f>IF($C260="OK",_xlfn.NUMBERVALUE(Plantilla!CS271),"")</f>
        <v/>
      </c>
      <c r="CV260" s="110" t="str">
        <f>IF($C260="OK",_xlfn.NUMBERVALUE(Plantilla!CT271),"")</f>
        <v/>
      </c>
      <c r="CW260" s="6" t="str">
        <f>IF($C260="OK",_xlfn.NUMBERVALUE(Plantilla!CU271),"")</f>
        <v/>
      </c>
      <c r="CX260" s="82" t="str">
        <f>IF($C260="OK",_xlfn.NUMBERVALUE(Plantilla!CV271),"")</f>
        <v/>
      </c>
      <c r="CY260" s="6" t="str">
        <f>IF($C260="OK",_xlfn.NUMBERVALUE(Plantilla!CW271),"")</f>
        <v/>
      </c>
      <c r="CZ260" s="82" t="str">
        <f>IF($C260="OK",_xlfn.NUMBERVALUE(Plantilla!CX271),"")</f>
        <v/>
      </c>
      <c r="DA260" s="6" t="str">
        <f>IF($C260="OK",_xlfn.NUMBERVALUE(Plantilla!CY271),"")</f>
        <v/>
      </c>
      <c r="DB260" s="109" t="str">
        <f>IF($C260="OK",_xlfn.NUMBERVALUE(Plantilla!CZ271),"")</f>
        <v/>
      </c>
      <c r="DC260" s="6" t="str">
        <f>IF($C260="OK",_xlfn.NUMBERVALUE(Plantilla!DA271),"")</f>
        <v/>
      </c>
      <c r="DD260" s="6" t="str">
        <f>IF($C260="OK",TEXT(Plantilla!DB271,"#"),"")</f>
        <v/>
      </c>
      <c r="DE260" s="6" t="str">
        <f>IF($C260="OK",_xlfn.NUMBERVALUE(Plantilla!DC271),"")</f>
        <v/>
      </c>
      <c r="DF260" s="4" t="str">
        <f>IF($C260="OK",_xlfn.NUMBERVALUE(Plantilla!DD271),"")</f>
        <v/>
      </c>
      <c r="DG260" s="6" t="str">
        <f>IF($C260="OK",_xlfn.NUMBERVALUE(Plantilla!DE271),"")</f>
        <v/>
      </c>
      <c r="DH260" s="6" t="str">
        <f>IF($C260="OK",_xlfn.NUMBERVALUE(Plantilla!DF271),"")</f>
        <v/>
      </c>
      <c r="DI260" s="6" t="str">
        <f>IF($C260="OK",_xlfn.NUMBERVALUE(Plantilla!DG271),"")</f>
        <v/>
      </c>
      <c r="DJ260" s="6" t="str">
        <f>IF($C260="OK",_xlfn.NUMBERVALUE(Plantilla!DH271),"")</f>
        <v/>
      </c>
      <c r="DK260" s="6" t="str">
        <f>IF($C260="OK",_xlfn.NUMBERVALUE(Plantilla!DI271),"")</f>
        <v/>
      </c>
      <c r="DL260" s="6" t="str">
        <f>IF($C260="OK",_xlfn.NUMBERVALUE(Plantilla!DJ271),"")</f>
        <v/>
      </c>
      <c r="DM260" s="6" t="str">
        <f>IF($C260="OK",_xlfn.NUMBERVALUE(Plantilla!DK271),"")</f>
        <v/>
      </c>
      <c r="DN260" s="6" t="str">
        <f>IF($C260="OK",_xlfn.NUMBERVALUE(Plantilla!DL271),"")</f>
        <v/>
      </c>
      <c r="DO260" s="6" t="str">
        <f>IF($C260="OK",_xlfn.NUMBERVALUE(Plantilla!DM271),"")</f>
        <v/>
      </c>
      <c r="DP260" s="6" t="str">
        <f>IF($C260="OK",_xlfn.NUMBERVALUE(Plantilla!DN271),"")</f>
        <v/>
      </c>
      <c r="DQ260" s="6" t="str">
        <f>IF($C260="OK",_xlfn.NUMBERVALUE(Plantilla!DO271),"")</f>
        <v/>
      </c>
      <c r="DR260" s="6" t="str">
        <f>IF($C260="OK",_xlfn.NUMBERVALUE(Plantilla!DP271),"")</f>
        <v/>
      </c>
      <c r="DS260" t="str">
        <f>IF($C260="OK",TEXT(Plantilla!DR271,"#"),"")</f>
        <v/>
      </c>
      <c r="DT260" s="6"/>
    </row>
    <row r="261" spans="1:124" x14ac:dyDescent="0.25">
      <c r="A261" t="str">
        <f>IF(Plantilla!$I$6="¡Perfecto!, Guarda el archivo y adjúntalo a tu interfaz de Nómina Electrónica","OK","Error")</f>
        <v>OK</v>
      </c>
      <c r="B261" t="str">
        <f>IF(Plantilla!$I$6="¡Perfecto!, Guarda el archivo y adjúntalo a tu interfaz de Nómina Electrónica",MID(Plantilla!$D$2,SEARCH("V",Plantilla!$D$2),10),"")</f>
        <v>V2.0</v>
      </c>
      <c r="C261" t="str">
        <f>Plantilla!C272</f>
        <v/>
      </c>
      <c r="D261" t="str">
        <f>IF($C261="OK",Plantilla!B272,"")</f>
        <v/>
      </c>
      <c r="E261" t="str">
        <f>IF($C261="OK",
   VLOOKUP(Plantilla!$E$4,'Tablas '!$AP$4:$AT$6,5,FALSE),
"")</f>
        <v/>
      </c>
      <c r="F261" t="str">
        <f>IF($C261="OK",TEXT(Plantilla!D272,"#"),"")</f>
        <v/>
      </c>
      <c r="G261" t="str">
        <f>IF($C261="OK",
   VLOOKUP(Plantilla!E272,'Tablas '!$B$4:$C$14,2,FALSE),
"")</f>
        <v/>
      </c>
      <c r="H261" t="str">
        <f>IF($C261="OK",TEXT(Plantilla!F272,"#"),"")</f>
        <v/>
      </c>
      <c r="I261" t="str">
        <f>IF($C261="OK",TEXT(Plantilla!G272,"#"),"")</f>
        <v/>
      </c>
      <c r="J261" t="str">
        <f>IF($C261="OK",TEXT(Plantilla!H272,"#"),"")</f>
        <v/>
      </c>
      <c r="K261" t="str">
        <f>IF($C261="OK",TEXT(Plantilla!I272,"#"),"")</f>
        <v/>
      </c>
      <c r="L261" t="str">
        <f>IF($C261="OK",TEXT(Plantilla!J272,"#"),"")</f>
        <v/>
      </c>
      <c r="M261" t="str">
        <f>IF($C261="OK",TEXT(Plantilla!K272,"#"),"")</f>
        <v/>
      </c>
      <c r="N261" t="str">
        <f>IF($C261="OK",
   CONCATENATE(YEAR(Plantilla!L272),"-",TEXT(MONTH(Plantilla!L272),"00"),"-",TEXT(DAY(Plantilla!L272),"00")),
"")</f>
        <v/>
      </c>
      <c r="O261" t="str">
        <f>IF($C261="OK",_xlfn.NUMBERVALUE(Plantilla!M272),"")</f>
        <v/>
      </c>
      <c r="P261" t="str">
        <f>IF($C261="OK",
   IF(Plantilla!N272&lt;&gt;"",
      CONCATENATE(YEAR(Plantilla!N272),"-",TEXT(MONTH(Plantilla!N272),"00"),"-",TEXT(DAY(Plantilla!N272),"00")),
   ""),
"")</f>
        <v/>
      </c>
      <c r="Q261" t="str">
        <f>IF($C261="OK",
   VLOOKUP(Plantilla!O272,'Tablas '!$E$4:$F$19,2,FALSE),
"")</f>
        <v/>
      </c>
      <c r="R261" t="str">
        <f>IF($C261="OK",
   VLOOKUP(Plantilla!P272,'Tablas '!$H$4:$I$5,2,FALSE),
"")</f>
        <v/>
      </c>
      <c r="S261" t="str">
        <f>IF($C261="OK",
   VLOOKUP(Plantilla!Q272,'Tablas '!$K$4:$L$8,2,FALSE),
"")</f>
        <v/>
      </c>
      <c r="T261" t="str">
        <f>IF($C261="OK",
   VLOOKUP(Plantilla!R272,'Tablas '!$AE$4:$AF$6,2,FALSE),
"")</f>
        <v/>
      </c>
      <c r="U261" t="str">
        <f>IF($C261="OK",
   VLOOKUP(Plantilla!S272,'Tablas '!$AE$4:$AF$6,2,FALSE),
"")</f>
        <v/>
      </c>
      <c r="V261" t="str">
        <f>IF($C261="OK",TEXT(Plantilla!T272,"#"),"")</f>
        <v/>
      </c>
      <c r="W261" s="84" t="str">
        <f>IF($C261="OK",
   VLOOKUP(Plantilla!U272,'Tablas '!$AM$4:$AN$1126,2,FALSE),
"")</f>
        <v/>
      </c>
      <c r="X261" t="str">
        <f>IF($C261="OK",TEXT(Plantilla!V272,"#"),"")</f>
        <v/>
      </c>
      <c r="Y261" t="str">
        <f>IF($C261="OK",
   CONCATENATE(YEAR(Plantilla!W272),"-",TEXT(MONTH(Plantilla!W272),"00"),"-",TEXT(DAY(Plantilla!W272),"00")),
"")</f>
        <v/>
      </c>
      <c r="Z261" t="str">
        <f>IF($C261="OK",
   CONCATENATE(YEAR(Plantilla!X272),"-",TEXT(MONTH(Plantilla!X272),"00"),"-",TEXT(DAY(Plantilla!X272),"00")),
"")</f>
        <v/>
      </c>
      <c r="AA261" t="str">
        <f>IF($C261="OK",
   TEXT(VLOOKUP(Plantilla!Y272,'Tablas '!$Q$4:$R$9,2,FALSE),"#"),
"")</f>
        <v/>
      </c>
      <c r="AB261" t="str">
        <f>IF($C261="OK",
   CONCATENATE(YEAR(Plantilla!Z272),"-",TEXT(MONTH(Plantilla!Z272),"00"),"-",TEXT(DAY(Plantilla!Z272),"00")),
"")</f>
        <v/>
      </c>
      <c r="AC261" t="str">
        <f>IF($C261="OK",
   TEXT(VLOOKUP(Plantilla!AA272,'Tablas '!$T$4:$U$13,2,FALSE),"#"),
"")</f>
        <v/>
      </c>
      <c r="AD261" t="str">
        <f>IF($C261="OK",TEXT(Plantilla!AB272,"#"),"")</f>
        <v/>
      </c>
      <c r="AE261" t="str">
        <f>IF($C261="OK",
   IF(Plantilla!AC272&lt;&gt;"",
      TEXT(VLOOKUP(Plantilla!AC272,'Tablas '!$W$4:$X$7,2,FALSE),"#"),
   ""),
"")</f>
        <v/>
      </c>
      <c r="AF261" t="str">
        <f>IF($C261="OK",TEXT(Plantilla!AD272,"#"),"")</f>
        <v/>
      </c>
      <c r="AG261" s="6" t="str">
        <f>IF($C261="OK",_xlfn.NUMBERVALUE(Plantilla!AE272),"")</f>
        <v/>
      </c>
      <c r="AH261" s="4" t="str">
        <f>IF($C261="OK",_xlfn.NUMBERVALUE(Plantilla!AF272),"")</f>
        <v/>
      </c>
      <c r="AI261" s="6" t="str">
        <f>IF($C261="OK",_xlfn.NUMBERVALUE(Plantilla!AG272),"")</f>
        <v/>
      </c>
      <c r="AJ261" s="6" t="str">
        <f>IF($C261="OK",_xlfn.NUMBERVALUE(Plantilla!AH272),"")</f>
        <v/>
      </c>
      <c r="AK261" s="6" t="str">
        <f>IF($C261="OK",_xlfn.NUMBERVALUE(Plantilla!AI272),"")</f>
        <v/>
      </c>
      <c r="AL261" s="6" t="str">
        <f>IF($C261="OK",_xlfn.NUMBERVALUE(Plantilla!AJ272),"")</f>
        <v/>
      </c>
      <c r="AM261" s="4" t="str">
        <f>IF($C261="OK",_xlfn.NUMBERVALUE(Plantilla!AK272),"")</f>
        <v/>
      </c>
      <c r="AN261" s="6" t="str">
        <f>IF($C261="OK",_xlfn.NUMBERVALUE(Plantilla!AL272),"")</f>
        <v/>
      </c>
      <c r="AO261" s="4" t="str">
        <f>IF($C261="OK",_xlfn.NUMBERVALUE(Plantilla!AM272),"")</f>
        <v/>
      </c>
      <c r="AP261" s="6" t="str">
        <f>IF($C261="OK",_xlfn.NUMBERVALUE(Plantilla!AN272),"")</f>
        <v/>
      </c>
      <c r="AQ261" s="4" t="str">
        <f>IF($C261="OK",_xlfn.NUMBERVALUE(Plantilla!AO272),"")</f>
        <v/>
      </c>
      <c r="AR261" s="6" t="str">
        <f>IF($C261="OK",_xlfn.NUMBERVALUE(Plantilla!AP272),"")</f>
        <v/>
      </c>
      <c r="AS261" s="4" t="str">
        <f>IF($C261="OK",_xlfn.NUMBERVALUE(Plantilla!AQ272),"")</f>
        <v/>
      </c>
      <c r="AT261" s="6" t="str">
        <f>IF($C261="OK",_xlfn.NUMBERVALUE(Plantilla!AR272),"")</f>
        <v/>
      </c>
      <c r="AU261" s="4" t="str">
        <f>IF($C261="OK",_xlfn.NUMBERVALUE(Plantilla!AS272),"")</f>
        <v/>
      </c>
      <c r="AV261" s="6" t="str">
        <f>IF($C261="OK",_xlfn.NUMBERVALUE(Plantilla!AT272),"")</f>
        <v/>
      </c>
      <c r="AW261" s="4" t="str">
        <f>IF($C261="OK",_xlfn.NUMBERVALUE(Plantilla!AU272),"")</f>
        <v/>
      </c>
      <c r="AX261" s="6" t="str">
        <f>IF($C261="OK",_xlfn.NUMBERVALUE(Plantilla!AV272),"")</f>
        <v/>
      </c>
      <c r="AY261" s="4" t="str">
        <f>IF($C261="OK",_xlfn.NUMBERVALUE(Plantilla!AW272),"")</f>
        <v/>
      </c>
      <c r="AZ261" s="6" t="str">
        <f>IF($C261="OK",_xlfn.NUMBERVALUE(Plantilla!AX272),"")</f>
        <v/>
      </c>
      <c r="BA261" t="str">
        <f>IF($C261="OK",_xlfn.NUMBERVALUE(Plantilla!AY272),"")</f>
        <v/>
      </c>
      <c r="BB261" t="str">
        <f>IF($C261="OK",_xlfn.NUMBERVALUE(Plantilla!AZ272),"")</f>
        <v/>
      </c>
      <c r="BC261" s="4" t="str">
        <f>IF($C261="OK",_xlfn.NUMBERVALUE(Plantilla!BA272),"")</f>
        <v/>
      </c>
      <c r="BD261" s="6" t="str">
        <f>IF($C261="OK",_xlfn.NUMBERVALUE(Plantilla!BB272),"")</f>
        <v/>
      </c>
      <c r="BE261" s="4" t="str">
        <f>IF($C261="OK",_xlfn.NUMBERVALUE(Plantilla!BC272),"")</f>
        <v/>
      </c>
      <c r="BF261" s="6" t="str">
        <f>IF($C261="OK",_xlfn.NUMBERVALUE(Plantilla!BD272),"")</f>
        <v/>
      </c>
      <c r="BG261" s="4" t="str">
        <f>IF($C261="OK",_xlfn.NUMBERVALUE(Plantilla!BE272),"")</f>
        <v/>
      </c>
      <c r="BH261" s="6" t="str">
        <f>IF($C261="OK",_xlfn.NUMBERVALUE(Plantilla!BF272),"")</f>
        <v/>
      </c>
      <c r="BI261" s="110" t="str">
        <f>IF($C261="OK",_xlfn.NUMBERVALUE(Plantilla!BG272),"")</f>
        <v/>
      </c>
      <c r="BJ261" s="6" t="str">
        <f>IF($C261="OK",_xlfn.NUMBERVALUE(Plantilla!BH272),"")</f>
        <v/>
      </c>
      <c r="BK261" s="109" t="str">
        <f>IF($C261="OK",_xlfn.NUMBERVALUE(Plantilla!BI272),"")</f>
        <v/>
      </c>
      <c r="BL261" s="6" t="str">
        <f>IF($C261="OK",
   IF(Plantilla!BJ272&lt;&gt;"",
      TEXT(VLOOKUP(Plantilla!BJ272,'Tablas '!$Z$4:$AA$6,2,FALSE),"#"),
   ""),
"")</f>
        <v/>
      </c>
      <c r="BM261" s="4" t="str">
        <f>IF($C261="OK",_xlfn.NUMBERVALUE(Plantilla!BK272),"")</f>
        <v/>
      </c>
      <c r="BN261" s="4" t="str">
        <f>IF($C261="OK",_xlfn.NUMBERVALUE(Plantilla!BL272),"")</f>
        <v/>
      </c>
      <c r="BO261" s="6" t="str">
        <f>IF($C261="OK",_xlfn.NUMBERVALUE(Plantilla!BM272),"")</f>
        <v/>
      </c>
      <c r="BP261" s="4" t="str">
        <f>IF($C261="OK",_xlfn.NUMBERVALUE(Plantilla!BN272),"")</f>
        <v/>
      </c>
      <c r="BQ261" s="6" t="str">
        <f>IF($C261="OK",_xlfn.NUMBERVALUE(Plantilla!BO272),"")</f>
        <v/>
      </c>
      <c r="BR261" s="4" t="str">
        <f>IF($C261="OK",_xlfn.NUMBERVALUE(Plantilla!BP272),"")</f>
        <v/>
      </c>
      <c r="BS261" s="6" t="str">
        <f>IF($C261="OK",_xlfn.NUMBERVALUE(Plantilla!BQ272),"")</f>
        <v/>
      </c>
      <c r="BT261" s="4" t="str">
        <f>IF($C261="OK",_xlfn.NUMBERVALUE(Plantilla!BR272),"")</f>
        <v/>
      </c>
      <c r="BU261" s="6" t="str">
        <f>IF($C261="OK",_xlfn.NUMBERVALUE(Plantilla!BS272),"")</f>
        <v/>
      </c>
      <c r="BV261" s="6" t="str">
        <f>IF($C261="OK",_xlfn.NUMBERVALUE(Plantilla!BT272),"")</f>
        <v/>
      </c>
      <c r="BW261" s="6" t="str">
        <f>IF($C261="OK",_xlfn.NUMBERVALUE(Plantilla!BU272),"")</f>
        <v/>
      </c>
      <c r="BX261" s="6" t="str">
        <f>IF($C261="OK",_xlfn.NUMBERVALUE(Plantilla!BV272),"")</f>
        <v/>
      </c>
      <c r="BY261" s="6" t="str">
        <f>IF($C261="OK",_xlfn.NUMBERVALUE(Plantilla!BW272),"")</f>
        <v/>
      </c>
      <c r="BZ261" s="6" t="str">
        <f>IF($C261="OK",_xlfn.NUMBERVALUE(Plantilla!BX272),"")</f>
        <v/>
      </c>
      <c r="CA261" s="6" t="str">
        <f>IF($C261="OK",_xlfn.NUMBERVALUE(Plantilla!BY272),"")</f>
        <v/>
      </c>
      <c r="CB261" s="6" t="str">
        <f>IF($C261="OK",_xlfn.NUMBERVALUE(Plantilla!BZ272),"")</f>
        <v/>
      </c>
      <c r="CC261" s="6" t="str">
        <f>IF($C261="OK",_xlfn.NUMBERVALUE(Plantilla!CA272),"")</f>
        <v/>
      </c>
      <c r="CD261" s="6" t="str">
        <f>IF($C261="OK",_xlfn.NUMBERVALUE(Plantilla!CB272),"")</f>
        <v/>
      </c>
      <c r="CE261" s="6" t="str">
        <f>IF($C261="OK",_xlfn.NUMBERVALUE(Plantilla!CC272),"")</f>
        <v/>
      </c>
      <c r="CF261" s="4" t="str">
        <f>IF($C261="OK",_xlfn.NUMBERVALUE(Plantilla!CD272),"")</f>
        <v/>
      </c>
      <c r="CG261" s="6" t="str">
        <f>IF($C261="OK",_xlfn.NUMBERVALUE(Plantilla!CE272),"")</f>
        <v/>
      </c>
      <c r="CH261" s="6" t="str">
        <f>IF($C261="OK",_xlfn.NUMBERVALUE(Plantilla!CF272),"")</f>
        <v/>
      </c>
      <c r="CI261" s="6" t="str">
        <f>IF($C261="OK",_xlfn.NUMBERVALUE(Plantilla!CG272),"")</f>
        <v/>
      </c>
      <c r="CJ261" s="6" t="str">
        <f>IF($C261="OK",_xlfn.NUMBERVALUE(Plantilla!CH272),"")</f>
        <v/>
      </c>
      <c r="CK261" s="6" t="str">
        <f>IF($C261="OK",_xlfn.NUMBERVALUE(Plantilla!CI272),"")</f>
        <v/>
      </c>
      <c r="CL261" s="6" t="str">
        <f>IF($C261="OK",_xlfn.NUMBERVALUE(Plantilla!CJ272),"")</f>
        <v/>
      </c>
      <c r="CM261" t="str">
        <f>IF($C261="OK",TEXT(Plantilla!CK272,"#"),"")</f>
        <v/>
      </c>
      <c r="CN261" s="6" t="str">
        <f>IF($C261="OK",_xlfn.NUMBERVALUE(Plantilla!CL272),"")</f>
        <v/>
      </c>
      <c r="CO261" s="6" t="str">
        <f>IF($C261="OK",_xlfn.NUMBERVALUE(Plantilla!CM272),"")</f>
        <v/>
      </c>
      <c r="CP261" s="110" t="str">
        <f>IF($C261="OK",_xlfn.NUMBERVALUE(Plantilla!CN272),"")</f>
        <v/>
      </c>
      <c r="CQ261" s="6" t="str">
        <f>IF($C261="OK",_xlfn.NUMBERVALUE(Plantilla!CO272),"")</f>
        <v/>
      </c>
      <c r="CR261" s="109" t="str">
        <f>IF($C261="OK",_xlfn.NUMBERVALUE(Plantilla!CP272),"")</f>
        <v/>
      </c>
      <c r="CS261" s="110" t="str">
        <f>IF($C261="OK",_xlfn.NUMBERVALUE(Plantilla!CQ272),"")</f>
        <v/>
      </c>
      <c r="CT261" s="6" t="str">
        <f>IF($C261="OK",_xlfn.NUMBERVALUE(Plantilla!CR272),"")</f>
        <v/>
      </c>
      <c r="CU261" s="109" t="str">
        <f>IF($C261="OK",_xlfn.NUMBERVALUE(Plantilla!CS272),"")</f>
        <v/>
      </c>
      <c r="CV261" s="110" t="str">
        <f>IF($C261="OK",_xlfn.NUMBERVALUE(Plantilla!CT272),"")</f>
        <v/>
      </c>
      <c r="CW261" s="6" t="str">
        <f>IF($C261="OK",_xlfn.NUMBERVALUE(Plantilla!CU272),"")</f>
        <v/>
      </c>
      <c r="CX261" s="82" t="str">
        <f>IF($C261="OK",_xlfn.NUMBERVALUE(Plantilla!CV272),"")</f>
        <v/>
      </c>
      <c r="CY261" s="6" t="str">
        <f>IF($C261="OK",_xlfn.NUMBERVALUE(Plantilla!CW272),"")</f>
        <v/>
      </c>
      <c r="CZ261" s="82" t="str">
        <f>IF($C261="OK",_xlfn.NUMBERVALUE(Plantilla!CX272),"")</f>
        <v/>
      </c>
      <c r="DA261" s="6" t="str">
        <f>IF($C261="OK",_xlfn.NUMBERVALUE(Plantilla!CY272),"")</f>
        <v/>
      </c>
      <c r="DB261" s="109" t="str">
        <f>IF($C261="OK",_xlfn.NUMBERVALUE(Plantilla!CZ272),"")</f>
        <v/>
      </c>
      <c r="DC261" s="6" t="str">
        <f>IF($C261="OK",_xlfn.NUMBERVALUE(Plantilla!DA272),"")</f>
        <v/>
      </c>
      <c r="DD261" s="6" t="str">
        <f>IF($C261="OK",TEXT(Plantilla!DB272,"#"),"")</f>
        <v/>
      </c>
      <c r="DE261" s="6" t="str">
        <f>IF($C261="OK",_xlfn.NUMBERVALUE(Plantilla!DC272),"")</f>
        <v/>
      </c>
      <c r="DF261" s="4" t="str">
        <f>IF($C261="OK",_xlfn.NUMBERVALUE(Plantilla!DD272),"")</f>
        <v/>
      </c>
      <c r="DG261" s="6" t="str">
        <f>IF($C261="OK",_xlfn.NUMBERVALUE(Plantilla!DE272),"")</f>
        <v/>
      </c>
      <c r="DH261" s="6" t="str">
        <f>IF($C261="OK",_xlfn.NUMBERVALUE(Plantilla!DF272),"")</f>
        <v/>
      </c>
      <c r="DI261" s="6" t="str">
        <f>IF($C261="OK",_xlfn.NUMBERVALUE(Plantilla!DG272),"")</f>
        <v/>
      </c>
      <c r="DJ261" s="6" t="str">
        <f>IF($C261="OK",_xlfn.NUMBERVALUE(Plantilla!DH272),"")</f>
        <v/>
      </c>
      <c r="DK261" s="6" t="str">
        <f>IF($C261="OK",_xlfn.NUMBERVALUE(Plantilla!DI272),"")</f>
        <v/>
      </c>
      <c r="DL261" s="6" t="str">
        <f>IF($C261="OK",_xlfn.NUMBERVALUE(Plantilla!DJ272),"")</f>
        <v/>
      </c>
      <c r="DM261" s="6" t="str">
        <f>IF($C261="OK",_xlfn.NUMBERVALUE(Plantilla!DK272),"")</f>
        <v/>
      </c>
      <c r="DN261" s="6" t="str">
        <f>IF($C261="OK",_xlfn.NUMBERVALUE(Plantilla!DL272),"")</f>
        <v/>
      </c>
      <c r="DO261" s="6" t="str">
        <f>IF($C261="OK",_xlfn.NUMBERVALUE(Plantilla!DM272),"")</f>
        <v/>
      </c>
      <c r="DP261" s="6" t="str">
        <f>IF($C261="OK",_xlfn.NUMBERVALUE(Plantilla!DN272),"")</f>
        <v/>
      </c>
      <c r="DQ261" s="6" t="str">
        <f>IF($C261="OK",_xlfn.NUMBERVALUE(Plantilla!DO272),"")</f>
        <v/>
      </c>
      <c r="DR261" s="6" t="str">
        <f>IF($C261="OK",_xlfn.NUMBERVALUE(Plantilla!DP272),"")</f>
        <v/>
      </c>
      <c r="DS261" t="str">
        <f>IF($C261="OK",TEXT(Plantilla!DR272,"#"),"")</f>
        <v/>
      </c>
      <c r="DT261" s="6"/>
    </row>
    <row r="262" spans="1:124" x14ac:dyDescent="0.25">
      <c r="A262" t="str">
        <f>IF(Plantilla!$I$6="¡Perfecto!, Guarda el archivo y adjúntalo a tu interfaz de Nómina Electrónica","OK","Error")</f>
        <v>OK</v>
      </c>
      <c r="B262" t="str">
        <f>IF(Plantilla!$I$6="¡Perfecto!, Guarda el archivo y adjúntalo a tu interfaz de Nómina Electrónica",MID(Plantilla!$D$2,SEARCH("V",Plantilla!$D$2),10),"")</f>
        <v>V2.0</v>
      </c>
      <c r="C262" t="str">
        <f>Plantilla!C273</f>
        <v/>
      </c>
      <c r="D262" t="str">
        <f>IF($C262="OK",Plantilla!B273,"")</f>
        <v/>
      </c>
      <c r="E262" t="str">
        <f>IF($C262="OK",
   VLOOKUP(Plantilla!$E$4,'Tablas '!$AP$4:$AT$6,5,FALSE),
"")</f>
        <v/>
      </c>
      <c r="F262" t="str">
        <f>IF($C262="OK",TEXT(Plantilla!D273,"#"),"")</f>
        <v/>
      </c>
      <c r="G262" t="str">
        <f>IF($C262="OK",
   VLOOKUP(Plantilla!E273,'Tablas '!$B$4:$C$14,2,FALSE),
"")</f>
        <v/>
      </c>
      <c r="H262" t="str">
        <f>IF($C262="OK",TEXT(Plantilla!F273,"#"),"")</f>
        <v/>
      </c>
      <c r="I262" t="str">
        <f>IF($C262="OK",TEXT(Plantilla!G273,"#"),"")</f>
        <v/>
      </c>
      <c r="J262" t="str">
        <f>IF($C262="OK",TEXT(Plantilla!H273,"#"),"")</f>
        <v/>
      </c>
      <c r="K262" t="str">
        <f>IF($C262="OK",TEXT(Plantilla!I273,"#"),"")</f>
        <v/>
      </c>
      <c r="L262" t="str">
        <f>IF($C262="OK",TEXT(Plantilla!J273,"#"),"")</f>
        <v/>
      </c>
      <c r="M262" t="str">
        <f>IF($C262="OK",TEXT(Plantilla!K273,"#"),"")</f>
        <v/>
      </c>
      <c r="N262" t="str">
        <f>IF($C262="OK",
   CONCATENATE(YEAR(Plantilla!L273),"-",TEXT(MONTH(Plantilla!L273),"00"),"-",TEXT(DAY(Plantilla!L273),"00")),
"")</f>
        <v/>
      </c>
      <c r="O262" t="str">
        <f>IF($C262="OK",_xlfn.NUMBERVALUE(Plantilla!M273),"")</f>
        <v/>
      </c>
      <c r="P262" t="str">
        <f>IF($C262="OK",
   IF(Plantilla!N273&lt;&gt;"",
      CONCATENATE(YEAR(Plantilla!N273),"-",TEXT(MONTH(Plantilla!N273),"00"),"-",TEXT(DAY(Plantilla!N273),"00")),
   ""),
"")</f>
        <v/>
      </c>
      <c r="Q262" t="str">
        <f>IF($C262="OK",
   VLOOKUP(Plantilla!O273,'Tablas '!$E$4:$F$19,2,FALSE),
"")</f>
        <v/>
      </c>
      <c r="R262" t="str">
        <f>IF($C262="OK",
   VLOOKUP(Plantilla!P273,'Tablas '!$H$4:$I$5,2,FALSE),
"")</f>
        <v/>
      </c>
      <c r="S262" t="str">
        <f>IF($C262="OK",
   VLOOKUP(Plantilla!Q273,'Tablas '!$K$4:$L$8,2,FALSE),
"")</f>
        <v/>
      </c>
      <c r="T262" t="str">
        <f>IF($C262="OK",
   VLOOKUP(Plantilla!R273,'Tablas '!$AE$4:$AF$6,2,FALSE),
"")</f>
        <v/>
      </c>
      <c r="U262" t="str">
        <f>IF($C262="OK",
   VLOOKUP(Plantilla!S273,'Tablas '!$AE$4:$AF$6,2,FALSE),
"")</f>
        <v/>
      </c>
      <c r="V262" t="str">
        <f>IF($C262="OK",TEXT(Plantilla!T273,"#"),"")</f>
        <v/>
      </c>
      <c r="W262" s="84" t="str">
        <f>IF($C262="OK",
   VLOOKUP(Plantilla!U273,'Tablas '!$AM$4:$AN$1126,2,FALSE),
"")</f>
        <v/>
      </c>
      <c r="X262" t="str">
        <f>IF($C262="OK",TEXT(Plantilla!V273,"#"),"")</f>
        <v/>
      </c>
      <c r="Y262" t="str">
        <f>IF($C262="OK",
   CONCATENATE(YEAR(Plantilla!W273),"-",TEXT(MONTH(Plantilla!W273),"00"),"-",TEXT(DAY(Plantilla!W273),"00")),
"")</f>
        <v/>
      </c>
      <c r="Z262" t="str">
        <f>IF($C262="OK",
   CONCATENATE(YEAR(Plantilla!X273),"-",TEXT(MONTH(Plantilla!X273),"00"),"-",TEXT(DAY(Plantilla!X273),"00")),
"")</f>
        <v/>
      </c>
      <c r="AA262" t="str">
        <f>IF($C262="OK",
   TEXT(VLOOKUP(Plantilla!Y273,'Tablas '!$Q$4:$R$9,2,FALSE),"#"),
"")</f>
        <v/>
      </c>
      <c r="AB262" t="str">
        <f>IF($C262="OK",
   CONCATENATE(YEAR(Plantilla!Z273),"-",TEXT(MONTH(Plantilla!Z273),"00"),"-",TEXT(DAY(Plantilla!Z273),"00")),
"")</f>
        <v/>
      </c>
      <c r="AC262" t="str">
        <f>IF($C262="OK",
   TEXT(VLOOKUP(Plantilla!AA273,'Tablas '!$T$4:$U$13,2,FALSE),"#"),
"")</f>
        <v/>
      </c>
      <c r="AD262" t="str">
        <f>IF($C262="OK",TEXT(Plantilla!AB273,"#"),"")</f>
        <v/>
      </c>
      <c r="AE262" t="str">
        <f>IF($C262="OK",
   IF(Plantilla!AC273&lt;&gt;"",
      TEXT(VLOOKUP(Plantilla!AC273,'Tablas '!$W$4:$X$7,2,FALSE),"#"),
   ""),
"")</f>
        <v/>
      </c>
      <c r="AF262" t="str">
        <f>IF($C262="OK",TEXT(Plantilla!AD273,"#"),"")</f>
        <v/>
      </c>
      <c r="AG262" s="6" t="str">
        <f>IF($C262="OK",_xlfn.NUMBERVALUE(Plantilla!AE273),"")</f>
        <v/>
      </c>
      <c r="AH262" s="4" t="str">
        <f>IF($C262="OK",_xlfn.NUMBERVALUE(Plantilla!AF273),"")</f>
        <v/>
      </c>
      <c r="AI262" s="6" t="str">
        <f>IF($C262="OK",_xlfn.NUMBERVALUE(Plantilla!AG273),"")</f>
        <v/>
      </c>
      <c r="AJ262" s="6" t="str">
        <f>IF($C262="OK",_xlfn.NUMBERVALUE(Plantilla!AH273),"")</f>
        <v/>
      </c>
      <c r="AK262" s="6" t="str">
        <f>IF($C262="OK",_xlfn.NUMBERVALUE(Plantilla!AI273),"")</f>
        <v/>
      </c>
      <c r="AL262" s="6" t="str">
        <f>IF($C262="OK",_xlfn.NUMBERVALUE(Plantilla!AJ273),"")</f>
        <v/>
      </c>
      <c r="AM262" s="4" t="str">
        <f>IF($C262="OK",_xlfn.NUMBERVALUE(Plantilla!AK273),"")</f>
        <v/>
      </c>
      <c r="AN262" s="6" t="str">
        <f>IF($C262="OK",_xlfn.NUMBERVALUE(Plantilla!AL273),"")</f>
        <v/>
      </c>
      <c r="AO262" s="4" t="str">
        <f>IF($C262="OK",_xlfn.NUMBERVALUE(Plantilla!AM273),"")</f>
        <v/>
      </c>
      <c r="AP262" s="6" t="str">
        <f>IF($C262="OK",_xlfn.NUMBERVALUE(Plantilla!AN273),"")</f>
        <v/>
      </c>
      <c r="AQ262" s="4" t="str">
        <f>IF($C262="OK",_xlfn.NUMBERVALUE(Plantilla!AO273),"")</f>
        <v/>
      </c>
      <c r="AR262" s="6" t="str">
        <f>IF($C262="OK",_xlfn.NUMBERVALUE(Plantilla!AP273),"")</f>
        <v/>
      </c>
      <c r="AS262" s="4" t="str">
        <f>IF($C262="OK",_xlfn.NUMBERVALUE(Plantilla!AQ273),"")</f>
        <v/>
      </c>
      <c r="AT262" s="6" t="str">
        <f>IF($C262="OK",_xlfn.NUMBERVALUE(Plantilla!AR273),"")</f>
        <v/>
      </c>
      <c r="AU262" s="4" t="str">
        <f>IF($C262="OK",_xlfn.NUMBERVALUE(Plantilla!AS273),"")</f>
        <v/>
      </c>
      <c r="AV262" s="6" t="str">
        <f>IF($C262="OK",_xlfn.NUMBERVALUE(Plantilla!AT273),"")</f>
        <v/>
      </c>
      <c r="AW262" s="4" t="str">
        <f>IF($C262="OK",_xlfn.NUMBERVALUE(Plantilla!AU273),"")</f>
        <v/>
      </c>
      <c r="AX262" s="6" t="str">
        <f>IF($C262="OK",_xlfn.NUMBERVALUE(Plantilla!AV273),"")</f>
        <v/>
      </c>
      <c r="AY262" s="4" t="str">
        <f>IF($C262="OK",_xlfn.NUMBERVALUE(Plantilla!AW273),"")</f>
        <v/>
      </c>
      <c r="AZ262" s="6" t="str">
        <f>IF($C262="OK",_xlfn.NUMBERVALUE(Plantilla!AX273),"")</f>
        <v/>
      </c>
      <c r="BA262" t="str">
        <f>IF($C262="OK",_xlfn.NUMBERVALUE(Plantilla!AY273),"")</f>
        <v/>
      </c>
      <c r="BB262" t="str">
        <f>IF($C262="OK",_xlfn.NUMBERVALUE(Plantilla!AZ273),"")</f>
        <v/>
      </c>
      <c r="BC262" s="4" t="str">
        <f>IF($C262="OK",_xlfn.NUMBERVALUE(Plantilla!BA273),"")</f>
        <v/>
      </c>
      <c r="BD262" s="6" t="str">
        <f>IF($C262="OK",_xlfn.NUMBERVALUE(Plantilla!BB273),"")</f>
        <v/>
      </c>
      <c r="BE262" s="4" t="str">
        <f>IF($C262="OK",_xlfn.NUMBERVALUE(Plantilla!BC273),"")</f>
        <v/>
      </c>
      <c r="BF262" s="6" t="str">
        <f>IF($C262="OK",_xlfn.NUMBERVALUE(Plantilla!BD273),"")</f>
        <v/>
      </c>
      <c r="BG262" s="4" t="str">
        <f>IF($C262="OK",_xlfn.NUMBERVALUE(Plantilla!BE273),"")</f>
        <v/>
      </c>
      <c r="BH262" s="6" t="str">
        <f>IF($C262="OK",_xlfn.NUMBERVALUE(Plantilla!BF273),"")</f>
        <v/>
      </c>
      <c r="BI262" s="110" t="str">
        <f>IF($C262="OK",_xlfn.NUMBERVALUE(Plantilla!BG273),"")</f>
        <v/>
      </c>
      <c r="BJ262" s="6" t="str">
        <f>IF($C262="OK",_xlfn.NUMBERVALUE(Plantilla!BH273),"")</f>
        <v/>
      </c>
      <c r="BK262" s="109" t="str">
        <f>IF($C262="OK",_xlfn.NUMBERVALUE(Plantilla!BI273),"")</f>
        <v/>
      </c>
      <c r="BL262" s="6" t="str">
        <f>IF($C262="OK",
   IF(Plantilla!BJ273&lt;&gt;"",
      TEXT(VLOOKUP(Plantilla!BJ273,'Tablas '!$Z$4:$AA$6,2,FALSE),"#"),
   ""),
"")</f>
        <v/>
      </c>
      <c r="BM262" s="4" t="str">
        <f>IF($C262="OK",_xlfn.NUMBERVALUE(Plantilla!BK273),"")</f>
        <v/>
      </c>
      <c r="BN262" s="4" t="str">
        <f>IF($C262="OK",_xlfn.NUMBERVALUE(Plantilla!BL273),"")</f>
        <v/>
      </c>
      <c r="BO262" s="6" t="str">
        <f>IF($C262="OK",_xlfn.NUMBERVALUE(Plantilla!BM273),"")</f>
        <v/>
      </c>
      <c r="BP262" s="4" t="str">
        <f>IF($C262="OK",_xlfn.NUMBERVALUE(Plantilla!BN273),"")</f>
        <v/>
      </c>
      <c r="BQ262" s="6" t="str">
        <f>IF($C262="OK",_xlfn.NUMBERVALUE(Plantilla!BO273),"")</f>
        <v/>
      </c>
      <c r="BR262" s="4" t="str">
        <f>IF($C262="OK",_xlfn.NUMBERVALUE(Plantilla!BP273),"")</f>
        <v/>
      </c>
      <c r="BS262" s="6" t="str">
        <f>IF($C262="OK",_xlfn.NUMBERVALUE(Plantilla!BQ273),"")</f>
        <v/>
      </c>
      <c r="BT262" s="4" t="str">
        <f>IF($C262="OK",_xlfn.NUMBERVALUE(Plantilla!BR273),"")</f>
        <v/>
      </c>
      <c r="BU262" s="6" t="str">
        <f>IF($C262="OK",_xlfn.NUMBERVALUE(Plantilla!BS273),"")</f>
        <v/>
      </c>
      <c r="BV262" s="6" t="str">
        <f>IF($C262="OK",_xlfn.NUMBERVALUE(Plantilla!BT273),"")</f>
        <v/>
      </c>
      <c r="BW262" s="6" t="str">
        <f>IF($C262="OK",_xlfn.NUMBERVALUE(Plantilla!BU273),"")</f>
        <v/>
      </c>
      <c r="BX262" s="6" t="str">
        <f>IF($C262="OK",_xlfn.NUMBERVALUE(Plantilla!BV273),"")</f>
        <v/>
      </c>
      <c r="BY262" s="6" t="str">
        <f>IF($C262="OK",_xlfn.NUMBERVALUE(Plantilla!BW273),"")</f>
        <v/>
      </c>
      <c r="BZ262" s="6" t="str">
        <f>IF($C262="OK",_xlfn.NUMBERVALUE(Plantilla!BX273),"")</f>
        <v/>
      </c>
      <c r="CA262" s="6" t="str">
        <f>IF($C262="OK",_xlfn.NUMBERVALUE(Plantilla!BY273),"")</f>
        <v/>
      </c>
      <c r="CB262" s="6" t="str">
        <f>IF($C262="OK",_xlfn.NUMBERVALUE(Plantilla!BZ273),"")</f>
        <v/>
      </c>
      <c r="CC262" s="6" t="str">
        <f>IF($C262="OK",_xlfn.NUMBERVALUE(Plantilla!CA273),"")</f>
        <v/>
      </c>
      <c r="CD262" s="6" t="str">
        <f>IF($C262="OK",_xlfn.NUMBERVALUE(Plantilla!CB273),"")</f>
        <v/>
      </c>
      <c r="CE262" s="6" t="str">
        <f>IF($C262="OK",_xlfn.NUMBERVALUE(Plantilla!CC273),"")</f>
        <v/>
      </c>
      <c r="CF262" s="4" t="str">
        <f>IF($C262="OK",_xlfn.NUMBERVALUE(Plantilla!CD273),"")</f>
        <v/>
      </c>
      <c r="CG262" s="6" t="str">
        <f>IF($C262="OK",_xlfn.NUMBERVALUE(Plantilla!CE273),"")</f>
        <v/>
      </c>
      <c r="CH262" s="6" t="str">
        <f>IF($C262="OK",_xlfn.NUMBERVALUE(Plantilla!CF273),"")</f>
        <v/>
      </c>
      <c r="CI262" s="6" t="str">
        <f>IF($C262="OK",_xlfn.NUMBERVALUE(Plantilla!CG273),"")</f>
        <v/>
      </c>
      <c r="CJ262" s="6" t="str">
        <f>IF($C262="OK",_xlfn.NUMBERVALUE(Plantilla!CH273),"")</f>
        <v/>
      </c>
      <c r="CK262" s="6" t="str">
        <f>IF($C262="OK",_xlfn.NUMBERVALUE(Plantilla!CI273),"")</f>
        <v/>
      </c>
      <c r="CL262" s="6" t="str">
        <f>IF($C262="OK",_xlfn.NUMBERVALUE(Plantilla!CJ273),"")</f>
        <v/>
      </c>
      <c r="CM262" t="str">
        <f>IF($C262="OK",TEXT(Plantilla!CK273,"#"),"")</f>
        <v/>
      </c>
      <c r="CN262" s="6" t="str">
        <f>IF($C262="OK",_xlfn.NUMBERVALUE(Plantilla!CL273),"")</f>
        <v/>
      </c>
      <c r="CO262" s="6" t="str">
        <f>IF($C262="OK",_xlfn.NUMBERVALUE(Plantilla!CM273),"")</f>
        <v/>
      </c>
      <c r="CP262" s="110" t="str">
        <f>IF($C262="OK",_xlfn.NUMBERVALUE(Plantilla!CN273),"")</f>
        <v/>
      </c>
      <c r="CQ262" s="6" t="str">
        <f>IF($C262="OK",_xlfn.NUMBERVALUE(Plantilla!CO273),"")</f>
        <v/>
      </c>
      <c r="CR262" s="109" t="str">
        <f>IF($C262="OK",_xlfn.NUMBERVALUE(Plantilla!CP273),"")</f>
        <v/>
      </c>
      <c r="CS262" s="110" t="str">
        <f>IF($C262="OK",_xlfn.NUMBERVALUE(Plantilla!CQ273),"")</f>
        <v/>
      </c>
      <c r="CT262" s="6" t="str">
        <f>IF($C262="OK",_xlfn.NUMBERVALUE(Plantilla!CR273),"")</f>
        <v/>
      </c>
      <c r="CU262" s="109" t="str">
        <f>IF($C262="OK",_xlfn.NUMBERVALUE(Plantilla!CS273),"")</f>
        <v/>
      </c>
      <c r="CV262" s="110" t="str">
        <f>IF($C262="OK",_xlfn.NUMBERVALUE(Plantilla!CT273),"")</f>
        <v/>
      </c>
      <c r="CW262" s="6" t="str">
        <f>IF($C262="OK",_xlfn.NUMBERVALUE(Plantilla!CU273),"")</f>
        <v/>
      </c>
      <c r="CX262" s="82" t="str">
        <f>IF($C262="OK",_xlfn.NUMBERVALUE(Plantilla!CV273),"")</f>
        <v/>
      </c>
      <c r="CY262" s="6" t="str">
        <f>IF($C262="OK",_xlfn.NUMBERVALUE(Plantilla!CW273),"")</f>
        <v/>
      </c>
      <c r="CZ262" s="82" t="str">
        <f>IF($C262="OK",_xlfn.NUMBERVALUE(Plantilla!CX273),"")</f>
        <v/>
      </c>
      <c r="DA262" s="6" t="str">
        <f>IF($C262="OK",_xlfn.NUMBERVALUE(Plantilla!CY273),"")</f>
        <v/>
      </c>
      <c r="DB262" s="109" t="str">
        <f>IF($C262="OK",_xlfn.NUMBERVALUE(Plantilla!CZ273),"")</f>
        <v/>
      </c>
      <c r="DC262" s="6" t="str">
        <f>IF($C262="OK",_xlfn.NUMBERVALUE(Plantilla!DA273),"")</f>
        <v/>
      </c>
      <c r="DD262" s="6" t="str">
        <f>IF($C262="OK",TEXT(Plantilla!DB273,"#"),"")</f>
        <v/>
      </c>
      <c r="DE262" s="6" t="str">
        <f>IF($C262="OK",_xlfn.NUMBERVALUE(Plantilla!DC273),"")</f>
        <v/>
      </c>
      <c r="DF262" s="4" t="str">
        <f>IF($C262="OK",_xlfn.NUMBERVALUE(Plantilla!DD273),"")</f>
        <v/>
      </c>
      <c r="DG262" s="6" t="str">
        <f>IF($C262="OK",_xlfn.NUMBERVALUE(Plantilla!DE273),"")</f>
        <v/>
      </c>
      <c r="DH262" s="6" t="str">
        <f>IF($C262="OK",_xlfn.NUMBERVALUE(Plantilla!DF273),"")</f>
        <v/>
      </c>
      <c r="DI262" s="6" t="str">
        <f>IF($C262="OK",_xlfn.NUMBERVALUE(Plantilla!DG273),"")</f>
        <v/>
      </c>
      <c r="DJ262" s="6" t="str">
        <f>IF($C262="OK",_xlfn.NUMBERVALUE(Plantilla!DH273),"")</f>
        <v/>
      </c>
      <c r="DK262" s="6" t="str">
        <f>IF($C262="OK",_xlfn.NUMBERVALUE(Plantilla!DI273),"")</f>
        <v/>
      </c>
      <c r="DL262" s="6" t="str">
        <f>IF($C262="OK",_xlfn.NUMBERVALUE(Plantilla!DJ273),"")</f>
        <v/>
      </c>
      <c r="DM262" s="6" t="str">
        <f>IF($C262="OK",_xlfn.NUMBERVALUE(Plantilla!DK273),"")</f>
        <v/>
      </c>
      <c r="DN262" s="6" t="str">
        <f>IF($C262="OK",_xlfn.NUMBERVALUE(Plantilla!DL273),"")</f>
        <v/>
      </c>
      <c r="DO262" s="6" t="str">
        <f>IF($C262="OK",_xlfn.NUMBERVALUE(Plantilla!DM273),"")</f>
        <v/>
      </c>
      <c r="DP262" s="6" t="str">
        <f>IF($C262="OK",_xlfn.NUMBERVALUE(Plantilla!DN273),"")</f>
        <v/>
      </c>
      <c r="DQ262" s="6" t="str">
        <f>IF($C262="OK",_xlfn.NUMBERVALUE(Plantilla!DO273),"")</f>
        <v/>
      </c>
      <c r="DR262" s="6" t="str">
        <f>IF($C262="OK",_xlfn.NUMBERVALUE(Plantilla!DP273),"")</f>
        <v/>
      </c>
      <c r="DS262" t="str">
        <f>IF($C262="OK",TEXT(Plantilla!DR273,"#"),"")</f>
        <v/>
      </c>
      <c r="DT262" s="6"/>
    </row>
    <row r="263" spans="1:124" x14ac:dyDescent="0.25">
      <c r="A263" t="str">
        <f>IF(Plantilla!$I$6="¡Perfecto!, Guarda el archivo y adjúntalo a tu interfaz de Nómina Electrónica","OK","Error")</f>
        <v>OK</v>
      </c>
      <c r="B263" t="str">
        <f>IF(Plantilla!$I$6="¡Perfecto!, Guarda el archivo y adjúntalo a tu interfaz de Nómina Electrónica",MID(Plantilla!$D$2,SEARCH("V",Plantilla!$D$2),10),"")</f>
        <v>V2.0</v>
      </c>
      <c r="C263" t="str">
        <f>Plantilla!C274</f>
        <v/>
      </c>
      <c r="D263" t="str">
        <f>IF($C263="OK",Plantilla!B274,"")</f>
        <v/>
      </c>
      <c r="E263" t="str">
        <f>IF($C263="OK",
   VLOOKUP(Plantilla!$E$4,'Tablas '!$AP$4:$AT$6,5,FALSE),
"")</f>
        <v/>
      </c>
      <c r="F263" t="str">
        <f>IF($C263="OK",TEXT(Plantilla!D274,"#"),"")</f>
        <v/>
      </c>
      <c r="G263" t="str">
        <f>IF($C263="OK",
   VLOOKUP(Plantilla!E274,'Tablas '!$B$4:$C$14,2,FALSE),
"")</f>
        <v/>
      </c>
      <c r="H263" t="str">
        <f>IF($C263="OK",TEXT(Plantilla!F274,"#"),"")</f>
        <v/>
      </c>
      <c r="I263" t="str">
        <f>IF($C263="OK",TEXT(Plantilla!G274,"#"),"")</f>
        <v/>
      </c>
      <c r="J263" t="str">
        <f>IF($C263="OK",TEXT(Plantilla!H274,"#"),"")</f>
        <v/>
      </c>
      <c r="K263" t="str">
        <f>IF($C263="OK",TEXT(Plantilla!I274,"#"),"")</f>
        <v/>
      </c>
      <c r="L263" t="str">
        <f>IF($C263="OK",TEXT(Plantilla!J274,"#"),"")</f>
        <v/>
      </c>
      <c r="M263" t="str">
        <f>IF($C263="OK",TEXT(Plantilla!K274,"#"),"")</f>
        <v/>
      </c>
      <c r="N263" t="str">
        <f>IF($C263="OK",
   CONCATENATE(YEAR(Plantilla!L274),"-",TEXT(MONTH(Plantilla!L274),"00"),"-",TEXT(DAY(Plantilla!L274),"00")),
"")</f>
        <v/>
      </c>
      <c r="O263" t="str">
        <f>IF($C263="OK",_xlfn.NUMBERVALUE(Plantilla!M274),"")</f>
        <v/>
      </c>
      <c r="P263" t="str">
        <f>IF($C263="OK",
   IF(Plantilla!N274&lt;&gt;"",
      CONCATENATE(YEAR(Plantilla!N274),"-",TEXT(MONTH(Plantilla!N274),"00"),"-",TEXT(DAY(Plantilla!N274),"00")),
   ""),
"")</f>
        <v/>
      </c>
      <c r="Q263" t="str">
        <f>IF($C263="OK",
   VLOOKUP(Plantilla!O274,'Tablas '!$E$4:$F$19,2,FALSE),
"")</f>
        <v/>
      </c>
      <c r="R263" t="str">
        <f>IF($C263="OK",
   VLOOKUP(Plantilla!P274,'Tablas '!$H$4:$I$5,2,FALSE),
"")</f>
        <v/>
      </c>
      <c r="S263" t="str">
        <f>IF($C263="OK",
   VLOOKUP(Plantilla!Q274,'Tablas '!$K$4:$L$8,2,FALSE),
"")</f>
        <v/>
      </c>
      <c r="T263" t="str">
        <f>IF($C263="OK",
   VLOOKUP(Plantilla!R274,'Tablas '!$AE$4:$AF$6,2,FALSE),
"")</f>
        <v/>
      </c>
      <c r="U263" t="str">
        <f>IF($C263="OK",
   VLOOKUP(Plantilla!S274,'Tablas '!$AE$4:$AF$6,2,FALSE),
"")</f>
        <v/>
      </c>
      <c r="V263" t="str">
        <f>IF($C263="OK",TEXT(Plantilla!T274,"#"),"")</f>
        <v/>
      </c>
      <c r="W263" s="84" t="str">
        <f>IF($C263="OK",
   VLOOKUP(Plantilla!U274,'Tablas '!$AM$4:$AN$1126,2,FALSE),
"")</f>
        <v/>
      </c>
      <c r="X263" t="str">
        <f>IF($C263="OK",TEXT(Plantilla!V274,"#"),"")</f>
        <v/>
      </c>
      <c r="Y263" t="str">
        <f>IF($C263="OK",
   CONCATENATE(YEAR(Plantilla!W274),"-",TEXT(MONTH(Plantilla!W274),"00"),"-",TEXT(DAY(Plantilla!W274),"00")),
"")</f>
        <v/>
      </c>
      <c r="Z263" t="str">
        <f>IF($C263="OK",
   CONCATENATE(YEAR(Plantilla!X274),"-",TEXT(MONTH(Plantilla!X274),"00"),"-",TEXT(DAY(Plantilla!X274),"00")),
"")</f>
        <v/>
      </c>
      <c r="AA263" t="str">
        <f>IF($C263="OK",
   TEXT(VLOOKUP(Plantilla!Y274,'Tablas '!$Q$4:$R$9,2,FALSE),"#"),
"")</f>
        <v/>
      </c>
      <c r="AB263" t="str">
        <f>IF($C263="OK",
   CONCATENATE(YEAR(Plantilla!Z274),"-",TEXT(MONTH(Plantilla!Z274),"00"),"-",TEXT(DAY(Plantilla!Z274),"00")),
"")</f>
        <v/>
      </c>
      <c r="AC263" t="str">
        <f>IF($C263="OK",
   TEXT(VLOOKUP(Plantilla!AA274,'Tablas '!$T$4:$U$13,2,FALSE),"#"),
"")</f>
        <v/>
      </c>
      <c r="AD263" t="str">
        <f>IF($C263="OK",TEXT(Plantilla!AB274,"#"),"")</f>
        <v/>
      </c>
      <c r="AE263" t="str">
        <f>IF($C263="OK",
   IF(Plantilla!AC274&lt;&gt;"",
      TEXT(VLOOKUP(Plantilla!AC274,'Tablas '!$W$4:$X$7,2,FALSE),"#"),
   ""),
"")</f>
        <v/>
      </c>
      <c r="AF263" t="str">
        <f>IF($C263="OK",TEXT(Plantilla!AD274,"#"),"")</f>
        <v/>
      </c>
      <c r="AG263" s="6" t="str">
        <f>IF($C263="OK",_xlfn.NUMBERVALUE(Plantilla!AE274),"")</f>
        <v/>
      </c>
      <c r="AH263" s="4" t="str">
        <f>IF($C263="OK",_xlfn.NUMBERVALUE(Plantilla!AF274),"")</f>
        <v/>
      </c>
      <c r="AI263" s="6" t="str">
        <f>IF($C263="OK",_xlfn.NUMBERVALUE(Plantilla!AG274),"")</f>
        <v/>
      </c>
      <c r="AJ263" s="6" t="str">
        <f>IF($C263="OK",_xlfn.NUMBERVALUE(Plantilla!AH274),"")</f>
        <v/>
      </c>
      <c r="AK263" s="6" t="str">
        <f>IF($C263="OK",_xlfn.NUMBERVALUE(Plantilla!AI274),"")</f>
        <v/>
      </c>
      <c r="AL263" s="6" t="str">
        <f>IF($C263="OK",_xlfn.NUMBERVALUE(Plantilla!AJ274),"")</f>
        <v/>
      </c>
      <c r="AM263" s="4" t="str">
        <f>IF($C263="OK",_xlfn.NUMBERVALUE(Plantilla!AK274),"")</f>
        <v/>
      </c>
      <c r="AN263" s="6" t="str">
        <f>IF($C263="OK",_xlfn.NUMBERVALUE(Plantilla!AL274),"")</f>
        <v/>
      </c>
      <c r="AO263" s="4" t="str">
        <f>IF($C263="OK",_xlfn.NUMBERVALUE(Plantilla!AM274),"")</f>
        <v/>
      </c>
      <c r="AP263" s="6" t="str">
        <f>IF($C263="OK",_xlfn.NUMBERVALUE(Plantilla!AN274),"")</f>
        <v/>
      </c>
      <c r="AQ263" s="4" t="str">
        <f>IF($C263="OK",_xlfn.NUMBERVALUE(Plantilla!AO274),"")</f>
        <v/>
      </c>
      <c r="AR263" s="6" t="str">
        <f>IF($C263="OK",_xlfn.NUMBERVALUE(Plantilla!AP274),"")</f>
        <v/>
      </c>
      <c r="AS263" s="4" t="str">
        <f>IF($C263="OK",_xlfn.NUMBERVALUE(Plantilla!AQ274),"")</f>
        <v/>
      </c>
      <c r="AT263" s="6" t="str">
        <f>IF($C263="OK",_xlfn.NUMBERVALUE(Plantilla!AR274),"")</f>
        <v/>
      </c>
      <c r="AU263" s="4" t="str">
        <f>IF($C263="OK",_xlfn.NUMBERVALUE(Plantilla!AS274),"")</f>
        <v/>
      </c>
      <c r="AV263" s="6" t="str">
        <f>IF($C263="OK",_xlfn.NUMBERVALUE(Plantilla!AT274),"")</f>
        <v/>
      </c>
      <c r="AW263" s="4" t="str">
        <f>IF($C263="OK",_xlfn.NUMBERVALUE(Plantilla!AU274),"")</f>
        <v/>
      </c>
      <c r="AX263" s="6" t="str">
        <f>IF($C263="OK",_xlfn.NUMBERVALUE(Plantilla!AV274),"")</f>
        <v/>
      </c>
      <c r="AY263" s="4" t="str">
        <f>IF($C263="OK",_xlfn.NUMBERVALUE(Plantilla!AW274),"")</f>
        <v/>
      </c>
      <c r="AZ263" s="6" t="str">
        <f>IF($C263="OK",_xlfn.NUMBERVALUE(Plantilla!AX274),"")</f>
        <v/>
      </c>
      <c r="BA263" t="str">
        <f>IF($C263="OK",_xlfn.NUMBERVALUE(Plantilla!AY274),"")</f>
        <v/>
      </c>
      <c r="BB263" t="str">
        <f>IF($C263="OK",_xlfn.NUMBERVALUE(Plantilla!AZ274),"")</f>
        <v/>
      </c>
      <c r="BC263" s="4" t="str">
        <f>IF($C263="OK",_xlfn.NUMBERVALUE(Plantilla!BA274),"")</f>
        <v/>
      </c>
      <c r="BD263" s="6" t="str">
        <f>IF($C263="OK",_xlfn.NUMBERVALUE(Plantilla!BB274),"")</f>
        <v/>
      </c>
      <c r="BE263" s="4" t="str">
        <f>IF($C263="OK",_xlfn.NUMBERVALUE(Plantilla!BC274),"")</f>
        <v/>
      </c>
      <c r="BF263" s="6" t="str">
        <f>IF($C263="OK",_xlfn.NUMBERVALUE(Plantilla!BD274),"")</f>
        <v/>
      </c>
      <c r="BG263" s="4" t="str">
        <f>IF($C263="OK",_xlfn.NUMBERVALUE(Plantilla!BE274),"")</f>
        <v/>
      </c>
      <c r="BH263" s="6" t="str">
        <f>IF($C263="OK",_xlfn.NUMBERVALUE(Plantilla!BF274),"")</f>
        <v/>
      </c>
      <c r="BI263" s="110" t="str">
        <f>IF($C263="OK",_xlfn.NUMBERVALUE(Plantilla!BG274),"")</f>
        <v/>
      </c>
      <c r="BJ263" s="6" t="str">
        <f>IF($C263="OK",_xlfn.NUMBERVALUE(Plantilla!BH274),"")</f>
        <v/>
      </c>
      <c r="BK263" s="109" t="str">
        <f>IF($C263="OK",_xlfn.NUMBERVALUE(Plantilla!BI274),"")</f>
        <v/>
      </c>
      <c r="BL263" s="6" t="str">
        <f>IF($C263="OK",
   IF(Plantilla!BJ274&lt;&gt;"",
      TEXT(VLOOKUP(Plantilla!BJ274,'Tablas '!$Z$4:$AA$6,2,FALSE),"#"),
   ""),
"")</f>
        <v/>
      </c>
      <c r="BM263" s="4" t="str">
        <f>IF($C263="OK",_xlfn.NUMBERVALUE(Plantilla!BK274),"")</f>
        <v/>
      </c>
      <c r="BN263" s="4" t="str">
        <f>IF($C263="OK",_xlfn.NUMBERVALUE(Plantilla!BL274),"")</f>
        <v/>
      </c>
      <c r="BO263" s="6" t="str">
        <f>IF($C263="OK",_xlfn.NUMBERVALUE(Plantilla!BM274),"")</f>
        <v/>
      </c>
      <c r="BP263" s="4" t="str">
        <f>IF($C263="OK",_xlfn.NUMBERVALUE(Plantilla!BN274),"")</f>
        <v/>
      </c>
      <c r="BQ263" s="6" t="str">
        <f>IF($C263="OK",_xlfn.NUMBERVALUE(Plantilla!BO274),"")</f>
        <v/>
      </c>
      <c r="BR263" s="4" t="str">
        <f>IF($C263="OK",_xlfn.NUMBERVALUE(Plantilla!BP274),"")</f>
        <v/>
      </c>
      <c r="BS263" s="6" t="str">
        <f>IF($C263="OK",_xlfn.NUMBERVALUE(Plantilla!BQ274),"")</f>
        <v/>
      </c>
      <c r="BT263" s="4" t="str">
        <f>IF($C263="OK",_xlfn.NUMBERVALUE(Plantilla!BR274),"")</f>
        <v/>
      </c>
      <c r="BU263" s="6" t="str">
        <f>IF($C263="OK",_xlfn.NUMBERVALUE(Plantilla!BS274),"")</f>
        <v/>
      </c>
      <c r="BV263" s="6" t="str">
        <f>IF($C263="OK",_xlfn.NUMBERVALUE(Plantilla!BT274),"")</f>
        <v/>
      </c>
      <c r="BW263" s="6" t="str">
        <f>IF($C263="OK",_xlfn.NUMBERVALUE(Plantilla!BU274),"")</f>
        <v/>
      </c>
      <c r="BX263" s="6" t="str">
        <f>IF($C263="OK",_xlfn.NUMBERVALUE(Plantilla!BV274),"")</f>
        <v/>
      </c>
      <c r="BY263" s="6" t="str">
        <f>IF($C263="OK",_xlfn.NUMBERVALUE(Plantilla!BW274),"")</f>
        <v/>
      </c>
      <c r="BZ263" s="6" t="str">
        <f>IF($C263="OK",_xlfn.NUMBERVALUE(Plantilla!BX274),"")</f>
        <v/>
      </c>
      <c r="CA263" s="6" t="str">
        <f>IF($C263="OK",_xlfn.NUMBERVALUE(Plantilla!BY274),"")</f>
        <v/>
      </c>
      <c r="CB263" s="6" t="str">
        <f>IF($C263="OK",_xlfn.NUMBERVALUE(Plantilla!BZ274),"")</f>
        <v/>
      </c>
      <c r="CC263" s="6" t="str">
        <f>IF($C263="OK",_xlfn.NUMBERVALUE(Plantilla!CA274),"")</f>
        <v/>
      </c>
      <c r="CD263" s="6" t="str">
        <f>IF($C263="OK",_xlfn.NUMBERVALUE(Plantilla!CB274),"")</f>
        <v/>
      </c>
      <c r="CE263" s="6" t="str">
        <f>IF($C263="OK",_xlfn.NUMBERVALUE(Plantilla!CC274),"")</f>
        <v/>
      </c>
      <c r="CF263" s="4" t="str">
        <f>IF($C263="OK",_xlfn.NUMBERVALUE(Plantilla!CD274),"")</f>
        <v/>
      </c>
      <c r="CG263" s="6" t="str">
        <f>IF($C263="OK",_xlfn.NUMBERVALUE(Plantilla!CE274),"")</f>
        <v/>
      </c>
      <c r="CH263" s="6" t="str">
        <f>IF($C263="OK",_xlfn.NUMBERVALUE(Plantilla!CF274),"")</f>
        <v/>
      </c>
      <c r="CI263" s="6" t="str">
        <f>IF($C263="OK",_xlfn.NUMBERVALUE(Plantilla!CG274),"")</f>
        <v/>
      </c>
      <c r="CJ263" s="6" t="str">
        <f>IF($C263="OK",_xlfn.NUMBERVALUE(Plantilla!CH274),"")</f>
        <v/>
      </c>
      <c r="CK263" s="6" t="str">
        <f>IF($C263="OK",_xlfn.NUMBERVALUE(Plantilla!CI274),"")</f>
        <v/>
      </c>
      <c r="CL263" s="6" t="str">
        <f>IF($C263="OK",_xlfn.NUMBERVALUE(Plantilla!CJ274),"")</f>
        <v/>
      </c>
      <c r="CM263" t="str">
        <f>IF($C263="OK",TEXT(Plantilla!CK274,"#"),"")</f>
        <v/>
      </c>
      <c r="CN263" s="6" t="str">
        <f>IF($C263="OK",_xlfn.NUMBERVALUE(Plantilla!CL274),"")</f>
        <v/>
      </c>
      <c r="CO263" s="6" t="str">
        <f>IF($C263="OK",_xlfn.NUMBERVALUE(Plantilla!CM274),"")</f>
        <v/>
      </c>
      <c r="CP263" s="110" t="str">
        <f>IF($C263="OK",_xlfn.NUMBERVALUE(Plantilla!CN274),"")</f>
        <v/>
      </c>
      <c r="CQ263" s="6" t="str">
        <f>IF($C263="OK",_xlfn.NUMBERVALUE(Plantilla!CO274),"")</f>
        <v/>
      </c>
      <c r="CR263" s="109" t="str">
        <f>IF($C263="OK",_xlfn.NUMBERVALUE(Plantilla!CP274),"")</f>
        <v/>
      </c>
      <c r="CS263" s="110" t="str">
        <f>IF($C263="OK",_xlfn.NUMBERVALUE(Plantilla!CQ274),"")</f>
        <v/>
      </c>
      <c r="CT263" s="6" t="str">
        <f>IF($C263="OK",_xlfn.NUMBERVALUE(Plantilla!CR274),"")</f>
        <v/>
      </c>
      <c r="CU263" s="109" t="str">
        <f>IF($C263="OK",_xlfn.NUMBERVALUE(Plantilla!CS274),"")</f>
        <v/>
      </c>
      <c r="CV263" s="110" t="str">
        <f>IF($C263="OK",_xlfn.NUMBERVALUE(Plantilla!CT274),"")</f>
        <v/>
      </c>
      <c r="CW263" s="6" t="str">
        <f>IF($C263="OK",_xlfn.NUMBERVALUE(Plantilla!CU274),"")</f>
        <v/>
      </c>
      <c r="CX263" s="82" t="str">
        <f>IF($C263="OK",_xlfn.NUMBERVALUE(Plantilla!CV274),"")</f>
        <v/>
      </c>
      <c r="CY263" s="6" t="str">
        <f>IF($C263="OK",_xlfn.NUMBERVALUE(Plantilla!CW274),"")</f>
        <v/>
      </c>
      <c r="CZ263" s="82" t="str">
        <f>IF($C263="OK",_xlfn.NUMBERVALUE(Plantilla!CX274),"")</f>
        <v/>
      </c>
      <c r="DA263" s="6" t="str">
        <f>IF($C263="OK",_xlfn.NUMBERVALUE(Plantilla!CY274),"")</f>
        <v/>
      </c>
      <c r="DB263" s="109" t="str">
        <f>IF($C263="OK",_xlfn.NUMBERVALUE(Plantilla!CZ274),"")</f>
        <v/>
      </c>
      <c r="DC263" s="6" t="str">
        <f>IF($C263="OK",_xlfn.NUMBERVALUE(Plantilla!DA274),"")</f>
        <v/>
      </c>
      <c r="DD263" s="6" t="str">
        <f>IF($C263="OK",TEXT(Plantilla!DB274,"#"),"")</f>
        <v/>
      </c>
      <c r="DE263" s="6" t="str">
        <f>IF($C263="OK",_xlfn.NUMBERVALUE(Plantilla!DC274),"")</f>
        <v/>
      </c>
      <c r="DF263" s="4" t="str">
        <f>IF($C263="OK",_xlfn.NUMBERVALUE(Plantilla!DD274),"")</f>
        <v/>
      </c>
      <c r="DG263" s="6" t="str">
        <f>IF($C263="OK",_xlfn.NUMBERVALUE(Plantilla!DE274),"")</f>
        <v/>
      </c>
      <c r="DH263" s="6" t="str">
        <f>IF($C263="OK",_xlfn.NUMBERVALUE(Plantilla!DF274),"")</f>
        <v/>
      </c>
      <c r="DI263" s="6" t="str">
        <f>IF($C263="OK",_xlfn.NUMBERVALUE(Plantilla!DG274),"")</f>
        <v/>
      </c>
      <c r="DJ263" s="6" t="str">
        <f>IF($C263="OK",_xlfn.NUMBERVALUE(Plantilla!DH274),"")</f>
        <v/>
      </c>
      <c r="DK263" s="6" t="str">
        <f>IF($C263="OK",_xlfn.NUMBERVALUE(Plantilla!DI274),"")</f>
        <v/>
      </c>
      <c r="DL263" s="6" t="str">
        <f>IF($C263="OK",_xlfn.NUMBERVALUE(Plantilla!DJ274),"")</f>
        <v/>
      </c>
      <c r="DM263" s="6" t="str">
        <f>IF($C263="OK",_xlfn.NUMBERVALUE(Plantilla!DK274),"")</f>
        <v/>
      </c>
      <c r="DN263" s="6" t="str">
        <f>IF($C263="OK",_xlfn.NUMBERVALUE(Plantilla!DL274),"")</f>
        <v/>
      </c>
      <c r="DO263" s="6" t="str">
        <f>IF($C263="OK",_xlfn.NUMBERVALUE(Plantilla!DM274),"")</f>
        <v/>
      </c>
      <c r="DP263" s="6" t="str">
        <f>IF($C263="OK",_xlfn.NUMBERVALUE(Plantilla!DN274),"")</f>
        <v/>
      </c>
      <c r="DQ263" s="6" t="str">
        <f>IF($C263="OK",_xlfn.NUMBERVALUE(Plantilla!DO274),"")</f>
        <v/>
      </c>
      <c r="DR263" s="6" t="str">
        <f>IF($C263="OK",_xlfn.NUMBERVALUE(Plantilla!DP274),"")</f>
        <v/>
      </c>
      <c r="DS263" t="str">
        <f>IF($C263="OK",TEXT(Plantilla!DR274,"#"),"")</f>
        <v/>
      </c>
      <c r="DT263" s="6"/>
    </row>
    <row r="264" spans="1:124" x14ac:dyDescent="0.25">
      <c r="A264" t="str">
        <f>IF(Plantilla!$I$6="¡Perfecto!, Guarda el archivo y adjúntalo a tu interfaz de Nómina Electrónica","OK","Error")</f>
        <v>OK</v>
      </c>
      <c r="B264" t="str">
        <f>IF(Plantilla!$I$6="¡Perfecto!, Guarda el archivo y adjúntalo a tu interfaz de Nómina Electrónica",MID(Plantilla!$D$2,SEARCH("V",Plantilla!$D$2),10),"")</f>
        <v>V2.0</v>
      </c>
      <c r="C264" t="str">
        <f>Plantilla!C275</f>
        <v/>
      </c>
      <c r="D264" t="str">
        <f>IF($C264="OK",Plantilla!B275,"")</f>
        <v/>
      </c>
      <c r="E264" t="str">
        <f>IF($C264="OK",
   VLOOKUP(Plantilla!$E$4,'Tablas '!$AP$4:$AT$6,5,FALSE),
"")</f>
        <v/>
      </c>
      <c r="F264" t="str">
        <f>IF($C264="OK",TEXT(Plantilla!D275,"#"),"")</f>
        <v/>
      </c>
      <c r="G264" t="str">
        <f>IF($C264="OK",
   VLOOKUP(Plantilla!E275,'Tablas '!$B$4:$C$14,2,FALSE),
"")</f>
        <v/>
      </c>
      <c r="H264" t="str">
        <f>IF($C264="OK",TEXT(Plantilla!F275,"#"),"")</f>
        <v/>
      </c>
      <c r="I264" t="str">
        <f>IF($C264="OK",TEXT(Plantilla!G275,"#"),"")</f>
        <v/>
      </c>
      <c r="J264" t="str">
        <f>IF($C264="OK",TEXT(Plantilla!H275,"#"),"")</f>
        <v/>
      </c>
      <c r="K264" t="str">
        <f>IF($C264="OK",TEXT(Plantilla!I275,"#"),"")</f>
        <v/>
      </c>
      <c r="L264" t="str">
        <f>IF($C264="OK",TEXT(Plantilla!J275,"#"),"")</f>
        <v/>
      </c>
      <c r="M264" t="str">
        <f>IF($C264="OK",TEXT(Plantilla!K275,"#"),"")</f>
        <v/>
      </c>
      <c r="N264" t="str">
        <f>IF($C264="OK",
   CONCATENATE(YEAR(Plantilla!L275),"-",TEXT(MONTH(Plantilla!L275),"00"),"-",TEXT(DAY(Plantilla!L275),"00")),
"")</f>
        <v/>
      </c>
      <c r="O264" t="str">
        <f>IF($C264="OK",_xlfn.NUMBERVALUE(Plantilla!M275),"")</f>
        <v/>
      </c>
      <c r="P264" t="str">
        <f>IF($C264="OK",
   IF(Plantilla!N275&lt;&gt;"",
      CONCATENATE(YEAR(Plantilla!N275),"-",TEXT(MONTH(Plantilla!N275),"00"),"-",TEXT(DAY(Plantilla!N275),"00")),
   ""),
"")</f>
        <v/>
      </c>
      <c r="Q264" t="str">
        <f>IF($C264="OK",
   VLOOKUP(Plantilla!O275,'Tablas '!$E$4:$F$19,2,FALSE),
"")</f>
        <v/>
      </c>
      <c r="R264" t="str">
        <f>IF($C264="OK",
   VLOOKUP(Plantilla!P275,'Tablas '!$H$4:$I$5,2,FALSE),
"")</f>
        <v/>
      </c>
      <c r="S264" t="str">
        <f>IF($C264="OK",
   VLOOKUP(Plantilla!Q275,'Tablas '!$K$4:$L$8,2,FALSE),
"")</f>
        <v/>
      </c>
      <c r="T264" t="str">
        <f>IF($C264="OK",
   VLOOKUP(Plantilla!R275,'Tablas '!$AE$4:$AF$6,2,FALSE),
"")</f>
        <v/>
      </c>
      <c r="U264" t="str">
        <f>IF($C264="OK",
   VLOOKUP(Plantilla!S275,'Tablas '!$AE$4:$AF$6,2,FALSE),
"")</f>
        <v/>
      </c>
      <c r="V264" t="str">
        <f>IF($C264="OK",TEXT(Plantilla!T275,"#"),"")</f>
        <v/>
      </c>
      <c r="W264" s="84" t="str">
        <f>IF($C264="OK",
   VLOOKUP(Plantilla!U275,'Tablas '!$AM$4:$AN$1126,2,FALSE),
"")</f>
        <v/>
      </c>
      <c r="X264" t="str">
        <f>IF($C264="OK",TEXT(Plantilla!V275,"#"),"")</f>
        <v/>
      </c>
      <c r="Y264" t="str">
        <f>IF($C264="OK",
   CONCATENATE(YEAR(Plantilla!W275),"-",TEXT(MONTH(Plantilla!W275),"00"),"-",TEXT(DAY(Plantilla!W275),"00")),
"")</f>
        <v/>
      </c>
      <c r="Z264" t="str">
        <f>IF($C264="OK",
   CONCATENATE(YEAR(Plantilla!X275),"-",TEXT(MONTH(Plantilla!X275),"00"),"-",TEXT(DAY(Plantilla!X275),"00")),
"")</f>
        <v/>
      </c>
      <c r="AA264" t="str">
        <f>IF($C264="OK",
   TEXT(VLOOKUP(Plantilla!Y275,'Tablas '!$Q$4:$R$9,2,FALSE),"#"),
"")</f>
        <v/>
      </c>
      <c r="AB264" t="str">
        <f>IF($C264="OK",
   CONCATENATE(YEAR(Plantilla!Z275),"-",TEXT(MONTH(Plantilla!Z275),"00"),"-",TEXT(DAY(Plantilla!Z275),"00")),
"")</f>
        <v/>
      </c>
      <c r="AC264" t="str">
        <f>IF($C264="OK",
   TEXT(VLOOKUP(Plantilla!AA275,'Tablas '!$T$4:$U$13,2,FALSE),"#"),
"")</f>
        <v/>
      </c>
      <c r="AD264" t="str">
        <f>IF($C264="OK",TEXT(Plantilla!AB275,"#"),"")</f>
        <v/>
      </c>
      <c r="AE264" t="str">
        <f>IF($C264="OK",
   IF(Plantilla!AC275&lt;&gt;"",
      TEXT(VLOOKUP(Plantilla!AC275,'Tablas '!$W$4:$X$7,2,FALSE),"#"),
   ""),
"")</f>
        <v/>
      </c>
      <c r="AF264" t="str">
        <f>IF($C264="OK",TEXT(Plantilla!AD275,"#"),"")</f>
        <v/>
      </c>
      <c r="AG264" s="6" t="str">
        <f>IF($C264="OK",_xlfn.NUMBERVALUE(Plantilla!AE275),"")</f>
        <v/>
      </c>
      <c r="AH264" s="4" t="str">
        <f>IF($C264="OK",_xlfn.NUMBERVALUE(Plantilla!AF275),"")</f>
        <v/>
      </c>
      <c r="AI264" s="6" t="str">
        <f>IF($C264="OK",_xlfn.NUMBERVALUE(Plantilla!AG275),"")</f>
        <v/>
      </c>
      <c r="AJ264" s="6" t="str">
        <f>IF($C264="OK",_xlfn.NUMBERVALUE(Plantilla!AH275),"")</f>
        <v/>
      </c>
      <c r="AK264" s="6" t="str">
        <f>IF($C264="OK",_xlfn.NUMBERVALUE(Plantilla!AI275),"")</f>
        <v/>
      </c>
      <c r="AL264" s="6" t="str">
        <f>IF($C264="OK",_xlfn.NUMBERVALUE(Plantilla!AJ275),"")</f>
        <v/>
      </c>
      <c r="AM264" s="4" t="str">
        <f>IF($C264="OK",_xlfn.NUMBERVALUE(Plantilla!AK275),"")</f>
        <v/>
      </c>
      <c r="AN264" s="6" t="str">
        <f>IF($C264="OK",_xlfn.NUMBERVALUE(Plantilla!AL275),"")</f>
        <v/>
      </c>
      <c r="AO264" s="4" t="str">
        <f>IF($C264="OK",_xlfn.NUMBERVALUE(Plantilla!AM275),"")</f>
        <v/>
      </c>
      <c r="AP264" s="6" t="str">
        <f>IF($C264="OK",_xlfn.NUMBERVALUE(Plantilla!AN275),"")</f>
        <v/>
      </c>
      <c r="AQ264" s="4" t="str">
        <f>IF($C264="OK",_xlfn.NUMBERVALUE(Plantilla!AO275),"")</f>
        <v/>
      </c>
      <c r="AR264" s="6" t="str">
        <f>IF($C264="OK",_xlfn.NUMBERVALUE(Plantilla!AP275),"")</f>
        <v/>
      </c>
      <c r="AS264" s="4" t="str">
        <f>IF($C264="OK",_xlfn.NUMBERVALUE(Plantilla!AQ275),"")</f>
        <v/>
      </c>
      <c r="AT264" s="6" t="str">
        <f>IF($C264="OK",_xlfn.NUMBERVALUE(Plantilla!AR275),"")</f>
        <v/>
      </c>
      <c r="AU264" s="4" t="str">
        <f>IF($C264="OK",_xlfn.NUMBERVALUE(Plantilla!AS275),"")</f>
        <v/>
      </c>
      <c r="AV264" s="6" t="str">
        <f>IF($C264="OK",_xlfn.NUMBERVALUE(Plantilla!AT275),"")</f>
        <v/>
      </c>
      <c r="AW264" s="4" t="str">
        <f>IF($C264="OK",_xlfn.NUMBERVALUE(Plantilla!AU275),"")</f>
        <v/>
      </c>
      <c r="AX264" s="6" t="str">
        <f>IF($C264="OK",_xlfn.NUMBERVALUE(Plantilla!AV275),"")</f>
        <v/>
      </c>
      <c r="AY264" s="4" t="str">
        <f>IF($C264="OK",_xlfn.NUMBERVALUE(Plantilla!AW275),"")</f>
        <v/>
      </c>
      <c r="AZ264" s="6" t="str">
        <f>IF($C264="OK",_xlfn.NUMBERVALUE(Plantilla!AX275),"")</f>
        <v/>
      </c>
      <c r="BA264" t="str">
        <f>IF($C264="OK",_xlfn.NUMBERVALUE(Plantilla!AY275),"")</f>
        <v/>
      </c>
      <c r="BB264" t="str">
        <f>IF($C264="OK",_xlfn.NUMBERVALUE(Plantilla!AZ275),"")</f>
        <v/>
      </c>
      <c r="BC264" s="4" t="str">
        <f>IF($C264="OK",_xlfn.NUMBERVALUE(Plantilla!BA275),"")</f>
        <v/>
      </c>
      <c r="BD264" s="6" t="str">
        <f>IF($C264="OK",_xlfn.NUMBERVALUE(Plantilla!BB275),"")</f>
        <v/>
      </c>
      <c r="BE264" s="4" t="str">
        <f>IF($C264="OK",_xlfn.NUMBERVALUE(Plantilla!BC275),"")</f>
        <v/>
      </c>
      <c r="BF264" s="6" t="str">
        <f>IF($C264="OK",_xlfn.NUMBERVALUE(Plantilla!BD275),"")</f>
        <v/>
      </c>
      <c r="BG264" s="4" t="str">
        <f>IF($C264="OK",_xlfn.NUMBERVALUE(Plantilla!BE275),"")</f>
        <v/>
      </c>
      <c r="BH264" s="6" t="str">
        <f>IF($C264="OK",_xlfn.NUMBERVALUE(Plantilla!BF275),"")</f>
        <v/>
      </c>
      <c r="BI264" s="110" t="str">
        <f>IF($C264="OK",_xlfn.NUMBERVALUE(Plantilla!BG275),"")</f>
        <v/>
      </c>
      <c r="BJ264" s="6" t="str">
        <f>IF($C264="OK",_xlfn.NUMBERVALUE(Plantilla!BH275),"")</f>
        <v/>
      </c>
      <c r="BK264" s="109" t="str">
        <f>IF($C264="OK",_xlfn.NUMBERVALUE(Plantilla!BI275),"")</f>
        <v/>
      </c>
      <c r="BL264" s="6" t="str">
        <f>IF($C264="OK",
   IF(Plantilla!BJ275&lt;&gt;"",
      TEXT(VLOOKUP(Plantilla!BJ275,'Tablas '!$Z$4:$AA$6,2,FALSE),"#"),
   ""),
"")</f>
        <v/>
      </c>
      <c r="BM264" s="4" t="str">
        <f>IF($C264="OK",_xlfn.NUMBERVALUE(Plantilla!BK275),"")</f>
        <v/>
      </c>
      <c r="BN264" s="4" t="str">
        <f>IF($C264="OK",_xlfn.NUMBERVALUE(Plantilla!BL275),"")</f>
        <v/>
      </c>
      <c r="BO264" s="6" t="str">
        <f>IF($C264="OK",_xlfn.NUMBERVALUE(Plantilla!BM275),"")</f>
        <v/>
      </c>
      <c r="BP264" s="4" t="str">
        <f>IF($C264="OK",_xlfn.NUMBERVALUE(Plantilla!BN275),"")</f>
        <v/>
      </c>
      <c r="BQ264" s="6" t="str">
        <f>IF($C264="OK",_xlfn.NUMBERVALUE(Plantilla!BO275),"")</f>
        <v/>
      </c>
      <c r="BR264" s="4" t="str">
        <f>IF($C264="OK",_xlfn.NUMBERVALUE(Plantilla!BP275),"")</f>
        <v/>
      </c>
      <c r="BS264" s="6" t="str">
        <f>IF($C264="OK",_xlfn.NUMBERVALUE(Plantilla!BQ275),"")</f>
        <v/>
      </c>
      <c r="BT264" s="4" t="str">
        <f>IF($C264="OK",_xlfn.NUMBERVALUE(Plantilla!BR275),"")</f>
        <v/>
      </c>
      <c r="BU264" s="6" t="str">
        <f>IF($C264="OK",_xlfn.NUMBERVALUE(Plantilla!BS275),"")</f>
        <v/>
      </c>
      <c r="BV264" s="6" t="str">
        <f>IF($C264="OK",_xlfn.NUMBERVALUE(Plantilla!BT275),"")</f>
        <v/>
      </c>
      <c r="BW264" s="6" t="str">
        <f>IF($C264="OK",_xlfn.NUMBERVALUE(Plantilla!BU275),"")</f>
        <v/>
      </c>
      <c r="BX264" s="6" t="str">
        <f>IF($C264="OK",_xlfn.NUMBERVALUE(Plantilla!BV275),"")</f>
        <v/>
      </c>
      <c r="BY264" s="6" t="str">
        <f>IF($C264="OK",_xlfn.NUMBERVALUE(Plantilla!BW275),"")</f>
        <v/>
      </c>
      <c r="BZ264" s="6" t="str">
        <f>IF($C264="OK",_xlfn.NUMBERVALUE(Plantilla!BX275),"")</f>
        <v/>
      </c>
      <c r="CA264" s="6" t="str">
        <f>IF($C264="OK",_xlfn.NUMBERVALUE(Plantilla!BY275),"")</f>
        <v/>
      </c>
      <c r="CB264" s="6" t="str">
        <f>IF($C264="OK",_xlfn.NUMBERVALUE(Plantilla!BZ275),"")</f>
        <v/>
      </c>
      <c r="CC264" s="6" t="str">
        <f>IF($C264="OK",_xlfn.NUMBERVALUE(Plantilla!CA275),"")</f>
        <v/>
      </c>
      <c r="CD264" s="6" t="str">
        <f>IF($C264="OK",_xlfn.NUMBERVALUE(Plantilla!CB275),"")</f>
        <v/>
      </c>
      <c r="CE264" s="6" t="str">
        <f>IF($C264="OK",_xlfn.NUMBERVALUE(Plantilla!CC275),"")</f>
        <v/>
      </c>
      <c r="CF264" s="4" t="str">
        <f>IF($C264="OK",_xlfn.NUMBERVALUE(Plantilla!CD275),"")</f>
        <v/>
      </c>
      <c r="CG264" s="6" t="str">
        <f>IF($C264="OK",_xlfn.NUMBERVALUE(Plantilla!CE275),"")</f>
        <v/>
      </c>
      <c r="CH264" s="6" t="str">
        <f>IF($C264="OK",_xlfn.NUMBERVALUE(Plantilla!CF275),"")</f>
        <v/>
      </c>
      <c r="CI264" s="6" t="str">
        <f>IF($C264="OK",_xlfn.NUMBERVALUE(Plantilla!CG275),"")</f>
        <v/>
      </c>
      <c r="CJ264" s="6" t="str">
        <f>IF($C264="OK",_xlfn.NUMBERVALUE(Plantilla!CH275),"")</f>
        <v/>
      </c>
      <c r="CK264" s="6" t="str">
        <f>IF($C264="OK",_xlfn.NUMBERVALUE(Plantilla!CI275),"")</f>
        <v/>
      </c>
      <c r="CL264" s="6" t="str">
        <f>IF($C264="OK",_xlfn.NUMBERVALUE(Plantilla!CJ275),"")</f>
        <v/>
      </c>
      <c r="CM264" t="str">
        <f>IF($C264="OK",TEXT(Plantilla!CK275,"#"),"")</f>
        <v/>
      </c>
      <c r="CN264" s="6" t="str">
        <f>IF($C264="OK",_xlfn.NUMBERVALUE(Plantilla!CL275),"")</f>
        <v/>
      </c>
      <c r="CO264" s="6" t="str">
        <f>IF($C264="OK",_xlfn.NUMBERVALUE(Plantilla!CM275),"")</f>
        <v/>
      </c>
      <c r="CP264" s="110" t="str">
        <f>IF($C264="OK",_xlfn.NUMBERVALUE(Plantilla!CN275),"")</f>
        <v/>
      </c>
      <c r="CQ264" s="6" t="str">
        <f>IF($C264="OK",_xlfn.NUMBERVALUE(Plantilla!CO275),"")</f>
        <v/>
      </c>
      <c r="CR264" s="109" t="str">
        <f>IF($C264="OK",_xlfn.NUMBERVALUE(Plantilla!CP275),"")</f>
        <v/>
      </c>
      <c r="CS264" s="110" t="str">
        <f>IF($C264="OK",_xlfn.NUMBERVALUE(Plantilla!CQ275),"")</f>
        <v/>
      </c>
      <c r="CT264" s="6" t="str">
        <f>IF($C264="OK",_xlfn.NUMBERVALUE(Plantilla!CR275),"")</f>
        <v/>
      </c>
      <c r="CU264" s="109" t="str">
        <f>IF($C264="OK",_xlfn.NUMBERVALUE(Plantilla!CS275),"")</f>
        <v/>
      </c>
      <c r="CV264" s="110" t="str">
        <f>IF($C264="OK",_xlfn.NUMBERVALUE(Plantilla!CT275),"")</f>
        <v/>
      </c>
      <c r="CW264" s="6" t="str">
        <f>IF($C264="OK",_xlfn.NUMBERVALUE(Plantilla!CU275),"")</f>
        <v/>
      </c>
      <c r="CX264" s="82" t="str">
        <f>IF($C264="OK",_xlfn.NUMBERVALUE(Plantilla!CV275),"")</f>
        <v/>
      </c>
      <c r="CY264" s="6" t="str">
        <f>IF($C264="OK",_xlfn.NUMBERVALUE(Plantilla!CW275),"")</f>
        <v/>
      </c>
      <c r="CZ264" s="82" t="str">
        <f>IF($C264="OK",_xlfn.NUMBERVALUE(Plantilla!CX275),"")</f>
        <v/>
      </c>
      <c r="DA264" s="6" t="str">
        <f>IF($C264="OK",_xlfn.NUMBERVALUE(Plantilla!CY275),"")</f>
        <v/>
      </c>
      <c r="DB264" s="109" t="str">
        <f>IF($C264="OK",_xlfn.NUMBERVALUE(Plantilla!CZ275),"")</f>
        <v/>
      </c>
      <c r="DC264" s="6" t="str">
        <f>IF($C264="OK",_xlfn.NUMBERVALUE(Plantilla!DA275),"")</f>
        <v/>
      </c>
      <c r="DD264" s="6" t="str">
        <f>IF($C264="OK",TEXT(Plantilla!DB275,"#"),"")</f>
        <v/>
      </c>
      <c r="DE264" s="6" t="str">
        <f>IF($C264="OK",_xlfn.NUMBERVALUE(Plantilla!DC275),"")</f>
        <v/>
      </c>
      <c r="DF264" s="4" t="str">
        <f>IF($C264="OK",_xlfn.NUMBERVALUE(Plantilla!DD275),"")</f>
        <v/>
      </c>
      <c r="DG264" s="6" t="str">
        <f>IF($C264="OK",_xlfn.NUMBERVALUE(Plantilla!DE275),"")</f>
        <v/>
      </c>
      <c r="DH264" s="6" t="str">
        <f>IF($C264="OK",_xlfn.NUMBERVALUE(Plantilla!DF275),"")</f>
        <v/>
      </c>
      <c r="DI264" s="6" t="str">
        <f>IF($C264="OK",_xlfn.NUMBERVALUE(Plantilla!DG275),"")</f>
        <v/>
      </c>
      <c r="DJ264" s="6" t="str">
        <f>IF($C264="OK",_xlfn.NUMBERVALUE(Plantilla!DH275),"")</f>
        <v/>
      </c>
      <c r="DK264" s="6" t="str">
        <f>IF($C264="OK",_xlfn.NUMBERVALUE(Plantilla!DI275),"")</f>
        <v/>
      </c>
      <c r="DL264" s="6" t="str">
        <f>IF($C264="OK",_xlfn.NUMBERVALUE(Plantilla!DJ275),"")</f>
        <v/>
      </c>
      <c r="DM264" s="6" t="str">
        <f>IF($C264="OK",_xlfn.NUMBERVALUE(Plantilla!DK275),"")</f>
        <v/>
      </c>
      <c r="DN264" s="6" t="str">
        <f>IF($C264="OK",_xlfn.NUMBERVALUE(Plantilla!DL275),"")</f>
        <v/>
      </c>
      <c r="DO264" s="6" t="str">
        <f>IF($C264="OK",_xlfn.NUMBERVALUE(Plantilla!DM275),"")</f>
        <v/>
      </c>
      <c r="DP264" s="6" t="str">
        <f>IF($C264="OK",_xlfn.NUMBERVALUE(Plantilla!DN275),"")</f>
        <v/>
      </c>
      <c r="DQ264" s="6" t="str">
        <f>IF($C264="OK",_xlfn.NUMBERVALUE(Plantilla!DO275),"")</f>
        <v/>
      </c>
      <c r="DR264" s="6" t="str">
        <f>IF($C264="OK",_xlfn.NUMBERVALUE(Plantilla!DP275),"")</f>
        <v/>
      </c>
      <c r="DS264" t="str">
        <f>IF($C264="OK",TEXT(Plantilla!DR275,"#"),"")</f>
        <v/>
      </c>
      <c r="DT264" s="6"/>
    </row>
    <row r="265" spans="1:124" x14ac:dyDescent="0.25">
      <c r="A265" t="str">
        <f>IF(Plantilla!$I$6="¡Perfecto!, Guarda el archivo y adjúntalo a tu interfaz de Nómina Electrónica","OK","Error")</f>
        <v>OK</v>
      </c>
      <c r="B265" t="str">
        <f>IF(Plantilla!$I$6="¡Perfecto!, Guarda el archivo y adjúntalo a tu interfaz de Nómina Electrónica",MID(Plantilla!$D$2,SEARCH("V",Plantilla!$D$2),10),"")</f>
        <v>V2.0</v>
      </c>
      <c r="C265" t="str">
        <f>Plantilla!C276</f>
        <v/>
      </c>
      <c r="D265" t="str">
        <f>IF($C265="OK",Plantilla!B276,"")</f>
        <v/>
      </c>
      <c r="E265" t="str">
        <f>IF($C265="OK",
   VLOOKUP(Plantilla!$E$4,'Tablas '!$AP$4:$AT$6,5,FALSE),
"")</f>
        <v/>
      </c>
      <c r="F265" t="str">
        <f>IF($C265="OK",TEXT(Plantilla!D276,"#"),"")</f>
        <v/>
      </c>
      <c r="G265" t="str">
        <f>IF($C265="OK",
   VLOOKUP(Plantilla!E276,'Tablas '!$B$4:$C$14,2,FALSE),
"")</f>
        <v/>
      </c>
      <c r="H265" t="str">
        <f>IF($C265="OK",TEXT(Plantilla!F276,"#"),"")</f>
        <v/>
      </c>
      <c r="I265" t="str">
        <f>IF($C265="OK",TEXT(Plantilla!G276,"#"),"")</f>
        <v/>
      </c>
      <c r="J265" t="str">
        <f>IF($C265="OK",TEXT(Plantilla!H276,"#"),"")</f>
        <v/>
      </c>
      <c r="K265" t="str">
        <f>IF($C265="OK",TEXT(Plantilla!I276,"#"),"")</f>
        <v/>
      </c>
      <c r="L265" t="str">
        <f>IF($C265="OK",TEXT(Plantilla!J276,"#"),"")</f>
        <v/>
      </c>
      <c r="M265" t="str">
        <f>IF($C265="OK",TEXT(Plantilla!K276,"#"),"")</f>
        <v/>
      </c>
      <c r="N265" t="str">
        <f>IF($C265="OK",
   CONCATENATE(YEAR(Plantilla!L276),"-",TEXT(MONTH(Plantilla!L276),"00"),"-",TEXT(DAY(Plantilla!L276),"00")),
"")</f>
        <v/>
      </c>
      <c r="O265" t="str">
        <f>IF($C265="OK",_xlfn.NUMBERVALUE(Plantilla!M276),"")</f>
        <v/>
      </c>
      <c r="P265" t="str">
        <f>IF($C265="OK",
   IF(Plantilla!N276&lt;&gt;"",
      CONCATENATE(YEAR(Plantilla!N276),"-",TEXT(MONTH(Plantilla!N276),"00"),"-",TEXT(DAY(Plantilla!N276),"00")),
   ""),
"")</f>
        <v/>
      </c>
      <c r="Q265" t="str">
        <f>IF($C265="OK",
   VLOOKUP(Plantilla!O276,'Tablas '!$E$4:$F$19,2,FALSE),
"")</f>
        <v/>
      </c>
      <c r="R265" t="str">
        <f>IF($C265="OK",
   VLOOKUP(Plantilla!P276,'Tablas '!$H$4:$I$5,2,FALSE),
"")</f>
        <v/>
      </c>
      <c r="S265" t="str">
        <f>IF($C265="OK",
   VLOOKUP(Plantilla!Q276,'Tablas '!$K$4:$L$8,2,FALSE),
"")</f>
        <v/>
      </c>
      <c r="T265" t="str">
        <f>IF($C265="OK",
   VLOOKUP(Plantilla!R276,'Tablas '!$AE$4:$AF$6,2,FALSE),
"")</f>
        <v/>
      </c>
      <c r="U265" t="str">
        <f>IF($C265="OK",
   VLOOKUP(Plantilla!S276,'Tablas '!$AE$4:$AF$6,2,FALSE),
"")</f>
        <v/>
      </c>
      <c r="V265" t="str">
        <f>IF($C265="OK",TEXT(Plantilla!T276,"#"),"")</f>
        <v/>
      </c>
      <c r="W265" s="84" t="str">
        <f>IF($C265="OK",
   VLOOKUP(Plantilla!U276,'Tablas '!$AM$4:$AN$1126,2,FALSE),
"")</f>
        <v/>
      </c>
      <c r="X265" t="str">
        <f>IF($C265="OK",TEXT(Plantilla!V276,"#"),"")</f>
        <v/>
      </c>
      <c r="Y265" t="str">
        <f>IF($C265="OK",
   CONCATENATE(YEAR(Plantilla!W276),"-",TEXT(MONTH(Plantilla!W276),"00"),"-",TEXT(DAY(Plantilla!W276),"00")),
"")</f>
        <v/>
      </c>
      <c r="Z265" t="str">
        <f>IF($C265="OK",
   CONCATENATE(YEAR(Plantilla!X276),"-",TEXT(MONTH(Plantilla!X276),"00"),"-",TEXT(DAY(Plantilla!X276),"00")),
"")</f>
        <v/>
      </c>
      <c r="AA265" t="str">
        <f>IF($C265="OK",
   TEXT(VLOOKUP(Plantilla!Y276,'Tablas '!$Q$4:$R$9,2,FALSE),"#"),
"")</f>
        <v/>
      </c>
      <c r="AB265" t="str">
        <f>IF($C265="OK",
   CONCATENATE(YEAR(Plantilla!Z276),"-",TEXT(MONTH(Plantilla!Z276),"00"),"-",TEXT(DAY(Plantilla!Z276),"00")),
"")</f>
        <v/>
      </c>
      <c r="AC265" t="str">
        <f>IF($C265="OK",
   TEXT(VLOOKUP(Plantilla!AA276,'Tablas '!$T$4:$U$13,2,FALSE),"#"),
"")</f>
        <v/>
      </c>
      <c r="AD265" t="str">
        <f>IF($C265="OK",TEXT(Plantilla!AB276,"#"),"")</f>
        <v/>
      </c>
      <c r="AE265" t="str">
        <f>IF($C265="OK",
   IF(Plantilla!AC276&lt;&gt;"",
      TEXT(VLOOKUP(Plantilla!AC276,'Tablas '!$W$4:$X$7,2,FALSE),"#"),
   ""),
"")</f>
        <v/>
      </c>
      <c r="AF265" t="str">
        <f>IF($C265="OK",TEXT(Plantilla!AD276,"#"),"")</f>
        <v/>
      </c>
      <c r="AG265" s="6" t="str">
        <f>IF($C265="OK",_xlfn.NUMBERVALUE(Plantilla!AE276),"")</f>
        <v/>
      </c>
      <c r="AH265" s="4" t="str">
        <f>IF($C265="OK",_xlfn.NUMBERVALUE(Plantilla!AF276),"")</f>
        <v/>
      </c>
      <c r="AI265" s="6" t="str">
        <f>IF($C265="OK",_xlfn.NUMBERVALUE(Plantilla!AG276),"")</f>
        <v/>
      </c>
      <c r="AJ265" s="6" t="str">
        <f>IF($C265="OK",_xlfn.NUMBERVALUE(Plantilla!AH276),"")</f>
        <v/>
      </c>
      <c r="AK265" s="6" t="str">
        <f>IF($C265="OK",_xlfn.NUMBERVALUE(Plantilla!AI276),"")</f>
        <v/>
      </c>
      <c r="AL265" s="6" t="str">
        <f>IF($C265="OK",_xlfn.NUMBERVALUE(Plantilla!AJ276),"")</f>
        <v/>
      </c>
      <c r="AM265" s="4" t="str">
        <f>IF($C265="OK",_xlfn.NUMBERVALUE(Plantilla!AK276),"")</f>
        <v/>
      </c>
      <c r="AN265" s="6" t="str">
        <f>IF($C265="OK",_xlfn.NUMBERVALUE(Plantilla!AL276),"")</f>
        <v/>
      </c>
      <c r="AO265" s="4" t="str">
        <f>IF($C265="OK",_xlfn.NUMBERVALUE(Plantilla!AM276),"")</f>
        <v/>
      </c>
      <c r="AP265" s="6" t="str">
        <f>IF($C265="OK",_xlfn.NUMBERVALUE(Plantilla!AN276),"")</f>
        <v/>
      </c>
      <c r="AQ265" s="4" t="str">
        <f>IF($C265="OK",_xlfn.NUMBERVALUE(Plantilla!AO276),"")</f>
        <v/>
      </c>
      <c r="AR265" s="6" t="str">
        <f>IF($C265="OK",_xlfn.NUMBERVALUE(Plantilla!AP276),"")</f>
        <v/>
      </c>
      <c r="AS265" s="4" t="str">
        <f>IF($C265="OK",_xlfn.NUMBERVALUE(Plantilla!AQ276),"")</f>
        <v/>
      </c>
      <c r="AT265" s="6" t="str">
        <f>IF($C265="OK",_xlfn.NUMBERVALUE(Plantilla!AR276),"")</f>
        <v/>
      </c>
      <c r="AU265" s="4" t="str">
        <f>IF($C265="OK",_xlfn.NUMBERVALUE(Plantilla!AS276),"")</f>
        <v/>
      </c>
      <c r="AV265" s="6" t="str">
        <f>IF($C265="OK",_xlfn.NUMBERVALUE(Plantilla!AT276),"")</f>
        <v/>
      </c>
      <c r="AW265" s="4" t="str">
        <f>IF($C265="OK",_xlfn.NUMBERVALUE(Plantilla!AU276),"")</f>
        <v/>
      </c>
      <c r="AX265" s="6" t="str">
        <f>IF($C265="OK",_xlfn.NUMBERVALUE(Plantilla!AV276),"")</f>
        <v/>
      </c>
      <c r="AY265" s="4" t="str">
        <f>IF($C265="OK",_xlfn.NUMBERVALUE(Plantilla!AW276),"")</f>
        <v/>
      </c>
      <c r="AZ265" s="6" t="str">
        <f>IF($C265="OK",_xlfn.NUMBERVALUE(Plantilla!AX276),"")</f>
        <v/>
      </c>
      <c r="BA265" t="str">
        <f>IF($C265="OK",_xlfn.NUMBERVALUE(Plantilla!AY276),"")</f>
        <v/>
      </c>
      <c r="BB265" t="str">
        <f>IF($C265="OK",_xlfn.NUMBERVALUE(Plantilla!AZ276),"")</f>
        <v/>
      </c>
      <c r="BC265" s="4" t="str">
        <f>IF($C265="OK",_xlfn.NUMBERVALUE(Plantilla!BA276),"")</f>
        <v/>
      </c>
      <c r="BD265" s="6" t="str">
        <f>IF($C265="OK",_xlfn.NUMBERVALUE(Plantilla!BB276),"")</f>
        <v/>
      </c>
      <c r="BE265" s="4" t="str">
        <f>IF($C265="OK",_xlfn.NUMBERVALUE(Plantilla!BC276),"")</f>
        <v/>
      </c>
      <c r="BF265" s="6" t="str">
        <f>IF($C265="OK",_xlfn.NUMBERVALUE(Plantilla!BD276),"")</f>
        <v/>
      </c>
      <c r="BG265" s="4" t="str">
        <f>IF($C265="OK",_xlfn.NUMBERVALUE(Plantilla!BE276),"")</f>
        <v/>
      </c>
      <c r="BH265" s="6" t="str">
        <f>IF($C265="OK",_xlfn.NUMBERVALUE(Plantilla!BF276),"")</f>
        <v/>
      </c>
      <c r="BI265" s="110" t="str">
        <f>IF($C265="OK",_xlfn.NUMBERVALUE(Plantilla!BG276),"")</f>
        <v/>
      </c>
      <c r="BJ265" s="6" t="str">
        <f>IF($C265="OK",_xlfn.NUMBERVALUE(Plantilla!BH276),"")</f>
        <v/>
      </c>
      <c r="BK265" s="109" t="str">
        <f>IF($C265="OK",_xlfn.NUMBERVALUE(Plantilla!BI276),"")</f>
        <v/>
      </c>
      <c r="BL265" s="6" t="str">
        <f>IF($C265="OK",
   IF(Plantilla!BJ276&lt;&gt;"",
      TEXT(VLOOKUP(Plantilla!BJ276,'Tablas '!$Z$4:$AA$6,2,FALSE),"#"),
   ""),
"")</f>
        <v/>
      </c>
      <c r="BM265" s="4" t="str">
        <f>IF($C265="OK",_xlfn.NUMBERVALUE(Plantilla!BK276),"")</f>
        <v/>
      </c>
      <c r="BN265" s="4" t="str">
        <f>IF($C265="OK",_xlfn.NUMBERVALUE(Plantilla!BL276),"")</f>
        <v/>
      </c>
      <c r="BO265" s="6" t="str">
        <f>IF($C265="OK",_xlfn.NUMBERVALUE(Plantilla!BM276),"")</f>
        <v/>
      </c>
      <c r="BP265" s="4" t="str">
        <f>IF($C265="OK",_xlfn.NUMBERVALUE(Plantilla!BN276),"")</f>
        <v/>
      </c>
      <c r="BQ265" s="6" t="str">
        <f>IF($C265="OK",_xlfn.NUMBERVALUE(Plantilla!BO276),"")</f>
        <v/>
      </c>
      <c r="BR265" s="4" t="str">
        <f>IF($C265="OK",_xlfn.NUMBERVALUE(Plantilla!BP276),"")</f>
        <v/>
      </c>
      <c r="BS265" s="6" t="str">
        <f>IF($C265="OK",_xlfn.NUMBERVALUE(Plantilla!BQ276),"")</f>
        <v/>
      </c>
      <c r="BT265" s="4" t="str">
        <f>IF($C265="OK",_xlfn.NUMBERVALUE(Plantilla!BR276),"")</f>
        <v/>
      </c>
      <c r="BU265" s="6" t="str">
        <f>IF($C265="OK",_xlfn.NUMBERVALUE(Plantilla!BS276),"")</f>
        <v/>
      </c>
      <c r="BV265" s="6" t="str">
        <f>IF($C265="OK",_xlfn.NUMBERVALUE(Plantilla!BT276),"")</f>
        <v/>
      </c>
      <c r="BW265" s="6" t="str">
        <f>IF($C265="OK",_xlfn.NUMBERVALUE(Plantilla!BU276),"")</f>
        <v/>
      </c>
      <c r="BX265" s="6" t="str">
        <f>IF($C265="OK",_xlfn.NUMBERVALUE(Plantilla!BV276),"")</f>
        <v/>
      </c>
      <c r="BY265" s="6" t="str">
        <f>IF($C265="OK",_xlfn.NUMBERVALUE(Plantilla!BW276),"")</f>
        <v/>
      </c>
      <c r="BZ265" s="6" t="str">
        <f>IF($C265="OK",_xlfn.NUMBERVALUE(Plantilla!BX276),"")</f>
        <v/>
      </c>
      <c r="CA265" s="6" t="str">
        <f>IF($C265="OK",_xlfn.NUMBERVALUE(Plantilla!BY276),"")</f>
        <v/>
      </c>
      <c r="CB265" s="6" t="str">
        <f>IF($C265="OK",_xlfn.NUMBERVALUE(Plantilla!BZ276),"")</f>
        <v/>
      </c>
      <c r="CC265" s="6" t="str">
        <f>IF($C265="OK",_xlfn.NUMBERVALUE(Plantilla!CA276),"")</f>
        <v/>
      </c>
      <c r="CD265" s="6" t="str">
        <f>IF($C265="OK",_xlfn.NUMBERVALUE(Plantilla!CB276),"")</f>
        <v/>
      </c>
      <c r="CE265" s="6" t="str">
        <f>IF($C265="OK",_xlfn.NUMBERVALUE(Plantilla!CC276),"")</f>
        <v/>
      </c>
      <c r="CF265" s="4" t="str">
        <f>IF($C265="OK",_xlfn.NUMBERVALUE(Plantilla!CD276),"")</f>
        <v/>
      </c>
      <c r="CG265" s="6" t="str">
        <f>IF($C265="OK",_xlfn.NUMBERVALUE(Plantilla!CE276),"")</f>
        <v/>
      </c>
      <c r="CH265" s="6" t="str">
        <f>IF($C265="OK",_xlfn.NUMBERVALUE(Plantilla!CF276),"")</f>
        <v/>
      </c>
      <c r="CI265" s="6" t="str">
        <f>IF($C265="OK",_xlfn.NUMBERVALUE(Plantilla!CG276),"")</f>
        <v/>
      </c>
      <c r="CJ265" s="6" t="str">
        <f>IF($C265="OK",_xlfn.NUMBERVALUE(Plantilla!CH276),"")</f>
        <v/>
      </c>
      <c r="CK265" s="6" t="str">
        <f>IF($C265="OK",_xlfn.NUMBERVALUE(Plantilla!CI276),"")</f>
        <v/>
      </c>
      <c r="CL265" s="6" t="str">
        <f>IF($C265="OK",_xlfn.NUMBERVALUE(Plantilla!CJ276),"")</f>
        <v/>
      </c>
      <c r="CM265" t="str">
        <f>IF($C265="OK",TEXT(Plantilla!CK276,"#"),"")</f>
        <v/>
      </c>
      <c r="CN265" s="6" t="str">
        <f>IF($C265="OK",_xlfn.NUMBERVALUE(Plantilla!CL276),"")</f>
        <v/>
      </c>
      <c r="CO265" s="6" t="str">
        <f>IF($C265="OK",_xlfn.NUMBERVALUE(Plantilla!CM276),"")</f>
        <v/>
      </c>
      <c r="CP265" s="110" t="str">
        <f>IF($C265="OK",_xlfn.NUMBERVALUE(Plantilla!CN276),"")</f>
        <v/>
      </c>
      <c r="CQ265" s="6" t="str">
        <f>IF($C265="OK",_xlfn.NUMBERVALUE(Plantilla!CO276),"")</f>
        <v/>
      </c>
      <c r="CR265" s="109" t="str">
        <f>IF($C265="OK",_xlfn.NUMBERVALUE(Plantilla!CP276),"")</f>
        <v/>
      </c>
      <c r="CS265" s="110" t="str">
        <f>IF($C265="OK",_xlfn.NUMBERVALUE(Plantilla!CQ276),"")</f>
        <v/>
      </c>
      <c r="CT265" s="6" t="str">
        <f>IF($C265="OK",_xlfn.NUMBERVALUE(Plantilla!CR276),"")</f>
        <v/>
      </c>
      <c r="CU265" s="109" t="str">
        <f>IF($C265="OK",_xlfn.NUMBERVALUE(Plantilla!CS276),"")</f>
        <v/>
      </c>
      <c r="CV265" s="110" t="str">
        <f>IF($C265="OK",_xlfn.NUMBERVALUE(Plantilla!CT276),"")</f>
        <v/>
      </c>
      <c r="CW265" s="6" t="str">
        <f>IF($C265="OK",_xlfn.NUMBERVALUE(Plantilla!CU276),"")</f>
        <v/>
      </c>
      <c r="CX265" s="82" t="str">
        <f>IF($C265="OK",_xlfn.NUMBERVALUE(Plantilla!CV276),"")</f>
        <v/>
      </c>
      <c r="CY265" s="6" t="str">
        <f>IF($C265="OK",_xlfn.NUMBERVALUE(Plantilla!CW276),"")</f>
        <v/>
      </c>
      <c r="CZ265" s="82" t="str">
        <f>IF($C265="OK",_xlfn.NUMBERVALUE(Plantilla!CX276),"")</f>
        <v/>
      </c>
      <c r="DA265" s="6" t="str">
        <f>IF($C265="OK",_xlfn.NUMBERVALUE(Plantilla!CY276),"")</f>
        <v/>
      </c>
      <c r="DB265" s="109" t="str">
        <f>IF($C265="OK",_xlfn.NUMBERVALUE(Plantilla!CZ276),"")</f>
        <v/>
      </c>
      <c r="DC265" s="6" t="str">
        <f>IF($C265="OK",_xlfn.NUMBERVALUE(Plantilla!DA276),"")</f>
        <v/>
      </c>
      <c r="DD265" s="6" t="str">
        <f>IF($C265="OK",TEXT(Plantilla!DB276,"#"),"")</f>
        <v/>
      </c>
      <c r="DE265" s="6" t="str">
        <f>IF($C265="OK",_xlfn.NUMBERVALUE(Plantilla!DC276),"")</f>
        <v/>
      </c>
      <c r="DF265" s="4" t="str">
        <f>IF($C265="OK",_xlfn.NUMBERVALUE(Plantilla!DD276),"")</f>
        <v/>
      </c>
      <c r="DG265" s="6" t="str">
        <f>IF($C265="OK",_xlfn.NUMBERVALUE(Plantilla!DE276),"")</f>
        <v/>
      </c>
      <c r="DH265" s="6" t="str">
        <f>IF($C265="OK",_xlfn.NUMBERVALUE(Plantilla!DF276),"")</f>
        <v/>
      </c>
      <c r="DI265" s="6" t="str">
        <f>IF($C265="OK",_xlfn.NUMBERVALUE(Plantilla!DG276),"")</f>
        <v/>
      </c>
      <c r="DJ265" s="6" t="str">
        <f>IF($C265="OK",_xlfn.NUMBERVALUE(Plantilla!DH276),"")</f>
        <v/>
      </c>
      <c r="DK265" s="6" t="str">
        <f>IF($C265="OK",_xlfn.NUMBERVALUE(Plantilla!DI276),"")</f>
        <v/>
      </c>
      <c r="DL265" s="6" t="str">
        <f>IF($C265="OK",_xlfn.NUMBERVALUE(Plantilla!DJ276),"")</f>
        <v/>
      </c>
      <c r="DM265" s="6" t="str">
        <f>IF($C265="OK",_xlfn.NUMBERVALUE(Plantilla!DK276),"")</f>
        <v/>
      </c>
      <c r="DN265" s="6" t="str">
        <f>IF($C265="OK",_xlfn.NUMBERVALUE(Plantilla!DL276),"")</f>
        <v/>
      </c>
      <c r="DO265" s="6" t="str">
        <f>IF($C265="OK",_xlfn.NUMBERVALUE(Plantilla!DM276),"")</f>
        <v/>
      </c>
      <c r="DP265" s="6" t="str">
        <f>IF($C265="OK",_xlfn.NUMBERVALUE(Plantilla!DN276),"")</f>
        <v/>
      </c>
      <c r="DQ265" s="6" t="str">
        <f>IF($C265="OK",_xlfn.NUMBERVALUE(Plantilla!DO276),"")</f>
        <v/>
      </c>
      <c r="DR265" s="6" t="str">
        <f>IF($C265="OK",_xlfn.NUMBERVALUE(Plantilla!DP276),"")</f>
        <v/>
      </c>
      <c r="DS265" t="str">
        <f>IF($C265="OK",TEXT(Plantilla!DR276,"#"),"")</f>
        <v/>
      </c>
      <c r="DT265" s="6"/>
    </row>
    <row r="266" spans="1:124" x14ac:dyDescent="0.25">
      <c r="A266" t="str">
        <f>IF(Plantilla!$I$6="¡Perfecto!, Guarda el archivo y adjúntalo a tu interfaz de Nómina Electrónica","OK","Error")</f>
        <v>OK</v>
      </c>
      <c r="B266" t="str">
        <f>IF(Plantilla!$I$6="¡Perfecto!, Guarda el archivo y adjúntalo a tu interfaz de Nómina Electrónica",MID(Plantilla!$D$2,SEARCH("V",Plantilla!$D$2),10),"")</f>
        <v>V2.0</v>
      </c>
      <c r="C266" t="str">
        <f>Plantilla!C277</f>
        <v/>
      </c>
      <c r="D266" t="str">
        <f>IF($C266="OK",Plantilla!B277,"")</f>
        <v/>
      </c>
      <c r="E266" t="str">
        <f>IF($C266="OK",
   VLOOKUP(Plantilla!$E$4,'Tablas '!$AP$4:$AT$6,5,FALSE),
"")</f>
        <v/>
      </c>
      <c r="F266" t="str">
        <f>IF($C266="OK",TEXT(Plantilla!D277,"#"),"")</f>
        <v/>
      </c>
      <c r="G266" t="str">
        <f>IF($C266="OK",
   VLOOKUP(Plantilla!E277,'Tablas '!$B$4:$C$14,2,FALSE),
"")</f>
        <v/>
      </c>
      <c r="H266" t="str">
        <f>IF($C266="OK",TEXT(Plantilla!F277,"#"),"")</f>
        <v/>
      </c>
      <c r="I266" t="str">
        <f>IF($C266="OK",TEXT(Plantilla!G277,"#"),"")</f>
        <v/>
      </c>
      <c r="J266" t="str">
        <f>IF($C266="OK",TEXT(Plantilla!H277,"#"),"")</f>
        <v/>
      </c>
      <c r="K266" t="str">
        <f>IF($C266="OK",TEXT(Plantilla!I277,"#"),"")</f>
        <v/>
      </c>
      <c r="L266" t="str">
        <f>IF($C266="OK",TEXT(Plantilla!J277,"#"),"")</f>
        <v/>
      </c>
      <c r="M266" t="str">
        <f>IF($C266="OK",TEXT(Plantilla!K277,"#"),"")</f>
        <v/>
      </c>
      <c r="N266" t="str">
        <f>IF($C266="OK",
   CONCATENATE(YEAR(Plantilla!L277),"-",TEXT(MONTH(Plantilla!L277),"00"),"-",TEXT(DAY(Plantilla!L277),"00")),
"")</f>
        <v/>
      </c>
      <c r="O266" t="str">
        <f>IF($C266="OK",_xlfn.NUMBERVALUE(Plantilla!M277),"")</f>
        <v/>
      </c>
      <c r="P266" t="str">
        <f>IF($C266="OK",
   IF(Plantilla!N277&lt;&gt;"",
      CONCATENATE(YEAR(Plantilla!N277),"-",TEXT(MONTH(Plantilla!N277),"00"),"-",TEXT(DAY(Plantilla!N277),"00")),
   ""),
"")</f>
        <v/>
      </c>
      <c r="Q266" t="str">
        <f>IF($C266="OK",
   VLOOKUP(Plantilla!O277,'Tablas '!$E$4:$F$19,2,FALSE),
"")</f>
        <v/>
      </c>
      <c r="R266" t="str">
        <f>IF($C266="OK",
   VLOOKUP(Plantilla!P277,'Tablas '!$H$4:$I$5,2,FALSE),
"")</f>
        <v/>
      </c>
      <c r="S266" t="str">
        <f>IF($C266="OK",
   VLOOKUP(Plantilla!Q277,'Tablas '!$K$4:$L$8,2,FALSE),
"")</f>
        <v/>
      </c>
      <c r="T266" t="str">
        <f>IF($C266="OK",
   VLOOKUP(Plantilla!R277,'Tablas '!$AE$4:$AF$6,2,FALSE),
"")</f>
        <v/>
      </c>
      <c r="U266" t="str">
        <f>IF($C266="OK",
   VLOOKUP(Plantilla!S277,'Tablas '!$AE$4:$AF$6,2,FALSE),
"")</f>
        <v/>
      </c>
      <c r="V266" t="str">
        <f>IF($C266="OK",TEXT(Plantilla!T277,"#"),"")</f>
        <v/>
      </c>
      <c r="W266" s="84" t="str">
        <f>IF($C266="OK",
   VLOOKUP(Plantilla!U277,'Tablas '!$AM$4:$AN$1126,2,FALSE),
"")</f>
        <v/>
      </c>
      <c r="X266" t="str">
        <f>IF($C266="OK",TEXT(Plantilla!V277,"#"),"")</f>
        <v/>
      </c>
      <c r="Y266" t="str">
        <f>IF($C266="OK",
   CONCATENATE(YEAR(Plantilla!W277),"-",TEXT(MONTH(Plantilla!W277),"00"),"-",TEXT(DAY(Plantilla!W277),"00")),
"")</f>
        <v/>
      </c>
      <c r="Z266" t="str">
        <f>IF($C266="OK",
   CONCATENATE(YEAR(Plantilla!X277),"-",TEXT(MONTH(Plantilla!X277),"00"),"-",TEXT(DAY(Plantilla!X277),"00")),
"")</f>
        <v/>
      </c>
      <c r="AA266" t="str">
        <f>IF($C266="OK",
   TEXT(VLOOKUP(Plantilla!Y277,'Tablas '!$Q$4:$R$9,2,FALSE),"#"),
"")</f>
        <v/>
      </c>
      <c r="AB266" t="str">
        <f>IF($C266="OK",
   CONCATENATE(YEAR(Plantilla!Z277),"-",TEXT(MONTH(Plantilla!Z277),"00"),"-",TEXT(DAY(Plantilla!Z277),"00")),
"")</f>
        <v/>
      </c>
      <c r="AC266" t="str">
        <f>IF($C266="OK",
   TEXT(VLOOKUP(Plantilla!AA277,'Tablas '!$T$4:$U$13,2,FALSE),"#"),
"")</f>
        <v/>
      </c>
      <c r="AD266" t="str">
        <f>IF($C266="OK",TEXT(Plantilla!AB277,"#"),"")</f>
        <v/>
      </c>
      <c r="AE266" t="str">
        <f>IF($C266="OK",
   IF(Plantilla!AC277&lt;&gt;"",
      TEXT(VLOOKUP(Plantilla!AC277,'Tablas '!$W$4:$X$7,2,FALSE),"#"),
   ""),
"")</f>
        <v/>
      </c>
      <c r="AF266" t="str">
        <f>IF($C266="OK",TEXT(Plantilla!AD277,"#"),"")</f>
        <v/>
      </c>
      <c r="AG266" s="6" t="str">
        <f>IF($C266="OK",_xlfn.NUMBERVALUE(Plantilla!AE277),"")</f>
        <v/>
      </c>
      <c r="AH266" s="4" t="str">
        <f>IF($C266="OK",_xlfn.NUMBERVALUE(Plantilla!AF277),"")</f>
        <v/>
      </c>
      <c r="AI266" s="6" t="str">
        <f>IF($C266="OK",_xlfn.NUMBERVALUE(Plantilla!AG277),"")</f>
        <v/>
      </c>
      <c r="AJ266" s="6" t="str">
        <f>IF($C266="OK",_xlfn.NUMBERVALUE(Plantilla!AH277),"")</f>
        <v/>
      </c>
      <c r="AK266" s="6" t="str">
        <f>IF($C266="OK",_xlfn.NUMBERVALUE(Plantilla!AI277),"")</f>
        <v/>
      </c>
      <c r="AL266" s="6" t="str">
        <f>IF($C266="OK",_xlfn.NUMBERVALUE(Plantilla!AJ277),"")</f>
        <v/>
      </c>
      <c r="AM266" s="4" t="str">
        <f>IF($C266="OK",_xlfn.NUMBERVALUE(Plantilla!AK277),"")</f>
        <v/>
      </c>
      <c r="AN266" s="6" t="str">
        <f>IF($C266="OK",_xlfn.NUMBERVALUE(Plantilla!AL277),"")</f>
        <v/>
      </c>
      <c r="AO266" s="4" t="str">
        <f>IF($C266="OK",_xlfn.NUMBERVALUE(Plantilla!AM277),"")</f>
        <v/>
      </c>
      <c r="AP266" s="6" t="str">
        <f>IF($C266="OK",_xlfn.NUMBERVALUE(Plantilla!AN277),"")</f>
        <v/>
      </c>
      <c r="AQ266" s="4" t="str">
        <f>IF($C266="OK",_xlfn.NUMBERVALUE(Plantilla!AO277),"")</f>
        <v/>
      </c>
      <c r="AR266" s="6" t="str">
        <f>IF($C266="OK",_xlfn.NUMBERVALUE(Plantilla!AP277),"")</f>
        <v/>
      </c>
      <c r="AS266" s="4" t="str">
        <f>IF($C266="OK",_xlfn.NUMBERVALUE(Plantilla!AQ277),"")</f>
        <v/>
      </c>
      <c r="AT266" s="6" t="str">
        <f>IF($C266="OK",_xlfn.NUMBERVALUE(Plantilla!AR277),"")</f>
        <v/>
      </c>
      <c r="AU266" s="4" t="str">
        <f>IF($C266="OK",_xlfn.NUMBERVALUE(Plantilla!AS277),"")</f>
        <v/>
      </c>
      <c r="AV266" s="6" t="str">
        <f>IF($C266="OK",_xlfn.NUMBERVALUE(Plantilla!AT277),"")</f>
        <v/>
      </c>
      <c r="AW266" s="4" t="str">
        <f>IF($C266="OK",_xlfn.NUMBERVALUE(Plantilla!AU277),"")</f>
        <v/>
      </c>
      <c r="AX266" s="6" t="str">
        <f>IF($C266="OK",_xlfn.NUMBERVALUE(Plantilla!AV277),"")</f>
        <v/>
      </c>
      <c r="AY266" s="4" t="str">
        <f>IF($C266="OK",_xlfn.NUMBERVALUE(Plantilla!AW277),"")</f>
        <v/>
      </c>
      <c r="AZ266" s="6" t="str">
        <f>IF($C266="OK",_xlfn.NUMBERVALUE(Plantilla!AX277),"")</f>
        <v/>
      </c>
      <c r="BA266" t="str">
        <f>IF($C266="OK",_xlfn.NUMBERVALUE(Plantilla!AY277),"")</f>
        <v/>
      </c>
      <c r="BB266" t="str">
        <f>IF($C266="OK",_xlfn.NUMBERVALUE(Plantilla!AZ277),"")</f>
        <v/>
      </c>
      <c r="BC266" s="4" t="str">
        <f>IF($C266="OK",_xlfn.NUMBERVALUE(Plantilla!BA277),"")</f>
        <v/>
      </c>
      <c r="BD266" s="6" t="str">
        <f>IF($C266="OK",_xlfn.NUMBERVALUE(Plantilla!BB277),"")</f>
        <v/>
      </c>
      <c r="BE266" s="4" t="str">
        <f>IF($C266="OK",_xlfn.NUMBERVALUE(Plantilla!BC277),"")</f>
        <v/>
      </c>
      <c r="BF266" s="6" t="str">
        <f>IF($C266="OK",_xlfn.NUMBERVALUE(Plantilla!BD277),"")</f>
        <v/>
      </c>
      <c r="BG266" s="4" t="str">
        <f>IF($C266="OK",_xlfn.NUMBERVALUE(Plantilla!BE277),"")</f>
        <v/>
      </c>
      <c r="BH266" s="6" t="str">
        <f>IF($C266="OK",_xlfn.NUMBERVALUE(Plantilla!BF277),"")</f>
        <v/>
      </c>
      <c r="BI266" s="110" t="str">
        <f>IF($C266="OK",_xlfn.NUMBERVALUE(Plantilla!BG277),"")</f>
        <v/>
      </c>
      <c r="BJ266" s="6" t="str">
        <f>IF($C266="OK",_xlfn.NUMBERVALUE(Plantilla!BH277),"")</f>
        <v/>
      </c>
      <c r="BK266" s="109" t="str">
        <f>IF($C266="OK",_xlfn.NUMBERVALUE(Plantilla!BI277),"")</f>
        <v/>
      </c>
      <c r="BL266" s="6" t="str">
        <f>IF($C266="OK",
   IF(Plantilla!BJ277&lt;&gt;"",
      TEXT(VLOOKUP(Plantilla!BJ277,'Tablas '!$Z$4:$AA$6,2,FALSE),"#"),
   ""),
"")</f>
        <v/>
      </c>
      <c r="BM266" s="4" t="str">
        <f>IF($C266="OK",_xlfn.NUMBERVALUE(Plantilla!BK277),"")</f>
        <v/>
      </c>
      <c r="BN266" s="4" t="str">
        <f>IF($C266="OK",_xlfn.NUMBERVALUE(Plantilla!BL277),"")</f>
        <v/>
      </c>
      <c r="BO266" s="6" t="str">
        <f>IF($C266="OK",_xlfn.NUMBERVALUE(Plantilla!BM277),"")</f>
        <v/>
      </c>
      <c r="BP266" s="4" t="str">
        <f>IF($C266="OK",_xlfn.NUMBERVALUE(Plantilla!BN277),"")</f>
        <v/>
      </c>
      <c r="BQ266" s="6" t="str">
        <f>IF($C266="OK",_xlfn.NUMBERVALUE(Plantilla!BO277),"")</f>
        <v/>
      </c>
      <c r="BR266" s="4" t="str">
        <f>IF($C266="OK",_xlfn.NUMBERVALUE(Plantilla!BP277),"")</f>
        <v/>
      </c>
      <c r="BS266" s="6" t="str">
        <f>IF($C266="OK",_xlfn.NUMBERVALUE(Plantilla!BQ277),"")</f>
        <v/>
      </c>
      <c r="BT266" s="4" t="str">
        <f>IF($C266="OK",_xlfn.NUMBERVALUE(Plantilla!BR277),"")</f>
        <v/>
      </c>
      <c r="BU266" s="6" t="str">
        <f>IF($C266="OK",_xlfn.NUMBERVALUE(Plantilla!BS277),"")</f>
        <v/>
      </c>
      <c r="BV266" s="6" t="str">
        <f>IF($C266="OK",_xlfn.NUMBERVALUE(Plantilla!BT277),"")</f>
        <v/>
      </c>
      <c r="BW266" s="6" t="str">
        <f>IF($C266="OK",_xlfn.NUMBERVALUE(Plantilla!BU277),"")</f>
        <v/>
      </c>
      <c r="BX266" s="6" t="str">
        <f>IF($C266="OK",_xlfn.NUMBERVALUE(Plantilla!BV277),"")</f>
        <v/>
      </c>
      <c r="BY266" s="6" t="str">
        <f>IF($C266="OK",_xlfn.NUMBERVALUE(Plantilla!BW277),"")</f>
        <v/>
      </c>
      <c r="BZ266" s="6" t="str">
        <f>IF($C266="OK",_xlfn.NUMBERVALUE(Plantilla!BX277),"")</f>
        <v/>
      </c>
      <c r="CA266" s="6" t="str">
        <f>IF($C266="OK",_xlfn.NUMBERVALUE(Plantilla!BY277),"")</f>
        <v/>
      </c>
      <c r="CB266" s="6" t="str">
        <f>IF($C266="OK",_xlfn.NUMBERVALUE(Plantilla!BZ277),"")</f>
        <v/>
      </c>
      <c r="CC266" s="6" t="str">
        <f>IF($C266="OK",_xlfn.NUMBERVALUE(Plantilla!CA277),"")</f>
        <v/>
      </c>
      <c r="CD266" s="6" t="str">
        <f>IF($C266="OK",_xlfn.NUMBERVALUE(Plantilla!CB277),"")</f>
        <v/>
      </c>
      <c r="CE266" s="6" t="str">
        <f>IF($C266="OK",_xlfn.NUMBERVALUE(Plantilla!CC277),"")</f>
        <v/>
      </c>
      <c r="CF266" s="4" t="str">
        <f>IF($C266="OK",_xlfn.NUMBERVALUE(Plantilla!CD277),"")</f>
        <v/>
      </c>
      <c r="CG266" s="6" t="str">
        <f>IF($C266="OK",_xlfn.NUMBERVALUE(Plantilla!CE277),"")</f>
        <v/>
      </c>
      <c r="CH266" s="6" t="str">
        <f>IF($C266="OK",_xlfn.NUMBERVALUE(Plantilla!CF277),"")</f>
        <v/>
      </c>
      <c r="CI266" s="6" t="str">
        <f>IF($C266="OK",_xlfn.NUMBERVALUE(Plantilla!CG277),"")</f>
        <v/>
      </c>
      <c r="CJ266" s="6" t="str">
        <f>IF($C266="OK",_xlfn.NUMBERVALUE(Plantilla!CH277),"")</f>
        <v/>
      </c>
      <c r="CK266" s="6" t="str">
        <f>IF($C266="OK",_xlfn.NUMBERVALUE(Plantilla!CI277),"")</f>
        <v/>
      </c>
      <c r="CL266" s="6" t="str">
        <f>IF($C266="OK",_xlfn.NUMBERVALUE(Plantilla!CJ277),"")</f>
        <v/>
      </c>
      <c r="CM266" t="str">
        <f>IF($C266="OK",TEXT(Plantilla!CK277,"#"),"")</f>
        <v/>
      </c>
      <c r="CN266" s="6" t="str">
        <f>IF($C266="OK",_xlfn.NUMBERVALUE(Plantilla!CL277),"")</f>
        <v/>
      </c>
      <c r="CO266" s="6" t="str">
        <f>IF($C266="OK",_xlfn.NUMBERVALUE(Plantilla!CM277),"")</f>
        <v/>
      </c>
      <c r="CP266" s="110" t="str">
        <f>IF($C266="OK",_xlfn.NUMBERVALUE(Plantilla!CN277),"")</f>
        <v/>
      </c>
      <c r="CQ266" s="6" t="str">
        <f>IF($C266="OK",_xlfn.NUMBERVALUE(Plantilla!CO277),"")</f>
        <v/>
      </c>
      <c r="CR266" s="109" t="str">
        <f>IF($C266="OK",_xlfn.NUMBERVALUE(Plantilla!CP277),"")</f>
        <v/>
      </c>
      <c r="CS266" s="110" t="str">
        <f>IF($C266="OK",_xlfn.NUMBERVALUE(Plantilla!CQ277),"")</f>
        <v/>
      </c>
      <c r="CT266" s="6" t="str">
        <f>IF($C266="OK",_xlfn.NUMBERVALUE(Plantilla!CR277),"")</f>
        <v/>
      </c>
      <c r="CU266" s="109" t="str">
        <f>IF($C266="OK",_xlfn.NUMBERVALUE(Plantilla!CS277),"")</f>
        <v/>
      </c>
      <c r="CV266" s="110" t="str">
        <f>IF($C266="OK",_xlfn.NUMBERVALUE(Plantilla!CT277),"")</f>
        <v/>
      </c>
      <c r="CW266" s="6" t="str">
        <f>IF($C266="OK",_xlfn.NUMBERVALUE(Plantilla!CU277),"")</f>
        <v/>
      </c>
      <c r="CX266" s="82" t="str">
        <f>IF($C266="OK",_xlfn.NUMBERVALUE(Plantilla!CV277),"")</f>
        <v/>
      </c>
      <c r="CY266" s="6" t="str">
        <f>IF($C266="OK",_xlfn.NUMBERVALUE(Plantilla!CW277),"")</f>
        <v/>
      </c>
      <c r="CZ266" s="82" t="str">
        <f>IF($C266="OK",_xlfn.NUMBERVALUE(Plantilla!CX277),"")</f>
        <v/>
      </c>
      <c r="DA266" s="6" t="str">
        <f>IF($C266="OK",_xlfn.NUMBERVALUE(Plantilla!CY277),"")</f>
        <v/>
      </c>
      <c r="DB266" s="109" t="str">
        <f>IF($C266="OK",_xlfn.NUMBERVALUE(Plantilla!CZ277),"")</f>
        <v/>
      </c>
      <c r="DC266" s="6" t="str">
        <f>IF($C266="OK",_xlfn.NUMBERVALUE(Plantilla!DA277),"")</f>
        <v/>
      </c>
      <c r="DD266" s="6" t="str">
        <f>IF($C266="OK",TEXT(Plantilla!DB277,"#"),"")</f>
        <v/>
      </c>
      <c r="DE266" s="6" t="str">
        <f>IF($C266="OK",_xlfn.NUMBERVALUE(Plantilla!DC277),"")</f>
        <v/>
      </c>
      <c r="DF266" s="4" t="str">
        <f>IF($C266="OK",_xlfn.NUMBERVALUE(Plantilla!DD277),"")</f>
        <v/>
      </c>
      <c r="DG266" s="6" t="str">
        <f>IF($C266="OK",_xlfn.NUMBERVALUE(Plantilla!DE277),"")</f>
        <v/>
      </c>
      <c r="DH266" s="6" t="str">
        <f>IF($C266="OK",_xlfn.NUMBERVALUE(Plantilla!DF277),"")</f>
        <v/>
      </c>
      <c r="DI266" s="6" t="str">
        <f>IF($C266="OK",_xlfn.NUMBERVALUE(Plantilla!DG277),"")</f>
        <v/>
      </c>
      <c r="DJ266" s="6" t="str">
        <f>IF($C266="OK",_xlfn.NUMBERVALUE(Plantilla!DH277),"")</f>
        <v/>
      </c>
      <c r="DK266" s="6" t="str">
        <f>IF($C266="OK",_xlfn.NUMBERVALUE(Plantilla!DI277),"")</f>
        <v/>
      </c>
      <c r="DL266" s="6" t="str">
        <f>IF($C266="OK",_xlfn.NUMBERVALUE(Plantilla!DJ277),"")</f>
        <v/>
      </c>
      <c r="DM266" s="6" t="str">
        <f>IF($C266="OK",_xlfn.NUMBERVALUE(Plantilla!DK277),"")</f>
        <v/>
      </c>
      <c r="DN266" s="6" t="str">
        <f>IF($C266="OK",_xlfn.NUMBERVALUE(Plantilla!DL277),"")</f>
        <v/>
      </c>
      <c r="DO266" s="6" t="str">
        <f>IF($C266="OK",_xlfn.NUMBERVALUE(Plantilla!DM277),"")</f>
        <v/>
      </c>
      <c r="DP266" s="6" t="str">
        <f>IF($C266="OK",_xlfn.NUMBERVALUE(Plantilla!DN277),"")</f>
        <v/>
      </c>
      <c r="DQ266" s="6" t="str">
        <f>IF($C266="OK",_xlfn.NUMBERVALUE(Plantilla!DO277),"")</f>
        <v/>
      </c>
      <c r="DR266" s="6" t="str">
        <f>IF($C266="OK",_xlfn.NUMBERVALUE(Plantilla!DP277),"")</f>
        <v/>
      </c>
      <c r="DS266" t="str">
        <f>IF($C266="OK",TEXT(Plantilla!DR277,"#"),"")</f>
        <v/>
      </c>
      <c r="DT266" s="6"/>
    </row>
    <row r="267" spans="1:124" x14ac:dyDescent="0.25">
      <c r="A267" t="str">
        <f>IF(Plantilla!$I$6="¡Perfecto!, Guarda el archivo y adjúntalo a tu interfaz de Nómina Electrónica","OK","Error")</f>
        <v>OK</v>
      </c>
      <c r="B267" t="str">
        <f>IF(Plantilla!$I$6="¡Perfecto!, Guarda el archivo y adjúntalo a tu interfaz de Nómina Electrónica",MID(Plantilla!$D$2,SEARCH("V",Plantilla!$D$2),10),"")</f>
        <v>V2.0</v>
      </c>
      <c r="C267" t="str">
        <f>Plantilla!C278</f>
        <v/>
      </c>
      <c r="D267" t="str">
        <f>IF($C267="OK",Plantilla!B278,"")</f>
        <v/>
      </c>
      <c r="E267" t="str">
        <f>IF($C267="OK",
   VLOOKUP(Plantilla!$E$4,'Tablas '!$AP$4:$AT$6,5,FALSE),
"")</f>
        <v/>
      </c>
      <c r="F267" t="str">
        <f>IF($C267="OK",TEXT(Plantilla!D278,"#"),"")</f>
        <v/>
      </c>
      <c r="G267" t="str">
        <f>IF($C267="OK",
   VLOOKUP(Plantilla!E278,'Tablas '!$B$4:$C$14,2,FALSE),
"")</f>
        <v/>
      </c>
      <c r="H267" t="str">
        <f>IF($C267="OK",TEXT(Plantilla!F278,"#"),"")</f>
        <v/>
      </c>
      <c r="I267" t="str">
        <f>IF($C267="OK",TEXT(Plantilla!G278,"#"),"")</f>
        <v/>
      </c>
      <c r="J267" t="str">
        <f>IF($C267="OK",TEXT(Plantilla!H278,"#"),"")</f>
        <v/>
      </c>
      <c r="K267" t="str">
        <f>IF($C267="OK",TEXT(Plantilla!I278,"#"),"")</f>
        <v/>
      </c>
      <c r="L267" t="str">
        <f>IF($C267="OK",TEXT(Plantilla!J278,"#"),"")</f>
        <v/>
      </c>
      <c r="M267" t="str">
        <f>IF($C267="OK",TEXT(Plantilla!K278,"#"),"")</f>
        <v/>
      </c>
      <c r="N267" t="str">
        <f>IF($C267="OK",
   CONCATENATE(YEAR(Plantilla!L278),"-",TEXT(MONTH(Plantilla!L278),"00"),"-",TEXT(DAY(Plantilla!L278),"00")),
"")</f>
        <v/>
      </c>
      <c r="O267" t="str">
        <f>IF($C267="OK",_xlfn.NUMBERVALUE(Plantilla!M278),"")</f>
        <v/>
      </c>
      <c r="P267" t="str">
        <f>IF($C267="OK",
   IF(Plantilla!N278&lt;&gt;"",
      CONCATENATE(YEAR(Plantilla!N278),"-",TEXT(MONTH(Plantilla!N278),"00"),"-",TEXT(DAY(Plantilla!N278),"00")),
   ""),
"")</f>
        <v/>
      </c>
      <c r="Q267" t="str">
        <f>IF($C267="OK",
   VLOOKUP(Plantilla!O278,'Tablas '!$E$4:$F$19,2,FALSE),
"")</f>
        <v/>
      </c>
      <c r="R267" t="str">
        <f>IF($C267="OK",
   VLOOKUP(Plantilla!P278,'Tablas '!$H$4:$I$5,2,FALSE),
"")</f>
        <v/>
      </c>
      <c r="S267" t="str">
        <f>IF($C267="OK",
   VLOOKUP(Plantilla!Q278,'Tablas '!$K$4:$L$8,2,FALSE),
"")</f>
        <v/>
      </c>
      <c r="T267" t="str">
        <f>IF($C267="OK",
   VLOOKUP(Plantilla!R278,'Tablas '!$AE$4:$AF$6,2,FALSE),
"")</f>
        <v/>
      </c>
      <c r="U267" t="str">
        <f>IF($C267="OK",
   VLOOKUP(Plantilla!S278,'Tablas '!$AE$4:$AF$6,2,FALSE),
"")</f>
        <v/>
      </c>
      <c r="V267" t="str">
        <f>IF($C267="OK",TEXT(Plantilla!T278,"#"),"")</f>
        <v/>
      </c>
      <c r="W267" s="84" t="str">
        <f>IF($C267="OK",
   VLOOKUP(Plantilla!U278,'Tablas '!$AM$4:$AN$1126,2,FALSE),
"")</f>
        <v/>
      </c>
      <c r="X267" t="str">
        <f>IF($C267="OK",TEXT(Plantilla!V278,"#"),"")</f>
        <v/>
      </c>
      <c r="Y267" t="str">
        <f>IF($C267="OK",
   CONCATENATE(YEAR(Plantilla!W278),"-",TEXT(MONTH(Plantilla!W278),"00"),"-",TEXT(DAY(Plantilla!W278),"00")),
"")</f>
        <v/>
      </c>
      <c r="Z267" t="str">
        <f>IF($C267="OK",
   CONCATENATE(YEAR(Plantilla!X278),"-",TEXT(MONTH(Plantilla!X278),"00"),"-",TEXT(DAY(Plantilla!X278),"00")),
"")</f>
        <v/>
      </c>
      <c r="AA267" t="str">
        <f>IF($C267="OK",
   TEXT(VLOOKUP(Plantilla!Y278,'Tablas '!$Q$4:$R$9,2,FALSE),"#"),
"")</f>
        <v/>
      </c>
      <c r="AB267" t="str">
        <f>IF($C267="OK",
   CONCATENATE(YEAR(Plantilla!Z278),"-",TEXT(MONTH(Plantilla!Z278),"00"),"-",TEXT(DAY(Plantilla!Z278),"00")),
"")</f>
        <v/>
      </c>
      <c r="AC267" t="str">
        <f>IF($C267="OK",
   TEXT(VLOOKUP(Plantilla!AA278,'Tablas '!$T$4:$U$13,2,FALSE),"#"),
"")</f>
        <v/>
      </c>
      <c r="AD267" t="str">
        <f>IF($C267="OK",TEXT(Plantilla!AB278,"#"),"")</f>
        <v/>
      </c>
      <c r="AE267" t="str">
        <f>IF($C267="OK",
   IF(Plantilla!AC278&lt;&gt;"",
      TEXT(VLOOKUP(Plantilla!AC278,'Tablas '!$W$4:$X$7,2,FALSE),"#"),
   ""),
"")</f>
        <v/>
      </c>
      <c r="AF267" t="str">
        <f>IF($C267="OK",TEXT(Plantilla!AD278,"#"),"")</f>
        <v/>
      </c>
      <c r="AG267" s="6" t="str">
        <f>IF($C267="OK",_xlfn.NUMBERVALUE(Plantilla!AE278),"")</f>
        <v/>
      </c>
      <c r="AH267" s="4" t="str">
        <f>IF($C267="OK",_xlfn.NUMBERVALUE(Plantilla!AF278),"")</f>
        <v/>
      </c>
      <c r="AI267" s="6" t="str">
        <f>IF($C267="OK",_xlfn.NUMBERVALUE(Plantilla!AG278),"")</f>
        <v/>
      </c>
      <c r="AJ267" s="6" t="str">
        <f>IF($C267="OK",_xlfn.NUMBERVALUE(Plantilla!AH278),"")</f>
        <v/>
      </c>
      <c r="AK267" s="6" t="str">
        <f>IF($C267="OK",_xlfn.NUMBERVALUE(Plantilla!AI278),"")</f>
        <v/>
      </c>
      <c r="AL267" s="6" t="str">
        <f>IF($C267="OK",_xlfn.NUMBERVALUE(Plantilla!AJ278),"")</f>
        <v/>
      </c>
      <c r="AM267" s="4" t="str">
        <f>IF($C267="OK",_xlfn.NUMBERVALUE(Plantilla!AK278),"")</f>
        <v/>
      </c>
      <c r="AN267" s="6" t="str">
        <f>IF($C267="OK",_xlfn.NUMBERVALUE(Plantilla!AL278),"")</f>
        <v/>
      </c>
      <c r="AO267" s="4" t="str">
        <f>IF($C267="OK",_xlfn.NUMBERVALUE(Plantilla!AM278),"")</f>
        <v/>
      </c>
      <c r="AP267" s="6" t="str">
        <f>IF($C267="OK",_xlfn.NUMBERVALUE(Plantilla!AN278),"")</f>
        <v/>
      </c>
      <c r="AQ267" s="4" t="str">
        <f>IF($C267="OK",_xlfn.NUMBERVALUE(Plantilla!AO278),"")</f>
        <v/>
      </c>
      <c r="AR267" s="6" t="str">
        <f>IF($C267="OK",_xlfn.NUMBERVALUE(Plantilla!AP278),"")</f>
        <v/>
      </c>
      <c r="AS267" s="4" t="str">
        <f>IF($C267="OK",_xlfn.NUMBERVALUE(Plantilla!AQ278),"")</f>
        <v/>
      </c>
      <c r="AT267" s="6" t="str">
        <f>IF($C267="OK",_xlfn.NUMBERVALUE(Plantilla!AR278),"")</f>
        <v/>
      </c>
      <c r="AU267" s="4" t="str">
        <f>IF($C267="OK",_xlfn.NUMBERVALUE(Plantilla!AS278),"")</f>
        <v/>
      </c>
      <c r="AV267" s="6" t="str">
        <f>IF($C267="OK",_xlfn.NUMBERVALUE(Plantilla!AT278),"")</f>
        <v/>
      </c>
      <c r="AW267" s="4" t="str">
        <f>IF($C267="OK",_xlfn.NUMBERVALUE(Plantilla!AU278),"")</f>
        <v/>
      </c>
      <c r="AX267" s="6" t="str">
        <f>IF($C267="OK",_xlfn.NUMBERVALUE(Plantilla!AV278),"")</f>
        <v/>
      </c>
      <c r="AY267" s="4" t="str">
        <f>IF($C267="OK",_xlfn.NUMBERVALUE(Plantilla!AW278),"")</f>
        <v/>
      </c>
      <c r="AZ267" s="6" t="str">
        <f>IF($C267="OK",_xlfn.NUMBERVALUE(Plantilla!AX278),"")</f>
        <v/>
      </c>
      <c r="BA267" t="str">
        <f>IF($C267="OK",_xlfn.NUMBERVALUE(Plantilla!AY278),"")</f>
        <v/>
      </c>
      <c r="BB267" t="str">
        <f>IF($C267="OK",_xlfn.NUMBERVALUE(Plantilla!AZ278),"")</f>
        <v/>
      </c>
      <c r="BC267" s="4" t="str">
        <f>IF($C267="OK",_xlfn.NUMBERVALUE(Plantilla!BA278),"")</f>
        <v/>
      </c>
      <c r="BD267" s="6" t="str">
        <f>IF($C267="OK",_xlfn.NUMBERVALUE(Plantilla!BB278),"")</f>
        <v/>
      </c>
      <c r="BE267" s="4" t="str">
        <f>IF($C267="OK",_xlfn.NUMBERVALUE(Plantilla!BC278),"")</f>
        <v/>
      </c>
      <c r="BF267" s="6" t="str">
        <f>IF($C267="OK",_xlfn.NUMBERVALUE(Plantilla!BD278),"")</f>
        <v/>
      </c>
      <c r="BG267" s="4" t="str">
        <f>IF($C267="OK",_xlfn.NUMBERVALUE(Plantilla!BE278),"")</f>
        <v/>
      </c>
      <c r="BH267" s="6" t="str">
        <f>IF($C267="OK",_xlfn.NUMBERVALUE(Plantilla!BF278),"")</f>
        <v/>
      </c>
      <c r="BI267" s="110" t="str">
        <f>IF($C267="OK",_xlfn.NUMBERVALUE(Plantilla!BG278),"")</f>
        <v/>
      </c>
      <c r="BJ267" s="6" t="str">
        <f>IF($C267="OK",_xlfn.NUMBERVALUE(Plantilla!BH278),"")</f>
        <v/>
      </c>
      <c r="BK267" s="109" t="str">
        <f>IF($C267="OK",_xlfn.NUMBERVALUE(Plantilla!BI278),"")</f>
        <v/>
      </c>
      <c r="BL267" s="6" t="str">
        <f>IF($C267="OK",
   IF(Plantilla!BJ278&lt;&gt;"",
      TEXT(VLOOKUP(Plantilla!BJ278,'Tablas '!$Z$4:$AA$6,2,FALSE),"#"),
   ""),
"")</f>
        <v/>
      </c>
      <c r="BM267" s="4" t="str">
        <f>IF($C267="OK",_xlfn.NUMBERVALUE(Plantilla!BK278),"")</f>
        <v/>
      </c>
      <c r="BN267" s="4" t="str">
        <f>IF($C267="OK",_xlfn.NUMBERVALUE(Plantilla!BL278),"")</f>
        <v/>
      </c>
      <c r="BO267" s="6" t="str">
        <f>IF($C267="OK",_xlfn.NUMBERVALUE(Plantilla!BM278),"")</f>
        <v/>
      </c>
      <c r="BP267" s="4" t="str">
        <f>IF($C267="OK",_xlfn.NUMBERVALUE(Plantilla!BN278),"")</f>
        <v/>
      </c>
      <c r="BQ267" s="6" t="str">
        <f>IF($C267="OK",_xlfn.NUMBERVALUE(Plantilla!BO278),"")</f>
        <v/>
      </c>
      <c r="BR267" s="4" t="str">
        <f>IF($C267="OK",_xlfn.NUMBERVALUE(Plantilla!BP278),"")</f>
        <v/>
      </c>
      <c r="BS267" s="6" t="str">
        <f>IF($C267="OK",_xlfn.NUMBERVALUE(Plantilla!BQ278),"")</f>
        <v/>
      </c>
      <c r="BT267" s="4" t="str">
        <f>IF($C267="OK",_xlfn.NUMBERVALUE(Plantilla!BR278),"")</f>
        <v/>
      </c>
      <c r="BU267" s="6" t="str">
        <f>IF($C267="OK",_xlfn.NUMBERVALUE(Plantilla!BS278),"")</f>
        <v/>
      </c>
      <c r="BV267" s="6" t="str">
        <f>IF($C267="OK",_xlfn.NUMBERVALUE(Plantilla!BT278),"")</f>
        <v/>
      </c>
      <c r="BW267" s="6" t="str">
        <f>IF($C267="OK",_xlfn.NUMBERVALUE(Plantilla!BU278),"")</f>
        <v/>
      </c>
      <c r="BX267" s="6" t="str">
        <f>IF($C267="OK",_xlfn.NUMBERVALUE(Plantilla!BV278),"")</f>
        <v/>
      </c>
      <c r="BY267" s="6" t="str">
        <f>IF($C267="OK",_xlfn.NUMBERVALUE(Plantilla!BW278),"")</f>
        <v/>
      </c>
      <c r="BZ267" s="6" t="str">
        <f>IF($C267="OK",_xlfn.NUMBERVALUE(Plantilla!BX278),"")</f>
        <v/>
      </c>
      <c r="CA267" s="6" t="str">
        <f>IF($C267="OK",_xlfn.NUMBERVALUE(Plantilla!BY278),"")</f>
        <v/>
      </c>
      <c r="CB267" s="6" t="str">
        <f>IF($C267="OK",_xlfn.NUMBERVALUE(Plantilla!BZ278),"")</f>
        <v/>
      </c>
      <c r="CC267" s="6" t="str">
        <f>IF($C267="OK",_xlfn.NUMBERVALUE(Plantilla!CA278),"")</f>
        <v/>
      </c>
      <c r="CD267" s="6" t="str">
        <f>IF($C267="OK",_xlfn.NUMBERVALUE(Plantilla!CB278),"")</f>
        <v/>
      </c>
      <c r="CE267" s="6" t="str">
        <f>IF($C267="OK",_xlfn.NUMBERVALUE(Plantilla!CC278),"")</f>
        <v/>
      </c>
      <c r="CF267" s="4" t="str">
        <f>IF($C267="OK",_xlfn.NUMBERVALUE(Plantilla!CD278),"")</f>
        <v/>
      </c>
      <c r="CG267" s="6" t="str">
        <f>IF($C267="OK",_xlfn.NUMBERVALUE(Plantilla!CE278),"")</f>
        <v/>
      </c>
      <c r="CH267" s="6" t="str">
        <f>IF($C267="OK",_xlfn.NUMBERVALUE(Plantilla!CF278),"")</f>
        <v/>
      </c>
      <c r="CI267" s="6" t="str">
        <f>IF($C267="OK",_xlfn.NUMBERVALUE(Plantilla!CG278),"")</f>
        <v/>
      </c>
      <c r="CJ267" s="6" t="str">
        <f>IF($C267="OK",_xlfn.NUMBERVALUE(Plantilla!CH278),"")</f>
        <v/>
      </c>
      <c r="CK267" s="6" t="str">
        <f>IF($C267="OK",_xlfn.NUMBERVALUE(Plantilla!CI278),"")</f>
        <v/>
      </c>
      <c r="CL267" s="6" t="str">
        <f>IF($C267="OK",_xlfn.NUMBERVALUE(Plantilla!CJ278),"")</f>
        <v/>
      </c>
      <c r="CM267" t="str">
        <f>IF($C267="OK",TEXT(Plantilla!CK278,"#"),"")</f>
        <v/>
      </c>
      <c r="CN267" s="6" t="str">
        <f>IF($C267="OK",_xlfn.NUMBERVALUE(Plantilla!CL278),"")</f>
        <v/>
      </c>
      <c r="CO267" s="6" t="str">
        <f>IF($C267="OK",_xlfn.NUMBERVALUE(Plantilla!CM278),"")</f>
        <v/>
      </c>
      <c r="CP267" s="110" t="str">
        <f>IF($C267="OK",_xlfn.NUMBERVALUE(Plantilla!CN278),"")</f>
        <v/>
      </c>
      <c r="CQ267" s="6" t="str">
        <f>IF($C267="OK",_xlfn.NUMBERVALUE(Plantilla!CO278),"")</f>
        <v/>
      </c>
      <c r="CR267" s="109" t="str">
        <f>IF($C267="OK",_xlfn.NUMBERVALUE(Plantilla!CP278),"")</f>
        <v/>
      </c>
      <c r="CS267" s="110" t="str">
        <f>IF($C267="OK",_xlfn.NUMBERVALUE(Plantilla!CQ278),"")</f>
        <v/>
      </c>
      <c r="CT267" s="6" t="str">
        <f>IF($C267="OK",_xlfn.NUMBERVALUE(Plantilla!CR278),"")</f>
        <v/>
      </c>
      <c r="CU267" s="109" t="str">
        <f>IF($C267="OK",_xlfn.NUMBERVALUE(Plantilla!CS278),"")</f>
        <v/>
      </c>
      <c r="CV267" s="110" t="str">
        <f>IF($C267="OK",_xlfn.NUMBERVALUE(Plantilla!CT278),"")</f>
        <v/>
      </c>
      <c r="CW267" s="6" t="str">
        <f>IF($C267="OK",_xlfn.NUMBERVALUE(Plantilla!CU278),"")</f>
        <v/>
      </c>
      <c r="CX267" s="82" t="str">
        <f>IF($C267="OK",_xlfn.NUMBERVALUE(Plantilla!CV278),"")</f>
        <v/>
      </c>
      <c r="CY267" s="6" t="str">
        <f>IF($C267="OK",_xlfn.NUMBERVALUE(Plantilla!CW278),"")</f>
        <v/>
      </c>
      <c r="CZ267" s="82" t="str">
        <f>IF($C267="OK",_xlfn.NUMBERVALUE(Plantilla!CX278),"")</f>
        <v/>
      </c>
      <c r="DA267" s="6" t="str">
        <f>IF($C267="OK",_xlfn.NUMBERVALUE(Plantilla!CY278),"")</f>
        <v/>
      </c>
      <c r="DB267" s="109" t="str">
        <f>IF($C267="OK",_xlfn.NUMBERVALUE(Plantilla!CZ278),"")</f>
        <v/>
      </c>
      <c r="DC267" s="6" t="str">
        <f>IF($C267="OK",_xlfn.NUMBERVALUE(Plantilla!DA278),"")</f>
        <v/>
      </c>
      <c r="DD267" s="6" t="str">
        <f>IF($C267="OK",TEXT(Plantilla!DB278,"#"),"")</f>
        <v/>
      </c>
      <c r="DE267" s="6" t="str">
        <f>IF($C267="OK",_xlfn.NUMBERVALUE(Plantilla!DC278),"")</f>
        <v/>
      </c>
      <c r="DF267" s="4" t="str">
        <f>IF($C267="OK",_xlfn.NUMBERVALUE(Plantilla!DD278),"")</f>
        <v/>
      </c>
      <c r="DG267" s="6" t="str">
        <f>IF($C267="OK",_xlfn.NUMBERVALUE(Plantilla!DE278),"")</f>
        <v/>
      </c>
      <c r="DH267" s="6" t="str">
        <f>IF($C267="OK",_xlfn.NUMBERVALUE(Plantilla!DF278),"")</f>
        <v/>
      </c>
      <c r="DI267" s="6" t="str">
        <f>IF($C267="OK",_xlfn.NUMBERVALUE(Plantilla!DG278),"")</f>
        <v/>
      </c>
      <c r="DJ267" s="6" t="str">
        <f>IF($C267="OK",_xlfn.NUMBERVALUE(Plantilla!DH278),"")</f>
        <v/>
      </c>
      <c r="DK267" s="6" t="str">
        <f>IF($C267="OK",_xlfn.NUMBERVALUE(Plantilla!DI278),"")</f>
        <v/>
      </c>
      <c r="DL267" s="6" t="str">
        <f>IF($C267="OK",_xlfn.NUMBERVALUE(Plantilla!DJ278),"")</f>
        <v/>
      </c>
      <c r="DM267" s="6" t="str">
        <f>IF($C267="OK",_xlfn.NUMBERVALUE(Plantilla!DK278),"")</f>
        <v/>
      </c>
      <c r="DN267" s="6" t="str">
        <f>IF($C267="OK",_xlfn.NUMBERVALUE(Plantilla!DL278),"")</f>
        <v/>
      </c>
      <c r="DO267" s="6" t="str">
        <f>IF($C267="OK",_xlfn.NUMBERVALUE(Plantilla!DM278),"")</f>
        <v/>
      </c>
      <c r="DP267" s="6" t="str">
        <f>IF($C267="OK",_xlfn.NUMBERVALUE(Plantilla!DN278),"")</f>
        <v/>
      </c>
      <c r="DQ267" s="6" t="str">
        <f>IF($C267="OK",_xlfn.NUMBERVALUE(Plantilla!DO278),"")</f>
        <v/>
      </c>
      <c r="DR267" s="6" t="str">
        <f>IF($C267="OK",_xlfn.NUMBERVALUE(Plantilla!DP278),"")</f>
        <v/>
      </c>
      <c r="DS267" t="str">
        <f>IF($C267="OK",TEXT(Plantilla!DR278,"#"),"")</f>
        <v/>
      </c>
      <c r="DT267" s="6"/>
    </row>
    <row r="268" spans="1:124" x14ac:dyDescent="0.25">
      <c r="A268" t="str">
        <f>IF(Plantilla!$I$6="¡Perfecto!, Guarda el archivo y adjúntalo a tu interfaz de Nómina Electrónica","OK","Error")</f>
        <v>OK</v>
      </c>
      <c r="B268" t="str">
        <f>IF(Plantilla!$I$6="¡Perfecto!, Guarda el archivo y adjúntalo a tu interfaz de Nómina Electrónica",MID(Plantilla!$D$2,SEARCH("V",Plantilla!$D$2),10),"")</f>
        <v>V2.0</v>
      </c>
      <c r="C268" t="str">
        <f>Plantilla!C279</f>
        <v/>
      </c>
      <c r="D268" t="str">
        <f>IF($C268="OK",Plantilla!B279,"")</f>
        <v/>
      </c>
      <c r="E268" t="str">
        <f>IF($C268="OK",
   VLOOKUP(Plantilla!$E$4,'Tablas '!$AP$4:$AT$6,5,FALSE),
"")</f>
        <v/>
      </c>
      <c r="F268" t="str">
        <f>IF($C268="OK",TEXT(Plantilla!D279,"#"),"")</f>
        <v/>
      </c>
      <c r="G268" t="str">
        <f>IF($C268="OK",
   VLOOKUP(Plantilla!E279,'Tablas '!$B$4:$C$14,2,FALSE),
"")</f>
        <v/>
      </c>
      <c r="H268" t="str">
        <f>IF($C268="OK",TEXT(Plantilla!F279,"#"),"")</f>
        <v/>
      </c>
      <c r="I268" t="str">
        <f>IF($C268="OK",TEXT(Plantilla!G279,"#"),"")</f>
        <v/>
      </c>
      <c r="J268" t="str">
        <f>IF($C268="OK",TEXT(Plantilla!H279,"#"),"")</f>
        <v/>
      </c>
      <c r="K268" t="str">
        <f>IF($C268="OK",TEXT(Plantilla!I279,"#"),"")</f>
        <v/>
      </c>
      <c r="L268" t="str">
        <f>IF($C268="OK",TEXT(Plantilla!J279,"#"),"")</f>
        <v/>
      </c>
      <c r="M268" t="str">
        <f>IF($C268="OK",TEXT(Plantilla!K279,"#"),"")</f>
        <v/>
      </c>
      <c r="N268" t="str">
        <f>IF($C268="OK",
   CONCATENATE(YEAR(Plantilla!L279),"-",TEXT(MONTH(Plantilla!L279),"00"),"-",TEXT(DAY(Plantilla!L279),"00")),
"")</f>
        <v/>
      </c>
      <c r="O268" t="str">
        <f>IF($C268="OK",_xlfn.NUMBERVALUE(Plantilla!M279),"")</f>
        <v/>
      </c>
      <c r="P268" t="str">
        <f>IF($C268="OK",
   IF(Plantilla!N279&lt;&gt;"",
      CONCATENATE(YEAR(Plantilla!N279),"-",TEXT(MONTH(Plantilla!N279),"00"),"-",TEXT(DAY(Plantilla!N279),"00")),
   ""),
"")</f>
        <v/>
      </c>
      <c r="Q268" t="str">
        <f>IF($C268="OK",
   VLOOKUP(Plantilla!O279,'Tablas '!$E$4:$F$19,2,FALSE),
"")</f>
        <v/>
      </c>
      <c r="R268" t="str">
        <f>IF($C268="OK",
   VLOOKUP(Plantilla!P279,'Tablas '!$H$4:$I$5,2,FALSE),
"")</f>
        <v/>
      </c>
      <c r="S268" t="str">
        <f>IF($C268="OK",
   VLOOKUP(Plantilla!Q279,'Tablas '!$K$4:$L$8,2,FALSE),
"")</f>
        <v/>
      </c>
      <c r="T268" t="str">
        <f>IF($C268="OK",
   VLOOKUP(Plantilla!R279,'Tablas '!$AE$4:$AF$6,2,FALSE),
"")</f>
        <v/>
      </c>
      <c r="U268" t="str">
        <f>IF($C268="OK",
   VLOOKUP(Plantilla!S279,'Tablas '!$AE$4:$AF$6,2,FALSE),
"")</f>
        <v/>
      </c>
      <c r="V268" t="str">
        <f>IF($C268="OK",TEXT(Plantilla!T279,"#"),"")</f>
        <v/>
      </c>
      <c r="W268" s="84" t="str">
        <f>IF($C268="OK",
   VLOOKUP(Plantilla!U279,'Tablas '!$AM$4:$AN$1126,2,FALSE),
"")</f>
        <v/>
      </c>
      <c r="X268" t="str">
        <f>IF($C268="OK",TEXT(Plantilla!V279,"#"),"")</f>
        <v/>
      </c>
      <c r="Y268" t="str">
        <f>IF($C268="OK",
   CONCATENATE(YEAR(Plantilla!W279),"-",TEXT(MONTH(Plantilla!W279),"00"),"-",TEXT(DAY(Plantilla!W279),"00")),
"")</f>
        <v/>
      </c>
      <c r="Z268" t="str">
        <f>IF($C268="OK",
   CONCATENATE(YEAR(Plantilla!X279),"-",TEXT(MONTH(Plantilla!X279),"00"),"-",TEXT(DAY(Plantilla!X279),"00")),
"")</f>
        <v/>
      </c>
      <c r="AA268" t="str">
        <f>IF($C268="OK",
   TEXT(VLOOKUP(Plantilla!Y279,'Tablas '!$Q$4:$R$9,2,FALSE),"#"),
"")</f>
        <v/>
      </c>
      <c r="AB268" t="str">
        <f>IF($C268="OK",
   CONCATENATE(YEAR(Plantilla!Z279),"-",TEXT(MONTH(Plantilla!Z279),"00"),"-",TEXT(DAY(Plantilla!Z279),"00")),
"")</f>
        <v/>
      </c>
      <c r="AC268" t="str">
        <f>IF($C268="OK",
   TEXT(VLOOKUP(Plantilla!AA279,'Tablas '!$T$4:$U$13,2,FALSE),"#"),
"")</f>
        <v/>
      </c>
      <c r="AD268" t="str">
        <f>IF($C268="OK",TEXT(Plantilla!AB279,"#"),"")</f>
        <v/>
      </c>
      <c r="AE268" t="str">
        <f>IF($C268="OK",
   IF(Plantilla!AC279&lt;&gt;"",
      TEXT(VLOOKUP(Plantilla!AC279,'Tablas '!$W$4:$X$7,2,FALSE),"#"),
   ""),
"")</f>
        <v/>
      </c>
      <c r="AF268" t="str">
        <f>IF($C268="OK",TEXT(Plantilla!AD279,"#"),"")</f>
        <v/>
      </c>
      <c r="AG268" s="6" t="str">
        <f>IF($C268="OK",_xlfn.NUMBERVALUE(Plantilla!AE279),"")</f>
        <v/>
      </c>
      <c r="AH268" s="4" t="str">
        <f>IF($C268="OK",_xlfn.NUMBERVALUE(Plantilla!AF279),"")</f>
        <v/>
      </c>
      <c r="AI268" s="6" t="str">
        <f>IF($C268="OK",_xlfn.NUMBERVALUE(Plantilla!AG279),"")</f>
        <v/>
      </c>
      <c r="AJ268" s="6" t="str">
        <f>IF($C268="OK",_xlfn.NUMBERVALUE(Plantilla!AH279),"")</f>
        <v/>
      </c>
      <c r="AK268" s="6" t="str">
        <f>IF($C268="OK",_xlfn.NUMBERVALUE(Plantilla!AI279),"")</f>
        <v/>
      </c>
      <c r="AL268" s="6" t="str">
        <f>IF($C268="OK",_xlfn.NUMBERVALUE(Plantilla!AJ279),"")</f>
        <v/>
      </c>
      <c r="AM268" s="4" t="str">
        <f>IF($C268="OK",_xlfn.NUMBERVALUE(Plantilla!AK279),"")</f>
        <v/>
      </c>
      <c r="AN268" s="6" t="str">
        <f>IF($C268="OK",_xlfn.NUMBERVALUE(Plantilla!AL279),"")</f>
        <v/>
      </c>
      <c r="AO268" s="4" t="str">
        <f>IF($C268="OK",_xlfn.NUMBERVALUE(Plantilla!AM279),"")</f>
        <v/>
      </c>
      <c r="AP268" s="6" t="str">
        <f>IF($C268="OK",_xlfn.NUMBERVALUE(Plantilla!AN279),"")</f>
        <v/>
      </c>
      <c r="AQ268" s="4" t="str">
        <f>IF($C268="OK",_xlfn.NUMBERVALUE(Plantilla!AO279),"")</f>
        <v/>
      </c>
      <c r="AR268" s="6" t="str">
        <f>IF($C268="OK",_xlfn.NUMBERVALUE(Plantilla!AP279),"")</f>
        <v/>
      </c>
      <c r="AS268" s="4" t="str">
        <f>IF($C268="OK",_xlfn.NUMBERVALUE(Plantilla!AQ279),"")</f>
        <v/>
      </c>
      <c r="AT268" s="6" t="str">
        <f>IF($C268="OK",_xlfn.NUMBERVALUE(Plantilla!AR279),"")</f>
        <v/>
      </c>
      <c r="AU268" s="4" t="str">
        <f>IF($C268="OK",_xlfn.NUMBERVALUE(Plantilla!AS279),"")</f>
        <v/>
      </c>
      <c r="AV268" s="6" t="str">
        <f>IF($C268="OK",_xlfn.NUMBERVALUE(Plantilla!AT279),"")</f>
        <v/>
      </c>
      <c r="AW268" s="4" t="str">
        <f>IF($C268="OK",_xlfn.NUMBERVALUE(Plantilla!AU279),"")</f>
        <v/>
      </c>
      <c r="AX268" s="6" t="str">
        <f>IF($C268="OK",_xlfn.NUMBERVALUE(Plantilla!AV279),"")</f>
        <v/>
      </c>
      <c r="AY268" s="4" t="str">
        <f>IF($C268="OK",_xlfn.NUMBERVALUE(Plantilla!AW279),"")</f>
        <v/>
      </c>
      <c r="AZ268" s="6" t="str">
        <f>IF($C268="OK",_xlfn.NUMBERVALUE(Plantilla!AX279),"")</f>
        <v/>
      </c>
      <c r="BA268" t="str">
        <f>IF($C268="OK",_xlfn.NUMBERVALUE(Plantilla!AY279),"")</f>
        <v/>
      </c>
      <c r="BB268" t="str">
        <f>IF($C268="OK",_xlfn.NUMBERVALUE(Plantilla!AZ279),"")</f>
        <v/>
      </c>
      <c r="BC268" s="4" t="str">
        <f>IF($C268="OK",_xlfn.NUMBERVALUE(Plantilla!BA279),"")</f>
        <v/>
      </c>
      <c r="BD268" s="6" t="str">
        <f>IF($C268="OK",_xlfn.NUMBERVALUE(Plantilla!BB279),"")</f>
        <v/>
      </c>
      <c r="BE268" s="4" t="str">
        <f>IF($C268="OK",_xlfn.NUMBERVALUE(Plantilla!BC279),"")</f>
        <v/>
      </c>
      <c r="BF268" s="6" t="str">
        <f>IF($C268="OK",_xlfn.NUMBERVALUE(Plantilla!BD279),"")</f>
        <v/>
      </c>
      <c r="BG268" s="4" t="str">
        <f>IF($C268="OK",_xlfn.NUMBERVALUE(Plantilla!BE279),"")</f>
        <v/>
      </c>
      <c r="BH268" s="6" t="str">
        <f>IF($C268="OK",_xlfn.NUMBERVALUE(Plantilla!BF279),"")</f>
        <v/>
      </c>
      <c r="BI268" s="110" t="str">
        <f>IF($C268="OK",_xlfn.NUMBERVALUE(Plantilla!BG279),"")</f>
        <v/>
      </c>
      <c r="BJ268" s="6" t="str">
        <f>IF($C268="OK",_xlfn.NUMBERVALUE(Plantilla!BH279),"")</f>
        <v/>
      </c>
      <c r="BK268" s="109" t="str">
        <f>IF($C268="OK",_xlfn.NUMBERVALUE(Plantilla!BI279),"")</f>
        <v/>
      </c>
      <c r="BL268" s="6" t="str">
        <f>IF($C268="OK",
   IF(Plantilla!BJ279&lt;&gt;"",
      TEXT(VLOOKUP(Plantilla!BJ279,'Tablas '!$Z$4:$AA$6,2,FALSE),"#"),
   ""),
"")</f>
        <v/>
      </c>
      <c r="BM268" s="4" t="str">
        <f>IF($C268="OK",_xlfn.NUMBERVALUE(Plantilla!BK279),"")</f>
        <v/>
      </c>
      <c r="BN268" s="4" t="str">
        <f>IF($C268="OK",_xlfn.NUMBERVALUE(Plantilla!BL279),"")</f>
        <v/>
      </c>
      <c r="BO268" s="6" t="str">
        <f>IF($C268="OK",_xlfn.NUMBERVALUE(Plantilla!BM279),"")</f>
        <v/>
      </c>
      <c r="BP268" s="4" t="str">
        <f>IF($C268="OK",_xlfn.NUMBERVALUE(Plantilla!BN279),"")</f>
        <v/>
      </c>
      <c r="BQ268" s="6" t="str">
        <f>IF($C268="OK",_xlfn.NUMBERVALUE(Plantilla!BO279),"")</f>
        <v/>
      </c>
      <c r="BR268" s="4" t="str">
        <f>IF($C268="OK",_xlfn.NUMBERVALUE(Plantilla!BP279),"")</f>
        <v/>
      </c>
      <c r="BS268" s="6" t="str">
        <f>IF($C268="OK",_xlfn.NUMBERVALUE(Plantilla!BQ279),"")</f>
        <v/>
      </c>
      <c r="BT268" s="4" t="str">
        <f>IF($C268="OK",_xlfn.NUMBERVALUE(Plantilla!BR279),"")</f>
        <v/>
      </c>
      <c r="BU268" s="6" t="str">
        <f>IF($C268="OK",_xlfn.NUMBERVALUE(Plantilla!BS279),"")</f>
        <v/>
      </c>
      <c r="BV268" s="6" t="str">
        <f>IF($C268="OK",_xlfn.NUMBERVALUE(Plantilla!BT279),"")</f>
        <v/>
      </c>
      <c r="BW268" s="6" t="str">
        <f>IF($C268="OK",_xlfn.NUMBERVALUE(Plantilla!BU279),"")</f>
        <v/>
      </c>
      <c r="BX268" s="6" t="str">
        <f>IF($C268="OK",_xlfn.NUMBERVALUE(Plantilla!BV279),"")</f>
        <v/>
      </c>
      <c r="BY268" s="6" t="str">
        <f>IF($C268="OK",_xlfn.NUMBERVALUE(Plantilla!BW279),"")</f>
        <v/>
      </c>
      <c r="BZ268" s="6" t="str">
        <f>IF($C268="OK",_xlfn.NUMBERVALUE(Plantilla!BX279),"")</f>
        <v/>
      </c>
      <c r="CA268" s="6" t="str">
        <f>IF($C268="OK",_xlfn.NUMBERVALUE(Plantilla!BY279),"")</f>
        <v/>
      </c>
      <c r="CB268" s="6" t="str">
        <f>IF($C268="OK",_xlfn.NUMBERVALUE(Plantilla!BZ279),"")</f>
        <v/>
      </c>
      <c r="CC268" s="6" t="str">
        <f>IF($C268="OK",_xlfn.NUMBERVALUE(Plantilla!CA279),"")</f>
        <v/>
      </c>
      <c r="CD268" s="6" t="str">
        <f>IF($C268="OK",_xlfn.NUMBERVALUE(Plantilla!CB279),"")</f>
        <v/>
      </c>
      <c r="CE268" s="6" t="str">
        <f>IF($C268="OK",_xlfn.NUMBERVALUE(Plantilla!CC279),"")</f>
        <v/>
      </c>
      <c r="CF268" s="4" t="str">
        <f>IF($C268="OK",_xlfn.NUMBERVALUE(Plantilla!CD279),"")</f>
        <v/>
      </c>
      <c r="CG268" s="6" t="str">
        <f>IF($C268="OK",_xlfn.NUMBERVALUE(Plantilla!CE279),"")</f>
        <v/>
      </c>
      <c r="CH268" s="6" t="str">
        <f>IF($C268="OK",_xlfn.NUMBERVALUE(Plantilla!CF279),"")</f>
        <v/>
      </c>
      <c r="CI268" s="6" t="str">
        <f>IF($C268="OK",_xlfn.NUMBERVALUE(Plantilla!CG279),"")</f>
        <v/>
      </c>
      <c r="CJ268" s="6" t="str">
        <f>IF($C268="OK",_xlfn.NUMBERVALUE(Plantilla!CH279),"")</f>
        <v/>
      </c>
      <c r="CK268" s="6" t="str">
        <f>IF($C268="OK",_xlfn.NUMBERVALUE(Plantilla!CI279),"")</f>
        <v/>
      </c>
      <c r="CL268" s="6" t="str">
        <f>IF($C268="OK",_xlfn.NUMBERVALUE(Plantilla!CJ279),"")</f>
        <v/>
      </c>
      <c r="CM268" t="str">
        <f>IF($C268="OK",TEXT(Plantilla!CK279,"#"),"")</f>
        <v/>
      </c>
      <c r="CN268" s="6" t="str">
        <f>IF($C268="OK",_xlfn.NUMBERVALUE(Plantilla!CL279),"")</f>
        <v/>
      </c>
      <c r="CO268" s="6" t="str">
        <f>IF($C268="OK",_xlfn.NUMBERVALUE(Plantilla!CM279),"")</f>
        <v/>
      </c>
      <c r="CP268" s="110" t="str">
        <f>IF($C268="OK",_xlfn.NUMBERVALUE(Plantilla!CN279),"")</f>
        <v/>
      </c>
      <c r="CQ268" s="6" t="str">
        <f>IF($C268="OK",_xlfn.NUMBERVALUE(Plantilla!CO279),"")</f>
        <v/>
      </c>
      <c r="CR268" s="109" t="str">
        <f>IF($C268="OK",_xlfn.NUMBERVALUE(Plantilla!CP279),"")</f>
        <v/>
      </c>
      <c r="CS268" s="110" t="str">
        <f>IF($C268="OK",_xlfn.NUMBERVALUE(Plantilla!CQ279),"")</f>
        <v/>
      </c>
      <c r="CT268" s="6" t="str">
        <f>IF($C268="OK",_xlfn.NUMBERVALUE(Plantilla!CR279),"")</f>
        <v/>
      </c>
      <c r="CU268" s="109" t="str">
        <f>IF($C268="OK",_xlfn.NUMBERVALUE(Plantilla!CS279),"")</f>
        <v/>
      </c>
      <c r="CV268" s="110" t="str">
        <f>IF($C268="OK",_xlfn.NUMBERVALUE(Plantilla!CT279),"")</f>
        <v/>
      </c>
      <c r="CW268" s="6" t="str">
        <f>IF($C268="OK",_xlfn.NUMBERVALUE(Plantilla!CU279),"")</f>
        <v/>
      </c>
      <c r="CX268" s="82" t="str">
        <f>IF($C268="OK",_xlfn.NUMBERVALUE(Plantilla!CV279),"")</f>
        <v/>
      </c>
      <c r="CY268" s="6" t="str">
        <f>IF($C268="OK",_xlfn.NUMBERVALUE(Plantilla!CW279),"")</f>
        <v/>
      </c>
      <c r="CZ268" s="82" t="str">
        <f>IF($C268="OK",_xlfn.NUMBERVALUE(Plantilla!CX279),"")</f>
        <v/>
      </c>
      <c r="DA268" s="6" t="str">
        <f>IF($C268="OK",_xlfn.NUMBERVALUE(Plantilla!CY279),"")</f>
        <v/>
      </c>
      <c r="DB268" s="109" t="str">
        <f>IF($C268="OK",_xlfn.NUMBERVALUE(Plantilla!CZ279),"")</f>
        <v/>
      </c>
      <c r="DC268" s="6" t="str">
        <f>IF($C268="OK",_xlfn.NUMBERVALUE(Plantilla!DA279),"")</f>
        <v/>
      </c>
      <c r="DD268" s="6" t="str">
        <f>IF($C268="OK",TEXT(Plantilla!DB279,"#"),"")</f>
        <v/>
      </c>
      <c r="DE268" s="6" t="str">
        <f>IF($C268="OK",_xlfn.NUMBERVALUE(Plantilla!DC279),"")</f>
        <v/>
      </c>
      <c r="DF268" s="4" t="str">
        <f>IF($C268="OK",_xlfn.NUMBERVALUE(Plantilla!DD279),"")</f>
        <v/>
      </c>
      <c r="DG268" s="6" t="str">
        <f>IF($C268="OK",_xlfn.NUMBERVALUE(Plantilla!DE279),"")</f>
        <v/>
      </c>
      <c r="DH268" s="6" t="str">
        <f>IF($C268="OK",_xlfn.NUMBERVALUE(Plantilla!DF279),"")</f>
        <v/>
      </c>
      <c r="DI268" s="6" t="str">
        <f>IF($C268="OK",_xlfn.NUMBERVALUE(Plantilla!DG279),"")</f>
        <v/>
      </c>
      <c r="DJ268" s="6" t="str">
        <f>IF($C268="OK",_xlfn.NUMBERVALUE(Plantilla!DH279),"")</f>
        <v/>
      </c>
      <c r="DK268" s="6" t="str">
        <f>IF($C268="OK",_xlfn.NUMBERVALUE(Plantilla!DI279),"")</f>
        <v/>
      </c>
      <c r="DL268" s="6" t="str">
        <f>IF($C268="OK",_xlfn.NUMBERVALUE(Plantilla!DJ279),"")</f>
        <v/>
      </c>
      <c r="DM268" s="6" t="str">
        <f>IF($C268="OK",_xlfn.NUMBERVALUE(Plantilla!DK279),"")</f>
        <v/>
      </c>
      <c r="DN268" s="6" t="str">
        <f>IF($C268="OK",_xlfn.NUMBERVALUE(Plantilla!DL279),"")</f>
        <v/>
      </c>
      <c r="DO268" s="6" t="str">
        <f>IF($C268="OK",_xlfn.NUMBERVALUE(Plantilla!DM279),"")</f>
        <v/>
      </c>
      <c r="DP268" s="6" t="str">
        <f>IF($C268="OK",_xlfn.NUMBERVALUE(Plantilla!DN279),"")</f>
        <v/>
      </c>
      <c r="DQ268" s="6" t="str">
        <f>IF($C268="OK",_xlfn.NUMBERVALUE(Plantilla!DO279),"")</f>
        <v/>
      </c>
      <c r="DR268" s="6" t="str">
        <f>IF($C268="OK",_xlfn.NUMBERVALUE(Plantilla!DP279),"")</f>
        <v/>
      </c>
      <c r="DS268" t="str">
        <f>IF($C268="OK",TEXT(Plantilla!DR279,"#"),"")</f>
        <v/>
      </c>
      <c r="DT268" s="6"/>
    </row>
    <row r="269" spans="1:124" x14ac:dyDescent="0.25">
      <c r="A269" t="str">
        <f>IF(Plantilla!$I$6="¡Perfecto!, Guarda el archivo y adjúntalo a tu interfaz de Nómina Electrónica","OK","Error")</f>
        <v>OK</v>
      </c>
      <c r="B269" t="str">
        <f>IF(Plantilla!$I$6="¡Perfecto!, Guarda el archivo y adjúntalo a tu interfaz de Nómina Electrónica",MID(Plantilla!$D$2,SEARCH("V",Plantilla!$D$2),10),"")</f>
        <v>V2.0</v>
      </c>
      <c r="C269" t="str">
        <f>Plantilla!C280</f>
        <v/>
      </c>
      <c r="D269" t="str">
        <f>IF($C269="OK",Plantilla!B280,"")</f>
        <v/>
      </c>
      <c r="E269" t="str">
        <f>IF($C269="OK",
   VLOOKUP(Plantilla!$E$4,'Tablas '!$AP$4:$AT$6,5,FALSE),
"")</f>
        <v/>
      </c>
      <c r="F269" t="str">
        <f>IF($C269="OK",TEXT(Plantilla!D280,"#"),"")</f>
        <v/>
      </c>
      <c r="G269" t="str">
        <f>IF($C269="OK",
   VLOOKUP(Plantilla!E280,'Tablas '!$B$4:$C$14,2,FALSE),
"")</f>
        <v/>
      </c>
      <c r="H269" t="str">
        <f>IF($C269="OK",TEXT(Plantilla!F280,"#"),"")</f>
        <v/>
      </c>
      <c r="I269" t="str">
        <f>IF($C269="OK",TEXT(Plantilla!G280,"#"),"")</f>
        <v/>
      </c>
      <c r="J269" t="str">
        <f>IF($C269="OK",TEXT(Plantilla!H280,"#"),"")</f>
        <v/>
      </c>
      <c r="K269" t="str">
        <f>IF($C269="OK",TEXT(Plantilla!I280,"#"),"")</f>
        <v/>
      </c>
      <c r="L269" t="str">
        <f>IF($C269="OK",TEXT(Plantilla!J280,"#"),"")</f>
        <v/>
      </c>
      <c r="M269" t="str">
        <f>IF($C269="OK",TEXT(Plantilla!K280,"#"),"")</f>
        <v/>
      </c>
      <c r="N269" t="str">
        <f>IF($C269="OK",
   CONCATENATE(YEAR(Plantilla!L280),"-",TEXT(MONTH(Plantilla!L280),"00"),"-",TEXT(DAY(Plantilla!L280),"00")),
"")</f>
        <v/>
      </c>
      <c r="O269" t="str">
        <f>IF($C269="OK",_xlfn.NUMBERVALUE(Plantilla!M280),"")</f>
        <v/>
      </c>
      <c r="P269" t="str">
        <f>IF($C269="OK",
   IF(Plantilla!N280&lt;&gt;"",
      CONCATENATE(YEAR(Plantilla!N280),"-",TEXT(MONTH(Plantilla!N280),"00"),"-",TEXT(DAY(Plantilla!N280),"00")),
   ""),
"")</f>
        <v/>
      </c>
      <c r="Q269" t="str">
        <f>IF($C269="OK",
   VLOOKUP(Plantilla!O280,'Tablas '!$E$4:$F$19,2,FALSE),
"")</f>
        <v/>
      </c>
      <c r="R269" t="str">
        <f>IF($C269="OK",
   VLOOKUP(Plantilla!P280,'Tablas '!$H$4:$I$5,2,FALSE),
"")</f>
        <v/>
      </c>
      <c r="S269" t="str">
        <f>IF($C269="OK",
   VLOOKUP(Plantilla!Q280,'Tablas '!$K$4:$L$8,2,FALSE),
"")</f>
        <v/>
      </c>
      <c r="T269" t="str">
        <f>IF($C269="OK",
   VLOOKUP(Plantilla!R280,'Tablas '!$AE$4:$AF$6,2,FALSE),
"")</f>
        <v/>
      </c>
      <c r="U269" t="str">
        <f>IF($C269="OK",
   VLOOKUP(Plantilla!S280,'Tablas '!$AE$4:$AF$6,2,FALSE),
"")</f>
        <v/>
      </c>
      <c r="V269" t="str">
        <f>IF($C269="OK",TEXT(Plantilla!T280,"#"),"")</f>
        <v/>
      </c>
      <c r="W269" s="84" t="str">
        <f>IF($C269="OK",
   VLOOKUP(Plantilla!U280,'Tablas '!$AM$4:$AN$1126,2,FALSE),
"")</f>
        <v/>
      </c>
      <c r="X269" t="str">
        <f>IF($C269="OK",TEXT(Plantilla!V280,"#"),"")</f>
        <v/>
      </c>
      <c r="Y269" t="str">
        <f>IF($C269="OK",
   CONCATENATE(YEAR(Plantilla!W280),"-",TEXT(MONTH(Plantilla!W280),"00"),"-",TEXT(DAY(Plantilla!W280),"00")),
"")</f>
        <v/>
      </c>
      <c r="Z269" t="str">
        <f>IF($C269="OK",
   CONCATENATE(YEAR(Plantilla!X280),"-",TEXT(MONTH(Plantilla!X280),"00"),"-",TEXT(DAY(Plantilla!X280),"00")),
"")</f>
        <v/>
      </c>
      <c r="AA269" t="str">
        <f>IF($C269="OK",
   TEXT(VLOOKUP(Plantilla!Y280,'Tablas '!$Q$4:$R$9,2,FALSE),"#"),
"")</f>
        <v/>
      </c>
      <c r="AB269" t="str">
        <f>IF($C269="OK",
   CONCATENATE(YEAR(Plantilla!Z280),"-",TEXT(MONTH(Plantilla!Z280),"00"),"-",TEXT(DAY(Plantilla!Z280),"00")),
"")</f>
        <v/>
      </c>
      <c r="AC269" t="str">
        <f>IF($C269="OK",
   TEXT(VLOOKUP(Plantilla!AA280,'Tablas '!$T$4:$U$13,2,FALSE),"#"),
"")</f>
        <v/>
      </c>
      <c r="AD269" t="str">
        <f>IF($C269="OK",TEXT(Plantilla!AB280,"#"),"")</f>
        <v/>
      </c>
      <c r="AE269" t="str">
        <f>IF($C269="OK",
   IF(Plantilla!AC280&lt;&gt;"",
      TEXT(VLOOKUP(Plantilla!AC280,'Tablas '!$W$4:$X$7,2,FALSE),"#"),
   ""),
"")</f>
        <v/>
      </c>
      <c r="AF269" t="str">
        <f>IF($C269="OK",TEXT(Plantilla!AD280,"#"),"")</f>
        <v/>
      </c>
      <c r="AG269" s="6" t="str">
        <f>IF($C269="OK",_xlfn.NUMBERVALUE(Plantilla!AE280),"")</f>
        <v/>
      </c>
      <c r="AH269" s="4" t="str">
        <f>IF($C269="OK",_xlfn.NUMBERVALUE(Plantilla!AF280),"")</f>
        <v/>
      </c>
      <c r="AI269" s="6" t="str">
        <f>IF($C269="OK",_xlfn.NUMBERVALUE(Plantilla!AG280),"")</f>
        <v/>
      </c>
      <c r="AJ269" s="6" t="str">
        <f>IF($C269="OK",_xlfn.NUMBERVALUE(Plantilla!AH280),"")</f>
        <v/>
      </c>
      <c r="AK269" s="6" t="str">
        <f>IF($C269="OK",_xlfn.NUMBERVALUE(Plantilla!AI280),"")</f>
        <v/>
      </c>
      <c r="AL269" s="6" t="str">
        <f>IF($C269="OK",_xlfn.NUMBERVALUE(Plantilla!AJ280),"")</f>
        <v/>
      </c>
      <c r="AM269" s="4" t="str">
        <f>IF($C269="OK",_xlfn.NUMBERVALUE(Plantilla!AK280),"")</f>
        <v/>
      </c>
      <c r="AN269" s="6" t="str">
        <f>IF($C269="OK",_xlfn.NUMBERVALUE(Plantilla!AL280),"")</f>
        <v/>
      </c>
      <c r="AO269" s="4" t="str">
        <f>IF($C269="OK",_xlfn.NUMBERVALUE(Plantilla!AM280),"")</f>
        <v/>
      </c>
      <c r="AP269" s="6" t="str">
        <f>IF($C269="OK",_xlfn.NUMBERVALUE(Plantilla!AN280),"")</f>
        <v/>
      </c>
      <c r="AQ269" s="4" t="str">
        <f>IF($C269="OK",_xlfn.NUMBERVALUE(Plantilla!AO280),"")</f>
        <v/>
      </c>
      <c r="AR269" s="6" t="str">
        <f>IF($C269="OK",_xlfn.NUMBERVALUE(Plantilla!AP280),"")</f>
        <v/>
      </c>
      <c r="AS269" s="4" t="str">
        <f>IF($C269="OK",_xlfn.NUMBERVALUE(Plantilla!AQ280),"")</f>
        <v/>
      </c>
      <c r="AT269" s="6" t="str">
        <f>IF($C269="OK",_xlfn.NUMBERVALUE(Plantilla!AR280),"")</f>
        <v/>
      </c>
      <c r="AU269" s="4" t="str">
        <f>IF($C269="OK",_xlfn.NUMBERVALUE(Plantilla!AS280),"")</f>
        <v/>
      </c>
      <c r="AV269" s="6" t="str">
        <f>IF($C269="OK",_xlfn.NUMBERVALUE(Plantilla!AT280),"")</f>
        <v/>
      </c>
      <c r="AW269" s="4" t="str">
        <f>IF($C269="OK",_xlfn.NUMBERVALUE(Plantilla!AU280),"")</f>
        <v/>
      </c>
      <c r="AX269" s="6" t="str">
        <f>IF($C269="OK",_xlfn.NUMBERVALUE(Plantilla!AV280),"")</f>
        <v/>
      </c>
      <c r="AY269" s="4" t="str">
        <f>IF($C269="OK",_xlfn.NUMBERVALUE(Plantilla!AW280),"")</f>
        <v/>
      </c>
      <c r="AZ269" s="6" t="str">
        <f>IF($C269="OK",_xlfn.NUMBERVALUE(Plantilla!AX280),"")</f>
        <v/>
      </c>
      <c r="BA269" t="str">
        <f>IF($C269="OK",_xlfn.NUMBERVALUE(Plantilla!AY280),"")</f>
        <v/>
      </c>
      <c r="BB269" t="str">
        <f>IF($C269="OK",_xlfn.NUMBERVALUE(Plantilla!AZ280),"")</f>
        <v/>
      </c>
      <c r="BC269" s="4" t="str">
        <f>IF($C269="OK",_xlfn.NUMBERVALUE(Plantilla!BA280),"")</f>
        <v/>
      </c>
      <c r="BD269" s="6" t="str">
        <f>IF($C269="OK",_xlfn.NUMBERVALUE(Plantilla!BB280),"")</f>
        <v/>
      </c>
      <c r="BE269" s="4" t="str">
        <f>IF($C269="OK",_xlfn.NUMBERVALUE(Plantilla!BC280),"")</f>
        <v/>
      </c>
      <c r="BF269" s="6" t="str">
        <f>IF($C269="OK",_xlfn.NUMBERVALUE(Plantilla!BD280),"")</f>
        <v/>
      </c>
      <c r="BG269" s="4" t="str">
        <f>IF($C269="OK",_xlfn.NUMBERVALUE(Plantilla!BE280),"")</f>
        <v/>
      </c>
      <c r="BH269" s="6" t="str">
        <f>IF($C269="OK",_xlfn.NUMBERVALUE(Plantilla!BF280),"")</f>
        <v/>
      </c>
      <c r="BI269" s="110" t="str">
        <f>IF($C269="OK",_xlfn.NUMBERVALUE(Plantilla!BG280),"")</f>
        <v/>
      </c>
      <c r="BJ269" s="6" t="str">
        <f>IF($C269="OK",_xlfn.NUMBERVALUE(Plantilla!BH280),"")</f>
        <v/>
      </c>
      <c r="BK269" s="109" t="str">
        <f>IF($C269="OK",_xlfn.NUMBERVALUE(Plantilla!BI280),"")</f>
        <v/>
      </c>
      <c r="BL269" s="6" t="str">
        <f>IF($C269="OK",
   IF(Plantilla!BJ280&lt;&gt;"",
      TEXT(VLOOKUP(Plantilla!BJ280,'Tablas '!$Z$4:$AA$6,2,FALSE),"#"),
   ""),
"")</f>
        <v/>
      </c>
      <c r="BM269" s="4" t="str">
        <f>IF($C269="OK",_xlfn.NUMBERVALUE(Plantilla!BK280),"")</f>
        <v/>
      </c>
      <c r="BN269" s="4" t="str">
        <f>IF($C269="OK",_xlfn.NUMBERVALUE(Plantilla!BL280),"")</f>
        <v/>
      </c>
      <c r="BO269" s="6" t="str">
        <f>IF($C269="OK",_xlfn.NUMBERVALUE(Plantilla!BM280),"")</f>
        <v/>
      </c>
      <c r="BP269" s="4" t="str">
        <f>IF($C269="OK",_xlfn.NUMBERVALUE(Plantilla!BN280),"")</f>
        <v/>
      </c>
      <c r="BQ269" s="6" t="str">
        <f>IF($C269="OK",_xlfn.NUMBERVALUE(Plantilla!BO280),"")</f>
        <v/>
      </c>
      <c r="BR269" s="4" t="str">
        <f>IF($C269="OK",_xlfn.NUMBERVALUE(Plantilla!BP280),"")</f>
        <v/>
      </c>
      <c r="BS269" s="6" t="str">
        <f>IF($C269="OK",_xlfn.NUMBERVALUE(Plantilla!BQ280),"")</f>
        <v/>
      </c>
      <c r="BT269" s="4" t="str">
        <f>IF($C269="OK",_xlfn.NUMBERVALUE(Plantilla!BR280),"")</f>
        <v/>
      </c>
      <c r="BU269" s="6" t="str">
        <f>IF($C269="OK",_xlfn.NUMBERVALUE(Plantilla!BS280),"")</f>
        <v/>
      </c>
      <c r="BV269" s="6" t="str">
        <f>IF($C269="OK",_xlfn.NUMBERVALUE(Plantilla!BT280),"")</f>
        <v/>
      </c>
      <c r="BW269" s="6" t="str">
        <f>IF($C269="OK",_xlfn.NUMBERVALUE(Plantilla!BU280),"")</f>
        <v/>
      </c>
      <c r="BX269" s="6" t="str">
        <f>IF($C269="OK",_xlfn.NUMBERVALUE(Plantilla!BV280),"")</f>
        <v/>
      </c>
      <c r="BY269" s="6" t="str">
        <f>IF($C269="OK",_xlfn.NUMBERVALUE(Plantilla!BW280),"")</f>
        <v/>
      </c>
      <c r="BZ269" s="6" t="str">
        <f>IF($C269="OK",_xlfn.NUMBERVALUE(Plantilla!BX280),"")</f>
        <v/>
      </c>
      <c r="CA269" s="6" t="str">
        <f>IF($C269="OK",_xlfn.NUMBERVALUE(Plantilla!BY280),"")</f>
        <v/>
      </c>
      <c r="CB269" s="6" t="str">
        <f>IF($C269="OK",_xlfn.NUMBERVALUE(Plantilla!BZ280),"")</f>
        <v/>
      </c>
      <c r="CC269" s="6" t="str">
        <f>IF($C269="OK",_xlfn.NUMBERVALUE(Plantilla!CA280),"")</f>
        <v/>
      </c>
      <c r="CD269" s="6" t="str">
        <f>IF($C269="OK",_xlfn.NUMBERVALUE(Plantilla!CB280),"")</f>
        <v/>
      </c>
      <c r="CE269" s="6" t="str">
        <f>IF($C269="OK",_xlfn.NUMBERVALUE(Plantilla!CC280),"")</f>
        <v/>
      </c>
      <c r="CF269" s="4" t="str">
        <f>IF($C269="OK",_xlfn.NUMBERVALUE(Plantilla!CD280),"")</f>
        <v/>
      </c>
      <c r="CG269" s="6" t="str">
        <f>IF($C269="OK",_xlfn.NUMBERVALUE(Plantilla!CE280),"")</f>
        <v/>
      </c>
      <c r="CH269" s="6" t="str">
        <f>IF($C269="OK",_xlfn.NUMBERVALUE(Plantilla!CF280),"")</f>
        <v/>
      </c>
      <c r="CI269" s="6" t="str">
        <f>IF($C269="OK",_xlfn.NUMBERVALUE(Plantilla!CG280),"")</f>
        <v/>
      </c>
      <c r="CJ269" s="6" t="str">
        <f>IF($C269="OK",_xlfn.NUMBERVALUE(Plantilla!CH280),"")</f>
        <v/>
      </c>
      <c r="CK269" s="6" t="str">
        <f>IF($C269="OK",_xlfn.NUMBERVALUE(Plantilla!CI280),"")</f>
        <v/>
      </c>
      <c r="CL269" s="6" t="str">
        <f>IF($C269="OK",_xlfn.NUMBERVALUE(Plantilla!CJ280),"")</f>
        <v/>
      </c>
      <c r="CM269" t="str">
        <f>IF($C269="OK",TEXT(Plantilla!CK280,"#"),"")</f>
        <v/>
      </c>
      <c r="CN269" s="6" t="str">
        <f>IF($C269="OK",_xlfn.NUMBERVALUE(Plantilla!CL280),"")</f>
        <v/>
      </c>
      <c r="CO269" s="6" t="str">
        <f>IF($C269="OK",_xlfn.NUMBERVALUE(Plantilla!CM280),"")</f>
        <v/>
      </c>
      <c r="CP269" s="110" t="str">
        <f>IF($C269="OK",_xlfn.NUMBERVALUE(Plantilla!CN280),"")</f>
        <v/>
      </c>
      <c r="CQ269" s="6" t="str">
        <f>IF($C269="OK",_xlfn.NUMBERVALUE(Plantilla!CO280),"")</f>
        <v/>
      </c>
      <c r="CR269" s="109" t="str">
        <f>IF($C269="OK",_xlfn.NUMBERVALUE(Plantilla!CP280),"")</f>
        <v/>
      </c>
      <c r="CS269" s="110" t="str">
        <f>IF($C269="OK",_xlfn.NUMBERVALUE(Plantilla!CQ280),"")</f>
        <v/>
      </c>
      <c r="CT269" s="6" t="str">
        <f>IF($C269="OK",_xlfn.NUMBERVALUE(Plantilla!CR280),"")</f>
        <v/>
      </c>
      <c r="CU269" s="109" t="str">
        <f>IF($C269="OK",_xlfn.NUMBERVALUE(Plantilla!CS280),"")</f>
        <v/>
      </c>
      <c r="CV269" s="110" t="str">
        <f>IF($C269="OK",_xlfn.NUMBERVALUE(Plantilla!CT280),"")</f>
        <v/>
      </c>
      <c r="CW269" s="6" t="str">
        <f>IF($C269="OK",_xlfn.NUMBERVALUE(Plantilla!CU280),"")</f>
        <v/>
      </c>
      <c r="CX269" s="82" t="str">
        <f>IF($C269="OK",_xlfn.NUMBERVALUE(Plantilla!CV280),"")</f>
        <v/>
      </c>
      <c r="CY269" s="6" t="str">
        <f>IF($C269="OK",_xlfn.NUMBERVALUE(Plantilla!CW280),"")</f>
        <v/>
      </c>
      <c r="CZ269" s="82" t="str">
        <f>IF($C269="OK",_xlfn.NUMBERVALUE(Plantilla!CX280),"")</f>
        <v/>
      </c>
      <c r="DA269" s="6" t="str">
        <f>IF($C269="OK",_xlfn.NUMBERVALUE(Plantilla!CY280),"")</f>
        <v/>
      </c>
      <c r="DB269" s="109" t="str">
        <f>IF($C269="OK",_xlfn.NUMBERVALUE(Plantilla!CZ280),"")</f>
        <v/>
      </c>
      <c r="DC269" s="6" t="str">
        <f>IF($C269="OK",_xlfn.NUMBERVALUE(Plantilla!DA280),"")</f>
        <v/>
      </c>
      <c r="DD269" s="6" t="str">
        <f>IF($C269="OK",TEXT(Plantilla!DB280,"#"),"")</f>
        <v/>
      </c>
      <c r="DE269" s="6" t="str">
        <f>IF($C269="OK",_xlfn.NUMBERVALUE(Plantilla!DC280),"")</f>
        <v/>
      </c>
      <c r="DF269" s="4" t="str">
        <f>IF($C269="OK",_xlfn.NUMBERVALUE(Plantilla!DD280),"")</f>
        <v/>
      </c>
      <c r="DG269" s="6" t="str">
        <f>IF($C269="OK",_xlfn.NUMBERVALUE(Plantilla!DE280),"")</f>
        <v/>
      </c>
      <c r="DH269" s="6" t="str">
        <f>IF($C269="OK",_xlfn.NUMBERVALUE(Plantilla!DF280),"")</f>
        <v/>
      </c>
      <c r="DI269" s="6" t="str">
        <f>IF($C269="OK",_xlfn.NUMBERVALUE(Plantilla!DG280),"")</f>
        <v/>
      </c>
      <c r="DJ269" s="6" t="str">
        <f>IF($C269="OK",_xlfn.NUMBERVALUE(Plantilla!DH280),"")</f>
        <v/>
      </c>
      <c r="DK269" s="6" t="str">
        <f>IF($C269="OK",_xlfn.NUMBERVALUE(Plantilla!DI280),"")</f>
        <v/>
      </c>
      <c r="DL269" s="6" t="str">
        <f>IF($C269="OK",_xlfn.NUMBERVALUE(Plantilla!DJ280),"")</f>
        <v/>
      </c>
      <c r="DM269" s="6" t="str">
        <f>IF($C269="OK",_xlfn.NUMBERVALUE(Plantilla!DK280),"")</f>
        <v/>
      </c>
      <c r="DN269" s="6" t="str">
        <f>IF($C269="OK",_xlfn.NUMBERVALUE(Plantilla!DL280),"")</f>
        <v/>
      </c>
      <c r="DO269" s="6" t="str">
        <f>IF($C269="OK",_xlfn.NUMBERVALUE(Plantilla!DM280),"")</f>
        <v/>
      </c>
      <c r="DP269" s="6" t="str">
        <f>IF($C269="OK",_xlfn.NUMBERVALUE(Plantilla!DN280),"")</f>
        <v/>
      </c>
      <c r="DQ269" s="6" t="str">
        <f>IF($C269="OK",_xlfn.NUMBERVALUE(Plantilla!DO280),"")</f>
        <v/>
      </c>
      <c r="DR269" s="6" t="str">
        <f>IF($C269="OK",_xlfn.NUMBERVALUE(Plantilla!DP280),"")</f>
        <v/>
      </c>
      <c r="DS269" t="str">
        <f>IF($C269="OK",TEXT(Plantilla!DR280,"#"),"")</f>
        <v/>
      </c>
      <c r="DT269" s="6"/>
    </row>
    <row r="270" spans="1:124" x14ac:dyDescent="0.25">
      <c r="A270" t="str">
        <f>IF(Plantilla!$I$6="¡Perfecto!, Guarda el archivo y adjúntalo a tu interfaz de Nómina Electrónica","OK","Error")</f>
        <v>OK</v>
      </c>
      <c r="B270" t="str">
        <f>IF(Plantilla!$I$6="¡Perfecto!, Guarda el archivo y adjúntalo a tu interfaz de Nómina Electrónica",MID(Plantilla!$D$2,SEARCH("V",Plantilla!$D$2),10),"")</f>
        <v>V2.0</v>
      </c>
      <c r="C270" t="str">
        <f>Plantilla!C281</f>
        <v/>
      </c>
      <c r="D270" t="str">
        <f>IF($C270="OK",Plantilla!B281,"")</f>
        <v/>
      </c>
      <c r="E270" t="str">
        <f>IF($C270="OK",
   VLOOKUP(Plantilla!$E$4,'Tablas '!$AP$4:$AT$6,5,FALSE),
"")</f>
        <v/>
      </c>
      <c r="F270" t="str">
        <f>IF($C270="OK",TEXT(Plantilla!D281,"#"),"")</f>
        <v/>
      </c>
      <c r="G270" t="str">
        <f>IF($C270="OK",
   VLOOKUP(Plantilla!E281,'Tablas '!$B$4:$C$14,2,FALSE),
"")</f>
        <v/>
      </c>
      <c r="H270" t="str">
        <f>IF($C270="OK",TEXT(Plantilla!F281,"#"),"")</f>
        <v/>
      </c>
      <c r="I270" t="str">
        <f>IF($C270="OK",TEXT(Plantilla!G281,"#"),"")</f>
        <v/>
      </c>
      <c r="J270" t="str">
        <f>IF($C270="OK",TEXT(Plantilla!H281,"#"),"")</f>
        <v/>
      </c>
      <c r="K270" t="str">
        <f>IF($C270="OK",TEXT(Plantilla!I281,"#"),"")</f>
        <v/>
      </c>
      <c r="L270" t="str">
        <f>IF($C270="OK",TEXT(Plantilla!J281,"#"),"")</f>
        <v/>
      </c>
      <c r="M270" t="str">
        <f>IF($C270="OK",TEXT(Plantilla!K281,"#"),"")</f>
        <v/>
      </c>
      <c r="N270" t="str">
        <f>IF($C270="OK",
   CONCATENATE(YEAR(Plantilla!L281),"-",TEXT(MONTH(Plantilla!L281),"00"),"-",TEXT(DAY(Plantilla!L281),"00")),
"")</f>
        <v/>
      </c>
      <c r="O270" t="str">
        <f>IF($C270="OK",_xlfn.NUMBERVALUE(Plantilla!M281),"")</f>
        <v/>
      </c>
      <c r="P270" t="str">
        <f>IF($C270="OK",
   IF(Plantilla!N281&lt;&gt;"",
      CONCATENATE(YEAR(Plantilla!N281),"-",TEXT(MONTH(Plantilla!N281),"00"),"-",TEXT(DAY(Plantilla!N281),"00")),
   ""),
"")</f>
        <v/>
      </c>
      <c r="Q270" t="str">
        <f>IF($C270="OK",
   VLOOKUP(Plantilla!O281,'Tablas '!$E$4:$F$19,2,FALSE),
"")</f>
        <v/>
      </c>
      <c r="R270" t="str">
        <f>IF($C270="OK",
   VLOOKUP(Plantilla!P281,'Tablas '!$H$4:$I$5,2,FALSE),
"")</f>
        <v/>
      </c>
      <c r="S270" t="str">
        <f>IF($C270="OK",
   VLOOKUP(Plantilla!Q281,'Tablas '!$K$4:$L$8,2,FALSE),
"")</f>
        <v/>
      </c>
      <c r="T270" t="str">
        <f>IF($C270="OK",
   VLOOKUP(Plantilla!R281,'Tablas '!$AE$4:$AF$6,2,FALSE),
"")</f>
        <v/>
      </c>
      <c r="U270" t="str">
        <f>IF($C270="OK",
   VLOOKUP(Plantilla!S281,'Tablas '!$AE$4:$AF$6,2,FALSE),
"")</f>
        <v/>
      </c>
      <c r="V270" t="str">
        <f>IF($C270="OK",TEXT(Plantilla!T281,"#"),"")</f>
        <v/>
      </c>
      <c r="W270" s="84" t="str">
        <f>IF($C270="OK",
   VLOOKUP(Plantilla!U281,'Tablas '!$AM$4:$AN$1126,2,FALSE),
"")</f>
        <v/>
      </c>
      <c r="X270" t="str">
        <f>IF($C270="OK",TEXT(Plantilla!V281,"#"),"")</f>
        <v/>
      </c>
      <c r="Y270" t="str">
        <f>IF($C270="OK",
   CONCATENATE(YEAR(Plantilla!W281),"-",TEXT(MONTH(Plantilla!W281),"00"),"-",TEXT(DAY(Plantilla!W281),"00")),
"")</f>
        <v/>
      </c>
      <c r="Z270" t="str">
        <f>IF($C270="OK",
   CONCATENATE(YEAR(Plantilla!X281),"-",TEXT(MONTH(Plantilla!X281),"00"),"-",TEXT(DAY(Plantilla!X281),"00")),
"")</f>
        <v/>
      </c>
      <c r="AA270" t="str">
        <f>IF($C270="OK",
   TEXT(VLOOKUP(Plantilla!Y281,'Tablas '!$Q$4:$R$9,2,FALSE),"#"),
"")</f>
        <v/>
      </c>
      <c r="AB270" t="str">
        <f>IF($C270="OK",
   CONCATENATE(YEAR(Plantilla!Z281),"-",TEXT(MONTH(Plantilla!Z281),"00"),"-",TEXT(DAY(Plantilla!Z281),"00")),
"")</f>
        <v/>
      </c>
      <c r="AC270" t="str">
        <f>IF($C270="OK",
   TEXT(VLOOKUP(Plantilla!AA281,'Tablas '!$T$4:$U$13,2,FALSE),"#"),
"")</f>
        <v/>
      </c>
      <c r="AD270" t="str">
        <f>IF($C270="OK",TEXT(Plantilla!AB281,"#"),"")</f>
        <v/>
      </c>
      <c r="AE270" t="str">
        <f>IF($C270="OK",
   IF(Plantilla!AC281&lt;&gt;"",
      TEXT(VLOOKUP(Plantilla!AC281,'Tablas '!$W$4:$X$7,2,FALSE),"#"),
   ""),
"")</f>
        <v/>
      </c>
      <c r="AF270" t="str">
        <f>IF($C270="OK",TEXT(Plantilla!AD281,"#"),"")</f>
        <v/>
      </c>
      <c r="AG270" s="6" t="str">
        <f>IF($C270="OK",_xlfn.NUMBERVALUE(Plantilla!AE281),"")</f>
        <v/>
      </c>
      <c r="AH270" s="4" t="str">
        <f>IF($C270="OK",_xlfn.NUMBERVALUE(Plantilla!AF281),"")</f>
        <v/>
      </c>
      <c r="AI270" s="6" t="str">
        <f>IF($C270="OK",_xlfn.NUMBERVALUE(Plantilla!AG281),"")</f>
        <v/>
      </c>
      <c r="AJ270" s="6" t="str">
        <f>IF($C270="OK",_xlfn.NUMBERVALUE(Plantilla!AH281),"")</f>
        <v/>
      </c>
      <c r="AK270" s="6" t="str">
        <f>IF($C270="OK",_xlfn.NUMBERVALUE(Plantilla!AI281),"")</f>
        <v/>
      </c>
      <c r="AL270" s="6" t="str">
        <f>IF($C270="OK",_xlfn.NUMBERVALUE(Plantilla!AJ281),"")</f>
        <v/>
      </c>
      <c r="AM270" s="4" t="str">
        <f>IF($C270="OK",_xlfn.NUMBERVALUE(Plantilla!AK281),"")</f>
        <v/>
      </c>
      <c r="AN270" s="6" t="str">
        <f>IF($C270="OK",_xlfn.NUMBERVALUE(Plantilla!AL281),"")</f>
        <v/>
      </c>
      <c r="AO270" s="4" t="str">
        <f>IF($C270="OK",_xlfn.NUMBERVALUE(Plantilla!AM281),"")</f>
        <v/>
      </c>
      <c r="AP270" s="6" t="str">
        <f>IF($C270="OK",_xlfn.NUMBERVALUE(Plantilla!AN281),"")</f>
        <v/>
      </c>
      <c r="AQ270" s="4" t="str">
        <f>IF($C270="OK",_xlfn.NUMBERVALUE(Plantilla!AO281),"")</f>
        <v/>
      </c>
      <c r="AR270" s="6" t="str">
        <f>IF($C270="OK",_xlfn.NUMBERVALUE(Plantilla!AP281),"")</f>
        <v/>
      </c>
      <c r="AS270" s="4" t="str">
        <f>IF($C270="OK",_xlfn.NUMBERVALUE(Plantilla!AQ281),"")</f>
        <v/>
      </c>
      <c r="AT270" s="6" t="str">
        <f>IF($C270="OK",_xlfn.NUMBERVALUE(Plantilla!AR281),"")</f>
        <v/>
      </c>
      <c r="AU270" s="4" t="str">
        <f>IF($C270="OK",_xlfn.NUMBERVALUE(Plantilla!AS281),"")</f>
        <v/>
      </c>
      <c r="AV270" s="6" t="str">
        <f>IF($C270="OK",_xlfn.NUMBERVALUE(Plantilla!AT281),"")</f>
        <v/>
      </c>
      <c r="AW270" s="4" t="str">
        <f>IF($C270="OK",_xlfn.NUMBERVALUE(Plantilla!AU281),"")</f>
        <v/>
      </c>
      <c r="AX270" s="6" t="str">
        <f>IF($C270="OK",_xlfn.NUMBERVALUE(Plantilla!AV281),"")</f>
        <v/>
      </c>
      <c r="AY270" s="4" t="str">
        <f>IF($C270="OK",_xlfn.NUMBERVALUE(Plantilla!AW281),"")</f>
        <v/>
      </c>
      <c r="AZ270" s="6" t="str">
        <f>IF($C270="OK",_xlfn.NUMBERVALUE(Plantilla!AX281),"")</f>
        <v/>
      </c>
      <c r="BA270" t="str">
        <f>IF($C270="OK",_xlfn.NUMBERVALUE(Plantilla!AY281),"")</f>
        <v/>
      </c>
      <c r="BB270" t="str">
        <f>IF($C270="OK",_xlfn.NUMBERVALUE(Plantilla!AZ281),"")</f>
        <v/>
      </c>
      <c r="BC270" s="4" t="str">
        <f>IF($C270="OK",_xlfn.NUMBERVALUE(Plantilla!BA281),"")</f>
        <v/>
      </c>
      <c r="BD270" s="6" t="str">
        <f>IF($C270="OK",_xlfn.NUMBERVALUE(Plantilla!BB281),"")</f>
        <v/>
      </c>
      <c r="BE270" s="4" t="str">
        <f>IF($C270="OK",_xlfn.NUMBERVALUE(Plantilla!BC281),"")</f>
        <v/>
      </c>
      <c r="BF270" s="6" t="str">
        <f>IF($C270="OK",_xlfn.NUMBERVALUE(Plantilla!BD281),"")</f>
        <v/>
      </c>
      <c r="BG270" s="4" t="str">
        <f>IF($C270="OK",_xlfn.NUMBERVALUE(Plantilla!BE281),"")</f>
        <v/>
      </c>
      <c r="BH270" s="6" t="str">
        <f>IF($C270="OK",_xlfn.NUMBERVALUE(Plantilla!BF281),"")</f>
        <v/>
      </c>
      <c r="BI270" s="110" t="str">
        <f>IF($C270="OK",_xlfn.NUMBERVALUE(Plantilla!BG281),"")</f>
        <v/>
      </c>
      <c r="BJ270" s="6" t="str">
        <f>IF($C270="OK",_xlfn.NUMBERVALUE(Plantilla!BH281),"")</f>
        <v/>
      </c>
      <c r="BK270" s="109" t="str">
        <f>IF($C270="OK",_xlfn.NUMBERVALUE(Plantilla!BI281),"")</f>
        <v/>
      </c>
      <c r="BL270" s="6" t="str">
        <f>IF($C270="OK",
   IF(Plantilla!BJ281&lt;&gt;"",
      TEXT(VLOOKUP(Plantilla!BJ281,'Tablas '!$Z$4:$AA$6,2,FALSE),"#"),
   ""),
"")</f>
        <v/>
      </c>
      <c r="BM270" s="4" t="str">
        <f>IF($C270="OK",_xlfn.NUMBERVALUE(Plantilla!BK281),"")</f>
        <v/>
      </c>
      <c r="BN270" s="4" t="str">
        <f>IF($C270="OK",_xlfn.NUMBERVALUE(Plantilla!BL281),"")</f>
        <v/>
      </c>
      <c r="BO270" s="6" t="str">
        <f>IF($C270="OK",_xlfn.NUMBERVALUE(Plantilla!BM281),"")</f>
        <v/>
      </c>
      <c r="BP270" s="4" t="str">
        <f>IF($C270="OK",_xlfn.NUMBERVALUE(Plantilla!BN281),"")</f>
        <v/>
      </c>
      <c r="BQ270" s="6" t="str">
        <f>IF($C270="OK",_xlfn.NUMBERVALUE(Plantilla!BO281),"")</f>
        <v/>
      </c>
      <c r="BR270" s="4" t="str">
        <f>IF($C270="OK",_xlfn.NUMBERVALUE(Plantilla!BP281),"")</f>
        <v/>
      </c>
      <c r="BS270" s="6" t="str">
        <f>IF($C270="OK",_xlfn.NUMBERVALUE(Plantilla!BQ281),"")</f>
        <v/>
      </c>
      <c r="BT270" s="4" t="str">
        <f>IF($C270="OK",_xlfn.NUMBERVALUE(Plantilla!BR281),"")</f>
        <v/>
      </c>
      <c r="BU270" s="6" t="str">
        <f>IF($C270="OK",_xlfn.NUMBERVALUE(Plantilla!BS281),"")</f>
        <v/>
      </c>
      <c r="BV270" s="6" t="str">
        <f>IF($C270="OK",_xlfn.NUMBERVALUE(Plantilla!BT281),"")</f>
        <v/>
      </c>
      <c r="BW270" s="6" t="str">
        <f>IF($C270="OK",_xlfn.NUMBERVALUE(Plantilla!BU281),"")</f>
        <v/>
      </c>
      <c r="BX270" s="6" t="str">
        <f>IF($C270="OK",_xlfn.NUMBERVALUE(Plantilla!BV281),"")</f>
        <v/>
      </c>
      <c r="BY270" s="6" t="str">
        <f>IF($C270="OK",_xlfn.NUMBERVALUE(Plantilla!BW281),"")</f>
        <v/>
      </c>
      <c r="BZ270" s="6" t="str">
        <f>IF($C270="OK",_xlfn.NUMBERVALUE(Plantilla!BX281),"")</f>
        <v/>
      </c>
      <c r="CA270" s="6" t="str">
        <f>IF($C270="OK",_xlfn.NUMBERVALUE(Plantilla!BY281),"")</f>
        <v/>
      </c>
      <c r="CB270" s="6" t="str">
        <f>IF($C270="OK",_xlfn.NUMBERVALUE(Plantilla!BZ281),"")</f>
        <v/>
      </c>
      <c r="CC270" s="6" t="str">
        <f>IF($C270="OK",_xlfn.NUMBERVALUE(Plantilla!CA281),"")</f>
        <v/>
      </c>
      <c r="CD270" s="6" t="str">
        <f>IF($C270="OK",_xlfn.NUMBERVALUE(Plantilla!CB281),"")</f>
        <v/>
      </c>
      <c r="CE270" s="6" t="str">
        <f>IF($C270="OK",_xlfn.NUMBERVALUE(Plantilla!CC281),"")</f>
        <v/>
      </c>
      <c r="CF270" s="4" t="str">
        <f>IF($C270="OK",_xlfn.NUMBERVALUE(Plantilla!CD281),"")</f>
        <v/>
      </c>
      <c r="CG270" s="6" t="str">
        <f>IF($C270="OK",_xlfn.NUMBERVALUE(Plantilla!CE281),"")</f>
        <v/>
      </c>
      <c r="CH270" s="6" t="str">
        <f>IF($C270="OK",_xlfn.NUMBERVALUE(Plantilla!CF281),"")</f>
        <v/>
      </c>
      <c r="CI270" s="6" t="str">
        <f>IF($C270="OK",_xlfn.NUMBERVALUE(Plantilla!CG281),"")</f>
        <v/>
      </c>
      <c r="CJ270" s="6" t="str">
        <f>IF($C270="OK",_xlfn.NUMBERVALUE(Plantilla!CH281),"")</f>
        <v/>
      </c>
      <c r="CK270" s="6" t="str">
        <f>IF($C270="OK",_xlfn.NUMBERVALUE(Plantilla!CI281),"")</f>
        <v/>
      </c>
      <c r="CL270" s="6" t="str">
        <f>IF($C270="OK",_xlfn.NUMBERVALUE(Plantilla!CJ281),"")</f>
        <v/>
      </c>
      <c r="CM270" t="str">
        <f>IF($C270="OK",TEXT(Plantilla!CK281,"#"),"")</f>
        <v/>
      </c>
      <c r="CN270" s="6" t="str">
        <f>IF($C270="OK",_xlfn.NUMBERVALUE(Plantilla!CL281),"")</f>
        <v/>
      </c>
      <c r="CO270" s="6" t="str">
        <f>IF($C270="OK",_xlfn.NUMBERVALUE(Plantilla!CM281),"")</f>
        <v/>
      </c>
      <c r="CP270" s="110" t="str">
        <f>IF($C270="OK",_xlfn.NUMBERVALUE(Plantilla!CN281),"")</f>
        <v/>
      </c>
      <c r="CQ270" s="6" t="str">
        <f>IF($C270="OK",_xlfn.NUMBERVALUE(Plantilla!CO281),"")</f>
        <v/>
      </c>
      <c r="CR270" s="109" t="str">
        <f>IF($C270="OK",_xlfn.NUMBERVALUE(Plantilla!CP281),"")</f>
        <v/>
      </c>
      <c r="CS270" s="110" t="str">
        <f>IF($C270="OK",_xlfn.NUMBERVALUE(Plantilla!CQ281),"")</f>
        <v/>
      </c>
      <c r="CT270" s="6" t="str">
        <f>IF($C270="OK",_xlfn.NUMBERVALUE(Plantilla!CR281),"")</f>
        <v/>
      </c>
      <c r="CU270" s="109" t="str">
        <f>IF($C270="OK",_xlfn.NUMBERVALUE(Plantilla!CS281),"")</f>
        <v/>
      </c>
      <c r="CV270" s="110" t="str">
        <f>IF($C270="OK",_xlfn.NUMBERVALUE(Plantilla!CT281),"")</f>
        <v/>
      </c>
      <c r="CW270" s="6" t="str">
        <f>IF($C270="OK",_xlfn.NUMBERVALUE(Plantilla!CU281),"")</f>
        <v/>
      </c>
      <c r="CX270" s="82" t="str">
        <f>IF($C270="OK",_xlfn.NUMBERVALUE(Plantilla!CV281),"")</f>
        <v/>
      </c>
      <c r="CY270" s="6" t="str">
        <f>IF($C270="OK",_xlfn.NUMBERVALUE(Plantilla!CW281),"")</f>
        <v/>
      </c>
      <c r="CZ270" s="82" t="str">
        <f>IF($C270="OK",_xlfn.NUMBERVALUE(Plantilla!CX281),"")</f>
        <v/>
      </c>
      <c r="DA270" s="6" t="str">
        <f>IF($C270="OK",_xlfn.NUMBERVALUE(Plantilla!CY281),"")</f>
        <v/>
      </c>
      <c r="DB270" s="109" t="str">
        <f>IF($C270="OK",_xlfn.NUMBERVALUE(Plantilla!CZ281),"")</f>
        <v/>
      </c>
      <c r="DC270" s="6" t="str">
        <f>IF($C270="OK",_xlfn.NUMBERVALUE(Plantilla!DA281),"")</f>
        <v/>
      </c>
      <c r="DD270" s="6" t="str">
        <f>IF($C270="OK",TEXT(Plantilla!DB281,"#"),"")</f>
        <v/>
      </c>
      <c r="DE270" s="6" t="str">
        <f>IF($C270="OK",_xlfn.NUMBERVALUE(Plantilla!DC281),"")</f>
        <v/>
      </c>
      <c r="DF270" s="4" t="str">
        <f>IF($C270="OK",_xlfn.NUMBERVALUE(Plantilla!DD281),"")</f>
        <v/>
      </c>
      <c r="DG270" s="6" t="str">
        <f>IF($C270="OK",_xlfn.NUMBERVALUE(Plantilla!DE281),"")</f>
        <v/>
      </c>
      <c r="DH270" s="6" t="str">
        <f>IF($C270="OK",_xlfn.NUMBERVALUE(Plantilla!DF281),"")</f>
        <v/>
      </c>
      <c r="DI270" s="6" t="str">
        <f>IF($C270="OK",_xlfn.NUMBERVALUE(Plantilla!DG281),"")</f>
        <v/>
      </c>
      <c r="DJ270" s="6" t="str">
        <f>IF($C270="OK",_xlfn.NUMBERVALUE(Plantilla!DH281),"")</f>
        <v/>
      </c>
      <c r="DK270" s="6" t="str">
        <f>IF($C270="OK",_xlfn.NUMBERVALUE(Plantilla!DI281),"")</f>
        <v/>
      </c>
      <c r="DL270" s="6" t="str">
        <f>IF($C270="OK",_xlfn.NUMBERVALUE(Plantilla!DJ281),"")</f>
        <v/>
      </c>
      <c r="DM270" s="6" t="str">
        <f>IF($C270="OK",_xlfn.NUMBERVALUE(Plantilla!DK281),"")</f>
        <v/>
      </c>
      <c r="DN270" s="6" t="str">
        <f>IF($C270="OK",_xlfn.NUMBERVALUE(Plantilla!DL281),"")</f>
        <v/>
      </c>
      <c r="DO270" s="6" t="str">
        <f>IF($C270="OK",_xlfn.NUMBERVALUE(Plantilla!DM281),"")</f>
        <v/>
      </c>
      <c r="DP270" s="6" t="str">
        <f>IF($C270="OK",_xlfn.NUMBERVALUE(Plantilla!DN281),"")</f>
        <v/>
      </c>
      <c r="DQ270" s="6" t="str">
        <f>IF($C270="OK",_xlfn.NUMBERVALUE(Plantilla!DO281),"")</f>
        <v/>
      </c>
      <c r="DR270" s="6" t="str">
        <f>IF($C270="OK",_xlfn.NUMBERVALUE(Plantilla!DP281),"")</f>
        <v/>
      </c>
      <c r="DS270" t="str">
        <f>IF($C270="OK",TEXT(Plantilla!DR281,"#"),"")</f>
        <v/>
      </c>
      <c r="DT270" s="6"/>
    </row>
    <row r="271" spans="1:124" x14ac:dyDescent="0.25">
      <c r="A271" t="str">
        <f>IF(Plantilla!$I$6="¡Perfecto!, Guarda el archivo y adjúntalo a tu interfaz de Nómina Electrónica","OK","Error")</f>
        <v>OK</v>
      </c>
      <c r="B271" t="str">
        <f>IF(Plantilla!$I$6="¡Perfecto!, Guarda el archivo y adjúntalo a tu interfaz de Nómina Electrónica",MID(Plantilla!$D$2,SEARCH("V",Plantilla!$D$2),10),"")</f>
        <v>V2.0</v>
      </c>
      <c r="C271" t="str">
        <f>Plantilla!C282</f>
        <v/>
      </c>
      <c r="D271" t="str">
        <f>IF($C271="OK",Plantilla!B282,"")</f>
        <v/>
      </c>
      <c r="E271" t="str">
        <f>IF($C271="OK",
   VLOOKUP(Plantilla!$E$4,'Tablas '!$AP$4:$AT$6,5,FALSE),
"")</f>
        <v/>
      </c>
      <c r="F271" t="str">
        <f>IF($C271="OK",TEXT(Plantilla!D282,"#"),"")</f>
        <v/>
      </c>
      <c r="G271" t="str">
        <f>IF($C271="OK",
   VLOOKUP(Plantilla!E282,'Tablas '!$B$4:$C$14,2,FALSE),
"")</f>
        <v/>
      </c>
      <c r="H271" t="str">
        <f>IF($C271="OK",TEXT(Plantilla!F282,"#"),"")</f>
        <v/>
      </c>
      <c r="I271" t="str">
        <f>IF($C271="OK",TEXT(Plantilla!G282,"#"),"")</f>
        <v/>
      </c>
      <c r="J271" t="str">
        <f>IF($C271="OK",TEXT(Plantilla!H282,"#"),"")</f>
        <v/>
      </c>
      <c r="K271" t="str">
        <f>IF($C271="OK",TEXT(Plantilla!I282,"#"),"")</f>
        <v/>
      </c>
      <c r="L271" t="str">
        <f>IF($C271="OK",TEXT(Plantilla!J282,"#"),"")</f>
        <v/>
      </c>
      <c r="M271" t="str">
        <f>IF($C271="OK",TEXT(Plantilla!K282,"#"),"")</f>
        <v/>
      </c>
      <c r="N271" t="str">
        <f>IF($C271="OK",
   CONCATENATE(YEAR(Plantilla!L282),"-",TEXT(MONTH(Plantilla!L282),"00"),"-",TEXT(DAY(Plantilla!L282),"00")),
"")</f>
        <v/>
      </c>
      <c r="O271" t="str">
        <f>IF($C271="OK",_xlfn.NUMBERVALUE(Plantilla!M282),"")</f>
        <v/>
      </c>
      <c r="P271" t="str">
        <f>IF($C271="OK",
   IF(Plantilla!N282&lt;&gt;"",
      CONCATENATE(YEAR(Plantilla!N282),"-",TEXT(MONTH(Plantilla!N282),"00"),"-",TEXT(DAY(Plantilla!N282),"00")),
   ""),
"")</f>
        <v/>
      </c>
      <c r="Q271" t="str">
        <f>IF($C271="OK",
   VLOOKUP(Plantilla!O282,'Tablas '!$E$4:$F$19,2,FALSE),
"")</f>
        <v/>
      </c>
      <c r="R271" t="str">
        <f>IF($C271="OK",
   VLOOKUP(Plantilla!P282,'Tablas '!$H$4:$I$5,2,FALSE),
"")</f>
        <v/>
      </c>
      <c r="S271" t="str">
        <f>IF($C271="OK",
   VLOOKUP(Plantilla!Q282,'Tablas '!$K$4:$L$8,2,FALSE),
"")</f>
        <v/>
      </c>
      <c r="T271" t="str">
        <f>IF($C271="OK",
   VLOOKUP(Plantilla!R282,'Tablas '!$AE$4:$AF$6,2,FALSE),
"")</f>
        <v/>
      </c>
      <c r="U271" t="str">
        <f>IF($C271="OK",
   VLOOKUP(Plantilla!S282,'Tablas '!$AE$4:$AF$6,2,FALSE),
"")</f>
        <v/>
      </c>
      <c r="V271" t="str">
        <f>IF($C271="OK",TEXT(Plantilla!T282,"#"),"")</f>
        <v/>
      </c>
      <c r="W271" s="84" t="str">
        <f>IF($C271="OK",
   VLOOKUP(Plantilla!U282,'Tablas '!$AM$4:$AN$1126,2,FALSE),
"")</f>
        <v/>
      </c>
      <c r="X271" t="str">
        <f>IF($C271="OK",TEXT(Plantilla!V282,"#"),"")</f>
        <v/>
      </c>
      <c r="Y271" t="str">
        <f>IF($C271="OK",
   CONCATENATE(YEAR(Plantilla!W282),"-",TEXT(MONTH(Plantilla!W282),"00"),"-",TEXT(DAY(Plantilla!W282),"00")),
"")</f>
        <v/>
      </c>
      <c r="Z271" t="str">
        <f>IF($C271="OK",
   CONCATENATE(YEAR(Plantilla!X282),"-",TEXT(MONTH(Plantilla!X282),"00"),"-",TEXT(DAY(Plantilla!X282),"00")),
"")</f>
        <v/>
      </c>
      <c r="AA271" t="str">
        <f>IF($C271="OK",
   TEXT(VLOOKUP(Plantilla!Y282,'Tablas '!$Q$4:$R$9,2,FALSE),"#"),
"")</f>
        <v/>
      </c>
      <c r="AB271" t="str">
        <f>IF($C271="OK",
   CONCATENATE(YEAR(Plantilla!Z282),"-",TEXT(MONTH(Plantilla!Z282),"00"),"-",TEXT(DAY(Plantilla!Z282),"00")),
"")</f>
        <v/>
      </c>
      <c r="AC271" t="str">
        <f>IF($C271="OK",
   TEXT(VLOOKUP(Plantilla!AA282,'Tablas '!$T$4:$U$13,2,FALSE),"#"),
"")</f>
        <v/>
      </c>
      <c r="AD271" t="str">
        <f>IF($C271="OK",TEXT(Plantilla!AB282,"#"),"")</f>
        <v/>
      </c>
      <c r="AE271" t="str">
        <f>IF($C271="OK",
   IF(Plantilla!AC282&lt;&gt;"",
      TEXT(VLOOKUP(Plantilla!AC282,'Tablas '!$W$4:$X$7,2,FALSE),"#"),
   ""),
"")</f>
        <v/>
      </c>
      <c r="AF271" t="str">
        <f>IF($C271="OK",TEXT(Plantilla!AD282,"#"),"")</f>
        <v/>
      </c>
      <c r="AG271" s="6" t="str">
        <f>IF($C271="OK",_xlfn.NUMBERVALUE(Plantilla!AE282),"")</f>
        <v/>
      </c>
      <c r="AH271" s="4" t="str">
        <f>IF($C271="OK",_xlfn.NUMBERVALUE(Plantilla!AF282),"")</f>
        <v/>
      </c>
      <c r="AI271" s="6" t="str">
        <f>IF($C271="OK",_xlfn.NUMBERVALUE(Plantilla!AG282),"")</f>
        <v/>
      </c>
      <c r="AJ271" s="6" t="str">
        <f>IF($C271="OK",_xlfn.NUMBERVALUE(Plantilla!AH282),"")</f>
        <v/>
      </c>
      <c r="AK271" s="6" t="str">
        <f>IF($C271="OK",_xlfn.NUMBERVALUE(Plantilla!AI282),"")</f>
        <v/>
      </c>
      <c r="AL271" s="6" t="str">
        <f>IF($C271="OK",_xlfn.NUMBERVALUE(Plantilla!AJ282),"")</f>
        <v/>
      </c>
      <c r="AM271" s="4" t="str">
        <f>IF($C271="OK",_xlfn.NUMBERVALUE(Plantilla!AK282),"")</f>
        <v/>
      </c>
      <c r="AN271" s="6" t="str">
        <f>IF($C271="OK",_xlfn.NUMBERVALUE(Plantilla!AL282),"")</f>
        <v/>
      </c>
      <c r="AO271" s="4" t="str">
        <f>IF($C271="OK",_xlfn.NUMBERVALUE(Plantilla!AM282),"")</f>
        <v/>
      </c>
      <c r="AP271" s="6" t="str">
        <f>IF($C271="OK",_xlfn.NUMBERVALUE(Plantilla!AN282),"")</f>
        <v/>
      </c>
      <c r="AQ271" s="4" t="str">
        <f>IF($C271="OK",_xlfn.NUMBERVALUE(Plantilla!AO282),"")</f>
        <v/>
      </c>
      <c r="AR271" s="6" t="str">
        <f>IF($C271="OK",_xlfn.NUMBERVALUE(Plantilla!AP282),"")</f>
        <v/>
      </c>
      <c r="AS271" s="4" t="str">
        <f>IF($C271="OK",_xlfn.NUMBERVALUE(Plantilla!AQ282),"")</f>
        <v/>
      </c>
      <c r="AT271" s="6" t="str">
        <f>IF($C271="OK",_xlfn.NUMBERVALUE(Plantilla!AR282),"")</f>
        <v/>
      </c>
      <c r="AU271" s="4" t="str">
        <f>IF($C271="OK",_xlfn.NUMBERVALUE(Plantilla!AS282),"")</f>
        <v/>
      </c>
      <c r="AV271" s="6" t="str">
        <f>IF($C271="OK",_xlfn.NUMBERVALUE(Plantilla!AT282),"")</f>
        <v/>
      </c>
      <c r="AW271" s="4" t="str">
        <f>IF($C271="OK",_xlfn.NUMBERVALUE(Plantilla!AU282),"")</f>
        <v/>
      </c>
      <c r="AX271" s="6" t="str">
        <f>IF($C271="OK",_xlfn.NUMBERVALUE(Plantilla!AV282),"")</f>
        <v/>
      </c>
      <c r="AY271" s="4" t="str">
        <f>IF($C271="OK",_xlfn.NUMBERVALUE(Plantilla!AW282),"")</f>
        <v/>
      </c>
      <c r="AZ271" s="6" t="str">
        <f>IF($C271="OK",_xlfn.NUMBERVALUE(Plantilla!AX282),"")</f>
        <v/>
      </c>
      <c r="BA271" t="str">
        <f>IF($C271="OK",_xlfn.NUMBERVALUE(Plantilla!AY282),"")</f>
        <v/>
      </c>
      <c r="BB271" t="str">
        <f>IF($C271="OK",_xlfn.NUMBERVALUE(Plantilla!AZ282),"")</f>
        <v/>
      </c>
      <c r="BC271" s="4" t="str">
        <f>IF($C271="OK",_xlfn.NUMBERVALUE(Plantilla!BA282),"")</f>
        <v/>
      </c>
      <c r="BD271" s="6" t="str">
        <f>IF($C271="OK",_xlfn.NUMBERVALUE(Plantilla!BB282),"")</f>
        <v/>
      </c>
      <c r="BE271" s="4" t="str">
        <f>IF($C271="OK",_xlfn.NUMBERVALUE(Plantilla!BC282),"")</f>
        <v/>
      </c>
      <c r="BF271" s="6" t="str">
        <f>IF($C271="OK",_xlfn.NUMBERVALUE(Plantilla!BD282),"")</f>
        <v/>
      </c>
      <c r="BG271" s="4" t="str">
        <f>IF($C271="OK",_xlfn.NUMBERVALUE(Plantilla!BE282),"")</f>
        <v/>
      </c>
      <c r="BH271" s="6" t="str">
        <f>IF($C271="OK",_xlfn.NUMBERVALUE(Plantilla!BF282),"")</f>
        <v/>
      </c>
      <c r="BI271" s="110" t="str">
        <f>IF($C271="OK",_xlfn.NUMBERVALUE(Plantilla!BG282),"")</f>
        <v/>
      </c>
      <c r="BJ271" s="6" t="str">
        <f>IF($C271="OK",_xlfn.NUMBERVALUE(Plantilla!BH282),"")</f>
        <v/>
      </c>
      <c r="BK271" s="109" t="str">
        <f>IF($C271="OK",_xlfn.NUMBERVALUE(Plantilla!BI282),"")</f>
        <v/>
      </c>
      <c r="BL271" s="6" t="str">
        <f>IF($C271="OK",
   IF(Plantilla!BJ282&lt;&gt;"",
      TEXT(VLOOKUP(Plantilla!BJ282,'Tablas '!$Z$4:$AA$6,2,FALSE),"#"),
   ""),
"")</f>
        <v/>
      </c>
      <c r="BM271" s="4" t="str">
        <f>IF($C271="OK",_xlfn.NUMBERVALUE(Plantilla!BK282),"")</f>
        <v/>
      </c>
      <c r="BN271" s="4" t="str">
        <f>IF($C271="OK",_xlfn.NUMBERVALUE(Plantilla!BL282),"")</f>
        <v/>
      </c>
      <c r="BO271" s="6" t="str">
        <f>IF($C271="OK",_xlfn.NUMBERVALUE(Plantilla!BM282),"")</f>
        <v/>
      </c>
      <c r="BP271" s="4" t="str">
        <f>IF($C271="OK",_xlfn.NUMBERVALUE(Plantilla!BN282),"")</f>
        <v/>
      </c>
      <c r="BQ271" s="6" t="str">
        <f>IF($C271="OK",_xlfn.NUMBERVALUE(Plantilla!BO282),"")</f>
        <v/>
      </c>
      <c r="BR271" s="4" t="str">
        <f>IF($C271="OK",_xlfn.NUMBERVALUE(Plantilla!BP282),"")</f>
        <v/>
      </c>
      <c r="BS271" s="6" t="str">
        <f>IF($C271="OK",_xlfn.NUMBERVALUE(Plantilla!BQ282),"")</f>
        <v/>
      </c>
      <c r="BT271" s="4" t="str">
        <f>IF($C271="OK",_xlfn.NUMBERVALUE(Plantilla!BR282),"")</f>
        <v/>
      </c>
      <c r="BU271" s="6" t="str">
        <f>IF($C271="OK",_xlfn.NUMBERVALUE(Plantilla!BS282),"")</f>
        <v/>
      </c>
      <c r="BV271" s="6" t="str">
        <f>IF($C271="OK",_xlfn.NUMBERVALUE(Plantilla!BT282),"")</f>
        <v/>
      </c>
      <c r="BW271" s="6" t="str">
        <f>IF($C271="OK",_xlfn.NUMBERVALUE(Plantilla!BU282),"")</f>
        <v/>
      </c>
      <c r="BX271" s="6" t="str">
        <f>IF($C271="OK",_xlfn.NUMBERVALUE(Plantilla!BV282),"")</f>
        <v/>
      </c>
      <c r="BY271" s="6" t="str">
        <f>IF($C271="OK",_xlfn.NUMBERVALUE(Plantilla!BW282),"")</f>
        <v/>
      </c>
      <c r="BZ271" s="6" t="str">
        <f>IF($C271="OK",_xlfn.NUMBERVALUE(Plantilla!BX282),"")</f>
        <v/>
      </c>
      <c r="CA271" s="6" t="str">
        <f>IF($C271="OK",_xlfn.NUMBERVALUE(Plantilla!BY282),"")</f>
        <v/>
      </c>
      <c r="CB271" s="6" t="str">
        <f>IF($C271="OK",_xlfn.NUMBERVALUE(Plantilla!BZ282),"")</f>
        <v/>
      </c>
      <c r="CC271" s="6" t="str">
        <f>IF($C271="OK",_xlfn.NUMBERVALUE(Plantilla!CA282),"")</f>
        <v/>
      </c>
      <c r="CD271" s="6" t="str">
        <f>IF($C271="OK",_xlfn.NUMBERVALUE(Plantilla!CB282),"")</f>
        <v/>
      </c>
      <c r="CE271" s="6" t="str">
        <f>IF($C271="OK",_xlfn.NUMBERVALUE(Plantilla!CC282),"")</f>
        <v/>
      </c>
      <c r="CF271" s="4" t="str">
        <f>IF($C271="OK",_xlfn.NUMBERVALUE(Plantilla!CD282),"")</f>
        <v/>
      </c>
      <c r="CG271" s="6" t="str">
        <f>IF($C271="OK",_xlfn.NUMBERVALUE(Plantilla!CE282),"")</f>
        <v/>
      </c>
      <c r="CH271" s="6" t="str">
        <f>IF($C271="OK",_xlfn.NUMBERVALUE(Plantilla!CF282),"")</f>
        <v/>
      </c>
      <c r="CI271" s="6" t="str">
        <f>IF($C271="OK",_xlfn.NUMBERVALUE(Plantilla!CG282),"")</f>
        <v/>
      </c>
      <c r="CJ271" s="6" t="str">
        <f>IF($C271="OK",_xlfn.NUMBERVALUE(Plantilla!CH282),"")</f>
        <v/>
      </c>
      <c r="CK271" s="6" t="str">
        <f>IF($C271="OK",_xlfn.NUMBERVALUE(Plantilla!CI282),"")</f>
        <v/>
      </c>
      <c r="CL271" s="6" t="str">
        <f>IF($C271="OK",_xlfn.NUMBERVALUE(Plantilla!CJ282),"")</f>
        <v/>
      </c>
      <c r="CM271" t="str">
        <f>IF($C271="OK",TEXT(Plantilla!CK282,"#"),"")</f>
        <v/>
      </c>
      <c r="CN271" s="6" t="str">
        <f>IF($C271="OK",_xlfn.NUMBERVALUE(Plantilla!CL282),"")</f>
        <v/>
      </c>
      <c r="CO271" s="6" t="str">
        <f>IF($C271="OK",_xlfn.NUMBERVALUE(Plantilla!CM282),"")</f>
        <v/>
      </c>
      <c r="CP271" s="110" t="str">
        <f>IF($C271="OK",_xlfn.NUMBERVALUE(Plantilla!CN282),"")</f>
        <v/>
      </c>
      <c r="CQ271" s="6" t="str">
        <f>IF($C271="OK",_xlfn.NUMBERVALUE(Plantilla!CO282),"")</f>
        <v/>
      </c>
      <c r="CR271" s="109" t="str">
        <f>IF($C271="OK",_xlfn.NUMBERVALUE(Plantilla!CP282),"")</f>
        <v/>
      </c>
      <c r="CS271" s="110" t="str">
        <f>IF($C271="OK",_xlfn.NUMBERVALUE(Plantilla!CQ282),"")</f>
        <v/>
      </c>
      <c r="CT271" s="6" t="str">
        <f>IF($C271="OK",_xlfn.NUMBERVALUE(Plantilla!CR282),"")</f>
        <v/>
      </c>
      <c r="CU271" s="109" t="str">
        <f>IF($C271="OK",_xlfn.NUMBERVALUE(Plantilla!CS282),"")</f>
        <v/>
      </c>
      <c r="CV271" s="110" t="str">
        <f>IF($C271="OK",_xlfn.NUMBERVALUE(Plantilla!CT282),"")</f>
        <v/>
      </c>
      <c r="CW271" s="6" t="str">
        <f>IF($C271="OK",_xlfn.NUMBERVALUE(Plantilla!CU282),"")</f>
        <v/>
      </c>
      <c r="CX271" s="82" t="str">
        <f>IF($C271="OK",_xlfn.NUMBERVALUE(Plantilla!CV282),"")</f>
        <v/>
      </c>
      <c r="CY271" s="6" t="str">
        <f>IF($C271="OK",_xlfn.NUMBERVALUE(Plantilla!CW282),"")</f>
        <v/>
      </c>
      <c r="CZ271" s="82" t="str">
        <f>IF($C271="OK",_xlfn.NUMBERVALUE(Plantilla!CX282),"")</f>
        <v/>
      </c>
      <c r="DA271" s="6" t="str">
        <f>IF($C271="OK",_xlfn.NUMBERVALUE(Plantilla!CY282),"")</f>
        <v/>
      </c>
      <c r="DB271" s="109" t="str">
        <f>IF($C271="OK",_xlfn.NUMBERVALUE(Plantilla!CZ282),"")</f>
        <v/>
      </c>
      <c r="DC271" s="6" t="str">
        <f>IF($C271="OK",_xlfn.NUMBERVALUE(Plantilla!DA282),"")</f>
        <v/>
      </c>
      <c r="DD271" s="6" t="str">
        <f>IF($C271="OK",TEXT(Plantilla!DB282,"#"),"")</f>
        <v/>
      </c>
      <c r="DE271" s="6" t="str">
        <f>IF($C271="OK",_xlfn.NUMBERVALUE(Plantilla!DC282),"")</f>
        <v/>
      </c>
      <c r="DF271" s="4" t="str">
        <f>IF($C271="OK",_xlfn.NUMBERVALUE(Plantilla!DD282),"")</f>
        <v/>
      </c>
      <c r="DG271" s="6" t="str">
        <f>IF($C271="OK",_xlfn.NUMBERVALUE(Plantilla!DE282),"")</f>
        <v/>
      </c>
      <c r="DH271" s="6" t="str">
        <f>IF($C271="OK",_xlfn.NUMBERVALUE(Plantilla!DF282),"")</f>
        <v/>
      </c>
      <c r="DI271" s="6" t="str">
        <f>IF($C271="OK",_xlfn.NUMBERVALUE(Plantilla!DG282),"")</f>
        <v/>
      </c>
      <c r="DJ271" s="6" t="str">
        <f>IF($C271="OK",_xlfn.NUMBERVALUE(Plantilla!DH282),"")</f>
        <v/>
      </c>
      <c r="DK271" s="6" t="str">
        <f>IF($C271="OK",_xlfn.NUMBERVALUE(Plantilla!DI282),"")</f>
        <v/>
      </c>
      <c r="DL271" s="6" t="str">
        <f>IF($C271="OK",_xlfn.NUMBERVALUE(Plantilla!DJ282),"")</f>
        <v/>
      </c>
      <c r="DM271" s="6" t="str">
        <f>IF($C271="OK",_xlfn.NUMBERVALUE(Plantilla!DK282),"")</f>
        <v/>
      </c>
      <c r="DN271" s="6" t="str">
        <f>IF($C271="OK",_xlfn.NUMBERVALUE(Plantilla!DL282),"")</f>
        <v/>
      </c>
      <c r="DO271" s="6" t="str">
        <f>IF($C271="OK",_xlfn.NUMBERVALUE(Plantilla!DM282),"")</f>
        <v/>
      </c>
      <c r="DP271" s="6" t="str">
        <f>IF($C271="OK",_xlfn.NUMBERVALUE(Plantilla!DN282),"")</f>
        <v/>
      </c>
      <c r="DQ271" s="6" t="str">
        <f>IF($C271="OK",_xlfn.NUMBERVALUE(Plantilla!DO282),"")</f>
        <v/>
      </c>
      <c r="DR271" s="6" t="str">
        <f>IF($C271="OK",_xlfn.NUMBERVALUE(Plantilla!DP282),"")</f>
        <v/>
      </c>
      <c r="DS271" t="str">
        <f>IF($C271="OK",TEXT(Plantilla!DR282,"#"),"")</f>
        <v/>
      </c>
      <c r="DT271" s="6"/>
    </row>
    <row r="272" spans="1:124" x14ac:dyDescent="0.25">
      <c r="A272" t="str">
        <f>IF(Plantilla!$I$6="¡Perfecto!, Guarda el archivo y adjúntalo a tu interfaz de Nómina Electrónica","OK","Error")</f>
        <v>OK</v>
      </c>
      <c r="B272" t="str">
        <f>IF(Plantilla!$I$6="¡Perfecto!, Guarda el archivo y adjúntalo a tu interfaz de Nómina Electrónica",MID(Plantilla!$D$2,SEARCH("V",Plantilla!$D$2),10),"")</f>
        <v>V2.0</v>
      </c>
      <c r="C272" t="str">
        <f>Plantilla!C283</f>
        <v/>
      </c>
      <c r="D272" t="str">
        <f>IF($C272="OK",Plantilla!B283,"")</f>
        <v/>
      </c>
      <c r="E272" t="str">
        <f>IF($C272="OK",
   VLOOKUP(Plantilla!$E$4,'Tablas '!$AP$4:$AT$6,5,FALSE),
"")</f>
        <v/>
      </c>
      <c r="F272" t="str">
        <f>IF($C272="OK",TEXT(Plantilla!D283,"#"),"")</f>
        <v/>
      </c>
      <c r="G272" t="str">
        <f>IF($C272="OK",
   VLOOKUP(Plantilla!E283,'Tablas '!$B$4:$C$14,2,FALSE),
"")</f>
        <v/>
      </c>
      <c r="H272" t="str">
        <f>IF($C272="OK",TEXT(Plantilla!F283,"#"),"")</f>
        <v/>
      </c>
      <c r="I272" t="str">
        <f>IF($C272="OK",TEXT(Plantilla!G283,"#"),"")</f>
        <v/>
      </c>
      <c r="J272" t="str">
        <f>IF($C272="OK",TEXT(Plantilla!H283,"#"),"")</f>
        <v/>
      </c>
      <c r="K272" t="str">
        <f>IF($C272="OK",TEXT(Plantilla!I283,"#"),"")</f>
        <v/>
      </c>
      <c r="L272" t="str">
        <f>IF($C272="OK",TEXT(Plantilla!J283,"#"),"")</f>
        <v/>
      </c>
      <c r="M272" t="str">
        <f>IF($C272="OK",TEXT(Plantilla!K283,"#"),"")</f>
        <v/>
      </c>
      <c r="N272" t="str">
        <f>IF($C272="OK",
   CONCATENATE(YEAR(Plantilla!L283),"-",TEXT(MONTH(Plantilla!L283),"00"),"-",TEXT(DAY(Plantilla!L283),"00")),
"")</f>
        <v/>
      </c>
      <c r="O272" t="str">
        <f>IF($C272="OK",_xlfn.NUMBERVALUE(Plantilla!M283),"")</f>
        <v/>
      </c>
      <c r="P272" t="str">
        <f>IF($C272="OK",
   IF(Plantilla!N283&lt;&gt;"",
      CONCATENATE(YEAR(Plantilla!N283),"-",TEXT(MONTH(Plantilla!N283),"00"),"-",TEXT(DAY(Plantilla!N283),"00")),
   ""),
"")</f>
        <v/>
      </c>
      <c r="Q272" t="str">
        <f>IF($C272="OK",
   VLOOKUP(Plantilla!O283,'Tablas '!$E$4:$F$19,2,FALSE),
"")</f>
        <v/>
      </c>
      <c r="R272" t="str">
        <f>IF($C272="OK",
   VLOOKUP(Plantilla!P283,'Tablas '!$H$4:$I$5,2,FALSE),
"")</f>
        <v/>
      </c>
      <c r="S272" t="str">
        <f>IF($C272="OK",
   VLOOKUP(Plantilla!Q283,'Tablas '!$K$4:$L$8,2,FALSE),
"")</f>
        <v/>
      </c>
      <c r="T272" t="str">
        <f>IF($C272="OK",
   VLOOKUP(Plantilla!R283,'Tablas '!$AE$4:$AF$6,2,FALSE),
"")</f>
        <v/>
      </c>
      <c r="U272" t="str">
        <f>IF($C272="OK",
   VLOOKUP(Plantilla!S283,'Tablas '!$AE$4:$AF$6,2,FALSE),
"")</f>
        <v/>
      </c>
      <c r="V272" t="str">
        <f>IF($C272="OK",TEXT(Plantilla!T283,"#"),"")</f>
        <v/>
      </c>
      <c r="W272" s="84" t="str">
        <f>IF($C272="OK",
   VLOOKUP(Plantilla!U283,'Tablas '!$AM$4:$AN$1126,2,FALSE),
"")</f>
        <v/>
      </c>
      <c r="X272" t="str">
        <f>IF($C272="OK",TEXT(Plantilla!V283,"#"),"")</f>
        <v/>
      </c>
      <c r="Y272" t="str">
        <f>IF($C272="OK",
   CONCATENATE(YEAR(Plantilla!W283),"-",TEXT(MONTH(Plantilla!W283),"00"),"-",TEXT(DAY(Plantilla!W283),"00")),
"")</f>
        <v/>
      </c>
      <c r="Z272" t="str">
        <f>IF($C272="OK",
   CONCATENATE(YEAR(Plantilla!X283),"-",TEXT(MONTH(Plantilla!X283),"00"),"-",TEXT(DAY(Plantilla!X283),"00")),
"")</f>
        <v/>
      </c>
      <c r="AA272" t="str">
        <f>IF($C272="OK",
   TEXT(VLOOKUP(Plantilla!Y283,'Tablas '!$Q$4:$R$9,2,FALSE),"#"),
"")</f>
        <v/>
      </c>
      <c r="AB272" t="str">
        <f>IF($C272="OK",
   CONCATENATE(YEAR(Plantilla!Z283),"-",TEXT(MONTH(Plantilla!Z283),"00"),"-",TEXT(DAY(Plantilla!Z283),"00")),
"")</f>
        <v/>
      </c>
      <c r="AC272" t="str">
        <f>IF($C272="OK",
   TEXT(VLOOKUP(Plantilla!AA283,'Tablas '!$T$4:$U$13,2,FALSE),"#"),
"")</f>
        <v/>
      </c>
      <c r="AD272" t="str">
        <f>IF($C272="OK",TEXT(Plantilla!AB283,"#"),"")</f>
        <v/>
      </c>
      <c r="AE272" t="str">
        <f>IF($C272="OK",
   IF(Plantilla!AC283&lt;&gt;"",
      TEXT(VLOOKUP(Plantilla!AC283,'Tablas '!$W$4:$X$7,2,FALSE),"#"),
   ""),
"")</f>
        <v/>
      </c>
      <c r="AF272" t="str">
        <f>IF($C272="OK",TEXT(Plantilla!AD283,"#"),"")</f>
        <v/>
      </c>
      <c r="AG272" s="6" t="str">
        <f>IF($C272="OK",_xlfn.NUMBERVALUE(Plantilla!AE283),"")</f>
        <v/>
      </c>
      <c r="AH272" s="4" t="str">
        <f>IF($C272="OK",_xlfn.NUMBERVALUE(Plantilla!AF283),"")</f>
        <v/>
      </c>
      <c r="AI272" s="6" t="str">
        <f>IF($C272="OK",_xlfn.NUMBERVALUE(Plantilla!AG283),"")</f>
        <v/>
      </c>
      <c r="AJ272" s="6" t="str">
        <f>IF($C272="OK",_xlfn.NUMBERVALUE(Plantilla!AH283),"")</f>
        <v/>
      </c>
      <c r="AK272" s="6" t="str">
        <f>IF($C272="OK",_xlfn.NUMBERVALUE(Plantilla!AI283),"")</f>
        <v/>
      </c>
      <c r="AL272" s="6" t="str">
        <f>IF($C272="OK",_xlfn.NUMBERVALUE(Plantilla!AJ283),"")</f>
        <v/>
      </c>
      <c r="AM272" s="4" t="str">
        <f>IF($C272="OK",_xlfn.NUMBERVALUE(Plantilla!AK283),"")</f>
        <v/>
      </c>
      <c r="AN272" s="6" t="str">
        <f>IF($C272="OK",_xlfn.NUMBERVALUE(Plantilla!AL283),"")</f>
        <v/>
      </c>
      <c r="AO272" s="4" t="str">
        <f>IF($C272="OK",_xlfn.NUMBERVALUE(Plantilla!AM283),"")</f>
        <v/>
      </c>
      <c r="AP272" s="6" t="str">
        <f>IF($C272="OK",_xlfn.NUMBERVALUE(Plantilla!AN283),"")</f>
        <v/>
      </c>
      <c r="AQ272" s="4" t="str">
        <f>IF($C272="OK",_xlfn.NUMBERVALUE(Plantilla!AO283),"")</f>
        <v/>
      </c>
      <c r="AR272" s="6" t="str">
        <f>IF($C272="OK",_xlfn.NUMBERVALUE(Plantilla!AP283),"")</f>
        <v/>
      </c>
      <c r="AS272" s="4" t="str">
        <f>IF($C272="OK",_xlfn.NUMBERVALUE(Plantilla!AQ283),"")</f>
        <v/>
      </c>
      <c r="AT272" s="6" t="str">
        <f>IF($C272="OK",_xlfn.NUMBERVALUE(Plantilla!AR283),"")</f>
        <v/>
      </c>
      <c r="AU272" s="4" t="str">
        <f>IF($C272="OK",_xlfn.NUMBERVALUE(Plantilla!AS283),"")</f>
        <v/>
      </c>
      <c r="AV272" s="6" t="str">
        <f>IF($C272="OK",_xlfn.NUMBERVALUE(Plantilla!AT283),"")</f>
        <v/>
      </c>
      <c r="AW272" s="4" t="str">
        <f>IF($C272="OK",_xlfn.NUMBERVALUE(Plantilla!AU283),"")</f>
        <v/>
      </c>
      <c r="AX272" s="6" t="str">
        <f>IF($C272="OK",_xlfn.NUMBERVALUE(Plantilla!AV283),"")</f>
        <v/>
      </c>
      <c r="AY272" s="4" t="str">
        <f>IF($C272="OK",_xlfn.NUMBERVALUE(Plantilla!AW283),"")</f>
        <v/>
      </c>
      <c r="AZ272" s="6" t="str">
        <f>IF($C272="OK",_xlfn.NUMBERVALUE(Plantilla!AX283),"")</f>
        <v/>
      </c>
      <c r="BA272" t="str">
        <f>IF($C272="OK",_xlfn.NUMBERVALUE(Plantilla!AY283),"")</f>
        <v/>
      </c>
      <c r="BB272" t="str">
        <f>IF($C272="OK",_xlfn.NUMBERVALUE(Plantilla!AZ283),"")</f>
        <v/>
      </c>
      <c r="BC272" s="4" t="str">
        <f>IF($C272="OK",_xlfn.NUMBERVALUE(Plantilla!BA283),"")</f>
        <v/>
      </c>
      <c r="BD272" s="6" t="str">
        <f>IF($C272="OK",_xlfn.NUMBERVALUE(Plantilla!BB283),"")</f>
        <v/>
      </c>
      <c r="BE272" s="4" t="str">
        <f>IF($C272="OK",_xlfn.NUMBERVALUE(Plantilla!BC283),"")</f>
        <v/>
      </c>
      <c r="BF272" s="6" t="str">
        <f>IF($C272="OK",_xlfn.NUMBERVALUE(Plantilla!BD283),"")</f>
        <v/>
      </c>
      <c r="BG272" s="4" t="str">
        <f>IF($C272="OK",_xlfn.NUMBERVALUE(Plantilla!BE283),"")</f>
        <v/>
      </c>
      <c r="BH272" s="6" t="str">
        <f>IF($C272="OK",_xlfn.NUMBERVALUE(Plantilla!BF283),"")</f>
        <v/>
      </c>
      <c r="BI272" s="110" t="str">
        <f>IF($C272="OK",_xlfn.NUMBERVALUE(Plantilla!BG283),"")</f>
        <v/>
      </c>
      <c r="BJ272" s="6" t="str">
        <f>IF($C272="OK",_xlfn.NUMBERVALUE(Plantilla!BH283),"")</f>
        <v/>
      </c>
      <c r="BK272" s="109" t="str">
        <f>IF($C272="OK",_xlfn.NUMBERVALUE(Plantilla!BI283),"")</f>
        <v/>
      </c>
      <c r="BL272" s="6" t="str">
        <f>IF($C272="OK",
   IF(Plantilla!BJ283&lt;&gt;"",
      TEXT(VLOOKUP(Plantilla!BJ283,'Tablas '!$Z$4:$AA$6,2,FALSE),"#"),
   ""),
"")</f>
        <v/>
      </c>
      <c r="BM272" s="4" t="str">
        <f>IF($C272="OK",_xlfn.NUMBERVALUE(Plantilla!BK283),"")</f>
        <v/>
      </c>
      <c r="BN272" s="4" t="str">
        <f>IF($C272="OK",_xlfn.NUMBERVALUE(Plantilla!BL283),"")</f>
        <v/>
      </c>
      <c r="BO272" s="6" t="str">
        <f>IF($C272="OK",_xlfn.NUMBERVALUE(Plantilla!BM283),"")</f>
        <v/>
      </c>
      <c r="BP272" s="4" t="str">
        <f>IF($C272="OK",_xlfn.NUMBERVALUE(Plantilla!BN283),"")</f>
        <v/>
      </c>
      <c r="BQ272" s="6" t="str">
        <f>IF($C272="OK",_xlfn.NUMBERVALUE(Plantilla!BO283),"")</f>
        <v/>
      </c>
      <c r="BR272" s="4" t="str">
        <f>IF($C272="OK",_xlfn.NUMBERVALUE(Plantilla!BP283),"")</f>
        <v/>
      </c>
      <c r="BS272" s="6" t="str">
        <f>IF($C272="OK",_xlfn.NUMBERVALUE(Plantilla!BQ283),"")</f>
        <v/>
      </c>
      <c r="BT272" s="4" t="str">
        <f>IF($C272="OK",_xlfn.NUMBERVALUE(Plantilla!BR283),"")</f>
        <v/>
      </c>
      <c r="BU272" s="6" t="str">
        <f>IF($C272="OK",_xlfn.NUMBERVALUE(Plantilla!BS283),"")</f>
        <v/>
      </c>
      <c r="BV272" s="6" t="str">
        <f>IF($C272="OK",_xlfn.NUMBERVALUE(Plantilla!BT283),"")</f>
        <v/>
      </c>
      <c r="BW272" s="6" t="str">
        <f>IF($C272="OK",_xlfn.NUMBERVALUE(Plantilla!BU283),"")</f>
        <v/>
      </c>
      <c r="BX272" s="6" t="str">
        <f>IF($C272="OK",_xlfn.NUMBERVALUE(Plantilla!BV283),"")</f>
        <v/>
      </c>
      <c r="BY272" s="6" t="str">
        <f>IF($C272="OK",_xlfn.NUMBERVALUE(Plantilla!BW283),"")</f>
        <v/>
      </c>
      <c r="BZ272" s="6" t="str">
        <f>IF($C272="OK",_xlfn.NUMBERVALUE(Plantilla!BX283),"")</f>
        <v/>
      </c>
      <c r="CA272" s="6" t="str">
        <f>IF($C272="OK",_xlfn.NUMBERVALUE(Plantilla!BY283),"")</f>
        <v/>
      </c>
      <c r="CB272" s="6" t="str">
        <f>IF($C272="OK",_xlfn.NUMBERVALUE(Plantilla!BZ283),"")</f>
        <v/>
      </c>
      <c r="CC272" s="6" t="str">
        <f>IF($C272="OK",_xlfn.NUMBERVALUE(Plantilla!CA283),"")</f>
        <v/>
      </c>
      <c r="CD272" s="6" t="str">
        <f>IF($C272="OK",_xlfn.NUMBERVALUE(Plantilla!CB283),"")</f>
        <v/>
      </c>
      <c r="CE272" s="6" t="str">
        <f>IF($C272="OK",_xlfn.NUMBERVALUE(Plantilla!CC283),"")</f>
        <v/>
      </c>
      <c r="CF272" s="4" t="str">
        <f>IF($C272="OK",_xlfn.NUMBERVALUE(Plantilla!CD283),"")</f>
        <v/>
      </c>
      <c r="CG272" s="6" t="str">
        <f>IF($C272="OK",_xlfn.NUMBERVALUE(Plantilla!CE283),"")</f>
        <v/>
      </c>
      <c r="CH272" s="6" t="str">
        <f>IF($C272="OK",_xlfn.NUMBERVALUE(Plantilla!CF283),"")</f>
        <v/>
      </c>
      <c r="CI272" s="6" t="str">
        <f>IF($C272="OK",_xlfn.NUMBERVALUE(Plantilla!CG283),"")</f>
        <v/>
      </c>
      <c r="CJ272" s="6" t="str">
        <f>IF($C272="OK",_xlfn.NUMBERVALUE(Plantilla!CH283),"")</f>
        <v/>
      </c>
      <c r="CK272" s="6" t="str">
        <f>IF($C272="OK",_xlfn.NUMBERVALUE(Plantilla!CI283),"")</f>
        <v/>
      </c>
      <c r="CL272" s="6" t="str">
        <f>IF($C272="OK",_xlfn.NUMBERVALUE(Plantilla!CJ283),"")</f>
        <v/>
      </c>
      <c r="CM272" t="str">
        <f>IF($C272="OK",TEXT(Plantilla!CK283,"#"),"")</f>
        <v/>
      </c>
      <c r="CN272" s="6" t="str">
        <f>IF($C272="OK",_xlfn.NUMBERVALUE(Plantilla!CL283),"")</f>
        <v/>
      </c>
      <c r="CO272" s="6" t="str">
        <f>IF($C272="OK",_xlfn.NUMBERVALUE(Plantilla!CM283),"")</f>
        <v/>
      </c>
      <c r="CP272" s="110" t="str">
        <f>IF($C272="OK",_xlfn.NUMBERVALUE(Plantilla!CN283),"")</f>
        <v/>
      </c>
      <c r="CQ272" s="6" t="str">
        <f>IF($C272="OK",_xlfn.NUMBERVALUE(Plantilla!CO283),"")</f>
        <v/>
      </c>
      <c r="CR272" s="109" t="str">
        <f>IF($C272="OK",_xlfn.NUMBERVALUE(Plantilla!CP283),"")</f>
        <v/>
      </c>
      <c r="CS272" s="110" t="str">
        <f>IF($C272="OK",_xlfn.NUMBERVALUE(Plantilla!CQ283),"")</f>
        <v/>
      </c>
      <c r="CT272" s="6" t="str">
        <f>IF($C272="OK",_xlfn.NUMBERVALUE(Plantilla!CR283),"")</f>
        <v/>
      </c>
      <c r="CU272" s="109" t="str">
        <f>IF($C272="OK",_xlfn.NUMBERVALUE(Plantilla!CS283),"")</f>
        <v/>
      </c>
      <c r="CV272" s="110" t="str">
        <f>IF($C272="OK",_xlfn.NUMBERVALUE(Plantilla!CT283),"")</f>
        <v/>
      </c>
      <c r="CW272" s="6" t="str">
        <f>IF($C272="OK",_xlfn.NUMBERVALUE(Plantilla!CU283),"")</f>
        <v/>
      </c>
      <c r="CX272" s="82" t="str">
        <f>IF($C272="OK",_xlfn.NUMBERVALUE(Plantilla!CV283),"")</f>
        <v/>
      </c>
      <c r="CY272" s="6" t="str">
        <f>IF($C272="OK",_xlfn.NUMBERVALUE(Plantilla!CW283),"")</f>
        <v/>
      </c>
      <c r="CZ272" s="82" t="str">
        <f>IF($C272="OK",_xlfn.NUMBERVALUE(Plantilla!CX283),"")</f>
        <v/>
      </c>
      <c r="DA272" s="6" t="str">
        <f>IF($C272="OK",_xlfn.NUMBERVALUE(Plantilla!CY283),"")</f>
        <v/>
      </c>
      <c r="DB272" s="109" t="str">
        <f>IF($C272="OK",_xlfn.NUMBERVALUE(Plantilla!CZ283),"")</f>
        <v/>
      </c>
      <c r="DC272" s="6" t="str">
        <f>IF($C272="OK",_xlfn.NUMBERVALUE(Plantilla!DA283),"")</f>
        <v/>
      </c>
      <c r="DD272" s="6" t="str">
        <f>IF($C272="OK",TEXT(Plantilla!DB283,"#"),"")</f>
        <v/>
      </c>
      <c r="DE272" s="6" t="str">
        <f>IF($C272="OK",_xlfn.NUMBERVALUE(Plantilla!DC283),"")</f>
        <v/>
      </c>
      <c r="DF272" s="4" t="str">
        <f>IF($C272="OK",_xlfn.NUMBERVALUE(Plantilla!DD283),"")</f>
        <v/>
      </c>
      <c r="DG272" s="6" t="str">
        <f>IF($C272="OK",_xlfn.NUMBERVALUE(Plantilla!DE283),"")</f>
        <v/>
      </c>
      <c r="DH272" s="6" t="str">
        <f>IF($C272="OK",_xlfn.NUMBERVALUE(Plantilla!DF283),"")</f>
        <v/>
      </c>
      <c r="DI272" s="6" t="str">
        <f>IF($C272="OK",_xlfn.NUMBERVALUE(Plantilla!DG283),"")</f>
        <v/>
      </c>
      <c r="DJ272" s="6" t="str">
        <f>IF($C272="OK",_xlfn.NUMBERVALUE(Plantilla!DH283),"")</f>
        <v/>
      </c>
      <c r="DK272" s="6" t="str">
        <f>IF($C272="OK",_xlfn.NUMBERVALUE(Plantilla!DI283),"")</f>
        <v/>
      </c>
      <c r="DL272" s="6" t="str">
        <f>IF($C272="OK",_xlfn.NUMBERVALUE(Plantilla!DJ283),"")</f>
        <v/>
      </c>
      <c r="DM272" s="6" t="str">
        <f>IF($C272="OK",_xlfn.NUMBERVALUE(Plantilla!DK283),"")</f>
        <v/>
      </c>
      <c r="DN272" s="6" t="str">
        <f>IF($C272="OK",_xlfn.NUMBERVALUE(Plantilla!DL283),"")</f>
        <v/>
      </c>
      <c r="DO272" s="6" t="str">
        <f>IF($C272="OK",_xlfn.NUMBERVALUE(Plantilla!DM283),"")</f>
        <v/>
      </c>
      <c r="DP272" s="6" t="str">
        <f>IF($C272="OK",_xlfn.NUMBERVALUE(Plantilla!DN283),"")</f>
        <v/>
      </c>
      <c r="DQ272" s="6" t="str">
        <f>IF($C272="OK",_xlfn.NUMBERVALUE(Plantilla!DO283),"")</f>
        <v/>
      </c>
      <c r="DR272" s="6" t="str">
        <f>IF($C272="OK",_xlfn.NUMBERVALUE(Plantilla!DP283),"")</f>
        <v/>
      </c>
      <c r="DS272" t="str">
        <f>IF($C272="OK",TEXT(Plantilla!DR283,"#"),"")</f>
        <v/>
      </c>
      <c r="DT272" s="6"/>
    </row>
    <row r="273" spans="1:124" x14ac:dyDescent="0.25">
      <c r="A273" t="str">
        <f>IF(Plantilla!$I$6="¡Perfecto!, Guarda el archivo y adjúntalo a tu interfaz de Nómina Electrónica","OK","Error")</f>
        <v>OK</v>
      </c>
      <c r="B273" t="str">
        <f>IF(Plantilla!$I$6="¡Perfecto!, Guarda el archivo y adjúntalo a tu interfaz de Nómina Electrónica",MID(Plantilla!$D$2,SEARCH("V",Plantilla!$D$2),10),"")</f>
        <v>V2.0</v>
      </c>
      <c r="C273" t="str">
        <f>Plantilla!C284</f>
        <v/>
      </c>
      <c r="D273" t="str">
        <f>IF($C273="OK",Plantilla!B284,"")</f>
        <v/>
      </c>
      <c r="E273" t="str">
        <f>IF($C273="OK",
   VLOOKUP(Plantilla!$E$4,'Tablas '!$AP$4:$AT$6,5,FALSE),
"")</f>
        <v/>
      </c>
      <c r="F273" t="str">
        <f>IF($C273="OK",TEXT(Plantilla!D284,"#"),"")</f>
        <v/>
      </c>
      <c r="G273" t="str">
        <f>IF($C273="OK",
   VLOOKUP(Plantilla!E284,'Tablas '!$B$4:$C$14,2,FALSE),
"")</f>
        <v/>
      </c>
      <c r="H273" t="str">
        <f>IF($C273="OK",TEXT(Plantilla!F284,"#"),"")</f>
        <v/>
      </c>
      <c r="I273" t="str">
        <f>IF($C273="OK",TEXT(Plantilla!G284,"#"),"")</f>
        <v/>
      </c>
      <c r="J273" t="str">
        <f>IF($C273="OK",TEXT(Plantilla!H284,"#"),"")</f>
        <v/>
      </c>
      <c r="K273" t="str">
        <f>IF($C273="OK",TEXT(Plantilla!I284,"#"),"")</f>
        <v/>
      </c>
      <c r="L273" t="str">
        <f>IF($C273="OK",TEXT(Plantilla!J284,"#"),"")</f>
        <v/>
      </c>
      <c r="M273" t="str">
        <f>IF($C273="OK",TEXT(Plantilla!K284,"#"),"")</f>
        <v/>
      </c>
      <c r="N273" t="str">
        <f>IF($C273="OK",
   CONCATENATE(YEAR(Plantilla!L284),"-",TEXT(MONTH(Plantilla!L284),"00"),"-",TEXT(DAY(Plantilla!L284),"00")),
"")</f>
        <v/>
      </c>
      <c r="O273" t="str">
        <f>IF($C273="OK",_xlfn.NUMBERVALUE(Plantilla!M284),"")</f>
        <v/>
      </c>
      <c r="P273" t="str">
        <f>IF($C273="OK",
   IF(Plantilla!N284&lt;&gt;"",
      CONCATENATE(YEAR(Plantilla!N284),"-",TEXT(MONTH(Plantilla!N284),"00"),"-",TEXT(DAY(Plantilla!N284),"00")),
   ""),
"")</f>
        <v/>
      </c>
      <c r="Q273" t="str">
        <f>IF($C273="OK",
   VLOOKUP(Plantilla!O284,'Tablas '!$E$4:$F$19,2,FALSE),
"")</f>
        <v/>
      </c>
      <c r="R273" t="str">
        <f>IF($C273="OK",
   VLOOKUP(Plantilla!P284,'Tablas '!$H$4:$I$5,2,FALSE),
"")</f>
        <v/>
      </c>
      <c r="S273" t="str">
        <f>IF($C273="OK",
   VLOOKUP(Plantilla!Q284,'Tablas '!$K$4:$L$8,2,FALSE),
"")</f>
        <v/>
      </c>
      <c r="T273" t="str">
        <f>IF($C273="OK",
   VLOOKUP(Plantilla!R284,'Tablas '!$AE$4:$AF$6,2,FALSE),
"")</f>
        <v/>
      </c>
      <c r="U273" t="str">
        <f>IF($C273="OK",
   VLOOKUP(Plantilla!S284,'Tablas '!$AE$4:$AF$6,2,FALSE),
"")</f>
        <v/>
      </c>
      <c r="V273" t="str">
        <f>IF($C273="OK",TEXT(Plantilla!T284,"#"),"")</f>
        <v/>
      </c>
      <c r="W273" s="84" t="str">
        <f>IF($C273="OK",
   VLOOKUP(Plantilla!U284,'Tablas '!$AM$4:$AN$1126,2,FALSE),
"")</f>
        <v/>
      </c>
      <c r="X273" t="str">
        <f>IF($C273="OK",TEXT(Plantilla!V284,"#"),"")</f>
        <v/>
      </c>
      <c r="Y273" t="str">
        <f>IF($C273="OK",
   CONCATENATE(YEAR(Plantilla!W284),"-",TEXT(MONTH(Plantilla!W284),"00"),"-",TEXT(DAY(Plantilla!W284),"00")),
"")</f>
        <v/>
      </c>
      <c r="Z273" t="str">
        <f>IF($C273="OK",
   CONCATENATE(YEAR(Plantilla!X284),"-",TEXT(MONTH(Plantilla!X284),"00"),"-",TEXT(DAY(Plantilla!X284),"00")),
"")</f>
        <v/>
      </c>
      <c r="AA273" t="str">
        <f>IF($C273="OK",
   TEXT(VLOOKUP(Plantilla!Y284,'Tablas '!$Q$4:$R$9,2,FALSE),"#"),
"")</f>
        <v/>
      </c>
      <c r="AB273" t="str">
        <f>IF($C273="OK",
   CONCATENATE(YEAR(Plantilla!Z284),"-",TEXT(MONTH(Plantilla!Z284),"00"),"-",TEXT(DAY(Plantilla!Z284),"00")),
"")</f>
        <v/>
      </c>
      <c r="AC273" t="str">
        <f>IF($C273="OK",
   TEXT(VLOOKUP(Plantilla!AA284,'Tablas '!$T$4:$U$13,2,FALSE),"#"),
"")</f>
        <v/>
      </c>
      <c r="AD273" t="str">
        <f>IF($C273="OK",TEXT(Plantilla!AB284,"#"),"")</f>
        <v/>
      </c>
      <c r="AE273" t="str">
        <f>IF($C273="OK",
   IF(Plantilla!AC284&lt;&gt;"",
      TEXT(VLOOKUP(Plantilla!AC284,'Tablas '!$W$4:$X$7,2,FALSE),"#"),
   ""),
"")</f>
        <v/>
      </c>
      <c r="AF273" t="str">
        <f>IF($C273="OK",TEXT(Plantilla!AD284,"#"),"")</f>
        <v/>
      </c>
      <c r="AG273" s="6" t="str">
        <f>IF($C273="OK",_xlfn.NUMBERVALUE(Plantilla!AE284),"")</f>
        <v/>
      </c>
      <c r="AH273" s="4" t="str">
        <f>IF($C273="OK",_xlfn.NUMBERVALUE(Plantilla!AF284),"")</f>
        <v/>
      </c>
      <c r="AI273" s="6" t="str">
        <f>IF($C273="OK",_xlfn.NUMBERVALUE(Plantilla!AG284),"")</f>
        <v/>
      </c>
      <c r="AJ273" s="6" t="str">
        <f>IF($C273="OK",_xlfn.NUMBERVALUE(Plantilla!AH284),"")</f>
        <v/>
      </c>
      <c r="AK273" s="6" t="str">
        <f>IF($C273="OK",_xlfn.NUMBERVALUE(Plantilla!AI284),"")</f>
        <v/>
      </c>
      <c r="AL273" s="6" t="str">
        <f>IF($C273="OK",_xlfn.NUMBERVALUE(Plantilla!AJ284),"")</f>
        <v/>
      </c>
      <c r="AM273" s="4" t="str">
        <f>IF($C273="OK",_xlfn.NUMBERVALUE(Plantilla!AK284),"")</f>
        <v/>
      </c>
      <c r="AN273" s="6" t="str">
        <f>IF($C273="OK",_xlfn.NUMBERVALUE(Plantilla!AL284),"")</f>
        <v/>
      </c>
      <c r="AO273" s="4" t="str">
        <f>IF($C273="OK",_xlfn.NUMBERVALUE(Plantilla!AM284),"")</f>
        <v/>
      </c>
      <c r="AP273" s="6" t="str">
        <f>IF($C273="OK",_xlfn.NUMBERVALUE(Plantilla!AN284),"")</f>
        <v/>
      </c>
      <c r="AQ273" s="4" t="str">
        <f>IF($C273="OK",_xlfn.NUMBERVALUE(Plantilla!AO284),"")</f>
        <v/>
      </c>
      <c r="AR273" s="6" t="str">
        <f>IF($C273="OK",_xlfn.NUMBERVALUE(Plantilla!AP284),"")</f>
        <v/>
      </c>
      <c r="AS273" s="4" t="str">
        <f>IF($C273="OK",_xlfn.NUMBERVALUE(Plantilla!AQ284),"")</f>
        <v/>
      </c>
      <c r="AT273" s="6" t="str">
        <f>IF($C273="OK",_xlfn.NUMBERVALUE(Plantilla!AR284),"")</f>
        <v/>
      </c>
      <c r="AU273" s="4" t="str">
        <f>IF($C273="OK",_xlfn.NUMBERVALUE(Plantilla!AS284),"")</f>
        <v/>
      </c>
      <c r="AV273" s="6" t="str">
        <f>IF($C273="OK",_xlfn.NUMBERVALUE(Plantilla!AT284),"")</f>
        <v/>
      </c>
      <c r="AW273" s="4" t="str">
        <f>IF($C273="OK",_xlfn.NUMBERVALUE(Plantilla!AU284),"")</f>
        <v/>
      </c>
      <c r="AX273" s="6" t="str">
        <f>IF($C273="OK",_xlfn.NUMBERVALUE(Plantilla!AV284),"")</f>
        <v/>
      </c>
      <c r="AY273" s="4" t="str">
        <f>IF($C273="OK",_xlfn.NUMBERVALUE(Plantilla!AW284),"")</f>
        <v/>
      </c>
      <c r="AZ273" s="6" t="str">
        <f>IF($C273="OK",_xlfn.NUMBERVALUE(Plantilla!AX284),"")</f>
        <v/>
      </c>
      <c r="BA273" t="str">
        <f>IF($C273="OK",_xlfn.NUMBERVALUE(Plantilla!AY284),"")</f>
        <v/>
      </c>
      <c r="BB273" t="str">
        <f>IF($C273="OK",_xlfn.NUMBERVALUE(Plantilla!AZ284),"")</f>
        <v/>
      </c>
      <c r="BC273" s="4" t="str">
        <f>IF($C273="OK",_xlfn.NUMBERVALUE(Plantilla!BA284),"")</f>
        <v/>
      </c>
      <c r="BD273" s="6" t="str">
        <f>IF($C273="OK",_xlfn.NUMBERVALUE(Plantilla!BB284),"")</f>
        <v/>
      </c>
      <c r="BE273" s="4" t="str">
        <f>IF($C273="OK",_xlfn.NUMBERVALUE(Plantilla!BC284),"")</f>
        <v/>
      </c>
      <c r="BF273" s="6" t="str">
        <f>IF($C273="OK",_xlfn.NUMBERVALUE(Plantilla!BD284),"")</f>
        <v/>
      </c>
      <c r="BG273" s="4" t="str">
        <f>IF($C273="OK",_xlfn.NUMBERVALUE(Plantilla!BE284),"")</f>
        <v/>
      </c>
      <c r="BH273" s="6" t="str">
        <f>IF($C273="OK",_xlfn.NUMBERVALUE(Plantilla!BF284),"")</f>
        <v/>
      </c>
      <c r="BI273" s="110" t="str">
        <f>IF($C273="OK",_xlfn.NUMBERVALUE(Plantilla!BG284),"")</f>
        <v/>
      </c>
      <c r="BJ273" s="6" t="str">
        <f>IF($C273="OK",_xlfn.NUMBERVALUE(Plantilla!BH284),"")</f>
        <v/>
      </c>
      <c r="BK273" s="109" t="str">
        <f>IF($C273="OK",_xlfn.NUMBERVALUE(Plantilla!BI284),"")</f>
        <v/>
      </c>
      <c r="BL273" s="6" t="str">
        <f>IF($C273="OK",
   IF(Plantilla!BJ284&lt;&gt;"",
      TEXT(VLOOKUP(Plantilla!BJ284,'Tablas '!$Z$4:$AA$6,2,FALSE),"#"),
   ""),
"")</f>
        <v/>
      </c>
      <c r="BM273" s="4" t="str">
        <f>IF($C273="OK",_xlfn.NUMBERVALUE(Plantilla!BK284),"")</f>
        <v/>
      </c>
      <c r="BN273" s="4" t="str">
        <f>IF($C273="OK",_xlfn.NUMBERVALUE(Plantilla!BL284),"")</f>
        <v/>
      </c>
      <c r="BO273" s="6" t="str">
        <f>IF($C273="OK",_xlfn.NUMBERVALUE(Plantilla!BM284),"")</f>
        <v/>
      </c>
      <c r="BP273" s="4" t="str">
        <f>IF($C273="OK",_xlfn.NUMBERVALUE(Plantilla!BN284),"")</f>
        <v/>
      </c>
      <c r="BQ273" s="6" t="str">
        <f>IF($C273="OK",_xlfn.NUMBERVALUE(Plantilla!BO284),"")</f>
        <v/>
      </c>
      <c r="BR273" s="4" t="str">
        <f>IF($C273="OK",_xlfn.NUMBERVALUE(Plantilla!BP284),"")</f>
        <v/>
      </c>
      <c r="BS273" s="6" t="str">
        <f>IF($C273="OK",_xlfn.NUMBERVALUE(Plantilla!BQ284),"")</f>
        <v/>
      </c>
      <c r="BT273" s="4" t="str">
        <f>IF($C273="OK",_xlfn.NUMBERVALUE(Plantilla!BR284),"")</f>
        <v/>
      </c>
      <c r="BU273" s="6" t="str">
        <f>IF($C273="OK",_xlfn.NUMBERVALUE(Plantilla!BS284),"")</f>
        <v/>
      </c>
      <c r="BV273" s="6" t="str">
        <f>IF($C273="OK",_xlfn.NUMBERVALUE(Plantilla!BT284),"")</f>
        <v/>
      </c>
      <c r="BW273" s="6" t="str">
        <f>IF($C273="OK",_xlfn.NUMBERVALUE(Plantilla!BU284),"")</f>
        <v/>
      </c>
      <c r="BX273" s="6" t="str">
        <f>IF($C273="OK",_xlfn.NUMBERVALUE(Plantilla!BV284),"")</f>
        <v/>
      </c>
      <c r="BY273" s="6" t="str">
        <f>IF($C273="OK",_xlfn.NUMBERVALUE(Plantilla!BW284),"")</f>
        <v/>
      </c>
      <c r="BZ273" s="6" t="str">
        <f>IF($C273="OK",_xlfn.NUMBERVALUE(Plantilla!BX284),"")</f>
        <v/>
      </c>
      <c r="CA273" s="6" t="str">
        <f>IF($C273="OK",_xlfn.NUMBERVALUE(Plantilla!BY284),"")</f>
        <v/>
      </c>
      <c r="CB273" s="6" t="str">
        <f>IF($C273="OK",_xlfn.NUMBERVALUE(Plantilla!BZ284),"")</f>
        <v/>
      </c>
      <c r="CC273" s="6" t="str">
        <f>IF($C273="OK",_xlfn.NUMBERVALUE(Plantilla!CA284),"")</f>
        <v/>
      </c>
      <c r="CD273" s="6" t="str">
        <f>IF($C273="OK",_xlfn.NUMBERVALUE(Plantilla!CB284),"")</f>
        <v/>
      </c>
      <c r="CE273" s="6" t="str">
        <f>IF($C273="OK",_xlfn.NUMBERVALUE(Plantilla!CC284),"")</f>
        <v/>
      </c>
      <c r="CF273" s="4" t="str">
        <f>IF($C273="OK",_xlfn.NUMBERVALUE(Plantilla!CD284),"")</f>
        <v/>
      </c>
      <c r="CG273" s="6" t="str">
        <f>IF($C273="OK",_xlfn.NUMBERVALUE(Plantilla!CE284),"")</f>
        <v/>
      </c>
      <c r="CH273" s="6" t="str">
        <f>IF($C273="OK",_xlfn.NUMBERVALUE(Plantilla!CF284),"")</f>
        <v/>
      </c>
      <c r="CI273" s="6" t="str">
        <f>IF($C273="OK",_xlfn.NUMBERVALUE(Plantilla!CG284),"")</f>
        <v/>
      </c>
      <c r="CJ273" s="6" t="str">
        <f>IF($C273="OK",_xlfn.NUMBERVALUE(Plantilla!CH284),"")</f>
        <v/>
      </c>
      <c r="CK273" s="6" t="str">
        <f>IF($C273="OK",_xlfn.NUMBERVALUE(Plantilla!CI284),"")</f>
        <v/>
      </c>
      <c r="CL273" s="6" t="str">
        <f>IF($C273="OK",_xlfn.NUMBERVALUE(Plantilla!CJ284),"")</f>
        <v/>
      </c>
      <c r="CM273" t="str">
        <f>IF($C273="OK",TEXT(Plantilla!CK284,"#"),"")</f>
        <v/>
      </c>
      <c r="CN273" s="6" t="str">
        <f>IF($C273="OK",_xlfn.NUMBERVALUE(Plantilla!CL284),"")</f>
        <v/>
      </c>
      <c r="CO273" s="6" t="str">
        <f>IF($C273="OK",_xlfn.NUMBERVALUE(Plantilla!CM284),"")</f>
        <v/>
      </c>
      <c r="CP273" s="110" t="str">
        <f>IF($C273="OK",_xlfn.NUMBERVALUE(Plantilla!CN284),"")</f>
        <v/>
      </c>
      <c r="CQ273" s="6" t="str">
        <f>IF($C273="OK",_xlfn.NUMBERVALUE(Plantilla!CO284),"")</f>
        <v/>
      </c>
      <c r="CR273" s="109" t="str">
        <f>IF($C273="OK",_xlfn.NUMBERVALUE(Plantilla!CP284),"")</f>
        <v/>
      </c>
      <c r="CS273" s="110" t="str">
        <f>IF($C273="OK",_xlfn.NUMBERVALUE(Plantilla!CQ284),"")</f>
        <v/>
      </c>
      <c r="CT273" s="6" t="str">
        <f>IF($C273="OK",_xlfn.NUMBERVALUE(Plantilla!CR284),"")</f>
        <v/>
      </c>
      <c r="CU273" s="109" t="str">
        <f>IF($C273="OK",_xlfn.NUMBERVALUE(Plantilla!CS284),"")</f>
        <v/>
      </c>
      <c r="CV273" s="110" t="str">
        <f>IF($C273="OK",_xlfn.NUMBERVALUE(Plantilla!CT284),"")</f>
        <v/>
      </c>
      <c r="CW273" s="6" t="str">
        <f>IF($C273="OK",_xlfn.NUMBERVALUE(Plantilla!CU284),"")</f>
        <v/>
      </c>
      <c r="CX273" s="82" t="str">
        <f>IF($C273="OK",_xlfn.NUMBERVALUE(Plantilla!CV284),"")</f>
        <v/>
      </c>
      <c r="CY273" s="6" t="str">
        <f>IF($C273="OK",_xlfn.NUMBERVALUE(Plantilla!CW284),"")</f>
        <v/>
      </c>
      <c r="CZ273" s="82" t="str">
        <f>IF($C273="OK",_xlfn.NUMBERVALUE(Plantilla!CX284),"")</f>
        <v/>
      </c>
      <c r="DA273" s="6" t="str">
        <f>IF($C273="OK",_xlfn.NUMBERVALUE(Plantilla!CY284),"")</f>
        <v/>
      </c>
      <c r="DB273" s="109" t="str">
        <f>IF($C273="OK",_xlfn.NUMBERVALUE(Plantilla!CZ284),"")</f>
        <v/>
      </c>
      <c r="DC273" s="6" t="str">
        <f>IF($C273="OK",_xlfn.NUMBERVALUE(Plantilla!DA284),"")</f>
        <v/>
      </c>
      <c r="DD273" s="6" t="str">
        <f>IF($C273="OK",TEXT(Plantilla!DB284,"#"),"")</f>
        <v/>
      </c>
      <c r="DE273" s="6" t="str">
        <f>IF($C273="OK",_xlfn.NUMBERVALUE(Plantilla!DC284),"")</f>
        <v/>
      </c>
      <c r="DF273" s="4" t="str">
        <f>IF($C273="OK",_xlfn.NUMBERVALUE(Plantilla!DD284),"")</f>
        <v/>
      </c>
      <c r="DG273" s="6" t="str">
        <f>IF($C273="OK",_xlfn.NUMBERVALUE(Plantilla!DE284),"")</f>
        <v/>
      </c>
      <c r="DH273" s="6" t="str">
        <f>IF($C273="OK",_xlfn.NUMBERVALUE(Plantilla!DF284),"")</f>
        <v/>
      </c>
      <c r="DI273" s="6" t="str">
        <f>IF($C273="OK",_xlfn.NUMBERVALUE(Plantilla!DG284),"")</f>
        <v/>
      </c>
      <c r="DJ273" s="6" t="str">
        <f>IF($C273="OK",_xlfn.NUMBERVALUE(Plantilla!DH284),"")</f>
        <v/>
      </c>
      <c r="DK273" s="6" t="str">
        <f>IF($C273="OK",_xlfn.NUMBERVALUE(Plantilla!DI284),"")</f>
        <v/>
      </c>
      <c r="DL273" s="6" t="str">
        <f>IF($C273="OK",_xlfn.NUMBERVALUE(Plantilla!DJ284),"")</f>
        <v/>
      </c>
      <c r="DM273" s="6" t="str">
        <f>IF($C273="OK",_xlfn.NUMBERVALUE(Plantilla!DK284),"")</f>
        <v/>
      </c>
      <c r="DN273" s="6" t="str">
        <f>IF($C273="OK",_xlfn.NUMBERVALUE(Plantilla!DL284),"")</f>
        <v/>
      </c>
      <c r="DO273" s="6" t="str">
        <f>IF($C273="OK",_xlfn.NUMBERVALUE(Plantilla!DM284),"")</f>
        <v/>
      </c>
      <c r="DP273" s="6" t="str">
        <f>IF($C273="OK",_xlfn.NUMBERVALUE(Plantilla!DN284),"")</f>
        <v/>
      </c>
      <c r="DQ273" s="6" t="str">
        <f>IF($C273="OK",_xlfn.NUMBERVALUE(Plantilla!DO284),"")</f>
        <v/>
      </c>
      <c r="DR273" s="6" t="str">
        <f>IF($C273="OK",_xlfn.NUMBERVALUE(Plantilla!DP284),"")</f>
        <v/>
      </c>
      <c r="DS273" t="str">
        <f>IF($C273="OK",TEXT(Plantilla!DR284,"#"),"")</f>
        <v/>
      </c>
      <c r="DT273" s="6"/>
    </row>
    <row r="274" spans="1:124" x14ac:dyDescent="0.25">
      <c r="A274" t="str">
        <f>IF(Plantilla!$I$6="¡Perfecto!, Guarda el archivo y adjúntalo a tu interfaz de Nómina Electrónica","OK","Error")</f>
        <v>OK</v>
      </c>
      <c r="B274" t="str">
        <f>IF(Plantilla!$I$6="¡Perfecto!, Guarda el archivo y adjúntalo a tu interfaz de Nómina Electrónica",MID(Plantilla!$D$2,SEARCH("V",Plantilla!$D$2),10),"")</f>
        <v>V2.0</v>
      </c>
      <c r="C274" t="str">
        <f>Plantilla!C285</f>
        <v/>
      </c>
      <c r="D274" t="str">
        <f>IF($C274="OK",Plantilla!B285,"")</f>
        <v/>
      </c>
      <c r="E274" t="str">
        <f>IF($C274="OK",
   VLOOKUP(Plantilla!$E$4,'Tablas '!$AP$4:$AT$6,5,FALSE),
"")</f>
        <v/>
      </c>
      <c r="F274" t="str">
        <f>IF($C274="OK",TEXT(Plantilla!D285,"#"),"")</f>
        <v/>
      </c>
      <c r="G274" t="str">
        <f>IF($C274="OK",
   VLOOKUP(Plantilla!E285,'Tablas '!$B$4:$C$14,2,FALSE),
"")</f>
        <v/>
      </c>
      <c r="H274" t="str">
        <f>IF($C274="OK",TEXT(Plantilla!F285,"#"),"")</f>
        <v/>
      </c>
      <c r="I274" t="str">
        <f>IF($C274="OK",TEXT(Plantilla!G285,"#"),"")</f>
        <v/>
      </c>
      <c r="J274" t="str">
        <f>IF($C274="OK",TEXT(Plantilla!H285,"#"),"")</f>
        <v/>
      </c>
      <c r="K274" t="str">
        <f>IF($C274="OK",TEXT(Plantilla!I285,"#"),"")</f>
        <v/>
      </c>
      <c r="L274" t="str">
        <f>IF($C274="OK",TEXT(Plantilla!J285,"#"),"")</f>
        <v/>
      </c>
      <c r="M274" t="str">
        <f>IF($C274="OK",TEXT(Plantilla!K285,"#"),"")</f>
        <v/>
      </c>
      <c r="N274" t="str">
        <f>IF($C274="OK",
   CONCATENATE(YEAR(Plantilla!L285),"-",TEXT(MONTH(Plantilla!L285),"00"),"-",TEXT(DAY(Plantilla!L285),"00")),
"")</f>
        <v/>
      </c>
      <c r="O274" t="str">
        <f>IF($C274="OK",_xlfn.NUMBERVALUE(Plantilla!M285),"")</f>
        <v/>
      </c>
      <c r="P274" t="str">
        <f>IF($C274="OK",
   IF(Plantilla!N285&lt;&gt;"",
      CONCATENATE(YEAR(Plantilla!N285),"-",TEXT(MONTH(Plantilla!N285),"00"),"-",TEXT(DAY(Plantilla!N285),"00")),
   ""),
"")</f>
        <v/>
      </c>
      <c r="Q274" t="str">
        <f>IF($C274="OK",
   VLOOKUP(Plantilla!O285,'Tablas '!$E$4:$F$19,2,FALSE),
"")</f>
        <v/>
      </c>
      <c r="R274" t="str">
        <f>IF($C274="OK",
   VLOOKUP(Plantilla!P285,'Tablas '!$H$4:$I$5,2,FALSE),
"")</f>
        <v/>
      </c>
      <c r="S274" t="str">
        <f>IF($C274="OK",
   VLOOKUP(Plantilla!Q285,'Tablas '!$K$4:$L$8,2,FALSE),
"")</f>
        <v/>
      </c>
      <c r="T274" t="str">
        <f>IF($C274="OK",
   VLOOKUP(Plantilla!R285,'Tablas '!$AE$4:$AF$6,2,FALSE),
"")</f>
        <v/>
      </c>
      <c r="U274" t="str">
        <f>IF($C274="OK",
   VLOOKUP(Plantilla!S285,'Tablas '!$AE$4:$AF$6,2,FALSE),
"")</f>
        <v/>
      </c>
      <c r="V274" t="str">
        <f>IF($C274="OK",TEXT(Plantilla!T285,"#"),"")</f>
        <v/>
      </c>
      <c r="W274" s="84" t="str">
        <f>IF($C274="OK",
   VLOOKUP(Plantilla!U285,'Tablas '!$AM$4:$AN$1126,2,FALSE),
"")</f>
        <v/>
      </c>
      <c r="X274" t="str">
        <f>IF($C274="OK",TEXT(Plantilla!V285,"#"),"")</f>
        <v/>
      </c>
      <c r="Y274" t="str">
        <f>IF($C274="OK",
   CONCATENATE(YEAR(Plantilla!W285),"-",TEXT(MONTH(Plantilla!W285),"00"),"-",TEXT(DAY(Plantilla!W285),"00")),
"")</f>
        <v/>
      </c>
      <c r="Z274" t="str">
        <f>IF($C274="OK",
   CONCATENATE(YEAR(Plantilla!X285),"-",TEXT(MONTH(Plantilla!X285),"00"),"-",TEXT(DAY(Plantilla!X285),"00")),
"")</f>
        <v/>
      </c>
      <c r="AA274" t="str">
        <f>IF($C274="OK",
   TEXT(VLOOKUP(Plantilla!Y285,'Tablas '!$Q$4:$R$9,2,FALSE),"#"),
"")</f>
        <v/>
      </c>
      <c r="AB274" t="str">
        <f>IF($C274="OK",
   CONCATENATE(YEAR(Plantilla!Z285),"-",TEXT(MONTH(Plantilla!Z285),"00"),"-",TEXT(DAY(Plantilla!Z285),"00")),
"")</f>
        <v/>
      </c>
      <c r="AC274" t="str">
        <f>IF($C274="OK",
   TEXT(VLOOKUP(Plantilla!AA285,'Tablas '!$T$4:$U$13,2,FALSE),"#"),
"")</f>
        <v/>
      </c>
      <c r="AD274" t="str">
        <f>IF($C274="OK",TEXT(Plantilla!AB285,"#"),"")</f>
        <v/>
      </c>
      <c r="AE274" t="str">
        <f>IF($C274="OK",
   IF(Plantilla!AC285&lt;&gt;"",
      TEXT(VLOOKUP(Plantilla!AC285,'Tablas '!$W$4:$X$7,2,FALSE),"#"),
   ""),
"")</f>
        <v/>
      </c>
      <c r="AF274" t="str">
        <f>IF($C274="OK",TEXT(Plantilla!AD285,"#"),"")</f>
        <v/>
      </c>
      <c r="AG274" s="6" t="str">
        <f>IF($C274="OK",_xlfn.NUMBERVALUE(Plantilla!AE285),"")</f>
        <v/>
      </c>
      <c r="AH274" s="4" t="str">
        <f>IF($C274="OK",_xlfn.NUMBERVALUE(Plantilla!AF285),"")</f>
        <v/>
      </c>
      <c r="AI274" s="6" t="str">
        <f>IF($C274="OK",_xlfn.NUMBERVALUE(Plantilla!AG285),"")</f>
        <v/>
      </c>
      <c r="AJ274" s="6" t="str">
        <f>IF($C274="OK",_xlfn.NUMBERVALUE(Plantilla!AH285),"")</f>
        <v/>
      </c>
      <c r="AK274" s="6" t="str">
        <f>IF($C274="OK",_xlfn.NUMBERVALUE(Plantilla!AI285),"")</f>
        <v/>
      </c>
      <c r="AL274" s="6" t="str">
        <f>IF($C274="OK",_xlfn.NUMBERVALUE(Plantilla!AJ285),"")</f>
        <v/>
      </c>
      <c r="AM274" s="4" t="str">
        <f>IF($C274="OK",_xlfn.NUMBERVALUE(Plantilla!AK285),"")</f>
        <v/>
      </c>
      <c r="AN274" s="6" t="str">
        <f>IF($C274="OK",_xlfn.NUMBERVALUE(Plantilla!AL285),"")</f>
        <v/>
      </c>
      <c r="AO274" s="4" t="str">
        <f>IF($C274="OK",_xlfn.NUMBERVALUE(Plantilla!AM285),"")</f>
        <v/>
      </c>
      <c r="AP274" s="6" t="str">
        <f>IF($C274="OK",_xlfn.NUMBERVALUE(Plantilla!AN285),"")</f>
        <v/>
      </c>
      <c r="AQ274" s="4" t="str">
        <f>IF($C274="OK",_xlfn.NUMBERVALUE(Plantilla!AO285),"")</f>
        <v/>
      </c>
      <c r="AR274" s="6" t="str">
        <f>IF($C274="OK",_xlfn.NUMBERVALUE(Plantilla!AP285),"")</f>
        <v/>
      </c>
      <c r="AS274" s="4" t="str">
        <f>IF($C274="OK",_xlfn.NUMBERVALUE(Plantilla!AQ285),"")</f>
        <v/>
      </c>
      <c r="AT274" s="6" t="str">
        <f>IF($C274="OK",_xlfn.NUMBERVALUE(Plantilla!AR285),"")</f>
        <v/>
      </c>
      <c r="AU274" s="4" t="str">
        <f>IF($C274="OK",_xlfn.NUMBERVALUE(Plantilla!AS285),"")</f>
        <v/>
      </c>
      <c r="AV274" s="6" t="str">
        <f>IF($C274="OK",_xlfn.NUMBERVALUE(Plantilla!AT285),"")</f>
        <v/>
      </c>
      <c r="AW274" s="4" t="str">
        <f>IF($C274="OK",_xlfn.NUMBERVALUE(Plantilla!AU285),"")</f>
        <v/>
      </c>
      <c r="AX274" s="6" t="str">
        <f>IF($C274="OK",_xlfn.NUMBERVALUE(Plantilla!AV285),"")</f>
        <v/>
      </c>
      <c r="AY274" s="4" t="str">
        <f>IF($C274="OK",_xlfn.NUMBERVALUE(Plantilla!AW285),"")</f>
        <v/>
      </c>
      <c r="AZ274" s="6" t="str">
        <f>IF($C274="OK",_xlfn.NUMBERVALUE(Plantilla!AX285),"")</f>
        <v/>
      </c>
      <c r="BA274" t="str">
        <f>IF($C274="OK",_xlfn.NUMBERVALUE(Plantilla!AY285),"")</f>
        <v/>
      </c>
      <c r="BB274" t="str">
        <f>IF($C274="OK",_xlfn.NUMBERVALUE(Plantilla!AZ285),"")</f>
        <v/>
      </c>
      <c r="BC274" s="4" t="str">
        <f>IF($C274="OK",_xlfn.NUMBERVALUE(Plantilla!BA285),"")</f>
        <v/>
      </c>
      <c r="BD274" s="6" t="str">
        <f>IF($C274="OK",_xlfn.NUMBERVALUE(Plantilla!BB285),"")</f>
        <v/>
      </c>
      <c r="BE274" s="4" t="str">
        <f>IF($C274="OK",_xlfn.NUMBERVALUE(Plantilla!BC285),"")</f>
        <v/>
      </c>
      <c r="BF274" s="6" t="str">
        <f>IF($C274="OK",_xlfn.NUMBERVALUE(Plantilla!BD285),"")</f>
        <v/>
      </c>
      <c r="BG274" s="4" t="str">
        <f>IF($C274="OK",_xlfn.NUMBERVALUE(Plantilla!BE285),"")</f>
        <v/>
      </c>
      <c r="BH274" s="6" t="str">
        <f>IF($C274="OK",_xlfn.NUMBERVALUE(Plantilla!BF285),"")</f>
        <v/>
      </c>
      <c r="BI274" s="110" t="str">
        <f>IF($C274="OK",_xlfn.NUMBERVALUE(Plantilla!BG285),"")</f>
        <v/>
      </c>
      <c r="BJ274" s="6" t="str">
        <f>IF($C274="OK",_xlfn.NUMBERVALUE(Plantilla!BH285),"")</f>
        <v/>
      </c>
      <c r="BK274" s="109" t="str">
        <f>IF($C274="OK",_xlfn.NUMBERVALUE(Plantilla!BI285),"")</f>
        <v/>
      </c>
      <c r="BL274" s="6" t="str">
        <f>IF($C274="OK",
   IF(Plantilla!BJ285&lt;&gt;"",
      TEXT(VLOOKUP(Plantilla!BJ285,'Tablas '!$Z$4:$AA$6,2,FALSE),"#"),
   ""),
"")</f>
        <v/>
      </c>
      <c r="BM274" s="4" t="str">
        <f>IF($C274="OK",_xlfn.NUMBERVALUE(Plantilla!BK285),"")</f>
        <v/>
      </c>
      <c r="BN274" s="4" t="str">
        <f>IF($C274="OK",_xlfn.NUMBERVALUE(Plantilla!BL285),"")</f>
        <v/>
      </c>
      <c r="BO274" s="6" t="str">
        <f>IF($C274="OK",_xlfn.NUMBERVALUE(Plantilla!BM285),"")</f>
        <v/>
      </c>
      <c r="BP274" s="4" t="str">
        <f>IF($C274="OK",_xlfn.NUMBERVALUE(Plantilla!BN285),"")</f>
        <v/>
      </c>
      <c r="BQ274" s="6" t="str">
        <f>IF($C274="OK",_xlfn.NUMBERVALUE(Plantilla!BO285),"")</f>
        <v/>
      </c>
      <c r="BR274" s="4" t="str">
        <f>IF($C274="OK",_xlfn.NUMBERVALUE(Plantilla!BP285),"")</f>
        <v/>
      </c>
      <c r="BS274" s="6" t="str">
        <f>IF($C274="OK",_xlfn.NUMBERVALUE(Plantilla!BQ285),"")</f>
        <v/>
      </c>
      <c r="BT274" s="4" t="str">
        <f>IF($C274="OK",_xlfn.NUMBERVALUE(Plantilla!BR285),"")</f>
        <v/>
      </c>
      <c r="BU274" s="6" t="str">
        <f>IF($C274="OK",_xlfn.NUMBERVALUE(Plantilla!BS285),"")</f>
        <v/>
      </c>
      <c r="BV274" s="6" t="str">
        <f>IF($C274="OK",_xlfn.NUMBERVALUE(Plantilla!BT285),"")</f>
        <v/>
      </c>
      <c r="BW274" s="6" t="str">
        <f>IF($C274="OK",_xlfn.NUMBERVALUE(Plantilla!BU285),"")</f>
        <v/>
      </c>
      <c r="BX274" s="6" t="str">
        <f>IF($C274="OK",_xlfn.NUMBERVALUE(Plantilla!BV285),"")</f>
        <v/>
      </c>
      <c r="BY274" s="6" t="str">
        <f>IF($C274="OK",_xlfn.NUMBERVALUE(Plantilla!BW285),"")</f>
        <v/>
      </c>
      <c r="BZ274" s="6" t="str">
        <f>IF($C274="OK",_xlfn.NUMBERVALUE(Plantilla!BX285),"")</f>
        <v/>
      </c>
      <c r="CA274" s="6" t="str">
        <f>IF($C274="OK",_xlfn.NUMBERVALUE(Plantilla!BY285),"")</f>
        <v/>
      </c>
      <c r="CB274" s="6" t="str">
        <f>IF($C274="OK",_xlfn.NUMBERVALUE(Plantilla!BZ285),"")</f>
        <v/>
      </c>
      <c r="CC274" s="6" t="str">
        <f>IF($C274="OK",_xlfn.NUMBERVALUE(Plantilla!CA285),"")</f>
        <v/>
      </c>
      <c r="CD274" s="6" t="str">
        <f>IF($C274="OK",_xlfn.NUMBERVALUE(Plantilla!CB285),"")</f>
        <v/>
      </c>
      <c r="CE274" s="6" t="str">
        <f>IF($C274="OK",_xlfn.NUMBERVALUE(Plantilla!CC285),"")</f>
        <v/>
      </c>
      <c r="CF274" s="4" t="str">
        <f>IF($C274="OK",_xlfn.NUMBERVALUE(Plantilla!CD285),"")</f>
        <v/>
      </c>
      <c r="CG274" s="6" t="str">
        <f>IF($C274="OK",_xlfn.NUMBERVALUE(Plantilla!CE285),"")</f>
        <v/>
      </c>
      <c r="CH274" s="6" t="str">
        <f>IF($C274="OK",_xlfn.NUMBERVALUE(Plantilla!CF285),"")</f>
        <v/>
      </c>
      <c r="CI274" s="6" t="str">
        <f>IF($C274="OK",_xlfn.NUMBERVALUE(Plantilla!CG285),"")</f>
        <v/>
      </c>
      <c r="CJ274" s="6" t="str">
        <f>IF($C274="OK",_xlfn.NUMBERVALUE(Plantilla!CH285),"")</f>
        <v/>
      </c>
      <c r="CK274" s="6" t="str">
        <f>IF($C274="OK",_xlfn.NUMBERVALUE(Plantilla!CI285),"")</f>
        <v/>
      </c>
      <c r="CL274" s="6" t="str">
        <f>IF($C274="OK",_xlfn.NUMBERVALUE(Plantilla!CJ285),"")</f>
        <v/>
      </c>
      <c r="CM274" t="str">
        <f>IF($C274="OK",TEXT(Plantilla!CK285,"#"),"")</f>
        <v/>
      </c>
      <c r="CN274" s="6" t="str">
        <f>IF($C274="OK",_xlfn.NUMBERVALUE(Plantilla!CL285),"")</f>
        <v/>
      </c>
      <c r="CO274" s="6" t="str">
        <f>IF($C274="OK",_xlfn.NUMBERVALUE(Plantilla!CM285),"")</f>
        <v/>
      </c>
      <c r="CP274" s="110" t="str">
        <f>IF($C274="OK",_xlfn.NUMBERVALUE(Plantilla!CN285),"")</f>
        <v/>
      </c>
      <c r="CQ274" s="6" t="str">
        <f>IF($C274="OK",_xlfn.NUMBERVALUE(Plantilla!CO285),"")</f>
        <v/>
      </c>
      <c r="CR274" s="109" t="str">
        <f>IF($C274="OK",_xlfn.NUMBERVALUE(Plantilla!CP285),"")</f>
        <v/>
      </c>
      <c r="CS274" s="110" t="str">
        <f>IF($C274="OK",_xlfn.NUMBERVALUE(Plantilla!CQ285),"")</f>
        <v/>
      </c>
      <c r="CT274" s="6" t="str">
        <f>IF($C274="OK",_xlfn.NUMBERVALUE(Plantilla!CR285),"")</f>
        <v/>
      </c>
      <c r="CU274" s="109" t="str">
        <f>IF($C274="OK",_xlfn.NUMBERVALUE(Plantilla!CS285),"")</f>
        <v/>
      </c>
      <c r="CV274" s="110" t="str">
        <f>IF($C274="OK",_xlfn.NUMBERVALUE(Plantilla!CT285),"")</f>
        <v/>
      </c>
      <c r="CW274" s="6" t="str">
        <f>IF($C274="OK",_xlfn.NUMBERVALUE(Plantilla!CU285),"")</f>
        <v/>
      </c>
      <c r="CX274" s="82" t="str">
        <f>IF($C274="OK",_xlfn.NUMBERVALUE(Plantilla!CV285),"")</f>
        <v/>
      </c>
      <c r="CY274" s="6" t="str">
        <f>IF($C274="OK",_xlfn.NUMBERVALUE(Plantilla!CW285),"")</f>
        <v/>
      </c>
      <c r="CZ274" s="82" t="str">
        <f>IF($C274="OK",_xlfn.NUMBERVALUE(Plantilla!CX285),"")</f>
        <v/>
      </c>
      <c r="DA274" s="6" t="str">
        <f>IF($C274="OK",_xlfn.NUMBERVALUE(Plantilla!CY285),"")</f>
        <v/>
      </c>
      <c r="DB274" s="109" t="str">
        <f>IF($C274="OK",_xlfn.NUMBERVALUE(Plantilla!CZ285),"")</f>
        <v/>
      </c>
      <c r="DC274" s="6" t="str">
        <f>IF($C274="OK",_xlfn.NUMBERVALUE(Plantilla!DA285),"")</f>
        <v/>
      </c>
      <c r="DD274" s="6" t="str">
        <f>IF($C274="OK",TEXT(Plantilla!DB285,"#"),"")</f>
        <v/>
      </c>
      <c r="DE274" s="6" t="str">
        <f>IF($C274="OK",_xlfn.NUMBERVALUE(Plantilla!DC285),"")</f>
        <v/>
      </c>
      <c r="DF274" s="4" t="str">
        <f>IF($C274="OK",_xlfn.NUMBERVALUE(Plantilla!DD285),"")</f>
        <v/>
      </c>
      <c r="DG274" s="6" t="str">
        <f>IF($C274="OK",_xlfn.NUMBERVALUE(Plantilla!DE285),"")</f>
        <v/>
      </c>
      <c r="DH274" s="6" t="str">
        <f>IF($C274="OK",_xlfn.NUMBERVALUE(Plantilla!DF285),"")</f>
        <v/>
      </c>
      <c r="DI274" s="6" t="str">
        <f>IF($C274="OK",_xlfn.NUMBERVALUE(Plantilla!DG285),"")</f>
        <v/>
      </c>
      <c r="DJ274" s="6" t="str">
        <f>IF($C274="OK",_xlfn.NUMBERVALUE(Plantilla!DH285),"")</f>
        <v/>
      </c>
      <c r="DK274" s="6" t="str">
        <f>IF($C274="OK",_xlfn.NUMBERVALUE(Plantilla!DI285),"")</f>
        <v/>
      </c>
      <c r="DL274" s="6" t="str">
        <f>IF($C274="OK",_xlfn.NUMBERVALUE(Plantilla!DJ285),"")</f>
        <v/>
      </c>
      <c r="DM274" s="6" t="str">
        <f>IF($C274="OK",_xlfn.NUMBERVALUE(Plantilla!DK285),"")</f>
        <v/>
      </c>
      <c r="DN274" s="6" t="str">
        <f>IF($C274="OK",_xlfn.NUMBERVALUE(Plantilla!DL285),"")</f>
        <v/>
      </c>
      <c r="DO274" s="6" t="str">
        <f>IF($C274="OK",_xlfn.NUMBERVALUE(Plantilla!DM285),"")</f>
        <v/>
      </c>
      <c r="DP274" s="6" t="str">
        <f>IF($C274="OK",_xlfn.NUMBERVALUE(Plantilla!DN285),"")</f>
        <v/>
      </c>
      <c r="DQ274" s="6" t="str">
        <f>IF($C274="OK",_xlfn.NUMBERVALUE(Plantilla!DO285),"")</f>
        <v/>
      </c>
      <c r="DR274" s="6" t="str">
        <f>IF($C274="OK",_xlfn.NUMBERVALUE(Plantilla!DP285),"")</f>
        <v/>
      </c>
      <c r="DS274" t="str">
        <f>IF($C274="OK",TEXT(Plantilla!DR285,"#"),"")</f>
        <v/>
      </c>
      <c r="DT274" s="6"/>
    </row>
    <row r="275" spans="1:124" x14ac:dyDescent="0.25">
      <c r="A275" t="str">
        <f>IF(Plantilla!$I$6="¡Perfecto!, Guarda el archivo y adjúntalo a tu interfaz de Nómina Electrónica","OK","Error")</f>
        <v>OK</v>
      </c>
      <c r="B275" t="str">
        <f>IF(Plantilla!$I$6="¡Perfecto!, Guarda el archivo y adjúntalo a tu interfaz de Nómina Electrónica",MID(Plantilla!$D$2,SEARCH("V",Plantilla!$D$2),10),"")</f>
        <v>V2.0</v>
      </c>
      <c r="C275" t="str">
        <f>Plantilla!C286</f>
        <v/>
      </c>
      <c r="D275" t="str">
        <f>IF($C275="OK",Plantilla!B286,"")</f>
        <v/>
      </c>
      <c r="E275" t="str">
        <f>IF($C275="OK",
   VLOOKUP(Plantilla!$E$4,'Tablas '!$AP$4:$AT$6,5,FALSE),
"")</f>
        <v/>
      </c>
      <c r="F275" t="str">
        <f>IF($C275="OK",TEXT(Plantilla!D286,"#"),"")</f>
        <v/>
      </c>
      <c r="G275" t="str">
        <f>IF($C275="OK",
   VLOOKUP(Plantilla!E286,'Tablas '!$B$4:$C$14,2,FALSE),
"")</f>
        <v/>
      </c>
      <c r="H275" t="str">
        <f>IF($C275="OK",TEXT(Plantilla!F286,"#"),"")</f>
        <v/>
      </c>
      <c r="I275" t="str">
        <f>IF($C275="OK",TEXT(Plantilla!G286,"#"),"")</f>
        <v/>
      </c>
      <c r="J275" t="str">
        <f>IF($C275="OK",TEXT(Plantilla!H286,"#"),"")</f>
        <v/>
      </c>
      <c r="K275" t="str">
        <f>IF($C275="OK",TEXT(Plantilla!I286,"#"),"")</f>
        <v/>
      </c>
      <c r="L275" t="str">
        <f>IF($C275="OK",TEXT(Plantilla!J286,"#"),"")</f>
        <v/>
      </c>
      <c r="M275" t="str">
        <f>IF($C275="OK",TEXT(Plantilla!K286,"#"),"")</f>
        <v/>
      </c>
      <c r="N275" t="str">
        <f>IF($C275="OK",
   CONCATENATE(YEAR(Plantilla!L286),"-",TEXT(MONTH(Plantilla!L286),"00"),"-",TEXT(DAY(Plantilla!L286),"00")),
"")</f>
        <v/>
      </c>
      <c r="O275" t="str">
        <f>IF($C275="OK",_xlfn.NUMBERVALUE(Plantilla!M286),"")</f>
        <v/>
      </c>
      <c r="P275" t="str">
        <f>IF($C275="OK",
   IF(Plantilla!N286&lt;&gt;"",
      CONCATENATE(YEAR(Plantilla!N286),"-",TEXT(MONTH(Plantilla!N286),"00"),"-",TEXT(DAY(Plantilla!N286),"00")),
   ""),
"")</f>
        <v/>
      </c>
      <c r="Q275" t="str">
        <f>IF($C275="OK",
   VLOOKUP(Plantilla!O286,'Tablas '!$E$4:$F$19,2,FALSE),
"")</f>
        <v/>
      </c>
      <c r="R275" t="str">
        <f>IF($C275="OK",
   VLOOKUP(Plantilla!P286,'Tablas '!$H$4:$I$5,2,FALSE),
"")</f>
        <v/>
      </c>
      <c r="S275" t="str">
        <f>IF($C275="OK",
   VLOOKUP(Plantilla!Q286,'Tablas '!$K$4:$L$8,2,FALSE),
"")</f>
        <v/>
      </c>
      <c r="T275" t="str">
        <f>IF($C275="OK",
   VLOOKUP(Plantilla!R286,'Tablas '!$AE$4:$AF$6,2,FALSE),
"")</f>
        <v/>
      </c>
      <c r="U275" t="str">
        <f>IF($C275="OK",
   VLOOKUP(Plantilla!S286,'Tablas '!$AE$4:$AF$6,2,FALSE),
"")</f>
        <v/>
      </c>
      <c r="V275" t="str">
        <f>IF($C275="OK",TEXT(Plantilla!T286,"#"),"")</f>
        <v/>
      </c>
      <c r="W275" s="84" t="str">
        <f>IF($C275="OK",
   VLOOKUP(Plantilla!U286,'Tablas '!$AM$4:$AN$1126,2,FALSE),
"")</f>
        <v/>
      </c>
      <c r="X275" t="str">
        <f>IF($C275="OK",TEXT(Plantilla!V286,"#"),"")</f>
        <v/>
      </c>
      <c r="Y275" t="str">
        <f>IF($C275="OK",
   CONCATENATE(YEAR(Plantilla!W286),"-",TEXT(MONTH(Plantilla!W286),"00"),"-",TEXT(DAY(Plantilla!W286),"00")),
"")</f>
        <v/>
      </c>
      <c r="Z275" t="str">
        <f>IF($C275="OK",
   CONCATENATE(YEAR(Plantilla!X286),"-",TEXT(MONTH(Plantilla!X286),"00"),"-",TEXT(DAY(Plantilla!X286),"00")),
"")</f>
        <v/>
      </c>
      <c r="AA275" t="str">
        <f>IF($C275="OK",
   TEXT(VLOOKUP(Plantilla!Y286,'Tablas '!$Q$4:$R$9,2,FALSE),"#"),
"")</f>
        <v/>
      </c>
      <c r="AB275" t="str">
        <f>IF($C275="OK",
   CONCATENATE(YEAR(Plantilla!Z286),"-",TEXT(MONTH(Plantilla!Z286),"00"),"-",TEXT(DAY(Plantilla!Z286),"00")),
"")</f>
        <v/>
      </c>
      <c r="AC275" t="str">
        <f>IF($C275="OK",
   TEXT(VLOOKUP(Plantilla!AA286,'Tablas '!$T$4:$U$13,2,FALSE),"#"),
"")</f>
        <v/>
      </c>
      <c r="AD275" t="str">
        <f>IF($C275="OK",TEXT(Plantilla!AB286,"#"),"")</f>
        <v/>
      </c>
      <c r="AE275" t="str">
        <f>IF($C275="OK",
   IF(Plantilla!AC286&lt;&gt;"",
      TEXT(VLOOKUP(Plantilla!AC286,'Tablas '!$W$4:$X$7,2,FALSE),"#"),
   ""),
"")</f>
        <v/>
      </c>
      <c r="AF275" t="str">
        <f>IF($C275="OK",TEXT(Plantilla!AD286,"#"),"")</f>
        <v/>
      </c>
      <c r="AG275" s="6" t="str">
        <f>IF($C275="OK",_xlfn.NUMBERVALUE(Plantilla!AE286),"")</f>
        <v/>
      </c>
      <c r="AH275" s="4" t="str">
        <f>IF($C275="OK",_xlfn.NUMBERVALUE(Plantilla!AF286),"")</f>
        <v/>
      </c>
      <c r="AI275" s="6" t="str">
        <f>IF($C275="OK",_xlfn.NUMBERVALUE(Plantilla!AG286),"")</f>
        <v/>
      </c>
      <c r="AJ275" s="6" t="str">
        <f>IF($C275="OK",_xlfn.NUMBERVALUE(Plantilla!AH286),"")</f>
        <v/>
      </c>
      <c r="AK275" s="6" t="str">
        <f>IF($C275="OK",_xlfn.NUMBERVALUE(Plantilla!AI286),"")</f>
        <v/>
      </c>
      <c r="AL275" s="6" t="str">
        <f>IF($C275="OK",_xlfn.NUMBERVALUE(Plantilla!AJ286),"")</f>
        <v/>
      </c>
      <c r="AM275" s="4" t="str">
        <f>IF($C275="OK",_xlfn.NUMBERVALUE(Plantilla!AK286),"")</f>
        <v/>
      </c>
      <c r="AN275" s="6" t="str">
        <f>IF($C275="OK",_xlfn.NUMBERVALUE(Plantilla!AL286),"")</f>
        <v/>
      </c>
      <c r="AO275" s="4" t="str">
        <f>IF($C275="OK",_xlfn.NUMBERVALUE(Plantilla!AM286),"")</f>
        <v/>
      </c>
      <c r="AP275" s="6" t="str">
        <f>IF($C275="OK",_xlfn.NUMBERVALUE(Plantilla!AN286),"")</f>
        <v/>
      </c>
      <c r="AQ275" s="4" t="str">
        <f>IF($C275="OK",_xlfn.NUMBERVALUE(Plantilla!AO286),"")</f>
        <v/>
      </c>
      <c r="AR275" s="6" t="str">
        <f>IF($C275="OK",_xlfn.NUMBERVALUE(Plantilla!AP286),"")</f>
        <v/>
      </c>
      <c r="AS275" s="4" t="str">
        <f>IF($C275="OK",_xlfn.NUMBERVALUE(Plantilla!AQ286),"")</f>
        <v/>
      </c>
      <c r="AT275" s="6" t="str">
        <f>IF($C275="OK",_xlfn.NUMBERVALUE(Plantilla!AR286),"")</f>
        <v/>
      </c>
      <c r="AU275" s="4" t="str">
        <f>IF($C275="OK",_xlfn.NUMBERVALUE(Plantilla!AS286),"")</f>
        <v/>
      </c>
      <c r="AV275" s="6" t="str">
        <f>IF($C275="OK",_xlfn.NUMBERVALUE(Plantilla!AT286),"")</f>
        <v/>
      </c>
      <c r="AW275" s="4" t="str">
        <f>IF($C275="OK",_xlfn.NUMBERVALUE(Plantilla!AU286),"")</f>
        <v/>
      </c>
      <c r="AX275" s="6" t="str">
        <f>IF($C275="OK",_xlfn.NUMBERVALUE(Plantilla!AV286),"")</f>
        <v/>
      </c>
      <c r="AY275" s="4" t="str">
        <f>IF($C275="OK",_xlfn.NUMBERVALUE(Plantilla!AW286),"")</f>
        <v/>
      </c>
      <c r="AZ275" s="6" t="str">
        <f>IF($C275="OK",_xlfn.NUMBERVALUE(Plantilla!AX286),"")</f>
        <v/>
      </c>
      <c r="BA275" t="str">
        <f>IF($C275="OK",_xlfn.NUMBERVALUE(Plantilla!AY286),"")</f>
        <v/>
      </c>
      <c r="BB275" t="str">
        <f>IF($C275="OK",_xlfn.NUMBERVALUE(Plantilla!AZ286),"")</f>
        <v/>
      </c>
      <c r="BC275" s="4" t="str">
        <f>IF($C275="OK",_xlfn.NUMBERVALUE(Plantilla!BA286),"")</f>
        <v/>
      </c>
      <c r="BD275" s="6" t="str">
        <f>IF($C275="OK",_xlfn.NUMBERVALUE(Plantilla!BB286),"")</f>
        <v/>
      </c>
      <c r="BE275" s="4" t="str">
        <f>IF($C275="OK",_xlfn.NUMBERVALUE(Plantilla!BC286),"")</f>
        <v/>
      </c>
      <c r="BF275" s="6" t="str">
        <f>IF($C275="OK",_xlfn.NUMBERVALUE(Plantilla!BD286),"")</f>
        <v/>
      </c>
      <c r="BG275" s="4" t="str">
        <f>IF($C275="OK",_xlfn.NUMBERVALUE(Plantilla!BE286),"")</f>
        <v/>
      </c>
      <c r="BH275" s="6" t="str">
        <f>IF($C275="OK",_xlfn.NUMBERVALUE(Plantilla!BF286),"")</f>
        <v/>
      </c>
      <c r="BI275" s="110" t="str">
        <f>IF($C275="OK",_xlfn.NUMBERVALUE(Plantilla!BG286),"")</f>
        <v/>
      </c>
      <c r="BJ275" s="6" t="str">
        <f>IF($C275="OK",_xlfn.NUMBERVALUE(Plantilla!BH286),"")</f>
        <v/>
      </c>
      <c r="BK275" s="109" t="str">
        <f>IF($C275="OK",_xlfn.NUMBERVALUE(Plantilla!BI286),"")</f>
        <v/>
      </c>
      <c r="BL275" s="6" t="str">
        <f>IF($C275="OK",
   IF(Plantilla!BJ286&lt;&gt;"",
      TEXT(VLOOKUP(Plantilla!BJ286,'Tablas '!$Z$4:$AA$6,2,FALSE),"#"),
   ""),
"")</f>
        <v/>
      </c>
      <c r="BM275" s="4" t="str">
        <f>IF($C275="OK",_xlfn.NUMBERVALUE(Plantilla!BK286),"")</f>
        <v/>
      </c>
      <c r="BN275" s="4" t="str">
        <f>IF($C275="OK",_xlfn.NUMBERVALUE(Plantilla!BL286),"")</f>
        <v/>
      </c>
      <c r="BO275" s="6" t="str">
        <f>IF($C275="OK",_xlfn.NUMBERVALUE(Plantilla!BM286),"")</f>
        <v/>
      </c>
      <c r="BP275" s="4" t="str">
        <f>IF($C275="OK",_xlfn.NUMBERVALUE(Plantilla!BN286),"")</f>
        <v/>
      </c>
      <c r="BQ275" s="6" t="str">
        <f>IF($C275="OK",_xlfn.NUMBERVALUE(Plantilla!BO286),"")</f>
        <v/>
      </c>
      <c r="BR275" s="4" t="str">
        <f>IF($C275="OK",_xlfn.NUMBERVALUE(Plantilla!BP286),"")</f>
        <v/>
      </c>
      <c r="BS275" s="6" t="str">
        <f>IF($C275="OK",_xlfn.NUMBERVALUE(Plantilla!BQ286),"")</f>
        <v/>
      </c>
      <c r="BT275" s="4" t="str">
        <f>IF($C275="OK",_xlfn.NUMBERVALUE(Plantilla!BR286),"")</f>
        <v/>
      </c>
      <c r="BU275" s="6" t="str">
        <f>IF($C275="OK",_xlfn.NUMBERVALUE(Plantilla!BS286),"")</f>
        <v/>
      </c>
      <c r="BV275" s="6" t="str">
        <f>IF($C275="OK",_xlfn.NUMBERVALUE(Plantilla!BT286),"")</f>
        <v/>
      </c>
      <c r="BW275" s="6" t="str">
        <f>IF($C275="OK",_xlfn.NUMBERVALUE(Plantilla!BU286),"")</f>
        <v/>
      </c>
      <c r="BX275" s="6" t="str">
        <f>IF($C275="OK",_xlfn.NUMBERVALUE(Plantilla!BV286),"")</f>
        <v/>
      </c>
      <c r="BY275" s="6" t="str">
        <f>IF($C275="OK",_xlfn.NUMBERVALUE(Plantilla!BW286),"")</f>
        <v/>
      </c>
      <c r="BZ275" s="6" t="str">
        <f>IF($C275="OK",_xlfn.NUMBERVALUE(Plantilla!BX286),"")</f>
        <v/>
      </c>
      <c r="CA275" s="6" t="str">
        <f>IF($C275="OK",_xlfn.NUMBERVALUE(Plantilla!BY286),"")</f>
        <v/>
      </c>
      <c r="CB275" s="6" t="str">
        <f>IF($C275="OK",_xlfn.NUMBERVALUE(Plantilla!BZ286),"")</f>
        <v/>
      </c>
      <c r="CC275" s="6" t="str">
        <f>IF($C275="OK",_xlfn.NUMBERVALUE(Plantilla!CA286),"")</f>
        <v/>
      </c>
      <c r="CD275" s="6" t="str">
        <f>IF($C275="OK",_xlfn.NUMBERVALUE(Plantilla!CB286),"")</f>
        <v/>
      </c>
      <c r="CE275" s="6" t="str">
        <f>IF($C275="OK",_xlfn.NUMBERVALUE(Plantilla!CC286),"")</f>
        <v/>
      </c>
      <c r="CF275" s="4" t="str">
        <f>IF($C275="OK",_xlfn.NUMBERVALUE(Plantilla!CD286),"")</f>
        <v/>
      </c>
      <c r="CG275" s="6" t="str">
        <f>IF($C275="OK",_xlfn.NUMBERVALUE(Plantilla!CE286),"")</f>
        <v/>
      </c>
      <c r="CH275" s="6" t="str">
        <f>IF($C275="OK",_xlfn.NUMBERVALUE(Plantilla!CF286),"")</f>
        <v/>
      </c>
      <c r="CI275" s="6" t="str">
        <f>IF($C275="OK",_xlfn.NUMBERVALUE(Plantilla!CG286),"")</f>
        <v/>
      </c>
      <c r="CJ275" s="6" t="str">
        <f>IF($C275="OK",_xlfn.NUMBERVALUE(Plantilla!CH286),"")</f>
        <v/>
      </c>
      <c r="CK275" s="6" t="str">
        <f>IF($C275="OK",_xlfn.NUMBERVALUE(Plantilla!CI286),"")</f>
        <v/>
      </c>
      <c r="CL275" s="6" t="str">
        <f>IF($C275="OK",_xlfn.NUMBERVALUE(Plantilla!CJ286),"")</f>
        <v/>
      </c>
      <c r="CM275" t="str">
        <f>IF($C275="OK",TEXT(Plantilla!CK286,"#"),"")</f>
        <v/>
      </c>
      <c r="CN275" s="6" t="str">
        <f>IF($C275="OK",_xlfn.NUMBERVALUE(Plantilla!CL286),"")</f>
        <v/>
      </c>
      <c r="CO275" s="6" t="str">
        <f>IF($C275="OK",_xlfn.NUMBERVALUE(Plantilla!CM286),"")</f>
        <v/>
      </c>
      <c r="CP275" s="110" t="str">
        <f>IF($C275="OK",_xlfn.NUMBERVALUE(Plantilla!CN286),"")</f>
        <v/>
      </c>
      <c r="CQ275" s="6" t="str">
        <f>IF($C275="OK",_xlfn.NUMBERVALUE(Plantilla!CO286),"")</f>
        <v/>
      </c>
      <c r="CR275" s="109" t="str">
        <f>IF($C275="OK",_xlfn.NUMBERVALUE(Plantilla!CP286),"")</f>
        <v/>
      </c>
      <c r="CS275" s="110" t="str">
        <f>IF($C275="OK",_xlfn.NUMBERVALUE(Plantilla!CQ286),"")</f>
        <v/>
      </c>
      <c r="CT275" s="6" t="str">
        <f>IF($C275="OK",_xlfn.NUMBERVALUE(Plantilla!CR286),"")</f>
        <v/>
      </c>
      <c r="CU275" s="109" t="str">
        <f>IF($C275="OK",_xlfn.NUMBERVALUE(Plantilla!CS286),"")</f>
        <v/>
      </c>
      <c r="CV275" s="110" t="str">
        <f>IF($C275="OK",_xlfn.NUMBERVALUE(Plantilla!CT286),"")</f>
        <v/>
      </c>
      <c r="CW275" s="6" t="str">
        <f>IF($C275="OK",_xlfn.NUMBERVALUE(Plantilla!CU286),"")</f>
        <v/>
      </c>
      <c r="CX275" s="82" t="str">
        <f>IF($C275="OK",_xlfn.NUMBERVALUE(Plantilla!CV286),"")</f>
        <v/>
      </c>
      <c r="CY275" s="6" t="str">
        <f>IF($C275="OK",_xlfn.NUMBERVALUE(Plantilla!CW286),"")</f>
        <v/>
      </c>
      <c r="CZ275" s="82" t="str">
        <f>IF($C275="OK",_xlfn.NUMBERVALUE(Plantilla!CX286),"")</f>
        <v/>
      </c>
      <c r="DA275" s="6" t="str">
        <f>IF($C275="OK",_xlfn.NUMBERVALUE(Plantilla!CY286),"")</f>
        <v/>
      </c>
      <c r="DB275" s="109" t="str">
        <f>IF($C275="OK",_xlfn.NUMBERVALUE(Plantilla!CZ286),"")</f>
        <v/>
      </c>
      <c r="DC275" s="6" t="str">
        <f>IF($C275="OK",_xlfn.NUMBERVALUE(Plantilla!DA286),"")</f>
        <v/>
      </c>
      <c r="DD275" s="6" t="str">
        <f>IF($C275="OK",TEXT(Plantilla!DB286,"#"),"")</f>
        <v/>
      </c>
      <c r="DE275" s="6" t="str">
        <f>IF($C275="OK",_xlfn.NUMBERVALUE(Plantilla!DC286),"")</f>
        <v/>
      </c>
      <c r="DF275" s="4" t="str">
        <f>IF($C275="OK",_xlfn.NUMBERVALUE(Plantilla!DD286),"")</f>
        <v/>
      </c>
      <c r="DG275" s="6" t="str">
        <f>IF($C275="OK",_xlfn.NUMBERVALUE(Plantilla!DE286),"")</f>
        <v/>
      </c>
      <c r="DH275" s="6" t="str">
        <f>IF($C275="OK",_xlfn.NUMBERVALUE(Plantilla!DF286),"")</f>
        <v/>
      </c>
      <c r="DI275" s="6" t="str">
        <f>IF($C275="OK",_xlfn.NUMBERVALUE(Plantilla!DG286),"")</f>
        <v/>
      </c>
      <c r="DJ275" s="6" t="str">
        <f>IF($C275="OK",_xlfn.NUMBERVALUE(Plantilla!DH286),"")</f>
        <v/>
      </c>
      <c r="DK275" s="6" t="str">
        <f>IF($C275="OK",_xlfn.NUMBERVALUE(Plantilla!DI286),"")</f>
        <v/>
      </c>
      <c r="DL275" s="6" t="str">
        <f>IF($C275="OK",_xlfn.NUMBERVALUE(Plantilla!DJ286),"")</f>
        <v/>
      </c>
      <c r="DM275" s="6" t="str">
        <f>IF($C275="OK",_xlfn.NUMBERVALUE(Plantilla!DK286),"")</f>
        <v/>
      </c>
      <c r="DN275" s="6" t="str">
        <f>IF($C275="OK",_xlfn.NUMBERVALUE(Plantilla!DL286),"")</f>
        <v/>
      </c>
      <c r="DO275" s="6" t="str">
        <f>IF($C275="OK",_xlfn.NUMBERVALUE(Plantilla!DM286),"")</f>
        <v/>
      </c>
      <c r="DP275" s="6" t="str">
        <f>IF($C275="OK",_xlfn.NUMBERVALUE(Plantilla!DN286),"")</f>
        <v/>
      </c>
      <c r="DQ275" s="6" t="str">
        <f>IF($C275="OK",_xlfn.NUMBERVALUE(Plantilla!DO286),"")</f>
        <v/>
      </c>
      <c r="DR275" s="6" t="str">
        <f>IF($C275="OK",_xlfn.NUMBERVALUE(Plantilla!DP286),"")</f>
        <v/>
      </c>
      <c r="DS275" t="str">
        <f>IF($C275="OK",TEXT(Plantilla!DR286,"#"),"")</f>
        <v/>
      </c>
      <c r="DT275" s="6"/>
    </row>
    <row r="276" spans="1:124" x14ac:dyDescent="0.25">
      <c r="A276" t="str">
        <f>IF(Plantilla!$I$6="¡Perfecto!, Guarda el archivo y adjúntalo a tu interfaz de Nómina Electrónica","OK","Error")</f>
        <v>OK</v>
      </c>
      <c r="B276" t="str">
        <f>IF(Plantilla!$I$6="¡Perfecto!, Guarda el archivo y adjúntalo a tu interfaz de Nómina Electrónica",MID(Plantilla!$D$2,SEARCH("V",Plantilla!$D$2),10),"")</f>
        <v>V2.0</v>
      </c>
      <c r="C276" t="str">
        <f>Plantilla!C287</f>
        <v/>
      </c>
      <c r="D276" t="str">
        <f>IF($C276="OK",Plantilla!B287,"")</f>
        <v/>
      </c>
      <c r="E276" t="str">
        <f>IF($C276="OK",
   VLOOKUP(Plantilla!$E$4,'Tablas '!$AP$4:$AT$6,5,FALSE),
"")</f>
        <v/>
      </c>
      <c r="F276" t="str">
        <f>IF($C276="OK",TEXT(Plantilla!D287,"#"),"")</f>
        <v/>
      </c>
      <c r="G276" t="str">
        <f>IF($C276="OK",
   VLOOKUP(Plantilla!E287,'Tablas '!$B$4:$C$14,2,FALSE),
"")</f>
        <v/>
      </c>
      <c r="H276" t="str">
        <f>IF($C276="OK",TEXT(Plantilla!F287,"#"),"")</f>
        <v/>
      </c>
      <c r="I276" t="str">
        <f>IF($C276="OK",TEXT(Plantilla!G287,"#"),"")</f>
        <v/>
      </c>
      <c r="J276" t="str">
        <f>IF($C276="OK",TEXT(Plantilla!H287,"#"),"")</f>
        <v/>
      </c>
      <c r="K276" t="str">
        <f>IF($C276="OK",TEXT(Plantilla!I287,"#"),"")</f>
        <v/>
      </c>
      <c r="L276" t="str">
        <f>IF($C276="OK",TEXT(Plantilla!J287,"#"),"")</f>
        <v/>
      </c>
      <c r="M276" t="str">
        <f>IF($C276="OK",TEXT(Plantilla!K287,"#"),"")</f>
        <v/>
      </c>
      <c r="N276" t="str">
        <f>IF($C276="OK",
   CONCATENATE(YEAR(Plantilla!L287),"-",TEXT(MONTH(Plantilla!L287),"00"),"-",TEXT(DAY(Plantilla!L287),"00")),
"")</f>
        <v/>
      </c>
      <c r="O276" t="str">
        <f>IF($C276="OK",_xlfn.NUMBERVALUE(Plantilla!M287),"")</f>
        <v/>
      </c>
      <c r="P276" t="str">
        <f>IF($C276="OK",
   IF(Plantilla!N287&lt;&gt;"",
      CONCATENATE(YEAR(Plantilla!N287),"-",TEXT(MONTH(Plantilla!N287),"00"),"-",TEXT(DAY(Plantilla!N287),"00")),
   ""),
"")</f>
        <v/>
      </c>
      <c r="Q276" t="str">
        <f>IF($C276="OK",
   VLOOKUP(Plantilla!O287,'Tablas '!$E$4:$F$19,2,FALSE),
"")</f>
        <v/>
      </c>
      <c r="R276" t="str">
        <f>IF($C276="OK",
   VLOOKUP(Plantilla!P287,'Tablas '!$H$4:$I$5,2,FALSE),
"")</f>
        <v/>
      </c>
      <c r="S276" t="str">
        <f>IF($C276="OK",
   VLOOKUP(Plantilla!Q287,'Tablas '!$K$4:$L$8,2,FALSE),
"")</f>
        <v/>
      </c>
      <c r="T276" t="str">
        <f>IF($C276="OK",
   VLOOKUP(Plantilla!R287,'Tablas '!$AE$4:$AF$6,2,FALSE),
"")</f>
        <v/>
      </c>
      <c r="U276" t="str">
        <f>IF($C276="OK",
   VLOOKUP(Plantilla!S287,'Tablas '!$AE$4:$AF$6,2,FALSE),
"")</f>
        <v/>
      </c>
      <c r="V276" t="str">
        <f>IF($C276="OK",TEXT(Plantilla!T287,"#"),"")</f>
        <v/>
      </c>
      <c r="W276" s="84" t="str">
        <f>IF($C276="OK",
   VLOOKUP(Plantilla!U287,'Tablas '!$AM$4:$AN$1126,2,FALSE),
"")</f>
        <v/>
      </c>
      <c r="X276" t="str">
        <f>IF($C276="OK",TEXT(Plantilla!V287,"#"),"")</f>
        <v/>
      </c>
      <c r="Y276" t="str">
        <f>IF($C276="OK",
   CONCATENATE(YEAR(Plantilla!W287),"-",TEXT(MONTH(Plantilla!W287),"00"),"-",TEXT(DAY(Plantilla!W287),"00")),
"")</f>
        <v/>
      </c>
      <c r="Z276" t="str">
        <f>IF($C276="OK",
   CONCATENATE(YEAR(Plantilla!X287),"-",TEXT(MONTH(Plantilla!X287),"00"),"-",TEXT(DAY(Plantilla!X287),"00")),
"")</f>
        <v/>
      </c>
      <c r="AA276" t="str">
        <f>IF($C276="OK",
   TEXT(VLOOKUP(Plantilla!Y287,'Tablas '!$Q$4:$R$9,2,FALSE),"#"),
"")</f>
        <v/>
      </c>
      <c r="AB276" t="str">
        <f>IF($C276="OK",
   CONCATENATE(YEAR(Plantilla!Z287),"-",TEXT(MONTH(Plantilla!Z287),"00"),"-",TEXT(DAY(Plantilla!Z287),"00")),
"")</f>
        <v/>
      </c>
      <c r="AC276" t="str">
        <f>IF($C276="OK",
   TEXT(VLOOKUP(Plantilla!AA287,'Tablas '!$T$4:$U$13,2,FALSE),"#"),
"")</f>
        <v/>
      </c>
      <c r="AD276" t="str">
        <f>IF($C276="OK",TEXT(Plantilla!AB287,"#"),"")</f>
        <v/>
      </c>
      <c r="AE276" t="str">
        <f>IF($C276="OK",
   IF(Plantilla!AC287&lt;&gt;"",
      TEXT(VLOOKUP(Plantilla!AC287,'Tablas '!$W$4:$X$7,2,FALSE),"#"),
   ""),
"")</f>
        <v/>
      </c>
      <c r="AF276" t="str">
        <f>IF($C276="OK",TEXT(Plantilla!AD287,"#"),"")</f>
        <v/>
      </c>
      <c r="AG276" s="6" t="str">
        <f>IF($C276="OK",_xlfn.NUMBERVALUE(Plantilla!AE287),"")</f>
        <v/>
      </c>
      <c r="AH276" s="4" t="str">
        <f>IF($C276="OK",_xlfn.NUMBERVALUE(Plantilla!AF287),"")</f>
        <v/>
      </c>
      <c r="AI276" s="6" t="str">
        <f>IF($C276="OK",_xlfn.NUMBERVALUE(Plantilla!AG287),"")</f>
        <v/>
      </c>
      <c r="AJ276" s="6" t="str">
        <f>IF($C276="OK",_xlfn.NUMBERVALUE(Plantilla!AH287),"")</f>
        <v/>
      </c>
      <c r="AK276" s="6" t="str">
        <f>IF($C276="OK",_xlfn.NUMBERVALUE(Plantilla!AI287),"")</f>
        <v/>
      </c>
      <c r="AL276" s="6" t="str">
        <f>IF($C276="OK",_xlfn.NUMBERVALUE(Plantilla!AJ287),"")</f>
        <v/>
      </c>
      <c r="AM276" s="4" t="str">
        <f>IF($C276="OK",_xlfn.NUMBERVALUE(Plantilla!AK287),"")</f>
        <v/>
      </c>
      <c r="AN276" s="6" t="str">
        <f>IF($C276="OK",_xlfn.NUMBERVALUE(Plantilla!AL287),"")</f>
        <v/>
      </c>
      <c r="AO276" s="4" t="str">
        <f>IF($C276="OK",_xlfn.NUMBERVALUE(Plantilla!AM287),"")</f>
        <v/>
      </c>
      <c r="AP276" s="6" t="str">
        <f>IF($C276="OK",_xlfn.NUMBERVALUE(Plantilla!AN287),"")</f>
        <v/>
      </c>
      <c r="AQ276" s="4" t="str">
        <f>IF($C276="OK",_xlfn.NUMBERVALUE(Plantilla!AO287),"")</f>
        <v/>
      </c>
      <c r="AR276" s="6" t="str">
        <f>IF($C276="OK",_xlfn.NUMBERVALUE(Plantilla!AP287),"")</f>
        <v/>
      </c>
      <c r="AS276" s="4" t="str">
        <f>IF($C276="OK",_xlfn.NUMBERVALUE(Plantilla!AQ287),"")</f>
        <v/>
      </c>
      <c r="AT276" s="6" t="str">
        <f>IF($C276="OK",_xlfn.NUMBERVALUE(Plantilla!AR287),"")</f>
        <v/>
      </c>
      <c r="AU276" s="4" t="str">
        <f>IF($C276="OK",_xlfn.NUMBERVALUE(Plantilla!AS287),"")</f>
        <v/>
      </c>
      <c r="AV276" s="6" t="str">
        <f>IF($C276="OK",_xlfn.NUMBERVALUE(Plantilla!AT287),"")</f>
        <v/>
      </c>
      <c r="AW276" s="4" t="str">
        <f>IF($C276="OK",_xlfn.NUMBERVALUE(Plantilla!AU287),"")</f>
        <v/>
      </c>
      <c r="AX276" s="6" t="str">
        <f>IF($C276="OK",_xlfn.NUMBERVALUE(Plantilla!AV287),"")</f>
        <v/>
      </c>
      <c r="AY276" s="4" t="str">
        <f>IF($C276="OK",_xlfn.NUMBERVALUE(Plantilla!AW287),"")</f>
        <v/>
      </c>
      <c r="AZ276" s="6" t="str">
        <f>IF($C276="OK",_xlfn.NUMBERVALUE(Plantilla!AX287),"")</f>
        <v/>
      </c>
      <c r="BA276" t="str">
        <f>IF($C276="OK",_xlfn.NUMBERVALUE(Plantilla!AY287),"")</f>
        <v/>
      </c>
      <c r="BB276" t="str">
        <f>IF($C276="OK",_xlfn.NUMBERVALUE(Plantilla!AZ287),"")</f>
        <v/>
      </c>
      <c r="BC276" s="4" t="str">
        <f>IF($C276="OK",_xlfn.NUMBERVALUE(Plantilla!BA287),"")</f>
        <v/>
      </c>
      <c r="BD276" s="6" t="str">
        <f>IF($C276="OK",_xlfn.NUMBERVALUE(Plantilla!BB287),"")</f>
        <v/>
      </c>
      <c r="BE276" s="4" t="str">
        <f>IF($C276="OK",_xlfn.NUMBERVALUE(Plantilla!BC287),"")</f>
        <v/>
      </c>
      <c r="BF276" s="6" t="str">
        <f>IF($C276="OK",_xlfn.NUMBERVALUE(Plantilla!BD287),"")</f>
        <v/>
      </c>
      <c r="BG276" s="4" t="str">
        <f>IF($C276="OK",_xlfn.NUMBERVALUE(Plantilla!BE287),"")</f>
        <v/>
      </c>
      <c r="BH276" s="6" t="str">
        <f>IF($C276="OK",_xlfn.NUMBERVALUE(Plantilla!BF287),"")</f>
        <v/>
      </c>
      <c r="BI276" s="110" t="str">
        <f>IF($C276="OK",_xlfn.NUMBERVALUE(Plantilla!BG287),"")</f>
        <v/>
      </c>
      <c r="BJ276" s="6" t="str">
        <f>IF($C276="OK",_xlfn.NUMBERVALUE(Plantilla!BH287),"")</f>
        <v/>
      </c>
      <c r="BK276" s="109" t="str">
        <f>IF($C276="OK",_xlfn.NUMBERVALUE(Plantilla!BI287),"")</f>
        <v/>
      </c>
      <c r="BL276" s="6" t="str">
        <f>IF($C276="OK",
   IF(Plantilla!BJ287&lt;&gt;"",
      TEXT(VLOOKUP(Plantilla!BJ287,'Tablas '!$Z$4:$AA$6,2,FALSE),"#"),
   ""),
"")</f>
        <v/>
      </c>
      <c r="BM276" s="4" t="str">
        <f>IF($C276="OK",_xlfn.NUMBERVALUE(Plantilla!BK287),"")</f>
        <v/>
      </c>
      <c r="BN276" s="4" t="str">
        <f>IF($C276="OK",_xlfn.NUMBERVALUE(Plantilla!BL287),"")</f>
        <v/>
      </c>
      <c r="BO276" s="6" t="str">
        <f>IF($C276="OK",_xlfn.NUMBERVALUE(Plantilla!BM287),"")</f>
        <v/>
      </c>
      <c r="BP276" s="4" t="str">
        <f>IF($C276="OK",_xlfn.NUMBERVALUE(Plantilla!BN287),"")</f>
        <v/>
      </c>
      <c r="BQ276" s="6" t="str">
        <f>IF($C276="OK",_xlfn.NUMBERVALUE(Plantilla!BO287),"")</f>
        <v/>
      </c>
      <c r="BR276" s="4" t="str">
        <f>IF($C276="OK",_xlfn.NUMBERVALUE(Plantilla!BP287),"")</f>
        <v/>
      </c>
      <c r="BS276" s="6" t="str">
        <f>IF($C276="OK",_xlfn.NUMBERVALUE(Plantilla!BQ287),"")</f>
        <v/>
      </c>
      <c r="BT276" s="4" t="str">
        <f>IF($C276="OK",_xlfn.NUMBERVALUE(Plantilla!BR287),"")</f>
        <v/>
      </c>
      <c r="BU276" s="6" t="str">
        <f>IF($C276="OK",_xlfn.NUMBERVALUE(Plantilla!BS287),"")</f>
        <v/>
      </c>
      <c r="BV276" s="6" t="str">
        <f>IF($C276="OK",_xlfn.NUMBERVALUE(Plantilla!BT287),"")</f>
        <v/>
      </c>
      <c r="BW276" s="6" t="str">
        <f>IF($C276="OK",_xlfn.NUMBERVALUE(Plantilla!BU287),"")</f>
        <v/>
      </c>
      <c r="BX276" s="6" t="str">
        <f>IF($C276="OK",_xlfn.NUMBERVALUE(Plantilla!BV287),"")</f>
        <v/>
      </c>
      <c r="BY276" s="6" t="str">
        <f>IF($C276="OK",_xlfn.NUMBERVALUE(Plantilla!BW287),"")</f>
        <v/>
      </c>
      <c r="BZ276" s="6" t="str">
        <f>IF($C276="OK",_xlfn.NUMBERVALUE(Plantilla!BX287),"")</f>
        <v/>
      </c>
      <c r="CA276" s="6" t="str">
        <f>IF($C276="OK",_xlfn.NUMBERVALUE(Plantilla!BY287),"")</f>
        <v/>
      </c>
      <c r="CB276" s="6" t="str">
        <f>IF($C276="OK",_xlfn.NUMBERVALUE(Plantilla!BZ287),"")</f>
        <v/>
      </c>
      <c r="CC276" s="6" t="str">
        <f>IF($C276="OK",_xlfn.NUMBERVALUE(Plantilla!CA287),"")</f>
        <v/>
      </c>
      <c r="CD276" s="6" t="str">
        <f>IF($C276="OK",_xlfn.NUMBERVALUE(Plantilla!CB287),"")</f>
        <v/>
      </c>
      <c r="CE276" s="6" t="str">
        <f>IF($C276="OK",_xlfn.NUMBERVALUE(Plantilla!CC287),"")</f>
        <v/>
      </c>
      <c r="CF276" s="4" t="str">
        <f>IF($C276="OK",_xlfn.NUMBERVALUE(Plantilla!CD287),"")</f>
        <v/>
      </c>
      <c r="CG276" s="6" t="str">
        <f>IF($C276="OK",_xlfn.NUMBERVALUE(Plantilla!CE287),"")</f>
        <v/>
      </c>
      <c r="CH276" s="6" t="str">
        <f>IF($C276="OK",_xlfn.NUMBERVALUE(Plantilla!CF287),"")</f>
        <v/>
      </c>
      <c r="CI276" s="6" t="str">
        <f>IF($C276="OK",_xlfn.NUMBERVALUE(Plantilla!CG287),"")</f>
        <v/>
      </c>
      <c r="CJ276" s="6" t="str">
        <f>IF($C276="OK",_xlfn.NUMBERVALUE(Plantilla!CH287),"")</f>
        <v/>
      </c>
      <c r="CK276" s="6" t="str">
        <f>IF($C276="OK",_xlfn.NUMBERVALUE(Plantilla!CI287),"")</f>
        <v/>
      </c>
      <c r="CL276" s="6" t="str">
        <f>IF($C276="OK",_xlfn.NUMBERVALUE(Plantilla!CJ287),"")</f>
        <v/>
      </c>
      <c r="CM276" t="str">
        <f>IF($C276="OK",TEXT(Plantilla!CK287,"#"),"")</f>
        <v/>
      </c>
      <c r="CN276" s="6" t="str">
        <f>IF($C276="OK",_xlfn.NUMBERVALUE(Plantilla!CL287),"")</f>
        <v/>
      </c>
      <c r="CO276" s="6" t="str">
        <f>IF($C276="OK",_xlfn.NUMBERVALUE(Plantilla!CM287),"")</f>
        <v/>
      </c>
      <c r="CP276" s="110" t="str">
        <f>IF($C276="OK",_xlfn.NUMBERVALUE(Plantilla!CN287),"")</f>
        <v/>
      </c>
      <c r="CQ276" s="6" t="str">
        <f>IF($C276="OK",_xlfn.NUMBERVALUE(Plantilla!CO287),"")</f>
        <v/>
      </c>
      <c r="CR276" s="109" t="str">
        <f>IF($C276="OK",_xlfn.NUMBERVALUE(Plantilla!CP287),"")</f>
        <v/>
      </c>
      <c r="CS276" s="110" t="str">
        <f>IF($C276="OK",_xlfn.NUMBERVALUE(Plantilla!CQ287),"")</f>
        <v/>
      </c>
      <c r="CT276" s="6" t="str">
        <f>IF($C276="OK",_xlfn.NUMBERVALUE(Plantilla!CR287),"")</f>
        <v/>
      </c>
      <c r="CU276" s="109" t="str">
        <f>IF($C276="OK",_xlfn.NUMBERVALUE(Plantilla!CS287),"")</f>
        <v/>
      </c>
      <c r="CV276" s="110" t="str">
        <f>IF($C276="OK",_xlfn.NUMBERVALUE(Plantilla!CT287),"")</f>
        <v/>
      </c>
      <c r="CW276" s="6" t="str">
        <f>IF($C276="OK",_xlfn.NUMBERVALUE(Plantilla!CU287),"")</f>
        <v/>
      </c>
      <c r="CX276" s="82" t="str">
        <f>IF($C276="OK",_xlfn.NUMBERVALUE(Plantilla!CV287),"")</f>
        <v/>
      </c>
      <c r="CY276" s="6" t="str">
        <f>IF($C276="OK",_xlfn.NUMBERVALUE(Plantilla!CW287),"")</f>
        <v/>
      </c>
      <c r="CZ276" s="82" t="str">
        <f>IF($C276="OK",_xlfn.NUMBERVALUE(Plantilla!CX287),"")</f>
        <v/>
      </c>
      <c r="DA276" s="6" t="str">
        <f>IF($C276="OK",_xlfn.NUMBERVALUE(Plantilla!CY287),"")</f>
        <v/>
      </c>
      <c r="DB276" s="109" t="str">
        <f>IF($C276="OK",_xlfn.NUMBERVALUE(Plantilla!CZ287),"")</f>
        <v/>
      </c>
      <c r="DC276" s="6" t="str">
        <f>IF($C276="OK",_xlfn.NUMBERVALUE(Plantilla!DA287),"")</f>
        <v/>
      </c>
      <c r="DD276" s="6" t="str">
        <f>IF($C276="OK",TEXT(Plantilla!DB287,"#"),"")</f>
        <v/>
      </c>
      <c r="DE276" s="6" t="str">
        <f>IF($C276="OK",_xlfn.NUMBERVALUE(Plantilla!DC287),"")</f>
        <v/>
      </c>
      <c r="DF276" s="4" t="str">
        <f>IF($C276="OK",_xlfn.NUMBERVALUE(Plantilla!DD287),"")</f>
        <v/>
      </c>
      <c r="DG276" s="6" t="str">
        <f>IF($C276="OK",_xlfn.NUMBERVALUE(Plantilla!DE287),"")</f>
        <v/>
      </c>
      <c r="DH276" s="6" t="str">
        <f>IF($C276="OK",_xlfn.NUMBERVALUE(Plantilla!DF287),"")</f>
        <v/>
      </c>
      <c r="DI276" s="6" t="str">
        <f>IF($C276="OK",_xlfn.NUMBERVALUE(Plantilla!DG287),"")</f>
        <v/>
      </c>
      <c r="DJ276" s="6" t="str">
        <f>IF($C276="OK",_xlfn.NUMBERVALUE(Plantilla!DH287),"")</f>
        <v/>
      </c>
      <c r="DK276" s="6" t="str">
        <f>IF($C276="OK",_xlfn.NUMBERVALUE(Plantilla!DI287),"")</f>
        <v/>
      </c>
      <c r="DL276" s="6" t="str">
        <f>IF($C276="OK",_xlfn.NUMBERVALUE(Plantilla!DJ287),"")</f>
        <v/>
      </c>
      <c r="DM276" s="6" t="str">
        <f>IF($C276="OK",_xlfn.NUMBERVALUE(Plantilla!DK287),"")</f>
        <v/>
      </c>
      <c r="DN276" s="6" t="str">
        <f>IF($C276="OK",_xlfn.NUMBERVALUE(Plantilla!DL287),"")</f>
        <v/>
      </c>
      <c r="DO276" s="6" t="str">
        <f>IF($C276="OK",_xlfn.NUMBERVALUE(Plantilla!DM287),"")</f>
        <v/>
      </c>
      <c r="DP276" s="6" t="str">
        <f>IF($C276="OK",_xlfn.NUMBERVALUE(Plantilla!DN287),"")</f>
        <v/>
      </c>
      <c r="DQ276" s="6" t="str">
        <f>IF($C276="OK",_xlfn.NUMBERVALUE(Plantilla!DO287),"")</f>
        <v/>
      </c>
      <c r="DR276" s="6" t="str">
        <f>IF($C276="OK",_xlfn.NUMBERVALUE(Plantilla!DP287),"")</f>
        <v/>
      </c>
      <c r="DS276" t="str">
        <f>IF($C276="OK",TEXT(Plantilla!DR287,"#"),"")</f>
        <v/>
      </c>
      <c r="DT276" s="6"/>
    </row>
    <row r="277" spans="1:124" x14ac:dyDescent="0.25">
      <c r="A277" t="str">
        <f>IF(Plantilla!$I$6="¡Perfecto!, Guarda el archivo y adjúntalo a tu interfaz de Nómina Electrónica","OK","Error")</f>
        <v>OK</v>
      </c>
      <c r="B277" t="str">
        <f>IF(Plantilla!$I$6="¡Perfecto!, Guarda el archivo y adjúntalo a tu interfaz de Nómina Electrónica",MID(Plantilla!$D$2,SEARCH("V",Plantilla!$D$2),10),"")</f>
        <v>V2.0</v>
      </c>
      <c r="C277" t="str">
        <f>Plantilla!C288</f>
        <v/>
      </c>
      <c r="D277" t="str">
        <f>IF($C277="OK",Plantilla!B288,"")</f>
        <v/>
      </c>
      <c r="E277" t="str">
        <f>IF($C277="OK",
   VLOOKUP(Plantilla!$E$4,'Tablas '!$AP$4:$AT$6,5,FALSE),
"")</f>
        <v/>
      </c>
      <c r="F277" t="str">
        <f>IF($C277="OK",TEXT(Plantilla!D288,"#"),"")</f>
        <v/>
      </c>
      <c r="G277" t="str">
        <f>IF($C277="OK",
   VLOOKUP(Plantilla!E288,'Tablas '!$B$4:$C$14,2,FALSE),
"")</f>
        <v/>
      </c>
      <c r="H277" t="str">
        <f>IF($C277="OK",TEXT(Plantilla!F288,"#"),"")</f>
        <v/>
      </c>
      <c r="I277" t="str">
        <f>IF($C277="OK",TEXT(Plantilla!G288,"#"),"")</f>
        <v/>
      </c>
      <c r="J277" t="str">
        <f>IF($C277="OK",TEXT(Plantilla!H288,"#"),"")</f>
        <v/>
      </c>
      <c r="K277" t="str">
        <f>IF($C277="OK",TEXT(Plantilla!I288,"#"),"")</f>
        <v/>
      </c>
      <c r="L277" t="str">
        <f>IF($C277="OK",TEXT(Plantilla!J288,"#"),"")</f>
        <v/>
      </c>
      <c r="M277" t="str">
        <f>IF($C277="OK",TEXT(Plantilla!K288,"#"),"")</f>
        <v/>
      </c>
      <c r="N277" t="str">
        <f>IF($C277="OK",
   CONCATENATE(YEAR(Plantilla!L288),"-",TEXT(MONTH(Plantilla!L288),"00"),"-",TEXT(DAY(Plantilla!L288),"00")),
"")</f>
        <v/>
      </c>
      <c r="O277" t="str">
        <f>IF($C277="OK",_xlfn.NUMBERVALUE(Plantilla!M288),"")</f>
        <v/>
      </c>
      <c r="P277" t="str">
        <f>IF($C277="OK",
   IF(Plantilla!N288&lt;&gt;"",
      CONCATENATE(YEAR(Plantilla!N288),"-",TEXT(MONTH(Plantilla!N288),"00"),"-",TEXT(DAY(Plantilla!N288),"00")),
   ""),
"")</f>
        <v/>
      </c>
      <c r="Q277" t="str">
        <f>IF($C277="OK",
   VLOOKUP(Plantilla!O288,'Tablas '!$E$4:$F$19,2,FALSE),
"")</f>
        <v/>
      </c>
      <c r="R277" t="str">
        <f>IF($C277="OK",
   VLOOKUP(Plantilla!P288,'Tablas '!$H$4:$I$5,2,FALSE),
"")</f>
        <v/>
      </c>
      <c r="S277" t="str">
        <f>IF($C277="OK",
   VLOOKUP(Plantilla!Q288,'Tablas '!$K$4:$L$8,2,FALSE),
"")</f>
        <v/>
      </c>
      <c r="T277" t="str">
        <f>IF($C277="OK",
   VLOOKUP(Plantilla!R288,'Tablas '!$AE$4:$AF$6,2,FALSE),
"")</f>
        <v/>
      </c>
      <c r="U277" t="str">
        <f>IF($C277="OK",
   VLOOKUP(Plantilla!S288,'Tablas '!$AE$4:$AF$6,2,FALSE),
"")</f>
        <v/>
      </c>
      <c r="V277" t="str">
        <f>IF($C277="OK",TEXT(Plantilla!T288,"#"),"")</f>
        <v/>
      </c>
      <c r="W277" s="84" t="str">
        <f>IF($C277="OK",
   VLOOKUP(Plantilla!U288,'Tablas '!$AM$4:$AN$1126,2,FALSE),
"")</f>
        <v/>
      </c>
      <c r="X277" t="str">
        <f>IF($C277="OK",TEXT(Plantilla!V288,"#"),"")</f>
        <v/>
      </c>
      <c r="Y277" t="str">
        <f>IF($C277="OK",
   CONCATENATE(YEAR(Plantilla!W288),"-",TEXT(MONTH(Plantilla!W288),"00"),"-",TEXT(DAY(Plantilla!W288),"00")),
"")</f>
        <v/>
      </c>
      <c r="Z277" t="str">
        <f>IF($C277="OK",
   CONCATENATE(YEAR(Plantilla!X288),"-",TEXT(MONTH(Plantilla!X288),"00"),"-",TEXT(DAY(Plantilla!X288),"00")),
"")</f>
        <v/>
      </c>
      <c r="AA277" t="str">
        <f>IF($C277="OK",
   TEXT(VLOOKUP(Plantilla!Y288,'Tablas '!$Q$4:$R$9,2,FALSE),"#"),
"")</f>
        <v/>
      </c>
      <c r="AB277" t="str">
        <f>IF($C277="OK",
   CONCATENATE(YEAR(Plantilla!Z288),"-",TEXT(MONTH(Plantilla!Z288),"00"),"-",TEXT(DAY(Plantilla!Z288),"00")),
"")</f>
        <v/>
      </c>
      <c r="AC277" t="str">
        <f>IF($C277="OK",
   TEXT(VLOOKUP(Plantilla!AA288,'Tablas '!$T$4:$U$13,2,FALSE),"#"),
"")</f>
        <v/>
      </c>
      <c r="AD277" t="str">
        <f>IF($C277="OK",TEXT(Plantilla!AB288,"#"),"")</f>
        <v/>
      </c>
      <c r="AE277" t="str">
        <f>IF($C277="OK",
   IF(Plantilla!AC288&lt;&gt;"",
      TEXT(VLOOKUP(Plantilla!AC288,'Tablas '!$W$4:$X$7,2,FALSE),"#"),
   ""),
"")</f>
        <v/>
      </c>
      <c r="AF277" t="str">
        <f>IF($C277="OK",TEXT(Plantilla!AD288,"#"),"")</f>
        <v/>
      </c>
      <c r="AG277" s="6" t="str">
        <f>IF($C277="OK",_xlfn.NUMBERVALUE(Plantilla!AE288),"")</f>
        <v/>
      </c>
      <c r="AH277" s="4" t="str">
        <f>IF($C277="OK",_xlfn.NUMBERVALUE(Plantilla!AF288),"")</f>
        <v/>
      </c>
      <c r="AI277" s="6" t="str">
        <f>IF($C277="OK",_xlfn.NUMBERVALUE(Plantilla!AG288),"")</f>
        <v/>
      </c>
      <c r="AJ277" s="6" t="str">
        <f>IF($C277="OK",_xlfn.NUMBERVALUE(Plantilla!AH288),"")</f>
        <v/>
      </c>
      <c r="AK277" s="6" t="str">
        <f>IF($C277="OK",_xlfn.NUMBERVALUE(Plantilla!AI288),"")</f>
        <v/>
      </c>
      <c r="AL277" s="6" t="str">
        <f>IF($C277="OK",_xlfn.NUMBERVALUE(Plantilla!AJ288),"")</f>
        <v/>
      </c>
      <c r="AM277" s="4" t="str">
        <f>IF($C277="OK",_xlfn.NUMBERVALUE(Plantilla!AK288),"")</f>
        <v/>
      </c>
      <c r="AN277" s="6" t="str">
        <f>IF($C277="OK",_xlfn.NUMBERVALUE(Plantilla!AL288),"")</f>
        <v/>
      </c>
      <c r="AO277" s="4" t="str">
        <f>IF($C277="OK",_xlfn.NUMBERVALUE(Plantilla!AM288),"")</f>
        <v/>
      </c>
      <c r="AP277" s="6" t="str">
        <f>IF($C277="OK",_xlfn.NUMBERVALUE(Plantilla!AN288),"")</f>
        <v/>
      </c>
      <c r="AQ277" s="4" t="str">
        <f>IF($C277="OK",_xlfn.NUMBERVALUE(Plantilla!AO288),"")</f>
        <v/>
      </c>
      <c r="AR277" s="6" t="str">
        <f>IF($C277="OK",_xlfn.NUMBERVALUE(Plantilla!AP288),"")</f>
        <v/>
      </c>
      <c r="AS277" s="4" t="str">
        <f>IF($C277="OK",_xlfn.NUMBERVALUE(Plantilla!AQ288),"")</f>
        <v/>
      </c>
      <c r="AT277" s="6" t="str">
        <f>IF($C277="OK",_xlfn.NUMBERVALUE(Plantilla!AR288),"")</f>
        <v/>
      </c>
      <c r="AU277" s="4" t="str">
        <f>IF($C277="OK",_xlfn.NUMBERVALUE(Plantilla!AS288),"")</f>
        <v/>
      </c>
      <c r="AV277" s="6" t="str">
        <f>IF($C277="OK",_xlfn.NUMBERVALUE(Plantilla!AT288),"")</f>
        <v/>
      </c>
      <c r="AW277" s="4" t="str">
        <f>IF($C277="OK",_xlfn.NUMBERVALUE(Plantilla!AU288),"")</f>
        <v/>
      </c>
      <c r="AX277" s="6" t="str">
        <f>IF($C277="OK",_xlfn.NUMBERVALUE(Plantilla!AV288),"")</f>
        <v/>
      </c>
      <c r="AY277" s="4" t="str">
        <f>IF($C277="OK",_xlfn.NUMBERVALUE(Plantilla!AW288),"")</f>
        <v/>
      </c>
      <c r="AZ277" s="6" t="str">
        <f>IF($C277="OK",_xlfn.NUMBERVALUE(Plantilla!AX288),"")</f>
        <v/>
      </c>
      <c r="BA277" t="str">
        <f>IF($C277="OK",_xlfn.NUMBERVALUE(Plantilla!AY288),"")</f>
        <v/>
      </c>
      <c r="BB277" t="str">
        <f>IF($C277="OK",_xlfn.NUMBERVALUE(Plantilla!AZ288),"")</f>
        <v/>
      </c>
      <c r="BC277" s="4" t="str">
        <f>IF($C277="OK",_xlfn.NUMBERVALUE(Plantilla!BA288),"")</f>
        <v/>
      </c>
      <c r="BD277" s="6" t="str">
        <f>IF($C277="OK",_xlfn.NUMBERVALUE(Plantilla!BB288),"")</f>
        <v/>
      </c>
      <c r="BE277" s="4" t="str">
        <f>IF($C277="OK",_xlfn.NUMBERVALUE(Plantilla!BC288),"")</f>
        <v/>
      </c>
      <c r="BF277" s="6" t="str">
        <f>IF($C277="OK",_xlfn.NUMBERVALUE(Plantilla!BD288),"")</f>
        <v/>
      </c>
      <c r="BG277" s="4" t="str">
        <f>IF($C277="OK",_xlfn.NUMBERVALUE(Plantilla!BE288),"")</f>
        <v/>
      </c>
      <c r="BH277" s="6" t="str">
        <f>IF($C277="OK",_xlfn.NUMBERVALUE(Plantilla!BF288),"")</f>
        <v/>
      </c>
      <c r="BI277" s="110" t="str">
        <f>IF($C277="OK",_xlfn.NUMBERVALUE(Plantilla!BG288),"")</f>
        <v/>
      </c>
      <c r="BJ277" s="6" t="str">
        <f>IF($C277="OK",_xlfn.NUMBERVALUE(Plantilla!BH288),"")</f>
        <v/>
      </c>
      <c r="BK277" s="109" t="str">
        <f>IF($C277="OK",_xlfn.NUMBERVALUE(Plantilla!BI288),"")</f>
        <v/>
      </c>
      <c r="BL277" s="6" t="str">
        <f>IF($C277="OK",
   IF(Plantilla!BJ288&lt;&gt;"",
      TEXT(VLOOKUP(Plantilla!BJ288,'Tablas '!$Z$4:$AA$6,2,FALSE),"#"),
   ""),
"")</f>
        <v/>
      </c>
      <c r="BM277" s="4" t="str">
        <f>IF($C277="OK",_xlfn.NUMBERVALUE(Plantilla!BK288),"")</f>
        <v/>
      </c>
      <c r="BN277" s="4" t="str">
        <f>IF($C277="OK",_xlfn.NUMBERVALUE(Plantilla!BL288),"")</f>
        <v/>
      </c>
      <c r="BO277" s="6" t="str">
        <f>IF($C277="OK",_xlfn.NUMBERVALUE(Plantilla!BM288),"")</f>
        <v/>
      </c>
      <c r="BP277" s="4" t="str">
        <f>IF($C277="OK",_xlfn.NUMBERVALUE(Plantilla!BN288),"")</f>
        <v/>
      </c>
      <c r="BQ277" s="6" t="str">
        <f>IF($C277="OK",_xlfn.NUMBERVALUE(Plantilla!BO288),"")</f>
        <v/>
      </c>
      <c r="BR277" s="4" t="str">
        <f>IF($C277="OK",_xlfn.NUMBERVALUE(Plantilla!BP288),"")</f>
        <v/>
      </c>
      <c r="BS277" s="6" t="str">
        <f>IF($C277="OK",_xlfn.NUMBERVALUE(Plantilla!BQ288),"")</f>
        <v/>
      </c>
      <c r="BT277" s="4" t="str">
        <f>IF($C277="OK",_xlfn.NUMBERVALUE(Plantilla!BR288),"")</f>
        <v/>
      </c>
      <c r="BU277" s="6" t="str">
        <f>IF($C277="OK",_xlfn.NUMBERVALUE(Plantilla!BS288),"")</f>
        <v/>
      </c>
      <c r="BV277" s="6" t="str">
        <f>IF($C277="OK",_xlfn.NUMBERVALUE(Plantilla!BT288),"")</f>
        <v/>
      </c>
      <c r="BW277" s="6" t="str">
        <f>IF($C277="OK",_xlfn.NUMBERVALUE(Plantilla!BU288),"")</f>
        <v/>
      </c>
      <c r="BX277" s="6" t="str">
        <f>IF($C277="OK",_xlfn.NUMBERVALUE(Plantilla!BV288),"")</f>
        <v/>
      </c>
      <c r="BY277" s="6" t="str">
        <f>IF($C277="OK",_xlfn.NUMBERVALUE(Plantilla!BW288),"")</f>
        <v/>
      </c>
      <c r="BZ277" s="6" t="str">
        <f>IF($C277="OK",_xlfn.NUMBERVALUE(Plantilla!BX288),"")</f>
        <v/>
      </c>
      <c r="CA277" s="6" t="str">
        <f>IF($C277="OK",_xlfn.NUMBERVALUE(Plantilla!BY288),"")</f>
        <v/>
      </c>
      <c r="CB277" s="6" t="str">
        <f>IF($C277="OK",_xlfn.NUMBERVALUE(Plantilla!BZ288),"")</f>
        <v/>
      </c>
      <c r="CC277" s="6" t="str">
        <f>IF($C277="OK",_xlfn.NUMBERVALUE(Plantilla!CA288),"")</f>
        <v/>
      </c>
      <c r="CD277" s="6" t="str">
        <f>IF($C277="OK",_xlfn.NUMBERVALUE(Plantilla!CB288),"")</f>
        <v/>
      </c>
      <c r="CE277" s="6" t="str">
        <f>IF($C277="OK",_xlfn.NUMBERVALUE(Plantilla!CC288),"")</f>
        <v/>
      </c>
      <c r="CF277" s="4" t="str">
        <f>IF($C277="OK",_xlfn.NUMBERVALUE(Plantilla!CD288),"")</f>
        <v/>
      </c>
      <c r="CG277" s="6" t="str">
        <f>IF($C277="OK",_xlfn.NUMBERVALUE(Plantilla!CE288),"")</f>
        <v/>
      </c>
      <c r="CH277" s="6" t="str">
        <f>IF($C277="OK",_xlfn.NUMBERVALUE(Plantilla!CF288),"")</f>
        <v/>
      </c>
      <c r="CI277" s="6" t="str">
        <f>IF($C277="OK",_xlfn.NUMBERVALUE(Plantilla!CG288),"")</f>
        <v/>
      </c>
      <c r="CJ277" s="6" t="str">
        <f>IF($C277="OK",_xlfn.NUMBERVALUE(Plantilla!CH288),"")</f>
        <v/>
      </c>
      <c r="CK277" s="6" t="str">
        <f>IF($C277="OK",_xlfn.NUMBERVALUE(Plantilla!CI288),"")</f>
        <v/>
      </c>
      <c r="CL277" s="6" t="str">
        <f>IF($C277="OK",_xlfn.NUMBERVALUE(Plantilla!CJ288),"")</f>
        <v/>
      </c>
      <c r="CM277" t="str">
        <f>IF($C277="OK",TEXT(Plantilla!CK288,"#"),"")</f>
        <v/>
      </c>
      <c r="CN277" s="6" t="str">
        <f>IF($C277="OK",_xlfn.NUMBERVALUE(Plantilla!CL288),"")</f>
        <v/>
      </c>
      <c r="CO277" s="6" t="str">
        <f>IF($C277="OK",_xlfn.NUMBERVALUE(Plantilla!CM288),"")</f>
        <v/>
      </c>
      <c r="CP277" s="110" t="str">
        <f>IF($C277="OK",_xlfn.NUMBERVALUE(Plantilla!CN288),"")</f>
        <v/>
      </c>
      <c r="CQ277" s="6" t="str">
        <f>IF($C277="OK",_xlfn.NUMBERVALUE(Plantilla!CO288),"")</f>
        <v/>
      </c>
      <c r="CR277" s="109" t="str">
        <f>IF($C277="OK",_xlfn.NUMBERVALUE(Plantilla!CP288),"")</f>
        <v/>
      </c>
      <c r="CS277" s="110" t="str">
        <f>IF($C277="OK",_xlfn.NUMBERVALUE(Plantilla!CQ288),"")</f>
        <v/>
      </c>
      <c r="CT277" s="6" t="str">
        <f>IF($C277="OK",_xlfn.NUMBERVALUE(Plantilla!CR288),"")</f>
        <v/>
      </c>
      <c r="CU277" s="109" t="str">
        <f>IF($C277="OK",_xlfn.NUMBERVALUE(Plantilla!CS288),"")</f>
        <v/>
      </c>
      <c r="CV277" s="110" t="str">
        <f>IF($C277="OK",_xlfn.NUMBERVALUE(Plantilla!CT288),"")</f>
        <v/>
      </c>
      <c r="CW277" s="6" t="str">
        <f>IF($C277="OK",_xlfn.NUMBERVALUE(Plantilla!CU288),"")</f>
        <v/>
      </c>
      <c r="CX277" s="82" t="str">
        <f>IF($C277="OK",_xlfn.NUMBERVALUE(Plantilla!CV288),"")</f>
        <v/>
      </c>
      <c r="CY277" s="6" t="str">
        <f>IF($C277="OK",_xlfn.NUMBERVALUE(Plantilla!CW288),"")</f>
        <v/>
      </c>
      <c r="CZ277" s="82" t="str">
        <f>IF($C277="OK",_xlfn.NUMBERVALUE(Plantilla!CX288),"")</f>
        <v/>
      </c>
      <c r="DA277" s="6" t="str">
        <f>IF($C277="OK",_xlfn.NUMBERVALUE(Plantilla!CY288),"")</f>
        <v/>
      </c>
      <c r="DB277" s="109" t="str">
        <f>IF($C277="OK",_xlfn.NUMBERVALUE(Plantilla!CZ288),"")</f>
        <v/>
      </c>
      <c r="DC277" s="6" t="str">
        <f>IF($C277="OK",_xlfn.NUMBERVALUE(Plantilla!DA288),"")</f>
        <v/>
      </c>
      <c r="DD277" s="6" t="str">
        <f>IF($C277="OK",TEXT(Plantilla!DB288,"#"),"")</f>
        <v/>
      </c>
      <c r="DE277" s="6" t="str">
        <f>IF($C277="OK",_xlfn.NUMBERVALUE(Plantilla!DC288),"")</f>
        <v/>
      </c>
      <c r="DF277" s="4" t="str">
        <f>IF($C277="OK",_xlfn.NUMBERVALUE(Plantilla!DD288),"")</f>
        <v/>
      </c>
      <c r="DG277" s="6" t="str">
        <f>IF($C277="OK",_xlfn.NUMBERVALUE(Plantilla!DE288),"")</f>
        <v/>
      </c>
      <c r="DH277" s="6" t="str">
        <f>IF($C277="OK",_xlfn.NUMBERVALUE(Plantilla!DF288),"")</f>
        <v/>
      </c>
      <c r="DI277" s="6" t="str">
        <f>IF($C277="OK",_xlfn.NUMBERVALUE(Plantilla!DG288),"")</f>
        <v/>
      </c>
      <c r="DJ277" s="6" t="str">
        <f>IF($C277="OK",_xlfn.NUMBERVALUE(Plantilla!DH288),"")</f>
        <v/>
      </c>
      <c r="DK277" s="6" t="str">
        <f>IF($C277="OK",_xlfn.NUMBERVALUE(Plantilla!DI288),"")</f>
        <v/>
      </c>
      <c r="DL277" s="6" t="str">
        <f>IF($C277="OK",_xlfn.NUMBERVALUE(Plantilla!DJ288),"")</f>
        <v/>
      </c>
      <c r="DM277" s="6" t="str">
        <f>IF($C277="OK",_xlfn.NUMBERVALUE(Plantilla!DK288),"")</f>
        <v/>
      </c>
      <c r="DN277" s="6" t="str">
        <f>IF($C277="OK",_xlfn.NUMBERVALUE(Plantilla!DL288),"")</f>
        <v/>
      </c>
      <c r="DO277" s="6" t="str">
        <f>IF($C277="OK",_xlfn.NUMBERVALUE(Plantilla!DM288),"")</f>
        <v/>
      </c>
      <c r="DP277" s="6" t="str">
        <f>IF($C277="OK",_xlfn.NUMBERVALUE(Plantilla!DN288),"")</f>
        <v/>
      </c>
      <c r="DQ277" s="6" t="str">
        <f>IF($C277="OK",_xlfn.NUMBERVALUE(Plantilla!DO288),"")</f>
        <v/>
      </c>
      <c r="DR277" s="6" t="str">
        <f>IF($C277="OK",_xlfn.NUMBERVALUE(Plantilla!DP288),"")</f>
        <v/>
      </c>
      <c r="DS277" t="str">
        <f>IF($C277="OK",TEXT(Plantilla!DR288,"#"),"")</f>
        <v/>
      </c>
      <c r="DT277" s="6"/>
    </row>
    <row r="278" spans="1:124" x14ac:dyDescent="0.25">
      <c r="A278" t="str">
        <f>IF(Plantilla!$I$6="¡Perfecto!, Guarda el archivo y adjúntalo a tu interfaz de Nómina Electrónica","OK","Error")</f>
        <v>OK</v>
      </c>
      <c r="B278" t="str">
        <f>IF(Plantilla!$I$6="¡Perfecto!, Guarda el archivo y adjúntalo a tu interfaz de Nómina Electrónica",MID(Plantilla!$D$2,SEARCH("V",Plantilla!$D$2),10),"")</f>
        <v>V2.0</v>
      </c>
      <c r="C278" t="str">
        <f>Plantilla!C289</f>
        <v/>
      </c>
      <c r="D278" t="str">
        <f>IF($C278="OK",Plantilla!B289,"")</f>
        <v/>
      </c>
      <c r="E278" t="str">
        <f>IF($C278="OK",
   VLOOKUP(Plantilla!$E$4,'Tablas '!$AP$4:$AT$6,5,FALSE),
"")</f>
        <v/>
      </c>
      <c r="F278" t="str">
        <f>IF($C278="OK",TEXT(Plantilla!D289,"#"),"")</f>
        <v/>
      </c>
      <c r="G278" t="str">
        <f>IF($C278="OK",
   VLOOKUP(Plantilla!E289,'Tablas '!$B$4:$C$14,2,FALSE),
"")</f>
        <v/>
      </c>
      <c r="H278" t="str">
        <f>IF($C278="OK",TEXT(Plantilla!F289,"#"),"")</f>
        <v/>
      </c>
      <c r="I278" t="str">
        <f>IF($C278="OK",TEXT(Plantilla!G289,"#"),"")</f>
        <v/>
      </c>
      <c r="J278" t="str">
        <f>IF($C278="OK",TEXT(Plantilla!H289,"#"),"")</f>
        <v/>
      </c>
      <c r="K278" t="str">
        <f>IF($C278="OK",TEXT(Plantilla!I289,"#"),"")</f>
        <v/>
      </c>
      <c r="L278" t="str">
        <f>IF($C278="OK",TEXT(Plantilla!J289,"#"),"")</f>
        <v/>
      </c>
      <c r="M278" t="str">
        <f>IF($C278="OK",TEXT(Plantilla!K289,"#"),"")</f>
        <v/>
      </c>
      <c r="N278" t="str">
        <f>IF($C278="OK",
   CONCATENATE(YEAR(Plantilla!L289),"-",TEXT(MONTH(Plantilla!L289),"00"),"-",TEXT(DAY(Plantilla!L289),"00")),
"")</f>
        <v/>
      </c>
      <c r="O278" t="str">
        <f>IF($C278="OK",_xlfn.NUMBERVALUE(Plantilla!M289),"")</f>
        <v/>
      </c>
      <c r="P278" t="str">
        <f>IF($C278="OK",
   IF(Plantilla!N289&lt;&gt;"",
      CONCATENATE(YEAR(Plantilla!N289),"-",TEXT(MONTH(Plantilla!N289),"00"),"-",TEXT(DAY(Plantilla!N289),"00")),
   ""),
"")</f>
        <v/>
      </c>
      <c r="Q278" t="str">
        <f>IF($C278="OK",
   VLOOKUP(Plantilla!O289,'Tablas '!$E$4:$F$19,2,FALSE),
"")</f>
        <v/>
      </c>
      <c r="R278" t="str">
        <f>IF($C278="OK",
   VLOOKUP(Plantilla!P289,'Tablas '!$H$4:$I$5,2,FALSE),
"")</f>
        <v/>
      </c>
      <c r="S278" t="str">
        <f>IF($C278="OK",
   VLOOKUP(Plantilla!Q289,'Tablas '!$K$4:$L$8,2,FALSE),
"")</f>
        <v/>
      </c>
      <c r="T278" t="str">
        <f>IF($C278="OK",
   VLOOKUP(Plantilla!R289,'Tablas '!$AE$4:$AF$6,2,FALSE),
"")</f>
        <v/>
      </c>
      <c r="U278" t="str">
        <f>IF($C278="OK",
   VLOOKUP(Plantilla!S289,'Tablas '!$AE$4:$AF$6,2,FALSE),
"")</f>
        <v/>
      </c>
      <c r="V278" t="str">
        <f>IF($C278="OK",TEXT(Plantilla!T289,"#"),"")</f>
        <v/>
      </c>
      <c r="W278" s="84" t="str">
        <f>IF($C278="OK",
   VLOOKUP(Plantilla!U289,'Tablas '!$AM$4:$AN$1126,2,FALSE),
"")</f>
        <v/>
      </c>
      <c r="X278" t="str">
        <f>IF($C278="OK",TEXT(Plantilla!V289,"#"),"")</f>
        <v/>
      </c>
      <c r="Y278" t="str">
        <f>IF($C278="OK",
   CONCATENATE(YEAR(Plantilla!W289),"-",TEXT(MONTH(Plantilla!W289),"00"),"-",TEXT(DAY(Plantilla!W289),"00")),
"")</f>
        <v/>
      </c>
      <c r="Z278" t="str">
        <f>IF($C278="OK",
   CONCATENATE(YEAR(Plantilla!X289),"-",TEXT(MONTH(Plantilla!X289),"00"),"-",TEXT(DAY(Plantilla!X289),"00")),
"")</f>
        <v/>
      </c>
      <c r="AA278" t="str">
        <f>IF($C278="OK",
   TEXT(VLOOKUP(Plantilla!Y289,'Tablas '!$Q$4:$R$9,2,FALSE),"#"),
"")</f>
        <v/>
      </c>
      <c r="AB278" t="str">
        <f>IF($C278="OK",
   CONCATENATE(YEAR(Plantilla!Z289),"-",TEXT(MONTH(Plantilla!Z289),"00"),"-",TEXT(DAY(Plantilla!Z289),"00")),
"")</f>
        <v/>
      </c>
      <c r="AC278" t="str">
        <f>IF($C278="OK",
   TEXT(VLOOKUP(Plantilla!AA289,'Tablas '!$T$4:$U$13,2,FALSE),"#"),
"")</f>
        <v/>
      </c>
      <c r="AD278" t="str">
        <f>IF($C278="OK",TEXT(Plantilla!AB289,"#"),"")</f>
        <v/>
      </c>
      <c r="AE278" t="str">
        <f>IF($C278="OK",
   IF(Plantilla!AC289&lt;&gt;"",
      TEXT(VLOOKUP(Plantilla!AC289,'Tablas '!$W$4:$X$7,2,FALSE),"#"),
   ""),
"")</f>
        <v/>
      </c>
      <c r="AF278" t="str">
        <f>IF($C278="OK",TEXT(Plantilla!AD289,"#"),"")</f>
        <v/>
      </c>
      <c r="AG278" s="6" t="str">
        <f>IF($C278="OK",_xlfn.NUMBERVALUE(Plantilla!AE289),"")</f>
        <v/>
      </c>
      <c r="AH278" s="4" t="str">
        <f>IF($C278="OK",_xlfn.NUMBERVALUE(Plantilla!AF289),"")</f>
        <v/>
      </c>
      <c r="AI278" s="6" t="str">
        <f>IF($C278="OK",_xlfn.NUMBERVALUE(Plantilla!AG289),"")</f>
        <v/>
      </c>
      <c r="AJ278" s="6" t="str">
        <f>IF($C278="OK",_xlfn.NUMBERVALUE(Plantilla!AH289),"")</f>
        <v/>
      </c>
      <c r="AK278" s="6" t="str">
        <f>IF($C278="OK",_xlfn.NUMBERVALUE(Plantilla!AI289),"")</f>
        <v/>
      </c>
      <c r="AL278" s="6" t="str">
        <f>IF($C278="OK",_xlfn.NUMBERVALUE(Plantilla!AJ289),"")</f>
        <v/>
      </c>
      <c r="AM278" s="4" t="str">
        <f>IF($C278="OK",_xlfn.NUMBERVALUE(Plantilla!AK289),"")</f>
        <v/>
      </c>
      <c r="AN278" s="6" t="str">
        <f>IF($C278="OK",_xlfn.NUMBERVALUE(Plantilla!AL289),"")</f>
        <v/>
      </c>
      <c r="AO278" s="4" t="str">
        <f>IF($C278="OK",_xlfn.NUMBERVALUE(Plantilla!AM289),"")</f>
        <v/>
      </c>
      <c r="AP278" s="6" t="str">
        <f>IF($C278="OK",_xlfn.NUMBERVALUE(Plantilla!AN289),"")</f>
        <v/>
      </c>
      <c r="AQ278" s="4" t="str">
        <f>IF($C278="OK",_xlfn.NUMBERVALUE(Plantilla!AO289),"")</f>
        <v/>
      </c>
      <c r="AR278" s="6" t="str">
        <f>IF($C278="OK",_xlfn.NUMBERVALUE(Plantilla!AP289),"")</f>
        <v/>
      </c>
      <c r="AS278" s="4" t="str">
        <f>IF($C278="OK",_xlfn.NUMBERVALUE(Plantilla!AQ289),"")</f>
        <v/>
      </c>
      <c r="AT278" s="6" t="str">
        <f>IF($C278="OK",_xlfn.NUMBERVALUE(Plantilla!AR289),"")</f>
        <v/>
      </c>
      <c r="AU278" s="4" t="str">
        <f>IF($C278="OK",_xlfn.NUMBERVALUE(Plantilla!AS289),"")</f>
        <v/>
      </c>
      <c r="AV278" s="6" t="str">
        <f>IF($C278="OK",_xlfn.NUMBERVALUE(Plantilla!AT289),"")</f>
        <v/>
      </c>
      <c r="AW278" s="4" t="str">
        <f>IF($C278="OK",_xlfn.NUMBERVALUE(Plantilla!AU289),"")</f>
        <v/>
      </c>
      <c r="AX278" s="6" t="str">
        <f>IF($C278="OK",_xlfn.NUMBERVALUE(Plantilla!AV289),"")</f>
        <v/>
      </c>
      <c r="AY278" s="4" t="str">
        <f>IF($C278="OK",_xlfn.NUMBERVALUE(Plantilla!AW289),"")</f>
        <v/>
      </c>
      <c r="AZ278" s="6" t="str">
        <f>IF($C278="OK",_xlfn.NUMBERVALUE(Plantilla!AX289),"")</f>
        <v/>
      </c>
      <c r="BA278" t="str">
        <f>IF($C278="OK",_xlfn.NUMBERVALUE(Plantilla!AY289),"")</f>
        <v/>
      </c>
      <c r="BB278" t="str">
        <f>IF($C278="OK",_xlfn.NUMBERVALUE(Plantilla!AZ289),"")</f>
        <v/>
      </c>
      <c r="BC278" s="4" t="str">
        <f>IF($C278="OK",_xlfn.NUMBERVALUE(Plantilla!BA289),"")</f>
        <v/>
      </c>
      <c r="BD278" s="6" t="str">
        <f>IF($C278="OK",_xlfn.NUMBERVALUE(Plantilla!BB289),"")</f>
        <v/>
      </c>
      <c r="BE278" s="4" t="str">
        <f>IF($C278="OK",_xlfn.NUMBERVALUE(Plantilla!BC289),"")</f>
        <v/>
      </c>
      <c r="BF278" s="6" t="str">
        <f>IF($C278="OK",_xlfn.NUMBERVALUE(Plantilla!BD289),"")</f>
        <v/>
      </c>
      <c r="BG278" s="4" t="str">
        <f>IF($C278="OK",_xlfn.NUMBERVALUE(Plantilla!BE289),"")</f>
        <v/>
      </c>
      <c r="BH278" s="6" t="str">
        <f>IF($C278="OK",_xlfn.NUMBERVALUE(Plantilla!BF289),"")</f>
        <v/>
      </c>
      <c r="BI278" s="110" t="str">
        <f>IF($C278="OK",_xlfn.NUMBERVALUE(Plantilla!BG289),"")</f>
        <v/>
      </c>
      <c r="BJ278" s="6" t="str">
        <f>IF($C278="OK",_xlfn.NUMBERVALUE(Plantilla!BH289),"")</f>
        <v/>
      </c>
      <c r="BK278" s="109" t="str">
        <f>IF($C278="OK",_xlfn.NUMBERVALUE(Plantilla!BI289),"")</f>
        <v/>
      </c>
      <c r="BL278" s="6" t="str">
        <f>IF($C278="OK",
   IF(Plantilla!BJ289&lt;&gt;"",
      TEXT(VLOOKUP(Plantilla!BJ289,'Tablas '!$Z$4:$AA$6,2,FALSE),"#"),
   ""),
"")</f>
        <v/>
      </c>
      <c r="BM278" s="4" t="str">
        <f>IF($C278="OK",_xlfn.NUMBERVALUE(Plantilla!BK289),"")</f>
        <v/>
      </c>
      <c r="BN278" s="4" t="str">
        <f>IF($C278="OK",_xlfn.NUMBERVALUE(Plantilla!BL289),"")</f>
        <v/>
      </c>
      <c r="BO278" s="6" t="str">
        <f>IF($C278="OK",_xlfn.NUMBERVALUE(Plantilla!BM289),"")</f>
        <v/>
      </c>
      <c r="BP278" s="4" t="str">
        <f>IF($C278="OK",_xlfn.NUMBERVALUE(Plantilla!BN289),"")</f>
        <v/>
      </c>
      <c r="BQ278" s="6" t="str">
        <f>IF($C278="OK",_xlfn.NUMBERVALUE(Plantilla!BO289),"")</f>
        <v/>
      </c>
      <c r="BR278" s="4" t="str">
        <f>IF($C278="OK",_xlfn.NUMBERVALUE(Plantilla!BP289),"")</f>
        <v/>
      </c>
      <c r="BS278" s="6" t="str">
        <f>IF($C278="OK",_xlfn.NUMBERVALUE(Plantilla!BQ289),"")</f>
        <v/>
      </c>
      <c r="BT278" s="4" t="str">
        <f>IF($C278="OK",_xlfn.NUMBERVALUE(Plantilla!BR289),"")</f>
        <v/>
      </c>
      <c r="BU278" s="6" t="str">
        <f>IF($C278="OK",_xlfn.NUMBERVALUE(Plantilla!BS289),"")</f>
        <v/>
      </c>
      <c r="BV278" s="6" t="str">
        <f>IF($C278="OK",_xlfn.NUMBERVALUE(Plantilla!BT289),"")</f>
        <v/>
      </c>
      <c r="BW278" s="6" t="str">
        <f>IF($C278="OK",_xlfn.NUMBERVALUE(Plantilla!BU289),"")</f>
        <v/>
      </c>
      <c r="BX278" s="6" t="str">
        <f>IF($C278="OK",_xlfn.NUMBERVALUE(Plantilla!BV289),"")</f>
        <v/>
      </c>
      <c r="BY278" s="6" t="str">
        <f>IF($C278="OK",_xlfn.NUMBERVALUE(Plantilla!BW289),"")</f>
        <v/>
      </c>
      <c r="BZ278" s="6" t="str">
        <f>IF($C278="OK",_xlfn.NUMBERVALUE(Plantilla!BX289),"")</f>
        <v/>
      </c>
      <c r="CA278" s="6" t="str">
        <f>IF($C278="OK",_xlfn.NUMBERVALUE(Plantilla!BY289),"")</f>
        <v/>
      </c>
      <c r="CB278" s="6" t="str">
        <f>IF($C278="OK",_xlfn.NUMBERVALUE(Plantilla!BZ289),"")</f>
        <v/>
      </c>
      <c r="CC278" s="6" t="str">
        <f>IF($C278="OK",_xlfn.NUMBERVALUE(Plantilla!CA289),"")</f>
        <v/>
      </c>
      <c r="CD278" s="6" t="str">
        <f>IF($C278="OK",_xlfn.NUMBERVALUE(Plantilla!CB289),"")</f>
        <v/>
      </c>
      <c r="CE278" s="6" t="str">
        <f>IF($C278="OK",_xlfn.NUMBERVALUE(Plantilla!CC289),"")</f>
        <v/>
      </c>
      <c r="CF278" s="4" t="str">
        <f>IF($C278="OK",_xlfn.NUMBERVALUE(Plantilla!CD289),"")</f>
        <v/>
      </c>
      <c r="CG278" s="6" t="str">
        <f>IF($C278="OK",_xlfn.NUMBERVALUE(Plantilla!CE289),"")</f>
        <v/>
      </c>
      <c r="CH278" s="6" t="str">
        <f>IF($C278="OK",_xlfn.NUMBERVALUE(Plantilla!CF289),"")</f>
        <v/>
      </c>
      <c r="CI278" s="6" t="str">
        <f>IF($C278="OK",_xlfn.NUMBERVALUE(Plantilla!CG289),"")</f>
        <v/>
      </c>
      <c r="CJ278" s="6" t="str">
        <f>IF($C278="OK",_xlfn.NUMBERVALUE(Plantilla!CH289),"")</f>
        <v/>
      </c>
      <c r="CK278" s="6" t="str">
        <f>IF($C278="OK",_xlfn.NUMBERVALUE(Plantilla!CI289),"")</f>
        <v/>
      </c>
      <c r="CL278" s="6" t="str">
        <f>IF($C278="OK",_xlfn.NUMBERVALUE(Plantilla!CJ289),"")</f>
        <v/>
      </c>
      <c r="CM278" t="str">
        <f>IF($C278="OK",TEXT(Plantilla!CK289,"#"),"")</f>
        <v/>
      </c>
      <c r="CN278" s="6" t="str">
        <f>IF($C278="OK",_xlfn.NUMBERVALUE(Plantilla!CL289),"")</f>
        <v/>
      </c>
      <c r="CO278" s="6" t="str">
        <f>IF($C278="OK",_xlfn.NUMBERVALUE(Plantilla!CM289),"")</f>
        <v/>
      </c>
      <c r="CP278" s="110" t="str">
        <f>IF($C278="OK",_xlfn.NUMBERVALUE(Plantilla!CN289),"")</f>
        <v/>
      </c>
      <c r="CQ278" s="6" t="str">
        <f>IF($C278="OK",_xlfn.NUMBERVALUE(Plantilla!CO289),"")</f>
        <v/>
      </c>
      <c r="CR278" s="109" t="str">
        <f>IF($C278="OK",_xlfn.NUMBERVALUE(Plantilla!CP289),"")</f>
        <v/>
      </c>
      <c r="CS278" s="110" t="str">
        <f>IF($C278="OK",_xlfn.NUMBERVALUE(Plantilla!CQ289),"")</f>
        <v/>
      </c>
      <c r="CT278" s="6" t="str">
        <f>IF($C278="OK",_xlfn.NUMBERVALUE(Plantilla!CR289),"")</f>
        <v/>
      </c>
      <c r="CU278" s="109" t="str">
        <f>IF($C278="OK",_xlfn.NUMBERVALUE(Plantilla!CS289),"")</f>
        <v/>
      </c>
      <c r="CV278" s="110" t="str">
        <f>IF($C278="OK",_xlfn.NUMBERVALUE(Plantilla!CT289),"")</f>
        <v/>
      </c>
      <c r="CW278" s="6" t="str">
        <f>IF($C278="OK",_xlfn.NUMBERVALUE(Plantilla!CU289),"")</f>
        <v/>
      </c>
      <c r="CX278" s="82" t="str">
        <f>IF($C278="OK",_xlfn.NUMBERVALUE(Plantilla!CV289),"")</f>
        <v/>
      </c>
      <c r="CY278" s="6" t="str">
        <f>IF($C278="OK",_xlfn.NUMBERVALUE(Plantilla!CW289),"")</f>
        <v/>
      </c>
      <c r="CZ278" s="82" t="str">
        <f>IF($C278="OK",_xlfn.NUMBERVALUE(Plantilla!CX289),"")</f>
        <v/>
      </c>
      <c r="DA278" s="6" t="str">
        <f>IF($C278="OK",_xlfn.NUMBERVALUE(Plantilla!CY289),"")</f>
        <v/>
      </c>
      <c r="DB278" s="109" t="str">
        <f>IF($C278="OK",_xlfn.NUMBERVALUE(Plantilla!CZ289),"")</f>
        <v/>
      </c>
      <c r="DC278" s="6" t="str">
        <f>IF($C278="OK",_xlfn.NUMBERVALUE(Plantilla!DA289),"")</f>
        <v/>
      </c>
      <c r="DD278" s="6" t="str">
        <f>IF($C278="OK",TEXT(Plantilla!DB289,"#"),"")</f>
        <v/>
      </c>
      <c r="DE278" s="6" t="str">
        <f>IF($C278="OK",_xlfn.NUMBERVALUE(Plantilla!DC289),"")</f>
        <v/>
      </c>
      <c r="DF278" s="4" t="str">
        <f>IF($C278="OK",_xlfn.NUMBERVALUE(Plantilla!DD289),"")</f>
        <v/>
      </c>
      <c r="DG278" s="6" t="str">
        <f>IF($C278="OK",_xlfn.NUMBERVALUE(Plantilla!DE289),"")</f>
        <v/>
      </c>
      <c r="DH278" s="6" t="str">
        <f>IF($C278="OK",_xlfn.NUMBERVALUE(Plantilla!DF289),"")</f>
        <v/>
      </c>
      <c r="DI278" s="6" t="str">
        <f>IF($C278="OK",_xlfn.NUMBERVALUE(Plantilla!DG289),"")</f>
        <v/>
      </c>
      <c r="DJ278" s="6" t="str">
        <f>IF($C278="OK",_xlfn.NUMBERVALUE(Plantilla!DH289),"")</f>
        <v/>
      </c>
      <c r="DK278" s="6" t="str">
        <f>IF($C278="OK",_xlfn.NUMBERVALUE(Plantilla!DI289),"")</f>
        <v/>
      </c>
      <c r="DL278" s="6" t="str">
        <f>IF($C278="OK",_xlfn.NUMBERVALUE(Plantilla!DJ289),"")</f>
        <v/>
      </c>
      <c r="DM278" s="6" t="str">
        <f>IF($C278="OK",_xlfn.NUMBERVALUE(Plantilla!DK289),"")</f>
        <v/>
      </c>
      <c r="DN278" s="6" t="str">
        <f>IF($C278="OK",_xlfn.NUMBERVALUE(Plantilla!DL289),"")</f>
        <v/>
      </c>
      <c r="DO278" s="6" t="str">
        <f>IF($C278="OK",_xlfn.NUMBERVALUE(Plantilla!DM289),"")</f>
        <v/>
      </c>
      <c r="DP278" s="6" t="str">
        <f>IF($C278="OK",_xlfn.NUMBERVALUE(Plantilla!DN289),"")</f>
        <v/>
      </c>
      <c r="DQ278" s="6" t="str">
        <f>IF($C278="OK",_xlfn.NUMBERVALUE(Plantilla!DO289),"")</f>
        <v/>
      </c>
      <c r="DR278" s="6" t="str">
        <f>IF($C278="OK",_xlfn.NUMBERVALUE(Plantilla!DP289),"")</f>
        <v/>
      </c>
      <c r="DS278" t="str">
        <f>IF($C278="OK",TEXT(Plantilla!DR289,"#"),"")</f>
        <v/>
      </c>
      <c r="DT278" s="6"/>
    </row>
    <row r="279" spans="1:124" x14ac:dyDescent="0.25">
      <c r="A279" t="str">
        <f>IF(Plantilla!$I$6="¡Perfecto!, Guarda el archivo y adjúntalo a tu interfaz de Nómina Electrónica","OK","Error")</f>
        <v>OK</v>
      </c>
      <c r="B279" t="str">
        <f>IF(Plantilla!$I$6="¡Perfecto!, Guarda el archivo y adjúntalo a tu interfaz de Nómina Electrónica",MID(Plantilla!$D$2,SEARCH("V",Plantilla!$D$2),10),"")</f>
        <v>V2.0</v>
      </c>
      <c r="C279" t="str">
        <f>Plantilla!C290</f>
        <v/>
      </c>
      <c r="D279" t="str">
        <f>IF($C279="OK",Plantilla!B290,"")</f>
        <v/>
      </c>
      <c r="E279" t="str">
        <f>IF($C279="OK",
   VLOOKUP(Plantilla!$E$4,'Tablas '!$AP$4:$AT$6,5,FALSE),
"")</f>
        <v/>
      </c>
      <c r="F279" t="str">
        <f>IF($C279="OK",TEXT(Plantilla!D290,"#"),"")</f>
        <v/>
      </c>
      <c r="G279" t="str">
        <f>IF($C279="OK",
   VLOOKUP(Plantilla!E290,'Tablas '!$B$4:$C$14,2,FALSE),
"")</f>
        <v/>
      </c>
      <c r="H279" t="str">
        <f>IF($C279="OK",TEXT(Plantilla!F290,"#"),"")</f>
        <v/>
      </c>
      <c r="I279" t="str">
        <f>IF($C279="OK",TEXT(Plantilla!G290,"#"),"")</f>
        <v/>
      </c>
      <c r="J279" t="str">
        <f>IF($C279="OK",TEXT(Plantilla!H290,"#"),"")</f>
        <v/>
      </c>
      <c r="K279" t="str">
        <f>IF($C279="OK",TEXT(Plantilla!I290,"#"),"")</f>
        <v/>
      </c>
      <c r="L279" t="str">
        <f>IF($C279="OK",TEXT(Plantilla!J290,"#"),"")</f>
        <v/>
      </c>
      <c r="M279" t="str">
        <f>IF($C279="OK",TEXT(Plantilla!K290,"#"),"")</f>
        <v/>
      </c>
      <c r="N279" t="str">
        <f>IF($C279="OK",
   CONCATENATE(YEAR(Plantilla!L290),"-",TEXT(MONTH(Plantilla!L290),"00"),"-",TEXT(DAY(Plantilla!L290),"00")),
"")</f>
        <v/>
      </c>
      <c r="O279" t="str">
        <f>IF($C279="OK",_xlfn.NUMBERVALUE(Plantilla!M290),"")</f>
        <v/>
      </c>
      <c r="P279" t="str">
        <f>IF($C279="OK",
   IF(Plantilla!N290&lt;&gt;"",
      CONCATENATE(YEAR(Plantilla!N290),"-",TEXT(MONTH(Plantilla!N290),"00"),"-",TEXT(DAY(Plantilla!N290),"00")),
   ""),
"")</f>
        <v/>
      </c>
      <c r="Q279" t="str">
        <f>IF($C279="OK",
   VLOOKUP(Plantilla!O290,'Tablas '!$E$4:$F$19,2,FALSE),
"")</f>
        <v/>
      </c>
      <c r="R279" t="str">
        <f>IF($C279="OK",
   VLOOKUP(Plantilla!P290,'Tablas '!$H$4:$I$5,2,FALSE),
"")</f>
        <v/>
      </c>
      <c r="S279" t="str">
        <f>IF($C279="OK",
   VLOOKUP(Plantilla!Q290,'Tablas '!$K$4:$L$8,2,FALSE),
"")</f>
        <v/>
      </c>
      <c r="T279" t="str">
        <f>IF($C279="OK",
   VLOOKUP(Plantilla!R290,'Tablas '!$AE$4:$AF$6,2,FALSE),
"")</f>
        <v/>
      </c>
      <c r="U279" t="str">
        <f>IF($C279="OK",
   VLOOKUP(Plantilla!S290,'Tablas '!$AE$4:$AF$6,2,FALSE),
"")</f>
        <v/>
      </c>
      <c r="V279" t="str">
        <f>IF($C279="OK",TEXT(Plantilla!T290,"#"),"")</f>
        <v/>
      </c>
      <c r="W279" s="84" t="str">
        <f>IF($C279="OK",
   VLOOKUP(Plantilla!U290,'Tablas '!$AM$4:$AN$1126,2,FALSE),
"")</f>
        <v/>
      </c>
      <c r="X279" t="str">
        <f>IF($C279="OK",TEXT(Plantilla!V290,"#"),"")</f>
        <v/>
      </c>
      <c r="Y279" t="str">
        <f>IF($C279="OK",
   CONCATENATE(YEAR(Plantilla!W290),"-",TEXT(MONTH(Plantilla!W290),"00"),"-",TEXT(DAY(Plantilla!W290),"00")),
"")</f>
        <v/>
      </c>
      <c r="Z279" t="str">
        <f>IF($C279="OK",
   CONCATENATE(YEAR(Plantilla!X290),"-",TEXT(MONTH(Plantilla!X290),"00"),"-",TEXT(DAY(Plantilla!X290),"00")),
"")</f>
        <v/>
      </c>
      <c r="AA279" t="str">
        <f>IF($C279="OK",
   TEXT(VLOOKUP(Plantilla!Y290,'Tablas '!$Q$4:$R$9,2,FALSE),"#"),
"")</f>
        <v/>
      </c>
      <c r="AB279" t="str">
        <f>IF($C279="OK",
   CONCATENATE(YEAR(Plantilla!Z290),"-",TEXT(MONTH(Plantilla!Z290),"00"),"-",TEXT(DAY(Plantilla!Z290),"00")),
"")</f>
        <v/>
      </c>
      <c r="AC279" t="str">
        <f>IF($C279="OK",
   TEXT(VLOOKUP(Plantilla!AA290,'Tablas '!$T$4:$U$13,2,FALSE),"#"),
"")</f>
        <v/>
      </c>
      <c r="AD279" t="str">
        <f>IF($C279="OK",TEXT(Plantilla!AB290,"#"),"")</f>
        <v/>
      </c>
      <c r="AE279" t="str">
        <f>IF($C279="OK",
   IF(Plantilla!AC290&lt;&gt;"",
      TEXT(VLOOKUP(Plantilla!AC290,'Tablas '!$W$4:$X$7,2,FALSE),"#"),
   ""),
"")</f>
        <v/>
      </c>
      <c r="AF279" t="str">
        <f>IF($C279="OK",TEXT(Plantilla!AD290,"#"),"")</f>
        <v/>
      </c>
      <c r="AG279" s="6" t="str">
        <f>IF($C279="OK",_xlfn.NUMBERVALUE(Plantilla!AE290),"")</f>
        <v/>
      </c>
      <c r="AH279" s="4" t="str">
        <f>IF($C279="OK",_xlfn.NUMBERVALUE(Plantilla!AF290),"")</f>
        <v/>
      </c>
      <c r="AI279" s="6" t="str">
        <f>IF($C279="OK",_xlfn.NUMBERVALUE(Plantilla!AG290),"")</f>
        <v/>
      </c>
      <c r="AJ279" s="6" t="str">
        <f>IF($C279="OK",_xlfn.NUMBERVALUE(Plantilla!AH290),"")</f>
        <v/>
      </c>
      <c r="AK279" s="6" t="str">
        <f>IF($C279="OK",_xlfn.NUMBERVALUE(Plantilla!AI290),"")</f>
        <v/>
      </c>
      <c r="AL279" s="6" t="str">
        <f>IF($C279="OK",_xlfn.NUMBERVALUE(Plantilla!AJ290),"")</f>
        <v/>
      </c>
      <c r="AM279" s="4" t="str">
        <f>IF($C279="OK",_xlfn.NUMBERVALUE(Plantilla!AK290),"")</f>
        <v/>
      </c>
      <c r="AN279" s="6" t="str">
        <f>IF($C279="OK",_xlfn.NUMBERVALUE(Plantilla!AL290),"")</f>
        <v/>
      </c>
      <c r="AO279" s="4" t="str">
        <f>IF($C279="OK",_xlfn.NUMBERVALUE(Plantilla!AM290),"")</f>
        <v/>
      </c>
      <c r="AP279" s="6" t="str">
        <f>IF($C279="OK",_xlfn.NUMBERVALUE(Plantilla!AN290),"")</f>
        <v/>
      </c>
      <c r="AQ279" s="4" t="str">
        <f>IF($C279="OK",_xlfn.NUMBERVALUE(Plantilla!AO290),"")</f>
        <v/>
      </c>
      <c r="AR279" s="6" t="str">
        <f>IF($C279="OK",_xlfn.NUMBERVALUE(Plantilla!AP290),"")</f>
        <v/>
      </c>
      <c r="AS279" s="4" t="str">
        <f>IF($C279="OK",_xlfn.NUMBERVALUE(Plantilla!AQ290),"")</f>
        <v/>
      </c>
      <c r="AT279" s="6" t="str">
        <f>IF($C279="OK",_xlfn.NUMBERVALUE(Plantilla!AR290),"")</f>
        <v/>
      </c>
      <c r="AU279" s="4" t="str">
        <f>IF($C279="OK",_xlfn.NUMBERVALUE(Plantilla!AS290),"")</f>
        <v/>
      </c>
      <c r="AV279" s="6" t="str">
        <f>IF($C279="OK",_xlfn.NUMBERVALUE(Plantilla!AT290),"")</f>
        <v/>
      </c>
      <c r="AW279" s="4" t="str">
        <f>IF($C279="OK",_xlfn.NUMBERVALUE(Plantilla!AU290),"")</f>
        <v/>
      </c>
      <c r="AX279" s="6" t="str">
        <f>IF($C279="OK",_xlfn.NUMBERVALUE(Plantilla!AV290),"")</f>
        <v/>
      </c>
      <c r="AY279" s="4" t="str">
        <f>IF($C279="OK",_xlfn.NUMBERVALUE(Plantilla!AW290),"")</f>
        <v/>
      </c>
      <c r="AZ279" s="6" t="str">
        <f>IF($C279="OK",_xlfn.NUMBERVALUE(Plantilla!AX290),"")</f>
        <v/>
      </c>
      <c r="BA279" t="str">
        <f>IF($C279="OK",_xlfn.NUMBERVALUE(Plantilla!AY290),"")</f>
        <v/>
      </c>
      <c r="BB279" t="str">
        <f>IF($C279="OK",_xlfn.NUMBERVALUE(Plantilla!AZ290),"")</f>
        <v/>
      </c>
      <c r="BC279" s="4" t="str">
        <f>IF($C279="OK",_xlfn.NUMBERVALUE(Plantilla!BA290),"")</f>
        <v/>
      </c>
      <c r="BD279" s="6" t="str">
        <f>IF($C279="OK",_xlfn.NUMBERVALUE(Plantilla!BB290),"")</f>
        <v/>
      </c>
      <c r="BE279" s="4" t="str">
        <f>IF($C279="OK",_xlfn.NUMBERVALUE(Plantilla!BC290),"")</f>
        <v/>
      </c>
      <c r="BF279" s="6" t="str">
        <f>IF($C279="OK",_xlfn.NUMBERVALUE(Plantilla!BD290),"")</f>
        <v/>
      </c>
      <c r="BG279" s="4" t="str">
        <f>IF($C279="OK",_xlfn.NUMBERVALUE(Plantilla!BE290),"")</f>
        <v/>
      </c>
      <c r="BH279" s="6" t="str">
        <f>IF($C279="OK",_xlfn.NUMBERVALUE(Plantilla!BF290),"")</f>
        <v/>
      </c>
      <c r="BI279" s="110" t="str">
        <f>IF($C279="OK",_xlfn.NUMBERVALUE(Plantilla!BG290),"")</f>
        <v/>
      </c>
      <c r="BJ279" s="6" t="str">
        <f>IF($C279="OK",_xlfn.NUMBERVALUE(Plantilla!BH290),"")</f>
        <v/>
      </c>
      <c r="BK279" s="109" t="str">
        <f>IF($C279="OK",_xlfn.NUMBERVALUE(Plantilla!BI290),"")</f>
        <v/>
      </c>
      <c r="BL279" s="6" t="str">
        <f>IF($C279="OK",
   IF(Plantilla!BJ290&lt;&gt;"",
      TEXT(VLOOKUP(Plantilla!BJ290,'Tablas '!$Z$4:$AA$6,2,FALSE),"#"),
   ""),
"")</f>
        <v/>
      </c>
      <c r="BM279" s="4" t="str">
        <f>IF($C279="OK",_xlfn.NUMBERVALUE(Plantilla!BK290),"")</f>
        <v/>
      </c>
      <c r="BN279" s="4" t="str">
        <f>IF($C279="OK",_xlfn.NUMBERVALUE(Plantilla!BL290),"")</f>
        <v/>
      </c>
      <c r="BO279" s="6" t="str">
        <f>IF($C279="OK",_xlfn.NUMBERVALUE(Plantilla!BM290),"")</f>
        <v/>
      </c>
      <c r="BP279" s="4" t="str">
        <f>IF($C279="OK",_xlfn.NUMBERVALUE(Plantilla!BN290),"")</f>
        <v/>
      </c>
      <c r="BQ279" s="6" t="str">
        <f>IF($C279="OK",_xlfn.NUMBERVALUE(Plantilla!BO290),"")</f>
        <v/>
      </c>
      <c r="BR279" s="4" t="str">
        <f>IF($C279="OK",_xlfn.NUMBERVALUE(Plantilla!BP290),"")</f>
        <v/>
      </c>
      <c r="BS279" s="6" t="str">
        <f>IF($C279="OK",_xlfn.NUMBERVALUE(Plantilla!BQ290),"")</f>
        <v/>
      </c>
      <c r="BT279" s="4" t="str">
        <f>IF($C279="OK",_xlfn.NUMBERVALUE(Plantilla!BR290),"")</f>
        <v/>
      </c>
      <c r="BU279" s="6" t="str">
        <f>IF($C279="OK",_xlfn.NUMBERVALUE(Plantilla!BS290),"")</f>
        <v/>
      </c>
      <c r="BV279" s="6" t="str">
        <f>IF($C279="OK",_xlfn.NUMBERVALUE(Plantilla!BT290),"")</f>
        <v/>
      </c>
      <c r="BW279" s="6" t="str">
        <f>IF($C279="OK",_xlfn.NUMBERVALUE(Plantilla!BU290),"")</f>
        <v/>
      </c>
      <c r="BX279" s="6" t="str">
        <f>IF($C279="OK",_xlfn.NUMBERVALUE(Plantilla!BV290),"")</f>
        <v/>
      </c>
      <c r="BY279" s="6" t="str">
        <f>IF($C279="OK",_xlfn.NUMBERVALUE(Plantilla!BW290),"")</f>
        <v/>
      </c>
      <c r="BZ279" s="6" t="str">
        <f>IF($C279="OK",_xlfn.NUMBERVALUE(Plantilla!BX290),"")</f>
        <v/>
      </c>
      <c r="CA279" s="6" t="str">
        <f>IF($C279="OK",_xlfn.NUMBERVALUE(Plantilla!BY290),"")</f>
        <v/>
      </c>
      <c r="CB279" s="6" t="str">
        <f>IF($C279="OK",_xlfn.NUMBERVALUE(Plantilla!BZ290),"")</f>
        <v/>
      </c>
      <c r="CC279" s="6" t="str">
        <f>IF($C279="OK",_xlfn.NUMBERVALUE(Plantilla!CA290),"")</f>
        <v/>
      </c>
      <c r="CD279" s="6" t="str">
        <f>IF($C279="OK",_xlfn.NUMBERVALUE(Plantilla!CB290),"")</f>
        <v/>
      </c>
      <c r="CE279" s="6" t="str">
        <f>IF($C279="OK",_xlfn.NUMBERVALUE(Plantilla!CC290),"")</f>
        <v/>
      </c>
      <c r="CF279" s="4" t="str">
        <f>IF($C279="OK",_xlfn.NUMBERVALUE(Plantilla!CD290),"")</f>
        <v/>
      </c>
      <c r="CG279" s="6" t="str">
        <f>IF($C279="OK",_xlfn.NUMBERVALUE(Plantilla!CE290),"")</f>
        <v/>
      </c>
      <c r="CH279" s="6" t="str">
        <f>IF($C279="OK",_xlfn.NUMBERVALUE(Plantilla!CF290),"")</f>
        <v/>
      </c>
      <c r="CI279" s="6" t="str">
        <f>IF($C279="OK",_xlfn.NUMBERVALUE(Plantilla!CG290),"")</f>
        <v/>
      </c>
      <c r="CJ279" s="6" t="str">
        <f>IF($C279="OK",_xlfn.NUMBERVALUE(Plantilla!CH290),"")</f>
        <v/>
      </c>
      <c r="CK279" s="6" t="str">
        <f>IF($C279="OK",_xlfn.NUMBERVALUE(Plantilla!CI290),"")</f>
        <v/>
      </c>
      <c r="CL279" s="6" t="str">
        <f>IF($C279="OK",_xlfn.NUMBERVALUE(Plantilla!CJ290),"")</f>
        <v/>
      </c>
      <c r="CM279" t="str">
        <f>IF($C279="OK",TEXT(Plantilla!CK290,"#"),"")</f>
        <v/>
      </c>
      <c r="CN279" s="6" t="str">
        <f>IF($C279="OK",_xlfn.NUMBERVALUE(Plantilla!CL290),"")</f>
        <v/>
      </c>
      <c r="CO279" s="6" t="str">
        <f>IF($C279="OK",_xlfn.NUMBERVALUE(Plantilla!CM290),"")</f>
        <v/>
      </c>
      <c r="CP279" s="110" t="str">
        <f>IF($C279="OK",_xlfn.NUMBERVALUE(Plantilla!CN290),"")</f>
        <v/>
      </c>
      <c r="CQ279" s="6" t="str">
        <f>IF($C279="OK",_xlfn.NUMBERVALUE(Plantilla!CO290),"")</f>
        <v/>
      </c>
      <c r="CR279" s="109" t="str">
        <f>IF($C279="OK",_xlfn.NUMBERVALUE(Plantilla!CP290),"")</f>
        <v/>
      </c>
      <c r="CS279" s="110" t="str">
        <f>IF($C279="OK",_xlfn.NUMBERVALUE(Plantilla!CQ290),"")</f>
        <v/>
      </c>
      <c r="CT279" s="6" t="str">
        <f>IF($C279="OK",_xlfn.NUMBERVALUE(Plantilla!CR290),"")</f>
        <v/>
      </c>
      <c r="CU279" s="109" t="str">
        <f>IF($C279="OK",_xlfn.NUMBERVALUE(Plantilla!CS290),"")</f>
        <v/>
      </c>
      <c r="CV279" s="110" t="str">
        <f>IF($C279="OK",_xlfn.NUMBERVALUE(Plantilla!CT290),"")</f>
        <v/>
      </c>
      <c r="CW279" s="6" t="str">
        <f>IF($C279="OK",_xlfn.NUMBERVALUE(Plantilla!CU290),"")</f>
        <v/>
      </c>
      <c r="CX279" s="82" t="str">
        <f>IF($C279="OK",_xlfn.NUMBERVALUE(Plantilla!CV290),"")</f>
        <v/>
      </c>
      <c r="CY279" s="6" t="str">
        <f>IF($C279="OK",_xlfn.NUMBERVALUE(Plantilla!CW290),"")</f>
        <v/>
      </c>
      <c r="CZ279" s="82" t="str">
        <f>IF($C279="OK",_xlfn.NUMBERVALUE(Plantilla!CX290),"")</f>
        <v/>
      </c>
      <c r="DA279" s="6" t="str">
        <f>IF($C279="OK",_xlfn.NUMBERVALUE(Plantilla!CY290),"")</f>
        <v/>
      </c>
      <c r="DB279" s="109" t="str">
        <f>IF($C279="OK",_xlfn.NUMBERVALUE(Plantilla!CZ290),"")</f>
        <v/>
      </c>
      <c r="DC279" s="6" t="str">
        <f>IF($C279="OK",_xlfn.NUMBERVALUE(Plantilla!DA290),"")</f>
        <v/>
      </c>
      <c r="DD279" s="6" t="str">
        <f>IF($C279="OK",TEXT(Plantilla!DB290,"#"),"")</f>
        <v/>
      </c>
      <c r="DE279" s="6" t="str">
        <f>IF($C279="OK",_xlfn.NUMBERVALUE(Plantilla!DC290),"")</f>
        <v/>
      </c>
      <c r="DF279" s="4" t="str">
        <f>IF($C279="OK",_xlfn.NUMBERVALUE(Plantilla!DD290),"")</f>
        <v/>
      </c>
      <c r="DG279" s="6" t="str">
        <f>IF($C279="OK",_xlfn.NUMBERVALUE(Plantilla!DE290),"")</f>
        <v/>
      </c>
      <c r="DH279" s="6" t="str">
        <f>IF($C279="OK",_xlfn.NUMBERVALUE(Plantilla!DF290),"")</f>
        <v/>
      </c>
      <c r="DI279" s="6" t="str">
        <f>IF($C279="OK",_xlfn.NUMBERVALUE(Plantilla!DG290),"")</f>
        <v/>
      </c>
      <c r="DJ279" s="6" t="str">
        <f>IF($C279="OK",_xlfn.NUMBERVALUE(Plantilla!DH290),"")</f>
        <v/>
      </c>
      <c r="DK279" s="6" t="str">
        <f>IF($C279="OK",_xlfn.NUMBERVALUE(Plantilla!DI290),"")</f>
        <v/>
      </c>
      <c r="DL279" s="6" t="str">
        <f>IF($C279="OK",_xlfn.NUMBERVALUE(Plantilla!DJ290),"")</f>
        <v/>
      </c>
      <c r="DM279" s="6" t="str">
        <f>IF($C279="OK",_xlfn.NUMBERVALUE(Plantilla!DK290),"")</f>
        <v/>
      </c>
      <c r="DN279" s="6" t="str">
        <f>IF($C279="OK",_xlfn.NUMBERVALUE(Plantilla!DL290),"")</f>
        <v/>
      </c>
      <c r="DO279" s="6" t="str">
        <f>IF($C279="OK",_xlfn.NUMBERVALUE(Plantilla!DM290),"")</f>
        <v/>
      </c>
      <c r="DP279" s="6" t="str">
        <f>IF($C279="OK",_xlfn.NUMBERVALUE(Plantilla!DN290),"")</f>
        <v/>
      </c>
      <c r="DQ279" s="6" t="str">
        <f>IF($C279="OK",_xlfn.NUMBERVALUE(Plantilla!DO290),"")</f>
        <v/>
      </c>
      <c r="DR279" s="6" t="str">
        <f>IF($C279="OK",_xlfn.NUMBERVALUE(Plantilla!DP290),"")</f>
        <v/>
      </c>
      <c r="DS279" t="str">
        <f>IF($C279="OK",TEXT(Plantilla!DR290,"#"),"")</f>
        <v/>
      </c>
      <c r="DT279" s="6"/>
    </row>
    <row r="280" spans="1:124" x14ac:dyDescent="0.25">
      <c r="A280" t="str">
        <f>IF(Plantilla!$I$6="¡Perfecto!, Guarda el archivo y adjúntalo a tu interfaz de Nómina Electrónica","OK","Error")</f>
        <v>OK</v>
      </c>
      <c r="B280" t="str">
        <f>IF(Plantilla!$I$6="¡Perfecto!, Guarda el archivo y adjúntalo a tu interfaz de Nómina Electrónica",MID(Plantilla!$D$2,SEARCH("V",Plantilla!$D$2),10),"")</f>
        <v>V2.0</v>
      </c>
      <c r="C280" t="str">
        <f>Plantilla!C291</f>
        <v/>
      </c>
      <c r="D280" t="str">
        <f>IF($C280="OK",Plantilla!B291,"")</f>
        <v/>
      </c>
      <c r="E280" t="str">
        <f>IF($C280="OK",
   VLOOKUP(Plantilla!$E$4,'Tablas '!$AP$4:$AT$6,5,FALSE),
"")</f>
        <v/>
      </c>
      <c r="F280" t="str">
        <f>IF($C280="OK",TEXT(Plantilla!D291,"#"),"")</f>
        <v/>
      </c>
      <c r="G280" t="str">
        <f>IF($C280="OK",
   VLOOKUP(Plantilla!E291,'Tablas '!$B$4:$C$14,2,FALSE),
"")</f>
        <v/>
      </c>
      <c r="H280" t="str">
        <f>IF($C280="OK",TEXT(Plantilla!F291,"#"),"")</f>
        <v/>
      </c>
      <c r="I280" t="str">
        <f>IF($C280="OK",TEXT(Plantilla!G291,"#"),"")</f>
        <v/>
      </c>
      <c r="J280" t="str">
        <f>IF($C280="OK",TEXT(Plantilla!H291,"#"),"")</f>
        <v/>
      </c>
      <c r="K280" t="str">
        <f>IF($C280="OK",TEXT(Plantilla!I291,"#"),"")</f>
        <v/>
      </c>
      <c r="L280" t="str">
        <f>IF($C280="OK",TEXT(Plantilla!J291,"#"),"")</f>
        <v/>
      </c>
      <c r="M280" t="str">
        <f>IF($C280="OK",TEXT(Plantilla!K291,"#"),"")</f>
        <v/>
      </c>
      <c r="N280" t="str">
        <f>IF($C280="OK",
   CONCATENATE(YEAR(Plantilla!L291),"-",TEXT(MONTH(Plantilla!L291),"00"),"-",TEXT(DAY(Plantilla!L291),"00")),
"")</f>
        <v/>
      </c>
      <c r="O280" t="str">
        <f>IF($C280="OK",_xlfn.NUMBERVALUE(Plantilla!M291),"")</f>
        <v/>
      </c>
      <c r="P280" t="str">
        <f>IF($C280="OK",
   IF(Plantilla!N291&lt;&gt;"",
      CONCATENATE(YEAR(Plantilla!N291),"-",TEXT(MONTH(Plantilla!N291),"00"),"-",TEXT(DAY(Plantilla!N291),"00")),
   ""),
"")</f>
        <v/>
      </c>
      <c r="Q280" t="str">
        <f>IF($C280="OK",
   VLOOKUP(Plantilla!O291,'Tablas '!$E$4:$F$19,2,FALSE),
"")</f>
        <v/>
      </c>
      <c r="R280" t="str">
        <f>IF($C280="OK",
   VLOOKUP(Plantilla!P291,'Tablas '!$H$4:$I$5,2,FALSE),
"")</f>
        <v/>
      </c>
      <c r="S280" t="str">
        <f>IF($C280="OK",
   VLOOKUP(Plantilla!Q291,'Tablas '!$K$4:$L$8,2,FALSE),
"")</f>
        <v/>
      </c>
      <c r="T280" t="str">
        <f>IF($C280="OK",
   VLOOKUP(Plantilla!R291,'Tablas '!$AE$4:$AF$6,2,FALSE),
"")</f>
        <v/>
      </c>
      <c r="U280" t="str">
        <f>IF($C280="OK",
   VLOOKUP(Plantilla!S291,'Tablas '!$AE$4:$AF$6,2,FALSE),
"")</f>
        <v/>
      </c>
      <c r="V280" t="str">
        <f>IF($C280="OK",TEXT(Plantilla!T291,"#"),"")</f>
        <v/>
      </c>
      <c r="W280" s="84" t="str">
        <f>IF($C280="OK",
   VLOOKUP(Plantilla!U291,'Tablas '!$AM$4:$AN$1126,2,FALSE),
"")</f>
        <v/>
      </c>
      <c r="X280" t="str">
        <f>IF($C280="OK",TEXT(Plantilla!V291,"#"),"")</f>
        <v/>
      </c>
      <c r="Y280" t="str">
        <f>IF($C280="OK",
   CONCATENATE(YEAR(Plantilla!W291),"-",TEXT(MONTH(Plantilla!W291),"00"),"-",TEXT(DAY(Plantilla!W291),"00")),
"")</f>
        <v/>
      </c>
      <c r="Z280" t="str">
        <f>IF($C280="OK",
   CONCATENATE(YEAR(Plantilla!X291),"-",TEXT(MONTH(Plantilla!X291),"00"),"-",TEXT(DAY(Plantilla!X291),"00")),
"")</f>
        <v/>
      </c>
      <c r="AA280" t="str">
        <f>IF($C280="OK",
   TEXT(VLOOKUP(Plantilla!Y291,'Tablas '!$Q$4:$R$9,2,FALSE),"#"),
"")</f>
        <v/>
      </c>
      <c r="AB280" t="str">
        <f>IF($C280="OK",
   CONCATENATE(YEAR(Plantilla!Z291),"-",TEXT(MONTH(Plantilla!Z291),"00"),"-",TEXT(DAY(Plantilla!Z291),"00")),
"")</f>
        <v/>
      </c>
      <c r="AC280" t="str">
        <f>IF($C280="OK",
   TEXT(VLOOKUP(Plantilla!AA291,'Tablas '!$T$4:$U$13,2,FALSE),"#"),
"")</f>
        <v/>
      </c>
      <c r="AD280" t="str">
        <f>IF($C280="OK",TEXT(Plantilla!AB291,"#"),"")</f>
        <v/>
      </c>
      <c r="AE280" t="str">
        <f>IF($C280="OK",
   IF(Plantilla!AC291&lt;&gt;"",
      TEXT(VLOOKUP(Plantilla!AC291,'Tablas '!$W$4:$X$7,2,FALSE),"#"),
   ""),
"")</f>
        <v/>
      </c>
      <c r="AF280" t="str">
        <f>IF($C280="OK",TEXT(Plantilla!AD291,"#"),"")</f>
        <v/>
      </c>
      <c r="AG280" s="6" t="str">
        <f>IF($C280="OK",_xlfn.NUMBERVALUE(Plantilla!AE291),"")</f>
        <v/>
      </c>
      <c r="AH280" s="4" t="str">
        <f>IF($C280="OK",_xlfn.NUMBERVALUE(Plantilla!AF291),"")</f>
        <v/>
      </c>
      <c r="AI280" s="6" t="str">
        <f>IF($C280="OK",_xlfn.NUMBERVALUE(Plantilla!AG291),"")</f>
        <v/>
      </c>
      <c r="AJ280" s="6" t="str">
        <f>IF($C280="OK",_xlfn.NUMBERVALUE(Plantilla!AH291),"")</f>
        <v/>
      </c>
      <c r="AK280" s="6" t="str">
        <f>IF($C280="OK",_xlfn.NUMBERVALUE(Plantilla!AI291),"")</f>
        <v/>
      </c>
      <c r="AL280" s="6" t="str">
        <f>IF($C280="OK",_xlfn.NUMBERVALUE(Plantilla!AJ291),"")</f>
        <v/>
      </c>
      <c r="AM280" s="4" t="str">
        <f>IF($C280="OK",_xlfn.NUMBERVALUE(Plantilla!AK291),"")</f>
        <v/>
      </c>
      <c r="AN280" s="6" t="str">
        <f>IF($C280="OK",_xlfn.NUMBERVALUE(Plantilla!AL291),"")</f>
        <v/>
      </c>
      <c r="AO280" s="4" t="str">
        <f>IF($C280="OK",_xlfn.NUMBERVALUE(Plantilla!AM291),"")</f>
        <v/>
      </c>
      <c r="AP280" s="6" t="str">
        <f>IF($C280="OK",_xlfn.NUMBERVALUE(Plantilla!AN291),"")</f>
        <v/>
      </c>
      <c r="AQ280" s="4" t="str">
        <f>IF($C280="OK",_xlfn.NUMBERVALUE(Plantilla!AO291),"")</f>
        <v/>
      </c>
      <c r="AR280" s="6" t="str">
        <f>IF($C280="OK",_xlfn.NUMBERVALUE(Plantilla!AP291),"")</f>
        <v/>
      </c>
      <c r="AS280" s="4" t="str">
        <f>IF($C280="OK",_xlfn.NUMBERVALUE(Plantilla!AQ291),"")</f>
        <v/>
      </c>
      <c r="AT280" s="6" t="str">
        <f>IF($C280="OK",_xlfn.NUMBERVALUE(Plantilla!AR291),"")</f>
        <v/>
      </c>
      <c r="AU280" s="4" t="str">
        <f>IF($C280="OK",_xlfn.NUMBERVALUE(Plantilla!AS291),"")</f>
        <v/>
      </c>
      <c r="AV280" s="6" t="str">
        <f>IF($C280="OK",_xlfn.NUMBERVALUE(Plantilla!AT291),"")</f>
        <v/>
      </c>
      <c r="AW280" s="4" t="str">
        <f>IF($C280="OK",_xlfn.NUMBERVALUE(Plantilla!AU291),"")</f>
        <v/>
      </c>
      <c r="AX280" s="6" t="str">
        <f>IF($C280="OK",_xlfn.NUMBERVALUE(Plantilla!AV291),"")</f>
        <v/>
      </c>
      <c r="AY280" s="4" t="str">
        <f>IF($C280="OK",_xlfn.NUMBERVALUE(Plantilla!AW291),"")</f>
        <v/>
      </c>
      <c r="AZ280" s="6" t="str">
        <f>IF($C280="OK",_xlfn.NUMBERVALUE(Plantilla!AX291),"")</f>
        <v/>
      </c>
      <c r="BA280" t="str">
        <f>IF($C280="OK",_xlfn.NUMBERVALUE(Plantilla!AY291),"")</f>
        <v/>
      </c>
      <c r="BB280" t="str">
        <f>IF($C280="OK",_xlfn.NUMBERVALUE(Plantilla!AZ291),"")</f>
        <v/>
      </c>
      <c r="BC280" s="4" t="str">
        <f>IF($C280="OK",_xlfn.NUMBERVALUE(Plantilla!BA291),"")</f>
        <v/>
      </c>
      <c r="BD280" s="6" t="str">
        <f>IF($C280="OK",_xlfn.NUMBERVALUE(Plantilla!BB291),"")</f>
        <v/>
      </c>
      <c r="BE280" s="4" t="str">
        <f>IF($C280="OK",_xlfn.NUMBERVALUE(Plantilla!BC291),"")</f>
        <v/>
      </c>
      <c r="BF280" s="6" t="str">
        <f>IF($C280="OK",_xlfn.NUMBERVALUE(Plantilla!BD291),"")</f>
        <v/>
      </c>
      <c r="BG280" s="4" t="str">
        <f>IF($C280="OK",_xlfn.NUMBERVALUE(Plantilla!BE291),"")</f>
        <v/>
      </c>
      <c r="BH280" s="6" t="str">
        <f>IF($C280="OK",_xlfn.NUMBERVALUE(Plantilla!BF291),"")</f>
        <v/>
      </c>
      <c r="BI280" s="110" t="str">
        <f>IF($C280="OK",_xlfn.NUMBERVALUE(Plantilla!BG291),"")</f>
        <v/>
      </c>
      <c r="BJ280" s="6" t="str">
        <f>IF($C280="OK",_xlfn.NUMBERVALUE(Plantilla!BH291),"")</f>
        <v/>
      </c>
      <c r="BK280" s="109" t="str">
        <f>IF($C280="OK",_xlfn.NUMBERVALUE(Plantilla!BI291),"")</f>
        <v/>
      </c>
      <c r="BL280" s="6" t="str">
        <f>IF($C280="OK",
   IF(Plantilla!BJ291&lt;&gt;"",
      TEXT(VLOOKUP(Plantilla!BJ291,'Tablas '!$Z$4:$AA$6,2,FALSE),"#"),
   ""),
"")</f>
        <v/>
      </c>
      <c r="BM280" s="4" t="str">
        <f>IF($C280="OK",_xlfn.NUMBERVALUE(Plantilla!BK291),"")</f>
        <v/>
      </c>
      <c r="BN280" s="4" t="str">
        <f>IF($C280="OK",_xlfn.NUMBERVALUE(Plantilla!BL291),"")</f>
        <v/>
      </c>
      <c r="BO280" s="6" t="str">
        <f>IF($C280="OK",_xlfn.NUMBERVALUE(Plantilla!BM291),"")</f>
        <v/>
      </c>
      <c r="BP280" s="4" t="str">
        <f>IF($C280="OK",_xlfn.NUMBERVALUE(Plantilla!BN291),"")</f>
        <v/>
      </c>
      <c r="BQ280" s="6" t="str">
        <f>IF($C280="OK",_xlfn.NUMBERVALUE(Plantilla!BO291),"")</f>
        <v/>
      </c>
      <c r="BR280" s="4" t="str">
        <f>IF($C280="OK",_xlfn.NUMBERVALUE(Plantilla!BP291),"")</f>
        <v/>
      </c>
      <c r="BS280" s="6" t="str">
        <f>IF($C280="OK",_xlfn.NUMBERVALUE(Plantilla!BQ291),"")</f>
        <v/>
      </c>
      <c r="BT280" s="4" t="str">
        <f>IF($C280="OK",_xlfn.NUMBERVALUE(Plantilla!BR291),"")</f>
        <v/>
      </c>
      <c r="BU280" s="6" t="str">
        <f>IF($C280="OK",_xlfn.NUMBERVALUE(Plantilla!BS291),"")</f>
        <v/>
      </c>
      <c r="BV280" s="6" t="str">
        <f>IF($C280="OK",_xlfn.NUMBERVALUE(Plantilla!BT291),"")</f>
        <v/>
      </c>
      <c r="BW280" s="6" t="str">
        <f>IF($C280="OK",_xlfn.NUMBERVALUE(Plantilla!BU291),"")</f>
        <v/>
      </c>
      <c r="BX280" s="6" t="str">
        <f>IF($C280="OK",_xlfn.NUMBERVALUE(Plantilla!BV291),"")</f>
        <v/>
      </c>
      <c r="BY280" s="6" t="str">
        <f>IF($C280="OK",_xlfn.NUMBERVALUE(Plantilla!BW291),"")</f>
        <v/>
      </c>
      <c r="BZ280" s="6" t="str">
        <f>IF($C280="OK",_xlfn.NUMBERVALUE(Plantilla!BX291),"")</f>
        <v/>
      </c>
      <c r="CA280" s="6" t="str">
        <f>IF($C280="OK",_xlfn.NUMBERVALUE(Plantilla!BY291),"")</f>
        <v/>
      </c>
      <c r="CB280" s="6" t="str">
        <f>IF($C280="OK",_xlfn.NUMBERVALUE(Plantilla!BZ291),"")</f>
        <v/>
      </c>
      <c r="CC280" s="6" t="str">
        <f>IF($C280="OK",_xlfn.NUMBERVALUE(Plantilla!CA291),"")</f>
        <v/>
      </c>
      <c r="CD280" s="6" t="str">
        <f>IF($C280="OK",_xlfn.NUMBERVALUE(Plantilla!CB291),"")</f>
        <v/>
      </c>
      <c r="CE280" s="6" t="str">
        <f>IF($C280="OK",_xlfn.NUMBERVALUE(Plantilla!CC291),"")</f>
        <v/>
      </c>
      <c r="CF280" s="4" t="str">
        <f>IF($C280="OK",_xlfn.NUMBERVALUE(Plantilla!CD291),"")</f>
        <v/>
      </c>
      <c r="CG280" s="6" t="str">
        <f>IF($C280="OK",_xlfn.NUMBERVALUE(Plantilla!CE291),"")</f>
        <v/>
      </c>
      <c r="CH280" s="6" t="str">
        <f>IF($C280="OK",_xlfn.NUMBERVALUE(Plantilla!CF291),"")</f>
        <v/>
      </c>
      <c r="CI280" s="6" t="str">
        <f>IF($C280="OK",_xlfn.NUMBERVALUE(Plantilla!CG291),"")</f>
        <v/>
      </c>
      <c r="CJ280" s="6" t="str">
        <f>IF($C280="OK",_xlfn.NUMBERVALUE(Plantilla!CH291),"")</f>
        <v/>
      </c>
      <c r="CK280" s="6" t="str">
        <f>IF($C280="OK",_xlfn.NUMBERVALUE(Plantilla!CI291),"")</f>
        <v/>
      </c>
      <c r="CL280" s="6" t="str">
        <f>IF($C280="OK",_xlfn.NUMBERVALUE(Plantilla!CJ291),"")</f>
        <v/>
      </c>
      <c r="CM280" t="str">
        <f>IF($C280="OK",TEXT(Plantilla!CK291,"#"),"")</f>
        <v/>
      </c>
      <c r="CN280" s="6" t="str">
        <f>IF($C280="OK",_xlfn.NUMBERVALUE(Plantilla!CL291),"")</f>
        <v/>
      </c>
      <c r="CO280" s="6" t="str">
        <f>IF($C280="OK",_xlfn.NUMBERVALUE(Plantilla!CM291),"")</f>
        <v/>
      </c>
      <c r="CP280" s="110" t="str">
        <f>IF($C280="OK",_xlfn.NUMBERVALUE(Plantilla!CN291),"")</f>
        <v/>
      </c>
      <c r="CQ280" s="6" t="str">
        <f>IF($C280="OK",_xlfn.NUMBERVALUE(Plantilla!CO291),"")</f>
        <v/>
      </c>
      <c r="CR280" s="109" t="str">
        <f>IF($C280="OK",_xlfn.NUMBERVALUE(Plantilla!CP291),"")</f>
        <v/>
      </c>
      <c r="CS280" s="110" t="str">
        <f>IF($C280="OK",_xlfn.NUMBERVALUE(Plantilla!CQ291),"")</f>
        <v/>
      </c>
      <c r="CT280" s="6" t="str">
        <f>IF($C280="OK",_xlfn.NUMBERVALUE(Plantilla!CR291),"")</f>
        <v/>
      </c>
      <c r="CU280" s="109" t="str">
        <f>IF($C280="OK",_xlfn.NUMBERVALUE(Plantilla!CS291),"")</f>
        <v/>
      </c>
      <c r="CV280" s="110" t="str">
        <f>IF($C280="OK",_xlfn.NUMBERVALUE(Plantilla!CT291),"")</f>
        <v/>
      </c>
      <c r="CW280" s="6" t="str">
        <f>IF($C280="OK",_xlfn.NUMBERVALUE(Plantilla!CU291),"")</f>
        <v/>
      </c>
      <c r="CX280" s="82" t="str">
        <f>IF($C280="OK",_xlfn.NUMBERVALUE(Plantilla!CV291),"")</f>
        <v/>
      </c>
      <c r="CY280" s="6" t="str">
        <f>IF($C280="OK",_xlfn.NUMBERVALUE(Plantilla!CW291),"")</f>
        <v/>
      </c>
      <c r="CZ280" s="82" t="str">
        <f>IF($C280="OK",_xlfn.NUMBERVALUE(Plantilla!CX291),"")</f>
        <v/>
      </c>
      <c r="DA280" s="6" t="str">
        <f>IF($C280="OK",_xlfn.NUMBERVALUE(Plantilla!CY291),"")</f>
        <v/>
      </c>
      <c r="DB280" s="109" t="str">
        <f>IF($C280="OK",_xlfn.NUMBERVALUE(Plantilla!CZ291),"")</f>
        <v/>
      </c>
      <c r="DC280" s="6" t="str">
        <f>IF($C280="OK",_xlfn.NUMBERVALUE(Plantilla!DA291),"")</f>
        <v/>
      </c>
      <c r="DD280" s="6" t="str">
        <f>IF($C280="OK",TEXT(Plantilla!DB291,"#"),"")</f>
        <v/>
      </c>
      <c r="DE280" s="6" t="str">
        <f>IF($C280="OK",_xlfn.NUMBERVALUE(Plantilla!DC291),"")</f>
        <v/>
      </c>
      <c r="DF280" s="4" t="str">
        <f>IF($C280="OK",_xlfn.NUMBERVALUE(Plantilla!DD291),"")</f>
        <v/>
      </c>
      <c r="DG280" s="6" t="str">
        <f>IF($C280="OK",_xlfn.NUMBERVALUE(Plantilla!DE291),"")</f>
        <v/>
      </c>
      <c r="DH280" s="6" t="str">
        <f>IF($C280="OK",_xlfn.NUMBERVALUE(Plantilla!DF291),"")</f>
        <v/>
      </c>
      <c r="DI280" s="6" t="str">
        <f>IF($C280="OK",_xlfn.NUMBERVALUE(Plantilla!DG291),"")</f>
        <v/>
      </c>
      <c r="DJ280" s="6" t="str">
        <f>IF($C280="OK",_xlfn.NUMBERVALUE(Plantilla!DH291),"")</f>
        <v/>
      </c>
      <c r="DK280" s="6" t="str">
        <f>IF($C280="OK",_xlfn.NUMBERVALUE(Plantilla!DI291),"")</f>
        <v/>
      </c>
      <c r="DL280" s="6" t="str">
        <f>IF($C280="OK",_xlfn.NUMBERVALUE(Plantilla!DJ291),"")</f>
        <v/>
      </c>
      <c r="DM280" s="6" t="str">
        <f>IF($C280="OK",_xlfn.NUMBERVALUE(Plantilla!DK291),"")</f>
        <v/>
      </c>
      <c r="DN280" s="6" t="str">
        <f>IF($C280="OK",_xlfn.NUMBERVALUE(Plantilla!DL291),"")</f>
        <v/>
      </c>
      <c r="DO280" s="6" t="str">
        <f>IF($C280="OK",_xlfn.NUMBERVALUE(Plantilla!DM291),"")</f>
        <v/>
      </c>
      <c r="DP280" s="6" t="str">
        <f>IF($C280="OK",_xlfn.NUMBERVALUE(Plantilla!DN291),"")</f>
        <v/>
      </c>
      <c r="DQ280" s="6" t="str">
        <f>IF($C280="OK",_xlfn.NUMBERVALUE(Plantilla!DO291),"")</f>
        <v/>
      </c>
      <c r="DR280" s="6" t="str">
        <f>IF($C280="OK",_xlfn.NUMBERVALUE(Plantilla!DP291),"")</f>
        <v/>
      </c>
      <c r="DS280" t="str">
        <f>IF($C280="OK",TEXT(Plantilla!DR291,"#"),"")</f>
        <v/>
      </c>
      <c r="DT280" s="6"/>
    </row>
    <row r="281" spans="1:124" x14ac:dyDescent="0.25">
      <c r="A281" t="str">
        <f>IF(Plantilla!$I$6="¡Perfecto!, Guarda el archivo y adjúntalo a tu interfaz de Nómina Electrónica","OK","Error")</f>
        <v>OK</v>
      </c>
      <c r="B281" t="str">
        <f>IF(Plantilla!$I$6="¡Perfecto!, Guarda el archivo y adjúntalo a tu interfaz de Nómina Electrónica",MID(Plantilla!$D$2,SEARCH("V",Plantilla!$D$2),10),"")</f>
        <v>V2.0</v>
      </c>
      <c r="C281" t="str">
        <f>Plantilla!C292</f>
        <v/>
      </c>
      <c r="D281" t="str">
        <f>IF($C281="OK",Plantilla!B292,"")</f>
        <v/>
      </c>
      <c r="E281" t="str">
        <f>IF($C281="OK",
   VLOOKUP(Plantilla!$E$4,'Tablas '!$AP$4:$AT$6,5,FALSE),
"")</f>
        <v/>
      </c>
      <c r="F281" t="str">
        <f>IF($C281="OK",TEXT(Plantilla!D292,"#"),"")</f>
        <v/>
      </c>
      <c r="G281" t="str">
        <f>IF($C281="OK",
   VLOOKUP(Plantilla!E292,'Tablas '!$B$4:$C$14,2,FALSE),
"")</f>
        <v/>
      </c>
      <c r="H281" t="str">
        <f>IF($C281="OK",TEXT(Plantilla!F292,"#"),"")</f>
        <v/>
      </c>
      <c r="I281" t="str">
        <f>IF($C281="OK",TEXT(Plantilla!G292,"#"),"")</f>
        <v/>
      </c>
      <c r="J281" t="str">
        <f>IF($C281="OK",TEXT(Plantilla!H292,"#"),"")</f>
        <v/>
      </c>
      <c r="K281" t="str">
        <f>IF($C281="OK",TEXT(Plantilla!I292,"#"),"")</f>
        <v/>
      </c>
      <c r="L281" t="str">
        <f>IF($C281="OK",TEXT(Plantilla!J292,"#"),"")</f>
        <v/>
      </c>
      <c r="M281" t="str">
        <f>IF($C281="OK",TEXT(Plantilla!K292,"#"),"")</f>
        <v/>
      </c>
      <c r="N281" t="str">
        <f>IF($C281="OK",
   CONCATENATE(YEAR(Plantilla!L292),"-",TEXT(MONTH(Plantilla!L292),"00"),"-",TEXT(DAY(Plantilla!L292),"00")),
"")</f>
        <v/>
      </c>
      <c r="O281" t="str">
        <f>IF($C281="OK",_xlfn.NUMBERVALUE(Plantilla!M292),"")</f>
        <v/>
      </c>
      <c r="P281" t="str">
        <f>IF($C281="OK",
   IF(Plantilla!N292&lt;&gt;"",
      CONCATENATE(YEAR(Plantilla!N292),"-",TEXT(MONTH(Plantilla!N292),"00"),"-",TEXT(DAY(Plantilla!N292),"00")),
   ""),
"")</f>
        <v/>
      </c>
      <c r="Q281" t="str">
        <f>IF($C281="OK",
   VLOOKUP(Plantilla!O292,'Tablas '!$E$4:$F$19,2,FALSE),
"")</f>
        <v/>
      </c>
      <c r="R281" t="str">
        <f>IF($C281="OK",
   VLOOKUP(Plantilla!P292,'Tablas '!$H$4:$I$5,2,FALSE),
"")</f>
        <v/>
      </c>
      <c r="S281" t="str">
        <f>IF($C281="OK",
   VLOOKUP(Plantilla!Q292,'Tablas '!$K$4:$L$8,2,FALSE),
"")</f>
        <v/>
      </c>
      <c r="T281" t="str">
        <f>IF($C281="OK",
   VLOOKUP(Plantilla!R292,'Tablas '!$AE$4:$AF$6,2,FALSE),
"")</f>
        <v/>
      </c>
      <c r="U281" t="str">
        <f>IF($C281="OK",
   VLOOKUP(Plantilla!S292,'Tablas '!$AE$4:$AF$6,2,FALSE),
"")</f>
        <v/>
      </c>
      <c r="V281" t="str">
        <f>IF($C281="OK",TEXT(Plantilla!T292,"#"),"")</f>
        <v/>
      </c>
      <c r="W281" s="84" t="str">
        <f>IF($C281="OK",
   VLOOKUP(Plantilla!U292,'Tablas '!$AM$4:$AN$1126,2,FALSE),
"")</f>
        <v/>
      </c>
      <c r="X281" t="str">
        <f>IF($C281="OK",TEXT(Plantilla!V292,"#"),"")</f>
        <v/>
      </c>
      <c r="Y281" t="str">
        <f>IF($C281="OK",
   CONCATENATE(YEAR(Plantilla!W292),"-",TEXT(MONTH(Plantilla!W292),"00"),"-",TEXT(DAY(Plantilla!W292),"00")),
"")</f>
        <v/>
      </c>
      <c r="Z281" t="str">
        <f>IF($C281="OK",
   CONCATENATE(YEAR(Plantilla!X292),"-",TEXT(MONTH(Plantilla!X292),"00"),"-",TEXT(DAY(Plantilla!X292),"00")),
"")</f>
        <v/>
      </c>
      <c r="AA281" t="str">
        <f>IF($C281="OK",
   TEXT(VLOOKUP(Plantilla!Y292,'Tablas '!$Q$4:$R$9,2,FALSE),"#"),
"")</f>
        <v/>
      </c>
      <c r="AB281" t="str">
        <f>IF($C281="OK",
   CONCATENATE(YEAR(Plantilla!Z292),"-",TEXT(MONTH(Plantilla!Z292),"00"),"-",TEXT(DAY(Plantilla!Z292),"00")),
"")</f>
        <v/>
      </c>
      <c r="AC281" t="str">
        <f>IF($C281="OK",
   TEXT(VLOOKUP(Plantilla!AA292,'Tablas '!$T$4:$U$13,2,FALSE),"#"),
"")</f>
        <v/>
      </c>
      <c r="AD281" t="str">
        <f>IF($C281="OK",TEXT(Plantilla!AB292,"#"),"")</f>
        <v/>
      </c>
      <c r="AE281" t="str">
        <f>IF($C281="OK",
   IF(Plantilla!AC292&lt;&gt;"",
      TEXT(VLOOKUP(Plantilla!AC292,'Tablas '!$W$4:$X$7,2,FALSE),"#"),
   ""),
"")</f>
        <v/>
      </c>
      <c r="AF281" t="str">
        <f>IF($C281="OK",TEXT(Plantilla!AD292,"#"),"")</f>
        <v/>
      </c>
      <c r="AG281" s="6" t="str">
        <f>IF($C281="OK",_xlfn.NUMBERVALUE(Plantilla!AE292),"")</f>
        <v/>
      </c>
      <c r="AH281" s="4" t="str">
        <f>IF($C281="OK",_xlfn.NUMBERVALUE(Plantilla!AF292),"")</f>
        <v/>
      </c>
      <c r="AI281" s="6" t="str">
        <f>IF($C281="OK",_xlfn.NUMBERVALUE(Plantilla!AG292),"")</f>
        <v/>
      </c>
      <c r="AJ281" s="6" t="str">
        <f>IF($C281="OK",_xlfn.NUMBERVALUE(Plantilla!AH292),"")</f>
        <v/>
      </c>
      <c r="AK281" s="6" t="str">
        <f>IF($C281="OK",_xlfn.NUMBERVALUE(Plantilla!AI292),"")</f>
        <v/>
      </c>
      <c r="AL281" s="6" t="str">
        <f>IF($C281="OK",_xlfn.NUMBERVALUE(Plantilla!AJ292),"")</f>
        <v/>
      </c>
      <c r="AM281" s="4" t="str">
        <f>IF($C281="OK",_xlfn.NUMBERVALUE(Plantilla!AK292),"")</f>
        <v/>
      </c>
      <c r="AN281" s="6" t="str">
        <f>IF($C281="OK",_xlfn.NUMBERVALUE(Plantilla!AL292),"")</f>
        <v/>
      </c>
      <c r="AO281" s="4" t="str">
        <f>IF($C281="OK",_xlfn.NUMBERVALUE(Plantilla!AM292),"")</f>
        <v/>
      </c>
      <c r="AP281" s="6" t="str">
        <f>IF($C281="OK",_xlfn.NUMBERVALUE(Plantilla!AN292),"")</f>
        <v/>
      </c>
      <c r="AQ281" s="4" t="str">
        <f>IF($C281="OK",_xlfn.NUMBERVALUE(Plantilla!AO292),"")</f>
        <v/>
      </c>
      <c r="AR281" s="6" t="str">
        <f>IF($C281="OK",_xlfn.NUMBERVALUE(Plantilla!AP292),"")</f>
        <v/>
      </c>
      <c r="AS281" s="4" t="str">
        <f>IF($C281="OK",_xlfn.NUMBERVALUE(Plantilla!AQ292),"")</f>
        <v/>
      </c>
      <c r="AT281" s="6" t="str">
        <f>IF($C281="OK",_xlfn.NUMBERVALUE(Plantilla!AR292),"")</f>
        <v/>
      </c>
      <c r="AU281" s="4" t="str">
        <f>IF($C281="OK",_xlfn.NUMBERVALUE(Plantilla!AS292),"")</f>
        <v/>
      </c>
      <c r="AV281" s="6" t="str">
        <f>IF($C281="OK",_xlfn.NUMBERVALUE(Plantilla!AT292),"")</f>
        <v/>
      </c>
      <c r="AW281" s="4" t="str">
        <f>IF($C281="OK",_xlfn.NUMBERVALUE(Plantilla!AU292),"")</f>
        <v/>
      </c>
      <c r="AX281" s="6" t="str">
        <f>IF($C281="OK",_xlfn.NUMBERVALUE(Plantilla!AV292),"")</f>
        <v/>
      </c>
      <c r="AY281" s="4" t="str">
        <f>IF($C281="OK",_xlfn.NUMBERVALUE(Plantilla!AW292),"")</f>
        <v/>
      </c>
      <c r="AZ281" s="6" t="str">
        <f>IF($C281="OK",_xlfn.NUMBERVALUE(Plantilla!AX292),"")</f>
        <v/>
      </c>
      <c r="BA281" t="str">
        <f>IF($C281="OK",_xlfn.NUMBERVALUE(Plantilla!AY292),"")</f>
        <v/>
      </c>
      <c r="BB281" t="str">
        <f>IF($C281="OK",_xlfn.NUMBERVALUE(Plantilla!AZ292),"")</f>
        <v/>
      </c>
      <c r="BC281" s="4" t="str">
        <f>IF($C281="OK",_xlfn.NUMBERVALUE(Plantilla!BA292),"")</f>
        <v/>
      </c>
      <c r="BD281" s="6" t="str">
        <f>IF($C281="OK",_xlfn.NUMBERVALUE(Plantilla!BB292),"")</f>
        <v/>
      </c>
      <c r="BE281" s="4" t="str">
        <f>IF($C281="OK",_xlfn.NUMBERVALUE(Plantilla!BC292),"")</f>
        <v/>
      </c>
      <c r="BF281" s="6" t="str">
        <f>IF($C281="OK",_xlfn.NUMBERVALUE(Plantilla!BD292),"")</f>
        <v/>
      </c>
      <c r="BG281" s="4" t="str">
        <f>IF($C281="OK",_xlfn.NUMBERVALUE(Plantilla!BE292),"")</f>
        <v/>
      </c>
      <c r="BH281" s="6" t="str">
        <f>IF($C281="OK",_xlfn.NUMBERVALUE(Plantilla!BF292),"")</f>
        <v/>
      </c>
      <c r="BI281" s="110" t="str">
        <f>IF($C281="OK",_xlfn.NUMBERVALUE(Plantilla!BG292),"")</f>
        <v/>
      </c>
      <c r="BJ281" s="6" t="str">
        <f>IF($C281="OK",_xlfn.NUMBERVALUE(Plantilla!BH292),"")</f>
        <v/>
      </c>
      <c r="BK281" s="109" t="str">
        <f>IF($C281="OK",_xlfn.NUMBERVALUE(Plantilla!BI292),"")</f>
        <v/>
      </c>
      <c r="BL281" s="6" t="str">
        <f>IF($C281="OK",
   IF(Plantilla!BJ292&lt;&gt;"",
      TEXT(VLOOKUP(Plantilla!BJ292,'Tablas '!$Z$4:$AA$6,2,FALSE),"#"),
   ""),
"")</f>
        <v/>
      </c>
      <c r="BM281" s="4" t="str">
        <f>IF($C281="OK",_xlfn.NUMBERVALUE(Plantilla!BK292),"")</f>
        <v/>
      </c>
      <c r="BN281" s="4" t="str">
        <f>IF($C281="OK",_xlfn.NUMBERVALUE(Plantilla!BL292),"")</f>
        <v/>
      </c>
      <c r="BO281" s="6" t="str">
        <f>IF($C281="OK",_xlfn.NUMBERVALUE(Plantilla!BM292),"")</f>
        <v/>
      </c>
      <c r="BP281" s="4" t="str">
        <f>IF($C281="OK",_xlfn.NUMBERVALUE(Plantilla!BN292),"")</f>
        <v/>
      </c>
      <c r="BQ281" s="6" t="str">
        <f>IF($C281="OK",_xlfn.NUMBERVALUE(Plantilla!BO292),"")</f>
        <v/>
      </c>
      <c r="BR281" s="4" t="str">
        <f>IF($C281="OK",_xlfn.NUMBERVALUE(Plantilla!BP292),"")</f>
        <v/>
      </c>
      <c r="BS281" s="6" t="str">
        <f>IF($C281="OK",_xlfn.NUMBERVALUE(Plantilla!BQ292),"")</f>
        <v/>
      </c>
      <c r="BT281" s="4" t="str">
        <f>IF($C281="OK",_xlfn.NUMBERVALUE(Plantilla!BR292),"")</f>
        <v/>
      </c>
      <c r="BU281" s="6" t="str">
        <f>IF($C281="OK",_xlfn.NUMBERVALUE(Plantilla!BS292),"")</f>
        <v/>
      </c>
      <c r="BV281" s="6" t="str">
        <f>IF($C281="OK",_xlfn.NUMBERVALUE(Plantilla!BT292),"")</f>
        <v/>
      </c>
      <c r="BW281" s="6" t="str">
        <f>IF($C281="OK",_xlfn.NUMBERVALUE(Plantilla!BU292),"")</f>
        <v/>
      </c>
      <c r="BX281" s="6" t="str">
        <f>IF($C281="OK",_xlfn.NUMBERVALUE(Plantilla!BV292),"")</f>
        <v/>
      </c>
      <c r="BY281" s="6" t="str">
        <f>IF($C281="OK",_xlfn.NUMBERVALUE(Plantilla!BW292),"")</f>
        <v/>
      </c>
      <c r="BZ281" s="6" t="str">
        <f>IF($C281="OK",_xlfn.NUMBERVALUE(Plantilla!BX292),"")</f>
        <v/>
      </c>
      <c r="CA281" s="6" t="str">
        <f>IF($C281="OK",_xlfn.NUMBERVALUE(Plantilla!BY292),"")</f>
        <v/>
      </c>
      <c r="CB281" s="6" t="str">
        <f>IF($C281="OK",_xlfn.NUMBERVALUE(Plantilla!BZ292),"")</f>
        <v/>
      </c>
      <c r="CC281" s="6" t="str">
        <f>IF($C281="OK",_xlfn.NUMBERVALUE(Plantilla!CA292),"")</f>
        <v/>
      </c>
      <c r="CD281" s="6" t="str">
        <f>IF($C281="OK",_xlfn.NUMBERVALUE(Plantilla!CB292),"")</f>
        <v/>
      </c>
      <c r="CE281" s="6" t="str">
        <f>IF($C281="OK",_xlfn.NUMBERVALUE(Plantilla!CC292),"")</f>
        <v/>
      </c>
      <c r="CF281" s="4" t="str">
        <f>IF($C281="OK",_xlfn.NUMBERVALUE(Plantilla!CD292),"")</f>
        <v/>
      </c>
      <c r="CG281" s="6" t="str">
        <f>IF($C281="OK",_xlfn.NUMBERVALUE(Plantilla!CE292),"")</f>
        <v/>
      </c>
      <c r="CH281" s="6" t="str">
        <f>IF($C281="OK",_xlfn.NUMBERVALUE(Plantilla!CF292),"")</f>
        <v/>
      </c>
      <c r="CI281" s="6" t="str">
        <f>IF($C281="OK",_xlfn.NUMBERVALUE(Plantilla!CG292),"")</f>
        <v/>
      </c>
      <c r="CJ281" s="6" t="str">
        <f>IF($C281="OK",_xlfn.NUMBERVALUE(Plantilla!CH292),"")</f>
        <v/>
      </c>
      <c r="CK281" s="6" t="str">
        <f>IF($C281="OK",_xlfn.NUMBERVALUE(Plantilla!CI292),"")</f>
        <v/>
      </c>
      <c r="CL281" s="6" t="str">
        <f>IF($C281="OK",_xlfn.NUMBERVALUE(Plantilla!CJ292),"")</f>
        <v/>
      </c>
      <c r="CM281" t="str">
        <f>IF($C281="OK",TEXT(Plantilla!CK292,"#"),"")</f>
        <v/>
      </c>
      <c r="CN281" s="6" t="str">
        <f>IF($C281="OK",_xlfn.NUMBERVALUE(Plantilla!CL292),"")</f>
        <v/>
      </c>
      <c r="CO281" s="6" t="str">
        <f>IF($C281="OK",_xlfn.NUMBERVALUE(Plantilla!CM292),"")</f>
        <v/>
      </c>
      <c r="CP281" s="110" t="str">
        <f>IF($C281="OK",_xlfn.NUMBERVALUE(Plantilla!CN292),"")</f>
        <v/>
      </c>
      <c r="CQ281" s="6" t="str">
        <f>IF($C281="OK",_xlfn.NUMBERVALUE(Plantilla!CO292),"")</f>
        <v/>
      </c>
      <c r="CR281" s="109" t="str">
        <f>IF($C281="OK",_xlfn.NUMBERVALUE(Plantilla!CP292),"")</f>
        <v/>
      </c>
      <c r="CS281" s="110" t="str">
        <f>IF($C281="OK",_xlfn.NUMBERVALUE(Plantilla!CQ292),"")</f>
        <v/>
      </c>
      <c r="CT281" s="6" t="str">
        <f>IF($C281="OK",_xlfn.NUMBERVALUE(Plantilla!CR292),"")</f>
        <v/>
      </c>
      <c r="CU281" s="109" t="str">
        <f>IF($C281="OK",_xlfn.NUMBERVALUE(Plantilla!CS292),"")</f>
        <v/>
      </c>
      <c r="CV281" s="110" t="str">
        <f>IF($C281="OK",_xlfn.NUMBERVALUE(Plantilla!CT292),"")</f>
        <v/>
      </c>
      <c r="CW281" s="6" t="str">
        <f>IF($C281="OK",_xlfn.NUMBERVALUE(Plantilla!CU292),"")</f>
        <v/>
      </c>
      <c r="CX281" s="82" t="str">
        <f>IF($C281="OK",_xlfn.NUMBERVALUE(Plantilla!CV292),"")</f>
        <v/>
      </c>
      <c r="CY281" s="6" t="str">
        <f>IF($C281="OK",_xlfn.NUMBERVALUE(Plantilla!CW292),"")</f>
        <v/>
      </c>
      <c r="CZ281" s="82" t="str">
        <f>IF($C281="OK",_xlfn.NUMBERVALUE(Plantilla!CX292),"")</f>
        <v/>
      </c>
      <c r="DA281" s="6" t="str">
        <f>IF($C281="OK",_xlfn.NUMBERVALUE(Plantilla!CY292),"")</f>
        <v/>
      </c>
      <c r="DB281" s="109" t="str">
        <f>IF($C281="OK",_xlfn.NUMBERVALUE(Plantilla!CZ292),"")</f>
        <v/>
      </c>
      <c r="DC281" s="6" t="str">
        <f>IF($C281="OK",_xlfn.NUMBERVALUE(Plantilla!DA292),"")</f>
        <v/>
      </c>
      <c r="DD281" s="6" t="str">
        <f>IF($C281="OK",TEXT(Plantilla!DB292,"#"),"")</f>
        <v/>
      </c>
      <c r="DE281" s="6" t="str">
        <f>IF($C281="OK",_xlfn.NUMBERVALUE(Plantilla!DC292),"")</f>
        <v/>
      </c>
      <c r="DF281" s="4" t="str">
        <f>IF($C281="OK",_xlfn.NUMBERVALUE(Plantilla!DD292),"")</f>
        <v/>
      </c>
      <c r="DG281" s="6" t="str">
        <f>IF($C281="OK",_xlfn.NUMBERVALUE(Plantilla!DE292),"")</f>
        <v/>
      </c>
      <c r="DH281" s="6" t="str">
        <f>IF($C281="OK",_xlfn.NUMBERVALUE(Plantilla!DF292),"")</f>
        <v/>
      </c>
      <c r="DI281" s="6" t="str">
        <f>IF($C281="OK",_xlfn.NUMBERVALUE(Plantilla!DG292),"")</f>
        <v/>
      </c>
      <c r="DJ281" s="6" t="str">
        <f>IF($C281="OK",_xlfn.NUMBERVALUE(Plantilla!DH292),"")</f>
        <v/>
      </c>
      <c r="DK281" s="6" t="str">
        <f>IF($C281="OK",_xlfn.NUMBERVALUE(Plantilla!DI292),"")</f>
        <v/>
      </c>
      <c r="DL281" s="6" t="str">
        <f>IF($C281="OK",_xlfn.NUMBERVALUE(Plantilla!DJ292),"")</f>
        <v/>
      </c>
      <c r="DM281" s="6" t="str">
        <f>IF($C281="OK",_xlfn.NUMBERVALUE(Plantilla!DK292),"")</f>
        <v/>
      </c>
      <c r="DN281" s="6" t="str">
        <f>IF($C281="OK",_xlfn.NUMBERVALUE(Plantilla!DL292),"")</f>
        <v/>
      </c>
      <c r="DO281" s="6" t="str">
        <f>IF($C281="OK",_xlfn.NUMBERVALUE(Plantilla!DM292),"")</f>
        <v/>
      </c>
      <c r="DP281" s="6" t="str">
        <f>IF($C281="OK",_xlfn.NUMBERVALUE(Plantilla!DN292),"")</f>
        <v/>
      </c>
      <c r="DQ281" s="6" t="str">
        <f>IF($C281="OK",_xlfn.NUMBERVALUE(Plantilla!DO292),"")</f>
        <v/>
      </c>
      <c r="DR281" s="6" t="str">
        <f>IF($C281="OK",_xlfn.NUMBERVALUE(Plantilla!DP292),"")</f>
        <v/>
      </c>
      <c r="DS281" t="str">
        <f>IF($C281="OK",TEXT(Plantilla!DR292,"#"),"")</f>
        <v/>
      </c>
      <c r="DT281" s="6"/>
    </row>
    <row r="282" spans="1:124" x14ac:dyDescent="0.25">
      <c r="A282" t="str">
        <f>IF(Plantilla!$I$6="¡Perfecto!, Guarda el archivo y adjúntalo a tu interfaz de Nómina Electrónica","OK","Error")</f>
        <v>OK</v>
      </c>
      <c r="B282" t="str">
        <f>IF(Plantilla!$I$6="¡Perfecto!, Guarda el archivo y adjúntalo a tu interfaz de Nómina Electrónica",MID(Plantilla!$D$2,SEARCH("V",Plantilla!$D$2),10),"")</f>
        <v>V2.0</v>
      </c>
      <c r="C282" t="str">
        <f>Plantilla!C293</f>
        <v/>
      </c>
      <c r="D282" t="str">
        <f>IF($C282="OK",Plantilla!B293,"")</f>
        <v/>
      </c>
      <c r="E282" t="str">
        <f>IF($C282="OK",
   VLOOKUP(Plantilla!$E$4,'Tablas '!$AP$4:$AT$6,5,FALSE),
"")</f>
        <v/>
      </c>
      <c r="F282" t="str">
        <f>IF($C282="OK",TEXT(Plantilla!D293,"#"),"")</f>
        <v/>
      </c>
      <c r="G282" t="str">
        <f>IF($C282="OK",
   VLOOKUP(Plantilla!E293,'Tablas '!$B$4:$C$14,2,FALSE),
"")</f>
        <v/>
      </c>
      <c r="H282" t="str">
        <f>IF($C282="OK",TEXT(Plantilla!F293,"#"),"")</f>
        <v/>
      </c>
      <c r="I282" t="str">
        <f>IF($C282="OK",TEXT(Plantilla!G293,"#"),"")</f>
        <v/>
      </c>
      <c r="J282" t="str">
        <f>IF($C282="OK",TEXT(Plantilla!H293,"#"),"")</f>
        <v/>
      </c>
      <c r="K282" t="str">
        <f>IF($C282="OK",TEXT(Plantilla!I293,"#"),"")</f>
        <v/>
      </c>
      <c r="L282" t="str">
        <f>IF($C282="OK",TEXT(Plantilla!J293,"#"),"")</f>
        <v/>
      </c>
      <c r="M282" t="str">
        <f>IF($C282="OK",TEXT(Plantilla!K293,"#"),"")</f>
        <v/>
      </c>
      <c r="N282" t="str">
        <f>IF($C282="OK",
   CONCATENATE(YEAR(Plantilla!L293),"-",TEXT(MONTH(Plantilla!L293),"00"),"-",TEXT(DAY(Plantilla!L293),"00")),
"")</f>
        <v/>
      </c>
      <c r="O282" t="str">
        <f>IF($C282="OK",_xlfn.NUMBERVALUE(Plantilla!M293),"")</f>
        <v/>
      </c>
      <c r="P282" t="str">
        <f>IF($C282="OK",
   IF(Plantilla!N293&lt;&gt;"",
      CONCATENATE(YEAR(Plantilla!N293),"-",TEXT(MONTH(Plantilla!N293),"00"),"-",TEXT(DAY(Plantilla!N293),"00")),
   ""),
"")</f>
        <v/>
      </c>
      <c r="Q282" t="str">
        <f>IF($C282="OK",
   VLOOKUP(Plantilla!O293,'Tablas '!$E$4:$F$19,2,FALSE),
"")</f>
        <v/>
      </c>
      <c r="R282" t="str">
        <f>IF($C282="OK",
   VLOOKUP(Plantilla!P293,'Tablas '!$H$4:$I$5,2,FALSE),
"")</f>
        <v/>
      </c>
      <c r="S282" t="str">
        <f>IF($C282="OK",
   VLOOKUP(Plantilla!Q293,'Tablas '!$K$4:$L$8,2,FALSE),
"")</f>
        <v/>
      </c>
      <c r="T282" t="str">
        <f>IF($C282="OK",
   VLOOKUP(Plantilla!R293,'Tablas '!$AE$4:$AF$6,2,FALSE),
"")</f>
        <v/>
      </c>
      <c r="U282" t="str">
        <f>IF($C282="OK",
   VLOOKUP(Plantilla!S293,'Tablas '!$AE$4:$AF$6,2,FALSE),
"")</f>
        <v/>
      </c>
      <c r="V282" t="str">
        <f>IF($C282="OK",TEXT(Plantilla!T293,"#"),"")</f>
        <v/>
      </c>
      <c r="W282" s="84" t="str">
        <f>IF($C282="OK",
   VLOOKUP(Plantilla!U293,'Tablas '!$AM$4:$AN$1126,2,FALSE),
"")</f>
        <v/>
      </c>
      <c r="X282" t="str">
        <f>IF($C282="OK",TEXT(Plantilla!V293,"#"),"")</f>
        <v/>
      </c>
      <c r="Y282" t="str">
        <f>IF($C282="OK",
   CONCATENATE(YEAR(Plantilla!W293),"-",TEXT(MONTH(Plantilla!W293),"00"),"-",TEXT(DAY(Plantilla!W293),"00")),
"")</f>
        <v/>
      </c>
      <c r="Z282" t="str">
        <f>IF($C282="OK",
   CONCATENATE(YEAR(Plantilla!X293),"-",TEXT(MONTH(Plantilla!X293),"00"),"-",TEXT(DAY(Plantilla!X293),"00")),
"")</f>
        <v/>
      </c>
      <c r="AA282" t="str">
        <f>IF($C282="OK",
   TEXT(VLOOKUP(Plantilla!Y293,'Tablas '!$Q$4:$R$9,2,FALSE),"#"),
"")</f>
        <v/>
      </c>
      <c r="AB282" t="str">
        <f>IF($C282="OK",
   CONCATENATE(YEAR(Plantilla!Z293),"-",TEXT(MONTH(Plantilla!Z293),"00"),"-",TEXT(DAY(Plantilla!Z293),"00")),
"")</f>
        <v/>
      </c>
      <c r="AC282" t="str">
        <f>IF($C282="OK",
   TEXT(VLOOKUP(Plantilla!AA293,'Tablas '!$T$4:$U$13,2,FALSE),"#"),
"")</f>
        <v/>
      </c>
      <c r="AD282" t="str">
        <f>IF($C282="OK",TEXT(Plantilla!AB293,"#"),"")</f>
        <v/>
      </c>
      <c r="AE282" t="str">
        <f>IF($C282="OK",
   IF(Plantilla!AC293&lt;&gt;"",
      TEXT(VLOOKUP(Plantilla!AC293,'Tablas '!$W$4:$X$7,2,FALSE),"#"),
   ""),
"")</f>
        <v/>
      </c>
      <c r="AF282" t="str">
        <f>IF($C282="OK",TEXT(Plantilla!AD293,"#"),"")</f>
        <v/>
      </c>
      <c r="AG282" s="6" t="str">
        <f>IF($C282="OK",_xlfn.NUMBERVALUE(Plantilla!AE293),"")</f>
        <v/>
      </c>
      <c r="AH282" s="4" t="str">
        <f>IF($C282="OK",_xlfn.NUMBERVALUE(Plantilla!AF293),"")</f>
        <v/>
      </c>
      <c r="AI282" s="6" t="str">
        <f>IF($C282="OK",_xlfn.NUMBERVALUE(Plantilla!AG293),"")</f>
        <v/>
      </c>
      <c r="AJ282" s="6" t="str">
        <f>IF($C282="OK",_xlfn.NUMBERVALUE(Plantilla!AH293),"")</f>
        <v/>
      </c>
      <c r="AK282" s="6" t="str">
        <f>IF($C282="OK",_xlfn.NUMBERVALUE(Plantilla!AI293),"")</f>
        <v/>
      </c>
      <c r="AL282" s="6" t="str">
        <f>IF($C282="OK",_xlfn.NUMBERVALUE(Plantilla!AJ293),"")</f>
        <v/>
      </c>
      <c r="AM282" s="4" t="str">
        <f>IF($C282="OK",_xlfn.NUMBERVALUE(Plantilla!AK293),"")</f>
        <v/>
      </c>
      <c r="AN282" s="6" t="str">
        <f>IF($C282="OK",_xlfn.NUMBERVALUE(Plantilla!AL293),"")</f>
        <v/>
      </c>
      <c r="AO282" s="4" t="str">
        <f>IF($C282="OK",_xlfn.NUMBERVALUE(Plantilla!AM293),"")</f>
        <v/>
      </c>
      <c r="AP282" s="6" t="str">
        <f>IF($C282="OK",_xlfn.NUMBERVALUE(Plantilla!AN293),"")</f>
        <v/>
      </c>
      <c r="AQ282" s="4" t="str">
        <f>IF($C282="OK",_xlfn.NUMBERVALUE(Plantilla!AO293),"")</f>
        <v/>
      </c>
      <c r="AR282" s="6" t="str">
        <f>IF($C282="OK",_xlfn.NUMBERVALUE(Plantilla!AP293),"")</f>
        <v/>
      </c>
      <c r="AS282" s="4" t="str">
        <f>IF($C282="OK",_xlfn.NUMBERVALUE(Plantilla!AQ293),"")</f>
        <v/>
      </c>
      <c r="AT282" s="6" t="str">
        <f>IF($C282="OK",_xlfn.NUMBERVALUE(Plantilla!AR293),"")</f>
        <v/>
      </c>
      <c r="AU282" s="4" t="str">
        <f>IF($C282="OK",_xlfn.NUMBERVALUE(Plantilla!AS293),"")</f>
        <v/>
      </c>
      <c r="AV282" s="6" t="str">
        <f>IF($C282="OK",_xlfn.NUMBERVALUE(Plantilla!AT293),"")</f>
        <v/>
      </c>
      <c r="AW282" s="4" t="str">
        <f>IF($C282="OK",_xlfn.NUMBERVALUE(Plantilla!AU293),"")</f>
        <v/>
      </c>
      <c r="AX282" s="6" t="str">
        <f>IF($C282="OK",_xlfn.NUMBERVALUE(Plantilla!AV293),"")</f>
        <v/>
      </c>
      <c r="AY282" s="4" t="str">
        <f>IF($C282="OK",_xlfn.NUMBERVALUE(Plantilla!AW293),"")</f>
        <v/>
      </c>
      <c r="AZ282" s="6" t="str">
        <f>IF($C282="OK",_xlfn.NUMBERVALUE(Plantilla!AX293),"")</f>
        <v/>
      </c>
      <c r="BA282" t="str">
        <f>IF($C282="OK",_xlfn.NUMBERVALUE(Plantilla!AY293),"")</f>
        <v/>
      </c>
      <c r="BB282" t="str">
        <f>IF($C282="OK",_xlfn.NUMBERVALUE(Plantilla!AZ293),"")</f>
        <v/>
      </c>
      <c r="BC282" s="4" t="str">
        <f>IF($C282="OK",_xlfn.NUMBERVALUE(Plantilla!BA293),"")</f>
        <v/>
      </c>
      <c r="BD282" s="6" t="str">
        <f>IF($C282="OK",_xlfn.NUMBERVALUE(Plantilla!BB293),"")</f>
        <v/>
      </c>
      <c r="BE282" s="4" t="str">
        <f>IF($C282="OK",_xlfn.NUMBERVALUE(Plantilla!BC293),"")</f>
        <v/>
      </c>
      <c r="BF282" s="6" t="str">
        <f>IF($C282="OK",_xlfn.NUMBERVALUE(Plantilla!BD293),"")</f>
        <v/>
      </c>
      <c r="BG282" s="4" t="str">
        <f>IF($C282="OK",_xlfn.NUMBERVALUE(Plantilla!BE293),"")</f>
        <v/>
      </c>
      <c r="BH282" s="6" t="str">
        <f>IF($C282="OK",_xlfn.NUMBERVALUE(Plantilla!BF293),"")</f>
        <v/>
      </c>
      <c r="BI282" s="110" t="str">
        <f>IF($C282="OK",_xlfn.NUMBERVALUE(Plantilla!BG293),"")</f>
        <v/>
      </c>
      <c r="BJ282" s="6" t="str">
        <f>IF($C282="OK",_xlfn.NUMBERVALUE(Plantilla!BH293),"")</f>
        <v/>
      </c>
      <c r="BK282" s="109" t="str">
        <f>IF($C282="OK",_xlfn.NUMBERVALUE(Plantilla!BI293),"")</f>
        <v/>
      </c>
      <c r="BL282" s="6" t="str">
        <f>IF($C282="OK",
   IF(Plantilla!BJ293&lt;&gt;"",
      TEXT(VLOOKUP(Plantilla!BJ293,'Tablas '!$Z$4:$AA$6,2,FALSE),"#"),
   ""),
"")</f>
        <v/>
      </c>
      <c r="BM282" s="4" t="str">
        <f>IF($C282="OK",_xlfn.NUMBERVALUE(Plantilla!BK293),"")</f>
        <v/>
      </c>
      <c r="BN282" s="4" t="str">
        <f>IF($C282="OK",_xlfn.NUMBERVALUE(Plantilla!BL293),"")</f>
        <v/>
      </c>
      <c r="BO282" s="6" t="str">
        <f>IF($C282="OK",_xlfn.NUMBERVALUE(Plantilla!BM293),"")</f>
        <v/>
      </c>
      <c r="BP282" s="4" t="str">
        <f>IF($C282="OK",_xlfn.NUMBERVALUE(Plantilla!BN293),"")</f>
        <v/>
      </c>
      <c r="BQ282" s="6" t="str">
        <f>IF($C282="OK",_xlfn.NUMBERVALUE(Plantilla!BO293),"")</f>
        <v/>
      </c>
      <c r="BR282" s="4" t="str">
        <f>IF($C282="OK",_xlfn.NUMBERVALUE(Plantilla!BP293),"")</f>
        <v/>
      </c>
      <c r="BS282" s="6" t="str">
        <f>IF($C282="OK",_xlfn.NUMBERVALUE(Plantilla!BQ293),"")</f>
        <v/>
      </c>
      <c r="BT282" s="4" t="str">
        <f>IF($C282="OK",_xlfn.NUMBERVALUE(Plantilla!BR293),"")</f>
        <v/>
      </c>
      <c r="BU282" s="6" t="str">
        <f>IF($C282="OK",_xlfn.NUMBERVALUE(Plantilla!BS293),"")</f>
        <v/>
      </c>
      <c r="BV282" s="6" t="str">
        <f>IF($C282="OK",_xlfn.NUMBERVALUE(Plantilla!BT293),"")</f>
        <v/>
      </c>
      <c r="BW282" s="6" t="str">
        <f>IF($C282="OK",_xlfn.NUMBERVALUE(Plantilla!BU293),"")</f>
        <v/>
      </c>
      <c r="BX282" s="6" t="str">
        <f>IF($C282="OK",_xlfn.NUMBERVALUE(Plantilla!BV293),"")</f>
        <v/>
      </c>
      <c r="BY282" s="6" t="str">
        <f>IF($C282="OK",_xlfn.NUMBERVALUE(Plantilla!BW293),"")</f>
        <v/>
      </c>
      <c r="BZ282" s="6" t="str">
        <f>IF($C282="OK",_xlfn.NUMBERVALUE(Plantilla!BX293),"")</f>
        <v/>
      </c>
      <c r="CA282" s="6" t="str">
        <f>IF($C282="OK",_xlfn.NUMBERVALUE(Plantilla!BY293),"")</f>
        <v/>
      </c>
      <c r="CB282" s="6" t="str">
        <f>IF($C282="OK",_xlfn.NUMBERVALUE(Plantilla!BZ293),"")</f>
        <v/>
      </c>
      <c r="CC282" s="6" t="str">
        <f>IF($C282="OK",_xlfn.NUMBERVALUE(Plantilla!CA293),"")</f>
        <v/>
      </c>
      <c r="CD282" s="6" t="str">
        <f>IF($C282="OK",_xlfn.NUMBERVALUE(Plantilla!CB293),"")</f>
        <v/>
      </c>
      <c r="CE282" s="6" t="str">
        <f>IF($C282="OK",_xlfn.NUMBERVALUE(Plantilla!CC293),"")</f>
        <v/>
      </c>
      <c r="CF282" s="4" t="str">
        <f>IF($C282="OK",_xlfn.NUMBERVALUE(Plantilla!CD293),"")</f>
        <v/>
      </c>
      <c r="CG282" s="6" t="str">
        <f>IF($C282="OK",_xlfn.NUMBERVALUE(Plantilla!CE293),"")</f>
        <v/>
      </c>
      <c r="CH282" s="6" t="str">
        <f>IF($C282="OK",_xlfn.NUMBERVALUE(Plantilla!CF293),"")</f>
        <v/>
      </c>
      <c r="CI282" s="6" t="str">
        <f>IF($C282="OK",_xlfn.NUMBERVALUE(Plantilla!CG293),"")</f>
        <v/>
      </c>
      <c r="CJ282" s="6" t="str">
        <f>IF($C282="OK",_xlfn.NUMBERVALUE(Plantilla!CH293),"")</f>
        <v/>
      </c>
      <c r="CK282" s="6" t="str">
        <f>IF($C282="OK",_xlfn.NUMBERVALUE(Plantilla!CI293),"")</f>
        <v/>
      </c>
      <c r="CL282" s="6" t="str">
        <f>IF($C282="OK",_xlfn.NUMBERVALUE(Plantilla!CJ293),"")</f>
        <v/>
      </c>
      <c r="CM282" t="str">
        <f>IF($C282="OK",TEXT(Plantilla!CK293,"#"),"")</f>
        <v/>
      </c>
      <c r="CN282" s="6" t="str">
        <f>IF($C282="OK",_xlfn.NUMBERVALUE(Plantilla!CL293),"")</f>
        <v/>
      </c>
      <c r="CO282" s="6" t="str">
        <f>IF($C282="OK",_xlfn.NUMBERVALUE(Plantilla!CM293),"")</f>
        <v/>
      </c>
      <c r="CP282" s="110" t="str">
        <f>IF($C282="OK",_xlfn.NUMBERVALUE(Plantilla!CN293),"")</f>
        <v/>
      </c>
      <c r="CQ282" s="6" t="str">
        <f>IF($C282="OK",_xlfn.NUMBERVALUE(Plantilla!CO293),"")</f>
        <v/>
      </c>
      <c r="CR282" s="109" t="str">
        <f>IF($C282="OK",_xlfn.NUMBERVALUE(Plantilla!CP293),"")</f>
        <v/>
      </c>
      <c r="CS282" s="110" t="str">
        <f>IF($C282="OK",_xlfn.NUMBERVALUE(Plantilla!CQ293),"")</f>
        <v/>
      </c>
      <c r="CT282" s="6" t="str">
        <f>IF($C282="OK",_xlfn.NUMBERVALUE(Plantilla!CR293),"")</f>
        <v/>
      </c>
      <c r="CU282" s="109" t="str">
        <f>IF($C282="OK",_xlfn.NUMBERVALUE(Plantilla!CS293),"")</f>
        <v/>
      </c>
      <c r="CV282" s="110" t="str">
        <f>IF($C282="OK",_xlfn.NUMBERVALUE(Plantilla!CT293),"")</f>
        <v/>
      </c>
      <c r="CW282" s="6" t="str">
        <f>IF($C282="OK",_xlfn.NUMBERVALUE(Plantilla!CU293),"")</f>
        <v/>
      </c>
      <c r="CX282" s="82" t="str">
        <f>IF($C282="OK",_xlfn.NUMBERVALUE(Plantilla!CV293),"")</f>
        <v/>
      </c>
      <c r="CY282" s="6" t="str">
        <f>IF($C282="OK",_xlfn.NUMBERVALUE(Plantilla!CW293),"")</f>
        <v/>
      </c>
      <c r="CZ282" s="82" t="str">
        <f>IF($C282="OK",_xlfn.NUMBERVALUE(Plantilla!CX293),"")</f>
        <v/>
      </c>
      <c r="DA282" s="6" t="str">
        <f>IF($C282="OK",_xlfn.NUMBERVALUE(Plantilla!CY293),"")</f>
        <v/>
      </c>
      <c r="DB282" s="109" t="str">
        <f>IF($C282="OK",_xlfn.NUMBERVALUE(Plantilla!CZ293),"")</f>
        <v/>
      </c>
      <c r="DC282" s="6" t="str">
        <f>IF($C282="OK",_xlfn.NUMBERVALUE(Plantilla!DA293),"")</f>
        <v/>
      </c>
      <c r="DD282" s="6" t="str">
        <f>IF($C282="OK",TEXT(Plantilla!DB293,"#"),"")</f>
        <v/>
      </c>
      <c r="DE282" s="6" t="str">
        <f>IF($C282="OK",_xlfn.NUMBERVALUE(Plantilla!DC293),"")</f>
        <v/>
      </c>
      <c r="DF282" s="4" t="str">
        <f>IF($C282="OK",_xlfn.NUMBERVALUE(Plantilla!DD293),"")</f>
        <v/>
      </c>
      <c r="DG282" s="6" t="str">
        <f>IF($C282="OK",_xlfn.NUMBERVALUE(Plantilla!DE293),"")</f>
        <v/>
      </c>
      <c r="DH282" s="6" t="str">
        <f>IF($C282="OK",_xlfn.NUMBERVALUE(Plantilla!DF293),"")</f>
        <v/>
      </c>
      <c r="DI282" s="6" t="str">
        <f>IF($C282="OK",_xlfn.NUMBERVALUE(Plantilla!DG293),"")</f>
        <v/>
      </c>
      <c r="DJ282" s="6" t="str">
        <f>IF($C282="OK",_xlfn.NUMBERVALUE(Plantilla!DH293),"")</f>
        <v/>
      </c>
      <c r="DK282" s="6" t="str">
        <f>IF($C282="OK",_xlfn.NUMBERVALUE(Plantilla!DI293),"")</f>
        <v/>
      </c>
      <c r="DL282" s="6" t="str">
        <f>IF($C282="OK",_xlfn.NUMBERVALUE(Plantilla!DJ293),"")</f>
        <v/>
      </c>
      <c r="DM282" s="6" t="str">
        <f>IF($C282="OK",_xlfn.NUMBERVALUE(Plantilla!DK293),"")</f>
        <v/>
      </c>
      <c r="DN282" s="6" t="str">
        <f>IF($C282="OK",_xlfn.NUMBERVALUE(Plantilla!DL293),"")</f>
        <v/>
      </c>
      <c r="DO282" s="6" t="str">
        <f>IF($C282="OK",_xlfn.NUMBERVALUE(Plantilla!DM293),"")</f>
        <v/>
      </c>
      <c r="DP282" s="6" t="str">
        <f>IF($C282="OK",_xlfn.NUMBERVALUE(Plantilla!DN293),"")</f>
        <v/>
      </c>
      <c r="DQ282" s="6" t="str">
        <f>IF($C282="OK",_xlfn.NUMBERVALUE(Plantilla!DO293),"")</f>
        <v/>
      </c>
      <c r="DR282" s="6" t="str">
        <f>IF($C282="OK",_xlfn.NUMBERVALUE(Plantilla!DP293),"")</f>
        <v/>
      </c>
      <c r="DS282" t="str">
        <f>IF($C282="OK",TEXT(Plantilla!DR293,"#"),"")</f>
        <v/>
      </c>
      <c r="DT282" s="6"/>
    </row>
    <row r="283" spans="1:124" x14ac:dyDescent="0.25">
      <c r="A283" t="str">
        <f>IF(Plantilla!$I$6="¡Perfecto!, Guarda el archivo y adjúntalo a tu interfaz de Nómina Electrónica","OK","Error")</f>
        <v>OK</v>
      </c>
      <c r="B283" t="str">
        <f>IF(Plantilla!$I$6="¡Perfecto!, Guarda el archivo y adjúntalo a tu interfaz de Nómina Electrónica",MID(Plantilla!$D$2,SEARCH("V",Plantilla!$D$2),10),"")</f>
        <v>V2.0</v>
      </c>
      <c r="C283" t="str">
        <f>Plantilla!C294</f>
        <v/>
      </c>
      <c r="D283" t="str">
        <f>IF($C283="OK",Plantilla!B294,"")</f>
        <v/>
      </c>
      <c r="E283" t="str">
        <f>IF($C283="OK",
   VLOOKUP(Plantilla!$E$4,'Tablas '!$AP$4:$AT$6,5,FALSE),
"")</f>
        <v/>
      </c>
      <c r="F283" t="str">
        <f>IF($C283="OK",TEXT(Plantilla!D294,"#"),"")</f>
        <v/>
      </c>
      <c r="G283" t="str">
        <f>IF($C283="OK",
   VLOOKUP(Plantilla!E294,'Tablas '!$B$4:$C$14,2,FALSE),
"")</f>
        <v/>
      </c>
      <c r="H283" t="str">
        <f>IF($C283="OK",TEXT(Plantilla!F294,"#"),"")</f>
        <v/>
      </c>
      <c r="I283" t="str">
        <f>IF($C283="OK",TEXT(Plantilla!G294,"#"),"")</f>
        <v/>
      </c>
      <c r="J283" t="str">
        <f>IF($C283="OK",TEXT(Plantilla!H294,"#"),"")</f>
        <v/>
      </c>
      <c r="K283" t="str">
        <f>IF($C283="OK",TEXT(Plantilla!I294,"#"),"")</f>
        <v/>
      </c>
      <c r="L283" t="str">
        <f>IF($C283="OK",TEXT(Plantilla!J294,"#"),"")</f>
        <v/>
      </c>
      <c r="M283" t="str">
        <f>IF($C283="OK",TEXT(Plantilla!K294,"#"),"")</f>
        <v/>
      </c>
      <c r="N283" t="str">
        <f>IF($C283="OK",
   CONCATENATE(YEAR(Plantilla!L294),"-",TEXT(MONTH(Plantilla!L294),"00"),"-",TEXT(DAY(Plantilla!L294),"00")),
"")</f>
        <v/>
      </c>
      <c r="O283" t="str">
        <f>IF($C283="OK",_xlfn.NUMBERVALUE(Plantilla!M294),"")</f>
        <v/>
      </c>
      <c r="P283" t="str">
        <f>IF($C283="OK",
   IF(Plantilla!N294&lt;&gt;"",
      CONCATENATE(YEAR(Plantilla!N294),"-",TEXT(MONTH(Plantilla!N294),"00"),"-",TEXT(DAY(Plantilla!N294),"00")),
   ""),
"")</f>
        <v/>
      </c>
      <c r="Q283" t="str">
        <f>IF($C283="OK",
   VLOOKUP(Plantilla!O294,'Tablas '!$E$4:$F$19,2,FALSE),
"")</f>
        <v/>
      </c>
      <c r="R283" t="str">
        <f>IF($C283="OK",
   VLOOKUP(Plantilla!P294,'Tablas '!$H$4:$I$5,2,FALSE),
"")</f>
        <v/>
      </c>
      <c r="S283" t="str">
        <f>IF($C283="OK",
   VLOOKUP(Plantilla!Q294,'Tablas '!$K$4:$L$8,2,FALSE),
"")</f>
        <v/>
      </c>
      <c r="T283" t="str">
        <f>IF($C283="OK",
   VLOOKUP(Plantilla!R294,'Tablas '!$AE$4:$AF$6,2,FALSE),
"")</f>
        <v/>
      </c>
      <c r="U283" t="str">
        <f>IF($C283="OK",
   VLOOKUP(Plantilla!S294,'Tablas '!$AE$4:$AF$6,2,FALSE),
"")</f>
        <v/>
      </c>
      <c r="V283" t="str">
        <f>IF($C283="OK",TEXT(Plantilla!T294,"#"),"")</f>
        <v/>
      </c>
      <c r="W283" s="84" t="str">
        <f>IF($C283="OK",
   VLOOKUP(Plantilla!U294,'Tablas '!$AM$4:$AN$1126,2,FALSE),
"")</f>
        <v/>
      </c>
      <c r="X283" t="str">
        <f>IF($C283="OK",TEXT(Plantilla!V294,"#"),"")</f>
        <v/>
      </c>
      <c r="Y283" t="str">
        <f>IF($C283="OK",
   CONCATENATE(YEAR(Plantilla!W294),"-",TEXT(MONTH(Plantilla!W294),"00"),"-",TEXT(DAY(Plantilla!W294),"00")),
"")</f>
        <v/>
      </c>
      <c r="Z283" t="str">
        <f>IF($C283="OK",
   CONCATENATE(YEAR(Plantilla!X294),"-",TEXT(MONTH(Plantilla!X294),"00"),"-",TEXT(DAY(Plantilla!X294),"00")),
"")</f>
        <v/>
      </c>
      <c r="AA283" t="str">
        <f>IF($C283="OK",
   TEXT(VLOOKUP(Plantilla!Y294,'Tablas '!$Q$4:$R$9,2,FALSE),"#"),
"")</f>
        <v/>
      </c>
      <c r="AB283" t="str">
        <f>IF($C283="OK",
   CONCATENATE(YEAR(Plantilla!Z294),"-",TEXT(MONTH(Plantilla!Z294),"00"),"-",TEXT(DAY(Plantilla!Z294),"00")),
"")</f>
        <v/>
      </c>
      <c r="AC283" t="str">
        <f>IF($C283="OK",
   TEXT(VLOOKUP(Plantilla!AA294,'Tablas '!$T$4:$U$13,2,FALSE),"#"),
"")</f>
        <v/>
      </c>
      <c r="AD283" t="str">
        <f>IF($C283="OK",TEXT(Plantilla!AB294,"#"),"")</f>
        <v/>
      </c>
      <c r="AE283" t="str">
        <f>IF($C283="OK",
   IF(Plantilla!AC294&lt;&gt;"",
      TEXT(VLOOKUP(Plantilla!AC294,'Tablas '!$W$4:$X$7,2,FALSE),"#"),
   ""),
"")</f>
        <v/>
      </c>
      <c r="AF283" t="str">
        <f>IF($C283="OK",TEXT(Plantilla!AD294,"#"),"")</f>
        <v/>
      </c>
      <c r="AG283" s="6" t="str">
        <f>IF($C283="OK",_xlfn.NUMBERVALUE(Plantilla!AE294),"")</f>
        <v/>
      </c>
      <c r="AH283" s="4" t="str">
        <f>IF($C283="OK",_xlfn.NUMBERVALUE(Plantilla!AF294),"")</f>
        <v/>
      </c>
      <c r="AI283" s="6" t="str">
        <f>IF($C283="OK",_xlfn.NUMBERVALUE(Plantilla!AG294),"")</f>
        <v/>
      </c>
      <c r="AJ283" s="6" t="str">
        <f>IF($C283="OK",_xlfn.NUMBERVALUE(Plantilla!AH294),"")</f>
        <v/>
      </c>
      <c r="AK283" s="6" t="str">
        <f>IF($C283="OK",_xlfn.NUMBERVALUE(Plantilla!AI294),"")</f>
        <v/>
      </c>
      <c r="AL283" s="6" t="str">
        <f>IF($C283="OK",_xlfn.NUMBERVALUE(Plantilla!AJ294),"")</f>
        <v/>
      </c>
      <c r="AM283" s="4" t="str">
        <f>IF($C283="OK",_xlfn.NUMBERVALUE(Plantilla!AK294),"")</f>
        <v/>
      </c>
      <c r="AN283" s="6" t="str">
        <f>IF($C283="OK",_xlfn.NUMBERVALUE(Plantilla!AL294),"")</f>
        <v/>
      </c>
      <c r="AO283" s="4" t="str">
        <f>IF($C283="OK",_xlfn.NUMBERVALUE(Plantilla!AM294),"")</f>
        <v/>
      </c>
      <c r="AP283" s="6" t="str">
        <f>IF($C283="OK",_xlfn.NUMBERVALUE(Plantilla!AN294),"")</f>
        <v/>
      </c>
      <c r="AQ283" s="4" t="str">
        <f>IF($C283="OK",_xlfn.NUMBERVALUE(Plantilla!AO294),"")</f>
        <v/>
      </c>
      <c r="AR283" s="6" t="str">
        <f>IF($C283="OK",_xlfn.NUMBERVALUE(Plantilla!AP294),"")</f>
        <v/>
      </c>
      <c r="AS283" s="4" t="str">
        <f>IF($C283="OK",_xlfn.NUMBERVALUE(Plantilla!AQ294),"")</f>
        <v/>
      </c>
      <c r="AT283" s="6" t="str">
        <f>IF($C283="OK",_xlfn.NUMBERVALUE(Plantilla!AR294),"")</f>
        <v/>
      </c>
      <c r="AU283" s="4" t="str">
        <f>IF($C283="OK",_xlfn.NUMBERVALUE(Plantilla!AS294),"")</f>
        <v/>
      </c>
      <c r="AV283" s="6" t="str">
        <f>IF($C283="OK",_xlfn.NUMBERVALUE(Plantilla!AT294),"")</f>
        <v/>
      </c>
      <c r="AW283" s="4" t="str">
        <f>IF($C283="OK",_xlfn.NUMBERVALUE(Plantilla!AU294),"")</f>
        <v/>
      </c>
      <c r="AX283" s="6" t="str">
        <f>IF($C283="OK",_xlfn.NUMBERVALUE(Plantilla!AV294),"")</f>
        <v/>
      </c>
      <c r="AY283" s="4" t="str">
        <f>IF($C283="OK",_xlfn.NUMBERVALUE(Plantilla!AW294),"")</f>
        <v/>
      </c>
      <c r="AZ283" s="6" t="str">
        <f>IF($C283="OK",_xlfn.NUMBERVALUE(Plantilla!AX294),"")</f>
        <v/>
      </c>
      <c r="BA283" t="str">
        <f>IF($C283="OK",_xlfn.NUMBERVALUE(Plantilla!AY294),"")</f>
        <v/>
      </c>
      <c r="BB283" t="str">
        <f>IF($C283="OK",_xlfn.NUMBERVALUE(Plantilla!AZ294),"")</f>
        <v/>
      </c>
      <c r="BC283" s="4" t="str">
        <f>IF($C283="OK",_xlfn.NUMBERVALUE(Plantilla!BA294),"")</f>
        <v/>
      </c>
      <c r="BD283" s="6" t="str">
        <f>IF($C283="OK",_xlfn.NUMBERVALUE(Plantilla!BB294),"")</f>
        <v/>
      </c>
      <c r="BE283" s="4" t="str">
        <f>IF($C283="OK",_xlfn.NUMBERVALUE(Plantilla!BC294),"")</f>
        <v/>
      </c>
      <c r="BF283" s="6" t="str">
        <f>IF($C283="OK",_xlfn.NUMBERVALUE(Plantilla!BD294),"")</f>
        <v/>
      </c>
      <c r="BG283" s="4" t="str">
        <f>IF($C283="OK",_xlfn.NUMBERVALUE(Plantilla!BE294),"")</f>
        <v/>
      </c>
      <c r="BH283" s="6" t="str">
        <f>IF($C283="OK",_xlfn.NUMBERVALUE(Plantilla!BF294),"")</f>
        <v/>
      </c>
      <c r="BI283" s="110" t="str">
        <f>IF($C283="OK",_xlfn.NUMBERVALUE(Plantilla!BG294),"")</f>
        <v/>
      </c>
      <c r="BJ283" s="6" t="str">
        <f>IF($C283="OK",_xlfn.NUMBERVALUE(Plantilla!BH294),"")</f>
        <v/>
      </c>
      <c r="BK283" s="109" t="str">
        <f>IF($C283="OK",_xlfn.NUMBERVALUE(Plantilla!BI294),"")</f>
        <v/>
      </c>
      <c r="BL283" s="6" t="str">
        <f>IF($C283="OK",
   IF(Plantilla!BJ294&lt;&gt;"",
      TEXT(VLOOKUP(Plantilla!BJ294,'Tablas '!$Z$4:$AA$6,2,FALSE),"#"),
   ""),
"")</f>
        <v/>
      </c>
      <c r="BM283" s="4" t="str">
        <f>IF($C283="OK",_xlfn.NUMBERVALUE(Plantilla!BK294),"")</f>
        <v/>
      </c>
      <c r="BN283" s="4" t="str">
        <f>IF($C283="OK",_xlfn.NUMBERVALUE(Plantilla!BL294),"")</f>
        <v/>
      </c>
      <c r="BO283" s="6" t="str">
        <f>IF($C283="OK",_xlfn.NUMBERVALUE(Plantilla!BM294),"")</f>
        <v/>
      </c>
      <c r="BP283" s="4" t="str">
        <f>IF($C283="OK",_xlfn.NUMBERVALUE(Plantilla!BN294),"")</f>
        <v/>
      </c>
      <c r="BQ283" s="6" t="str">
        <f>IF($C283="OK",_xlfn.NUMBERVALUE(Plantilla!BO294),"")</f>
        <v/>
      </c>
      <c r="BR283" s="4" t="str">
        <f>IF($C283="OK",_xlfn.NUMBERVALUE(Plantilla!BP294),"")</f>
        <v/>
      </c>
      <c r="BS283" s="6" t="str">
        <f>IF($C283="OK",_xlfn.NUMBERVALUE(Plantilla!BQ294),"")</f>
        <v/>
      </c>
      <c r="BT283" s="4" t="str">
        <f>IF($C283="OK",_xlfn.NUMBERVALUE(Plantilla!BR294),"")</f>
        <v/>
      </c>
      <c r="BU283" s="6" t="str">
        <f>IF($C283="OK",_xlfn.NUMBERVALUE(Plantilla!BS294),"")</f>
        <v/>
      </c>
      <c r="BV283" s="6" t="str">
        <f>IF($C283="OK",_xlfn.NUMBERVALUE(Plantilla!BT294),"")</f>
        <v/>
      </c>
      <c r="BW283" s="6" t="str">
        <f>IF($C283="OK",_xlfn.NUMBERVALUE(Plantilla!BU294),"")</f>
        <v/>
      </c>
      <c r="BX283" s="6" t="str">
        <f>IF($C283="OK",_xlfn.NUMBERVALUE(Plantilla!BV294),"")</f>
        <v/>
      </c>
      <c r="BY283" s="6" t="str">
        <f>IF($C283="OK",_xlfn.NUMBERVALUE(Plantilla!BW294),"")</f>
        <v/>
      </c>
      <c r="BZ283" s="6" t="str">
        <f>IF($C283="OK",_xlfn.NUMBERVALUE(Plantilla!BX294),"")</f>
        <v/>
      </c>
      <c r="CA283" s="6" t="str">
        <f>IF($C283="OK",_xlfn.NUMBERVALUE(Plantilla!BY294),"")</f>
        <v/>
      </c>
      <c r="CB283" s="6" t="str">
        <f>IF($C283="OK",_xlfn.NUMBERVALUE(Plantilla!BZ294),"")</f>
        <v/>
      </c>
      <c r="CC283" s="6" t="str">
        <f>IF($C283="OK",_xlfn.NUMBERVALUE(Plantilla!CA294),"")</f>
        <v/>
      </c>
      <c r="CD283" s="6" t="str">
        <f>IF($C283="OK",_xlfn.NUMBERVALUE(Plantilla!CB294),"")</f>
        <v/>
      </c>
      <c r="CE283" s="6" t="str">
        <f>IF($C283="OK",_xlfn.NUMBERVALUE(Plantilla!CC294),"")</f>
        <v/>
      </c>
      <c r="CF283" s="4" t="str">
        <f>IF($C283="OK",_xlfn.NUMBERVALUE(Plantilla!CD294),"")</f>
        <v/>
      </c>
      <c r="CG283" s="6" t="str">
        <f>IF($C283="OK",_xlfn.NUMBERVALUE(Plantilla!CE294),"")</f>
        <v/>
      </c>
      <c r="CH283" s="6" t="str">
        <f>IF($C283="OK",_xlfn.NUMBERVALUE(Plantilla!CF294),"")</f>
        <v/>
      </c>
      <c r="CI283" s="6" t="str">
        <f>IF($C283="OK",_xlfn.NUMBERVALUE(Plantilla!CG294),"")</f>
        <v/>
      </c>
      <c r="CJ283" s="6" t="str">
        <f>IF($C283="OK",_xlfn.NUMBERVALUE(Plantilla!CH294),"")</f>
        <v/>
      </c>
      <c r="CK283" s="6" t="str">
        <f>IF($C283="OK",_xlfn.NUMBERVALUE(Plantilla!CI294),"")</f>
        <v/>
      </c>
      <c r="CL283" s="6" t="str">
        <f>IF($C283="OK",_xlfn.NUMBERVALUE(Plantilla!CJ294),"")</f>
        <v/>
      </c>
      <c r="CM283" t="str">
        <f>IF($C283="OK",TEXT(Plantilla!CK294,"#"),"")</f>
        <v/>
      </c>
      <c r="CN283" s="6" t="str">
        <f>IF($C283="OK",_xlfn.NUMBERVALUE(Plantilla!CL294),"")</f>
        <v/>
      </c>
      <c r="CO283" s="6" t="str">
        <f>IF($C283="OK",_xlfn.NUMBERVALUE(Plantilla!CM294),"")</f>
        <v/>
      </c>
      <c r="CP283" s="110" t="str">
        <f>IF($C283="OK",_xlfn.NUMBERVALUE(Plantilla!CN294),"")</f>
        <v/>
      </c>
      <c r="CQ283" s="6" t="str">
        <f>IF($C283="OK",_xlfn.NUMBERVALUE(Plantilla!CO294),"")</f>
        <v/>
      </c>
      <c r="CR283" s="109" t="str">
        <f>IF($C283="OK",_xlfn.NUMBERVALUE(Plantilla!CP294),"")</f>
        <v/>
      </c>
      <c r="CS283" s="110" t="str">
        <f>IF($C283="OK",_xlfn.NUMBERVALUE(Plantilla!CQ294),"")</f>
        <v/>
      </c>
      <c r="CT283" s="6" t="str">
        <f>IF($C283="OK",_xlfn.NUMBERVALUE(Plantilla!CR294),"")</f>
        <v/>
      </c>
      <c r="CU283" s="109" t="str">
        <f>IF($C283="OK",_xlfn.NUMBERVALUE(Plantilla!CS294),"")</f>
        <v/>
      </c>
      <c r="CV283" s="110" t="str">
        <f>IF($C283="OK",_xlfn.NUMBERVALUE(Plantilla!CT294),"")</f>
        <v/>
      </c>
      <c r="CW283" s="6" t="str">
        <f>IF($C283="OK",_xlfn.NUMBERVALUE(Plantilla!CU294),"")</f>
        <v/>
      </c>
      <c r="CX283" s="82" t="str">
        <f>IF($C283="OK",_xlfn.NUMBERVALUE(Plantilla!CV294),"")</f>
        <v/>
      </c>
      <c r="CY283" s="6" t="str">
        <f>IF($C283="OK",_xlfn.NUMBERVALUE(Plantilla!CW294),"")</f>
        <v/>
      </c>
      <c r="CZ283" s="82" t="str">
        <f>IF($C283="OK",_xlfn.NUMBERVALUE(Plantilla!CX294),"")</f>
        <v/>
      </c>
      <c r="DA283" s="6" t="str">
        <f>IF($C283="OK",_xlfn.NUMBERVALUE(Plantilla!CY294),"")</f>
        <v/>
      </c>
      <c r="DB283" s="109" t="str">
        <f>IF($C283="OK",_xlfn.NUMBERVALUE(Plantilla!CZ294),"")</f>
        <v/>
      </c>
      <c r="DC283" s="6" t="str">
        <f>IF($C283="OK",_xlfn.NUMBERVALUE(Plantilla!DA294),"")</f>
        <v/>
      </c>
      <c r="DD283" s="6" t="str">
        <f>IF($C283="OK",TEXT(Plantilla!DB294,"#"),"")</f>
        <v/>
      </c>
      <c r="DE283" s="6" t="str">
        <f>IF($C283="OK",_xlfn.NUMBERVALUE(Plantilla!DC294),"")</f>
        <v/>
      </c>
      <c r="DF283" s="4" t="str">
        <f>IF($C283="OK",_xlfn.NUMBERVALUE(Plantilla!DD294),"")</f>
        <v/>
      </c>
      <c r="DG283" s="6" t="str">
        <f>IF($C283="OK",_xlfn.NUMBERVALUE(Plantilla!DE294),"")</f>
        <v/>
      </c>
      <c r="DH283" s="6" t="str">
        <f>IF($C283="OK",_xlfn.NUMBERVALUE(Plantilla!DF294),"")</f>
        <v/>
      </c>
      <c r="DI283" s="6" t="str">
        <f>IF($C283="OK",_xlfn.NUMBERVALUE(Plantilla!DG294),"")</f>
        <v/>
      </c>
      <c r="DJ283" s="6" t="str">
        <f>IF($C283="OK",_xlfn.NUMBERVALUE(Plantilla!DH294),"")</f>
        <v/>
      </c>
      <c r="DK283" s="6" t="str">
        <f>IF($C283="OK",_xlfn.NUMBERVALUE(Plantilla!DI294),"")</f>
        <v/>
      </c>
      <c r="DL283" s="6" t="str">
        <f>IF($C283="OK",_xlfn.NUMBERVALUE(Plantilla!DJ294),"")</f>
        <v/>
      </c>
      <c r="DM283" s="6" t="str">
        <f>IF($C283="OK",_xlfn.NUMBERVALUE(Plantilla!DK294),"")</f>
        <v/>
      </c>
      <c r="DN283" s="6" t="str">
        <f>IF($C283="OK",_xlfn.NUMBERVALUE(Plantilla!DL294),"")</f>
        <v/>
      </c>
      <c r="DO283" s="6" t="str">
        <f>IF($C283="OK",_xlfn.NUMBERVALUE(Plantilla!DM294),"")</f>
        <v/>
      </c>
      <c r="DP283" s="6" t="str">
        <f>IF($C283="OK",_xlfn.NUMBERVALUE(Plantilla!DN294),"")</f>
        <v/>
      </c>
      <c r="DQ283" s="6" t="str">
        <f>IF($C283="OK",_xlfn.NUMBERVALUE(Plantilla!DO294),"")</f>
        <v/>
      </c>
      <c r="DR283" s="6" t="str">
        <f>IF($C283="OK",_xlfn.NUMBERVALUE(Plantilla!DP294),"")</f>
        <v/>
      </c>
      <c r="DS283" t="str">
        <f>IF($C283="OK",TEXT(Plantilla!DR294,"#"),"")</f>
        <v/>
      </c>
      <c r="DT283" s="6"/>
    </row>
    <row r="284" spans="1:124" x14ac:dyDescent="0.25">
      <c r="A284" t="str">
        <f>IF(Plantilla!$I$6="¡Perfecto!, Guarda el archivo y adjúntalo a tu interfaz de Nómina Electrónica","OK","Error")</f>
        <v>OK</v>
      </c>
      <c r="B284" t="str">
        <f>IF(Plantilla!$I$6="¡Perfecto!, Guarda el archivo y adjúntalo a tu interfaz de Nómina Electrónica",MID(Plantilla!$D$2,SEARCH("V",Plantilla!$D$2),10),"")</f>
        <v>V2.0</v>
      </c>
      <c r="C284" t="str">
        <f>Plantilla!C295</f>
        <v/>
      </c>
      <c r="D284" t="str">
        <f>IF($C284="OK",Plantilla!B295,"")</f>
        <v/>
      </c>
      <c r="E284" t="str">
        <f>IF($C284="OK",
   VLOOKUP(Plantilla!$E$4,'Tablas '!$AP$4:$AT$6,5,FALSE),
"")</f>
        <v/>
      </c>
      <c r="F284" t="str">
        <f>IF($C284="OK",TEXT(Plantilla!D295,"#"),"")</f>
        <v/>
      </c>
      <c r="G284" t="str">
        <f>IF($C284="OK",
   VLOOKUP(Plantilla!E295,'Tablas '!$B$4:$C$14,2,FALSE),
"")</f>
        <v/>
      </c>
      <c r="H284" t="str">
        <f>IF($C284="OK",TEXT(Plantilla!F295,"#"),"")</f>
        <v/>
      </c>
      <c r="I284" t="str">
        <f>IF($C284="OK",TEXT(Plantilla!G295,"#"),"")</f>
        <v/>
      </c>
      <c r="J284" t="str">
        <f>IF($C284="OK",TEXT(Plantilla!H295,"#"),"")</f>
        <v/>
      </c>
      <c r="K284" t="str">
        <f>IF($C284="OK",TEXT(Plantilla!I295,"#"),"")</f>
        <v/>
      </c>
      <c r="L284" t="str">
        <f>IF($C284="OK",TEXT(Plantilla!J295,"#"),"")</f>
        <v/>
      </c>
      <c r="M284" t="str">
        <f>IF($C284="OK",TEXT(Plantilla!K295,"#"),"")</f>
        <v/>
      </c>
      <c r="N284" t="str">
        <f>IF($C284="OK",
   CONCATENATE(YEAR(Plantilla!L295),"-",TEXT(MONTH(Plantilla!L295),"00"),"-",TEXT(DAY(Plantilla!L295),"00")),
"")</f>
        <v/>
      </c>
      <c r="O284" t="str">
        <f>IF($C284="OK",_xlfn.NUMBERVALUE(Plantilla!M295),"")</f>
        <v/>
      </c>
      <c r="P284" t="str">
        <f>IF($C284="OK",
   IF(Plantilla!N295&lt;&gt;"",
      CONCATENATE(YEAR(Plantilla!N295),"-",TEXT(MONTH(Plantilla!N295),"00"),"-",TEXT(DAY(Plantilla!N295),"00")),
   ""),
"")</f>
        <v/>
      </c>
      <c r="Q284" t="str">
        <f>IF($C284="OK",
   VLOOKUP(Plantilla!O295,'Tablas '!$E$4:$F$19,2,FALSE),
"")</f>
        <v/>
      </c>
      <c r="R284" t="str">
        <f>IF($C284="OK",
   VLOOKUP(Plantilla!P295,'Tablas '!$H$4:$I$5,2,FALSE),
"")</f>
        <v/>
      </c>
      <c r="S284" t="str">
        <f>IF($C284="OK",
   VLOOKUP(Plantilla!Q295,'Tablas '!$K$4:$L$8,2,FALSE),
"")</f>
        <v/>
      </c>
      <c r="T284" t="str">
        <f>IF($C284="OK",
   VLOOKUP(Plantilla!R295,'Tablas '!$AE$4:$AF$6,2,FALSE),
"")</f>
        <v/>
      </c>
      <c r="U284" t="str">
        <f>IF($C284="OK",
   VLOOKUP(Plantilla!S295,'Tablas '!$AE$4:$AF$6,2,FALSE),
"")</f>
        <v/>
      </c>
      <c r="V284" t="str">
        <f>IF($C284="OK",TEXT(Plantilla!T295,"#"),"")</f>
        <v/>
      </c>
      <c r="W284" s="84" t="str">
        <f>IF($C284="OK",
   VLOOKUP(Plantilla!U295,'Tablas '!$AM$4:$AN$1126,2,FALSE),
"")</f>
        <v/>
      </c>
      <c r="X284" t="str">
        <f>IF($C284="OK",TEXT(Plantilla!V295,"#"),"")</f>
        <v/>
      </c>
      <c r="Y284" t="str">
        <f>IF($C284="OK",
   CONCATENATE(YEAR(Plantilla!W295),"-",TEXT(MONTH(Plantilla!W295),"00"),"-",TEXT(DAY(Plantilla!W295),"00")),
"")</f>
        <v/>
      </c>
      <c r="Z284" t="str">
        <f>IF($C284="OK",
   CONCATENATE(YEAR(Plantilla!X295),"-",TEXT(MONTH(Plantilla!X295),"00"),"-",TEXT(DAY(Plantilla!X295),"00")),
"")</f>
        <v/>
      </c>
      <c r="AA284" t="str">
        <f>IF($C284="OK",
   TEXT(VLOOKUP(Plantilla!Y295,'Tablas '!$Q$4:$R$9,2,FALSE),"#"),
"")</f>
        <v/>
      </c>
      <c r="AB284" t="str">
        <f>IF($C284="OK",
   CONCATENATE(YEAR(Plantilla!Z295),"-",TEXT(MONTH(Plantilla!Z295),"00"),"-",TEXT(DAY(Plantilla!Z295),"00")),
"")</f>
        <v/>
      </c>
      <c r="AC284" t="str">
        <f>IF($C284="OK",
   TEXT(VLOOKUP(Plantilla!AA295,'Tablas '!$T$4:$U$13,2,FALSE),"#"),
"")</f>
        <v/>
      </c>
      <c r="AD284" t="str">
        <f>IF($C284="OK",TEXT(Plantilla!AB295,"#"),"")</f>
        <v/>
      </c>
      <c r="AE284" t="str">
        <f>IF($C284="OK",
   IF(Plantilla!AC295&lt;&gt;"",
      TEXT(VLOOKUP(Plantilla!AC295,'Tablas '!$W$4:$X$7,2,FALSE),"#"),
   ""),
"")</f>
        <v/>
      </c>
      <c r="AF284" t="str">
        <f>IF($C284="OK",TEXT(Plantilla!AD295,"#"),"")</f>
        <v/>
      </c>
      <c r="AG284" s="6" t="str">
        <f>IF($C284="OK",_xlfn.NUMBERVALUE(Plantilla!AE295),"")</f>
        <v/>
      </c>
      <c r="AH284" s="4" t="str">
        <f>IF($C284="OK",_xlfn.NUMBERVALUE(Plantilla!AF295),"")</f>
        <v/>
      </c>
      <c r="AI284" s="6" t="str">
        <f>IF($C284="OK",_xlfn.NUMBERVALUE(Plantilla!AG295),"")</f>
        <v/>
      </c>
      <c r="AJ284" s="6" t="str">
        <f>IF($C284="OK",_xlfn.NUMBERVALUE(Plantilla!AH295),"")</f>
        <v/>
      </c>
      <c r="AK284" s="6" t="str">
        <f>IF($C284="OK",_xlfn.NUMBERVALUE(Plantilla!AI295),"")</f>
        <v/>
      </c>
      <c r="AL284" s="6" t="str">
        <f>IF($C284="OK",_xlfn.NUMBERVALUE(Plantilla!AJ295),"")</f>
        <v/>
      </c>
      <c r="AM284" s="4" t="str">
        <f>IF($C284="OK",_xlfn.NUMBERVALUE(Plantilla!AK295),"")</f>
        <v/>
      </c>
      <c r="AN284" s="6" t="str">
        <f>IF($C284="OK",_xlfn.NUMBERVALUE(Plantilla!AL295),"")</f>
        <v/>
      </c>
      <c r="AO284" s="4" t="str">
        <f>IF($C284="OK",_xlfn.NUMBERVALUE(Plantilla!AM295),"")</f>
        <v/>
      </c>
      <c r="AP284" s="6" t="str">
        <f>IF($C284="OK",_xlfn.NUMBERVALUE(Plantilla!AN295),"")</f>
        <v/>
      </c>
      <c r="AQ284" s="4" t="str">
        <f>IF($C284="OK",_xlfn.NUMBERVALUE(Plantilla!AO295),"")</f>
        <v/>
      </c>
      <c r="AR284" s="6" t="str">
        <f>IF($C284="OK",_xlfn.NUMBERVALUE(Plantilla!AP295),"")</f>
        <v/>
      </c>
      <c r="AS284" s="4" t="str">
        <f>IF($C284="OK",_xlfn.NUMBERVALUE(Plantilla!AQ295),"")</f>
        <v/>
      </c>
      <c r="AT284" s="6" t="str">
        <f>IF($C284="OK",_xlfn.NUMBERVALUE(Plantilla!AR295),"")</f>
        <v/>
      </c>
      <c r="AU284" s="4" t="str">
        <f>IF($C284="OK",_xlfn.NUMBERVALUE(Plantilla!AS295),"")</f>
        <v/>
      </c>
      <c r="AV284" s="6" t="str">
        <f>IF($C284="OK",_xlfn.NUMBERVALUE(Plantilla!AT295),"")</f>
        <v/>
      </c>
      <c r="AW284" s="4" t="str">
        <f>IF($C284="OK",_xlfn.NUMBERVALUE(Plantilla!AU295),"")</f>
        <v/>
      </c>
      <c r="AX284" s="6" t="str">
        <f>IF($C284="OK",_xlfn.NUMBERVALUE(Plantilla!AV295),"")</f>
        <v/>
      </c>
      <c r="AY284" s="4" t="str">
        <f>IF($C284="OK",_xlfn.NUMBERVALUE(Plantilla!AW295),"")</f>
        <v/>
      </c>
      <c r="AZ284" s="6" t="str">
        <f>IF($C284="OK",_xlfn.NUMBERVALUE(Plantilla!AX295),"")</f>
        <v/>
      </c>
      <c r="BA284" t="str">
        <f>IF($C284="OK",_xlfn.NUMBERVALUE(Plantilla!AY295),"")</f>
        <v/>
      </c>
      <c r="BB284" t="str">
        <f>IF($C284="OK",_xlfn.NUMBERVALUE(Plantilla!AZ295),"")</f>
        <v/>
      </c>
      <c r="BC284" s="4" t="str">
        <f>IF($C284="OK",_xlfn.NUMBERVALUE(Plantilla!BA295),"")</f>
        <v/>
      </c>
      <c r="BD284" s="6" t="str">
        <f>IF($C284="OK",_xlfn.NUMBERVALUE(Plantilla!BB295),"")</f>
        <v/>
      </c>
      <c r="BE284" s="4" t="str">
        <f>IF($C284="OK",_xlfn.NUMBERVALUE(Plantilla!BC295),"")</f>
        <v/>
      </c>
      <c r="BF284" s="6" t="str">
        <f>IF($C284="OK",_xlfn.NUMBERVALUE(Plantilla!BD295),"")</f>
        <v/>
      </c>
      <c r="BG284" s="4" t="str">
        <f>IF($C284="OK",_xlfn.NUMBERVALUE(Plantilla!BE295),"")</f>
        <v/>
      </c>
      <c r="BH284" s="6" t="str">
        <f>IF($C284="OK",_xlfn.NUMBERVALUE(Plantilla!BF295),"")</f>
        <v/>
      </c>
      <c r="BI284" s="110" t="str">
        <f>IF($C284="OK",_xlfn.NUMBERVALUE(Plantilla!BG295),"")</f>
        <v/>
      </c>
      <c r="BJ284" s="6" t="str">
        <f>IF($C284="OK",_xlfn.NUMBERVALUE(Plantilla!BH295),"")</f>
        <v/>
      </c>
      <c r="BK284" s="109" t="str">
        <f>IF($C284="OK",_xlfn.NUMBERVALUE(Plantilla!BI295),"")</f>
        <v/>
      </c>
      <c r="BL284" s="6" t="str">
        <f>IF($C284="OK",
   IF(Plantilla!BJ295&lt;&gt;"",
      TEXT(VLOOKUP(Plantilla!BJ295,'Tablas '!$Z$4:$AA$6,2,FALSE),"#"),
   ""),
"")</f>
        <v/>
      </c>
      <c r="BM284" s="4" t="str">
        <f>IF($C284="OK",_xlfn.NUMBERVALUE(Plantilla!BK295),"")</f>
        <v/>
      </c>
      <c r="BN284" s="4" t="str">
        <f>IF($C284="OK",_xlfn.NUMBERVALUE(Plantilla!BL295),"")</f>
        <v/>
      </c>
      <c r="BO284" s="6" t="str">
        <f>IF($C284="OK",_xlfn.NUMBERVALUE(Plantilla!BM295),"")</f>
        <v/>
      </c>
      <c r="BP284" s="4" t="str">
        <f>IF($C284="OK",_xlfn.NUMBERVALUE(Plantilla!BN295),"")</f>
        <v/>
      </c>
      <c r="BQ284" s="6" t="str">
        <f>IF($C284="OK",_xlfn.NUMBERVALUE(Plantilla!BO295),"")</f>
        <v/>
      </c>
      <c r="BR284" s="4" t="str">
        <f>IF($C284="OK",_xlfn.NUMBERVALUE(Plantilla!BP295),"")</f>
        <v/>
      </c>
      <c r="BS284" s="6" t="str">
        <f>IF($C284="OK",_xlfn.NUMBERVALUE(Plantilla!BQ295),"")</f>
        <v/>
      </c>
      <c r="BT284" s="4" t="str">
        <f>IF($C284="OK",_xlfn.NUMBERVALUE(Plantilla!BR295),"")</f>
        <v/>
      </c>
      <c r="BU284" s="6" t="str">
        <f>IF($C284="OK",_xlfn.NUMBERVALUE(Plantilla!BS295),"")</f>
        <v/>
      </c>
      <c r="BV284" s="6" t="str">
        <f>IF($C284="OK",_xlfn.NUMBERVALUE(Plantilla!BT295),"")</f>
        <v/>
      </c>
      <c r="BW284" s="6" t="str">
        <f>IF($C284="OK",_xlfn.NUMBERVALUE(Plantilla!BU295),"")</f>
        <v/>
      </c>
      <c r="BX284" s="6" t="str">
        <f>IF($C284="OK",_xlfn.NUMBERVALUE(Plantilla!BV295),"")</f>
        <v/>
      </c>
      <c r="BY284" s="6" t="str">
        <f>IF($C284="OK",_xlfn.NUMBERVALUE(Plantilla!BW295),"")</f>
        <v/>
      </c>
      <c r="BZ284" s="6" t="str">
        <f>IF($C284="OK",_xlfn.NUMBERVALUE(Plantilla!BX295),"")</f>
        <v/>
      </c>
      <c r="CA284" s="6" t="str">
        <f>IF($C284="OK",_xlfn.NUMBERVALUE(Plantilla!BY295),"")</f>
        <v/>
      </c>
      <c r="CB284" s="6" t="str">
        <f>IF($C284="OK",_xlfn.NUMBERVALUE(Plantilla!BZ295),"")</f>
        <v/>
      </c>
      <c r="CC284" s="6" t="str">
        <f>IF($C284="OK",_xlfn.NUMBERVALUE(Plantilla!CA295),"")</f>
        <v/>
      </c>
      <c r="CD284" s="6" t="str">
        <f>IF($C284="OK",_xlfn.NUMBERVALUE(Plantilla!CB295),"")</f>
        <v/>
      </c>
      <c r="CE284" s="6" t="str">
        <f>IF($C284="OK",_xlfn.NUMBERVALUE(Plantilla!CC295),"")</f>
        <v/>
      </c>
      <c r="CF284" s="4" t="str">
        <f>IF($C284="OK",_xlfn.NUMBERVALUE(Plantilla!CD295),"")</f>
        <v/>
      </c>
      <c r="CG284" s="6" t="str">
        <f>IF($C284="OK",_xlfn.NUMBERVALUE(Plantilla!CE295),"")</f>
        <v/>
      </c>
      <c r="CH284" s="6" t="str">
        <f>IF($C284="OK",_xlfn.NUMBERVALUE(Plantilla!CF295),"")</f>
        <v/>
      </c>
      <c r="CI284" s="6" t="str">
        <f>IF($C284="OK",_xlfn.NUMBERVALUE(Plantilla!CG295),"")</f>
        <v/>
      </c>
      <c r="CJ284" s="6" t="str">
        <f>IF($C284="OK",_xlfn.NUMBERVALUE(Plantilla!CH295),"")</f>
        <v/>
      </c>
      <c r="CK284" s="6" t="str">
        <f>IF($C284="OK",_xlfn.NUMBERVALUE(Plantilla!CI295),"")</f>
        <v/>
      </c>
      <c r="CL284" s="6" t="str">
        <f>IF($C284="OK",_xlfn.NUMBERVALUE(Plantilla!CJ295),"")</f>
        <v/>
      </c>
      <c r="CM284" t="str">
        <f>IF($C284="OK",TEXT(Plantilla!CK295,"#"),"")</f>
        <v/>
      </c>
      <c r="CN284" s="6" t="str">
        <f>IF($C284="OK",_xlfn.NUMBERVALUE(Plantilla!CL295),"")</f>
        <v/>
      </c>
      <c r="CO284" s="6" t="str">
        <f>IF($C284="OK",_xlfn.NUMBERVALUE(Plantilla!CM295),"")</f>
        <v/>
      </c>
      <c r="CP284" s="110" t="str">
        <f>IF($C284="OK",_xlfn.NUMBERVALUE(Plantilla!CN295),"")</f>
        <v/>
      </c>
      <c r="CQ284" s="6" t="str">
        <f>IF($C284="OK",_xlfn.NUMBERVALUE(Plantilla!CO295),"")</f>
        <v/>
      </c>
      <c r="CR284" s="109" t="str">
        <f>IF($C284="OK",_xlfn.NUMBERVALUE(Plantilla!CP295),"")</f>
        <v/>
      </c>
      <c r="CS284" s="110" t="str">
        <f>IF($C284="OK",_xlfn.NUMBERVALUE(Plantilla!CQ295),"")</f>
        <v/>
      </c>
      <c r="CT284" s="6" t="str">
        <f>IF($C284="OK",_xlfn.NUMBERVALUE(Plantilla!CR295),"")</f>
        <v/>
      </c>
      <c r="CU284" s="109" t="str">
        <f>IF($C284="OK",_xlfn.NUMBERVALUE(Plantilla!CS295),"")</f>
        <v/>
      </c>
      <c r="CV284" s="110" t="str">
        <f>IF($C284="OK",_xlfn.NUMBERVALUE(Plantilla!CT295),"")</f>
        <v/>
      </c>
      <c r="CW284" s="6" t="str">
        <f>IF($C284="OK",_xlfn.NUMBERVALUE(Plantilla!CU295),"")</f>
        <v/>
      </c>
      <c r="CX284" s="82" t="str">
        <f>IF($C284="OK",_xlfn.NUMBERVALUE(Plantilla!CV295),"")</f>
        <v/>
      </c>
      <c r="CY284" s="6" t="str">
        <f>IF($C284="OK",_xlfn.NUMBERVALUE(Plantilla!CW295),"")</f>
        <v/>
      </c>
      <c r="CZ284" s="82" t="str">
        <f>IF($C284="OK",_xlfn.NUMBERVALUE(Plantilla!CX295),"")</f>
        <v/>
      </c>
      <c r="DA284" s="6" t="str">
        <f>IF($C284="OK",_xlfn.NUMBERVALUE(Plantilla!CY295),"")</f>
        <v/>
      </c>
      <c r="DB284" s="109" t="str">
        <f>IF($C284="OK",_xlfn.NUMBERVALUE(Plantilla!CZ295),"")</f>
        <v/>
      </c>
      <c r="DC284" s="6" t="str">
        <f>IF($C284="OK",_xlfn.NUMBERVALUE(Plantilla!DA295),"")</f>
        <v/>
      </c>
      <c r="DD284" s="6" t="str">
        <f>IF($C284="OK",TEXT(Plantilla!DB295,"#"),"")</f>
        <v/>
      </c>
      <c r="DE284" s="6" t="str">
        <f>IF($C284="OK",_xlfn.NUMBERVALUE(Plantilla!DC295),"")</f>
        <v/>
      </c>
      <c r="DF284" s="4" t="str">
        <f>IF($C284="OK",_xlfn.NUMBERVALUE(Plantilla!DD295),"")</f>
        <v/>
      </c>
      <c r="DG284" s="6" t="str">
        <f>IF($C284="OK",_xlfn.NUMBERVALUE(Plantilla!DE295),"")</f>
        <v/>
      </c>
      <c r="DH284" s="6" t="str">
        <f>IF($C284="OK",_xlfn.NUMBERVALUE(Plantilla!DF295),"")</f>
        <v/>
      </c>
      <c r="DI284" s="6" t="str">
        <f>IF($C284="OK",_xlfn.NUMBERVALUE(Plantilla!DG295),"")</f>
        <v/>
      </c>
      <c r="DJ284" s="6" t="str">
        <f>IF($C284="OK",_xlfn.NUMBERVALUE(Plantilla!DH295),"")</f>
        <v/>
      </c>
      <c r="DK284" s="6" t="str">
        <f>IF($C284="OK",_xlfn.NUMBERVALUE(Plantilla!DI295),"")</f>
        <v/>
      </c>
      <c r="DL284" s="6" t="str">
        <f>IF($C284="OK",_xlfn.NUMBERVALUE(Plantilla!DJ295),"")</f>
        <v/>
      </c>
      <c r="DM284" s="6" t="str">
        <f>IF($C284="OK",_xlfn.NUMBERVALUE(Plantilla!DK295),"")</f>
        <v/>
      </c>
      <c r="DN284" s="6" t="str">
        <f>IF($C284="OK",_xlfn.NUMBERVALUE(Plantilla!DL295),"")</f>
        <v/>
      </c>
      <c r="DO284" s="6" t="str">
        <f>IF($C284="OK",_xlfn.NUMBERVALUE(Plantilla!DM295),"")</f>
        <v/>
      </c>
      <c r="DP284" s="6" t="str">
        <f>IF($C284="OK",_xlfn.NUMBERVALUE(Plantilla!DN295),"")</f>
        <v/>
      </c>
      <c r="DQ284" s="6" t="str">
        <f>IF($C284="OK",_xlfn.NUMBERVALUE(Plantilla!DO295),"")</f>
        <v/>
      </c>
      <c r="DR284" s="6" t="str">
        <f>IF($C284="OK",_xlfn.NUMBERVALUE(Plantilla!DP295),"")</f>
        <v/>
      </c>
      <c r="DS284" t="str">
        <f>IF($C284="OK",TEXT(Plantilla!DR295,"#"),"")</f>
        <v/>
      </c>
      <c r="DT284" s="6"/>
    </row>
    <row r="285" spans="1:124" x14ac:dyDescent="0.25">
      <c r="A285" t="str">
        <f>IF(Plantilla!$I$6="¡Perfecto!, Guarda el archivo y adjúntalo a tu interfaz de Nómina Electrónica","OK","Error")</f>
        <v>OK</v>
      </c>
      <c r="B285" t="str">
        <f>IF(Plantilla!$I$6="¡Perfecto!, Guarda el archivo y adjúntalo a tu interfaz de Nómina Electrónica",MID(Plantilla!$D$2,SEARCH("V",Plantilla!$D$2),10),"")</f>
        <v>V2.0</v>
      </c>
      <c r="C285" t="str">
        <f>Plantilla!C296</f>
        <v/>
      </c>
      <c r="D285" t="str">
        <f>IF($C285="OK",Plantilla!B296,"")</f>
        <v/>
      </c>
      <c r="E285" t="str">
        <f>IF($C285="OK",
   VLOOKUP(Plantilla!$E$4,'Tablas '!$AP$4:$AT$6,5,FALSE),
"")</f>
        <v/>
      </c>
      <c r="F285" t="str">
        <f>IF($C285="OK",TEXT(Plantilla!D296,"#"),"")</f>
        <v/>
      </c>
      <c r="G285" t="str">
        <f>IF($C285="OK",
   VLOOKUP(Plantilla!E296,'Tablas '!$B$4:$C$14,2,FALSE),
"")</f>
        <v/>
      </c>
      <c r="H285" t="str">
        <f>IF($C285="OK",TEXT(Plantilla!F296,"#"),"")</f>
        <v/>
      </c>
      <c r="I285" t="str">
        <f>IF($C285="OK",TEXT(Plantilla!G296,"#"),"")</f>
        <v/>
      </c>
      <c r="J285" t="str">
        <f>IF($C285="OK",TEXT(Plantilla!H296,"#"),"")</f>
        <v/>
      </c>
      <c r="K285" t="str">
        <f>IF($C285="OK",TEXT(Plantilla!I296,"#"),"")</f>
        <v/>
      </c>
      <c r="L285" t="str">
        <f>IF($C285="OK",TEXT(Plantilla!J296,"#"),"")</f>
        <v/>
      </c>
      <c r="M285" t="str">
        <f>IF($C285="OK",TEXT(Plantilla!K296,"#"),"")</f>
        <v/>
      </c>
      <c r="N285" t="str">
        <f>IF($C285="OK",
   CONCATENATE(YEAR(Plantilla!L296),"-",TEXT(MONTH(Plantilla!L296),"00"),"-",TEXT(DAY(Plantilla!L296),"00")),
"")</f>
        <v/>
      </c>
      <c r="O285" t="str">
        <f>IF($C285="OK",_xlfn.NUMBERVALUE(Plantilla!M296),"")</f>
        <v/>
      </c>
      <c r="P285" t="str">
        <f>IF($C285="OK",
   IF(Plantilla!N296&lt;&gt;"",
      CONCATENATE(YEAR(Plantilla!N296),"-",TEXT(MONTH(Plantilla!N296),"00"),"-",TEXT(DAY(Plantilla!N296),"00")),
   ""),
"")</f>
        <v/>
      </c>
      <c r="Q285" t="str">
        <f>IF($C285="OK",
   VLOOKUP(Plantilla!O296,'Tablas '!$E$4:$F$19,2,FALSE),
"")</f>
        <v/>
      </c>
      <c r="R285" t="str">
        <f>IF($C285="OK",
   VLOOKUP(Plantilla!P296,'Tablas '!$H$4:$I$5,2,FALSE),
"")</f>
        <v/>
      </c>
      <c r="S285" t="str">
        <f>IF($C285="OK",
   VLOOKUP(Plantilla!Q296,'Tablas '!$K$4:$L$8,2,FALSE),
"")</f>
        <v/>
      </c>
      <c r="T285" t="str">
        <f>IF($C285="OK",
   VLOOKUP(Plantilla!R296,'Tablas '!$AE$4:$AF$6,2,FALSE),
"")</f>
        <v/>
      </c>
      <c r="U285" t="str">
        <f>IF($C285="OK",
   VLOOKUP(Plantilla!S296,'Tablas '!$AE$4:$AF$6,2,FALSE),
"")</f>
        <v/>
      </c>
      <c r="V285" t="str">
        <f>IF($C285="OK",TEXT(Plantilla!T296,"#"),"")</f>
        <v/>
      </c>
      <c r="W285" s="84" t="str">
        <f>IF($C285="OK",
   VLOOKUP(Plantilla!U296,'Tablas '!$AM$4:$AN$1126,2,FALSE),
"")</f>
        <v/>
      </c>
      <c r="X285" t="str">
        <f>IF($C285="OK",TEXT(Plantilla!V296,"#"),"")</f>
        <v/>
      </c>
      <c r="Y285" t="str">
        <f>IF($C285="OK",
   CONCATENATE(YEAR(Plantilla!W296),"-",TEXT(MONTH(Plantilla!W296),"00"),"-",TEXT(DAY(Plantilla!W296),"00")),
"")</f>
        <v/>
      </c>
      <c r="Z285" t="str">
        <f>IF($C285="OK",
   CONCATENATE(YEAR(Plantilla!X296),"-",TEXT(MONTH(Plantilla!X296),"00"),"-",TEXT(DAY(Plantilla!X296),"00")),
"")</f>
        <v/>
      </c>
      <c r="AA285" t="str">
        <f>IF($C285="OK",
   TEXT(VLOOKUP(Plantilla!Y296,'Tablas '!$Q$4:$R$9,2,FALSE),"#"),
"")</f>
        <v/>
      </c>
      <c r="AB285" t="str">
        <f>IF($C285="OK",
   CONCATENATE(YEAR(Plantilla!Z296),"-",TEXT(MONTH(Plantilla!Z296),"00"),"-",TEXT(DAY(Plantilla!Z296),"00")),
"")</f>
        <v/>
      </c>
      <c r="AC285" t="str">
        <f>IF($C285="OK",
   TEXT(VLOOKUP(Plantilla!AA296,'Tablas '!$T$4:$U$13,2,FALSE),"#"),
"")</f>
        <v/>
      </c>
      <c r="AD285" t="str">
        <f>IF($C285="OK",TEXT(Plantilla!AB296,"#"),"")</f>
        <v/>
      </c>
      <c r="AE285" t="str">
        <f>IF($C285="OK",
   IF(Plantilla!AC296&lt;&gt;"",
      TEXT(VLOOKUP(Plantilla!AC296,'Tablas '!$W$4:$X$7,2,FALSE),"#"),
   ""),
"")</f>
        <v/>
      </c>
      <c r="AF285" t="str">
        <f>IF($C285="OK",TEXT(Plantilla!AD296,"#"),"")</f>
        <v/>
      </c>
      <c r="AG285" s="6" t="str">
        <f>IF($C285="OK",_xlfn.NUMBERVALUE(Plantilla!AE296),"")</f>
        <v/>
      </c>
      <c r="AH285" s="4" t="str">
        <f>IF($C285="OK",_xlfn.NUMBERVALUE(Plantilla!AF296),"")</f>
        <v/>
      </c>
      <c r="AI285" s="6" t="str">
        <f>IF($C285="OK",_xlfn.NUMBERVALUE(Plantilla!AG296),"")</f>
        <v/>
      </c>
      <c r="AJ285" s="6" t="str">
        <f>IF($C285="OK",_xlfn.NUMBERVALUE(Plantilla!AH296),"")</f>
        <v/>
      </c>
      <c r="AK285" s="6" t="str">
        <f>IF($C285="OK",_xlfn.NUMBERVALUE(Plantilla!AI296),"")</f>
        <v/>
      </c>
      <c r="AL285" s="6" t="str">
        <f>IF($C285="OK",_xlfn.NUMBERVALUE(Plantilla!AJ296),"")</f>
        <v/>
      </c>
      <c r="AM285" s="4" t="str">
        <f>IF($C285="OK",_xlfn.NUMBERVALUE(Plantilla!AK296),"")</f>
        <v/>
      </c>
      <c r="AN285" s="6" t="str">
        <f>IF($C285="OK",_xlfn.NUMBERVALUE(Plantilla!AL296),"")</f>
        <v/>
      </c>
      <c r="AO285" s="4" t="str">
        <f>IF($C285="OK",_xlfn.NUMBERVALUE(Plantilla!AM296),"")</f>
        <v/>
      </c>
      <c r="AP285" s="6" t="str">
        <f>IF($C285="OK",_xlfn.NUMBERVALUE(Plantilla!AN296),"")</f>
        <v/>
      </c>
      <c r="AQ285" s="4" t="str">
        <f>IF($C285="OK",_xlfn.NUMBERVALUE(Plantilla!AO296),"")</f>
        <v/>
      </c>
      <c r="AR285" s="6" t="str">
        <f>IF($C285="OK",_xlfn.NUMBERVALUE(Plantilla!AP296),"")</f>
        <v/>
      </c>
      <c r="AS285" s="4" t="str">
        <f>IF($C285="OK",_xlfn.NUMBERVALUE(Plantilla!AQ296),"")</f>
        <v/>
      </c>
      <c r="AT285" s="6" t="str">
        <f>IF($C285="OK",_xlfn.NUMBERVALUE(Plantilla!AR296),"")</f>
        <v/>
      </c>
      <c r="AU285" s="4" t="str">
        <f>IF($C285="OK",_xlfn.NUMBERVALUE(Plantilla!AS296),"")</f>
        <v/>
      </c>
      <c r="AV285" s="6" t="str">
        <f>IF($C285="OK",_xlfn.NUMBERVALUE(Plantilla!AT296),"")</f>
        <v/>
      </c>
      <c r="AW285" s="4" t="str">
        <f>IF($C285="OK",_xlfn.NUMBERVALUE(Plantilla!AU296),"")</f>
        <v/>
      </c>
      <c r="AX285" s="6" t="str">
        <f>IF($C285="OK",_xlfn.NUMBERVALUE(Plantilla!AV296),"")</f>
        <v/>
      </c>
      <c r="AY285" s="4" t="str">
        <f>IF($C285="OK",_xlfn.NUMBERVALUE(Plantilla!AW296),"")</f>
        <v/>
      </c>
      <c r="AZ285" s="6" t="str">
        <f>IF($C285="OK",_xlfn.NUMBERVALUE(Plantilla!AX296),"")</f>
        <v/>
      </c>
      <c r="BA285" t="str">
        <f>IF($C285="OK",_xlfn.NUMBERVALUE(Plantilla!AY296),"")</f>
        <v/>
      </c>
      <c r="BB285" t="str">
        <f>IF($C285="OK",_xlfn.NUMBERVALUE(Plantilla!AZ296),"")</f>
        <v/>
      </c>
      <c r="BC285" s="4" t="str">
        <f>IF($C285="OK",_xlfn.NUMBERVALUE(Plantilla!BA296),"")</f>
        <v/>
      </c>
      <c r="BD285" s="6" t="str">
        <f>IF($C285="OK",_xlfn.NUMBERVALUE(Plantilla!BB296),"")</f>
        <v/>
      </c>
      <c r="BE285" s="4" t="str">
        <f>IF($C285="OK",_xlfn.NUMBERVALUE(Plantilla!BC296),"")</f>
        <v/>
      </c>
      <c r="BF285" s="6" t="str">
        <f>IF($C285="OK",_xlfn.NUMBERVALUE(Plantilla!BD296),"")</f>
        <v/>
      </c>
      <c r="BG285" s="4" t="str">
        <f>IF($C285="OK",_xlfn.NUMBERVALUE(Plantilla!BE296),"")</f>
        <v/>
      </c>
      <c r="BH285" s="6" t="str">
        <f>IF($C285="OK",_xlfn.NUMBERVALUE(Plantilla!BF296),"")</f>
        <v/>
      </c>
      <c r="BI285" s="110" t="str">
        <f>IF($C285="OK",_xlfn.NUMBERVALUE(Plantilla!BG296),"")</f>
        <v/>
      </c>
      <c r="BJ285" s="6" t="str">
        <f>IF($C285="OK",_xlfn.NUMBERVALUE(Plantilla!BH296),"")</f>
        <v/>
      </c>
      <c r="BK285" s="109" t="str">
        <f>IF($C285="OK",_xlfn.NUMBERVALUE(Plantilla!BI296),"")</f>
        <v/>
      </c>
      <c r="BL285" s="6" t="str">
        <f>IF($C285="OK",
   IF(Plantilla!BJ296&lt;&gt;"",
      TEXT(VLOOKUP(Plantilla!BJ296,'Tablas '!$Z$4:$AA$6,2,FALSE),"#"),
   ""),
"")</f>
        <v/>
      </c>
      <c r="BM285" s="4" t="str">
        <f>IF($C285="OK",_xlfn.NUMBERVALUE(Plantilla!BK296),"")</f>
        <v/>
      </c>
      <c r="BN285" s="4" t="str">
        <f>IF($C285="OK",_xlfn.NUMBERVALUE(Plantilla!BL296),"")</f>
        <v/>
      </c>
      <c r="BO285" s="6" t="str">
        <f>IF($C285="OK",_xlfn.NUMBERVALUE(Plantilla!BM296),"")</f>
        <v/>
      </c>
      <c r="BP285" s="4" t="str">
        <f>IF($C285="OK",_xlfn.NUMBERVALUE(Plantilla!BN296),"")</f>
        <v/>
      </c>
      <c r="BQ285" s="6" t="str">
        <f>IF($C285="OK",_xlfn.NUMBERVALUE(Plantilla!BO296),"")</f>
        <v/>
      </c>
      <c r="BR285" s="4" t="str">
        <f>IF($C285="OK",_xlfn.NUMBERVALUE(Plantilla!BP296),"")</f>
        <v/>
      </c>
      <c r="BS285" s="6" t="str">
        <f>IF($C285="OK",_xlfn.NUMBERVALUE(Plantilla!BQ296),"")</f>
        <v/>
      </c>
      <c r="BT285" s="4" t="str">
        <f>IF($C285="OK",_xlfn.NUMBERVALUE(Plantilla!BR296),"")</f>
        <v/>
      </c>
      <c r="BU285" s="6" t="str">
        <f>IF($C285="OK",_xlfn.NUMBERVALUE(Plantilla!BS296),"")</f>
        <v/>
      </c>
      <c r="BV285" s="6" t="str">
        <f>IF($C285="OK",_xlfn.NUMBERVALUE(Plantilla!BT296),"")</f>
        <v/>
      </c>
      <c r="BW285" s="6" t="str">
        <f>IF($C285="OK",_xlfn.NUMBERVALUE(Plantilla!BU296),"")</f>
        <v/>
      </c>
      <c r="BX285" s="6" t="str">
        <f>IF($C285="OK",_xlfn.NUMBERVALUE(Plantilla!BV296),"")</f>
        <v/>
      </c>
      <c r="BY285" s="6" t="str">
        <f>IF($C285="OK",_xlfn.NUMBERVALUE(Plantilla!BW296),"")</f>
        <v/>
      </c>
      <c r="BZ285" s="6" t="str">
        <f>IF($C285="OK",_xlfn.NUMBERVALUE(Plantilla!BX296),"")</f>
        <v/>
      </c>
      <c r="CA285" s="6" t="str">
        <f>IF($C285="OK",_xlfn.NUMBERVALUE(Plantilla!BY296),"")</f>
        <v/>
      </c>
      <c r="CB285" s="6" t="str">
        <f>IF($C285="OK",_xlfn.NUMBERVALUE(Plantilla!BZ296),"")</f>
        <v/>
      </c>
      <c r="CC285" s="6" t="str">
        <f>IF($C285="OK",_xlfn.NUMBERVALUE(Plantilla!CA296),"")</f>
        <v/>
      </c>
      <c r="CD285" s="6" t="str">
        <f>IF($C285="OK",_xlfn.NUMBERVALUE(Plantilla!CB296),"")</f>
        <v/>
      </c>
      <c r="CE285" s="6" t="str">
        <f>IF($C285="OK",_xlfn.NUMBERVALUE(Plantilla!CC296),"")</f>
        <v/>
      </c>
      <c r="CF285" s="4" t="str">
        <f>IF($C285="OK",_xlfn.NUMBERVALUE(Plantilla!CD296),"")</f>
        <v/>
      </c>
      <c r="CG285" s="6" t="str">
        <f>IF($C285="OK",_xlfn.NUMBERVALUE(Plantilla!CE296),"")</f>
        <v/>
      </c>
      <c r="CH285" s="6" t="str">
        <f>IF($C285="OK",_xlfn.NUMBERVALUE(Plantilla!CF296),"")</f>
        <v/>
      </c>
      <c r="CI285" s="6" t="str">
        <f>IF($C285="OK",_xlfn.NUMBERVALUE(Plantilla!CG296),"")</f>
        <v/>
      </c>
      <c r="CJ285" s="6" t="str">
        <f>IF($C285="OK",_xlfn.NUMBERVALUE(Plantilla!CH296),"")</f>
        <v/>
      </c>
      <c r="CK285" s="6" t="str">
        <f>IF($C285="OK",_xlfn.NUMBERVALUE(Plantilla!CI296),"")</f>
        <v/>
      </c>
      <c r="CL285" s="6" t="str">
        <f>IF($C285="OK",_xlfn.NUMBERVALUE(Plantilla!CJ296),"")</f>
        <v/>
      </c>
      <c r="CM285" t="str">
        <f>IF($C285="OK",TEXT(Plantilla!CK296,"#"),"")</f>
        <v/>
      </c>
      <c r="CN285" s="6" t="str">
        <f>IF($C285="OK",_xlfn.NUMBERVALUE(Plantilla!CL296),"")</f>
        <v/>
      </c>
      <c r="CO285" s="6" t="str">
        <f>IF($C285="OK",_xlfn.NUMBERVALUE(Plantilla!CM296),"")</f>
        <v/>
      </c>
      <c r="CP285" s="110" t="str">
        <f>IF($C285="OK",_xlfn.NUMBERVALUE(Plantilla!CN296),"")</f>
        <v/>
      </c>
      <c r="CQ285" s="6" t="str">
        <f>IF($C285="OK",_xlfn.NUMBERVALUE(Plantilla!CO296),"")</f>
        <v/>
      </c>
      <c r="CR285" s="109" t="str">
        <f>IF($C285="OK",_xlfn.NUMBERVALUE(Plantilla!CP296),"")</f>
        <v/>
      </c>
      <c r="CS285" s="110" t="str">
        <f>IF($C285="OK",_xlfn.NUMBERVALUE(Plantilla!CQ296),"")</f>
        <v/>
      </c>
      <c r="CT285" s="6" t="str">
        <f>IF($C285="OK",_xlfn.NUMBERVALUE(Plantilla!CR296),"")</f>
        <v/>
      </c>
      <c r="CU285" s="109" t="str">
        <f>IF($C285="OK",_xlfn.NUMBERVALUE(Plantilla!CS296),"")</f>
        <v/>
      </c>
      <c r="CV285" s="110" t="str">
        <f>IF($C285="OK",_xlfn.NUMBERVALUE(Plantilla!CT296),"")</f>
        <v/>
      </c>
      <c r="CW285" s="6" t="str">
        <f>IF($C285="OK",_xlfn.NUMBERVALUE(Plantilla!CU296),"")</f>
        <v/>
      </c>
      <c r="CX285" s="82" t="str">
        <f>IF($C285="OK",_xlfn.NUMBERVALUE(Plantilla!CV296),"")</f>
        <v/>
      </c>
      <c r="CY285" s="6" t="str">
        <f>IF($C285="OK",_xlfn.NUMBERVALUE(Plantilla!CW296),"")</f>
        <v/>
      </c>
      <c r="CZ285" s="82" t="str">
        <f>IF($C285="OK",_xlfn.NUMBERVALUE(Plantilla!CX296),"")</f>
        <v/>
      </c>
      <c r="DA285" s="6" t="str">
        <f>IF($C285="OK",_xlfn.NUMBERVALUE(Plantilla!CY296),"")</f>
        <v/>
      </c>
      <c r="DB285" s="109" t="str">
        <f>IF($C285="OK",_xlfn.NUMBERVALUE(Plantilla!CZ296),"")</f>
        <v/>
      </c>
      <c r="DC285" s="6" t="str">
        <f>IF($C285="OK",_xlfn.NUMBERVALUE(Plantilla!DA296),"")</f>
        <v/>
      </c>
      <c r="DD285" s="6" t="str">
        <f>IF($C285="OK",TEXT(Plantilla!DB296,"#"),"")</f>
        <v/>
      </c>
      <c r="DE285" s="6" t="str">
        <f>IF($C285="OK",_xlfn.NUMBERVALUE(Plantilla!DC296),"")</f>
        <v/>
      </c>
      <c r="DF285" s="4" t="str">
        <f>IF($C285="OK",_xlfn.NUMBERVALUE(Plantilla!DD296),"")</f>
        <v/>
      </c>
      <c r="DG285" s="6" t="str">
        <f>IF($C285="OK",_xlfn.NUMBERVALUE(Plantilla!DE296),"")</f>
        <v/>
      </c>
      <c r="DH285" s="6" t="str">
        <f>IF($C285="OK",_xlfn.NUMBERVALUE(Plantilla!DF296),"")</f>
        <v/>
      </c>
      <c r="DI285" s="6" t="str">
        <f>IF($C285="OK",_xlfn.NUMBERVALUE(Plantilla!DG296),"")</f>
        <v/>
      </c>
      <c r="DJ285" s="6" t="str">
        <f>IF($C285="OK",_xlfn.NUMBERVALUE(Plantilla!DH296),"")</f>
        <v/>
      </c>
      <c r="DK285" s="6" t="str">
        <f>IF($C285="OK",_xlfn.NUMBERVALUE(Plantilla!DI296),"")</f>
        <v/>
      </c>
      <c r="DL285" s="6" t="str">
        <f>IF($C285="OK",_xlfn.NUMBERVALUE(Plantilla!DJ296),"")</f>
        <v/>
      </c>
      <c r="DM285" s="6" t="str">
        <f>IF($C285="OK",_xlfn.NUMBERVALUE(Plantilla!DK296),"")</f>
        <v/>
      </c>
      <c r="DN285" s="6" t="str">
        <f>IF($C285="OK",_xlfn.NUMBERVALUE(Plantilla!DL296),"")</f>
        <v/>
      </c>
      <c r="DO285" s="6" t="str">
        <f>IF($C285="OK",_xlfn.NUMBERVALUE(Plantilla!DM296),"")</f>
        <v/>
      </c>
      <c r="DP285" s="6" t="str">
        <f>IF($C285="OK",_xlfn.NUMBERVALUE(Plantilla!DN296),"")</f>
        <v/>
      </c>
      <c r="DQ285" s="6" t="str">
        <f>IF($C285="OK",_xlfn.NUMBERVALUE(Plantilla!DO296),"")</f>
        <v/>
      </c>
      <c r="DR285" s="6" t="str">
        <f>IF($C285="OK",_xlfn.NUMBERVALUE(Plantilla!DP296),"")</f>
        <v/>
      </c>
      <c r="DS285" t="str">
        <f>IF($C285="OK",TEXT(Plantilla!DR296,"#"),"")</f>
        <v/>
      </c>
      <c r="DT285" s="6"/>
    </row>
    <row r="286" spans="1:124" x14ac:dyDescent="0.25">
      <c r="A286" t="str">
        <f>IF(Plantilla!$I$6="¡Perfecto!, Guarda el archivo y adjúntalo a tu interfaz de Nómina Electrónica","OK","Error")</f>
        <v>OK</v>
      </c>
      <c r="B286" t="str">
        <f>IF(Plantilla!$I$6="¡Perfecto!, Guarda el archivo y adjúntalo a tu interfaz de Nómina Electrónica",MID(Plantilla!$D$2,SEARCH("V",Plantilla!$D$2),10),"")</f>
        <v>V2.0</v>
      </c>
      <c r="C286" t="str">
        <f>Plantilla!C297</f>
        <v/>
      </c>
      <c r="D286" t="str">
        <f>IF($C286="OK",Plantilla!B297,"")</f>
        <v/>
      </c>
      <c r="E286" t="str">
        <f>IF($C286="OK",
   VLOOKUP(Plantilla!$E$4,'Tablas '!$AP$4:$AT$6,5,FALSE),
"")</f>
        <v/>
      </c>
      <c r="F286" t="str">
        <f>IF($C286="OK",TEXT(Plantilla!D297,"#"),"")</f>
        <v/>
      </c>
      <c r="G286" t="str">
        <f>IF($C286="OK",
   VLOOKUP(Plantilla!E297,'Tablas '!$B$4:$C$14,2,FALSE),
"")</f>
        <v/>
      </c>
      <c r="H286" t="str">
        <f>IF($C286="OK",TEXT(Plantilla!F297,"#"),"")</f>
        <v/>
      </c>
      <c r="I286" t="str">
        <f>IF($C286="OK",TEXT(Plantilla!G297,"#"),"")</f>
        <v/>
      </c>
      <c r="J286" t="str">
        <f>IF($C286="OK",TEXT(Plantilla!H297,"#"),"")</f>
        <v/>
      </c>
      <c r="K286" t="str">
        <f>IF($C286="OK",TEXT(Plantilla!I297,"#"),"")</f>
        <v/>
      </c>
      <c r="L286" t="str">
        <f>IF($C286="OK",TEXT(Plantilla!J297,"#"),"")</f>
        <v/>
      </c>
      <c r="M286" t="str">
        <f>IF($C286="OK",TEXT(Plantilla!K297,"#"),"")</f>
        <v/>
      </c>
      <c r="N286" t="str">
        <f>IF($C286="OK",
   CONCATENATE(YEAR(Plantilla!L297),"-",TEXT(MONTH(Plantilla!L297),"00"),"-",TEXT(DAY(Plantilla!L297),"00")),
"")</f>
        <v/>
      </c>
      <c r="O286" t="str">
        <f>IF($C286="OK",_xlfn.NUMBERVALUE(Plantilla!M297),"")</f>
        <v/>
      </c>
      <c r="P286" t="str">
        <f>IF($C286="OK",
   IF(Plantilla!N297&lt;&gt;"",
      CONCATENATE(YEAR(Plantilla!N297),"-",TEXT(MONTH(Plantilla!N297),"00"),"-",TEXT(DAY(Plantilla!N297),"00")),
   ""),
"")</f>
        <v/>
      </c>
      <c r="Q286" t="str">
        <f>IF($C286="OK",
   VLOOKUP(Plantilla!O297,'Tablas '!$E$4:$F$19,2,FALSE),
"")</f>
        <v/>
      </c>
      <c r="R286" t="str">
        <f>IF($C286="OK",
   VLOOKUP(Plantilla!P297,'Tablas '!$H$4:$I$5,2,FALSE),
"")</f>
        <v/>
      </c>
      <c r="S286" t="str">
        <f>IF($C286="OK",
   VLOOKUP(Plantilla!Q297,'Tablas '!$K$4:$L$8,2,FALSE),
"")</f>
        <v/>
      </c>
      <c r="T286" t="str">
        <f>IF($C286="OK",
   VLOOKUP(Plantilla!R297,'Tablas '!$AE$4:$AF$6,2,FALSE),
"")</f>
        <v/>
      </c>
      <c r="U286" t="str">
        <f>IF($C286="OK",
   VLOOKUP(Plantilla!S297,'Tablas '!$AE$4:$AF$6,2,FALSE),
"")</f>
        <v/>
      </c>
      <c r="V286" t="str">
        <f>IF($C286="OK",TEXT(Plantilla!T297,"#"),"")</f>
        <v/>
      </c>
      <c r="W286" s="84" t="str">
        <f>IF($C286="OK",
   VLOOKUP(Plantilla!U297,'Tablas '!$AM$4:$AN$1126,2,FALSE),
"")</f>
        <v/>
      </c>
      <c r="X286" t="str">
        <f>IF($C286="OK",TEXT(Plantilla!V297,"#"),"")</f>
        <v/>
      </c>
      <c r="Y286" t="str">
        <f>IF($C286="OK",
   CONCATENATE(YEAR(Plantilla!W297),"-",TEXT(MONTH(Plantilla!W297),"00"),"-",TEXT(DAY(Plantilla!W297),"00")),
"")</f>
        <v/>
      </c>
      <c r="Z286" t="str">
        <f>IF($C286="OK",
   CONCATENATE(YEAR(Plantilla!X297),"-",TEXT(MONTH(Plantilla!X297),"00"),"-",TEXT(DAY(Plantilla!X297),"00")),
"")</f>
        <v/>
      </c>
      <c r="AA286" t="str">
        <f>IF($C286="OK",
   TEXT(VLOOKUP(Plantilla!Y297,'Tablas '!$Q$4:$R$9,2,FALSE),"#"),
"")</f>
        <v/>
      </c>
      <c r="AB286" t="str">
        <f>IF($C286="OK",
   CONCATENATE(YEAR(Plantilla!Z297),"-",TEXT(MONTH(Plantilla!Z297),"00"),"-",TEXT(DAY(Plantilla!Z297),"00")),
"")</f>
        <v/>
      </c>
      <c r="AC286" t="str">
        <f>IF($C286="OK",
   TEXT(VLOOKUP(Plantilla!AA297,'Tablas '!$T$4:$U$13,2,FALSE),"#"),
"")</f>
        <v/>
      </c>
      <c r="AD286" t="str">
        <f>IF($C286="OK",TEXT(Plantilla!AB297,"#"),"")</f>
        <v/>
      </c>
      <c r="AE286" t="str">
        <f>IF($C286="OK",
   IF(Plantilla!AC297&lt;&gt;"",
      TEXT(VLOOKUP(Plantilla!AC297,'Tablas '!$W$4:$X$7,2,FALSE),"#"),
   ""),
"")</f>
        <v/>
      </c>
      <c r="AF286" t="str">
        <f>IF($C286="OK",TEXT(Plantilla!AD297,"#"),"")</f>
        <v/>
      </c>
      <c r="AG286" s="6" t="str">
        <f>IF($C286="OK",_xlfn.NUMBERVALUE(Plantilla!AE297),"")</f>
        <v/>
      </c>
      <c r="AH286" s="4" t="str">
        <f>IF($C286="OK",_xlfn.NUMBERVALUE(Plantilla!AF297),"")</f>
        <v/>
      </c>
      <c r="AI286" s="6" t="str">
        <f>IF($C286="OK",_xlfn.NUMBERVALUE(Plantilla!AG297),"")</f>
        <v/>
      </c>
      <c r="AJ286" s="6" t="str">
        <f>IF($C286="OK",_xlfn.NUMBERVALUE(Plantilla!AH297),"")</f>
        <v/>
      </c>
      <c r="AK286" s="6" t="str">
        <f>IF($C286="OK",_xlfn.NUMBERVALUE(Plantilla!AI297),"")</f>
        <v/>
      </c>
      <c r="AL286" s="6" t="str">
        <f>IF($C286="OK",_xlfn.NUMBERVALUE(Plantilla!AJ297),"")</f>
        <v/>
      </c>
      <c r="AM286" s="4" t="str">
        <f>IF($C286="OK",_xlfn.NUMBERVALUE(Plantilla!AK297),"")</f>
        <v/>
      </c>
      <c r="AN286" s="6" t="str">
        <f>IF($C286="OK",_xlfn.NUMBERVALUE(Plantilla!AL297),"")</f>
        <v/>
      </c>
      <c r="AO286" s="4" t="str">
        <f>IF($C286="OK",_xlfn.NUMBERVALUE(Plantilla!AM297),"")</f>
        <v/>
      </c>
      <c r="AP286" s="6" t="str">
        <f>IF($C286="OK",_xlfn.NUMBERVALUE(Plantilla!AN297),"")</f>
        <v/>
      </c>
      <c r="AQ286" s="4" t="str">
        <f>IF($C286="OK",_xlfn.NUMBERVALUE(Plantilla!AO297),"")</f>
        <v/>
      </c>
      <c r="AR286" s="6" t="str">
        <f>IF($C286="OK",_xlfn.NUMBERVALUE(Plantilla!AP297),"")</f>
        <v/>
      </c>
      <c r="AS286" s="4" t="str">
        <f>IF($C286="OK",_xlfn.NUMBERVALUE(Plantilla!AQ297),"")</f>
        <v/>
      </c>
      <c r="AT286" s="6" t="str">
        <f>IF($C286="OK",_xlfn.NUMBERVALUE(Plantilla!AR297),"")</f>
        <v/>
      </c>
      <c r="AU286" s="4" t="str">
        <f>IF($C286="OK",_xlfn.NUMBERVALUE(Plantilla!AS297),"")</f>
        <v/>
      </c>
      <c r="AV286" s="6" t="str">
        <f>IF($C286="OK",_xlfn.NUMBERVALUE(Plantilla!AT297),"")</f>
        <v/>
      </c>
      <c r="AW286" s="4" t="str">
        <f>IF($C286="OK",_xlfn.NUMBERVALUE(Plantilla!AU297),"")</f>
        <v/>
      </c>
      <c r="AX286" s="6" t="str">
        <f>IF($C286="OK",_xlfn.NUMBERVALUE(Plantilla!AV297),"")</f>
        <v/>
      </c>
      <c r="AY286" s="4" t="str">
        <f>IF($C286="OK",_xlfn.NUMBERVALUE(Plantilla!AW297),"")</f>
        <v/>
      </c>
      <c r="AZ286" s="6" t="str">
        <f>IF($C286="OK",_xlfn.NUMBERVALUE(Plantilla!AX297),"")</f>
        <v/>
      </c>
      <c r="BA286" t="str">
        <f>IF($C286="OK",_xlfn.NUMBERVALUE(Plantilla!AY297),"")</f>
        <v/>
      </c>
      <c r="BB286" t="str">
        <f>IF($C286="OK",_xlfn.NUMBERVALUE(Plantilla!AZ297),"")</f>
        <v/>
      </c>
      <c r="BC286" s="4" t="str">
        <f>IF($C286="OK",_xlfn.NUMBERVALUE(Plantilla!BA297),"")</f>
        <v/>
      </c>
      <c r="BD286" s="6" t="str">
        <f>IF($C286="OK",_xlfn.NUMBERVALUE(Plantilla!BB297),"")</f>
        <v/>
      </c>
      <c r="BE286" s="4" t="str">
        <f>IF($C286="OK",_xlfn.NUMBERVALUE(Plantilla!BC297),"")</f>
        <v/>
      </c>
      <c r="BF286" s="6" t="str">
        <f>IF($C286="OK",_xlfn.NUMBERVALUE(Plantilla!BD297),"")</f>
        <v/>
      </c>
      <c r="BG286" s="4" t="str">
        <f>IF($C286="OK",_xlfn.NUMBERVALUE(Plantilla!BE297),"")</f>
        <v/>
      </c>
      <c r="BH286" s="6" t="str">
        <f>IF($C286="OK",_xlfn.NUMBERVALUE(Plantilla!BF297),"")</f>
        <v/>
      </c>
      <c r="BI286" s="110" t="str">
        <f>IF($C286="OK",_xlfn.NUMBERVALUE(Plantilla!BG297),"")</f>
        <v/>
      </c>
      <c r="BJ286" s="6" t="str">
        <f>IF($C286="OK",_xlfn.NUMBERVALUE(Plantilla!BH297),"")</f>
        <v/>
      </c>
      <c r="BK286" s="109" t="str">
        <f>IF($C286="OK",_xlfn.NUMBERVALUE(Plantilla!BI297),"")</f>
        <v/>
      </c>
      <c r="BL286" s="6" t="str">
        <f>IF($C286="OK",
   IF(Plantilla!BJ297&lt;&gt;"",
      TEXT(VLOOKUP(Plantilla!BJ297,'Tablas '!$Z$4:$AA$6,2,FALSE),"#"),
   ""),
"")</f>
        <v/>
      </c>
      <c r="BM286" s="4" t="str">
        <f>IF($C286="OK",_xlfn.NUMBERVALUE(Plantilla!BK297),"")</f>
        <v/>
      </c>
      <c r="BN286" s="4" t="str">
        <f>IF($C286="OK",_xlfn.NUMBERVALUE(Plantilla!BL297),"")</f>
        <v/>
      </c>
      <c r="BO286" s="6" t="str">
        <f>IF($C286="OK",_xlfn.NUMBERVALUE(Plantilla!BM297),"")</f>
        <v/>
      </c>
      <c r="BP286" s="4" t="str">
        <f>IF($C286="OK",_xlfn.NUMBERVALUE(Plantilla!BN297),"")</f>
        <v/>
      </c>
      <c r="BQ286" s="6" t="str">
        <f>IF($C286="OK",_xlfn.NUMBERVALUE(Plantilla!BO297),"")</f>
        <v/>
      </c>
      <c r="BR286" s="4" t="str">
        <f>IF($C286="OK",_xlfn.NUMBERVALUE(Plantilla!BP297),"")</f>
        <v/>
      </c>
      <c r="BS286" s="6" t="str">
        <f>IF($C286="OK",_xlfn.NUMBERVALUE(Plantilla!BQ297),"")</f>
        <v/>
      </c>
      <c r="BT286" s="4" t="str">
        <f>IF($C286="OK",_xlfn.NUMBERVALUE(Plantilla!BR297),"")</f>
        <v/>
      </c>
      <c r="BU286" s="6" t="str">
        <f>IF($C286="OK",_xlfn.NUMBERVALUE(Plantilla!BS297),"")</f>
        <v/>
      </c>
      <c r="BV286" s="6" t="str">
        <f>IF($C286="OK",_xlfn.NUMBERVALUE(Plantilla!BT297),"")</f>
        <v/>
      </c>
      <c r="BW286" s="6" t="str">
        <f>IF($C286="OK",_xlfn.NUMBERVALUE(Plantilla!BU297),"")</f>
        <v/>
      </c>
      <c r="BX286" s="6" t="str">
        <f>IF($C286="OK",_xlfn.NUMBERVALUE(Plantilla!BV297),"")</f>
        <v/>
      </c>
      <c r="BY286" s="6" t="str">
        <f>IF($C286="OK",_xlfn.NUMBERVALUE(Plantilla!BW297),"")</f>
        <v/>
      </c>
      <c r="BZ286" s="6" t="str">
        <f>IF($C286="OK",_xlfn.NUMBERVALUE(Plantilla!BX297),"")</f>
        <v/>
      </c>
      <c r="CA286" s="6" t="str">
        <f>IF($C286="OK",_xlfn.NUMBERVALUE(Plantilla!BY297),"")</f>
        <v/>
      </c>
      <c r="CB286" s="6" t="str">
        <f>IF($C286="OK",_xlfn.NUMBERVALUE(Plantilla!BZ297),"")</f>
        <v/>
      </c>
      <c r="CC286" s="6" t="str">
        <f>IF($C286="OK",_xlfn.NUMBERVALUE(Plantilla!CA297),"")</f>
        <v/>
      </c>
      <c r="CD286" s="6" t="str">
        <f>IF($C286="OK",_xlfn.NUMBERVALUE(Plantilla!CB297),"")</f>
        <v/>
      </c>
      <c r="CE286" s="6" t="str">
        <f>IF($C286="OK",_xlfn.NUMBERVALUE(Plantilla!CC297),"")</f>
        <v/>
      </c>
      <c r="CF286" s="4" t="str">
        <f>IF($C286="OK",_xlfn.NUMBERVALUE(Plantilla!CD297),"")</f>
        <v/>
      </c>
      <c r="CG286" s="6" t="str">
        <f>IF($C286="OK",_xlfn.NUMBERVALUE(Plantilla!CE297),"")</f>
        <v/>
      </c>
      <c r="CH286" s="6" t="str">
        <f>IF($C286="OK",_xlfn.NUMBERVALUE(Plantilla!CF297),"")</f>
        <v/>
      </c>
      <c r="CI286" s="6" t="str">
        <f>IF($C286="OK",_xlfn.NUMBERVALUE(Plantilla!CG297),"")</f>
        <v/>
      </c>
      <c r="CJ286" s="6" t="str">
        <f>IF($C286="OK",_xlfn.NUMBERVALUE(Plantilla!CH297),"")</f>
        <v/>
      </c>
      <c r="CK286" s="6" t="str">
        <f>IF($C286="OK",_xlfn.NUMBERVALUE(Plantilla!CI297),"")</f>
        <v/>
      </c>
      <c r="CL286" s="6" t="str">
        <f>IF($C286="OK",_xlfn.NUMBERVALUE(Plantilla!CJ297),"")</f>
        <v/>
      </c>
      <c r="CM286" t="str">
        <f>IF($C286="OK",TEXT(Plantilla!CK297,"#"),"")</f>
        <v/>
      </c>
      <c r="CN286" s="6" t="str">
        <f>IF($C286="OK",_xlfn.NUMBERVALUE(Plantilla!CL297),"")</f>
        <v/>
      </c>
      <c r="CO286" s="6" t="str">
        <f>IF($C286="OK",_xlfn.NUMBERVALUE(Plantilla!CM297),"")</f>
        <v/>
      </c>
      <c r="CP286" s="110" t="str">
        <f>IF($C286="OK",_xlfn.NUMBERVALUE(Plantilla!CN297),"")</f>
        <v/>
      </c>
      <c r="CQ286" s="6" t="str">
        <f>IF($C286="OK",_xlfn.NUMBERVALUE(Plantilla!CO297),"")</f>
        <v/>
      </c>
      <c r="CR286" s="109" t="str">
        <f>IF($C286="OK",_xlfn.NUMBERVALUE(Plantilla!CP297),"")</f>
        <v/>
      </c>
      <c r="CS286" s="110" t="str">
        <f>IF($C286="OK",_xlfn.NUMBERVALUE(Plantilla!CQ297),"")</f>
        <v/>
      </c>
      <c r="CT286" s="6" t="str">
        <f>IF($C286="OK",_xlfn.NUMBERVALUE(Plantilla!CR297),"")</f>
        <v/>
      </c>
      <c r="CU286" s="109" t="str">
        <f>IF($C286="OK",_xlfn.NUMBERVALUE(Plantilla!CS297),"")</f>
        <v/>
      </c>
      <c r="CV286" s="110" t="str">
        <f>IF($C286="OK",_xlfn.NUMBERVALUE(Plantilla!CT297),"")</f>
        <v/>
      </c>
      <c r="CW286" s="6" t="str">
        <f>IF($C286="OK",_xlfn.NUMBERVALUE(Plantilla!CU297),"")</f>
        <v/>
      </c>
      <c r="CX286" s="82" t="str">
        <f>IF($C286="OK",_xlfn.NUMBERVALUE(Plantilla!CV297),"")</f>
        <v/>
      </c>
      <c r="CY286" s="6" t="str">
        <f>IF($C286="OK",_xlfn.NUMBERVALUE(Plantilla!CW297),"")</f>
        <v/>
      </c>
      <c r="CZ286" s="82" t="str">
        <f>IF($C286="OK",_xlfn.NUMBERVALUE(Plantilla!CX297),"")</f>
        <v/>
      </c>
      <c r="DA286" s="6" t="str">
        <f>IF($C286="OK",_xlfn.NUMBERVALUE(Plantilla!CY297),"")</f>
        <v/>
      </c>
      <c r="DB286" s="109" t="str">
        <f>IF($C286="OK",_xlfn.NUMBERVALUE(Plantilla!CZ297),"")</f>
        <v/>
      </c>
      <c r="DC286" s="6" t="str">
        <f>IF($C286="OK",_xlfn.NUMBERVALUE(Plantilla!DA297),"")</f>
        <v/>
      </c>
      <c r="DD286" s="6" t="str">
        <f>IF($C286="OK",TEXT(Plantilla!DB297,"#"),"")</f>
        <v/>
      </c>
      <c r="DE286" s="6" t="str">
        <f>IF($C286="OK",_xlfn.NUMBERVALUE(Plantilla!DC297),"")</f>
        <v/>
      </c>
      <c r="DF286" s="4" t="str">
        <f>IF($C286="OK",_xlfn.NUMBERVALUE(Plantilla!DD297),"")</f>
        <v/>
      </c>
      <c r="DG286" s="6" t="str">
        <f>IF($C286="OK",_xlfn.NUMBERVALUE(Plantilla!DE297),"")</f>
        <v/>
      </c>
      <c r="DH286" s="6" t="str">
        <f>IF($C286="OK",_xlfn.NUMBERVALUE(Plantilla!DF297),"")</f>
        <v/>
      </c>
      <c r="DI286" s="6" t="str">
        <f>IF($C286="OK",_xlfn.NUMBERVALUE(Plantilla!DG297),"")</f>
        <v/>
      </c>
      <c r="DJ286" s="6" t="str">
        <f>IF($C286="OK",_xlfn.NUMBERVALUE(Plantilla!DH297),"")</f>
        <v/>
      </c>
      <c r="DK286" s="6" t="str">
        <f>IF($C286="OK",_xlfn.NUMBERVALUE(Plantilla!DI297),"")</f>
        <v/>
      </c>
      <c r="DL286" s="6" t="str">
        <f>IF($C286="OK",_xlfn.NUMBERVALUE(Plantilla!DJ297),"")</f>
        <v/>
      </c>
      <c r="DM286" s="6" t="str">
        <f>IF($C286="OK",_xlfn.NUMBERVALUE(Plantilla!DK297),"")</f>
        <v/>
      </c>
      <c r="DN286" s="6" t="str">
        <f>IF($C286="OK",_xlfn.NUMBERVALUE(Plantilla!DL297),"")</f>
        <v/>
      </c>
      <c r="DO286" s="6" t="str">
        <f>IF($C286="OK",_xlfn.NUMBERVALUE(Plantilla!DM297),"")</f>
        <v/>
      </c>
      <c r="DP286" s="6" t="str">
        <f>IF($C286="OK",_xlfn.NUMBERVALUE(Plantilla!DN297),"")</f>
        <v/>
      </c>
      <c r="DQ286" s="6" t="str">
        <f>IF($C286="OK",_xlfn.NUMBERVALUE(Plantilla!DO297),"")</f>
        <v/>
      </c>
      <c r="DR286" s="6" t="str">
        <f>IF($C286="OK",_xlfn.NUMBERVALUE(Plantilla!DP297),"")</f>
        <v/>
      </c>
      <c r="DS286" t="str">
        <f>IF($C286="OK",TEXT(Plantilla!DR297,"#"),"")</f>
        <v/>
      </c>
      <c r="DT286" s="6"/>
    </row>
    <row r="287" spans="1:124" x14ac:dyDescent="0.25">
      <c r="A287" t="str">
        <f>IF(Plantilla!$I$6="¡Perfecto!, Guarda el archivo y adjúntalo a tu interfaz de Nómina Electrónica","OK","Error")</f>
        <v>OK</v>
      </c>
      <c r="B287" t="str">
        <f>IF(Plantilla!$I$6="¡Perfecto!, Guarda el archivo y adjúntalo a tu interfaz de Nómina Electrónica",MID(Plantilla!$D$2,SEARCH("V",Plantilla!$D$2),10),"")</f>
        <v>V2.0</v>
      </c>
      <c r="C287" t="str">
        <f>Plantilla!C298</f>
        <v/>
      </c>
      <c r="D287" t="str">
        <f>IF($C287="OK",Plantilla!B298,"")</f>
        <v/>
      </c>
      <c r="E287" t="str">
        <f>IF($C287="OK",
   VLOOKUP(Plantilla!$E$4,'Tablas '!$AP$4:$AT$6,5,FALSE),
"")</f>
        <v/>
      </c>
      <c r="F287" t="str">
        <f>IF($C287="OK",TEXT(Plantilla!D298,"#"),"")</f>
        <v/>
      </c>
      <c r="G287" t="str">
        <f>IF($C287="OK",
   VLOOKUP(Plantilla!E298,'Tablas '!$B$4:$C$14,2,FALSE),
"")</f>
        <v/>
      </c>
      <c r="H287" t="str">
        <f>IF($C287="OK",TEXT(Plantilla!F298,"#"),"")</f>
        <v/>
      </c>
      <c r="I287" t="str">
        <f>IF($C287="OK",TEXT(Plantilla!G298,"#"),"")</f>
        <v/>
      </c>
      <c r="J287" t="str">
        <f>IF($C287="OK",TEXT(Plantilla!H298,"#"),"")</f>
        <v/>
      </c>
      <c r="K287" t="str">
        <f>IF($C287="OK",TEXT(Plantilla!I298,"#"),"")</f>
        <v/>
      </c>
      <c r="L287" t="str">
        <f>IF($C287="OK",TEXT(Plantilla!J298,"#"),"")</f>
        <v/>
      </c>
      <c r="M287" t="str">
        <f>IF($C287="OK",TEXT(Plantilla!K298,"#"),"")</f>
        <v/>
      </c>
      <c r="N287" t="str">
        <f>IF($C287="OK",
   CONCATENATE(YEAR(Plantilla!L298),"-",TEXT(MONTH(Plantilla!L298),"00"),"-",TEXT(DAY(Plantilla!L298),"00")),
"")</f>
        <v/>
      </c>
      <c r="O287" t="str">
        <f>IF($C287="OK",_xlfn.NUMBERVALUE(Plantilla!M298),"")</f>
        <v/>
      </c>
      <c r="P287" t="str">
        <f>IF($C287="OK",
   IF(Plantilla!N298&lt;&gt;"",
      CONCATENATE(YEAR(Plantilla!N298),"-",TEXT(MONTH(Plantilla!N298),"00"),"-",TEXT(DAY(Plantilla!N298),"00")),
   ""),
"")</f>
        <v/>
      </c>
      <c r="Q287" t="str">
        <f>IF($C287="OK",
   VLOOKUP(Plantilla!O298,'Tablas '!$E$4:$F$19,2,FALSE),
"")</f>
        <v/>
      </c>
      <c r="R287" t="str">
        <f>IF($C287="OK",
   VLOOKUP(Plantilla!P298,'Tablas '!$H$4:$I$5,2,FALSE),
"")</f>
        <v/>
      </c>
      <c r="S287" t="str">
        <f>IF($C287="OK",
   VLOOKUP(Plantilla!Q298,'Tablas '!$K$4:$L$8,2,FALSE),
"")</f>
        <v/>
      </c>
      <c r="T287" t="str">
        <f>IF($C287="OK",
   VLOOKUP(Plantilla!R298,'Tablas '!$AE$4:$AF$6,2,FALSE),
"")</f>
        <v/>
      </c>
      <c r="U287" t="str">
        <f>IF($C287="OK",
   VLOOKUP(Plantilla!S298,'Tablas '!$AE$4:$AF$6,2,FALSE),
"")</f>
        <v/>
      </c>
      <c r="V287" t="str">
        <f>IF($C287="OK",TEXT(Plantilla!T298,"#"),"")</f>
        <v/>
      </c>
      <c r="W287" s="84" t="str">
        <f>IF($C287="OK",
   VLOOKUP(Plantilla!U298,'Tablas '!$AM$4:$AN$1126,2,FALSE),
"")</f>
        <v/>
      </c>
      <c r="X287" t="str">
        <f>IF($C287="OK",TEXT(Plantilla!V298,"#"),"")</f>
        <v/>
      </c>
      <c r="Y287" t="str">
        <f>IF($C287="OK",
   CONCATENATE(YEAR(Plantilla!W298),"-",TEXT(MONTH(Plantilla!W298),"00"),"-",TEXT(DAY(Plantilla!W298),"00")),
"")</f>
        <v/>
      </c>
      <c r="Z287" t="str">
        <f>IF($C287="OK",
   CONCATENATE(YEAR(Plantilla!X298),"-",TEXT(MONTH(Plantilla!X298),"00"),"-",TEXT(DAY(Plantilla!X298),"00")),
"")</f>
        <v/>
      </c>
      <c r="AA287" t="str">
        <f>IF($C287="OK",
   TEXT(VLOOKUP(Plantilla!Y298,'Tablas '!$Q$4:$R$9,2,FALSE),"#"),
"")</f>
        <v/>
      </c>
      <c r="AB287" t="str">
        <f>IF($C287="OK",
   CONCATENATE(YEAR(Plantilla!Z298),"-",TEXT(MONTH(Plantilla!Z298),"00"),"-",TEXT(DAY(Plantilla!Z298),"00")),
"")</f>
        <v/>
      </c>
      <c r="AC287" t="str">
        <f>IF($C287="OK",
   TEXT(VLOOKUP(Plantilla!AA298,'Tablas '!$T$4:$U$13,2,FALSE),"#"),
"")</f>
        <v/>
      </c>
      <c r="AD287" t="str">
        <f>IF($C287="OK",TEXT(Plantilla!AB298,"#"),"")</f>
        <v/>
      </c>
      <c r="AE287" t="str">
        <f>IF($C287="OK",
   IF(Plantilla!AC298&lt;&gt;"",
      TEXT(VLOOKUP(Plantilla!AC298,'Tablas '!$W$4:$X$7,2,FALSE),"#"),
   ""),
"")</f>
        <v/>
      </c>
      <c r="AF287" t="str">
        <f>IF($C287="OK",TEXT(Plantilla!AD298,"#"),"")</f>
        <v/>
      </c>
      <c r="AG287" s="6" t="str">
        <f>IF($C287="OK",_xlfn.NUMBERVALUE(Plantilla!AE298),"")</f>
        <v/>
      </c>
      <c r="AH287" s="4" t="str">
        <f>IF($C287="OK",_xlfn.NUMBERVALUE(Plantilla!AF298),"")</f>
        <v/>
      </c>
      <c r="AI287" s="6" t="str">
        <f>IF($C287="OK",_xlfn.NUMBERVALUE(Plantilla!AG298),"")</f>
        <v/>
      </c>
      <c r="AJ287" s="6" t="str">
        <f>IF($C287="OK",_xlfn.NUMBERVALUE(Plantilla!AH298),"")</f>
        <v/>
      </c>
      <c r="AK287" s="6" t="str">
        <f>IF($C287="OK",_xlfn.NUMBERVALUE(Plantilla!AI298),"")</f>
        <v/>
      </c>
      <c r="AL287" s="6" t="str">
        <f>IF($C287="OK",_xlfn.NUMBERVALUE(Plantilla!AJ298),"")</f>
        <v/>
      </c>
      <c r="AM287" s="4" t="str">
        <f>IF($C287="OK",_xlfn.NUMBERVALUE(Plantilla!AK298),"")</f>
        <v/>
      </c>
      <c r="AN287" s="6" t="str">
        <f>IF($C287="OK",_xlfn.NUMBERVALUE(Plantilla!AL298),"")</f>
        <v/>
      </c>
      <c r="AO287" s="4" t="str">
        <f>IF($C287="OK",_xlfn.NUMBERVALUE(Plantilla!AM298),"")</f>
        <v/>
      </c>
      <c r="AP287" s="6" t="str">
        <f>IF($C287="OK",_xlfn.NUMBERVALUE(Plantilla!AN298),"")</f>
        <v/>
      </c>
      <c r="AQ287" s="4" t="str">
        <f>IF($C287="OK",_xlfn.NUMBERVALUE(Plantilla!AO298),"")</f>
        <v/>
      </c>
      <c r="AR287" s="6" t="str">
        <f>IF($C287="OK",_xlfn.NUMBERVALUE(Plantilla!AP298),"")</f>
        <v/>
      </c>
      <c r="AS287" s="4" t="str">
        <f>IF($C287="OK",_xlfn.NUMBERVALUE(Plantilla!AQ298),"")</f>
        <v/>
      </c>
      <c r="AT287" s="6" t="str">
        <f>IF($C287="OK",_xlfn.NUMBERVALUE(Plantilla!AR298),"")</f>
        <v/>
      </c>
      <c r="AU287" s="4" t="str">
        <f>IF($C287="OK",_xlfn.NUMBERVALUE(Plantilla!AS298),"")</f>
        <v/>
      </c>
      <c r="AV287" s="6" t="str">
        <f>IF($C287="OK",_xlfn.NUMBERVALUE(Plantilla!AT298),"")</f>
        <v/>
      </c>
      <c r="AW287" s="4" t="str">
        <f>IF($C287="OK",_xlfn.NUMBERVALUE(Plantilla!AU298),"")</f>
        <v/>
      </c>
      <c r="AX287" s="6" t="str">
        <f>IF($C287="OK",_xlfn.NUMBERVALUE(Plantilla!AV298),"")</f>
        <v/>
      </c>
      <c r="AY287" s="4" t="str">
        <f>IF($C287="OK",_xlfn.NUMBERVALUE(Plantilla!AW298),"")</f>
        <v/>
      </c>
      <c r="AZ287" s="6" t="str">
        <f>IF($C287="OK",_xlfn.NUMBERVALUE(Plantilla!AX298),"")</f>
        <v/>
      </c>
      <c r="BA287" t="str">
        <f>IF($C287="OK",_xlfn.NUMBERVALUE(Plantilla!AY298),"")</f>
        <v/>
      </c>
      <c r="BB287" t="str">
        <f>IF($C287="OK",_xlfn.NUMBERVALUE(Plantilla!AZ298),"")</f>
        <v/>
      </c>
      <c r="BC287" s="4" t="str">
        <f>IF($C287="OK",_xlfn.NUMBERVALUE(Plantilla!BA298),"")</f>
        <v/>
      </c>
      <c r="BD287" s="6" t="str">
        <f>IF($C287="OK",_xlfn.NUMBERVALUE(Plantilla!BB298),"")</f>
        <v/>
      </c>
      <c r="BE287" s="4" t="str">
        <f>IF($C287="OK",_xlfn.NUMBERVALUE(Plantilla!BC298),"")</f>
        <v/>
      </c>
      <c r="BF287" s="6" t="str">
        <f>IF($C287="OK",_xlfn.NUMBERVALUE(Plantilla!BD298),"")</f>
        <v/>
      </c>
      <c r="BG287" s="4" t="str">
        <f>IF($C287="OK",_xlfn.NUMBERVALUE(Plantilla!BE298),"")</f>
        <v/>
      </c>
      <c r="BH287" s="6" t="str">
        <f>IF($C287="OK",_xlfn.NUMBERVALUE(Plantilla!BF298),"")</f>
        <v/>
      </c>
      <c r="BI287" s="110" t="str">
        <f>IF($C287="OK",_xlfn.NUMBERVALUE(Plantilla!BG298),"")</f>
        <v/>
      </c>
      <c r="BJ287" s="6" t="str">
        <f>IF($C287="OK",_xlfn.NUMBERVALUE(Plantilla!BH298),"")</f>
        <v/>
      </c>
      <c r="BK287" s="109" t="str">
        <f>IF($C287="OK",_xlfn.NUMBERVALUE(Plantilla!BI298),"")</f>
        <v/>
      </c>
      <c r="BL287" s="6" t="str">
        <f>IF($C287="OK",
   IF(Plantilla!BJ298&lt;&gt;"",
      TEXT(VLOOKUP(Plantilla!BJ298,'Tablas '!$Z$4:$AA$6,2,FALSE),"#"),
   ""),
"")</f>
        <v/>
      </c>
      <c r="BM287" s="4" t="str">
        <f>IF($C287="OK",_xlfn.NUMBERVALUE(Plantilla!BK298),"")</f>
        <v/>
      </c>
      <c r="BN287" s="4" t="str">
        <f>IF($C287="OK",_xlfn.NUMBERVALUE(Plantilla!BL298),"")</f>
        <v/>
      </c>
      <c r="BO287" s="6" t="str">
        <f>IF($C287="OK",_xlfn.NUMBERVALUE(Plantilla!BM298),"")</f>
        <v/>
      </c>
      <c r="BP287" s="4" t="str">
        <f>IF($C287="OK",_xlfn.NUMBERVALUE(Plantilla!BN298),"")</f>
        <v/>
      </c>
      <c r="BQ287" s="6" t="str">
        <f>IF($C287="OK",_xlfn.NUMBERVALUE(Plantilla!BO298),"")</f>
        <v/>
      </c>
      <c r="BR287" s="4" t="str">
        <f>IF($C287="OK",_xlfn.NUMBERVALUE(Plantilla!BP298),"")</f>
        <v/>
      </c>
      <c r="BS287" s="6" t="str">
        <f>IF($C287="OK",_xlfn.NUMBERVALUE(Plantilla!BQ298),"")</f>
        <v/>
      </c>
      <c r="BT287" s="4" t="str">
        <f>IF($C287="OK",_xlfn.NUMBERVALUE(Plantilla!BR298),"")</f>
        <v/>
      </c>
      <c r="BU287" s="6" t="str">
        <f>IF($C287="OK",_xlfn.NUMBERVALUE(Plantilla!BS298),"")</f>
        <v/>
      </c>
      <c r="BV287" s="6" t="str">
        <f>IF($C287="OK",_xlfn.NUMBERVALUE(Plantilla!BT298),"")</f>
        <v/>
      </c>
      <c r="BW287" s="6" t="str">
        <f>IF($C287="OK",_xlfn.NUMBERVALUE(Plantilla!BU298),"")</f>
        <v/>
      </c>
      <c r="BX287" s="6" t="str">
        <f>IF($C287="OK",_xlfn.NUMBERVALUE(Plantilla!BV298),"")</f>
        <v/>
      </c>
      <c r="BY287" s="6" t="str">
        <f>IF($C287="OK",_xlfn.NUMBERVALUE(Plantilla!BW298),"")</f>
        <v/>
      </c>
      <c r="BZ287" s="6" t="str">
        <f>IF($C287="OK",_xlfn.NUMBERVALUE(Plantilla!BX298),"")</f>
        <v/>
      </c>
      <c r="CA287" s="6" t="str">
        <f>IF($C287="OK",_xlfn.NUMBERVALUE(Plantilla!BY298),"")</f>
        <v/>
      </c>
      <c r="CB287" s="6" t="str">
        <f>IF($C287="OK",_xlfn.NUMBERVALUE(Plantilla!BZ298),"")</f>
        <v/>
      </c>
      <c r="CC287" s="6" t="str">
        <f>IF($C287="OK",_xlfn.NUMBERVALUE(Plantilla!CA298),"")</f>
        <v/>
      </c>
      <c r="CD287" s="6" t="str">
        <f>IF($C287="OK",_xlfn.NUMBERVALUE(Plantilla!CB298),"")</f>
        <v/>
      </c>
      <c r="CE287" s="6" t="str">
        <f>IF($C287="OK",_xlfn.NUMBERVALUE(Plantilla!CC298),"")</f>
        <v/>
      </c>
      <c r="CF287" s="4" t="str">
        <f>IF($C287="OK",_xlfn.NUMBERVALUE(Plantilla!CD298),"")</f>
        <v/>
      </c>
      <c r="CG287" s="6" t="str">
        <f>IF($C287="OK",_xlfn.NUMBERVALUE(Plantilla!CE298),"")</f>
        <v/>
      </c>
      <c r="CH287" s="6" t="str">
        <f>IF($C287="OK",_xlfn.NUMBERVALUE(Plantilla!CF298),"")</f>
        <v/>
      </c>
      <c r="CI287" s="6" t="str">
        <f>IF($C287="OK",_xlfn.NUMBERVALUE(Plantilla!CG298),"")</f>
        <v/>
      </c>
      <c r="CJ287" s="6" t="str">
        <f>IF($C287="OK",_xlfn.NUMBERVALUE(Plantilla!CH298),"")</f>
        <v/>
      </c>
      <c r="CK287" s="6" t="str">
        <f>IF($C287="OK",_xlfn.NUMBERVALUE(Plantilla!CI298),"")</f>
        <v/>
      </c>
      <c r="CL287" s="6" t="str">
        <f>IF($C287="OK",_xlfn.NUMBERVALUE(Plantilla!CJ298),"")</f>
        <v/>
      </c>
      <c r="CM287" t="str">
        <f>IF($C287="OK",TEXT(Plantilla!CK298,"#"),"")</f>
        <v/>
      </c>
      <c r="CN287" s="6" t="str">
        <f>IF($C287="OK",_xlfn.NUMBERVALUE(Plantilla!CL298),"")</f>
        <v/>
      </c>
      <c r="CO287" s="6" t="str">
        <f>IF($C287="OK",_xlfn.NUMBERVALUE(Plantilla!CM298),"")</f>
        <v/>
      </c>
      <c r="CP287" s="110" t="str">
        <f>IF($C287="OK",_xlfn.NUMBERVALUE(Plantilla!CN298),"")</f>
        <v/>
      </c>
      <c r="CQ287" s="6" t="str">
        <f>IF($C287="OK",_xlfn.NUMBERVALUE(Plantilla!CO298),"")</f>
        <v/>
      </c>
      <c r="CR287" s="109" t="str">
        <f>IF($C287="OK",_xlfn.NUMBERVALUE(Plantilla!CP298),"")</f>
        <v/>
      </c>
      <c r="CS287" s="110" t="str">
        <f>IF($C287="OK",_xlfn.NUMBERVALUE(Plantilla!CQ298),"")</f>
        <v/>
      </c>
      <c r="CT287" s="6" t="str">
        <f>IF($C287="OK",_xlfn.NUMBERVALUE(Plantilla!CR298),"")</f>
        <v/>
      </c>
      <c r="CU287" s="109" t="str">
        <f>IF($C287="OK",_xlfn.NUMBERVALUE(Plantilla!CS298),"")</f>
        <v/>
      </c>
      <c r="CV287" s="110" t="str">
        <f>IF($C287="OK",_xlfn.NUMBERVALUE(Plantilla!CT298),"")</f>
        <v/>
      </c>
      <c r="CW287" s="6" t="str">
        <f>IF($C287="OK",_xlfn.NUMBERVALUE(Plantilla!CU298),"")</f>
        <v/>
      </c>
      <c r="CX287" s="82" t="str">
        <f>IF($C287="OK",_xlfn.NUMBERVALUE(Plantilla!CV298),"")</f>
        <v/>
      </c>
      <c r="CY287" s="6" t="str">
        <f>IF($C287="OK",_xlfn.NUMBERVALUE(Plantilla!CW298),"")</f>
        <v/>
      </c>
      <c r="CZ287" s="82" t="str">
        <f>IF($C287="OK",_xlfn.NUMBERVALUE(Plantilla!CX298),"")</f>
        <v/>
      </c>
      <c r="DA287" s="6" t="str">
        <f>IF($C287="OK",_xlfn.NUMBERVALUE(Plantilla!CY298),"")</f>
        <v/>
      </c>
      <c r="DB287" s="109" t="str">
        <f>IF($C287="OK",_xlfn.NUMBERVALUE(Plantilla!CZ298),"")</f>
        <v/>
      </c>
      <c r="DC287" s="6" t="str">
        <f>IF($C287="OK",_xlfn.NUMBERVALUE(Plantilla!DA298),"")</f>
        <v/>
      </c>
      <c r="DD287" s="6" t="str">
        <f>IF($C287="OK",TEXT(Plantilla!DB298,"#"),"")</f>
        <v/>
      </c>
      <c r="DE287" s="6" t="str">
        <f>IF($C287="OK",_xlfn.NUMBERVALUE(Plantilla!DC298),"")</f>
        <v/>
      </c>
      <c r="DF287" s="4" t="str">
        <f>IF($C287="OK",_xlfn.NUMBERVALUE(Plantilla!DD298),"")</f>
        <v/>
      </c>
      <c r="DG287" s="6" t="str">
        <f>IF($C287="OK",_xlfn.NUMBERVALUE(Plantilla!DE298),"")</f>
        <v/>
      </c>
      <c r="DH287" s="6" t="str">
        <f>IF($C287="OK",_xlfn.NUMBERVALUE(Plantilla!DF298),"")</f>
        <v/>
      </c>
      <c r="DI287" s="6" t="str">
        <f>IF($C287="OK",_xlfn.NUMBERVALUE(Plantilla!DG298),"")</f>
        <v/>
      </c>
      <c r="DJ287" s="6" t="str">
        <f>IF($C287="OK",_xlfn.NUMBERVALUE(Plantilla!DH298),"")</f>
        <v/>
      </c>
      <c r="DK287" s="6" t="str">
        <f>IF($C287="OK",_xlfn.NUMBERVALUE(Plantilla!DI298),"")</f>
        <v/>
      </c>
      <c r="DL287" s="6" t="str">
        <f>IF($C287="OK",_xlfn.NUMBERVALUE(Plantilla!DJ298),"")</f>
        <v/>
      </c>
      <c r="DM287" s="6" t="str">
        <f>IF($C287="OK",_xlfn.NUMBERVALUE(Plantilla!DK298),"")</f>
        <v/>
      </c>
      <c r="DN287" s="6" t="str">
        <f>IF($C287="OK",_xlfn.NUMBERVALUE(Plantilla!DL298),"")</f>
        <v/>
      </c>
      <c r="DO287" s="6" t="str">
        <f>IF($C287="OK",_xlfn.NUMBERVALUE(Plantilla!DM298),"")</f>
        <v/>
      </c>
      <c r="DP287" s="6" t="str">
        <f>IF($C287="OK",_xlfn.NUMBERVALUE(Plantilla!DN298),"")</f>
        <v/>
      </c>
      <c r="DQ287" s="6" t="str">
        <f>IF($C287="OK",_xlfn.NUMBERVALUE(Plantilla!DO298),"")</f>
        <v/>
      </c>
      <c r="DR287" s="6" t="str">
        <f>IF($C287="OK",_xlfn.NUMBERVALUE(Plantilla!DP298),"")</f>
        <v/>
      </c>
      <c r="DS287" t="str">
        <f>IF($C287="OK",TEXT(Plantilla!DR298,"#"),"")</f>
        <v/>
      </c>
      <c r="DT287" s="6"/>
    </row>
    <row r="288" spans="1:124" x14ac:dyDescent="0.25">
      <c r="A288" t="str">
        <f>IF(Plantilla!$I$6="¡Perfecto!, Guarda el archivo y adjúntalo a tu interfaz de Nómina Electrónica","OK","Error")</f>
        <v>OK</v>
      </c>
      <c r="B288" t="str">
        <f>IF(Plantilla!$I$6="¡Perfecto!, Guarda el archivo y adjúntalo a tu interfaz de Nómina Electrónica",MID(Plantilla!$D$2,SEARCH("V",Plantilla!$D$2),10),"")</f>
        <v>V2.0</v>
      </c>
      <c r="C288" t="str">
        <f>Plantilla!C299</f>
        <v/>
      </c>
      <c r="D288" t="str">
        <f>IF($C288="OK",Plantilla!B299,"")</f>
        <v/>
      </c>
      <c r="E288" t="str">
        <f>IF($C288="OK",
   VLOOKUP(Plantilla!$E$4,'Tablas '!$AP$4:$AT$6,5,FALSE),
"")</f>
        <v/>
      </c>
      <c r="F288" t="str">
        <f>IF($C288="OK",TEXT(Plantilla!D299,"#"),"")</f>
        <v/>
      </c>
      <c r="G288" t="str">
        <f>IF($C288="OK",
   VLOOKUP(Plantilla!E299,'Tablas '!$B$4:$C$14,2,FALSE),
"")</f>
        <v/>
      </c>
      <c r="H288" t="str">
        <f>IF($C288="OK",TEXT(Plantilla!F299,"#"),"")</f>
        <v/>
      </c>
      <c r="I288" t="str">
        <f>IF($C288="OK",TEXT(Plantilla!G299,"#"),"")</f>
        <v/>
      </c>
      <c r="J288" t="str">
        <f>IF($C288="OK",TEXT(Plantilla!H299,"#"),"")</f>
        <v/>
      </c>
      <c r="K288" t="str">
        <f>IF($C288="OK",TEXT(Plantilla!I299,"#"),"")</f>
        <v/>
      </c>
      <c r="L288" t="str">
        <f>IF($C288="OK",TEXT(Plantilla!J299,"#"),"")</f>
        <v/>
      </c>
      <c r="M288" t="str">
        <f>IF($C288="OK",TEXT(Plantilla!K299,"#"),"")</f>
        <v/>
      </c>
      <c r="N288" t="str">
        <f>IF($C288="OK",
   CONCATENATE(YEAR(Plantilla!L299),"-",TEXT(MONTH(Plantilla!L299),"00"),"-",TEXT(DAY(Plantilla!L299),"00")),
"")</f>
        <v/>
      </c>
      <c r="O288" t="str">
        <f>IF($C288="OK",_xlfn.NUMBERVALUE(Plantilla!M299),"")</f>
        <v/>
      </c>
      <c r="P288" t="str">
        <f>IF($C288="OK",
   IF(Plantilla!N299&lt;&gt;"",
      CONCATENATE(YEAR(Plantilla!N299),"-",TEXT(MONTH(Plantilla!N299),"00"),"-",TEXT(DAY(Plantilla!N299),"00")),
   ""),
"")</f>
        <v/>
      </c>
      <c r="Q288" t="str">
        <f>IF($C288="OK",
   VLOOKUP(Plantilla!O299,'Tablas '!$E$4:$F$19,2,FALSE),
"")</f>
        <v/>
      </c>
      <c r="R288" t="str">
        <f>IF($C288="OK",
   VLOOKUP(Plantilla!P299,'Tablas '!$H$4:$I$5,2,FALSE),
"")</f>
        <v/>
      </c>
      <c r="S288" t="str">
        <f>IF($C288="OK",
   VLOOKUP(Plantilla!Q299,'Tablas '!$K$4:$L$8,2,FALSE),
"")</f>
        <v/>
      </c>
      <c r="T288" t="str">
        <f>IF($C288="OK",
   VLOOKUP(Plantilla!R299,'Tablas '!$AE$4:$AF$6,2,FALSE),
"")</f>
        <v/>
      </c>
      <c r="U288" t="str">
        <f>IF($C288="OK",
   VLOOKUP(Plantilla!S299,'Tablas '!$AE$4:$AF$6,2,FALSE),
"")</f>
        <v/>
      </c>
      <c r="V288" t="str">
        <f>IF($C288="OK",TEXT(Plantilla!T299,"#"),"")</f>
        <v/>
      </c>
      <c r="W288" s="84" t="str">
        <f>IF($C288="OK",
   VLOOKUP(Plantilla!U299,'Tablas '!$AM$4:$AN$1126,2,FALSE),
"")</f>
        <v/>
      </c>
      <c r="X288" t="str">
        <f>IF($C288="OK",TEXT(Plantilla!V299,"#"),"")</f>
        <v/>
      </c>
      <c r="Y288" t="str">
        <f>IF($C288="OK",
   CONCATENATE(YEAR(Plantilla!W299),"-",TEXT(MONTH(Plantilla!W299),"00"),"-",TEXT(DAY(Plantilla!W299),"00")),
"")</f>
        <v/>
      </c>
      <c r="Z288" t="str">
        <f>IF($C288="OK",
   CONCATENATE(YEAR(Plantilla!X299),"-",TEXT(MONTH(Plantilla!X299),"00"),"-",TEXT(DAY(Plantilla!X299),"00")),
"")</f>
        <v/>
      </c>
      <c r="AA288" t="str">
        <f>IF($C288="OK",
   TEXT(VLOOKUP(Plantilla!Y299,'Tablas '!$Q$4:$R$9,2,FALSE),"#"),
"")</f>
        <v/>
      </c>
      <c r="AB288" t="str">
        <f>IF($C288="OK",
   CONCATENATE(YEAR(Plantilla!Z299),"-",TEXT(MONTH(Plantilla!Z299),"00"),"-",TEXT(DAY(Plantilla!Z299),"00")),
"")</f>
        <v/>
      </c>
      <c r="AC288" t="str">
        <f>IF($C288="OK",
   TEXT(VLOOKUP(Plantilla!AA299,'Tablas '!$T$4:$U$13,2,FALSE),"#"),
"")</f>
        <v/>
      </c>
      <c r="AD288" t="str">
        <f>IF($C288="OK",TEXT(Plantilla!AB299,"#"),"")</f>
        <v/>
      </c>
      <c r="AE288" t="str">
        <f>IF($C288="OK",
   IF(Plantilla!AC299&lt;&gt;"",
      TEXT(VLOOKUP(Plantilla!AC299,'Tablas '!$W$4:$X$7,2,FALSE),"#"),
   ""),
"")</f>
        <v/>
      </c>
      <c r="AF288" t="str">
        <f>IF($C288="OK",TEXT(Plantilla!AD299,"#"),"")</f>
        <v/>
      </c>
      <c r="AG288" s="6" t="str">
        <f>IF($C288="OK",_xlfn.NUMBERVALUE(Plantilla!AE299),"")</f>
        <v/>
      </c>
      <c r="AH288" s="4" t="str">
        <f>IF($C288="OK",_xlfn.NUMBERVALUE(Plantilla!AF299),"")</f>
        <v/>
      </c>
      <c r="AI288" s="6" t="str">
        <f>IF($C288="OK",_xlfn.NUMBERVALUE(Plantilla!AG299),"")</f>
        <v/>
      </c>
      <c r="AJ288" s="6" t="str">
        <f>IF($C288="OK",_xlfn.NUMBERVALUE(Plantilla!AH299),"")</f>
        <v/>
      </c>
      <c r="AK288" s="6" t="str">
        <f>IF($C288="OK",_xlfn.NUMBERVALUE(Plantilla!AI299),"")</f>
        <v/>
      </c>
      <c r="AL288" s="6" t="str">
        <f>IF($C288="OK",_xlfn.NUMBERVALUE(Plantilla!AJ299),"")</f>
        <v/>
      </c>
      <c r="AM288" s="4" t="str">
        <f>IF($C288="OK",_xlfn.NUMBERVALUE(Plantilla!AK299),"")</f>
        <v/>
      </c>
      <c r="AN288" s="6" t="str">
        <f>IF($C288="OK",_xlfn.NUMBERVALUE(Plantilla!AL299),"")</f>
        <v/>
      </c>
      <c r="AO288" s="4" t="str">
        <f>IF($C288="OK",_xlfn.NUMBERVALUE(Plantilla!AM299),"")</f>
        <v/>
      </c>
      <c r="AP288" s="6" t="str">
        <f>IF($C288="OK",_xlfn.NUMBERVALUE(Plantilla!AN299),"")</f>
        <v/>
      </c>
      <c r="AQ288" s="4" t="str">
        <f>IF($C288="OK",_xlfn.NUMBERVALUE(Plantilla!AO299),"")</f>
        <v/>
      </c>
      <c r="AR288" s="6" t="str">
        <f>IF($C288="OK",_xlfn.NUMBERVALUE(Plantilla!AP299),"")</f>
        <v/>
      </c>
      <c r="AS288" s="4" t="str">
        <f>IF($C288="OK",_xlfn.NUMBERVALUE(Plantilla!AQ299),"")</f>
        <v/>
      </c>
      <c r="AT288" s="6" t="str">
        <f>IF($C288="OK",_xlfn.NUMBERVALUE(Plantilla!AR299),"")</f>
        <v/>
      </c>
      <c r="AU288" s="4" t="str">
        <f>IF($C288="OK",_xlfn.NUMBERVALUE(Plantilla!AS299),"")</f>
        <v/>
      </c>
      <c r="AV288" s="6" t="str">
        <f>IF($C288="OK",_xlfn.NUMBERVALUE(Plantilla!AT299),"")</f>
        <v/>
      </c>
      <c r="AW288" s="4" t="str">
        <f>IF($C288="OK",_xlfn.NUMBERVALUE(Plantilla!AU299),"")</f>
        <v/>
      </c>
      <c r="AX288" s="6" t="str">
        <f>IF($C288="OK",_xlfn.NUMBERVALUE(Plantilla!AV299),"")</f>
        <v/>
      </c>
      <c r="AY288" s="4" t="str">
        <f>IF($C288="OK",_xlfn.NUMBERVALUE(Plantilla!AW299),"")</f>
        <v/>
      </c>
      <c r="AZ288" s="6" t="str">
        <f>IF($C288="OK",_xlfn.NUMBERVALUE(Plantilla!AX299),"")</f>
        <v/>
      </c>
      <c r="BA288" t="str">
        <f>IF($C288="OK",_xlfn.NUMBERVALUE(Plantilla!AY299),"")</f>
        <v/>
      </c>
      <c r="BB288" t="str">
        <f>IF($C288="OK",_xlfn.NUMBERVALUE(Plantilla!AZ299),"")</f>
        <v/>
      </c>
      <c r="BC288" s="4" t="str">
        <f>IF($C288="OK",_xlfn.NUMBERVALUE(Plantilla!BA299),"")</f>
        <v/>
      </c>
      <c r="BD288" s="6" t="str">
        <f>IF($C288="OK",_xlfn.NUMBERVALUE(Plantilla!BB299),"")</f>
        <v/>
      </c>
      <c r="BE288" s="4" t="str">
        <f>IF($C288="OK",_xlfn.NUMBERVALUE(Plantilla!BC299),"")</f>
        <v/>
      </c>
      <c r="BF288" s="6" t="str">
        <f>IF($C288="OK",_xlfn.NUMBERVALUE(Plantilla!BD299),"")</f>
        <v/>
      </c>
      <c r="BG288" s="4" t="str">
        <f>IF($C288="OK",_xlfn.NUMBERVALUE(Plantilla!BE299),"")</f>
        <v/>
      </c>
      <c r="BH288" s="6" t="str">
        <f>IF($C288="OK",_xlfn.NUMBERVALUE(Plantilla!BF299),"")</f>
        <v/>
      </c>
      <c r="BI288" s="110" t="str">
        <f>IF($C288="OK",_xlfn.NUMBERVALUE(Plantilla!BG299),"")</f>
        <v/>
      </c>
      <c r="BJ288" s="6" t="str">
        <f>IF($C288="OK",_xlfn.NUMBERVALUE(Plantilla!BH299),"")</f>
        <v/>
      </c>
      <c r="BK288" s="109" t="str">
        <f>IF($C288="OK",_xlfn.NUMBERVALUE(Plantilla!BI299),"")</f>
        <v/>
      </c>
      <c r="BL288" s="6" t="str">
        <f>IF($C288="OK",
   IF(Plantilla!BJ299&lt;&gt;"",
      TEXT(VLOOKUP(Plantilla!BJ299,'Tablas '!$Z$4:$AA$6,2,FALSE),"#"),
   ""),
"")</f>
        <v/>
      </c>
      <c r="BM288" s="4" t="str">
        <f>IF($C288="OK",_xlfn.NUMBERVALUE(Plantilla!BK299),"")</f>
        <v/>
      </c>
      <c r="BN288" s="4" t="str">
        <f>IF($C288="OK",_xlfn.NUMBERVALUE(Plantilla!BL299),"")</f>
        <v/>
      </c>
      <c r="BO288" s="6" t="str">
        <f>IF($C288="OK",_xlfn.NUMBERVALUE(Plantilla!BM299),"")</f>
        <v/>
      </c>
      <c r="BP288" s="4" t="str">
        <f>IF($C288="OK",_xlfn.NUMBERVALUE(Plantilla!BN299),"")</f>
        <v/>
      </c>
      <c r="BQ288" s="6" t="str">
        <f>IF($C288="OK",_xlfn.NUMBERVALUE(Plantilla!BO299),"")</f>
        <v/>
      </c>
      <c r="BR288" s="4" t="str">
        <f>IF($C288="OK",_xlfn.NUMBERVALUE(Plantilla!BP299),"")</f>
        <v/>
      </c>
      <c r="BS288" s="6" t="str">
        <f>IF($C288="OK",_xlfn.NUMBERVALUE(Plantilla!BQ299),"")</f>
        <v/>
      </c>
      <c r="BT288" s="4" t="str">
        <f>IF($C288="OK",_xlfn.NUMBERVALUE(Plantilla!BR299),"")</f>
        <v/>
      </c>
      <c r="BU288" s="6" t="str">
        <f>IF($C288="OK",_xlfn.NUMBERVALUE(Plantilla!BS299),"")</f>
        <v/>
      </c>
      <c r="BV288" s="6" t="str">
        <f>IF($C288="OK",_xlfn.NUMBERVALUE(Plantilla!BT299),"")</f>
        <v/>
      </c>
      <c r="BW288" s="6" t="str">
        <f>IF($C288="OK",_xlfn.NUMBERVALUE(Plantilla!BU299),"")</f>
        <v/>
      </c>
      <c r="BX288" s="6" t="str">
        <f>IF($C288="OK",_xlfn.NUMBERVALUE(Plantilla!BV299),"")</f>
        <v/>
      </c>
      <c r="BY288" s="6" t="str">
        <f>IF($C288="OK",_xlfn.NUMBERVALUE(Plantilla!BW299),"")</f>
        <v/>
      </c>
      <c r="BZ288" s="6" t="str">
        <f>IF($C288="OK",_xlfn.NUMBERVALUE(Plantilla!BX299),"")</f>
        <v/>
      </c>
      <c r="CA288" s="6" t="str">
        <f>IF($C288="OK",_xlfn.NUMBERVALUE(Plantilla!BY299),"")</f>
        <v/>
      </c>
      <c r="CB288" s="6" t="str">
        <f>IF($C288="OK",_xlfn.NUMBERVALUE(Plantilla!BZ299),"")</f>
        <v/>
      </c>
      <c r="CC288" s="6" t="str">
        <f>IF($C288="OK",_xlfn.NUMBERVALUE(Plantilla!CA299),"")</f>
        <v/>
      </c>
      <c r="CD288" s="6" t="str">
        <f>IF($C288="OK",_xlfn.NUMBERVALUE(Plantilla!CB299),"")</f>
        <v/>
      </c>
      <c r="CE288" s="6" t="str">
        <f>IF($C288="OK",_xlfn.NUMBERVALUE(Plantilla!CC299),"")</f>
        <v/>
      </c>
      <c r="CF288" s="4" t="str">
        <f>IF($C288="OK",_xlfn.NUMBERVALUE(Plantilla!CD299),"")</f>
        <v/>
      </c>
      <c r="CG288" s="6" t="str">
        <f>IF($C288="OK",_xlfn.NUMBERVALUE(Plantilla!CE299),"")</f>
        <v/>
      </c>
      <c r="CH288" s="6" t="str">
        <f>IF($C288="OK",_xlfn.NUMBERVALUE(Plantilla!CF299),"")</f>
        <v/>
      </c>
      <c r="CI288" s="6" t="str">
        <f>IF($C288="OK",_xlfn.NUMBERVALUE(Plantilla!CG299),"")</f>
        <v/>
      </c>
      <c r="CJ288" s="6" t="str">
        <f>IF($C288="OK",_xlfn.NUMBERVALUE(Plantilla!CH299),"")</f>
        <v/>
      </c>
      <c r="CK288" s="6" t="str">
        <f>IF($C288="OK",_xlfn.NUMBERVALUE(Plantilla!CI299),"")</f>
        <v/>
      </c>
      <c r="CL288" s="6" t="str">
        <f>IF($C288="OK",_xlfn.NUMBERVALUE(Plantilla!CJ299),"")</f>
        <v/>
      </c>
      <c r="CM288" t="str">
        <f>IF($C288="OK",TEXT(Plantilla!CK299,"#"),"")</f>
        <v/>
      </c>
      <c r="CN288" s="6" t="str">
        <f>IF($C288="OK",_xlfn.NUMBERVALUE(Plantilla!CL299),"")</f>
        <v/>
      </c>
      <c r="CO288" s="6" t="str">
        <f>IF($C288="OK",_xlfn.NUMBERVALUE(Plantilla!CM299),"")</f>
        <v/>
      </c>
      <c r="CP288" s="110" t="str">
        <f>IF($C288="OK",_xlfn.NUMBERVALUE(Plantilla!CN299),"")</f>
        <v/>
      </c>
      <c r="CQ288" s="6" t="str">
        <f>IF($C288="OK",_xlfn.NUMBERVALUE(Plantilla!CO299),"")</f>
        <v/>
      </c>
      <c r="CR288" s="109" t="str">
        <f>IF($C288="OK",_xlfn.NUMBERVALUE(Plantilla!CP299),"")</f>
        <v/>
      </c>
      <c r="CS288" s="110" t="str">
        <f>IF($C288="OK",_xlfn.NUMBERVALUE(Plantilla!CQ299),"")</f>
        <v/>
      </c>
      <c r="CT288" s="6" t="str">
        <f>IF($C288="OK",_xlfn.NUMBERVALUE(Plantilla!CR299),"")</f>
        <v/>
      </c>
      <c r="CU288" s="109" t="str">
        <f>IF($C288="OK",_xlfn.NUMBERVALUE(Plantilla!CS299),"")</f>
        <v/>
      </c>
      <c r="CV288" s="110" t="str">
        <f>IF($C288="OK",_xlfn.NUMBERVALUE(Plantilla!CT299),"")</f>
        <v/>
      </c>
      <c r="CW288" s="6" t="str">
        <f>IF($C288="OK",_xlfn.NUMBERVALUE(Plantilla!CU299),"")</f>
        <v/>
      </c>
      <c r="CX288" s="82" t="str">
        <f>IF($C288="OK",_xlfn.NUMBERVALUE(Plantilla!CV299),"")</f>
        <v/>
      </c>
      <c r="CY288" s="6" t="str">
        <f>IF($C288="OK",_xlfn.NUMBERVALUE(Plantilla!CW299),"")</f>
        <v/>
      </c>
      <c r="CZ288" s="82" t="str">
        <f>IF($C288="OK",_xlfn.NUMBERVALUE(Plantilla!CX299),"")</f>
        <v/>
      </c>
      <c r="DA288" s="6" t="str">
        <f>IF($C288="OK",_xlfn.NUMBERVALUE(Plantilla!CY299),"")</f>
        <v/>
      </c>
      <c r="DB288" s="109" t="str">
        <f>IF($C288="OK",_xlfn.NUMBERVALUE(Plantilla!CZ299),"")</f>
        <v/>
      </c>
      <c r="DC288" s="6" t="str">
        <f>IF($C288="OK",_xlfn.NUMBERVALUE(Plantilla!DA299),"")</f>
        <v/>
      </c>
      <c r="DD288" s="6" t="str">
        <f>IF($C288="OK",TEXT(Plantilla!DB299,"#"),"")</f>
        <v/>
      </c>
      <c r="DE288" s="6" t="str">
        <f>IF($C288="OK",_xlfn.NUMBERVALUE(Plantilla!DC299),"")</f>
        <v/>
      </c>
      <c r="DF288" s="4" t="str">
        <f>IF($C288="OK",_xlfn.NUMBERVALUE(Plantilla!DD299),"")</f>
        <v/>
      </c>
      <c r="DG288" s="6" t="str">
        <f>IF($C288="OK",_xlfn.NUMBERVALUE(Plantilla!DE299),"")</f>
        <v/>
      </c>
      <c r="DH288" s="6" t="str">
        <f>IF($C288="OK",_xlfn.NUMBERVALUE(Plantilla!DF299),"")</f>
        <v/>
      </c>
      <c r="DI288" s="6" t="str">
        <f>IF($C288="OK",_xlfn.NUMBERVALUE(Plantilla!DG299),"")</f>
        <v/>
      </c>
      <c r="DJ288" s="6" t="str">
        <f>IF($C288="OK",_xlfn.NUMBERVALUE(Plantilla!DH299),"")</f>
        <v/>
      </c>
      <c r="DK288" s="6" t="str">
        <f>IF($C288="OK",_xlfn.NUMBERVALUE(Plantilla!DI299),"")</f>
        <v/>
      </c>
      <c r="DL288" s="6" t="str">
        <f>IF($C288="OK",_xlfn.NUMBERVALUE(Plantilla!DJ299),"")</f>
        <v/>
      </c>
      <c r="DM288" s="6" t="str">
        <f>IF($C288="OK",_xlfn.NUMBERVALUE(Plantilla!DK299),"")</f>
        <v/>
      </c>
      <c r="DN288" s="6" t="str">
        <f>IF($C288="OK",_xlfn.NUMBERVALUE(Plantilla!DL299),"")</f>
        <v/>
      </c>
      <c r="DO288" s="6" t="str">
        <f>IF($C288="OK",_xlfn.NUMBERVALUE(Plantilla!DM299),"")</f>
        <v/>
      </c>
      <c r="DP288" s="6" t="str">
        <f>IF($C288="OK",_xlfn.NUMBERVALUE(Plantilla!DN299),"")</f>
        <v/>
      </c>
      <c r="DQ288" s="6" t="str">
        <f>IF($C288="OK",_xlfn.NUMBERVALUE(Plantilla!DO299),"")</f>
        <v/>
      </c>
      <c r="DR288" s="6" t="str">
        <f>IF($C288="OK",_xlfn.NUMBERVALUE(Plantilla!DP299),"")</f>
        <v/>
      </c>
      <c r="DS288" t="str">
        <f>IF($C288="OK",TEXT(Plantilla!DR299,"#"),"")</f>
        <v/>
      </c>
      <c r="DT288" s="6"/>
    </row>
    <row r="289" spans="1:124" x14ac:dyDescent="0.25">
      <c r="A289" t="str">
        <f>IF(Plantilla!$I$6="¡Perfecto!, Guarda el archivo y adjúntalo a tu interfaz de Nómina Electrónica","OK","Error")</f>
        <v>OK</v>
      </c>
      <c r="B289" t="str">
        <f>IF(Plantilla!$I$6="¡Perfecto!, Guarda el archivo y adjúntalo a tu interfaz de Nómina Electrónica",MID(Plantilla!$D$2,SEARCH("V",Plantilla!$D$2),10),"")</f>
        <v>V2.0</v>
      </c>
      <c r="C289" t="str">
        <f>Plantilla!C300</f>
        <v/>
      </c>
      <c r="D289" t="str">
        <f>IF($C289="OK",Plantilla!B300,"")</f>
        <v/>
      </c>
      <c r="E289" t="str">
        <f>IF($C289="OK",
   VLOOKUP(Plantilla!$E$4,'Tablas '!$AP$4:$AT$6,5,FALSE),
"")</f>
        <v/>
      </c>
      <c r="F289" t="str">
        <f>IF($C289="OK",TEXT(Plantilla!D300,"#"),"")</f>
        <v/>
      </c>
      <c r="G289" t="str">
        <f>IF($C289="OK",
   VLOOKUP(Plantilla!E300,'Tablas '!$B$4:$C$14,2,FALSE),
"")</f>
        <v/>
      </c>
      <c r="H289" t="str">
        <f>IF($C289="OK",TEXT(Plantilla!F300,"#"),"")</f>
        <v/>
      </c>
      <c r="I289" t="str">
        <f>IF($C289="OK",TEXT(Plantilla!G300,"#"),"")</f>
        <v/>
      </c>
      <c r="J289" t="str">
        <f>IF($C289="OK",TEXT(Plantilla!H300,"#"),"")</f>
        <v/>
      </c>
      <c r="K289" t="str">
        <f>IF($C289="OK",TEXT(Plantilla!I300,"#"),"")</f>
        <v/>
      </c>
      <c r="L289" t="str">
        <f>IF($C289="OK",TEXT(Plantilla!J300,"#"),"")</f>
        <v/>
      </c>
      <c r="M289" t="str">
        <f>IF($C289="OK",TEXT(Plantilla!K300,"#"),"")</f>
        <v/>
      </c>
      <c r="N289" t="str">
        <f>IF($C289="OK",
   CONCATENATE(YEAR(Plantilla!L300),"-",TEXT(MONTH(Plantilla!L300),"00"),"-",TEXT(DAY(Plantilla!L300),"00")),
"")</f>
        <v/>
      </c>
      <c r="O289" t="str">
        <f>IF($C289="OK",_xlfn.NUMBERVALUE(Plantilla!M300),"")</f>
        <v/>
      </c>
      <c r="P289" t="str">
        <f>IF($C289="OK",
   IF(Plantilla!N300&lt;&gt;"",
      CONCATENATE(YEAR(Plantilla!N300),"-",TEXT(MONTH(Plantilla!N300),"00"),"-",TEXT(DAY(Plantilla!N300),"00")),
   ""),
"")</f>
        <v/>
      </c>
      <c r="Q289" t="str">
        <f>IF($C289="OK",
   VLOOKUP(Plantilla!O300,'Tablas '!$E$4:$F$19,2,FALSE),
"")</f>
        <v/>
      </c>
      <c r="R289" t="str">
        <f>IF($C289="OK",
   VLOOKUP(Plantilla!P300,'Tablas '!$H$4:$I$5,2,FALSE),
"")</f>
        <v/>
      </c>
      <c r="S289" t="str">
        <f>IF($C289="OK",
   VLOOKUP(Plantilla!Q300,'Tablas '!$K$4:$L$8,2,FALSE),
"")</f>
        <v/>
      </c>
      <c r="T289" t="str">
        <f>IF($C289="OK",
   VLOOKUP(Plantilla!R300,'Tablas '!$AE$4:$AF$6,2,FALSE),
"")</f>
        <v/>
      </c>
      <c r="U289" t="str">
        <f>IF($C289="OK",
   VLOOKUP(Plantilla!S300,'Tablas '!$AE$4:$AF$6,2,FALSE),
"")</f>
        <v/>
      </c>
      <c r="V289" t="str">
        <f>IF($C289="OK",TEXT(Plantilla!T300,"#"),"")</f>
        <v/>
      </c>
      <c r="W289" s="84" t="str">
        <f>IF($C289="OK",
   VLOOKUP(Plantilla!U300,'Tablas '!$AM$4:$AN$1126,2,FALSE),
"")</f>
        <v/>
      </c>
      <c r="X289" t="str">
        <f>IF($C289="OK",TEXT(Plantilla!V300,"#"),"")</f>
        <v/>
      </c>
      <c r="Y289" t="str">
        <f>IF($C289="OK",
   CONCATENATE(YEAR(Plantilla!W300),"-",TEXT(MONTH(Plantilla!W300),"00"),"-",TEXT(DAY(Plantilla!W300),"00")),
"")</f>
        <v/>
      </c>
      <c r="Z289" t="str">
        <f>IF($C289="OK",
   CONCATENATE(YEAR(Plantilla!X300),"-",TEXT(MONTH(Plantilla!X300),"00"),"-",TEXT(DAY(Plantilla!X300),"00")),
"")</f>
        <v/>
      </c>
      <c r="AA289" t="str">
        <f>IF($C289="OK",
   TEXT(VLOOKUP(Plantilla!Y300,'Tablas '!$Q$4:$R$9,2,FALSE),"#"),
"")</f>
        <v/>
      </c>
      <c r="AB289" t="str">
        <f>IF($C289="OK",
   CONCATENATE(YEAR(Plantilla!Z300),"-",TEXT(MONTH(Plantilla!Z300),"00"),"-",TEXT(DAY(Plantilla!Z300),"00")),
"")</f>
        <v/>
      </c>
      <c r="AC289" t="str">
        <f>IF($C289="OK",
   TEXT(VLOOKUP(Plantilla!AA300,'Tablas '!$T$4:$U$13,2,FALSE),"#"),
"")</f>
        <v/>
      </c>
      <c r="AD289" t="str">
        <f>IF($C289="OK",TEXT(Plantilla!AB300,"#"),"")</f>
        <v/>
      </c>
      <c r="AE289" t="str">
        <f>IF($C289="OK",
   IF(Plantilla!AC300&lt;&gt;"",
      TEXT(VLOOKUP(Plantilla!AC300,'Tablas '!$W$4:$X$7,2,FALSE),"#"),
   ""),
"")</f>
        <v/>
      </c>
      <c r="AF289" t="str">
        <f>IF($C289="OK",TEXT(Plantilla!AD300,"#"),"")</f>
        <v/>
      </c>
      <c r="AG289" s="6" t="str">
        <f>IF($C289="OK",_xlfn.NUMBERVALUE(Plantilla!AE300),"")</f>
        <v/>
      </c>
      <c r="AH289" s="4" t="str">
        <f>IF($C289="OK",_xlfn.NUMBERVALUE(Plantilla!AF300),"")</f>
        <v/>
      </c>
      <c r="AI289" s="6" t="str">
        <f>IF($C289="OK",_xlfn.NUMBERVALUE(Plantilla!AG300),"")</f>
        <v/>
      </c>
      <c r="AJ289" s="6" t="str">
        <f>IF($C289="OK",_xlfn.NUMBERVALUE(Plantilla!AH300),"")</f>
        <v/>
      </c>
      <c r="AK289" s="6" t="str">
        <f>IF($C289="OK",_xlfn.NUMBERVALUE(Plantilla!AI300),"")</f>
        <v/>
      </c>
      <c r="AL289" s="6" t="str">
        <f>IF($C289="OK",_xlfn.NUMBERVALUE(Plantilla!AJ300),"")</f>
        <v/>
      </c>
      <c r="AM289" s="4" t="str">
        <f>IF($C289="OK",_xlfn.NUMBERVALUE(Plantilla!AK300),"")</f>
        <v/>
      </c>
      <c r="AN289" s="6" t="str">
        <f>IF($C289="OK",_xlfn.NUMBERVALUE(Plantilla!AL300),"")</f>
        <v/>
      </c>
      <c r="AO289" s="4" t="str">
        <f>IF($C289="OK",_xlfn.NUMBERVALUE(Plantilla!AM300),"")</f>
        <v/>
      </c>
      <c r="AP289" s="6" t="str">
        <f>IF($C289="OK",_xlfn.NUMBERVALUE(Plantilla!AN300),"")</f>
        <v/>
      </c>
      <c r="AQ289" s="4" t="str">
        <f>IF($C289="OK",_xlfn.NUMBERVALUE(Plantilla!AO300),"")</f>
        <v/>
      </c>
      <c r="AR289" s="6" t="str">
        <f>IF($C289="OK",_xlfn.NUMBERVALUE(Plantilla!AP300),"")</f>
        <v/>
      </c>
      <c r="AS289" s="4" t="str">
        <f>IF($C289="OK",_xlfn.NUMBERVALUE(Plantilla!AQ300),"")</f>
        <v/>
      </c>
      <c r="AT289" s="6" t="str">
        <f>IF($C289="OK",_xlfn.NUMBERVALUE(Plantilla!AR300),"")</f>
        <v/>
      </c>
      <c r="AU289" s="4" t="str">
        <f>IF($C289="OK",_xlfn.NUMBERVALUE(Plantilla!AS300),"")</f>
        <v/>
      </c>
      <c r="AV289" s="6" t="str">
        <f>IF($C289="OK",_xlfn.NUMBERVALUE(Plantilla!AT300),"")</f>
        <v/>
      </c>
      <c r="AW289" s="4" t="str">
        <f>IF($C289="OK",_xlfn.NUMBERVALUE(Plantilla!AU300),"")</f>
        <v/>
      </c>
      <c r="AX289" s="6" t="str">
        <f>IF($C289="OK",_xlfn.NUMBERVALUE(Plantilla!AV300),"")</f>
        <v/>
      </c>
      <c r="AY289" s="4" t="str">
        <f>IF($C289="OK",_xlfn.NUMBERVALUE(Plantilla!AW300),"")</f>
        <v/>
      </c>
      <c r="AZ289" s="6" t="str">
        <f>IF($C289="OK",_xlfn.NUMBERVALUE(Plantilla!AX300),"")</f>
        <v/>
      </c>
      <c r="BA289" t="str">
        <f>IF($C289="OK",_xlfn.NUMBERVALUE(Plantilla!AY300),"")</f>
        <v/>
      </c>
      <c r="BB289" t="str">
        <f>IF($C289="OK",_xlfn.NUMBERVALUE(Plantilla!AZ300),"")</f>
        <v/>
      </c>
      <c r="BC289" s="4" t="str">
        <f>IF($C289="OK",_xlfn.NUMBERVALUE(Plantilla!BA300),"")</f>
        <v/>
      </c>
      <c r="BD289" s="6" t="str">
        <f>IF($C289="OK",_xlfn.NUMBERVALUE(Plantilla!BB300),"")</f>
        <v/>
      </c>
      <c r="BE289" s="4" t="str">
        <f>IF($C289="OK",_xlfn.NUMBERVALUE(Plantilla!BC300),"")</f>
        <v/>
      </c>
      <c r="BF289" s="6" t="str">
        <f>IF($C289="OK",_xlfn.NUMBERVALUE(Plantilla!BD300),"")</f>
        <v/>
      </c>
      <c r="BG289" s="4" t="str">
        <f>IF($C289="OK",_xlfn.NUMBERVALUE(Plantilla!BE300),"")</f>
        <v/>
      </c>
      <c r="BH289" s="6" t="str">
        <f>IF($C289="OK",_xlfn.NUMBERVALUE(Plantilla!BF300),"")</f>
        <v/>
      </c>
      <c r="BI289" s="110" t="str">
        <f>IF($C289="OK",_xlfn.NUMBERVALUE(Plantilla!BG300),"")</f>
        <v/>
      </c>
      <c r="BJ289" s="6" t="str">
        <f>IF($C289="OK",_xlfn.NUMBERVALUE(Plantilla!BH300),"")</f>
        <v/>
      </c>
      <c r="BK289" s="109" t="str">
        <f>IF($C289="OK",_xlfn.NUMBERVALUE(Plantilla!BI300),"")</f>
        <v/>
      </c>
      <c r="BL289" s="6" t="str">
        <f>IF($C289="OK",
   IF(Plantilla!BJ300&lt;&gt;"",
      TEXT(VLOOKUP(Plantilla!BJ300,'Tablas '!$Z$4:$AA$6,2,FALSE),"#"),
   ""),
"")</f>
        <v/>
      </c>
      <c r="BM289" s="4" t="str">
        <f>IF($C289="OK",_xlfn.NUMBERVALUE(Plantilla!BK300),"")</f>
        <v/>
      </c>
      <c r="BN289" s="4" t="str">
        <f>IF($C289="OK",_xlfn.NUMBERVALUE(Plantilla!BL300),"")</f>
        <v/>
      </c>
      <c r="BO289" s="6" t="str">
        <f>IF($C289="OK",_xlfn.NUMBERVALUE(Plantilla!BM300),"")</f>
        <v/>
      </c>
      <c r="BP289" s="4" t="str">
        <f>IF($C289="OK",_xlfn.NUMBERVALUE(Plantilla!BN300),"")</f>
        <v/>
      </c>
      <c r="BQ289" s="6" t="str">
        <f>IF($C289="OK",_xlfn.NUMBERVALUE(Plantilla!BO300),"")</f>
        <v/>
      </c>
      <c r="BR289" s="4" t="str">
        <f>IF($C289="OK",_xlfn.NUMBERVALUE(Plantilla!BP300),"")</f>
        <v/>
      </c>
      <c r="BS289" s="6" t="str">
        <f>IF($C289="OK",_xlfn.NUMBERVALUE(Plantilla!BQ300),"")</f>
        <v/>
      </c>
      <c r="BT289" s="4" t="str">
        <f>IF($C289="OK",_xlfn.NUMBERVALUE(Plantilla!BR300),"")</f>
        <v/>
      </c>
      <c r="BU289" s="6" t="str">
        <f>IF($C289="OK",_xlfn.NUMBERVALUE(Plantilla!BS300),"")</f>
        <v/>
      </c>
      <c r="BV289" s="6" t="str">
        <f>IF($C289="OK",_xlfn.NUMBERVALUE(Plantilla!BT300),"")</f>
        <v/>
      </c>
      <c r="BW289" s="6" t="str">
        <f>IF($C289="OK",_xlfn.NUMBERVALUE(Plantilla!BU300),"")</f>
        <v/>
      </c>
      <c r="BX289" s="6" t="str">
        <f>IF($C289="OK",_xlfn.NUMBERVALUE(Plantilla!BV300),"")</f>
        <v/>
      </c>
      <c r="BY289" s="6" t="str">
        <f>IF($C289="OK",_xlfn.NUMBERVALUE(Plantilla!BW300),"")</f>
        <v/>
      </c>
      <c r="BZ289" s="6" t="str">
        <f>IF($C289="OK",_xlfn.NUMBERVALUE(Plantilla!BX300),"")</f>
        <v/>
      </c>
      <c r="CA289" s="6" t="str">
        <f>IF($C289="OK",_xlfn.NUMBERVALUE(Plantilla!BY300),"")</f>
        <v/>
      </c>
      <c r="CB289" s="6" t="str">
        <f>IF($C289="OK",_xlfn.NUMBERVALUE(Plantilla!BZ300),"")</f>
        <v/>
      </c>
      <c r="CC289" s="6" t="str">
        <f>IF($C289="OK",_xlfn.NUMBERVALUE(Plantilla!CA300),"")</f>
        <v/>
      </c>
      <c r="CD289" s="6" t="str">
        <f>IF($C289="OK",_xlfn.NUMBERVALUE(Plantilla!CB300),"")</f>
        <v/>
      </c>
      <c r="CE289" s="6" t="str">
        <f>IF($C289="OK",_xlfn.NUMBERVALUE(Plantilla!CC300),"")</f>
        <v/>
      </c>
      <c r="CF289" s="4" t="str">
        <f>IF($C289="OK",_xlfn.NUMBERVALUE(Plantilla!CD300),"")</f>
        <v/>
      </c>
      <c r="CG289" s="6" t="str">
        <f>IF($C289="OK",_xlfn.NUMBERVALUE(Plantilla!CE300),"")</f>
        <v/>
      </c>
      <c r="CH289" s="6" t="str">
        <f>IF($C289="OK",_xlfn.NUMBERVALUE(Plantilla!CF300),"")</f>
        <v/>
      </c>
      <c r="CI289" s="6" t="str">
        <f>IF($C289="OK",_xlfn.NUMBERVALUE(Plantilla!CG300),"")</f>
        <v/>
      </c>
      <c r="CJ289" s="6" t="str">
        <f>IF($C289="OK",_xlfn.NUMBERVALUE(Plantilla!CH300),"")</f>
        <v/>
      </c>
      <c r="CK289" s="6" t="str">
        <f>IF($C289="OK",_xlfn.NUMBERVALUE(Plantilla!CI300),"")</f>
        <v/>
      </c>
      <c r="CL289" s="6" t="str">
        <f>IF($C289="OK",_xlfn.NUMBERVALUE(Plantilla!CJ300),"")</f>
        <v/>
      </c>
      <c r="CM289" t="str">
        <f>IF($C289="OK",TEXT(Plantilla!CK300,"#"),"")</f>
        <v/>
      </c>
      <c r="CN289" s="6" t="str">
        <f>IF($C289="OK",_xlfn.NUMBERVALUE(Plantilla!CL300),"")</f>
        <v/>
      </c>
      <c r="CO289" s="6" t="str">
        <f>IF($C289="OK",_xlfn.NUMBERVALUE(Plantilla!CM300),"")</f>
        <v/>
      </c>
      <c r="CP289" s="110" t="str">
        <f>IF($C289="OK",_xlfn.NUMBERVALUE(Plantilla!CN300),"")</f>
        <v/>
      </c>
      <c r="CQ289" s="6" t="str">
        <f>IF($C289="OK",_xlfn.NUMBERVALUE(Plantilla!CO300),"")</f>
        <v/>
      </c>
      <c r="CR289" s="109" t="str">
        <f>IF($C289="OK",_xlfn.NUMBERVALUE(Plantilla!CP300),"")</f>
        <v/>
      </c>
      <c r="CS289" s="110" t="str">
        <f>IF($C289="OK",_xlfn.NUMBERVALUE(Plantilla!CQ300),"")</f>
        <v/>
      </c>
      <c r="CT289" s="6" t="str">
        <f>IF($C289="OK",_xlfn.NUMBERVALUE(Plantilla!CR300),"")</f>
        <v/>
      </c>
      <c r="CU289" s="109" t="str">
        <f>IF($C289="OK",_xlfn.NUMBERVALUE(Plantilla!CS300),"")</f>
        <v/>
      </c>
      <c r="CV289" s="110" t="str">
        <f>IF($C289="OK",_xlfn.NUMBERVALUE(Plantilla!CT300),"")</f>
        <v/>
      </c>
      <c r="CW289" s="6" t="str">
        <f>IF($C289="OK",_xlfn.NUMBERVALUE(Plantilla!CU300),"")</f>
        <v/>
      </c>
      <c r="CX289" s="82" t="str">
        <f>IF($C289="OK",_xlfn.NUMBERVALUE(Plantilla!CV300),"")</f>
        <v/>
      </c>
      <c r="CY289" s="6" t="str">
        <f>IF($C289="OK",_xlfn.NUMBERVALUE(Plantilla!CW300),"")</f>
        <v/>
      </c>
      <c r="CZ289" s="82" t="str">
        <f>IF($C289="OK",_xlfn.NUMBERVALUE(Plantilla!CX300),"")</f>
        <v/>
      </c>
      <c r="DA289" s="6" t="str">
        <f>IF($C289="OK",_xlfn.NUMBERVALUE(Plantilla!CY300),"")</f>
        <v/>
      </c>
      <c r="DB289" s="109" t="str">
        <f>IF($C289="OK",_xlfn.NUMBERVALUE(Plantilla!CZ300),"")</f>
        <v/>
      </c>
      <c r="DC289" s="6" t="str">
        <f>IF($C289="OK",_xlfn.NUMBERVALUE(Plantilla!DA300),"")</f>
        <v/>
      </c>
      <c r="DD289" s="6" t="str">
        <f>IF($C289="OK",TEXT(Plantilla!DB300,"#"),"")</f>
        <v/>
      </c>
      <c r="DE289" s="6" t="str">
        <f>IF($C289="OK",_xlfn.NUMBERVALUE(Plantilla!DC300),"")</f>
        <v/>
      </c>
      <c r="DF289" s="4" t="str">
        <f>IF($C289="OK",_xlfn.NUMBERVALUE(Plantilla!DD300),"")</f>
        <v/>
      </c>
      <c r="DG289" s="6" t="str">
        <f>IF($C289="OK",_xlfn.NUMBERVALUE(Plantilla!DE300),"")</f>
        <v/>
      </c>
      <c r="DH289" s="6" t="str">
        <f>IF($C289="OK",_xlfn.NUMBERVALUE(Plantilla!DF300),"")</f>
        <v/>
      </c>
      <c r="DI289" s="6" t="str">
        <f>IF($C289="OK",_xlfn.NUMBERVALUE(Plantilla!DG300),"")</f>
        <v/>
      </c>
      <c r="DJ289" s="6" t="str">
        <f>IF($C289="OK",_xlfn.NUMBERVALUE(Plantilla!DH300),"")</f>
        <v/>
      </c>
      <c r="DK289" s="6" t="str">
        <f>IF($C289="OK",_xlfn.NUMBERVALUE(Plantilla!DI300),"")</f>
        <v/>
      </c>
      <c r="DL289" s="6" t="str">
        <f>IF($C289="OK",_xlfn.NUMBERVALUE(Plantilla!DJ300),"")</f>
        <v/>
      </c>
      <c r="DM289" s="6" t="str">
        <f>IF($C289="OK",_xlfn.NUMBERVALUE(Plantilla!DK300),"")</f>
        <v/>
      </c>
      <c r="DN289" s="6" t="str">
        <f>IF($C289="OK",_xlfn.NUMBERVALUE(Plantilla!DL300),"")</f>
        <v/>
      </c>
      <c r="DO289" s="6" t="str">
        <f>IF($C289="OK",_xlfn.NUMBERVALUE(Plantilla!DM300),"")</f>
        <v/>
      </c>
      <c r="DP289" s="6" t="str">
        <f>IF($C289="OK",_xlfn.NUMBERVALUE(Plantilla!DN300),"")</f>
        <v/>
      </c>
      <c r="DQ289" s="6" t="str">
        <f>IF($C289="OK",_xlfn.NUMBERVALUE(Plantilla!DO300),"")</f>
        <v/>
      </c>
      <c r="DR289" s="6" t="str">
        <f>IF($C289="OK",_xlfn.NUMBERVALUE(Plantilla!DP300),"")</f>
        <v/>
      </c>
      <c r="DS289" t="str">
        <f>IF($C289="OK",TEXT(Plantilla!DR300,"#"),"")</f>
        <v/>
      </c>
      <c r="DT289" s="6"/>
    </row>
    <row r="290" spans="1:124" x14ac:dyDescent="0.25">
      <c r="A290" t="str">
        <f>IF(Plantilla!$I$6="¡Perfecto!, Guarda el archivo y adjúntalo a tu interfaz de Nómina Electrónica","OK","Error")</f>
        <v>OK</v>
      </c>
      <c r="B290" t="str">
        <f>IF(Plantilla!$I$6="¡Perfecto!, Guarda el archivo y adjúntalo a tu interfaz de Nómina Electrónica",MID(Plantilla!$D$2,SEARCH("V",Plantilla!$D$2),10),"")</f>
        <v>V2.0</v>
      </c>
      <c r="C290" t="str">
        <f>Plantilla!C301</f>
        <v/>
      </c>
      <c r="D290" t="str">
        <f>IF($C290="OK",Plantilla!B301,"")</f>
        <v/>
      </c>
      <c r="E290" t="str">
        <f>IF($C290="OK",
   VLOOKUP(Plantilla!$E$4,'Tablas '!$AP$4:$AT$6,5,FALSE),
"")</f>
        <v/>
      </c>
      <c r="F290" t="str">
        <f>IF($C290="OK",TEXT(Plantilla!D301,"#"),"")</f>
        <v/>
      </c>
      <c r="G290" t="str">
        <f>IF($C290="OK",
   VLOOKUP(Plantilla!E301,'Tablas '!$B$4:$C$14,2,FALSE),
"")</f>
        <v/>
      </c>
      <c r="H290" t="str">
        <f>IF($C290="OK",TEXT(Plantilla!F301,"#"),"")</f>
        <v/>
      </c>
      <c r="I290" t="str">
        <f>IF($C290="OK",TEXT(Plantilla!G301,"#"),"")</f>
        <v/>
      </c>
      <c r="J290" t="str">
        <f>IF($C290="OK",TEXT(Plantilla!H301,"#"),"")</f>
        <v/>
      </c>
      <c r="K290" t="str">
        <f>IF($C290="OK",TEXT(Plantilla!I301,"#"),"")</f>
        <v/>
      </c>
      <c r="L290" t="str">
        <f>IF($C290="OK",TEXT(Plantilla!J301,"#"),"")</f>
        <v/>
      </c>
      <c r="M290" t="str">
        <f>IF($C290="OK",TEXT(Plantilla!K301,"#"),"")</f>
        <v/>
      </c>
      <c r="N290" t="str">
        <f>IF($C290="OK",
   CONCATENATE(YEAR(Plantilla!L301),"-",TEXT(MONTH(Plantilla!L301),"00"),"-",TEXT(DAY(Plantilla!L301),"00")),
"")</f>
        <v/>
      </c>
      <c r="O290" t="str">
        <f>IF($C290="OK",_xlfn.NUMBERVALUE(Plantilla!M301),"")</f>
        <v/>
      </c>
      <c r="P290" t="str">
        <f>IF($C290="OK",
   IF(Plantilla!N301&lt;&gt;"",
      CONCATENATE(YEAR(Plantilla!N301),"-",TEXT(MONTH(Plantilla!N301),"00"),"-",TEXT(DAY(Plantilla!N301),"00")),
   ""),
"")</f>
        <v/>
      </c>
      <c r="Q290" t="str">
        <f>IF($C290="OK",
   VLOOKUP(Plantilla!O301,'Tablas '!$E$4:$F$19,2,FALSE),
"")</f>
        <v/>
      </c>
      <c r="R290" t="str">
        <f>IF($C290="OK",
   VLOOKUP(Plantilla!P301,'Tablas '!$H$4:$I$5,2,FALSE),
"")</f>
        <v/>
      </c>
      <c r="S290" t="str">
        <f>IF($C290="OK",
   VLOOKUP(Plantilla!Q301,'Tablas '!$K$4:$L$8,2,FALSE),
"")</f>
        <v/>
      </c>
      <c r="T290" t="str">
        <f>IF($C290="OK",
   VLOOKUP(Plantilla!R301,'Tablas '!$AE$4:$AF$6,2,FALSE),
"")</f>
        <v/>
      </c>
      <c r="U290" t="str">
        <f>IF($C290="OK",
   VLOOKUP(Plantilla!S301,'Tablas '!$AE$4:$AF$6,2,FALSE),
"")</f>
        <v/>
      </c>
      <c r="V290" t="str">
        <f>IF($C290="OK",TEXT(Plantilla!T301,"#"),"")</f>
        <v/>
      </c>
      <c r="W290" s="84" t="str">
        <f>IF($C290="OK",
   VLOOKUP(Plantilla!U301,'Tablas '!$AM$4:$AN$1126,2,FALSE),
"")</f>
        <v/>
      </c>
      <c r="X290" t="str">
        <f>IF($C290="OK",TEXT(Plantilla!V301,"#"),"")</f>
        <v/>
      </c>
      <c r="Y290" t="str">
        <f>IF($C290="OK",
   CONCATENATE(YEAR(Plantilla!W301),"-",TEXT(MONTH(Plantilla!W301),"00"),"-",TEXT(DAY(Plantilla!W301),"00")),
"")</f>
        <v/>
      </c>
      <c r="Z290" t="str">
        <f>IF($C290="OK",
   CONCATENATE(YEAR(Plantilla!X301),"-",TEXT(MONTH(Plantilla!X301),"00"),"-",TEXT(DAY(Plantilla!X301),"00")),
"")</f>
        <v/>
      </c>
      <c r="AA290" t="str">
        <f>IF($C290="OK",
   TEXT(VLOOKUP(Plantilla!Y301,'Tablas '!$Q$4:$R$9,2,FALSE),"#"),
"")</f>
        <v/>
      </c>
      <c r="AB290" t="str">
        <f>IF($C290="OK",
   CONCATENATE(YEAR(Plantilla!Z301),"-",TEXT(MONTH(Plantilla!Z301),"00"),"-",TEXT(DAY(Plantilla!Z301),"00")),
"")</f>
        <v/>
      </c>
      <c r="AC290" t="str">
        <f>IF($C290="OK",
   TEXT(VLOOKUP(Plantilla!AA301,'Tablas '!$T$4:$U$13,2,FALSE),"#"),
"")</f>
        <v/>
      </c>
      <c r="AD290" t="str">
        <f>IF($C290="OK",TEXT(Plantilla!AB301,"#"),"")</f>
        <v/>
      </c>
      <c r="AE290" t="str">
        <f>IF($C290="OK",
   IF(Plantilla!AC301&lt;&gt;"",
      TEXT(VLOOKUP(Plantilla!AC301,'Tablas '!$W$4:$X$7,2,FALSE),"#"),
   ""),
"")</f>
        <v/>
      </c>
      <c r="AF290" t="str">
        <f>IF($C290="OK",TEXT(Plantilla!AD301,"#"),"")</f>
        <v/>
      </c>
      <c r="AG290" s="6" t="str">
        <f>IF($C290="OK",_xlfn.NUMBERVALUE(Plantilla!AE301),"")</f>
        <v/>
      </c>
      <c r="AH290" s="4" t="str">
        <f>IF($C290="OK",_xlfn.NUMBERVALUE(Plantilla!AF301),"")</f>
        <v/>
      </c>
      <c r="AI290" s="6" t="str">
        <f>IF($C290="OK",_xlfn.NUMBERVALUE(Plantilla!AG301),"")</f>
        <v/>
      </c>
      <c r="AJ290" s="6" t="str">
        <f>IF($C290="OK",_xlfn.NUMBERVALUE(Plantilla!AH301),"")</f>
        <v/>
      </c>
      <c r="AK290" s="6" t="str">
        <f>IF($C290="OK",_xlfn.NUMBERVALUE(Plantilla!AI301),"")</f>
        <v/>
      </c>
      <c r="AL290" s="6" t="str">
        <f>IF($C290="OK",_xlfn.NUMBERVALUE(Plantilla!AJ301),"")</f>
        <v/>
      </c>
      <c r="AM290" s="4" t="str">
        <f>IF($C290="OK",_xlfn.NUMBERVALUE(Plantilla!AK301),"")</f>
        <v/>
      </c>
      <c r="AN290" s="6" t="str">
        <f>IF($C290="OK",_xlfn.NUMBERVALUE(Plantilla!AL301),"")</f>
        <v/>
      </c>
      <c r="AO290" s="4" t="str">
        <f>IF($C290="OK",_xlfn.NUMBERVALUE(Plantilla!AM301),"")</f>
        <v/>
      </c>
      <c r="AP290" s="6" t="str">
        <f>IF($C290="OK",_xlfn.NUMBERVALUE(Plantilla!AN301),"")</f>
        <v/>
      </c>
      <c r="AQ290" s="4" t="str">
        <f>IF($C290="OK",_xlfn.NUMBERVALUE(Plantilla!AO301),"")</f>
        <v/>
      </c>
      <c r="AR290" s="6" t="str">
        <f>IF($C290="OK",_xlfn.NUMBERVALUE(Plantilla!AP301),"")</f>
        <v/>
      </c>
      <c r="AS290" s="4" t="str">
        <f>IF($C290="OK",_xlfn.NUMBERVALUE(Plantilla!AQ301),"")</f>
        <v/>
      </c>
      <c r="AT290" s="6" t="str">
        <f>IF($C290="OK",_xlfn.NUMBERVALUE(Plantilla!AR301),"")</f>
        <v/>
      </c>
      <c r="AU290" s="4" t="str">
        <f>IF($C290="OK",_xlfn.NUMBERVALUE(Plantilla!AS301),"")</f>
        <v/>
      </c>
      <c r="AV290" s="6" t="str">
        <f>IF($C290="OK",_xlfn.NUMBERVALUE(Plantilla!AT301),"")</f>
        <v/>
      </c>
      <c r="AW290" s="4" t="str">
        <f>IF($C290="OK",_xlfn.NUMBERVALUE(Plantilla!AU301),"")</f>
        <v/>
      </c>
      <c r="AX290" s="6" t="str">
        <f>IF($C290="OK",_xlfn.NUMBERVALUE(Plantilla!AV301),"")</f>
        <v/>
      </c>
      <c r="AY290" s="4" t="str">
        <f>IF($C290="OK",_xlfn.NUMBERVALUE(Plantilla!AW301),"")</f>
        <v/>
      </c>
      <c r="AZ290" s="6" t="str">
        <f>IF($C290="OK",_xlfn.NUMBERVALUE(Plantilla!AX301),"")</f>
        <v/>
      </c>
      <c r="BA290" t="str">
        <f>IF($C290="OK",_xlfn.NUMBERVALUE(Plantilla!AY301),"")</f>
        <v/>
      </c>
      <c r="BB290" t="str">
        <f>IF($C290="OK",_xlfn.NUMBERVALUE(Plantilla!AZ301),"")</f>
        <v/>
      </c>
      <c r="BC290" s="4" t="str">
        <f>IF($C290="OK",_xlfn.NUMBERVALUE(Plantilla!BA301),"")</f>
        <v/>
      </c>
      <c r="BD290" s="6" t="str">
        <f>IF($C290="OK",_xlfn.NUMBERVALUE(Plantilla!BB301),"")</f>
        <v/>
      </c>
      <c r="BE290" s="4" t="str">
        <f>IF($C290="OK",_xlfn.NUMBERVALUE(Plantilla!BC301),"")</f>
        <v/>
      </c>
      <c r="BF290" s="6" t="str">
        <f>IF($C290="OK",_xlfn.NUMBERVALUE(Plantilla!BD301),"")</f>
        <v/>
      </c>
      <c r="BG290" s="4" t="str">
        <f>IF($C290="OK",_xlfn.NUMBERVALUE(Plantilla!BE301),"")</f>
        <v/>
      </c>
      <c r="BH290" s="6" t="str">
        <f>IF($C290="OK",_xlfn.NUMBERVALUE(Plantilla!BF301),"")</f>
        <v/>
      </c>
      <c r="BI290" s="110" t="str">
        <f>IF($C290="OK",_xlfn.NUMBERVALUE(Plantilla!BG301),"")</f>
        <v/>
      </c>
      <c r="BJ290" s="6" t="str">
        <f>IF($C290="OK",_xlfn.NUMBERVALUE(Plantilla!BH301),"")</f>
        <v/>
      </c>
      <c r="BK290" s="109" t="str">
        <f>IF($C290="OK",_xlfn.NUMBERVALUE(Plantilla!BI301),"")</f>
        <v/>
      </c>
      <c r="BL290" s="6" t="str">
        <f>IF($C290="OK",
   IF(Plantilla!BJ301&lt;&gt;"",
      TEXT(VLOOKUP(Plantilla!BJ301,'Tablas '!$Z$4:$AA$6,2,FALSE),"#"),
   ""),
"")</f>
        <v/>
      </c>
      <c r="BM290" s="4" t="str">
        <f>IF($C290="OK",_xlfn.NUMBERVALUE(Plantilla!BK301),"")</f>
        <v/>
      </c>
      <c r="BN290" s="4" t="str">
        <f>IF($C290="OK",_xlfn.NUMBERVALUE(Plantilla!BL301),"")</f>
        <v/>
      </c>
      <c r="BO290" s="6" t="str">
        <f>IF($C290="OK",_xlfn.NUMBERVALUE(Plantilla!BM301),"")</f>
        <v/>
      </c>
      <c r="BP290" s="4" t="str">
        <f>IF($C290="OK",_xlfn.NUMBERVALUE(Plantilla!BN301),"")</f>
        <v/>
      </c>
      <c r="BQ290" s="6" t="str">
        <f>IF($C290="OK",_xlfn.NUMBERVALUE(Plantilla!BO301),"")</f>
        <v/>
      </c>
      <c r="BR290" s="4" t="str">
        <f>IF($C290="OK",_xlfn.NUMBERVALUE(Plantilla!BP301),"")</f>
        <v/>
      </c>
      <c r="BS290" s="6" t="str">
        <f>IF($C290="OK",_xlfn.NUMBERVALUE(Plantilla!BQ301),"")</f>
        <v/>
      </c>
      <c r="BT290" s="4" t="str">
        <f>IF($C290="OK",_xlfn.NUMBERVALUE(Plantilla!BR301),"")</f>
        <v/>
      </c>
      <c r="BU290" s="6" t="str">
        <f>IF($C290="OK",_xlfn.NUMBERVALUE(Plantilla!BS301),"")</f>
        <v/>
      </c>
      <c r="BV290" s="6" t="str">
        <f>IF($C290="OK",_xlfn.NUMBERVALUE(Plantilla!BT301),"")</f>
        <v/>
      </c>
      <c r="BW290" s="6" t="str">
        <f>IF($C290="OK",_xlfn.NUMBERVALUE(Plantilla!BU301),"")</f>
        <v/>
      </c>
      <c r="BX290" s="6" t="str">
        <f>IF($C290="OK",_xlfn.NUMBERVALUE(Plantilla!BV301),"")</f>
        <v/>
      </c>
      <c r="BY290" s="6" t="str">
        <f>IF($C290="OK",_xlfn.NUMBERVALUE(Plantilla!BW301),"")</f>
        <v/>
      </c>
      <c r="BZ290" s="6" t="str">
        <f>IF($C290="OK",_xlfn.NUMBERVALUE(Plantilla!BX301),"")</f>
        <v/>
      </c>
      <c r="CA290" s="6" t="str">
        <f>IF($C290="OK",_xlfn.NUMBERVALUE(Plantilla!BY301),"")</f>
        <v/>
      </c>
      <c r="CB290" s="6" t="str">
        <f>IF($C290="OK",_xlfn.NUMBERVALUE(Plantilla!BZ301),"")</f>
        <v/>
      </c>
      <c r="CC290" s="6" t="str">
        <f>IF($C290="OK",_xlfn.NUMBERVALUE(Plantilla!CA301),"")</f>
        <v/>
      </c>
      <c r="CD290" s="6" t="str">
        <f>IF($C290="OK",_xlfn.NUMBERVALUE(Plantilla!CB301),"")</f>
        <v/>
      </c>
      <c r="CE290" s="6" t="str">
        <f>IF($C290="OK",_xlfn.NUMBERVALUE(Plantilla!CC301),"")</f>
        <v/>
      </c>
      <c r="CF290" s="4" t="str">
        <f>IF($C290="OK",_xlfn.NUMBERVALUE(Plantilla!CD301),"")</f>
        <v/>
      </c>
      <c r="CG290" s="6" t="str">
        <f>IF($C290="OK",_xlfn.NUMBERVALUE(Plantilla!CE301),"")</f>
        <v/>
      </c>
      <c r="CH290" s="6" t="str">
        <f>IF($C290="OK",_xlfn.NUMBERVALUE(Plantilla!CF301),"")</f>
        <v/>
      </c>
      <c r="CI290" s="6" t="str">
        <f>IF($C290="OK",_xlfn.NUMBERVALUE(Plantilla!CG301),"")</f>
        <v/>
      </c>
      <c r="CJ290" s="6" t="str">
        <f>IF($C290="OK",_xlfn.NUMBERVALUE(Plantilla!CH301),"")</f>
        <v/>
      </c>
      <c r="CK290" s="6" t="str">
        <f>IF($C290="OK",_xlfn.NUMBERVALUE(Plantilla!CI301),"")</f>
        <v/>
      </c>
      <c r="CL290" s="6" t="str">
        <f>IF($C290="OK",_xlfn.NUMBERVALUE(Plantilla!CJ301),"")</f>
        <v/>
      </c>
      <c r="CM290" t="str">
        <f>IF($C290="OK",TEXT(Plantilla!CK301,"#"),"")</f>
        <v/>
      </c>
      <c r="CN290" s="6" t="str">
        <f>IF($C290="OK",_xlfn.NUMBERVALUE(Plantilla!CL301),"")</f>
        <v/>
      </c>
      <c r="CO290" s="6" t="str">
        <f>IF($C290="OK",_xlfn.NUMBERVALUE(Plantilla!CM301),"")</f>
        <v/>
      </c>
      <c r="CP290" s="110" t="str">
        <f>IF($C290="OK",_xlfn.NUMBERVALUE(Plantilla!CN301),"")</f>
        <v/>
      </c>
      <c r="CQ290" s="6" t="str">
        <f>IF($C290="OK",_xlfn.NUMBERVALUE(Plantilla!CO301),"")</f>
        <v/>
      </c>
      <c r="CR290" s="109" t="str">
        <f>IF($C290="OK",_xlfn.NUMBERVALUE(Plantilla!CP301),"")</f>
        <v/>
      </c>
      <c r="CS290" s="110" t="str">
        <f>IF($C290="OK",_xlfn.NUMBERVALUE(Plantilla!CQ301),"")</f>
        <v/>
      </c>
      <c r="CT290" s="6" t="str">
        <f>IF($C290="OK",_xlfn.NUMBERVALUE(Plantilla!CR301),"")</f>
        <v/>
      </c>
      <c r="CU290" s="109" t="str">
        <f>IF($C290="OK",_xlfn.NUMBERVALUE(Plantilla!CS301),"")</f>
        <v/>
      </c>
      <c r="CV290" s="110" t="str">
        <f>IF($C290="OK",_xlfn.NUMBERVALUE(Plantilla!CT301),"")</f>
        <v/>
      </c>
      <c r="CW290" s="6" t="str">
        <f>IF($C290="OK",_xlfn.NUMBERVALUE(Plantilla!CU301),"")</f>
        <v/>
      </c>
      <c r="CX290" s="82" t="str">
        <f>IF($C290="OK",_xlfn.NUMBERVALUE(Plantilla!CV301),"")</f>
        <v/>
      </c>
      <c r="CY290" s="6" t="str">
        <f>IF($C290="OK",_xlfn.NUMBERVALUE(Plantilla!CW301),"")</f>
        <v/>
      </c>
      <c r="CZ290" s="82" t="str">
        <f>IF($C290="OK",_xlfn.NUMBERVALUE(Plantilla!CX301),"")</f>
        <v/>
      </c>
      <c r="DA290" s="6" t="str">
        <f>IF($C290="OK",_xlfn.NUMBERVALUE(Plantilla!CY301),"")</f>
        <v/>
      </c>
      <c r="DB290" s="109" t="str">
        <f>IF($C290="OK",_xlfn.NUMBERVALUE(Plantilla!CZ301),"")</f>
        <v/>
      </c>
      <c r="DC290" s="6" t="str">
        <f>IF($C290="OK",_xlfn.NUMBERVALUE(Plantilla!DA301),"")</f>
        <v/>
      </c>
      <c r="DD290" s="6" t="str">
        <f>IF($C290="OK",TEXT(Plantilla!DB301,"#"),"")</f>
        <v/>
      </c>
      <c r="DE290" s="6" t="str">
        <f>IF($C290="OK",_xlfn.NUMBERVALUE(Plantilla!DC301),"")</f>
        <v/>
      </c>
      <c r="DF290" s="4" t="str">
        <f>IF($C290="OK",_xlfn.NUMBERVALUE(Plantilla!DD301),"")</f>
        <v/>
      </c>
      <c r="DG290" s="6" t="str">
        <f>IF($C290="OK",_xlfn.NUMBERVALUE(Plantilla!DE301),"")</f>
        <v/>
      </c>
      <c r="DH290" s="6" t="str">
        <f>IF($C290="OK",_xlfn.NUMBERVALUE(Plantilla!DF301),"")</f>
        <v/>
      </c>
      <c r="DI290" s="6" t="str">
        <f>IF($C290="OK",_xlfn.NUMBERVALUE(Plantilla!DG301),"")</f>
        <v/>
      </c>
      <c r="DJ290" s="6" t="str">
        <f>IF($C290="OK",_xlfn.NUMBERVALUE(Plantilla!DH301),"")</f>
        <v/>
      </c>
      <c r="DK290" s="6" t="str">
        <f>IF($C290="OK",_xlfn.NUMBERVALUE(Plantilla!DI301),"")</f>
        <v/>
      </c>
      <c r="DL290" s="6" t="str">
        <f>IF($C290="OK",_xlfn.NUMBERVALUE(Plantilla!DJ301),"")</f>
        <v/>
      </c>
      <c r="DM290" s="6" t="str">
        <f>IF($C290="OK",_xlfn.NUMBERVALUE(Plantilla!DK301),"")</f>
        <v/>
      </c>
      <c r="DN290" s="6" t="str">
        <f>IF($C290="OK",_xlfn.NUMBERVALUE(Plantilla!DL301),"")</f>
        <v/>
      </c>
      <c r="DO290" s="6" t="str">
        <f>IF($C290="OK",_xlfn.NUMBERVALUE(Plantilla!DM301),"")</f>
        <v/>
      </c>
      <c r="DP290" s="6" t="str">
        <f>IF($C290="OK",_xlfn.NUMBERVALUE(Plantilla!DN301),"")</f>
        <v/>
      </c>
      <c r="DQ290" s="6" t="str">
        <f>IF($C290="OK",_xlfn.NUMBERVALUE(Plantilla!DO301),"")</f>
        <v/>
      </c>
      <c r="DR290" s="6" t="str">
        <f>IF($C290="OK",_xlfn.NUMBERVALUE(Plantilla!DP301),"")</f>
        <v/>
      </c>
      <c r="DS290" t="str">
        <f>IF($C290="OK",TEXT(Plantilla!DR301,"#"),"")</f>
        <v/>
      </c>
      <c r="DT290" s="6"/>
    </row>
    <row r="291" spans="1:124" x14ac:dyDescent="0.25">
      <c r="A291" t="str">
        <f>IF(Plantilla!$I$6="¡Perfecto!, Guarda el archivo y adjúntalo a tu interfaz de Nómina Electrónica","OK","Error")</f>
        <v>OK</v>
      </c>
      <c r="B291" t="str">
        <f>IF(Plantilla!$I$6="¡Perfecto!, Guarda el archivo y adjúntalo a tu interfaz de Nómina Electrónica",MID(Plantilla!$D$2,SEARCH("V",Plantilla!$D$2),10),"")</f>
        <v>V2.0</v>
      </c>
      <c r="C291" t="str">
        <f>Plantilla!C302</f>
        <v/>
      </c>
      <c r="D291" t="str">
        <f>IF($C291="OK",Plantilla!B302,"")</f>
        <v/>
      </c>
      <c r="E291" t="str">
        <f>IF($C291="OK",
   VLOOKUP(Plantilla!$E$4,'Tablas '!$AP$4:$AT$6,5,FALSE),
"")</f>
        <v/>
      </c>
      <c r="F291" t="str">
        <f>IF($C291="OK",TEXT(Plantilla!D302,"#"),"")</f>
        <v/>
      </c>
      <c r="G291" t="str">
        <f>IF($C291="OK",
   VLOOKUP(Plantilla!E302,'Tablas '!$B$4:$C$14,2,FALSE),
"")</f>
        <v/>
      </c>
      <c r="H291" t="str">
        <f>IF($C291="OK",TEXT(Plantilla!F302,"#"),"")</f>
        <v/>
      </c>
      <c r="I291" t="str">
        <f>IF($C291="OK",TEXT(Plantilla!G302,"#"),"")</f>
        <v/>
      </c>
      <c r="J291" t="str">
        <f>IF($C291="OK",TEXT(Plantilla!H302,"#"),"")</f>
        <v/>
      </c>
      <c r="K291" t="str">
        <f>IF($C291="OK",TEXT(Plantilla!I302,"#"),"")</f>
        <v/>
      </c>
      <c r="L291" t="str">
        <f>IF($C291="OK",TEXT(Plantilla!J302,"#"),"")</f>
        <v/>
      </c>
      <c r="M291" t="str">
        <f>IF($C291="OK",TEXT(Plantilla!K302,"#"),"")</f>
        <v/>
      </c>
      <c r="N291" t="str">
        <f>IF($C291="OK",
   CONCATENATE(YEAR(Plantilla!L302),"-",TEXT(MONTH(Plantilla!L302),"00"),"-",TEXT(DAY(Plantilla!L302),"00")),
"")</f>
        <v/>
      </c>
      <c r="O291" t="str">
        <f>IF($C291="OK",_xlfn.NUMBERVALUE(Plantilla!M302),"")</f>
        <v/>
      </c>
      <c r="P291" t="str">
        <f>IF($C291="OK",
   IF(Plantilla!N302&lt;&gt;"",
      CONCATENATE(YEAR(Plantilla!N302),"-",TEXT(MONTH(Plantilla!N302),"00"),"-",TEXT(DAY(Plantilla!N302),"00")),
   ""),
"")</f>
        <v/>
      </c>
      <c r="Q291" t="str">
        <f>IF($C291="OK",
   VLOOKUP(Plantilla!O302,'Tablas '!$E$4:$F$19,2,FALSE),
"")</f>
        <v/>
      </c>
      <c r="R291" t="str">
        <f>IF($C291="OK",
   VLOOKUP(Plantilla!P302,'Tablas '!$H$4:$I$5,2,FALSE),
"")</f>
        <v/>
      </c>
      <c r="S291" t="str">
        <f>IF($C291="OK",
   VLOOKUP(Plantilla!Q302,'Tablas '!$K$4:$L$8,2,FALSE),
"")</f>
        <v/>
      </c>
      <c r="T291" t="str">
        <f>IF($C291="OK",
   VLOOKUP(Plantilla!R302,'Tablas '!$AE$4:$AF$6,2,FALSE),
"")</f>
        <v/>
      </c>
      <c r="U291" t="str">
        <f>IF($C291="OK",
   VLOOKUP(Plantilla!S302,'Tablas '!$AE$4:$AF$6,2,FALSE),
"")</f>
        <v/>
      </c>
      <c r="V291" t="str">
        <f>IF($C291="OK",TEXT(Plantilla!T302,"#"),"")</f>
        <v/>
      </c>
      <c r="W291" s="84" t="str">
        <f>IF($C291="OK",
   VLOOKUP(Plantilla!U302,'Tablas '!$AM$4:$AN$1126,2,FALSE),
"")</f>
        <v/>
      </c>
      <c r="X291" t="str">
        <f>IF($C291="OK",TEXT(Plantilla!V302,"#"),"")</f>
        <v/>
      </c>
      <c r="Y291" t="str">
        <f>IF($C291="OK",
   CONCATENATE(YEAR(Plantilla!W302),"-",TEXT(MONTH(Plantilla!W302),"00"),"-",TEXT(DAY(Plantilla!W302),"00")),
"")</f>
        <v/>
      </c>
      <c r="Z291" t="str">
        <f>IF($C291="OK",
   CONCATENATE(YEAR(Plantilla!X302),"-",TEXT(MONTH(Plantilla!X302),"00"),"-",TEXT(DAY(Plantilla!X302),"00")),
"")</f>
        <v/>
      </c>
      <c r="AA291" t="str">
        <f>IF($C291="OK",
   TEXT(VLOOKUP(Plantilla!Y302,'Tablas '!$Q$4:$R$9,2,FALSE),"#"),
"")</f>
        <v/>
      </c>
      <c r="AB291" t="str">
        <f>IF($C291="OK",
   CONCATENATE(YEAR(Plantilla!Z302),"-",TEXT(MONTH(Plantilla!Z302),"00"),"-",TEXT(DAY(Plantilla!Z302),"00")),
"")</f>
        <v/>
      </c>
      <c r="AC291" t="str">
        <f>IF($C291="OK",
   TEXT(VLOOKUP(Plantilla!AA302,'Tablas '!$T$4:$U$13,2,FALSE),"#"),
"")</f>
        <v/>
      </c>
      <c r="AD291" t="str">
        <f>IF($C291="OK",TEXT(Plantilla!AB302,"#"),"")</f>
        <v/>
      </c>
      <c r="AE291" t="str">
        <f>IF($C291="OK",
   IF(Plantilla!AC302&lt;&gt;"",
      TEXT(VLOOKUP(Plantilla!AC302,'Tablas '!$W$4:$X$7,2,FALSE),"#"),
   ""),
"")</f>
        <v/>
      </c>
      <c r="AF291" t="str">
        <f>IF($C291="OK",TEXT(Plantilla!AD302,"#"),"")</f>
        <v/>
      </c>
      <c r="AG291" s="6" t="str">
        <f>IF($C291="OK",_xlfn.NUMBERVALUE(Plantilla!AE302),"")</f>
        <v/>
      </c>
      <c r="AH291" s="4" t="str">
        <f>IF($C291="OK",_xlfn.NUMBERVALUE(Plantilla!AF302),"")</f>
        <v/>
      </c>
      <c r="AI291" s="6" t="str">
        <f>IF($C291="OK",_xlfn.NUMBERVALUE(Plantilla!AG302),"")</f>
        <v/>
      </c>
      <c r="AJ291" s="6" t="str">
        <f>IF($C291="OK",_xlfn.NUMBERVALUE(Plantilla!AH302),"")</f>
        <v/>
      </c>
      <c r="AK291" s="6" t="str">
        <f>IF($C291="OK",_xlfn.NUMBERVALUE(Plantilla!AI302),"")</f>
        <v/>
      </c>
      <c r="AL291" s="6" t="str">
        <f>IF($C291="OK",_xlfn.NUMBERVALUE(Plantilla!AJ302),"")</f>
        <v/>
      </c>
      <c r="AM291" s="4" t="str">
        <f>IF($C291="OK",_xlfn.NUMBERVALUE(Plantilla!AK302),"")</f>
        <v/>
      </c>
      <c r="AN291" s="6" t="str">
        <f>IF($C291="OK",_xlfn.NUMBERVALUE(Plantilla!AL302),"")</f>
        <v/>
      </c>
      <c r="AO291" s="4" t="str">
        <f>IF($C291="OK",_xlfn.NUMBERVALUE(Plantilla!AM302),"")</f>
        <v/>
      </c>
      <c r="AP291" s="6" t="str">
        <f>IF($C291="OK",_xlfn.NUMBERVALUE(Plantilla!AN302),"")</f>
        <v/>
      </c>
      <c r="AQ291" s="4" t="str">
        <f>IF($C291="OK",_xlfn.NUMBERVALUE(Plantilla!AO302),"")</f>
        <v/>
      </c>
      <c r="AR291" s="6" t="str">
        <f>IF($C291="OK",_xlfn.NUMBERVALUE(Plantilla!AP302),"")</f>
        <v/>
      </c>
      <c r="AS291" s="4" t="str">
        <f>IF($C291="OK",_xlfn.NUMBERVALUE(Plantilla!AQ302),"")</f>
        <v/>
      </c>
      <c r="AT291" s="6" t="str">
        <f>IF($C291="OK",_xlfn.NUMBERVALUE(Plantilla!AR302),"")</f>
        <v/>
      </c>
      <c r="AU291" s="4" t="str">
        <f>IF($C291="OK",_xlfn.NUMBERVALUE(Plantilla!AS302),"")</f>
        <v/>
      </c>
      <c r="AV291" s="6" t="str">
        <f>IF($C291="OK",_xlfn.NUMBERVALUE(Plantilla!AT302),"")</f>
        <v/>
      </c>
      <c r="AW291" s="4" t="str">
        <f>IF($C291="OK",_xlfn.NUMBERVALUE(Plantilla!AU302),"")</f>
        <v/>
      </c>
      <c r="AX291" s="6" t="str">
        <f>IF($C291="OK",_xlfn.NUMBERVALUE(Plantilla!AV302),"")</f>
        <v/>
      </c>
      <c r="AY291" s="4" t="str">
        <f>IF($C291="OK",_xlfn.NUMBERVALUE(Plantilla!AW302),"")</f>
        <v/>
      </c>
      <c r="AZ291" s="6" t="str">
        <f>IF($C291="OK",_xlfn.NUMBERVALUE(Plantilla!AX302),"")</f>
        <v/>
      </c>
      <c r="BA291" t="str">
        <f>IF($C291="OK",_xlfn.NUMBERVALUE(Plantilla!AY302),"")</f>
        <v/>
      </c>
      <c r="BB291" t="str">
        <f>IF($C291="OK",_xlfn.NUMBERVALUE(Plantilla!AZ302),"")</f>
        <v/>
      </c>
      <c r="BC291" s="4" t="str">
        <f>IF($C291="OK",_xlfn.NUMBERVALUE(Plantilla!BA302),"")</f>
        <v/>
      </c>
      <c r="BD291" s="6" t="str">
        <f>IF($C291="OK",_xlfn.NUMBERVALUE(Plantilla!BB302),"")</f>
        <v/>
      </c>
      <c r="BE291" s="4" t="str">
        <f>IF($C291="OK",_xlfn.NUMBERVALUE(Plantilla!BC302),"")</f>
        <v/>
      </c>
      <c r="BF291" s="6" t="str">
        <f>IF($C291="OK",_xlfn.NUMBERVALUE(Plantilla!BD302),"")</f>
        <v/>
      </c>
      <c r="BG291" s="4" t="str">
        <f>IF($C291="OK",_xlfn.NUMBERVALUE(Plantilla!BE302),"")</f>
        <v/>
      </c>
      <c r="BH291" s="6" t="str">
        <f>IF($C291="OK",_xlfn.NUMBERVALUE(Plantilla!BF302),"")</f>
        <v/>
      </c>
      <c r="BI291" s="110" t="str">
        <f>IF($C291="OK",_xlfn.NUMBERVALUE(Plantilla!BG302),"")</f>
        <v/>
      </c>
      <c r="BJ291" s="6" t="str">
        <f>IF($C291="OK",_xlfn.NUMBERVALUE(Plantilla!BH302),"")</f>
        <v/>
      </c>
      <c r="BK291" s="109" t="str">
        <f>IF($C291="OK",_xlfn.NUMBERVALUE(Plantilla!BI302),"")</f>
        <v/>
      </c>
      <c r="BL291" s="6" t="str">
        <f>IF($C291="OK",
   IF(Plantilla!BJ302&lt;&gt;"",
      TEXT(VLOOKUP(Plantilla!BJ302,'Tablas '!$Z$4:$AA$6,2,FALSE),"#"),
   ""),
"")</f>
        <v/>
      </c>
      <c r="BM291" s="4" t="str">
        <f>IF($C291="OK",_xlfn.NUMBERVALUE(Plantilla!BK302),"")</f>
        <v/>
      </c>
      <c r="BN291" s="4" t="str">
        <f>IF($C291="OK",_xlfn.NUMBERVALUE(Plantilla!BL302),"")</f>
        <v/>
      </c>
      <c r="BO291" s="6" t="str">
        <f>IF($C291="OK",_xlfn.NUMBERVALUE(Plantilla!BM302),"")</f>
        <v/>
      </c>
      <c r="BP291" s="4" t="str">
        <f>IF($C291="OK",_xlfn.NUMBERVALUE(Plantilla!BN302),"")</f>
        <v/>
      </c>
      <c r="BQ291" s="6" t="str">
        <f>IF($C291="OK",_xlfn.NUMBERVALUE(Plantilla!BO302),"")</f>
        <v/>
      </c>
      <c r="BR291" s="4" t="str">
        <f>IF($C291="OK",_xlfn.NUMBERVALUE(Plantilla!BP302),"")</f>
        <v/>
      </c>
      <c r="BS291" s="6" t="str">
        <f>IF($C291="OK",_xlfn.NUMBERVALUE(Plantilla!BQ302),"")</f>
        <v/>
      </c>
      <c r="BT291" s="4" t="str">
        <f>IF($C291="OK",_xlfn.NUMBERVALUE(Plantilla!BR302),"")</f>
        <v/>
      </c>
      <c r="BU291" s="6" t="str">
        <f>IF($C291="OK",_xlfn.NUMBERVALUE(Plantilla!BS302),"")</f>
        <v/>
      </c>
      <c r="BV291" s="6" t="str">
        <f>IF($C291="OK",_xlfn.NUMBERVALUE(Plantilla!BT302),"")</f>
        <v/>
      </c>
      <c r="BW291" s="6" t="str">
        <f>IF($C291="OK",_xlfn.NUMBERVALUE(Plantilla!BU302),"")</f>
        <v/>
      </c>
      <c r="BX291" s="6" t="str">
        <f>IF($C291="OK",_xlfn.NUMBERVALUE(Plantilla!BV302),"")</f>
        <v/>
      </c>
      <c r="BY291" s="6" t="str">
        <f>IF($C291="OK",_xlfn.NUMBERVALUE(Plantilla!BW302),"")</f>
        <v/>
      </c>
      <c r="BZ291" s="6" t="str">
        <f>IF($C291="OK",_xlfn.NUMBERVALUE(Plantilla!BX302),"")</f>
        <v/>
      </c>
      <c r="CA291" s="6" t="str">
        <f>IF($C291="OK",_xlfn.NUMBERVALUE(Plantilla!BY302),"")</f>
        <v/>
      </c>
      <c r="CB291" s="6" t="str">
        <f>IF($C291="OK",_xlfn.NUMBERVALUE(Plantilla!BZ302),"")</f>
        <v/>
      </c>
      <c r="CC291" s="6" t="str">
        <f>IF($C291="OK",_xlfn.NUMBERVALUE(Plantilla!CA302),"")</f>
        <v/>
      </c>
      <c r="CD291" s="6" t="str">
        <f>IF($C291="OK",_xlfn.NUMBERVALUE(Plantilla!CB302),"")</f>
        <v/>
      </c>
      <c r="CE291" s="6" t="str">
        <f>IF($C291="OK",_xlfn.NUMBERVALUE(Plantilla!CC302),"")</f>
        <v/>
      </c>
      <c r="CF291" s="4" t="str">
        <f>IF($C291="OK",_xlfn.NUMBERVALUE(Plantilla!CD302),"")</f>
        <v/>
      </c>
      <c r="CG291" s="6" t="str">
        <f>IF($C291="OK",_xlfn.NUMBERVALUE(Plantilla!CE302),"")</f>
        <v/>
      </c>
      <c r="CH291" s="6" t="str">
        <f>IF($C291="OK",_xlfn.NUMBERVALUE(Plantilla!CF302),"")</f>
        <v/>
      </c>
      <c r="CI291" s="6" t="str">
        <f>IF($C291="OK",_xlfn.NUMBERVALUE(Plantilla!CG302),"")</f>
        <v/>
      </c>
      <c r="CJ291" s="6" t="str">
        <f>IF($C291="OK",_xlfn.NUMBERVALUE(Plantilla!CH302),"")</f>
        <v/>
      </c>
      <c r="CK291" s="6" t="str">
        <f>IF($C291="OK",_xlfn.NUMBERVALUE(Plantilla!CI302),"")</f>
        <v/>
      </c>
      <c r="CL291" s="6" t="str">
        <f>IF($C291="OK",_xlfn.NUMBERVALUE(Plantilla!CJ302),"")</f>
        <v/>
      </c>
      <c r="CM291" t="str">
        <f>IF($C291="OK",TEXT(Plantilla!CK302,"#"),"")</f>
        <v/>
      </c>
      <c r="CN291" s="6" t="str">
        <f>IF($C291="OK",_xlfn.NUMBERVALUE(Plantilla!CL302),"")</f>
        <v/>
      </c>
      <c r="CO291" s="6" t="str">
        <f>IF($C291="OK",_xlfn.NUMBERVALUE(Plantilla!CM302),"")</f>
        <v/>
      </c>
      <c r="CP291" s="110" t="str">
        <f>IF($C291="OK",_xlfn.NUMBERVALUE(Plantilla!CN302),"")</f>
        <v/>
      </c>
      <c r="CQ291" s="6" t="str">
        <f>IF($C291="OK",_xlfn.NUMBERVALUE(Plantilla!CO302),"")</f>
        <v/>
      </c>
      <c r="CR291" s="109" t="str">
        <f>IF($C291="OK",_xlfn.NUMBERVALUE(Plantilla!CP302),"")</f>
        <v/>
      </c>
      <c r="CS291" s="110" t="str">
        <f>IF($C291="OK",_xlfn.NUMBERVALUE(Plantilla!CQ302),"")</f>
        <v/>
      </c>
      <c r="CT291" s="6" t="str">
        <f>IF($C291="OK",_xlfn.NUMBERVALUE(Plantilla!CR302),"")</f>
        <v/>
      </c>
      <c r="CU291" s="109" t="str">
        <f>IF($C291="OK",_xlfn.NUMBERVALUE(Plantilla!CS302),"")</f>
        <v/>
      </c>
      <c r="CV291" s="110" t="str">
        <f>IF($C291="OK",_xlfn.NUMBERVALUE(Plantilla!CT302),"")</f>
        <v/>
      </c>
      <c r="CW291" s="6" t="str">
        <f>IF($C291="OK",_xlfn.NUMBERVALUE(Plantilla!CU302),"")</f>
        <v/>
      </c>
      <c r="CX291" s="82" t="str">
        <f>IF($C291="OK",_xlfn.NUMBERVALUE(Plantilla!CV302),"")</f>
        <v/>
      </c>
      <c r="CY291" s="6" t="str">
        <f>IF($C291="OK",_xlfn.NUMBERVALUE(Plantilla!CW302),"")</f>
        <v/>
      </c>
      <c r="CZ291" s="82" t="str">
        <f>IF($C291="OK",_xlfn.NUMBERVALUE(Plantilla!CX302),"")</f>
        <v/>
      </c>
      <c r="DA291" s="6" t="str">
        <f>IF($C291="OK",_xlfn.NUMBERVALUE(Plantilla!CY302),"")</f>
        <v/>
      </c>
      <c r="DB291" s="109" t="str">
        <f>IF($C291="OK",_xlfn.NUMBERVALUE(Plantilla!CZ302),"")</f>
        <v/>
      </c>
      <c r="DC291" s="6" t="str">
        <f>IF($C291="OK",_xlfn.NUMBERVALUE(Plantilla!DA302),"")</f>
        <v/>
      </c>
      <c r="DD291" s="6" t="str">
        <f>IF($C291="OK",TEXT(Plantilla!DB302,"#"),"")</f>
        <v/>
      </c>
      <c r="DE291" s="6" t="str">
        <f>IF($C291="OK",_xlfn.NUMBERVALUE(Plantilla!DC302),"")</f>
        <v/>
      </c>
      <c r="DF291" s="4" t="str">
        <f>IF($C291="OK",_xlfn.NUMBERVALUE(Plantilla!DD302),"")</f>
        <v/>
      </c>
      <c r="DG291" s="6" t="str">
        <f>IF($C291="OK",_xlfn.NUMBERVALUE(Plantilla!DE302),"")</f>
        <v/>
      </c>
      <c r="DH291" s="6" t="str">
        <f>IF($C291="OK",_xlfn.NUMBERVALUE(Plantilla!DF302),"")</f>
        <v/>
      </c>
      <c r="DI291" s="6" t="str">
        <f>IF($C291="OK",_xlfn.NUMBERVALUE(Plantilla!DG302),"")</f>
        <v/>
      </c>
      <c r="DJ291" s="6" t="str">
        <f>IF($C291="OK",_xlfn.NUMBERVALUE(Plantilla!DH302),"")</f>
        <v/>
      </c>
      <c r="DK291" s="6" t="str">
        <f>IF($C291="OK",_xlfn.NUMBERVALUE(Plantilla!DI302),"")</f>
        <v/>
      </c>
      <c r="DL291" s="6" t="str">
        <f>IF($C291="OK",_xlfn.NUMBERVALUE(Plantilla!DJ302),"")</f>
        <v/>
      </c>
      <c r="DM291" s="6" t="str">
        <f>IF($C291="OK",_xlfn.NUMBERVALUE(Plantilla!DK302),"")</f>
        <v/>
      </c>
      <c r="DN291" s="6" t="str">
        <f>IF($C291="OK",_xlfn.NUMBERVALUE(Plantilla!DL302),"")</f>
        <v/>
      </c>
      <c r="DO291" s="6" t="str">
        <f>IF($C291="OK",_xlfn.NUMBERVALUE(Plantilla!DM302),"")</f>
        <v/>
      </c>
      <c r="DP291" s="6" t="str">
        <f>IF($C291="OK",_xlfn.NUMBERVALUE(Plantilla!DN302),"")</f>
        <v/>
      </c>
      <c r="DQ291" s="6" t="str">
        <f>IF($C291="OK",_xlfn.NUMBERVALUE(Plantilla!DO302),"")</f>
        <v/>
      </c>
      <c r="DR291" s="6" t="str">
        <f>IF($C291="OK",_xlfn.NUMBERVALUE(Plantilla!DP302),"")</f>
        <v/>
      </c>
      <c r="DS291" t="str">
        <f>IF($C291="OK",TEXT(Plantilla!DR302,"#"),"")</f>
        <v/>
      </c>
      <c r="DT291" s="6"/>
    </row>
    <row r="292" spans="1:124" x14ac:dyDescent="0.25">
      <c r="A292" t="str">
        <f>IF(Plantilla!$I$6="¡Perfecto!, Guarda el archivo y adjúntalo a tu interfaz de Nómina Electrónica","OK","Error")</f>
        <v>OK</v>
      </c>
      <c r="B292" t="str">
        <f>IF(Plantilla!$I$6="¡Perfecto!, Guarda el archivo y adjúntalo a tu interfaz de Nómina Electrónica",MID(Plantilla!$D$2,SEARCH("V",Plantilla!$D$2),10),"")</f>
        <v>V2.0</v>
      </c>
      <c r="C292" t="str">
        <f>Plantilla!C303</f>
        <v/>
      </c>
      <c r="D292" t="str">
        <f>IF($C292="OK",Plantilla!B303,"")</f>
        <v/>
      </c>
      <c r="E292" t="str">
        <f>IF($C292="OK",
   VLOOKUP(Plantilla!$E$4,'Tablas '!$AP$4:$AT$6,5,FALSE),
"")</f>
        <v/>
      </c>
      <c r="F292" t="str">
        <f>IF($C292="OK",TEXT(Plantilla!D303,"#"),"")</f>
        <v/>
      </c>
      <c r="G292" t="str">
        <f>IF($C292="OK",
   VLOOKUP(Plantilla!E303,'Tablas '!$B$4:$C$14,2,FALSE),
"")</f>
        <v/>
      </c>
      <c r="H292" t="str">
        <f>IF($C292="OK",TEXT(Plantilla!F303,"#"),"")</f>
        <v/>
      </c>
      <c r="I292" t="str">
        <f>IF($C292="OK",TEXT(Plantilla!G303,"#"),"")</f>
        <v/>
      </c>
      <c r="J292" t="str">
        <f>IF($C292="OK",TEXT(Plantilla!H303,"#"),"")</f>
        <v/>
      </c>
      <c r="K292" t="str">
        <f>IF($C292="OK",TEXT(Plantilla!I303,"#"),"")</f>
        <v/>
      </c>
      <c r="L292" t="str">
        <f>IF($C292="OK",TEXT(Plantilla!J303,"#"),"")</f>
        <v/>
      </c>
      <c r="M292" t="str">
        <f>IF($C292="OK",TEXT(Plantilla!K303,"#"),"")</f>
        <v/>
      </c>
      <c r="N292" t="str">
        <f>IF($C292="OK",
   CONCATENATE(YEAR(Plantilla!L303),"-",TEXT(MONTH(Plantilla!L303),"00"),"-",TEXT(DAY(Plantilla!L303),"00")),
"")</f>
        <v/>
      </c>
      <c r="O292" t="str">
        <f>IF($C292="OK",_xlfn.NUMBERVALUE(Plantilla!M303),"")</f>
        <v/>
      </c>
      <c r="P292" t="str">
        <f>IF($C292="OK",
   IF(Plantilla!N303&lt;&gt;"",
      CONCATENATE(YEAR(Plantilla!N303),"-",TEXT(MONTH(Plantilla!N303),"00"),"-",TEXT(DAY(Plantilla!N303),"00")),
   ""),
"")</f>
        <v/>
      </c>
      <c r="Q292" t="str">
        <f>IF($C292="OK",
   VLOOKUP(Plantilla!O303,'Tablas '!$E$4:$F$19,2,FALSE),
"")</f>
        <v/>
      </c>
      <c r="R292" t="str">
        <f>IF($C292="OK",
   VLOOKUP(Plantilla!P303,'Tablas '!$H$4:$I$5,2,FALSE),
"")</f>
        <v/>
      </c>
      <c r="S292" t="str">
        <f>IF($C292="OK",
   VLOOKUP(Plantilla!Q303,'Tablas '!$K$4:$L$8,2,FALSE),
"")</f>
        <v/>
      </c>
      <c r="T292" t="str">
        <f>IF($C292="OK",
   VLOOKUP(Plantilla!R303,'Tablas '!$AE$4:$AF$6,2,FALSE),
"")</f>
        <v/>
      </c>
      <c r="U292" t="str">
        <f>IF($C292="OK",
   VLOOKUP(Plantilla!S303,'Tablas '!$AE$4:$AF$6,2,FALSE),
"")</f>
        <v/>
      </c>
      <c r="V292" t="str">
        <f>IF($C292="OK",TEXT(Plantilla!T303,"#"),"")</f>
        <v/>
      </c>
      <c r="W292" s="84" t="str">
        <f>IF($C292="OK",
   VLOOKUP(Plantilla!U303,'Tablas '!$AM$4:$AN$1126,2,FALSE),
"")</f>
        <v/>
      </c>
      <c r="X292" t="str">
        <f>IF($C292="OK",TEXT(Plantilla!V303,"#"),"")</f>
        <v/>
      </c>
      <c r="Y292" t="str">
        <f>IF($C292="OK",
   CONCATENATE(YEAR(Plantilla!W303),"-",TEXT(MONTH(Plantilla!W303),"00"),"-",TEXT(DAY(Plantilla!W303),"00")),
"")</f>
        <v/>
      </c>
      <c r="Z292" t="str">
        <f>IF($C292="OK",
   CONCATENATE(YEAR(Plantilla!X303),"-",TEXT(MONTH(Plantilla!X303),"00"),"-",TEXT(DAY(Plantilla!X303),"00")),
"")</f>
        <v/>
      </c>
      <c r="AA292" t="str">
        <f>IF($C292="OK",
   TEXT(VLOOKUP(Plantilla!Y303,'Tablas '!$Q$4:$R$9,2,FALSE),"#"),
"")</f>
        <v/>
      </c>
      <c r="AB292" t="str">
        <f>IF($C292="OK",
   CONCATENATE(YEAR(Plantilla!Z303),"-",TEXT(MONTH(Plantilla!Z303),"00"),"-",TEXT(DAY(Plantilla!Z303),"00")),
"")</f>
        <v/>
      </c>
      <c r="AC292" t="str">
        <f>IF($C292="OK",
   TEXT(VLOOKUP(Plantilla!AA303,'Tablas '!$T$4:$U$13,2,FALSE),"#"),
"")</f>
        <v/>
      </c>
      <c r="AD292" t="str">
        <f>IF($C292="OK",TEXT(Plantilla!AB303,"#"),"")</f>
        <v/>
      </c>
      <c r="AE292" t="str">
        <f>IF($C292="OK",
   IF(Plantilla!AC303&lt;&gt;"",
      TEXT(VLOOKUP(Plantilla!AC303,'Tablas '!$W$4:$X$7,2,FALSE),"#"),
   ""),
"")</f>
        <v/>
      </c>
      <c r="AF292" t="str">
        <f>IF($C292="OK",TEXT(Plantilla!AD303,"#"),"")</f>
        <v/>
      </c>
      <c r="AG292" s="6" t="str">
        <f>IF($C292="OK",_xlfn.NUMBERVALUE(Plantilla!AE303),"")</f>
        <v/>
      </c>
      <c r="AH292" s="4" t="str">
        <f>IF($C292="OK",_xlfn.NUMBERVALUE(Plantilla!AF303),"")</f>
        <v/>
      </c>
      <c r="AI292" s="6" t="str">
        <f>IF($C292="OK",_xlfn.NUMBERVALUE(Plantilla!AG303),"")</f>
        <v/>
      </c>
      <c r="AJ292" s="6" t="str">
        <f>IF($C292="OK",_xlfn.NUMBERVALUE(Plantilla!AH303),"")</f>
        <v/>
      </c>
      <c r="AK292" s="6" t="str">
        <f>IF($C292="OK",_xlfn.NUMBERVALUE(Plantilla!AI303),"")</f>
        <v/>
      </c>
      <c r="AL292" s="6" t="str">
        <f>IF($C292="OK",_xlfn.NUMBERVALUE(Plantilla!AJ303),"")</f>
        <v/>
      </c>
      <c r="AM292" s="4" t="str">
        <f>IF($C292="OK",_xlfn.NUMBERVALUE(Plantilla!AK303),"")</f>
        <v/>
      </c>
      <c r="AN292" s="6" t="str">
        <f>IF($C292="OK",_xlfn.NUMBERVALUE(Plantilla!AL303),"")</f>
        <v/>
      </c>
      <c r="AO292" s="4" t="str">
        <f>IF($C292="OK",_xlfn.NUMBERVALUE(Plantilla!AM303),"")</f>
        <v/>
      </c>
      <c r="AP292" s="6" t="str">
        <f>IF($C292="OK",_xlfn.NUMBERVALUE(Plantilla!AN303),"")</f>
        <v/>
      </c>
      <c r="AQ292" s="4" t="str">
        <f>IF($C292="OK",_xlfn.NUMBERVALUE(Plantilla!AO303),"")</f>
        <v/>
      </c>
      <c r="AR292" s="6" t="str">
        <f>IF($C292="OK",_xlfn.NUMBERVALUE(Plantilla!AP303),"")</f>
        <v/>
      </c>
      <c r="AS292" s="4" t="str">
        <f>IF($C292="OK",_xlfn.NUMBERVALUE(Plantilla!AQ303),"")</f>
        <v/>
      </c>
      <c r="AT292" s="6" t="str">
        <f>IF($C292="OK",_xlfn.NUMBERVALUE(Plantilla!AR303),"")</f>
        <v/>
      </c>
      <c r="AU292" s="4" t="str">
        <f>IF($C292="OK",_xlfn.NUMBERVALUE(Plantilla!AS303),"")</f>
        <v/>
      </c>
      <c r="AV292" s="6" t="str">
        <f>IF($C292="OK",_xlfn.NUMBERVALUE(Plantilla!AT303),"")</f>
        <v/>
      </c>
      <c r="AW292" s="4" t="str">
        <f>IF($C292="OK",_xlfn.NUMBERVALUE(Plantilla!AU303),"")</f>
        <v/>
      </c>
      <c r="AX292" s="6" t="str">
        <f>IF($C292="OK",_xlfn.NUMBERVALUE(Plantilla!AV303),"")</f>
        <v/>
      </c>
      <c r="AY292" s="4" t="str">
        <f>IF($C292="OK",_xlfn.NUMBERVALUE(Plantilla!AW303),"")</f>
        <v/>
      </c>
      <c r="AZ292" s="6" t="str">
        <f>IF($C292="OK",_xlfn.NUMBERVALUE(Plantilla!AX303),"")</f>
        <v/>
      </c>
      <c r="BA292" t="str">
        <f>IF($C292="OK",_xlfn.NUMBERVALUE(Plantilla!AY303),"")</f>
        <v/>
      </c>
      <c r="BB292" t="str">
        <f>IF($C292="OK",_xlfn.NUMBERVALUE(Plantilla!AZ303),"")</f>
        <v/>
      </c>
      <c r="BC292" s="4" t="str">
        <f>IF($C292="OK",_xlfn.NUMBERVALUE(Plantilla!BA303),"")</f>
        <v/>
      </c>
      <c r="BD292" s="6" t="str">
        <f>IF($C292="OK",_xlfn.NUMBERVALUE(Plantilla!BB303),"")</f>
        <v/>
      </c>
      <c r="BE292" s="4" t="str">
        <f>IF($C292="OK",_xlfn.NUMBERVALUE(Plantilla!BC303),"")</f>
        <v/>
      </c>
      <c r="BF292" s="6" t="str">
        <f>IF($C292="OK",_xlfn.NUMBERVALUE(Plantilla!BD303),"")</f>
        <v/>
      </c>
      <c r="BG292" s="4" t="str">
        <f>IF($C292="OK",_xlfn.NUMBERVALUE(Plantilla!BE303),"")</f>
        <v/>
      </c>
      <c r="BH292" s="6" t="str">
        <f>IF($C292="OK",_xlfn.NUMBERVALUE(Plantilla!BF303),"")</f>
        <v/>
      </c>
      <c r="BI292" s="110" t="str">
        <f>IF($C292="OK",_xlfn.NUMBERVALUE(Plantilla!BG303),"")</f>
        <v/>
      </c>
      <c r="BJ292" s="6" t="str">
        <f>IF($C292="OK",_xlfn.NUMBERVALUE(Plantilla!BH303),"")</f>
        <v/>
      </c>
      <c r="BK292" s="109" t="str">
        <f>IF($C292="OK",_xlfn.NUMBERVALUE(Plantilla!BI303),"")</f>
        <v/>
      </c>
      <c r="BL292" s="6" t="str">
        <f>IF($C292="OK",
   IF(Plantilla!BJ303&lt;&gt;"",
      TEXT(VLOOKUP(Plantilla!BJ303,'Tablas '!$Z$4:$AA$6,2,FALSE),"#"),
   ""),
"")</f>
        <v/>
      </c>
      <c r="BM292" s="4" t="str">
        <f>IF($C292="OK",_xlfn.NUMBERVALUE(Plantilla!BK303),"")</f>
        <v/>
      </c>
      <c r="BN292" s="4" t="str">
        <f>IF($C292="OK",_xlfn.NUMBERVALUE(Plantilla!BL303),"")</f>
        <v/>
      </c>
      <c r="BO292" s="6" t="str">
        <f>IF($C292="OK",_xlfn.NUMBERVALUE(Plantilla!BM303),"")</f>
        <v/>
      </c>
      <c r="BP292" s="4" t="str">
        <f>IF($C292="OK",_xlfn.NUMBERVALUE(Plantilla!BN303),"")</f>
        <v/>
      </c>
      <c r="BQ292" s="6" t="str">
        <f>IF($C292="OK",_xlfn.NUMBERVALUE(Plantilla!BO303),"")</f>
        <v/>
      </c>
      <c r="BR292" s="4" t="str">
        <f>IF($C292="OK",_xlfn.NUMBERVALUE(Plantilla!BP303),"")</f>
        <v/>
      </c>
      <c r="BS292" s="6" t="str">
        <f>IF($C292="OK",_xlfn.NUMBERVALUE(Plantilla!BQ303),"")</f>
        <v/>
      </c>
      <c r="BT292" s="4" t="str">
        <f>IF($C292="OK",_xlfn.NUMBERVALUE(Plantilla!BR303),"")</f>
        <v/>
      </c>
      <c r="BU292" s="6" t="str">
        <f>IF($C292="OK",_xlfn.NUMBERVALUE(Plantilla!BS303),"")</f>
        <v/>
      </c>
      <c r="BV292" s="6" t="str">
        <f>IF($C292="OK",_xlfn.NUMBERVALUE(Plantilla!BT303),"")</f>
        <v/>
      </c>
      <c r="BW292" s="6" t="str">
        <f>IF($C292="OK",_xlfn.NUMBERVALUE(Plantilla!BU303),"")</f>
        <v/>
      </c>
      <c r="BX292" s="6" t="str">
        <f>IF($C292="OK",_xlfn.NUMBERVALUE(Plantilla!BV303),"")</f>
        <v/>
      </c>
      <c r="BY292" s="6" t="str">
        <f>IF($C292="OK",_xlfn.NUMBERVALUE(Plantilla!BW303),"")</f>
        <v/>
      </c>
      <c r="BZ292" s="6" t="str">
        <f>IF($C292="OK",_xlfn.NUMBERVALUE(Plantilla!BX303),"")</f>
        <v/>
      </c>
      <c r="CA292" s="6" t="str">
        <f>IF($C292="OK",_xlfn.NUMBERVALUE(Plantilla!BY303),"")</f>
        <v/>
      </c>
      <c r="CB292" s="6" t="str">
        <f>IF($C292="OK",_xlfn.NUMBERVALUE(Plantilla!BZ303),"")</f>
        <v/>
      </c>
      <c r="CC292" s="6" t="str">
        <f>IF($C292="OK",_xlfn.NUMBERVALUE(Plantilla!CA303),"")</f>
        <v/>
      </c>
      <c r="CD292" s="6" t="str">
        <f>IF($C292="OK",_xlfn.NUMBERVALUE(Plantilla!CB303),"")</f>
        <v/>
      </c>
      <c r="CE292" s="6" t="str">
        <f>IF($C292="OK",_xlfn.NUMBERVALUE(Plantilla!CC303),"")</f>
        <v/>
      </c>
      <c r="CF292" s="4" t="str">
        <f>IF($C292="OK",_xlfn.NUMBERVALUE(Plantilla!CD303),"")</f>
        <v/>
      </c>
      <c r="CG292" s="6" t="str">
        <f>IF($C292="OK",_xlfn.NUMBERVALUE(Plantilla!CE303),"")</f>
        <v/>
      </c>
      <c r="CH292" s="6" t="str">
        <f>IF($C292="OK",_xlfn.NUMBERVALUE(Plantilla!CF303),"")</f>
        <v/>
      </c>
      <c r="CI292" s="6" t="str">
        <f>IF($C292="OK",_xlfn.NUMBERVALUE(Plantilla!CG303),"")</f>
        <v/>
      </c>
      <c r="CJ292" s="6" t="str">
        <f>IF($C292="OK",_xlfn.NUMBERVALUE(Plantilla!CH303),"")</f>
        <v/>
      </c>
      <c r="CK292" s="6" t="str">
        <f>IF($C292="OK",_xlfn.NUMBERVALUE(Plantilla!CI303),"")</f>
        <v/>
      </c>
      <c r="CL292" s="6" t="str">
        <f>IF($C292="OK",_xlfn.NUMBERVALUE(Plantilla!CJ303),"")</f>
        <v/>
      </c>
      <c r="CM292" t="str">
        <f>IF($C292="OK",TEXT(Plantilla!CK303,"#"),"")</f>
        <v/>
      </c>
      <c r="CN292" s="6" t="str">
        <f>IF($C292="OK",_xlfn.NUMBERVALUE(Plantilla!CL303),"")</f>
        <v/>
      </c>
      <c r="CO292" s="6" t="str">
        <f>IF($C292="OK",_xlfn.NUMBERVALUE(Plantilla!CM303),"")</f>
        <v/>
      </c>
      <c r="CP292" s="110" t="str">
        <f>IF($C292="OK",_xlfn.NUMBERVALUE(Plantilla!CN303),"")</f>
        <v/>
      </c>
      <c r="CQ292" s="6" t="str">
        <f>IF($C292="OK",_xlfn.NUMBERVALUE(Plantilla!CO303),"")</f>
        <v/>
      </c>
      <c r="CR292" s="109" t="str">
        <f>IF($C292="OK",_xlfn.NUMBERVALUE(Plantilla!CP303),"")</f>
        <v/>
      </c>
      <c r="CS292" s="110" t="str">
        <f>IF($C292="OK",_xlfn.NUMBERVALUE(Plantilla!CQ303),"")</f>
        <v/>
      </c>
      <c r="CT292" s="6" t="str">
        <f>IF($C292="OK",_xlfn.NUMBERVALUE(Plantilla!CR303),"")</f>
        <v/>
      </c>
      <c r="CU292" s="109" t="str">
        <f>IF($C292="OK",_xlfn.NUMBERVALUE(Plantilla!CS303),"")</f>
        <v/>
      </c>
      <c r="CV292" s="110" t="str">
        <f>IF($C292="OK",_xlfn.NUMBERVALUE(Plantilla!CT303),"")</f>
        <v/>
      </c>
      <c r="CW292" s="6" t="str">
        <f>IF($C292="OK",_xlfn.NUMBERVALUE(Plantilla!CU303),"")</f>
        <v/>
      </c>
      <c r="CX292" s="82" t="str">
        <f>IF($C292="OK",_xlfn.NUMBERVALUE(Plantilla!CV303),"")</f>
        <v/>
      </c>
      <c r="CY292" s="6" t="str">
        <f>IF($C292="OK",_xlfn.NUMBERVALUE(Plantilla!CW303),"")</f>
        <v/>
      </c>
      <c r="CZ292" s="82" t="str">
        <f>IF($C292="OK",_xlfn.NUMBERVALUE(Plantilla!CX303),"")</f>
        <v/>
      </c>
      <c r="DA292" s="6" t="str">
        <f>IF($C292="OK",_xlfn.NUMBERVALUE(Plantilla!CY303),"")</f>
        <v/>
      </c>
      <c r="DB292" s="109" t="str">
        <f>IF($C292="OK",_xlfn.NUMBERVALUE(Plantilla!CZ303),"")</f>
        <v/>
      </c>
      <c r="DC292" s="6" t="str">
        <f>IF($C292="OK",_xlfn.NUMBERVALUE(Plantilla!DA303),"")</f>
        <v/>
      </c>
      <c r="DD292" s="6" t="str">
        <f>IF($C292="OK",TEXT(Plantilla!DB303,"#"),"")</f>
        <v/>
      </c>
      <c r="DE292" s="6" t="str">
        <f>IF($C292="OK",_xlfn.NUMBERVALUE(Plantilla!DC303),"")</f>
        <v/>
      </c>
      <c r="DF292" s="4" t="str">
        <f>IF($C292="OK",_xlfn.NUMBERVALUE(Plantilla!DD303),"")</f>
        <v/>
      </c>
      <c r="DG292" s="6" t="str">
        <f>IF($C292="OK",_xlfn.NUMBERVALUE(Plantilla!DE303),"")</f>
        <v/>
      </c>
      <c r="DH292" s="6" t="str">
        <f>IF($C292="OK",_xlfn.NUMBERVALUE(Plantilla!DF303),"")</f>
        <v/>
      </c>
      <c r="DI292" s="6" t="str">
        <f>IF($C292="OK",_xlfn.NUMBERVALUE(Plantilla!DG303),"")</f>
        <v/>
      </c>
      <c r="DJ292" s="6" t="str">
        <f>IF($C292="OK",_xlfn.NUMBERVALUE(Plantilla!DH303),"")</f>
        <v/>
      </c>
      <c r="DK292" s="6" t="str">
        <f>IF($C292="OK",_xlfn.NUMBERVALUE(Plantilla!DI303),"")</f>
        <v/>
      </c>
      <c r="DL292" s="6" t="str">
        <f>IF($C292="OK",_xlfn.NUMBERVALUE(Plantilla!DJ303),"")</f>
        <v/>
      </c>
      <c r="DM292" s="6" t="str">
        <f>IF($C292="OK",_xlfn.NUMBERVALUE(Plantilla!DK303),"")</f>
        <v/>
      </c>
      <c r="DN292" s="6" t="str">
        <f>IF($C292="OK",_xlfn.NUMBERVALUE(Plantilla!DL303),"")</f>
        <v/>
      </c>
      <c r="DO292" s="6" t="str">
        <f>IF($C292="OK",_xlfn.NUMBERVALUE(Plantilla!DM303),"")</f>
        <v/>
      </c>
      <c r="DP292" s="6" t="str">
        <f>IF($C292="OK",_xlfn.NUMBERVALUE(Plantilla!DN303),"")</f>
        <v/>
      </c>
      <c r="DQ292" s="6" t="str">
        <f>IF($C292="OK",_xlfn.NUMBERVALUE(Plantilla!DO303),"")</f>
        <v/>
      </c>
      <c r="DR292" s="6" t="str">
        <f>IF($C292="OK",_xlfn.NUMBERVALUE(Plantilla!DP303),"")</f>
        <v/>
      </c>
      <c r="DS292" t="str">
        <f>IF($C292="OK",TEXT(Plantilla!DR303,"#"),"")</f>
        <v/>
      </c>
      <c r="DT292" s="6"/>
    </row>
    <row r="293" spans="1:124" x14ac:dyDescent="0.25">
      <c r="A293" t="str">
        <f>IF(Plantilla!$I$6="¡Perfecto!, Guarda el archivo y adjúntalo a tu interfaz de Nómina Electrónica","OK","Error")</f>
        <v>OK</v>
      </c>
      <c r="B293" t="str">
        <f>IF(Plantilla!$I$6="¡Perfecto!, Guarda el archivo y adjúntalo a tu interfaz de Nómina Electrónica",MID(Plantilla!$D$2,SEARCH("V",Plantilla!$D$2),10),"")</f>
        <v>V2.0</v>
      </c>
      <c r="C293" t="str">
        <f>Plantilla!C304</f>
        <v/>
      </c>
      <c r="D293" t="str">
        <f>IF($C293="OK",Plantilla!B304,"")</f>
        <v/>
      </c>
      <c r="E293" t="str">
        <f>IF($C293="OK",
   VLOOKUP(Plantilla!$E$4,'Tablas '!$AP$4:$AT$6,5,FALSE),
"")</f>
        <v/>
      </c>
      <c r="F293" t="str">
        <f>IF($C293="OK",TEXT(Plantilla!D304,"#"),"")</f>
        <v/>
      </c>
      <c r="G293" t="str">
        <f>IF($C293="OK",
   VLOOKUP(Plantilla!E304,'Tablas '!$B$4:$C$14,2,FALSE),
"")</f>
        <v/>
      </c>
      <c r="H293" t="str">
        <f>IF($C293="OK",TEXT(Plantilla!F304,"#"),"")</f>
        <v/>
      </c>
      <c r="I293" t="str">
        <f>IF($C293="OK",TEXT(Plantilla!G304,"#"),"")</f>
        <v/>
      </c>
      <c r="J293" t="str">
        <f>IF($C293="OK",TEXT(Plantilla!H304,"#"),"")</f>
        <v/>
      </c>
      <c r="K293" t="str">
        <f>IF($C293="OK",TEXT(Plantilla!I304,"#"),"")</f>
        <v/>
      </c>
      <c r="L293" t="str">
        <f>IF($C293="OK",TEXT(Plantilla!J304,"#"),"")</f>
        <v/>
      </c>
      <c r="M293" t="str">
        <f>IF($C293="OK",TEXT(Plantilla!K304,"#"),"")</f>
        <v/>
      </c>
      <c r="N293" t="str">
        <f>IF($C293="OK",
   CONCATENATE(YEAR(Plantilla!L304),"-",TEXT(MONTH(Plantilla!L304),"00"),"-",TEXT(DAY(Plantilla!L304),"00")),
"")</f>
        <v/>
      </c>
      <c r="O293" t="str">
        <f>IF($C293="OK",_xlfn.NUMBERVALUE(Plantilla!M304),"")</f>
        <v/>
      </c>
      <c r="P293" t="str">
        <f>IF($C293="OK",
   IF(Plantilla!N304&lt;&gt;"",
      CONCATENATE(YEAR(Plantilla!N304),"-",TEXT(MONTH(Plantilla!N304),"00"),"-",TEXT(DAY(Plantilla!N304),"00")),
   ""),
"")</f>
        <v/>
      </c>
      <c r="Q293" t="str">
        <f>IF($C293="OK",
   VLOOKUP(Plantilla!O304,'Tablas '!$E$4:$F$19,2,FALSE),
"")</f>
        <v/>
      </c>
      <c r="R293" t="str">
        <f>IF($C293="OK",
   VLOOKUP(Plantilla!P304,'Tablas '!$H$4:$I$5,2,FALSE),
"")</f>
        <v/>
      </c>
      <c r="S293" t="str">
        <f>IF($C293="OK",
   VLOOKUP(Plantilla!Q304,'Tablas '!$K$4:$L$8,2,FALSE),
"")</f>
        <v/>
      </c>
      <c r="T293" t="str">
        <f>IF($C293="OK",
   VLOOKUP(Plantilla!R304,'Tablas '!$AE$4:$AF$6,2,FALSE),
"")</f>
        <v/>
      </c>
      <c r="U293" t="str">
        <f>IF($C293="OK",
   VLOOKUP(Plantilla!S304,'Tablas '!$AE$4:$AF$6,2,FALSE),
"")</f>
        <v/>
      </c>
      <c r="V293" t="str">
        <f>IF($C293="OK",TEXT(Plantilla!T304,"#"),"")</f>
        <v/>
      </c>
      <c r="W293" s="84" t="str">
        <f>IF($C293="OK",
   VLOOKUP(Plantilla!U304,'Tablas '!$AM$4:$AN$1126,2,FALSE),
"")</f>
        <v/>
      </c>
      <c r="X293" t="str">
        <f>IF($C293="OK",TEXT(Plantilla!V304,"#"),"")</f>
        <v/>
      </c>
      <c r="Y293" t="str">
        <f>IF($C293="OK",
   CONCATENATE(YEAR(Plantilla!W304),"-",TEXT(MONTH(Plantilla!W304),"00"),"-",TEXT(DAY(Plantilla!W304),"00")),
"")</f>
        <v/>
      </c>
      <c r="Z293" t="str">
        <f>IF($C293="OK",
   CONCATENATE(YEAR(Plantilla!X304),"-",TEXT(MONTH(Plantilla!X304),"00"),"-",TEXT(DAY(Plantilla!X304),"00")),
"")</f>
        <v/>
      </c>
      <c r="AA293" t="str">
        <f>IF($C293="OK",
   TEXT(VLOOKUP(Plantilla!Y304,'Tablas '!$Q$4:$R$9,2,FALSE),"#"),
"")</f>
        <v/>
      </c>
      <c r="AB293" t="str">
        <f>IF($C293="OK",
   CONCATENATE(YEAR(Plantilla!Z304),"-",TEXT(MONTH(Plantilla!Z304),"00"),"-",TEXT(DAY(Plantilla!Z304),"00")),
"")</f>
        <v/>
      </c>
      <c r="AC293" t="str">
        <f>IF($C293="OK",
   TEXT(VLOOKUP(Plantilla!AA304,'Tablas '!$T$4:$U$13,2,FALSE),"#"),
"")</f>
        <v/>
      </c>
      <c r="AD293" t="str">
        <f>IF($C293="OK",TEXT(Plantilla!AB304,"#"),"")</f>
        <v/>
      </c>
      <c r="AE293" t="str">
        <f>IF($C293="OK",
   IF(Plantilla!AC304&lt;&gt;"",
      TEXT(VLOOKUP(Plantilla!AC304,'Tablas '!$W$4:$X$7,2,FALSE),"#"),
   ""),
"")</f>
        <v/>
      </c>
      <c r="AF293" t="str">
        <f>IF($C293="OK",TEXT(Plantilla!AD304,"#"),"")</f>
        <v/>
      </c>
      <c r="AG293" s="6" t="str">
        <f>IF($C293="OK",_xlfn.NUMBERVALUE(Plantilla!AE304),"")</f>
        <v/>
      </c>
      <c r="AH293" s="4" t="str">
        <f>IF($C293="OK",_xlfn.NUMBERVALUE(Plantilla!AF304),"")</f>
        <v/>
      </c>
      <c r="AI293" s="6" t="str">
        <f>IF($C293="OK",_xlfn.NUMBERVALUE(Plantilla!AG304),"")</f>
        <v/>
      </c>
      <c r="AJ293" s="6" t="str">
        <f>IF($C293="OK",_xlfn.NUMBERVALUE(Plantilla!AH304),"")</f>
        <v/>
      </c>
      <c r="AK293" s="6" t="str">
        <f>IF($C293="OK",_xlfn.NUMBERVALUE(Plantilla!AI304),"")</f>
        <v/>
      </c>
      <c r="AL293" s="6" t="str">
        <f>IF($C293="OK",_xlfn.NUMBERVALUE(Plantilla!AJ304),"")</f>
        <v/>
      </c>
      <c r="AM293" s="4" t="str">
        <f>IF($C293="OK",_xlfn.NUMBERVALUE(Plantilla!AK304),"")</f>
        <v/>
      </c>
      <c r="AN293" s="6" t="str">
        <f>IF($C293="OK",_xlfn.NUMBERVALUE(Plantilla!AL304),"")</f>
        <v/>
      </c>
      <c r="AO293" s="4" t="str">
        <f>IF($C293="OK",_xlfn.NUMBERVALUE(Plantilla!AM304),"")</f>
        <v/>
      </c>
      <c r="AP293" s="6" t="str">
        <f>IF($C293="OK",_xlfn.NUMBERVALUE(Plantilla!AN304),"")</f>
        <v/>
      </c>
      <c r="AQ293" s="4" t="str">
        <f>IF($C293="OK",_xlfn.NUMBERVALUE(Plantilla!AO304),"")</f>
        <v/>
      </c>
      <c r="AR293" s="6" t="str">
        <f>IF($C293="OK",_xlfn.NUMBERVALUE(Plantilla!AP304),"")</f>
        <v/>
      </c>
      <c r="AS293" s="4" t="str">
        <f>IF($C293="OK",_xlfn.NUMBERVALUE(Plantilla!AQ304),"")</f>
        <v/>
      </c>
      <c r="AT293" s="6" t="str">
        <f>IF($C293="OK",_xlfn.NUMBERVALUE(Plantilla!AR304),"")</f>
        <v/>
      </c>
      <c r="AU293" s="4" t="str">
        <f>IF($C293="OK",_xlfn.NUMBERVALUE(Plantilla!AS304),"")</f>
        <v/>
      </c>
      <c r="AV293" s="6" t="str">
        <f>IF($C293="OK",_xlfn.NUMBERVALUE(Plantilla!AT304),"")</f>
        <v/>
      </c>
      <c r="AW293" s="4" t="str">
        <f>IF($C293="OK",_xlfn.NUMBERVALUE(Plantilla!AU304),"")</f>
        <v/>
      </c>
      <c r="AX293" s="6" t="str">
        <f>IF($C293="OK",_xlfn.NUMBERVALUE(Plantilla!AV304),"")</f>
        <v/>
      </c>
      <c r="AY293" s="4" t="str">
        <f>IF($C293="OK",_xlfn.NUMBERVALUE(Plantilla!AW304),"")</f>
        <v/>
      </c>
      <c r="AZ293" s="6" t="str">
        <f>IF($C293="OK",_xlfn.NUMBERVALUE(Plantilla!AX304),"")</f>
        <v/>
      </c>
      <c r="BA293" t="str">
        <f>IF($C293="OK",_xlfn.NUMBERVALUE(Plantilla!AY304),"")</f>
        <v/>
      </c>
      <c r="BB293" t="str">
        <f>IF($C293="OK",_xlfn.NUMBERVALUE(Plantilla!AZ304),"")</f>
        <v/>
      </c>
      <c r="BC293" s="4" t="str">
        <f>IF($C293="OK",_xlfn.NUMBERVALUE(Plantilla!BA304),"")</f>
        <v/>
      </c>
      <c r="BD293" s="6" t="str">
        <f>IF($C293="OK",_xlfn.NUMBERVALUE(Plantilla!BB304),"")</f>
        <v/>
      </c>
      <c r="BE293" s="4" t="str">
        <f>IF($C293="OK",_xlfn.NUMBERVALUE(Plantilla!BC304),"")</f>
        <v/>
      </c>
      <c r="BF293" s="6" t="str">
        <f>IF($C293="OK",_xlfn.NUMBERVALUE(Plantilla!BD304),"")</f>
        <v/>
      </c>
      <c r="BG293" s="4" t="str">
        <f>IF($C293="OK",_xlfn.NUMBERVALUE(Plantilla!BE304),"")</f>
        <v/>
      </c>
      <c r="BH293" s="6" t="str">
        <f>IF($C293="OK",_xlfn.NUMBERVALUE(Plantilla!BF304),"")</f>
        <v/>
      </c>
      <c r="BI293" s="110" t="str">
        <f>IF($C293="OK",_xlfn.NUMBERVALUE(Plantilla!BG304),"")</f>
        <v/>
      </c>
      <c r="BJ293" s="6" t="str">
        <f>IF($C293="OK",_xlfn.NUMBERVALUE(Plantilla!BH304),"")</f>
        <v/>
      </c>
      <c r="BK293" s="109" t="str">
        <f>IF($C293="OK",_xlfn.NUMBERVALUE(Plantilla!BI304),"")</f>
        <v/>
      </c>
      <c r="BL293" s="6" t="str">
        <f>IF($C293="OK",
   IF(Plantilla!BJ304&lt;&gt;"",
      TEXT(VLOOKUP(Plantilla!BJ304,'Tablas '!$Z$4:$AA$6,2,FALSE),"#"),
   ""),
"")</f>
        <v/>
      </c>
      <c r="BM293" s="4" t="str">
        <f>IF($C293="OK",_xlfn.NUMBERVALUE(Plantilla!BK304),"")</f>
        <v/>
      </c>
      <c r="BN293" s="4" t="str">
        <f>IF($C293="OK",_xlfn.NUMBERVALUE(Plantilla!BL304),"")</f>
        <v/>
      </c>
      <c r="BO293" s="6" t="str">
        <f>IF($C293="OK",_xlfn.NUMBERVALUE(Plantilla!BM304),"")</f>
        <v/>
      </c>
      <c r="BP293" s="4" t="str">
        <f>IF($C293="OK",_xlfn.NUMBERVALUE(Plantilla!BN304),"")</f>
        <v/>
      </c>
      <c r="BQ293" s="6" t="str">
        <f>IF($C293="OK",_xlfn.NUMBERVALUE(Plantilla!BO304),"")</f>
        <v/>
      </c>
      <c r="BR293" s="4" t="str">
        <f>IF($C293="OK",_xlfn.NUMBERVALUE(Plantilla!BP304),"")</f>
        <v/>
      </c>
      <c r="BS293" s="6" t="str">
        <f>IF($C293="OK",_xlfn.NUMBERVALUE(Plantilla!BQ304),"")</f>
        <v/>
      </c>
      <c r="BT293" s="4" t="str">
        <f>IF($C293="OK",_xlfn.NUMBERVALUE(Plantilla!BR304),"")</f>
        <v/>
      </c>
      <c r="BU293" s="6" t="str">
        <f>IF($C293="OK",_xlfn.NUMBERVALUE(Plantilla!BS304),"")</f>
        <v/>
      </c>
      <c r="BV293" s="6" t="str">
        <f>IF($C293="OK",_xlfn.NUMBERVALUE(Plantilla!BT304),"")</f>
        <v/>
      </c>
      <c r="BW293" s="6" t="str">
        <f>IF($C293="OK",_xlfn.NUMBERVALUE(Plantilla!BU304),"")</f>
        <v/>
      </c>
      <c r="BX293" s="6" t="str">
        <f>IF($C293="OK",_xlfn.NUMBERVALUE(Plantilla!BV304),"")</f>
        <v/>
      </c>
      <c r="BY293" s="6" t="str">
        <f>IF($C293="OK",_xlfn.NUMBERVALUE(Plantilla!BW304),"")</f>
        <v/>
      </c>
      <c r="BZ293" s="6" t="str">
        <f>IF($C293="OK",_xlfn.NUMBERVALUE(Plantilla!BX304),"")</f>
        <v/>
      </c>
      <c r="CA293" s="6" t="str">
        <f>IF($C293="OK",_xlfn.NUMBERVALUE(Plantilla!BY304),"")</f>
        <v/>
      </c>
      <c r="CB293" s="6" t="str">
        <f>IF($C293="OK",_xlfn.NUMBERVALUE(Plantilla!BZ304),"")</f>
        <v/>
      </c>
      <c r="CC293" s="6" t="str">
        <f>IF($C293="OK",_xlfn.NUMBERVALUE(Plantilla!CA304),"")</f>
        <v/>
      </c>
      <c r="CD293" s="6" t="str">
        <f>IF($C293="OK",_xlfn.NUMBERVALUE(Plantilla!CB304),"")</f>
        <v/>
      </c>
      <c r="CE293" s="6" t="str">
        <f>IF($C293="OK",_xlfn.NUMBERVALUE(Plantilla!CC304),"")</f>
        <v/>
      </c>
      <c r="CF293" s="4" t="str">
        <f>IF($C293="OK",_xlfn.NUMBERVALUE(Plantilla!CD304),"")</f>
        <v/>
      </c>
      <c r="CG293" s="6" t="str">
        <f>IF($C293="OK",_xlfn.NUMBERVALUE(Plantilla!CE304),"")</f>
        <v/>
      </c>
      <c r="CH293" s="6" t="str">
        <f>IF($C293="OK",_xlfn.NUMBERVALUE(Plantilla!CF304),"")</f>
        <v/>
      </c>
      <c r="CI293" s="6" t="str">
        <f>IF($C293="OK",_xlfn.NUMBERVALUE(Plantilla!CG304),"")</f>
        <v/>
      </c>
      <c r="CJ293" s="6" t="str">
        <f>IF($C293="OK",_xlfn.NUMBERVALUE(Plantilla!CH304),"")</f>
        <v/>
      </c>
      <c r="CK293" s="6" t="str">
        <f>IF($C293="OK",_xlfn.NUMBERVALUE(Plantilla!CI304),"")</f>
        <v/>
      </c>
      <c r="CL293" s="6" t="str">
        <f>IF($C293="OK",_xlfn.NUMBERVALUE(Plantilla!CJ304),"")</f>
        <v/>
      </c>
      <c r="CM293" t="str">
        <f>IF($C293="OK",TEXT(Plantilla!CK304,"#"),"")</f>
        <v/>
      </c>
      <c r="CN293" s="6" t="str">
        <f>IF($C293="OK",_xlfn.NUMBERVALUE(Plantilla!CL304),"")</f>
        <v/>
      </c>
      <c r="CO293" s="6" t="str">
        <f>IF($C293="OK",_xlfn.NUMBERVALUE(Plantilla!CM304),"")</f>
        <v/>
      </c>
      <c r="CP293" s="110" t="str">
        <f>IF($C293="OK",_xlfn.NUMBERVALUE(Plantilla!CN304),"")</f>
        <v/>
      </c>
      <c r="CQ293" s="6" t="str">
        <f>IF($C293="OK",_xlfn.NUMBERVALUE(Plantilla!CO304),"")</f>
        <v/>
      </c>
      <c r="CR293" s="109" t="str">
        <f>IF($C293="OK",_xlfn.NUMBERVALUE(Plantilla!CP304),"")</f>
        <v/>
      </c>
      <c r="CS293" s="110" t="str">
        <f>IF($C293="OK",_xlfn.NUMBERVALUE(Plantilla!CQ304),"")</f>
        <v/>
      </c>
      <c r="CT293" s="6" t="str">
        <f>IF($C293="OK",_xlfn.NUMBERVALUE(Plantilla!CR304),"")</f>
        <v/>
      </c>
      <c r="CU293" s="109" t="str">
        <f>IF($C293="OK",_xlfn.NUMBERVALUE(Plantilla!CS304),"")</f>
        <v/>
      </c>
      <c r="CV293" s="110" t="str">
        <f>IF($C293="OK",_xlfn.NUMBERVALUE(Plantilla!CT304),"")</f>
        <v/>
      </c>
      <c r="CW293" s="6" t="str">
        <f>IF($C293="OK",_xlfn.NUMBERVALUE(Plantilla!CU304),"")</f>
        <v/>
      </c>
      <c r="CX293" s="82" t="str">
        <f>IF($C293="OK",_xlfn.NUMBERVALUE(Plantilla!CV304),"")</f>
        <v/>
      </c>
      <c r="CY293" s="6" t="str">
        <f>IF($C293="OK",_xlfn.NUMBERVALUE(Plantilla!CW304),"")</f>
        <v/>
      </c>
      <c r="CZ293" s="82" t="str">
        <f>IF($C293="OK",_xlfn.NUMBERVALUE(Plantilla!CX304),"")</f>
        <v/>
      </c>
      <c r="DA293" s="6" t="str">
        <f>IF($C293="OK",_xlfn.NUMBERVALUE(Plantilla!CY304),"")</f>
        <v/>
      </c>
      <c r="DB293" s="109" t="str">
        <f>IF($C293="OK",_xlfn.NUMBERVALUE(Plantilla!CZ304),"")</f>
        <v/>
      </c>
      <c r="DC293" s="6" t="str">
        <f>IF($C293="OK",_xlfn.NUMBERVALUE(Plantilla!DA304),"")</f>
        <v/>
      </c>
      <c r="DD293" s="6" t="str">
        <f>IF($C293="OK",TEXT(Plantilla!DB304,"#"),"")</f>
        <v/>
      </c>
      <c r="DE293" s="6" t="str">
        <f>IF($C293="OK",_xlfn.NUMBERVALUE(Plantilla!DC304),"")</f>
        <v/>
      </c>
      <c r="DF293" s="4" t="str">
        <f>IF($C293="OK",_xlfn.NUMBERVALUE(Plantilla!DD304),"")</f>
        <v/>
      </c>
      <c r="DG293" s="6" t="str">
        <f>IF($C293="OK",_xlfn.NUMBERVALUE(Plantilla!DE304),"")</f>
        <v/>
      </c>
      <c r="DH293" s="6" t="str">
        <f>IF($C293="OK",_xlfn.NUMBERVALUE(Plantilla!DF304),"")</f>
        <v/>
      </c>
      <c r="DI293" s="6" t="str">
        <f>IF($C293="OK",_xlfn.NUMBERVALUE(Plantilla!DG304),"")</f>
        <v/>
      </c>
      <c r="DJ293" s="6" t="str">
        <f>IF($C293="OK",_xlfn.NUMBERVALUE(Plantilla!DH304),"")</f>
        <v/>
      </c>
      <c r="DK293" s="6" t="str">
        <f>IF($C293="OK",_xlfn.NUMBERVALUE(Plantilla!DI304),"")</f>
        <v/>
      </c>
      <c r="DL293" s="6" t="str">
        <f>IF($C293="OK",_xlfn.NUMBERVALUE(Plantilla!DJ304),"")</f>
        <v/>
      </c>
      <c r="DM293" s="6" t="str">
        <f>IF($C293="OK",_xlfn.NUMBERVALUE(Plantilla!DK304),"")</f>
        <v/>
      </c>
      <c r="DN293" s="6" t="str">
        <f>IF($C293="OK",_xlfn.NUMBERVALUE(Plantilla!DL304),"")</f>
        <v/>
      </c>
      <c r="DO293" s="6" t="str">
        <f>IF($C293="OK",_xlfn.NUMBERVALUE(Plantilla!DM304),"")</f>
        <v/>
      </c>
      <c r="DP293" s="6" t="str">
        <f>IF($C293="OK",_xlfn.NUMBERVALUE(Plantilla!DN304),"")</f>
        <v/>
      </c>
      <c r="DQ293" s="6" t="str">
        <f>IF($C293="OK",_xlfn.NUMBERVALUE(Plantilla!DO304),"")</f>
        <v/>
      </c>
      <c r="DR293" s="6" t="str">
        <f>IF($C293="OK",_xlfn.NUMBERVALUE(Plantilla!DP304),"")</f>
        <v/>
      </c>
      <c r="DS293" t="str">
        <f>IF($C293="OK",TEXT(Plantilla!DR304,"#"),"")</f>
        <v/>
      </c>
      <c r="DT293" s="6"/>
    </row>
    <row r="294" spans="1:124" x14ac:dyDescent="0.25">
      <c r="A294" t="str">
        <f>IF(Plantilla!$I$6="¡Perfecto!, Guarda el archivo y adjúntalo a tu interfaz de Nómina Electrónica","OK","Error")</f>
        <v>OK</v>
      </c>
      <c r="B294" t="str">
        <f>IF(Plantilla!$I$6="¡Perfecto!, Guarda el archivo y adjúntalo a tu interfaz de Nómina Electrónica",MID(Plantilla!$D$2,SEARCH("V",Plantilla!$D$2),10),"")</f>
        <v>V2.0</v>
      </c>
      <c r="C294" t="str">
        <f>Plantilla!C305</f>
        <v/>
      </c>
      <c r="D294" t="str">
        <f>IF($C294="OK",Plantilla!B305,"")</f>
        <v/>
      </c>
      <c r="E294" t="str">
        <f>IF($C294="OK",
   VLOOKUP(Plantilla!$E$4,'Tablas '!$AP$4:$AT$6,5,FALSE),
"")</f>
        <v/>
      </c>
      <c r="F294" t="str">
        <f>IF($C294="OK",TEXT(Plantilla!D305,"#"),"")</f>
        <v/>
      </c>
      <c r="G294" t="str">
        <f>IF($C294="OK",
   VLOOKUP(Plantilla!E305,'Tablas '!$B$4:$C$14,2,FALSE),
"")</f>
        <v/>
      </c>
      <c r="H294" t="str">
        <f>IF($C294="OK",TEXT(Plantilla!F305,"#"),"")</f>
        <v/>
      </c>
      <c r="I294" t="str">
        <f>IF($C294="OK",TEXT(Plantilla!G305,"#"),"")</f>
        <v/>
      </c>
      <c r="J294" t="str">
        <f>IF($C294="OK",TEXT(Plantilla!H305,"#"),"")</f>
        <v/>
      </c>
      <c r="K294" t="str">
        <f>IF($C294="OK",TEXT(Plantilla!I305,"#"),"")</f>
        <v/>
      </c>
      <c r="L294" t="str">
        <f>IF($C294="OK",TEXT(Plantilla!J305,"#"),"")</f>
        <v/>
      </c>
      <c r="M294" t="str">
        <f>IF($C294="OK",TEXT(Plantilla!K305,"#"),"")</f>
        <v/>
      </c>
      <c r="N294" t="str">
        <f>IF($C294="OK",
   CONCATENATE(YEAR(Plantilla!L305),"-",TEXT(MONTH(Plantilla!L305),"00"),"-",TEXT(DAY(Plantilla!L305),"00")),
"")</f>
        <v/>
      </c>
      <c r="O294" t="str">
        <f>IF($C294="OK",_xlfn.NUMBERVALUE(Plantilla!M305),"")</f>
        <v/>
      </c>
      <c r="P294" t="str">
        <f>IF($C294="OK",
   IF(Plantilla!N305&lt;&gt;"",
      CONCATENATE(YEAR(Plantilla!N305),"-",TEXT(MONTH(Plantilla!N305),"00"),"-",TEXT(DAY(Plantilla!N305),"00")),
   ""),
"")</f>
        <v/>
      </c>
      <c r="Q294" t="str">
        <f>IF($C294="OK",
   VLOOKUP(Plantilla!O305,'Tablas '!$E$4:$F$19,2,FALSE),
"")</f>
        <v/>
      </c>
      <c r="R294" t="str">
        <f>IF($C294="OK",
   VLOOKUP(Plantilla!P305,'Tablas '!$H$4:$I$5,2,FALSE),
"")</f>
        <v/>
      </c>
      <c r="S294" t="str">
        <f>IF($C294="OK",
   VLOOKUP(Plantilla!Q305,'Tablas '!$K$4:$L$8,2,FALSE),
"")</f>
        <v/>
      </c>
      <c r="T294" t="str">
        <f>IF($C294="OK",
   VLOOKUP(Plantilla!R305,'Tablas '!$AE$4:$AF$6,2,FALSE),
"")</f>
        <v/>
      </c>
      <c r="U294" t="str">
        <f>IF($C294="OK",
   VLOOKUP(Plantilla!S305,'Tablas '!$AE$4:$AF$6,2,FALSE),
"")</f>
        <v/>
      </c>
      <c r="V294" t="str">
        <f>IF($C294="OK",TEXT(Plantilla!T305,"#"),"")</f>
        <v/>
      </c>
      <c r="W294" s="84" t="str">
        <f>IF($C294="OK",
   VLOOKUP(Plantilla!U305,'Tablas '!$AM$4:$AN$1126,2,FALSE),
"")</f>
        <v/>
      </c>
      <c r="X294" t="str">
        <f>IF($C294="OK",TEXT(Plantilla!V305,"#"),"")</f>
        <v/>
      </c>
      <c r="Y294" t="str">
        <f>IF($C294="OK",
   CONCATENATE(YEAR(Plantilla!W305),"-",TEXT(MONTH(Plantilla!W305),"00"),"-",TEXT(DAY(Plantilla!W305),"00")),
"")</f>
        <v/>
      </c>
      <c r="Z294" t="str">
        <f>IF($C294="OK",
   CONCATENATE(YEAR(Plantilla!X305),"-",TEXT(MONTH(Plantilla!X305),"00"),"-",TEXT(DAY(Plantilla!X305),"00")),
"")</f>
        <v/>
      </c>
      <c r="AA294" t="str">
        <f>IF($C294="OK",
   TEXT(VLOOKUP(Plantilla!Y305,'Tablas '!$Q$4:$R$9,2,FALSE),"#"),
"")</f>
        <v/>
      </c>
      <c r="AB294" t="str">
        <f>IF($C294="OK",
   CONCATENATE(YEAR(Plantilla!Z305),"-",TEXT(MONTH(Plantilla!Z305),"00"),"-",TEXT(DAY(Plantilla!Z305),"00")),
"")</f>
        <v/>
      </c>
      <c r="AC294" t="str">
        <f>IF($C294="OK",
   TEXT(VLOOKUP(Plantilla!AA305,'Tablas '!$T$4:$U$13,2,FALSE),"#"),
"")</f>
        <v/>
      </c>
      <c r="AD294" t="str">
        <f>IF($C294="OK",TEXT(Plantilla!AB305,"#"),"")</f>
        <v/>
      </c>
      <c r="AE294" t="str">
        <f>IF($C294="OK",
   IF(Plantilla!AC305&lt;&gt;"",
      TEXT(VLOOKUP(Plantilla!AC305,'Tablas '!$W$4:$X$7,2,FALSE),"#"),
   ""),
"")</f>
        <v/>
      </c>
      <c r="AF294" t="str">
        <f>IF($C294="OK",TEXT(Plantilla!AD305,"#"),"")</f>
        <v/>
      </c>
      <c r="AG294" s="6" t="str">
        <f>IF($C294="OK",_xlfn.NUMBERVALUE(Plantilla!AE305),"")</f>
        <v/>
      </c>
      <c r="AH294" s="4" t="str">
        <f>IF($C294="OK",_xlfn.NUMBERVALUE(Plantilla!AF305),"")</f>
        <v/>
      </c>
      <c r="AI294" s="6" t="str">
        <f>IF($C294="OK",_xlfn.NUMBERVALUE(Plantilla!AG305),"")</f>
        <v/>
      </c>
      <c r="AJ294" s="6" t="str">
        <f>IF($C294="OK",_xlfn.NUMBERVALUE(Plantilla!AH305),"")</f>
        <v/>
      </c>
      <c r="AK294" s="6" t="str">
        <f>IF($C294="OK",_xlfn.NUMBERVALUE(Plantilla!AI305),"")</f>
        <v/>
      </c>
      <c r="AL294" s="6" t="str">
        <f>IF($C294="OK",_xlfn.NUMBERVALUE(Plantilla!AJ305),"")</f>
        <v/>
      </c>
      <c r="AM294" s="4" t="str">
        <f>IF($C294="OK",_xlfn.NUMBERVALUE(Plantilla!AK305),"")</f>
        <v/>
      </c>
      <c r="AN294" s="6" t="str">
        <f>IF($C294="OK",_xlfn.NUMBERVALUE(Plantilla!AL305),"")</f>
        <v/>
      </c>
      <c r="AO294" s="4" t="str">
        <f>IF($C294="OK",_xlfn.NUMBERVALUE(Plantilla!AM305),"")</f>
        <v/>
      </c>
      <c r="AP294" s="6" t="str">
        <f>IF($C294="OK",_xlfn.NUMBERVALUE(Plantilla!AN305),"")</f>
        <v/>
      </c>
      <c r="AQ294" s="4" t="str">
        <f>IF($C294="OK",_xlfn.NUMBERVALUE(Plantilla!AO305),"")</f>
        <v/>
      </c>
      <c r="AR294" s="6" t="str">
        <f>IF($C294="OK",_xlfn.NUMBERVALUE(Plantilla!AP305),"")</f>
        <v/>
      </c>
      <c r="AS294" s="4" t="str">
        <f>IF($C294="OK",_xlfn.NUMBERVALUE(Plantilla!AQ305),"")</f>
        <v/>
      </c>
      <c r="AT294" s="6" t="str">
        <f>IF($C294="OK",_xlfn.NUMBERVALUE(Plantilla!AR305),"")</f>
        <v/>
      </c>
      <c r="AU294" s="4" t="str">
        <f>IF($C294="OK",_xlfn.NUMBERVALUE(Plantilla!AS305),"")</f>
        <v/>
      </c>
      <c r="AV294" s="6" t="str">
        <f>IF($C294="OK",_xlfn.NUMBERVALUE(Plantilla!AT305),"")</f>
        <v/>
      </c>
      <c r="AW294" s="4" t="str">
        <f>IF($C294="OK",_xlfn.NUMBERVALUE(Plantilla!AU305),"")</f>
        <v/>
      </c>
      <c r="AX294" s="6" t="str">
        <f>IF($C294="OK",_xlfn.NUMBERVALUE(Plantilla!AV305),"")</f>
        <v/>
      </c>
      <c r="AY294" s="4" t="str">
        <f>IF($C294="OK",_xlfn.NUMBERVALUE(Plantilla!AW305),"")</f>
        <v/>
      </c>
      <c r="AZ294" s="6" t="str">
        <f>IF($C294="OK",_xlfn.NUMBERVALUE(Plantilla!AX305),"")</f>
        <v/>
      </c>
      <c r="BA294" t="str">
        <f>IF($C294="OK",_xlfn.NUMBERVALUE(Plantilla!AY305),"")</f>
        <v/>
      </c>
      <c r="BB294" t="str">
        <f>IF($C294="OK",_xlfn.NUMBERVALUE(Plantilla!AZ305),"")</f>
        <v/>
      </c>
      <c r="BC294" s="4" t="str">
        <f>IF($C294="OK",_xlfn.NUMBERVALUE(Plantilla!BA305),"")</f>
        <v/>
      </c>
      <c r="BD294" s="6" t="str">
        <f>IF($C294="OK",_xlfn.NUMBERVALUE(Plantilla!BB305),"")</f>
        <v/>
      </c>
      <c r="BE294" s="4" t="str">
        <f>IF($C294="OK",_xlfn.NUMBERVALUE(Plantilla!BC305),"")</f>
        <v/>
      </c>
      <c r="BF294" s="6" t="str">
        <f>IF($C294="OK",_xlfn.NUMBERVALUE(Plantilla!BD305),"")</f>
        <v/>
      </c>
      <c r="BG294" s="4" t="str">
        <f>IF($C294="OK",_xlfn.NUMBERVALUE(Plantilla!BE305),"")</f>
        <v/>
      </c>
      <c r="BH294" s="6" t="str">
        <f>IF($C294="OK",_xlfn.NUMBERVALUE(Plantilla!BF305),"")</f>
        <v/>
      </c>
      <c r="BI294" s="110" t="str">
        <f>IF($C294="OK",_xlfn.NUMBERVALUE(Plantilla!BG305),"")</f>
        <v/>
      </c>
      <c r="BJ294" s="6" t="str">
        <f>IF($C294="OK",_xlfn.NUMBERVALUE(Plantilla!BH305),"")</f>
        <v/>
      </c>
      <c r="BK294" s="109" t="str">
        <f>IF($C294="OK",_xlfn.NUMBERVALUE(Plantilla!BI305),"")</f>
        <v/>
      </c>
      <c r="BL294" s="6" t="str">
        <f>IF($C294="OK",
   IF(Plantilla!BJ305&lt;&gt;"",
      TEXT(VLOOKUP(Plantilla!BJ305,'Tablas '!$Z$4:$AA$6,2,FALSE),"#"),
   ""),
"")</f>
        <v/>
      </c>
      <c r="BM294" s="4" t="str">
        <f>IF($C294="OK",_xlfn.NUMBERVALUE(Plantilla!BK305),"")</f>
        <v/>
      </c>
      <c r="BN294" s="4" t="str">
        <f>IF($C294="OK",_xlfn.NUMBERVALUE(Plantilla!BL305),"")</f>
        <v/>
      </c>
      <c r="BO294" s="6" t="str">
        <f>IF($C294="OK",_xlfn.NUMBERVALUE(Plantilla!BM305),"")</f>
        <v/>
      </c>
      <c r="BP294" s="4" t="str">
        <f>IF($C294="OK",_xlfn.NUMBERVALUE(Plantilla!BN305),"")</f>
        <v/>
      </c>
      <c r="BQ294" s="6" t="str">
        <f>IF($C294="OK",_xlfn.NUMBERVALUE(Plantilla!BO305),"")</f>
        <v/>
      </c>
      <c r="BR294" s="4" t="str">
        <f>IF($C294="OK",_xlfn.NUMBERVALUE(Plantilla!BP305),"")</f>
        <v/>
      </c>
      <c r="BS294" s="6" t="str">
        <f>IF($C294="OK",_xlfn.NUMBERVALUE(Plantilla!BQ305),"")</f>
        <v/>
      </c>
      <c r="BT294" s="4" t="str">
        <f>IF($C294="OK",_xlfn.NUMBERVALUE(Plantilla!BR305),"")</f>
        <v/>
      </c>
      <c r="BU294" s="6" t="str">
        <f>IF($C294="OK",_xlfn.NUMBERVALUE(Plantilla!BS305),"")</f>
        <v/>
      </c>
      <c r="BV294" s="6" t="str">
        <f>IF($C294="OK",_xlfn.NUMBERVALUE(Plantilla!BT305),"")</f>
        <v/>
      </c>
      <c r="BW294" s="6" t="str">
        <f>IF($C294="OK",_xlfn.NUMBERVALUE(Plantilla!BU305),"")</f>
        <v/>
      </c>
      <c r="BX294" s="6" t="str">
        <f>IF($C294="OK",_xlfn.NUMBERVALUE(Plantilla!BV305),"")</f>
        <v/>
      </c>
      <c r="BY294" s="6" t="str">
        <f>IF($C294="OK",_xlfn.NUMBERVALUE(Plantilla!BW305),"")</f>
        <v/>
      </c>
      <c r="BZ294" s="6" t="str">
        <f>IF($C294="OK",_xlfn.NUMBERVALUE(Plantilla!BX305),"")</f>
        <v/>
      </c>
      <c r="CA294" s="6" t="str">
        <f>IF($C294="OK",_xlfn.NUMBERVALUE(Plantilla!BY305),"")</f>
        <v/>
      </c>
      <c r="CB294" s="6" t="str">
        <f>IF($C294="OK",_xlfn.NUMBERVALUE(Plantilla!BZ305),"")</f>
        <v/>
      </c>
      <c r="CC294" s="6" t="str">
        <f>IF($C294="OK",_xlfn.NUMBERVALUE(Plantilla!CA305),"")</f>
        <v/>
      </c>
      <c r="CD294" s="6" t="str">
        <f>IF($C294="OK",_xlfn.NUMBERVALUE(Plantilla!CB305),"")</f>
        <v/>
      </c>
      <c r="CE294" s="6" t="str">
        <f>IF($C294="OK",_xlfn.NUMBERVALUE(Plantilla!CC305),"")</f>
        <v/>
      </c>
      <c r="CF294" s="4" t="str">
        <f>IF($C294="OK",_xlfn.NUMBERVALUE(Plantilla!CD305),"")</f>
        <v/>
      </c>
      <c r="CG294" s="6" t="str">
        <f>IF($C294="OK",_xlfn.NUMBERVALUE(Plantilla!CE305),"")</f>
        <v/>
      </c>
      <c r="CH294" s="6" t="str">
        <f>IF($C294="OK",_xlfn.NUMBERVALUE(Plantilla!CF305),"")</f>
        <v/>
      </c>
      <c r="CI294" s="6" t="str">
        <f>IF($C294="OK",_xlfn.NUMBERVALUE(Plantilla!CG305),"")</f>
        <v/>
      </c>
      <c r="CJ294" s="6" t="str">
        <f>IF($C294="OK",_xlfn.NUMBERVALUE(Plantilla!CH305),"")</f>
        <v/>
      </c>
      <c r="CK294" s="6" t="str">
        <f>IF($C294="OK",_xlfn.NUMBERVALUE(Plantilla!CI305),"")</f>
        <v/>
      </c>
      <c r="CL294" s="6" t="str">
        <f>IF($C294="OK",_xlfn.NUMBERVALUE(Plantilla!CJ305),"")</f>
        <v/>
      </c>
      <c r="CM294" t="str">
        <f>IF($C294="OK",TEXT(Plantilla!CK305,"#"),"")</f>
        <v/>
      </c>
      <c r="CN294" s="6" t="str">
        <f>IF($C294="OK",_xlfn.NUMBERVALUE(Plantilla!CL305),"")</f>
        <v/>
      </c>
      <c r="CO294" s="6" t="str">
        <f>IF($C294="OK",_xlfn.NUMBERVALUE(Plantilla!CM305),"")</f>
        <v/>
      </c>
      <c r="CP294" s="110" t="str">
        <f>IF($C294="OK",_xlfn.NUMBERVALUE(Plantilla!CN305),"")</f>
        <v/>
      </c>
      <c r="CQ294" s="6" t="str">
        <f>IF($C294="OK",_xlfn.NUMBERVALUE(Plantilla!CO305),"")</f>
        <v/>
      </c>
      <c r="CR294" s="109" t="str">
        <f>IF($C294="OK",_xlfn.NUMBERVALUE(Plantilla!CP305),"")</f>
        <v/>
      </c>
      <c r="CS294" s="110" t="str">
        <f>IF($C294="OK",_xlfn.NUMBERVALUE(Plantilla!CQ305),"")</f>
        <v/>
      </c>
      <c r="CT294" s="6" t="str">
        <f>IF($C294="OK",_xlfn.NUMBERVALUE(Plantilla!CR305),"")</f>
        <v/>
      </c>
      <c r="CU294" s="109" t="str">
        <f>IF($C294="OK",_xlfn.NUMBERVALUE(Plantilla!CS305),"")</f>
        <v/>
      </c>
      <c r="CV294" s="110" t="str">
        <f>IF($C294="OK",_xlfn.NUMBERVALUE(Plantilla!CT305),"")</f>
        <v/>
      </c>
      <c r="CW294" s="6" t="str">
        <f>IF($C294="OK",_xlfn.NUMBERVALUE(Plantilla!CU305),"")</f>
        <v/>
      </c>
      <c r="CX294" s="82" t="str">
        <f>IF($C294="OK",_xlfn.NUMBERVALUE(Plantilla!CV305),"")</f>
        <v/>
      </c>
      <c r="CY294" s="6" t="str">
        <f>IF($C294="OK",_xlfn.NUMBERVALUE(Plantilla!CW305),"")</f>
        <v/>
      </c>
      <c r="CZ294" s="82" t="str">
        <f>IF($C294="OK",_xlfn.NUMBERVALUE(Plantilla!CX305),"")</f>
        <v/>
      </c>
      <c r="DA294" s="6" t="str">
        <f>IF($C294="OK",_xlfn.NUMBERVALUE(Plantilla!CY305),"")</f>
        <v/>
      </c>
      <c r="DB294" s="109" t="str">
        <f>IF($C294="OK",_xlfn.NUMBERVALUE(Plantilla!CZ305),"")</f>
        <v/>
      </c>
      <c r="DC294" s="6" t="str">
        <f>IF($C294="OK",_xlfn.NUMBERVALUE(Plantilla!DA305),"")</f>
        <v/>
      </c>
      <c r="DD294" s="6" t="str">
        <f>IF($C294="OK",TEXT(Plantilla!DB305,"#"),"")</f>
        <v/>
      </c>
      <c r="DE294" s="6" t="str">
        <f>IF($C294="OK",_xlfn.NUMBERVALUE(Plantilla!DC305),"")</f>
        <v/>
      </c>
      <c r="DF294" s="4" t="str">
        <f>IF($C294="OK",_xlfn.NUMBERVALUE(Plantilla!DD305),"")</f>
        <v/>
      </c>
      <c r="DG294" s="6" t="str">
        <f>IF($C294="OK",_xlfn.NUMBERVALUE(Plantilla!DE305),"")</f>
        <v/>
      </c>
      <c r="DH294" s="6" t="str">
        <f>IF($C294="OK",_xlfn.NUMBERVALUE(Plantilla!DF305),"")</f>
        <v/>
      </c>
      <c r="DI294" s="6" t="str">
        <f>IF($C294="OK",_xlfn.NUMBERVALUE(Plantilla!DG305),"")</f>
        <v/>
      </c>
      <c r="DJ294" s="6" t="str">
        <f>IF($C294="OK",_xlfn.NUMBERVALUE(Plantilla!DH305),"")</f>
        <v/>
      </c>
      <c r="DK294" s="6" t="str">
        <f>IF($C294="OK",_xlfn.NUMBERVALUE(Plantilla!DI305),"")</f>
        <v/>
      </c>
      <c r="DL294" s="6" t="str">
        <f>IF($C294="OK",_xlfn.NUMBERVALUE(Plantilla!DJ305),"")</f>
        <v/>
      </c>
      <c r="DM294" s="6" t="str">
        <f>IF($C294="OK",_xlfn.NUMBERVALUE(Plantilla!DK305),"")</f>
        <v/>
      </c>
      <c r="DN294" s="6" t="str">
        <f>IF($C294="OK",_xlfn.NUMBERVALUE(Plantilla!DL305),"")</f>
        <v/>
      </c>
      <c r="DO294" s="6" t="str">
        <f>IF($C294="OK",_xlfn.NUMBERVALUE(Plantilla!DM305),"")</f>
        <v/>
      </c>
      <c r="DP294" s="6" t="str">
        <f>IF($C294="OK",_xlfn.NUMBERVALUE(Plantilla!DN305),"")</f>
        <v/>
      </c>
      <c r="DQ294" s="6" t="str">
        <f>IF($C294="OK",_xlfn.NUMBERVALUE(Plantilla!DO305),"")</f>
        <v/>
      </c>
      <c r="DR294" s="6" t="str">
        <f>IF($C294="OK",_xlfn.NUMBERVALUE(Plantilla!DP305),"")</f>
        <v/>
      </c>
      <c r="DS294" t="str">
        <f>IF($C294="OK",TEXT(Plantilla!DR305,"#"),"")</f>
        <v/>
      </c>
      <c r="DT294" s="6"/>
    </row>
    <row r="295" spans="1:124" x14ac:dyDescent="0.25">
      <c r="A295" t="str">
        <f>IF(Plantilla!$I$6="¡Perfecto!, Guarda el archivo y adjúntalo a tu interfaz de Nómina Electrónica","OK","Error")</f>
        <v>OK</v>
      </c>
      <c r="B295" t="str">
        <f>IF(Plantilla!$I$6="¡Perfecto!, Guarda el archivo y adjúntalo a tu interfaz de Nómina Electrónica",MID(Plantilla!$D$2,SEARCH("V",Plantilla!$D$2),10),"")</f>
        <v>V2.0</v>
      </c>
      <c r="C295" t="str">
        <f>Plantilla!C306</f>
        <v/>
      </c>
      <c r="D295" t="str">
        <f>IF($C295="OK",Plantilla!B306,"")</f>
        <v/>
      </c>
      <c r="E295" t="str">
        <f>IF($C295="OK",
   VLOOKUP(Plantilla!$E$4,'Tablas '!$AP$4:$AT$6,5,FALSE),
"")</f>
        <v/>
      </c>
      <c r="F295" t="str">
        <f>IF($C295="OK",TEXT(Plantilla!D306,"#"),"")</f>
        <v/>
      </c>
      <c r="G295" t="str">
        <f>IF($C295="OK",
   VLOOKUP(Plantilla!E306,'Tablas '!$B$4:$C$14,2,FALSE),
"")</f>
        <v/>
      </c>
      <c r="H295" t="str">
        <f>IF($C295="OK",TEXT(Plantilla!F306,"#"),"")</f>
        <v/>
      </c>
      <c r="I295" t="str">
        <f>IF($C295="OK",TEXT(Plantilla!G306,"#"),"")</f>
        <v/>
      </c>
      <c r="J295" t="str">
        <f>IF($C295="OK",TEXT(Plantilla!H306,"#"),"")</f>
        <v/>
      </c>
      <c r="K295" t="str">
        <f>IF($C295="OK",TEXT(Plantilla!I306,"#"),"")</f>
        <v/>
      </c>
      <c r="L295" t="str">
        <f>IF($C295="OK",TEXT(Plantilla!J306,"#"),"")</f>
        <v/>
      </c>
      <c r="M295" t="str">
        <f>IF($C295="OK",TEXT(Plantilla!K306,"#"),"")</f>
        <v/>
      </c>
      <c r="N295" t="str">
        <f>IF($C295="OK",
   CONCATENATE(YEAR(Plantilla!L306),"-",TEXT(MONTH(Plantilla!L306),"00"),"-",TEXT(DAY(Plantilla!L306),"00")),
"")</f>
        <v/>
      </c>
      <c r="O295" t="str">
        <f>IF($C295="OK",_xlfn.NUMBERVALUE(Plantilla!M306),"")</f>
        <v/>
      </c>
      <c r="P295" t="str">
        <f>IF($C295="OK",
   IF(Plantilla!N306&lt;&gt;"",
      CONCATENATE(YEAR(Plantilla!N306),"-",TEXT(MONTH(Plantilla!N306),"00"),"-",TEXT(DAY(Plantilla!N306),"00")),
   ""),
"")</f>
        <v/>
      </c>
      <c r="Q295" t="str">
        <f>IF($C295="OK",
   VLOOKUP(Plantilla!O306,'Tablas '!$E$4:$F$19,2,FALSE),
"")</f>
        <v/>
      </c>
      <c r="R295" t="str">
        <f>IF($C295="OK",
   VLOOKUP(Plantilla!P306,'Tablas '!$H$4:$I$5,2,FALSE),
"")</f>
        <v/>
      </c>
      <c r="S295" t="str">
        <f>IF($C295="OK",
   VLOOKUP(Plantilla!Q306,'Tablas '!$K$4:$L$8,2,FALSE),
"")</f>
        <v/>
      </c>
      <c r="T295" t="str">
        <f>IF($C295="OK",
   VLOOKUP(Plantilla!R306,'Tablas '!$AE$4:$AF$6,2,FALSE),
"")</f>
        <v/>
      </c>
      <c r="U295" t="str">
        <f>IF($C295="OK",
   VLOOKUP(Plantilla!S306,'Tablas '!$AE$4:$AF$6,2,FALSE),
"")</f>
        <v/>
      </c>
      <c r="V295" t="str">
        <f>IF($C295="OK",TEXT(Plantilla!T306,"#"),"")</f>
        <v/>
      </c>
      <c r="W295" s="84" t="str">
        <f>IF($C295="OK",
   VLOOKUP(Plantilla!U306,'Tablas '!$AM$4:$AN$1126,2,FALSE),
"")</f>
        <v/>
      </c>
      <c r="X295" t="str">
        <f>IF($C295="OK",TEXT(Plantilla!V306,"#"),"")</f>
        <v/>
      </c>
      <c r="Y295" t="str">
        <f>IF($C295="OK",
   CONCATENATE(YEAR(Plantilla!W306),"-",TEXT(MONTH(Plantilla!W306),"00"),"-",TEXT(DAY(Plantilla!W306),"00")),
"")</f>
        <v/>
      </c>
      <c r="Z295" t="str">
        <f>IF($C295="OK",
   CONCATENATE(YEAR(Plantilla!X306),"-",TEXT(MONTH(Plantilla!X306),"00"),"-",TEXT(DAY(Plantilla!X306),"00")),
"")</f>
        <v/>
      </c>
      <c r="AA295" t="str">
        <f>IF($C295="OK",
   TEXT(VLOOKUP(Plantilla!Y306,'Tablas '!$Q$4:$R$9,2,FALSE),"#"),
"")</f>
        <v/>
      </c>
      <c r="AB295" t="str">
        <f>IF($C295="OK",
   CONCATENATE(YEAR(Plantilla!Z306),"-",TEXT(MONTH(Plantilla!Z306),"00"),"-",TEXT(DAY(Plantilla!Z306),"00")),
"")</f>
        <v/>
      </c>
      <c r="AC295" t="str">
        <f>IF($C295="OK",
   TEXT(VLOOKUP(Plantilla!AA306,'Tablas '!$T$4:$U$13,2,FALSE),"#"),
"")</f>
        <v/>
      </c>
      <c r="AD295" t="str">
        <f>IF($C295="OK",TEXT(Plantilla!AB306,"#"),"")</f>
        <v/>
      </c>
      <c r="AE295" t="str">
        <f>IF($C295="OK",
   IF(Plantilla!AC306&lt;&gt;"",
      TEXT(VLOOKUP(Plantilla!AC306,'Tablas '!$W$4:$X$7,2,FALSE),"#"),
   ""),
"")</f>
        <v/>
      </c>
      <c r="AF295" t="str">
        <f>IF($C295="OK",TEXT(Plantilla!AD306,"#"),"")</f>
        <v/>
      </c>
      <c r="AG295" s="6" t="str">
        <f>IF($C295="OK",_xlfn.NUMBERVALUE(Plantilla!AE306),"")</f>
        <v/>
      </c>
      <c r="AH295" s="4" t="str">
        <f>IF($C295="OK",_xlfn.NUMBERVALUE(Plantilla!AF306),"")</f>
        <v/>
      </c>
      <c r="AI295" s="6" t="str">
        <f>IF($C295="OK",_xlfn.NUMBERVALUE(Plantilla!AG306),"")</f>
        <v/>
      </c>
      <c r="AJ295" s="6" t="str">
        <f>IF($C295="OK",_xlfn.NUMBERVALUE(Plantilla!AH306),"")</f>
        <v/>
      </c>
      <c r="AK295" s="6" t="str">
        <f>IF($C295="OK",_xlfn.NUMBERVALUE(Plantilla!AI306),"")</f>
        <v/>
      </c>
      <c r="AL295" s="6" t="str">
        <f>IF($C295="OK",_xlfn.NUMBERVALUE(Plantilla!AJ306),"")</f>
        <v/>
      </c>
      <c r="AM295" s="4" t="str">
        <f>IF($C295="OK",_xlfn.NUMBERVALUE(Plantilla!AK306),"")</f>
        <v/>
      </c>
      <c r="AN295" s="6" t="str">
        <f>IF($C295="OK",_xlfn.NUMBERVALUE(Plantilla!AL306),"")</f>
        <v/>
      </c>
      <c r="AO295" s="4" t="str">
        <f>IF($C295="OK",_xlfn.NUMBERVALUE(Plantilla!AM306),"")</f>
        <v/>
      </c>
      <c r="AP295" s="6" t="str">
        <f>IF($C295="OK",_xlfn.NUMBERVALUE(Plantilla!AN306),"")</f>
        <v/>
      </c>
      <c r="AQ295" s="4" t="str">
        <f>IF($C295="OK",_xlfn.NUMBERVALUE(Plantilla!AO306),"")</f>
        <v/>
      </c>
      <c r="AR295" s="6" t="str">
        <f>IF($C295="OK",_xlfn.NUMBERVALUE(Plantilla!AP306),"")</f>
        <v/>
      </c>
      <c r="AS295" s="4" t="str">
        <f>IF($C295="OK",_xlfn.NUMBERVALUE(Plantilla!AQ306),"")</f>
        <v/>
      </c>
      <c r="AT295" s="6" t="str">
        <f>IF($C295="OK",_xlfn.NUMBERVALUE(Plantilla!AR306),"")</f>
        <v/>
      </c>
      <c r="AU295" s="4" t="str">
        <f>IF($C295="OK",_xlfn.NUMBERVALUE(Plantilla!AS306),"")</f>
        <v/>
      </c>
      <c r="AV295" s="6" t="str">
        <f>IF($C295="OK",_xlfn.NUMBERVALUE(Plantilla!AT306),"")</f>
        <v/>
      </c>
      <c r="AW295" s="4" t="str">
        <f>IF($C295="OK",_xlfn.NUMBERVALUE(Plantilla!AU306),"")</f>
        <v/>
      </c>
      <c r="AX295" s="6" t="str">
        <f>IF($C295="OK",_xlfn.NUMBERVALUE(Plantilla!AV306),"")</f>
        <v/>
      </c>
      <c r="AY295" s="4" t="str">
        <f>IF($C295="OK",_xlfn.NUMBERVALUE(Plantilla!AW306),"")</f>
        <v/>
      </c>
      <c r="AZ295" s="6" t="str">
        <f>IF($C295="OK",_xlfn.NUMBERVALUE(Plantilla!AX306),"")</f>
        <v/>
      </c>
      <c r="BA295" t="str">
        <f>IF($C295="OK",_xlfn.NUMBERVALUE(Plantilla!AY306),"")</f>
        <v/>
      </c>
      <c r="BB295" t="str">
        <f>IF($C295="OK",_xlfn.NUMBERVALUE(Plantilla!AZ306),"")</f>
        <v/>
      </c>
      <c r="BC295" s="4" t="str">
        <f>IF($C295="OK",_xlfn.NUMBERVALUE(Plantilla!BA306),"")</f>
        <v/>
      </c>
      <c r="BD295" s="6" t="str">
        <f>IF($C295="OK",_xlfn.NUMBERVALUE(Plantilla!BB306),"")</f>
        <v/>
      </c>
      <c r="BE295" s="4" t="str">
        <f>IF($C295="OK",_xlfn.NUMBERVALUE(Plantilla!BC306),"")</f>
        <v/>
      </c>
      <c r="BF295" s="6" t="str">
        <f>IF($C295="OK",_xlfn.NUMBERVALUE(Plantilla!BD306),"")</f>
        <v/>
      </c>
      <c r="BG295" s="4" t="str">
        <f>IF($C295="OK",_xlfn.NUMBERVALUE(Plantilla!BE306),"")</f>
        <v/>
      </c>
      <c r="BH295" s="6" t="str">
        <f>IF($C295="OK",_xlfn.NUMBERVALUE(Plantilla!BF306),"")</f>
        <v/>
      </c>
      <c r="BI295" s="110" t="str">
        <f>IF($C295="OK",_xlfn.NUMBERVALUE(Plantilla!BG306),"")</f>
        <v/>
      </c>
      <c r="BJ295" s="6" t="str">
        <f>IF($C295="OK",_xlfn.NUMBERVALUE(Plantilla!BH306),"")</f>
        <v/>
      </c>
      <c r="BK295" s="109" t="str">
        <f>IF($C295="OK",_xlfn.NUMBERVALUE(Plantilla!BI306),"")</f>
        <v/>
      </c>
      <c r="BL295" s="6" t="str">
        <f>IF($C295="OK",
   IF(Plantilla!BJ306&lt;&gt;"",
      TEXT(VLOOKUP(Plantilla!BJ306,'Tablas '!$Z$4:$AA$6,2,FALSE),"#"),
   ""),
"")</f>
        <v/>
      </c>
      <c r="BM295" s="4" t="str">
        <f>IF($C295="OK",_xlfn.NUMBERVALUE(Plantilla!BK306),"")</f>
        <v/>
      </c>
      <c r="BN295" s="4" t="str">
        <f>IF($C295="OK",_xlfn.NUMBERVALUE(Plantilla!BL306),"")</f>
        <v/>
      </c>
      <c r="BO295" s="6" t="str">
        <f>IF($C295="OK",_xlfn.NUMBERVALUE(Plantilla!BM306),"")</f>
        <v/>
      </c>
      <c r="BP295" s="4" t="str">
        <f>IF($C295="OK",_xlfn.NUMBERVALUE(Plantilla!BN306),"")</f>
        <v/>
      </c>
      <c r="BQ295" s="6" t="str">
        <f>IF($C295="OK",_xlfn.NUMBERVALUE(Plantilla!BO306),"")</f>
        <v/>
      </c>
      <c r="BR295" s="4" t="str">
        <f>IF($C295="OK",_xlfn.NUMBERVALUE(Plantilla!BP306),"")</f>
        <v/>
      </c>
      <c r="BS295" s="6" t="str">
        <f>IF($C295="OK",_xlfn.NUMBERVALUE(Plantilla!BQ306),"")</f>
        <v/>
      </c>
      <c r="BT295" s="4" t="str">
        <f>IF($C295="OK",_xlfn.NUMBERVALUE(Plantilla!BR306),"")</f>
        <v/>
      </c>
      <c r="BU295" s="6" t="str">
        <f>IF($C295="OK",_xlfn.NUMBERVALUE(Plantilla!BS306),"")</f>
        <v/>
      </c>
      <c r="BV295" s="6" t="str">
        <f>IF($C295="OK",_xlfn.NUMBERVALUE(Plantilla!BT306),"")</f>
        <v/>
      </c>
      <c r="BW295" s="6" t="str">
        <f>IF($C295="OK",_xlfn.NUMBERVALUE(Plantilla!BU306),"")</f>
        <v/>
      </c>
      <c r="BX295" s="6" t="str">
        <f>IF($C295="OK",_xlfn.NUMBERVALUE(Plantilla!BV306),"")</f>
        <v/>
      </c>
      <c r="BY295" s="6" t="str">
        <f>IF($C295="OK",_xlfn.NUMBERVALUE(Plantilla!BW306),"")</f>
        <v/>
      </c>
      <c r="BZ295" s="6" t="str">
        <f>IF($C295="OK",_xlfn.NUMBERVALUE(Plantilla!BX306),"")</f>
        <v/>
      </c>
      <c r="CA295" s="6" t="str">
        <f>IF($C295="OK",_xlfn.NUMBERVALUE(Plantilla!BY306),"")</f>
        <v/>
      </c>
      <c r="CB295" s="6" t="str">
        <f>IF($C295="OK",_xlfn.NUMBERVALUE(Plantilla!BZ306),"")</f>
        <v/>
      </c>
      <c r="CC295" s="6" t="str">
        <f>IF($C295="OK",_xlfn.NUMBERVALUE(Plantilla!CA306),"")</f>
        <v/>
      </c>
      <c r="CD295" s="6" t="str">
        <f>IF($C295="OK",_xlfn.NUMBERVALUE(Plantilla!CB306),"")</f>
        <v/>
      </c>
      <c r="CE295" s="6" t="str">
        <f>IF($C295="OK",_xlfn.NUMBERVALUE(Plantilla!CC306),"")</f>
        <v/>
      </c>
      <c r="CF295" s="4" t="str">
        <f>IF($C295="OK",_xlfn.NUMBERVALUE(Plantilla!CD306),"")</f>
        <v/>
      </c>
      <c r="CG295" s="6" t="str">
        <f>IF($C295="OK",_xlfn.NUMBERVALUE(Plantilla!CE306),"")</f>
        <v/>
      </c>
      <c r="CH295" s="6" t="str">
        <f>IF($C295="OK",_xlfn.NUMBERVALUE(Plantilla!CF306),"")</f>
        <v/>
      </c>
      <c r="CI295" s="6" t="str">
        <f>IF($C295="OK",_xlfn.NUMBERVALUE(Plantilla!CG306),"")</f>
        <v/>
      </c>
      <c r="CJ295" s="6" t="str">
        <f>IF($C295="OK",_xlfn.NUMBERVALUE(Plantilla!CH306),"")</f>
        <v/>
      </c>
      <c r="CK295" s="6" t="str">
        <f>IF($C295="OK",_xlfn.NUMBERVALUE(Plantilla!CI306),"")</f>
        <v/>
      </c>
      <c r="CL295" s="6" t="str">
        <f>IF($C295="OK",_xlfn.NUMBERVALUE(Plantilla!CJ306),"")</f>
        <v/>
      </c>
      <c r="CM295" t="str">
        <f>IF($C295="OK",TEXT(Plantilla!CK306,"#"),"")</f>
        <v/>
      </c>
      <c r="CN295" s="6" t="str">
        <f>IF($C295="OK",_xlfn.NUMBERVALUE(Plantilla!CL306),"")</f>
        <v/>
      </c>
      <c r="CO295" s="6" t="str">
        <f>IF($C295="OK",_xlfn.NUMBERVALUE(Plantilla!CM306),"")</f>
        <v/>
      </c>
      <c r="CP295" s="110" t="str">
        <f>IF($C295="OK",_xlfn.NUMBERVALUE(Plantilla!CN306),"")</f>
        <v/>
      </c>
      <c r="CQ295" s="6" t="str">
        <f>IF($C295="OK",_xlfn.NUMBERVALUE(Plantilla!CO306),"")</f>
        <v/>
      </c>
      <c r="CR295" s="109" t="str">
        <f>IF($C295="OK",_xlfn.NUMBERVALUE(Plantilla!CP306),"")</f>
        <v/>
      </c>
      <c r="CS295" s="110" t="str">
        <f>IF($C295="OK",_xlfn.NUMBERVALUE(Plantilla!CQ306),"")</f>
        <v/>
      </c>
      <c r="CT295" s="6" t="str">
        <f>IF($C295="OK",_xlfn.NUMBERVALUE(Plantilla!CR306),"")</f>
        <v/>
      </c>
      <c r="CU295" s="109" t="str">
        <f>IF($C295="OK",_xlfn.NUMBERVALUE(Plantilla!CS306),"")</f>
        <v/>
      </c>
      <c r="CV295" s="110" t="str">
        <f>IF($C295="OK",_xlfn.NUMBERVALUE(Plantilla!CT306),"")</f>
        <v/>
      </c>
      <c r="CW295" s="6" t="str">
        <f>IF($C295="OK",_xlfn.NUMBERVALUE(Plantilla!CU306),"")</f>
        <v/>
      </c>
      <c r="CX295" s="82" t="str">
        <f>IF($C295="OK",_xlfn.NUMBERVALUE(Plantilla!CV306),"")</f>
        <v/>
      </c>
      <c r="CY295" s="6" t="str">
        <f>IF($C295="OK",_xlfn.NUMBERVALUE(Plantilla!CW306),"")</f>
        <v/>
      </c>
      <c r="CZ295" s="82" t="str">
        <f>IF($C295="OK",_xlfn.NUMBERVALUE(Plantilla!CX306),"")</f>
        <v/>
      </c>
      <c r="DA295" s="6" t="str">
        <f>IF($C295="OK",_xlfn.NUMBERVALUE(Plantilla!CY306),"")</f>
        <v/>
      </c>
      <c r="DB295" s="109" t="str">
        <f>IF($C295="OK",_xlfn.NUMBERVALUE(Plantilla!CZ306),"")</f>
        <v/>
      </c>
      <c r="DC295" s="6" t="str">
        <f>IF($C295="OK",_xlfn.NUMBERVALUE(Plantilla!DA306),"")</f>
        <v/>
      </c>
      <c r="DD295" s="6" t="str">
        <f>IF($C295="OK",TEXT(Plantilla!DB306,"#"),"")</f>
        <v/>
      </c>
      <c r="DE295" s="6" t="str">
        <f>IF($C295="OK",_xlfn.NUMBERVALUE(Plantilla!DC306),"")</f>
        <v/>
      </c>
      <c r="DF295" s="4" t="str">
        <f>IF($C295="OK",_xlfn.NUMBERVALUE(Plantilla!DD306),"")</f>
        <v/>
      </c>
      <c r="DG295" s="6" t="str">
        <f>IF($C295="OK",_xlfn.NUMBERVALUE(Plantilla!DE306),"")</f>
        <v/>
      </c>
      <c r="DH295" s="6" t="str">
        <f>IF($C295="OK",_xlfn.NUMBERVALUE(Plantilla!DF306),"")</f>
        <v/>
      </c>
      <c r="DI295" s="6" t="str">
        <f>IF($C295="OK",_xlfn.NUMBERVALUE(Plantilla!DG306),"")</f>
        <v/>
      </c>
      <c r="DJ295" s="6" t="str">
        <f>IF($C295="OK",_xlfn.NUMBERVALUE(Plantilla!DH306),"")</f>
        <v/>
      </c>
      <c r="DK295" s="6" t="str">
        <f>IF($C295="OK",_xlfn.NUMBERVALUE(Plantilla!DI306),"")</f>
        <v/>
      </c>
      <c r="DL295" s="6" t="str">
        <f>IF($C295="OK",_xlfn.NUMBERVALUE(Plantilla!DJ306),"")</f>
        <v/>
      </c>
      <c r="DM295" s="6" t="str">
        <f>IF($C295="OK",_xlfn.NUMBERVALUE(Plantilla!DK306),"")</f>
        <v/>
      </c>
      <c r="DN295" s="6" t="str">
        <f>IF($C295="OK",_xlfn.NUMBERVALUE(Plantilla!DL306),"")</f>
        <v/>
      </c>
      <c r="DO295" s="6" t="str">
        <f>IF($C295="OK",_xlfn.NUMBERVALUE(Plantilla!DM306),"")</f>
        <v/>
      </c>
      <c r="DP295" s="6" t="str">
        <f>IF($C295="OK",_xlfn.NUMBERVALUE(Plantilla!DN306),"")</f>
        <v/>
      </c>
      <c r="DQ295" s="6" t="str">
        <f>IF($C295="OK",_xlfn.NUMBERVALUE(Plantilla!DO306),"")</f>
        <v/>
      </c>
      <c r="DR295" s="6" t="str">
        <f>IF($C295="OK",_xlfn.NUMBERVALUE(Plantilla!DP306),"")</f>
        <v/>
      </c>
      <c r="DS295" t="str">
        <f>IF($C295="OK",TEXT(Plantilla!DR306,"#"),"")</f>
        <v/>
      </c>
      <c r="DT295" s="6"/>
    </row>
    <row r="296" spans="1:124" x14ac:dyDescent="0.25">
      <c r="A296" t="str">
        <f>IF(Plantilla!$I$6="¡Perfecto!, Guarda el archivo y adjúntalo a tu interfaz de Nómina Electrónica","OK","Error")</f>
        <v>OK</v>
      </c>
      <c r="B296" t="str">
        <f>IF(Plantilla!$I$6="¡Perfecto!, Guarda el archivo y adjúntalo a tu interfaz de Nómina Electrónica",MID(Plantilla!$D$2,SEARCH("V",Plantilla!$D$2),10),"")</f>
        <v>V2.0</v>
      </c>
      <c r="C296" t="str">
        <f>Plantilla!C307</f>
        <v/>
      </c>
      <c r="D296" t="str">
        <f>IF($C296="OK",Plantilla!B307,"")</f>
        <v/>
      </c>
      <c r="E296" t="str">
        <f>IF($C296="OK",
   VLOOKUP(Plantilla!$E$4,'Tablas '!$AP$4:$AT$6,5,FALSE),
"")</f>
        <v/>
      </c>
      <c r="F296" t="str">
        <f>IF($C296="OK",TEXT(Plantilla!D307,"#"),"")</f>
        <v/>
      </c>
      <c r="G296" t="str">
        <f>IF($C296="OK",
   VLOOKUP(Plantilla!E307,'Tablas '!$B$4:$C$14,2,FALSE),
"")</f>
        <v/>
      </c>
      <c r="H296" t="str">
        <f>IF($C296="OK",TEXT(Plantilla!F307,"#"),"")</f>
        <v/>
      </c>
      <c r="I296" t="str">
        <f>IF($C296="OK",TEXT(Plantilla!G307,"#"),"")</f>
        <v/>
      </c>
      <c r="J296" t="str">
        <f>IF($C296="OK",TEXT(Plantilla!H307,"#"),"")</f>
        <v/>
      </c>
      <c r="K296" t="str">
        <f>IF($C296="OK",TEXT(Plantilla!I307,"#"),"")</f>
        <v/>
      </c>
      <c r="L296" t="str">
        <f>IF($C296="OK",TEXT(Plantilla!J307,"#"),"")</f>
        <v/>
      </c>
      <c r="M296" t="str">
        <f>IF($C296="OK",TEXT(Plantilla!K307,"#"),"")</f>
        <v/>
      </c>
      <c r="N296" t="str">
        <f>IF($C296="OK",
   CONCATENATE(YEAR(Plantilla!L307),"-",TEXT(MONTH(Plantilla!L307),"00"),"-",TEXT(DAY(Plantilla!L307),"00")),
"")</f>
        <v/>
      </c>
      <c r="O296" t="str">
        <f>IF($C296="OK",_xlfn.NUMBERVALUE(Plantilla!M307),"")</f>
        <v/>
      </c>
      <c r="P296" t="str">
        <f>IF($C296="OK",
   IF(Plantilla!N307&lt;&gt;"",
      CONCATENATE(YEAR(Plantilla!N307),"-",TEXT(MONTH(Plantilla!N307),"00"),"-",TEXT(DAY(Plantilla!N307),"00")),
   ""),
"")</f>
        <v/>
      </c>
      <c r="Q296" t="str">
        <f>IF($C296="OK",
   VLOOKUP(Plantilla!O307,'Tablas '!$E$4:$F$19,2,FALSE),
"")</f>
        <v/>
      </c>
      <c r="R296" t="str">
        <f>IF($C296="OK",
   VLOOKUP(Plantilla!P307,'Tablas '!$H$4:$I$5,2,FALSE),
"")</f>
        <v/>
      </c>
      <c r="S296" t="str">
        <f>IF($C296="OK",
   VLOOKUP(Plantilla!Q307,'Tablas '!$K$4:$L$8,2,FALSE),
"")</f>
        <v/>
      </c>
      <c r="T296" t="str">
        <f>IF($C296="OK",
   VLOOKUP(Plantilla!R307,'Tablas '!$AE$4:$AF$6,2,FALSE),
"")</f>
        <v/>
      </c>
      <c r="U296" t="str">
        <f>IF($C296="OK",
   VLOOKUP(Plantilla!S307,'Tablas '!$AE$4:$AF$6,2,FALSE),
"")</f>
        <v/>
      </c>
      <c r="V296" t="str">
        <f>IF($C296="OK",TEXT(Plantilla!T307,"#"),"")</f>
        <v/>
      </c>
      <c r="W296" s="84" t="str">
        <f>IF($C296="OK",
   VLOOKUP(Plantilla!U307,'Tablas '!$AM$4:$AN$1126,2,FALSE),
"")</f>
        <v/>
      </c>
      <c r="X296" t="str">
        <f>IF($C296="OK",TEXT(Plantilla!V307,"#"),"")</f>
        <v/>
      </c>
      <c r="Y296" t="str">
        <f>IF($C296="OK",
   CONCATENATE(YEAR(Plantilla!W307),"-",TEXT(MONTH(Plantilla!W307),"00"),"-",TEXT(DAY(Plantilla!W307),"00")),
"")</f>
        <v/>
      </c>
      <c r="Z296" t="str">
        <f>IF($C296="OK",
   CONCATENATE(YEAR(Plantilla!X307),"-",TEXT(MONTH(Plantilla!X307),"00"),"-",TEXT(DAY(Plantilla!X307),"00")),
"")</f>
        <v/>
      </c>
      <c r="AA296" t="str">
        <f>IF($C296="OK",
   TEXT(VLOOKUP(Plantilla!Y307,'Tablas '!$Q$4:$R$9,2,FALSE),"#"),
"")</f>
        <v/>
      </c>
      <c r="AB296" t="str">
        <f>IF($C296="OK",
   CONCATENATE(YEAR(Plantilla!Z307),"-",TEXT(MONTH(Plantilla!Z307),"00"),"-",TEXT(DAY(Plantilla!Z307),"00")),
"")</f>
        <v/>
      </c>
      <c r="AC296" t="str">
        <f>IF($C296="OK",
   TEXT(VLOOKUP(Plantilla!AA307,'Tablas '!$T$4:$U$13,2,FALSE),"#"),
"")</f>
        <v/>
      </c>
      <c r="AD296" t="str">
        <f>IF($C296="OK",TEXT(Plantilla!AB307,"#"),"")</f>
        <v/>
      </c>
      <c r="AE296" t="str">
        <f>IF($C296="OK",
   IF(Plantilla!AC307&lt;&gt;"",
      TEXT(VLOOKUP(Plantilla!AC307,'Tablas '!$W$4:$X$7,2,FALSE),"#"),
   ""),
"")</f>
        <v/>
      </c>
      <c r="AF296" t="str">
        <f>IF($C296="OK",TEXT(Plantilla!AD307,"#"),"")</f>
        <v/>
      </c>
      <c r="AG296" s="6" t="str">
        <f>IF($C296="OK",_xlfn.NUMBERVALUE(Plantilla!AE307),"")</f>
        <v/>
      </c>
      <c r="AH296" s="4" t="str">
        <f>IF($C296="OK",_xlfn.NUMBERVALUE(Plantilla!AF307),"")</f>
        <v/>
      </c>
      <c r="AI296" s="6" t="str">
        <f>IF($C296="OK",_xlfn.NUMBERVALUE(Plantilla!AG307),"")</f>
        <v/>
      </c>
      <c r="AJ296" s="6" t="str">
        <f>IF($C296="OK",_xlfn.NUMBERVALUE(Plantilla!AH307),"")</f>
        <v/>
      </c>
      <c r="AK296" s="6" t="str">
        <f>IF($C296="OK",_xlfn.NUMBERVALUE(Plantilla!AI307),"")</f>
        <v/>
      </c>
      <c r="AL296" s="6" t="str">
        <f>IF($C296="OK",_xlfn.NUMBERVALUE(Plantilla!AJ307),"")</f>
        <v/>
      </c>
      <c r="AM296" s="4" t="str">
        <f>IF($C296="OK",_xlfn.NUMBERVALUE(Plantilla!AK307),"")</f>
        <v/>
      </c>
      <c r="AN296" s="6" t="str">
        <f>IF($C296="OK",_xlfn.NUMBERVALUE(Plantilla!AL307),"")</f>
        <v/>
      </c>
      <c r="AO296" s="4" t="str">
        <f>IF($C296="OK",_xlfn.NUMBERVALUE(Plantilla!AM307),"")</f>
        <v/>
      </c>
      <c r="AP296" s="6" t="str">
        <f>IF($C296="OK",_xlfn.NUMBERVALUE(Plantilla!AN307),"")</f>
        <v/>
      </c>
      <c r="AQ296" s="4" t="str">
        <f>IF($C296="OK",_xlfn.NUMBERVALUE(Plantilla!AO307),"")</f>
        <v/>
      </c>
      <c r="AR296" s="6" t="str">
        <f>IF($C296="OK",_xlfn.NUMBERVALUE(Plantilla!AP307),"")</f>
        <v/>
      </c>
      <c r="AS296" s="4" t="str">
        <f>IF($C296="OK",_xlfn.NUMBERVALUE(Plantilla!AQ307),"")</f>
        <v/>
      </c>
      <c r="AT296" s="6" t="str">
        <f>IF($C296="OK",_xlfn.NUMBERVALUE(Plantilla!AR307),"")</f>
        <v/>
      </c>
      <c r="AU296" s="4" t="str">
        <f>IF($C296="OK",_xlfn.NUMBERVALUE(Plantilla!AS307),"")</f>
        <v/>
      </c>
      <c r="AV296" s="6" t="str">
        <f>IF($C296="OK",_xlfn.NUMBERVALUE(Plantilla!AT307),"")</f>
        <v/>
      </c>
      <c r="AW296" s="4" t="str">
        <f>IF($C296="OK",_xlfn.NUMBERVALUE(Plantilla!AU307),"")</f>
        <v/>
      </c>
      <c r="AX296" s="6" t="str">
        <f>IF($C296="OK",_xlfn.NUMBERVALUE(Plantilla!AV307),"")</f>
        <v/>
      </c>
      <c r="AY296" s="4" t="str">
        <f>IF($C296="OK",_xlfn.NUMBERVALUE(Plantilla!AW307),"")</f>
        <v/>
      </c>
      <c r="AZ296" s="6" t="str">
        <f>IF($C296="OK",_xlfn.NUMBERVALUE(Plantilla!AX307),"")</f>
        <v/>
      </c>
      <c r="BA296" t="str">
        <f>IF($C296="OK",_xlfn.NUMBERVALUE(Plantilla!AY307),"")</f>
        <v/>
      </c>
      <c r="BB296" t="str">
        <f>IF($C296="OK",_xlfn.NUMBERVALUE(Plantilla!AZ307),"")</f>
        <v/>
      </c>
      <c r="BC296" s="4" t="str">
        <f>IF($C296="OK",_xlfn.NUMBERVALUE(Plantilla!BA307),"")</f>
        <v/>
      </c>
      <c r="BD296" s="6" t="str">
        <f>IF($C296="OK",_xlfn.NUMBERVALUE(Plantilla!BB307),"")</f>
        <v/>
      </c>
      <c r="BE296" s="4" t="str">
        <f>IF($C296="OK",_xlfn.NUMBERVALUE(Plantilla!BC307),"")</f>
        <v/>
      </c>
      <c r="BF296" s="6" t="str">
        <f>IF($C296="OK",_xlfn.NUMBERVALUE(Plantilla!BD307),"")</f>
        <v/>
      </c>
      <c r="BG296" s="4" t="str">
        <f>IF($C296="OK",_xlfn.NUMBERVALUE(Plantilla!BE307),"")</f>
        <v/>
      </c>
      <c r="BH296" s="6" t="str">
        <f>IF($C296="OK",_xlfn.NUMBERVALUE(Plantilla!BF307),"")</f>
        <v/>
      </c>
      <c r="BI296" s="110" t="str">
        <f>IF($C296="OK",_xlfn.NUMBERVALUE(Plantilla!BG307),"")</f>
        <v/>
      </c>
      <c r="BJ296" s="6" t="str">
        <f>IF($C296="OK",_xlfn.NUMBERVALUE(Plantilla!BH307),"")</f>
        <v/>
      </c>
      <c r="BK296" s="109" t="str">
        <f>IF($C296="OK",_xlfn.NUMBERVALUE(Plantilla!BI307),"")</f>
        <v/>
      </c>
      <c r="BL296" s="6" t="str">
        <f>IF($C296="OK",
   IF(Plantilla!BJ307&lt;&gt;"",
      TEXT(VLOOKUP(Plantilla!BJ307,'Tablas '!$Z$4:$AA$6,2,FALSE),"#"),
   ""),
"")</f>
        <v/>
      </c>
      <c r="BM296" s="4" t="str">
        <f>IF($C296="OK",_xlfn.NUMBERVALUE(Plantilla!BK307),"")</f>
        <v/>
      </c>
      <c r="BN296" s="4" t="str">
        <f>IF($C296="OK",_xlfn.NUMBERVALUE(Plantilla!BL307),"")</f>
        <v/>
      </c>
      <c r="BO296" s="6" t="str">
        <f>IF($C296="OK",_xlfn.NUMBERVALUE(Plantilla!BM307),"")</f>
        <v/>
      </c>
      <c r="BP296" s="4" t="str">
        <f>IF($C296="OK",_xlfn.NUMBERVALUE(Plantilla!BN307),"")</f>
        <v/>
      </c>
      <c r="BQ296" s="6" t="str">
        <f>IF($C296="OK",_xlfn.NUMBERVALUE(Plantilla!BO307),"")</f>
        <v/>
      </c>
      <c r="BR296" s="4" t="str">
        <f>IF($C296="OK",_xlfn.NUMBERVALUE(Plantilla!BP307),"")</f>
        <v/>
      </c>
      <c r="BS296" s="6" t="str">
        <f>IF($C296="OK",_xlfn.NUMBERVALUE(Plantilla!BQ307),"")</f>
        <v/>
      </c>
      <c r="BT296" s="4" t="str">
        <f>IF($C296="OK",_xlfn.NUMBERVALUE(Plantilla!BR307),"")</f>
        <v/>
      </c>
      <c r="BU296" s="6" t="str">
        <f>IF($C296="OK",_xlfn.NUMBERVALUE(Plantilla!BS307),"")</f>
        <v/>
      </c>
      <c r="BV296" s="6" t="str">
        <f>IF($C296="OK",_xlfn.NUMBERVALUE(Plantilla!BT307),"")</f>
        <v/>
      </c>
      <c r="BW296" s="6" t="str">
        <f>IF($C296="OK",_xlfn.NUMBERVALUE(Plantilla!BU307),"")</f>
        <v/>
      </c>
      <c r="BX296" s="6" t="str">
        <f>IF($C296="OK",_xlfn.NUMBERVALUE(Plantilla!BV307),"")</f>
        <v/>
      </c>
      <c r="BY296" s="6" t="str">
        <f>IF($C296="OK",_xlfn.NUMBERVALUE(Plantilla!BW307),"")</f>
        <v/>
      </c>
      <c r="BZ296" s="6" t="str">
        <f>IF($C296="OK",_xlfn.NUMBERVALUE(Plantilla!BX307),"")</f>
        <v/>
      </c>
      <c r="CA296" s="6" t="str">
        <f>IF($C296="OK",_xlfn.NUMBERVALUE(Plantilla!BY307),"")</f>
        <v/>
      </c>
      <c r="CB296" s="6" t="str">
        <f>IF($C296="OK",_xlfn.NUMBERVALUE(Plantilla!BZ307),"")</f>
        <v/>
      </c>
      <c r="CC296" s="6" t="str">
        <f>IF($C296="OK",_xlfn.NUMBERVALUE(Plantilla!CA307),"")</f>
        <v/>
      </c>
      <c r="CD296" s="6" t="str">
        <f>IF($C296="OK",_xlfn.NUMBERVALUE(Plantilla!CB307),"")</f>
        <v/>
      </c>
      <c r="CE296" s="6" t="str">
        <f>IF($C296="OK",_xlfn.NUMBERVALUE(Plantilla!CC307),"")</f>
        <v/>
      </c>
      <c r="CF296" s="4" t="str">
        <f>IF($C296="OK",_xlfn.NUMBERVALUE(Plantilla!CD307),"")</f>
        <v/>
      </c>
      <c r="CG296" s="6" t="str">
        <f>IF($C296="OK",_xlfn.NUMBERVALUE(Plantilla!CE307),"")</f>
        <v/>
      </c>
      <c r="CH296" s="6" t="str">
        <f>IF($C296="OK",_xlfn.NUMBERVALUE(Plantilla!CF307),"")</f>
        <v/>
      </c>
      <c r="CI296" s="6" t="str">
        <f>IF($C296="OK",_xlfn.NUMBERVALUE(Plantilla!CG307),"")</f>
        <v/>
      </c>
      <c r="CJ296" s="6" t="str">
        <f>IF($C296="OK",_xlfn.NUMBERVALUE(Plantilla!CH307),"")</f>
        <v/>
      </c>
      <c r="CK296" s="6" t="str">
        <f>IF($C296="OK",_xlfn.NUMBERVALUE(Plantilla!CI307),"")</f>
        <v/>
      </c>
      <c r="CL296" s="6" t="str">
        <f>IF($C296="OK",_xlfn.NUMBERVALUE(Plantilla!CJ307),"")</f>
        <v/>
      </c>
      <c r="CM296" t="str">
        <f>IF($C296="OK",TEXT(Plantilla!CK307,"#"),"")</f>
        <v/>
      </c>
      <c r="CN296" s="6" t="str">
        <f>IF($C296="OK",_xlfn.NUMBERVALUE(Plantilla!CL307),"")</f>
        <v/>
      </c>
      <c r="CO296" s="6" t="str">
        <f>IF($C296="OK",_xlfn.NUMBERVALUE(Plantilla!CM307),"")</f>
        <v/>
      </c>
      <c r="CP296" s="110" t="str">
        <f>IF($C296="OK",_xlfn.NUMBERVALUE(Plantilla!CN307),"")</f>
        <v/>
      </c>
      <c r="CQ296" s="6" t="str">
        <f>IF($C296="OK",_xlfn.NUMBERVALUE(Plantilla!CO307),"")</f>
        <v/>
      </c>
      <c r="CR296" s="109" t="str">
        <f>IF($C296="OK",_xlfn.NUMBERVALUE(Plantilla!CP307),"")</f>
        <v/>
      </c>
      <c r="CS296" s="110" t="str">
        <f>IF($C296="OK",_xlfn.NUMBERVALUE(Plantilla!CQ307),"")</f>
        <v/>
      </c>
      <c r="CT296" s="6" t="str">
        <f>IF($C296="OK",_xlfn.NUMBERVALUE(Plantilla!CR307),"")</f>
        <v/>
      </c>
      <c r="CU296" s="109" t="str">
        <f>IF($C296="OK",_xlfn.NUMBERVALUE(Plantilla!CS307),"")</f>
        <v/>
      </c>
      <c r="CV296" s="110" t="str">
        <f>IF($C296="OK",_xlfn.NUMBERVALUE(Plantilla!CT307),"")</f>
        <v/>
      </c>
      <c r="CW296" s="6" t="str">
        <f>IF($C296="OK",_xlfn.NUMBERVALUE(Plantilla!CU307),"")</f>
        <v/>
      </c>
      <c r="CX296" s="82" t="str">
        <f>IF($C296="OK",_xlfn.NUMBERVALUE(Plantilla!CV307),"")</f>
        <v/>
      </c>
      <c r="CY296" s="6" t="str">
        <f>IF($C296="OK",_xlfn.NUMBERVALUE(Plantilla!CW307),"")</f>
        <v/>
      </c>
      <c r="CZ296" s="82" t="str">
        <f>IF($C296="OK",_xlfn.NUMBERVALUE(Plantilla!CX307),"")</f>
        <v/>
      </c>
      <c r="DA296" s="6" t="str">
        <f>IF($C296="OK",_xlfn.NUMBERVALUE(Plantilla!CY307),"")</f>
        <v/>
      </c>
      <c r="DB296" s="109" t="str">
        <f>IF($C296="OK",_xlfn.NUMBERVALUE(Plantilla!CZ307),"")</f>
        <v/>
      </c>
      <c r="DC296" s="6" t="str">
        <f>IF($C296="OK",_xlfn.NUMBERVALUE(Plantilla!DA307),"")</f>
        <v/>
      </c>
      <c r="DD296" s="6" t="str">
        <f>IF($C296="OK",TEXT(Plantilla!DB307,"#"),"")</f>
        <v/>
      </c>
      <c r="DE296" s="6" t="str">
        <f>IF($C296="OK",_xlfn.NUMBERVALUE(Plantilla!DC307),"")</f>
        <v/>
      </c>
      <c r="DF296" s="4" t="str">
        <f>IF($C296="OK",_xlfn.NUMBERVALUE(Plantilla!DD307),"")</f>
        <v/>
      </c>
      <c r="DG296" s="6" t="str">
        <f>IF($C296="OK",_xlfn.NUMBERVALUE(Plantilla!DE307),"")</f>
        <v/>
      </c>
      <c r="DH296" s="6" t="str">
        <f>IF($C296="OK",_xlfn.NUMBERVALUE(Plantilla!DF307),"")</f>
        <v/>
      </c>
      <c r="DI296" s="6" t="str">
        <f>IF($C296="OK",_xlfn.NUMBERVALUE(Plantilla!DG307),"")</f>
        <v/>
      </c>
      <c r="DJ296" s="6" t="str">
        <f>IF($C296="OK",_xlfn.NUMBERVALUE(Plantilla!DH307),"")</f>
        <v/>
      </c>
      <c r="DK296" s="6" t="str">
        <f>IF($C296="OK",_xlfn.NUMBERVALUE(Plantilla!DI307),"")</f>
        <v/>
      </c>
      <c r="DL296" s="6" t="str">
        <f>IF($C296="OK",_xlfn.NUMBERVALUE(Plantilla!DJ307),"")</f>
        <v/>
      </c>
      <c r="DM296" s="6" t="str">
        <f>IF($C296="OK",_xlfn.NUMBERVALUE(Plantilla!DK307),"")</f>
        <v/>
      </c>
      <c r="DN296" s="6" t="str">
        <f>IF($C296="OK",_xlfn.NUMBERVALUE(Plantilla!DL307),"")</f>
        <v/>
      </c>
      <c r="DO296" s="6" t="str">
        <f>IF($C296="OK",_xlfn.NUMBERVALUE(Plantilla!DM307),"")</f>
        <v/>
      </c>
      <c r="DP296" s="6" t="str">
        <f>IF($C296="OK",_xlfn.NUMBERVALUE(Plantilla!DN307),"")</f>
        <v/>
      </c>
      <c r="DQ296" s="6" t="str">
        <f>IF($C296="OK",_xlfn.NUMBERVALUE(Plantilla!DO307),"")</f>
        <v/>
      </c>
      <c r="DR296" s="6" t="str">
        <f>IF($C296="OK",_xlfn.NUMBERVALUE(Plantilla!DP307),"")</f>
        <v/>
      </c>
      <c r="DS296" t="str">
        <f>IF($C296="OK",TEXT(Plantilla!DR307,"#"),"")</f>
        <v/>
      </c>
      <c r="DT296" s="6"/>
    </row>
    <row r="297" spans="1:124" x14ac:dyDescent="0.25">
      <c r="A297" t="str">
        <f>IF(Plantilla!$I$6="¡Perfecto!, Guarda el archivo y adjúntalo a tu interfaz de Nómina Electrónica","OK","Error")</f>
        <v>OK</v>
      </c>
      <c r="B297" t="str">
        <f>IF(Plantilla!$I$6="¡Perfecto!, Guarda el archivo y adjúntalo a tu interfaz de Nómina Electrónica",MID(Plantilla!$D$2,SEARCH("V",Plantilla!$D$2),10),"")</f>
        <v>V2.0</v>
      </c>
      <c r="C297" t="str">
        <f>Plantilla!C308</f>
        <v/>
      </c>
      <c r="D297" t="str">
        <f>IF($C297="OK",Plantilla!B308,"")</f>
        <v/>
      </c>
      <c r="E297" t="str">
        <f>IF($C297="OK",
   VLOOKUP(Plantilla!$E$4,'Tablas '!$AP$4:$AT$6,5,FALSE),
"")</f>
        <v/>
      </c>
      <c r="F297" t="str">
        <f>IF($C297="OK",TEXT(Plantilla!D308,"#"),"")</f>
        <v/>
      </c>
      <c r="G297" t="str">
        <f>IF($C297="OK",
   VLOOKUP(Plantilla!E308,'Tablas '!$B$4:$C$14,2,FALSE),
"")</f>
        <v/>
      </c>
      <c r="H297" t="str">
        <f>IF($C297="OK",TEXT(Plantilla!F308,"#"),"")</f>
        <v/>
      </c>
      <c r="I297" t="str">
        <f>IF($C297="OK",TEXT(Plantilla!G308,"#"),"")</f>
        <v/>
      </c>
      <c r="J297" t="str">
        <f>IF($C297="OK",TEXT(Plantilla!H308,"#"),"")</f>
        <v/>
      </c>
      <c r="K297" t="str">
        <f>IF($C297="OK",TEXT(Plantilla!I308,"#"),"")</f>
        <v/>
      </c>
      <c r="L297" t="str">
        <f>IF($C297="OK",TEXT(Plantilla!J308,"#"),"")</f>
        <v/>
      </c>
      <c r="M297" t="str">
        <f>IF($C297="OK",TEXT(Plantilla!K308,"#"),"")</f>
        <v/>
      </c>
      <c r="N297" t="str">
        <f>IF($C297="OK",
   CONCATENATE(YEAR(Plantilla!L308),"-",TEXT(MONTH(Plantilla!L308),"00"),"-",TEXT(DAY(Plantilla!L308),"00")),
"")</f>
        <v/>
      </c>
      <c r="O297" t="str">
        <f>IF($C297="OK",_xlfn.NUMBERVALUE(Plantilla!M308),"")</f>
        <v/>
      </c>
      <c r="P297" t="str">
        <f>IF($C297="OK",
   IF(Plantilla!N308&lt;&gt;"",
      CONCATENATE(YEAR(Plantilla!N308),"-",TEXT(MONTH(Plantilla!N308),"00"),"-",TEXT(DAY(Plantilla!N308),"00")),
   ""),
"")</f>
        <v/>
      </c>
      <c r="Q297" t="str">
        <f>IF($C297="OK",
   VLOOKUP(Plantilla!O308,'Tablas '!$E$4:$F$19,2,FALSE),
"")</f>
        <v/>
      </c>
      <c r="R297" t="str">
        <f>IF($C297="OK",
   VLOOKUP(Plantilla!P308,'Tablas '!$H$4:$I$5,2,FALSE),
"")</f>
        <v/>
      </c>
      <c r="S297" t="str">
        <f>IF($C297="OK",
   VLOOKUP(Plantilla!Q308,'Tablas '!$K$4:$L$8,2,FALSE),
"")</f>
        <v/>
      </c>
      <c r="T297" t="str">
        <f>IF($C297="OK",
   VLOOKUP(Plantilla!R308,'Tablas '!$AE$4:$AF$6,2,FALSE),
"")</f>
        <v/>
      </c>
      <c r="U297" t="str">
        <f>IF($C297="OK",
   VLOOKUP(Plantilla!S308,'Tablas '!$AE$4:$AF$6,2,FALSE),
"")</f>
        <v/>
      </c>
      <c r="V297" t="str">
        <f>IF($C297="OK",TEXT(Plantilla!T308,"#"),"")</f>
        <v/>
      </c>
      <c r="W297" s="84" t="str">
        <f>IF($C297="OK",
   VLOOKUP(Plantilla!U308,'Tablas '!$AM$4:$AN$1126,2,FALSE),
"")</f>
        <v/>
      </c>
      <c r="X297" t="str">
        <f>IF($C297="OK",TEXT(Plantilla!V308,"#"),"")</f>
        <v/>
      </c>
      <c r="Y297" t="str">
        <f>IF($C297="OK",
   CONCATENATE(YEAR(Plantilla!W308),"-",TEXT(MONTH(Plantilla!W308),"00"),"-",TEXT(DAY(Plantilla!W308),"00")),
"")</f>
        <v/>
      </c>
      <c r="Z297" t="str">
        <f>IF($C297="OK",
   CONCATENATE(YEAR(Plantilla!X308),"-",TEXT(MONTH(Plantilla!X308),"00"),"-",TEXT(DAY(Plantilla!X308),"00")),
"")</f>
        <v/>
      </c>
      <c r="AA297" t="str">
        <f>IF($C297="OK",
   TEXT(VLOOKUP(Plantilla!Y308,'Tablas '!$Q$4:$R$9,2,FALSE),"#"),
"")</f>
        <v/>
      </c>
      <c r="AB297" t="str">
        <f>IF($C297="OK",
   CONCATENATE(YEAR(Plantilla!Z308),"-",TEXT(MONTH(Plantilla!Z308),"00"),"-",TEXT(DAY(Plantilla!Z308),"00")),
"")</f>
        <v/>
      </c>
      <c r="AC297" t="str">
        <f>IF($C297="OK",
   TEXT(VLOOKUP(Plantilla!AA308,'Tablas '!$T$4:$U$13,2,FALSE),"#"),
"")</f>
        <v/>
      </c>
      <c r="AD297" t="str">
        <f>IF($C297="OK",TEXT(Plantilla!AB308,"#"),"")</f>
        <v/>
      </c>
      <c r="AE297" t="str">
        <f>IF($C297="OK",
   IF(Plantilla!AC308&lt;&gt;"",
      TEXT(VLOOKUP(Plantilla!AC308,'Tablas '!$W$4:$X$7,2,FALSE),"#"),
   ""),
"")</f>
        <v/>
      </c>
      <c r="AF297" t="str">
        <f>IF($C297="OK",TEXT(Plantilla!AD308,"#"),"")</f>
        <v/>
      </c>
      <c r="AG297" s="6" t="str">
        <f>IF($C297="OK",_xlfn.NUMBERVALUE(Plantilla!AE308),"")</f>
        <v/>
      </c>
      <c r="AH297" s="4" t="str">
        <f>IF($C297="OK",_xlfn.NUMBERVALUE(Plantilla!AF308),"")</f>
        <v/>
      </c>
      <c r="AI297" s="6" t="str">
        <f>IF($C297="OK",_xlfn.NUMBERVALUE(Plantilla!AG308),"")</f>
        <v/>
      </c>
      <c r="AJ297" s="6" t="str">
        <f>IF($C297="OK",_xlfn.NUMBERVALUE(Plantilla!AH308),"")</f>
        <v/>
      </c>
      <c r="AK297" s="6" t="str">
        <f>IF($C297="OK",_xlfn.NUMBERVALUE(Plantilla!AI308),"")</f>
        <v/>
      </c>
      <c r="AL297" s="6" t="str">
        <f>IF($C297="OK",_xlfn.NUMBERVALUE(Plantilla!AJ308),"")</f>
        <v/>
      </c>
      <c r="AM297" s="4" t="str">
        <f>IF($C297="OK",_xlfn.NUMBERVALUE(Plantilla!AK308),"")</f>
        <v/>
      </c>
      <c r="AN297" s="6" t="str">
        <f>IF($C297="OK",_xlfn.NUMBERVALUE(Plantilla!AL308),"")</f>
        <v/>
      </c>
      <c r="AO297" s="4" t="str">
        <f>IF($C297="OK",_xlfn.NUMBERVALUE(Plantilla!AM308),"")</f>
        <v/>
      </c>
      <c r="AP297" s="6" t="str">
        <f>IF($C297="OK",_xlfn.NUMBERVALUE(Plantilla!AN308),"")</f>
        <v/>
      </c>
      <c r="AQ297" s="4" t="str">
        <f>IF($C297="OK",_xlfn.NUMBERVALUE(Plantilla!AO308),"")</f>
        <v/>
      </c>
      <c r="AR297" s="6" t="str">
        <f>IF($C297="OK",_xlfn.NUMBERVALUE(Plantilla!AP308),"")</f>
        <v/>
      </c>
      <c r="AS297" s="4" t="str">
        <f>IF($C297="OK",_xlfn.NUMBERVALUE(Plantilla!AQ308),"")</f>
        <v/>
      </c>
      <c r="AT297" s="6" t="str">
        <f>IF($C297="OK",_xlfn.NUMBERVALUE(Plantilla!AR308),"")</f>
        <v/>
      </c>
      <c r="AU297" s="4" t="str">
        <f>IF($C297="OK",_xlfn.NUMBERVALUE(Plantilla!AS308),"")</f>
        <v/>
      </c>
      <c r="AV297" s="6" t="str">
        <f>IF($C297="OK",_xlfn.NUMBERVALUE(Plantilla!AT308),"")</f>
        <v/>
      </c>
      <c r="AW297" s="4" t="str">
        <f>IF($C297="OK",_xlfn.NUMBERVALUE(Plantilla!AU308),"")</f>
        <v/>
      </c>
      <c r="AX297" s="6" t="str">
        <f>IF($C297="OK",_xlfn.NUMBERVALUE(Plantilla!AV308),"")</f>
        <v/>
      </c>
      <c r="AY297" s="4" t="str">
        <f>IF($C297="OK",_xlfn.NUMBERVALUE(Plantilla!AW308),"")</f>
        <v/>
      </c>
      <c r="AZ297" s="6" t="str">
        <f>IF($C297="OK",_xlfn.NUMBERVALUE(Plantilla!AX308),"")</f>
        <v/>
      </c>
      <c r="BA297" t="str">
        <f>IF($C297="OK",_xlfn.NUMBERVALUE(Plantilla!AY308),"")</f>
        <v/>
      </c>
      <c r="BB297" t="str">
        <f>IF($C297="OK",_xlfn.NUMBERVALUE(Plantilla!AZ308),"")</f>
        <v/>
      </c>
      <c r="BC297" s="4" t="str">
        <f>IF($C297="OK",_xlfn.NUMBERVALUE(Plantilla!BA308),"")</f>
        <v/>
      </c>
      <c r="BD297" s="6" t="str">
        <f>IF($C297="OK",_xlfn.NUMBERVALUE(Plantilla!BB308),"")</f>
        <v/>
      </c>
      <c r="BE297" s="4" t="str">
        <f>IF($C297="OK",_xlfn.NUMBERVALUE(Plantilla!BC308),"")</f>
        <v/>
      </c>
      <c r="BF297" s="6" t="str">
        <f>IF($C297="OK",_xlfn.NUMBERVALUE(Plantilla!BD308),"")</f>
        <v/>
      </c>
      <c r="BG297" s="4" t="str">
        <f>IF($C297="OK",_xlfn.NUMBERVALUE(Plantilla!BE308),"")</f>
        <v/>
      </c>
      <c r="BH297" s="6" t="str">
        <f>IF($C297="OK",_xlfn.NUMBERVALUE(Plantilla!BF308),"")</f>
        <v/>
      </c>
      <c r="BI297" s="110" t="str">
        <f>IF($C297="OK",_xlfn.NUMBERVALUE(Plantilla!BG308),"")</f>
        <v/>
      </c>
      <c r="BJ297" s="6" t="str">
        <f>IF($C297="OK",_xlfn.NUMBERVALUE(Plantilla!BH308),"")</f>
        <v/>
      </c>
      <c r="BK297" s="109" t="str">
        <f>IF($C297="OK",_xlfn.NUMBERVALUE(Plantilla!BI308),"")</f>
        <v/>
      </c>
      <c r="BL297" s="6" t="str">
        <f>IF($C297="OK",
   IF(Plantilla!BJ308&lt;&gt;"",
      TEXT(VLOOKUP(Plantilla!BJ308,'Tablas '!$Z$4:$AA$6,2,FALSE),"#"),
   ""),
"")</f>
        <v/>
      </c>
      <c r="BM297" s="4" t="str">
        <f>IF($C297="OK",_xlfn.NUMBERVALUE(Plantilla!BK308),"")</f>
        <v/>
      </c>
      <c r="BN297" s="4" t="str">
        <f>IF($C297="OK",_xlfn.NUMBERVALUE(Plantilla!BL308),"")</f>
        <v/>
      </c>
      <c r="BO297" s="6" t="str">
        <f>IF($C297="OK",_xlfn.NUMBERVALUE(Plantilla!BM308),"")</f>
        <v/>
      </c>
      <c r="BP297" s="4" t="str">
        <f>IF($C297="OK",_xlfn.NUMBERVALUE(Plantilla!BN308),"")</f>
        <v/>
      </c>
      <c r="BQ297" s="6" t="str">
        <f>IF($C297="OK",_xlfn.NUMBERVALUE(Plantilla!BO308),"")</f>
        <v/>
      </c>
      <c r="BR297" s="4" t="str">
        <f>IF($C297="OK",_xlfn.NUMBERVALUE(Plantilla!BP308),"")</f>
        <v/>
      </c>
      <c r="BS297" s="6" t="str">
        <f>IF($C297="OK",_xlfn.NUMBERVALUE(Plantilla!BQ308),"")</f>
        <v/>
      </c>
      <c r="BT297" s="4" t="str">
        <f>IF($C297="OK",_xlfn.NUMBERVALUE(Plantilla!BR308),"")</f>
        <v/>
      </c>
      <c r="BU297" s="6" t="str">
        <f>IF($C297="OK",_xlfn.NUMBERVALUE(Plantilla!BS308),"")</f>
        <v/>
      </c>
      <c r="BV297" s="6" t="str">
        <f>IF($C297="OK",_xlfn.NUMBERVALUE(Plantilla!BT308),"")</f>
        <v/>
      </c>
      <c r="BW297" s="6" t="str">
        <f>IF($C297="OK",_xlfn.NUMBERVALUE(Plantilla!BU308),"")</f>
        <v/>
      </c>
      <c r="BX297" s="6" t="str">
        <f>IF($C297="OK",_xlfn.NUMBERVALUE(Plantilla!BV308),"")</f>
        <v/>
      </c>
      <c r="BY297" s="6" t="str">
        <f>IF($C297="OK",_xlfn.NUMBERVALUE(Plantilla!BW308),"")</f>
        <v/>
      </c>
      <c r="BZ297" s="6" t="str">
        <f>IF($C297="OK",_xlfn.NUMBERVALUE(Plantilla!BX308),"")</f>
        <v/>
      </c>
      <c r="CA297" s="6" t="str">
        <f>IF($C297="OK",_xlfn.NUMBERVALUE(Plantilla!BY308),"")</f>
        <v/>
      </c>
      <c r="CB297" s="6" t="str">
        <f>IF($C297="OK",_xlfn.NUMBERVALUE(Plantilla!BZ308),"")</f>
        <v/>
      </c>
      <c r="CC297" s="6" t="str">
        <f>IF($C297="OK",_xlfn.NUMBERVALUE(Plantilla!CA308),"")</f>
        <v/>
      </c>
      <c r="CD297" s="6" t="str">
        <f>IF($C297="OK",_xlfn.NUMBERVALUE(Plantilla!CB308),"")</f>
        <v/>
      </c>
      <c r="CE297" s="6" t="str">
        <f>IF($C297="OK",_xlfn.NUMBERVALUE(Plantilla!CC308),"")</f>
        <v/>
      </c>
      <c r="CF297" s="4" t="str">
        <f>IF($C297="OK",_xlfn.NUMBERVALUE(Plantilla!CD308),"")</f>
        <v/>
      </c>
      <c r="CG297" s="6" t="str">
        <f>IF($C297="OK",_xlfn.NUMBERVALUE(Plantilla!CE308),"")</f>
        <v/>
      </c>
      <c r="CH297" s="6" t="str">
        <f>IF($C297="OK",_xlfn.NUMBERVALUE(Plantilla!CF308),"")</f>
        <v/>
      </c>
      <c r="CI297" s="6" t="str">
        <f>IF($C297="OK",_xlfn.NUMBERVALUE(Plantilla!CG308),"")</f>
        <v/>
      </c>
      <c r="CJ297" s="6" t="str">
        <f>IF($C297="OK",_xlfn.NUMBERVALUE(Plantilla!CH308),"")</f>
        <v/>
      </c>
      <c r="CK297" s="6" t="str">
        <f>IF($C297="OK",_xlfn.NUMBERVALUE(Plantilla!CI308),"")</f>
        <v/>
      </c>
      <c r="CL297" s="6" t="str">
        <f>IF($C297="OK",_xlfn.NUMBERVALUE(Plantilla!CJ308),"")</f>
        <v/>
      </c>
      <c r="CM297" t="str">
        <f>IF($C297="OK",TEXT(Plantilla!CK308,"#"),"")</f>
        <v/>
      </c>
      <c r="CN297" s="6" t="str">
        <f>IF($C297="OK",_xlfn.NUMBERVALUE(Plantilla!CL308),"")</f>
        <v/>
      </c>
      <c r="CO297" s="6" t="str">
        <f>IF($C297="OK",_xlfn.NUMBERVALUE(Plantilla!CM308),"")</f>
        <v/>
      </c>
      <c r="CP297" s="110" t="str">
        <f>IF($C297="OK",_xlfn.NUMBERVALUE(Plantilla!CN308),"")</f>
        <v/>
      </c>
      <c r="CQ297" s="6" t="str">
        <f>IF($C297="OK",_xlfn.NUMBERVALUE(Plantilla!CO308),"")</f>
        <v/>
      </c>
      <c r="CR297" s="109" t="str">
        <f>IF($C297="OK",_xlfn.NUMBERVALUE(Plantilla!CP308),"")</f>
        <v/>
      </c>
      <c r="CS297" s="110" t="str">
        <f>IF($C297="OK",_xlfn.NUMBERVALUE(Plantilla!CQ308),"")</f>
        <v/>
      </c>
      <c r="CT297" s="6" t="str">
        <f>IF($C297="OK",_xlfn.NUMBERVALUE(Plantilla!CR308),"")</f>
        <v/>
      </c>
      <c r="CU297" s="109" t="str">
        <f>IF($C297="OK",_xlfn.NUMBERVALUE(Plantilla!CS308),"")</f>
        <v/>
      </c>
      <c r="CV297" s="110" t="str">
        <f>IF($C297="OK",_xlfn.NUMBERVALUE(Plantilla!CT308),"")</f>
        <v/>
      </c>
      <c r="CW297" s="6" t="str">
        <f>IF($C297="OK",_xlfn.NUMBERVALUE(Plantilla!CU308),"")</f>
        <v/>
      </c>
      <c r="CX297" s="82" t="str">
        <f>IF($C297="OK",_xlfn.NUMBERVALUE(Plantilla!CV308),"")</f>
        <v/>
      </c>
      <c r="CY297" s="6" t="str">
        <f>IF($C297="OK",_xlfn.NUMBERVALUE(Plantilla!CW308),"")</f>
        <v/>
      </c>
      <c r="CZ297" s="82" t="str">
        <f>IF($C297="OK",_xlfn.NUMBERVALUE(Plantilla!CX308),"")</f>
        <v/>
      </c>
      <c r="DA297" s="6" t="str">
        <f>IF($C297="OK",_xlfn.NUMBERVALUE(Plantilla!CY308),"")</f>
        <v/>
      </c>
      <c r="DB297" s="109" t="str">
        <f>IF($C297="OK",_xlfn.NUMBERVALUE(Plantilla!CZ308),"")</f>
        <v/>
      </c>
      <c r="DC297" s="6" t="str">
        <f>IF($C297="OK",_xlfn.NUMBERVALUE(Plantilla!DA308),"")</f>
        <v/>
      </c>
      <c r="DD297" s="6" t="str">
        <f>IF($C297="OK",TEXT(Plantilla!DB308,"#"),"")</f>
        <v/>
      </c>
      <c r="DE297" s="6" t="str">
        <f>IF($C297="OK",_xlfn.NUMBERVALUE(Plantilla!DC308),"")</f>
        <v/>
      </c>
      <c r="DF297" s="4" t="str">
        <f>IF($C297="OK",_xlfn.NUMBERVALUE(Plantilla!DD308),"")</f>
        <v/>
      </c>
      <c r="DG297" s="6" t="str">
        <f>IF($C297="OK",_xlfn.NUMBERVALUE(Plantilla!DE308),"")</f>
        <v/>
      </c>
      <c r="DH297" s="6" t="str">
        <f>IF($C297="OK",_xlfn.NUMBERVALUE(Plantilla!DF308),"")</f>
        <v/>
      </c>
      <c r="DI297" s="6" t="str">
        <f>IF($C297="OK",_xlfn.NUMBERVALUE(Plantilla!DG308),"")</f>
        <v/>
      </c>
      <c r="DJ297" s="6" t="str">
        <f>IF($C297="OK",_xlfn.NUMBERVALUE(Plantilla!DH308),"")</f>
        <v/>
      </c>
      <c r="DK297" s="6" t="str">
        <f>IF($C297="OK",_xlfn.NUMBERVALUE(Plantilla!DI308),"")</f>
        <v/>
      </c>
      <c r="DL297" s="6" t="str">
        <f>IF($C297="OK",_xlfn.NUMBERVALUE(Plantilla!DJ308),"")</f>
        <v/>
      </c>
      <c r="DM297" s="6" t="str">
        <f>IF($C297="OK",_xlfn.NUMBERVALUE(Plantilla!DK308),"")</f>
        <v/>
      </c>
      <c r="DN297" s="6" t="str">
        <f>IF($C297="OK",_xlfn.NUMBERVALUE(Plantilla!DL308),"")</f>
        <v/>
      </c>
      <c r="DO297" s="6" t="str">
        <f>IF($C297="OK",_xlfn.NUMBERVALUE(Plantilla!DM308),"")</f>
        <v/>
      </c>
      <c r="DP297" s="6" t="str">
        <f>IF($C297="OK",_xlfn.NUMBERVALUE(Plantilla!DN308),"")</f>
        <v/>
      </c>
      <c r="DQ297" s="6" t="str">
        <f>IF($C297="OK",_xlfn.NUMBERVALUE(Plantilla!DO308),"")</f>
        <v/>
      </c>
      <c r="DR297" s="6" t="str">
        <f>IF($C297="OK",_xlfn.NUMBERVALUE(Plantilla!DP308),"")</f>
        <v/>
      </c>
      <c r="DS297" t="str">
        <f>IF($C297="OK",TEXT(Plantilla!DR308,"#"),"")</f>
        <v/>
      </c>
      <c r="DT297" s="6"/>
    </row>
    <row r="298" spans="1:124" x14ac:dyDescent="0.25">
      <c r="A298" t="str">
        <f>IF(Plantilla!$I$6="¡Perfecto!, Guarda el archivo y adjúntalo a tu interfaz de Nómina Electrónica","OK","Error")</f>
        <v>OK</v>
      </c>
      <c r="B298" t="str">
        <f>IF(Plantilla!$I$6="¡Perfecto!, Guarda el archivo y adjúntalo a tu interfaz de Nómina Electrónica",MID(Plantilla!$D$2,SEARCH("V",Plantilla!$D$2),10),"")</f>
        <v>V2.0</v>
      </c>
      <c r="C298" t="str">
        <f>Plantilla!C309</f>
        <v/>
      </c>
      <c r="D298" t="str">
        <f>IF($C298="OK",Plantilla!B309,"")</f>
        <v/>
      </c>
      <c r="E298" t="str">
        <f>IF($C298="OK",
   VLOOKUP(Plantilla!$E$4,'Tablas '!$AP$4:$AT$6,5,FALSE),
"")</f>
        <v/>
      </c>
      <c r="F298" t="str">
        <f>IF($C298="OK",TEXT(Plantilla!D309,"#"),"")</f>
        <v/>
      </c>
      <c r="G298" t="str">
        <f>IF($C298="OK",
   VLOOKUP(Plantilla!E309,'Tablas '!$B$4:$C$14,2,FALSE),
"")</f>
        <v/>
      </c>
      <c r="H298" t="str">
        <f>IF($C298="OK",TEXT(Plantilla!F309,"#"),"")</f>
        <v/>
      </c>
      <c r="I298" t="str">
        <f>IF($C298="OK",TEXT(Plantilla!G309,"#"),"")</f>
        <v/>
      </c>
      <c r="J298" t="str">
        <f>IF($C298="OK",TEXT(Plantilla!H309,"#"),"")</f>
        <v/>
      </c>
      <c r="K298" t="str">
        <f>IF($C298="OK",TEXT(Plantilla!I309,"#"),"")</f>
        <v/>
      </c>
      <c r="L298" t="str">
        <f>IF($C298="OK",TEXT(Plantilla!J309,"#"),"")</f>
        <v/>
      </c>
      <c r="M298" t="str">
        <f>IF($C298="OK",TEXT(Plantilla!K309,"#"),"")</f>
        <v/>
      </c>
      <c r="N298" t="str">
        <f>IF($C298="OK",
   CONCATENATE(YEAR(Plantilla!L309),"-",TEXT(MONTH(Plantilla!L309),"00"),"-",TEXT(DAY(Plantilla!L309),"00")),
"")</f>
        <v/>
      </c>
      <c r="O298" t="str">
        <f>IF($C298="OK",_xlfn.NUMBERVALUE(Plantilla!M309),"")</f>
        <v/>
      </c>
      <c r="P298" t="str">
        <f>IF($C298="OK",
   IF(Plantilla!N309&lt;&gt;"",
      CONCATENATE(YEAR(Plantilla!N309),"-",TEXT(MONTH(Plantilla!N309),"00"),"-",TEXT(DAY(Plantilla!N309),"00")),
   ""),
"")</f>
        <v/>
      </c>
      <c r="Q298" t="str">
        <f>IF($C298="OK",
   VLOOKUP(Plantilla!O309,'Tablas '!$E$4:$F$19,2,FALSE),
"")</f>
        <v/>
      </c>
      <c r="R298" t="str">
        <f>IF($C298="OK",
   VLOOKUP(Plantilla!P309,'Tablas '!$H$4:$I$5,2,FALSE),
"")</f>
        <v/>
      </c>
      <c r="S298" t="str">
        <f>IF($C298="OK",
   VLOOKUP(Plantilla!Q309,'Tablas '!$K$4:$L$8,2,FALSE),
"")</f>
        <v/>
      </c>
      <c r="T298" t="str">
        <f>IF($C298="OK",
   VLOOKUP(Plantilla!R309,'Tablas '!$AE$4:$AF$6,2,FALSE),
"")</f>
        <v/>
      </c>
      <c r="U298" t="str">
        <f>IF($C298="OK",
   VLOOKUP(Plantilla!S309,'Tablas '!$AE$4:$AF$6,2,FALSE),
"")</f>
        <v/>
      </c>
      <c r="V298" t="str">
        <f>IF($C298="OK",TEXT(Plantilla!T309,"#"),"")</f>
        <v/>
      </c>
      <c r="W298" s="84" t="str">
        <f>IF($C298="OK",
   VLOOKUP(Plantilla!U309,'Tablas '!$AM$4:$AN$1126,2,FALSE),
"")</f>
        <v/>
      </c>
      <c r="X298" t="str">
        <f>IF($C298="OK",TEXT(Plantilla!V309,"#"),"")</f>
        <v/>
      </c>
      <c r="Y298" t="str">
        <f>IF($C298="OK",
   CONCATENATE(YEAR(Plantilla!W309),"-",TEXT(MONTH(Plantilla!W309),"00"),"-",TEXT(DAY(Plantilla!W309),"00")),
"")</f>
        <v/>
      </c>
      <c r="Z298" t="str">
        <f>IF($C298="OK",
   CONCATENATE(YEAR(Plantilla!X309),"-",TEXT(MONTH(Plantilla!X309),"00"),"-",TEXT(DAY(Plantilla!X309),"00")),
"")</f>
        <v/>
      </c>
      <c r="AA298" t="str">
        <f>IF($C298="OK",
   TEXT(VLOOKUP(Plantilla!Y309,'Tablas '!$Q$4:$R$9,2,FALSE),"#"),
"")</f>
        <v/>
      </c>
      <c r="AB298" t="str">
        <f>IF($C298="OK",
   CONCATENATE(YEAR(Plantilla!Z309),"-",TEXT(MONTH(Plantilla!Z309),"00"),"-",TEXT(DAY(Plantilla!Z309),"00")),
"")</f>
        <v/>
      </c>
      <c r="AC298" t="str">
        <f>IF($C298="OK",
   TEXT(VLOOKUP(Plantilla!AA309,'Tablas '!$T$4:$U$13,2,FALSE),"#"),
"")</f>
        <v/>
      </c>
      <c r="AD298" t="str">
        <f>IF($C298="OK",TEXT(Plantilla!AB309,"#"),"")</f>
        <v/>
      </c>
      <c r="AE298" t="str">
        <f>IF($C298="OK",
   IF(Plantilla!AC309&lt;&gt;"",
      TEXT(VLOOKUP(Plantilla!AC309,'Tablas '!$W$4:$X$7,2,FALSE),"#"),
   ""),
"")</f>
        <v/>
      </c>
      <c r="AF298" t="str">
        <f>IF($C298="OK",TEXT(Plantilla!AD309,"#"),"")</f>
        <v/>
      </c>
      <c r="AG298" s="6" t="str">
        <f>IF($C298="OK",_xlfn.NUMBERVALUE(Plantilla!AE309),"")</f>
        <v/>
      </c>
      <c r="AH298" s="4" t="str">
        <f>IF($C298="OK",_xlfn.NUMBERVALUE(Plantilla!AF309),"")</f>
        <v/>
      </c>
      <c r="AI298" s="6" t="str">
        <f>IF($C298="OK",_xlfn.NUMBERVALUE(Plantilla!AG309),"")</f>
        <v/>
      </c>
      <c r="AJ298" s="6" t="str">
        <f>IF($C298="OK",_xlfn.NUMBERVALUE(Plantilla!AH309),"")</f>
        <v/>
      </c>
      <c r="AK298" s="6" t="str">
        <f>IF($C298="OK",_xlfn.NUMBERVALUE(Plantilla!AI309),"")</f>
        <v/>
      </c>
      <c r="AL298" s="6" t="str">
        <f>IF($C298="OK",_xlfn.NUMBERVALUE(Plantilla!AJ309),"")</f>
        <v/>
      </c>
      <c r="AM298" s="4" t="str">
        <f>IF($C298="OK",_xlfn.NUMBERVALUE(Plantilla!AK309),"")</f>
        <v/>
      </c>
      <c r="AN298" s="6" t="str">
        <f>IF($C298="OK",_xlfn.NUMBERVALUE(Plantilla!AL309),"")</f>
        <v/>
      </c>
      <c r="AO298" s="4" t="str">
        <f>IF($C298="OK",_xlfn.NUMBERVALUE(Plantilla!AM309),"")</f>
        <v/>
      </c>
      <c r="AP298" s="6" t="str">
        <f>IF($C298="OK",_xlfn.NUMBERVALUE(Plantilla!AN309),"")</f>
        <v/>
      </c>
      <c r="AQ298" s="4" t="str">
        <f>IF($C298="OK",_xlfn.NUMBERVALUE(Plantilla!AO309),"")</f>
        <v/>
      </c>
      <c r="AR298" s="6" t="str">
        <f>IF($C298="OK",_xlfn.NUMBERVALUE(Plantilla!AP309),"")</f>
        <v/>
      </c>
      <c r="AS298" s="4" t="str">
        <f>IF($C298="OK",_xlfn.NUMBERVALUE(Plantilla!AQ309),"")</f>
        <v/>
      </c>
      <c r="AT298" s="6" t="str">
        <f>IF($C298="OK",_xlfn.NUMBERVALUE(Plantilla!AR309),"")</f>
        <v/>
      </c>
      <c r="AU298" s="4" t="str">
        <f>IF($C298="OK",_xlfn.NUMBERVALUE(Plantilla!AS309),"")</f>
        <v/>
      </c>
      <c r="AV298" s="6" t="str">
        <f>IF($C298="OK",_xlfn.NUMBERVALUE(Plantilla!AT309),"")</f>
        <v/>
      </c>
      <c r="AW298" s="4" t="str">
        <f>IF($C298="OK",_xlfn.NUMBERVALUE(Plantilla!AU309),"")</f>
        <v/>
      </c>
      <c r="AX298" s="6" t="str">
        <f>IF($C298="OK",_xlfn.NUMBERVALUE(Plantilla!AV309),"")</f>
        <v/>
      </c>
      <c r="AY298" s="4" t="str">
        <f>IF($C298="OK",_xlfn.NUMBERVALUE(Plantilla!AW309),"")</f>
        <v/>
      </c>
      <c r="AZ298" s="6" t="str">
        <f>IF($C298="OK",_xlfn.NUMBERVALUE(Plantilla!AX309),"")</f>
        <v/>
      </c>
      <c r="BA298" t="str">
        <f>IF($C298="OK",_xlfn.NUMBERVALUE(Plantilla!AY309),"")</f>
        <v/>
      </c>
      <c r="BB298" t="str">
        <f>IF($C298="OK",_xlfn.NUMBERVALUE(Plantilla!AZ309),"")</f>
        <v/>
      </c>
      <c r="BC298" s="4" t="str">
        <f>IF($C298="OK",_xlfn.NUMBERVALUE(Plantilla!BA309),"")</f>
        <v/>
      </c>
      <c r="BD298" s="6" t="str">
        <f>IF($C298="OK",_xlfn.NUMBERVALUE(Plantilla!BB309),"")</f>
        <v/>
      </c>
      <c r="BE298" s="4" t="str">
        <f>IF($C298="OK",_xlfn.NUMBERVALUE(Plantilla!BC309),"")</f>
        <v/>
      </c>
      <c r="BF298" s="6" t="str">
        <f>IF($C298="OK",_xlfn.NUMBERVALUE(Plantilla!BD309),"")</f>
        <v/>
      </c>
      <c r="BG298" s="4" t="str">
        <f>IF($C298="OK",_xlfn.NUMBERVALUE(Plantilla!BE309),"")</f>
        <v/>
      </c>
      <c r="BH298" s="6" t="str">
        <f>IF($C298="OK",_xlfn.NUMBERVALUE(Plantilla!BF309),"")</f>
        <v/>
      </c>
      <c r="BI298" s="110" t="str">
        <f>IF($C298="OK",_xlfn.NUMBERVALUE(Plantilla!BG309),"")</f>
        <v/>
      </c>
      <c r="BJ298" s="6" t="str">
        <f>IF($C298="OK",_xlfn.NUMBERVALUE(Plantilla!BH309),"")</f>
        <v/>
      </c>
      <c r="BK298" s="109" t="str">
        <f>IF($C298="OK",_xlfn.NUMBERVALUE(Plantilla!BI309),"")</f>
        <v/>
      </c>
      <c r="BL298" s="6" t="str">
        <f>IF($C298="OK",
   IF(Plantilla!BJ309&lt;&gt;"",
      TEXT(VLOOKUP(Plantilla!BJ309,'Tablas '!$Z$4:$AA$6,2,FALSE),"#"),
   ""),
"")</f>
        <v/>
      </c>
      <c r="BM298" s="4" t="str">
        <f>IF($C298="OK",_xlfn.NUMBERVALUE(Plantilla!BK309),"")</f>
        <v/>
      </c>
      <c r="BN298" s="4" t="str">
        <f>IF($C298="OK",_xlfn.NUMBERVALUE(Plantilla!BL309),"")</f>
        <v/>
      </c>
      <c r="BO298" s="6" t="str">
        <f>IF($C298="OK",_xlfn.NUMBERVALUE(Plantilla!BM309),"")</f>
        <v/>
      </c>
      <c r="BP298" s="4" t="str">
        <f>IF($C298="OK",_xlfn.NUMBERVALUE(Plantilla!BN309),"")</f>
        <v/>
      </c>
      <c r="BQ298" s="6" t="str">
        <f>IF($C298="OK",_xlfn.NUMBERVALUE(Plantilla!BO309),"")</f>
        <v/>
      </c>
      <c r="BR298" s="4" t="str">
        <f>IF($C298="OK",_xlfn.NUMBERVALUE(Plantilla!BP309),"")</f>
        <v/>
      </c>
      <c r="BS298" s="6" t="str">
        <f>IF($C298="OK",_xlfn.NUMBERVALUE(Plantilla!BQ309),"")</f>
        <v/>
      </c>
      <c r="BT298" s="4" t="str">
        <f>IF($C298="OK",_xlfn.NUMBERVALUE(Plantilla!BR309),"")</f>
        <v/>
      </c>
      <c r="BU298" s="6" t="str">
        <f>IF($C298="OK",_xlfn.NUMBERVALUE(Plantilla!BS309),"")</f>
        <v/>
      </c>
      <c r="BV298" s="6" t="str">
        <f>IF($C298="OK",_xlfn.NUMBERVALUE(Plantilla!BT309),"")</f>
        <v/>
      </c>
      <c r="BW298" s="6" t="str">
        <f>IF($C298="OK",_xlfn.NUMBERVALUE(Plantilla!BU309),"")</f>
        <v/>
      </c>
      <c r="BX298" s="6" t="str">
        <f>IF($C298="OK",_xlfn.NUMBERVALUE(Plantilla!BV309),"")</f>
        <v/>
      </c>
      <c r="BY298" s="6" t="str">
        <f>IF($C298="OK",_xlfn.NUMBERVALUE(Plantilla!BW309),"")</f>
        <v/>
      </c>
      <c r="BZ298" s="6" t="str">
        <f>IF($C298="OK",_xlfn.NUMBERVALUE(Plantilla!BX309),"")</f>
        <v/>
      </c>
      <c r="CA298" s="6" t="str">
        <f>IF($C298="OK",_xlfn.NUMBERVALUE(Plantilla!BY309),"")</f>
        <v/>
      </c>
      <c r="CB298" s="6" t="str">
        <f>IF($C298="OK",_xlfn.NUMBERVALUE(Plantilla!BZ309),"")</f>
        <v/>
      </c>
      <c r="CC298" s="6" t="str">
        <f>IF($C298="OK",_xlfn.NUMBERVALUE(Plantilla!CA309),"")</f>
        <v/>
      </c>
      <c r="CD298" s="6" t="str">
        <f>IF($C298="OK",_xlfn.NUMBERVALUE(Plantilla!CB309),"")</f>
        <v/>
      </c>
      <c r="CE298" s="6" t="str">
        <f>IF($C298="OK",_xlfn.NUMBERVALUE(Plantilla!CC309),"")</f>
        <v/>
      </c>
      <c r="CF298" s="4" t="str">
        <f>IF($C298="OK",_xlfn.NUMBERVALUE(Plantilla!CD309),"")</f>
        <v/>
      </c>
      <c r="CG298" s="6" t="str">
        <f>IF($C298="OK",_xlfn.NUMBERVALUE(Plantilla!CE309),"")</f>
        <v/>
      </c>
      <c r="CH298" s="6" t="str">
        <f>IF($C298="OK",_xlfn.NUMBERVALUE(Plantilla!CF309),"")</f>
        <v/>
      </c>
      <c r="CI298" s="6" t="str">
        <f>IF($C298="OK",_xlfn.NUMBERVALUE(Plantilla!CG309),"")</f>
        <v/>
      </c>
      <c r="CJ298" s="6" t="str">
        <f>IF($C298="OK",_xlfn.NUMBERVALUE(Plantilla!CH309),"")</f>
        <v/>
      </c>
      <c r="CK298" s="6" t="str">
        <f>IF($C298="OK",_xlfn.NUMBERVALUE(Plantilla!CI309),"")</f>
        <v/>
      </c>
      <c r="CL298" s="6" t="str">
        <f>IF($C298="OK",_xlfn.NUMBERVALUE(Plantilla!CJ309),"")</f>
        <v/>
      </c>
      <c r="CM298" t="str">
        <f>IF($C298="OK",TEXT(Plantilla!CK309,"#"),"")</f>
        <v/>
      </c>
      <c r="CN298" s="6" t="str">
        <f>IF($C298="OK",_xlfn.NUMBERVALUE(Plantilla!CL309),"")</f>
        <v/>
      </c>
      <c r="CO298" s="6" t="str">
        <f>IF($C298="OK",_xlfn.NUMBERVALUE(Plantilla!CM309),"")</f>
        <v/>
      </c>
      <c r="CP298" s="110" t="str">
        <f>IF($C298="OK",_xlfn.NUMBERVALUE(Plantilla!CN309),"")</f>
        <v/>
      </c>
      <c r="CQ298" s="6" t="str">
        <f>IF($C298="OK",_xlfn.NUMBERVALUE(Plantilla!CO309),"")</f>
        <v/>
      </c>
      <c r="CR298" s="109" t="str">
        <f>IF($C298="OK",_xlfn.NUMBERVALUE(Plantilla!CP309),"")</f>
        <v/>
      </c>
      <c r="CS298" s="110" t="str">
        <f>IF($C298="OK",_xlfn.NUMBERVALUE(Plantilla!CQ309),"")</f>
        <v/>
      </c>
      <c r="CT298" s="6" t="str">
        <f>IF($C298="OK",_xlfn.NUMBERVALUE(Plantilla!CR309),"")</f>
        <v/>
      </c>
      <c r="CU298" s="109" t="str">
        <f>IF($C298="OK",_xlfn.NUMBERVALUE(Plantilla!CS309),"")</f>
        <v/>
      </c>
      <c r="CV298" s="110" t="str">
        <f>IF($C298="OK",_xlfn.NUMBERVALUE(Plantilla!CT309),"")</f>
        <v/>
      </c>
      <c r="CW298" s="6" t="str">
        <f>IF($C298="OK",_xlfn.NUMBERVALUE(Plantilla!CU309),"")</f>
        <v/>
      </c>
      <c r="CX298" s="82" t="str">
        <f>IF($C298="OK",_xlfn.NUMBERVALUE(Plantilla!CV309),"")</f>
        <v/>
      </c>
      <c r="CY298" s="6" t="str">
        <f>IF($C298="OK",_xlfn.NUMBERVALUE(Plantilla!CW309),"")</f>
        <v/>
      </c>
      <c r="CZ298" s="82" t="str">
        <f>IF($C298="OK",_xlfn.NUMBERVALUE(Plantilla!CX309),"")</f>
        <v/>
      </c>
      <c r="DA298" s="6" t="str">
        <f>IF($C298="OK",_xlfn.NUMBERVALUE(Plantilla!CY309),"")</f>
        <v/>
      </c>
      <c r="DB298" s="109" t="str">
        <f>IF($C298="OK",_xlfn.NUMBERVALUE(Plantilla!CZ309),"")</f>
        <v/>
      </c>
      <c r="DC298" s="6" t="str">
        <f>IF($C298="OK",_xlfn.NUMBERVALUE(Plantilla!DA309),"")</f>
        <v/>
      </c>
      <c r="DD298" s="6" t="str">
        <f>IF($C298="OK",TEXT(Plantilla!DB309,"#"),"")</f>
        <v/>
      </c>
      <c r="DE298" s="6" t="str">
        <f>IF($C298="OK",_xlfn.NUMBERVALUE(Plantilla!DC309),"")</f>
        <v/>
      </c>
      <c r="DF298" s="4" t="str">
        <f>IF($C298="OK",_xlfn.NUMBERVALUE(Plantilla!DD309),"")</f>
        <v/>
      </c>
      <c r="DG298" s="6" t="str">
        <f>IF($C298="OK",_xlfn.NUMBERVALUE(Plantilla!DE309),"")</f>
        <v/>
      </c>
      <c r="DH298" s="6" t="str">
        <f>IF($C298="OK",_xlfn.NUMBERVALUE(Plantilla!DF309),"")</f>
        <v/>
      </c>
      <c r="DI298" s="6" t="str">
        <f>IF($C298="OK",_xlfn.NUMBERVALUE(Plantilla!DG309),"")</f>
        <v/>
      </c>
      <c r="DJ298" s="6" t="str">
        <f>IF($C298="OK",_xlfn.NUMBERVALUE(Plantilla!DH309),"")</f>
        <v/>
      </c>
      <c r="DK298" s="6" t="str">
        <f>IF($C298="OK",_xlfn.NUMBERVALUE(Plantilla!DI309),"")</f>
        <v/>
      </c>
      <c r="DL298" s="6" t="str">
        <f>IF($C298="OK",_xlfn.NUMBERVALUE(Plantilla!DJ309),"")</f>
        <v/>
      </c>
      <c r="DM298" s="6" t="str">
        <f>IF($C298="OK",_xlfn.NUMBERVALUE(Plantilla!DK309),"")</f>
        <v/>
      </c>
      <c r="DN298" s="6" t="str">
        <f>IF($C298="OK",_xlfn.NUMBERVALUE(Plantilla!DL309),"")</f>
        <v/>
      </c>
      <c r="DO298" s="6" t="str">
        <f>IF($C298="OK",_xlfn.NUMBERVALUE(Plantilla!DM309),"")</f>
        <v/>
      </c>
      <c r="DP298" s="6" t="str">
        <f>IF($C298="OK",_xlfn.NUMBERVALUE(Plantilla!DN309),"")</f>
        <v/>
      </c>
      <c r="DQ298" s="6" t="str">
        <f>IF($C298="OK",_xlfn.NUMBERVALUE(Plantilla!DO309),"")</f>
        <v/>
      </c>
      <c r="DR298" s="6" t="str">
        <f>IF($C298="OK",_xlfn.NUMBERVALUE(Plantilla!DP309),"")</f>
        <v/>
      </c>
      <c r="DS298" t="str">
        <f>IF($C298="OK",TEXT(Plantilla!DR309,"#"),"")</f>
        <v/>
      </c>
      <c r="DT298" s="6"/>
    </row>
    <row r="299" spans="1:124" x14ac:dyDescent="0.25">
      <c r="A299" t="str">
        <f>IF(Plantilla!$I$6="¡Perfecto!, Guarda el archivo y adjúntalo a tu interfaz de Nómina Electrónica","OK","Error")</f>
        <v>OK</v>
      </c>
      <c r="B299" t="str">
        <f>IF(Plantilla!$I$6="¡Perfecto!, Guarda el archivo y adjúntalo a tu interfaz de Nómina Electrónica",MID(Plantilla!$D$2,SEARCH("V",Plantilla!$D$2),10),"")</f>
        <v>V2.0</v>
      </c>
      <c r="C299" t="str">
        <f>Plantilla!C310</f>
        <v/>
      </c>
      <c r="D299" t="str">
        <f>IF($C299="OK",Plantilla!B310,"")</f>
        <v/>
      </c>
      <c r="E299" t="str">
        <f>IF($C299="OK",
   VLOOKUP(Plantilla!$E$4,'Tablas '!$AP$4:$AT$6,5,FALSE),
"")</f>
        <v/>
      </c>
      <c r="F299" t="str">
        <f>IF($C299="OK",TEXT(Plantilla!D310,"#"),"")</f>
        <v/>
      </c>
      <c r="G299" t="str">
        <f>IF($C299="OK",
   VLOOKUP(Plantilla!E310,'Tablas '!$B$4:$C$14,2,FALSE),
"")</f>
        <v/>
      </c>
      <c r="H299" t="str">
        <f>IF($C299="OK",TEXT(Plantilla!F310,"#"),"")</f>
        <v/>
      </c>
      <c r="I299" t="str">
        <f>IF($C299="OK",TEXT(Plantilla!G310,"#"),"")</f>
        <v/>
      </c>
      <c r="J299" t="str">
        <f>IF($C299="OK",TEXT(Plantilla!H310,"#"),"")</f>
        <v/>
      </c>
      <c r="K299" t="str">
        <f>IF($C299="OK",TEXT(Plantilla!I310,"#"),"")</f>
        <v/>
      </c>
      <c r="L299" t="str">
        <f>IF($C299="OK",TEXT(Plantilla!J310,"#"),"")</f>
        <v/>
      </c>
      <c r="M299" t="str">
        <f>IF($C299="OK",TEXT(Plantilla!K310,"#"),"")</f>
        <v/>
      </c>
      <c r="N299" t="str">
        <f>IF($C299="OK",
   CONCATENATE(YEAR(Plantilla!L310),"-",TEXT(MONTH(Plantilla!L310),"00"),"-",TEXT(DAY(Plantilla!L310),"00")),
"")</f>
        <v/>
      </c>
      <c r="O299" t="str">
        <f>IF($C299="OK",_xlfn.NUMBERVALUE(Plantilla!M310),"")</f>
        <v/>
      </c>
      <c r="P299" t="str">
        <f>IF($C299="OK",
   IF(Plantilla!N310&lt;&gt;"",
      CONCATENATE(YEAR(Plantilla!N310),"-",TEXT(MONTH(Plantilla!N310),"00"),"-",TEXT(DAY(Plantilla!N310),"00")),
   ""),
"")</f>
        <v/>
      </c>
      <c r="Q299" t="str">
        <f>IF($C299="OK",
   VLOOKUP(Plantilla!O310,'Tablas '!$E$4:$F$19,2,FALSE),
"")</f>
        <v/>
      </c>
      <c r="R299" t="str">
        <f>IF($C299="OK",
   VLOOKUP(Plantilla!P310,'Tablas '!$H$4:$I$5,2,FALSE),
"")</f>
        <v/>
      </c>
      <c r="S299" t="str">
        <f>IF($C299="OK",
   VLOOKUP(Plantilla!Q310,'Tablas '!$K$4:$L$8,2,FALSE),
"")</f>
        <v/>
      </c>
      <c r="T299" t="str">
        <f>IF($C299="OK",
   VLOOKUP(Plantilla!R310,'Tablas '!$AE$4:$AF$6,2,FALSE),
"")</f>
        <v/>
      </c>
      <c r="U299" t="str">
        <f>IF($C299="OK",
   VLOOKUP(Plantilla!S310,'Tablas '!$AE$4:$AF$6,2,FALSE),
"")</f>
        <v/>
      </c>
      <c r="V299" t="str">
        <f>IF($C299="OK",TEXT(Plantilla!T310,"#"),"")</f>
        <v/>
      </c>
      <c r="W299" s="84" t="str">
        <f>IF($C299="OK",
   VLOOKUP(Plantilla!U310,'Tablas '!$AM$4:$AN$1126,2,FALSE),
"")</f>
        <v/>
      </c>
      <c r="X299" t="str">
        <f>IF($C299="OK",TEXT(Plantilla!V310,"#"),"")</f>
        <v/>
      </c>
      <c r="Y299" t="str">
        <f>IF($C299="OK",
   CONCATENATE(YEAR(Plantilla!W310),"-",TEXT(MONTH(Plantilla!W310),"00"),"-",TEXT(DAY(Plantilla!W310),"00")),
"")</f>
        <v/>
      </c>
      <c r="Z299" t="str">
        <f>IF($C299="OK",
   CONCATENATE(YEAR(Plantilla!X310),"-",TEXT(MONTH(Plantilla!X310),"00"),"-",TEXT(DAY(Plantilla!X310),"00")),
"")</f>
        <v/>
      </c>
      <c r="AA299" t="str">
        <f>IF($C299="OK",
   TEXT(VLOOKUP(Plantilla!Y310,'Tablas '!$Q$4:$R$9,2,FALSE),"#"),
"")</f>
        <v/>
      </c>
      <c r="AB299" t="str">
        <f>IF($C299="OK",
   CONCATENATE(YEAR(Plantilla!Z310),"-",TEXT(MONTH(Plantilla!Z310),"00"),"-",TEXT(DAY(Plantilla!Z310),"00")),
"")</f>
        <v/>
      </c>
      <c r="AC299" t="str">
        <f>IF($C299="OK",
   TEXT(VLOOKUP(Plantilla!AA310,'Tablas '!$T$4:$U$13,2,FALSE),"#"),
"")</f>
        <v/>
      </c>
      <c r="AD299" t="str">
        <f>IF($C299="OK",TEXT(Plantilla!AB310,"#"),"")</f>
        <v/>
      </c>
      <c r="AE299" t="str">
        <f>IF($C299="OK",
   IF(Plantilla!AC310&lt;&gt;"",
      TEXT(VLOOKUP(Plantilla!AC310,'Tablas '!$W$4:$X$7,2,FALSE),"#"),
   ""),
"")</f>
        <v/>
      </c>
      <c r="AF299" t="str">
        <f>IF($C299="OK",TEXT(Plantilla!AD310,"#"),"")</f>
        <v/>
      </c>
      <c r="AG299" s="6" t="str">
        <f>IF($C299="OK",_xlfn.NUMBERVALUE(Plantilla!AE310),"")</f>
        <v/>
      </c>
      <c r="AH299" s="4" t="str">
        <f>IF($C299="OK",_xlfn.NUMBERVALUE(Plantilla!AF310),"")</f>
        <v/>
      </c>
      <c r="AI299" s="6" t="str">
        <f>IF($C299="OK",_xlfn.NUMBERVALUE(Plantilla!AG310),"")</f>
        <v/>
      </c>
      <c r="AJ299" s="6" t="str">
        <f>IF($C299="OK",_xlfn.NUMBERVALUE(Plantilla!AH310),"")</f>
        <v/>
      </c>
      <c r="AK299" s="6" t="str">
        <f>IF($C299="OK",_xlfn.NUMBERVALUE(Plantilla!AI310),"")</f>
        <v/>
      </c>
      <c r="AL299" s="6" t="str">
        <f>IF($C299="OK",_xlfn.NUMBERVALUE(Plantilla!AJ310),"")</f>
        <v/>
      </c>
      <c r="AM299" s="4" t="str">
        <f>IF($C299="OK",_xlfn.NUMBERVALUE(Plantilla!AK310),"")</f>
        <v/>
      </c>
      <c r="AN299" s="6" t="str">
        <f>IF($C299="OK",_xlfn.NUMBERVALUE(Plantilla!AL310),"")</f>
        <v/>
      </c>
      <c r="AO299" s="4" t="str">
        <f>IF($C299="OK",_xlfn.NUMBERVALUE(Plantilla!AM310),"")</f>
        <v/>
      </c>
      <c r="AP299" s="6" t="str">
        <f>IF($C299="OK",_xlfn.NUMBERVALUE(Plantilla!AN310),"")</f>
        <v/>
      </c>
      <c r="AQ299" s="4" t="str">
        <f>IF($C299="OK",_xlfn.NUMBERVALUE(Plantilla!AO310),"")</f>
        <v/>
      </c>
      <c r="AR299" s="6" t="str">
        <f>IF($C299="OK",_xlfn.NUMBERVALUE(Plantilla!AP310),"")</f>
        <v/>
      </c>
      <c r="AS299" s="4" t="str">
        <f>IF($C299="OK",_xlfn.NUMBERVALUE(Plantilla!AQ310),"")</f>
        <v/>
      </c>
      <c r="AT299" s="6" t="str">
        <f>IF($C299="OK",_xlfn.NUMBERVALUE(Plantilla!AR310),"")</f>
        <v/>
      </c>
      <c r="AU299" s="4" t="str">
        <f>IF($C299="OK",_xlfn.NUMBERVALUE(Plantilla!AS310),"")</f>
        <v/>
      </c>
      <c r="AV299" s="6" t="str">
        <f>IF($C299="OK",_xlfn.NUMBERVALUE(Plantilla!AT310),"")</f>
        <v/>
      </c>
      <c r="AW299" s="4" t="str">
        <f>IF($C299="OK",_xlfn.NUMBERVALUE(Plantilla!AU310),"")</f>
        <v/>
      </c>
      <c r="AX299" s="6" t="str">
        <f>IF($C299="OK",_xlfn.NUMBERVALUE(Plantilla!AV310),"")</f>
        <v/>
      </c>
      <c r="AY299" s="4" t="str">
        <f>IF($C299="OK",_xlfn.NUMBERVALUE(Plantilla!AW310),"")</f>
        <v/>
      </c>
      <c r="AZ299" s="6" t="str">
        <f>IF($C299="OK",_xlfn.NUMBERVALUE(Plantilla!AX310),"")</f>
        <v/>
      </c>
      <c r="BA299" t="str">
        <f>IF($C299="OK",_xlfn.NUMBERVALUE(Plantilla!AY310),"")</f>
        <v/>
      </c>
      <c r="BB299" t="str">
        <f>IF($C299="OK",_xlfn.NUMBERVALUE(Plantilla!AZ310),"")</f>
        <v/>
      </c>
      <c r="BC299" s="4" t="str">
        <f>IF($C299="OK",_xlfn.NUMBERVALUE(Plantilla!BA310),"")</f>
        <v/>
      </c>
      <c r="BD299" s="6" t="str">
        <f>IF($C299="OK",_xlfn.NUMBERVALUE(Plantilla!BB310),"")</f>
        <v/>
      </c>
      <c r="BE299" s="4" t="str">
        <f>IF($C299="OK",_xlfn.NUMBERVALUE(Plantilla!BC310),"")</f>
        <v/>
      </c>
      <c r="BF299" s="6" t="str">
        <f>IF($C299="OK",_xlfn.NUMBERVALUE(Plantilla!BD310),"")</f>
        <v/>
      </c>
      <c r="BG299" s="4" t="str">
        <f>IF($C299="OK",_xlfn.NUMBERVALUE(Plantilla!BE310),"")</f>
        <v/>
      </c>
      <c r="BH299" s="6" t="str">
        <f>IF($C299="OK",_xlfn.NUMBERVALUE(Plantilla!BF310),"")</f>
        <v/>
      </c>
      <c r="BI299" s="110" t="str">
        <f>IF($C299="OK",_xlfn.NUMBERVALUE(Plantilla!BG310),"")</f>
        <v/>
      </c>
      <c r="BJ299" s="6" t="str">
        <f>IF($C299="OK",_xlfn.NUMBERVALUE(Plantilla!BH310),"")</f>
        <v/>
      </c>
      <c r="BK299" s="109" t="str">
        <f>IF($C299="OK",_xlfn.NUMBERVALUE(Plantilla!BI310),"")</f>
        <v/>
      </c>
      <c r="BL299" s="6" t="str">
        <f>IF($C299="OK",
   IF(Plantilla!BJ310&lt;&gt;"",
      TEXT(VLOOKUP(Plantilla!BJ310,'Tablas '!$Z$4:$AA$6,2,FALSE),"#"),
   ""),
"")</f>
        <v/>
      </c>
      <c r="BM299" s="4" t="str">
        <f>IF($C299="OK",_xlfn.NUMBERVALUE(Plantilla!BK310),"")</f>
        <v/>
      </c>
      <c r="BN299" s="4" t="str">
        <f>IF($C299="OK",_xlfn.NUMBERVALUE(Plantilla!BL310),"")</f>
        <v/>
      </c>
      <c r="BO299" s="6" t="str">
        <f>IF($C299="OK",_xlfn.NUMBERVALUE(Plantilla!BM310),"")</f>
        <v/>
      </c>
      <c r="BP299" s="4" t="str">
        <f>IF($C299="OK",_xlfn.NUMBERVALUE(Plantilla!BN310),"")</f>
        <v/>
      </c>
      <c r="BQ299" s="6" t="str">
        <f>IF($C299="OK",_xlfn.NUMBERVALUE(Plantilla!BO310),"")</f>
        <v/>
      </c>
      <c r="BR299" s="4" t="str">
        <f>IF($C299="OK",_xlfn.NUMBERVALUE(Plantilla!BP310),"")</f>
        <v/>
      </c>
      <c r="BS299" s="6" t="str">
        <f>IF($C299="OK",_xlfn.NUMBERVALUE(Plantilla!BQ310),"")</f>
        <v/>
      </c>
      <c r="BT299" s="4" t="str">
        <f>IF($C299="OK",_xlfn.NUMBERVALUE(Plantilla!BR310),"")</f>
        <v/>
      </c>
      <c r="BU299" s="6" t="str">
        <f>IF($C299="OK",_xlfn.NUMBERVALUE(Plantilla!BS310),"")</f>
        <v/>
      </c>
      <c r="BV299" s="6" t="str">
        <f>IF($C299="OK",_xlfn.NUMBERVALUE(Plantilla!BT310),"")</f>
        <v/>
      </c>
      <c r="BW299" s="6" t="str">
        <f>IF($C299="OK",_xlfn.NUMBERVALUE(Plantilla!BU310),"")</f>
        <v/>
      </c>
      <c r="BX299" s="6" t="str">
        <f>IF($C299="OK",_xlfn.NUMBERVALUE(Plantilla!BV310),"")</f>
        <v/>
      </c>
      <c r="BY299" s="6" t="str">
        <f>IF($C299="OK",_xlfn.NUMBERVALUE(Plantilla!BW310),"")</f>
        <v/>
      </c>
      <c r="BZ299" s="6" t="str">
        <f>IF($C299="OK",_xlfn.NUMBERVALUE(Plantilla!BX310),"")</f>
        <v/>
      </c>
      <c r="CA299" s="6" t="str">
        <f>IF($C299="OK",_xlfn.NUMBERVALUE(Plantilla!BY310),"")</f>
        <v/>
      </c>
      <c r="CB299" s="6" t="str">
        <f>IF($C299="OK",_xlfn.NUMBERVALUE(Plantilla!BZ310),"")</f>
        <v/>
      </c>
      <c r="CC299" s="6" t="str">
        <f>IF($C299="OK",_xlfn.NUMBERVALUE(Plantilla!CA310),"")</f>
        <v/>
      </c>
      <c r="CD299" s="6" t="str">
        <f>IF($C299="OK",_xlfn.NUMBERVALUE(Plantilla!CB310),"")</f>
        <v/>
      </c>
      <c r="CE299" s="6" t="str">
        <f>IF($C299="OK",_xlfn.NUMBERVALUE(Plantilla!CC310),"")</f>
        <v/>
      </c>
      <c r="CF299" s="4" t="str">
        <f>IF($C299="OK",_xlfn.NUMBERVALUE(Plantilla!CD310),"")</f>
        <v/>
      </c>
      <c r="CG299" s="6" t="str">
        <f>IF($C299="OK",_xlfn.NUMBERVALUE(Plantilla!CE310),"")</f>
        <v/>
      </c>
      <c r="CH299" s="6" t="str">
        <f>IF($C299="OK",_xlfn.NUMBERVALUE(Plantilla!CF310),"")</f>
        <v/>
      </c>
      <c r="CI299" s="6" t="str">
        <f>IF($C299="OK",_xlfn.NUMBERVALUE(Plantilla!CG310),"")</f>
        <v/>
      </c>
      <c r="CJ299" s="6" t="str">
        <f>IF($C299="OK",_xlfn.NUMBERVALUE(Plantilla!CH310),"")</f>
        <v/>
      </c>
      <c r="CK299" s="6" t="str">
        <f>IF($C299="OK",_xlfn.NUMBERVALUE(Plantilla!CI310),"")</f>
        <v/>
      </c>
      <c r="CL299" s="6" t="str">
        <f>IF($C299="OK",_xlfn.NUMBERVALUE(Plantilla!CJ310),"")</f>
        <v/>
      </c>
      <c r="CM299" t="str">
        <f>IF($C299="OK",TEXT(Plantilla!CK310,"#"),"")</f>
        <v/>
      </c>
      <c r="CN299" s="6" t="str">
        <f>IF($C299="OK",_xlfn.NUMBERVALUE(Plantilla!CL310),"")</f>
        <v/>
      </c>
      <c r="CO299" s="6" t="str">
        <f>IF($C299="OK",_xlfn.NUMBERVALUE(Plantilla!CM310),"")</f>
        <v/>
      </c>
      <c r="CP299" s="110" t="str">
        <f>IF($C299="OK",_xlfn.NUMBERVALUE(Plantilla!CN310),"")</f>
        <v/>
      </c>
      <c r="CQ299" s="6" t="str">
        <f>IF($C299="OK",_xlfn.NUMBERVALUE(Plantilla!CO310),"")</f>
        <v/>
      </c>
      <c r="CR299" s="109" t="str">
        <f>IF($C299="OK",_xlfn.NUMBERVALUE(Plantilla!CP310),"")</f>
        <v/>
      </c>
      <c r="CS299" s="110" t="str">
        <f>IF($C299="OK",_xlfn.NUMBERVALUE(Plantilla!CQ310),"")</f>
        <v/>
      </c>
      <c r="CT299" s="6" t="str">
        <f>IF($C299="OK",_xlfn.NUMBERVALUE(Plantilla!CR310),"")</f>
        <v/>
      </c>
      <c r="CU299" s="109" t="str">
        <f>IF($C299="OK",_xlfn.NUMBERVALUE(Plantilla!CS310),"")</f>
        <v/>
      </c>
      <c r="CV299" s="110" t="str">
        <f>IF($C299="OK",_xlfn.NUMBERVALUE(Plantilla!CT310),"")</f>
        <v/>
      </c>
      <c r="CW299" s="6" t="str">
        <f>IF($C299="OK",_xlfn.NUMBERVALUE(Plantilla!CU310),"")</f>
        <v/>
      </c>
      <c r="CX299" s="82" t="str">
        <f>IF($C299="OK",_xlfn.NUMBERVALUE(Plantilla!CV310),"")</f>
        <v/>
      </c>
      <c r="CY299" s="6" t="str">
        <f>IF($C299="OK",_xlfn.NUMBERVALUE(Plantilla!CW310),"")</f>
        <v/>
      </c>
      <c r="CZ299" s="82" t="str">
        <f>IF($C299="OK",_xlfn.NUMBERVALUE(Plantilla!CX310),"")</f>
        <v/>
      </c>
      <c r="DA299" s="6" t="str">
        <f>IF($C299="OK",_xlfn.NUMBERVALUE(Plantilla!CY310),"")</f>
        <v/>
      </c>
      <c r="DB299" s="109" t="str">
        <f>IF($C299="OK",_xlfn.NUMBERVALUE(Plantilla!CZ310),"")</f>
        <v/>
      </c>
      <c r="DC299" s="6" t="str">
        <f>IF($C299="OK",_xlfn.NUMBERVALUE(Plantilla!DA310),"")</f>
        <v/>
      </c>
      <c r="DD299" s="6" t="str">
        <f>IF($C299="OK",TEXT(Plantilla!DB310,"#"),"")</f>
        <v/>
      </c>
      <c r="DE299" s="6" t="str">
        <f>IF($C299="OK",_xlfn.NUMBERVALUE(Plantilla!DC310),"")</f>
        <v/>
      </c>
      <c r="DF299" s="4" t="str">
        <f>IF($C299="OK",_xlfn.NUMBERVALUE(Plantilla!DD310),"")</f>
        <v/>
      </c>
      <c r="DG299" s="6" t="str">
        <f>IF($C299="OK",_xlfn.NUMBERVALUE(Plantilla!DE310),"")</f>
        <v/>
      </c>
      <c r="DH299" s="6" t="str">
        <f>IF($C299="OK",_xlfn.NUMBERVALUE(Plantilla!DF310),"")</f>
        <v/>
      </c>
      <c r="DI299" s="6" t="str">
        <f>IF($C299="OK",_xlfn.NUMBERVALUE(Plantilla!DG310),"")</f>
        <v/>
      </c>
      <c r="DJ299" s="6" t="str">
        <f>IF($C299="OK",_xlfn.NUMBERVALUE(Plantilla!DH310),"")</f>
        <v/>
      </c>
      <c r="DK299" s="6" t="str">
        <f>IF($C299="OK",_xlfn.NUMBERVALUE(Plantilla!DI310),"")</f>
        <v/>
      </c>
      <c r="DL299" s="6" t="str">
        <f>IF($C299="OK",_xlfn.NUMBERVALUE(Plantilla!DJ310),"")</f>
        <v/>
      </c>
      <c r="DM299" s="6" t="str">
        <f>IF($C299="OK",_xlfn.NUMBERVALUE(Plantilla!DK310),"")</f>
        <v/>
      </c>
      <c r="DN299" s="6" t="str">
        <f>IF($C299="OK",_xlfn.NUMBERVALUE(Plantilla!DL310),"")</f>
        <v/>
      </c>
      <c r="DO299" s="6" t="str">
        <f>IF($C299="OK",_xlfn.NUMBERVALUE(Plantilla!DM310),"")</f>
        <v/>
      </c>
      <c r="DP299" s="6" t="str">
        <f>IF($C299="OK",_xlfn.NUMBERVALUE(Plantilla!DN310),"")</f>
        <v/>
      </c>
      <c r="DQ299" s="6" t="str">
        <f>IF($C299="OK",_xlfn.NUMBERVALUE(Plantilla!DO310),"")</f>
        <v/>
      </c>
      <c r="DR299" s="6" t="str">
        <f>IF($C299="OK",_xlfn.NUMBERVALUE(Plantilla!DP310),"")</f>
        <v/>
      </c>
      <c r="DS299" t="str">
        <f>IF($C299="OK",TEXT(Plantilla!DR310,"#"),"")</f>
        <v/>
      </c>
      <c r="DT299" s="6"/>
    </row>
    <row r="300" spans="1:124" x14ac:dyDescent="0.25">
      <c r="A300" t="str">
        <f>IF(Plantilla!$I$6="¡Perfecto!, Guarda el archivo y adjúntalo a tu interfaz de Nómina Electrónica","OK","Error")</f>
        <v>OK</v>
      </c>
      <c r="B300" t="str">
        <f>IF(Plantilla!$I$6="¡Perfecto!, Guarda el archivo y adjúntalo a tu interfaz de Nómina Electrónica",MID(Plantilla!$D$2,SEARCH("V",Plantilla!$D$2),10),"")</f>
        <v>V2.0</v>
      </c>
      <c r="C300" t="str">
        <f>Plantilla!C311</f>
        <v/>
      </c>
      <c r="D300" t="str">
        <f>IF($C300="OK",Plantilla!B311,"")</f>
        <v/>
      </c>
      <c r="E300" t="str">
        <f>IF($C300="OK",
   VLOOKUP(Plantilla!$E$4,'Tablas '!$AP$4:$AT$6,5,FALSE),
"")</f>
        <v/>
      </c>
      <c r="F300" t="str">
        <f>IF($C300="OK",TEXT(Plantilla!D311,"#"),"")</f>
        <v/>
      </c>
      <c r="G300" t="str">
        <f>IF($C300="OK",
   VLOOKUP(Plantilla!E311,'Tablas '!$B$4:$C$14,2,FALSE),
"")</f>
        <v/>
      </c>
      <c r="H300" t="str">
        <f>IF($C300="OK",TEXT(Plantilla!F311,"#"),"")</f>
        <v/>
      </c>
      <c r="I300" t="str">
        <f>IF($C300="OK",TEXT(Plantilla!G311,"#"),"")</f>
        <v/>
      </c>
      <c r="J300" t="str">
        <f>IF($C300="OK",TEXT(Plantilla!H311,"#"),"")</f>
        <v/>
      </c>
      <c r="K300" t="str">
        <f>IF($C300="OK",TEXT(Plantilla!I311,"#"),"")</f>
        <v/>
      </c>
      <c r="L300" t="str">
        <f>IF($C300="OK",TEXT(Plantilla!J311,"#"),"")</f>
        <v/>
      </c>
      <c r="M300" t="str">
        <f>IF($C300="OK",TEXT(Plantilla!K311,"#"),"")</f>
        <v/>
      </c>
      <c r="N300" t="str">
        <f>IF($C300="OK",
   CONCATENATE(YEAR(Plantilla!L311),"-",TEXT(MONTH(Plantilla!L311),"00"),"-",TEXT(DAY(Plantilla!L311),"00")),
"")</f>
        <v/>
      </c>
      <c r="O300" t="str">
        <f>IF($C300="OK",_xlfn.NUMBERVALUE(Plantilla!M311),"")</f>
        <v/>
      </c>
      <c r="P300" t="str">
        <f>IF($C300="OK",
   IF(Plantilla!N311&lt;&gt;"",
      CONCATENATE(YEAR(Plantilla!N311),"-",TEXT(MONTH(Plantilla!N311),"00"),"-",TEXT(DAY(Plantilla!N311),"00")),
   ""),
"")</f>
        <v/>
      </c>
      <c r="Q300" t="str">
        <f>IF($C300="OK",
   VLOOKUP(Plantilla!O311,'Tablas '!$E$4:$F$19,2,FALSE),
"")</f>
        <v/>
      </c>
      <c r="R300" t="str">
        <f>IF($C300="OK",
   VLOOKUP(Plantilla!P311,'Tablas '!$H$4:$I$5,2,FALSE),
"")</f>
        <v/>
      </c>
      <c r="S300" t="str">
        <f>IF($C300="OK",
   VLOOKUP(Plantilla!Q311,'Tablas '!$K$4:$L$8,2,FALSE),
"")</f>
        <v/>
      </c>
      <c r="T300" t="str">
        <f>IF($C300="OK",
   VLOOKUP(Plantilla!R311,'Tablas '!$AE$4:$AF$6,2,FALSE),
"")</f>
        <v/>
      </c>
      <c r="U300" t="str">
        <f>IF($C300="OK",
   VLOOKUP(Plantilla!S311,'Tablas '!$AE$4:$AF$6,2,FALSE),
"")</f>
        <v/>
      </c>
      <c r="V300" t="str">
        <f>IF($C300="OK",TEXT(Plantilla!T311,"#"),"")</f>
        <v/>
      </c>
      <c r="W300" s="84" t="str">
        <f>IF($C300="OK",
   VLOOKUP(Plantilla!U311,'Tablas '!$AM$4:$AN$1126,2,FALSE),
"")</f>
        <v/>
      </c>
      <c r="X300" t="str">
        <f>IF($C300="OK",TEXT(Plantilla!V311,"#"),"")</f>
        <v/>
      </c>
      <c r="Y300" t="str">
        <f>IF($C300="OK",
   CONCATENATE(YEAR(Plantilla!W311),"-",TEXT(MONTH(Plantilla!W311),"00"),"-",TEXT(DAY(Plantilla!W311),"00")),
"")</f>
        <v/>
      </c>
      <c r="Z300" t="str">
        <f>IF($C300="OK",
   CONCATENATE(YEAR(Plantilla!X311),"-",TEXT(MONTH(Plantilla!X311),"00"),"-",TEXT(DAY(Plantilla!X311),"00")),
"")</f>
        <v/>
      </c>
      <c r="AA300" t="str">
        <f>IF($C300="OK",
   TEXT(VLOOKUP(Plantilla!Y311,'Tablas '!$Q$4:$R$9,2,FALSE),"#"),
"")</f>
        <v/>
      </c>
      <c r="AB300" t="str">
        <f>IF($C300="OK",
   CONCATENATE(YEAR(Plantilla!Z311),"-",TEXT(MONTH(Plantilla!Z311),"00"),"-",TEXT(DAY(Plantilla!Z311),"00")),
"")</f>
        <v/>
      </c>
      <c r="AC300" t="str">
        <f>IF($C300="OK",
   TEXT(VLOOKUP(Plantilla!AA311,'Tablas '!$T$4:$U$13,2,FALSE),"#"),
"")</f>
        <v/>
      </c>
      <c r="AD300" t="str">
        <f>IF($C300="OK",TEXT(Plantilla!AB311,"#"),"")</f>
        <v/>
      </c>
      <c r="AE300" t="str">
        <f>IF($C300="OK",
   IF(Plantilla!AC311&lt;&gt;"",
      TEXT(VLOOKUP(Plantilla!AC311,'Tablas '!$W$4:$X$7,2,FALSE),"#"),
   ""),
"")</f>
        <v/>
      </c>
      <c r="AF300" t="str">
        <f>IF($C300="OK",TEXT(Plantilla!AD311,"#"),"")</f>
        <v/>
      </c>
      <c r="AG300" s="6" t="str">
        <f>IF($C300="OK",_xlfn.NUMBERVALUE(Plantilla!AE311),"")</f>
        <v/>
      </c>
      <c r="AH300" s="4" t="str">
        <f>IF($C300="OK",_xlfn.NUMBERVALUE(Plantilla!AF311),"")</f>
        <v/>
      </c>
      <c r="AI300" s="6" t="str">
        <f>IF($C300="OK",_xlfn.NUMBERVALUE(Plantilla!AG311),"")</f>
        <v/>
      </c>
      <c r="AJ300" s="6" t="str">
        <f>IF($C300="OK",_xlfn.NUMBERVALUE(Plantilla!AH311),"")</f>
        <v/>
      </c>
      <c r="AK300" s="6" t="str">
        <f>IF($C300="OK",_xlfn.NUMBERVALUE(Plantilla!AI311),"")</f>
        <v/>
      </c>
      <c r="AL300" s="6" t="str">
        <f>IF($C300="OK",_xlfn.NUMBERVALUE(Plantilla!AJ311),"")</f>
        <v/>
      </c>
      <c r="AM300" s="4" t="str">
        <f>IF($C300="OK",_xlfn.NUMBERVALUE(Plantilla!AK311),"")</f>
        <v/>
      </c>
      <c r="AN300" s="6" t="str">
        <f>IF($C300="OK",_xlfn.NUMBERVALUE(Plantilla!AL311),"")</f>
        <v/>
      </c>
      <c r="AO300" s="4" t="str">
        <f>IF($C300="OK",_xlfn.NUMBERVALUE(Plantilla!AM311),"")</f>
        <v/>
      </c>
      <c r="AP300" s="6" t="str">
        <f>IF($C300="OK",_xlfn.NUMBERVALUE(Plantilla!AN311),"")</f>
        <v/>
      </c>
      <c r="AQ300" s="4" t="str">
        <f>IF($C300="OK",_xlfn.NUMBERVALUE(Plantilla!AO311),"")</f>
        <v/>
      </c>
      <c r="AR300" s="6" t="str">
        <f>IF($C300="OK",_xlfn.NUMBERVALUE(Plantilla!AP311),"")</f>
        <v/>
      </c>
      <c r="AS300" s="4" t="str">
        <f>IF($C300="OK",_xlfn.NUMBERVALUE(Plantilla!AQ311),"")</f>
        <v/>
      </c>
      <c r="AT300" s="6" t="str">
        <f>IF($C300="OK",_xlfn.NUMBERVALUE(Plantilla!AR311),"")</f>
        <v/>
      </c>
      <c r="AU300" s="4" t="str">
        <f>IF($C300="OK",_xlfn.NUMBERVALUE(Plantilla!AS311),"")</f>
        <v/>
      </c>
      <c r="AV300" s="6" t="str">
        <f>IF($C300="OK",_xlfn.NUMBERVALUE(Plantilla!AT311),"")</f>
        <v/>
      </c>
      <c r="AW300" s="4" t="str">
        <f>IF($C300="OK",_xlfn.NUMBERVALUE(Plantilla!AU311),"")</f>
        <v/>
      </c>
      <c r="AX300" s="6" t="str">
        <f>IF($C300="OK",_xlfn.NUMBERVALUE(Plantilla!AV311),"")</f>
        <v/>
      </c>
      <c r="AY300" s="4" t="str">
        <f>IF($C300="OK",_xlfn.NUMBERVALUE(Plantilla!AW311),"")</f>
        <v/>
      </c>
      <c r="AZ300" s="6" t="str">
        <f>IF($C300="OK",_xlfn.NUMBERVALUE(Plantilla!AX311),"")</f>
        <v/>
      </c>
      <c r="BA300" t="str">
        <f>IF($C300="OK",_xlfn.NUMBERVALUE(Plantilla!AY311),"")</f>
        <v/>
      </c>
      <c r="BB300" t="str">
        <f>IF($C300="OK",_xlfn.NUMBERVALUE(Plantilla!AZ311),"")</f>
        <v/>
      </c>
      <c r="BC300" s="4" t="str">
        <f>IF($C300="OK",_xlfn.NUMBERVALUE(Plantilla!BA311),"")</f>
        <v/>
      </c>
      <c r="BD300" s="6" t="str">
        <f>IF($C300="OK",_xlfn.NUMBERVALUE(Plantilla!BB311),"")</f>
        <v/>
      </c>
      <c r="BE300" s="4" t="str">
        <f>IF($C300="OK",_xlfn.NUMBERVALUE(Plantilla!BC311),"")</f>
        <v/>
      </c>
      <c r="BF300" s="6" t="str">
        <f>IF($C300="OK",_xlfn.NUMBERVALUE(Plantilla!BD311),"")</f>
        <v/>
      </c>
      <c r="BG300" s="4" t="str">
        <f>IF($C300="OK",_xlfn.NUMBERVALUE(Plantilla!BE311),"")</f>
        <v/>
      </c>
      <c r="BH300" s="6" t="str">
        <f>IF($C300="OK",_xlfn.NUMBERVALUE(Plantilla!BF311),"")</f>
        <v/>
      </c>
      <c r="BI300" s="110" t="str">
        <f>IF($C300="OK",_xlfn.NUMBERVALUE(Plantilla!BG311),"")</f>
        <v/>
      </c>
      <c r="BJ300" s="6" t="str">
        <f>IF($C300="OK",_xlfn.NUMBERVALUE(Plantilla!BH311),"")</f>
        <v/>
      </c>
      <c r="BK300" s="109" t="str">
        <f>IF($C300="OK",_xlfn.NUMBERVALUE(Plantilla!BI311),"")</f>
        <v/>
      </c>
      <c r="BL300" s="6" t="str">
        <f>IF($C300="OK",
   IF(Plantilla!BJ311&lt;&gt;"",
      TEXT(VLOOKUP(Plantilla!BJ311,'Tablas '!$Z$4:$AA$6,2,FALSE),"#"),
   ""),
"")</f>
        <v/>
      </c>
      <c r="BM300" s="4" t="str">
        <f>IF($C300="OK",_xlfn.NUMBERVALUE(Plantilla!BK311),"")</f>
        <v/>
      </c>
      <c r="BN300" s="4" t="str">
        <f>IF($C300="OK",_xlfn.NUMBERVALUE(Plantilla!BL311),"")</f>
        <v/>
      </c>
      <c r="BO300" s="6" t="str">
        <f>IF($C300="OK",_xlfn.NUMBERVALUE(Plantilla!BM311),"")</f>
        <v/>
      </c>
      <c r="BP300" s="4" t="str">
        <f>IF($C300="OK",_xlfn.NUMBERVALUE(Plantilla!BN311),"")</f>
        <v/>
      </c>
      <c r="BQ300" s="6" t="str">
        <f>IF($C300="OK",_xlfn.NUMBERVALUE(Plantilla!BO311),"")</f>
        <v/>
      </c>
      <c r="BR300" s="4" t="str">
        <f>IF($C300="OK",_xlfn.NUMBERVALUE(Plantilla!BP311),"")</f>
        <v/>
      </c>
      <c r="BS300" s="6" t="str">
        <f>IF($C300="OK",_xlfn.NUMBERVALUE(Plantilla!BQ311),"")</f>
        <v/>
      </c>
      <c r="BT300" s="4" t="str">
        <f>IF($C300="OK",_xlfn.NUMBERVALUE(Plantilla!BR311),"")</f>
        <v/>
      </c>
      <c r="BU300" s="6" t="str">
        <f>IF($C300="OK",_xlfn.NUMBERVALUE(Plantilla!BS311),"")</f>
        <v/>
      </c>
      <c r="BV300" s="6" t="str">
        <f>IF($C300="OK",_xlfn.NUMBERVALUE(Plantilla!BT311),"")</f>
        <v/>
      </c>
      <c r="BW300" s="6" t="str">
        <f>IF($C300="OK",_xlfn.NUMBERVALUE(Plantilla!BU311),"")</f>
        <v/>
      </c>
      <c r="BX300" s="6" t="str">
        <f>IF($C300="OK",_xlfn.NUMBERVALUE(Plantilla!BV311),"")</f>
        <v/>
      </c>
      <c r="BY300" s="6" t="str">
        <f>IF($C300="OK",_xlfn.NUMBERVALUE(Plantilla!BW311),"")</f>
        <v/>
      </c>
      <c r="BZ300" s="6" t="str">
        <f>IF($C300="OK",_xlfn.NUMBERVALUE(Plantilla!BX311),"")</f>
        <v/>
      </c>
      <c r="CA300" s="6" t="str">
        <f>IF($C300="OK",_xlfn.NUMBERVALUE(Plantilla!BY311),"")</f>
        <v/>
      </c>
      <c r="CB300" s="6" t="str">
        <f>IF($C300="OK",_xlfn.NUMBERVALUE(Plantilla!BZ311),"")</f>
        <v/>
      </c>
      <c r="CC300" s="6" t="str">
        <f>IF($C300="OK",_xlfn.NUMBERVALUE(Plantilla!CA311),"")</f>
        <v/>
      </c>
      <c r="CD300" s="6" t="str">
        <f>IF($C300="OK",_xlfn.NUMBERVALUE(Plantilla!CB311),"")</f>
        <v/>
      </c>
      <c r="CE300" s="6" t="str">
        <f>IF($C300="OK",_xlfn.NUMBERVALUE(Plantilla!CC311),"")</f>
        <v/>
      </c>
      <c r="CF300" s="4" t="str">
        <f>IF($C300="OK",_xlfn.NUMBERVALUE(Plantilla!CD311),"")</f>
        <v/>
      </c>
      <c r="CG300" s="6" t="str">
        <f>IF($C300="OK",_xlfn.NUMBERVALUE(Plantilla!CE311),"")</f>
        <v/>
      </c>
      <c r="CH300" s="6" t="str">
        <f>IF($C300="OK",_xlfn.NUMBERVALUE(Plantilla!CF311),"")</f>
        <v/>
      </c>
      <c r="CI300" s="6" t="str">
        <f>IF($C300="OK",_xlfn.NUMBERVALUE(Plantilla!CG311),"")</f>
        <v/>
      </c>
      <c r="CJ300" s="6" t="str">
        <f>IF($C300="OK",_xlfn.NUMBERVALUE(Plantilla!CH311),"")</f>
        <v/>
      </c>
      <c r="CK300" s="6" t="str">
        <f>IF($C300="OK",_xlfn.NUMBERVALUE(Plantilla!CI311),"")</f>
        <v/>
      </c>
      <c r="CL300" s="6" t="str">
        <f>IF($C300="OK",_xlfn.NUMBERVALUE(Plantilla!CJ311),"")</f>
        <v/>
      </c>
      <c r="CM300" t="str">
        <f>IF($C300="OK",TEXT(Plantilla!CK311,"#"),"")</f>
        <v/>
      </c>
      <c r="CN300" s="6" t="str">
        <f>IF($C300="OK",_xlfn.NUMBERVALUE(Plantilla!CL311),"")</f>
        <v/>
      </c>
      <c r="CO300" s="6" t="str">
        <f>IF($C300="OK",_xlfn.NUMBERVALUE(Plantilla!CM311),"")</f>
        <v/>
      </c>
      <c r="CP300" s="110" t="str">
        <f>IF($C300="OK",_xlfn.NUMBERVALUE(Plantilla!CN311),"")</f>
        <v/>
      </c>
      <c r="CQ300" s="6" t="str">
        <f>IF($C300="OK",_xlfn.NUMBERVALUE(Plantilla!CO311),"")</f>
        <v/>
      </c>
      <c r="CR300" s="109" t="str">
        <f>IF($C300="OK",_xlfn.NUMBERVALUE(Plantilla!CP311),"")</f>
        <v/>
      </c>
      <c r="CS300" s="110" t="str">
        <f>IF($C300="OK",_xlfn.NUMBERVALUE(Plantilla!CQ311),"")</f>
        <v/>
      </c>
      <c r="CT300" s="6" t="str">
        <f>IF($C300="OK",_xlfn.NUMBERVALUE(Plantilla!CR311),"")</f>
        <v/>
      </c>
      <c r="CU300" s="109" t="str">
        <f>IF($C300="OK",_xlfn.NUMBERVALUE(Plantilla!CS311),"")</f>
        <v/>
      </c>
      <c r="CV300" s="110" t="str">
        <f>IF($C300="OK",_xlfn.NUMBERVALUE(Plantilla!CT311),"")</f>
        <v/>
      </c>
      <c r="CW300" s="6" t="str">
        <f>IF($C300="OK",_xlfn.NUMBERVALUE(Plantilla!CU311),"")</f>
        <v/>
      </c>
      <c r="CX300" s="82" t="str">
        <f>IF($C300="OK",_xlfn.NUMBERVALUE(Plantilla!CV311),"")</f>
        <v/>
      </c>
      <c r="CY300" s="6" t="str">
        <f>IF($C300="OK",_xlfn.NUMBERVALUE(Plantilla!CW311),"")</f>
        <v/>
      </c>
      <c r="CZ300" s="82" t="str">
        <f>IF($C300="OK",_xlfn.NUMBERVALUE(Plantilla!CX311),"")</f>
        <v/>
      </c>
      <c r="DA300" s="6" t="str">
        <f>IF($C300="OK",_xlfn.NUMBERVALUE(Plantilla!CY311),"")</f>
        <v/>
      </c>
      <c r="DB300" s="109" t="str">
        <f>IF($C300="OK",_xlfn.NUMBERVALUE(Plantilla!CZ311),"")</f>
        <v/>
      </c>
      <c r="DC300" s="6" t="str">
        <f>IF($C300="OK",_xlfn.NUMBERVALUE(Plantilla!DA311),"")</f>
        <v/>
      </c>
      <c r="DD300" s="6" t="str">
        <f>IF($C300="OK",TEXT(Plantilla!DB311,"#"),"")</f>
        <v/>
      </c>
      <c r="DE300" s="6" t="str">
        <f>IF($C300="OK",_xlfn.NUMBERVALUE(Plantilla!DC311),"")</f>
        <v/>
      </c>
      <c r="DF300" s="4" t="str">
        <f>IF($C300="OK",_xlfn.NUMBERVALUE(Plantilla!DD311),"")</f>
        <v/>
      </c>
      <c r="DG300" s="6" t="str">
        <f>IF($C300="OK",_xlfn.NUMBERVALUE(Plantilla!DE311),"")</f>
        <v/>
      </c>
      <c r="DH300" s="6" t="str">
        <f>IF($C300="OK",_xlfn.NUMBERVALUE(Plantilla!DF311),"")</f>
        <v/>
      </c>
      <c r="DI300" s="6" t="str">
        <f>IF($C300="OK",_xlfn.NUMBERVALUE(Plantilla!DG311),"")</f>
        <v/>
      </c>
      <c r="DJ300" s="6" t="str">
        <f>IF($C300="OK",_xlfn.NUMBERVALUE(Plantilla!DH311),"")</f>
        <v/>
      </c>
      <c r="DK300" s="6" t="str">
        <f>IF($C300="OK",_xlfn.NUMBERVALUE(Plantilla!DI311),"")</f>
        <v/>
      </c>
      <c r="DL300" s="6" t="str">
        <f>IF($C300="OK",_xlfn.NUMBERVALUE(Plantilla!DJ311),"")</f>
        <v/>
      </c>
      <c r="DM300" s="6" t="str">
        <f>IF($C300="OK",_xlfn.NUMBERVALUE(Plantilla!DK311),"")</f>
        <v/>
      </c>
      <c r="DN300" s="6" t="str">
        <f>IF($C300="OK",_xlfn.NUMBERVALUE(Plantilla!DL311),"")</f>
        <v/>
      </c>
      <c r="DO300" s="6" t="str">
        <f>IF($C300="OK",_xlfn.NUMBERVALUE(Plantilla!DM311),"")</f>
        <v/>
      </c>
      <c r="DP300" s="6" t="str">
        <f>IF($C300="OK",_xlfn.NUMBERVALUE(Plantilla!DN311),"")</f>
        <v/>
      </c>
      <c r="DQ300" s="6" t="str">
        <f>IF($C300="OK",_xlfn.NUMBERVALUE(Plantilla!DO311),"")</f>
        <v/>
      </c>
      <c r="DR300" s="6" t="str">
        <f>IF($C300="OK",_xlfn.NUMBERVALUE(Plantilla!DP311),"")</f>
        <v/>
      </c>
      <c r="DS300" t="str">
        <f>IF($C300="OK",TEXT(Plantilla!DR311,"#"),"")</f>
        <v/>
      </c>
      <c r="DT300" s="6"/>
    </row>
    <row r="301" spans="1:124" x14ac:dyDescent="0.25">
      <c r="A301" t="str">
        <f>IF(Plantilla!$I$6="¡Perfecto!, Guarda el archivo y adjúntalo a tu interfaz de Nómina Electrónica","OK","Error")</f>
        <v>OK</v>
      </c>
      <c r="B301" t="str">
        <f>IF(Plantilla!$I$6="¡Perfecto!, Guarda el archivo y adjúntalo a tu interfaz de Nómina Electrónica",MID(Plantilla!$D$2,SEARCH("V",Plantilla!$D$2),10),"")</f>
        <v>V2.0</v>
      </c>
      <c r="C301" t="str">
        <f>Plantilla!C312</f>
        <v/>
      </c>
      <c r="D301" t="str">
        <f>IF($C301="OK",Plantilla!B312,"")</f>
        <v/>
      </c>
      <c r="E301" t="str">
        <f>IF($C301="OK",
   VLOOKUP(Plantilla!$E$4,'Tablas '!$AP$4:$AT$6,5,FALSE),
"")</f>
        <v/>
      </c>
      <c r="F301" t="str">
        <f>IF($C301="OK",TEXT(Plantilla!D312,"#"),"")</f>
        <v/>
      </c>
      <c r="G301" t="str">
        <f>IF($C301="OK",
   VLOOKUP(Plantilla!E312,'Tablas '!$B$4:$C$14,2,FALSE),
"")</f>
        <v/>
      </c>
      <c r="H301" t="str">
        <f>IF($C301="OK",TEXT(Plantilla!F312,"#"),"")</f>
        <v/>
      </c>
      <c r="I301" t="str">
        <f>IF($C301="OK",TEXT(Plantilla!G312,"#"),"")</f>
        <v/>
      </c>
      <c r="J301" t="str">
        <f>IF($C301="OK",TEXT(Plantilla!H312,"#"),"")</f>
        <v/>
      </c>
      <c r="K301" t="str">
        <f>IF($C301="OK",TEXT(Plantilla!I312,"#"),"")</f>
        <v/>
      </c>
      <c r="L301" t="str">
        <f>IF($C301="OK",TEXT(Plantilla!J312,"#"),"")</f>
        <v/>
      </c>
      <c r="M301" t="str">
        <f>IF($C301="OK",TEXT(Plantilla!K312,"#"),"")</f>
        <v/>
      </c>
      <c r="N301" t="str">
        <f>IF($C301="OK",
   CONCATENATE(YEAR(Plantilla!L312),"-",TEXT(MONTH(Plantilla!L312),"00"),"-",TEXT(DAY(Plantilla!L312),"00")),
"")</f>
        <v/>
      </c>
      <c r="O301" t="str">
        <f>IF($C301="OK",_xlfn.NUMBERVALUE(Plantilla!M312),"")</f>
        <v/>
      </c>
      <c r="P301" t="str">
        <f>IF($C301="OK",
   IF(Plantilla!N312&lt;&gt;"",
      CONCATENATE(YEAR(Plantilla!N312),"-",TEXT(MONTH(Plantilla!N312),"00"),"-",TEXT(DAY(Plantilla!N312),"00")),
   ""),
"")</f>
        <v/>
      </c>
      <c r="Q301" t="str">
        <f>IF($C301="OK",
   VLOOKUP(Plantilla!O312,'Tablas '!$E$4:$F$19,2,FALSE),
"")</f>
        <v/>
      </c>
      <c r="R301" t="str">
        <f>IF($C301="OK",
   VLOOKUP(Plantilla!P312,'Tablas '!$H$4:$I$5,2,FALSE),
"")</f>
        <v/>
      </c>
      <c r="S301" t="str">
        <f>IF($C301="OK",
   VLOOKUP(Plantilla!Q312,'Tablas '!$K$4:$L$8,2,FALSE),
"")</f>
        <v/>
      </c>
      <c r="T301" t="str">
        <f>IF($C301="OK",
   VLOOKUP(Plantilla!R312,'Tablas '!$AE$4:$AF$6,2,FALSE),
"")</f>
        <v/>
      </c>
      <c r="U301" t="str">
        <f>IF($C301="OK",
   VLOOKUP(Plantilla!S312,'Tablas '!$AE$4:$AF$6,2,FALSE),
"")</f>
        <v/>
      </c>
      <c r="V301" t="str">
        <f>IF($C301="OK",TEXT(Plantilla!T312,"#"),"")</f>
        <v/>
      </c>
      <c r="W301" s="84" t="str">
        <f>IF($C301="OK",
   VLOOKUP(Plantilla!U312,'Tablas '!$AM$4:$AN$1126,2,FALSE),
"")</f>
        <v/>
      </c>
      <c r="X301" t="str">
        <f>IF($C301="OK",TEXT(Plantilla!V312,"#"),"")</f>
        <v/>
      </c>
      <c r="Y301" t="str">
        <f>IF($C301="OK",
   CONCATENATE(YEAR(Plantilla!W312),"-",TEXT(MONTH(Plantilla!W312),"00"),"-",TEXT(DAY(Plantilla!W312),"00")),
"")</f>
        <v/>
      </c>
      <c r="Z301" t="str">
        <f>IF($C301="OK",
   CONCATENATE(YEAR(Plantilla!X312),"-",TEXT(MONTH(Plantilla!X312),"00"),"-",TEXT(DAY(Plantilla!X312),"00")),
"")</f>
        <v/>
      </c>
      <c r="AA301" t="str">
        <f>IF($C301="OK",
   TEXT(VLOOKUP(Plantilla!Y312,'Tablas '!$Q$4:$R$9,2,FALSE),"#"),
"")</f>
        <v/>
      </c>
      <c r="AB301" t="str">
        <f>IF($C301="OK",
   CONCATENATE(YEAR(Plantilla!Z312),"-",TEXT(MONTH(Plantilla!Z312),"00"),"-",TEXT(DAY(Plantilla!Z312),"00")),
"")</f>
        <v/>
      </c>
      <c r="AC301" t="str">
        <f>IF($C301="OK",
   TEXT(VLOOKUP(Plantilla!AA312,'Tablas '!$T$4:$U$13,2,FALSE),"#"),
"")</f>
        <v/>
      </c>
      <c r="AD301" t="str">
        <f>IF($C301="OK",TEXT(Plantilla!AB312,"#"),"")</f>
        <v/>
      </c>
      <c r="AE301" t="str">
        <f>IF($C301="OK",
   IF(Plantilla!AC312&lt;&gt;"",
      TEXT(VLOOKUP(Plantilla!AC312,'Tablas '!$W$4:$X$7,2,FALSE),"#"),
   ""),
"")</f>
        <v/>
      </c>
      <c r="AF301" t="str">
        <f>IF($C301="OK",TEXT(Plantilla!AD312,"#"),"")</f>
        <v/>
      </c>
      <c r="AG301" s="6" t="str">
        <f>IF($C301="OK",_xlfn.NUMBERVALUE(Plantilla!AE312),"")</f>
        <v/>
      </c>
      <c r="AH301" s="4" t="str">
        <f>IF($C301="OK",_xlfn.NUMBERVALUE(Plantilla!AF312),"")</f>
        <v/>
      </c>
      <c r="AI301" s="6" t="str">
        <f>IF($C301="OK",_xlfn.NUMBERVALUE(Plantilla!AG312),"")</f>
        <v/>
      </c>
      <c r="AJ301" s="6" t="str">
        <f>IF($C301="OK",_xlfn.NUMBERVALUE(Plantilla!AH312),"")</f>
        <v/>
      </c>
      <c r="AK301" s="6" t="str">
        <f>IF($C301="OK",_xlfn.NUMBERVALUE(Plantilla!AI312),"")</f>
        <v/>
      </c>
      <c r="AL301" s="6" t="str">
        <f>IF($C301="OK",_xlfn.NUMBERVALUE(Plantilla!AJ312),"")</f>
        <v/>
      </c>
      <c r="AM301" s="4" t="str">
        <f>IF($C301="OK",_xlfn.NUMBERVALUE(Plantilla!AK312),"")</f>
        <v/>
      </c>
      <c r="AN301" s="6" t="str">
        <f>IF($C301="OK",_xlfn.NUMBERVALUE(Plantilla!AL312),"")</f>
        <v/>
      </c>
      <c r="AO301" s="4" t="str">
        <f>IF($C301="OK",_xlfn.NUMBERVALUE(Plantilla!AM312),"")</f>
        <v/>
      </c>
      <c r="AP301" s="6" t="str">
        <f>IF($C301="OK",_xlfn.NUMBERVALUE(Plantilla!AN312),"")</f>
        <v/>
      </c>
      <c r="AQ301" s="4" t="str">
        <f>IF($C301="OK",_xlfn.NUMBERVALUE(Plantilla!AO312),"")</f>
        <v/>
      </c>
      <c r="AR301" s="6" t="str">
        <f>IF($C301="OK",_xlfn.NUMBERVALUE(Plantilla!AP312),"")</f>
        <v/>
      </c>
      <c r="AS301" s="4" t="str">
        <f>IF($C301="OK",_xlfn.NUMBERVALUE(Plantilla!AQ312),"")</f>
        <v/>
      </c>
      <c r="AT301" s="6" t="str">
        <f>IF($C301="OK",_xlfn.NUMBERVALUE(Plantilla!AR312),"")</f>
        <v/>
      </c>
      <c r="AU301" s="4" t="str">
        <f>IF($C301="OK",_xlfn.NUMBERVALUE(Plantilla!AS312),"")</f>
        <v/>
      </c>
      <c r="AV301" s="6" t="str">
        <f>IF($C301="OK",_xlfn.NUMBERVALUE(Plantilla!AT312),"")</f>
        <v/>
      </c>
      <c r="AW301" s="4" t="str">
        <f>IF($C301="OK",_xlfn.NUMBERVALUE(Plantilla!AU312),"")</f>
        <v/>
      </c>
      <c r="AX301" s="6" t="str">
        <f>IF($C301="OK",_xlfn.NUMBERVALUE(Plantilla!AV312),"")</f>
        <v/>
      </c>
      <c r="AY301" s="4" t="str">
        <f>IF($C301="OK",_xlfn.NUMBERVALUE(Plantilla!AW312),"")</f>
        <v/>
      </c>
      <c r="AZ301" s="6" t="str">
        <f>IF($C301="OK",_xlfn.NUMBERVALUE(Plantilla!AX312),"")</f>
        <v/>
      </c>
      <c r="BA301" t="str">
        <f>IF($C301="OK",_xlfn.NUMBERVALUE(Plantilla!AY312),"")</f>
        <v/>
      </c>
      <c r="BB301" t="str">
        <f>IF($C301="OK",_xlfn.NUMBERVALUE(Plantilla!AZ312),"")</f>
        <v/>
      </c>
      <c r="BC301" s="4" t="str">
        <f>IF($C301="OK",_xlfn.NUMBERVALUE(Plantilla!BA312),"")</f>
        <v/>
      </c>
      <c r="BD301" s="6" t="str">
        <f>IF($C301="OK",_xlfn.NUMBERVALUE(Plantilla!BB312),"")</f>
        <v/>
      </c>
      <c r="BE301" s="4" t="str">
        <f>IF($C301="OK",_xlfn.NUMBERVALUE(Plantilla!BC312),"")</f>
        <v/>
      </c>
      <c r="BF301" s="6" t="str">
        <f>IF($C301="OK",_xlfn.NUMBERVALUE(Plantilla!BD312),"")</f>
        <v/>
      </c>
      <c r="BG301" s="4" t="str">
        <f>IF($C301="OK",_xlfn.NUMBERVALUE(Plantilla!BE312),"")</f>
        <v/>
      </c>
      <c r="BH301" s="6" t="str">
        <f>IF($C301="OK",_xlfn.NUMBERVALUE(Plantilla!BF312),"")</f>
        <v/>
      </c>
      <c r="BI301" s="110" t="str">
        <f>IF($C301="OK",_xlfn.NUMBERVALUE(Plantilla!BG312),"")</f>
        <v/>
      </c>
      <c r="BJ301" s="6" t="str">
        <f>IF($C301="OK",_xlfn.NUMBERVALUE(Plantilla!BH312),"")</f>
        <v/>
      </c>
      <c r="BK301" s="109" t="str">
        <f>IF($C301="OK",_xlfn.NUMBERVALUE(Plantilla!BI312),"")</f>
        <v/>
      </c>
      <c r="BL301" s="6" t="str">
        <f>IF($C301="OK",
   IF(Plantilla!BJ312&lt;&gt;"",
      TEXT(VLOOKUP(Plantilla!BJ312,'Tablas '!$Z$4:$AA$6,2,FALSE),"#"),
   ""),
"")</f>
        <v/>
      </c>
      <c r="BM301" s="4" t="str">
        <f>IF($C301="OK",_xlfn.NUMBERVALUE(Plantilla!BK312),"")</f>
        <v/>
      </c>
      <c r="BN301" s="4" t="str">
        <f>IF($C301="OK",_xlfn.NUMBERVALUE(Plantilla!BL312),"")</f>
        <v/>
      </c>
      <c r="BO301" s="6" t="str">
        <f>IF($C301="OK",_xlfn.NUMBERVALUE(Plantilla!BM312),"")</f>
        <v/>
      </c>
      <c r="BP301" s="4" t="str">
        <f>IF($C301="OK",_xlfn.NUMBERVALUE(Plantilla!BN312),"")</f>
        <v/>
      </c>
      <c r="BQ301" s="6" t="str">
        <f>IF($C301="OK",_xlfn.NUMBERVALUE(Plantilla!BO312),"")</f>
        <v/>
      </c>
      <c r="BR301" s="4" t="str">
        <f>IF($C301="OK",_xlfn.NUMBERVALUE(Plantilla!BP312),"")</f>
        <v/>
      </c>
      <c r="BS301" s="6" t="str">
        <f>IF($C301="OK",_xlfn.NUMBERVALUE(Plantilla!BQ312),"")</f>
        <v/>
      </c>
      <c r="BT301" s="4" t="str">
        <f>IF($C301="OK",_xlfn.NUMBERVALUE(Plantilla!BR312),"")</f>
        <v/>
      </c>
      <c r="BU301" s="6" t="str">
        <f>IF($C301="OK",_xlfn.NUMBERVALUE(Plantilla!BS312),"")</f>
        <v/>
      </c>
      <c r="BV301" s="6" t="str">
        <f>IF($C301="OK",_xlfn.NUMBERVALUE(Plantilla!BT312),"")</f>
        <v/>
      </c>
      <c r="BW301" s="6" t="str">
        <f>IF($C301="OK",_xlfn.NUMBERVALUE(Plantilla!BU312),"")</f>
        <v/>
      </c>
      <c r="BX301" s="6" t="str">
        <f>IF($C301="OK",_xlfn.NUMBERVALUE(Plantilla!BV312),"")</f>
        <v/>
      </c>
      <c r="BY301" s="6" t="str">
        <f>IF($C301="OK",_xlfn.NUMBERVALUE(Plantilla!BW312),"")</f>
        <v/>
      </c>
      <c r="BZ301" s="6" t="str">
        <f>IF($C301="OK",_xlfn.NUMBERVALUE(Plantilla!BX312),"")</f>
        <v/>
      </c>
      <c r="CA301" s="6" t="str">
        <f>IF($C301="OK",_xlfn.NUMBERVALUE(Plantilla!BY312),"")</f>
        <v/>
      </c>
      <c r="CB301" s="6" t="str">
        <f>IF($C301="OK",_xlfn.NUMBERVALUE(Plantilla!BZ312),"")</f>
        <v/>
      </c>
      <c r="CC301" s="6" t="str">
        <f>IF($C301="OK",_xlfn.NUMBERVALUE(Plantilla!CA312),"")</f>
        <v/>
      </c>
      <c r="CD301" s="6" t="str">
        <f>IF($C301="OK",_xlfn.NUMBERVALUE(Plantilla!CB312),"")</f>
        <v/>
      </c>
      <c r="CE301" s="6" t="str">
        <f>IF($C301="OK",_xlfn.NUMBERVALUE(Plantilla!CC312),"")</f>
        <v/>
      </c>
      <c r="CF301" s="4" t="str">
        <f>IF($C301="OK",_xlfn.NUMBERVALUE(Plantilla!CD312),"")</f>
        <v/>
      </c>
      <c r="CG301" s="6" t="str">
        <f>IF($C301="OK",_xlfn.NUMBERVALUE(Plantilla!CE312),"")</f>
        <v/>
      </c>
      <c r="CH301" s="6" t="str">
        <f>IF($C301="OK",_xlfn.NUMBERVALUE(Plantilla!CF312),"")</f>
        <v/>
      </c>
      <c r="CI301" s="6" t="str">
        <f>IF($C301="OK",_xlfn.NUMBERVALUE(Plantilla!CG312),"")</f>
        <v/>
      </c>
      <c r="CJ301" s="6" t="str">
        <f>IF($C301="OK",_xlfn.NUMBERVALUE(Plantilla!CH312),"")</f>
        <v/>
      </c>
      <c r="CK301" s="6" t="str">
        <f>IF($C301="OK",_xlfn.NUMBERVALUE(Plantilla!CI312),"")</f>
        <v/>
      </c>
      <c r="CL301" s="6" t="str">
        <f>IF($C301="OK",_xlfn.NUMBERVALUE(Plantilla!CJ312),"")</f>
        <v/>
      </c>
      <c r="CM301" t="str">
        <f>IF($C301="OK",TEXT(Plantilla!CK312,"#"),"")</f>
        <v/>
      </c>
      <c r="CN301" s="6" t="str">
        <f>IF($C301="OK",_xlfn.NUMBERVALUE(Plantilla!CL312),"")</f>
        <v/>
      </c>
      <c r="CO301" s="6" t="str">
        <f>IF($C301="OK",_xlfn.NUMBERVALUE(Plantilla!CM312),"")</f>
        <v/>
      </c>
      <c r="CP301" s="110" t="str">
        <f>IF($C301="OK",_xlfn.NUMBERVALUE(Plantilla!CN312),"")</f>
        <v/>
      </c>
      <c r="CQ301" s="6" t="str">
        <f>IF($C301="OK",_xlfn.NUMBERVALUE(Plantilla!CO312),"")</f>
        <v/>
      </c>
      <c r="CR301" s="109" t="str">
        <f>IF($C301="OK",_xlfn.NUMBERVALUE(Plantilla!CP312),"")</f>
        <v/>
      </c>
      <c r="CS301" s="110" t="str">
        <f>IF($C301="OK",_xlfn.NUMBERVALUE(Plantilla!CQ312),"")</f>
        <v/>
      </c>
      <c r="CT301" s="6" t="str">
        <f>IF($C301="OK",_xlfn.NUMBERVALUE(Plantilla!CR312),"")</f>
        <v/>
      </c>
      <c r="CU301" s="109" t="str">
        <f>IF($C301="OK",_xlfn.NUMBERVALUE(Plantilla!CS312),"")</f>
        <v/>
      </c>
      <c r="CV301" s="110" t="str">
        <f>IF($C301="OK",_xlfn.NUMBERVALUE(Plantilla!CT312),"")</f>
        <v/>
      </c>
      <c r="CW301" s="6" t="str">
        <f>IF($C301="OK",_xlfn.NUMBERVALUE(Plantilla!CU312),"")</f>
        <v/>
      </c>
      <c r="CX301" s="82" t="str">
        <f>IF($C301="OK",_xlfn.NUMBERVALUE(Plantilla!CV312),"")</f>
        <v/>
      </c>
      <c r="CY301" s="6" t="str">
        <f>IF($C301="OK",_xlfn.NUMBERVALUE(Plantilla!CW312),"")</f>
        <v/>
      </c>
      <c r="CZ301" s="82" t="str">
        <f>IF($C301="OK",_xlfn.NUMBERVALUE(Plantilla!CX312),"")</f>
        <v/>
      </c>
      <c r="DA301" s="6" t="str">
        <f>IF($C301="OK",_xlfn.NUMBERVALUE(Plantilla!CY312),"")</f>
        <v/>
      </c>
      <c r="DB301" s="109" t="str">
        <f>IF($C301="OK",_xlfn.NUMBERVALUE(Plantilla!CZ312),"")</f>
        <v/>
      </c>
      <c r="DC301" s="6" t="str">
        <f>IF($C301="OK",_xlfn.NUMBERVALUE(Plantilla!DA312),"")</f>
        <v/>
      </c>
      <c r="DD301" s="6" t="str">
        <f>IF($C301="OK",TEXT(Plantilla!DB312,"#"),"")</f>
        <v/>
      </c>
      <c r="DE301" s="6" t="str">
        <f>IF($C301="OK",_xlfn.NUMBERVALUE(Plantilla!DC312),"")</f>
        <v/>
      </c>
      <c r="DF301" s="4" t="str">
        <f>IF($C301="OK",_xlfn.NUMBERVALUE(Plantilla!DD312),"")</f>
        <v/>
      </c>
      <c r="DG301" s="6" t="str">
        <f>IF($C301="OK",_xlfn.NUMBERVALUE(Plantilla!DE312),"")</f>
        <v/>
      </c>
      <c r="DH301" s="6" t="str">
        <f>IF($C301="OK",_xlfn.NUMBERVALUE(Plantilla!DF312),"")</f>
        <v/>
      </c>
      <c r="DI301" s="6" t="str">
        <f>IF($C301="OK",_xlfn.NUMBERVALUE(Plantilla!DG312),"")</f>
        <v/>
      </c>
      <c r="DJ301" s="6" t="str">
        <f>IF($C301="OK",_xlfn.NUMBERVALUE(Plantilla!DH312),"")</f>
        <v/>
      </c>
      <c r="DK301" s="6" t="str">
        <f>IF($C301="OK",_xlfn.NUMBERVALUE(Plantilla!DI312),"")</f>
        <v/>
      </c>
      <c r="DL301" s="6" t="str">
        <f>IF($C301="OK",_xlfn.NUMBERVALUE(Plantilla!DJ312),"")</f>
        <v/>
      </c>
      <c r="DM301" s="6" t="str">
        <f>IF($C301="OK",_xlfn.NUMBERVALUE(Plantilla!DK312),"")</f>
        <v/>
      </c>
      <c r="DN301" s="6" t="str">
        <f>IF($C301="OK",_xlfn.NUMBERVALUE(Plantilla!DL312),"")</f>
        <v/>
      </c>
      <c r="DO301" s="6" t="str">
        <f>IF($C301="OK",_xlfn.NUMBERVALUE(Plantilla!DM312),"")</f>
        <v/>
      </c>
      <c r="DP301" s="6" t="str">
        <f>IF($C301="OK",_xlfn.NUMBERVALUE(Plantilla!DN312),"")</f>
        <v/>
      </c>
      <c r="DQ301" s="6" t="str">
        <f>IF($C301="OK",_xlfn.NUMBERVALUE(Plantilla!DO312),"")</f>
        <v/>
      </c>
      <c r="DR301" s="6" t="str">
        <f>IF($C301="OK",_xlfn.NUMBERVALUE(Plantilla!DP312),"")</f>
        <v/>
      </c>
      <c r="DS301" t="str">
        <f>IF($C301="OK",TEXT(Plantilla!DR312,"#"),"")</f>
        <v/>
      </c>
      <c r="DT301" s="6"/>
    </row>
    <row r="302" spans="1:124" x14ac:dyDescent="0.25">
      <c r="A302" t="str">
        <f>IF(Plantilla!$I$6="¡Perfecto!, Guarda el archivo y adjúntalo a tu interfaz de Nómina Electrónica","OK","Error")</f>
        <v>OK</v>
      </c>
      <c r="B302" t="str">
        <f>IF(Plantilla!$I$6="¡Perfecto!, Guarda el archivo y adjúntalo a tu interfaz de Nómina Electrónica",MID(Plantilla!$D$2,SEARCH("V",Plantilla!$D$2),10),"")</f>
        <v>V2.0</v>
      </c>
      <c r="C302" t="str">
        <f>Plantilla!C313</f>
        <v/>
      </c>
      <c r="D302" t="str">
        <f>IF($C302="OK",Plantilla!B313,"")</f>
        <v/>
      </c>
      <c r="E302" t="str">
        <f>IF($C302="OK",
   VLOOKUP(Plantilla!$E$4,'Tablas '!$AP$4:$AT$6,5,FALSE),
"")</f>
        <v/>
      </c>
      <c r="F302" t="str">
        <f>IF($C302="OK",TEXT(Plantilla!D313,"#"),"")</f>
        <v/>
      </c>
      <c r="G302" t="str">
        <f>IF($C302="OK",
   VLOOKUP(Plantilla!E313,'Tablas '!$B$4:$C$14,2,FALSE),
"")</f>
        <v/>
      </c>
      <c r="H302" t="str">
        <f>IF($C302="OK",TEXT(Plantilla!F313,"#"),"")</f>
        <v/>
      </c>
      <c r="I302" t="str">
        <f>IF($C302="OK",TEXT(Plantilla!G313,"#"),"")</f>
        <v/>
      </c>
      <c r="J302" t="str">
        <f>IF($C302="OK",TEXT(Plantilla!H313,"#"),"")</f>
        <v/>
      </c>
      <c r="K302" t="str">
        <f>IF($C302="OK",TEXT(Plantilla!I313,"#"),"")</f>
        <v/>
      </c>
      <c r="L302" t="str">
        <f>IF($C302="OK",TEXT(Plantilla!J313,"#"),"")</f>
        <v/>
      </c>
      <c r="M302" t="str">
        <f>IF($C302="OK",TEXT(Plantilla!K313,"#"),"")</f>
        <v/>
      </c>
      <c r="N302" t="str">
        <f>IF($C302="OK",
   CONCATENATE(YEAR(Plantilla!L313),"-",TEXT(MONTH(Plantilla!L313),"00"),"-",TEXT(DAY(Plantilla!L313),"00")),
"")</f>
        <v/>
      </c>
      <c r="O302" t="str">
        <f>IF($C302="OK",_xlfn.NUMBERVALUE(Plantilla!M313),"")</f>
        <v/>
      </c>
      <c r="P302" t="str">
        <f>IF($C302="OK",
   IF(Plantilla!N313&lt;&gt;"",
      CONCATENATE(YEAR(Plantilla!N313),"-",TEXT(MONTH(Plantilla!N313),"00"),"-",TEXT(DAY(Plantilla!N313),"00")),
   ""),
"")</f>
        <v/>
      </c>
      <c r="Q302" t="str">
        <f>IF($C302="OK",
   VLOOKUP(Plantilla!O313,'Tablas '!$E$4:$F$19,2,FALSE),
"")</f>
        <v/>
      </c>
      <c r="R302" t="str">
        <f>IF($C302="OK",
   VLOOKUP(Plantilla!P313,'Tablas '!$H$4:$I$5,2,FALSE),
"")</f>
        <v/>
      </c>
      <c r="S302" t="str">
        <f>IF($C302="OK",
   VLOOKUP(Plantilla!Q313,'Tablas '!$K$4:$L$8,2,FALSE),
"")</f>
        <v/>
      </c>
      <c r="T302" t="str">
        <f>IF($C302="OK",
   VLOOKUP(Plantilla!R313,'Tablas '!$AE$4:$AF$6,2,FALSE),
"")</f>
        <v/>
      </c>
      <c r="U302" t="str">
        <f>IF($C302="OK",
   VLOOKUP(Plantilla!S313,'Tablas '!$AE$4:$AF$6,2,FALSE),
"")</f>
        <v/>
      </c>
      <c r="V302" t="str">
        <f>IF($C302="OK",TEXT(Plantilla!T313,"#"),"")</f>
        <v/>
      </c>
      <c r="W302" s="84" t="str">
        <f>IF($C302="OK",
   VLOOKUP(Plantilla!U313,'Tablas '!$AM$4:$AN$1126,2,FALSE),
"")</f>
        <v/>
      </c>
      <c r="X302" t="str">
        <f>IF($C302="OK",TEXT(Plantilla!V313,"#"),"")</f>
        <v/>
      </c>
      <c r="Y302" t="str">
        <f>IF($C302="OK",
   CONCATENATE(YEAR(Plantilla!W313),"-",TEXT(MONTH(Plantilla!W313),"00"),"-",TEXT(DAY(Plantilla!W313),"00")),
"")</f>
        <v/>
      </c>
      <c r="Z302" t="str">
        <f>IF($C302="OK",
   CONCATENATE(YEAR(Plantilla!X313),"-",TEXT(MONTH(Plantilla!X313),"00"),"-",TEXT(DAY(Plantilla!X313),"00")),
"")</f>
        <v/>
      </c>
      <c r="AA302" t="str">
        <f>IF($C302="OK",
   TEXT(VLOOKUP(Plantilla!Y313,'Tablas '!$Q$4:$R$9,2,FALSE),"#"),
"")</f>
        <v/>
      </c>
      <c r="AB302" t="str">
        <f>IF($C302="OK",
   CONCATENATE(YEAR(Plantilla!Z313),"-",TEXT(MONTH(Plantilla!Z313),"00"),"-",TEXT(DAY(Plantilla!Z313),"00")),
"")</f>
        <v/>
      </c>
      <c r="AC302" t="str">
        <f>IF($C302="OK",
   TEXT(VLOOKUP(Plantilla!AA313,'Tablas '!$T$4:$U$13,2,FALSE),"#"),
"")</f>
        <v/>
      </c>
      <c r="AD302" t="str">
        <f>IF($C302="OK",TEXT(Plantilla!AB313,"#"),"")</f>
        <v/>
      </c>
      <c r="AE302" t="str">
        <f>IF($C302="OK",
   IF(Plantilla!AC313&lt;&gt;"",
      TEXT(VLOOKUP(Plantilla!AC313,'Tablas '!$W$4:$X$7,2,FALSE),"#"),
   ""),
"")</f>
        <v/>
      </c>
      <c r="AF302" t="str">
        <f>IF($C302="OK",TEXT(Plantilla!AD313,"#"),"")</f>
        <v/>
      </c>
      <c r="AG302" s="6" t="str">
        <f>IF($C302="OK",_xlfn.NUMBERVALUE(Plantilla!AE313),"")</f>
        <v/>
      </c>
      <c r="AH302" s="4" t="str">
        <f>IF($C302="OK",_xlfn.NUMBERVALUE(Plantilla!AF313),"")</f>
        <v/>
      </c>
      <c r="AI302" s="6" t="str">
        <f>IF($C302="OK",_xlfn.NUMBERVALUE(Plantilla!AG313),"")</f>
        <v/>
      </c>
      <c r="AJ302" s="6" t="str">
        <f>IF($C302="OK",_xlfn.NUMBERVALUE(Plantilla!AH313),"")</f>
        <v/>
      </c>
      <c r="AK302" s="6" t="str">
        <f>IF($C302="OK",_xlfn.NUMBERVALUE(Plantilla!AI313),"")</f>
        <v/>
      </c>
      <c r="AL302" s="6" t="str">
        <f>IF($C302="OK",_xlfn.NUMBERVALUE(Plantilla!AJ313),"")</f>
        <v/>
      </c>
      <c r="AM302" s="4" t="str">
        <f>IF($C302="OK",_xlfn.NUMBERVALUE(Plantilla!AK313),"")</f>
        <v/>
      </c>
      <c r="AN302" s="6" t="str">
        <f>IF($C302="OK",_xlfn.NUMBERVALUE(Plantilla!AL313),"")</f>
        <v/>
      </c>
      <c r="AO302" s="4" t="str">
        <f>IF($C302="OK",_xlfn.NUMBERVALUE(Plantilla!AM313),"")</f>
        <v/>
      </c>
      <c r="AP302" s="6" t="str">
        <f>IF($C302="OK",_xlfn.NUMBERVALUE(Plantilla!AN313),"")</f>
        <v/>
      </c>
      <c r="AQ302" s="4" t="str">
        <f>IF($C302="OK",_xlfn.NUMBERVALUE(Plantilla!AO313),"")</f>
        <v/>
      </c>
      <c r="AR302" s="6" t="str">
        <f>IF($C302="OK",_xlfn.NUMBERVALUE(Plantilla!AP313),"")</f>
        <v/>
      </c>
      <c r="AS302" s="4" t="str">
        <f>IF($C302="OK",_xlfn.NUMBERVALUE(Plantilla!AQ313),"")</f>
        <v/>
      </c>
      <c r="AT302" s="6" t="str">
        <f>IF($C302="OK",_xlfn.NUMBERVALUE(Plantilla!AR313),"")</f>
        <v/>
      </c>
      <c r="AU302" s="4" t="str">
        <f>IF($C302="OK",_xlfn.NUMBERVALUE(Plantilla!AS313),"")</f>
        <v/>
      </c>
      <c r="AV302" s="6" t="str">
        <f>IF($C302="OK",_xlfn.NUMBERVALUE(Plantilla!AT313),"")</f>
        <v/>
      </c>
      <c r="AW302" s="4" t="str">
        <f>IF($C302="OK",_xlfn.NUMBERVALUE(Plantilla!AU313),"")</f>
        <v/>
      </c>
      <c r="AX302" s="6" t="str">
        <f>IF($C302="OK",_xlfn.NUMBERVALUE(Plantilla!AV313),"")</f>
        <v/>
      </c>
      <c r="AY302" s="4" t="str">
        <f>IF($C302="OK",_xlfn.NUMBERVALUE(Plantilla!AW313),"")</f>
        <v/>
      </c>
      <c r="AZ302" s="6" t="str">
        <f>IF($C302="OK",_xlfn.NUMBERVALUE(Plantilla!AX313),"")</f>
        <v/>
      </c>
      <c r="BA302" t="str">
        <f>IF($C302="OK",_xlfn.NUMBERVALUE(Plantilla!AY313),"")</f>
        <v/>
      </c>
      <c r="BB302" t="str">
        <f>IF($C302="OK",_xlfn.NUMBERVALUE(Plantilla!AZ313),"")</f>
        <v/>
      </c>
      <c r="BC302" s="4" t="str">
        <f>IF($C302="OK",_xlfn.NUMBERVALUE(Plantilla!BA313),"")</f>
        <v/>
      </c>
      <c r="BD302" s="6" t="str">
        <f>IF($C302="OK",_xlfn.NUMBERVALUE(Plantilla!BB313),"")</f>
        <v/>
      </c>
      <c r="BE302" s="4" t="str">
        <f>IF($C302="OK",_xlfn.NUMBERVALUE(Plantilla!BC313),"")</f>
        <v/>
      </c>
      <c r="BF302" s="6" t="str">
        <f>IF($C302="OK",_xlfn.NUMBERVALUE(Plantilla!BD313),"")</f>
        <v/>
      </c>
      <c r="BG302" s="4" t="str">
        <f>IF($C302="OK",_xlfn.NUMBERVALUE(Plantilla!BE313),"")</f>
        <v/>
      </c>
      <c r="BH302" s="6" t="str">
        <f>IF($C302="OK",_xlfn.NUMBERVALUE(Plantilla!BF313),"")</f>
        <v/>
      </c>
      <c r="BI302" s="110" t="str">
        <f>IF($C302="OK",_xlfn.NUMBERVALUE(Plantilla!BG313),"")</f>
        <v/>
      </c>
      <c r="BJ302" s="6" t="str">
        <f>IF($C302="OK",_xlfn.NUMBERVALUE(Plantilla!BH313),"")</f>
        <v/>
      </c>
      <c r="BK302" s="109" t="str">
        <f>IF($C302="OK",_xlfn.NUMBERVALUE(Plantilla!BI313),"")</f>
        <v/>
      </c>
      <c r="BL302" s="6" t="str">
        <f>IF($C302="OK",
   IF(Plantilla!BJ313&lt;&gt;"",
      TEXT(VLOOKUP(Plantilla!BJ313,'Tablas '!$Z$4:$AA$6,2,FALSE),"#"),
   ""),
"")</f>
        <v/>
      </c>
      <c r="BM302" s="4" t="str">
        <f>IF($C302="OK",_xlfn.NUMBERVALUE(Plantilla!BK313),"")</f>
        <v/>
      </c>
      <c r="BN302" s="4" t="str">
        <f>IF($C302="OK",_xlfn.NUMBERVALUE(Plantilla!BL313),"")</f>
        <v/>
      </c>
      <c r="BO302" s="6" t="str">
        <f>IF($C302="OK",_xlfn.NUMBERVALUE(Plantilla!BM313),"")</f>
        <v/>
      </c>
      <c r="BP302" s="4" t="str">
        <f>IF($C302="OK",_xlfn.NUMBERVALUE(Plantilla!BN313),"")</f>
        <v/>
      </c>
      <c r="BQ302" s="6" t="str">
        <f>IF($C302="OK",_xlfn.NUMBERVALUE(Plantilla!BO313),"")</f>
        <v/>
      </c>
      <c r="BR302" s="4" t="str">
        <f>IF($C302="OK",_xlfn.NUMBERVALUE(Plantilla!BP313),"")</f>
        <v/>
      </c>
      <c r="BS302" s="6" t="str">
        <f>IF($C302="OK",_xlfn.NUMBERVALUE(Plantilla!BQ313),"")</f>
        <v/>
      </c>
      <c r="BT302" s="4" t="str">
        <f>IF($C302="OK",_xlfn.NUMBERVALUE(Plantilla!BR313),"")</f>
        <v/>
      </c>
      <c r="BU302" s="6" t="str">
        <f>IF($C302="OK",_xlfn.NUMBERVALUE(Plantilla!BS313),"")</f>
        <v/>
      </c>
      <c r="BV302" s="6" t="str">
        <f>IF($C302="OK",_xlfn.NUMBERVALUE(Plantilla!BT313),"")</f>
        <v/>
      </c>
      <c r="BW302" s="6" t="str">
        <f>IF($C302="OK",_xlfn.NUMBERVALUE(Plantilla!BU313),"")</f>
        <v/>
      </c>
      <c r="BX302" s="6" t="str">
        <f>IF($C302="OK",_xlfn.NUMBERVALUE(Plantilla!BV313),"")</f>
        <v/>
      </c>
      <c r="BY302" s="6" t="str">
        <f>IF($C302="OK",_xlfn.NUMBERVALUE(Plantilla!BW313),"")</f>
        <v/>
      </c>
      <c r="BZ302" s="6" t="str">
        <f>IF($C302="OK",_xlfn.NUMBERVALUE(Plantilla!BX313),"")</f>
        <v/>
      </c>
      <c r="CA302" s="6" t="str">
        <f>IF($C302="OK",_xlfn.NUMBERVALUE(Plantilla!BY313),"")</f>
        <v/>
      </c>
      <c r="CB302" s="6" t="str">
        <f>IF($C302="OK",_xlfn.NUMBERVALUE(Plantilla!BZ313),"")</f>
        <v/>
      </c>
      <c r="CC302" s="6" t="str">
        <f>IF($C302="OK",_xlfn.NUMBERVALUE(Plantilla!CA313),"")</f>
        <v/>
      </c>
      <c r="CD302" s="6" t="str">
        <f>IF($C302="OK",_xlfn.NUMBERVALUE(Plantilla!CB313),"")</f>
        <v/>
      </c>
      <c r="CE302" s="6" t="str">
        <f>IF($C302="OK",_xlfn.NUMBERVALUE(Plantilla!CC313),"")</f>
        <v/>
      </c>
      <c r="CF302" s="4" t="str">
        <f>IF($C302="OK",_xlfn.NUMBERVALUE(Plantilla!CD313),"")</f>
        <v/>
      </c>
      <c r="CG302" s="6" t="str">
        <f>IF($C302="OK",_xlfn.NUMBERVALUE(Plantilla!CE313),"")</f>
        <v/>
      </c>
      <c r="CH302" s="6" t="str">
        <f>IF($C302="OK",_xlfn.NUMBERVALUE(Plantilla!CF313),"")</f>
        <v/>
      </c>
      <c r="CI302" s="6" t="str">
        <f>IF($C302="OK",_xlfn.NUMBERVALUE(Plantilla!CG313),"")</f>
        <v/>
      </c>
      <c r="CJ302" s="6" t="str">
        <f>IF($C302="OK",_xlfn.NUMBERVALUE(Plantilla!CH313),"")</f>
        <v/>
      </c>
      <c r="CK302" s="6" t="str">
        <f>IF($C302="OK",_xlfn.NUMBERVALUE(Plantilla!CI313),"")</f>
        <v/>
      </c>
      <c r="CL302" s="6" t="str">
        <f>IF($C302="OK",_xlfn.NUMBERVALUE(Plantilla!CJ313),"")</f>
        <v/>
      </c>
      <c r="CM302" t="str">
        <f>IF($C302="OK",TEXT(Plantilla!CK313,"#"),"")</f>
        <v/>
      </c>
      <c r="CN302" s="6" t="str">
        <f>IF($C302="OK",_xlfn.NUMBERVALUE(Plantilla!CL313),"")</f>
        <v/>
      </c>
      <c r="CO302" s="6" t="str">
        <f>IF($C302="OK",_xlfn.NUMBERVALUE(Plantilla!CM313),"")</f>
        <v/>
      </c>
      <c r="CP302" s="110" t="str">
        <f>IF($C302="OK",_xlfn.NUMBERVALUE(Plantilla!CN313),"")</f>
        <v/>
      </c>
      <c r="CQ302" s="6" t="str">
        <f>IF($C302="OK",_xlfn.NUMBERVALUE(Plantilla!CO313),"")</f>
        <v/>
      </c>
      <c r="CR302" s="109" t="str">
        <f>IF($C302="OK",_xlfn.NUMBERVALUE(Plantilla!CP313),"")</f>
        <v/>
      </c>
      <c r="CS302" s="110" t="str">
        <f>IF($C302="OK",_xlfn.NUMBERVALUE(Plantilla!CQ313),"")</f>
        <v/>
      </c>
      <c r="CT302" s="6" t="str">
        <f>IF($C302="OK",_xlfn.NUMBERVALUE(Plantilla!CR313),"")</f>
        <v/>
      </c>
      <c r="CU302" s="109" t="str">
        <f>IF($C302="OK",_xlfn.NUMBERVALUE(Plantilla!CS313),"")</f>
        <v/>
      </c>
      <c r="CV302" s="110" t="str">
        <f>IF($C302="OK",_xlfn.NUMBERVALUE(Plantilla!CT313),"")</f>
        <v/>
      </c>
      <c r="CW302" s="6" t="str">
        <f>IF($C302="OK",_xlfn.NUMBERVALUE(Plantilla!CU313),"")</f>
        <v/>
      </c>
      <c r="CX302" s="82" t="str">
        <f>IF($C302="OK",_xlfn.NUMBERVALUE(Plantilla!CV313),"")</f>
        <v/>
      </c>
      <c r="CY302" s="6" t="str">
        <f>IF($C302="OK",_xlfn.NUMBERVALUE(Plantilla!CW313),"")</f>
        <v/>
      </c>
      <c r="CZ302" s="82" t="str">
        <f>IF($C302="OK",_xlfn.NUMBERVALUE(Plantilla!CX313),"")</f>
        <v/>
      </c>
      <c r="DA302" s="6" t="str">
        <f>IF($C302="OK",_xlfn.NUMBERVALUE(Plantilla!CY313),"")</f>
        <v/>
      </c>
      <c r="DB302" s="109" t="str">
        <f>IF($C302="OK",_xlfn.NUMBERVALUE(Plantilla!CZ313),"")</f>
        <v/>
      </c>
      <c r="DC302" s="6" t="str">
        <f>IF($C302="OK",_xlfn.NUMBERVALUE(Plantilla!DA313),"")</f>
        <v/>
      </c>
      <c r="DD302" s="6" t="str">
        <f>IF($C302="OK",TEXT(Plantilla!DB313,"#"),"")</f>
        <v/>
      </c>
      <c r="DE302" s="6" t="str">
        <f>IF($C302="OK",_xlfn.NUMBERVALUE(Plantilla!DC313),"")</f>
        <v/>
      </c>
      <c r="DF302" s="4" t="str">
        <f>IF($C302="OK",_xlfn.NUMBERVALUE(Plantilla!DD313),"")</f>
        <v/>
      </c>
      <c r="DG302" s="6" t="str">
        <f>IF($C302="OK",_xlfn.NUMBERVALUE(Plantilla!DE313),"")</f>
        <v/>
      </c>
      <c r="DH302" s="6" t="str">
        <f>IF($C302="OK",_xlfn.NUMBERVALUE(Plantilla!DF313),"")</f>
        <v/>
      </c>
      <c r="DI302" s="6" t="str">
        <f>IF($C302="OK",_xlfn.NUMBERVALUE(Plantilla!DG313),"")</f>
        <v/>
      </c>
      <c r="DJ302" s="6" t="str">
        <f>IF($C302="OK",_xlfn.NUMBERVALUE(Plantilla!DH313),"")</f>
        <v/>
      </c>
      <c r="DK302" s="6" t="str">
        <f>IF($C302="OK",_xlfn.NUMBERVALUE(Plantilla!DI313),"")</f>
        <v/>
      </c>
      <c r="DL302" s="6" t="str">
        <f>IF($C302="OK",_xlfn.NUMBERVALUE(Plantilla!DJ313),"")</f>
        <v/>
      </c>
      <c r="DM302" s="6" t="str">
        <f>IF($C302="OK",_xlfn.NUMBERVALUE(Plantilla!DK313),"")</f>
        <v/>
      </c>
      <c r="DN302" s="6" t="str">
        <f>IF($C302="OK",_xlfn.NUMBERVALUE(Plantilla!DL313),"")</f>
        <v/>
      </c>
      <c r="DO302" s="6" t="str">
        <f>IF($C302="OK",_xlfn.NUMBERVALUE(Plantilla!DM313),"")</f>
        <v/>
      </c>
      <c r="DP302" s="6" t="str">
        <f>IF($C302="OK",_xlfn.NUMBERVALUE(Plantilla!DN313),"")</f>
        <v/>
      </c>
      <c r="DQ302" s="6" t="str">
        <f>IF($C302="OK",_xlfn.NUMBERVALUE(Plantilla!DO313),"")</f>
        <v/>
      </c>
      <c r="DR302" s="6" t="str">
        <f>IF($C302="OK",_xlfn.NUMBERVALUE(Plantilla!DP313),"")</f>
        <v/>
      </c>
      <c r="DS302" t="str">
        <f>IF($C302="OK",TEXT(Plantilla!DR313,"#"),"")</f>
        <v/>
      </c>
      <c r="DT302" s="6"/>
    </row>
    <row r="303" spans="1:124" x14ac:dyDescent="0.25">
      <c r="A303" t="str">
        <f>IF(Plantilla!$I$6="¡Perfecto!, Guarda el archivo y adjúntalo a tu interfaz de Nómina Electrónica","OK","Error")</f>
        <v>OK</v>
      </c>
      <c r="B303" t="str">
        <f>IF(Plantilla!$I$6="¡Perfecto!, Guarda el archivo y adjúntalo a tu interfaz de Nómina Electrónica",MID(Plantilla!$D$2,SEARCH("V",Plantilla!$D$2),10),"")</f>
        <v>V2.0</v>
      </c>
      <c r="C303" t="str">
        <f>Plantilla!C314</f>
        <v/>
      </c>
      <c r="D303" t="str">
        <f>IF($C303="OK",Plantilla!B314,"")</f>
        <v/>
      </c>
      <c r="E303" t="str">
        <f>IF($C303="OK",
   VLOOKUP(Plantilla!$E$4,'Tablas '!$AP$4:$AT$6,5,FALSE),
"")</f>
        <v/>
      </c>
      <c r="F303" t="str">
        <f>IF($C303="OK",TEXT(Plantilla!D314,"#"),"")</f>
        <v/>
      </c>
      <c r="G303" t="str">
        <f>IF($C303="OK",
   VLOOKUP(Plantilla!E314,'Tablas '!$B$4:$C$14,2,FALSE),
"")</f>
        <v/>
      </c>
      <c r="H303" t="str">
        <f>IF($C303="OK",TEXT(Plantilla!F314,"#"),"")</f>
        <v/>
      </c>
      <c r="I303" t="str">
        <f>IF($C303="OK",TEXT(Plantilla!G314,"#"),"")</f>
        <v/>
      </c>
      <c r="J303" t="str">
        <f>IF($C303="OK",TEXT(Plantilla!H314,"#"),"")</f>
        <v/>
      </c>
      <c r="K303" t="str">
        <f>IF($C303="OK",TEXT(Plantilla!I314,"#"),"")</f>
        <v/>
      </c>
      <c r="L303" t="str">
        <f>IF($C303="OK",TEXT(Plantilla!J314,"#"),"")</f>
        <v/>
      </c>
      <c r="M303" t="str">
        <f>IF($C303="OK",TEXT(Plantilla!K314,"#"),"")</f>
        <v/>
      </c>
      <c r="N303" t="str">
        <f>IF($C303="OK",
   CONCATENATE(YEAR(Plantilla!L314),"-",TEXT(MONTH(Plantilla!L314),"00"),"-",TEXT(DAY(Plantilla!L314),"00")),
"")</f>
        <v/>
      </c>
      <c r="O303" t="str">
        <f>IF($C303="OK",_xlfn.NUMBERVALUE(Plantilla!M314),"")</f>
        <v/>
      </c>
      <c r="P303" t="str">
        <f>IF($C303="OK",
   IF(Plantilla!N314&lt;&gt;"",
      CONCATENATE(YEAR(Plantilla!N314),"-",TEXT(MONTH(Plantilla!N314),"00"),"-",TEXT(DAY(Plantilla!N314),"00")),
   ""),
"")</f>
        <v/>
      </c>
      <c r="Q303" t="str">
        <f>IF($C303="OK",
   VLOOKUP(Plantilla!O314,'Tablas '!$E$4:$F$19,2,FALSE),
"")</f>
        <v/>
      </c>
      <c r="R303" t="str">
        <f>IF($C303="OK",
   VLOOKUP(Plantilla!P314,'Tablas '!$H$4:$I$5,2,FALSE),
"")</f>
        <v/>
      </c>
      <c r="S303" t="str">
        <f>IF($C303="OK",
   VLOOKUP(Plantilla!Q314,'Tablas '!$K$4:$L$8,2,FALSE),
"")</f>
        <v/>
      </c>
      <c r="T303" t="str">
        <f>IF($C303="OK",
   VLOOKUP(Plantilla!R314,'Tablas '!$AE$4:$AF$6,2,FALSE),
"")</f>
        <v/>
      </c>
      <c r="U303" t="str">
        <f>IF($C303="OK",
   VLOOKUP(Plantilla!S314,'Tablas '!$AE$4:$AF$6,2,FALSE),
"")</f>
        <v/>
      </c>
      <c r="V303" t="str">
        <f>IF($C303="OK",TEXT(Plantilla!T314,"#"),"")</f>
        <v/>
      </c>
      <c r="W303" s="84" t="str">
        <f>IF($C303="OK",
   VLOOKUP(Plantilla!U314,'Tablas '!$AM$4:$AN$1126,2,FALSE),
"")</f>
        <v/>
      </c>
      <c r="X303" t="str">
        <f>IF($C303="OK",TEXT(Plantilla!V314,"#"),"")</f>
        <v/>
      </c>
      <c r="Y303" t="str">
        <f>IF($C303="OK",
   CONCATENATE(YEAR(Plantilla!W314),"-",TEXT(MONTH(Plantilla!W314),"00"),"-",TEXT(DAY(Plantilla!W314),"00")),
"")</f>
        <v/>
      </c>
      <c r="Z303" t="str">
        <f>IF($C303="OK",
   CONCATENATE(YEAR(Plantilla!X314),"-",TEXT(MONTH(Plantilla!X314),"00"),"-",TEXT(DAY(Plantilla!X314),"00")),
"")</f>
        <v/>
      </c>
      <c r="AA303" t="str">
        <f>IF($C303="OK",
   TEXT(VLOOKUP(Plantilla!Y314,'Tablas '!$Q$4:$R$9,2,FALSE),"#"),
"")</f>
        <v/>
      </c>
      <c r="AB303" t="str">
        <f>IF($C303="OK",
   CONCATENATE(YEAR(Plantilla!Z314),"-",TEXT(MONTH(Plantilla!Z314),"00"),"-",TEXT(DAY(Plantilla!Z314),"00")),
"")</f>
        <v/>
      </c>
      <c r="AC303" t="str">
        <f>IF($C303="OK",
   TEXT(VLOOKUP(Plantilla!AA314,'Tablas '!$T$4:$U$13,2,FALSE),"#"),
"")</f>
        <v/>
      </c>
      <c r="AD303" t="str">
        <f>IF($C303="OK",TEXT(Plantilla!AB314,"#"),"")</f>
        <v/>
      </c>
      <c r="AE303" t="str">
        <f>IF($C303="OK",
   IF(Plantilla!AC314&lt;&gt;"",
      TEXT(VLOOKUP(Plantilla!AC314,'Tablas '!$W$4:$X$7,2,FALSE),"#"),
   ""),
"")</f>
        <v/>
      </c>
      <c r="AF303" t="str">
        <f>IF($C303="OK",TEXT(Plantilla!AD314,"#"),"")</f>
        <v/>
      </c>
      <c r="AG303" s="6" t="str">
        <f>IF($C303="OK",_xlfn.NUMBERVALUE(Plantilla!AE314),"")</f>
        <v/>
      </c>
      <c r="AH303" s="4" t="str">
        <f>IF($C303="OK",_xlfn.NUMBERVALUE(Plantilla!AF314),"")</f>
        <v/>
      </c>
      <c r="AI303" s="6" t="str">
        <f>IF($C303="OK",_xlfn.NUMBERVALUE(Plantilla!AG314),"")</f>
        <v/>
      </c>
      <c r="AJ303" s="6" t="str">
        <f>IF($C303="OK",_xlfn.NUMBERVALUE(Plantilla!AH314),"")</f>
        <v/>
      </c>
      <c r="AK303" s="6" t="str">
        <f>IF($C303="OK",_xlfn.NUMBERVALUE(Plantilla!AI314),"")</f>
        <v/>
      </c>
      <c r="AL303" s="6" t="str">
        <f>IF($C303="OK",_xlfn.NUMBERVALUE(Plantilla!AJ314),"")</f>
        <v/>
      </c>
      <c r="AM303" s="4" t="str">
        <f>IF($C303="OK",_xlfn.NUMBERVALUE(Plantilla!AK314),"")</f>
        <v/>
      </c>
      <c r="AN303" s="6" t="str">
        <f>IF($C303="OK",_xlfn.NUMBERVALUE(Plantilla!AL314),"")</f>
        <v/>
      </c>
      <c r="AO303" s="4" t="str">
        <f>IF($C303="OK",_xlfn.NUMBERVALUE(Plantilla!AM314),"")</f>
        <v/>
      </c>
      <c r="AP303" s="6" t="str">
        <f>IF($C303="OK",_xlfn.NUMBERVALUE(Plantilla!AN314),"")</f>
        <v/>
      </c>
      <c r="AQ303" s="4" t="str">
        <f>IF($C303="OK",_xlfn.NUMBERVALUE(Plantilla!AO314),"")</f>
        <v/>
      </c>
      <c r="AR303" s="6" t="str">
        <f>IF($C303="OK",_xlfn.NUMBERVALUE(Plantilla!AP314),"")</f>
        <v/>
      </c>
      <c r="AS303" s="4" t="str">
        <f>IF($C303="OK",_xlfn.NUMBERVALUE(Plantilla!AQ314),"")</f>
        <v/>
      </c>
      <c r="AT303" s="6" t="str">
        <f>IF($C303="OK",_xlfn.NUMBERVALUE(Plantilla!AR314),"")</f>
        <v/>
      </c>
      <c r="AU303" s="4" t="str">
        <f>IF($C303="OK",_xlfn.NUMBERVALUE(Plantilla!AS314),"")</f>
        <v/>
      </c>
      <c r="AV303" s="6" t="str">
        <f>IF($C303="OK",_xlfn.NUMBERVALUE(Plantilla!AT314),"")</f>
        <v/>
      </c>
      <c r="AW303" s="4" t="str">
        <f>IF($C303="OK",_xlfn.NUMBERVALUE(Plantilla!AU314),"")</f>
        <v/>
      </c>
      <c r="AX303" s="6" t="str">
        <f>IF($C303="OK",_xlfn.NUMBERVALUE(Plantilla!AV314),"")</f>
        <v/>
      </c>
      <c r="AY303" s="4" t="str">
        <f>IF($C303="OK",_xlfn.NUMBERVALUE(Plantilla!AW314),"")</f>
        <v/>
      </c>
      <c r="AZ303" s="6" t="str">
        <f>IF($C303="OK",_xlfn.NUMBERVALUE(Plantilla!AX314),"")</f>
        <v/>
      </c>
      <c r="BA303" t="str">
        <f>IF($C303="OK",_xlfn.NUMBERVALUE(Plantilla!AY314),"")</f>
        <v/>
      </c>
      <c r="BB303" t="str">
        <f>IF($C303="OK",_xlfn.NUMBERVALUE(Plantilla!AZ314),"")</f>
        <v/>
      </c>
      <c r="BC303" s="4" t="str">
        <f>IF($C303="OK",_xlfn.NUMBERVALUE(Plantilla!BA314),"")</f>
        <v/>
      </c>
      <c r="BD303" s="6" t="str">
        <f>IF($C303="OK",_xlfn.NUMBERVALUE(Plantilla!BB314),"")</f>
        <v/>
      </c>
      <c r="BE303" s="4" t="str">
        <f>IF($C303="OK",_xlfn.NUMBERVALUE(Plantilla!BC314),"")</f>
        <v/>
      </c>
      <c r="BF303" s="6" t="str">
        <f>IF($C303="OK",_xlfn.NUMBERVALUE(Plantilla!BD314),"")</f>
        <v/>
      </c>
      <c r="BG303" s="4" t="str">
        <f>IF($C303="OK",_xlfn.NUMBERVALUE(Plantilla!BE314),"")</f>
        <v/>
      </c>
      <c r="BH303" s="6" t="str">
        <f>IF($C303="OK",_xlfn.NUMBERVALUE(Plantilla!BF314),"")</f>
        <v/>
      </c>
      <c r="BI303" s="110" t="str">
        <f>IF($C303="OK",_xlfn.NUMBERVALUE(Plantilla!BG314),"")</f>
        <v/>
      </c>
      <c r="BJ303" s="6" t="str">
        <f>IF($C303="OK",_xlfn.NUMBERVALUE(Plantilla!BH314),"")</f>
        <v/>
      </c>
      <c r="BK303" s="109" t="str">
        <f>IF($C303="OK",_xlfn.NUMBERVALUE(Plantilla!BI314),"")</f>
        <v/>
      </c>
      <c r="BL303" s="6" t="str">
        <f>IF($C303="OK",
   IF(Plantilla!BJ314&lt;&gt;"",
      TEXT(VLOOKUP(Plantilla!BJ314,'Tablas '!$Z$4:$AA$6,2,FALSE),"#"),
   ""),
"")</f>
        <v/>
      </c>
      <c r="BM303" s="4" t="str">
        <f>IF($C303="OK",_xlfn.NUMBERVALUE(Plantilla!BK314),"")</f>
        <v/>
      </c>
      <c r="BN303" s="4" t="str">
        <f>IF($C303="OK",_xlfn.NUMBERVALUE(Plantilla!BL314),"")</f>
        <v/>
      </c>
      <c r="BO303" s="6" t="str">
        <f>IF($C303="OK",_xlfn.NUMBERVALUE(Plantilla!BM314),"")</f>
        <v/>
      </c>
      <c r="BP303" s="4" t="str">
        <f>IF($C303="OK",_xlfn.NUMBERVALUE(Plantilla!BN314),"")</f>
        <v/>
      </c>
      <c r="BQ303" s="6" t="str">
        <f>IF($C303="OK",_xlfn.NUMBERVALUE(Plantilla!BO314),"")</f>
        <v/>
      </c>
      <c r="BR303" s="4" t="str">
        <f>IF($C303="OK",_xlfn.NUMBERVALUE(Plantilla!BP314),"")</f>
        <v/>
      </c>
      <c r="BS303" s="6" t="str">
        <f>IF($C303="OK",_xlfn.NUMBERVALUE(Plantilla!BQ314),"")</f>
        <v/>
      </c>
      <c r="BT303" s="4" t="str">
        <f>IF($C303="OK",_xlfn.NUMBERVALUE(Plantilla!BR314),"")</f>
        <v/>
      </c>
      <c r="BU303" s="6" t="str">
        <f>IF($C303="OK",_xlfn.NUMBERVALUE(Plantilla!BS314),"")</f>
        <v/>
      </c>
      <c r="BV303" s="6" t="str">
        <f>IF($C303="OK",_xlfn.NUMBERVALUE(Plantilla!BT314),"")</f>
        <v/>
      </c>
      <c r="BW303" s="6" t="str">
        <f>IF($C303="OK",_xlfn.NUMBERVALUE(Plantilla!BU314),"")</f>
        <v/>
      </c>
      <c r="BX303" s="6" t="str">
        <f>IF($C303="OK",_xlfn.NUMBERVALUE(Plantilla!BV314),"")</f>
        <v/>
      </c>
      <c r="BY303" s="6" t="str">
        <f>IF($C303="OK",_xlfn.NUMBERVALUE(Plantilla!BW314),"")</f>
        <v/>
      </c>
      <c r="BZ303" s="6" t="str">
        <f>IF($C303="OK",_xlfn.NUMBERVALUE(Plantilla!BX314),"")</f>
        <v/>
      </c>
      <c r="CA303" s="6" t="str">
        <f>IF($C303="OK",_xlfn.NUMBERVALUE(Plantilla!BY314),"")</f>
        <v/>
      </c>
      <c r="CB303" s="6" t="str">
        <f>IF($C303="OK",_xlfn.NUMBERVALUE(Plantilla!BZ314),"")</f>
        <v/>
      </c>
      <c r="CC303" s="6" t="str">
        <f>IF($C303="OK",_xlfn.NUMBERVALUE(Plantilla!CA314),"")</f>
        <v/>
      </c>
      <c r="CD303" s="6" t="str">
        <f>IF($C303="OK",_xlfn.NUMBERVALUE(Plantilla!CB314),"")</f>
        <v/>
      </c>
      <c r="CE303" s="6" t="str">
        <f>IF($C303="OK",_xlfn.NUMBERVALUE(Plantilla!CC314),"")</f>
        <v/>
      </c>
      <c r="CF303" s="4" t="str">
        <f>IF($C303="OK",_xlfn.NUMBERVALUE(Plantilla!CD314),"")</f>
        <v/>
      </c>
      <c r="CG303" s="6" t="str">
        <f>IF($C303="OK",_xlfn.NUMBERVALUE(Plantilla!CE314),"")</f>
        <v/>
      </c>
      <c r="CH303" s="6" t="str">
        <f>IF($C303="OK",_xlfn.NUMBERVALUE(Plantilla!CF314),"")</f>
        <v/>
      </c>
      <c r="CI303" s="6" t="str">
        <f>IF($C303="OK",_xlfn.NUMBERVALUE(Plantilla!CG314),"")</f>
        <v/>
      </c>
      <c r="CJ303" s="6" t="str">
        <f>IF($C303="OK",_xlfn.NUMBERVALUE(Plantilla!CH314),"")</f>
        <v/>
      </c>
      <c r="CK303" s="6" t="str">
        <f>IF($C303="OK",_xlfn.NUMBERVALUE(Plantilla!CI314),"")</f>
        <v/>
      </c>
      <c r="CL303" s="6" t="str">
        <f>IF($C303="OK",_xlfn.NUMBERVALUE(Plantilla!CJ314),"")</f>
        <v/>
      </c>
      <c r="CM303" t="str">
        <f>IF($C303="OK",TEXT(Plantilla!CK314,"#"),"")</f>
        <v/>
      </c>
      <c r="CN303" s="6" t="str">
        <f>IF($C303="OK",_xlfn.NUMBERVALUE(Plantilla!CL314),"")</f>
        <v/>
      </c>
      <c r="CO303" s="6" t="str">
        <f>IF($C303="OK",_xlfn.NUMBERVALUE(Plantilla!CM314),"")</f>
        <v/>
      </c>
      <c r="CP303" s="110" t="str">
        <f>IF($C303="OK",_xlfn.NUMBERVALUE(Plantilla!CN314),"")</f>
        <v/>
      </c>
      <c r="CQ303" s="6" t="str">
        <f>IF($C303="OK",_xlfn.NUMBERVALUE(Plantilla!CO314),"")</f>
        <v/>
      </c>
      <c r="CR303" s="109" t="str">
        <f>IF($C303="OK",_xlfn.NUMBERVALUE(Plantilla!CP314),"")</f>
        <v/>
      </c>
      <c r="CS303" s="110" t="str">
        <f>IF($C303="OK",_xlfn.NUMBERVALUE(Plantilla!CQ314),"")</f>
        <v/>
      </c>
      <c r="CT303" s="6" t="str">
        <f>IF($C303="OK",_xlfn.NUMBERVALUE(Plantilla!CR314),"")</f>
        <v/>
      </c>
      <c r="CU303" s="109" t="str">
        <f>IF($C303="OK",_xlfn.NUMBERVALUE(Plantilla!CS314),"")</f>
        <v/>
      </c>
      <c r="CV303" s="110" t="str">
        <f>IF($C303="OK",_xlfn.NUMBERVALUE(Plantilla!CT314),"")</f>
        <v/>
      </c>
      <c r="CW303" s="6" t="str">
        <f>IF($C303="OK",_xlfn.NUMBERVALUE(Plantilla!CU314),"")</f>
        <v/>
      </c>
      <c r="CX303" s="82" t="str">
        <f>IF($C303="OK",_xlfn.NUMBERVALUE(Plantilla!CV314),"")</f>
        <v/>
      </c>
      <c r="CY303" s="6" t="str">
        <f>IF($C303="OK",_xlfn.NUMBERVALUE(Plantilla!CW314),"")</f>
        <v/>
      </c>
      <c r="CZ303" s="82" t="str">
        <f>IF($C303="OK",_xlfn.NUMBERVALUE(Plantilla!CX314),"")</f>
        <v/>
      </c>
      <c r="DA303" s="6" t="str">
        <f>IF($C303="OK",_xlfn.NUMBERVALUE(Plantilla!CY314),"")</f>
        <v/>
      </c>
      <c r="DB303" s="109" t="str">
        <f>IF($C303="OK",_xlfn.NUMBERVALUE(Plantilla!CZ314),"")</f>
        <v/>
      </c>
      <c r="DC303" s="6" t="str">
        <f>IF($C303="OK",_xlfn.NUMBERVALUE(Plantilla!DA314),"")</f>
        <v/>
      </c>
      <c r="DD303" s="6" t="str">
        <f>IF($C303="OK",TEXT(Plantilla!DB314,"#"),"")</f>
        <v/>
      </c>
      <c r="DE303" s="6" t="str">
        <f>IF($C303="OK",_xlfn.NUMBERVALUE(Plantilla!DC314),"")</f>
        <v/>
      </c>
      <c r="DF303" s="4" t="str">
        <f>IF($C303="OK",_xlfn.NUMBERVALUE(Plantilla!DD314),"")</f>
        <v/>
      </c>
      <c r="DG303" s="6" t="str">
        <f>IF($C303="OK",_xlfn.NUMBERVALUE(Plantilla!DE314),"")</f>
        <v/>
      </c>
      <c r="DH303" s="6" t="str">
        <f>IF($C303="OK",_xlfn.NUMBERVALUE(Plantilla!DF314),"")</f>
        <v/>
      </c>
      <c r="DI303" s="6" t="str">
        <f>IF($C303="OK",_xlfn.NUMBERVALUE(Plantilla!DG314),"")</f>
        <v/>
      </c>
      <c r="DJ303" s="6" t="str">
        <f>IF($C303="OK",_xlfn.NUMBERVALUE(Plantilla!DH314),"")</f>
        <v/>
      </c>
      <c r="DK303" s="6" t="str">
        <f>IF($C303="OK",_xlfn.NUMBERVALUE(Plantilla!DI314),"")</f>
        <v/>
      </c>
      <c r="DL303" s="6" t="str">
        <f>IF($C303="OK",_xlfn.NUMBERVALUE(Plantilla!DJ314),"")</f>
        <v/>
      </c>
      <c r="DM303" s="6" t="str">
        <f>IF($C303="OK",_xlfn.NUMBERVALUE(Plantilla!DK314),"")</f>
        <v/>
      </c>
      <c r="DN303" s="6" t="str">
        <f>IF($C303="OK",_xlfn.NUMBERVALUE(Plantilla!DL314),"")</f>
        <v/>
      </c>
      <c r="DO303" s="6" t="str">
        <f>IF($C303="OK",_xlfn.NUMBERVALUE(Plantilla!DM314),"")</f>
        <v/>
      </c>
      <c r="DP303" s="6" t="str">
        <f>IF($C303="OK",_xlfn.NUMBERVALUE(Plantilla!DN314),"")</f>
        <v/>
      </c>
      <c r="DQ303" s="6" t="str">
        <f>IF($C303="OK",_xlfn.NUMBERVALUE(Plantilla!DO314),"")</f>
        <v/>
      </c>
      <c r="DR303" s="6" t="str">
        <f>IF($C303="OK",_xlfn.NUMBERVALUE(Plantilla!DP314),"")</f>
        <v/>
      </c>
      <c r="DS303" t="str">
        <f>IF($C303="OK",TEXT(Plantilla!DR314,"#"),"")</f>
        <v/>
      </c>
      <c r="DT303" s="6"/>
    </row>
    <row r="304" spans="1:124" x14ac:dyDescent="0.25">
      <c r="A304" t="str">
        <f>IF(Plantilla!$I$6="¡Perfecto!, Guarda el archivo y adjúntalo a tu interfaz de Nómina Electrónica","OK","Error")</f>
        <v>OK</v>
      </c>
      <c r="B304" t="str">
        <f>IF(Plantilla!$I$6="¡Perfecto!, Guarda el archivo y adjúntalo a tu interfaz de Nómina Electrónica",MID(Plantilla!$D$2,SEARCH("V",Plantilla!$D$2),10),"")</f>
        <v>V2.0</v>
      </c>
      <c r="C304" t="str">
        <f>Plantilla!C315</f>
        <v/>
      </c>
      <c r="D304" t="str">
        <f>IF($C304="OK",Plantilla!B315,"")</f>
        <v/>
      </c>
      <c r="E304" t="str">
        <f>IF($C304="OK",
   VLOOKUP(Plantilla!$E$4,'Tablas '!$AP$4:$AT$6,5,FALSE),
"")</f>
        <v/>
      </c>
      <c r="F304" t="str">
        <f>IF($C304="OK",TEXT(Plantilla!D315,"#"),"")</f>
        <v/>
      </c>
      <c r="G304" t="str">
        <f>IF($C304="OK",
   VLOOKUP(Plantilla!E315,'Tablas '!$B$4:$C$14,2,FALSE),
"")</f>
        <v/>
      </c>
      <c r="H304" t="str">
        <f>IF($C304="OK",TEXT(Plantilla!F315,"#"),"")</f>
        <v/>
      </c>
      <c r="I304" t="str">
        <f>IF($C304="OK",TEXT(Plantilla!G315,"#"),"")</f>
        <v/>
      </c>
      <c r="J304" t="str">
        <f>IF($C304="OK",TEXT(Plantilla!H315,"#"),"")</f>
        <v/>
      </c>
      <c r="K304" t="str">
        <f>IF($C304="OK",TEXT(Plantilla!I315,"#"),"")</f>
        <v/>
      </c>
      <c r="L304" t="str">
        <f>IF($C304="OK",TEXT(Plantilla!J315,"#"),"")</f>
        <v/>
      </c>
      <c r="M304" t="str">
        <f>IF($C304="OK",TEXT(Plantilla!K315,"#"),"")</f>
        <v/>
      </c>
      <c r="N304" t="str">
        <f>IF($C304="OK",
   CONCATENATE(YEAR(Plantilla!L315),"-",TEXT(MONTH(Plantilla!L315),"00"),"-",TEXT(DAY(Plantilla!L315),"00")),
"")</f>
        <v/>
      </c>
      <c r="O304" t="str">
        <f>IF($C304="OK",_xlfn.NUMBERVALUE(Plantilla!M315),"")</f>
        <v/>
      </c>
      <c r="P304" t="str">
        <f>IF($C304="OK",
   IF(Plantilla!N315&lt;&gt;"",
      CONCATENATE(YEAR(Plantilla!N315),"-",TEXT(MONTH(Plantilla!N315),"00"),"-",TEXT(DAY(Plantilla!N315),"00")),
   ""),
"")</f>
        <v/>
      </c>
      <c r="Q304" t="str">
        <f>IF($C304="OK",
   VLOOKUP(Plantilla!O315,'Tablas '!$E$4:$F$19,2,FALSE),
"")</f>
        <v/>
      </c>
      <c r="R304" t="str">
        <f>IF($C304="OK",
   VLOOKUP(Plantilla!P315,'Tablas '!$H$4:$I$5,2,FALSE),
"")</f>
        <v/>
      </c>
      <c r="S304" t="str">
        <f>IF($C304="OK",
   VLOOKUP(Plantilla!Q315,'Tablas '!$K$4:$L$8,2,FALSE),
"")</f>
        <v/>
      </c>
      <c r="T304" t="str">
        <f>IF($C304="OK",
   VLOOKUP(Plantilla!R315,'Tablas '!$AE$4:$AF$6,2,FALSE),
"")</f>
        <v/>
      </c>
      <c r="U304" t="str">
        <f>IF($C304="OK",
   VLOOKUP(Plantilla!S315,'Tablas '!$AE$4:$AF$6,2,FALSE),
"")</f>
        <v/>
      </c>
      <c r="V304" t="str">
        <f>IF($C304="OK",TEXT(Plantilla!T315,"#"),"")</f>
        <v/>
      </c>
      <c r="W304" s="84" t="str">
        <f>IF($C304="OK",
   VLOOKUP(Plantilla!U315,'Tablas '!$AM$4:$AN$1126,2,FALSE),
"")</f>
        <v/>
      </c>
      <c r="X304" t="str">
        <f>IF($C304="OK",TEXT(Plantilla!V315,"#"),"")</f>
        <v/>
      </c>
      <c r="Y304" t="str">
        <f>IF($C304="OK",
   CONCATENATE(YEAR(Plantilla!W315),"-",TEXT(MONTH(Plantilla!W315),"00"),"-",TEXT(DAY(Plantilla!W315),"00")),
"")</f>
        <v/>
      </c>
      <c r="Z304" t="str">
        <f>IF($C304="OK",
   CONCATENATE(YEAR(Plantilla!X315),"-",TEXT(MONTH(Plantilla!X315),"00"),"-",TEXT(DAY(Plantilla!X315),"00")),
"")</f>
        <v/>
      </c>
      <c r="AA304" t="str">
        <f>IF($C304="OK",
   TEXT(VLOOKUP(Plantilla!Y315,'Tablas '!$Q$4:$R$9,2,FALSE),"#"),
"")</f>
        <v/>
      </c>
      <c r="AB304" t="str">
        <f>IF($C304="OK",
   CONCATENATE(YEAR(Plantilla!Z315),"-",TEXT(MONTH(Plantilla!Z315),"00"),"-",TEXT(DAY(Plantilla!Z315),"00")),
"")</f>
        <v/>
      </c>
      <c r="AC304" t="str">
        <f>IF($C304="OK",
   TEXT(VLOOKUP(Plantilla!AA315,'Tablas '!$T$4:$U$13,2,FALSE),"#"),
"")</f>
        <v/>
      </c>
      <c r="AD304" t="str">
        <f>IF($C304="OK",TEXT(Plantilla!AB315,"#"),"")</f>
        <v/>
      </c>
      <c r="AE304" t="str">
        <f>IF($C304="OK",
   IF(Plantilla!AC315&lt;&gt;"",
      TEXT(VLOOKUP(Plantilla!AC315,'Tablas '!$W$4:$X$7,2,FALSE),"#"),
   ""),
"")</f>
        <v/>
      </c>
      <c r="AF304" t="str">
        <f>IF($C304="OK",TEXT(Plantilla!AD315,"#"),"")</f>
        <v/>
      </c>
      <c r="AG304" s="6" t="str">
        <f>IF($C304="OK",_xlfn.NUMBERVALUE(Plantilla!AE315),"")</f>
        <v/>
      </c>
      <c r="AH304" s="4" t="str">
        <f>IF($C304="OK",_xlfn.NUMBERVALUE(Plantilla!AF315),"")</f>
        <v/>
      </c>
      <c r="AI304" s="6" t="str">
        <f>IF($C304="OK",_xlfn.NUMBERVALUE(Plantilla!AG315),"")</f>
        <v/>
      </c>
      <c r="AJ304" s="6" t="str">
        <f>IF($C304="OK",_xlfn.NUMBERVALUE(Plantilla!AH315),"")</f>
        <v/>
      </c>
      <c r="AK304" s="6" t="str">
        <f>IF($C304="OK",_xlfn.NUMBERVALUE(Plantilla!AI315),"")</f>
        <v/>
      </c>
      <c r="AL304" s="6" t="str">
        <f>IF($C304="OK",_xlfn.NUMBERVALUE(Plantilla!AJ315),"")</f>
        <v/>
      </c>
      <c r="AM304" s="4" t="str">
        <f>IF($C304="OK",_xlfn.NUMBERVALUE(Plantilla!AK315),"")</f>
        <v/>
      </c>
      <c r="AN304" s="6" t="str">
        <f>IF($C304="OK",_xlfn.NUMBERVALUE(Plantilla!AL315),"")</f>
        <v/>
      </c>
      <c r="AO304" s="4" t="str">
        <f>IF($C304="OK",_xlfn.NUMBERVALUE(Plantilla!AM315),"")</f>
        <v/>
      </c>
      <c r="AP304" s="6" t="str">
        <f>IF($C304="OK",_xlfn.NUMBERVALUE(Plantilla!AN315),"")</f>
        <v/>
      </c>
      <c r="AQ304" s="4" t="str">
        <f>IF($C304="OK",_xlfn.NUMBERVALUE(Plantilla!AO315),"")</f>
        <v/>
      </c>
      <c r="AR304" s="6" t="str">
        <f>IF($C304="OK",_xlfn.NUMBERVALUE(Plantilla!AP315),"")</f>
        <v/>
      </c>
      <c r="AS304" s="4" t="str">
        <f>IF($C304="OK",_xlfn.NUMBERVALUE(Plantilla!AQ315),"")</f>
        <v/>
      </c>
      <c r="AT304" s="6" t="str">
        <f>IF($C304="OK",_xlfn.NUMBERVALUE(Plantilla!AR315),"")</f>
        <v/>
      </c>
      <c r="AU304" s="4" t="str">
        <f>IF($C304="OK",_xlfn.NUMBERVALUE(Plantilla!AS315),"")</f>
        <v/>
      </c>
      <c r="AV304" s="6" t="str">
        <f>IF($C304="OK",_xlfn.NUMBERVALUE(Plantilla!AT315),"")</f>
        <v/>
      </c>
      <c r="AW304" s="4" t="str">
        <f>IF($C304="OK",_xlfn.NUMBERVALUE(Plantilla!AU315),"")</f>
        <v/>
      </c>
      <c r="AX304" s="6" t="str">
        <f>IF($C304="OK",_xlfn.NUMBERVALUE(Plantilla!AV315),"")</f>
        <v/>
      </c>
      <c r="AY304" s="4" t="str">
        <f>IF($C304="OK",_xlfn.NUMBERVALUE(Plantilla!AW315),"")</f>
        <v/>
      </c>
      <c r="AZ304" s="6" t="str">
        <f>IF($C304="OK",_xlfn.NUMBERVALUE(Plantilla!AX315),"")</f>
        <v/>
      </c>
      <c r="BA304" t="str">
        <f>IF($C304="OK",_xlfn.NUMBERVALUE(Plantilla!AY315),"")</f>
        <v/>
      </c>
      <c r="BB304" t="str">
        <f>IF($C304="OK",_xlfn.NUMBERVALUE(Plantilla!AZ315),"")</f>
        <v/>
      </c>
      <c r="BC304" s="4" t="str">
        <f>IF($C304="OK",_xlfn.NUMBERVALUE(Plantilla!BA315),"")</f>
        <v/>
      </c>
      <c r="BD304" s="6" t="str">
        <f>IF($C304="OK",_xlfn.NUMBERVALUE(Plantilla!BB315),"")</f>
        <v/>
      </c>
      <c r="BE304" s="4" t="str">
        <f>IF($C304="OK",_xlfn.NUMBERVALUE(Plantilla!BC315),"")</f>
        <v/>
      </c>
      <c r="BF304" s="6" t="str">
        <f>IF($C304="OK",_xlfn.NUMBERVALUE(Plantilla!BD315),"")</f>
        <v/>
      </c>
      <c r="BG304" s="4" t="str">
        <f>IF($C304="OK",_xlfn.NUMBERVALUE(Plantilla!BE315),"")</f>
        <v/>
      </c>
      <c r="BH304" s="6" t="str">
        <f>IF($C304="OK",_xlfn.NUMBERVALUE(Plantilla!BF315),"")</f>
        <v/>
      </c>
      <c r="BI304" s="110" t="str">
        <f>IF($C304="OK",_xlfn.NUMBERVALUE(Plantilla!BG315),"")</f>
        <v/>
      </c>
      <c r="BJ304" s="6" t="str">
        <f>IF($C304="OK",_xlfn.NUMBERVALUE(Plantilla!BH315),"")</f>
        <v/>
      </c>
      <c r="BK304" s="109" t="str">
        <f>IF($C304="OK",_xlfn.NUMBERVALUE(Plantilla!BI315),"")</f>
        <v/>
      </c>
      <c r="BL304" s="6" t="str">
        <f>IF($C304="OK",
   IF(Plantilla!BJ315&lt;&gt;"",
      TEXT(VLOOKUP(Plantilla!BJ315,'Tablas '!$Z$4:$AA$6,2,FALSE),"#"),
   ""),
"")</f>
        <v/>
      </c>
      <c r="BM304" s="4" t="str">
        <f>IF($C304="OK",_xlfn.NUMBERVALUE(Plantilla!BK315),"")</f>
        <v/>
      </c>
      <c r="BN304" s="4" t="str">
        <f>IF($C304="OK",_xlfn.NUMBERVALUE(Plantilla!BL315),"")</f>
        <v/>
      </c>
      <c r="BO304" s="6" t="str">
        <f>IF($C304="OK",_xlfn.NUMBERVALUE(Plantilla!BM315),"")</f>
        <v/>
      </c>
      <c r="BP304" s="4" t="str">
        <f>IF($C304="OK",_xlfn.NUMBERVALUE(Plantilla!BN315),"")</f>
        <v/>
      </c>
      <c r="BQ304" s="6" t="str">
        <f>IF($C304="OK",_xlfn.NUMBERVALUE(Plantilla!BO315),"")</f>
        <v/>
      </c>
      <c r="BR304" s="4" t="str">
        <f>IF($C304="OK",_xlfn.NUMBERVALUE(Plantilla!BP315),"")</f>
        <v/>
      </c>
      <c r="BS304" s="6" t="str">
        <f>IF($C304="OK",_xlfn.NUMBERVALUE(Plantilla!BQ315),"")</f>
        <v/>
      </c>
      <c r="BT304" s="4" t="str">
        <f>IF($C304="OK",_xlfn.NUMBERVALUE(Plantilla!BR315),"")</f>
        <v/>
      </c>
      <c r="BU304" s="6" t="str">
        <f>IF($C304="OK",_xlfn.NUMBERVALUE(Plantilla!BS315),"")</f>
        <v/>
      </c>
      <c r="BV304" s="6" t="str">
        <f>IF($C304="OK",_xlfn.NUMBERVALUE(Plantilla!BT315),"")</f>
        <v/>
      </c>
      <c r="BW304" s="6" t="str">
        <f>IF($C304="OK",_xlfn.NUMBERVALUE(Plantilla!BU315),"")</f>
        <v/>
      </c>
      <c r="BX304" s="6" t="str">
        <f>IF($C304="OK",_xlfn.NUMBERVALUE(Plantilla!BV315),"")</f>
        <v/>
      </c>
      <c r="BY304" s="6" t="str">
        <f>IF($C304="OK",_xlfn.NUMBERVALUE(Plantilla!BW315),"")</f>
        <v/>
      </c>
      <c r="BZ304" s="6" t="str">
        <f>IF($C304="OK",_xlfn.NUMBERVALUE(Plantilla!BX315),"")</f>
        <v/>
      </c>
      <c r="CA304" s="6" t="str">
        <f>IF($C304="OK",_xlfn.NUMBERVALUE(Plantilla!BY315),"")</f>
        <v/>
      </c>
      <c r="CB304" s="6" t="str">
        <f>IF($C304="OK",_xlfn.NUMBERVALUE(Plantilla!BZ315),"")</f>
        <v/>
      </c>
      <c r="CC304" s="6" t="str">
        <f>IF($C304="OK",_xlfn.NUMBERVALUE(Plantilla!CA315),"")</f>
        <v/>
      </c>
      <c r="CD304" s="6" t="str">
        <f>IF($C304="OK",_xlfn.NUMBERVALUE(Plantilla!CB315),"")</f>
        <v/>
      </c>
      <c r="CE304" s="6" t="str">
        <f>IF($C304="OK",_xlfn.NUMBERVALUE(Plantilla!CC315),"")</f>
        <v/>
      </c>
      <c r="CF304" s="4" t="str">
        <f>IF($C304="OK",_xlfn.NUMBERVALUE(Plantilla!CD315),"")</f>
        <v/>
      </c>
      <c r="CG304" s="6" t="str">
        <f>IF($C304="OK",_xlfn.NUMBERVALUE(Plantilla!CE315),"")</f>
        <v/>
      </c>
      <c r="CH304" s="6" t="str">
        <f>IF($C304="OK",_xlfn.NUMBERVALUE(Plantilla!CF315),"")</f>
        <v/>
      </c>
      <c r="CI304" s="6" t="str">
        <f>IF($C304="OK",_xlfn.NUMBERVALUE(Plantilla!CG315),"")</f>
        <v/>
      </c>
      <c r="CJ304" s="6" t="str">
        <f>IF($C304="OK",_xlfn.NUMBERVALUE(Plantilla!CH315),"")</f>
        <v/>
      </c>
      <c r="CK304" s="6" t="str">
        <f>IF($C304="OK",_xlfn.NUMBERVALUE(Plantilla!CI315),"")</f>
        <v/>
      </c>
      <c r="CL304" s="6" t="str">
        <f>IF($C304="OK",_xlfn.NUMBERVALUE(Plantilla!CJ315),"")</f>
        <v/>
      </c>
      <c r="CM304" t="str">
        <f>IF($C304="OK",TEXT(Plantilla!CK315,"#"),"")</f>
        <v/>
      </c>
      <c r="CN304" s="6" t="str">
        <f>IF($C304="OK",_xlfn.NUMBERVALUE(Plantilla!CL315),"")</f>
        <v/>
      </c>
      <c r="CO304" s="6" t="str">
        <f>IF($C304="OK",_xlfn.NUMBERVALUE(Plantilla!CM315),"")</f>
        <v/>
      </c>
      <c r="CP304" s="110" t="str">
        <f>IF($C304="OK",_xlfn.NUMBERVALUE(Plantilla!CN315),"")</f>
        <v/>
      </c>
      <c r="CQ304" s="6" t="str">
        <f>IF($C304="OK",_xlfn.NUMBERVALUE(Plantilla!CO315),"")</f>
        <v/>
      </c>
      <c r="CR304" s="109" t="str">
        <f>IF($C304="OK",_xlfn.NUMBERVALUE(Plantilla!CP315),"")</f>
        <v/>
      </c>
      <c r="CS304" s="110" t="str">
        <f>IF($C304="OK",_xlfn.NUMBERVALUE(Plantilla!CQ315),"")</f>
        <v/>
      </c>
      <c r="CT304" s="6" t="str">
        <f>IF($C304="OK",_xlfn.NUMBERVALUE(Plantilla!CR315),"")</f>
        <v/>
      </c>
      <c r="CU304" s="109" t="str">
        <f>IF($C304="OK",_xlfn.NUMBERVALUE(Plantilla!CS315),"")</f>
        <v/>
      </c>
      <c r="CV304" s="110" t="str">
        <f>IF($C304="OK",_xlfn.NUMBERVALUE(Plantilla!CT315),"")</f>
        <v/>
      </c>
      <c r="CW304" s="6" t="str">
        <f>IF($C304="OK",_xlfn.NUMBERVALUE(Plantilla!CU315),"")</f>
        <v/>
      </c>
      <c r="CX304" s="82" t="str">
        <f>IF($C304="OK",_xlfn.NUMBERVALUE(Plantilla!CV315),"")</f>
        <v/>
      </c>
      <c r="CY304" s="6" t="str">
        <f>IF($C304="OK",_xlfn.NUMBERVALUE(Plantilla!CW315),"")</f>
        <v/>
      </c>
      <c r="CZ304" s="82" t="str">
        <f>IF($C304="OK",_xlfn.NUMBERVALUE(Plantilla!CX315),"")</f>
        <v/>
      </c>
      <c r="DA304" s="6" t="str">
        <f>IF($C304="OK",_xlfn.NUMBERVALUE(Plantilla!CY315),"")</f>
        <v/>
      </c>
      <c r="DB304" s="109" t="str">
        <f>IF($C304="OK",_xlfn.NUMBERVALUE(Plantilla!CZ315),"")</f>
        <v/>
      </c>
      <c r="DC304" s="6" t="str">
        <f>IF($C304="OK",_xlfn.NUMBERVALUE(Plantilla!DA315),"")</f>
        <v/>
      </c>
      <c r="DD304" s="6" t="str">
        <f>IF($C304="OK",TEXT(Plantilla!DB315,"#"),"")</f>
        <v/>
      </c>
      <c r="DE304" s="6" t="str">
        <f>IF($C304="OK",_xlfn.NUMBERVALUE(Plantilla!DC315),"")</f>
        <v/>
      </c>
      <c r="DF304" s="4" t="str">
        <f>IF($C304="OK",_xlfn.NUMBERVALUE(Plantilla!DD315),"")</f>
        <v/>
      </c>
      <c r="DG304" s="6" t="str">
        <f>IF($C304="OK",_xlfn.NUMBERVALUE(Plantilla!DE315),"")</f>
        <v/>
      </c>
      <c r="DH304" s="6" t="str">
        <f>IF($C304="OK",_xlfn.NUMBERVALUE(Plantilla!DF315),"")</f>
        <v/>
      </c>
      <c r="DI304" s="6" t="str">
        <f>IF($C304="OK",_xlfn.NUMBERVALUE(Plantilla!DG315),"")</f>
        <v/>
      </c>
      <c r="DJ304" s="6" t="str">
        <f>IF($C304="OK",_xlfn.NUMBERVALUE(Plantilla!DH315),"")</f>
        <v/>
      </c>
      <c r="DK304" s="6" t="str">
        <f>IF($C304="OK",_xlfn.NUMBERVALUE(Plantilla!DI315),"")</f>
        <v/>
      </c>
      <c r="DL304" s="6" t="str">
        <f>IF($C304="OK",_xlfn.NUMBERVALUE(Plantilla!DJ315),"")</f>
        <v/>
      </c>
      <c r="DM304" s="6" t="str">
        <f>IF($C304="OK",_xlfn.NUMBERVALUE(Plantilla!DK315),"")</f>
        <v/>
      </c>
      <c r="DN304" s="6" t="str">
        <f>IF($C304="OK",_xlfn.NUMBERVALUE(Plantilla!DL315),"")</f>
        <v/>
      </c>
      <c r="DO304" s="6" t="str">
        <f>IF($C304="OK",_xlfn.NUMBERVALUE(Plantilla!DM315),"")</f>
        <v/>
      </c>
      <c r="DP304" s="6" t="str">
        <f>IF($C304="OK",_xlfn.NUMBERVALUE(Plantilla!DN315),"")</f>
        <v/>
      </c>
      <c r="DQ304" s="6" t="str">
        <f>IF($C304="OK",_xlfn.NUMBERVALUE(Plantilla!DO315),"")</f>
        <v/>
      </c>
      <c r="DR304" s="6" t="str">
        <f>IF($C304="OK",_xlfn.NUMBERVALUE(Plantilla!DP315),"")</f>
        <v/>
      </c>
      <c r="DS304" t="str">
        <f>IF($C304="OK",TEXT(Plantilla!DR315,"#"),"")</f>
        <v/>
      </c>
      <c r="DT304" s="6"/>
    </row>
    <row r="305" spans="1:124" x14ac:dyDescent="0.25">
      <c r="A305" t="str">
        <f>IF(Plantilla!$I$6="¡Perfecto!, Guarda el archivo y adjúntalo a tu interfaz de Nómina Electrónica","OK","Error")</f>
        <v>OK</v>
      </c>
      <c r="B305" t="str">
        <f>IF(Plantilla!$I$6="¡Perfecto!, Guarda el archivo y adjúntalo a tu interfaz de Nómina Electrónica",MID(Plantilla!$D$2,SEARCH("V",Plantilla!$D$2),10),"")</f>
        <v>V2.0</v>
      </c>
      <c r="C305" t="str">
        <f>Plantilla!C316</f>
        <v/>
      </c>
      <c r="D305" t="str">
        <f>IF($C305="OK",Plantilla!B316,"")</f>
        <v/>
      </c>
      <c r="E305" t="str">
        <f>IF($C305="OK",
   VLOOKUP(Plantilla!$E$4,'Tablas '!$AP$4:$AT$6,5,FALSE),
"")</f>
        <v/>
      </c>
      <c r="F305" t="str">
        <f>IF($C305="OK",TEXT(Plantilla!D316,"#"),"")</f>
        <v/>
      </c>
      <c r="G305" t="str">
        <f>IF($C305="OK",
   VLOOKUP(Plantilla!E316,'Tablas '!$B$4:$C$14,2,FALSE),
"")</f>
        <v/>
      </c>
      <c r="H305" t="str">
        <f>IF($C305="OK",TEXT(Plantilla!F316,"#"),"")</f>
        <v/>
      </c>
      <c r="I305" t="str">
        <f>IF($C305="OK",TEXT(Plantilla!G316,"#"),"")</f>
        <v/>
      </c>
      <c r="J305" t="str">
        <f>IF($C305="OK",TEXT(Plantilla!H316,"#"),"")</f>
        <v/>
      </c>
      <c r="K305" t="str">
        <f>IF($C305="OK",TEXT(Plantilla!I316,"#"),"")</f>
        <v/>
      </c>
      <c r="L305" t="str">
        <f>IF($C305="OK",TEXT(Plantilla!J316,"#"),"")</f>
        <v/>
      </c>
      <c r="M305" t="str">
        <f>IF($C305="OK",TEXT(Plantilla!K316,"#"),"")</f>
        <v/>
      </c>
      <c r="N305" t="str">
        <f>IF($C305="OK",
   CONCATENATE(YEAR(Plantilla!L316),"-",TEXT(MONTH(Plantilla!L316),"00"),"-",TEXT(DAY(Plantilla!L316),"00")),
"")</f>
        <v/>
      </c>
      <c r="O305" t="str">
        <f>IF($C305="OK",_xlfn.NUMBERVALUE(Plantilla!M316),"")</f>
        <v/>
      </c>
      <c r="P305" t="str">
        <f>IF($C305="OK",
   IF(Plantilla!N316&lt;&gt;"",
      CONCATENATE(YEAR(Plantilla!N316),"-",TEXT(MONTH(Plantilla!N316),"00"),"-",TEXT(DAY(Plantilla!N316),"00")),
   ""),
"")</f>
        <v/>
      </c>
      <c r="Q305" t="str">
        <f>IF($C305="OK",
   VLOOKUP(Plantilla!O316,'Tablas '!$E$4:$F$19,2,FALSE),
"")</f>
        <v/>
      </c>
      <c r="R305" t="str">
        <f>IF($C305="OK",
   VLOOKUP(Plantilla!P316,'Tablas '!$H$4:$I$5,2,FALSE),
"")</f>
        <v/>
      </c>
      <c r="S305" t="str">
        <f>IF($C305="OK",
   VLOOKUP(Plantilla!Q316,'Tablas '!$K$4:$L$8,2,FALSE),
"")</f>
        <v/>
      </c>
      <c r="T305" t="str">
        <f>IF($C305="OK",
   VLOOKUP(Plantilla!R316,'Tablas '!$AE$4:$AF$6,2,FALSE),
"")</f>
        <v/>
      </c>
      <c r="U305" t="str">
        <f>IF($C305="OK",
   VLOOKUP(Plantilla!S316,'Tablas '!$AE$4:$AF$6,2,FALSE),
"")</f>
        <v/>
      </c>
      <c r="V305" t="str">
        <f>IF($C305="OK",TEXT(Plantilla!T316,"#"),"")</f>
        <v/>
      </c>
      <c r="W305" s="84" t="str">
        <f>IF($C305="OK",
   VLOOKUP(Plantilla!U316,'Tablas '!$AM$4:$AN$1126,2,FALSE),
"")</f>
        <v/>
      </c>
      <c r="X305" t="str">
        <f>IF($C305="OK",TEXT(Plantilla!V316,"#"),"")</f>
        <v/>
      </c>
      <c r="Y305" t="str">
        <f>IF($C305="OK",
   CONCATENATE(YEAR(Plantilla!W316),"-",TEXT(MONTH(Plantilla!W316),"00"),"-",TEXT(DAY(Plantilla!W316),"00")),
"")</f>
        <v/>
      </c>
      <c r="Z305" t="str">
        <f>IF($C305="OK",
   CONCATENATE(YEAR(Plantilla!X316),"-",TEXT(MONTH(Plantilla!X316),"00"),"-",TEXT(DAY(Plantilla!X316),"00")),
"")</f>
        <v/>
      </c>
      <c r="AA305" t="str">
        <f>IF($C305="OK",
   TEXT(VLOOKUP(Plantilla!Y316,'Tablas '!$Q$4:$R$9,2,FALSE),"#"),
"")</f>
        <v/>
      </c>
      <c r="AB305" t="str">
        <f>IF($C305="OK",
   CONCATENATE(YEAR(Plantilla!Z316),"-",TEXT(MONTH(Plantilla!Z316),"00"),"-",TEXT(DAY(Plantilla!Z316),"00")),
"")</f>
        <v/>
      </c>
      <c r="AC305" t="str">
        <f>IF($C305="OK",
   TEXT(VLOOKUP(Plantilla!AA316,'Tablas '!$T$4:$U$13,2,FALSE),"#"),
"")</f>
        <v/>
      </c>
      <c r="AD305" t="str">
        <f>IF($C305="OK",TEXT(Plantilla!AB316,"#"),"")</f>
        <v/>
      </c>
      <c r="AE305" t="str">
        <f>IF($C305="OK",
   IF(Plantilla!AC316&lt;&gt;"",
      TEXT(VLOOKUP(Plantilla!AC316,'Tablas '!$W$4:$X$7,2,FALSE),"#"),
   ""),
"")</f>
        <v/>
      </c>
      <c r="AF305" t="str">
        <f>IF($C305="OK",TEXT(Plantilla!AD316,"#"),"")</f>
        <v/>
      </c>
      <c r="AG305" s="6" t="str">
        <f>IF($C305="OK",_xlfn.NUMBERVALUE(Plantilla!AE316),"")</f>
        <v/>
      </c>
      <c r="AH305" s="4" t="str">
        <f>IF($C305="OK",_xlfn.NUMBERVALUE(Plantilla!AF316),"")</f>
        <v/>
      </c>
      <c r="AI305" s="6" t="str">
        <f>IF($C305="OK",_xlfn.NUMBERVALUE(Plantilla!AG316),"")</f>
        <v/>
      </c>
      <c r="AJ305" s="6" t="str">
        <f>IF($C305="OK",_xlfn.NUMBERVALUE(Plantilla!AH316),"")</f>
        <v/>
      </c>
      <c r="AK305" s="6" t="str">
        <f>IF($C305="OK",_xlfn.NUMBERVALUE(Plantilla!AI316),"")</f>
        <v/>
      </c>
      <c r="AL305" s="6" t="str">
        <f>IF($C305="OK",_xlfn.NUMBERVALUE(Plantilla!AJ316),"")</f>
        <v/>
      </c>
      <c r="AM305" s="4" t="str">
        <f>IF($C305="OK",_xlfn.NUMBERVALUE(Plantilla!AK316),"")</f>
        <v/>
      </c>
      <c r="AN305" s="6" t="str">
        <f>IF($C305="OK",_xlfn.NUMBERVALUE(Plantilla!AL316),"")</f>
        <v/>
      </c>
      <c r="AO305" s="4" t="str">
        <f>IF($C305="OK",_xlfn.NUMBERVALUE(Plantilla!AM316),"")</f>
        <v/>
      </c>
      <c r="AP305" s="6" t="str">
        <f>IF($C305="OK",_xlfn.NUMBERVALUE(Plantilla!AN316),"")</f>
        <v/>
      </c>
      <c r="AQ305" s="4" t="str">
        <f>IF($C305="OK",_xlfn.NUMBERVALUE(Plantilla!AO316),"")</f>
        <v/>
      </c>
      <c r="AR305" s="6" t="str">
        <f>IF($C305="OK",_xlfn.NUMBERVALUE(Plantilla!AP316),"")</f>
        <v/>
      </c>
      <c r="AS305" s="4" t="str">
        <f>IF($C305="OK",_xlfn.NUMBERVALUE(Plantilla!AQ316),"")</f>
        <v/>
      </c>
      <c r="AT305" s="6" t="str">
        <f>IF($C305="OK",_xlfn.NUMBERVALUE(Plantilla!AR316),"")</f>
        <v/>
      </c>
      <c r="AU305" s="4" t="str">
        <f>IF($C305="OK",_xlfn.NUMBERVALUE(Plantilla!AS316),"")</f>
        <v/>
      </c>
      <c r="AV305" s="6" t="str">
        <f>IF($C305="OK",_xlfn.NUMBERVALUE(Plantilla!AT316),"")</f>
        <v/>
      </c>
      <c r="AW305" s="4" t="str">
        <f>IF($C305="OK",_xlfn.NUMBERVALUE(Plantilla!AU316),"")</f>
        <v/>
      </c>
      <c r="AX305" s="6" t="str">
        <f>IF($C305="OK",_xlfn.NUMBERVALUE(Plantilla!AV316),"")</f>
        <v/>
      </c>
      <c r="AY305" s="4" t="str">
        <f>IF($C305="OK",_xlfn.NUMBERVALUE(Plantilla!AW316),"")</f>
        <v/>
      </c>
      <c r="AZ305" s="6" t="str">
        <f>IF($C305="OK",_xlfn.NUMBERVALUE(Plantilla!AX316),"")</f>
        <v/>
      </c>
      <c r="BA305" t="str">
        <f>IF($C305="OK",_xlfn.NUMBERVALUE(Plantilla!AY316),"")</f>
        <v/>
      </c>
      <c r="BB305" t="str">
        <f>IF($C305="OK",_xlfn.NUMBERVALUE(Plantilla!AZ316),"")</f>
        <v/>
      </c>
      <c r="BC305" s="4" t="str">
        <f>IF($C305="OK",_xlfn.NUMBERVALUE(Plantilla!BA316),"")</f>
        <v/>
      </c>
      <c r="BD305" s="6" t="str">
        <f>IF($C305="OK",_xlfn.NUMBERVALUE(Plantilla!BB316),"")</f>
        <v/>
      </c>
      <c r="BE305" s="4" t="str">
        <f>IF($C305="OK",_xlfn.NUMBERVALUE(Plantilla!BC316),"")</f>
        <v/>
      </c>
      <c r="BF305" s="6" t="str">
        <f>IF($C305="OK",_xlfn.NUMBERVALUE(Plantilla!BD316),"")</f>
        <v/>
      </c>
      <c r="BG305" s="4" t="str">
        <f>IF($C305="OK",_xlfn.NUMBERVALUE(Plantilla!BE316),"")</f>
        <v/>
      </c>
      <c r="BH305" s="6" t="str">
        <f>IF($C305="OK",_xlfn.NUMBERVALUE(Plantilla!BF316),"")</f>
        <v/>
      </c>
      <c r="BI305" s="110" t="str">
        <f>IF($C305="OK",_xlfn.NUMBERVALUE(Plantilla!BG316),"")</f>
        <v/>
      </c>
      <c r="BJ305" s="6" t="str">
        <f>IF($C305="OK",_xlfn.NUMBERVALUE(Plantilla!BH316),"")</f>
        <v/>
      </c>
      <c r="BK305" s="109" t="str">
        <f>IF($C305="OK",_xlfn.NUMBERVALUE(Plantilla!BI316),"")</f>
        <v/>
      </c>
      <c r="BL305" s="6" t="str">
        <f>IF($C305="OK",
   IF(Plantilla!BJ316&lt;&gt;"",
      TEXT(VLOOKUP(Plantilla!BJ316,'Tablas '!$Z$4:$AA$6,2,FALSE),"#"),
   ""),
"")</f>
        <v/>
      </c>
      <c r="BM305" s="4" t="str">
        <f>IF($C305="OK",_xlfn.NUMBERVALUE(Plantilla!BK316),"")</f>
        <v/>
      </c>
      <c r="BN305" s="4" t="str">
        <f>IF($C305="OK",_xlfn.NUMBERVALUE(Plantilla!BL316),"")</f>
        <v/>
      </c>
      <c r="BO305" s="6" t="str">
        <f>IF($C305="OK",_xlfn.NUMBERVALUE(Plantilla!BM316),"")</f>
        <v/>
      </c>
      <c r="BP305" s="4" t="str">
        <f>IF($C305="OK",_xlfn.NUMBERVALUE(Plantilla!BN316),"")</f>
        <v/>
      </c>
      <c r="BQ305" s="6" t="str">
        <f>IF($C305="OK",_xlfn.NUMBERVALUE(Plantilla!BO316),"")</f>
        <v/>
      </c>
      <c r="BR305" s="4" t="str">
        <f>IF($C305="OK",_xlfn.NUMBERVALUE(Plantilla!BP316),"")</f>
        <v/>
      </c>
      <c r="BS305" s="6" t="str">
        <f>IF($C305="OK",_xlfn.NUMBERVALUE(Plantilla!BQ316),"")</f>
        <v/>
      </c>
      <c r="BT305" s="4" t="str">
        <f>IF($C305="OK",_xlfn.NUMBERVALUE(Plantilla!BR316),"")</f>
        <v/>
      </c>
      <c r="BU305" s="6" t="str">
        <f>IF($C305="OK",_xlfn.NUMBERVALUE(Plantilla!BS316),"")</f>
        <v/>
      </c>
      <c r="BV305" s="6" t="str">
        <f>IF($C305="OK",_xlfn.NUMBERVALUE(Plantilla!BT316),"")</f>
        <v/>
      </c>
      <c r="BW305" s="6" t="str">
        <f>IF($C305="OK",_xlfn.NUMBERVALUE(Plantilla!BU316),"")</f>
        <v/>
      </c>
      <c r="BX305" s="6" t="str">
        <f>IF($C305="OK",_xlfn.NUMBERVALUE(Plantilla!BV316),"")</f>
        <v/>
      </c>
      <c r="BY305" s="6" t="str">
        <f>IF($C305="OK",_xlfn.NUMBERVALUE(Plantilla!BW316),"")</f>
        <v/>
      </c>
      <c r="BZ305" s="6" t="str">
        <f>IF($C305="OK",_xlfn.NUMBERVALUE(Plantilla!BX316),"")</f>
        <v/>
      </c>
      <c r="CA305" s="6" t="str">
        <f>IF($C305="OK",_xlfn.NUMBERVALUE(Plantilla!BY316),"")</f>
        <v/>
      </c>
      <c r="CB305" s="6" t="str">
        <f>IF($C305="OK",_xlfn.NUMBERVALUE(Plantilla!BZ316),"")</f>
        <v/>
      </c>
      <c r="CC305" s="6" t="str">
        <f>IF($C305="OK",_xlfn.NUMBERVALUE(Plantilla!CA316),"")</f>
        <v/>
      </c>
      <c r="CD305" s="6" t="str">
        <f>IF($C305="OK",_xlfn.NUMBERVALUE(Plantilla!CB316),"")</f>
        <v/>
      </c>
      <c r="CE305" s="6" t="str">
        <f>IF($C305="OK",_xlfn.NUMBERVALUE(Plantilla!CC316),"")</f>
        <v/>
      </c>
      <c r="CF305" s="4" t="str">
        <f>IF($C305="OK",_xlfn.NUMBERVALUE(Plantilla!CD316),"")</f>
        <v/>
      </c>
      <c r="CG305" s="6" t="str">
        <f>IF($C305="OK",_xlfn.NUMBERVALUE(Plantilla!CE316),"")</f>
        <v/>
      </c>
      <c r="CH305" s="6" t="str">
        <f>IF($C305="OK",_xlfn.NUMBERVALUE(Plantilla!CF316),"")</f>
        <v/>
      </c>
      <c r="CI305" s="6" t="str">
        <f>IF($C305="OK",_xlfn.NUMBERVALUE(Plantilla!CG316),"")</f>
        <v/>
      </c>
      <c r="CJ305" s="6" t="str">
        <f>IF($C305="OK",_xlfn.NUMBERVALUE(Plantilla!CH316),"")</f>
        <v/>
      </c>
      <c r="CK305" s="6" t="str">
        <f>IF($C305="OK",_xlfn.NUMBERVALUE(Plantilla!CI316),"")</f>
        <v/>
      </c>
      <c r="CL305" s="6" t="str">
        <f>IF($C305="OK",_xlfn.NUMBERVALUE(Plantilla!CJ316),"")</f>
        <v/>
      </c>
      <c r="CM305" t="str">
        <f>IF($C305="OK",TEXT(Plantilla!CK316,"#"),"")</f>
        <v/>
      </c>
      <c r="CN305" s="6" t="str">
        <f>IF($C305="OK",_xlfn.NUMBERVALUE(Plantilla!CL316),"")</f>
        <v/>
      </c>
      <c r="CO305" s="6" t="str">
        <f>IF($C305="OK",_xlfn.NUMBERVALUE(Plantilla!CM316),"")</f>
        <v/>
      </c>
      <c r="CP305" s="110" t="str">
        <f>IF($C305="OK",_xlfn.NUMBERVALUE(Plantilla!CN316),"")</f>
        <v/>
      </c>
      <c r="CQ305" s="6" t="str">
        <f>IF($C305="OK",_xlfn.NUMBERVALUE(Plantilla!CO316),"")</f>
        <v/>
      </c>
      <c r="CR305" s="109" t="str">
        <f>IF($C305="OK",_xlfn.NUMBERVALUE(Plantilla!CP316),"")</f>
        <v/>
      </c>
      <c r="CS305" s="110" t="str">
        <f>IF($C305="OK",_xlfn.NUMBERVALUE(Plantilla!CQ316),"")</f>
        <v/>
      </c>
      <c r="CT305" s="6" t="str">
        <f>IF($C305="OK",_xlfn.NUMBERVALUE(Plantilla!CR316),"")</f>
        <v/>
      </c>
      <c r="CU305" s="109" t="str">
        <f>IF($C305="OK",_xlfn.NUMBERVALUE(Plantilla!CS316),"")</f>
        <v/>
      </c>
      <c r="CV305" s="110" t="str">
        <f>IF($C305="OK",_xlfn.NUMBERVALUE(Plantilla!CT316),"")</f>
        <v/>
      </c>
      <c r="CW305" s="6" t="str">
        <f>IF($C305="OK",_xlfn.NUMBERVALUE(Plantilla!CU316),"")</f>
        <v/>
      </c>
      <c r="CX305" s="82" t="str">
        <f>IF($C305="OK",_xlfn.NUMBERVALUE(Plantilla!CV316),"")</f>
        <v/>
      </c>
      <c r="CY305" s="6" t="str">
        <f>IF($C305="OK",_xlfn.NUMBERVALUE(Plantilla!CW316),"")</f>
        <v/>
      </c>
      <c r="CZ305" s="82" t="str">
        <f>IF($C305="OK",_xlfn.NUMBERVALUE(Plantilla!CX316),"")</f>
        <v/>
      </c>
      <c r="DA305" s="6" t="str">
        <f>IF($C305="OK",_xlfn.NUMBERVALUE(Plantilla!CY316),"")</f>
        <v/>
      </c>
      <c r="DB305" s="109" t="str">
        <f>IF($C305="OK",_xlfn.NUMBERVALUE(Plantilla!CZ316),"")</f>
        <v/>
      </c>
      <c r="DC305" s="6" t="str">
        <f>IF($C305="OK",_xlfn.NUMBERVALUE(Plantilla!DA316),"")</f>
        <v/>
      </c>
      <c r="DD305" s="6" t="str">
        <f>IF($C305="OK",TEXT(Plantilla!DB316,"#"),"")</f>
        <v/>
      </c>
      <c r="DE305" s="6" t="str">
        <f>IF($C305="OK",_xlfn.NUMBERVALUE(Plantilla!DC316),"")</f>
        <v/>
      </c>
      <c r="DF305" s="4" t="str">
        <f>IF($C305="OK",_xlfn.NUMBERVALUE(Plantilla!DD316),"")</f>
        <v/>
      </c>
      <c r="DG305" s="6" t="str">
        <f>IF($C305="OK",_xlfn.NUMBERVALUE(Plantilla!DE316),"")</f>
        <v/>
      </c>
      <c r="DH305" s="6" t="str">
        <f>IF($C305="OK",_xlfn.NUMBERVALUE(Plantilla!DF316),"")</f>
        <v/>
      </c>
      <c r="DI305" s="6" t="str">
        <f>IF($C305="OK",_xlfn.NUMBERVALUE(Plantilla!DG316),"")</f>
        <v/>
      </c>
      <c r="DJ305" s="6" t="str">
        <f>IF($C305="OK",_xlfn.NUMBERVALUE(Plantilla!DH316),"")</f>
        <v/>
      </c>
      <c r="DK305" s="6" t="str">
        <f>IF($C305="OK",_xlfn.NUMBERVALUE(Plantilla!DI316),"")</f>
        <v/>
      </c>
      <c r="DL305" s="6" t="str">
        <f>IF($C305="OK",_xlfn.NUMBERVALUE(Plantilla!DJ316),"")</f>
        <v/>
      </c>
      <c r="DM305" s="6" t="str">
        <f>IF($C305="OK",_xlfn.NUMBERVALUE(Plantilla!DK316),"")</f>
        <v/>
      </c>
      <c r="DN305" s="6" t="str">
        <f>IF($C305="OK",_xlfn.NUMBERVALUE(Plantilla!DL316),"")</f>
        <v/>
      </c>
      <c r="DO305" s="6" t="str">
        <f>IF($C305="OK",_xlfn.NUMBERVALUE(Plantilla!DM316),"")</f>
        <v/>
      </c>
      <c r="DP305" s="6" t="str">
        <f>IF($C305="OK",_xlfn.NUMBERVALUE(Plantilla!DN316),"")</f>
        <v/>
      </c>
      <c r="DQ305" s="6" t="str">
        <f>IF($C305="OK",_xlfn.NUMBERVALUE(Plantilla!DO316),"")</f>
        <v/>
      </c>
      <c r="DR305" s="6" t="str">
        <f>IF($C305="OK",_xlfn.NUMBERVALUE(Plantilla!DP316),"")</f>
        <v/>
      </c>
      <c r="DS305" t="str">
        <f>IF($C305="OK",TEXT(Plantilla!DR316,"#"),"")</f>
        <v/>
      </c>
      <c r="DT305" s="6"/>
    </row>
    <row r="306" spans="1:124" x14ac:dyDescent="0.25">
      <c r="A306" t="str">
        <f>IF(Plantilla!$I$6="¡Perfecto!, Guarda el archivo y adjúntalo a tu interfaz de Nómina Electrónica","OK","Error")</f>
        <v>OK</v>
      </c>
      <c r="B306" t="str">
        <f>IF(Plantilla!$I$6="¡Perfecto!, Guarda el archivo y adjúntalo a tu interfaz de Nómina Electrónica",MID(Plantilla!$D$2,SEARCH("V",Plantilla!$D$2),10),"")</f>
        <v>V2.0</v>
      </c>
      <c r="C306" t="str">
        <f>Plantilla!C317</f>
        <v/>
      </c>
      <c r="D306" t="str">
        <f>IF($C306="OK",Plantilla!B317,"")</f>
        <v/>
      </c>
      <c r="E306" t="str">
        <f>IF($C306="OK",
   VLOOKUP(Plantilla!$E$4,'Tablas '!$AP$4:$AT$6,5,FALSE),
"")</f>
        <v/>
      </c>
      <c r="F306" t="str">
        <f>IF($C306="OK",TEXT(Plantilla!D317,"#"),"")</f>
        <v/>
      </c>
      <c r="G306" t="str">
        <f>IF($C306="OK",
   VLOOKUP(Plantilla!E317,'Tablas '!$B$4:$C$14,2,FALSE),
"")</f>
        <v/>
      </c>
      <c r="H306" t="str">
        <f>IF($C306="OK",TEXT(Plantilla!F317,"#"),"")</f>
        <v/>
      </c>
      <c r="I306" t="str">
        <f>IF($C306="OK",TEXT(Plantilla!G317,"#"),"")</f>
        <v/>
      </c>
      <c r="J306" t="str">
        <f>IF($C306="OK",TEXT(Plantilla!H317,"#"),"")</f>
        <v/>
      </c>
      <c r="K306" t="str">
        <f>IF($C306="OK",TEXT(Plantilla!I317,"#"),"")</f>
        <v/>
      </c>
      <c r="L306" t="str">
        <f>IF($C306="OK",TEXT(Plantilla!J317,"#"),"")</f>
        <v/>
      </c>
      <c r="M306" t="str">
        <f>IF($C306="OK",TEXT(Plantilla!K317,"#"),"")</f>
        <v/>
      </c>
      <c r="N306" t="str">
        <f>IF($C306="OK",
   CONCATENATE(YEAR(Plantilla!L317),"-",TEXT(MONTH(Plantilla!L317),"00"),"-",TEXT(DAY(Plantilla!L317),"00")),
"")</f>
        <v/>
      </c>
      <c r="O306" t="str">
        <f>IF($C306="OK",_xlfn.NUMBERVALUE(Plantilla!M317),"")</f>
        <v/>
      </c>
      <c r="P306" t="str">
        <f>IF($C306="OK",
   IF(Plantilla!N317&lt;&gt;"",
      CONCATENATE(YEAR(Plantilla!N317),"-",TEXT(MONTH(Plantilla!N317),"00"),"-",TEXT(DAY(Plantilla!N317),"00")),
   ""),
"")</f>
        <v/>
      </c>
      <c r="Q306" t="str">
        <f>IF($C306="OK",
   VLOOKUP(Plantilla!O317,'Tablas '!$E$4:$F$19,2,FALSE),
"")</f>
        <v/>
      </c>
      <c r="R306" t="str">
        <f>IF($C306="OK",
   VLOOKUP(Plantilla!P317,'Tablas '!$H$4:$I$5,2,FALSE),
"")</f>
        <v/>
      </c>
      <c r="S306" t="str">
        <f>IF($C306="OK",
   VLOOKUP(Plantilla!Q317,'Tablas '!$K$4:$L$8,2,FALSE),
"")</f>
        <v/>
      </c>
      <c r="T306" t="str">
        <f>IF($C306="OK",
   VLOOKUP(Plantilla!R317,'Tablas '!$AE$4:$AF$6,2,FALSE),
"")</f>
        <v/>
      </c>
      <c r="U306" t="str">
        <f>IF($C306="OK",
   VLOOKUP(Plantilla!S317,'Tablas '!$AE$4:$AF$6,2,FALSE),
"")</f>
        <v/>
      </c>
      <c r="V306" t="str">
        <f>IF($C306="OK",TEXT(Plantilla!T317,"#"),"")</f>
        <v/>
      </c>
      <c r="W306" s="84" t="str">
        <f>IF($C306="OK",
   VLOOKUP(Plantilla!U317,'Tablas '!$AM$4:$AN$1126,2,FALSE),
"")</f>
        <v/>
      </c>
      <c r="X306" t="str">
        <f>IF($C306="OK",TEXT(Plantilla!V317,"#"),"")</f>
        <v/>
      </c>
      <c r="Y306" t="str">
        <f>IF($C306="OK",
   CONCATENATE(YEAR(Plantilla!W317),"-",TEXT(MONTH(Plantilla!W317),"00"),"-",TEXT(DAY(Plantilla!W317),"00")),
"")</f>
        <v/>
      </c>
      <c r="Z306" t="str">
        <f>IF($C306="OK",
   CONCATENATE(YEAR(Plantilla!X317),"-",TEXT(MONTH(Plantilla!X317),"00"),"-",TEXT(DAY(Plantilla!X317),"00")),
"")</f>
        <v/>
      </c>
      <c r="AA306" t="str">
        <f>IF($C306="OK",
   TEXT(VLOOKUP(Plantilla!Y317,'Tablas '!$Q$4:$R$9,2,FALSE),"#"),
"")</f>
        <v/>
      </c>
      <c r="AB306" t="str">
        <f>IF($C306="OK",
   CONCATENATE(YEAR(Plantilla!Z317),"-",TEXT(MONTH(Plantilla!Z317),"00"),"-",TEXT(DAY(Plantilla!Z317),"00")),
"")</f>
        <v/>
      </c>
      <c r="AC306" t="str">
        <f>IF($C306="OK",
   TEXT(VLOOKUP(Plantilla!AA317,'Tablas '!$T$4:$U$13,2,FALSE),"#"),
"")</f>
        <v/>
      </c>
      <c r="AD306" t="str">
        <f>IF($C306="OK",TEXT(Plantilla!AB317,"#"),"")</f>
        <v/>
      </c>
      <c r="AE306" t="str">
        <f>IF($C306="OK",
   IF(Plantilla!AC317&lt;&gt;"",
      TEXT(VLOOKUP(Plantilla!AC317,'Tablas '!$W$4:$X$7,2,FALSE),"#"),
   ""),
"")</f>
        <v/>
      </c>
      <c r="AF306" t="str">
        <f>IF($C306="OK",TEXT(Plantilla!AD317,"#"),"")</f>
        <v/>
      </c>
      <c r="AG306" s="6" t="str">
        <f>IF($C306="OK",_xlfn.NUMBERVALUE(Plantilla!AE317),"")</f>
        <v/>
      </c>
      <c r="AH306" s="4" t="str">
        <f>IF($C306="OK",_xlfn.NUMBERVALUE(Plantilla!AF317),"")</f>
        <v/>
      </c>
      <c r="AI306" s="6" t="str">
        <f>IF($C306="OK",_xlfn.NUMBERVALUE(Plantilla!AG317),"")</f>
        <v/>
      </c>
      <c r="AJ306" s="6" t="str">
        <f>IF($C306="OK",_xlfn.NUMBERVALUE(Plantilla!AH317),"")</f>
        <v/>
      </c>
      <c r="AK306" s="6" t="str">
        <f>IF($C306="OK",_xlfn.NUMBERVALUE(Plantilla!AI317),"")</f>
        <v/>
      </c>
      <c r="AL306" s="6" t="str">
        <f>IF($C306="OK",_xlfn.NUMBERVALUE(Plantilla!AJ317),"")</f>
        <v/>
      </c>
      <c r="AM306" s="4" t="str">
        <f>IF($C306="OK",_xlfn.NUMBERVALUE(Plantilla!AK317),"")</f>
        <v/>
      </c>
      <c r="AN306" s="6" t="str">
        <f>IF($C306="OK",_xlfn.NUMBERVALUE(Plantilla!AL317),"")</f>
        <v/>
      </c>
      <c r="AO306" s="4" t="str">
        <f>IF($C306="OK",_xlfn.NUMBERVALUE(Plantilla!AM317),"")</f>
        <v/>
      </c>
      <c r="AP306" s="6" t="str">
        <f>IF($C306="OK",_xlfn.NUMBERVALUE(Plantilla!AN317),"")</f>
        <v/>
      </c>
      <c r="AQ306" s="4" t="str">
        <f>IF($C306="OK",_xlfn.NUMBERVALUE(Plantilla!AO317),"")</f>
        <v/>
      </c>
      <c r="AR306" s="6" t="str">
        <f>IF($C306="OK",_xlfn.NUMBERVALUE(Plantilla!AP317),"")</f>
        <v/>
      </c>
      <c r="AS306" s="4" t="str">
        <f>IF($C306="OK",_xlfn.NUMBERVALUE(Plantilla!AQ317),"")</f>
        <v/>
      </c>
      <c r="AT306" s="6" t="str">
        <f>IF($C306="OK",_xlfn.NUMBERVALUE(Plantilla!AR317),"")</f>
        <v/>
      </c>
      <c r="AU306" s="4" t="str">
        <f>IF($C306="OK",_xlfn.NUMBERVALUE(Plantilla!AS317),"")</f>
        <v/>
      </c>
      <c r="AV306" s="6" t="str">
        <f>IF($C306="OK",_xlfn.NUMBERVALUE(Plantilla!AT317),"")</f>
        <v/>
      </c>
      <c r="AW306" s="4" t="str">
        <f>IF($C306="OK",_xlfn.NUMBERVALUE(Plantilla!AU317),"")</f>
        <v/>
      </c>
      <c r="AX306" s="6" t="str">
        <f>IF($C306="OK",_xlfn.NUMBERVALUE(Plantilla!AV317),"")</f>
        <v/>
      </c>
      <c r="AY306" s="4" t="str">
        <f>IF($C306="OK",_xlfn.NUMBERVALUE(Plantilla!AW317),"")</f>
        <v/>
      </c>
      <c r="AZ306" s="6" t="str">
        <f>IF($C306="OK",_xlfn.NUMBERVALUE(Plantilla!AX317),"")</f>
        <v/>
      </c>
      <c r="BA306" t="str">
        <f>IF($C306="OK",_xlfn.NUMBERVALUE(Plantilla!AY317),"")</f>
        <v/>
      </c>
      <c r="BB306" t="str">
        <f>IF($C306="OK",_xlfn.NUMBERVALUE(Plantilla!AZ317),"")</f>
        <v/>
      </c>
      <c r="BC306" s="4" t="str">
        <f>IF($C306="OK",_xlfn.NUMBERVALUE(Plantilla!BA317),"")</f>
        <v/>
      </c>
      <c r="BD306" s="6" t="str">
        <f>IF($C306="OK",_xlfn.NUMBERVALUE(Plantilla!BB317),"")</f>
        <v/>
      </c>
      <c r="BE306" s="4" t="str">
        <f>IF($C306="OK",_xlfn.NUMBERVALUE(Plantilla!BC317),"")</f>
        <v/>
      </c>
      <c r="BF306" s="6" t="str">
        <f>IF($C306="OK",_xlfn.NUMBERVALUE(Plantilla!BD317),"")</f>
        <v/>
      </c>
      <c r="BG306" s="4" t="str">
        <f>IF($C306="OK",_xlfn.NUMBERVALUE(Plantilla!BE317),"")</f>
        <v/>
      </c>
      <c r="BH306" s="6" t="str">
        <f>IF($C306="OK",_xlfn.NUMBERVALUE(Plantilla!BF317),"")</f>
        <v/>
      </c>
      <c r="BI306" s="110" t="str">
        <f>IF($C306="OK",_xlfn.NUMBERVALUE(Plantilla!BG317),"")</f>
        <v/>
      </c>
      <c r="BJ306" s="6" t="str">
        <f>IF($C306="OK",_xlfn.NUMBERVALUE(Plantilla!BH317),"")</f>
        <v/>
      </c>
      <c r="BK306" s="109" t="str">
        <f>IF($C306="OK",_xlfn.NUMBERVALUE(Plantilla!BI317),"")</f>
        <v/>
      </c>
      <c r="BL306" s="6" t="str">
        <f>IF($C306="OK",
   IF(Plantilla!BJ317&lt;&gt;"",
      TEXT(VLOOKUP(Plantilla!BJ317,'Tablas '!$Z$4:$AA$6,2,FALSE),"#"),
   ""),
"")</f>
        <v/>
      </c>
      <c r="BM306" s="4" t="str">
        <f>IF($C306="OK",_xlfn.NUMBERVALUE(Plantilla!BK317),"")</f>
        <v/>
      </c>
      <c r="BN306" s="4" t="str">
        <f>IF($C306="OK",_xlfn.NUMBERVALUE(Plantilla!BL317),"")</f>
        <v/>
      </c>
      <c r="BO306" s="6" t="str">
        <f>IF($C306="OK",_xlfn.NUMBERVALUE(Plantilla!BM317),"")</f>
        <v/>
      </c>
      <c r="BP306" s="4" t="str">
        <f>IF($C306="OK",_xlfn.NUMBERVALUE(Plantilla!BN317),"")</f>
        <v/>
      </c>
      <c r="BQ306" s="6" t="str">
        <f>IF($C306="OK",_xlfn.NUMBERVALUE(Plantilla!BO317),"")</f>
        <v/>
      </c>
      <c r="BR306" s="4" t="str">
        <f>IF($C306="OK",_xlfn.NUMBERVALUE(Plantilla!BP317),"")</f>
        <v/>
      </c>
      <c r="BS306" s="6" t="str">
        <f>IF($C306="OK",_xlfn.NUMBERVALUE(Plantilla!BQ317),"")</f>
        <v/>
      </c>
      <c r="BT306" s="4" t="str">
        <f>IF($C306="OK",_xlfn.NUMBERVALUE(Plantilla!BR317),"")</f>
        <v/>
      </c>
      <c r="BU306" s="6" t="str">
        <f>IF($C306="OK",_xlfn.NUMBERVALUE(Plantilla!BS317),"")</f>
        <v/>
      </c>
      <c r="BV306" s="6" t="str">
        <f>IF($C306="OK",_xlfn.NUMBERVALUE(Plantilla!BT317),"")</f>
        <v/>
      </c>
      <c r="BW306" s="6" t="str">
        <f>IF($C306="OK",_xlfn.NUMBERVALUE(Plantilla!BU317),"")</f>
        <v/>
      </c>
      <c r="BX306" s="6" t="str">
        <f>IF($C306="OK",_xlfn.NUMBERVALUE(Plantilla!BV317),"")</f>
        <v/>
      </c>
      <c r="BY306" s="6" t="str">
        <f>IF($C306="OK",_xlfn.NUMBERVALUE(Plantilla!BW317),"")</f>
        <v/>
      </c>
      <c r="BZ306" s="6" t="str">
        <f>IF($C306="OK",_xlfn.NUMBERVALUE(Plantilla!BX317),"")</f>
        <v/>
      </c>
      <c r="CA306" s="6" t="str">
        <f>IF($C306="OK",_xlfn.NUMBERVALUE(Plantilla!BY317),"")</f>
        <v/>
      </c>
      <c r="CB306" s="6" t="str">
        <f>IF($C306="OK",_xlfn.NUMBERVALUE(Plantilla!BZ317),"")</f>
        <v/>
      </c>
      <c r="CC306" s="6" t="str">
        <f>IF($C306="OK",_xlfn.NUMBERVALUE(Plantilla!CA317),"")</f>
        <v/>
      </c>
      <c r="CD306" s="6" t="str">
        <f>IF($C306="OK",_xlfn.NUMBERVALUE(Plantilla!CB317),"")</f>
        <v/>
      </c>
      <c r="CE306" s="6" t="str">
        <f>IF($C306="OK",_xlfn.NUMBERVALUE(Plantilla!CC317),"")</f>
        <v/>
      </c>
      <c r="CF306" s="4" t="str">
        <f>IF($C306="OK",_xlfn.NUMBERVALUE(Plantilla!CD317),"")</f>
        <v/>
      </c>
      <c r="CG306" s="6" t="str">
        <f>IF($C306="OK",_xlfn.NUMBERVALUE(Plantilla!CE317),"")</f>
        <v/>
      </c>
      <c r="CH306" s="6" t="str">
        <f>IF($C306="OK",_xlfn.NUMBERVALUE(Plantilla!CF317),"")</f>
        <v/>
      </c>
      <c r="CI306" s="6" t="str">
        <f>IF($C306="OK",_xlfn.NUMBERVALUE(Plantilla!CG317),"")</f>
        <v/>
      </c>
      <c r="CJ306" s="6" t="str">
        <f>IF($C306="OK",_xlfn.NUMBERVALUE(Plantilla!CH317),"")</f>
        <v/>
      </c>
      <c r="CK306" s="6" t="str">
        <f>IF($C306="OK",_xlfn.NUMBERVALUE(Plantilla!CI317),"")</f>
        <v/>
      </c>
      <c r="CL306" s="6" t="str">
        <f>IF($C306="OK",_xlfn.NUMBERVALUE(Plantilla!CJ317),"")</f>
        <v/>
      </c>
      <c r="CM306" t="str">
        <f>IF($C306="OK",TEXT(Plantilla!CK317,"#"),"")</f>
        <v/>
      </c>
      <c r="CN306" s="6" t="str">
        <f>IF($C306="OK",_xlfn.NUMBERVALUE(Plantilla!CL317),"")</f>
        <v/>
      </c>
      <c r="CO306" s="6" t="str">
        <f>IF($C306="OK",_xlfn.NUMBERVALUE(Plantilla!CM317),"")</f>
        <v/>
      </c>
      <c r="CP306" s="110" t="str">
        <f>IF($C306="OK",_xlfn.NUMBERVALUE(Plantilla!CN317),"")</f>
        <v/>
      </c>
      <c r="CQ306" s="6" t="str">
        <f>IF($C306="OK",_xlfn.NUMBERVALUE(Plantilla!CO317),"")</f>
        <v/>
      </c>
      <c r="CR306" s="109" t="str">
        <f>IF($C306="OK",_xlfn.NUMBERVALUE(Plantilla!CP317),"")</f>
        <v/>
      </c>
      <c r="CS306" s="110" t="str">
        <f>IF($C306="OK",_xlfn.NUMBERVALUE(Plantilla!CQ317),"")</f>
        <v/>
      </c>
      <c r="CT306" s="6" t="str">
        <f>IF($C306="OK",_xlfn.NUMBERVALUE(Plantilla!CR317),"")</f>
        <v/>
      </c>
      <c r="CU306" s="109" t="str">
        <f>IF($C306="OK",_xlfn.NUMBERVALUE(Plantilla!CS317),"")</f>
        <v/>
      </c>
      <c r="CV306" s="110" t="str">
        <f>IF($C306="OK",_xlfn.NUMBERVALUE(Plantilla!CT317),"")</f>
        <v/>
      </c>
      <c r="CW306" s="6" t="str">
        <f>IF($C306="OK",_xlfn.NUMBERVALUE(Plantilla!CU317),"")</f>
        <v/>
      </c>
      <c r="CX306" s="82" t="str">
        <f>IF($C306="OK",_xlfn.NUMBERVALUE(Plantilla!CV317),"")</f>
        <v/>
      </c>
      <c r="CY306" s="6" t="str">
        <f>IF($C306="OK",_xlfn.NUMBERVALUE(Plantilla!CW317),"")</f>
        <v/>
      </c>
      <c r="CZ306" s="82" t="str">
        <f>IF($C306="OK",_xlfn.NUMBERVALUE(Plantilla!CX317),"")</f>
        <v/>
      </c>
      <c r="DA306" s="6" t="str">
        <f>IF($C306="OK",_xlfn.NUMBERVALUE(Plantilla!CY317),"")</f>
        <v/>
      </c>
      <c r="DB306" s="109" t="str">
        <f>IF($C306="OK",_xlfn.NUMBERVALUE(Plantilla!CZ317),"")</f>
        <v/>
      </c>
      <c r="DC306" s="6" t="str">
        <f>IF($C306="OK",_xlfn.NUMBERVALUE(Plantilla!DA317),"")</f>
        <v/>
      </c>
      <c r="DD306" s="6" t="str">
        <f>IF($C306="OK",TEXT(Plantilla!DB317,"#"),"")</f>
        <v/>
      </c>
      <c r="DE306" s="6" t="str">
        <f>IF($C306="OK",_xlfn.NUMBERVALUE(Plantilla!DC317),"")</f>
        <v/>
      </c>
      <c r="DF306" s="4" t="str">
        <f>IF($C306="OK",_xlfn.NUMBERVALUE(Plantilla!DD317),"")</f>
        <v/>
      </c>
      <c r="DG306" s="6" t="str">
        <f>IF($C306="OK",_xlfn.NUMBERVALUE(Plantilla!DE317),"")</f>
        <v/>
      </c>
      <c r="DH306" s="6" t="str">
        <f>IF($C306="OK",_xlfn.NUMBERVALUE(Plantilla!DF317),"")</f>
        <v/>
      </c>
      <c r="DI306" s="6" t="str">
        <f>IF($C306="OK",_xlfn.NUMBERVALUE(Plantilla!DG317),"")</f>
        <v/>
      </c>
      <c r="DJ306" s="6" t="str">
        <f>IF($C306="OK",_xlfn.NUMBERVALUE(Plantilla!DH317),"")</f>
        <v/>
      </c>
      <c r="DK306" s="6" t="str">
        <f>IF($C306="OK",_xlfn.NUMBERVALUE(Plantilla!DI317),"")</f>
        <v/>
      </c>
      <c r="DL306" s="6" t="str">
        <f>IF($C306="OK",_xlfn.NUMBERVALUE(Plantilla!DJ317),"")</f>
        <v/>
      </c>
      <c r="DM306" s="6" t="str">
        <f>IF($C306="OK",_xlfn.NUMBERVALUE(Plantilla!DK317),"")</f>
        <v/>
      </c>
      <c r="DN306" s="6" t="str">
        <f>IF($C306="OK",_xlfn.NUMBERVALUE(Plantilla!DL317),"")</f>
        <v/>
      </c>
      <c r="DO306" s="6" t="str">
        <f>IF($C306="OK",_xlfn.NUMBERVALUE(Plantilla!DM317),"")</f>
        <v/>
      </c>
      <c r="DP306" s="6" t="str">
        <f>IF($C306="OK",_xlfn.NUMBERVALUE(Plantilla!DN317),"")</f>
        <v/>
      </c>
      <c r="DQ306" s="6" t="str">
        <f>IF($C306="OK",_xlfn.NUMBERVALUE(Plantilla!DO317),"")</f>
        <v/>
      </c>
      <c r="DR306" s="6" t="str">
        <f>IF($C306="OK",_xlfn.NUMBERVALUE(Plantilla!DP317),"")</f>
        <v/>
      </c>
      <c r="DS306" t="str">
        <f>IF($C306="OK",TEXT(Plantilla!DR317,"#"),"")</f>
        <v/>
      </c>
      <c r="DT306" s="6"/>
    </row>
    <row r="307" spans="1:124" x14ac:dyDescent="0.25">
      <c r="A307" t="str">
        <f>IF(Plantilla!$I$6="¡Perfecto!, Guarda el archivo y adjúntalo a tu interfaz de Nómina Electrónica","OK","Error")</f>
        <v>OK</v>
      </c>
      <c r="B307" t="str">
        <f>IF(Plantilla!$I$6="¡Perfecto!, Guarda el archivo y adjúntalo a tu interfaz de Nómina Electrónica",MID(Plantilla!$D$2,SEARCH("V",Plantilla!$D$2),10),"")</f>
        <v>V2.0</v>
      </c>
      <c r="C307" t="str">
        <f>Plantilla!C318</f>
        <v/>
      </c>
      <c r="D307" t="str">
        <f>IF($C307="OK",Plantilla!B318,"")</f>
        <v/>
      </c>
      <c r="E307" t="str">
        <f>IF($C307="OK",
   VLOOKUP(Plantilla!$E$4,'Tablas '!$AP$4:$AT$6,5,FALSE),
"")</f>
        <v/>
      </c>
      <c r="F307" t="str">
        <f>IF($C307="OK",TEXT(Plantilla!D318,"#"),"")</f>
        <v/>
      </c>
      <c r="G307" t="str">
        <f>IF($C307="OK",
   VLOOKUP(Plantilla!E318,'Tablas '!$B$4:$C$14,2,FALSE),
"")</f>
        <v/>
      </c>
      <c r="H307" t="str">
        <f>IF($C307="OK",TEXT(Plantilla!F318,"#"),"")</f>
        <v/>
      </c>
      <c r="I307" t="str">
        <f>IF($C307="OK",TEXT(Plantilla!G318,"#"),"")</f>
        <v/>
      </c>
      <c r="J307" t="str">
        <f>IF($C307="OK",TEXT(Plantilla!H318,"#"),"")</f>
        <v/>
      </c>
      <c r="K307" t="str">
        <f>IF($C307="OK",TEXT(Plantilla!I318,"#"),"")</f>
        <v/>
      </c>
      <c r="L307" t="str">
        <f>IF($C307="OK",TEXT(Plantilla!J318,"#"),"")</f>
        <v/>
      </c>
      <c r="M307" t="str">
        <f>IF($C307="OK",TEXT(Plantilla!K318,"#"),"")</f>
        <v/>
      </c>
      <c r="N307" t="str">
        <f>IF($C307="OK",
   CONCATENATE(YEAR(Plantilla!L318),"-",TEXT(MONTH(Plantilla!L318),"00"),"-",TEXT(DAY(Plantilla!L318),"00")),
"")</f>
        <v/>
      </c>
      <c r="O307" t="str">
        <f>IF($C307="OK",_xlfn.NUMBERVALUE(Plantilla!M318),"")</f>
        <v/>
      </c>
      <c r="P307" t="str">
        <f>IF($C307="OK",
   IF(Plantilla!N318&lt;&gt;"",
      CONCATENATE(YEAR(Plantilla!N318),"-",TEXT(MONTH(Plantilla!N318),"00"),"-",TEXT(DAY(Plantilla!N318),"00")),
   ""),
"")</f>
        <v/>
      </c>
      <c r="Q307" t="str">
        <f>IF($C307="OK",
   VLOOKUP(Plantilla!O318,'Tablas '!$E$4:$F$19,2,FALSE),
"")</f>
        <v/>
      </c>
      <c r="R307" t="str">
        <f>IF($C307="OK",
   VLOOKUP(Plantilla!P318,'Tablas '!$H$4:$I$5,2,FALSE),
"")</f>
        <v/>
      </c>
      <c r="S307" t="str">
        <f>IF($C307="OK",
   VLOOKUP(Plantilla!Q318,'Tablas '!$K$4:$L$8,2,FALSE),
"")</f>
        <v/>
      </c>
      <c r="T307" t="str">
        <f>IF($C307="OK",
   VLOOKUP(Plantilla!R318,'Tablas '!$AE$4:$AF$6,2,FALSE),
"")</f>
        <v/>
      </c>
      <c r="U307" t="str">
        <f>IF($C307="OK",
   VLOOKUP(Plantilla!S318,'Tablas '!$AE$4:$AF$6,2,FALSE),
"")</f>
        <v/>
      </c>
      <c r="V307" t="str">
        <f>IF($C307="OK",TEXT(Plantilla!T318,"#"),"")</f>
        <v/>
      </c>
      <c r="W307" s="84" t="str">
        <f>IF($C307="OK",
   VLOOKUP(Plantilla!U318,'Tablas '!$AM$4:$AN$1126,2,FALSE),
"")</f>
        <v/>
      </c>
      <c r="X307" t="str">
        <f>IF($C307="OK",TEXT(Plantilla!V318,"#"),"")</f>
        <v/>
      </c>
      <c r="Y307" t="str">
        <f>IF($C307="OK",
   CONCATENATE(YEAR(Plantilla!W318),"-",TEXT(MONTH(Plantilla!W318),"00"),"-",TEXT(DAY(Plantilla!W318),"00")),
"")</f>
        <v/>
      </c>
      <c r="Z307" t="str">
        <f>IF($C307="OK",
   CONCATENATE(YEAR(Plantilla!X318),"-",TEXT(MONTH(Plantilla!X318),"00"),"-",TEXT(DAY(Plantilla!X318),"00")),
"")</f>
        <v/>
      </c>
      <c r="AA307" t="str">
        <f>IF($C307="OK",
   TEXT(VLOOKUP(Plantilla!Y318,'Tablas '!$Q$4:$R$9,2,FALSE),"#"),
"")</f>
        <v/>
      </c>
      <c r="AB307" t="str">
        <f>IF($C307="OK",
   CONCATENATE(YEAR(Plantilla!Z318),"-",TEXT(MONTH(Plantilla!Z318),"00"),"-",TEXT(DAY(Plantilla!Z318),"00")),
"")</f>
        <v/>
      </c>
      <c r="AC307" t="str">
        <f>IF($C307="OK",
   TEXT(VLOOKUP(Plantilla!AA318,'Tablas '!$T$4:$U$13,2,FALSE),"#"),
"")</f>
        <v/>
      </c>
      <c r="AD307" t="str">
        <f>IF($C307="OK",TEXT(Plantilla!AB318,"#"),"")</f>
        <v/>
      </c>
      <c r="AE307" t="str">
        <f>IF($C307="OK",
   IF(Plantilla!AC318&lt;&gt;"",
      TEXT(VLOOKUP(Plantilla!AC318,'Tablas '!$W$4:$X$7,2,FALSE),"#"),
   ""),
"")</f>
        <v/>
      </c>
      <c r="AF307" t="str">
        <f>IF($C307="OK",TEXT(Plantilla!AD318,"#"),"")</f>
        <v/>
      </c>
      <c r="AG307" s="6" t="str">
        <f>IF($C307="OK",_xlfn.NUMBERVALUE(Plantilla!AE318),"")</f>
        <v/>
      </c>
      <c r="AH307" s="4" t="str">
        <f>IF($C307="OK",_xlfn.NUMBERVALUE(Plantilla!AF318),"")</f>
        <v/>
      </c>
      <c r="AI307" s="6" t="str">
        <f>IF($C307="OK",_xlfn.NUMBERVALUE(Plantilla!AG318),"")</f>
        <v/>
      </c>
      <c r="AJ307" s="6" t="str">
        <f>IF($C307="OK",_xlfn.NUMBERVALUE(Plantilla!AH318),"")</f>
        <v/>
      </c>
      <c r="AK307" s="6" t="str">
        <f>IF($C307="OK",_xlfn.NUMBERVALUE(Plantilla!AI318),"")</f>
        <v/>
      </c>
      <c r="AL307" s="6" t="str">
        <f>IF($C307="OK",_xlfn.NUMBERVALUE(Plantilla!AJ318),"")</f>
        <v/>
      </c>
      <c r="AM307" s="4" t="str">
        <f>IF($C307="OK",_xlfn.NUMBERVALUE(Plantilla!AK318),"")</f>
        <v/>
      </c>
      <c r="AN307" s="6" t="str">
        <f>IF($C307="OK",_xlfn.NUMBERVALUE(Plantilla!AL318),"")</f>
        <v/>
      </c>
      <c r="AO307" s="4" t="str">
        <f>IF($C307="OK",_xlfn.NUMBERVALUE(Plantilla!AM318),"")</f>
        <v/>
      </c>
      <c r="AP307" s="6" t="str">
        <f>IF($C307="OK",_xlfn.NUMBERVALUE(Plantilla!AN318),"")</f>
        <v/>
      </c>
      <c r="AQ307" s="4" t="str">
        <f>IF($C307="OK",_xlfn.NUMBERVALUE(Plantilla!AO318),"")</f>
        <v/>
      </c>
      <c r="AR307" s="6" t="str">
        <f>IF($C307="OK",_xlfn.NUMBERVALUE(Plantilla!AP318),"")</f>
        <v/>
      </c>
      <c r="AS307" s="4" t="str">
        <f>IF($C307="OK",_xlfn.NUMBERVALUE(Plantilla!AQ318),"")</f>
        <v/>
      </c>
      <c r="AT307" s="6" t="str">
        <f>IF($C307="OK",_xlfn.NUMBERVALUE(Plantilla!AR318),"")</f>
        <v/>
      </c>
      <c r="AU307" s="4" t="str">
        <f>IF($C307="OK",_xlfn.NUMBERVALUE(Plantilla!AS318),"")</f>
        <v/>
      </c>
      <c r="AV307" s="6" t="str">
        <f>IF($C307="OK",_xlfn.NUMBERVALUE(Plantilla!AT318),"")</f>
        <v/>
      </c>
      <c r="AW307" s="4" t="str">
        <f>IF($C307="OK",_xlfn.NUMBERVALUE(Plantilla!AU318),"")</f>
        <v/>
      </c>
      <c r="AX307" s="6" t="str">
        <f>IF($C307="OK",_xlfn.NUMBERVALUE(Plantilla!AV318),"")</f>
        <v/>
      </c>
      <c r="AY307" s="4" t="str">
        <f>IF($C307="OK",_xlfn.NUMBERVALUE(Plantilla!AW318),"")</f>
        <v/>
      </c>
      <c r="AZ307" s="6" t="str">
        <f>IF($C307="OK",_xlfn.NUMBERVALUE(Plantilla!AX318),"")</f>
        <v/>
      </c>
      <c r="BA307" t="str">
        <f>IF($C307="OK",_xlfn.NUMBERVALUE(Plantilla!AY318),"")</f>
        <v/>
      </c>
      <c r="BB307" t="str">
        <f>IF($C307="OK",_xlfn.NUMBERVALUE(Plantilla!AZ318),"")</f>
        <v/>
      </c>
      <c r="BC307" s="4" t="str">
        <f>IF($C307="OK",_xlfn.NUMBERVALUE(Plantilla!BA318),"")</f>
        <v/>
      </c>
      <c r="BD307" s="6" t="str">
        <f>IF($C307="OK",_xlfn.NUMBERVALUE(Plantilla!BB318),"")</f>
        <v/>
      </c>
      <c r="BE307" s="4" t="str">
        <f>IF($C307="OK",_xlfn.NUMBERVALUE(Plantilla!BC318),"")</f>
        <v/>
      </c>
      <c r="BF307" s="6" t="str">
        <f>IF($C307="OK",_xlfn.NUMBERVALUE(Plantilla!BD318),"")</f>
        <v/>
      </c>
      <c r="BG307" s="4" t="str">
        <f>IF($C307="OK",_xlfn.NUMBERVALUE(Plantilla!BE318),"")</f>
        <v/>
      </c>
      <c r="BH307" s="6" t="str">
        <f>IF($C307="OK",_xlfn.NUMBERVALUE(Plantilla!BF318),"")</f>
        <v/>
      </c>
      <c r="BI307" s="110" t="str">
        <f>IF($C307="OK",_xlfn.NUMBERVALUE(Plantilla!BG318),"")</f>
        <v/>
      </c>
      <c r="BJ307" s="6" t="str">
        <f>IF($C307="OK",_xlfn.NUMBERVALUE(Plantilla!BH318),"")</f>
        <v/>
      </c>
      <c r="BK307" s="109" t="str">
        <f>IF($C307="OK",_xlfn.NUMBERVALUE(Plantilla!BI318),"")</f>
        <v/>
      </c>
      <c r="BL307" s="6" t="str">
        <f>IF($C307="OK",
   IF(Plantilla!BJ318&lt;&gt;"",
      TEXT(VLOOKUP(Plantilla!BJ318,'Tablas '!$Z$4:$AA$6,2,FALSE),"#"),
   ""),
"")</f>
        <v/>
      </c>
      <c r="BM307" s="4" t="str">
        <f>IF($C307="OK",_xlfn.NUMBERVALUE(Plantilla!BK318),"")</f>
        <v/>
      </c>
      <c r="BN307" s="4" t="str">
        <f>IF($C307="OK",_xlfn.NUMBERVALUE(Plantilla!BL318),"")</f>
        <v/>
      </c>
      <c r="BO307" s="6" t="str">
        <f>IF($C307="OK",_xlfn.NUMBERVALUE(Plantilla!BM318),"")</f>
        <v/>
      </c>
      <c r="BP307" s="4" t="str">
        <f>IF($C307="OK",_xlfn.NUMBERVALUE(Plantilla!BN318),"")</f>
        <v/>
      </c>
      <c r="BQ307" s="6" t="str">
        <f>IF($C307="OK",_xlfn.NUMBERVALUE(Plantilla!BO318),"")</f>
        <v/>
      </c>
      <c r="BR307" s="4" t="str">
        <f>IF($C307="OK",_xlfn.NUMBERVALUE(Plantilla!BP318),"")</f>
        <v/>
      </c>
      <c r="BS307" s="6" t="str">
        <f>IF($C307="OK",_xlfn.NUMBERVALUE(Plantilla!BQ318),"")</f>
        <v/>
      </c>
      <c r="BT307" s="4" t="str">
        <f>IF($C307="OK",_xlfn.NUMBERVALUE(Plantilla!BR318),"")</f>
        <v/>
      </c>
      <c r="BU307" s="6" t="str">
        <f>IF($C307="OK",_xlfn.NUMBERVALUE(Plantilla!BS318),"")</f>
        <v/>
      </c>
      <c r="BV307" s="6" t="str">
        <f>IF($C307="OK",_xlfn.NUMBERVALUE(Plantilla!BT318),"")</f>
        <v/>
      </c>
      <c r="BW307" s="6" t="str">
        <f>IF($C307="OK",_xlfn.NUMBERVALUE(Plantilla!BU318),"")</f>
        <v/>
      </c>
      <c r="BX307" s="6" t="str">
        <f>IF($C307="OK",_xlfn.NUMBERVALUE(Plantilla!BV318),"")</f>
        <v/>
      </c>
      <c r="BY307" s="6" t="str">
        <f>IF($C307="OK",_xlfn.NUMBERVALUE(Plantilla!BW318),"")</f>
        <v/>
      </c>
      <c r="BZ307" s="6" t="str">
        <f>IF($C307="OK",_xlfn.NUMBERVALUE(Plantilla!BX318),"")</f>
        <v/>
      </c>
      <c r="CA307" s="6" t="str">
        <f>IF($C307="OK",_xlfn.NUMBERVALUE(Plantilla!BY318),"")</f>
        <v/>
      </c>
      <c r="CB307" s="6" t="str">
        <f>IF($C307="OK",_xlfn.NUMBERVALUE(Plantilla!BZ318),"")</f>
        <v/>
      </c>
      <c r="CC307" s="6" t="str">
        <f>IF($C307="OK",_xlfn.NUMBERVALUE(Plantilla!CA318),"")</f>
        <v/>
      </c>
      <c r="CD307" s="6" t="str">
        <f>IF($C307="OK",_xlfn.NUMBERVALUE(Plantilla!CB318),"")</f>
        <v/>
      </c>
      <c r="CE307" s="6" t="str">
        <f>IF($C307="OK",_xlfn.NUMBERVALUE(Plantilla!CC318),"")</f>
        <v/>
      </c>
      <c r="CF307" s="4" t="str">
        <f>IF($C307="OK",_xlfn.NUMBERVALUE(Plantilla!CD318),"")</f>
        <v/>
      </c>
      <c r="CG307" s="6" t="str">
        <f>IF($C307="OK",_xlfn.NUMBERVALUE(Plantilla!CE318),"")</f>
        <v/>
      </c>
      <c r="CH307" s="6" t="str">
        <f>IF($C307="OK",_xlfn.NUMBERVALUE(Plantilla!CF318),"")</f>
        <v/>
      </c>
      <c r="CI307" s="6" t="str">
        <f>IF($C307="OK",_xlfn.NUMBERVALUE(Plantilla!CG318),"")</f>
        <v/>
      </c>
      <c r="CJ307" s="6" t="str">
        <f>IF($C307="OK",_xlfn.NUMBERVALUE(Plantilla!CH318),"")</f>
        <v/>
      </c>
      <c r="CK307" s="6" t="str">
        <f>IF($C307="OK",_xlfn.NUMBERVALUE(Plantilla!CI318),"")</f>
        <v/>
      </c>
      <c r="CL307" s="6" t="str">
        <f>IF($C307="OK",_xlfn.NUMBERVALUE(Plantilla!CJ318),"")</f>
        <v/>
      </c>
      <c r="CM307" t="str">
        <f>IF($C307="OK",TEXT(Plantilla!CK318,"#"),"")</f>
        <v/>
      </c>
      <c r="CN307" s="6" t="str">
        <f>IF($C307="OK",_xlfn.NUMBERVALUE(Plantilla!CL318),"")</f>
        <v/>
      </c>
      <c r="CO307" s="6" t="str">
        <f>IF($C307="OK",_xlfn.NUMBERVALUE(Plantilla!CM318),"")</f>
        <v/>
      </c>
      <c r="CP307" s="110" t="str">
        <f>IF($C307="OK",_xlfn.NUMBERVALUE(Plantilla!CN318),"")</f>
        <v/>
      </c>
      <c r="CQ307" s="6" t="str">
        <f>IF($C307="OK",_xlfn.NUMBERVALUE(Plantilla!CO318),"")</f>
        <v/>
      </c>
      <c r="CR307" s="109" t="str">
        <f>IF($C307="OK",_xlfn.NUMBERVALUE(Plantilla!CP318),"")</f>
        <v/>
      </c>
      <c r="CS307" s="110" t="str">
        <f>IF($C307="OK",_xlfn.NUMBERVALUE(Plantilla!CQ318),"")</f>
        <v/>
      </c>
      <c r="CT307" s="6" t="str">
        <f>IF($C307="OK",_xlfn.NUMBERVALUE(Plantilla!CR318),"")</f>
        <v/>
      </c>
      <c r="CU307" s="109" t="str">
        <f>IF($C307="OK",_xlfn.NUMBERVALUE(Plantilla!CS318),"")</f>
        <v/>
      </c>
      <c r="CV307" s="110" t="str">
        <f>IF($C307="OK",_xlfn.NUMBERVALUE(Plantilla!CT318),"")</f>
        <v/>
      </c>
      <c r="CW307" s="6" t="str">
        <f>IF($C307="OK",_xlfn.NUMBERVALUE(Plantilla!CU318),"")</f>
        <v/>
      </c>
      <c r="CX307" s="82" t="str">
        <f>IF($C307="OK",_xlfn.NUMBERVALUE(Plantilla!CV318),"")</f>
        <v/>
      </c>
      <c r="CY307" s="6" t="str">
        <f>IF($C307="OK",_xlfn.NUMBERVALUE(Plantilla!CW318),"")</f>
        <v/>
      </c>
      <c r="CZ307" s="82" t="str">
        <f>IF($C307="OK",_xlfn.NUMBERVALUE(Plantilla!CX318),"")</f>
        <v/>
      </c>
      <c r="DA307" s="6" t="str">
        <f>IF($C307="OK",_xlfn.NUMBERVALUE(Plantilla!CY318),"")</f>
        <v/>
      </c>
      <c r="DB307" s="109" t="str">
        <f>IF($C307="OK",_xlfn.NUMBERVALUE(Plantilla!CZ318),"")</f>
        <v/>
      </c>
      <c r="DC307" s="6" t="str">
        <f>IF($C307="OK",_xlfn.NUMBERVALUE(Plantilla!DA318),"")</f>
        <v/>
      </c>
      <c r="DD307" s="6" t="str">
        <f>IF($C307="OK",TEXT(Plantilla!DB318,"#"),"")</f>
        <v/>
      </c>
      <c r="DE307" s="6" t="str">
        <f>IF($C307="OK",_xlfn.NUMBERVALUE(Plantilla!DC318),"")</f>
        <v/>
      </c>
      <c r="DF307" s="4" t="str">
        <f>IF($C307="OK",_xlfn.NUMBERVALUE(Plantilla!DD318),"")</f>
        <v/>
      </c>
      <c r="DG307" s="6" t="str">
        <f>IF($C307="OK",_xlfn.NUMBERVALUE(Plantilla!DE318),"")</f>
        <v/>
      </c>
      <c r="DH307" s="6" t="str">
        <f>IF($C307="OK",_xlfn.NUMBERVALUE(Plantilla!DF318),"")</f>
        <v/>
      </c>
      <c r="DI307" s="6" t="str">
        <f>IF($C307="OK",_xlfn.NUMBERVALUE(Plantilla!DG318),"")</f>
        <v/>
      </c>
      <c r="DJ307" s="6" t="str">
        <f>IF($C307="OK",_xlfn.NUMBERVALUE(Plantilla!DH318),"")</f>
        <v/>
      </c>
      <c r="DK307" s="6" t="str">
        <f>IF($C307="OK",_xlfn.NUMBERVALUE(Plantilla!DI318),"")</f>
        <v/>
      </c>
      <c r="DL307" s="6" t="str">
        <f>IF($C307="OK",_xlfn.NUMBERVALUE(Plantilla!DJ318),"")</f>
        <v/>
      </c>
      <c r="DM307" s="6" t="str">
        <f>IF($C307="OK",_xlfn.NUMBERVALUE(Plantilla!DK318),"")</f>
        <v/>
      </c>
      <c r="DN307" s="6" t="str">
        <f>IF($C307="OK",_xlfn.NUMBERVALUE(Plantilla!DL318),"")</f>
        <v/>
      </c>
      <c r="DO307" s="6" t="str">
        <f>IF($C307="OK",_xlfn.NUMBERVALUE(Plantilla!DM318),"")</f>
        <v/>
      </c>
      <c r="DP307" s="6" t="str">
        <f>IF($C307="OK",_xlfn.NUMBERVALUE(Plantilla!DN318),"")</f>
        <v/>
      </c>
      <c r="DQ307" s="6" t="str">
        <f>IF($C307="OK",_xlfn.NUMBERVALUE(Plantilla!DO318),"")</f>
        <v/>
      </c>
      <c r="DR307" s="6" t="str">
        <f>IF($C307="OK",_xlfn.NUMBERVALUE(Plantilla!DP318),"")</f>
        <v/>
      </c>
      <c r="DS307" t="str">
        <f>IF($C307="OK",TEXT(Plantilla!DR318,"#"),"")</f>
        <v/>
      </c>
      <c r="DT307" s="6"/>
    </row>
    <row r="308" spans="1:124" x14ac:dyDescent="0.25">
      <c r="A308" t="str">
        <f>IF(Plantilla!$I$6="¡Perfecto!, Guarda el archivo y adjúntalo a tu interfaz de Nómina Electrónica","OK","Error")</f>
        <v>OK</v>
      </c>
      <c r="B308" t="str">
        <f>IF(Plantilla!$I$6="¡Perfecto!, Guarda el archivo y adjúntalo a tu interfaz de Nómina Electrónica",MID(Plantilla!$D$2,SEARCH("V",Plantilla!$D$2),10),"")</f>
        <v>V2.0</v>
      </c>
      <c r="C308" t="str">
        <f>Plantilla!C319</f>
        <v/>
      </c>
      <c r="D308" t="str">
        <f>IF($C308="OK",Plantilla!B319,"")</f>
        <v/>
      </c>
      <c r="E308" t="str">
        <f>IF($C308="OK",
   VLOOKUP(Plantilla!$E$4,'Tablas '!$AP$4:$AT$6,5,FALSE),
"")</f>
        <v/>
      </c>
      <c r="F308" t="str">
        <f>IF($C308="OK",TEXT(Plantilla!D319,"#"),"")</f>
        <v/>
      </c>
      <c r="G308" t="str">
        <f>IF($C308="OK",
   VLOOKUP(Plantilla!E319,'Tablas '!$B$4:$C$14,2,FALSE),
"")</f>
        <v/>
      </c>
      <c r="H308" t="str">
        <f>IF($C308="OK",TEXT(Plantilla!F319,"#"),"")</f>
        <v/>
      </c>
      <c r="I308" t="str">
        <f>IF($C308="OK",TEXT(Plantilla!G319,"#"),"")</f>
        <v/>
      </c>
      <c r="J308" t="str">
        <f>IF($C308="OK",TEXT(Plantilla!H319,"#"),"")</f>
        <v/>
      </c>
      <c r="K308" t="str">
        <f>IF($C308="OK",TEXT(Plantilla!I319,"#"),"")</f>
        <v/>
      </c>
      <c r="L308" t="str">
        <f>IF($C308="OK",TEXT(Plantilla!J319,"#"),"")</f>
        <v/>
      </c>
      <c r="M308" t="str">
        <f>IF($C308="OK",TEXT(Plantilla!K319,"#"),"")</f>
        <v/>
      </c>
      <c r="N308" t="str">
        <f>IF($C308="OK",
   CONCATENATE(YEAR(Plantilla!L319),"-",TEXT(MONTH(Plantilla!L319),"00"),"-",TEXT(DAY(Plantilla!L319),"00")),
"")</f>
        <v/>
      </c>
      <c r="O308" t="str">
        <f>IF($C308="OK",_xlfn.NUMBERVALUE(Plantilla!M319),"")</f>
        <v/>
      </c>
      <c r="P308" t="str">
        <f>IF($C308="OK",
   IF(Plantilla!N319&lt;&gt;"",
      CONCATENATE(YEAR(Plantilla!N319),"-",TEXT(MONTH(Plantilla!N319),"00"),"-",TEXT(DAY(Plantilla!N319),"00")),
   ""),
"")</f>
        <v/>
      </c>
      <c r="Q308" t="str">
        <f>IF($C308="OK",
   VLOOKUP(Plantilla!O319,'Tablas '!$E$4:$F$19,2,FALSE),
"")</f>
        <v/>
      </c>
      <c r="R308" t="str">
        <f>IF($C308="OK",
   VLOOKUP(Plantilla!P319,'Tablas '!$H$4:$I$5,2,FALSE),
"")</f>
        <v/>
      </c>
      <c r="S308" t="str">
        <f>IF($C308="OK",
   VLOOKUP(Plantilla!Q319,'Tablas '!$K$4:$L$8,2,FALSE),
"")</f>
        <v/>
      </c>
      <c r="T308" t="str">
        <f>IF($C308="OK",
   VLOOKUP(Plantilla!R319,'Tablas '!$AE$4:$AF$6,2,FALSE),
"")</f>
        <v/>
      </c>
      <c r="U308" t="str">
        <f>IF($C308="OK",
   VLOOKUP(Plantilla!S319,'Tablas '!$AE$4:$AF$6,2,FALSE),
"")</f>
        <v/>
      </c>
      <c r="V308" t="str">
        <f>IF($C308="OK",TEXT(Plantilla!T319,"#"),"")</f>
        <v/>
      </c>
      <c r="W308" s="84" t="str">
        <f>IF($C308="OK",
   VLOOKUP(Plantilla!U319,'Tablas '!$AM$4:$AN$1126,2,FALSE),
"")</f>
        <v/>
      </c>
      <c r="X308" t="str">
        <f>IF($C308="OK",TEXT(Plantilla!V319,"#"),"")</f>
        <v/>
      </c>
      <c r="Y308" t="str">
        <f>IF($C308="OK",
   CONCATENATE(YEAR(Plantilla!W319),"-",TEXT(MONTH(Plantilla!W319),"00"),"-",TEXT(DAY(Plantilla!W319),"00")),
"")</f>
        <v/>
      </c>
      <c r="Z308" t="str">
        <f>IF($C308="OK",
   CONCATENATE(YEAR(Plantilla!X319),"-",TEXT(MONTH(Plantilla!X319),"00"),"-",TEXT(DAY(Plantilla!X319),"00")),
"")</f>
        <v/>
      </c>
      <c r="AA308" t="str">
        <f>IF($C308="OK",
   TEXT(VLOOKUP(Plantilla!Y319,'Tablas '!$Q$4:$R$9,2,FALSE),"#"),
"")</f>
        <v/>
      </c>
      <c r="AB308" t="str">
        <f>IF($C308="OK",
   CONCATENATE(YEAR(Plantilla!Z319),"-",TEXT(MONTH(Plantilla!Z319),"00"),"-",TEXT(DAY(Plantilla!Z319),"00")),
"")</f>
        <v/>
      </c>
      <c r="AC308" t="str">
        <f>IF($C308="OK",
   TEXT(VLOOKUP(Plantilla!AA319,'Tablas '!$T$4:$U$13,2,FALSE),"#"),
"")</f>
        <v/>
      </c>
      <c r="AD308" t="str">
        <f>IF($C308="OK",TEXT(Plantilla!AB319,"#"),"")</f>
        <v/>
      </c>
      <c r="AE308" t="str">
        <f>IF($C308="OK",
   IF(Plantilla!AC319&lt;&gt;"",
      TEXT(VLOOKUP(Plantilla!AC319,'Tablas '!$W$4:$X$7,2,FALSE),"#"),
   ""),
"")</f>
        <v/>
      </c>
      <c r="AF308" t="str">
        <f>IF($C308="OK",TEXT(Plantilla!AD319,"#"),"")</f>
        <v/>
      </c>
      <c r="AG308" s="6" t="str">
        <f>IF($C308="OK",_xlfn.NUMBERVALUE(Plantilla!AE319),"")</f>
        <v/>
      </c>
      <c r="AH308" s="4" t="str">
        <f>IF($C308="OK",_xlfn.NUMBERVALUE(Plantilla!AF319),"")</f>
        <v/>
      </c>
      <c r="AI308" s="6" t="str">
        <f>IF($C308="OK",_xlfn.NUMBERVALUE(Plantilla!AG319),"")</f>
        <v/>
      </c>
      <c r="AJ308" s="6" t="str">
        <f>IF($C308="OK",_xlfn.NUMBERVALUE(Plantilla!AH319),"")</f>
        <v/>
      </c>
      <c r="AK308" s="6" t="str">
        <f>IF($C308="OK",_xlfn.NUMBERVALUE(Plantilla!AI319),"")</f>
        <v/>
      </c>
      <c r="AL308" s="6" t="str">
        <f>IF($C308="OK",_xlfn.NUMBERVALUE(Plantilla!AJ319),"")</f>
        <v/>
      </c>
      <c r="AM308" s="4" t="str">
        <f>IF($C308="OK",_xlfn.NUMBERVALUE(Plantilla!AK319),"")</f>
        <v/>
      </c>
      <c r="AN308" s="6" t="str">
        <f>IF($C308="OK",_xlfn.NUMBERVALUE(Plantilla!AL319),"")</f>
        <v/>
      </c>
      <c r="AO308" s="4" t="str">
        <f>IF($C308="OK",_xlfn.NUMBERVALUE(Plantilla!AM319),"")</f>
        <v/>
      </c>
      <c r="AP308" s="6" t="str">
        <f>IF($C308="OK",_xlfn.NUMBERVALUE(Plantilla!AN319),"")</f>
        <v/>
      </c>
      <c r="AQ308" s="4" t="str">
        <f>IF($C308="OK",_xlfn.NUMBERVALUE(Plantilla!AO319),"")</f>
        <v/>
      </c>
      <c r="AR308" s="6" t="str">
        <f>IF($C308="OK",_xlfn.NUMBERVALUE(Plantilla!AP319),"")</f>
        <v/>
      </c>
      <c r="AS308" s="4" t="str">
        <f>IF($C308="OK",_xlfn.NUMBERVALUE(Plantilla!AQ319),"")</f>
        <v/>
      </c>
      <c r="AT308" s="6" t="str">
        <f>IF($C308="OK",_xlfn.NUMBERVALUE(Plantilla!AR319),"")</f>
        <v/>
      </c>
      <c r="AU308" s="4" t="str">
        <f>IF($C308="OK",_xlfn.NUMBERVALUE(Plantilla!AS319),"")</f>
        <v/>
      </c>
      <c r="AV308" s="6" t="str">
        <f>IF($C308="OK",_xlfn.NUMBERVALUE(Plantilla!AT319),"")</f>
        <v/>
      </c>
      <c r="AW308" s="4" t="str">
        <f>IF($C308="OK",_xlfn.NUMBERVALUE(Plantilla!AU319),"")</f>
        <v/>
      </c>
      <c r="AX308" s="6" t="str">
        <f>IF($C308="OK",_xlfn.NUMBERVALUE(Plantilla!AV319),"")</f>
        <v/>
      </c>
      <c r="AY308" s="4" t="str">
        <f>IF($C308="OK",_xlfn.NUMBERVALUE(Plantilla!AW319),"")</f>
        <v/>
      </c>
      <c r="AZ308" s="6" t="str">
        <f>IF($C308="OK",_xlfn.NUMBERVALUE(Plantilla!AX319),"")</f>
        <v/>
      </c>
      <c r="BA308" t="str">
        <f>IF($C308="OK",_xlfn.NUMBERVALUE(Plantilla!AY319),"")</f>
        <v/>
      </c>
      <c r="BB308" t="str">
        <f>IF($C308="OK",_xlfn.NUMBERVALUE(Plantilla!AZ319),"")</f>
        <v/>
      </c>
      <c r="BC308" s="4" t="str">
        <f>IF($C308="OK",_xlfn.NUMBERVALUE(Plantilla!BA319),"")</f>
        <v/>
      </c>
      <c r="BD308" s="6" t="str">
        <f>IF($C308="OK",_xlfn.NUMBERVALUE(Plantilla!BB319),"")</f>
        <v/>
      </c>
      <c r="BE308" s="4" t="str">
        <f>IF($C308="OK",_xlfn.NUMBERVALUE(Plantilla!BC319),"")</f>
        <v/>
      </c>
      <c r="BF308" s="6" t="str">
        <f>IF($C308="OK",_xlfn.NUMBERVALUE(Plantilla!BD319),"")</f>
        <v/>
      </c>
      <c r="BG308" s="4" t="str">
        <f>IF($C308="OK",_xlfn.NUMBERVALUE(Plantilla!BE319),"")</f>
        <v/>
      </c>
      <c r="BH308" s="6" t="str">
        <f>IF($C308="OK",_xlfn.NUMBERVALUE(Plantilla!BF319),"")</f>
        <v/>
      </c>
      <c r="BI308" s="110" t="str">
        <f>IF($C308="OK",_xlfn.NUMBERVALUE(Plantilla!BG319),"")</f>
        <v/>
      </c>
      <c r="BJ308" s="6" t="str">
        <f>IF($C308="OK",_xlfn.NUMBERVALUE(Plantilla!BH319),"")</f>
        <v/>
      </c>
      <c r="BK308" s="109" t="str">
        <f>IF($C308="OK",_xlfn.NUMBERVALUE(Plantilla!BI319),"")</f>
        <v/>
      </c>
      <c r="BL308" s="6" t="str">
        <f>IF($C308="OK",
   IF(Plantilla!BJ319&lt;&gt;"",
      TEXT(VLOOKUP(Plantilla!BJ319,'Tablas '!$Z$4:$AA$6,2,FALSE),"#"),
   ""),
"")</f>
        <v/>
      </c>
      <c r="BM308" s="4" t="str">
        <f>IF($C308="OK",_xlfn.NUMBERVALUE(Plantilla!BK319),"")</f>
        <v/>
      </c>
      <c r="BN308" s="4" t="str">
        <f>IF($C308="OK",_xlfn.NUMBERVALUE(Plantilla!BL319),"")</f>
        <v/>
      </c>
      <c r="BO308" s="6" t="str">
        <f>IF($C308="OK",_xlfn.NUMBERVALUE(Plantilla!BM319),"")</f>
        <v/>
      </c>
      <c r="BP308" s="4" t="str">
        <f>IF($C308="OK",_xlfn.NUMBERVALUE(Plantilla!BN319),"")</f>
        <v/>
      </c>
      <c r="BQ308" s="6" t="str">
        <f>IF($C308="OK",_xlfn.NUMBERVALUE(Plantilla!BO319),"")</f>
        <v/>
      </c>
      <c r="BR308" s="4" t="str">
        <f>IF($C308="OK",_xlfn.NUMBERVALUE(Plantilla!BP319),"")</f>
        <v/>
      </c>
      <c r="BS308" s="6" t="str">
        <f>IF($C308="OK",_xlfn.NUMBERVALUE(Plantilla!BQ319),"")</f>
        <v/>
      </c>
      <c r="BT308" s="4" t="str">
        <f>IF($C308="OK",_xlfn.NUMBERVALUE(Plantilla!BR319),"")</f>
        <v/>
      </c>
      <c r="BU308" s="6" t="str">
        <f>IF($C308="OK",_xlfn.NUMBERVALUE(Plantilla!BS319),"")</f>
        <v/>
      </c>
      <c r="BV308" s="6" t="str">
        <f>IF($C308="OK",_xlfn.NUMBERVALUE(Plantilla!BT319),"")</f>
        <v/>
      </c>
      <c r="BW308" s="6" t="str">
        <f>IF($C308="OK",_xlfn.NUMBERVALUE(Plantilla!BU319),"")</f>
        <v/>
      </c>
      <c r="BX308" s="6" t="str">
        <f>IF($C308="OK",_xlfn.NUMBERVALUE(Plantilla!BV319),"")</f>
        <v/>
      </c>
      <c r="BY308" s="6" t="str">
        <f>IF($C308="OK",_xlfn.NUMBERVALUE(Plantilla!BW319),"")</f>
        <v/>
      </c>
      <c r="BZ308" s="6" t="str">
        <f>IF($C308="OK",_xlfn.NUMBERVALUE(Plantilla!BX319),"")</f>
        <v/>
      </c>
      <c r="CA308" s="6" t="str">
        <f>IF($C308="OK",_xlfn.NUMBERVALUE(Plantilla!BY319),"")</f>
        <v/>
      </c>
      <c r="CB308" s="6" t="str">
        <f>IF($C308="OK",_xlfn.NUMBERVALUE(Plantilla!BZ319),"")</f>
        <v/>
      </c>
      <c r="CC308" s="6" t="str">
        <f>IF($C308="OK",_xlfn.NUMBERVALUE(Plantilla!CA319),"")</f>
        <v/>
      </c>
      <c r="CD308" s="6" t="str">
        <f>IF($C308="OK",_xlfn.NUMBERVALUE(Plantilla!CB319),"")</f>
        <v/>
      </c>
      <c r="CE308" s="6" t="str">
        <f>IF($C308="OK",_xlfn.NUMBERVALUE(Plantilla!CC319),"")</f>
        <v/>
      </c>
      <c r="CF308" s="4" t="str">
        <f>IF($C308="OK",_xlfn.NUMBERVALUE(Plantilla!CD319),"")</f>
        <v/>
      </c>
      <c r="CG308" s="6" t="str">
        <f>IF($C308="OK",_xlfn.NUMBERVALUE(Plantilla!CE319),"")</f>
        <v/>
      </c>
      <c r="CH308" s="6" t="str">
        <f>IF($C308="OK",_xlfn.NUMBERVALUE(Plantilla!CF319),"")</f>
        <v/>
      </c>
      <c r="CI308" s="6" t="str">
        <f>IF($C308="OK",_xlfn.NUMBERVALUE(Plantilla!CG319),"")</f>
        <v/>
      </c>
      <c r="CJ308" s="6" t="str">
        <f>IF($C308="OK",_xlfn.NUMBERVALUE(Plantilla!CH319),"")</f>
        <v/>
      </c>
      <c r="CK308" s="6" t="str">
        <f>IF($C308="OK",_xlfn.NUMBERVALUE(Plantilla!CI319),"")</f>
        <v/>
      </c>
      <c r="CL308" s="6" t="str">
        <f>IF($C308="OK",_xlfn.NUMBERVALUE(Plantilla!CJ319),"")</f>
        <v/>
      </c>
      <c r="CM308" t="str">
        <f>IF($C308="OK",TEXT(Plantilla!CK319,"#"),"")</f>
        <v/>
      </c>
      <c r="CN308" s="6" t="str">
        <f>IF($C308="OK",_xlfn.NUMBERVALUE(Plantilla!CL319),"")</f>
        <v/>
      </c>
      <c r="CO308" s="6" t="str">
        <f>IF($C308="OK",_xlfn.NUMBERVALUE(Plantilla!CM319),"")</f>
        <v/>
      </c>
      <c r="CP308" s="110" t="str">
        <f>IF($C308="OK",_xlfn.NUMBERVALUE(Plantilla!CN319),"")</f>
        <v/>
      </c>
      <c r="CQ308" s="6" t="str">
        <f>IF($C308="OK",_xlfn.NUMBERVALUE(Plantilla!CO319),"")</f>
        <v/>
      </c>
      <c r="CR308" s="109" t="str">
        <f>IF($C308="OK",_xlfn.NUMBERVALUE(Plantilla!CP319),"")</f>
        <v/>
      </c>
      <c r="CS308" s="110" t="str">
        <f>IF($C308="OK",_xlfn.NUMBERVALUE(Plantilla!CQ319),"")</f>
        <v/>
      </c>
      <c r="CT308" s="6" t="str">
        <f>IF($C308="OK",_xlfn.NUMBERVALUE(Plantilla!CR319),"")</f>
        <v/>
      </c>
      <c r="CU308" s="109" t="str">
        <f>IF($C308="OK",_xlfn.NUMBERVALUE(Plantilla!CS319),"")</f>
        <v/>
      </c>
      <c r="CV308" s="110" t="str">
        <f>IF($C308="OK",_xlfn.NUMBERVALUE(Plantilla!CT319),"")</f>
        <v/>
      </c>
      <c r="CW308" s="6" t="str">
        <f>IF($C308="OK",_xlfn.NUMBERVALUE(Plantilla!CU319),"")</f>
        <v/>
      </c>
      <c r="CX308" s="82" t="str">
        <f>IF($C308="OK",_xlfn.NUMBERVALUE(Plantilla!CV319),"")</f>
        <v/>
      </c>
      <c r="CY308" s="6" t="str">
        <f>IF($C308="OK",_xlfn.NUMBERVALUE(Plantilla!CW319),"")</f>
        <v/>
      </c>
      <c r="CZ308" s="82" t="str">
        <f>IF($C308="OK",_xlfn.NUMBERVALUE(Plantilla!CX319),"")</f>
        <v/>
      </c>
      <c r="DA308" s="6" t="str">
        <f>IF($C308="OK",_xlfn.NUMBERVALUE(Plantilla!CY319),"")</f>
        <v/>
      </c>
      <c r="DB308" s="109" t="str">
        <f>IF($C308="OK",_xlfn.NUMBERVALUE(Plantilla!CZ319),"")</f>
        <v/>
      </c>
      <c r="DC308" s="6" t="str">
        <f>IF($C308="OK",_xlfn.NUMBERVALUE(Plantilla!DA319),"")</f>
        <v/>
      </c>
      <c r="DD308" s="6" t="str">
        <f>IF($C308="OK",TEXT(Plantilla!DB319,"#"),"")</f>
        <v/>
      </c>
      <c r="DE308" s="6" t="str">
        <f>IF($C308="OK",_xlfn.NUMBERVALUE(Plantilla!DC319),"")</f>
        <v/>
      </c>
      <c r="DF308" s="4" t="str">
        <f>IF($C308="OK",_xlfn.NUMBERVALUE(Plantilla!DD319),"")</f>
        <v/>
      </c>
      <c r="DG308" s="6" t="str">
        <f>IF($C308="OK",_xlfn.NUMBERVALUE(Plantilla!DE319),"")</f>
        <v/>
      </c>
      <c r="DH308" s="6" t="str">
        <f>IF($C308="OK",_xlfn.NUMBERVALUE(Plantilla!DF319),"")</f>
        <v/>
      </c>
      <c r="DI308" s="6" t="str">
        <f>IF($C308="OK",_xlfn.NUMBERVALUE(Plantilla!DG319),"")</f>
        <v/>
      </c>
      <c r="DJ308" s="6" t="str">
        <f>IF($C308="OK",_xlfn.NUMBERVALUE(Plantilla!DH319),"")</f>
        <v/>
      </c>
      <c r="DK308" s="6" t="str">
        <f>IF($C308="OK",_xlfn.NUMBERVALUE(Plantilla!DI319),"")</f>
        <v/>
      </c>
      <c r="DL308" s="6" t="str">
        <f>IF($C308="OK",_xlfn.NUMBERVALUE(Plantilla!DJ319),"")</f>
        <v/>
      </c>
      <c r="DM308" s="6" t="str">
        <f>IF($C308="OK",_xlfn.NUMBERVALUE(Plantilla!DK319),"")</f>
        <v/>
      </c>
      <c r="DN308" s="6" t="str">
        <f>IF($C308="OK",_xlfn.NUMBERVALUE(Plantilla!DL319),"")</f>
        <v/>
      </c>
      <c r="DO308" s="6" t="str">
        <f>IF($C308="OK",_xlfn.NUMBERVALUE(Plantilla!DM319),"")</f>
        <v/>
      </c>
      <c r="DP308" s="6" t="str">
        <f>IF($C308="OK",_xlfn.NUMBERVALUE(Plantilla!DN319),"")</f>
        <v/>
      </c>
      <c r="DQ308" s="6" t="str">
        <f>IF($C308="OK",_xlfn.NUMBERVALUE(Plantilla!DO319),"")</f>
        <v/>
      </c>
      <c r="DR308" s="6" t="str">
        <f>IF($C308="OK",_xlfn.NUMBERVALUE(Plantilla!DP319),"")</f>
        <v/>
      </c>
      <c r="DS308" t="str">
        <f>IF($C308="OK",TEXT(Plantilla!DR319,"#"),"")</f>
        <v/>
      </c>
      <c r="DT308" s="6"/>
    </row>
    <row r="309" spans="1:124" x14ac:dyDescent="0.25">
      <c r="A309" t="str">
        <f>IF(Plantilla!$I$6="¡Perfecto!, Guarda el archivo y adjúntalo a tu interfaz de Nómina Electrónica","OK","Error")</f>
        <v>OK</v>
      </c>
      <c r="B309" t="str">
        <f>IF(Plantilla!$I$6="¡Perfecto!, Guarda el archivo y adjúntalo a tu interfaz de Nómina Electrónica",MID(Plantilla!$D$2,SEARCH("V",Plantilla!$D$2),10),"")</f>
        <v>V2.0</v>
      </c>
      <c r="C309" t="str">
        <f>Plantilla!C320</f>
        <v/>
      </c>
      <c r="D309" t="str">
        <f>IF($C309="OK",Plantilla!B320,"")</f>
        <v/>
      </c>
      <c r="E309" t="str">
        <f>IF($C309="OK",
   VLOOKUP(Plantilla!$E$4,'Tablas '!$AP$4:$AT$6,5,FALSE),
"")</f>
        <v/>
      </c>
      <c r="F309" t="str">
        <f>IF($C309="OK",TEXT(Plantilla!D320,"#"),"")</f>
        <v/>
      </c>
      <c r="G309" t="str">
        <f>IF($C309="OK",
   VLOOKUP(Plantilla!E320,'Tablas '!$B$4:$C$14,2,FALSE),
"")</f>
        <v/>
      </c>
      <c r="H309" t="str">
        <f>IF($C309="OK",TEXT(Plantilla!F320,"#"),"")</f>
        <v/>
      </c>
      <c r="I309" t="str">
        <f>IF($C309="OK",TEXT(Plantilla!G320,"#"),"")</f>
        <v/>
      </c>
      <c r="J309" t="str">
        <f>IF($C309="OK",TEXT(Plantilla!H320,"#"),"")</f>
        <v/>
      </c>
      <c r="K309" t="str">
        <f>IF($C309="OK",TEXT(Plantilla!I320,"#"),"")</f>
        <v/>
      </c>
      <c r="L309" t="str">
        <f>IF($C309="OK",TEXT(Plantilla!J320,"#"),"")</f>
        <v/>
      </c>
      <c r="M309" t="str">
        <f>IF($C309="OK",TEXT(Plantilla!K320,"#"),"")</f>
        <v/>
      </c>
      <c r="N309" t="str">
        <f>IF($C309="OK",
   CONCATENATE(YEAR(Plantilla!L320),"-",TEXT(MONTH(Plantilla!L320),"00"),"-",TEXT(DAY(Plantilla!L320),"00")),
"")</f>
        <v/>
      </c>
      <c r="O309" t="str">
        <f>IF($C309="OK",_xlfn.NUMBERVALUE(Plantilla!M320),"")</f>
        <v/>
      </c>
      <c r="P309" t="str">
        <f>IF($C309="OK",
   IF(Plantilla!N320&lt;&gt;"",
      CONCATENATE(YEAR(Plantilla!N320),"-",TEXT(MONTH(Plantilla!N320),"00"),"-",TEXT(DAY(Plantilla!N320),"00")),
   ""),
"")</f>
        <v/>
      </c>
      <c r="Q309" t="str">
        <f>IF($C309="OK",
   VLOOKUP(Plantilla!O320,'Tablas '!$E$4:$F$19,2,FALSE),
"")</f>
        <v/>
      </c>
      <c r="R309" t="str">
        <f>IF($C309="OK",
   VLOOKUP(Plantilla!P320,'Tablas '!$H$4:$I$5,2,FALSE),
"")</f>
        <v/>
      </c>
      <c r="S309" t="str">
        <f>IF($C309="OK",
   VLOOKUP(Plantilla!Q320,'Tablas '!$K$4:$L$8,2,FALSE),
"")</f>
        <v/>
      </c>
      <c r="T309" t="str">
        <f>IF($C309="OK",
   VLOOKUP(Plantilla!R320,'Tablas '!$AE$4:$AF$6,2,FALSE),
"")</f>
        <v/>
      </c>
      <c r="U309" t="str">
        <f>IF($C309="OK",
   VLOOKUP(Plantilla!S320,'Tablas '!$AE$4:$AF$6,2,FALSE),
"")</f>
        <v/>
      </c>
      <c r="V309" t="str">
        <f>IF($C309="OK",TEXT(Plantilla!T320,"#"),"")</f>
        <v/>
      </c>
      <c r="W309" s="84" t="str">
        <f>IF($C309="OK",
   VLOOKUP(Plantilla!U320,'Tablas '!$AM$4:$AN$1126,2,FALSE),
"")</f>
        <v/>
      </c>
      <c r="X309" t="str">
        <f>IF($C309="OK",TEXT(Plantilla!V320,"#"),"")</f>
        <v/>
      </c>
      <c r="Y309" t="str">
        <f>IF($C309="OK",
   CONCATENATE(YEAR(Plantilla!W320),"-",TEXT(MONTH(Plantilla!W320),"00"),"-",TEXT(DAY(Plantilla!W320),"00")),
"")</f>
        <v/>
      </c>
      <c r="Z309" t="str">
        <f>IF($C309="OK",
   CONCATENATE(YEAR(Plantilla!X320),"-",TEXT(MONTH(Plantilla!X320),"00"),"-",TEXT(DAY(Plantilla!X320),"00")),
"")</f>
        <v/>
      </c>
      <c r="AA309" t="str">
        <f>IF($C309="OK",
   TEXT(VLOOKUP(Plantilla!Y320,'Tablas '!$Q$4:$R$9,2,FALSE),"#"),
"")</f>
        <v/>
      </c>
      <c r="AB309" t="str">
        <f>IF($C309="OK",
   CONCATENATE(YEAR(Plantilla!Z320),"-",TEXT(MONTH(Plantilla!Z320),"00"),"-",TEXT(DAY(Plantilla!Z320),"00")),
"")</f>
        <v/>
      </c>
      <c r="AC309" t="str">
        <f>IF($C309="OK",
   TEXT(VLOOKUP(Plantilla!AA320,'Tablas '!$T$4:$U$13,2,FALSE),"#"),
"")</f>
        <v/>
      </c>
      <c r="AD309" t="str">
        <f>IF($C309="OK",TEXT(Plantilla!AB320,"#"),"")</f>
        <v/>
      </c>
      <c r="AE309" t="str">
        <f>IF($C309="OK",
   IF(Plantilla!AC320&lt;&gt;"",
      TEXT(VLOOKUP(Plantilla!AC320,'Tablas '!$W$4:$X$7,2,FALSE),"#"),
   ""),
"")</f>
        <v/>
      </c>
      <c r="AF309" t="str">
        <f>IF($C309="OK",TEXT(Plantilla!AD320,"#"),"")</f>
        <v/>
      </c>
      <c r="AG309" s="6" t="str">
        <f>IF($C309="OK",_xlfn.NUMBERVALUE(Plantilla!AE320),"")</f>
        <v/>
      </c>
      <c r="AH309" s="4" t="str">
        <f>IF($C309="OK",_xlfn.NUMBERVALUE(Plantilla!AF320),"")</f>
        <v/>
      </c>
      <c r="AI309" s="6" t="str">
        <f>IF($C309="OK",_xlfn.NUMBERVALUE(Plantilla!AG320),"")</f>
        <v/>
      </c>
      <c r="AJ309" s="6" t="str">
        <f>IF($C309="OK",_xlfn.NUMBERVALUE(Plantilla!AH320),"")</f>
        <v/>
      </c>
      <c r="AK309" s="6" t="str">
        <f>IF($C309="OK",_xlfn.NUMBERVALUE(Plantilla!AI320),"")</f>
        <v/>
      </c>
      <c r="AL309" s="6" t="str">
        <f>IF($C309="OK",_xlfn.NUMBERVALUE(Plantilla!AJ320),"")</f>
        <v/>
      </c>
      <c r="AM309" s="4" t="str">
        <f>IF($C309="OK",_xlfn.NUMBERVALUE(Plantilla!AK320),"")</f>
        <v/>
      </c>
      <c r="AN309" s="6" t="str">
        <f>IF($C309="OK",_xlfn.NUMBERVALUE(Plantilla!AL320),"")</f>
        <v/>
      </c>
      <c r="AO309" s="4" t="str">
        <f>IF($C309="OK",_xlfn.NUMBERVALUE(Plantilla!AM320),"")</f>
        <v/>
      </c>
      <c r="AP309" s="6" t="str">
        <f>IF($C309="OK",_xlfn.NUMBERVALUE(Plantilla!AN320),"")</f>
        <v/>
      </c>
      <c r="AQ309" s="4" t="str">
        <f>IF($C309="OK",_xlfn.NUMBERVALUE(Plantilla!AO320),"")</f>
        <v/>
      </c>
      <c r="AR309" s="6" t="str">
        <f>IF($C309="OK",_xlfn.NUMBERVALUE(Plantilla!AP320),"")</f>
        <v/>
      </c>
      <c r="AS309" s="4" t="str">
        <f>IF($C309="OK",_xlfn.NUMBERVALUE(Plantilla!AQ320),"")</f>
        <v/>
      </c>
      <c r="AT309" s="6" t="str">
        <f>IF($C309="OK",_xlfn.NUMBERVALUE(Plantilla!AR320),"")</f>
        <v/>
      </c>
      <c r="AU309" s="4" t="str">
        <f>IF($C309="OK",_xlfn.NUMBERVALUE(Plantilla!AS320),"")</f>
        <v/>
      </c>
      <c r="AV309" s="6" t="str">
        <f>IF($C309="OK",_xlfn.NUMBERVALUE(Plantilla!AT320),"")</f>
        <v/>
      </c>
      <c r="AW309" s="4" t="str">
        <f>IF($C309="OK",_xlfn.NUMBERVALUE(Plantilla!AU320),"")</f>
        <v/>
      </c>
      <c r="AX309" s="6" t="str">
        <f>IF($C309="OK",_xlfn.NUMBERVALUE(Plantilla!AV320),"")</f>
        <v/>
      </c>
      <c r="AY309" s="4" t="str">
        <f>IF($C309="OK",_xlfn.NUMBERVALUE(Plantilla!AW320),"")</f>
        <v/>
      </c>
      <c r="AZ309" s="6" t="str">
        <f>IF($C309="OK",_xlfn.NUMBERVALUE(Plantilla!AX320),"")</f>
        <v/>
      </c>
      <c r="BA309" t="str">
        <f>IF($C309="OK",_xlfn.NUMBERVALUE(Plantilla!AY320),"")</f>
        <v/>
      </c>
      <c r="BB309" t="str">
        <f>IF($C309="OK",_xlfn.NUMBERVALUE(Plantilla!AZ320),"")</f>
        <v/>
      </c>
      <c r="BC309" s="4" t="str">
        <f>IF($C309="OK",_xlfn.NUMBERVALUE(Plantilla!BA320),"")</f>
        <v/>
      </c>
      <c r="BD309" s="6" t="str">
        <f>IF($C309="OK",_xlfn.NUMBERVALUE(Plantilla!BB320),"")</f>
        <v/>
      </c>
      <c r="BE309" s="4" t="str">
        <f>IF($C309="OK",_xlfn.NUMBERVALUE(Plantilla!BC320),"")</f>
        <v/>
      </c>
      <c r="BF309" s="6" t="str">
        <f>IF($C309="OK",_xlfn.NUMBERVALUE(Plantilla!BD320),"")</f>
        <v/>
      </c>
      <c r="BG309" s="4" t="str">
        <f>IF($C309="OK",_xlfn.NUMBERVALUE(Plantilla!BE320),"")</f>
        <v/>
      </c>
      <c r="BH309" s="6" t="str">
        <f>IF($C309="OK",_xlfn.NUMBERVALUE(Plantilla!BF320),"")</f>
        <v/>
      </c>
      <c r="BI309" s="110" t="str">
        <f>IF($C309="OK",_xlfn.NUMBERVALUE(Plantilla!BG320),"")</f>
        <v/>
      </c>
      <c r="BJ309" s="6" t="str">
        <f>IF($C309="OK",_xlfn.NUMBERVALUE(Plantilla!BH320),"")</f>
        <v/>
      </c>
      <c r="BK309" s="109" t="str">
        <f>IF($C309="OK",_xlfn.NUMBERVALUE(Plantilla!BI320),"")</f>
        <v/>
      </c>
      <c r="BL309" s="6" t="str">
        <f>IF($C309="OK",
   IF(Plantilla!BJ320&lt;&gt;"",
      TEXT(VLOOKUP(Plantilla!BJ320,'Tablas '!$Z$4:$AA$6,2,FALSE),"#"),
   ""),
"")</f>
        <v/>
      </c>
      <c r="BM309" s="4" t="str">
        <f>IF($C309="OK",_xlfn.NUMBERVALUE(Plantilla!BK320),"")</f>
        <v/>
      </c>
      <c r="BN309" s="4" t="str">
        <f>IF($C309="OK",_xlfn.NUMBERVALUE(Plantilla!BL320),"")</f>
        <v/>
      </c>
      <c r="BO309" s="6" t="str">
        <f>IF($C309="OK",_xlfn.NUMBERVALUE(Plantilla!BM320),"")</f>
        <v/>
      </c>
      <c r="BP309" s="4" t="str">
        <f>IF($C309="OK",_xlfn.NUMBERVALUE(Plantilla!BN320),"")</f>
        <v/>
      </c>
      <c r="BQ309" s="6" t="str">
        <f>IF($C309="OK",_xlfn.NUMBERVALUE(Plantilla!BO320),"")</f>
        <v/>
      </c>
      <c r="BR309" s="4" t="str">
        <f>IF($C309="OK",_xlfn.NUMBERVALUE(Plantilla!BP320),"")</f>
        <v/>
      </c>
      <c r="BS309" s="6" t="str">
        <f>IF($C309="OK",_xlfn.NUMBERVALUE(Plantilla!BQ320),"")</f>
        <v/>
      </c>
      <c r="BT309" s="4" t="str">
        <f>IF($C309="OK",_xlfn.NUMBERVALUE(Plantilla!BR320),"")</f>
        <v/>
      </c>
      <c r="BU309" s="6" t="str">
        <f>IF($C309="OK",_xlfn.NUMBERVALUE(Plantilla!BS320),"")</f>
        <v/>
      </c>
      <c r="BV309" s="6" t="str">
        <f>IF($C309="OK",_xlfn.NUMBERVALUE(Plantilla!BT320),"")</f>
        <v/>
      </c>
      <c r="BW309" s="6" t="str">
        <f>IF($C309="OK",_xlfn.NUMBERVALUE(Plantilla!BU320),"")</f>
        <v/>
      </c>
      <c r="BX309" s="6" t="str">
        <f>IF($C309="OK",_xlfn.NUMBERVALUE(Plantilla!BV320),"")</f>
        <v/>
      </c>
      <c r="BY309" s="6" t="str">
        <f>IF($C309="OK",_xlfn.NUMBERVALUE(Plantilla!BW320),"")</f>
        <v/>
      </c>
      <c r="BZ309" s="6" t="str">
        <f>IF($C309="OK",_xlfn.NUMBERVALUE(Plantilla!BX320),"")</f>
        <v/>
      </c>
      <c r="CA309" s="6" t="str">
        <f>IF($C309="OK",_xlfn.NUMBERVALUE(Plantilla!BY320),"")</f>
        <v/>
      </c>
      <c r="CB309" s="6" t="str">
        <f>IF($C309="OK",_xlfn.NUMBERVALUE(Plantilla!BZ320),"")</f>
        <v/>
      </c>
      <c r="CC309" s="6" t="str">
        <f>IF($C309="OK",_xlfn.NUMBERVALUE(Plantilla!CA320),"")</f>
        <v/>
      </c>
      <c r="CD309" s="6" t="str">
        <f>IF($C309="OK",_xlfn.NUMBERVALUE(Plantilla!CB320),"")</f>
        <v/>
      </c>
      <c r="CE309" s="6" t="str">
        <f>IF($C309="OK",_xlfn.NUMBERVALUE(Plantilla!CC320),"")</f>
        <v/>
      </c>
      <c r="CF309" s="4" t="str">
        <f>IF($C309="OK",_xlfn.NUMBERVALUE(Plantilla!CD320),"")</f>
        <v/>
      </c>
      <c r="CG309" s="6" t="str">
        <f>IF($C309="OK",_xlfn.NUMBERVALUE(Plantilla!CE320),"")</f>
        <v/>
      </c>
      <c r="CH309" s="6" t="str">
        <f>IF($C309="OK",_xlfn.NUMBERVALUE(Plantilla!CF320),"")</f>
        <v/>
      </c>
      <c r="CI309" s="6" t="str">
        <f>IF($C309="OK",_xlfn.NUMBERVALUE(Plantilla!CG320),"")</f>
        <v/>
      </c>
      <c r="CJ309" s="6" t="str">
        <f>IF($C309="OK",_xlfn.NUMBERVALUE(Plantilla!CH320),"")</f>
        <v/>
      </c>
      <c r="CK309" s="6" t="str">
        <f>IF($C309="OK",_xlfn.NUMBERVALUE(Plantilla!CI320),"")</f>
        <v/>
      </c>
      <c r="CL309" s="6" t="str">
        <f>IF($C309="OK",_xlfn.NUMBERVALUE(Plantilla!CJ320),"")</f>
        <v/>
      </c>
      <c r="CM309" t="str">
        <f>IF($C309="OK",TEXT(Plantilla!CK320,"#"),"")</f>
        <v/>
      </c>
      <c r="CN309" s="6" t="str">
        <f>IF($C309="OK",_xlfn.NUMBERVALUE(Plantilla!CL320),"")</f>
        <v/>
      </c>
      <c r="CO309" s="6" t="str">
        <f>IF($C309="OK",_xlfn.NUMBERVALUE(Plantilla!CM320),"")</f>
        <v/>
      </c>
      <c r="CP309" s="110" t="str">
        <f>IF($C309="OK",_xlfn.NUMBERVALUE(Plantilla!CN320),"")</f>
        <v/>
      </c>
      <c r="CQ309" s="6" t="str">
        <f>IF($C309="OK",_xlfn.NUMBERVALUE(Plantilla!CO320),"")</f>
        <v/>
      </c>
      <c r="CR309" s="109" t="str">
        <f>IF($C309="OK",_xlfn.NUMBERVALUE(Plantilla!CP320),"")</f>
        <v/>
      </c>
      <c r="CS309" s="110" t="str">
        <f>IF($C309="OK",_xlfn.NUMBERVALUE(Plantilla!CQ320),"")</f>
        <v/>
      </c>
      <c r="CT309" s="6" t="str">
        <f>IF($C309="OK",_xlfn.NUMBERVALUE(Plantilla!CR320),"")</f>
        <v/>
      </c>
      <c r="CU309" s="109" t="str">
        <f>IF($C309="OK",_xlfn.NUMBERVALUE(Plantilla!CS320),"")</f>
        <v/>
      </c>
      <c r="CV309" s="110" t="str">
        <f>IF($C309="OK",_xlfn.NUMBERVALUE(Plantilla!CT320),"")</f>
        <v/>
      </c>
      <c r="CW309" s="6" t="str">
        <f>IF($C309="OK",_xlfn.NUMBERVALUE(Plantilla!CU320),"")</f>
        <v/>
      </c>
      <c r="CX309" s="82" t="str">
        <f>IF($C309="OK",_xlfn.NUMBERVALUE(Plantilla!CV320),"")</f>
        <v/>
      </c>
      <c r="CY309" s="6" t="str">
        <f>IF($C309="OK",_xlfn.NUMBERVALUE(Plantilla!CW320),"")</f>
        <v/>
      </c>
      <c r="CZ309" s="82" t="str">
        <f>IF($C309="OK",_xlfn.NUMBERVALUE(Plantilla!CX320),"")</f>
        <v/>
      </c>
      <c r="DA309" s="6" t="str">
        <f>IF($C309="OK",_xlfn.NUMBERVALUE(Plantilla!CY320),"")</f>
        <v/>
      </c>
      <c r="DB309" s="109" t="str">
        <f>IF($C309="OK",_xlfn.NUMBERVALUE(Plantilla!CZ320),"")</f>
        <v/>
      </c>
      <c r="DC309" s="6" t="str">
        <f>IF($C309="OK",_xlfn.NUMBERVALUE(Plantilla!DA320),"")</f>
        <v/>
      </c>
      <c r="DD309" s="6" t="str">
        <f>IF($C309="OK",TEXT(Plantilla!DB320,"#"),"")</f>
        <v/>
      </c>
      <c r="DE309" s="6" t="str">
        <f>IF($C309="OK",_xlfn.NUMBERVALUE(Plantilla!DC320),"")</f>
        <v/>
      </c>
      <c r="DF309" s="4" t="str">
        <f>IF($C309="OK",_xlfn.NUMBERVALUE(Plantilla!DD320),"")</f>
        <v/>
      </c>
      <c r="DG309" s="6" t="str">
        <f>IF($C309="OK",_xlfn.NUMBERVALUE(Plantilla!DE320),"")</f>
        <v/>
      </c>
      <c r="DH309" s="6" t="str">
        <f>IF($C309="OK",_xlfn.NUMBERVALUE(Plantilla!DF320),"")</f>
        <v/>
      </c>
      <c r="DI309" s="6" t="str">
        <f>IF($C309="OK",_xlfn.NUMBERVALUE(Plantilla!DG320),"")</f>
        <v/>
      </c>
      <c r="DJ309" s="6" t="str">
        <f>IF($C309="OK",_xlfn.NUMBERVALUE(Plantilla!DH320),"")</f>
        <v/>
      </c>
      <c r="DK309" s="6" t="str">
        <f>IF($C309="OK",_xlfn.NUMBERVALUE(Plantilla!DI320),"")</f>
        <v/>
      </c>
      <c r="DL309" s="6" t="str">
        <f>IF($C309="OK",_xlfn.NUMBERVALUE(Plantilla!DJ320),"")</f>
        <v/>
      </c>
      <c r="DM309" s="6" t="str">
        <f>IF($C309="OK",_xlfn.NUMBERVALUE(Plantilla!DK320),"")</f>
        <v/>
      </c>
      <c r="DN309" s="6" t="str">
        <f>IF($C309="OK",_xlfn.NUMBERVALUE(Plantilla!DL320),"")</f>
        <v/>
      </c>
      <c r="DO309" s="6" t="str">
        <f>IF($C309="OK",_xlfn.NUMBERVALUE(Plantilla!DM320),"")</f>
        <v/>
      </c>
      <c r="DP309" s="6" t="str">
        <f>IF($C309="OK",_xlfn.NUMBERVALUE(Plantilla!DN320),"")</f>
        <v/>
      </c>
      <c r="DQ309" s="6" t="str">
        <f>IF($C309="OK",_xlfn.NUMBERVALUE(Plantilla!DO320),"")</f>
        <v/>
      </c>
      <c r="DR309" s="6" t="str">
        <f>IF($C309="OK",_xlfn.NUMBERVALUE(Plantilla!DP320),"")</f>
        <v/>
      </c>
      <c r="DS309" t="str">
        <f>IF($C309="OK",TEXT(Plantilla!DR320,"#"),"")</f>
        <v/>
      </c>
      <c r="DT309" s="6"/>
    </row>
    <row r="310" spans="1:124" x14ac:dyDescent="0.25">
      <c r="A310" t="str">
        <f>IF(Plantilla!$I$6="¡Perfecto!, Guarda el archivo y adjúntalo a tu interfaz de Nómina Electrónica","OK","Error")</f>
        <v>OK</v>
      </c>
      <c r="B310" t="str">
        <f>IF(Plantilla!$I$6="¡Perfecto!, Guarda el archivo y adjúntalo a tu interfaz de Nómina Electrónica",MID(Plantilla!$D$2,SEARCH("V",Plantilla!$D$2),10),"")</f>
        <v>V2.0</v>
      </c>
      <c r="C310" t="str">
        <f>Plantilla!C321</f>
        <v/>
      </c>
      <c r="D310" t="str">
        <f>IF($C310="OK",Plantilla!B321,"")</f>
        <v/>
      </c>
      <c r="E310" t="str">
        <f>IF($C310="OK",
   VLOOKUP(Plantilla!$E$4,'Tablas '!$AP$4:$AT$6,5,FALSE),
"")</f>
        <v/>
      </c>
      <c r="F310" t="str">
        <f>IF($C310="OK",TEXT(Plantilla!D321,"#"),"")</f>
        <v/>
      </c>
      <c r="G310" t="str">
        <f>IF($C310="OK",
   VLOOKUP(Plantilla!E321,'Tablas '!$B$4:$C$14,2,FALSE),
"")</f>
        <v/>
      </c>
      <c r="H310" t="str">
        <f>IF($C310="OK",TEXT(Plantilla!F321,"#"),"")</f>
        <v/>
      </c>
      <c r="I310" t="str">
        <f>IF($C310="OK",TEXT(Plantilla!G321,"#"),"")</f>
        <v/>
      </c>
      <c r="J310" t="str">
        <f>IF($C310="OK",TEXT(Plantilla!H321,"#"),"")</f>
        <v/>
      </c>
      <c r="K310" t="str">
        <f>IF($C310="OK",TEXT(Plantilla!I321,"#"),"")</f>
        <v/>
      </c>
      <c r="L310" t="str">
        <f>IF($C310="OK",TEXT(Plantilla!J321,"#"),"")</f>
        <v/>
      </c>
      <c r="M310" t="str">
        <f>IF($C310="OK",TEXT(Plantilla!K321,"#"),"")</f>
        <v/>
      </c>
      <c r="N310" t="str">
        <f>IF($C310="OK",
   CONCATENATE(YEAR(Plantilla!L321),"-",TEXT(MONTH(Plantilla!L321),"00"),"-",TEXT(DAY(Plantilla!L321),"00")),
"")</f>
        <v/>
      </c>
      <c r="O310" t="str">
        <f>IF($C310="OK",_xlfn.NUMBERVALUE(Plantilla!M321),"")</f>
        <v/>
      </c>
      <c r="P310" t="str">
        <f>IF($C310="OK",
   IF(Plantilla!N321&lt;&gt;"",
      CONCATENATE(YEAR(Plantilla!N321),"-",TEXT(MONTH(Plantilla!N321),"00"),"-",TEXT(DAY(Plantilla!N321),"00")),
   ""),
"")</f>
        <v/>
      </c>
      <c r="Q310" t="str">
        <f>IF($C310="OK",
   VLOOKUP(Plantilla!O321,'Tablas '!$E$4:$F$19,2,FALSE),
"")</f>
        <v/>
      </c>
      <c r="R310" t="str">
        <f>IF($C310="OK",
   VLOOKUP(Plantilla!P321,'Tablas '!$H$4:$I$5,2,FALSE),
"")</f>
        <v/>
      </c>
      <c r="S310" t="str">
        <f>IF($C310="OK",
   VLOOKUP(Plantilla!Q321,'Tablas '!$K$4:$L$8,2,FALSE),
"")</f>
        <v/>
      </c>
      <c r="T310" t="str">
        <f>IF($C310="OK",
   VLOOKUP(Plantilla!R321,'Tablas '!$AE$4:$AF$6,2,FALSE),
"")</f>
        <v/>
      </c>
      <c r="U310" t="str">
        <f>IF($C310="OK",
   VLOOKUP(Plantilla!S321,'Tablas '!$AE$4:$AF$6,2,FALSE),
"")</f>
        <v/>
      </c>
      <c r="V310" t="str">
        <f>IF($C310="OK",TEXT(Plantilla!T321,"#"),"")</f>
        <v/>
      </c>
      <c r="W310" s="84" t="str">
        <f>IF($C310="OK",
   VLOOKUP(Plantilla!U321,'Tablas '!$AM$4:$AN$1126,2,FALSE),
"")</f>
        <v/>
      </c>
      <c r="X310" t="str">
        <f>IF($C310="OK",TEXT(Plantilla!V321,"#"),"")</f>
        <v/>
      </c>
      <c r="Y310" t="str">
        <f>IF($C310="OK",
   CONCATENATE(YEAR(Plantilla!W321),"-",TEXT(MONTH(Plantilla!W321),"00"),"-",TEXT(DAY(Plantilla!W321),"00")),
"")</f>
        <v/>
      </c>
      <c r="Z310" t="str">
        <f>IF($C310="OK",
   CONCATENATE(YEAR(Plantilla!X321),"-",TEXT(MONTH(Plantilla!X321),"00"),"-",TEXT(DAY(Plantilla!X321),"00")),
"")</f>
        <v/>
      </c>
      <c r="AA310" t="str">
        <f>IF($C310="OK",
   TEXT(VLOOKUP(Plantilla!Y321,'Tablas '!$Q$4:$R$9,2,FALSE),"#"),
"")</f>
        <v/>
      </c>
      <c r="AB310" t="str">
        <f>IF($C310="OK",
   CONCATENATE(YEAR(Plantilla!Z321),"-",TEXT(MONTH(Plantilla!Z321),"00"),"-",TEXT(DAY(Plantilla!Z321),"00")),
"")</f>
        <v/>
      </c>
      <c r="AC310" t="str">
        <f>IF($C310="OK",
   TEXT(VLOOKUP(Plantilla!AA321,'Tablas '!$T$4:$U$13,2,FALSE),"#"),
"")</f>
        <v/>
      </c>
      <c r="AD310" t="str">
        <f>IF($C310="OK",TEXT(Plantilla!AB321,"#"),"")</f>
        <v/>
      </c>
      <c r="AE310" t="str">
        <f>IF($C310="OK",
   IF(Plantilla!AC321&lt;&gt;"",
      TEXT(VLOOKUP(Plantilla!AC321,'Tablas '!$W$4:$X$7,2,FALSE),"#"),
   ""),
"")</f>
        <v/>
      </c>
      <c r="AF310" t="str">
        <f>IF($C310="OK",TEXT(Plantilla!AD321,"#"),"")</f>
        <v/>
      </c>
      <c r="AG310" s="6" t="str">
        <f>IF($C310="OK",_xlfn.NUMBERVALUE(Plantilla!AE321),"")</f>
        <v/>
      </c>
      <c r="AH310" s="4" t="str">
        <f>IF($C310="OK",_xlfn.NUMBERVALUE(Plantilla!AF321),"")</f>
        <v/>
      </c>
      <c r="AI310" s="6" t="str">
        <f>IF($C310="OK",_xlfn.NUMBERVALUE(Plantilla!AG321),"")</f>
        <v/>
      </c>
      <c r="AJ310" s="6" t="str">
        <f>IF($C310="OK",_xlfn.NUMBERVALUE(Plantilla!AH321),"")</f>
        <v/>
      </c>
      <c r="AK310" s="6" t="str">
        <f>IF($C310="OK",_xlfn.NUMBERVALUE(Plantilla!AI321),"")</f>
        <v/>
      </c>
      <c r="AL310" s="6" t="str">
        <f>IF($C310="OK",_xlfn.NUMBERVALUE(Plantilla!AJ321),"")</f>
        <v/>
      </c>
      <c r="AM310" s="4" t="str">
        <f>IF($C310="OK",_xlfn.NUMBERVALUE(Plantilla!AK321),"")</f>
        <v/>
      </c>
      <c r="AN310" s="6" t="str">
        <f>IF($C310="OK",_xlfn.NUMBERVALUE(Plantilla!AL321),"")</f>
        <v/>
      </c>
      <c r="AO310" s="4" t="str">
        <f>IF($C310="OK",_xlfn.NUMBERVALUE(Plantilla!AM321),"")</f>
        <v/>
      </c>
      <c r="AP310" s="6" t="str">
        <f>IF($C310="OK",_xlfn.NUMBERVALUE(Plantilla!AN321),"")</f>
        <v/>
      </c>
      <c r="AQ310" s="4" t="str">
        <f>IF($C310="OK",_xlfn.NUMBERVALUE(Plantilla!AO321),"")</f>
        <v/>
      </c>
      <c r="AR310" s="6" t="str">
        <f>IF($C310="OK",_xlfn.NUMBERVALUE(Plantilla!AP321),"")</f>
        <v/>
      </c>
      <c r="AS310" s="4" t="str">
        <f>IF($C310="OK",_xlfn.NUMBERVALUE(Plantilla!AQ321),"")</f>
        <v/>
      </c>
      <c r="AT310" s="6" t="str">
        <f>IF($C310="OK",_xlfn.NUMBERVALUE(Plantilla!AR321),"")</f>
        <v/>
      </c>
      <c r="AU310" s="4" t="str">
        <f>IF($C310="OK",_xlfn.NUMBERVALUE(Plantilla!AS321),"")</f>
        <v/>
      </c>
      <c r="AV310" s="6" t="str">
        <f>IF($C310="OK",_xlfn.NUMBERVALUE(Plantilla!AT321),"")</f>
        <v/>
      </c>
      <c r="AW310" s="4" t="str">
        <f>IF($C310="OK",_xlfn.NUMBERVALUE(Plantilla!AU321),"")</f>
        <v/>
      </c>
      <c r="AX310" s="6" t="str">
        <f>IF($C310="OK",_xlfn.NUMBERVALUE(Plantilla!AV321),"")</f>
        <v/>
      </c>
      <c r="AY310" s="4" t="str">
        <f>IF($C310="OK",_xlfn.NUMBERVALUE(Plantilla!AW321),"")</f>
        <v/>
      </c>
      <c r="AZ310" s="6" t="str">
        <f>IF($C310="OK",_xlfn.NUMBERVALUE(Plantilla!AX321),"")</f>
        <v/>
      </c>
      <c r="BA310" t="str">
        <f>IF($C310="OK",_xlfn.NUMBERVALUE(Plantilla!AY321),"")</f>
        <v/>
      </c>
      <c r="BB310" t="str">
        <f>IF($C310="OK",_xlfn.NUMBERVALUE(Plantilla!AZ321),"")</f>
        <v/>
      </c>
      <c r="BC310" s="4" t="str">
        <f>IF($C310="OK",_xlfn.NUMBERVALUE(Plantilla!BA321),"")</f>
        <v/>
      </c>
      <c r="BD310" s="6" t="str">
        <f>IF($C310="OK",_xlfn.NUMBERVALUE(Plantilla!BB321),"")</f>
        <v/>
      </c>
      <c r="BE310" s="4" t="str">
        <f>IF($C310="OK",_xlfn.NUMBERVALUE(Plantilla!BC321),"")</f>
        <v/>
      </c>
      <c r="BF310" s="6" t="str">
        <f>IF($C310="OK",_xlfn.NUMBERVALUE(Plantilla!BD321),"")</f>
        <v/>
      </c>
      <c r="BG310" s="4" t="str">
        <f>IF($C310="OK",_xlfn.NUMBERVALUE(Plantilla!BE321),"")</f>
        <v/>
      </c>
      <c r="BH310" s="6" t="str">
        <f>IF($C310="OK",_xlfn.NUMBERVALUE(Plantilla!BF321),"")</f>
        <v/>
      </c>
      <c r="BI310" s="110" t="str">
        <f>IF($C310="OK",_xlfn.NUMBERVALUE(Plantilla!BG321),"")</f>
        <v/>
      </c>
      <c r="BJ310" s="6" t="str">
        <f>IF($C310="OK",_xlfn.NUMBERVALUE(Plantilla!BH321),"")</f>
        <v/>
      </c>
      <c r="BK310" s="109" t="str">
        <f>IF($C310="OK",_xlfn.NUMBERVALUE(Plantilla!BI321),"")</f>
        <v/>
      </c>
      <c r="BL310" s="6" t="str">
        <f>IF($C310="OK",
   IF(Plantilla!BJ321&lt;&gt;"",
      TEXT(VLOOKUP(Plantilla!BJ321,'Tablas '!$Z$4:$AA$6,2,FALSE),"#"),
   ""),
"")</f>
        <v/>
      </c>
      <c r="BM310" s="4" t="str">
        <f>IF($C310="OK",_xlfn.NUMBERVALUE(Plantilla!BK321),"")</f>
        <v/>
      </c>
      <c r="BN310" s="4" t="str">
        <f>IF($C310="OK",_xlfn.NUMBERVALUE(Plantilla!BL321),"")</f>
        <v/>
      </c>
      <c r="BO310" s="6" t="str">
        <f>IF($C310="OK",_xlfn.NUMBERVALUE(Plantilla!BM321),"")</f>
        <v/>
      </c>
      <c r="BP310" s="4" t="str">
        <f>IF($C310="OK",_xlfn.NUMBERVALUE(Plantilla!BN321),"")</f>
        <v/>
      </c>
      <c r="BQ310" s="6" t="str">
        <f>IF($C310="OK",_xlfn.NUMBERVALUE(Plantilla!BO321),"")</f>
        <v/>
      </c>
      <c r="BR310" s="4" t="str">
        <f>IF($C310="OK",_xlfn.NUMBERVALUE(Plantilla!BP321),"")</f>
        <v/>
      </c>
      <c r="BS310" s="6" t="str">
        <f>IF($C310="OK",_xlfn.NUMBERVALUE(Plantilla!BQ321),"")</f>
        <v/>
      </c>
      <c r="BT310" s="4" t="str">
        <f>IF($C310="OK",_xlfn.NUMBERVALUE(Plantilla!BR321),"")</f>
        <v/>
      </c>
      <c r="BU310" s="6" t="str">
        <f>IF($C310="OK",_xlfn.NUMBERVALUE(Plantilla!BS321),"")</f>
        <v/>
      </c>
      <c r="BV310" s="6" t="str">
        <f>IF($C310="OK",_xlfn.NUMBERVALUE(Plantilla!BT321),"")</f>
        <v/>
      </c>
      <c r="BW310" s="6" t="str">
        <f>IF($C310="OK",_xlfn.NUMBERVALUE(Plantilla!BU321),"")</f>
        <v/>
      </c>
      <c r="BX310" s="6" t="str">
        <f>IF($C310="OK",_xlfn.NUMBERVALUE(Plantilla!BV321),"")</f>
        <v/>
      </c>
      <c r="BY310" s="6" t="str">
        <f>IF($C310="OK",_xlfn.NUMBERVALUE(Plantilla!BW321),"")</f>
        <v/>
      </c>
      <c r="BZ310" s="6" t="str">
        <f>IF($C310="OK",_xlfn.NUMBERVALUE(Plantilla!BX321),"")</f>
        <v/>
      </c>
      <c r="CA310" s="6" t="str">
        <f>IF($C310="OK",_xlfn.NUMBERVALUE(Plantilla!BY321),"")</f>
        <v/>
      </c>
      <c r="CB310" s="6" t="str">
        <f>IF($C310="OK",_xlfn.NUMBERVALUE(Plantilla!BZ321),"")</f>
        <v/>
      </c>
      <c r="CC310" s="6" t="str">
        <f>IF($C310="OK",_xlfn.NUMBERVALUE(Plantilla!CA321),"")</f>
        <v/>
      </c>
      <c r="CD310" s="6" t="str">
        <f>IF($C310="OK",_xlfn.NUMBERVALUE(Plantilla!CB321),"")</f>
        <v/>
      </c>
      <c r="CE310" s="6" t="str">
        <f>IF($C310="OK",_xlfn.NUMBERVALUE(Plantilla!CC321),"")</f>
        <v/>
      </c>
      <c r="CF310" s="4" t="str">
        <f>IF($C310="OK",_xlfn.NUMBERVALUE(Plantilla!CD321),"")</f>
        <v/>
      </c>
      <c r="CG310" s="6" t="str">
        <f>IF($C310="OK",_xlfn.NUMBERVALUE(Plantilla!CE321),"")</f>
        <v/>
      </c>
      <c r="CH310" s="6" t="str">
        <f>IF($C310="OK",_xlfn.NUMBERVALUE(Plantilla!CF321),"")</f>
        <v/>
      </c>
      <c r="CI310" s="6" t="str">
        <f>IF($C310="OK",_xlfn.NUMBERVALUE(Plantilla!CG321),"")</f>
        <v/>
      </c>
      <c r="CJ310" s="6" t="str">
        <f>IF($C310="OK",_xlfn.NUMBERVALUE(Plantilla!CH321),"")</f>
        <v/>
      </c>
      <c r="CK310" s="6" t="str">
        <f>IF($C310="OK",_xlfn.NUMBERVALUE(Plantilla!CI321),"")</f>
        <v/>
      </c>
      <c r="CL310" s="6" t="str">
        <f>IF($C310="OK",_xlfn.NUMBERVALUE(Plantilla!CJ321),"")</f>
        <v/>
      </c>
      <c r="CM310" t="str">
        <f>IF($C310="OK",TEXT(Plantilla!CK321,"#"),"")</f>
        <v/>
      </c>
      <c r="CN310" s="6" t="str">
        <f>IF($C310="OK",_xlfn.NUMBERVALUE(Plantilla!CL321),"")</f>
        <v/>
      </c>
      <c r="CO310" s="6" t="str">
        <f>IF($C310="OK",_xlfn.NUMBERVALUE(Plantilla!CM321),"")</f>
        <v/>
      </c>
      <c r="CP310" s="110" t="str">
        <f>IF($C310="OK",_xlfn.NUMBERVALUE(Plantilla!CN321),"")</f>
        <v/>
      </c>
      <c r="CQ310" s="6" t="str">
        <f>IF($C310="OK",_xlfn.NUMBERVALUE(Plantilla!CO321),"")</f>
        <v/>
      </c>
      <c r="CR310" s="109" t="str">
        <f>IF($C310="OK",_xlfn.NUMBERVALUE(Plantilla!CP321),"")</f>
        <v/>
      </c>
      <c r="CS310" s="110" t="str">
        <f>IF($C310="OK",_xlfn.NUMBERVALUE(Plantilla!CQ321),"")</f>
        <v/>
      </c>
      <c r="CT310" s="6" t="str">
        <f>IF($C310="OK",_xlfn.NUMBERVALUE(Plantilla!CR321),"")</f>
        <v/>
      </c>
      <c r="CU310" s="109" t="str">
        <f>IF($C310="OK",_xlfn.NUMBERVALUE(Plantilla!CS321),"")</f>
        <v/>
      </c>
      <c r="CV310" s="110" t="str">
        <f>IF($C310="OK",_xlfn.NUMBERVALUE(Plantilla!CT321),"")</f>
        <v/>
      </c>
      <c r="CW310" s="6" t="str">
        <f>IF($C310="OK",_xlfn.NUMBERVALUE(Plantilla!CU321),"")</f>
        <v/>
      </c>
      <c r="CX310" s="82" t="str">
        <f>IF($C310="OK",_xlfn.NUMBERVALUE(Plantilla!CV321),"")</f>
        <v/>
      </c>
      <c r="CY310" s="6" t="str">
        <f>IF($C310="OK",_xlfn.NUMBERVALUE(Plantilla!CW321),"")</f>
        <v/>
      </c>
      <c r="CZ310" s="82" t="str">
        <f>IF($C310="OK",_xlfn.NUMBERVALUE(Plantilla!CX321),"")</f>
        <v/>
      </c>
      <c r="DA310" s="6" t="str">
        <f>IF($C310="OK",_xlfn.NUMBERVALUE(Plantilla!CY321),"")</f>
        <v/>
      </c>
      <c r="DB310" s="109" t="str">
        <f>IF($C310="OK",_xlfn.NUMBERVALUE(Plantilla!CZ321),"")</f>
        <v/>
      </c>
      <c r="DC310" s="6" t="str">
        <f>IF($C310="OK",_xlfn.NUMBERVALUE(Plantilla!DA321),"")</f>
        <v/>
      </c>
      <c r="DD310" s="6" t="str">
        <f>IF($C310="OK",TEXT(Plantilla!DB321,"#"),"")</f>
        <v/>
      </c>
      <c r="DE310" s="6" t="str">
        <f>IF($C310="OK",_xlfn.NUMBERVALUE(Plantilla!DC321),"")</f>
        <v/>
      </c>
      <c r="DF310" s="4" t="str">
        <f>IF($C310="OK",_xlfn.NUMBERVALUE(Plantilla!DD321),"")</f>
        <v/>
      </c>
      <c r="DG310" s="6" t="str">
        <f>IF($C310="OK",_xlfn.NUMBERVALUE(Plantilla!DE321),"")</f>
        <v/>
      </c>
      <c r="DH310" s="6" t="str">
        <f>IF($C310="OK",_xlfn.NUMBERVALUE(Plantilla!DF321),"")</f>
        <v/>
      </c>
      <c r="DI310" s="6" t="str">
        <f>IF($C310="OK",_xlfn.NUMBERVALUE(Plantilla!DG321),"")</f>
        <v/>
      </c>
      <c r="DJ310" s="6" t="str">
        <f>IF($C310="OK",_xlfn.NUMBERVALUE(Plantilla!DH321),"")</f>
        <v/>
      </c>
      <c r="DK310" s="6" t="str">
        <f>IF($C310="OK",_xlfn.NUMBERVALUE(Plantilla!DI321),"")</f>
        <v/>
      </c>
      <c r="DL310" s="6" t="str">
        <f>IF($C310="OK",_xlfn.NUMBERVALUE(Plantilla!DJ321),"")</f>
        <v/>
      </c>
      <c r="DM310" s="6" t="str">
        <f>IF($C310="OK",_xlfn.NUMBERVALUE(Plantilla!DK321),"")</f>
        <v/>
      </c>
      <c r="DN310" s="6" t="str">
        <f>IF($C310="OK",_xlfn.NUMBERVALUE(Plantilla!DL321),"")</f>
        <v/>
      </c>
      <c r="DO310" s="6" t="str">
        <f>IF($C310="OK",_xlfn.NUMBERVALUE(Plantilla!DM321),"")</f>
        <v/>
      </c>
      <c r="DP310" s="6" t="str">
        <f>IF($C310="OK",_xlfn.NUMBERVALUE(Plantilla!DN321),"")</f>
        <v/>
      </c>
      <c r="DQ310" s="6" t="str">
        <f>IF($C310="OK",_xlfn.NUMBERVALUE(Plantilla!DO321),"")</f>
        <v/>
      </c>
      <c r="DR310" s="6" t="str">
        <f>IF($C310="OK",_xlfn.NUMBERVALUE(Plantilla!DP321),"")</f>
        <v/>
      </c>
      <c r="DS310" t="str">
        <f>IF($C310="OK",TEXT(Plantilla!DR321,"#"),"")</f>
        <v/>
      </c>
      <c r="DT310" s="6"/>
    </row>
    <row r="311" spans="1:124" x14ac:dyDescent="0.25">
      <c r="A311" t="str">
        <f>IF(Plantilla!$I$6="¡Perfecto!, Guarda el archivo y adjúntalo a tu interfaz de Nómina Electrónica","OK","Error")</f>
        <v>OK</v>
      </c>
      <c r="B311" t="str">
        <f>IF(Plantilla!$I$6="¡Perfecto!, Guarda el archivo y adjúntalo a tu interfaz de Nómina Electrónica",MID(Plantilla!$D$2,SEARCH("V",Plantilla!$D$2),10),"")</f>
        <v>V2.0</v>
      </c>
      <c r="C311" t="str">
        <f>Plantilla!C322</f>
        <v/>
      </c>
      <c r="D311" t="str">
        <f>IF($C311="OK",Plantilla!B322,"")</f>
        <v/>
      </c>
      <c r="E311" t="str">
        <f>IF($C311="OK",
   VLOOKUP(Plantilla!$E$4,'Tablas '!$AP$4:$AT$6,5,FALSE),
"")</f>
        <v/>
      </c>
      <c r="F311" t="str">
        <f>IF($C311="OK",TEXT(Plantilla!D322,"#"),"")</f>
        <v/>
      </c>
      <c r="G311" t="str">
        <f>IF($C311="OK",
   VLOOKUP(Plantilla!E322,'Tablas '!$B$4:$C$14,2,FALSE),
"")</f>
        <v/>
      </c>
      <c r="H311" t="str">
        <f>IF($C311="OK",TEXT(Plantilla!F322,"#"),"")</f>
        <v/>
      </c>
      <c r="I311" t="str">
        <f>IF($C311="OK",TEXT(Plantilla!G322,"#"),"")</f>
        <v/>
      </c>
      <c r="J311" t="str">
        <f>IF($C311="OK",TEXT(Plantilla!H322,"#"),"")</f>
        <v/>
      </c>
      <c r="K311" t="str">
        <f>IF($C311="OK",TEXT(Plantilla!I322,"#"),"")</f>
        <v/>
      </c>
      <c r="L311" t="str">
        <f>IF($C311="OK",TEXT(Plantilla!J322,"#"),"")</f>
        <v/>
      </c>
      <c r="M311" t="str">
        <f>IF($C311="OK",TEXT(Plantilla!K322,"#"),"")</f>
        <v/>
      </c>
      <c r="N311" t="str">
        <f>IF($C311="OK",
   CONCATENATE(YEAR(Plantilla!L322),"-",TEXT(MONTH(Plantilla!L322),"00"),"-",TEXT(DAY(Plantilla!L322),"00")),
"")</f>
        <v/>
      </c>
      <c r="O311" t="str">
        <f>IF($C311="OK",_xlfn.NUMBERVALUE(Plantilla!M322),"")</f>
        <v/>
      </c>
      <c r="P311" t="str">
        <f>IF($C311="OK",
   IF(Plantilla!N322&lt;&gt;"",
      CONCATENATE(YEAR(Plantilla!N322),"-",TEXT(MONTH(Plantilla!N322),"00"),"-",TEXT(DAY(Plantilla!N322),"00")),
   ""),
"")</f>
        <v/>
      </c>
      <c r="Q311" t="str">
        <f>IF($C311="OK",
   VLOOKUP(Plantilla!O322,'Tablas '!$E$4:$F$19,2,FALSE),
"")</f>
        <v/>
      </c>
      <c r="R311" t="str">
        <f>IF($C311="OK",
   VLOOKUP(Plantilla!P322,'Tablas '!$H$4:$I$5,2,FALSE),
"")</f>
        <v/>
      </c>
      <c r="S311" t="str">
        <f>IF($C311="OK",
   VLOOKUP(Plantilla!Q322,'Tablas '!$K$4:$L$8,2,FALSE),
"")</f>
        <v/>
      </c>
      <c r="T311" t="str">
        <f>IF($C311="OK",
   VLOOKUP(Plantilla!R322,'Tablas '!$AE$4:$AF$6,2,FALSE),
"")</f>
        <v/>
      </c>
      <c r="U311" t="str">
        <f>IF($C311="OK",
   VLOOKUP(Plantilla!S322,'Tablas '!$AE$4:$AF$6,2,FALSE),
"")</f>
        <v/>
      </c>
      <c r="V311" t="str">
        <f>IF($C311="OK",TEXT(Plantilla!T322,"#"),"")</f>
        <v/>
      </c>
      <c r="W311" s="84" t="str">
        <f>IF($C311="OK",
   VLOOKUP(Plantilla!U322,'Tablas '!$AM$4:$AN$1126,2,FALSE),
"")</f>
        <v/>
      </c>
      <c r="X311" t="str">
        <f>IF($C311="OK",TEXT(Plantilla!V322,"#"),"")</f>
        <v/>
      </c>
      <c r="Y311" t="str">
        <f>IF($C311="OK",
   CONCATENATE(YEAR(Plantilla!W322),"-",TEXT(MONTH(Plantilla!W322),"00"),"-",TEXT(DAY(Plantilla!W322),"00")),
"")</f>
        <v/>
      </c>
      <c r="Z311" t="str">
        <f>IF($C311="OK",
   CONCATENATE(YEAR(Plantilla!X322),"-",TEXT(MONTH(Plantilla!X322),"00"),"-",TEXT(DAY(Plantilla!X322),"00")),
"")</f>
        <v/>
      </c>
      <c r="AA311" t="str">
        <f>IF($C311="OK",
   TEXT(VLOOKUP(Plantilla!Y322,'Tablas '!$Q$4:$R$9,2,FALSE),"#"),
"")</f>
        <v/>
      </c>
      <c r="AB311" t="str">
        <f>IF($C311="OK",
   CONCATENATE(YEAR(Plantilla!Z322),"-",TEXT(MONTH(Plantilla!Z322),"00"),"-",TEXT(DAY(Plantilla!Z322),"00")),
"")</f>
        <v/>
      </c>
      <c r="AC311" t="str">
        <f>IF($C311="OK",
   TEXT(VLOOKUP(Plantilla!AA322,'Tablas '!$T$4:$U$13,2,FALSE),"#"),
"")</f>
        <v/>
      </c>
      <c r="AD311" t="str">
        <f>IF($C311="OK",TEXT(Plantilla!AB322,"#"),"")</f>
        <v/>
      </c>
      <c r="AE311" t="str">
        <f>IF($C311="OK",
   IF(Plantilla!AC322&lt;&gt;"",
      TEXT(VLOOKUP(Plantilla!AC322,'Tablas '!$W$4:$X$7,2,FALSE),"#"),
   ""),
"")</f>
        <v/>
      </c>
      <c r="AF311" t="str">
        <f>IF($C311="OK",TEXT(Plantilla!AD322,"#"),"")</f>
        <v/>
      </c>
      <c r="AG311" s="6" t="str">
        <f>IF($C311="OK",_xlfn.NUMBERVALUE(Plantilla!AE322),"")</f>
        <v/>
      </c>
      <c r="AH311" s="4" t="str">
        <f>IF($C311="OK",_xlfn.NUMBERVALUE(Plantilla!AF322),"")</f>
        <v/>
      </c>
      <c r="AI311" s="6" t="str">
        <f>IF($C311="OK",_xlfn.NUMBERVALUE(Plantilla!AG322),"")</f>
        <v/>
      </c>
      <c r="AJ311" s="6" t="str">
        <f>IF($C311="OK",_xlfn.NUMBERVALUE(Plantilla!AH322),"")</f>
        <v/>
      </c>
      <c r="AK311" s="6" t="str">
        <f>IF($C311="OK",_xlfn.NUMBERVALUE(Plantilla!AI322),"")</f>
        <v/>
      </c>
      <c r="AL311" s="6" t="str">
        <f>IF($C311="OK",_xlfn.NUMBERVALUE(Plantilla!AJ322),"")</f>
        <v/>
      </c>
      <c r="AM311" s="4" t="str">
        <f>IF($C311="OK",_xlfn.NUMBERVALUE(Plantilla!AK322),"")</f>
        <v/>
      </c>
      <c r="AN311" s="6" t="str">
        <f>IF($C311="OK",_xlfn.NUMBERVALUE(Plantilla!AL322),"")</f>
        <v/>
      </c>
      <c r="AO311" s="4" t="str">
        <f>IF($C311="OK",_xlfn.NUMBERVALUE(Plantilla!AM322),"")</f>
        <v/>
      </c>
      <c r="AP311" s="6" t="str">
        <f>IF($C311="OK",_xlfn.NUMBERVALUE(Plantilla!AN322),"")</f>
        <v/>
      </c>
      <c r="AQ311" s="4" t="str">
        <f>IF($C311="OK",_xlfn.NUMBERVALUE(Plantilla!AO322),"")</f>
        <v/>
      </c>
      <c r="AR311" s="6" t="str">
        <f>IF($C311="OK",_xlfn.NUMBERVALUE(Plantilla!AP322),"")</f>
        <v/>
      </c>
      <c r="AS311" s="4" t="str">
        <f>IF($C311="OK",_xlfn.NUMBERVALUE(Plantilla!AQ322),"")</f>
        <v/>
      </c>
      <c r="AT311" s="6" t="str">
        <f>IF($C311="OK",_xlfn.NUMBERVALUE(Plantilla!AR322),"")</f>
        <v/>
      </c>
      <c r="AU311" s="4" t="str">
        <f>IF($C311="OK",_xlfn.NUMBERVALUE(Plantilla!AS322),"")</f>
        <v/>
      </c>
      <c r="AV311" s="6" t="str">
        <f>IF($C311="OK",_xlfn.NUMBERVALUE(Plantilla!AT322),"")</f>
        <v/>
      </c>
      <c r="AW311" s="4" t="str">
        <f>IF($C311="OK",_xlfn.NUMBERVALUE(Plantilla!AU322),"")</f>
        <v/>
      </c>
      <c r="AX311" s="6" t="str">
        <f>IF($C311="OK",_xlfn.NUMBERVALUE(Plantilla!AV322),"")</f>
        <v/>
      </c>
      <c r="AY311" s="4" t="str">
        <f>IF($C311="OK",_xlfn.NUMBERVALUE(Plantilla!AW322),"")</f>
        <v/>
      </c>
      <c r="AZ311" s="6" t="str">
        <f>IF($C311="OK",_xlfn.NUMBERVALUE(Plantilla!AX322),"")</f>
        <v/>
      </c>
      <c r="BA311" t="str">
        <f>IF($C311="OK",_xlfn.NUMBERVALUE(Plantilla!AY322),"")</f>
        <v/>
      </c>
      <c r="BB311" t="str">
        <f>IF($C311="OK",_xlfn.NUMBERVALUE(Plantilla!AZ322),"")</f>
        <v/>
      </c>
      <c r="BC311" s="4" t="str">
        <f>IF($C311="OK",_xlfn.NUMBERVALUE(Plantilla!BA322),"")</f>
        <v/>
      </c>
      <c r="BD311" s="6" t="str">
        <f>IF($C311="OK",_xlfn.NUMBERVALUE(Plantilla!BB322),"")</f>
        <v/>
      </c>
      <c r="BE311" s="4" t="str">
        <f>IF($C311="OK",_xlfn.NUMBERVALUE(Plantilla!BC322),"")</f>
        <v/>
      </c>
      <c r="BF311" s="6" t="str">
        <f>IF($C311="OK",_xlfn.NUMBERVALUE(Plantilla!BD322),"")</f>
        <v/>
      </c>
      <c r="BG311" s="4" t="str">
        <f>IF($C311="OK",_xlfn.NUMBERVALUE(Plantilla!BE322),"")</f>
        <v/>
      </c>
      <c r="BH311" s="6" t="str">
        <f>IF($C311="OK",_xlfn.NUMBERVALUE(Plantilla!BF322),"")</f>
        <v/>
      </c>
      <c r="BI311" s="110" t="str">
        <f>IF($C311="OK",_xlfn.NUMBERVALUE(Plantilla!BG322),"")</f>
        <v/>
      </c>
      <c r="BJ311" s="6" t="str">
        <f>IF($C311="OK",_xlfn.NUMBERVALUE(Plantilla!BH322),"")</f>
        <v/>
      </c>
      <c r="BK311" s="109" t="str">
        <f>IF($C311="OK",_xlfn.NUMBERVALUE(Plantilla!BI322),"")</f>
        <v/>
      </c>
      <c r="BL311" s="6" t="str">
        <f>IF($C311="OK",
   IF(Plantilla!BJ322&lt;&gt;"",
      TEXT(VLOOKUP(Plantilla!BJ322,'Tablas '!$Z$4:$AA$6,2,FALSE),"#"),
   ""),
"")</f>
        <v/>
      </c>
      <c r="BM311" s="4" t="str">
        <f>IF($C311="OK",_xlfn.NUMBERVALUE(Plantilla!BK322),"")</f>
        <v/>
      </c>
      <c r="BN311" s="4" t="str">
        <f>IF($C311="OK",_xlfn.NUMBERVALUE(Plantilla!BL322),"")</f>
        <v/>
      </c>
      <c r="BO311" s="6" t="str">
        <f>IF($C311="OK",_xlfn.NUMBERVALUE(Plantilla!BM322),"")</f>
        <v/>
      </c>
      <c r="BP311" s="4" t="str">
        <f>IF($C311="OK",_xlfn.NUMBERVALUE(Plantilla!BN322),"")</f>
        <v/>
      </c>
      <c r="BQ311" s="6" t="str">
        <f>IF($C311="OK",_xlfn.NUMBERVALUE(Plantilla!BO322),"")</f>
        <v/>
      </c>
      <c r="BR311" s="4" t="str">
        <f>IF($C311="OK",_xlfn.NUMBERVALUE(Plantilla!BP322),"")</f>
        <v/>
      </c>
      <c r="BS311" s="6" t="str">
        <f>IF($C311="OK",_xlfn.NUMBERVALUE(Plantilla!BQ322),"")</f>
        <v/>
      </c>
      <c r="BT311" s="4" t="str">
        <f>IF($C311="OK",_xlfn.NUMBERVALUE(Plantilla!BR322),"")</f>
        <v/>
      </c>
      <c r="BU311" s="6" t="str">
        <f>IF($C311="OK",_xlfn.NUMBERVALUE(Plantilla!BS322),"")</f>
        <v/>
      </c>
      <c r="BV311" s="6" t="str">
        <f>IF($C311="OK",_xlfn.NUMBERVALUE(Plantilla!BT322),"")</f>
        <v/>
      </c>
      <c r="BW311" s="6" t="str">
        <f>IF($C311="OK",_xlfn.NUMBERVALUE(Plantilla!BU322),"")</f>
        <v/>
      </c>
      <c r="BX311" s="6" t="str">
        <f>IF($C311="OK",_xlfn.NUMBERVALUE(Plantilla!BV322),"")</f>
        <v/>
      </c>
      <c r="BY311" s="6" t="str">
        <f>IF($C311="OK",_xlfn.NUMBERVALUE(Plantilla!BW322),"")</f>
        <v/>
      </c>
      <c r="BZ311" s="6" t="str">
        <f>IF($C311="OK",_xlfn.NUMBERVALUE(Plantilla!BX322),"")</f>
        <v/>
      </c>
      <c r="CA311" s="6" t="str">
        <f>IF($C311="OK",_xlfn.NUMBERVALUE(Plantilla!BY322),"")</f>
        <v/>
      </c>
      <c r="CB311" s="6" t="str">
        <f>IF($C311="OK",_xlfn.NUMBERVALUE(Plantilla!BZ322),"")</f>
        <v/>
      </c>
      <c r="CC311" s="6" t="str">
        <f>IF($C311="OK",_xlfn.NUMBERVALUE(Plantilla!CA322),"")</f>
        <v/>
      </c>
      <c r="CD311" s="6" t="str">
        <f>IF($C311="OK",_xlfn.NUMBERVALUE(Plantilla!CB322),"")</f>
        <v/>
      </c>
      <c r="CE311" s="6" t="str">
        <f>IF($C311="OK",_xlfn.NUMBERVALUE(Plantilla!CC322),"")</f>
        <v/>
      </c>
      <c r="CF311" s="4" t="str">
        <f>IF($C311="OK",_xlfn.NUMBERVALUE(Plantilla!CD322),"")</f>
        <v/>
      </c>
      <c r="CG311" s="6" t="str">
        <f>IF($C311="OK",_xlfn.NUMBERVALUE(Plantilla!CE322),"")</f>
        <v/>
      </c>
      <c r="CH311" s="6" t="str">
        <f>IF($C311="OK",_xlfn.NUMBERVALUE(Plantilla!CF322),"")</f>
        <v/>
      </c>
      <c r="CI311" s="6" t="str">
        <f>IF($C311="OK",_xlfn.NUMBERVALUE(Plantilla!CG322),"")</f>
        <v/>
      </c>
      <c r="CJ311" s="6" t="str">
        <f>IF($C311="OK",_xlfn.NUMBERVALUE(Plantilla!CH322),"")</f>
        <v/>
      </c>
      <c r="CK311" s="6" t="str">
        <f>IF($C311="OK",_xlfn.NUMBERVALUE(Plantilla!CI322),"")</f>
        <v/>
      </c>
      <c r="CL311" s="6" t="str">
        <f>IF($C311="OK",_xlfn.NUMBERVALUE(Plantilla!CJ322),"")</f>
        <v/>
      </c>
      <c r="CM311" t="str">
        <f>IF($C311="OK",TEXT(Plantilla!CK322,"#"),"")</f>
        <v/>
      </c>
      <c r="CN311" s="6" t="str">
        <f>IF($C311="OK",_xlfn.NUMBERVALUE(Plantilla!CL322),"")</f>
        <v/>
      </c>
      <c r="CO311" s="6" t="str">
        <f>IF($C311="OK",_xlfn.NUMBERVALUE(Plantilla!CM322),"")</f>
        <v/>
      </c>
      <c r="CP311" s="110" t="str">
        <f>IF($C311="OK",_xlfn.NUMBERVALUE(Plantilla!CN322),"")</f>
        <v/>
      </c>
      <c r="CQ311" s="6" t="str">
        <f>IF($C311="OK",_xlfn.NUMBERVALUE(Plantilla!CO322),"")</f>
        <v/>
      </c>
      <c r="CR311" s="109" t="str">
        <f>IF($C311="OK",_xlfn.NUMBERVALUE(Plantilla!CP322),"")</f>
        <v/>
      </c>
      <c r="CS311" s="110" t="str">
        <f>IF($C311="OK",_xlfn.NUMBERVALUE(Plantilla!CQ322),"")</f>
        <v/>
      </c>
      <c r="CT311" s="6" t="str">
        <f>IF($C311="OK",_xlfn.NUMBERVALUE(Plantilla!CR322),"")</f>
        <v/>
      </c>
      <c r="CU311" s="109" t="str">
        <f>IF($C311="OK",_xlfn.NUMBERVALUE(Plantilla!CS322),"")</f>
        <v/>
      </c>
      <c r="CV311" s="110" t="str">
        <f>IF($C311="OK",_xlfn.NUMBERVALUE(Plantilla!CT322),"")</f>
        <v/>
      </c>
      <c r="CW311" s="6" t="str">
        <f>IF($C311="OK",_xlfn.NUMBERVALUE(Plantilla!CU322),"")</f>
        <v/>
      </c>
      <c r="CX311" s="82" t="str">
        <f>IF($C311="OK",_xlfn.NUMBERVALUE(Plantilla!CV322),"")</f>
        <v/>
      </c>
      <c r="CY311" s="6" t="str">
        <f>IF($C311="OK",_xlfn.NUMBERVALUE(Plantilla!CW322),"")</f>
        <v/>
      </c>
      <c r="CZ311" s="82" t="str">
        <f>IF($C311="OK",_xlfn.NUMBERVALUE(Plantilla!CX322),"")</f>
        <v/>
      </c>
      <c r="DA311" s="6" t="str">
        <f>IF($C311="OK",_xlfn.NUMBERVALUE(Plantilla!CY322),"")</f>
        <v/>
      </c>
      <c r="DB311" s="109" t="str">
        <f>IF($C311="OK",_xlfn.NUMBERVALUE(Plantilla!CZ322),"")</f>
        <v/>
      </c>
      <c r="DC311" s="6" t="str">
        <f>IF($C311="OK",_xlfn.NUMBERVALUE(Plantilla!DA322),"")</f>
        <v/>
      </c>
      <c r="DD311" s="6" t="str">
        <f>IF($C311="OK",TEXT(Plantilla!DB322,"#"),"")</f>
        <v/>
      </c>
      <c r="DE311" s="6" t="str">
        <f>IF($C311="OK",_xlfn.NUMBERVALUE(Plantilla!DC322),"")</f>
        <v/>
      </c>
      <c r="DF311" s="4" t="str">
        <f>IF($C311="OK",_xlfn.NUMBERVALUE(Plantilla!DD322),"")</f>
        <v/>
      </c>
      <c r="DG311" s="6" t="str">
        <f>IF($C311="OK",_xlfn.NUMBERVALUE(Plantilla!DE322),"")</f>
        <v/>
      </c>
      <c r="DH311" s="6" t="str">
        <f>IF($C311="OK",_xlfn.NUMBERVALUE(Plantilla!DF322),"")</f>
        <v/>
      </c>
      <c r="DI311" s="6" t="str">
        <f>IF($C311="OK",_xlfn.NUMBERVALUE(Plantilla!DG322),"")</f>
        <v/>
      </c>
      <c r="DJ311" s="6" t="str">
        <f>IF($C311="OK",_xlfn.NUMBERVALUE(Plantilla!DH322),"")</f>
        <v/>
      </c>
      <c r="DK311" s="6" t="str">
        <f>IF($C311="OK",_xlfn.NUMBERVALUE(Plantilla!DI322),"")</f>
        <v/>
      </c>
      <c r="DL311" s="6" t="str">
        <f>IF($C311="OK",_xlfn.NUMBERVALUE(Plantilla!DJ322),"")</f>
        <v/>
      </c>
      <c r="DM311" s="6" t="str">
        <f>IF($C311="OK",_xlfn.NUMBERVALUE(Plantilla!DK322),"")</f>
        <v/>
      </c>
      <c r="DN311" s="6" t="str">
        <f>IF($C311="OK",_xlfn.NUMBERVALUE(Plantilla!DL322),"")</f>
        <v/>
      </c>
      <c r="DO311" s="6" t="str">
        <f>IF($C311="OK",_xlfn.NUMBERVALUE(Plantilla!DM322),"")</f>
        <v/>
      </c>
      <c r="DP311" s="6" t="str">
        <f>IF($C311="OK",_xlfn.NUMBERVALUE(Plantilla!DN322),"")</f>
        <v/>
      </c>
      <c r="DQ311" s="6" t="str">
        <f>IF($C311="OK",_xlfn.NUMBERVALUE(Plantilla!DO322),"")</f>
        <v/>
      </c>
      <c r="DR311" s="6" t="str">
        <f>IF($C311="OK",_xlfn.NUMBERVALUE(Plantilla!DP322),"")</f>
        <v/>
      </c>
      <c r="DS311" t="str">
        <f>IF($C311="OK",TEXT(Plantilla!DR322,"#"),"")</f>
        <v/>
      </c>
      <c r="DT311" s="6"/>
    </row>
    <row r="312" spans="1:124" x14ac:dyDescent="0.25">
      <c r="A312" t="str">
        <f>IF(Plantilla!$I$6="¡Perfecto!, Guarda el archivo y adjúntalo a tu interfaz de Nómina Electrónica","OK","Error")</f>
        <v>OK</v>
      </c>
      <c r="B312" t="str">
        <f>IF(Plantilla!$I$6="¡Perfecto!, Guarda el archivo y adjúntalo a tu interfaz de Nómina Electrónica",MID(Plantilla!$D$2,SEARCH("V",Plantilla!$D$2),10),"")</f>
        <v>V2.0</v>
      </c>
      <c r="C312" t="str">
        <f>Plantilla!C323</f>
        <v/>
      </c>
      <c r="D312" t="str">
        <f>IF($C312="OK",Plantilla!B323,"")</f>
        <v/>
      </c>
      <c r="E312" t="str">
        <f>IF($C312="OK",
   VLOOKUP(Plantilla!$E$4,'Tablas '!$AP$4:$AT$6,5,FALSE),
"")</f>
        <v/>
      </c>
      <c r="F312" t="str">
        <f>IF($C312="OK",TEXT(Plantilla!D323,"#"),"")</f>
        <v/>
      </c>
      <c r="G312" t="str">
        <f>IF($C312="OK",
   VLOOKUP(Plantilla!E323,'Tablas '!$B$4:$C$14,2,FALSE),
"")</f>
        <v/>
      </c>
      <c r="H312" t="str">
        <f>IF($C312="OK",TEXT(Plantilla!F323,"#"),"")</f>
        <v/>
      </c>
      <c r="I312" t="str">
        <f>IF($C312="OK",TEXT(Plantilla!G323,"#"),"")</f>
        <v/>
      </c>
      <c r="J312" t="str">
        <f>IF($C312="OK",TEXT(Plantilla!H323,"#"),"")</f>
        <v/>
      </c>
      <c r="K312" t="str">
        <f>IF($C312="OK",TEXT(Plantilla!I323,"#"),"")</f>
        <v/>
      </c>
      <c r="L312" t="str">
        <f>IF($C312="OK",TEXT(Plantilla!J323,"#"),"")</f>
        <v/>
      </c>
      <c r="M312" t="str">
        <f>IF($C312="OK",TEXT(Plantilla!K323,"#"),"")</f>
        <v/>
      </c>
      <c r="N312" t="str">
        <f>IF($C312="OK",
   CONCATENATE(YEAR(Plantilla!L323),"-",TEXT(MONTH(Plantilla!L323),"00"),"-",TEXT(DAY(Plantilla!L323),"00")),
"")</f>
        <v/>
      </c>
      <c r="O312" t="str">
        <f>IF($C312="OK",_xlfn.NUMBERVALUE(Plantilla!M323),"")</f>
        <v/>
      </c>
      <c r="P312" t="str">
        <f>IF($C312="OK",
   IF(Plantilla!N323&lt;&gt;"",
      CONCATENATE(YEAR(Plantilla!N323),"-",TEXT(MONTH(Plantilla!N323),"00"),"-",TEXT(DAY(Plantilla!N323),"00")),
   ""),
"")</f>
        <v/>
      </c>
      <c r="Q312" t="str">
        <f>IF($C312="OK",
   VLOOKUP(Plantilla!O323,'Tablas '!$E$4:$F$19,2,FALSE),
"")</f>
        <v/>
      </c>
      <c r="R312" t="str">
        <f>IF($C312="OK",
   VLOOKUP(Plantilla!P323,'Tablas '!$H$4:$I$5,2,FALSE),
"")</f>
        <v/>
      </c>
      <c r="S312" t="str">
        <f>IF($C312="OK",
   VLOOKUP(Plantilla!Q323,'Tablas '!$K$4:$L$8,2,FALSE),
"")</f>
        <v/>
      </c>
      <c r="T312" t="str">
        <f>IF($C312="OK",
   VLOOKUP(Plantilla!R323,'Tablas '!$AE$4:$AF$6,2,FALSE),
"")</f>
        <v/>
      </c>
      <c r="U312" t="str">
        <f>IF($C312="OK",
   VLOOKUP(Plantilla!S323,'Tablas '!$AE$4:$AF$6,2,FALSE),
"")</f>
        <v/>
      </c>
      <c r="V312" t="str">
        <f>IF($C312="OK",TEXT(Plantilla!T323,"#"),"")</f>
        <v/>
      </c>
      <c r="W312" s="84" t="str">
        <f>IF($C312="OK",
   VLOOKUP(Plantilla!U323,'Tablas '!$AM$4:$AN$1126,2,FALSE),
"")</f>
        <v/>
      </c>
      <c r="X312" t="str">
        <f>IF($C312="OK",TEXT(Plantilla!V323,"#"),"")</f>
        <v/>
      </c>
      <c r="Y312" t="str">
        <f>IF($C312="OK",
   CONCATENATE(YEAR(Plantilla!W323),"-",TEXT(MONTH(Plantilla!W323),"00"),"-",TEXT(DAY(Plantilla!W323),"00")),
"")</f>
        <v/>
      </c>
      <c r="Z312" t="str">
        <f>IF($C312="OK",
   CONCATENATE(YEAR(Plantilla!X323),"-",TEXT(MONTH(Plantilla!X323),"00"),"-",TEXT(DAY(Plantilla!X323),"00")),
"")</f>
        <v/>
      </c>
      <c r="AA312" t="str">
        <f>IF($C312="OK",
   TEXT(VLOOKUP(Plantilla!Y323,'Tablas '!$Q$4:$R$9,2,FALSE),"#"),
"")</f>
        <v/>
      </c>
      <c r="AB312" t="str">
        <f>IF($C312="OK",
   CONCATENATE(YEAR(Plantilla!Z323),"-",TEXT(MONTH(Plantilla!Z323),"00"),"-",TEXT(DAY(Plantilla!Z323),"00")),
"")</f>
        <v/>
      </c>
      <c r="AC312" t="str">
        <f>IF($C312="OK",
   TEXT(VLOOKUP(Plantilla!AA323,'Tablas '!$T$4:$U$13,2,FALSE),"#"),
"")</f>
        <v/>
      </c>
      <c r="AD312" t="str">
        <f>IF($C312="OK",TEXT(Plantilla!AB323,"#"),"")</f>
        <v/>
      </c>
      <c r="AE312" t="str">
        <f>IF($C312="OK",
   IF(Plantilla!AC323&lt;&gt;"",
      TEXT(VLOOKUP(Plantilla!AC323,'Tablas '!$W$4:$X$7,2,FALSE),"#"),
   ""),
"")</f>
        <v/>
      </c>
      <c r="AF312" t="str">
        <f>IF($C312="OK",TEXT(Plantilla!AD323,"#"),"")</f>
        <v/>
      </c>
      <c r="AG312" s="6" t="str">
        <f>IF($C312="OK",_xlfn.NUMBERVALUE(Plantilla!AE323),"")</f>
        <v/>
      </c>
      <c r="AH312" s="4" t="str">
        <f>IF($C312="OK",_xlfn.NUMBERVALUE(Plantilla!AF323),"")</f>
        <v/>
      </c>
      <c r="AI312" s="6" t="str">
        <f>IF($C312="OK",_xlfn.NUMBERVALUE(Plantilla!AG323),"")</f>
        <v/>
      </c>
      <c r="AJ312" s="6" t="str">
        <f>IF($C312="OK",_xlfn.NUMBERVALUE(Plantilla!AH323),"")</f>
        <v/>
      </c>
      <c r="AK312" s="6" t="str">
        <f>IF($C312="OK",_xlfn.NUMBERVALUE(Plantilla!AI323),"")</f>
        <v/>
      </c>
      <c r="AL312" s="6" t="str">
        <f>IF($C312="OK",_xlfn.NUMBERVALUE(Plantilla!AJ323),"")</f>
        <v/>
      </c>
      <c r="AM312" s="4" t="str">
        <f>IF($C312="OK",_xlfn.NUMBERVALUE(Plantilla!AK323),"")</f>
        <v/>
      </c>
      <c r="AN312" s="6" t="str">
        <f>IF($C312="OK",_xlfn.NUMBERVALUE(Plantilla!AL323),"")</f>
        <v/>
      </c>
      <c r="AO312" s="4" t="str">
        <f>IF($C312="OK",_xlfn.NUMBERVALUE(Plantilla!AM323),"")</f>
        <v/>
      </c>
      <c r="AP312" s="6" t="str">
        <f>IF($C312="OK",_xlfn.NUMBERVALUE(Plantilla!AN323),"")</f>
        <v/>
      </c>
      <c r="AQ312" s="4" t="str">
        <f>IF($C312="OK",_xlfn.NUMBERVALUE(Plantilla!AO323),"")</f>
        <v/>
      </c>
      <c r="AR312" s="6" t="str">
        <f>IF($C312="OK",_xlfn.NUMBERVALUE(Plantilla!AP323),"")</f>
        <v/>
      </c>
      <c r="AS312" s="4" t="str">
        <f>IF($C312="OK",_xlfn.NUMBERVALUE(Plantilla!AQ323),"")</f>
        <v/>
      </c>
      <c r="AT312" s="6" t="str">
        <f>IF($C312="OK",_xlfn.NUMBERVALUE(Plantilla!AR323),"")</f>
        <v/>
      </c>
      <c r="AU312" s="4" t="str">
        <f>IF($C312="OK",_xlfn.NUMBERVALUE(Plantilla!AS323),"")</f>
        <v/>
      </c>
      <c r="AV312" s="6" t="str">
        <f>IF($C312="OK",_xlfn.NUMBERVALUE(Plantilla!AT323),"")</f>
        <v/>
      </c>
      <c r="AW312" s="4" t="str">
        <f>IF($C312="OK",_xlfn.NUMBERVALUE(Plantilla!AU323),"")</f>
        <v/>
      </c>
      <c r="AX312" s="6" t="str">
        <f>IF($C312="OK",_xlfn.NUMBERVALUE(Plantilla!AV323),"")</f>
        <v/>
      </c>
      <c r="AY312" s="4" t="str">
        <f>IF($C312="OK",_xlfn.NUMBERVALUE(Plantilla!AW323),"")</f>
        <v/>
      </c>
      <c r="AZ312" s="6" t="str">
        <f>IF($C312="OK",_xlfn.NUMBERVALUE(Plantilla!AX323),"")</f>
        <v/>
      </c>
      <c r="BA312" t="str">
        <f>IF($C312="OK",_xlfn.NUMBERVALUE(Plantilla!AY323),"")</f>
        <v/>
      </c>
      <c r="BB312" t="str">
        <f>IF($C312="OK",_xlfn.NUMBERVALUE(Plantilla!AZ323),"")</f>
        <v/>
      </c>
      <c r="BC312" s="4" t="str">
        <f>IF($C312="OK",_xlfn.NUMBERVALUE(Plantilla!BA323),"")</f>
        <v/>
      </c>
      <c r="BD312" s="6" t="str">
        <f>IF($C312="OK",_xlfn.NUMBERVALUE(Plantilla!BB323),"")</f>
        <v/>
      </c>
      <c r="BE312" s="4" t="str">
        <f>IF($C312="OK",_xlfn.NUMBERVALUE(Plantilla!BC323),"")</f>
        <v/>
      </c>
      <c r="BF312" s="6" t="str">
        <f>IF($C312="OK",_xlfn.NUMBERVALUE(Plantilla!BD323),"")</f>
        <v/>
      </c>
      <c r="BG312" s="4" t="str">
        <f>IF($C312="OK",_xlfn.NUMBERVALUE(Plantilla!BE323),"")</f>
        <v/>
      </c>
      <c r="BH312" s="6" t="str">
        <f>IF($C312="OK",_xlfn.NUMBERVALUE(Plantilla!BF323),"")</f>
        <v/>
      </c>
      <c r="BI312" s="110" t="str">
        <f>IF($C312="OK",_xlfn.NUMBERVALUE(Plantilla!BG323),"")</f>
        <v/>
      </c>
      <c r="BJ312" s="6" t="str">
        <f>IF($C312="OK",_xlfn.NUMBERVALUE(Plantilla!BH323),"")</f>
        <v/>
      </c>
      <c r="BK312" s="109" t="str">
        <f>IF($C312="OK",_xlfn.NUMBERVALUE(Plantilla!BI323),"")</f>
        <v/>
      </c>
      <c r="BL312" s="6" t="str">
        <f>IF($C312="OK",
   IF(Plantilla!BJ323&lt;&gt;"",
      TEXT(VLOOKUP(Plantilla!BJ323,'Tablas '!$Z$4:$AA$6,2,FALSE),"#"),
   ""),
"")</f>
        <v/>
      </c>
      <c r="BM312" s="4" t="str">
        <f>IF($C312="OK",_xlfn.NUMBERVALUE(Plantilla!BK323),"")</f>
        <v/>
      </c>
      <c r="BN312" s="4" t="str">
        <f>IF($C312="OK",_xlfn.NUMBERVALUE(Plantilla!BL323),"")</f>
        <v/>
      </c>
      <c r="BO312" s="6" t="str">
        <f>IF($C312="OK",_xlfn.NUMBERVALUE(Plantilla!BM323),"")</f>
        <v/>
      </c>
      <c r="BP312" s="4" t="str">
        <f>IF($C312="OK",_xlfn.NUMBERVALUE(Plantilla!BN323),"")</f>
        <v/>
      </c>
      <c r="BQ312" s="6" t="str">
        <f>IF($C312="OK",_xlfn.NUMBERVALUE(Plantilla!BO323),"")</f>
        <v/>
      </c>
      <c r="BR312" s="4" t="str">
        <f>IF($C312="OK",_xlfn.NUMBERVALUE(Plantilla!BP323),"")</f>
        <v/>
      </c>
      <c r="BS312" s="6" t="str">
        <f>IF($C312="OK",_xlfn.NUMBERVALUE(Plantilla!BQ323),"")</f>
        <v/>
      </c>
      <c r="BT312" s="4" t="str">
        <f>IF($C312="OK",_xlfn.NUMBERVALUE(Plantilla!BR323),"")</f>
        <v/>
      </c>
      <c r="BU312" s="6" t="str">
        <f>IF($C312="OK",_xlfn.NUMBERVALUE(Plantilla!BS323),"")</f>
        <v/>
      </c>
      <c r="BV312" s="6" t="str">
        <f>IF($C312="OK",_xlfn.NUMBERVALUE(Plantilla!BT323),"")</f>
        <v/>
      </c>
      <c r="BW312" s="6" t="str">
        <f>IF($C312="OK",_xlfn.NUMBERVALUE(Plantilla!BU323),"")</f>
        <v/>
      </c>
      <c r="BX312" s="6" t="str">
        <f>IF($C312="OK",_xlfn.NUMBERVALUE(Plantilla!BV323),"")</f>
        <v/>
      </c>
      <c r="BY312" s="6" t="str">
        <f>IF($C312="OK",_xlfn.NUMBERVALUE(Plantilla!BW323),"")</f>
        <v/>
      </c>
      <c r="BZ312" s="6" t="str">
        <f>IF($C312="OK",_xlfn.NUMBERVALUE(Plantilla!BX323),"")</f>
        <v/>
      </c>
      <c r="CA312" s="6" t="str">
        <f>IF($C312="OK",_xlfn.NUMBERVALUE(Plantilla!BY323),"")</f>
        <v/>
      </c>
      <c r="CB312" s="6" t="str">
        <f>IF($C312="OK",_xlfn.NUMBERVALUE(Plantilla!BZ323),"")</f>
        <v/>
      </c>
      <c r="CC312" s="6" t="str">
        <f>IF($C312="OK",_xlfn.NUMBERVALUE(Plantilla!CA323),"")</f>
        <v/>
      </c>
      <c r="CD312" s="6" t="str">
        <f>IF($C312="OK",_xlfn.NUMBERVALUE(Plantilla!CB323),"")</f>
        <v/>
      </c>
      <c r="CE312" s="6" t="str">
        <f>IF($C312="OK",_xlfn.NUMBERVALUE(Plantilla!CC323),"")</f>
        <v/>
      </c>
      <c r="CF312" s="4" t="str">
        <f>IF($C312="OK",_xlfn.NUMBERVALUE(Plantilla!CD323),"")</f>
        <v/>
      </c>
      <c r="CG312" s="6" t="str">
        <f>IF($C312="OK",_xlfn.NUMBERVALUE(Plantilla!CE323),"")</f>
        <v/>
      </c>
      <c r="CH312" s="6" t="str">
        <f>IF($C312="OK",_xlfn.NUMBERVALUE(Plantilla!CF323),"")</f>
        <v/>
      </c>
      <c r="CI312" s="6" t="str">
        <f>IF($C312="OK",_xlfn.NUMBERVALUE(Plantilla!CG323),"")</f>
        <v/>
      </c>
      <c r="CJ312" s="6" t="str">
        <f>IF($C312="OK",_xlfn.NUMBERVALUE(Plantilla!CH323),"")</f>
        <v/>
      </c>
      <c r="CK312" s="6" t="str">
        <f>IF($C312="OK",_xlfn.NUMBERVALUE(Plantilla!CI323),"")</f>
        <v/>
      </c>
      <c r="CL312" s="6" t="str">
        <f>IF($C312="OK",_xlfn.NUMBERVALUE(Plantilla!CJ323),"")</f>
        <v/>
      </c>
      <c r="CM312" t="str">
        <f>IF($C312="OK",TEXT(Plantilla!CK323,"#"),"")</f>
        <v/>
      </c>
      <c r="CN312" s="6" t="str">
        <f>IF($C312="OK",_xlfn.NUMBERVALUE(Plantilla!CL323),"")</f>
        <v/>
      </c>
      <c r="CO312" s="6" t="str">
        <f>IF($C312="OK",_xlfn.NUMBERVALUE(Plantilla!CM323),"")</f>
        <v/>
      </c>
      <c r="CP312" s="110" t="str">
        <f>IF($C312="OK",_xlfn.NUMBERVALUE(Plantilla!CN323),"")</f>
        <v/>
      </c>
      <c r="CQ312" s="6" t="str">
        <f>IF($C312="OK",_xlfn.NUMBERVALUE(Plantilla!CO323),"")</f>
        <v/>
      </c>
      <c r="CR312" s="109" t="str">
        <f>IF($C312="OK",_xlfn.NUMBERVALUE(Plantilla!CP323),"")</f>
        <v/>
      </c>
      <c r="CS312" s="110" t="str">
        <f>IF($C312="OK",_xlfn.NUMBERVALUE(Plantilla!CQ323),"")</f>
        <v/>
      </c>
      <c r="CT312" s="6" t="str">
        <f>IF($C312="OK",_xlfn.NUMBERVALUE(Plantilla!CR323),"")</f>
        <v/>
      </c>
      <c r="CU312" s="109" t="str">
        <f>IF($C312="OK",_xlfn.NUMBERVALUE(Plantilla!CS323),"")</f>
        <v/>
      </c>
      <c r="CV312" s="110" t="str">
        <f>IF($C312="OK",_xlfn.NUMBERVALUE(Plantilla!CT323),"")</f>
        <v/>
      </c>
      <c r="CW312" s="6" t="str">
        <f>IF($C312="OK",_xlfn.NUMBERVALUE(Plantilla!CU323),"")</f>
        <v/>
      </c>
      <c r="CX312" s="82" t="str">
        <f>IF($C312="OK",_xlfn.NUMBERVALUE(Plantilla!CV323),"")</f>
        <v/>
      </c>
      <c r="CY312" s="6" t="str">
        <f>IF($C312="OK",_xlfn.NUMBERVALUE(Plantilla!CW323),"")</f>
        <v/>
      </c>
      <c r="CZ312" s="82" t="str">
        <f>IF($C312="OK",_xlfn.NUMBERVALUE(Plantilla!CX323),"")</f>
        <v/>
      </c>
      <c r="DA312" s="6" t="str">
        <f>IF($C312="OK",_xlfn.NUMBERVALUE(Plantilla!CY323),"")</f>
        <v/>
      </c>
      <c r="DB312" s="109" t="str">
        <f>IF($C312="OK",_xlfn.NUMBERVALUE(Plantilla!CZ323),"")</f>
        <v/>
      </c>
      <c r="DC312" s="6" t="str">
        <f>IF($C312="OK",_xlfn.NUMBERVALUE(Plantilla!DA323),"")</f>
        <v/>
      </c>
      <c r="DD312" s="6" t="str">
        <f>IF($C312="OK",TEXT(Plantilla!DB323,"#"),"")</f>
        <v/>
      </c>
      <c r="DE312" s="6" t="str">
        <f>IF($C312="OK",_xlfn.NUMBERVALUE(Plantilla!DC323),"")</f>
        <v/>
      </c>
      <c r="DF312" s="4" t="str">
        <f>IF($C312="OK",_xlfn.NUMBERVALUE(Plantilla!DD323),"")</f>
        <v/>
      </c>
      <c r="DG312" s="6" t="str">
        <f>IF($C312="OK",_xlfn.NUMBERVALUE(Plantilla!DE323),"")</f>
        <v/>
      </c>
      <c r="DH312" s="6" t="str">
        <f>IF($C312="OK",_xlfn.NUMBERVALUE(Plantilla!DF323),"")</f>
        <v/>
      </c>
      <c r="DI312" s="6" t="str">
        <f>IF($C312="OK",_xlfn.NUMBERVALUE(Plantilla!DG323),"")</f>
        <v/>
      </c>
      <c r="DJ312" s="6" t="str">
        <f>IF($C312="OK",_xlfn.NUMBERVALUE(Plantilla!DH323),"")</f>
        <v/>
      </c>
      <c r="DK312" s="6" t="str">
        <f>IF($C312="OK",_xlfn.NUMBERVALUE(Plantilla!DI323),"")</f>
        <v/>
      </c>
      <c r="DL312" s="6" t="str">
        <f>IF($C312="OK",_xlfn.NUMBERVALUE(Plantilla!DJ323),"")</f>
        <v/>
      </c>
      <c r="DM312" s="6" t="str">
        <f>IF($C312="OK",_xlfn.NUMBERVALUE(Plantilla!DK323),"")</f>
        <v/>
      </c>
      <c r="DN312" s="6" t="str">
        <f>IF($C312="OK",_xlfn.NUMBERVALUE(Plantilla!DL323),"")</f>
        <v/>
      </c>
      <c r="DO312" s="6" t="str">
        <f>IF($C312="OK",_xlfn.NUMBERVALUE(Plantilla!DM323),"")</f>
        <v/>
      </c>
      <c r="DP312" s="6" t="str">
        <f>IF($C312="OK",_xlfn.NUMBERVALUE(Plantilla!DN323),"")</f>
        <v/>
      </c>
      <c r="DQ312" s="6" t="str">
        <f>IF($C312="OK",_xlfn.NUMBERVALUE(Plantilla!DO323),"")</f>
        <v/>
      </c>
      <c r="DR312" s="6" t="str">
        <f>IF($C312="OK",_xlfn.NUMBERVALUE(Plantilla!DP323),"")</f>
        <v/>
      </c>
      <c r="DS312" t="str">
        <f>IF($C312="OK",TEXT(Plantilla!DR323,"#"),"")</f>
        <v/>
      </c>
      <c r="DT312" s="6"/>
    </row>
    <row r="313" spans="1:124" x14ac:dyDescent="0.25">
      <c r="A313" t="str">
        <f>IF(Plantilla!$I$6="¡Perfecto!, Guarda el archivo y adjúntalo a tu interfaz de Nómina Electrónica","OK","Error")</f>
        <v>OK</v>
      </c>
      <c r="B313" t="str">
        <f>IF(Plantilla!$I$6="¡Perfecto!, Guarda el archivo y adjúntalo a tu interfaz de Nómina Electrónica",MID(Plantilla!$D$2,SEARCH("V",Plantilla!$D$2),10),"")</f>
        <v>V2.0</v>
      </c>
      <c r="C313" t="str">
        <f>Plantilla!C324</f>
        <v/>
      </c>
      <c r="D313" t="str">
        <f>IF($C313="OK",Plantilla!B324,"")</f>
        <v/>
      </c>
      <c r="E313" t="str">
        <f>IF($C313="OK",
   VLOOKUP(Plantilla!$E$4,'Tablas '!$AP$4:$AT$6,5,FALSE),
"")</f>
        <v/>
      </c>
      <c r="F313" t="str">
        <f>IF($C313="OK",TEXT(Plantilla!D324,"#"),"")</f>
        <v/>
      </c>
      <c r="G313" t="str">
        <f>IF($C313="OK",
   VLOOKUP(Plantilla!E324,'Tablas '!$B$4:$C$14,2,FALSE),
"")</f>
        <v/>
      </c>
      <c r="H313" t="str">
        <f>IF($C313="OK",TEXT(Plantilla!F324,"#"),"")</f>
        <v/>
      </c>
      <c r="I313" t="str">
        <f>IF($C313="OK",TEXT(Plantilla!G324,"#"),"")</f>
        <v/>
      </c>
      <c r="J313" t="str">
        <f>IF($C313="OK",TEXT(Plantilla!H324,"#"),"")</f>
        <v/>
      </c>
      <c r="K313" t="str">
        <f>IF($C313="OK",TEXT(Plantilla!I324,"#"),"")</f>
        <v/>
      </c>
      <c r="L313" t="str">
        <f>IF($C313="OK",TEXT(Plantilla!J324,"#"),"")</f>
        <v/>
      </c>
      <c r="M313" t="str">
        <f>IF($C313="OK",TEXT(Plantilla!K324,"#"),"")</f>
        <v/>
      </c>
      <c r="N313" t="str">
        <f>IF($C313="OK",
   CONCATENATE(YEAR(Plantilla!L324),"-",TEXT(MONTH(Plantilla!L324),"00"),"-",TEXT(DAY(Plantilla!L324),"00")),
"")</f>
        <v/>
      </c>
      <c r="O313" t="str">
        <f>IF($C313="OK",_xlfn.NUMBERVALUE(Plantilla!M324),"")</f>
        <v/>
      </c>
      <c r="P313" t="str">
        <f>IF($C313="OK",
   IF(Plantilla!N324&lt;&gt;"",
      CONCATENATE(YEAR(Plantilla!N324),"-",TEXT(MONTH(Plantilla!N324),"00"),"-",TEXT(DAY(Plantilla!N324),"00")),
   ""),
"")</f>
        <v/>
      </c>
      <c r="Q313" t="str">
        <f>IF($C313="OK",
   VLOOKUP(Plantilla!O324,'Tablas '!$E$4:$F$19,2,FALSE),
"")</f>
        <v/>
      </c>
      <c r="R313" t="str">
        <f>IF($C313="OK",
   VLOOKUP(Plantilla!P324,'Tablas '!$H$4:$I$5,2,FALSE),
"")</f>
        <v/>
      </c>
      <c r="S313" t="str">
        <f>IF($C313="OK",
   VLOOKUP(Plantilla!Q324,'Tablas '!$K$4:$L$8,2,FALSE),
"")</f>
        <v/>
      </c>
      <c r="T313" t="str">
        <f>IF($C313="OK",
   VLOOKUP(Plantilla!R324,'Tablas '!$AE$4:$AF$6,2,FALSE),
"")</f>
        <v/>
      </c>
      <c r="U313" t="str">
        <f>IF($C313="OK",
   VLOOKUP(Plantilla!S324,'Tablas '!$AE$4:$AF$6,2,FALSE),
"")</f>
        <v/>
      </c>
      <c r="V313" t="str">
        <f>IF($C313="OK",TEXT(Plantilla!T324,"#"),"")</f>
        <v/>
      </c>
      <c r="W313" s="84" t="str">
        <f>IF($C313="OK",
   VLOOKUP(Plantilla!U324,'Tablas '!$AM$4:$AN$1126,2,FALSE),
"")</f>
        <v/>
      </c>
      <c r="X313" t="str">
        <f>IF($C313="OK",TEXT(Plantilla!V324,"#"),"")</f>
        <v/>
      </c>
      <c r="Y313" t="str">
        <f>IF($C313="OK",
   CONCATENATE(YEAR(Plantilla!W324),"-",TEXT(MONTH(Plantilla!W324),"00"),"-",TEXT(DAY(Plantilla!W324),"00")),
"")</f>
        <v/>
      </c>
      <c r="Z313" t="str">
        <f>IF($C313="OK",
   CONCATENATE(YEAR(Plantilla!X324),"-",TEXT(MONTH(Plantilla!X324),"00"),"-",TEXT(DAY(Plantilla!X324),"00")),
"")</f>
        <v/>
      </c>
      <c r="AA313" t="str">
        <f>IF($C313="OK",
   TEXT(VLOOKUP(Plantilla!Y324,'Tablas '!$Q$4:$R$9,2,FALSE),"#"),
"")</f>
        <v/>
      </c>
      <c r="AB313" t="str">
        <f>IF($C313="OK",
   CONCATENATE(YEAR(Plantilla!Z324),"-",TEXT(MONTH(Plantilla!Z324),"00"),"-",TEXT(DAY(Plantilla!Z324),"00")),
"")</f>
        <v/>
      </c>
      <c r="AC313" t="str">
        <f>IF($C313="OK",
   TEXT(VLOOKUP(Plantilla!AA324,'Tablas '!$T$4:$U$13,2,FALSE),"#"),
"")</f>
        <v/>
      </c>
      <c r="AD313" t="str">
        <f>IF($C313="OK",TEXT(Plantilla!AB324,"#"),"")</f>
        <v/>
      </c>
      <c r="AE313" t="str">
        <f>IF($C313="OK",
   IF(Plantilla!AC324&lt;&gt;"",
      TEXT(VLOOKUP(Plantilla!AC324,'Tablas '!$W$4:$X$7,2,FALSE),"#"),
   ""),
"")</f>
        <v/>
      </c>
      <c r="AF313" t="str">
        <f>IF($C313="OK",TEXT(Plantilla!AD324,"#"),"")</f>
        <v/>
      </c>
      <c r="AG313" s="6" t="str">
        <f>IF($C313="OK",_xlfn.NUMBERVALUE(Plantilla!AE324),"")</f>
        <v/>
      </c>
      <c r="AH313" s="4" t="str">
        <f>IF($C313="OK",_xlfn.NUMBERVALUE(Plantilla!AF324),"")</f>
        <v/>
      </c>
      <c r="AI313" s="6" t="str">
        <f>IF($C313="OK",_xlfn.NUMBERVALUE(Plantilla!AG324),"")</f>
        <v/>
      </c>
      <c r="AJ313" s="6" t="str">
        <f>IF($C313="OK",_xlfn.NUMBERVALUE(Plantilla!AH324),"")</f>
        <v/>
      </c>
      <c r="AK313" s="6" t="str">
        <f>IF($C313="OK",_xlfn.NUMBERVALUE(Plantilla!AI324),"")</f>
        <v/>
      </c>
      <c r="AL313" s="6" t="str">
        <f>IF($C313="OK",_xlfn.NUMBERVALUE(Plantilla!AJ324),"")</f>
        <v/>
      </c>
      <c r="AM313" s="4" t="str">
        <f>IF($C313="OK",_xlfn.NUMBERVALUE(Plantilla!AK324),"")</f>
        <v/>
      </c>
      <c r="AN313" s="6" t="str">
        <f>IF($C313="OK",_xlfn.NUMBERVALUE(Plantilla!AL324),"")</f>
        <v/>
      </c>
      <c r="AO313" s="4" t="str">
        <f>IF($C313="OK",_xlfn.NUMBERVALUE(Plantilla!AM324),"")</f>
        <v/>
      </c>
      <c r="AP313" s="6" t="str">
        <f>IF($C313="OK",_xlfn.NUMBERVALUE(Plantilla!AN324),"")</f>
        <v/>
      </c>
      <c r="AQ313" s="4" t="str">
        <f>IF($C313="OK",_xlfn.NUMBERVALUE(Plantilla!AO324),"")</f>
        <v/>
      </c>
      <c r="AR313" s="6" t="str">
        <f>IF($C313="OK",_xlfn.NUMBERVALUE(Plantilla!AP324),"")</f>
        <v/>
      </c>
      <c r="AS313" s="4" t="str">
        <f>IF($C313="OK",_xlfn.NUMBERVALUE(Plantilla!AQ324),"")</f>
        <v/>
      </c>
      <c r="AT313" s="6" t="str">
        <f>IF($C313="OK",_xlfn.NUMBERVALUE(Plantilla!AR324),"")</f>
        <v/>
      </c>
      <c r="AU313" s="4" t="str">
        <f>IF($C313="OK",_xlfn.NUMBERVALUE(Plantilla!AS324),"")</f>
        <v/>
      </c>
      <c r="AV313" s="6" t="str">
        <f>IF($C313="OK",_xlfn.NUMBERVALUE(Plantilla!AT324),"")</f>
        <v/>
      </c>
      <c r="AW313" s="4" t="str">
        <f>IF($C313="OK",_xlfn.NUMBERVALUE(Plantilla!AU324),"")</f>
        <v/>
      </c>
      <c r="AX313" s="6" t="str">
        <f>IF($C313="OK",_xlfn.NUMBERVALUE(Plantilla!AV324),"")</f>
        <v/>
      </c>
      <c r="AY313" s="4" t="str">
        <f>IF($C313="OK",_xlfn.NUMBERVALUE(Plantilla!AW324),"")</f>
        <v/>
      </c>
      <c r="AZ313" s="6" t="str">
        <f>IF($C313="OK",_xlfn.NUMBERVALUE(Plantilla!AX324),"")</f>
        <v/>
      </c>
      <c r="BA313" t="str">
        <f>IF($C313="OK",_xlfn.NUMBERVALUE(Plantilla!AY324),"")</f>
        <v/>
      </c>
      <c r="BB313" t="str">
        <f>IF($C313="OK",_xlfn.NUMBERVALUE(Plantilla!AZ324),"")</f>
        <v/>
      </c>
      <c r="BC313" s="4" t="str">
        <f>IF($C313="OK",_xlfn.NUMBERVALUE(Plantilla!BA324),"")</f>
        <v/>
      </c>
      <c r="BD313" s="6" t="str">
        <f>IF($C313="OK",_xlfn.NUMBERVALUE(Plantilla!BB324),"")</f>
        <v/>
      </c>
      <c r="BE313" s="4" t="str">
        <f>IF($C313="OK",_xlfn.NUMBERVALUE(Plantilla!BC324),"")</f>
        <v/>
      </c>
      <c r="BF313" s="6" t="str">
        <f>IF($C313="OK",_xlfn.NUMBERVALUE(Plantilla!BD324),"")</f>
        <v/>
      </c>
      <c r="BG313" s="4" t="str">
        <f>IF($C313="OK",_xlfn.NUMBERVALUE(Plantilla!BE324),"")</f>
        <v/>
      </c>
      <c r="BH313" s="6" t="str">
        <f>IF($C313="OK",_xlfn.NUMBERVALUE(Plantilla!BF324),"")</f>
        <v/>
      </c>
      <c r="BI313" s="110" t="str">
        <f>IF($C313="OK",_xlfn.NUMBERVALUE(Plantilla!BG324),"")</f>
        <v/>
      </c>
      <c r="BJ313" s="6" t="str">
        <f>IF($C313="OK",_xlfn.NUMBERVALUE(Plantilla!BH324),"")</f>
        <v/>
      </c>
      <c r="BK313" s="109" t="str">
        <f>IF($C313="OK",_xlfn.NUMBERVALUE(Plantilla!BI324),"")</f>
        <v/>
      </c>
      <c r="BL313" s="6" t="str">
        <f>IF($C313="OK",
   IF(Plantilla!BJ324&lt;&gt;"",
      TEXT(VLOOKUP(Plantilla!BJ324,'Tablas '!$Z$4:$AA$6,2,FALSE),"#"),
   ""),
"")</f>
        <v/>
      </c>
      <c r="BM313" s="4" t="str">
        <f>IF($C313="OK",_xlfn.NUMBERVALUE(Plantilla!BK324),"")</f>
        <v/>
      </c>
      <c r="BN313" s="4" t="str">
        <f>IF($C313="OK",_xlfn.NUMBERVALUE(Plantilla!BL324),"")</f>
        <v/>
      </c>
      <c r="BO313" s="6" t="str">
        <f>IF($C313="OK",_xlfn.NUMBERVALUE(Plantilla!BM324),"")</f>
        <v/>
      </c>
      <c r="BP313" s="4" t="str">
        <f>IF($C313="OK",_xlfn.NUMBERVALUE(Plantilla!BN324),"")</f>
        <v/>
      </c>
      <c r="BQ313" s="6" t="str">
        <f>IF($C313="OK",_xlfn.NUMBERVALUE(Plantilla!BO324),"")</f>
        <v/>
      </c>
      <c r="BR313" s="4" t="str">
        <f>IF($C313="OK",_xlfn.NUMBERVALUE(Plantilla!BP324),"")</f>
        <v/>
      </c>
      <c r="BS313" s="6" t="str">
        <f>IF($C313="OK",_xlfn.NUMBERVALUE(Plantilla!BQ324),"")</f>
        <v/>
      </c>
      <c r="BT313" s="4" t="str">
        <f>IF($C313="OK",_xlfn.NUMBERVALUE(Plantilla!BR324),"")</f>
        <v/>
      </c>
      <c r="BU313" s="6" t="str">
        <f>IF($C313="OK",_xlfn.NUMBERVALUE(Plantilla!BS324),"")</f>
        <v/>
      </c>
      <c r="BV313" s="6" t="str">
        <f>IF($C313="OK",_xlfn.NUMBERVALUE(Plantilla!BT324),"")</f>
        <v/>
      </c>
      <c r="BW313" s="6" t="str">
        <f>IF($C313="OK",_xlfn.NUMBERVALUE(Plantilla!BU324),"")</f>
        <v/>
      </c>
      <c r="BX313" s="6" t="str">
        <f>IF($C313="OK",_xlfn.NUMBERVALUE(Plantilla!BV324),"")</f>
        <v/>
      </c>
      <c r="BY313" s="6" t="str">
        <f>IF($C313="OK",_xlfn.NUMBERVALUE(Plantilla!BW324),"")</f>
        <v/>
      </c>
      <c r="BZ313" s="6" t="str">
        <f>IF($C313="OK",_xlfn.NUMBERVALUE(Plantilla!BX324),"")</f>
        <v/>
      </c>
      <c r="CA313" s="6" t="str">
        <f>IF($C313="OK",_xlfn.NUMBERVALUE(Plantilla!BY324),"")</f>
        <v/>
      </c>
      <c r="CB313" s="6" t="str">
        <f>IF($C313="OK",_xlfn.NUMBERVALUE(Plantilla!BZ324),"")</f>
        <v/>
      </c>
      <c r="CC313" s="6" t="str">
        <f>IF($C313="OK",_xlfn.NUMBERVALUE(Plantilla!CA324),"")</f>
        <v/>
      </c>
      <c r="CD313" s="6" t="str">
        <f>IF($C313="OK",_xlfn.NUMBERVALUE(Plantilla!CB324),"")</f>
        <v/>
      </c>
      <c r="CE313" s="6" t="str">
        <f>IF($C313="OK",_xlfn.NUMBERVALUE(Plantilla!CC324),"")</f>
        <v/>
      </c>
      <c r="CF313" s="4" t="str">
        <f>IF($C313="OK",_xlfn.NUMBERVALUE(Plantilla!CD324),"")</f>
        <v/>
      </c>
      <c r="CG313" s="6" t="str">
        <f>IF($C313="OK",_xlfn.NUMBERVALUE(Plantilla!CE324),"")</f>
        <v/>
      </c>
      <c r="CH313" s="6" t="str">
        <f>IF($C313="OK",_xlfn.NUMBERVALUE(Plantilla!CF324),"")</f>
        <v/>
      </c>
      <c r="CI313" s="6" t="str">
        <f>IF($C313="OK",_xlfn.NUMBERVALUE(Plantilla!CG324),"")</f>
        <v/>
      </c>
      <c r="CJ313" s="6" t="str">
        <f>IF($C313="OK",_xlfn.NUMBERVALUE(Plantilla!CH324),"")</f>
        <v/>
      </c>
      <c r="CK313" s="6" t="str">
        <f>IF($C313="OK",_xlfn.NUMBERVALUE(Plantilla!CI324),"")</f>
        <v/>
      </c>
      <c r="CL313" s="6" t="str">
        <f>IF($C313="OK",_xlfn.NUMBERVALUE(Plantilla!CJ324),"")</f>
        <v/>
      </c>
      <c r="CM313" t="str">
        <f>IF($C313="OK",TEXT(Plantilla!CK324,"#"),"")</f>
        <v/>
      </c>
      <c r="CN313" s="6" t="str">
        <f>IF($C313="OK",_xlfn.NUMBERVALUE(Plantilla!CL324),"")</f>
        <v/>
      </c>
      <c r="CO313" s="6" t="str">
        <f>IF($C313="OK",_xlfn.NUMBERVALUE(Plantilla!CM324),"")</f>
        <v/>
      </c>
      <c r="CP313" s="110" t="str">
        <f>IF($C313="OK",_xlfn.NUMBERVALUE(Plantilla!CN324),"")</f>
        <v/>
      </c>
      <c r="CQ313" s="6" t="str">
        <f>IF($C313="OK",_xlfn.NUMBERVALUE(Plantilla!CO324),"")</f>
        <v/>
      </c>
      <c r="CR313" s="109" t="str">
        <f>IF($C313="OK",_xlfn.NUMBERVALUE(Plantilla!CP324),"")</f>
        <v/>
      </c>
      <c r="CS313" s="110" t="str">
        <f>IF($C313="OK",_xlfn.NUMBERVALUE(Plantilla!CQ324),"")</f>
        <v/>
      </c>
      <c r="CT313" s="6" t="str">
        <f>IF($C313="OK",_xlfn.NUMBERVALUE(Plantilla!CR324),"")</f>
        <v/>
      </c>
      <c r="CU313" s="109" t="str">
        <f>IF($C313="OK",_xlfn.NUMBERVALUE(Plantilla!CS324),"")</f>
        <v/>
      </c>
      <c r="CV313" s="110" t="str">
        <f>IF($C313="OK",_xlfn.NUMBERVALUE(Plantilla!CT324),"")</f>
        <v/>
      </c>
      <c r="CW313" s="6" t="str">
        <f>IF($C313="OK",_xlfn.NUMBERVALUE(Plantilla!CU324),"")</f>
        <v/>
      </c>
      <c r="CX313" s="82" t="str">
        <f>IF($C313="OK",_xlfn.NUMBERVALUE(Plantilla!CV324),"")</f>
        <v/>
      </c>
      <c r="CY313" s="6" t="str">
        <f>IF($C313="OK",_xlfn.NUMBERVALUE(Plantilla!CW324),"")</f>
        <v/>
      </c>
      <c r="CZ313" s="82" t="str">
        <f>IF($C313="OK",_xlfn.NUMBERVALUE(Plantilla!CX324),"")</f>
        <v/>
      </c>
      <c r="DA313" s="6" t="str">
        <f>IF($C313="OK",_xlfn.NUMBERVALUE(Plantilla!CY324),"")</f>
        <v/>
      </c>
      <c r="DB313" s="109" t="str">
        <f>IF($C313="OK",_xlfn.NUMBERVALUE(Plantilla!CZ324),"")</f>
        <v/>
      </c>
      <c r="DC313" s="6" t="str">
        <f>IF($C313="OK",_xlfn.NUMBERVALUE(Plantilla!DA324),"")</f>
        <v/>
      </c>
      <c r="DD313" s="6" t="str">
        <f>IF($C313="OK",TEXT(Plantilla!DB324,"#"),"")</f>
        <v/>
      </c>
      <c r="DE313" s="6" t="str">
        <f>IF($C313="OK",_xlfn.NUMBERVALUE(Plantilla!DC324),"")</f>
        <v/>
      </c>
      <c r="DF313" s="4" t="str">
        <f>IF($C313="OK",_xlfn.NUMBERVALUE(Plantilla!DD324),"")</f>
        <v/>
      </c>
      <c r="DG313" s="6" t="str">
        <f>IF($C313="OK",_xlfn.NUMBERVALUE(Plantilla!DE324),"")</f>
        <v/>
      </c>
      <c r="DH313" s="6" t="str">
        <f>IF($C313="OK",_xlfn.NUMBERVALUE(Plantilla!DF324),"")</f>
        <v/>
      </c>
      <c r="DI313" s="6" t="str">
        <f>IF($C313="OK",_xlfn.NUMBERVALUE(Plantilla!DG324),"")</f>
        <v/>
      </c>
      <c r="DJ313" s="6" t="str">
        <f>IF($C313="OK",_xlfn.NUMBERVALUE(Plantilla!DH324),"")</f>
        <v/>
      </c>
      <c r="DK313" s="6" t="str">
        <f>IF($C313="OK",_xlfn.NUMBERVALUE(Plantilla!DI324),"")</f>
        <v/>
      </c>
      <c r="DL313" s="6" t="str">
        <f>IF($C313="OK",_xlfn.NUMBERVALUE(Plantilla!DJ324),"")</f>
        <v/>
      </c>
      <c r="DM313" s="6" t="str">
        <f>IF($C313="OK",_xlfn.NUMBERVALUE(Plantilla!DK324),"")</f>
        <v/>
      </c>
      <c r="DN313" s="6" t="str">
        <f>IF($C313="OK",_xlfn.NUMBERVALUE(Plantilla!DL324),"")</f>
        <v/>
      </c>
      <c r="DO313" s="6" t="str">
        <f>IF($C313="OK",_xlfn.NUMBERVALUE(Plantilla!DM324),"")</f>
        <v/>
      </c>
      <c r="DP313" s="6" t="str">
        <f>IF($C313="OK",_xlfn.NUMBERVALUE(Plantilla!DN324),"")</f>
        <v/>
      </c>
      <c r="DQ313" s="6" t="str">
        <f>IF($C313="OK",_xlfn.NUMBERVALUE(Plantilla!DO324),"")</f>
        <v/>
      </c>
      <c r="DR313" s="6" t="str">
        <f>IF($C313="OK",_xlfn.NUMBERVALUE(Plantilla!DP324),"")</f>
        <v/>
      </c>
      <c r="DS313" t="str">
        <f>IF($C313="OK",TEXT(Plantilla!DR324,"#"),"")</f>
        <v/>
      </c>
      <c r="DT313" s="6"/>
    </row>
    <row r="314" spans="1:124" x14ac:dyDescent="0.25">
      <c r="A314" t="str">
        <f>IF(Plantilla!$I$6="¡Perfecto!, Guarda el archivo y adjúntalo a tu interfaz de Nómina Electrónica","OK","Error")</f>
        <v>OK</v>
      </c>
      <c r="B314" t="str">
        <f>IF(Plantilla!$I$6="¡Perfecto!, Guarda el archivo y adjúntalo a tu interfaz de Nómina Electrónica",MID(Plantilla!$D$2,SEARCH("V",Plantilla!$D$2),10),"")</f>
        <v>V2.0</v>
      </c>
      <c r="C314" t="str">
        <f>Plantilla!C325</f>
        <v/>
      </c>
      <c r="D314" t="str">
        <f>IF($C314="OK",Plantilla!B325,"")</f>
        <v/>
      </c>
      <c r="E314" t="str">
        <f>IF($C314="OK",
   VLOOKUP(Plantilla!$E$4,'Tablas '!$AP$4:$AT$6,5,FALSE),
"")</f>
        <v/>
      </c>
      <c r="F314" t="str">
        <f>IF($C314="OK",TEXT(Plantilla!D325,"#"),"")</f>
        <v/>
      </c>
      <c r="G314" t="str">
        <f>IF($C314="OK",
   VLOOKUP(Plantilla!E325,'Tablas '!$B$4:$C$14,2,FALSE),
"")</f>
        <v/>
      </c>
      <c r="H314" t="str">
        <f>IF($C314="OK",TEXT(Plantilla!F325,"#"),"")</f>
        <v/>
      </c>
      <c r="I314" t="str">
        <f>IF($C314="OK",TEXT(Plantilla!G325,"#"),"")</f>
        <v/>
      </c>
      <c r="J314" t="str">
        <f>IF($C314="OK",TEXT(Plantilla!H325,"#"),"")</f>
        <v/>
      </c>
      <c r="K314" t="str">
        <f>IF($C314="OK",TEXT(Plantilla!I325,"#"),"")</f>
        <v/>
      </c>
      <c r="L314" t="str">
        <f>IF($C314="OK",TEXT(Plantilla!J325,"#"),"")</f>
        <v/>
      </c>
      <c r="M314" t="str">
        <f>IF($C314="OK",TEXT(Plantilla!K325,"#"),"")</f>
        <v/>
      </c>
      <c r="N314" t="str">
        <f>IF($C314="OK",
   CONCATENATE(YEAR(Plantilla!L325),"-",TEXT(MONTH(Plantilla!L325),"00"),"-",TEXT(DAY(Plantilla!L325),"00")),
"")</f>
        <v/>
      </c>
      <c r="O314" t="str">
        <f>IF($C314="OK",_xlfn.NUMBERVALUE(Plantilla!M325),"")</f>
        <v/>
      </c>
      <c r="P314" t="str">
        <f>IF($C314="OK",
   IF(Plantilla!N325&lt;&gt;"",
      CONCATENATE(YEAR(Plantilla!N325),"-",TEXT(MONTH(Plantilla!N325),"00"),"-",TEXT(DAY(Plantilla!N325),"00")),
   ""),
"")</f>
        <v/>
      </c>
      <c r="Q314" t="str">
        <f>IF($C314="OK",
   VLOOKUP(Plantilla!O325,'Tablas '!$E$4:$F$19,2,FALSE),
"")</f>
        <v/>
      </c>
      <c r="R314" t="str">
        <f>IF($C314="OK",
   VLOOKUP(Plantilla!P325,'Tablas '!$H$4:$I$5,2,FALSE),
"")</f>
        <v/>
      </c>
      <c r="S314" t="str">
        <f>IF($C314="OK",
   VLOOKUP(Plantilla!Q325,'Tablas '!$K$4:$L$8,2,FALSE),
"")</f>
        <v/>
      </c>
      <c r="T314" t="str">
        <f>IF($C314="OK",
   VLOOKUP(Plantilla!R325,'Tablas '!$AE$4:$AF$6,2,FALSE),
"")</f>
        <v/>
      </c>
      <c r="U314" t="str">
        <f>IF($C314="OK",
   VLOOKUP(Plantilla!S325,'Tablas '!$AE$4:$AF$6,2,FALSE),
"")</f>
        <v/>
      </c>
      <c r="V314" t="str">
        <f>IF($C314="OK",TEXT(Plantilla!T325,"#"),"")</f>
        <v/>
      </c>
      <c r="W314" s="84" t="str">
        <f>IF($C314="OK",
   VLOOKUP(Plantilla!U325,'Tablas '!$AM$4:$AN$1126,2,FALSE),
"")</f>
        <v/>
      </c>
      <c r="X314" t="str">
        <f>IF($C314="OK",TEXT(Plantilla!V325,"#"),"")</f>
        <v/>
      </c>
      <c r="Y314" t="str">
        <f>IF($C314="OK",
   CONCATENATE(YEAR(Plantilla!W325),"-",TEXT(MONTH(Plantilla!W325),"00"),"-",TEXT(DAY(Plantilla!W325),"00")),
"")</f>
        <v/>
      </c>
      <c r="Z314" t="str">
        <f>IF($C314="OK",
   CONCATENATE(YEAR(Plantilla!X325),"-",TEXT(MONTH(Plantilla!X325),"00"),"-",TEXT(DAY(Plantilla!X325),"00")),
"")</f>
        <v/>
      </c>
      <c r="AA314" t="str">
        <f>IF($C314="OK",
   TEXT(VLOOKUP(Plantilla!Y325,'Tablas '!$Q$4:$R$9,2,FALSE),"#"),
"")</f>
        <v/>
      </c>
      <c r="AB314" t="str">
        <f>IF($C314="OK",
   CONCATENATE(YEAR(Plantilla!Z325),"-",TEXT(MONTH(Plantilla!Z325),"00"),"-",TEXT(DAY(Plantilla!Z325),"00")),
"")</f>
        <v/>
      </c>
      <c r="AC314" t="str">
        <f>IF($C314="OK",
   TEXT(VLOOKUP(Plantilla!AA325,'Tablas '!$T$4:$U$13,2,FALSE),"#"),
"")</f>
        <v/>
      </c>
      <c r="AD314" t="str">
        <f>IF($C314="OK",TEXT(Plantilla!AB325,"#"),"")</f>
        <v/>
      </c>
      <c r="AE314" t="str">
        <f>IF($C314="OK",
   IF(Plantilla!AC325&lt;&gt;"",
      TEXT(VLOOKUP(Plantilla!AC325,'Tablas '!$W$4:$X$7,2,FALSE),"#"),
   ""),
"")</f>
        <v/>
      </c>
      <c r="AF314" t="str">
        <f>IF($C314="OK",TEXT(Plantilla!AD325,"#"),"")</f>
        <v/>
      </c>
      <c r="AG314" s="6" t="str">
        <f>IF($C314="OK",_xlfn.NUMBERVALUE(Plantilla!AE325),"")</f>
        <v/>
      </c>
      <c r="AH314" s="4" t="str">
        <f>IF($C314="OK",_xlfn.NUMBERVALUE(Plantilla!AF325),"")</f>
        <v/>
      </c>
      <c r="AI314" s="6" t="str">
        <f>IF($C314="OK",_xlfn.NUMBERVALUE(Plantilla!AG325),"")</f>
        <v/>
      </c>
      <c r="AJ314" s="6" t="str">
        <f>IF($C314="OK",_xlfn.NUMBERVALUE(Plantilla!AH325),"")</f>
        <v/>
      </c>
      <c r="AK314" s="6" t="str">
        <f>IF($C314="OK",_xlfn.NUMBERVALUE(Plantilla!AI325),"")</f>
        <v/>
      </c>
      <c r="AL314" s="6" t="str">
        <f>IF($C314="OK",_xlfn.NUMBERVALUE(Plantilla!AJ325),"")</f>
        <v/>
      </c>
      <c r="AM314" s="4" t="str">
        <f>IF($C314="OK",_xlfn.NUMBERVALUE(Plantilla!AK325),"")</f>
        <v/>
      </c>
      <c r="AN314" s="6" t="str">
        <f>IF($C314="OK",_xlfn.NUMBERVALUE(Plantilla!AL325),"")</f>
        <v/>
      </c>
      <c r="AO314" s="4" t="str">
        <f>IF($C314="OK",_xlfn.NUMBERVALUE(Plantilla!AM325),"")</f>
        <v/>
      </c>
      <c r="AP314" s="6" t="str">
        <f>IF($C314="OK",_xlfn.NUMBERVALUE(Plantilla!AN325),"")</f>
        <v/>
      </c>
      <c r="AQ314" s="4" t="str">
        <f>IF($C314="OK",_xlfn.NUMBERVALUE(Plantilla!AO325),"")</f>
        <v/>
      </c>
      <c r="AR314" s="6" t="str">
        <f>IF($C314="OK",_xlfn.NUMBERVALUE(Plantilla!AP325),"")</f>
        <v/>
      </c>
      <c r="AS314" s="4" t="str">
        <f>IF($C314="OK",_xlfn.NUMBERVALUE(Plantilla!AQ325),"")</f>
        <v/>
      </c>
      <c r="AT314" s="6" t="str">
        <f>IF($C314="OK",_xlfn.NUMBERVALUE(Plantilla!AR325),"")</f>
        <v/>
      </c>
      <c r="AU314" s="4" t="str">
        <f>IF($C314="OK",_xlfn.NUMBERVALUE(Plantilla!AS325),"")</f>
        <v/>
      </c>
      <c r="AV314" s="6" t="str">
        <f>IF($C314="OK",_xlfn.NUMBERVALUE(Plantilla!AT325),"")</f>
        <v/>
      </c>
      <c r="AW314" s="4" t="str">
        <f>IF($C314="OK",_xlfn.NUMBERVALUE(Plantilla!AU325),"")</f>
        <v/>
      </c>
      <c r="AX314" s="6" t="str">
        <f>IF($C314="OK",_xlfn.NUMBERVALUE(Plantilla!AV325),"")</f>
        <v/>
      </c>
      <c r="AY314" s="4" t="str">
        <f>IF($C314="OK",_xlfn.NUMBERVALUE(Plantilla!AW325),"")</f>
        <v/>
      </c>
      <c r="AZ314" s="6" t="str">
        <f>IF($C314="OK",_xlfn.NUMBERVALUE(Plantilla!AX325),"")</f>
        <v/>
      </c>
      <c r="BA314" t="str">
        <f>IF($C314="OK",_xlfn.NUMBERVALUE(Plantilla!AY325),"")</f>
        <v/>
      </c>
      <c r="BB314" t="str">
        <f>IF($C314="OK",_xlfn.NUMBERVALUE(Plantilla!AZ325),"")</f>
        <v/>
      </c>
      <c r="BC314" s="4" t="str">
        <f>IF($C314="OK",_xlfn.NUMBERVALUE(Plantilla!BA325),"")</f>
        <v/>
      </c>
      <c r="BD314" s="6" t="str">
        <f>IF($C314="OK",_xlfn.NUMBERVALUE(Plantilla!BB325),"")</f>
        <v/>
      </c>
      <c r="BE314" s="4" t="str">
        <f>IF($C314="OK",_xlfn.NUMBERVALUE(Plantilla!BC325),"")</f>
        <v/>
      </c>
      <c r="BF314" s="6" t="str">
        <f>IF($C314="OK",_xlfn.NUMBERVALUE(Plantilla!BD325),"")</f>
        <v/>
      </c>
      <c r="BG314" s="4" t="str">
        <f>IF($C314="OK",_xlfn.NUMBERVALUE(Plantilla!BE325),"")</f>
        <v/>
      </c>
      <c r="BH314" s="6" t="str">
        <f>IF($C314="OK",_xlfn.NUMBERVALUE(Plantilla!BF325),"")</f>
        <v/>
      </c>
      <c r="BI314" s="110" t="str">
        <f>IF($C314="OK",_xlfn.NUMBERVALUE(Plantilla!BG325),"")</f>
        <v/>
      </c>
      <c r="BJ314" s="6" t="str">
        <f>IF($C314="OK",_xlfn.NUMBERVALUE(Plantilla!BH325),"")</f>
        <v/>
      </c>
      <c r="BK314" s="109" t="str">
        <f>IF($C314="OK",_xlfn.NUMBERVALUE(Plantilla!BI325),"")</f>
        <v/>
      </c>
      <c r="BL314" s="6" t="str">
        <f>IF($C314="OK",
   IF(Plantilla!BJ325&lt;&gt;"",
      TEXT(VLOOKUP(Plantilla!BJ325,'Tablas '!$Z$4:$AA$6,2,FALSE),"#"),
   ""),
"")</f>
        <v/>
      </c>
      <c r="BM314" s="4" t="str">
        <f>IF($C314="OK",_xlfn.NUMBERVALUE(Plantilla!BK325),"")</f>
        <v/>
      </c>
      <c r="BN314" s="4" t="str">
        <f>IF($C314="OK",_xlfn.NUMBERVALUE(Plantilla!BL325),"")</f>
        <v/>
      </c>
      <c r="BO314" s="6" t="str">
        <f>IF($C314="OK",_xlfn.NUMBERVALUE(Plantilla!BM325),"")</f>
        <v/>
      </c>
      <c r="BP314" s="4" t="str">
        <f>IF($C314="OK",_xlfn.NUMBERVALUE(Plantilla!BN325),"")</f>
        <v/>
      </c>
      <c r="BQ314" s="6" t="str">
        <f>IF($C314="OK",_xlfn.NUMBERVALUE(Plantilla!BO325),"")</f>
        <v/>
      </c>
      <c r="BR314" s="4" t="str">
        <f>IF($C314="OK",_xlfn.NUMBERVALUE(Plantilla!BP325),"")</f>
        <v/>
      </c>
      <c r="BS314" s="6" t="str">
        <f>IF($C314="OK",_xlfn.NUMBERVALUE(Plantilla!BQ325),"")</f>
        <v/>
      </c>
      <c r="BT314" s="4" t="str">
        <f>IF($C314="OK",_xlfn.NUMBERVALUE(Plantilla!BR325),"")</f>
        <v/>
      </c>
      <c r="BU314" s="6" t="str">
        <f>IF($C314="OK",_xlfn.NUMBERVALUE(Plantilla!BS325),"")</f>
        <v/>
      </c>
      <c r="BV314" s="6" t="str">
        <f>IF($C314="OK",_xlfn.NUMBERVALUE(Plantilla!BT325),"")</f>
        <v/>
      </c>
      <c r="BW314" s="6" t="str">
        <f>IF($C314="OK",_xlfn.NUMBERVALUE(Plantilla!BU325),"")</f>
        <v/>
      </c>
      <c r="BX314" s="6" t="str">
        <f>IF($C314="OK",_xlfn.NUMBERVALUE(Plantilla!BV325),"")</f>
        <v/>
      </c>
      <c r="BY314" s="6" t="str">
        <f>IF($C314="OK",_xlfn.NUMBERVALUE(Plantilla!BW325),"")</f>
        <v/>
      </c>
      <c r="BZ314" s="6" t="str">
        <f>IF($C314="OK",_xlfn.NUMBERVALUE(Plantilla!BX325),"")</f>
        <v/>
      </c>
      <c r="CA314" s="6" t="str">
        <f>IF($C314="OK",_xlfn.NUMBERVALUE(Plantilla!BY325),"")</f>
        <v/>
      </c>
      <c r="CB314" s="6" t="str">
        <f>IF($C314="OK",_xlfn.NUMBERVALUE(Plantilla!BZ325),"")</f>
        <v/>
      </c>
      <c r="CC314" s="6" t="str">
        <f>IF($C314="OK",_xlfn.NUMBERVALUE(Plantilla!CA325),"")</f>
        <v/>
      </c>
      <c r="CD314" s="6" t="str">
        <f>IF($C314="OK",_xlfn.NUMBERVALUE(Plantilla!CB325),"")</f>
        <v/>
      </c>
      <c r="CE314" s="6" t="str">
        <f>IF($C314="OK",_xlfn.NUMBERVALUE(Plantilla!CC325),"")</f>
        <v/>
      </c>
      <c r="CF314" s="4" t="str">
        <f>IF($C314="OK",_xlfn.NUMBERVALUE(Plantilla!CD325),"")</f>
        <v/>
      </c>
      <c r="CG314" s="6" t="str">
        <f>IF($C314="OK",_xlfn.NUMBERVALUE(Plantilla!CE325),"")</f>
        <v/>
      </c>
      <c r="CH314" s="6" t="str">
        <f>IF($C314="OK",_xlfn.NUMBERVALUE(Plantilla!CF325),"")</f>
        <v/>
      </c>
      <c r="CI314" s="6" t="str">
        <f>IF($C314="OK",_xlfn.NUMBERVALUE(Plantilla!CG325),"")</f>
        <v/>
      </c>
      <c r="CJ314" s="6" t="str">
        <f>IF($C314="OK",_xlfn.NUMBERVALUE(Plantilla!CH325),"")</f>
        <v/>
      </c>
      <c r="CK314" s="6" t="str">
        <f>IF($C314="OK",_xlfn.NUMBERVALUE(Plantilla!CI325),"")</f>
        <v/>
      </c>
      <c r="CL314" s="6" t="str">
        <f>IF($C314="OK",_xlfn.NUMBERVALUE(Plantilla!CJ325),"")</f>
        <v/>
      </c>
      <c r="CM314" t="str">
        <f>IF($C314="OK",TEXT(Plantilla!CK325,"#"),"")</f>
        <v/>
      </c>
      <c r="CN314" s="6" t="str">
        <f>IF($C314="OK",_xlfn.NUMBERVALUE(Plantilla!CL325),"")</f>
        <v/>
      </c>
      <c r="CO314" s="6" t="str">
        <f>IF($C314="OK",_xlfn.NUMBERVALUE(Plantilla!CM325),"")</f>
        <v/>
      </c>
      <c r="CP314" s="110" t="str">
        <f>IF($C314="OK",_xlfn.NUMBERVALUE(Plantilla!CN325),"")</f>
        <v/>
      </c>
      <c r="CQ314" s="6" t="str">
        <f>IF($C314="OK",_xlfn.NUMBERVALUE(Plantilla!CO325),"")</f>
        <v/>
      </c>
      <c r="CR314" s="109" t="str">
        <f>IF($C314="OK",_xlfn.NUMBERVALUE(Plantilla!CP325),"")</f>
        <v/>
      </c>
      <c r="CS314" s="110" t="str">
        <f>IF($C314="OK",_xlfn.NUMBERVALUE(Plantilla!CQ325),"")</f>
        <v/>
      </c>
      <c r="CT314" s="6" t="str">
        <f>IF($C314="OK",_xlfn.NUMBERVALUE(Plantilla!CR325),"")</f>
        <v/>
      </c>
      <c r="CU314" s="109" t="str">
        <f>IF($C314="OK",_xlfn.NUMBERVALUE(Plantilla!CS325),"")</f>
        <v/>
      </c>
      <c r="CV314" s="110" t="str">
        <f>IF($C314="OK",_xlfn.NUMBERVALUE(Plantilla!CT325),"")</f>
        <v/>
      </c>
      <c r="CW314" s="6" t="str">
        <f>IF($C314="OK",_xlfn.NUMBERVALUE(Plantilla!CU325),"")</f>
        <v/>
      </c>
      <c r="CX314" s="82" t="str">
        <f>IF($C314="OK",_xlfn.NUMBERVALUE(Plantilla!CV325),"")</f>
        <v/>
      </c>
      <c r="CY314" s="6" t="str">
        <f>IF($C314="OK",_xlfn.NUMBERVALUE(Plantilla!CW325),"")</f>
        <v/>
      </c>
      <c r="CZ314" s="82" t="str">
        <f>IF($C314="OK",_xlfn.NUMBERVALUE(Plantilla!CX325),"")</f>
        <v/>
      </c>
      <c r="DA314" s="6" t="str">
        <f>IF($C314="OK",_xlfn.NUMBERVALUE(Plantilla!CY325),"")</f>
        <v/>
      </c>
      <c r="DB314" s="109" t="str">
        <f>IF($C314="OK",_xlfn.NUMBERVALUE(Plantilla!CZ325),"")</f>
        <v/>
      </c>
      <c r="DC314" s="6" t="str">
        <f>IF($C314="OK",_xlfn.NUMBERVALUE(Plantilla!DA325),"")</f>
        <v/>
      </c>
      <c r="DD314" s="6" t="str">
        <f>IF($C314="OK",TEXT(Plantilla!DB325,"#"),"")</f>
        <v/>
      </c>
      <c r="DE314" s="6" t="str">
        <f>IF($C314="OK",_xlfn.NUMBERVALUE(Plantilla!DC325),"")</f>
        <v/>
      </c>
      <c r="DF314" s="4" t="str">
        <f>IF($C314="OK",_xlfn.NUMBERVALUE(Plantilla!DD325),"")</f>
        <v/>
      </c>
      <c r="DG314" s="6" t="str">
        <f>IF($C314="OK",_xlfn.NUMBERVALUE(Plantilla!DE325),"")</f>
        <v/>
      </c>
      <c r="DH314" s="6" t="str">
        <f>IF($C314="OK",_xlfn.NUMBERVALUE(Plantilla!DF325),"")</f>
        <v/>
      </c>
      <c r="DI314" s="6" t="str">
        <f>IF($C314="OK",_xlfn.NUMBERVALUE(Plantilla!DG325),"")</f>
        <v/>
      </c>
      <c r="DJ314" s="6" t="str">
        <f>IF($C314="OK",_xlfn.NUMBERVALUE(Plantilla!DH325),"")</f>
        <v/>
      </c>
      <c r="DK314" s="6" t="str">
        <f>IF($C314="OK",_xlfn.NUMBERVALUE(Plantilla!DI325),"")</f>
        <v/>
      </c>
      <c r="DL314" s="6" t="str">
        <f>IF($C314="OK",_xlfn.NUMBERVALUE(Plantilla!DJ325),"")</f>
        <v/>
      </c>
      <c r="DM314" s="6" t="str">
        <f>IF($C314="OK",_xlfn.NUMBERVALUE(Plantilla!DK325),"")</f>
        <v/>
      </c>
      <c r="DN314" s="6" t="str">
        <f>IF($C314="OK",_xlfn.NUMBERVALUE(Plantilla!DL325),"")</f>
        <v/>
      </c>
      <c r="DO314" s="6" t="str">
        <f>IF($C314="OK",_xlfn.NUMBERVALUE(Plantilla!DM325),"")</f>
        <v/>
      </c>
      <c r="DP314" s="6" t="str">
        <f>IF($C314="OK",_xlfn.NUMBERVALUE(Plantilla!DN325),"")</f>
        <v/>
      </c>
      <c r="DQ314" s="6" t="str">
        <f>IF($C314="OK",_xlfn.NUMBERVALUE(Plantilla!DO325),"")</f>
        <v/>
      </c>
      <c r="DR314" s="6" t="str">
        <f>IF($C314="OK",_xlfn.NUMBERVALUE(Plantilla!DP325),"")</f>
        <v/>
      </c>
      <c r="DS314" t="str">
        <f>IF($C314="OK",TEXT(Plantilla!DR325,"#"),"")</f>
        <v/>
      </c>
      <c r="DT314" s="6"/>
    </row>
    <row r="315" spans="1:124" x14ac:dyDescent="0.25">
      <c r="A315" t="str">
        <f>IF(Plantilla!$I$6="¡Perfecto!, Guarda el archivo y adjúntalo a tu interfaz de Nómina Electrónica","OK","Error")</f>
        <v>OK</v>
      </c>
      <c r="B315" t="str">
        <f>IF(Plantilla!$I$6="¡Perfecto!, Guarda el archivo y adjúntalo a tu interfaz de Nómina Electrónica",MID(Plantilla!$D$2,SEARCH("V",Plantilla!$D$2),10),"")</f>
        <v>V2.0</v>
      </c>
      <c r="C315" t="str">
        <f>Plantilla!C326</f>
        <v/>
      </c>
      <c r="D315" t="str">
        <f>IF($C315="OK",Plantilla!B326,"")</f>
        <v/>
      </c>
      <c r="E315" t="str">
        <f>IF($C315="OK",
   VLOOKUP(Plantilla!$E$4,'Tablas '!$AP$4:$AT$6,5,FALSE),
"")</f>
        <v/>
      </c>
      <c r="F315" t="str">
        <f>IF($C315="OK",TEXT(Plantilla!D326,"#"),"")</f>
        <v/>
      </c>
      <c r="G315" t="str">
        <f>IF($C315="OK",
   VLOOKUP(Plantilla!E326,'Tablas '!$B$4:$C$14,2,FALSE),
"")</f>
        <v/>
      </c>
      <c r="H315" t="str">
        <f>IF($C315="OK",TEXT(Plantilla!F326,"#"),"")</f>
        <v/>
      </c>
      <c r="I315" t="str">
        <f>IF($C315="OK",TEXT(Plantilla!G326,"#"),"")</f>
        <v/>
      </c>
      <c r="J315" t="str">
        <f>IF($C315="OK",TEXT(Plantilla!H326,"#"),"")</f>
        <v/>
      </c>
      <c r="K315" t="str">
        <f>IF($C315="OK",TEXT(Plantilla!I326,"#"),"")</f>
        <v/>
      </c>
      <c r="L315" t="str">
        <f>IF($C315="OK",TEXT(Plantilla!J326,"#"),"")</f>
        <v/>
      </c>
      <c r="M315" t="str">
        <f>IF($C315="OK",TEXT(Plantilla!K326,"#"),"")</f>
        <v/>
      </c>
      <c r="N315" t="str">
        <f>IF($C315="OK",
   CONCATENATE(YEAR(Plantilla!L326),"-",TEXT(MONTH(Plantilla!L326),"00"),"-",TEXT(DAY(Plantilla!L326),"00")),
"")</f>
        <v/>
      </c>
      <c r="O315" t="str">
        <f>IF($C315="OK",_xlfn.NUMBERVALUE(Plantilla!M326),"")</f>
        <v/>
      </c>
      <c r="P315" t="str">
        <f>IF($C315="OK",
   IF(Plantilla!N326&lt;&gt;"",
      CONCATENATE(YEAR(Plantilla!N326),"-",TEXT(MONTH(Plantilla!N326),"00"),"-",TEXT(DAY(Plantilla!N326),"00")),
   ""),
"")</f>
        <v/>
      </c>
      <c r="Q315" t="str">
        <f>IF($C315="OK",
   VLOOKUP(Plantilla!O326,'Tablas '!$E$4:$F$19,2,FALSE),
"")</f>
        <v/>
      </c>
      <c r="R315" t="str">
        <f>IF($C315="OK",
   VLOOKUP(Plantilla!P326,'Tablas '!$H$4:$I$5,2,FALSE),
"")</f>
        <v/>
      </c>
      <c r="S315" t="str">
        <f>IF($C315="OK",
   VLOOKUP(Plantilla!Q326,'Tablas '!$K$4:$L$8,2,FALSE),
"")</f>
        <v/>
      </c>
      <c r="T315" t="str">
        <f>IF($C315="OK",
   VLOOKUP(Plantilla!R326,'Tablas '!$AE$4:$AF$6,2,FALSE),
"")</f>
        <v/>
      </c>
      <c r="U315" t="str">
        <f>IF($C315="OK",
   VLOOKUP(Plantilla!S326,'Tablas '!$AE$4:$AF$6,2,FALSE),
"")</f>
        <v/>
      </c>
      <c r="V315" t="str">
        <f>IF($C315="OK",TEXT(Plantilla!T326,"#"),"")</f>
        <v/>
      </c>
      <c r="W315" s="84" t="str">
        <f>IF($C315="OK",
   VLOOKUP(Plantilla!U326,'Tablas '!$AM$4:$AN$1126,2,FALSE),
"")</f>
        <v/>
      </c>
      <c r="X315" t="str">
        <f>IF($C315="OK",TEXT(Plantilla!V326,"#"),"")</f>
        <v/>
      </c>
      <c r="Y315" t="str">
        <f>IF($C315="OK",
   CONCATENATE(YEAR(Plantilla!W326),"-",TEXT(MONTH(Plantilla!W326),"00"),"-",TEXT(DAY(Plantilla!W326),"00")),
"")</f>
        <v/>
      </c>
      <c r="Z315" t="str">
        <f>IF($C315="OK",
   CONCATENATE(YEAR(Plantilla!X326),"-",TEXT(MONTH(Plantilla!X326),"00"),"-",TEXT(DAY(Plantilla!X326),"00")),
"")</f>
        <v/>
      </c>
      <c r="AA315" t="str">
        <f>IF($C315="OK",
   TEXT(VLOOKUP(Plantilla!Y326,'Tablas '!$Q$4:$R$9,2,FALSE),"#"),
"")</f>
        <v/>
      </c>
      <c r="AB315" t="str">
        <f>IF($C315="OK",
   CONCATENATE(YEAR(Plantilla!Z326),"-",TEXT(MONTH(Plantilla!Z326),"00"),"-",TEXT(DAY(Plantilla!Z326),"00")),
"")</f>
        <v/>
      </c>
      <c r="AC315" t="str">
        <f>IF($C315="OK",
   TEXT(VLOOKUP(Plantilla!AA326,'Tablas '!$T$4:$U$13,2,FALSE),"#"),
"")</f>
        <v/>
      </c>
      <c r="AD315" t="str">
        <f>IF($C315="OK",TEXT(Plantilla!AB326,"#"),"")</f>
        <v/>
      </c>
      <c r="AE315" t="str">
        <f>IF($C315="OK",
   IF(Plantilla!AC326&lt;&gt;"",
      TEXT(VLOOKUP(Plantilla!AC326,'Tablas '!$W$4:$X$7,2,FALSE),"#"),
   ""),
"")</f>
        <v/>
      </c>
      <c r="AF315" t="str">
        <f>IF($C315="OK",TEXT(Plantilla!AD326,"#"),"")</f>
        <v/>
      </c>
      <c r="AG315" s="6" t="str">
        <f>IF($C315="OK",_xlfn.NUMBERVALUE(Plantilla!AE326),"")</f>
        <v/>
      </c>
      <c r="AH315" s="4" t="str">
        <f>IF($C315="OK",_xlfn.NUMBERVALUE(Plantilla!AF326),"")</f>
        <v/>
      </c>
      <c r="AI315" s="6" t="str">
        <f>IF($C315="OK",_xlfn.NUMBERVALUE(Plantilla!AG326),"")</f>
        <v/>
      </c>
      <c r="AJ315" s="6" t="str">
        <f>IF($C315="OK",_xlfn.NUMBERVALUE(Plantilla!AH326),"")</f>
        <v/>
      </c>
      <c r="AK315" s="6" t="str">
        <f>IF($C315="OK",_xlfn.NUMBERVALUE(Plantilla!AI326),"")</f>
        <v/>
      </c>
      <c r="AL315" s="6" t="str">
        <f>IF($C315="OK",_xlfn.NUMBERVALUE(Plantilla!AJ326),"")</f>
        <v/>
      </c>
      <c r="AM315" s="4" t="str">
        <f>IF($C315="OK",_xlfn.NUMBERVALUE(Plantilla!AK326),"")</f>
        <v/>
      </c>
      <c r="AN315" s="6" t="str">
        <f>IF($C315="OK",_xlfn.NUMBERVALUE(Plantilla!AL326),"")</f>
        <v/>
      </c>
      <c r="AO315" s="4" t="str">
        <f>IF($C315="OK",_xlfn.NUMBERVALUE(Plantilla!AM326),"")</f>
        <v/>
      </c>
      <c r="AP315" s="6" t="str">
        <f>IF($C315="OK",_xlfn.NUMBERVALUE(Plantilla!AN326),"")</f>
        <v/>
      </c>
      <c r="AQ315" s="4" t="str">
        <f>IF($C315="OK",_xlfn.NUMBERVALUE(Plantilla!AO326),"")</f>
        <v/>
      </c>
      <c r="AR315" s="6" t="str">
        <f>IF($C315="OK",_xlfn.NUMBERVALUE(Plantilla!AP326),"")</f>
        <v/>
      </c>
      <c r="AS315" s="4" t="str">
        <f>IF($C315="OK",_xlfn.NUMBERVALUE(Plantilla!AQ326),"")</f>
        <v/>
      </c>
      <c r="AT315" s="6" t="str">
        <f>IF($C315="OK",_xlfn.NUMBERVALUE(Plantilla!AR326),"")</f>
        <v/>
      </c>
      <c r="AU315" s="4" t="str">
        <f>IF($C315="OK",_xlfn.NUMBERVALUE(Plantilla!AS326),"")</f>
        <v/>
      </c>
      <c r="AV315" s="6" t="str">
        <f>IF($C315="OK",_xlfn.NUMBERVALUE(Plantilla!AT326),"")</f>
        <v/>
      </c>
      <c r="AW315" s="4" t="str">
        <f>IF($C315="OK",_xlfn.NUMBERVALUE(Plantilla!AU326),"")</f>
        <v/>
      </c>
      <c r="AX315" s="6" t="str">
        <f>IF($C315="OK",_xlfn.NUMBERVALUE(Plantilla!AV326),"")</f>
        <v/>
      </c>
      <c r="AY315" s="4" t="str">
        <f>IF($C315="OK",_xlfn.NUMBERVALUE(Plantilla!AW326),"")</f>
        <v/>
      </c>
      <c r="AZ315" s="6" t="str">
        <f>IF($C315="OK",_xlfn.NUMBERVALUE(Plantilla!AX326),"")</f>
        <v/>
      </c>
      <c r="BA315" t="str">
        <f>IF($C315="OK",_xlfn.NUMBERVALUE(Plantilla!AY326),"")</f>
        <v/>
      </c>
      <c r="BB315" t="str">
        <f>IF($C315="OK",_xlfn.NUMBERVALUE(Plantilla!AZ326),"")</f>
        <v/>
      </c>
      <c r="BC315" s="4" t="str">
        <f>IF($C315="OK",_xlfn.NUMBERVALUE(Plantilla!BA326),"")</f>
        <v/>
      </c>
      <c r="BD315" s="6" t="str">
        <f>IF($C315="OK",_xlfn.NUMBERVALUE(Plantilla!BB326),"")</f>
        <v/>
      </c>
      <c r="BE315" s="4" t="str">
        <f>IF($C315="OK",_xlfn.NUMBERVALUE(Plantilla!BC326),"")</f>
        <v/>
      </c>
      <c r="BF315" s="6" t="str">
        <f>IF($C315="OK",_xlfn.NUMBERVALUE(Plantilla!BD326),"")</f>
        <v/>
      </c>
      <c r="BG315" s="4" t="str">
        <f>IF($C315="OK",_xlfn.NUMBERVALUE(Plantilla!BE326),"")</f>
        <v/>
      </c>
      <c r="BH315" s="6" t="str">
        <f>IF($C315="OK",_xlfn.NUMBERVALUE(Plantilla!BF326),"")</f>
        <v/>
      </c>
      <c r="BI315" s="110" t="str">
        <f>IF($C315="OK",_xlfn.NUMBERVALUE(Plantilla!BG326),"")</f>
        <v/>
      </c>
      <c r="BJ315" s="6" t="str">
        <f>IF($C315="OK",_xlfn.NUMBERVALUE(Plantilla!BH326),"")</f>
        <v/>
      </c>
      <c r="BK315" s="109" t="str">
        <f>IF($C315="OK",_xlfn.NUMBERVALUE(Plantilla!BI326),"")</f>
        <v/>
      </c>
      <c r="BL315" s="6" t="str">
        <f>IF($C315="OK",
   IF(Plantilla!BJ326&lt;&gt;"",
      TEXT(VLOOKUP(Plantilla!BJ326,'Tablas '!$Z$4:$AA$6,2,FALSE),"#"),
   ""),
"")</f>
        <v/>
      </c>
      <c r="BM315" s="4" t="str">
        <f>IF($C315="OK",_xlfn.NUMBERVALUE(Plantilla!BK326),"")</f>
        <v/>
      </c>
      <c r="BN315" s="4" t="str">
        <f>IF($C315="OK",_xlfn.NUMBERVALUE(Plantilla!BL326),"")</f>
        <v/>
      </c>
      <c r="BO315" s="6" t="str">
        <f>IF($C315="OK",_xlfn.NUMBERVALUE(Plantilla!BM326),"")</f>
        <v/>
      </c>
      <c r="BP315" s="4" t="str">
        <f>IF($C315="OK",_xlfn.NUMBERVALUE(Plantilla!BN326),"")</f>
        <v/>
      </c>
      <c r="BQ315" s="6" t="str">
        <f>IF($C315="OK",_xlfn.NUMBERVALUE(Plantilla!BO326),"")</f>
        <v/>
      </c>
      <c r="BR315" s="4" t="str">
        <f>IF($C315="OK",_xlfn.NUMBERVALUE(Plantilla!BP326),"")</f>
        <v/>
      </c>
      <c r="BS315" s="6" t="str">
        <f>IF($C315="OK",_xlfn.NUMBERVALUE(Plantilla!BQ326),"")</f>
        <v/>
      </c>
      <c r="BT315" s="4" t="str">
        <f>IF($C315="OK",_xlfn.NUMBERVALUE(Plantilla!BR326),"")</f>
        <v/>
      </c>
      <c r="BU315" s="6" t="str">
        <f>IF($C315="OK",_xlfn.NUMBERVALUE(Plantilla!BS326),"")</f>
        <v/>
      </c>
      <c r="BV315" s="6" t="str">
        <f>IF($C315="OK",_xlfn.NUMBERVALUE(Plantilla!BT326),"")</f>
        <v/>
      </c>
      <c r="BW315" s="6" t="str">
        <f>IF($C315="OK",_xlfn.NUMBERVALUE(Plantilla!BU326),"")</f>
        <v/>
      </c>
      <c r="BX315" s="6" t="str">
        <f>IF($C315="OK",_xlfn.NUMBERVALUE(Plantilla!BV326),"")</f>
        <v/>
      </c>
      <c r="BY315" s="6" t="str">
        <f>IF($C315="OK",_xlfn.NUMBERVALUE(Plantilla!BW326),"")</f>
        <v/>
      </c>
      <c r="BZ315" s="6" t="str">
        <f>IF($C315="OK",_xlfn.NUMBERVALUE(Plantilla!BX326),"")</f>
        <v/>
      </c>
      <c r="CA315" s="6" t="str">
        <f>IF($C315="OK",_xlfn.NUMBERVALUE(Plantilla!BY326),"")</f>
        <v/>
      </c>
      <c r="CB315" s="6" t="str">
        <f>IF($C315="OK",_xlfn.NUMBERVALUE(Plantilla!BZ326),"")</f>
        <v/>
      </c>
      <c r="CC315" s="6" t="str">
        <f>IF($C315="OK",_xlfn.NUMBERVALUE(Plantilla!CA326),"")</f>
        <v/>
      </c>
      <c r="CD315" s="6" t="str">
        <f>IF($C315="OK",_xlfn.NUMBERVALUE(Plantilla!CB326),"")</f>
        <v/>
      </c>
      <c r="CE315" s="6" t="str">
        <f>IF($C315="OK",_xlfn.NUMBERVALUE(Plantilla!CC326),"")</f>
        <v/>
      </c>
      <c r="CF315" s="4" t="str">
        <f>IF($C315="OK",_xlfn.NUMBERVALUE(Plantilla!CD326),"")</f>
        <v/>
      </c>
      <c r="CG315" s="6" t="str">
        <f>IF($C315="OK",_xlfn.NUMBERVALUE(Plantilla!CE326),"")</f>
        <v/>
      </c>
      <c r="CH315" s="6" t="str">
        <f>IF($C315="OK",_xlfn.NUMBERVALUE(Plantilla!CF326),"")</f>
        <v/>
      </c>
      <c r="CI315" s="6" t="str">
        <f>IF($C315="OK",_xlfn.NUMBERVALUE(Plantilla!CG326),"")</f>
        <v/>
      </c>
      <c r="CJ315" s="6" t="str">
        <f>IF($C315="OK",_xlfn.NUMBERVALUE(Plantilla!CH326),"")</f>
        <v/>
      </c>
      <c r="CK315" s="6" t="str">
        <f>IF($C315="OK",_xlfn.NUMBERVALUE(Plantilla!CI326),"")</f>
        <v/>
      </c>
      <c r="CL315" s="6" t="str">
        <f>IF($C315="OK",_xlfn.NUMBERVALUE(Plantilla!CJ326),"")</f>
        <v/>
      </c>
      <c r="CM315" t="str">
        <f>IF($C315="OK",TEXT(Plantilla!CK326,"#"),"")</f>
        <v/>
      </c>
      <c r="CN315" s="6" t="str">
        <f>IF($C315="OK",_xlfn.NUMBERVALUE(Plantilla!CL326),"")</f>
        <v/>
      </c>
      <c r="CO315" s="6" t="str">
        <f>IF($C315="OK",_xlfn.NUMBERVALUE(Plantilla!CM326),"")</f>
        <v/>
      </c>
      <c r="CP315" s="110" t="str">
        <f>IF($C315="OK",_xlfn.NUMBERVALUE(Plantilla!CN326),"")</f>
        <v/>
      </c>
      <c r="CQ315" s="6" t="str">
        <f>IF($C315="OK",_xlfn.NUMBERVALUE(Plantilla!CO326),"")</f>
        <v/>
      </c>
      <c r="CR315" s="109" t="str">
        <f>IF($C315="OK",_xlfn.NUMBERVALUE(Plantilla!CP326),"")</f>
        <v/>
      </c>
      <c r="CS315" s="110" t="str">
        <f>IF($C315="OK",_xlfn.NUMBERVALUE(Plantilla!CQ326),"")</f>
        <v/>
      </c>
      <c r="CT315" s="6" t="str">
        <f>IF($C315="OK",_xlfn.NUMBERVALUE(Plantilla!CR326),"")</f>
        <v/>
      </c>
      <c r="CU315" s="109" t="str">
        <f>IF($C315="OK",_xlfn.NUMBERVALUE(Plantilla!CS326),"")</f>
        <v/>
      </c>
      <c r="CV315" s="110" t="str">
        <f>IF($C315="OK",_xlfn.NUMBERVALUE(Plantilla!CT326),"")</f>
        <v/>
      </c>
      <c r="CW315" s="6" t="str">
        <f>IF($C315="OK",_xlfn.NUMBERVALUE(Plantilla!CU326),"")</f>
        <v/>
      </c>
      <c r="CX315" s="82" t="str">
        <f>IF($C315="OK",_xlfn.NUMBERVALUE(Plantilla!CV326),"")</f>
        <v/>
      </c>
      <c r="CY315" s="6" t="str">
        <f>IF($C315="OK",_xlfn.NUMBERVALUE(Plantilla!CW326),"")</f>
        <v/>
      </c>
      <c r="CZ315" s="82" t="str">
        <f>IF($C315="OK",_xlfn.NUMBERVALUE(Plantilla!CX326),"")</f>
        <v/>
      </c>
      <c r="DA315" s="6" t="str">
        <f>IF($C315="OK",_xlfn.NUMBERVALUE(Plantilla!CY326),"")</f>
        <v/>
      </c>
      <c r="DB315" s="109" t="str">
        <f>IF($C315="OK",_xlfn.NUMBERVALUE(Plantilla!CZ326),"")</f>
        <v/>
      </c>
      <c r="DC315" s="6" t="str">
        <f>IF($C315="OK",_xlfn.NUMBERVALUE(Plantilla!DA326),"")</f>
        <v/>
      </c>
      <c r="DD315" s="6" t="str">
        <f>IF($C315="OK",TEXT(Plantilla!DB326,"#"),"")</f>
        <v/>
      </c>
      <c r="DE315" s="6" t="str">
        <f>IF($C315="OK",_xlfn.NUMBERVALUE(Plantilla!DC326),"")</f>
        <v/>
      </c>
      <c r="DF315" s="4" t="str">
        <f>IF($C315="OK",_xlfn.NUMBERVALUE(Plantilla!DD326),"")</f>
        <v/>
      </c>
      <c r="DG315" s="6" t="str">
        <f>IF($C315="OK",_xlfn.NUMBERVALUE(Plantilla!DE326),"")</f>
        <v/>
      </c>
      <c r="DH315" s="6" t="str">
        <f>IF($C315="OK",_xlfn.NUMBERVALUE(Plantilla!DF326),"")</f>
        <v/>
      </c>
      <c r="DI315" s="6" t="str">
        <f>IF($C315="OK",_xlfn.NUMBERVALUE(Plantilla!DG326),"")</f>
        <v/>
      </c>
      <c r="DJ315" s="6" t="str">
        <f>IF($C315="OK",_xlfn.NUMBERVALUE(Plantilla!DH326),"")</f>
        <v/>
      </c>
      <c r="DK315" s="6" t="str">
        <f>IF($C315="OK",_xlfn.NUMBERVALUE(Plantilla!DI326),"")</f>
        <v/>
      </c>
      <c r="DL315" s="6" t="str">
        <f>IF($C315="OK",_xlfn.NUMBERVALUE(Plantilla!DJ326),"")</f>
        <v/>
      </c>
      <c r="DM315" s="6" t="str">
        <f>IF($C315="OK",_xlfn.NUMBERVALUE(Plantilla!DK326),"")</f>
        <v/>
      </c>
      <c r="DN315" s="6" t="str">
        <f>IF($C315="OK",_xlfn.NUMBERVALUE(Plantilla!DL326),"")</f>
        <v/>
      </c>
      <c r="DO315" s="6" t="str">
        <f>IF($C315="OK",_xlfn.NUMBERVALUE(Plantilla!DM326),"")</f>
        <v/>
      </c>
      <c r="DP315" s="6" t="str">
        <f>IF($C315="OK",_xlfn.NUMBERVALUE(Plantilla!DN326),"")</f>
        <v/>
      </c>
      <c r="DQ315" s="6" t="str">
        <f>IF($C315="OK",_xlfn.NUMBERVALUE(Plantilla!DO326),"")</f>
        <v/>
      </c>
      <c r="DR315" s="6" t="str">
        <f>IF($C315="OK",_xlfn.NUMBERVALUE(Plantilla!DP326),"")</f>
        <v/>
      </c>
      <c r="DS315" t="str">
        <f>IF($C315="OK",TEXT(Plantilla!DR326,"#"),"")</f>
        <v/>
      </c>
      <c r="DT315" s="6"/>
    </row>
    <row r="316" spans="1:124" x14ac:dyDescent="0.25">
      <c r="A316" t="str">
        <f>IF(Plantilla!$I$6="¡Perfecto!, Guarda el archivo y adjúntalo a tu interfaz de Nómina Electrónica","OK","Error")</f>
        <v>OK</v>
      </c>
      <c r="B316" t="str">
        <f>IF(Plantilla!$I$6="¡Perfecto!, Guarda el archivo y adjúntalo a tu interfaz de Nómina Electrónica",MID(Plantilla!$D$2,SEARCH("V",Plantilla!$D$2),10),"")</f>
        <v>V2.0</v>
      </c>
      <c r="C316" t="str">
        <f>Plantilla!C327</f>
        <v/>
      </c>
      <c r="D316" t="str">
        <f>IF($C316="OK",Plantilla!B327,"")</f>
        <v/>
      </c>
      <c r="E316" t="str">
        <f>IF($C316="OK",
   VLOOKUP(Plantilla!$E$4,'Tablas '!$AP$4:$AT$6,5,FALSE),
"")</f>
        <v/>
      </c>
      <c r="F316" t="str">
        <f>IF($C316="OK",TEXT(Plantilla!D327,"#"),"")</f>
        <v/>
      </c>
      <c r="G316" t="str">
        <f>IF($C316="OK",
   VLOOKUP(Plantilla!E327,'Tablas '!$B$4:$C$14,2,FALSE),
"")</f>
        <v/>
      </c>
      <c r="H316" t="str">
        <f>IF($C316="OK",TEXT(Plantilla!F327,"#"),"")</f>
        <v/>
      </c>
      <c r="I316" t="str">
        <f>IF($C316="OK",TEXT(Plantilla!G327,"#"),"")</f>
        <v/>
      </c>
      <c r="J316" t="str">
        <f>IF($C316="OK",TEXT(Plantilla!H327,"#"),"")</f>
        <v/>
      </c>
      <c r="K316" t="str">
        <f>IF($C316="OK",TEXT(Plantilla!I327,"#"),"")</f>
        <v/>
      </c>
      <c r="L316" t="str">
        <f>IF($C316="OK",TEXT(Plantilla!J327,"#"),"")</f>
        <v/>
      </c>
      <c r="M316" t="str">
        <f>IF($C316="OK",TEXT(Plantilla!K327,"#"),"")</f>
        <v/>
      </c>
      <c r="N316" t="str">
        <f>IF($C316="OK",
   CONCATENATE(YEAR(Plantilla!L327),"-",TEXT(MONTH(Plantilla!L327),"00"),"-",TEXT(DAY(Plantilla!L327),"00")),
"")</f>
        <v/>
      </c>
      <c r="O316" t="str">
        <f>IF($C316="OK",_xlfn.NUMBERVALUE(Plantilla!M327),"")</f>
        <v/>
      </c>
      <c r="P316" t="str">
        <f>IF($C316="OK",
   IF(Plantilla!N327&lt;&gt;"",
      CONCATENATE(YEAR(Plantilla!N327),"-",TEXT(MONTH(Plantilla!N327),"00"),"-",TEXT(DAY(Plantilla!N327),"00")),
   ""),
"")</f>
        <v/>
      </c>
      <c r="Q316" t="str">
        <f>IF($C316="OK",
   VLOOKUP(Plantilla!O327,'Tablas '!$E$4:$F$19,2,FALSE),
"")</f>
        <v/>
      </c>
      <c r="R316" t="str">
        <f>IF($C316="OK",
   VLOOKUP(Plantilla!P327,'Tablas '!$H$4:$I$5,2,FALSE),
"")</f>
        <v/>
      </c>
      <c r="S316" t="str">
        <f>IF($C316="OK",
   VLOOKUP(Plantilla!Q327,'Tablas '!$K$4:$L$8,2,FALSE),
"")</f>
        <v/>
      </c>
      <c r="T316" t="str">
        <f>IF($C316="OK",
   VLOOKUP(Plantilla!R327,'Tablas '!$AE$4:$AF$6,2,FALSE),
"")</f>
        <v/>
      </c>
      <c r="U316" t="str">
        <f>IF($C316="OK",
   VLOOKUP(Plantilla!S327,'Tablas '!$AE$4:$AF$6,2,FALSE),
"")</f>
        <v/>
      </c>
      <c r="V316" t="str">
        <f>IF($C316="OK",TEXT(Plantilla!T327,"#"),"")</f>
        <v/>
      </c>
      <c r="W316" s="84" t="str">
        <f>IF($C316="OK",
   VLOOKUP(Plantilla!U327,'Tablas '!$AM$4:$AN$1126,2,FALSE),
"")</f>
        <v/>
      </c>
      <c r="X316" t="str">
        <f>IF($C316="OK",TEXT(Plantilla!V327,"#"),"")</f>
        <v/>
      </c>
      <c r="Y316" t="str">
        <f>IF($C316="OK",
   CONCATENATE(YEAR(Plantilla!W327),"-",TEXT(MONTH(Plantilla!W327),"00"),"-",TEXT(DAY(Plantilla!W327),"00")),
"")</f>
        <v/>
      </c>
      <c r="Z316" t="str">
        <f>IF($C316="OK",
   CONCATENATE(YEAR(Plantilla!X327),"-",TEXT(MONTH(Plantilla!X327),"00"),"-",TEXT(DAY(Plantilla!X327),"00")),
"")</f>
        <v/>
      </c>
      <c r="AA316" t="str">
        <f>IF($C316="OK",
   TEXT(VLOOKUP(Plantilla!Y327,'Tablas '!$Q$4:$R$9,2,FALSE),"#"),
"")</f>
        <v/>
      </c>
      <c r="AB316" t="str">
        <f>IF($C316="OK",
   CONCATENATE(YEAR(Plantilla!Z327),"-",TEXT(MONTH(Plantilla!Z327),"00"),"-",TEXT(DAY(Plantilla!Z327),"00")),
"")</f>
        <v/>
      </c>
      <c r="AC316" t="str">
        <f>IF($C316="OK",
   TEXT(VLOOKUP(Plantilla!AA327,'Tablas '!$T$4:$U$13,2,FALSE),"#"),
"")</f>
        <v/>
      </c>
      <c r="AD316" t="str">
        <f>IF($C316="OK",TEXT(Plantilla!AB327,"#"),"")</f>
        <v/>
      </c>
      <c r="AE316" t="str">
        <f>IF($C316="OK",
   IF(Plantilla!AC327&lt;&gt;"",
      TEXT(VLOOKUP(Plantilla!AC327,'Tablas '!$W$4:$X$7,2,FALSE),"#"),
   ""),
"")</f>
        <v/>
      </c>
      <c r="AF316" t="str">
        <f>IF($C316="OK",TEXT(Plantilla!AD327,"#"),"")</f>
        <v/>
      </c>
      <c r="AG316" s="6" t="str">
        <f>IF($C316="OK",_xlfn.NUMBERVALUE(Plantilla!AE327),"")</f>
        <v/>
      </c>
      <c r="AH316" s="4" t="str">
        <f>IF($C316="OK",_xlfn.NUMBERVALUE(Plantilla!AF327),"")</f>
        <v/>
      </c>
      <c r="AI316" s="6" t="str">
        <f>IF($C316="OK",_xlfn.NUMBERVALUE(Plantilla!AG327),"")</f>
        <v/>
      </c>
      <c r="AJ316" s="6" t="str">
        <f>IF($C316="OK",_xlfn.NUMBERVALUE(Plantilla!AH327),"")</f>
        <v/>
      </c>
      <c r="AK316" s="6" t="str">
        <f>IF($C316="OK",_xlfn.NUMBERVALUE(Plantilla!AI327),"")</f>
        <v/>
      </c>
      <c r="AL316" s="6" t="str">
        <f>IF($C316="OK",_xlfn.NUMBERVALUE(Plantilla!AJ327),"")</f>
        <v/>
      </c>
      <c r="AM316" s="4" t="str">
        <f>IF($C316="OK",_xlfn.NUMBERVALUE(Plantilla!AK327),"")</f>
        <v/>
      </c>
      <c r="AN316" s="6" t="str">
        <f>IF($C316="OK",_xlfn.NUMBERVALUE(Plantilla!AL327),"")</f>
        <v/>
      </c>
      <c r="AO316" s="4" t="str">
        <f>IF($C316="OK",_xlfn.NUMBERVALUE(Plantilla!AM327),"")</f>
        <v/>
      </c>
      <c r="AP316" s="6" t="str">
        <f>IF($C316="OK",_xlfn.NUMBERVALUE(Plantilla!AN327),"")</f>
        <v/>
      </c>
      <c r="AQ316" s="4" t="str">
        <f>IF($C316="OK",_xlfn.NUMBERVALUE(Plantilla!AO327),"")</f>
        <v/>
      </c>
      <c r="AR316" s="6" t="str">
        <f>IF($C316="OK",_xlfn.NUMBERVALUE(Plantilla!AP327),"")</f>
        <v/>
      </c>
      <c r="AS316" s="4" t="str">
        <f>IF($C316="OK",_xlfn.NUMBERVALUE(Plantilla!AQ327),"")</f>
        <v/>
      </c>
      <c r="AT316" s="6" t="str">
        <f>IF($C316="OK",_xlfn.NUMBERVALUE(Plantilla!AR327),"")</f>
        <v/>
      </c>
      <c r="AU316" s="4" t="str">
        <f>IF($C316="OK",_xlfn.NUMBERVALUE(Plantilla!AS327),"")</f>
        <v/>
      </c>
      <c r="AV316" s="6" t="str">
        <f>IF($C316="OK",_xlfn.NUMBERVALUE(Plantilla!AT327),"")</f>
        <v/>
      </c>
      <c r="AW316" s="4" t="str">
        <f>IF($C316="OK",_xlfn.NUMBERVALUE(Plantilla!AU327),"")</f>
        <v/>
      </c>
      <c r="AX316" s="6" t="str">
        <f>IF($C316="OK",_xlfn.NUMBERVALUE(Plantilla!AV327),"")</f>
        <v/>
      </c>
      <c r="AY316" s="4" t="str">
        <f>IF($C316="OK",_xlfn.NUMBERVALUE(Plantilla!AW327),"")</f>
        <v/>
      </c>
      <c r="AZ316" s="6" t="str">
        <f>IF($C316="OK",_xlfn.NUMBERVALUE(Plantilla!AX327),"")</f>
        <v/>
      </c>
      <c r="BA316" t="str">
        <f>IF($C316="OK",_xlfn.NUMBERVALUE(Plantilla!AY327),"")</f>
        <v/>
      </c>
      <c r="BB316" t="str">
        <f>IF($C316="OK",_xlfn.NUMBERVALUE(Plantilla!AZ327),"")</f>
        <v/>
      </c>
      <c r="BC316" s="4" t="str">
        <f>IF($C316="OK",_xlfn.NUMBERVALUE(Plantilla!BA327),"")</f>
        <v/>
      </c>
      <c r="BD316" s="6" t="str">
        <f>IF($C316="OK",_xlfn.NUMBERVALUE(Plantilla!BB327),"")</f>
        <v/>
      </c>
      <c r="BE316" s="4" t="str">
        <f>IF($C316="OK",_xlfn.NUMBERVALUE(Plantilla!BC327),"")</f>
        <v/>
      </c>
      <c r="BF316" s="6" t="str">
        <f>IF($C316="OK",_xlfn.NUMBERVALUE(Plantilla!BD327),"")</f>
        <v/>
      </c>
      <c r="BG316" s="4" t="str">
        <f>IF($C316="OK",_xlfn.NUMBERVALUE(Plantilla!BE327),"")</f>
        <v/>
      </c>
      <c r="BH316" s="6" t="str">
        <f>IF($C316="OK",_xlfn.NUMBERVALUE(Plantilla!BF327),"")</f>
        <v/>
      </c>
      <c r="BI316" s="110" t="str">
        <f>IF($C316="OK",_xlfn.NUMBERVALUE(Plantilla!BG327),"")</f>
        <v/>
      </c>
      <c r="BJ316" s="6" t="str">
        <f>IF($C316="OK",_xlfn.NUMBERVALUE(Plantilla!BH327),"")</f>
        <v/>
      </c>
      <c r="BK316" s="109" t="str">
        <f>IF($C316="OK",_xlfn.NUMBERVALUE(Plantilla!BI327),"")</f>
        <v/>
      </c>
      <c r="BL316" s="6" t="str">
        <f>IF($C316="OK",
   IF(Plantilla!BJ327&lt;&gt;"",
      TEXT(VLOOKUP(Plantilla!BJ327,'Tablas '!$Z$4:$AA$6,2,FALSE),"#"),
   ""),
"")</f>
        <v/>
      </c>
      <c r="BM316" s="4" t="str">
        <f>IF($C316="OK",_xlfn.NUMBERVALUE(Plantilla!BK327),"")</f>
        <v/>
      </c>
      <c r="BN316" s="4" t="str">
        <f>IF($C316="OK",_xlfn.NUMBERVALUE(Plantilla!BL327),"")</f>
        <v/>
      </c>
      <c r="BO316" s="6" t="str">
        <f>IF($C316="OK",_xlfn.NUMBERVALUE(Plantilla!BM327),"")</f>
        <v/>
      </c>
      <c r="BP316" s="4" t="str">
        <f>IF($C316="OK",_xlfn.NUMBERVALUE(Plantilla!BN327),"")</f>
        <v/>
      </c>
      <c r="BQ316" s="6" t="str">
        <f>IF($C316="OK",_xlfn.NUMBERVALUE(Plantilla!BO327),"")</f>
        <v/>
      </c>
      <c r="BR316" s="4" t="str">
        <f>IF($C316="OK",_xlfn.NUMBERVALUE(Plantilla!BP327),"")</f>
        <v/>
      </c>
      <c r="BS316" s="6" t="str">
        <f>IF($C316="OK",_xlfn.NUMBERVALUE(Plantilla!BQ327),"")</f>
        <v/>
      </c>
      <c r="BT316" s="4" t="str">
        <f>IF($C316="OK",_xlfn.NUMBERVALUE(Plantilla!BR327),"")</f>
        <v/>
      </c>
      <c r="BU316" s="6" t="str">
        <f>IF($C316="OK",_xlfn.NUMBERVALUE(Plantilla!BS327),"")</f>
        <v/>
      </c>
      <c r="BV316" s="6" t="str">
        <f>IF($C316="OK",_xlfn.NUMBERVALUE(Plantilla!BT327),"")</f>
        <v/>
      </c>
      <c r="BW316" s="6" t="str">
        <f>IF($C316="OK",_xlfn.NUMBERVALUE(Plantilla!BU327),"")</f>
        <v/>
      </c>
      <c r="BX316" s="6" t="str">
        <f>IF($C316="OK",_xlfn.NUMBERVALUE(Plantilla!BV327),"")</f>
        <v/>
      </c>
      <c r="BY316" s="6" t="str">
        <f>IF($C316="OK",_xlfn.NUMBERVALUE(Plantilla!BW327),"")</f>
        <v/>
      </c>
      <c r="BZ316" s="6" t="str">
        <f>IF($C316="OK",_xlfn.NUMBERVALUE(Plantilla!BX327),"")</f>
        <v/>
      </c>
      <c r="CA316" s="6" t="str">
        <f>IF($C316="OK",_xlfn.NUMBERVALUE(Plantilla!BY327),"")</f>
        <v/>
      </c>
      <c r="CB316" s="6" t="str">
        <f>IF($C316="OK",_xlfn.NUMBERVALUE(Plantilla!BZ327),"")</f>
        <v/>
      </c>
      <c r="CC316" s="6" t="str">
        <f>IF($C316="OK",_xlfn.NUMBERVALUE(Plantilla!CA327),"")</f>
        <v/>
      </c>
      <c r="CD316" s="6" t="str">
        <f>IF($C316="OK",_xlfn.NUMBERVALUE(Plantilla!CB327),"")</f>
        <v/>
      </c>
      <c r="CE316" s="6" t="str">
        <f>IF($C316="OK",_xlfn.NUMBERVALUE(Plantilla!CC327),"")</f>
        <v/>
      </c>
      <c r="CF316" s="4" t="str">
        <f>IF($C316="OK",_xlfn.NUMBERVALUE(Plantilla!CD327),"")</f>
        <v/>
      </c>
      <c r="CG316" s="6" t="str">
        <f>IF($C316="OK",_xlfn.NUMBERVALUE(Plantilla!CE327),"")</f>
        <v/>
      </c>
      <c r="CH316" s="6" t="str">
        <f>IF($C316="OK",_xlfn.NUMBERVALUE(Plantilla!CF327),"")</f>
        <v/>
      </c>
      <c r="CI316" s="6" t="str">
        <f>IF($C316="OK",_xlfn.NUMBERVALUE(Plantilla!CG327),"")</f>
        <v/>
      </c>
      <c r="CJ316" s="6" t="str">
        <f>IF($C316="OK",_xlfn.NUMBERVALUE(Plantilla!CH327),"")</f>
        <v/>
      </c>
      <c r="CK316" s="6" t="str">
        <f>IF($C316="OK",_xlfn.NUMBERVALUE(Plantilla!CI327),"")</f>
        <v/>
      </c>
      <c r="CL316" s="6" t="str">
        <f>IF($C316="OK",_xlfn.NUMBERVALUE(Plantilla!CJ327),"")</f>
        <v/>
      </c>
      <c r="CM316" t="str">
        <f>IF($C316="OK",TEXT(Plantilla!CK327,"#"),"")</f>
        <v/>
      </c>
      <c r="CN316" s="6" t="str">
        <f>IF($C316="OK",_xlfn.NUMBERVALUE(Plantilla!CL327),"")</f>
        <v/>
      </c>
      <c r="CO316" s="6" t="str">
        <f>IF($C316="OK",_xlfn.NUMBERVALUE(Plantilla!CM327),"")</f>
        <v/>
      </c>
      <c r="CP316" s="110" t="str">
        <f>IF($C316="OK",_xlfn.NUMBERVALUE(Plantilla!CN327),"")</f>
        <v/>
      </c>
      <c r="CQ316" s="6" t="str">
        <f>IF($C316="OK",_xlfn.NUMBERVALUE(Plantilla!CO327),"")</f>
        <v/>
      </c>
      <c r="CR316" s="109" t="str">
        <f>IF($C316="OK",_xlfn.NUMBERVALUE(Plantilla!CP327),"")</f>
        <v/>
      </c>
      <c r="CS316" s="110" t="str">
        <f>IF($C316="OK",_xlfn.NUMBERVALUE(Plantilla!CQ327),"")</f>
        <v/>
      </c>
      <c r="CT316" s="6" t="str">
        <f>IF($C316="OK",_xlfn.NUMBERVALUE(Plantilla!CR327),"")</f>
        <v/>
      </c>
      <c r="CU316" s="109" t="str">
        <f>IF($C316="OK",_xlfn.NUMBERVALUE(Plantilla!CS327),"")</f>
        <v/>
      </c>
      <c r="CV316" s="110" t="str">
        <f>IF($C316="OK",_xlfn.NUMBERVALUE(Plantilla!CT327),"")</f>
        <v/>
      </c>
      <c r="CW316" s="6" t="str">
        <f>IF($C316="OK",_xlfn.NUMBERVALUE(Plantilla!CU327),"")</f>
        <v/>
      </c>
      <c r="CX316" s="82" t="str">
        <f>IF($C316="OK",_xlfn.NUMBERVALUE(Plantilla!CV327),"")</f>
        <v/>
      </c>
      <c r="CY316" s="6" t="str">
        <f>IF($C316="OK",_xlfn.NUMBERVALUE(Plantilla!CW327),"")</f>
        <v/>
      </c>
      <c r="CZ316" s="82" t="str">
        <f>IF($C316="OK",_xlfn.NUMBERVALUE(Plantilla!CX327),"")</f>
        <v/>
      </c>
      <c r="DA316" s="6" t="str">
        <f>IF($C316="OK",_xlfn.NUMBERVALUE(Plantilla!CY327),"")</f>
        <v/>
      </c>
      <c r="DB316" s="109" t="str">
        <f>IF($C316="OK",_xlfn.NUMBERVALUE(Plantilla!CZ327),"")</f>
        <v/>
      </c>
      <c r="DC316" s="6" t="str">
        <f>IF($C316="OK",_xlfn.NUMBERVALUE(Plantilla!DA327),"")</f>
        <v/>
      </c>
      <c r="DD316" s="6" t="str">
        <f>IF($C316="OK",TEXT(Plantilla!DB327,"#"),"")</f>
        <v/>
      </c>
      <c r="DE316" s="6" t="str">
        <f>IF($C316="OK",_xlfn.NUMBERVALUE(Plantilla!DC327),"")</f>
        <v/>
      </c>
      <c r="DF316" s="4" t="str">
        <f>IF($C316="OK",_xlfn.NUMBERVALUE(Plantilla!DD327),"")</f>
        <v/>
      </c>
      <c r="DG316" s="6" t="str">
        <f>IF($C316="OK",_xlfn.NUMBERVALUE(Plantilla!DE327),"")</f>
        <v/>
      </c>
      <c r="DH316" s="6" t="str">
        <f>IF($C316="OK",_xlfn.NUMBERVALUE(Plantilla!DF327),"")</f>
        <v/>
      </c>
      <c r="DI316" s="6" t="str">
        <f>IF($C316="OK",_xlfn.NUMBERVALUE(Plantilla!DG327),"")</f>
        <v/>
      </c>
      <c r="DJ316" s="6" t="str">
        <f>IF($C316="OK",_xlfn.NUMBERVALUE(Plantilla!DH327),"")</f>
        <v/>
      </c>
      <c r="DK316" s="6" t="str">
        <f>IF($C316="OK",_xlfn.NUMBERVALUE(Plantilla!DI327),"")</f>
        <v/>
      </c>
      <c r="DL316" s="6" t="str">
        <f>IF($C316="OK",_xlfn.NUMBERVALUE(Plantilla!DJ327),"")</f>
        <v/>
      </c>
      <c r="DM316" s="6" t="str">
        <f>IF($C316="OK",_xlfn.NUMBERVALUE(Plantilla!DK327),"")</f>
        <v/>
      </c>
      <c r="DN316" s="6" t="str">
        <f>IF($C316="OK",_xlfn.NUMBERVALUE(Plantilla!DL327),"")</f>
        <v/>
      </c>
      <c r="DO316" s="6" t="str">
        <f>IF($C316="OK",_xlfn.NUMBERVALUE(Plantilla!DM327),"")</f>
        <v/>
      </c>
      <c r="DP316" s="6" t="str">
        <f>IF($C316="OK",_xlfn.NUMBERVALUE(Plantilla!DN327),"")</f>
        <v/>
      </c>
      <c r="DQ316" s="6" t="str">
        <f>IF($C316="OK",_xlfn.NUMBERVALUE(Plantilla!DO327),"")</f>
        <v/>
      </c>
      <c r="DR316" s="6" t="str">
        <f>IF($C316="OK",_xlfn.NUMBERVALUE(Plantilla!DP327),"")</f>
        <v/>
      </c>
      <c r="DS316" t="str">
        <f>IF($C316="OK",TEXT(Plantilla!DR327,"#"),"")</f>
        <v/>
      </c>
      <c r="DT316" s="6"/>
    </row>
    <row r="317" spans="1:124" x14ac:dyDescent="0.25">
      <c r="A317" t="str">
        <f>IF(Plantilla!$I$6="¡Perfecto!, Guarda el archivo y adjúntalo a tu interfaz de Nómina Electrónica","OK","Error")</f>
        <v>OK</v>
      </c>
      <c r="B317" t="str">
        <f>IF(Plantilla!$I$6="¡Perfecto!, Guarda el archivo y adjúntalo a tu interfaz de Nómina Electrónica",MID(Plantilla!$D$2,SEARCH("V",Plantilla!$D$2),10),"")</f>
        <v>V2.0</v>
      </c>
      <c r="C317" t="str">
        <f>Plantilla!C328</f>
        <v/>
      </c>
      <c r="D317" t="str">
        <f>IF($C317="OK",Plantilla!B328,"")</f>
        <v/>
      </c>
      <c r="E317" t="str">
        <f>IF($C317="OK",
   VLOOKUP(Plantilla!$E$4,'Tablas '!$AP$4:$AT$6,5,FALSE),
"")</f>
        <v/>
      </c>
      <c r="F317" t="str">
        <f>IF($C317="OK",TEXT(Plantilla!D328,"#"),"")</f>
        <v/>
      </c>
      <c r="G317" t="str">
        <f>IF($C317="OK",
   VLOOKUP(Plantilla!E328,'Tablas '!$B$4:$C$14,2,FALSE),
"")</f>
        <v/>
      </c>
      <c r="H317" t="str">
        <f>IF($C317="OK",TEXT(Plantilla!F328,"#"),"")</f>
        <v/>
      </c>
      <c r="I317" t="str">
        <f>IF($C317="OK",TEXT(Plantilla!G328,"#"),"")</f>
        <v/>
      </c>
      <c r="J317" t="str">
        <f>IF($C317="OK",TEXT(Plantilla!H328,"#"),"")</f>
        <v/>
      </c>
      <c r="K317" t="str">
        <f>IF($C317="OK",TEXT(Plantilla!I328,"#"),"")</f>
        <v/>
      </c>
      <c r="L317" t="str">
        <f>IF($C317="OK",TEXT(Plantilla!J328,"#"),"")</f>
        <v/>
      </c>
      <c r="M317" t="str">
        <f>IF($C317="OK",TEXT(Plantilla!K328,"#"),"")</f>
        <v/>
      </c>
      <c r="N317" t="str">
        <f>IF($C317="OK",
   CONCATENATE(YEAR(Plantilla!L328),"-",TEXT(MONTH(Plantilla!L328),"00"),"-",TEXT(DAY(Plantilla!L328),"00")),
"")</f>
        <v/>
      </c>
      <c r="O317" t="str">
        <f>IF($C317="OK",_xlfn.NUMBERVALUE(Plantilla!M328),"")</f>
        <v/>
      </c>
      <c r="P317" t="str">
        <f>IF($C317="OK",
   IF(Plantilla!N328&lt;&gt;"",
      CONCATENATE(YEAR(Plantilla!N328),"-",TEXT(MONTH(Plantilla!N328),"00"),"-",TEXT(DAY(Plantilla!N328),"00")),
   ""),
"")</f>
        <v/>
      </c>
      <c r="Q317" t="str">
        <f>IF($C317="OK",
   VLOOKUP(Plantilla!O328,'Tablas '!$E$4:$F$19,2,FALSE),
"")</f>
        <v/>
      </c>
      <c r="R317" t="str">
        <f>IF($C317="OK",
   VLOOKUP(Plantilla!P328,'Tablas '!$H$4:$I$5,2,FALSE),
"")</f>
        <v/>
      </c>
      <c r="S317" t="str">
        <f>IF($C317="OK",
   VLOOKUP(Plantilla!Q328,'Tablas '!$K$4:$L$8,2,FALSE),
"")</f>
        <v/>
      </c>
      <c r="T317" t="str">
        <f>IF($C317="OK",
   VLOOKUP(Plantilla!R328,'Tablas '!$AE$4:$AF$6,2,FALSE),
"")</f>
        <v/>
      </c>
      <c r="U317" t="str">
        <f>IF($C317="OK",
   VLOOKUP(Plantilla!S328,'Tablas '!$AE$4:$AF$6,2,FALSE),
"")</f>
        <v/>
      </c>
      <c r="V317" t="str">
        <f>IF($C317="OK",TEXT(Plantilla!T328,"#"),"")</f>
        <v/>
      </c>
      <c r="W317" s="84" t="str">
        <f>IF($C317="OK",
   VLOOKUP(Plantilla!U328,'Tablas '!$AM$4:$AN$1126,2,FALSE),
"")</f>
        <v/>
      </c>
      <c r="X317" t="str">
        <f>IF($C317="OK",TEXT(Plantilla!V328,"#"),"")</f>
        <v/>
      </c>
      <c r="Y317" t="str">
        <f>IF($C317="OK",
   CONCATENATE(YEAR(Plantilla!W328),"-",TEXT(MONTH(Plantilla!W328),"00"),"-",TEXT(DAY(Plantilla!W328),"00")),
"")</f>
        <v/>
      </c>
      <c r="Z317" t="str">
        <f>IF($C317="OK",
   CONCATENATE(YEAR(Plantilla!X328),"-",TEXT(MONTH(Plantilla!X328),"00"),"-",TEXT(DAY(Plantilla!X328),"00")),
"")</f>
        <v/>
      </c>
      <c r="AA317" t="str">
        <f>IF($C317="OK",
   TEXT(VLOOKUP(Plantilla!Y328,'Tablas '!$Q$4:$R$9,2,FALSE),"#"),
"")</f>
        <v/>
      </c>
      <c r="AB317" t="str">
        <f>IF($C317="OK",
   CONCATENATE(YEAR(Plantilla!Z328),"-",TEXT(MONTH(Plantilla!Z328),"00"),"-",TEXT(DAY(Plantilla!Z328),"00")),
"")</f>
        <v/>
      </c>
      <c r="AC317" t="str">
        <f>IF($C317="OK",
   TEXT(VLOOKUP(Plantilla!AA328,'Tablas '!$T$4:$U$13,2,FALSE),"#"),
"")</f>
        <v/>
      </c>
      <c r="AD317" t="str">
        <f>IF($C317="OK",TEXT(Plantilla!AB328,"#"),"")</f>
        <v/>
      </c>
      <c r="AE317" t="str">
        <f>IF($C317="OK",
   IF(Plantilla!AC328&lt;&gt;"",
      TEXT(VLOOKUP(Plantilla!AC328,'Tablas '!$W$4:$X$7,2,FALSE),"#"),
   ""),
"")</f>
        <v/>
      </c>
      <c r="AF317" t="str">
        <f>IF($C317="OK",TEXT(Plantilla!AD328,"#"),"")</f>
        <v/>
      </c>
      <c r="AG317" s="6" t="str">
        <f>IF($C317="OK",_xlfn.NUMBERVALUE(Plantilla!AE328),"")</f>
        <v/>
      </c>
      <c r="AH317" s="4" t="str">
        <f>IF($C317="OK",_xlfn.NUMBERVALUE(Plantilla!AF328),"")</f>
        <v/>
      </c>
      <c r="AI317" s="6" t="str">
        <f>IF($C317="OK",_xlfn.NUMBERVALUE(Plantilla!AG328),"")</f>
        <v/>
      </c>
      <c r="AJ317" s="6" t="str">
        <f>IF($C317="OK",_xlfn.NUMBERVALUE(Plantilla!AH328),"")</f>
        <v/>
      </c>
      <c r="AK317" s="6" t="str">
        <f>IF($C317="OK",_xlfn.NUMBERVALUE(Plantilla!AI328),"")</f>
        <v/>
      </c>
      <c r="AL317" s="6" t="str">
        <f>IF($C317="OK",_xlfn.NUMBERVALUE(Plantilla!AJ328),"")</f>
        <v/>
      </c>
      <c r="AM317" s="4" t="str">
        <f>IF($C317="OK",_xlfn.NUMBERVALUE(Plantilla!AK328),"")</f>
        <v/>
      </c>
      <c r="AN317" s="6" t="str">
        <f>IF($C317="OK",_xlfn.NUMBERVALUE(Plantilla!AL328),"")</f>
        <v/>
      </c>
      <c r="AO317" s="4" t="str">
        <f>IF($C317="OK",_xlfn.NUMBERVALUE(Plantilla!AM328),"")</f>
        <v/>
      </c>
      <c r="AP317" s="6" t="str">
        <f>IF($C317="OK",_xlfn.NUMBERVALUE(Plantilla!AN328),"")</f>
        <v/>
      </c>
      <c r="AQ317" s="4" t="str">
        <f>IF($C317="OK",_xlfn.NUMBERVALUE(Plantilla!AO328),"")</f>
        <v/>
      </c>
      <c r="AR317" s="6" t="str">
        <f>IF($C317="OK",_xlfn.NUMBERVALUE(Plantilla!AP328),"")</f>
        <v/>
      </c>
      <c r="AS317" s="4" t="str">
        <f>IF($C317="OK",_xlfn.NUMBERVALUE(Plantilla!AQ328),"")</f>
        <v/>
      </c>
      <c r="AT317" s="6" t="str">
        <f>IF($C317="OK",_xlfn.NUMBERVALUE(Plantilla!AR328),"")</f>
        <v/>
      </c>
      <c r="AU317" s="4" t="str">
        <f>IF($C317="OK",_xlfn.NUMBERVALUE(Plantilla!AS328),"")</f>
        <v/>
      </c>
      <c r="AV317" s="6" t="str">
        <f>IF($C317="OK",_xlfn.NUMBERVALUE(Plantilla!AT328),"")</f>
        <v/>
      </c>
      <c r="AW317" s="4" t="str">
        <f>IF($C317="OK",_xlfn.NUMBERVALUE(Plantilla!AU328),"")</f>
        <v/>
      </c>
      <c r="AX317" s="6" t="str">
        <f>IF($C317="OK",_xlfn.NUMBERVALUE(Plantilla!AV328),"")</f>
        <v/>
      </c>
      <c r="AY317" s="4" t="str">
        <f>IF($C317="OK",_xlfn.NUMBERVALUE(Plantilla!AW328),"")</f>
        <v/>
      </c>
      <c r="AZ317" s="6" t="str">
        <f>IF($C317="OK",_xlfn.NUMBERVALUE(Plantilla!AX328),"")</f>
        <v/>
      </c>
      <c r="BA317" t="str">
        <f>IF($C317="OK",_xlfn.NUMBERVALUE(Plantilla!AY328),"")</f>
        <v/>
      </c>
      <c r="BB317" t="str">
        <f>IF($C317="OK",_xlfn.NUMBERVALUE(Plantilla!AZ328),"")</f>
        <v/>
      </c>
      <c r="BC317" s="4" t="str">
        <f>IF($C317="OK",_xlfn.NUMBERVALUE(Plantilla!BA328),"")</f>
        <v/>
      </c>
      <c r="BD317" s="6" t="str">
        <f>IF($C317="OK",_xlfn.NUMBERVALUE(Plantilla!BB328),"")</f>
        <v/>
      </c>
      <c r="BE317" s="4" t="str">
        <f>IF($C317="OK",_xlfn.NUMBERVALUE(Plantilla!BC328),"")</f>
        <v/>
      </c>
      <c r="BF317" s="6" t="str">
        <f>IF($C317="OK",_xlfn.NUMBERVALUE(Plantilla!BD328),"")</f>
        <v/>
      </c>
      <c r="BG317" s="4" t="str">
        <f>IF($C317="OK",_xlfn.NUMBERVALUE(Plantilla!BE328),"")</f>
        <v/>
      </c>
      <c r="BH317" s="6" t="str">
        <f>IF($C317="OK",_xlfn.NUMBERVALUE(Plantilla!BF328),"")</f>
        <v/>
      </c>
      <c r="BI317" s="110" t="str">
        <f>IF($C317="OK",_xlfn.NUMBERVALUE(Plantilla!BG328),"")</f>
        <v/>
      </c>
      <c r="BJ317" s="6" t="str">
        <f>IF($C317="OK",_xlfn.NUMBERVALUE(Plantilla!BH328),"")</f>
        <v/>
      </c>
      <c r="BK317" s="109" t="str">
        <f>IF($C317="OK",_xlfn.NUMBERVALUE(Plantilla!BI328),"")</f>
        <v/>
      </c>
      <c r="BL317" s="6" t="str">
        <f>IF($C317="OK",
   IF(Plantilla!BJ328&lt;&gt;"",
      TEXT(VLOOKUP(Plantilla!BJ328,'Tablas '!$Z$4:$AA$6,2,FALSE),"#"),
   ""),
"")</f>
        <v/>
      </c>
      <c r="BM317" s="4" t="str">
        <f>IF($C317="OK",_xlfn.NUMBERVALUE(Plantilla!BK328),"")</f>
        <v/>
      </c>
      <c r="BN317" s="4" t="str">
        <f>IF($C317="OK",_xlfn.NUMBERVALUE(Plantilla!BL328),"")</f>
        <v/>
      </c>
      <c r="BO317" s="6" t="str">
        <f>IF($C317="OK",_xlfn.NUMBERVALUE(Plantilla!BM328),"")</f>
        <v/>
      </c>
      <c r="BP317" s="4" t="str">
        <f>IF($C317="OK",_xlfn.NUMBERVALUE(Plantilla!BN328),"")</f>
        <v/>
      </c>
      <c r="BQ317" s="6" t="str">
        <f>IF($C317="OK",_xlfn.NUMBERVALUE(Plantilla!BO328),"")</f>
        <v/>
      </c>
      <c r="BR317" s="4" t="str">
        <f>IF($C317="OK",_xlfn.NUMBERVALUE(Plantilla!BP328),"")</f>
        <v/>
      </c>
      <c r="BS317" s="6" t="str">
        <f>IF($C317="OK",_xlfn.NUMBERVALUE(Plantilla!BQ328),"")</f>
        <v/>
      </c>
      <c r="BT317" s="4" t="str">
        <f>IF($C317="OK",_xlfn.NUMBERVALUE(Plantilla!BR328),"")</f>
        <v/>
      </c>
      <c r="BU317" s="6" t="str">
        <f>IF($C317="OK",_xlfn.NUMBERVALUE(Plantilla!BS328),"")</f>
        <v/>
      </c>
      <c r="BV317" s="6" t="str">
        <f>IF($C317="OK",_xlfn.NUMBERVALUE(Plantilla!BT328),"")</f>
        <v/>
      </c>
      <c r="BW317" s="6" t="str">
        <f>IF($C317="OK",_xlfn.NUMBERVALUE(Plantilla!BU328),"")</f>
        <v/>
      </c>
      <c r="BX317" s="6" t="str">
        <f>IF($C317="OK",_xlfn.NUMBERVALUE(Plantilla!BV328),"")</f>
        <v/>
      </c>
      <c r="BY317" s="6" t="str">
        <f>IF($C317="OK",_xlfn.NUMBERVALUE(Plantilla!BW328),"")</f>
        <v/>
      </c>
      <c r="BZ317" s="6" t="str">
        <f>IF($C317="OK",_xlfn.NUMBERVALUE(Plantilla!BX328),"")</f>
        <v/>
      </c>
      <c r="CA317" s="6" t="str">
        <f>IF($C317="OK",_xlfn.NUMBERVALUE(Plantilla!BY328),"")</f>
        <v/>
      </c>
      <c r="CB317" s="6" t="str">
        <f>IF($C317="OK",_xlfn.NUMBERVALUE(Plantilla!BZ328),"")</f>
        <v/>
      </c>
      <c r="CC317" s="6" t="str">
        <f>IF($C317="OK",_xlfn.NUMBERVALUE(Plantilla!CA328),"")</f>
        <v/>
      </c>
      <c r="CD317" s="6" t="str">
        <f>IF($C317="OK",_xlfn.NUMBERVALUE(Plantilla!CB328),"")</f>
        <v/>
      </c>
      <c r="CE317" s="6" t="str">
        <f>IF($C317="OK",_xlfn.NUMBERVALUE(Plantilla!CC328),"")</f>
        <v/>
      </c>
      <c r="CF317" s="4" t="str">
        <f>IF($C317="OK",_xlfn.NUMBERVALUE(Plantilla!CD328),"")</f>
        <v/>
      </c>
      <c r="CG317" s="6" t="str">
        <f>IF($C317="OK",_xlfn.NUMBERVALUE(Plantilla!CE328),"")</f>
        <v/>
      </c>
      <c r="CH317" s="6" t="str">
        <f>IF($C317="OK",_xlfn.NUMBERVALUE(Plantilla!CF328),"")</f>
        <v/>
      </c>
      <c r="CI317" s="6" t="str">
        <f>IF($C317="OK",_xlfn.NUMBERVALUE(Plantilla!CG328),"")</f>
        <v/>
      </c>
      <c r="CJ317" s="6" t="str">
        <f>IF($C317="OK",_xlfn.NUMBERVALUE(Plantilla!CH328),"")</f>
        <v/>
      </c>
      <c r="CK317" s="6" t="str">
        <f>IF($C317="OK",_xlfn.NUMBERVALUE(Plantilla!CI328),"")</f>
        <v/>
      </c>
      <c r="CL317" s="6" t="str">
        <f>IF($C317="OK",_xlfn.NUMBERVALUE(Plantilla!CJ328),"")</f>
        <v/>
      </c>
      <c r="CM317" t="str">
        <f>IF($C317="OK",TEXT(Plantilla!CK328,"#"),"")</f>
        <v/>
      </c>
      <c r="CN317" s="6" t="str">
        <f>IF($C317="OK",_xlfn.NUMBERVALUE(Plantilla!CL328),"")</f>
        <v/>
      </c>
      <c r="CO317" s="6" t="str">
        <f>IF($C317="OK",_xlfn.NUMBERVALUE(Plantilla!CM328),"")</f>
        <v/>
      </c>
      <c r="CP317" s="110" t="str">
        <f>IF($C317="OK",_xlfn.NUMBERVALUE(Plantilla!CN328),"")</f>
        <v/>
      </c>
      <c r="CQ317" s="6" t="str">
        <f>IF($C317="OK",_xlfn.NUMBERVALUE(Plantilla!CO328),"")</f>
        <v/>
      </c>
      <c r="CR317" s="109" t="str">
        <f>IF($C317="OK",_xlfn.NUMBERVALUE(Plantilla!CP328),"")</f>
        <v/>
      </c>
      <c r="CS317" s="110" t="str">
        <f>IF($C317="OK",_xlfn.NUMBERVALUE(Plantilla!CQ328),"")</f>
        <v/>
      </c>
      <c r="CT317" s="6" t="str">
        <f>IF($C317="OK",_xlfn.NUMBERVALUE(Plantilla!CR328),"")</f>
        <v/>
      </c>
      <c r="CU317" s="109" t="str">
        <f>IF($C317="OK",_xlfn.NUMBERVALUE(Plantilla!CS328),"")</f>
        <v/>
      </c>
      <c r="CV317" s="110" t="str">
        <f>IF($C317="OK",_xlfn.NUMBERVALUE(Plantilla!CT328),"")</f>
        <v/>
      </c>
      <c r="CW317" s="6" t="str">
        <f>IF($C317="OK",_xlfn.NUMBERVALUE(Plantilla!CU328),"")</f>
        <v/>
      </c>
      <c r="CX317" s="82" t="str">
        <f>IF($C317="OK",_xlfn.NUMBERVALUE(Plantilla!CV328),"")</f>
        <v/>
      </c>
      <c r="CY317" s="6" t="str">
        <f>IF($C317="OK",_xlfn.NUMBERVALUE(Plantilla!CW328),"")</f>
        <v/>
      </c>
      <c r="CZ317" s="82" t="str">
        <f>IF($C317="OK",_xlfn.NUMBERVALUE(Plantilla!CX328),"")</f>
        <v/>
      </c>
      <c r="DA317" s="6" t="str">
        <f>IF($C317="OK",_xlfn.NUMBERVALUE(Plantilla!CY328),"")</f>
        <v/>
      </c>
      <c r="DB317" s="109" t="str">
        <f>IF($C317="OK",_xlfn.NUMBERVALUE(Plantilla!CZ328),"")</f>
        <v/>
      </c>
      <c r="DC317" s="6" t="str">
        <f>IF($C317="OK",_xlfn.NUMBERVALUE(Plantilla!DA328),"")</f>
        <v/>
      </c>
      <c r="DD317" s="6" t="str">
        <f>IF($C317="OK",TEXT(Plantilla!DB328,"#"),"")</f>
        <v/>
      </c>
      <c r="DE317" s="6" t="str">
        <f>IF($C317="OK",_xlfn.NUMBERVALUE(Plantilla!DC328),"")</f>
        <v/>
      </c>
      <c r="DF317" s="4" t="str">
        <f>IF($C317="OK",_xlfn.NUMBERVALUE(Plantilla!DD328),"")</f>
        <v/>
      </c>
      <c r="DG317" s="6" t="str">
        <f>IF($C317="OK",_xlfn.NUMBERVALUE(Plantilla!DE328),"")</f>
        <v/>
      </c>
      <c r="DH317" s="6" t="str">
        <f>IF($C317="OK",_xlfn.NUMBERVALUE(Plantilla!DF328),"")</f>
        <v/>
      </c>
      <c r="DI317" s="6" t="str">
        <f>IF($C317="OK",_xlfn.NUMBERVALUE(Plantilla!DG328),"")</f>
        <v/>
      </c>
      <c r="DJ317" s="6" t="str">
        <f>IF($C317="OK",_xlfn.NUMBERVALUE(Plantilla!DH328),"")</f>
        <v/>
      </c>
      <c r="DK317" s="6" t="str">
        <f>IF($C317="OK",_xlfn.NUMBERVALUE(Plantilla!DI328),"")</f>
        <v/>
      </c>
      <c r="DL317" s="6" t="str">
        <f>IF($C317="OK",_xlfn.NUMBERVALUE(Plantilla!DJ328),"")</f>
        <v/>
      </c>
      <c r="DM317" s="6" t="str">
        <f>IF($C317="OK",_xlfn.NUMBERVALUE(Plantilla!DK328),"")</f>
        <v/>
      </c>
      <c r="DN317" s="6" t="str">
        <f>IF($C317="OK",_xlfn.NUMBERVALUE(Plantilla!DL328),"")</f>
        <v/>
      </c>
      <c r="DO317" s="6" t="str">
        <f>IF($C317="OK",_xlfn.NUMBERVALUE(Plantilla!DM328),"")</f>
        <v/>
      </c>
      <c r="DP317" s="6" t="str">
        <f>IF($C317="OK",_xlfn.NUMBERVALUE(Plantilla!DN328),"")</f>
        <v/>
      </c>
      <c r="DQ317" s="6" t="str">
        <f>IF($C317="OK",_xlfn.NUMBERVALUE(Plantilla!DO328),"")</f>
        <v/>
      </c>
      <c r="DR317" s="6" t="str">
        <f>IF($C317="OK",_xlfn.NUMBERVALUE(Plantilla!DP328),"")</f>
        <v/>
      </c>
      <c r="DS317" t="str">
        <f>IF($C317="OK",TEXT(Plantilla!DR328,"#"),"")</f>
        <v/>
      </c>
      <c r="DT317" s="6"/>
    </row>
    <row r="318" spans="1:124" x14ac:dyDescent="0.25">
      <c r="A318" t="str">
        <f>IF(Plantilla!$I$6="¡Perfecto!, Guarda el archivo y adjúntalo a tu interfaz de Nómina Electrónica","OK","Error")</f>
        <v>OK</v>
      </c>
      <c r="B318" t="str">
        <f>IF(Plantilla!$I$6="¡Perfecto!, Guarda el archivo y adjúntalo a tu interfaz de Nómina Electrónica",MID(Plantilla!$D$2,SEARCH("V",Plantilla!$D$2),10),"")</f>
        <v>V2.0</v>
      </c>
      <c r="C318" t="str">
        <f>Plantilla!C329</f>
        <v/>
      </c>
      <c r="D318" t="str">
        <f>IF($C318="OK",Plantilla!B329,"")</f>
        <v/>
      </c>
      <c r="E318" t="str">
        <f>IF($C318="OK",
   VLOOKUP(Plantilla!$E$4,'Tablas '!$AP$4:$AT$6,5,FALSE),
"")</f>
        <v/>
      </c>
      <c r="F318" t="str">
        <f>IF($C318="OK",TEXT(Plantilla!D329,"#"),"")</f>
        <v/>
      </c>
      <c r="G318" t="str">
        <f>IF($C318="OK",
   VLOOKUP(Plantilla!E329,'Tablas '!$B$4:$C$14,2,FALSE),
"")</f>
        <v/>
      </c>
      <c r="H318" t="str">
        <f>IF($C318="OK",TEXT(Plantilla!F329,"#"),"")</f>
        <v/>
      </c>
      <c r="I318" t="str">
        <f>IF($C318="OK",TEXT(Plantilla!G329,"#"),"")</f>
        <v/>
      </c>
      <c r="J318" t="str">
        <f>IF($C318="OK",TEXT(Plantilla!H329,"#"),"")</f>
        <v/>
      </c>
      <c r="K318" t="str">
        <f>IF($C318="OK",TEXT(Plantilla!I329,"#"),"")</f>
        <v/>
      </c>
      <c r="L318" t="str">
        <f>IF($C318="OK",TEXT(Plantilla!J329,"#"),"")</f>
        <v/>
      </c>
      <c r="M318" t="str">
        <f>IF($C318="OK",TEXT(Plantilla!K329,"#"),"")</f>
        <v/>
      </c>
      <c r="N318" t="str">
        <f>IF($C318="OK",
   CONCATENATE(YEAR(Plantilla!L329),"-",TEXT(MONTH(Plantilla!L329),"00"),"-",TEXT(DAY(Plantilla!L329),"00")),
"")</f>
        <v/>
      </c>
      <c r="O318" t="str">
        <f>IF($C318="OK",_xlfn.NUMBERVALUE(Plantilla!M329),"")</f>
        <v/>
      </c>
      <c r="P318" t="str">
        <f>IF($C318="OK",
   IF(Plantilla!N329&lt;&gt;"",
      CONCATENATE(YEAR(Plantilla!N329),"-",TEXT(MONTH(Plantilla!N329),"00"),"-",TEXT(DAY(Plantilla!N329),"00")),
   ""),
"")</f>
        <v/>
      </c>
      <c r="Q318" t="str">
        <f>IF($C318="OK",
   VLOOKUP(Plantilla!O329,'Tablas '!$E$4:$F$19,2,FALSE),
"")</f>
        <v/>
      </c>
      <c r="R318" t="str">
        <f>IF($C318="OK",
   VLOOKUP(Plantilla!P329,'Tablas '!$H$4:$I$5,2,FALSE),
"")</f>
        <v/>
      </c>
      <c r="S318" t="str">
        <f>IF($C318="OK",
   VLOOKUP(Plantilla!Q329,'Tablas '!$K$4:$L$8,2,FALSE),
"")</f>
        <v/>
      </c>
      <c r="T318" t="str">
        <f>IF($C318="OK",
   VLOOKUP(Plantilla!R329,'Tablas '!$AE$4:$AF$6,2,FALSE),
"")</f>
        <v/>
      </c>
      <c r="U318" t="str">
        <f>IF($C318="OK",
   VLOOKUP(Plantilla!S329,'Tablas '!$AE$4:$AF$6,2,FALSE),
"")</f>
        <v/>
      </c>
      <c r="V318" t="str">
        <f>IF($C318="OK",TEXT(Plantilla!T329,"#"),"")</f>
        <v/>
      </c>
      <c r="W318" s="84" t="str">
        <f>IF($C318="OK",
   VLOOKUP(Plantilla!U329,'Tablas '!$AM$4:$AN$1126,2,FALSE),
"")</f>
        <v/>
      </c>
      <c r="X318" t="str">
        <f>IF($C318="OK",TEXT(Plantilla!V329,"#"),"")</f>
        <v/>
      </c>
      <c r="Y318" t="str">
        <f>IF($C318="OK",
   CONCATENATE(YEAR(Plantilla!W329),"-",TEXT(MONTH(Plantilla!W329),"00"),"-",TEXT(DAY(Plantilla!W329),"00")),
"")</f>
        <v/>
      </c>
      <c r="Z318" t="str">
        <f>IF($C318="OK",
   CONCATENATE(YEAR(Plantilla!X329),"-",TEXT(MONTH(Plantilla!X329),"00"),"-",TEXT(DAY(Plantilla!X329),"00")),
"")</f>
        <v/>
      </c>
      <c r="AA318" t="str">
        <f>IF($C318="OK",
   TEXT(VLOOKUP(Plantilla!Y329,'Tablas '!$Q$4:$R$9,2,FALSE),"#"),
"")</f>
        <v/>
      </c>
      <c r="AB318" t="str">
        <f>IF($C318="OK",
   CONCATENATE(YEAR(Plantilla!Z329),"-",TEXT(MONTH(Plantilla!Z329),"00"),"-",TEXT(DAY(Plantilla!Z329),"00")),
"")</f>
        <v/>
      </c>
      <c r="AC318" t="str">
        <f>IF($C318="OK",
   TEXT(VLOOKUP(Plantilla!AA329,'Tablas '!$T$4:$U$13,2,FALSE),"#"),
"")</f>
        <v/>
      </c>
      <c r="AD318" t="str">
        <f>IF($C318="OK",TEXT(Plantilla!AB329,"#"),"")</f>
        <v/>
      </c>
      <c r="AE318" t="str">
        <f>IF($C318="OK",
   IF(Plantilla!AC329&lt;&gt;"",
      TEXT(VLOOKUP(Plantilla!AC329,'Tablas '!$W$4:$X$7,2,FALSE),"#"),
   ""),
"")</f>
        <v/>
      </c>
      <c r="AF318" t="str">
        <f>IF($C318="OK",TEXT(Plantilla!AD329,"#"),"")</f>
        <v/>
      </c>
      <c r="AG318" s="6" t="str">
        <f>IF($C318="OK",_xlfn.NUMBERVALUE(Plantilla!AE329),"")</f>
        <v/>
      </c>
      <c r="AH318" s="4" t="str">
        <f>IF($C318="OK",_xlfn.NUMBERVALUE(Plantilla!AF329),"")</f>
        <v/>
      </c>
      <c r="AI318" s="6" t="str">
        <f>IF($C318="OK",_xlfn.NUMBERVALUE(Plantilla!AG329),"")</f>
        <v/>
      </c>
      <c r="AJ318" s="6" t="str">
        <f>IF($C318="OK",_xlfn.NUMBERVALUE(Plantilla!AH329),"")</f>
        <v/>
      </c>
      <c r="AK318" s="6" t="str">
        <f>IF($C318="OK",_xlfn.NUMBERVALUE(Plantilla!AI329),"")</f>
        <v/>
      </c>
      <c r="AL318" s="6" t="str">
        <f>IF($C318="OK",_xlfn.NUMBERVALUE(Plantilla!AJ329),"")</f>
        <v/>
      </c>
      <c r="AM318" s="4" t="str">
        <f>IF($C318="OK",_xlfn.NUMBERVALUE(Plantilla!AK329),"")</f>
        <v/>
      </c>
      <c r="AN318" s="6" t="str">
        <f>IF($C318="OK",_xlfn.NUMBERVALUE(Plantilla!AL329),"")</f>
        <v/>
      </c>
      <c r="AO318" s="4" t="str">
        <f>IF($C318="OK",_xlfn.NUMBERVALUE(Plantilla!AM329),"")</f>
        <v/>
      </c>
      <c r="AP318" s="6" t="str">
        <f>IF($C318="OK",_xlfn.NUMBERVALUE(Plantilla!AN329),"")</f>
        <v/>
      </c>
      <c r="AQ318" s="4" t="str">
        <f>IF($C318="OK",_xlfn.NUMBERVALUE(Plantilla!AO329),"")</f>
        <v/>
      </c>
      <c r="AR318" s="6" t="str">
        <f>IF($C318="OK",_xlfn.NUMBERVALUE(Plantilla!AP329),"")</f>
        <v/>
      </c>
      <c r="AS318" s="4" t="str">
        <f>IF($C318="OK",_xlfn.NUMBERVALUE(Plantilla!AQ329),"")</f>
        <v/>
      </c>
      <c r="AT318" s="6" t="str">
        <f>IF($C318="OK",_xlfn.NUMBERVALUE(Plantilla!AR329),"")</f>
        <v/>
      </c>
      <c r="AU318" s="4" t="str">
        <f>IF($C318="OK",_xlfn.NUMBERVALUE(Plantilla!AS329),"")</f>
        <v/>
      </c>
      <c r="AV318" s="6" t="str">
        <f>IF($C318="OK",_xlfn.NUMBERVALUE(Plantilla!AT329),"")</f>
        <v/>
      </c>
      <c r="AW318" s="4" t="str">
        <f>IF($C318="OK",_xlfn.NUMBERVALUE(Plantilla!AU329),"")</f>
        <v/>
      </c>
      <c r="AX318" s="6" t="str">
        <f>IF($C318="OK",_xlfn.NUMBERVALUE(Plantilla!AV329),"")</f>
        <v/>
      </c>
      <c r="AY318" s="4" t="str">
        <f>IF($C318="OK",_xlfn.NUMBERVALUE(Plantilla!AW329),"")</f>
        <v/>
      </c>
      <c r="AZ318" s="6" t="str">
        <f>IF($C318="OK",_xlfn.NUMBERVALUE(Plantilla!AX329),"")</f>
        <v/>
      </c>
      <c r="BA318" t="str">
        <f>IF($C318="OK",_xlfn.NUMBERVALUE(Plantilla!AY329),"")</f>
        <v/>
      </c>
      <c r="BB318" t="str">
        <f>IF($C318="OK",_xlfn.NUMBERVALUE(Plantilla!AZ329),"")</f>
        <v/>
      </c>
      <c r="BC318" s="4" t="str">
        <f>IF($C318="OK",_xlfn.NUMBERVALUE(Plantilla!BA329),"")</f>
        <v/>
      </c>
      <c r="BD318" s="6" t="str">
        <f>IF($C318="OK",_xlfn.NUMBERVALUE(Plantilla!BB329),"")</f>
        <v/>
      </c>
      <c r="BE318" s="4" t="str">
        <f>IF($C318="OK",_xlfn.NUMBERVALUE(Plantilla!BC329),"")</f>
        <v/>
      </c>
      <c r="BF318" s="6" t="str">
        <f>IF($C318="OK",_xlfn.NUMBERVALUE(Plantilla!BD329),"")</f>
        <v/>
      </c>
      <c r="BG318" s="4" t="str">
        <f>IF($C318="OK",_xlfn.NUMBERVALUE(Plantilla!BE329),"")</f>
        <v/>
      </c>
      <c r="BH318" s="6" t="str">
        <f>IF($C318="OK",_xlfn.NUMBERVALUE(Plantilla!BF329),"")</f>
        <v/>
      </c>
      <c r="BI318" s="110" t="str">
        <f>IF($C318="OK",_xlfn.NUMBERVALUE(Plantilla!BG329),"")</f>
        <v/>
      </c>
      <c r="BJ318" s="6" t="str">
        <f>IF($C318="OK",_xlfn.NUMBERVALUE(Plantilla!BH329),"")</f>
        <v/>
      </c>
      <c r="BK318" s="109" t="str">
        <f>IF($C318="OK",_xlfn.NUMBERVALUE(Plantilla!BI329),"")</f>
        <v/>
      </c>
      <c r="BL318" s="6" t="str">
        <f>IF($C318="OK",
   IF(Plantilla!BJ329&lt;&gt;"",
      TEXT(VLOOKUP(Plantilla!BJ329,'Tablas '!$Z$4:$AA$6,2,FALSE),"#"),
   ""),
"")</f>
        <v/>
      </c>
      <c r="BM318" s="4" t="str">
        <f>IF($C318="OK",_xlfn.NUMBERVALUE(Plantilla!BK329),"")</f>
        <v/>
      </c>
      <c r="BN318" s="4" t="str">
        <f>IF($C318="OK",_xlfn.NUMBERVALUE(Plantilla!BL329),"")</f>
        <v/>
      </c>
      <c r="BO318" s="6" t="str">
        <f>IF($C318="OK",_xlfn.NUMBERVALUE(Plantilla!BM329),"")</f>
        <v/>
      </c>
      <c r="BP318" s="4" t="str">
        <f>IF($C318="OK",_xlfn.NUMBERVALUE(Plantilla!BN329),"")</f>
        <v/>
      </c>
      <c r="BQ318" s="6" t="str">
        <f>IF($C318="OK",_xlfn.NUMBERVALUE(Plantilla!BO329),"")</f>
        <v/>
      </c>
      <c r="BR318" s="4" t="str">
        <f>IF($C318="OK",_xlfn.NUMBERVALUE(Plantilla!BP329),"")</f>
        <v/>
      </c>
      <c r="BS318" s="6" t="str">
        <f>IF($C318="OK",_xlfn.NUMBERVALUE(Plantilla!BQ329),"")</f>
        <v/>
      </c>
      <c r="BT318" s="4" t="str">
        <f>IF($C318="OK",_xlfn.NUMBERVALUE(Plantilla!BR329),"")</f>
        <v/>
      </c>
      <c r="BU318" s="6" t="str">
        <f>IF($C318="OK",_xlfn.NUMBERVALUE(Plantilla!BS329),"")</f>
        <v/>
      </c>
      <c r="BV318" s="6" t="str">
        <f>IF($C318="OK",_xlfn.NUMBERVALUE(Plantilla!BT329),"")</f>
        <v/>
      </c>
      <c r="BW318" s="6" t="str">
        <f>IF($C318="OK",_xlfn.NUMBERVALUE(Plantilla!BU329),"")</f>
        <v/>
      </c>
      <c r="BX318" s="6" t="str">
        <f>IF($C318="OK",_xlfn.NUMBERVALUE(Plantilla!BV329),"")</f>
        <v/>
      </c>
      <c r="BY318" s="6" t="str">
        <f>IF($C318="OK",_xlfn.NUMBERVALUE(Plantilla!BW329),"")</f>
        <v/>
      </c>
      <c r="BZ318" s="6" t="str">
        <f>IF($C318="OK",_xlfn.NUMBERVALUE(Plantilla!BX329),"")</f>
        <v/>
      </c>
      <c r="CA318" s="6" t="str">
        <f>IF($C318="OK",_xlfn.NUMBERVALUE(Plantilla!BY329),"")</f>
        <v/>
      </c>
      <c r="CB318" s="6" t="str">
        <f>IF($C318="OK",_xlfn.NUMBERVALUE(Plantilla!BZ329),"")</f>
        <v/>
      </c>
      <c r="CC318" s="6" t="str">
        <f>IF($C318="OK",_xlfn.NUMBERVALUE(Plantilla!CA329),"")</f>
        <v/>
      </c>
      <c r="CD318" s="6" t="str">
        <f>IF($C318="OK",_xlfn.NUMBERVALUE(Plantilla!CB329),"")</f>
        <v/>
      </c>
      <c r="CE318" s="6" t="str">
        <f>IF($C318="OK",_xlfn.NUMBERVALUE(Plantilla!CC329),"")</f>
        <v/>
      </c>
      <c r="CF318" s="4" t="str">
        <f>IF($C318="OK",_xlfn.NUMBERVALUE(Plantilla!CD329),"")</f>
        <v/>
      </c>
      <c r="CG318" s="6" t="str">
        <f>IF($C318="OK",_xlfn.NUMBERVALUE(Plantilla!CE329),"")</f>
        <v/>
      </c>
      <c r="CH318" s="6" t="str">
        <f>IF($C318="OK",_xlfn.NUMBERVALUE(Plantilla!CF329),"")</f>
        <v/>
      </c>
      <c r="CI318" s="6" t="str">
        <f>IF($C318="OK",_xlfn.NUMBERVALUE(Plantilla!CG329),"")</f>
        <v/>
      </c>
      <c r="CJ318" s="6" t="str">
        <f>IF($C318="OK",_xlfn.NUMBERVALUE(Plantilla!CH329),"")</f>
        <v/>
      </c>
      <c r="CK318" s="6" t="str">
        <f>IF($C318="OK",_xlfn.NUMBERVALUE(Plantilla!CI329),"")</f>
        <v/>
      </c>
      <c r="CL318" s="6" t="str">
        <f>IF($C318="OK",_xlfn.NUMBERVALUE(Plantilla!CJ329),"")</f>
        <v/>
      </c>
      <c r="CM318" t="str">
        <f>IF($C318="OK",TEXT(Plantilla!CK329,"#"),"")</f>
        <v/>
      </c>
      <c r="CN318" s="6" t="str">
        <f>IF($C318="OK",_xlfn.NUMBERVALUE(Plantilla!CL329),"")</f>
        <v/>
      </c>
      <c r="CO318" s="6" t="str">
        <f>IF($C318="OK",_xlfn.NUMBERVALUE(Plantilla!CM329),"")</f>
        <v/>
      </c>
      <c r="CP318" s="110" t="str">
        <f>IF($C318="OK",_xlfn.NUMBERVALUE(Plantilla!CN329),"")</f>
        <v/>
      </c>
      <c r="CQ318" s="6" t="str">
        <f>IF($C318="OK",_xlfn.NUMBERVALUE(Plantilla!CO329),"")</f>
        <v/>
      </c>
      <c r="CR318" s="109" t="str">
        <f>IF($C318="OK",_xlfn.NUMBERVALUE(Plantilla!CP329),"")</f>
        <v/>
      </c>
      <c r="CS318" s="110" t="str">
        <f>IF($C318="OK",_xlfn.NUMBERVALUE(Plantilla!CQ329),"")</f>
        <v/>
      </c>
      <c r="CT318" s="6" t="str">
        <f>IF($C318="OK",_xlfn.NUMBERVALUE(Plantilla!CR329),"")</f>
        <v/>
      </c>
      <c r="CU318" s="109" t="str">
        <f>IF($C318="OK",_xlfn.NUMBERVALUE(Plantilla!CS329),"")</f>
        <v/>
      </c>
      <c r="CV318" s="110" t="str">
        <f>IF($C318="OK",_xlfn.NUMBERVALUE(Plantilla!CT329),"")</f>
        <v/>
      </c>
      <c r="CW318" s="6" t="str">
        <f>IF($C318="OK",_xlfn.NUMBERVALUE(Plantilla!CU329),"")</f>
        <v/>
      </c>
      <c r="CX318" s="82" t="str">
        <f>IF($C318="OK",_xlfn.NUMBERVALUE(Plantilla!CV329),"")</f>
        <v/>
      </c>
      <c r="CY318" s="6" t="str">
        <f>IF($C318="OK",_xlfn.NUMBERVALUE(Plantilla!CW329),"")</f>
        <v/>
      </c>
      <c r="CZ318" s="82" t="str">
        <f>IF($C318="OK",_xlfn.NUMBERVALUE(Plantilla!CX329),"")</f>
        <v/>
      </c>
      <c r="DA318" s="6" t="str">
        <f>IF($C318="OK",_xlfn.NUMBERVALUE(Plantilla!CY329),"")</f>
        <v/>
      </c>
      <c r="DB318" s="109" t="str">
        <f>IF($C318="OK",_xlfn.NUMBERVALUE(Plantilla!CZ329),"")</f>
        <v/>
      </c>
      <c r="DC318" s="6" t="str">
        <f>IF($C318="OK",_xlfn.NUMBERVALUE(Plantilla!DA329),"")</f>
        <v/>
      </c>
      <c r="DD318" s="6" t="str">
        <f>IF($C318="OK",TEXT(Plantilla!DB329,"#"),"")</f>
        <v/>
      </c>
      <c r="DE318" s="6" t="str">
        <f>IF($C318="OK",_xlfn.NUMBERVALUE(Plantilla!DC329),"")</f>
        <v/>
      </c>
      <c r="DF318" s="4" t="str">
        <f>IF($C318="OK",_xlfn.NUMBERVALUE(Plantilla!DD329),"")</f>
        <v/>
      </c>
      <c r="DG318" s="6" t="str">
        <f>IF($C318="OK",_xlfn.NUMBERVALUE(Plantilla!DE329),"")</f>
        <v/>
      </c>
      <c r="DH318" s="6" t="str">
        <f>IF($C318="OK",_xlfn.NUMBERVALUE(Plantilla!DF329),"")</f>
        <v/>
      </c>
      <c r="DI318" s="6" t="str">
        <f>IF($C318="OK",_xlfn.NUMBERVALUE(Plantilla!DG329),"")</f>
        <v/>
      </c>
      <c r="DJ318" s="6" t="str">
        <f>IF($C318="OK",_xlfn.NUMBERVALUE(Plantilla!DH329),"")</f>
        <v/>
      </c>
      <c r="DK318" s="6" t="str">
        <f>IF($C318="OK",_xlfn.NUMBERVALUE(Plantilla!DI329),"")</f>
        <v/>
      </c>
      <c r="DL318" s="6" t="str">
        <f>IF($C318="OK",_xlfn.NUMBERVALUE(Plantilla!DJ329),"")</f>
        <v/>
      </c>
      <c r="DM318" s="6" t="str">
        <f>IF($C318="OK",_xlfn.NUMBERVALUE(Plantilla!DK329),"")</f>
        <v/>
      </c>
      <c r="DN318" s="6" t="str">
        <f>IF($C318="OK",_xlfn.NUMBERVALUE(Plantilla!DL329),"")</f>
        <v/>
      </c>
      <c r="DO318" s="6" t="str">
        <f>IF($C318="OK",_xlfn.NUMBERVALUE(Plantilla!DM329),"")</f>
        <v/>
      </c>
      <c r="DP318" s="6" t="str">
        <f>IF($C318="OK",_xlfn.NUMBERVALUE(Plantilla!DN329),"")</f>
        <v/>
      </c>
      <c r="DQ318" s="6" t="str">
        <f>IF($C318="OK",_xlfn.NUMBERVALUE(Plantilla!DO329),"")</f>
        <v/>
      </c>
      <c r="DR318" s="6" t="str">
        <f>IF($C318="OK",_xlfn.NUMBERVALUE(Plantilla!DP329),"")</f>
        <v/>
      </c>
      <c r="DS318" t="str">
        <f>IF($C318="OK",TEXT(Plantilla!DR329,"#"),"")</f>
        <v/>
      </c>
      <c r="DT318" s="6"/>
    </row>
    <row r="319" spans="1:124" x14ac:dyDescent="0.25">
      <c r="A319" t="str">
        <f>IF(Plantilla!$I$6="¡Perfecto!, Guarda el archivo y adjúntalo a tu interfaz de Nómina Electrónica","OK","Error")</f>
        <v>OK</v>
      </c>
      <c r="B319" t="str">
        <f>IF(Plantilla!$I$6="¡Perfecto!, Guarda el archivo y adjúntalo a tu interfaz de Nómina Electrónica",MID(Plantilla!$D$2,SEARCH("V",Plantilla!$D$2),10),"")</f>
        <v>V2.0</v>
      </c>
      <c r="C319" t="str">
        <f>Plantilla!C330</f>
        <v/>
      </c>
      <c r="D319" t="str">
        <f>IF($C319="OK",Plantilla!B330,"")</f>
        <v/>
      </c>
      <c r="E319" t="str">
        <f>IF($C319="OK",
   VLOOKUP(Plantilla!$E$4,'Tablas '!$AP$4:$AT$6,5,FALSE),
"")</f>
        <v/>
      </c>
      <c r="F319" t="str">
        <f>IF($C319="OK",TEXT(Plantilla!D330,"#"),"")</f>
        <v/>
      </c>
      <c r="G319" t="str">
        <f>IF($C319="OK",
   VLOOKUP(Plantilla!E330,'Tablas '!$B$4:$C$14,2,FALSE),
"")</f>
        <v/>
      </c>
      <c r="H319" t="str">
        <f>IF($C319="OK",TEXT(Plantilla!F330,"#"),"")</f>
        <v/>
      </c>
      <c r="I319" t="str">
        <f>IF($C319="OK",TEXT(Plantilla!G330,"#"),"")</f>
        <v/>
      </c>
      <c r="J319" t="str">
        <f>IF($C319="OK",TEXT(Plantilla!H330,"#"),"")</f>
        <v/>
      </c>
      <c r="K319" t="str">
        <f>IF($C319="OK",TEXT(Plantilla!I330,"#"),"")</f>
        <v/>
      </c>
      <c r="L319" t="str">
        <f>IF($C319="OK",TEXT(Plantilla!J330,"#"),"")</f>
        <v/>
      </c>
      <c r="M319" t="str">
        <f>IF($C319="OK",TEXT(Plantilla!K330,"#"),"")</f>
        <v/>
      </c>
      <c r="N319" t="str">
        <f>IF($C319="OK",
   CONCATENATE(YEAR(Plantilla!L330),"-",TEXT(MONTH(Plantilla!L330),"00"),"-",TEXT(DAY(Plantilla!L330),"00")),
"")</f>
        <v/>
      </c>
      <c r="O319" t="str">
        <f>IF($C319="OK",_xlfn.NUMBERVALUE(Plantilla!M330),"")</f>
        <v/>
      </c>
      <c r="P319" t="str">
        <f>IF($C319="OK",
   IF(Plantilla!N330&lt;&gt;"",
      CONCATENATE(YEAR(Plantilla!N330),"-",TEXT(MONTH(Plantilla!N330),"00"),"-",TEXT(DAY(Plantilla!N330),"00")),
   ""),
"")</f>
        <v/>
      </c>
      <c r="Q319" t="str">
        <f>IF($C319="OK",
   VLOOKUP(Plantilla!O330,'Tablas '!$E$4:$F$19,2,FALSE),
"")</f>
        <v/>
      </c>
      <c r="R319" t="str">
        <f>IF($C319="OK",
   VLOOKUP(Plantilla!P330,'Tablas '!$H$4:$I$5,2,FALSE),
"")</f>
        <v/>
      </c>
      <c r="S319" t="str">
        <f>IF($C319="OK",
   VLOOKUP(Plantilla!Q330,'Tablas '!$K$4:$L$8,2,FALSE),
"")</f>
        <v/>
      </c>
      <c r="T319" t="str">
        <f>IF($C319="OK",
   VLOOKUP(Plantilla!R330,'Tablas '!$AE$4:$AF$6,2,FALSE),
"")</f>
        <v/>
      </c>
      <c r="U319" t="str">
        <f>IF($C319="OK",
   VLOOKUP(Plantilla!S330,'Tablas '!$AE$4:$AF$6,2,FALSE),
"")</f>
        <v/>
      </c>
      <c r="V319" t="str">
        <f>IF($C319="OK",TEXT(Plantilla!T330,"#"),"")</f>
        <v/>
      </c>
      <c r="W319" s="84" t="str">
        <f>IF($C319="OK",
   VLOOKUP(Plantilla!U330,'Tablas '!$AM$4:$AN$1126,2,FALSE),
"")</f>
        <v/>
      </c>
      <c r="X319" t="str">
        <f>IF($C319="OK",TEXT(Plantilla!V330,"#"),"")</f>
        <v/>
      </c>
      <c r="Y319" t="str">
        <f>IF($C319="OK",
   CONCATENATE(YEAR(Plantilla!W330),"-",TEXT(MONTH(Plantilla!W330),"00"),"-",TEXT(DAY(Plantilla!W330),"00")),
"")</f>
        <v/>
      </c>
      <c r="Z319" t="str">
        <f>IF($C319="OK",
   CONCATENATE(YEAR(Plantilla!X330),"-",TEXT(MONTH(Plantilla!X330),"00"),"-",TEXT(DAY(Plantilla!X330),"00")),
"")</f>
        <v/>
      </c>
      <c r="AA319" t="str">
        <f>IF($C319="OK",
   TEXT(VLOOKUP(Plantilla!Y330,'Tablas '!$Q$4:$R$9,2,FALSE),"#"),
"")</f>
        <v/>
      </c>
      <c r="AB319" t="str">
        <f>IF($C319="OK",
   CONCATENATE(YEAR(Plantilla!Z330),"-",TEXT(MONTH(Plantilla!Z330),"00"),"-",TEXT(DAY(Plantilla!Z330),"00")),
"")</f>
        <v/>
      </c>
      <c r="AC319" t="str">
        <f>IF($C319="OK",
   TEXT(VLOOKUP(Plantilla!AA330,'Tablas '!$T$4:$U$13,2,FALSE),"#"),
"")</f>
        <v/>
      </c>
      <c r="AD319" t="str">
        <f>IF($C319="OK",TEXT(Plantilla!AB330,"#"),"")</f>
        <v/>
      </c>
      <c r="AE319" t="str">
        <f>IF($C319="OK",
   IF(Plantilla!AC330&lt;&gt;"",
      TEXT(VLOOKUP(Plantilla!AC330,'Tablas '!$W$4:$X$7,2,FALSE),"#"),
   ""),
"")</f>
        <v/>
      </c>
      <c r="AF319" t="str">
        <f>IF($C319="OK",TEXT(Plantilla!AD330,"#"),"")</f>
        <v/>
      </c>
      <c r="AG319" s="6" t="str">
        <f>IF($C319="OK",_xlfn.NUMBERVALUE(Plantilla!AE330),"")</f>
        <v/>
      </c>
      <c r="AH319" s="4" t="str">
        <f>IF($C319="OK",_xlfn.NUMBERVALUE(Plantilla!AF330),"")</f>
        <v/>
      </c>
      <c r="AI319" s="6" t="str">
        <f>IF($C319="OK",_xlfn.NUMBERVALUE(Plantilla!AG330),"")</f>
        <v/>
      </c>
      <c r="AJ319" s="6" t="str">
        <f>IF($C319="OK",_xlfn.NUMBERVALUE(Plantilla!AH330),"")</f>
        <v/>
      </c>
      <c r="AK319" s="6" t="str">
        <f>IF($C319="OK",_xlfn.NUMBERVALUE(Plantilla!AI330),"")</f>
        <v/>
      </c>
      <c r="AL319" s="6" t="str">
        <f>IF($C319="OK",_xlfn.NUMBERVALUE(Plantilla!AJ330),"")</f>
        <v/>
      </c>
      <c r="AM319" s="4" t="str">
        <f>IF($C319="OK",_xlfn.NUMBERVALUE(Plantilla!AK330),"")</f>
        <v/>
      </c>
      <c r="AN319" s="6" t="str">
        <f>IF($C319="OK",_xlfn.NUMBERVALUE(Plantilla!AL330),"")</f>
        <v/>
      </c>
      <c r="AO319" s="4" t="str">
        <f>IF($C319="OK",_xlfn.NUMBERVALUE(Plantilla!AM330),"")</f>
        <v/>
      </c>
      <c r="AP319" s="6" t="str">
        <f>IF($C319="OK",_xlfn.NUMBERVALUE(Plantilla!AN330),"")</f>
        <v/>
      </c>
      <c r="AQ319" s="4" t="str">
        <f>IF($C319="OK",_xlfn.NUMBERVALUE(Plantilla!AO330),"")</f>
        <v/>
      </c>
      <c r="AR319" s="6" t="str">
        <f>IF($C319="OK",_xlfn.NUMBERVALUE(Plantilla!AP330),"")</f>
        <v/>
      </c>
      <c r="AS319" s="4" t="str">
        <f>IF($C319="OK",_xlfn.NUMBERVALUE(Plantilla!AQ330),"")</f>
        <v/>
      </c>
      <c r="AT319" s="6" t="str">
        <f>IF($C319="OK",_xlfn.NUMBERVALUE(Plantilla!AR330),"")</f>
        <v/>
      </c>
      <c r="AU319" s="4" t="str">
        <f>IF($C319="OK",_xlfn.NUMBERVALUE(Plantilla!AS330),"")</f>
        <v/>
      </c>
      <c r="AV319" s="6" t="str">
        <f>IF($C319="OK",_xlfn.NUMBERVALUE(Plantilla!AT330),"")</f>
        <v/>
      </c>
      <c r="AW319" s="4" t="str">
        <f>IF($C319="OK",_xlfn.NUMBERVALUE(Plantilla!AU330),"")</f>
        <v/>
      </c>
      <c r="AX319" s="6" t="str">
        <f>IF($C319="OK",_xlfn.NUMBERVALUE(Plantilla!AV330),"")</f>
        <v/>
      </c>
      <c r="AY319" s="4" t="str">
        <f>IF($C319="OK",_xlfn.NUMBERVALUE(Plantilla!AW330),"")</f>
        <v/>
      </c>
      <c r="AZ319" s="6" t="str">
        <f>IF($C319="OK",_xlfn.NUMBERVALUE(Plantilla!AX330),"")</f>
        <v/>
      </c>
      <c r="BA319" t="str">
        <f>IF($C319="OK",_xlfn.NUMBERVALUE(Plantilla!AY330),"")</f>
        <v/>
      </c>
      <c r="BB319" t="str">
        <f>IF($C319="OK",_xlfn.NUMBERVALUE(Plantilla!AZ330),"")</f>
        <v/>
      </c>
      <c r="BC319" s="4" t="str">
        <f>IF($C319="OK",_xlfn.NUMBERVALUE(Plantilla!BA330),"")</f>
        <v/>
      </c>
      <c r="BD319" s="6" t="str">
        <f>IF($C319="OK",_xlfn.NUMBERVALUE(Plantilla!BB330),"")</f>
        <v/>
      </c>
      <c r="BE319" s="4" t="str">
        <f>IF($C319="OK",_xlfn.NUMBERVALUE(Plantilla!BC330),"")</f>
        <v/>
      </c>
      <c r="BF319" s="6" t="str">
        <f>IF($C319="OK",_xlfn.NUMBERVALUE(Plantilla!BD330),"")</f>
        <v/>
      </c>
      <c r="BG319" s="4" t="str">
        <f>IF($C319="OK",_xlfn.NUMBERVALUE(Plantilla!BE330),"")</f>
        <v/>
      </c>
      <c r="BH319" s="6" t="str">
        <f>IF($C319="OK",_xlfn.NUMBERVALUE(Plantilla!BF330),"")</f>
        <v/>
      </c>
      <c r="BI319" s="110" t="str">
        <f>IF($C319="OK",_xlfn.NUMBERVALUE(Plantilla!BG330),"")</f>
        <v/>
      </c>
      <c r="BJ319" s="6" t="str">
        <f>IF($C319="OK",_xlfn.NUMBERVALUE(Plantilla!BH330),"")</f>
        <v/>
      </c>
      <c r="BK319" s="109" t="str">
        <f>IF($C319="OK",_xlfn.NUMBERVALUE(Plantilla!BI330),"")</f>
        <v/>
      </c>
      <c r="BL319" s="6" t="str">
        <f>IF($C319="OK",
   IF(Plantilla!BJ330&lt;&gt;"",
      TEXT(VLOOKUP(Plantilla!BJ330,'Tablas '!$Z$4:$AA$6,2,FALSE),"#"),
   ""),
"")</f>
        <v/>
      </c>
      <c r="BM319" s="4" t="str">
        <f>IF($C319="OK",_xlfn.NUMBERVALUE(Plantilla!BK330),"")</f>
        <v/>
      </c>
      <c r="BN319" s="4" t="str">
        <f>IF($C319="OK",_xlfn.NUMBERVALUE(Plantilla!BL330),"")</f>
        <v/>
      </c>
      <c r="BO319" s="6" t="str">
        <f>IF($C319="OK",_xlfn.NUMBERVALUE(Plantilla!BM330),"")</f>
        <v/>
      </c>
      <c r="BP319" s="4" t="str">
        <f>IF($C319="OK",_xlfn.NUMBERVALUE(Plantilla!BN330),"")</f>
        <v/>
      </c>
      <c r="BQ319" s="6" t="str">
        <f>IF($C319="OK",_xlfn.NUMBERVALUE(Plantilla!BO330),"")</f>
        <v/>
      </c>
      <c r="BR319" s="4" t="str">
        <f>IF($C319="OK",_xlfn.NUMBERVALUE(Plantilla!BP330),"")</f>
        <v/>
      </c>
      <c r="BS319" s="6" t="str">
        <f>IF($C319="OK",_xlfn.NUMBERVALUE(Plantilla!BQ330),"")</f>
        <v/>
      </c>
      <c r="BT319" s="4" t="str">
        <f>IF($C319="OK",_xlfn.NUMBERVALUE(Plantilla!BR330),"")</f>
        <v/>
      </c>
      <c r="BU319" s="6" t="str">
        <f>IF($C319="OK",_xlfn.NUMBERVALUE(Plantilla!BS330),"")</f>
        <v/>
      </c>
      <c r="BV319" s="6" t="str">
        <f>IF($C319="OK",_xlfn.NUMBERVALUE(Plantilla!BT330),"")</f>
        <v/>
      </c>
      <c r="BW319" s="6" t="str">
        <f>IF($C319="OK",_xlfn.NUMBERVALUE(Plantilla!BU330),"")</f>
        <v/>
      </c>
      <c r="BX319" s="6" t="str">
        <f>IF($C319="OK",_xlfn.NUMBERVALUE(Plantilla!BV330),"")</f>
        <v/>
      </c>
      <c r="BY319" s="6" t="str">
        <f>IF($C319="OK",_xlfn.NUMBERVALUE(Plantilla!BW330),"")</f>
        <v/>
      </c>
      <c r="BZ319" s="6" t="str">
        <f>IF($C319="OK",_xlfn.NUMBERVALUE(Plantilla!BX330),"")</f>
        <v/>
      </c>
      <c r="CA319" s="6" t="str">
        <f>IF($C319="OK",_xlfn.NUMBERVALUE(Plantilla!BY330),"")</f>
        <v/>
      </c>
      <c r="CB319" s="6" t="str">
        <f>IF($C319="OK",_xlfn.NUMBERVALUE(Plantilla!BZ330),"")</f>
        <v/>
      </c>
      <c r="CC319" s="6" t="str">
        <f>IF($C319="OK",_xlfn.NUMBERVALUE(Plantilla!CA330),"")</f>
        <v/>
      </c>
      <c r="CD319" s="6" t="str">
        <f>IF($C319="OK",_xlfn.NUMBERVALUE(Plantilla!CB330),"")</f>
        <v/>
      </c>
      <c r="CE319" s="6" t="str">
        <f>IF($C319="OK",_xlfn.NUMBERVALUE(Plantilla!CC330),"")</f>
        <v/>
      </c>
      <c r="CF319" s="4" t="str">
        <f>IF($C319="OK",_xlfn.NUMBERVALUE(Plantilla!CD330),"")</f>
        <v/>
      </c>
      <c r="CG319" s="6" t="str">
        <f>IF($C319="OK",_xlfn.NUMBERVALUE(Plantilla!CE330),"")</f>
        <v/>
      </c>
      <c r="CH319" s="6" t="str">
        <f>IF($C319="OK",_xlfn.NUMBERVALUE(Plantilla!CF330),"")</f>
        <v/>
      </c>
      <c r="CI319" s="6" t="str">
        <f>IF($C319="OK",_xlfn.NUMBERVALUE(Plantilla!CG330),"")</f>
        <v/>
      </c>
      <c r="CJ319" s="6" t="str">
        <f>IF($C319="OK",_xlfn.NUMBERVALUE(Plantilla!CH330),"")</f>
        <v/>
      </c>
      <c r="CK319" s="6" t="str">
        <f>IF($C319="OK",_xlfn.NUMBERVALUE(Plantilla!CI330),"")</f>
        <v/>
      </c>
      <c r="CL319" s="6" t="str">
        <f>IF($C319="OK",_xlfn.NUMBERVALUE(Plantilla!CJ330),"")</f>
        <v/>
      </c>
      <c r="CM319" t="str">
        <f>IF($C319="OK",TEXT(Plantilla!CK330,"#"),"")</f>
        <v/>
      </c>
      <c r="CN319" s="6" t="str">
        <f>IF($C319="OK",_xlfn.NUMBERVALUE(Plantilla!CL330),"")</f>
        <v/>
      </c>
      <c r="CO319" s="6" t="str">
        <f>IF($C319="OK",_xlfn.NUMBERVALUE(Plantilla!CM330),"")</f>
        <v/>
      </c>
      <c r="CP319" s="110" t="str">
        <f>IF($C319="OK",_xlfn.NUMBERVALUE(Plantilla!CN330),"")</f>
        <v/>
      </c>
      <c r="CQ319" s="6" t="str">
        <f>IF($C319="OK",_xlfn.NUMBERVALUE(Plantilla!CO330),"")</f>
        <v/>
      </c>
      <c r="CR319" s="109" t="str">
        <f>IF($C319="OK",_xlfn.NUMBERVALUE(Plantilla!CP330),"")</f>
        <v/>
      </c>
      <c r="CS319" s="110" t="str">
        <f>IF($C319="OK",_xlfn.NUMBERVALUE(Plantilla!CQ330),"")</f>
        <v/>
      </c>
      <c r="CT319" s="6" t="str">
        <f>IF($C319="OK",_xlfn.NUMBERVALUE(Plantilla!CR330),"")</f>
        <v/>
      </c>
      <c r="CU319" s="109" t="str">
        <f>IF($C319="OK",_xlfn.NUMBERVALUE(Plantilla!CS330),"")</f>
        <v/>
      </c>
      <c r="CV319" s="110" t="str">
        <f>IF($C319="OK",_xlfn.NUMBERVALUE(Plantilla!CT330),"")</f>
        <v/>
      </c>
      <c r="CW319" s="6" t="str">
        <f>IF($C319="OK",_xlfn.NUMBERVALUE(Plantilla!CU330),"")</f>
        <v/>
      </c>
      <c r="CX319" s="82" t="str">
        <f>IF($C319="OK",_xlfn.NUMBERVALUE(Plantilla!CV330),"")</f>
        <v/>
      </c>
      <c r="CY319" s="6" t="str">
        <f>IF($C319="OK",_xlfn.NUMBERVALUE(Plantilla!CW330),"")</f>
        <v/>
      </c>
      <c r="CZ319" s="82" t="str">
        <f>IF($C319="OK",_xlfn.NUMBERVALUE(Plantilla!CX330),"")</f>
        <v/>
      </c>
      <c r="DA319" s="6" t="str">
        <f>IF($C319="OK",_xlfn.NUMBERVALUE(Plantilla!CY330),"")</f>
        <v/>
      </c>
      <c r="DB319" s="109" t="str">
        <f>IF($C319="OK",_xlfn.NUMBERVALUE(Plantilla!CZ330),"")</f>
        <v/>
      </c>
      <c r="DC319" s="6" t="str">
        <f>IF($C319="OK",_xlfn.NUMBERVALUE(Plantilla!DA330),"")</f>
        <v/>
      </c>
      <c r="DD319" s="6" t="str">
        <f>IF($C319="OK",TEXT(Plantilla!DB330,"#"),"")</f>
        <v/>
      </c>
      <c r="DE319" s="6" t="str">
        <f>IF($C319="OK",_xlfn.NUMBERVALUE(Plantilla!DC330),"")</f>
        <v/>
      </c>
      <c r="DF319" s="4" t="str">
        <f>IF($C319="OK",_xlfn.NUMBERVALUE(Plantilla!DD330),"")</f>
        <v/>
      </c>
      <c r="DG319" s="6" t="str">
        <f>IF($C319="OK",_xlfn.NUMBERVALUE(Plantilla!DE330),"")</f>
        <v/>
      </c>
      <c r="DH319" s="6" t="str">
        <f>IF($C319="OK",_xlfn.NUMBERVALUE(Plantilla!DF330),"")</f>
        <v/>
      </c>
      <c r="DI319" s="6" t="str">
        <f>IF($C319="OK",_xlfn.NUMBERVALUE(Plantilla!DG330),"")</f>
        <v/>
      </c>
      <c r="DJ319" s="6" t="str">
        <f>IF($C319="OK",_xlfn.NUMBERVALUE(Plantilla!DH330),"")</f>
        <v/>
      </c>
      <c r="DK319" s="6" t="str">
        <f>IF($C319="OK",_xlfn.NUMBERVALUE(Plantilla!DI330),"")</f>
        <v/>
      </c>
      <c r="DL319" s="6" t="str">
        <f>IF($C319="OK",_xlfn.NUMBERVALUE(Plantilla!DJ330),"")</f>
        <v/>
      </c>
      <c r="DM319" s="6" t="str">
        <f>IF($C319="OK",_xlfn.NUMBERVALUE(Plantilla!DK330),"")</f>
        <v/>
      </c>
      <c r="DN319" s="6" t="str">
        <f>IF($C319="OK",_xlfn.NUMBERVALUE(Plantilla!DL330),"")</f>
        <v/>
      </c>
      <c r="DO319" s="6" t="str">
        <f>IF($C319="OK",_xlfn.NUMBERVALUE(Plantilla!DM330),"")</f>
        <v/>
      </c>
      <c r="DP319" s="6" t="str">
        <f>IF($C319="OK",_xlfn.NUMBERVALUE(Plantilla!DN330),"")</f>
        <v/>
      </c>
      <c r="DQ319" s="6" t="str">
        <f>IF($C319="OK",_xlfn.NUMBERVALUE(Plantilla!DO330),"")</f>
        <v/>
      </c>
      <c r="DR319" s="6" t="str">
        <f>IF($C319="OK",_xlfn.NUMBERVALUE(Plantilla!DP330),"")</f>
        <v/>
      </c>
      <c r="DS319" t="str">
        <f>IF($C319="OK",TEXT(Plantilla!DR330,"#"),"")</f>
        <v/>
      </c>
      <c r="DT319" s="6"/>
    </row>
    <row r="320" spans="1:124" x14ac:dyDescent="0.25">
      <c r="A320" t="str">
        <f>IF(Plantilla!$I$6="¡Perfecto!, Guarda el archivo y adjúntalo a tu interfaz de Nómina Electrónica","OK","Error")</f>
        <v>OK</v>
      </c>
      <c r="B320" t="str">
        <f>IF(Plantilla!$I$6="¡Perfecto!, Guarda el archivo y adjúntalo a tu interfaz de Nómina Electrónica",MID(Plantilla!$D$2,SEARCH("V",Plantilla!$D$2),10),"")</f>
        <v>V2.0</v>
      </c>
      <c r="C320" t="str">
        <f>Plantilla!C331</f>
        <v/>
      </c>
      <c r="D320" t="str">
        <f>IF($C320="OK",Plantilla!B331,"")</f>
        <v/>
      </c>
      <c r="E320" t="str">
        <f>IF($C320="OK",
   VLOOKUP(Plantilla!$E$4,'Tablas '!$AP$4:$AT$6,5,FALSE),
"")</f>
        <v/>
      </c>
      <c r="F320" t="str">
        <f>IF($C320="OK",TEXT(Plantilla!D331,"#"),"")</f>
        <v/>
      </c>
      <c r="G320" t="str">
        <f>IF($C320="OK",
   VLOOKUP(Plantilla!E331,'Tablas '!$B$4:$C$14,2,FALSE),
"")</f>
        <v/>
      </c>
      <c r="H320" t="str">
        <f>IF($C320="OK",TEXT(Plantilla!F331,"#"),"")</f>
        <v/>
      </c>
      <c r="I320" t="str">
        <f>IF($C320="OK",TEXT(Plantilla!G331,"#"),"")</f>
        <v/>
      </c>
      <c r="J320" t="str">
        <f>IF($C320="OK",TEXT(Plantilla!H331,"#"),"")</f>
        <v/>
      </c>
      <c r="K320" t="str">
        <f>IF($C320="OK",TEXT(Plantilla!I331,"#"),"")</f>
        <v/>
      </c>
      <c r="L320" t="str">
        <f>IF($C320="OK",TEXT(Plantilla!J331,"#"),"")</f>
        <v/>
      </c>
      <c r="M320" t="str">
        <f>IF($C320="OK",TEXT(Plantilla!K331,"#"),"")</f>
        <v/>
      </c>
      <c r="N320" t="str">
        <f>IF($C320="OK",
   CONCATENATE(YEAR(Plantilla!L331),"-",TEXT(MONTH(Plantilla!L331),"00"),"-",TEXT(DAY(Plantilla!L331),"00")),
"")</f>
        <v/>
      </c>
      <c r="O320" t="str">
        <f>IF($C320="OK",_xlfn.NUMBERVALUE(Plantilla!M331),"")</f>
        <v/>
      </c>
      <c r="P320" t="str">
        <f>IF($C320="OK",
   IF(Plantilla!N331&lt;&gt;"",
      CONCATENATE(YEAR(Plantilla!N331),"-",TEXT(MONTH(Plantilla!N331),"00"),"-",TEXT(DAY(Plantilla!N331),"00")),
   ""),
"")</f>
        <v/>
      </c>
      <c r="Q320" t="str">
        <f>IF($C320="OK",
   VLOOKUP(Plantilla!O331,'Tablas '!$E$4:$F$19,2,FALSE),
"")</f>
        <v/>
      </c>
      <c r="R320" t="str">
        <f>IF($C320="OK",
   VLOOKUP(Plantilla!P331,'Tablas '!$H$4:$I$5,2,FALSE),
"")</f>
        <v/>
      </c>
      <c r="S320" t="str">
        <f>IF($C320="OK",
   VLOOKUP(Plantilla!Q331,'Tablas '!$K$4:$L$8,2,FALSE),
"")</f>
        <v/>
      </c>
      <c r="T320" t="str">
        <f>IF($C320="OK",
   VLOOKUP(Plantilla!R331,'Tablas '!$AE$4:$AF$6,2,FALSE),
"")</f>
        <v/>
      </c>
      <c r="U320" t="str">
        <f>IF($C320="OK",
   VLOOKUP(Plantilla!S331,'Tablas '!$AE$4:$AF$6,2,FALSE),
"")</f>
        <v/>
      </c>
      <c r="V320" t="str">
        <f>IF($C320="OK",TEXT(Plantilla!T331,"#"),"")</f>
        <v/>
      </c>
      <c r="W320" s="84" t="str">
        <f>IF($C320="OK",
   VLOOKUP(Plantilla!U331,'Tablas '!$AM$4:$AN$1126,2,FALSE),
"")</f>
        <v/>
      </c>
      <c r="X320" t="str">
        <f>IF($C320="OK",TEXT(Plantilla!V331,"#"),"")</f>
        <v/>
      </c>
      <c r="Y320" t="str">
        <f>IF($C320="OK",
   CONCATENATE(YEAR(Plantilla!W331),"-",TEXT(MONTH(Plantilla!W331),"00"),"-",TEXT(DAY(Plantilla!W331),"00")),
"")</f>
        <v/>
      </c>
      <c r="Z320" t="str">
        <f>IF($C320="OK",
   CONCATENATE(YEAR(Plantilla!X331),"-",TEXT(MONTH(Plantilla!X331),"00"),"-",TEXT(DAY(Plantilla!X331),"00")),
"")</f>
        <v/>
      </c>
      <c r="AA320" t="str">
        <f>IF($C320="OK",
   TEXT(VLOOKUP(Plantilla!Y331,'Tablas '!$Q$4:$R$9,2,FALSE),"#"),
"")</f>
        <v/>
      </c>
      <c r="AB320" t="str">
        <f>IF($C320="OK",
   CONCATENATE(YEAR(Plantilla!Z331),"-",TEXT(MONTH(Plantilla!Z331),"00"),"-",TEXT(DAY(Plantilla!Z331),"00")),
"")</f>
        <v/>
      </c>
      <c r="AC320" t="str">
        <f>IF($C320="OK",
   TEXT(VLOOKUP(Plantilla!AA331,'Tablas '!$T$4:$U$13,2,FALSE),"#"),
"")</f>
        <v/>
      </c>
      <c r="AD320" t="str">
        <f>IF($C320="OK",TEXT(Plantilla!AB331,"#"),"")</f>
        <v/>
      </c>
      <c r="AE320" t="str">
        <f>IF($C320="OK",
   IF(Plantilla!AC331&lt;&gt;"",
      TEXT(VLOOKUP(Plantilla!AC331,'Tablas '!$W$4:$X$7,2,FALSE),"#"),
   ""),
"")</f>
        <v/>
      </c>
      <c r="AF320" t="str">
        <f>IF($C320="OK",TEXT(Plantilla!AD331,"#"),"")</f>
        <v/>
      </c>
      <c r="AG320" s="6" t="str">
        <f>IF($C320="OK",_xlfn.NUMBERVALUE(Plantilla!AE331),"")</f>
        <v/>
      </c>
      <c r="AH320" s="4" t="str">
        <f>IF($C320="OK",_xlfn.NUMBERVALUE(Plantilla!AF331),"")</f>
        <v/>
      </c>
      <c r="AI320" s="6" t="str">
        <f>IF($C320="OK",_xlfn.NUMBERVALUE(Plantilla!AG331),"")</f>
        <v/>
      </c>
      <c r="AJ320" s="6" t="str">
        <f>IF($C320="OK",_xlfn.NUMBERVALUE(Plantilla!AH331),"")</f>
        <v/>
      </c>
      <c r="AK320" s="6" t="str">
        <f>IF($C320="OK",_xlfn.NUMBERVALUE(Plantilla!AI331),"")</f>
        <v/>
      </c>
      <c r="AL320" s="6" t="str">
        <f>IF($C320="OK",_xlfn.NUMBERVALUE(Plantilla!AJ331),"")</f>
        <v/>
      </c>
      <c r="AM320" s="4" t="str">
        <f>IF($C320="OK",_xlfn.NUMBERVALUE(Plantilla!AK331),"")</f>
        <v/>
      </c>
      <c r="AN320" s="6" t="str">
        <f>IF($C320="OK",_xlfn.NUMBERVALUE(Plantilla!AL331),"")</f>
        <v/>
      </c>
      <c r="AO320" s="4" t="str">
        <f>IF($C320="OK",_xlfn.NUMBERVALUE(Plantilla!AM331),"")</f>
        <v/>
      </c>
      <c r="AP320" s="6" t="str">
        <f>IF($C320="OK",_xlfn.NUMBERVALUE(Plantilla!AN331),"")</f>
        <v/>
      </c>
      <c r="AQ320" s="4" t="str">
        <f>IF($C320="OK",_xlfn.NUMBERVALUE(Plantilla!AO331),"")</f>
        <v/>
      </c>
      <c r="AR320" s="6" t="str">
        <f>IF($C320="OK",_xlfn.NUMBERVALUE(Plantilla!AP331),"")</f>
        <v/>
      </c>
      <c r="AS320" s="4" t="str">
        <f>IF($C320="OK",_xlfn.NUMBERVALUE(Plantilla!AQ331),"")</f>
        <v/>
      </c>
      <c r="AT320" s="6" t="str">
        <f>IF($C320="OK",_xlfn.NUMBERVALUE(Plantilla!AR331),"")</f>
        <v/>
      </c>
      <c r="AU320" s="4" t="str">
        <f>IF($C320="OK",_xlfn.NUMBERVALUE(Plantilla!AS331),"")</f>
        <v/>
      </c>
      <c r="AV320" s="6" t="str">
        <f>IF($C320="OK",_xlfn.NUMBERVALUE(Plantilla!AT331),"")</f>
        <v/>
      </c>
      <c r="AW320" s="4" t="str">
        <f>IF($C320="OK",_xlfn.NUMBERVALUE(Plantilla!AU331),"")</f>
        <v/>
      </c>
      <c r="AX320" s="6" t="str">
        <f>IF($C320="OK",_xlfn.NUMBERVALUE(Plantilla!AV331),"")</f>
        <v/>
      </c>
      <c r="AY320" s="4" t="str">
        <f>IF($C320="OK",_xlfn.NUMBERVALUE(Plantilla!AW331),"")</f>
        <v/>
      </c>
      <c r="AZ320" s="6" t="str">
        <f>IF($C320="OK",_xlfn.NUMBERVALUE(Plantilla!AX331),"")</f>
        <v/>
      </c>
      <c r="BA320" t="str">
        <f>IF($C320="OK",_xlfn.NUMBERVALUE(Plantilla!AY331),"")</f>
        <v/>
      </c>
      <c r="BB320" t="str">
        <f>IF($C320="OK",_xlfn.NUMBERVALUE(Plantilla!AZ331),"")</f>
        <v/>
      </c>
      <c r="BC320" s="4" t="str">
        <f>IF($C320="OK",_xlfn.NUMBERVALUE(Plantilla!BA331),"")</f>
        <v/>
      </c>
      <c r="BD320" s="6" t="str">
        <f>IF($C320="OK",_xlfn.NUMBERVALUE(Plantilla!BB331),"")</f>
        <v/>
      </c>
      <c r="BE320" s="4" t="str">
        <f>IF($C320="OK",_xlfn.NUMBERVALUE(Plantilla!BC331),"")</f>
        <v/>
      </c>
      <c r="BF320" s="6" t="str">
        <f>IF($C320="OK",_xlfn.NUMBERVALUE(Plantilla!BD331),"")</f>
        <v/>
      </c>
      <c r="BG320" s="4" t="str">
        <f>IF($C320="OK",_xlfn.NUMBERVALUE(Plantilla!BE331),"")</f>
        <v/>
      </c>
      <c r="BH320" s="6" t="str">
        <f>IF($C320="OK",_xlfn.NUMBERVALUE(Plantilla!BF331),"")</f>
        <v/>
      </c>
      <c r="BI320" s="110" t="str">
        <f>IF($C320="OK",_xlfn.NUMBERVALUE(Plantilla!BG331),"")</f>
        <v/>
      </c>
      <c r="BJ320" s="6" t="str">
        <f>IF($C320="OK",_xlfn.NUMBERVALUE(Plantilla!BH331),"")</f>
        <v/>
      </c>
      <c r="BK320" s="109" t="str">
        <f>IF($C320="OK",_xlfn.NUMBERVALUE(Plantilla!BI331),"")</f>
        <v/>
      </c>
      <c r="BL320" s="6" t="str">
        <f>IF($C320="OK",
   IF(Plantilla!BJ331&lt;&gt;"",
      TEXT(VLOOKUP(Plantilla!BJ331,'Tablas '!$Z$4:$AA$6,2,FALSE),"#"),
   ""),
"")</f>
        <v/>
      </c>
      <c r="BM320" s="4" t="str">
        <f>IF($C320="OK",_xlfn.NUMBERVALUE(Plantilla!BK331),"")</f>
        <v/>
      </c>
      <c r="BN320" s="4" t="str">
        <f>IF($C320="OK",_xlfn.NUMBERVALUE(Plantilla!BL331),"")</f>
        <v/>
      </c>
      <c r="BO320" s="6" t="str">
        <f>IF($C320="OK",_xlfn.NUMBERVALUE(Plantilla!BM331),"")</f>
        <v/>
      </c>
      <c r="BP320" s="4" t="str">
        <f>IF($C320="OK",_xlfn.NUMBERVALUE(Plantilla!BN331),"")</f>
        <v/>
      </c>
      <c r="BQ320" s="6" t="str">
        <f>IF($C320="OK",_xlfn.NUMBERVALUE(Plantilla!BO331),"")</f>
        <v/>
      </c>
      <c r="BR320" s="4" t="str">
        <f>IF($C320="OK",_xlfn.NUMBERVALUE(Plantilla!BP331),"")</f>
        <v/>
      </c>
      <c r="BS320" s="6" t="str">
        <f>IF($C320="OK",_xlfn.NUMBERVALUE(Plantilla!BQ331),"")</f>
        <v/>
      </c>
      <c r="BT320" s="4" t="str">
        <f>IF($C320="OK",_xlfn.NUMBERVALUE(Plantilla!BR331),"")</f>
        <v/>
      </c>
      <c r="BU320" s="6" t="str">
        <f>IF($C320="OK",_xlfn.NUMBERVALUE(Plantilla!BS331),"")</f>
        <v/>
      </c>
      <c r="BV320" s="6" t="str">
        <f>IF($C320="OK",_xlfn.NUMBERVALUE(Plantilla!BT331),"")</f>
        <v/>
      </c>
      <c r="BW320" s="6" t="str">
        <f>IF($C320="OK",_xlfn.NUMBERVALUE(Plantilla!BU331),"")</f>
        <v/>
      </c>
      <c r="BX320" s="6" t="str">
        <f>IF($C320="OK",_xlfn.NUMBERVALUE(Plantilla!BV331),"")</f>
        <v/>
      </c>
      <c r="BY320" s="6" t="str">
        <f>IF($C320="OK",_xlfn.NUMBERVALUE(Plantilla!BW331),"")</f>
        <v/>
      </c>
      <c r="BZ320" s="6" t="str">
        <f>IF($C320="OK",_xlfn.NUMBERVALUE(Plantilla!BX331),"")</f>
        <v/>
      </c>
      <c r="CA320" s="6" t="str">
        <f>IF($C320="OK",_xlfn.NUMBERVALUE(Plantilla!BY331),"")</f>
        <v/>
      </c>
      <c r="CB320" s="6" t="str">
        <f>IF($C320="OK",_xlfn.NUMBERVALUE(Plantilla!BZ331),"")</f>
        <v/>
      </c>
      <c r="CC320" s="6" t="str">
        <f>IF($C320="OK",_xlfn.NUMBERVALUE(Plantilla!CA331),"")</f>
        <v/>
      </c>
      <c r="CD320" s="6" t="str">
        <f>IF($C320="OK",_xlfn.NUMBERVALUE(Plantilla!CB331),"")</f>
        <v/>
      </c>
      <c r="CE320" s="6" t="str">
        <f>IF($C320="OK",_xlfn.NUMBERVALUE(Plantilla!CC331),"")</f>
        <v/>
      </c>
      <c r="CF320" s="4" t="str">
        <f>IF($C320="OK",_xlfn.NUMBERVALUE(Plantilla!CD331),"")</f>
        <v/>
      </c>
      <c r="CG320" s="6" t="str">
        <f>IF($C320="OK",_xlfn.NUMBERVALUE(Plantilla!CE331),"")</f>
        <v/>
      </c>
      <c r="CH320" s="6" t="str">
        <f>IF($C320="OK",_xlfn.NUMBERVALUE(Plantilla!CF331),"")</f>
        <v/>
      </c>
      <c r="CI320" s="6" t="str">
        <f>IF($C320="OK",_xlfn.NUMBERVALUE(Plantilla!CG331),"")</f>
        <v/>
      </c>
      <c r="CJ320" s="6" t="str">
        <f>IF($C320="OK",_xlfn.NUMBERVALUE(Plantilla!CH331),"")</f>
        <v/>
      </c>
      <c r="CK320" s="6" t="str">
        <f>IF($C320="OK",_xlfn.NUMBERVALUE(Plantilla!CI331),"")</f>
        <v/>
      </c>
      <c r="CL320" s="6" t="str">
        <f>IF($C320="OK",_xlfn.NUMBERVALUE(Plantilla!CJ331),"")</f>
        <v/>
      </c>
      <c r="CM320" t="str">
        <f>IF($C320="OK",TEXT(Plantilla!CK331,"#"),"")</f>
        <v/>
      </c>
      <c r="CN320" s="6" t="str">
        <f>IF($C320="OK",_xlfn.NUMBERVALUE(Plantilla!CL331),"")</f>
        <v/>
      </c>
      <c r="CO320" s="6" t="str">
        <f>IF($C320="OK",_xlfn.NUMBERVALUE(Plantilla!CM331),"")</f>
        <v/>
      </c>
      <c r="CP320" s="110" t="str">
        <f>IF($C320="OK",_xlfn.NUMBERVALUE(Plantilla!CN331),"")</f>
        <v/>
      </c>
      <c r="CQ320" s="6" t="str">
        <f>IF($C320="OK",_xlfn.NUMBERVALUE(Plantilla!CO331),"")</f>
        <v/>
      </c>
      <c r="CR320" s="109" t="str">
        <f>IF($C320="OK",_xlfn.NUMBERVALUE(Plantilla!CP331),"")</f>
        <v/>
      </c>
      <c r="CS320" s="110" t="str">
        <f>IF($C320="OK",_xlfn.NUMBERVALUE(Plantilla!CQ331),"")</f>
        <v/>
      </c>
      <c r="CT320" s="6" t="str">
        <f>IF($C320="OK",_xlfn.NUMBERVALUE(Plantilla!CR331),"")</f>
        <v/>
      </c>
      <c r="CU320" s="109" t="str">
        <f>IF($C320="OK",_xlfn.NUMBERVALUE(Plantilla!CS331),"")</f>
        <v/>
      </c>
      <c r="CV320" s="110" t="str">
        <f>IF($C320="OK",_xlfn.NUMBERVALUE(Plantilla!CT331),"")</f>
        <v/>
      </c>
      <c r="CW320" s="6" t="str">
        <f>IF($C320="OK",_xlfn.NUMBERVALUE(Plantilla!CU331),"")</f>
        <v/>
      </c>
      <c r="CX320" s="82" t="str">
        <f>IF($C320="OK",_xlfn.NUMBERVALUE(Plantilla!CV331),"")</f>
        <v/>
      </c>
      <c r="CY320" s="6" t="str">
        <f>IF($C320="OK",_xlfn.NUMBERVALUE(Plantilla!CW331),"")</f>
        <v/>
      </c>
      <c r="CZ320" s="82" t="str">
        <f>IF($C320="OK",_xlfn.NUMBERVALUE(Plantilla!CX331),"")</f>
        <v/>
      </c>
      <c r="DA320" s="6" t="str">
        <f>IF($C320="OK",_xlfn.NUMBERVALUE(Plantilla!CY331),"")</f>
        <v/>
      </c>
      <c r="DB320" s="109" t="str">
        <f>IF($C320="OK",_xlfn.NUMBERVALUE(Plantilla!CZ331),"")</f>
        <v/>
      </c>
      <c r="DC320" s="6" t="str">
        <f>IF($C320="OK",_xlfn.NUMBERVALUE(Plantilla!DA331),"")</f>
        <v/>
      </c>
      <c r="DD320" s="6" t="str">
        <f>IF($C320="OK",TEXT(Plantilla!DB331,"#"),"")</f>
        <v/>
      </c>
      <c r="DE320" s="6" t="str">
        <f>IF($C320="OK",_xlfn.NUMBERVALUE(Plantilla!DC331),"")</f>
        <v/>
      </c>
      <c r="DF320" s="4" t="str">
        <f>IF($C320="OK",_xlfn.NUMBERVALUE(Plantilla!DD331),"")</f>
        <v/>
      </c>
      <c r="DG320" s="6" t="str">
        <f>IF($C320="OK",_xlfn.NUMBERVALUE(Plantilla!DE331),"")</f>
        <v/>
      </c>
      <c r="DH320" s="6" t="str">
        <f>IF($C320="OK",_xlfn.NUMBERVALUE(Plantilla!DF331),"")</f>
        <v/>
      </c>
      <c r="DI320" s="6" t="str">
        <f>IF($C320="OK",_xlfn.NUMBERVALUE(Plantilla!DG331),"")</f>
        <v/>
      </c>
      <c r="DJ320" s="6" t="str">
        <f>IF($C320="OK",_xlfn.NUMBERVALUE(Plantilla!DH331),"")</f>
        <v/>
      </c>
      <c r="DK320" s="6" t="str">
        <f>IF($C320="OK",_xlfn.NUMBERVALUE(Plantilla!DI331),"")</f>
        <v/>
      </c>
      <c r="DL320" s="6" t="str">
        <f>IF($C320="OK",_xlfn.NUMBERVALUE(Plantilla!DJ331),"")</f>
        <v/>
      </c>
      <c r="DM320" s="6" t="str">
        <f>IF($C320="OK",_xlfn.NUMBERVALUE(Plantilla!DK331),"")</f>
        <v/>
      </c>
      <c r="DN320" s="6" t="str">
        <f>IF($C320="OK",_xlfn.NUMBERVALUE(Plantilla!DL331),"")</f>
        <v/>
      </c>
      <c r="DO320" s="6" t="str">
        <f>IF($C320="OK",_xlfn.NUMBERVALUE(Plantilla!DM331),"")</f>
        <v/>
      </c>
      <c r="DP320" s="6" t="str">
        <f>IF($C320="OK",_xlfn.NUMBERVALUE(Plantilla!DN331),"")</f>
        <v/>
      </c>
      <c r="DQ320" s="6" t="str">
        <f>IF($C320="OK",_xlfn.NUMBERVALUE(Plantilla!DO331),"")</f>
        <v/>
      </c>
      <c r="DR320" s="6" t="str">
        <f>IF($C320="OK",_xlfn.NUMBERVALUE(Plantilla!DP331),"")</f>
        <v/>
      </c>
      <c r="DS320" t="str">
        <f>IF($C320="OK",TEXT(Plantilla!DR331,"#"),"")</f>
        <v/>
      </c>
      <c r="DT320" s="6"/>
    </row>
    <row r="321" spans="1:124" x14ac:dyDescent="0.25">
      <c r="A321" t="str">
        <f>IF(Plantilla!$I$6="¡Perfecto!, Guarda el archivo y adjúntalo a tu interfaz de Nómina Electrónica","OK","Error")</f>
        <v>OK</v>
      </c>
      <c r="B321" t="str">
        <f>IF(Plantilla!$I$6="¡Perfecto!, Guarda el archivo y adjúntalo a tu interfaz de Nómina Electrónica",MID(Plantilla!$D$2,SEARCH("V",Plantilla!$D$2),10),"")</f>
        <v>V2.0</v>
      </c>
      <c r="C321" t="str">
        <f>Plantilla!C332</f>
        <v/>
      </c>
      <c r="D321" t="str">
        <f>IF($C321="OK",Plantilla!B332,"")</f>
        <v/>
      </c>
      <c r="E321" t="str">
        <f>IF($C321="OK",
   VLOOKUP(Plantilla!$E$4,'Tablas '!$AP$4:$AT$6,5,FALSE),
"")</f>
        <v/>
      </c>
      <c r="F321" t="str">
        <f>IF($C321="OK",TEXT(Plantilla!D332,"#"),"")</f>
        <v/>
      </c>
      <c r="G321" t="str">
        <f>IF($C321="OK",
   VLOOKUP(Plantilla!E332,'Tablas '!$B$4:$C$14,2,FALSE),
"")</f>
        <v/>
      </c>
      <c r="H321" t="str">
        <f>IF($C321="OK",TEXT(Plantilla!F332,"#"),"")</f>
        <v/>
      </c>
      <c r="I321" t="str">
        <f>IF($C321="OK",TEXT(Plantilla!G332,"#"),"")</f>
        <v/>
      </c>
      <c r="J321" t="str">
        <f>IF($C321="OK",TEXT(Plantilla!H332,"#"),"")</f>
        <v/>
      </c>
      <c r="K321" t="str">
        <f>IF($C321="OK",TEXT(Plantilla!I332,"#"),"")</f>
        <v/>
      </c>
      <c r="L321" t="str">
        <f>IF($C321="OK",TEXT(Plantilla!J332,"#"),"")</f>
        <v/>
      </c>
      <c r="M321" t="str">
        <f>IF($C321="OK",TEXT(Plantilla!K332,"#"),"")</f>
        <v/>
      </c>
      <c r="N321" t="str">
        <f>IF($C321="OK",
   CONCATENATE(YEAR(Plantilla!L332),"-",TEXT(MONTH(Plantilla!L332),"00"),"-",TEXT(DAY(Plantilla!L332),"00")),
"")</f>
        <v/>
      </c>
      <c r="O321" t="str">
        <f>IF($C321="OK",_xlfn.NUMBERVALUE(Plantilla!M332),"")</f>
        <v/>
      </c>
      <c r="P321" t="str">
        <f>IF($C321="OK",
   IF(Plantilla!N332&lt;&gt;"",
      CONCATENATE(YEAR(Plantilla!N332),"-",TEXT(MONTH(Plantilla!N332),"00"),"-",TEXT(DAY(Plantilla!N332),"00")),
   ""),
"")</f>
        <v/>
      </c>
      <c r="Q321" t="str">
        <f>IF($C321="OK",
   VLOOKUP(Plantilla!O332,'Tablas '!$E$4:$F$19,2,FALSE),
"")</f>
        <v/>
      </c>
      <c r="R321" t="str">
        <f>IF($C321="OK",
   VLOOKUP(Plantilla!P332,'Tablas '!$H$4:$I$5,2,FALSE),
"")</f>
        <v/>
      </c>
      <c r="S321" t="str">
        <f>IF($C321="OK",
   VLOOKUP(Plantilla!Q332,'Tablas '!$K$4:$L$8,2,FALSE),
"")</f>
        <v/>
      </c>
      <c r="T321" t="str">
        <f>IF($C321="OK",
   VLOOKUP(Plantilla!R332,'Tablas '!$AE$4:$AF$6,2,FALSE),
"")</f>
        <v/>
      </c>
      <c r="U321" t="str">
        <f>IF($C321="OK",
   VLOOKUP(Plantilla!S332,'Tablas '!$AE$4:$AF$6,2,FALSE),
"")</f>
        <v/>
      </c>
      <c r="V321" t="str">
        <f>IF($C321="OK",TEXT(Plantilla!T332,"#"),"")</f>
        <v/>
      </c>
      <c r="W321" s="84" t="str">
        <f>IF($C321="OK",
   VLOOKUP(Plantilla!U332,'Tablas '!$AM$4:$AN$1126,2,FALSE),
"")</f>
        <v/>
      </c>
      <c r="X321" t="str">
        <f>IF($C321="OK",TEXT(Plantilla!V332,"#"),"")</f>
        <v/>
      </c>
      <c r="Y321" t="str">
        <f>IF($C321="OK",
   CONCATENATE(YEAR(Plantilla!W332),"-",TEXT(MONTH(Plantilla!W332),"00"),"-",TEXT(DAY(Plantilla!W332),"00")),
"")</f>
        <v/>
      </c>
      <c r="Z321" t="str">
        <f>IF($C321="OK",
   CONCATENATE(YEAR(Plantilla!X332),"-",TEXT(MONTH(Plantilla!X332),"00"),"-",TEXT(DAY(Plantilla!X332),"00")),
"")</f>
        <v/>
      </c>
      <c r="AA321" t="str">
        <f>IF($C321="OK",
   TEXT(VLOOKUP(Plantilla!Y332,'Tablas '!$Q$4:$R$9,2,FALSE),"#"),
"")</f>
        <v/>
      </c>
      <c r="AB321" t="str">
        <f>IF($C321="OK",
   CONCATENATE(YEAR(Plantilla!Z332),"-",TEXT(MONTH(Plantilla!Z332),"00"),"-",TEXT(DAY(Plantilla!Z332),"00")),
"")</f>
        <v/>
      </c>
      <c r="AC321" t="str">
        <f>IF($C321="OK",
   TEXT(VLOOKUP(Plantilla!AA332,'Tablas '!$T$4:$U$13,2,FALSE),"#"),
"")</f>
        <v/>
      </c>
      <c r="AD321" t="str">
        <f>IF($C321="OK",TEXT(Plantilla!AB332,"#"),"")</f>
        <v/>
      </c>
      <c r="AE321" t="str">
        <f>IF($C321="OK",
   IF(Plantilla!AC332&lt;&gt;"",
      TEXT(VLOOKUP(Plantilla!AC332,'Tablas '!$W$4:$X$7,2,FALSE),"#"),
   ""),
"")</f>
        <v/>
      </c>
      <c r="AF321" t="str">
        <f>IF($C321="OK",TEXT(Plantilla!AD332,"#"),"")</f>
        <v/>
      </c>
      <c r="AG321" s="6" t="str">
        <f>IF($C321="OK",_xlfn.NUMBERVALUE(Plantilla!AE332),"")</f>
        <v/>
      </c>
      <c r="AH321" s="4" t="str">
        <f>IF($C321="OK",_xlfn.NUMBERVALUE(Plantilla!AF332),"")</f>
        <v/>
      </c>
      <c r="AI321" s="6" t="str">
        <f>IF($C321="OK",_xlfn.NUMBERVALUE(Plantilla!AG332),"")</f>
        <v/>
      </c>
      <c r="AJ321" s="6" t="str">
        <f>IF($C321="OK",_xlfn.NUMBERVALUE(Plantilla!AH332),"")</f>
        <v/>
      </c>
      <c r="AK321" s="6" t="str">
        <f>IF($C321="OK",_xlfn.NUMBERVALUE(Plantilla!AI332),"")</f>
        <v/>
      </c>
      <c r="AL321" s="6" t="str">
        <f>IF($C321="OK",_xlfn.NUMBERVALUE(Plantilla!AJ332),"")</f>
        <v/>
      </c>
      <c r="AM321" s="4" t="str">
        <f>IF($C321="OK",_xlfn.NUMBERVALUE(Plantilla!AK332),"")</f>
        <v/>
      </c>
      <c r="AN321" s="6" t="str">
        <f>IF($C321="OK",_xlfn.NUMBERVALUE(Plantilla!AL332),"")</f>
        <v/>
      </c>
      <c r="AO321" s="4" t="str">
        <f>IF($C321="OK",_xlfn.NUMBERVALUE(Plantilla!AM332),"")</f>
        <v/>
      </c>
      <c r="AP321" s="6" t="str">
        <f>IF($C321="OK",_xlfn.NUMBERVALUE(Plantilla!AN332),"")</f>
        <v/>
      </c>
      <c r="AQ321" s="4" t="str">
        <f>IF($C321="OK",_xlfn.NUMBERVALUE(Plantilla!AO332),"")</f>
        <v/>
      </c>
      <c r="AR321" s="6" t="str">
        <f>IF($C321="OK",_xlfn.NUMBERVALUE(Plantilla!AP332),"")</f>
        <v/>
      </c>
      <c r="AS321" s="4" t="str">
        <f>IF($C321="OK",_xlfn.NUMBERVALUE(Plantilla!AQ332),"")</f>
        <v/>
      </c>
      <c r="AT321" s="6" t="str">
        <f>IF($C321="OK",_xlfn.NUMBERVALUE(Plantilla!AR332),"")</f>
        <v/>
      </c>
      <c r="AU321" s="4" t="str">
        <f>IF($C321="OK",_xlfn.NUMBERVALUE(Plantilla!AS332),"")</f>
        <v/>
      </c>
      <c r="AV321" s="6" t="str">
        <f>IF($C321="OK",_xlfn.NUMBERVALUE(Plantilla!AT332),"")</f>
        <v/>
      </c>
      <c r="AW321" s="4" t="str">
        <f>IF($C321="OK",_xlfn.NUMBERVALUE(Plantilla!AU332),"")</f>
        <v/>
      </c>
      <c r="AX321" s="6" t="str">
        <f>IF($C321="OK",_xlfn.NUMBERVALUE(Plantilla!AV332),"")</f>
        <v/>
      </c>
      <c r="AY321" s="4" t="str">
        <f>IF($C321="OK",_xlfn.NUMBERVALUE(Plantilla!AW332),"")</f>
        <v/>
      </c>
      <c r="AZ321" s="6" t="str">
        <f>IF($C321="OK",_xlfn.NUMBERVALUE(Plantilla!AX332),"")</f>
        <v/>
      </c>
      <c r="BA321" t="str">
        <f>IF($C321="OK",_xlfn.NUMBERVALUE(Plantilla!AY332),"")</f>
        <v/>
      </c>
      <c r="BB321" t="str">
        <f>IF($C321="OK",_xlfn.NUMBERVALUE(Plantilla!AZ332),"")</f>
        <v/>
      </c>
      <c r="BC321" s="4" t="str">
        <f>IF($C321="OK",_xlfn.NUMBERVALUE(Plantilla!BA332),"")</f>
        <v/>
      </c>
      <c r="BD321" s="6" t="str">
        <f>IF($C321="OK",_xlfn.NUMBERVALUE(Plantilla!BB332),"")</f>
        <v/>
      </c>
      <c r="BE321" s="4" t="str">
        <f>IF($C321="OK",_xlfn.NUMBERVALUE(Plantilla!BC332),"")</f>
        <v/>
      </c>
      <c r="BF321" s="6" t="str">
        <f>IF($C321="OK",_xlfn.NUMBERVALUE(Plantilla!BD332),"")</f>
        <v/>
      </c>
      <c r="BG321" s="4" t="str">
        <f>IF($C321="OK",_xlfn.NUMBERVALUE(Plantilla!BE332),"")</f>
        <v/>
      </c>
      <c r="BH321" s="6" t="str">
        <f>IF($C321="OK",_xlfn.NUMBERVALUE(Plantilla!BF332),"")</f>
        <v/>
      </c>
      <c r="BI321" s="110" t="str">
        <f>IF($C321="OK",_xlfn.NUMBERVALUE(Plantilla!BG332),"")</f>
        <v/>
      </c>
      <c r="BJ321" s="6" t="str">
        <f>IF($C321="OK",_xlfn.NUMBERVALUE(Plantilla!BH332),"")</f>
        <v/>
      </c>
      <c r="BK321" s="109" t="str">
        <f>IF($C321="OK",_xlfn.NUMBERVALUE(Plantilla!BI332),"")</f>
        <v/>
      </c>
      <c r="BL321" s="6" t="str">
        <f>IF($C321="OK",
   IF(Plantilla!BJ332&lt;&gt;"",
      TEXT(VLOOKUP(Plantilla!BJ332,'Tablas '!$Z$4:$AA$6,2,FALSE),"#"),
   ""),
"")</f>
        <v/>
      </c>
      <c r="BM321" s="4" t="str">
        <f>IF($C321="OK",_xlfn.NUMBERVALUE(Plantilla!BK332),"")</f>
        <v/>
      </c>
      <c r="BN321" s="4" t="str">
        <f>IF($C321="OK",_xlfn.NUMBERVALUE(Plantilla!BL332),"")</f>
        <v/>
      </c>
      <c r="BO321" s="6" t="str">
        <f>IF($C321="OK",_xlfn.NUMBERVALUE(Plantilla!BM332),"")</f>
        <v/>
      </c>
      <c r="BP321" s="4" t="str">
        <f>IF($C321="OK",_xlfn.NUMBERVALUE(Plantilla!BN332),"")</f>
        <v/>
      </c>
      <c r="BQ321" s="6" t="str">
        <f>IF($C321="OK",_xlfn.NUMBERVALUE(Plantilla!BO332),"")</f>
        <v/>
      </c>
      <c r="BR321" s="4" t="str">
        <f>IF($C321="OK",_xlfn.NUMBERVALUE(Plantilla!BP332),"")</f>
        <v/>
      </c>
      <c r="BS321" s="6" t="str">
        <f>IF($C321="OK",_xlfn.NUMBERVALUE(Plantilla!BQ332),"")</f>
        <v/>
      </c>
      <c r="BT321" s="4" t="str">
        <f>IF($C321="OK",_xlfn.NUMBERVALUE(Plantilla!BR332),"")</f>
        <v/>
      </c>
      <c r="BU321" s="6" t="str">
        <f>IF($C321="OK",_xlfn.NUMBERVALUE(Plantilla!BS332),"")</f>
        <v/>
      </c>
      <c r="BV321" s="6" t="str">
        <f>IF($C321="OK",_xlfn.NUMBERVALUE(Plantilla!BT332),"")</f>
        <v/>
      </c>
      <c r="BW321" s="6" t="str">
        <f>IF($C321="OK",_xlfn.NUMBERVALUE(Plantilla!BU332),"")</f>
        <v/>
      </c>
      <c r="BX321" s="6" t="str">
        <f>IF($C321="OK",_xlfn.NUMBERVALUE(Plantilla!BV332),"")</f>
        <v/>
      </c>
      <c r="BY321" s="6" t="str">
        <f>IF($C321="OK",_xlfn.NUMBERVALUE(Plantilla!BW332),"")</f>
        <v/>
      </c>
      <c r="BZ321" s="6" t="str">
        <f>IF($C321="OK",_xlfn.NUMBERVALUE(Plantilla!BX332),"")</f>
        <v/>
      </c>
      <c r="CA321" s="6" t="str">
        <f>IF($C321="OK",_xlfn.NUMBERVALUE(Plantilla!BY332),"")</f>
        <v/>
      </c>
      <c r="CB321" s="6" t="str">
        <f>IF($C321="OK",_xlfn.NUMBERVALUE(Plantilla!BZ332),"")</f>
        <v/>
      </c>
      <c r="CC321" s="6" t="str">
        <f>IF($C321="OK",_xlfn.NUMBERVALUE(Plantilla!CA332),"")</f>
        <v/>
      </c>
      <c r="CD321" s="6" t="str">
        <f>IF($C321="OK",_xlfn.NUMBERVALUE(Plantilla!CB332),"")</f>
        <v/>
      </c>
      <c r="CE321" s="6" t="str">
        <f>IF($C321="OK",_xlfn.NUMBERVALUE(Plantilla!CC332),"")</f>
        <v/>
      </c>
      <c r="CF321" s="4" t="str">
        <f>IF($C321="OK",_xlfn.NUMBERVALUE(Plantilla!CD332),"")</f>
        <v/>
      </c>
      <c r="CG321" s="6" t="str">
        <f>IF($C321="OK",_xlfn.NUMBERVALUE(Plantilla!CE332),"")</f>
        <v/>
      </c>
      <c r="CH321" s="6" t="str">
        <f>IF($C321="OK",_xlfn.NUMBERVALUE(Plantilla!CF332),"")</f>
        <v/>
      </c>
      <c r="CI321" s="6" t="str">
        <f>IF($C321="OK",_xlfn.NUMBERVALUE(Plantilla!CG332),"")</f>
        <v/>
      </c>
      <c r="CJ321" s="6" t="str">
        <f>IF($C321="OK",_xlfn.NUMBERVALUE(Plantilla!CH332),"")</f>
        <v/>
      </c>
      <c r="CK321" s="6" t="str">
        <f>IF($C321="OK",_xlfn.NUMBERVALUE(Plantilla!CI332),"")</f>
        <v/>
      </c>
      <c r="CL321" s="6" t="str">
        <f>IF($C321="OK",_xlfn.NUMBERVALUE(Plantilla!CJ332),"")</f>
        <v/>
      </c>
      <c r="CM321" t="str">
        <f>IF($C321="OK",TEXT(Plantilla!CK332,"#"),"")</f>
        <v/>
      </c>
      <c r="CN321" s="6" t="str">
        <f>IF($C321="OK",_xlfn.NUMBERVALUE(Plantilla!CL332),"")</f>
        <v/>
      </c>
      <c r="CO321" s="6" t="str">
        <f>IF($C321="OK",_xlfn.NUMBERVALUE(Plantilla!CM332),"")</f>
        <v/>
      </c>
      <c r="CP321" s="110" t="str">
        <f>IF($C321="OK",_xlfn.NUMBERVALUE(Plantilla!CN332),"")</f>
        <v/>
      </c>
      <c r="CQ321" s="6" t="str">
        <f>IF($C321="OK",_xlfn.NUMBERVALUE(Plantilla!CO332),"")</f>
        <v/>
      </c>
      <c r="CR321" s="109" t="str">
        <f>IF($C321="OK",_xlfn.NUMBERVALUE(Plantilla!CP332),"")</f>
        <v/>
      </c>
      <c r="CS321" s="110" t="str">
        <f>IF($C321="OK",_xlfn.NUMBERVALUE(Plantilla!CQ332),"")</f>
        <v/>
      </c>
      <c r="CT321" s="6" t="str">
        <f>IF($C321="OK",_xlfn.NUMBERVALUE(Plantilla!CR332),"")</f>
        <v/>
      </c>
      <c r="CU321" s="109" t="str">
        <f>IF($C321="OK",_xlfn.NUMBERVALUE(Plantilla!CS332),"")</f>
        <v/>
      </c>
      <c r="CV321" s="110" t="str">
        <f>IF($C321="OK",_xlfn.NUMBERVALUE(Plantilla!CT332),"")</f>
        <v/>
      </c>
      <c r="CW321" s="6" t="str">
        <f>IF($C321="OK",_xlfn.NUMBERVALUE(Plantilla!CU332),"")</f>
        <v/>
      </c>
      <c r="CX321" s="82" t="str">
        <f>IF($C321="OK",_xlfn.NUMBERVALUE(Plantilla!CV332),"")</f>
        <v/>
      </c>
      <c r="CY321" s="6" t="str">
        <f>IF($C321="OK",_xlfn.NUMBERVALUE(Plantilla!CW332),"")</f>
        <v/>
      </c>
      <c r="CZ321" s="82" t="str">
        <f>IF($C321="OK",_xlfn.NUMBERVALUE(Plantilla!CX332),"")</f>
        <v/>
      </c>
      <c r="DA321" s="6" t="str">
        <f>IF($C321="OK",_xlfn.NUMBERVALUE(Plantilla!CY332),"")</f>
        <v/>
      </c>
      <c r="DB321" s="109" t="str">
        <f>IF($C321="OK",_xlfn.NUMBERVALUE(Plantilla!CZ332),"")</f>
        <v/>
      </c>
      <c r="DC321" s="6" t="str">
        <f>IF($C321="OK",_xlfn.NUMBERVALUE(Plantilla!DA332),"")</f>
        <v/>
      </c>
      <c r="DD321" s="6" t="str">
        <f>IF($C321="OK",TEXT(Plantilla!DB332,"#"),"")</f>
        <v/>
      </c>
      <c r="DE321" s="6" t="str">
        <f>IF($C321="OK",_xlfn.NUMBERVALUE(Plantilla!DC332),"")</f>
        <v/>
      </c>
      <c r="DF321" s="4" t="str">
        <f>IF($C321="OK",_xlfn.NUMBERVALUE(Plantilla!DD332),"")</f>
        <v/>
      </c>
      <c r="DG321" s="6" t="str">
        <f>IF($C321="OK",_xlfn.NUMBERVALUE(Plantilla!DE332),"")</f>
        <v/>
      </c>
      <c r="DH321" s="6" t="str">
        <f>IF($C321="OK",_xlfn.NUMBERVALUE(Plantilla!DF332),"")</f>
        <v/>
      </c>
      <c r="DI321" s="6" t="str">
        <f>IF($C321="OK",_xlfn.NUMBERVALUE(Plantilla!DG332),"")</f>
        <v/>
      </c>
      <c r="DJ321" s="6" t="str">
        <f>IF($C321="OK",_xlfn.NUMBERVALUE(Plantilla!DH332),"")</f>
        <v/>
      </c>
      <c r="DK321" s="6" t="str">
        <f>IF($C321="OK",_xlfn.NUMBERVALUE(Plantilla!DI332),"")</f>
        <v/>
      </c>
      <c r="DL321" s="6" t="str">
        <f>IF($C321="OK",_xlfn.NUMBERVALUE(Plantilla!DJ332),"")</f>
        <v/>
      </c>
      <c r="DM321" s="6" t="str">
        <f>IF($C321="OK",_xlfn.NUMBERVALUE(Plantilla!DK332),"")</f>
        <v/>
      </c>
      <c r="DN321" s="6" t="str">
        <f>IF($C321="OK",_xlfn.NUMBERVALUE(Plantilla!DL332),"")</f>
        <v/>
      </c>
      <c r="DO321" s="6" t="str">
        <f>IF($C321="OK",_xlfn.NUMBERVALUE(Plantilla!DM332),"")</f>
        <v/>
      </c>
      <c r="DP321" s="6" t="str">
        <f>IF($C321="OK",_xlfn.NUMBERVALUE(Plantilla!DN332),"")</f>
        <v/>
      </c>
      <c r="DQ321" s="6" t="str">
        <f>IF($C321="OK",_xlfn.NUMBERVALUE(Plantilla!DO332),"")</f>
        <v/>
      </c>
      <c r="DR321" s="6" t="str">
        <f>IF($C321="OK",_xlfn.NUMBERVALUE(Plantilla!DP332),"")</f>
        <v/>
      </c>
      <c r="DS321" t="str">
        <f>IF($C321="OK",TEXT(Plantilla!DR332,"#"),"")</f>
        <v/>
      </c>
      <c r="DT321" s="6"/>
    </row>
    <row r="322" spans="1:124" x14ac:dyDescent="0.25">
      <c r="A322" t="str">
        <f>IF(Plantilla!$I$6="¡Perfecto!, Guarda el archivo y adjúntalo a tu interfaz de Nómina Electrónica","OK","Error")</f>
        <v>OK</v>
      </c>
      <c r="B322" t="str">
        <f>IF(Plantilla!$I$6="¡Perfecto!, Guarda el archivo y adjúntalo a tu interfaz de Nómina Electrónica",MID(Plantilla!$D$2,SEARCH("V",Plantilla!$D$2),10),"")</f>
        <v>V2.0</v>
      </c>
      <c r="C322" t="str">
        <f>Plantilla!C333</f>
        <v/>
      </c>
      <c r="D322" t="str">
        <f>IF($C322="OK",Plantilla!B333,"")</f>
        <v/>
      </c>
      <c r="E322" t="str">
        <f>IF($C322="OK",
   VLOOKUP(Plantilla!$E$4,'Tablas '!$AP$4:$AT$6,5,FALSE),
"")</f>
        <v/>
      </c>
      <c r="F322" t="str">
        <f>IF($C322="OK",TEXT(Plantilla!D333,"#"),"")</f>
        <v/>
      </c>
      <c r="G322" t="str">
        <f>IF($C322="OK",
   VLOOKUP(Plantilla!E333,'Tablas '!$B$4:$C$14,2,FALSE),
"")</f>
        <v/>
      </c>
      <c r="H322" t="str">
        <f>IF($C322="OK",TEXT(Plantilla!F333,"#"),"")</f>
        <v/>
      </c>
      <c r="I322" t="str">
        <f>IF($C322="OK",TEXT(Plantilla!G333,"#"),"")</f>
        <v/>
      </c>
      <c r="J322" t="str">
        <f>IF($C322="OK",TEXT(Plantilla!H333,"#"),"")</f>
        <v/>
      </c>
      <c r="K322" t="str">
        <f>IF($C322="OK",TEXT(Plantilla!I333,"#"),"")</f>
        <v/>
      </c>
      <c r="L322" t="str">
        <f>IF($C322="OK",TEXT(Plantilla!J333,"#"),"")</f>
        <v/>
      </c>
      <c r="M322" t="str">
        <f>IF($C322="OK",TEXT(Plantilla!K333,"#"),"")</f>
        <v/>
      </c>
      <c r="N322" t="str">
        <f>IF($C322="OK",
   CONCATENATE(YEAR(Plantilla!L333),"-",TEXT(MONTH(Plantilla!L333),"00"),"-",TEXT(DAY(Plantilla!L333),"00")),
"")</f>
        <v/>
      </c>
      <c r="O322" t="str">
        <f>IF($C322="OK",_xlfn.NUMBERVALUE(Plantilla!M333),"")</f>
        <v/>
      </c>
      <c r="P322" t="str">
        <f>IF($C322="OK",
   IF(Plantilla!N333&lt;&gt;"",
      CONCATENATE(YEAR(Plantilla!N333),"-",TEXT(MONTH(Plantilla!N333),"00"),"-",TEXT(DAY(Plantilla!N333),"00")),
   ""),
"")</f>
        <v/>
      </c>
      <c r="Q322" t="str">
        <f>IF($C322="OK",
   VLOOKUP(Plantilla!O333,'Tablas '!$E$4:$F$19,2,FALSE),
"")</f>
        <v/>
      </c>
      <c r="R322" t="str">
        <f>IF($C322="OK",
   VLOOKUP(Plantilla!P333,'Tablas '!$H$4:$I$5,2,FALSE),
"")</f>
        <v/>
      </c>
      <c r="S322" t="str">
        <f>IF($C322="OK",
   VLOOKUP(Plantilla!Q333,'Tablas '!$K$4:$L$8,2,FALSE),
"")</f>
        <v/>
      </c>
      <c r="T322" t="str">
        <f>IF($C322="OK",
   VLOOKUP(Plantilla!R333,'Tablas '!$AE$4:$AF$6,2,FALSE),
"")</f>
        <v/>
      </c>
      <c r="U322" t="str">
        <f>IF($C322="OK",
   VLOOKUP(Plantilla!S333,'Tablas '!$AE$4:$AF$6,2,FALSE),
"")</f>
        <v/>
      </c>
      <c r="V322" t="str">
        <f>IF($C322="OK",TEXT(Plantilla!T333,"#"),"")</f>
        <v/>
      </c>
      <c r="W322" s="84" t="str">
        <f>IF($C322="OK",
   VLOOKUP(Plantilla!U333,'Tablas '!$AM$4:$AN$1126,2,FALSE),
"")</f>
        <v/>
      </c>
      <c r="X322" t="str">
        <f>IF($C322="OK",TEXT(Plantilla!V333,"#"),"")</f>
        <v/>
      </c>
      <c r="Y322" t="str">
        <f>IF($C322="OK",
   CONCATENATE(YEAR(Plantilla!W333),"-",TEXT(MONTH(Plantilla!W333),"00"),"-",TEXT(DAY(Plantilla!W333),"00")),
"")</f>
        <v/>
      </c>
      <c r="Z322" t="str">
        <f>IF($C322="OK",
   CONCATENATE(YEAR(Plantilla!X333),"-",TEXT(MONTH(Plantilla!X333),"00"),"-",TEXT(DAY(Plantilla!X333),"00")),
"")</f>
        <v/>
      </c>
      <c r="AA322" t="str">
        <f>IF($C322="OK",
   TEXT(VLOOKUP(Plantilla!Y333,'Tablas '!$Q$4:$R$9,2,FALSE),"#"),
"")</f>
        <v/>
      </c>
      <c r="AB322" t="str">
        <f>IF($C322="OK",
   CONCATENATE(YEAR(Plantilla!Z333),"-",TEXT(MONTH(Plantilla!Z333),"00"),"-",TEXT(DAY(Plantilla!Z333),"00")),
"")</f>
        <v/>
      </c>
      <c r="AC322" t="str">
        <f>IF($C322="OK",
   TEXT(VLOOKUP(Plantilla!AA333,'Tablas '!$T$4:$U$13,2,FALSE),"#"),
"")</f>
        <v/>
      </c>
      <c r="AD322" t="str">
        <f>IF($C322="OK",TEXT(Plantilla!AB333,"#"),"")</f>
        <v/>
      </c>
      <c r="AE322" t="str">
        <f>IF($C322="OK",
   IF(Plantilla!AC333&lt;&gt;"",
      TEXT(VLOOKUP(Plantilla!AC333,'Tablas '!$W$4:$X$7,2,FALSE),"#"),
   ""),
"")</f>
        <v/>
      </c>
      <c r="AF322" t="str">
        <f>IF($C322="OK",TEXT(Plantilla!AD333,"#"),"")</f>
        <v/>
      </c>
      <c r="AG322" s="6" t="str">
        <f>IF($C322="OK",_xlfn.NUMBERVALUE(Plantilla!AE333),"")</f>
        <v/>
      </c>
      <c r="AH322" s="4" t="str">
        <f>IF($C322="OK",_xlfn.NUMBERVALUE(Plantilla!AF333),"")</f>
        <v/>
      </c>
      <c r="AI322" s="6" t="str">
        <f>IF($C322="OK",_xlfn.NUMBERVALUE(Plantilla!AG333),"")</f>
        <v/>
      </c>
      <c r="AJ322" s="6" t="str">
        <f>IF($C322="OK",_xlfn.NUMBERVALUE(Plantilla!AH333),"")</f>
        <v/>
      </c>
      <c r="AK322" s="6" t="str">
        <f>IF($C322="OK",_xlfn.NUMBERVALUE(Plantilla!AI333),"")</f>
        <v/>
      </c>
      <c r="AL322" s="6" t="str">
        <f>IF($C322="OK",_xlfn.NUMBERVALUE(Plantilla!AJ333),"")</f>
        <v/>
      </c>
      <c r="AM322" s="4" t="str">
        <f>IF($C322="OK",_xlfn.NUMBERVALUE(Plantilla!AK333),"")</f>
        <v/>
      </c>
      <c r="AN322" s="6" t="str">
        <f>IF($C322="OK",_xlfn.NUMBERVALUE(Plantilla!AL333),"")</f>
        <v/>
      </c>
      <c r="AO322" s="4" t="str">
        <f>IF($C322="OK",_xlfn.NUMBERVALUE(Plantilla!AM333),"")</f>
        <v/>
      </c>
      <c r="AP322" s="6" t="str">
        <f>IF($C322="OK",_xlfn.NUMBERVALUE(Plantilla!AN333),"")</f>
        <v/>
      </c>
      <c r="AQ322" s="4" t="str">
        <f>IF($C322="OK",_xlfn.NUMBERVALUE(Plantilla!AO333),"")</f>
        <v/>
      </c>
      <c r="AR322" s="6" t="str">
        <f>IF($C322="OK",_xlfn.NUMBERVALUE(Plantilla!AP333),"")</f>
        <v/>
      </c>
      <c r="AS322" s="4" t="str">
        <f>IF($C322="OK",_xlfn.NUMBERVALUE(Plantilla!AQ333),"")</f>
        <v/>
      </c>
      <c r="AT322" s="6" t="str">
        <f>IF($C322="OK",_xlfn.NUMBERVALUE(Plantilla!AR333),"")</f>
        <v/>
      </c>
      <c r="AU322" s="4" t="str">
        <f>IF($C322="OK",_xlfn.NUMBERVALUE(Plantilla!AS333),"")</f>
        <v/>
      </c>
      <c r="AV322" s="6" t="str">
        <f>IF($C322="OK",_xlfn.NUMBERVALUE(Plantilla!AT333),"")</f>
        <v/>
      </c>
      <c r="AW322" s="4" t="str">
        <f>IF($C322="OK",_xlfn.NUMBERVALUE(Plantilla!AU333),"")</f>
        <v/>
      </c>
      <c r="AX322" s="6" t="str">
        <f>IF($C322="OK",_xlfn.NUMBERVALUE(Plantilla!AV333),"")</f>
        <v/>
      </c>
      <c r="AY322" s="4" t="str">
        <f>IF($C322="OK",_xlfn.NUMBERVALUE(Plantilla!AW333),"")</f>
        <v/>
      </c>
      <c r="AZ322" s="6" t="str">
        <f>IF($C322="OK",_xlfn.NUMBERVALUE(Plantilla!AX333),"")</f>
        <v/>
      </c>
      <c r="BA322" t="str">
        <f>IF($C322="OK",_xlfn.NUMBERVALUE(Plantilla!AY333),"")</f>
        <v/>
      </c>
      <c r="BB322" t="str">
        <f>IF($C322="OK",_xlfn.NUMBERVALUE(Plantilla!AZ333),"")</f>
        <v/>
      </c>
      <c r="BC322" s="4" t="str">
        <f>IF($C322="OK",_xlfn.NUMBERVALUE(Plantilla!BA333),"")</f>
        <v/>
      </c>
      <c r="BD322" s="6" t="str">
        <f>IF($C322="OK",_xlfn.NUMBERVALUE(Plantilla!BB333),"")</f>
        <v/>
      </c>
      <c r="BE322" s="4" t="str">
        <f>IF($C322="OK",_xlfn.NUMBERVALUE(Plantilla!BC333),"")</f>
        <v/>
      </c>
      <c r="BF322" s="6" t="str">
        <f>IF($C322="OK",_xlfn.NUMBERVALUE(Plantilla!BD333),"")</f>
        <v/>
      </c>
      <c r="BG322" s="4" t="str">
        <f>IF($C322="OK",_xlfn.NUMBERVALUE(Plantilla!BE333),"")</f>
        <v/>
      </c>
      <c r="BH322" s="6" t="str">
        <f>IF($C322="OK",_xlfn.NUMBERVALUE(Plantilla!BF333),"")</f>
        <v/>
      </c>
      <c r="BI322" s="110" t="str">
        <f>IF($C322="OK",_xlfn.NUMBERVALUE(Plantilla!BG333),"")</f>
        <v/>
      </c>
      <c r="BJ322" s="6" t="str">
        <f>IF($C322="OK",_xlfn.NUMBERVALUE(Plantilla!BH333),"")</f>
        <v/>
      </c>
      <c r="BK322" s="109" t="str">
        <f>IF($C322="OK",_xlfn.NUMBERVALUE(Plantilla!BI333),"")</f>
        <v/>
      </c>
      <c r="BL322" s="6" t="str">
        <f>IF($C322="OK",
   IF(Plantilla!BJ333&lt;&gt;"",
      TEXT(VLOOKUP(Plantilla!BJ333,'Tablas '!$Z$4:$AA$6,2,FALSE),"#"),
   ""),
"")</f>
        <v/>
      </c>
      <c r="BM322" s="4" t="str">
        <f>IF($C322="OK",_xlfn.NUMBERVALUE(Plantilla!BK333),"")</f>
        <v/>
      </c>
      <c r="BN322" s="4" t="str">
        <f>IF($C322="OK",_xlfn.NUMBERVALUE(Plantilla!BL333),"")</f>
        <v/>
      </c>
      <c r="BO322" s="6" t="str">
        <f>IF($C322="OK",_xlfn.NUMBERVALUE(Plantilla!BM333),"")</f>
        <v/>
      </c>
      <c r="BP322" s="4" t="str">
        <f>IF($C322="OK",_xlfn.NUMBERVALUE(Plantilla!BN333),"")</f>
        <v/>
      </c>
      <c r="BQ322" s="6" t="str">
        <f>IF($C322="OK",_xlfn.NUMBERVALUE(Plantilla!BO333),"")</f>
        <v/>
      </c>
      <c r="BR322" s="4" t="str">
        <f>IF($C322="OK",_xlfn.NUMBERVALUE(Plantilla!BP333),"")</f>
        <v/>
      </c>
      <c r="BS322" s="6" t="str">
        <f>IF($C322="OK",_xlfn.NUMBERVALUE(Plantilla!BQ333),"")</f>
        <v/>
      </c>
      <c r="BT322" s="4" t="str">
        <f>IF($C322="OK",_xlfn.NUMBERVALUE(Plantilla!BR333),"")</f>
        <v/>
      </c>
      <c r="BU322" s="6" t="str">
        <f>IF($C322="OK",_xlfn.NUMBERVALUE(Plantilla!BS333),"")</f>
        <v/>
      </c>
      <c r="BV322" s="6" t="str">
        <f>IF($C322="OK",_xlfn.NUMBERVALUE(Plantilla!BT333),"")</f>
        <v/>
      </c>
      <c r="BW322" s="6" t="str">
        <f>IF($C322="OK",_xlfn.NUMBERVALUE(Plantilla!BU333),"")</f>
        <v/>
      </c>
      <c r="BX322" s="6" t="str">
        <f>IF($C322="OK",_xlfn.NUMBERVALUE(Plantilla!BV333),"")</f>
        <v/>
      </c>
      <c r="BY322" s="6" t="str">
        <f>IF($C322="OK",_xlfn.NUMBERVALUE(Plantilla!BW333),"")</f>
        <v/>
      </c>
      <c r="BZ322" s="6" t="str">
        <f>IF($C322="OK",_xlfn.NUMBERVALUE(Plantilla!BX333),"")</f>
        <v/>
      </c>
      <c r="CA322" s="6" t="str">
        <f>IF($C322="OK",_xlfn.NUMBERVALUE(Plantilla!BY333),"")</f>
        <v/>
      </c>
      <c r="CB322" s="6" t="str">
        <f>IF($C322="OK",_xlfn.NUMBERVALUE(Plantilla!BZ333),"")</f>
        <v/>
      </c>
      <c r="CC322" s="6" t="str">
        <f>IF($C322="OK",_xlfn.NUMBERVALUE(Plantilla!CA333),"")</f>
        <v/>
      </c>
      <c r="CD322" s="6" t="str">
        <f>IF($C322="OK",_xlfn.NUMBERVALUE(Plantilla!CB333),"")</f>
        <v/>
      </c>
      <c r="CE322" s="6" t="str">
        <f>IF($C322="OK",_xlfn.NUMBERVALUE(Plantilla!CC333),"")</f>
        <v/>
      </c>
      <c r="CF322" s="4" t="str">
        <f>IF($C322="OK",_xlfn.NUMBERVALUE(Plantilla!CD333),"")</f>
        <v/>
      </c>
      <c r="CG322" s="6" t="str">
        <f>IF($C322="OK",_xlfn.NUMBERVALUE(Plantilla!CE333),"")</f>
        <v/>
      </c>
      <c r="CH322" s="6" t="str">
        <f>IF($C322="OK",_xlfn.NUMBERVALUE(Plantilla!CF333),"")</f>
        <v/>
      </c>
      <c r="CI322" s="6" t="str">
        <f>IF($C322="OK",_xlfn.NUMBERVALUE(Plantilla!CG333),"")</f>
        <v/>
      </c>
      <c r="CJ322" s="6" t="str">
        <f>IF($C322="OK",_xlfn.NUMBERVALUE(Plantilla!CH333),"")</f>
        <v/>
      </c>
      <c r="CK322" s="6" t="str">
        <f>IF($C322="OK",_xlfn.NUMBERVALUE(Plantilla!CI333),"")</f>
        <v/>
      </c>
      <c r="CL322" s="6" t="str">
        <f>IF($C322="OK",_xlfn.NUMBERVALUE(Plantilla!CJ333),"")</f>
        <v/>
      </c>
      <c r="CM322" t="str">
        <f>IF($C322="OK",TEXT(Plantilla!CK333,"#"),"")</f>
        <v/>
      </c>
      <c r="CN322" s="6" t="str">
        <f>IF($C322="OK",_xlfn.NUMBERVALUE(Plantilla!CL333),"")</f>
        <v/>
      </c>
      <c r="CO322" s="6" t="str">
        <f>IF($C322="OK",_xlfn.NUMBERVALUE(Plantilla!CM333),"")</f>
        <v/>
      </c>
      <c r="CP322" s="110" t="str">
        <f>IF($C322="OK",_xlfn.NUMBERVALUE(Plantilla!CN333),"")</f>
        <v/>
      </c>
      <c r="CQ322" s="6" t="str">
        <f>IF($C322="OK",_xlfn.NUMBERVALUE(Plantilla!CO333),"")</f>
        <v/>
      </c>
      <c r="CR322" s="109" t="str">
        <f>IF($C322="OK",_xlfn.NUMBERVALUE(Plantilla!CP333),"")</f>
        <v/>
      </c>
      <c r="CS322" s="110" t="str">
        <f>IF($C322="OK",_xlfn.NUMBERVALUE(Plantilla!CQ333),"")</f>
        <v/>
      </c>
      <c r="CT322" s="6" t="str">
        <f>IF($C322="OK",_xlfn.NUMBERVALUE(Plantilla!CR333),"")</f>
        <v/>
      </c>
      <c r="CU322" s="109" t="str">
        <f>IF($C322="OK",_xlfn.NUMBERVALUE(Plantilla!CS333),"")</f>
        <v/>
      </c>
      <c r="CV322" s="110" t="str">
        <f>IF($C322="OK",_xlfn.NUMBERVALUE(Plantilla!CT333),"")</f>
        <v/>
      </c>
      <c r="CW322" s="6" t="str">
        <f>IF($C322="OK",_xlfn.NUMBERVALUE(Plantilla!CU333),"")</f>
        <v/>
      </c>
      <c r="CX322" s="82" t="str">
        <f>IF($C322="OK",_xlfn.NUMBERVALUE(Plantilla!CV333),"")</f>
        <v/>
      </c>
      <c r="CY322" s="6" t="str">
        <f>IF($C322="OK",_xlfn.NUMBERVALUE(Plantilla!CW333),"")</f>
        <v/>
      </c>
      <c r="CZ322" s="82" t="str">
        <f>IF($C322="OK",_xlfn.NUMBERVALUE(Plantilla!CX333),"")</f>
        <v/>
      </c>
      <c r="DA322" s="6" t="str">
        <f>IF($C322="OK",_xlfn.NUMBERVALUE(Plantilla!CY333),"")</f>
        <v/>
      </c>
      <c r="DB322" s="109" t="str">
        <f>IF($C322="OK",_xlfn.NUMBERVALUE(Plantilla!CZ333),"")</f>
        <v/>
      </c>
      <c r="DC322" s="6" t="str">
        <f>IF($C322="OK",_xlfn.NUMBERVALUE(Plantilla!DA333),"")</f>
        <v/>
      </c>
      <c r="DD322" s="6" t="str">
        <f>IF($C322="OK",TEXT(Plantilla!DB333,"#"),"")</f>
        <v/>
      </c>
      <c r="DE322" s="6" t="str">
        <f>IF($C322="OK",_xlfn.NUMBERVALUE(Plantilla!DC333),"")</f>
        <v/>
      </c>
      <c r="DF322" s="4" t="str">
        <f>IF($C322="OK",_xlfn.NUMBERVALUE(Plantilla!DD333),"")</f>
        <v/>
      </c>
      <c r="DG322" s="6" t="str">
        <f>IF($C322="OK",_xlfn.NUMBERVALUE(Plantilla!DE333),"")</f>
        <v/>
      </c>
      <c r="DH322" s="6" t="str">
        <f>IF($C322="OK",_xlfn.NUMBERVALUE(Plantilla!DF333),"")</f>
        <v/>
      </c>
      <c r="DI322" s="6" t="str">
        <f>IF($C322="OK",_xlfn.NUMBERVALUE(Plantilla!DG333),"")</f>
        <v/>
      </c>
      <c r="DJ322" s="6" t="str">
        <f>IF($C322="OK",_xlfn.NUMBERVALUE(Plantilla!DH333),"")</f>
        <v/>
      </c>
      <c r="DK322" s="6" t="str">
        <f>IF($C322="OK",_xlfn.NUMBERVALUE(Plantilla!DI333),"")</f>
        <v/>
      </c>
      <c r="DL322" s="6" t="str">
        <f>IF($C322="OK",_xlfn.NUMBERVALUE(Plantilla!DJ333),"")</f>
        <v/>
      </c>
      <c r="DM322" s="6" t="str">
        <f>IF($C322="OK",_xlfn.NUMBERVALUE(Plantilla!DK333),"")</f>
        <v/>
      </c>
      <c r="DN322" s="6" t="str">
        <f>IF($C322="OK",_xlfn.NUMBERVALUE(Plantilla!DL333),"")</f>
        <v/>
      </c>
      <c r="DO322" s="6" t="str">
        <f>IF($C322="OK",_xlfn.NUMBERVALUE(Plantilla!DM333),"")</f>
        <v/>
      </c>
      <c r="DP322" s="6" t="str">
        <f>IF($C322="OK",_xlfn.NUMBERVALUE(Plantilla!DN333),"")</f>
        <v/>
      </c>
      <c r="DQ322" s="6" t="str">
        <f>IF($C322="OK",_xlfn.NUMBERVALUE(Plantilla!DO333),"")</f>
        <v/>
      </c>
      <c r="DR322" s="6" t="str">
        <f>IF($C322="OK",_xlfn.NUMBERVALUE(Plantilla!DP333),"")</f>
        <v/>
      </c>
      <c r="DS322" t="str">
        <f>IF($C322="OK",TEXT(Plantilla!DR333,"#"),"")</f>
        <v/>
      </c>
      <c r="DT322" s="6"/>
    </row>
    <row r="323" spans="1:124" x14ac:dyDescent="0.25">
      <c r="A323" t="str">
        <f>IF(Plantilla!$I$6="¡Perfecto!, Guarda el archivo y adjúntalo a tu interfaz de Nómina Electrónica","OK","Error")</f>
        <v>OK</v>
      </c>
      <c r="B323" t="str">
        <f>IF(Plantilla!$I$6="¡Perfecto!, Guarda el archivo y adjúntalo a tu interfaz de Nómina Electrónica",MID(Plantilla!$D$2,SEARCH("V",Plantilla!$D$2),10),"")</f>
        <v>V2.0</v>
      </c>
      <c r="C323" t="str">
        <f>Plantilla!C334</f>
        <v/>
      </c>
      <c r="D323" t="str">
        <f>IF($C323="OK",Plantilla!B334,"")</f>
        <v/>
      </c>
      <c r="E323" t="str">
        <f>IF($C323="OK",
   VLOOKUP(Plantilla!$E$4,'Tablas '!$AP$4:$AT$6,5,FALSE),
"")</f>
        <v/>
      </c>
      <c r="F323" t="str">
        <f>IF($C323="OK",TEXT(Plantilla!D334,"#"),"")</f>
        <v/>
      </c>
      <c r="G323" t="str">
        <f>IF($C323="OK",
   VLOOKUP(Plantilla!E334,'Tablas '!$B$4:$C$14,2,FALSE),
"")</f>
        <v/>
      </c>
      <c r="H323" t="str">
        <f>IF($C323="OK",TEXT(Plantilla!F334,"#"),"")</f>
        <v/>
      </c>
      <c r="I323" t="str">
        <f>IF($C323="OK",TEXT(Plantilla!G334,"#"),"")</f>
        <v/>
      </c>
      <c r="J323" t="str">
        <f>IF($C323="OK",TEXT(Plantilla!H334,"#"),"")</f>
        <v/>
      </c>
      <c r="K323" t="str">
        <f>IF($C323="OK",TEXT(Plantilla!I334,"#"),"")</f>
        <v/>
      </c>
      <c r="L323" t="str">
        <f>IF($C323="OK",TEXT(Plantilla!J334,"#"),"")</f>
        <v/>
      </c>
      <c r="M323" t="str">
        <f>IF($C323="OK",TEXT(Plantilla!K334,"#"),"")</f>
        <v/>
      </c>
      <c r="N323" t="str">
        <f>IF($C323="OK",
   CONCATENATE(YEAR(Plantilla!L334),"-",TEXT(MONTH(Plantilla!L334),"00"),"-",TEXT(DAY(Plantilla!L334),"00")),
"")</f>
        <v/>
      </c>
      <c r="O323" t="str">
        <f>IF($C323="OK",_xlfn.NUMBERVALUE(Plantilla!M334),"")</f>
        <v/>
      </c>
      <c r="P323" t="str">
        <f>IF($C323="OK",
   IF(Plantilla!N334&lt;&gt;"",
      CONCATENATE(YEAR(Plantilla!N334),"-",TEXT(MONTH(Plantilla!N334),"00"),"-",TEXT(DAY(Plantilla!N334),"00")),
   ""),
"")</f>
        <v/>
      </c>
      <c r="Q323" t="str">
        <f>IF($C323="OK",
   VLOOKUP(Plantilla!O334,'Tablas '!$E$4:$F$19,2,FALSE),
"")</f>
        <v/>
      </c>
      <c r="R323" t="str">
        <f>IF($C323="OK",
   VLOOKUP(Plantilla!P334,'Tablas '!$H$4:$I$5,2,FALSE),
"")</f>
        <v/>
      </c>
      <c r="S323" t="str">
        <f>IF($C323="OK",
   VLOOKUP(Plantilla!Q334,'Tablas '!$K$4:$L$8,2,FALSE),
"")</f>
        <v/>
      </c>
      <c r="T323" t="str">
        <f>IF($C323="OK",
   VLOOKUP(Plantilla!R334,'Tablas '!$AE$4:$AF$6,2,FALSE),
"")</f>
        <v/>
      </c>
      <c r="U323" t="str">
        <f>IF($C323="OK",
   VLOOKUP(Plantilla!S334,'Tablas '!$AE$4:$AF$6,2,FALSE),
"")</f>
        <v/>
      </c>
      <c r="V323" t="str">
        <f>IF($C323="OK",TEXT(Plantilla!T334,"#"),"")</f>
        <v/>
      </c>
      <c r="W323" s="84" t="str">
        <f>IF($C323="OK",
   VLOOKUP(Plantilla!U334,'Tablas '!$AM$4:$AN$1126,2,FALSE),
"")</f>
        <v/>
      </c>
      <c r="X323" t="str">
        <f>IF($C323="OK",TEXT(Plantilla!V334,"#"),"")</f>
        <v/>
      </c>
      <c r="Y323" t="str">
        <f>IF($C323="OK",
   CONCATENATE(YEAR(Plantilla!W334),"-",TEXT(MONTH(Plantilla!W334),"00"),"-",TEXT(DAY(Plantilla!W334),"00")),
"")</f>
        <v/>
      </c>
      <c r="Z323" t="str">
        <f>IF($C323="OK",
   CONCATENATE(YEAR(Plantilla!X334),"-",TEXT(MONTH(Plantilla!X334),"00"),"-",TEXT(DAY(Plantilla!X334),"00")),
"")</f>
        <v/>
      </c>
      <c r="AA323" t="str">
        <f>IF($C323="OK",
   TEXT(VLOOKUP(Plantilla!Y334,'Tablas '!$Q$4:$R$9,2,FALSE),"#"),
"")</f>
        <v/>
      </c>
      <c r="AB323" t="str">
        <f>IF($C323="OK",
   CONCATENATE(YEAR(Plantilla!Z334),"-",TEXT(MONTH(Plantilla!Z334),"00"),"-",TEXT(DAY(Plantilla!Z334),"00")),
"")</f>
        <v/>
      </c>
      <c r="AC323" t="str">
        <f>IF($C323="OK",
   TEXT(VLOOKUP(Plantilla!AA334,'Tablas '!$T$4:$U$13,2,FALSE),"#"),
"")</f>
        <v/>
      </c>
      <c r="AD323" t="str">
        <f>IF($C323="OK",TEXT(Plantilla!AB334,"#"),"")</f>
        <v/>
      </c>
      <c r="AE323" t="str">
        <f>IF($C323="OK",
   IF(Plantilla!AC334&lt;&gt;"",
      TEXT(VLOOKUP(Plantilla!AC334,'Tablas '!$W$4:$X$7,2,FALSE),"#"),
   ""),
"")</f>
        <v/>
      </c>
      <c r="AF323" t="str">
        <f>IF($C323="OK",TEXT(Plantilla!AD334,"#"),"")</f>
        <v/>
      </c>
      <c r="AG323" s="6" t="str">
        <f>IF($C323="OK",_xlfn.NUMBERVALUE(Plantilla!AE334),"")</f>
        <v/>
      </c>
      <c r="AH323" s="4" t="str">
        <f>IF($C323="OK",_xlfn.NUMBERVALUE(Plantilla!AF334),"")</f>
        <v/>
      </c>
      <c r="AI323" s="6" t="str">
        <f>IF($C323="OK",_xlfn.NUMBERVALUE(Plantilla!AG334),"")</f>
        <v/>
      </c>
      <c r="AJ323" s="6" t="str">
        <f>IF($C323="OK",_xlfn.NUMBERVALUE(Plantilla!AH334),"")</f>
        <v/>
      </c>
      <c r="AK323" s="6" t="str">
        <f>IF($C323="OK",_xlfn.NUMBERVALUE(Plantilla!AI334),"")</f>
        <v/>
      </c>
      <c r="AL323" s="6" t="str">
        <f>IF($C323="OK",_xlfn.NUMBERVALUE(Plantilla!AJ334),"")</f>
        <v/>
      </c>
      <c r="AM323" s="4" t="str">
        <f>IF($C323="OK",_xlfn.NUMBERVALUE(Plantilla!AK334),"")</f>
        <v/>
      </c>
      <c r="AN323" s="6" t="str">
        <f>IF($C323="OK",_xlfn.NUMBERVALUE(Plantilla!AL334),"")</f>
        <v/>
      </c>
      <c r="AO323" s="4" t="str">
        <f>IF($C323="OK",_xlfn.NUMBERVALUE(Plantilla!AM334),"")</f>
        <v/>
      </c>
      <c r="AP323" s="6" t="str">
        <f>IF($C323="OK",_xlfn.NUMBERVALUE(Plantilla!AN334),"")</f>
        <v/>
      </c>
      <c r="AQ323" s="4" t="str">
        <f>IF($C323="OK",_xlfn.NUMBERVALUE(Plantilla!AO334),"")</f>
        <v/>
      </c>
      <c r="AR323" s="6" t="str">
        <f>IF($C323="OK",_xlfn.NUMBERVALUE(Plantilla!AP334),"")</f>
        <v/>
      </c>
      <c r="AS323" s="4" t="str">
        <f>IF($C323="OK",_xlfn.NUMBERVALUE(Plantilla!AQ334),"")</f>
        <v/>
      </c>
      <c r="AT323" s="6" t="str">
        <f>IF($C323="OK",_xlfn.NUMBERVALUE(Plantilla!AR334),"")</f>
        <v/>
      </c>
      <c r="AU323" s="4" t="str">
        <f>IF($C323="OK",_xlfn.NUMBERVALUE(Plantilla!AS334),"")</f>
        <v/>
      </c>
      <c r="AV323" s="6" t="str">
        <f>IF($C323="OK",_xlfn.NUMBERVALUE(Plantilla!AT334),"")</f>
        <v/>
      </c>
      <c r="AW323" s="4" t="str">
        <f>IF($C323="OK",_xlfn.NUMBERVALUE(Plantilla!AU334),"")</f>
        <v/>
      </c>
      <c r="AX323" s="6" t="str">
        <f>IF($C323="OK",_xlfn.NUMBERVALUE(Plantilla!AV334),"")</f>
        <v/>
      </c>
      <c r="AY323" s="4" t="str">
        <f>IF($C323="OK",_xlfn.NUMBERVALUE(Plantilla!AW334),"")</f>
        <v/>
      </c>
      <c r="AZ323" s="6" t="str">
        <f>IF($C323="OK",_xlfn.NUMBERVALUE(Plantilla!AX334),"")</f>
        <v/>
      </c>
      <c r="BA323" t="str">
        <f>IF($C323="OK",_xlfn.NUMBERVALUE(Plantilla!AY334),"")</f>
        <v/>
      </c>
      <c r="BB323" t="str">
        <f>IF($C323="OK",_xlfn.NUMBERVALUE(Plantilla!AZ334),"")</f>
        <v/>
      </c>
      <c r="BC323" s="4" t="str">
        <f>IF($C323="OK",_xlfn.NUMBERVALUE(Plantilla!BA334),"")</f>
        <v/>
      </c>
      <c r="BD323" s="6" t="str">
        <f>IF($C323="OK",_xlfn.NUMBERVALUE(Plantilla!BB334),"")</f>
        <v/>
      </c>
      <c r="BE323" s="4" t="str">
        <f>IF($C323="OK",_xlfn.NUMBERVALUE(Plantilla!BC334),"")</f>
        <v/>
      </c>
      <c r="BF323" s="6" t="str">
        <f>IF($C323="OK",_xlfn.NUMBERVALUE(Plantilla!BD334),"")</f>
        <v/>
      </c>
      <c r="BG323" s="4" t="str">
        <f>IF($C323="OK",_xlfn.NUMBERVALUE(Plantilla!BE334),"")</f>
        <v/>
      </c>
      <c r="BH323" s="6" t="str">
        <f>IF($C323="OK",_xlfn.NUMBERVALUE(Plantilla!BF334),"")</f>
        <v/>
      </c>
      <c r="BI323" s="110" t="str">
        <f>IF($C323="OK",_xlfn.NUMBERVALUE(Plantilla!BG334),"")</f>
        <v/>
      </c>
      <c r="BJ323" s="6" t="str">
        <f>IF($C323="OK",_xlfn.NUMBERVALUE(Plantilla!BH334),"")</f>
        <v/>
      </c>
      <c r="BK323" s="109" t="str">
        <f>IF($C323="OK",_xlfn.NUMBERVALUE(Plantilla!BI334),"")</f>
        <v/>
      </c>
      <c r="BL323" s="6" t="str">
        <f>IF($C323="OK",
   IF(Plantilla!BJ334&lt;&gt;"",
      TEXT(VLOOKUP(Plantilla!BJ334,'Tablas '!$Z$4:$AA$6,2,FALSE),"#"),
   ""),
"")</f>
        <v/>
      </c>
      <c r="BM323" s="4" t="str">
        <f>IF($C323="OK",_xlfn.NUMBERVALUE(Plantilla!BK334),"")</f>
        <v/>
      </c>
      <c r="BN323" s="4" t="str">
        <f>IF($C323="OK",_xlfn.NUMBERVALUE(Plantilla!BL334),"")</f>
        <v/>
      </c>
      <c r="BO323" s="6" t="str">
        <f>IF($C323="OK",_xlfn.NUMBERVALUE(Plantilla!BM334),"")</f>
        <v/>
      </c>
      <c r="BP323" s="4" t="str">
        <f>IF($C323="OK",_xlfn.NUMBERVALUE(Plantilla!BN334),"")</f>
        <v/>
      </c>
      <c r="BQ323" s="6" t="str">
        <f>IF($C323="OK",_xlfn.NUMBERVALUE(Plantilla!BO334),"")</f>
        <v/>
      </c>
      <c r="BR323" s="4" t="str">
        <f>IF($C323="OK",_xlfn.NUMBERVALUE(Plantilla!BP334),"")</f>
        <v/>
      </c>
      <c r="BS323" s="6" t="str">
        <f>IF($C323="OK",_xlfn.NUMBERVALUE(Plantilla!BQ334),"")</f>
        <v/>
      </c>
      <c r="BT323" s="4" t="str">
        <f>IF($C323="OK",_xlfn.NUMBERVALUE(Plantilla!BR334),"")</f>
        <v/>
      </c>
      <c r="BU323" s="6" t="str">
        <f>IF($C323="OK",_xlfn.NUMBERVALUE(Plantilla!BS334),"")</f>
        <v/>
      </c>
      <c r="BV323" s="6" t="str">
        <f>IF($C323="OK",_xlfn.NUMBERVALUE(Plantilla!BT334),"")</f>
        <v/>
      </c>
      <c r="BW323" s="6" t="str">
        <f>IF($C323="OK",_xlfn.NUMBERVALUE(Plantilla!BU334),"")</f>
        <v/>
      </c>
      <c r="BX323" s="6" t="str">
        <f>IF($C323="OK",_xlfn.NUMBERVALUE(Plantilla!BV334),"")</f>
        <v/>
      </c>
      <c r="BY323" s="6" t="str">
        <f>IF($C323="OK",_xlfn.NUMBERVALUE(Plantilla!BW334),"")</f>
        <v/>
      </c>
      <c r="BZ323" s="6" t="str">
        <f>IF($C323="OK",_xlfn.NUMBERVALUE(Plantilla!BX334),"")</f>
        <v/>
      </c>
      <c r="CA323" s="6" t="str">
        <f>IF($C323="OK",_xlfn.NUMBERVALUE(Plantilla!BY334),"")</f>
        <v/>
      </c>
      <c r="CB323" s="6" t="str">
        <f>IF($C323="OK",_xlfn.NUMBERVALUE(Plantilla!BZ334),"")</f>
        <v/>
      </c>
      <c r="CC323" s="6" t="str">
        <f>IF($C323="OK",_xlfn.NUMBERVALUE(Plantilla!CA334),"")</f>
        <v/>
      </c>
      <c r="CD323" s="6" t="str">
        <f>IF($C323="OK",_xlfn.NUMBERVALUE(Plantilla!CB334),"")</f>
        <v/>
      </c>
      <c r="CE323" s="6" t="str">
        <f>IF($C323="OK",_xlfn.NUMBERVALUE(Plantilla!CC334),"")</f>
        <v/>
      </c>
      <c r="CF323" s="4" t="str">
        <f>IF($C323="OK",_xlfn.NUMBERVALUE(Plantilla!CD334),"")</f>
        <v/>
      </c>
      <c r="CG323" s="6" t="str">
        <f>IF($C323="OK",_xlfn.NUMBERVALUE(Plantilla!CE334),"")</f>
        <v/>
      </c>
      <c r="CH323" s="6" t="str">
        <f>IF($C323="OK",_xlfn.NUMBERVALUE(Plantilla!CF334),"")</f>
        <v/>
      </c>
      <c r="CI323" s="6" t="str">
        <f>IF($C323="OK",_xlfn.NUMBERVALUE(Plantilla!CG334),"")</f>
        <v/>
      </c>
      <c r="CJ323" s="6" t="str">
        <f>IF($C323="OK",_xlfn.NUMBERVALUE(Plantilla!CH334),"")</f>
        <v/>
      </c>
      <c r="CK323" s="6" t="str">
        <f>IF($C323="OK",_xlfn.NUMBERVALUE(Plantilla!CI334),"")</f>
        <v/>
      </c>
      <c r="CL323" s="6" t="str">
        <f>IF($C323="OK",_xlfn.NUMBERVALUE(Plantilla!CJ334),"")</f>
        <v/>
      </c>
      <c r="CM323" t="str">
        <f>IF($C323="OK",TEXT(Plantilla!CK334,"#"),"")</f>
        <v/>
      </c>
      <c r="CN323" s="6" t="str">
        <f>IF($C323="OK",_xlfn.NUMBERVALUE(Plantilla!CL334),"")</f>
        <v/>
      </c>
      <c r="CO323" s="6" t="str">
        <f>IF($C323="OK",_xlfn.NUMBERVALUE(Plantilla!CM334),"")</f>
        <v/>
      </c>
      <c r="CP323" s="110" t="str">
        <f>IF($C323="OK",_xlfn.NUMBERVALUE(Plantilla!CN334),"")</f>
        <v/>
      </c>
      <c r="CQ323" s="6" t="str">
        <f>IF($C323="OK",_xlfn.NUMBERVALUE(Plantilla!CO334),"")</f>
        <v/>
      </c>
      <c r="CR323" s="109" t="str">
        <f>IF($C323="OK",_xlfn.NUMBERVALUE(Plantilla!CP334),"")</f>
        <v/>
      </c>
      <c r="CS323" s="110" t="str">
        <f>IF($C323="OK",_xlfn.NUMBERVALUE(Plantilla!CQ334),"")</f>
        <v/>
      </c>
      <c r="CT323" s="6" t="str">
        <f>IF($C323="OK",_xlfn.NUMBERVALUE(Plantilla!CR334),"")</f>
        <v/>
      </c>
      <c r="CU323" s="109" t="str">
        <f>IF($C323="OK",_xlfn.NUMBERVALUE(Plantilla!CS334),"")</f>
        <v/>
      </c>
      <c r="CV323" s="110" t="str">
        <f>IF($C323="OK",_xlfn.NUMBERVALUE(Plantilla!CT334),"")</f>
        <v/>
      </c>
      <c r="CW323" s="6" t="str">
        <f>IF($C323="OK",_xlfn.NUMBERVALUE(Plantilla!CU334),"")</f>
        <v/>
      </c>
      <c r="CX323" s="82" t="str">
        <f>IF($C323="OK",_xlfn.NUMBERVALUE(Plantilla!CV334),"")</f>
        <v/>
      </c>
      <c r="CY323" s="6" t="str">
        <f>IF($C323="OK",_xlfn.NUMBERVALUE(Plantilla!CW334),"")</f>
        <v/>
      </c>
      <c r="CZ323" s="82" t="str">
        <f>IF($C323="OK",_xlfn.NUMBERVALUE(Plantilla!CX334),"")</f>
        <v/>
      </c>
      <c r="DA323" s="6" t="str">
        <f>IF($C323="OK",_xlfn.NUMBERVALUE(Plantilla!CY334),"")</f>
        <v/>
      </c>
      <c r="DB323" s="109" t="str">
        <f>IF($C323="OK",_xlfn.NUMBERVALUE(Plantilla!CZ334),"")</f>
        <v/>
      </c>
      <c r="DC323" s="6" t="str">
        <f>IF($C323="OK",_xlfn.NUMBERVALUE(Plantilla!DA334),"")</f>
        <v/>
      </c>
      <c r="DD323" s="6" t="str">
        <f>IF($C323="OK",TEXT(Plantilla!DB334,"#"),"")</f>
        <v/>
      </c>
      <c r="DE323" s="6" t="str">
        <f>IF($C323="OK",_xlfn.NUMBERVALUE(Plantilla!DC334),"")</f>
        <v/>
      </c>
      <c r="DF323" s="4" t="str">
        <f>IF($C323="OK",_xlfn.NUMBERVALUE(Plantilla!DD334),"")</f>
        <v/>
      </c>
      <c r="DG323" s="6" t="str">
        <f>IF($C323="OK",_xlfn.NUMBERVALUE(Plantilla!DE334),"")</f>
        <v/>
      </c>
      <c r="DH323" s="6" t="str">
        <f>IF($C323="OK",_xlfn.NUMBERVALUE(Plantilla!DF334),"")</f>
        <v/>
      </c>
      <c r="DI323" s="6" t="str">
        <f>IF($C323="OK",_xlfn.NUMBERVALUE(Plantilla!DG334),"")</f>
        <v/>
      </c>
      <c r="DJ323" s="6" t="str">
        <f>IF($C323="OK",_xlfn.NUMBERVALUE(Plantilla!DH334),"")</f>
        <v/>
      </c>
      <c r="DK323" s="6" t="str">
        <f>IF($C323="OK",_xlfn.NUMBERVALUE(Plantilla!DI334),"")</f>
        <v/>
      </c>
      <c r="DL323" s="6" t="str">
        <f>IF($C323="OK",_xlfn.NUMBERVALUE(Plantilla!DJ334),"")</f>
        <v/>
      </c>
      <c r="DM323" s="6" t="str">
        <f>IF($C323="OK",_xlfn.NUMBERVALUE(Plantilla!DK334),"")</f>
        <v/>
      </c>
      <c r="DN323" s="6" t="str">
        <f>IF($C323="OK",_xlfn.NUMBERVALUE(Plantilla!DL334),"")</f>
        <v/>
      </c>
      <c r="DO323" s="6" t="str">
        <f>IF($C323="OK",_xlfn.NUMBERVALUE(Plantilla!DM334),"")</f>
        <v/>
      </c>
      <c r="DP323" s="6" t="str">
        <f>IF($C323="OK",_xlfn.NUMBERVALUE(Plantilla!DN334),"")</f>
        <v/>
      </c>
      <c r="DQ323" s="6" t="str">
        <f>IF($C323="OK",_xlfn.NUMBERVALUE(Plantilla!DO334),"")</f>
        <v/>
      </c>
      <c r="DR323" s="6" t="str">
        <f>IF($C323="OK",_xlfn.NUMBERVALUE(Plantilla!DP334),"")</f>
        <v/>
      </c>
      <c r="DS323" t="str">
        <f>IF($C323="OK",TEXT(Plantilla!DR334,"#"),"")</f>
        <v/>
      </c>
      <c r="DT323" s="6"/>
    </row>
    <row r="324" spans="1:124" x14ac:dyDescent="0.25">
      <c r="A324" t="str">
        <f>IF(Plantilla!$I$6="¡Perfecto!, Guarda el archivo y adjúntalo a tu interfaz de Nómina Electrónica","OK","Error")</f>
        <v>OK</v>
      </c>
      <c r="B324" t="str">
        <f>IF(Plantilla!$I$6="¡Perfecto!, Guarda el archivo y adjúntalo a tu interfaz de Nómina Electrónica",MID(Plantilla!$D$2,SEARCH("V",Plantilla!$D$2),10),"")</f>
        <v>V2.0</v>
      </c>
      <c r="C324" t="str">
        <f>Plantilla!C335</f>
        <v/>
      </c>
      <c r="D324" t="str">
        <f>IF($C324="OK",Plantilla!B335,"")</f>
        <v/>
      </c>
      <c r="E324" t="str">
        <f>IF($C324="OK",
   VLOOKUP(Plantilla!$E$4,'Tablas '!$AP$4:$AT$6,5,FALSE),
"")</f>
        <v/>
      </c>
      <c r="F324" t="str">
        <f>IF($C324="OK",TEXT(Plantilla!D335,"#"),"")</f>
        <v/>
      </c>
      <c r="G324" t="str">
        <f>IF($C324="OK",
   VLOOKUP(Plantilla!E335,'Tablas '!$B$4:$C$14,2,FALSE),
"")</f>
        <v/>
      </c>
      <c r="H324" t="str">
        <f>IF($C324="OK",TEXT(Plantilla!F335,"#"),"")</f>
        <v/>
      </c>
      <c r="I324" t="str">
        <f>IF($C324="OK",TEXT(Plantilla!G335,"#"),"")</f>
        <v/>
      </c>
      <c r="J324" t="str">
        <f>IF($C324="OK",TEXT(Plantilla!H335,"#"),"")</f>
        <v/>
      </c>
      <c r="K324" t="str">
        <f>IF($C324="OK",TEXT(Plantilla!I335,"#"),"")</f>
        <v/>
      </c>
      <c r="L324" t="str">
        <f>IF($C324="OK",TEXT(Plantilla!J335,"#"),"")</f>
        <v/>
      </c>
      <c r="M324" t="str">
        <f>IF($C324="OK",TEXT(Plantilla!K335,"#"),"")</f>
        <v/>
      </c>
      <c r="N324" t="str">
        <f>IF($C324="OK",
   CONCATENATE(YEAR(Plantilla!L335),"-",TEXT(MONTH(Plantilla!L335),"00"),"-",TEXT(DAY(Plantilla!L335),"00")),
"")</f>
        <v/>
      </c>
      <c r="O324" t="str">
        <f>IF($C324="OK",_xlfn.NUMBERVALUE(Plantilla!M335),"")</f>
        <v/>
      </c>
      <c r="P324" t="str">
        <f>IF($C324="OK",
   IF(Plantilla!N335&lt;&gt;"",
      CONCATENATE(YEAR(Plantilla!N335),"-",TEXT(MONTH(Plantilla!N335),"00"),"-",TEXT(DAY(Plantilla!N335),"00")),
   ""),
"")</f>
        <v/>
      </c>
      <c r="Q324" t="str">
        <f>IF($C324="OK",
   VLOOKUP(Plantilla!O335,'Tablas '!$E$4:$F$19,2,FALSE),
"")</f>
        <v/>
      </c>
      <c r="R324" t="str">
        <f>IF($C324="OK",
   VLOOKUP(Plantilla!P335,'Tablas '!$H$4:$I$5,2,FALSE),
"")</f>
        <v/>
      </c>
      <c r="S324" t="str">
        <f>IF($C324="OK",
   VLOOKUP(Plantilla!Q335,'Tablas '!$K$4:$L$8,2,FALSE),
"")</f>
        <v/>
      </c>
      <c r="T324" t="str">
        <f>IF($C324="OK",
   VLOOKUP(Plantilla!R335,'Tablas '!$AE$4:$AF$6,2,FALSE),
"")</f>
        <v/>
      </c>
      <c r="U324" t="str">
        <f>IF($C324="OK",
   VLOOKUP(Plantilla!S335,'Tablas '!$AE$4:$AF$6,2,FALSE),
"")</f>
        <v/>
      </c>
      <c r="V324" t="str">
        <f>IF($C324="OK",TEXT(Plantilla!T335,"#"),"")</f>
        <v/>
      </c>
      <c r="W324" s="84" t="str">
        <f>IF($C324="OK",
   VLOOKUP(Plantilla!U335,'Tablas '!$AM$4:$AN$1126,2,FALSE),
"")</f>
        <v/>
      </c>
      <c r="X324" t="str">
        <f>IF($C324="OK",TEXT(Plantilla!V335,"#"),"")</f>
        <v/>
      </c>
      <c r="Y324" t="str">
        <f>IF($C324="OK",
   CONCATENATE(YEAR(Plantilla!W335),"-",TEXT(MONTH(Plantilla!W335),"00"),"-",TEXT(DAY(Plantilla!W335),"00")),
"")</f>
        <v/>
      </c>
      <c r="Z324" t="str">
        <f>IF($C324="OK",
   CONCATENATE(YEAR(Plantilla!X335),"-",TEXT(MONTH(Plantilla!X335),"00"),"-",TEXT(DAY(Plantilla!X335),"00")),
"")</f>
        <v/>
      </c>
      <c r="AA324" t="str">
        <f>IF($C324="OK",
   TEXT(VLOOKUP(Plantilla!Y335,'Tablas '!$Q$4:$R$9,2,FALSE),"#"),
"")</f>
        <v/>
      </c>
      <c r="AB324" t="str">
        <f>IF($C324="OK",
   CONCATENATE(YEAR(Plantilla!Z335),"-",TEXT(MONTH(Plantilla!Z335),"00"),"-",TEXT(DAY(Plantilla!Z335),"00")),
"")</f>
        <v/>
      </c>
      <c r="AC324" t="str">
        <f>IF($C324="OK",
   TEXT(VLOOKUP(Plantilla!AA335,'Tablas '!$T$4:$U$13,2,FALSE),"#"),
"")</f>
        <v/>
      </c>
      <c r="AD324" t="str">
        <f>IF($C324="OK",TEXT(Plantilla!AB335,"#"),"")</f>
        <v/>
      </c>
      <c r="AE324" t="str">
        <f>IF($C324="OK",
   IF(Plantilla!AC335&lt;&gt;"",
      TEXT(VLOOKUP(Plantilla!AC335,'Tablas '!$W$4:$X$7,2,FALSE),"#"),
   ""),
"")</f>
        <v/>
      </c>
      <c r="AF324" t="str">
        <f>IF($C324="OK",TEXT(Plantilla!AD335,"#"),"")</f>
        <v/>
      </c>
      <c r="AG324" s="6" t="str">
        <f>IF($C324="OK",_xlfn.NUMBERVALUE(Plantilla!AE335),"")</f>
        <v/>
      </c>
      <c r="AH324" s="4" t="str">
        <f>IF($C324="OK",_xlfn.NUMBERVALUE(Plantilla!AF335),"")</f>
        <v/>
      </c>
      <c r="AI324" s="6" t="str">
        <f>IF($C324="OK",_xlfn.NUMBERVALUE(Plantilla!AG335),"")</f>
        <v/>
      </c>
      <c r="AJ324" s="6" t="str">
        <f>IF($C324="OK",_xlfn.NUMBERVALUE(Plantilla!AH335),"")</f>
        <v/>
      </c>
      <c r="AK324" s="6" t="str">
        <f>IF($C324="OK",_xlfn.NUMBERVALUE(Plantilla!AI335),"")</f>
        <v/>
      </c>
      <c r="AL324" s="6" t="str">
        <f>IF($C324="OK",_xlfn.NUMBERVALUE(Plantilla!AJ335),"")</f>
        <v/>
      </c>
      <c r="AM324" s="4" t="str">
        <f>IF($C324="OK",_xlfn.NUMBERVALUE(Plantilla!AK335),"")</f>
        <v/>
      </c>
      <c r="AN324" s="6" t="str">
        <f>IF($C324="OK",_xlfn.NUMBERVALUE(Plantilla!AL335),"")</f>
        <v/>
      </c>
      <c r="AO324" s="4" t="str">
        <f>IF($C324="OK",_xlfn.NUMBERVALUE(Plantilla!AM335),"")</f>
        <v/>
      </c>
      <c r="AP324" s="6" t="str">
        <f>IF($C324="OK",_xlfn.NUMBERVALUE(Plantilla!AN335),"")</f>
        <v/>
      </c>
      <c r="AQ324" s="4" t="str">
        <f>IF($C324="OK",_xlfn.NUMBERVALUE(Plantilla!AO335),"")</f>
        <v/>
      </c>
      <c r="AR324" s="6" t="str">
        <f>IF($C324="OK",_xlfn.NUMBERVALUE(Plantilla!AP335),"")</f>
        <v/>
      </c>
      <c r="AS324" s="4" t="str">
        <f>IF($C324="OK",_xlfn.NUMBERVALUE(Plantilla!AQ335),"")</f>
        <v/>
      </c>
      <c r="AT324" s="6" t="str">
        <f>IF($C324="OK",_xlfn.NUMBERVALUE(Plantilla!AR335),"")</f>
        <v/>
      </c>
      <c r="AU324" s="4" t="str">
        <f>IF($C324="OK",_xlfn.NUMBERVALUE(Plantilla!AS335),"")</f>
        <v/>
      </c>
      <c r="AV324" s="6" t="str">
        <f>IF($C324="OK",_xlfn.NUMBERVALUE(Plantilla!AT335),"")</f>
        <v/>
      </c>
      <c r="AW324" s="4" t="str">
        <f>IF($C324="OK",_xlfn.NUMBERVALUE(Plantilla!AU335),"")</f>
        <v/>
      </c>
      <c r="AX324" s="6" t="str">
        <f>IF($C324="OK",_xlfn.NUMBERVALUE(Plantilla!AV335),"")</f>
        <v/>
      </c>
      <c r="AY324" s="4" t="str">
        <f>IF($C324="OK",_xlfn.NUMBERVALUE(Plantilla!AW335),"")</f>
        <v/>
      </c>
      <c r="AZ324" s="6" t="str">
        <f>IF($C324="OK",_xlfn.NUMBERVALUE(Plantilla!AX335),"")</f>
        <v/>
      </c>
      <c r="BA324" t="str">
        <f>IF($C324="OK",_xlfn.NUMBERVALUE(Plantilla!AY335),"")</f>
        <v/>
      </c>
      <c r="BB324" t="str">
        <f>IF($C324="OK",_xlfn.NUMBERVALUE(Plantilla!AZ335),"")</f>
        <v/>
      </c>
      <c r="BC324" s="4" t="str">
        <f>IF($C324="OK",_xlfn.NUMBERVALUE(Plantilla!BA335),"")</f>
        <v/>
      </c>
      <c r="BD324" s="6" t="str">
        <f>IF($C324="OK",_xlfn.NUMBERVALUE(Plantilla!BB335),"")</f>
        <v/>
      </c>
      <c r="BE324" s="4" t="str">
        <f>IF($C324="OK",_xlfn.NUMBERVALUE(Plantilla!BC335),"")</f>
        <v/>
      </c>
      <c r="BF324" s="6" t="str">
        <f>IF($C324="OK",_xlfn.NUMBERVALUE(Plantilla!BD335),"")</f>
        <v/>
      </c>
      <c r="BG324" s="4" t="str">
        <f>IF($C324="OK",_xlfn.NUMBERVALUE(Plantilla!BE335),"")</f>
        <v/>
      </c>
      <c r="BH324" s="6" t="str">
        <f>IF($C324="OK",_xlfn.NUMBERVALUE(Plantilla!BF335),"")</f>
        <v/>
      </c>
      <c r="BI324" s="110" t="str">
        <f>IF($C324="OK",_xlfn.NUMBERVALUE(Plantilla!BG335),"")</f>
        <v/>
      </c>
      <c r="BJ324" s="6" t="str">
        <f>IF($C324="OK",_xlfn.NUMBERVALUE(Plantilla!BH335),"")</f>
        <v/>
      </c>
      <c r="BK324" s="109" t="str">
        <f>IF($C324="OK",_xlfn.NUMBERVALUE(Plantilla!BI335),"")</f>
        <v/>
      </c>
      <c r="BL324" s="6" t="str">
        <f>IF($C324="OK",
   IF(Plantilla!BJ335&lt;&gt;"",
      TEXT(VLOOKUP(Plantilla!BJ335,'Tablas '!$Z$4:$AA$6,2,FALSE),"#"),
   ""),
"")</f>
        <v/>
      </c>
      <c r="BM324" s="4" t="str">
        <f>IF($C324="OK",_xlfn.NUMBERVALUE(Plantilla!BK335),"")</f>
        <v/>
      </c>
      <c r="BN324" s="4" t="str">
        <f>IF($C324="OK",_xlfn.NUMBERVALUE(Plantilla!BL335),"")</f>
        <v/>
      </c>
      <c r="BO324" s="6" t="str">
        <f>IF($C324="OK",_xlfn.NUMBERVALUE(Plantilla!BM335),"")</f>
        <v/>
      </c>
      <c r="BP324" s="4" t="str">
        <f>IF($C324="OK",_xlfn.NUMBERVALUE(Plantilla!BN335),"")</f>
        <v/>
      </c>
      <c r="BQ324" s="6" t="str">
        <f>IF($C324="OK",_xlfn.NUMBERVALUE(Plantilla!BO335),"")</f>
        <v/>
      </c>
      <c r="BR324" s="4" t="str">
        <f>IF($C324="OK",_xlfn.NUMBERVALUE(Plantilla!BP335),"")</f>
        <v/>
      </c>
      <c r="BS324" s="6" t="str">
        <f>IF($C324="OK",_xlfn.NUMBERVALUE(Plantilla!BQ335),"")</f>
        <v/>
      </c>
      <c r="BT324" s="4" t="str">
        <f>IF($C324="OK",_xlfn.NUMBERVALUE(Plantilla!BR335),"")</f>
        <v/>
      </c>
      <c r="BU324" s="6" t="str">
        <f>IF($C324="OK",_xlfn.NUMBERVALUE(Plantilla!BS335),"")</f>
        <v/>
      </c>
      <c r="BV324" s="6" t="str">
        <f>IF($C324="OK",_xlfn.NUMBERVALUE(Plantilla!BT335),"")</f>
        <v/>
      </c>
      <c r="BW324" s="6" t="str">
        <f>IF($C324="OK",_xlfn.NUMBERVALUE(Plantilla!BU335),"")</f>
        <v/>
      </c>
      <c r="BX324" s="6" t="str">
        <f>IF($C324="OK",_xlfn.NUMBERVALUE(Plantilla!BV335),"")</f>
        <v/>
      </c>
      <c r="BY324" s="6" t="str">
        <f>IF($C324="OK",_xlfn.NUMBERVALUE(Plantilla!BW335),"")</f>
        <v/>
      </c>
      <c r="BZ324" s="6" t="str">
        <f>IF($C324="OK",_xlfn.NUMBERVALUE(Plantilla!BX335),"")</f>
        <v/>
      </c>
      <c r="CA324" s="6" t="str">
        <f>IF($C324="OK",_xlfn.NUMBERVALUE(Plantilla!BY335),"")</f>
        <v/>
      </c>
      <c r="CB324" s="6" t="str">
        <f>IF($C324="OK",_xlfn.NUMBERVALUE(Plantilla!BZ335),"")</f>
        <v/>
      </c>
      <c r="CC324" s="6" t="str">
        <f>IF($C324="OK",_xlfn.NUMBERVALUE(Plantilla!CA335),"")</f>
        <v/>
      </c>
      <c r="CD324" s="6" t="str">
        <f>IF($C324="OK",_xlfn.NUMBERVALUE(Plantilla!CB335),"")</f>
        <v/>
      </c>
      <c r="CE324" s="6" t="str">
        <f>IF($C324="OK",_xlfn.NUMBERVALUE(Plantilla!CC335),"")</f>
        <v/>
      </c>
      <c r="CF324" s="4" t="str">
        <f>IF($C324="OK",_xlfn.NUMBERVALUE(Plantilla!CD335),"")</f>
        <v/>
      </c>
      <c r="CG324" s="6" t="str">
        <f>IF($C324="OK",_xlfn.NUMBERVALUE(Plantilla!CE335),"")</f>
        <v/>
      </c>
      <c r="CH324" s="6" t="str">
        <f>IF($C324="OK",_xlfn.NUMBERVALUE(Plantilla!CF335),"")</f>
        <v/>
      </c>
      <c r="CI324" s="6" t="str">
        <f>IF($C324="OK",_xlfn.NUMBERVALUE(Plantilla!CG335),"")</f>
        <v/>
      </c>
      <c r="CJ324" s="6" t="str">
        <f>IF($C324="OK",_xlfn.NUMBERVALUE(Plantilla!CH335),"")</f>
        <v/>
      </c>
      <c r="CK324" s="6" t="str">
        <f>IF($C324="OK",_xlfn.NUMBERVALUE(Plantilla!CI335),"")</f>
        <v/>
      </c>
      <c r="CL324" s="6" t="str">
        <f>IF($C324="OK",_xlfn.NUMBERVALUE(Plantilla!CJ335),"")</f>
        <v/>
      </c>
      <c r="CM324" t="str">
        <f>IF($C324="OK",TEXT(Plantilla!CK335,"#"),"")</f>
        <v/>
      </c>
      <c r="CN324" s="6" t="str">
        <f>IF($C324="OK",_xlfn.NUMBERVALUE(Plantilla!CL335),"")</f>
        <v/>
      </c>
      <c r="CO324" s="6" t="str">
        <f>IF($C324="OK",_xlfn.NUMBERVALUE(Plantilla!CM335),"")</f>
        <v/>
      </c>
      <c r="CP324" s="110" t="str">
        <f>IF($C324="OK",_xlfn.NUMBERVALUE(Plantilla!CN335),"")</f>
        <v/>
      </c>
      <c r="CQ324" s="6" t="str">
        <f>IF($C324="OK",_xlfn.NUMBERVALUE(Plantilla!CO335),"")</f>
        <v/>
      </c>
      <c r="CR324" s="109" t="str">
        <f>IF($C324="OK",_xlfn.NUMBERVALUE(Plantilla!CP335),"")</f>
        <v/>
      </c>
      <c r="CS324" s="110" t="str">
        <f>IF($C324="OK",_xlfn.NUMBERVALUE(Plantilla!CQ335),"")</f>
        <v/>
      </c>
      <c r="CT324" s="6" t="str">
        <f>IF($C324="OK",_xlfn.NUMBERVALUE(Plantilla!CR335),"")</f>
        <v/>
      </c>
      <c r="CU324" s="109" t="str">
        <f>IF($C324="OK",_xlfn.NUMBERVALUE(Plantilla!CS335),"")</f>
        <v/>
      </c>
      <c r="CV324" s="110" t="str">
        <f>IF($C324="OK",_xlfn.NUMBERVALUE(Plantilla!CT335),"")</f>
        <v/>
      </c>
      <c r="CW324" s="6" t="str">
        <f>IF($C324="OK",_xlfn.NUMBERVALUE(Plantilla!CU335),"")</f>
        <v/>
      </c>
      <c r="CX324" s="82" t="str">
        <f>IF($C324="OK",_xlfn.NUMBERVALUE(Plantilla!CV335),"")</f>
        <v/>
      </c>
      <c r="CY324" s="6" t="str">
        <f>IF($C324="OK",_xlfn.NUMBERVALUE(Plantilla!CW335),"")</f>
        <v/>
      </c>
      <c r="CZ324" s="82" t="str">
        <f>IF($C324="OK",_xlfn.NUMBERVALUE(Plantilla!CX335),"")</f>
        <v/>
      </c>
      <c r="DA324" s="6" t="str">
        <f>IF($C324="OK",_xlfn.NUMBERVALUE(Plantilla!CY335),"")</f>
        <v/>
      </c>
      <c r="DB324" s="109" t="str">
        <f>IF($C324="OK",_xlfn.NUMBERVALUE(Plantilla!CZ335),"")</f>
        <v/>
      </c>
      <c r="DC324" s="6" t="str">
        <f>IF($C324="OK",_xlfn.NUMBERVALUE(Plantilla!DA335),"")</f>
        <v/>
      </c>
      <c r="DD324" s="6" t="str">
        <f>IF($C324="OK",TEXT(Plantilla!DB335,"#"),"")</f>
        <v/>
      </c>
      <c r="DE324" s="6" t="str">
        <f>IF($C324="OK",_xlfn.NUMBERVALUE(Plantilla!DC335),"")</f>
        <v/>
      </c>
      <c r="DF324" s="4" t="str">
        <f>IF($C324="OK",_xlfn.NUMBERVALUE(Plantilla!DD335),"")</f>
        <v/>
      </c>
      <c r="DG324" s="6" t="str">
        <f>IF($C324="OK",_xlfn.NUMBERVALUE(Plantilla!DE335),"")</f>
        <v/>
      </c>
      <c r="DH324" s="6" t="str">
        <f>IF($C324="OK",_xlfn.NUMBERVALUE(Plantilla!DF335),"")</f>
        <v/>
      </c>
      <c r="DI324" s="6" t="str">
        <f>IF($C324="OK",_xlfn.NUMBERVALUE(Plantilla!DG335),"")</f>
        <v/>
      </c>
      <c r="DJ324" s="6" t="str">
        <f>IF($C324="OK",_xlfn.NUMBERVALUE(Plantilla!DH335),"")</f>
        <v/>
      </c>
      <c r="DK324" s="6" t="str">
        <f>IF($C324="OK",_xlfn.NUMBERVALUE(Plantilla!DI335),"")</f>
        <v/>
      </c>
      <c r="DL324" s="6" t="str">
        <f>IF($C324="OK",_xlfn.NUMBERVALUE(Plantilla!DJ335),"")</f>
        <v/>
      </c>
      <c r="DM324" s="6" t="str">
        <f>IF($C324="OK",_xlfn.NUMBERVALUE(Plantilla!DK335),"")</f>
        <v/>
      </c>
      <c r="DN324" s="6" t="str">
        <f>IF($C324="OK",_xlfn.NUMBERVALUE(Plantilla!DL335),"")</f>
        <v/>
      </c>
      <c r="DO324" s="6" t="str">
        <f>IF($C324="OK",_xlfn.NUMBERVALUE(Plantilla!DM335),"")</f>
        <v/>
      </c>
      <c r="DP324" s="6" t="str">
        <f>IF($C324="OK",_xlfn.NUMBERVALUE(Plantilla!DN335),"")</f>
        <v/>
      </c>
      <c r="DQ324" s="6" t="str">
        <f>IF($C324="OK",_xlfn.NUMBERVALUE(Plantilla!DO335),"")</f>
        <v/>
      </c>
      <c r="DR324" s="6" t="str">
        <f>IF($C324="OK",_xlfn.NUMBERVALUE(Plantilla!DP335),"")</f>
        <v/>
      </c>
      <c r="DS324" t="str">
        <f>IF($C324="OK",TEXT(Plantilla!DR335,"#"),"")</f>
        <v/>
      </c>
      <c r="DT324" s="6"/>
    </row>
    <row r="325" spans="1:124" x14ac:dyDescent="0.25">
      <c r="A325" t="str">
        <f>IF(Plantilla!$I$6="¡Perfecto!, Guarda el archivo y adjúntalo a tu interfaz de Nómina Electrónica","OK","Error")</f>
        <v>OK</v>
      </c>
      <c r="B325" t="str">
        <f>IF(Plantilla!$I$6="¡Perfecto!, Guarda el archivo y adjúntalo a tu interfaz de Nómina Electrónica",MID(Plantilla!$D$2,SEARCH("V",Plantilla!$D$2),10),"")</f>
        <v>V2.0</v>
      </c>
      <c r="C325" t="str">
        <f>Plantilla!C336</f>
        <v/>
      </c>
      <c r="D325" t="str">
        <f>IF($C325="OK",Plantilla!B336,"")</f>
        <v/>
      </c>
      <c r="E325" t="str">
        <f>IF($C325="OK",
   VLOOKUP(Plantilla!$E$4,'Tablas '!$AP$4:$AT$6,5,FALSE),
"")</f>
        <v/>
      </c>
      <c r="F325" t="str">
        <f>IF($C325="OK",TEXT(Plantilla!D336,"#"),"")</f>
        <v/>
      </c>
      <c r="G325" t="str">
        <f>IF($C325="OK",
   VLOOKUP(Plantilla!E336,'Tablas '!$B$4:$C$14,2,FALSE),
"")</f>
        <v/>
      </c>
      <c r="H325" t="str">
        <f>IF($C325="OK",TEXT(Plantilla!F336,"#"),"")</f>
        <v/>
      </c>
      <c r="I325" t="str">
        <f>IF($C325="OK",TEXT(Plantilla!G336,"#"),"")</f>
        <v/>
      </c>
      <c r="J325" t="str">
        <f>IF($C325="OK",TEXT(Plantilla!H336,"#"),"")</f>
        <v/>
      </c>
      <c r="K325" t="str">
        <f>IF($C325="OK",TEXT(Plantilla!I336,"#"),"")</f>
        <v/>
      </c>
      <c r="L325" t="str">
        <f>IF($C325="OK",TEXT(Plantilla!J336,"#"),"")</f>
        <v/>
      </c>
      <c r="M325" t="str">
        <f>IF($C325="OK",TEXT(Plantilla!K336,"#"),"")</f>
        <v/>
      </c>
      <c r="N325" t="str">
        <f>IF($C325="OK",
   CONCATENATE(YEAR(Plantilla!L336),"-",TEXT(MONTH(Plantilla!L336),"00"),"-",TEXT(DAY(Plantilla!L336),"00")),
"")</f>
        <v/>
      </c>
      <c r="O325" t="str">
        <f>IF($C325="OK",_xlfn.NUMBERVALUE(Plantilla!M336),"")</f>
        <v/>
      </c>
      <c r="P325" t="str">
        <f>IF($C325="OK",
   IF(Plantilla!N336&lt;&gt;"",
      CONCATENATE(YEAR(Plantilla!N336),"-",TEXT(MONTH(Plantilla!N336),"00"),"-",TEXT(DAY(Plantilla!N336),"00")),
   ""),
"")</f>
        <v/>
      </c>
      <c r="Q325" t="str">
        <f>IF($C325="OK",
   VLOOKUP(Plantilla!O336,'Tablas '!$E$4:$F$19,2,FALSE),
"")</f>
        <v/>
      </c>
      <c r="R325" t="str">
        <f>IF($C325="OK",
   VLOOKUP(Plantilla!P336,'Tablas '!$H$4:$I$5,2,FALSE),
"")</f>
        <v/>
      </c>
      <c r="S325" t="str">
        <f>IF($C325="OK",
   VLOOKUP(Plantilla!Q336,'Tablas '!$K$4:$L$8,2,FALSE),
"")</f>
        <v/>
      </c>
      <c r="T325" t="str">
        <f>IF($C325="OK",
   VLOOKUP(Plantilla!R336,'Tablas '!$AE$4:$AF$6,2,FALSE),
"")</f>
        <v/>
      </c>
      <c r="U325" t="str">
        <f>IF($C325="OK",
   VLOOKUP(Plantilla!S336,'Tablas '!$AE$4:$AF$6,2,FALSE),
"")</f>
        <v/>
      </c>
      <c r="V325" t="str">
        <f>IF($C325="OK",TEXT(Plantilla!T336,"#"),"")</f>
        <v/>
      </c>
      <c r="W325" s="84" t="str">
        <f>IF($C325="OK",
   VLOOKUP(Plantilla!U336,'Tablas '!$AM$4:$AN$1126,2,FALSE),
"")</f>
        <v/>
      </c>
      <c r="X325" t="str">
        <f>IF($C325="OK",TEXT(Plantilla!V336,"#"),"")</f>
        <v/>
      </c>
      <c r="Y325" t="str">
        <f>IF($C325="OK",
   CONCATENATE(YEAR(Plantilla!W336),"-",TEXT(MONTH(Plantilla!W336),"00"),"-",TEXT(DAY(Plantilla!W336),"00")),
"")</f>
        <v/>
      </c>
      <c r="Z325" t="str">
        <f>IF($C325="OK",
   CONCATENATE(YEAR(Plantilla!X336),"-",TEXT(MONTH(Plantilla!X336),"00"),"-",TEXT(DAY(Plantilla!X336),"00")),
"")</f>
        <v/>
      </c>
      <c r="AA325" t="str">
        <f>IF($C325="OK",
   TEXT(VLOOKUP(Plantilla!Y336,'Tablas '!$Q$4:$R$9,2,FALSE),"#"),
"")</f>
        <v/>
      </c>
      <c r="AB325" t="str">
        <f>IF($C325="OK",
   CONCATENATE(YEAR(Plantilla!Z336),"-",TEXT(MONTH(Plantilla!Z336),"00"),"-",TEXT(DAY(Plantilla!Z336),"00")),
"")</f>
        <v/>
      </c>
      <c r="AC325" t="str">
        <f>IF($C325="OK",
   TEXT(VLOOKUP(Plantilla!AA336,'Tablas '!$T$4:$U$13,2,FALSE),"#"),
"")</f>
        <v/>
      </c>
      <c r="AD325" t="str">
        <f>IF($C325="OK",TEXT(Plantilla!AB336,"#"),"")</f>
        <v/>
      </c>
      <c r="AE325" t="str">
        <f>IF($C325="OK",
   IF(Plantilla!AC336&lt;&gt;"",
      TEXT(VLOOKUP(Plantilla!AC336,'Tablas '!$W$4:$X$7,2,FALSE),"#"),
   ""),
"")</f>
        <v/>
      </c>
      <c r="AF325" t="str">
        <f>IF($C325="OK",TEXT(Plantilla!AD336,"#"),"")</f>
        <v/>
      </c>
      <c r="AG325" s="6" t="str">
        <f>IF($C325="OK",_xlfn.NUMBERVALUE(Plantilla!AE336),"")</f>
        <v/>
      </c>
      <c r="AH325" s="4" t="str">
        <f>IF($C325="OK",_xlfn.NUMBERVALUE(Plantilla!AF336),"")</f>
        <v/>
      </c>
      <c r="AI325" s="6" t="str">
        <f>IF($C325="OK",_xlfn.NUMBERVALUE(Plantilla!AG336),"")</f>
        <v/>
      </c>
      <c r="AJ325" s="6" t="str">
        <f>IF($C325="OK",_xlfn.NUMBERVALUE(Plantilla!AH336),"")</f>
        <v/>
      </c>
      <c r="AK325" s="6" t="str">
        <f>IF($C325="OK",_xlfn.NUMBERVALUE(Plantilla!AI336),"")</f>
        <v/>
      </c>
      <c r="AL325" s="6" t="str">
        <f>IF($C325="OK",_xlfn.NUMBERVALUE(Plantilla!AJ336),"")</f>
        <v/>
      </c>
      <c r="AM325" s="4" t="str">
        <f>IF($C325="OK",_xlfn.NUMBERVALUE(Plantilla!AK336),"")</f>
        <v/>
      </c>
      <c r="AN325" s="6" t="str">
        <f>IF($C325="OK",_xlfn.NUMBERVALUE(Plantilla!AL336),"")</f>
        <v/>
      </c>
      <c r="AO325" s="4" t="str">
        <f>IF($C325="OK",_xlfn.NUMBERVALUE(Plantilla!AM336),"")</f>
        <v/>
      </c>
      <c r="AP325" s="6" t="str">
        <f>IF($C325="OK",_xlfn.NUMBERVALUE(Plantilla!AN336),"")</f>
        <v/>
      </c>
      <c r="AQ325" s="4" t="str">
        <f>IF($C325="OK",_xlfn.NUMBERVALUE(Plantilla!AO336),"")</f>
        <v/>
      </c>
      <c r="AR325" s="6" t="str">
        <f>IF($C325="OK",_xlfn.NUMBERVALUE(Plantilla!AP336),"")</f>
        <v/>
      </c>
      <c r="AS325" s="4" t="str">
        <f>IF($C325="OK",_xlfn.NUMBERVALUE(Plantilla!AQ336),"")</f>
        <v/>
      </c>
      <c r="AT325" s="6" t="str">
        <f>IF($C325="OK",_xlfn.NUMBERVALUE(Plantilla!AR336),"")</f>
        <v/>
      </c>
      <c r="AU325" s="4" t="str">
        <f>IF($C325="OK",_xlfn.NUMBERVALUE(Plantilla!AS336),"")</f>
        <v/>
      </c>
      <c r="AV325" s="6" t="str">
        <f>IF($C325="OK",_xlfn.NUMBERVALUE(Plantilla!AT336),"")</f>
        <v/>
      </c>
      <c r="AW325" s="4" t="str">
        <f>IF($C325="OK",_xlfn.NUMBERVALUE(Plantilla!AU336),"")</f>
        <v/>
      </c>
      <c r="AX325" s="6" t="str">
        <f>IF($C325="OK",_xlfn.NUMBERVALUE(Plantilla!AV336),"")</f>
        <v/>
      </c>
      <c r="AY325" s="4" t="str">
        <f>IF($C325="OK",_xlfn.NUMBERVALUE(Plantilla!AW336),"")</f>
        <v/>
      </c>
      <c r="AZ325" s="6" t="str">
        <f>IF($C325="OK",_xlfn.NUMBERVALUE(Plantilla!AX336),"")</f>
        <v/>
      </c>
      <c r="BA325" t="str">
        <f>IF($C325="OK",_xlfn.NUMBERVALUE(Plantilla!AY336),"")</f>
        <v/>
      </c>
      <c r="BB325" t="str">
        <f>IF($C325="OK",_xlfn.NUMBERVALUE(Plantilla!AZ336),"")</f>
        <v/>
      </c>
      <c r="BC325" s="4" t="str">
        <f>IF($C325="OK",_xlfn.NUMBERVALUE(Plantilla!BA336),"")</f>
        <v/>
      </c>
      <c r="BD325" s="6" t="str">
        <f>IF($C325="OK",_xlfn.NUMBERVALUE(Plantilla!BB336),"")</f>
        <v/>
      </c>
      <c r="BE325" s="4" t="str">
        <f>IF($C325="OK",_xlfn.NUMBERVALUE(Plantilla!BC336),"")</f>
        <v/>
      </c>
      <c r="BF325" s="6" t="str">
        <f>IF($C325="OK",_xlfn.NUMBERVALUE(Plantilla!BD336),"")</f>
        <v/>
      </c>
      <c r="BG325" s="4" t="str">
        <f>IF($C325="OK",_xlfn.NUMBERVALUE(Plantilla!BE336),"")</f>
        <v/>
      </c>
      <c r="BH325" s="6" t="str">
        <f>IF($C325="OK",_xlfn.NUMBERVALUE(Plantilla!BF336),"")</f>
        <v/>
      </c>
      <c r="BI325" s="110" t="str">
        <f>IF($C325="OK",_xlfn.NUMBERVALUE(Plantilla!BG336),"")</f>
        <v/>
      </c>
      <c r="BJ325" s="6" t="str">
        <f>IF($C325="OK",_xlfn.NUMBERVALUE(Plantilla!BH336),"")</f>
        <v/>
      </c>
      <c r="BK325" s="109" t="str">
        <f>IF($C325="OK",_xlfn.NUMBERVALUE(Plantilla!BI336),"")</f>
        <v/>
      </c>
      <c r="BL325" s="6" t="str">
        <f>IF($C325="OK",
   IF(Plantilla!BJ336&lt;&gt;"",
      TEXT(VLOOKUP(Plantilla!BJ336,'Tablas '!$Z$4:$AA$6,2,FALSE),"#"),
   ""),
"")</f>
        <v/>
      </c>
      <c r="BM325" s="4" t="str">
        <f>IF($C325="OK",_xlfn.NUMBERVALUE(Plantilla!BK336),"")</f>
        <v/>
      </c>
      <c r="BN325" s="4" t="str">
        <f>IF($C325="OK",_xlfn.NUMBERVALUE(Plantilla!BL336),"")</f>
        <v/>
      </c>
      <c r="BO325" s="6" t="str">
        <f>IF($C325="OK",_xlfn.NUMBERVALUE(Plantilla!BM336),"")</f>
        <v/>
      </c>
      <c r="BP325" s="4" t="str">
        <f>IF($C325="OK",_xlfn.NUMBERVALUE(Plantilla!BN336),"")</f>
        <v/>
      </c>
      <c r="BQ325" s="6" t="str">
        <f>IF($C325="OK",_xlfn.NUMBERVALUE(Plantilla!BO336),"")</f>
        <v/>
      </c>
      <c r="BR325" s="4" t="str">
        <f>IF($C325="OK",_xlfn.NUMBERVALUE(Plantilla!BP336),"")</f>
        <v/>
      </c>
      <c r="BS325" s="6" t="str">
        <f>IF($C325="OK",_xlfn.NUMBERVALUE(Plantilla!BQ336),"")</f>
        <v/>
      </c>
      <c r="BT325" s="4" t="str">
        <f>IF($C325="OK",_xlfn.NUMBERVALUE(Plantilla!BR336),"")</f>
        <v/>
      </c>
      <c r="BU325" s="6" t="str">
        <f>IF($C325="OK",_xlfn.NUMBERVALUE(Plantilla!BS336),"")</f>
        <v/>
      </c>
      <c r="BV325" s="6" t="str">
        <f>IF($C325="OK",_xlfn.NUMBERVALUE(Plantilla!BT336),"")</f>
        <v/>
      </c>
      <c r="BW325" s="6" t="str">
        <f>IF($C325="OK",_xlfn.NUMBERVALUE(Plantilla!BU336),"")</f>
        <v/>
      </c>
      <c r="BX325" s="6" t="str">
        <f>IF($C325="OK",_xlfn.NUMBERVALUE(Plantilla!BV336),"")</f>
        <v/>
      </c>
      <c r="BY325" s="6" t="str">
        <f>IF($C325="OK",_xlfn.NUMBERVALUE(Plantilla!BW336),"")</f>
        <v/>
      </c>
      <c r="BZ325" s="6" t="str">
        <f>IF($C325="OK",_xlfn.NUMBERVALUE(Plantilla!BX336),"")</f>
        <v/>
      </c>
      <c r="CA325" s="6" t="str">
        <f>IF($C325="OK",_xlfn.NUMBERVALUE(Plantilla!BY336),"")</f>
        <v/>
      </c>
      <c r="CB325" s="6" t="str">
        <f>IF($C325="OK",_xlfn.NUMBERVALUE(Plantilla!BZ336),"")</f>
        <v/>
      </c>
      <c r="CC325" s="6" t="str">
        <f>IF($C325="OK",_xlfn.NUMBERVALUE(Plantilla!CA336),"")</f>
        <v/>
      </c>
      <c r="CD325" s="6" t="str">
        <f>IF($C325="OK",_xlfn.NUMBERVALUE(Plantilla!CB336),"")</f>
        <v/>
      </c>
      <c r="CE325" s="6" t="str">
        <f>IF($C325="OK",_xlfn.NUMBERVALUE(Plantilla!CC336),"")</f>
        <v/>
      </c>
      <c r="CF325" s="4" t="str">
        <f>IF($C325="OK",_xlfn.NUMBERVALUE(Plantilla!CD336),"")</f>
        <v/>
      </c>
      <c r="CG325" s="6" t="str">
        <f>IF($C325="OK",_xlfn.NUMBERVALUE(Plantilla!CE336),"")</f>
        <v/>
      </c>
      <c r="CH325" s="6" t="str">
        <f>IF($C325="OK",_xlfn.NUMBERVALUE(Plantilla!CF336),"")</f>
        <v/>
      </c>
      <c r="CI325" s="6" t="str">
        <f>IF($C325="OK",_xlfn.NUMBERVALUE(Plantilla!CG336),"")</f>
        <v/>
      </c>
      <c r="CJ325" s="6" t="str">
        <f>IF($C325="OK",_xlfn.NUMBERVALUE(Plantilla!CH336),"")</f>
        <v/>
      </c>
      <c r="CK325" s="6" t="str">
        <f>IF($C325="OK",_xlfn.NUMBERVALUE(Plantilla!CI336),"")</f>
        <v/>
      </c>
      <c r="CL325" s="6" t="str">
        <f>IF($C325="OK",_xlfn.NUMBERVALUE(Plantilla!CJ336),"")</f>
        <v/>
      </c>
      <c r="CM325" t="str">
        <f>IF($C325="OK",TEXT(Plantilla!CK336,"#"),"")</f>
        <v/>
      </c>
      <c r="CN325" s="6" t="str">
        <f>IF($C325="OK",_xlfn.NUMBERVALUE(Plantilla!CL336),"")</f>
        <v/>
      </c>
      <c r="CO325" s="6" t="str">
        <f>IF($C325="OK",_xlfn.NUMBERVALUE(Plantilla!CM336),"")</f>
        <v/>
      </c>
      <c r="CP325" s="110" t="str">
        <f>IF($C325="OK",_xlfn.NUMBERVALUE(Plantilla!CN336),"")</f>
        <v/>
      </c>
      <c r="CQ325" s="6" t="str">
        <f>IF($C325="OK",_xlfn.NUMBERVALUE(Plantilla!CO336),"")</f>
        <v/>
      </c>
      <c r="CR325" s="109" t="str">
        <f>IF($C325="OK",_xlfn.NUMBERVALUE(Plantilla!CP336),"")</f>
        <v/>
      </c>
      <c r="CS325" s="110" t="str">
        <f>IF($C325="OK",_xlfn.NUMBERVALUE(Plantilla!CQ336),"")</f>
        <v/>
      </c>
      <c r="CT325" s="6" t="str">
        <f>IF($C325="OK",_xlfn.NUMBERVALUE(Plantilla!CR336),"")</f>
        <v/>
      </c>
      <c r="CU325" s="109" t="str">
        <f>IF($C325="OK",_xlfn.NUMBERVALUE(Plantilla!CS336),"")</f>
        <v/>
      </c>
      <c r="CV325" s="110" t="str">
        <f>IF($C325="OK",_xlfn.NUMBERVALUE(Plantilla!CT336),"")</f>
        <v/>
      </c>
      <c r="CW325" s="6" t="str">
        <f>IF($C325="OK",_xlfn.NUMBERVALUE(Plantilla!CU336),"")</f>
        <v/>
      </c>
      <c r="CX325" s="82" t="str">
        <f>IF($C325="OK",_xlfn.NUMBERVALUE(Plantilla!CV336),"")</f>
        <v/>
      </c>
      <c r="CY325" s="6" t="str">
        <f>IF($C325="OK",_xlfn.NUMBERVALUE(Plantilla!CW336),"")</f>
        <v/>
      </c>
      <c r="CZ325" s="82" t="str">
        <f>IF($C325="OK",_xlfn.NUMBERVALUE(Plantilla!CX336),"")</f>
        <v/>
      </c>
      <c r="DA325" s="6" t="str">
        <f>IF($C325="OK",_xlfn.NUMBERVALUE(Plantilla!CY336),"")</f>
        <v/>
      </c>
      <c r="DB325" s="109" t="str">
        <f>IF($C325="OK",_xlfn.NUMBERVALUE(Plantilla!CZ336),"")</f>
        <v/>
      </c>
      <c r="DC325" s="6" t="str">
        <f>IF($C325="OK",_xlfn.NUMBERVALUE(Plantilla!DA336),"")</f>
        <v/>
      </c>
      <c r="DD325" s="6" t="str">
        <f>IF($C325="OK",TEXT(Plantilla!DB336,"#"),"")</f>
        <v/>
      </c>
      <c r="DE325" s="6" t="str">
        <f>IF($C325="OK",_xlfn.NUMBERVALUE(Plantilla!DC336),"")</f>
        <v/>
      </c>
      <c r="DF325" s="4" t="str">
        <f>IF($C325="OK",_xlfn.NUMBERVALUE(Plantilla!DD336),"")</f>
        <v/>
      </c>
      <c r="DG325" s="6" t="str">
        <f>IF($C325="OK",_xlfn.NUMBERVALUE(Plantilla!DE336),"")</f>
        <v/>
      </c>
      <c r="DH325" s="6" t="str">
        <f>IF($C325="OK",_xlfn.NUMBERVALUE(Plantilla!DF336),"")</f>
        <v/>
      </c>
      <c r="DI325" s="6" t="str">
        <f>IF($C325="OK",_xlfn.NUMBERVALUE(Plantilla!DG336),"")</f>
        <v/>
      </c>
      <c r="DJ325" s="6" t="str">
        <f>IF($C325="OK",_xlfn.NUMBERVALUE(Plantilla!DH336),"")</f>
        <v/>
      </c>
      <c r="DK325" s="6" t="str">
        <f>IF($C325="OK",_xlfn.NUMBERVALUE(Plantilla!DI336),"")</f>
        <v/>
      </c>
      <c r="DL325" s="6" t="str">
        <f>IF($C325="OK",_xlfn.NUMBERVALUE(Plantilla!DJ336),"")</f>
        <v/>
      </c>
      <c r="DM325" s="6" t="str">
        <f>IF($C325="OK",_xlfn.NUMBERVALUE(Plantilla!DK336),"")</f>
        <v/>
      </c>
      <c r="DN325" s="6" t="str">
        <f>IF($C325="OK",_xlfn.NUMBERVALUE(Plantilla!DL336),"")</f>
        <v/>
      </c>
      <c r="DO325" s="6" t="str">
        <f>IF($C325="OK",_xlfn.NUMBERVALUE(Plantilla!DM336),"")</f>
        <v/>
      </c>
      <c r="DP325" s="6" t="str">
        <f>IF($C325="OK",_xlfn.NUMBERVALUE(Plantilla!DN336),"")</f>
        <v/>
      </c>
      <c r="DQ325" s="6" t="str">
        <f>IF($C325="OK",_xlfn.NUMBERVALUE(Plantilla!DO336),"")</f>
        <v/>
      </c>
      <c r="DR325" s="6" t="str">
        <f>IF($C325="OK",_xlfn.NUMBERVALUE(Plantilla!DP336),"")</f>
        <v/>
      </c>
      <c r="DS325" t="str">
        <f>IF($C325="OK",TEXT(Plantilla!DR336,"#"),"")</f>
        <v/>
      </c>
      <c r="DT325" s="6"/>
    </row>
    <row r="326" spans="1:124" x14ac:dyDescent="0.25">
      <c r="A326" t="str">
        <f>IF(Plantilla!$I$6="¡Perfecto!, Guarda el archivo y adjúntalo a tu interfaz de Nómina Electrónica","OK","Error")</f>
        <v>OK</v>
      </c>
      <c r="B326" t="str">
        <f>IF(Plantilla!$I$6="¡Perfecto!, Guarda el archivo y adjúntalo a tu interfaz de Nómina Electrónica",MID(Plantilla!$D$2,SEARCH("V",Plantilla!$D$2),10),"")</f>
        <v>V2.0</v>
      </c>
      <c r="C326" t="str">
        <f>Plantilla!C337</f>
        <v/>
      </c>
      <c r="D326" t="str">
        <f>IF($C326="OK",Plantilla!B337,"")</f>
        <v/>
      </c>
      <c r="E326" t="str">
        <f>IF($C326="OK",
   VLOOKUP(Plantilla!$E$4,'Tablas '!$AP$4:$AT$6,5,FALSE),
"")</f>
        <v/>
      </c>
      <c r="F326" t="str">
        <f>IF($C326="OK",TEXT(Plantilla!D337,"#"),"")</f>
        <v/>
      </c>
      <c r="G326" t="str">
        <f>IF($C326="OK",
   VLOOKUP(Plantilla!E337,'Tablas '!$B$4:$C$14,2,FALSE),
"")</f>
        <v/>
      </c>
      <c r="H326" t="str">
        <f>IF($C326="OK",TEXT(Plantilla!F337,"#"),"")</f>
        <v/>
      </c>
      <c r="I326" t="str">
        <f>IF($C326="OK",TEXT(Plantilla!G337,"#"),"")</f>
        <v/>
      </c>
      <c r="J326" t="str">
        <f>IF($C326="OK",TEXT(Plantilla!H337,"#"),"")</f>
        <v/>
      </c>
      <c r="K326" t="str">
        <f>IF($C326="OK",TEXT(Plantilla!I337,"#"),"")</f>
        <v/>
      </c>
      <c r="L326" t="str">
        <f>IF($C326="OK",TEXT(Plantilla!J337,"#"),"")</f>
        <v/>
      </c>
      <c r="M326" t="str">
        <f>IF($C326="OK",TEXT(Plantilla!K337,"#"),"")</f>
        <v/>
      </c>
      <c r="N326" t="str">
        <f>IF($C326="OK",
   CONCATENATE(YEAR(Plantilla!L337),"-",TEXT(MONTH(Plantilla!L337),"00"),"-",TEXT(DAY(Plantilla!L337),"00")),
"")</f>
        <v/>
      </c>
      <c r="O326" t="str">
        <f>IF($C326="OK",_xlfn.NUMBERVALUE(Plantilla!M337),"")</f>
        <v/>
      </c>
      <c r="P326" t="str">
        <f>IF($C326="OK",
   IF(Plantilla!N337&lt;&gt;"",
      CONCATENATE(YEAR(Plantilla!N337),"-",TEXT(MONTH(Plantilla!N337),"00"),"-",TEXT(DAY(Plantilla!N337),"00")),
   ""),
"")</f>
        <v/>
      </c>
      <c r="Q326" t="str">
        <f>IF($C326="OK",
   VLOOKUP(Plantilla!O337,'Tablas '!$E$4:$F$19,2,FALSE),
"")</f>
        <v/>
      </c>
      <c r="R326" t="str">
        <f>IF($C326="OK",
   VLOOKUP(Plantilla!P337,'Tablas '!$H$4:$I$5,2,FALSE),
"")</f>
        <v/>
      </c>
      <c r="S326" t="str">
        <f>IF($C326="OK",
   VLOOKUP(Plantilla!Q337,'Tablas '!$K$4:$L$8,2,FALSE),
"")</f>
        <v/>
      </c>
      <c r="T326" t="str">
        <f>IF($C326="OK",
   VLOOKUP(Plantilla!R337,'Tablas '!$AE$4:$AF$6,2,FALSE),
"")</f>
        <v/>
      </c>
      <c r="U326" t="str">
        <f>IF($C326="OK",
   VLOOKUP(Plantilla!S337,'Tablas '!$AE$4:$AF$6,2,FALSE),
"")</f>
        <v/>
      </c>
      <c r="V326" t="str">
        <f>IF($C326="OK",TEXT(Plantilla!T337,"#"),"")</f>
        <v/>
      </c>
      <c r="W326" s="84" t="str">
        <f>IF($C326="OK",
   VLOOKUP(Plantilla!U337,'Tablas '!$AM$4:$AN$1126,2,FALSE),
"")</f>
        <v/>
      </c>
      <c r="X326" t="str">
        <f>IF($C326="OK",TEXT(Plantilla!V337,"#"),"")</f>
        <v/>
      </c>
      <c r="Y326" t="str">
        <f>IF($C326="OK",
   CONCATENATE(YEAR(Plantilla!W337),"-",TEXT(MONTH(Plantilla!W337),"00"),"-",TEXT(DAY(Plantilla!W337),"00")),
"")</f>
        <v/>
      </c>
      <c r="Z326" t="str">
        <f>IF($C326="OK",
   CONCATENATE(YEAR(Plantilla!X337),"-",TEXT(MONTH(Plantilla!X337),"00"),"-",TEXT(DAY(Plantilla!X337),"00")),
"")</f>
        <v/>
      </c>
      <c r="AA326" t="str">
        <f>IF($C326="OK",
   TEXT(VLOOKUP(Plantilla!Y337,'Tablas '!$Q$4:$R$9,2,FALSE),"#"),
"")</f>
        <v/>
      </c>
      <c r="AB326" t="str">
        <f>IF($C326="OK",
   CONCATENATE(YEAR(Plantilla!Z337),"-",TEXT(MONTH(Plantilla!Z337),"00"),"-",TEXT(DAY(Plantilla!Z337),"00")),
"")</f>
        <v/>
      </c>
      <c r="AC326" t="str">
        <f>IF($C326="OK",
   TEXT(VLOOKUP(Plantilla!AA337,'Tablas '!$T$4:$U$13,2,FALSE),"#"),
"")</f>
        <v/>
      </c>
      <c r="AD326" t="str">
        <f>IF($C326="OK",TEXT(Plantilla!AB337,"#"),"")</f>
        <v/>
      </c>
      <c r="AE326" t="str">
        <f>IF($C326="OK",
   IF(Plantilla!AC337&lt;&gt;"",
      TEXT(VLOOKUP(Plantilla!AC337,'Tablas '!$W$4:$X$7,2,FALSE),"#"),
   ""),
"")</f>
        <v/>
      </c>
      <c r="AF326" t="str">
        <f>IF($C326="OK",TEXT(Plantilla!AD337,"#"),"")</f>
        <v/>
      </c>
      <c r="AG326" s="6" t="str">
        <f>IF($C326="OK",_xlfn.NUMBERVALUE(Plantilla!AE337),"")</f>
        <v/>
      </c>
      <c r="AH326" s="4" t="str">
        <f>IF($C326="OK",_xlfn.NUMBERVALUE(Plantilla!AF337),"")</f>
        <v/>
      </c>
      <c r="AI326" s="6" t="str">
        <f>IF($C326="OK",_xlfn.NUMBERVALUE(Plantilla!AG337),"")</f>
        <v/>
      </c>
      <c r="AJ326" s="6" t="str">
        <f>IF($C326="OK",_xlfn.NUMBERVALUE(Plantilla!AH337),"")</f>
        <v/>
      </c>
      <c r="AK326" s="6" t="str">
        <f>IF($C326="OK",_xlfn.NUMBERVALUE(Plantilla!AI337),"")</f>
        <v/>
      </c>
      <c r="AL326" s="6" t="str">
        <f>IF($C326="OK",_xlfn.NUMBERVALUE(Plantilla!AJ337),"")</f>
        <v/>
      </c>
      <c r="AM326" s="4" t="str">
        <f>IF($C326="OK",_xlfn.NUMBERVALUE(Plantilla!AK337),"")</f>
        <v/>
      </c>
      <c r="AN326" s="6" t="str">
        <f>IF($C326="OK",_xlfn.NUMBERVALUE(Plantilla!AL337),"")</f>
        <v/>
      </c>
      <c r="AO326" s="4" t="str">
        <f>IF($C326="OK",_xlfn.NUMBERVALUE(Plantilla!AM337),"")</f>
        <v/>
      </c>
      <c r="AP326" s="6" t="str">
        <f>IF($C326="OK",_xlfn.NUMBERVALUE(Plantilla!AN337),"")</f>
        <v/>
      </c>
      <c r="AQ326" s="4" t="str">
        <f>IF($C326="OK",_xlfn.NUMBERVALUE(Plantilla!AO337),"")</f>
        <v/>
      </c>
      <c r="AR326" s="6" t="str">
        <f>IF($C326="OK",_xlfn.NUMBERVALUE(Plantilla!AP337),"")</f>
        <v/>
      </c>
      <c r="AS326" s="4" t="str">
        <f>IF($C326="OK",_xlfn.NUMBERVALUE(Plantilla!AQ337),"")</f>
        <v/>
      </c>
      <c r="AT326" s="6" t="str">
        <f>IF($C326="OK",_xlfn.NUMBERVALUE(Plantilla!AR337),"")</f>
        <v/>
      </c>
      <c r="AU326" s="4" t="str">
        <f>IF($C326="OK",_xlfn.NUMBERVALUE(Plantilla!AS337),"")</f>
        <v/>
      </c>
      <c r="AV326" s="6" t="str">
        <f>IF($C326="OK",_xlfn.NUMBERVALUE(Plantilla!AT337),"")</f>
        <v/>
      </c>
      <c r="AW326" s="4" t="str">
        <f>IF($C326="OK",_xlfn.NUMBERVALUE(Plantilla!AU337),"")</f>
        <v/>
      </c>
      <c r="AX326" s="6" t="str">
        <f>IF($C326="OK",_xlfn.NUMBERVALUE(Plantilla!AV337),"")</f>
        <v/>
      </c>
      <c r="AY326" s="4" t="str">
        <f>IF($C326="OK",_xlfn.NUMBERVALUE(Plantilla!AW337),"")</f>
        <v/>
      </c>
      <c r="AZ326" s="6" t="str">
        <f>IF($C326="OK",_xlfn.NUMBERVALUE(Plantilla!AX337),"")</f>
        <v/>
      </c>
      <c r="BA326" t="str">
        <f>IF($C326="OK",_xlfn.NUMBERVALUE(Plantilla!AY337),"")</f>
        <v/>
      </c>
      <c r="BB326" t="str">
        <f>IF($C326="OK",_xlfn.NUMBERVALUE(Plantilla!AZ337),"")</f>
        <v/>
      </c>
      <c r="BC326" s="4" t="str">
        <f>IF($C326="OK",_xlfn.NUMBERVALUE(Plantilla!BA337),"")</f>
        <v/>
      </c>
      <c r="BD326" s="6" t="str">
        <f>IF($C326="OK",_xlfn.NUMBERVALUE(Plantilla!BB337),"")</f>
        <v/>
      </c>
      <c r="BE326" s="4" t="str">
        <f>IF($C326="OK",_xlfn.NUMBERVALUE(Plantilla!BC337),"")</f>
        <v/>
      </c>
      <c r="BF326" s="6" t="str">
        <f>IF($C326="OK",_xlfn.NUMBERVALUE(Plantilla!BD337),"")</f>
        <v/>
      </c>
      <c r="BG326" s="4" t="str">
        <f>IF($C326="OK",_xlfn.NUMBERVALUE(Plantilla!BE337),"")</f>
        <v/>
      </c>
      <c r="BH326" s="6" t="str">
        <f>IF($C326="OK",_xlfn.NUMBERVALUE(Plantilla!BF337),"")</f>
        <v/>
      </c>
      <c r="BI326" s="110" t="str">
        <f>IF($C326="OK",_xlfn.NUMBERVALUE(Plantilla!BG337),"")</f>
        <v/>
      </c>
      <c r="BJ326" s="6" t="str">
        <f>IF($C326="OK",_xlfn.NUMBERVALUE(Plantilla!BH337),"")</f>
        <v/>
      </c>
      <c r="BK326" s="109" t="str">
        <f>IF($C326="OK",_xlfn.NUMBERVALUE(Plantilla!BI337),"")</f>
        <v/>
      </c>
      <c r="BL326" s="6" t="str">
        <f>IF($C326="OK",
   IF(Plantilla!BJ337&lt;&gt;"",
      TEXT(VLOOKUP(Plantilla!BJ337,'Tablas '!$Z$4:$AA$6,2,FALSE),"#"),
   ""),
"")</f>
        <v/>
      </c>
      <c r="BM326" s="4" t="str">
        <f>IF($C326="OK",_xlfn.NUMBERVALUE(Plantilla!BK337),"")</f>
        <v/>
      </c>
      <c r="BN326" s="4" t="str">
        <f>IF($C326="OK",_xlfn.NUMBERVALUE(Plantilla!BL337),"")</f>
        <v/>
      </c>
      <c r="BO326" s="6" t="str">
        <f>IF($C326="OK",_xlfn.NUMBERVALUE(Plantilla!BM337),"")</f>
        <v/>
      </c>
      <c r="BP326" s="4" t="str">
        <f>IF($C326="OK",_xlfn.NUMBERVALUE(Plantilla!BN337),"")</f>
        <v/>
      </c>
      <c r="BQ326" s="6" t="str">
        <f>IF($C326="OK",_xlfn.NUMBERVALUE(Plantilla!BO337),"")</f>
        <v/>
      </c>
      <c r="BR326" s="4" t="str">
        <f>IF($C326="OK",_xlfn.NUMBERVALUE(Plantilla!BP337),"")</f>
        <v/>
      </c>
      <c r="BS326" s="6" t="str">
        <f>IF($C326="OK",_xlfn.NUMBERVALUE(Plantilla!BQ337),"")</f>
        <v/>
      </c>
      <c r="BT326" s="4" t="str">
        <f>IF($C326="OK",_xlfn.NUMBERVALUE(Plantilla!BR337),"")</f>
        <v/>
      </c>
      <c r="BU326" s="6" t="str">
        <f>IF($C326="OK",_xlfn.NUMBERVALUE(Plantilla!BS337),"")</f>
        <v/>
      </c>
      <c r="BV326" s="6" t="str">
        <f>IF($C326="OK",_xlfn.NUMBERVALUE(Plantilla!BT337),"")</f>
        <v/>
      </c>
      <c r="BW326" s="6" t="str">
        <f>IF($C326="OK",_xlfn.NUMBERVALUE(Plantilla!BU337),"")</f>
        <v/>
      </c>
      <c r="BX326" s="6" t="str">
        <f>IF($C326="OK",_xlfn.NUMBERVALUE(Plantilla!BV337),"")</f>
        <v/>
      </c>
      <c r="BY326" s="6" t="str">
        <f>IF($C326="OK",_xlfn.NUMBERVALUE(Plantilla!BW337),"")</f>
        <v/>
      </c>
      <c r="BZ326" s="6" t="str">
        <f>IF($C326="OK",_xlfn.NUMBERVALUE(Plantilla!BX337),"")</f>
        <v/>
      </c>
      <c r="CA326" s="6" t="str">
        <f>IF($C326="OK",_xlfn.NUMBERVALUE(Plantilla!BY337),"")</f>
        <v/>
      </c>
      <c r="CB326" s="6" t="str">
        <f>IF($C326="OK",_xlfn.NUMBERVALUE(Plantilla!BZ337),"")</f>
        <v/>
      </c>
      <c r="CC326" s="6" t="str">
        <f>IF($C326="OK",_xlfn.NUMBERVALUE(Plantilla!CA337),"")</f>
        <v/>
      </c>
      <c r="CD326" s="6" t="str">
        <f>IF($C326="OK",_xlfn.NUMBERVALUE(Plantilla!CB337),"")</f>
        <v/>
      </c>
      <c r="CE326" s="6" t="str">
        <f>IF($C326="OK",_xlfn.NUMBERVALUE(Plantilla!CC337),"")</f>
        <v/>
      </c>
      <c r="CF326" s="4" t="str">
        <f>IF($C326="OK",_xlfn.NUMBERVALUE(Plantilla!CD337),"")</f>
        <v/>
      </c>
      <c r="CG326" s="6" t="str">
        <f>IF($C326="OK",_xlfn.NUMBERVALUE(Plantilla!CE337),"")</f>
        <v/>
      </c>
      <c r="CH326" s="6" t="str">
        <f>IF($C326="OK",_xlfn.NUMBERVALUE(Plantilla!CF337),"")</f>
        <v/>
      </c>
      <c r="CI326" s="6" t="str">
        <f>IF($C326="OK",_xlfn.NUMBERVALUE(Plantilla!CG337),"")</f>
        <v/>
      </c>
      <c r="CJ326" s="6" t="str">
        <f>IF($C326="OK",_xlfn.NUMBERVALUE(Plantilla!CH337),"")</f>
        <v/>
      </c>
      <c r="CK326" s="6" t="str">
        <f>IF($C326="OK",_xlfn.NUMBERVALUE(Plantilla!CI337),"")</f>
        <v/>
      </c>
      <c r="CL326" s="6" t="str">
        <f>IF($C326="OK",_xlfn.NUMBERVALUE(Plantilla!CJ337),"")</f>
        <v/>
      </c>
      <c r="CM326" t="str">
        <f>IF($C326="OK",TEXT(Plantilla!CK337,"#"),"")</f>
        <v/>
      </c>
      <c r="CN326" s="6" t="str">
        <f>IF($C326="OK",_xlfn.NUMBERVALUE(Plantilla!CL337),"")</f>
        <v/>
      </c>
      <c r="CO326" s="6" t="str">
        <f>IF($C326="OK",_xlfn.NUMBERVALUE(Plantilla!CM337),"")</f>
        <v/>
      </c>
      <c r="CP326" s="110" t="str">
        <f>IF($C326="OK",_xlfn.NUMBERVALUE(Plantilla!CN337),"")</f>
        <v/>
      </c>
      <c r="CQ326" s="6" t="str">
        <f>IF($C326="OK",_xlfn.NUMBERVALUE(Plantilla!CO337),"")</f>
        <v/>
      </c>
      <c r="CR326" s="109" t="str">
        <f>IF($C326="OK",_xlfn.NUMBERVALUE(Plantilla!CP337),"")</f>
        <v/>
      </c>
      <c r="CS326" s="110" t="str">
        <f>IF($C326="OK",_xlfn.NUMBERVALUE(Plantilla!CQ337),"")</f>
        <v/>
      </c>
      <c r="CT326" s="6" t="str">
        <f>IF($C326="OK",_xlfn.NUMBERVALUE(Plantilla!CR337),"")</f>
        <v/>
      </c>
      <c r="CU326" s="109" t="str">
        <f>IF($C326="OK",_xlfn.NUMBERVALUE(Plantilla!CS337),"")</f>
        <v/>
      </c>
      <c r="CV326" s="110" t="str">
        <f>IF($C326="OK",_xlfn.NUMBERVALUE(Plantilla!CT337),"")</f>
        <v/>
      </c>
      <c r="CW326" s="6" t="str">
        <f>IF($C326="OK",_xlfn.NUMBERVALUE(Plantilla!CU337),"")</f>
        <v/>
      </c>
      <c r="CX326" s="82" t="str">
        <f>IF($C326="OK",_xlfn.NUMBERVALUE(Plantilla!CV337),"")</f>
        <v/>
      </c>
      <c r="CY326" s="6" t="str">
        <f>IF($C326="OK",_xlfn.NUMBERVALUE(Plantilla!CW337),"")</f>
        <v/>
      </c>
      <c r="CZ326" s="82" t="str">
        <f>IF($C326="OK",_xlfn.NUMBERVALUE(Plantilla!CX337),"")</f>
        <v/>
      </c>
      <c r="DA326" s="6" t="str">
        <f>IF($C326="OK",_xlfn.NUMBERVALUE(Plantilla!CY337),"")</f>
        <v/>
      </c>
      <c r="DB326" s="109" t="str">
        <f>IF($C326="OK",_xlfn.NUMBERVALUE(Plantilla!CZ337),"")</f>
        <v/>
      </c>
      <c r="DC326" s="6" t="str">
        <f>IF($C326="OK",_xlfn.NUMBERVALUE(Plantilla!DA337),"")</f>
        <v/>
      </c>
      <c r="DD326" s="6" t="str">
        <f>IF($C326="OK",TEXT(Plantilla!DB337,"#"),"")</f>
        <v/>
      </c>
      <c r="DE326" s="6" t="str">
        <f>IF($C326="OK",_xlfn.NUMBERVALUE(Plantilla!DC337),"")</f>
        <v/>
      </c>
      <c r="DF326" s="4" t="str">
        <f>IF($C326="OK",_xlfn.NUMBERVALUE(Plantilla!DD337),"")</f>
        <v/>
      </c>
      <c r="DG326" s="6" t="str">
        <f>IF($C326="OK",_xlfn.NUMBERVALUE(Plantilla!DE337),"")</f>
        <v/>
      </c>
      <c r="DH326" s="6" t="str">
        <f>IF($C326="OK",_xlfn.NUMBERVALUE(Plantilla!DF337),"")</f>
        <v/>
      </c>
      <c r="DI326" s="6" t="str">
        <f>IF($C326="OK",_xlfn.NUMBERVALUE(Plantilla!DG337),"")</f>
        <v/>
      </c>
      <c r="DJ326" s="6" t="str">
        <f>IF($C326="OK",_xlfn.NUMBERVALUE(Plantilla!DH337),"")</f>
        <v/>
      </c>
      <c r="DK326" s="6" t="str">
        <f>IF($C326="OK",_xlfn.NUMBERVALUE(Plantilla!DI337),"")</f>
        <v/>
      </c>
      <c r="DL326" s="6" t="str">
        <f>IF($C326="OK",_xlfn.NUMBERVALUE(Plantilla!DJ337),"")</f>
        <v/>
      </c>
      <c r="DM326" s="6" t="str">
        <f>IF($C326="OK",_xlfn.NUMBERVALUE(Plantilla!DK337),"")</f>
        <v/>
      </c>
      <c r="DN326" s="6" t="str">
        <f>IF($C326="OK",_xlfn.NUMBERVALUE(Plantilla!DL337),"")</f>
        <v/>
      </c>
      <c r="DO326" s="6" t="str">
        <f>IF($C326="OK",_xlfn.NUMBERVALUE(Plantilla!DM337),"")</f>
        <v/>
      </c>
      <c r="DP326" s="6" t="str">
        <f>IF($C326="OK",_xlfn.NUMBERVALUE(Plantilla!DN337),"")</f>
        <v/>
      </c>
      <c r="DQ326" s="6" t="str">
        <f>IF($C326="OK",_xlfn.NUMBERVALUE(Plantilla!DO337),"")</f>
        <v/>
      </c>
      <c r="DR326" s="6" t="str">
        <f>IF($C326="OK",_xlfn.NUMBERVALUE(Plantilla!DP337),"")</f>
        <v/>
      </c>
      <c r="DS326" t="str">
        <f>IF($C326="OK",TEXT(Plantilla!DR337,"#"),"")</f>
        <v/>
      </c>
      <c r="DT326" s="6"/>
    </row>
    <row r="327" spans="1:124" x14ac:dyDescent="0.25">
      <c r="A327" t="str">
        <f>IF(Plantilla!$I$6="¡Perfecto!, Guarda el archivo y adjúntalo a tu interfaz de Nómina Electrónica","OK","Error")</f>
        <v>OK</v>
      </c>
      <c r="B327" t="str">
        <f>IF(Plantilla!$I$6="¡Perfecto!, Guarda el archivo y adjúntalo a tu interfaz de Nómina Electrónica",MID(Plantilla!$D$2,SEARCH("V",Plantilla!$D$2),10),"")</f>
        <v>V2.0</v>
      </c>
      <c r="C327" t="str">
        <f>Plantilla!C338</f>
        <v/>
      </c>
      <c r="D327" t="str">
        <f>IF($C327="OK",Plantilla!B338,"")</f>
        <v/>
      </c>
      <c r="E327" t="str">
        <f>IF($C327="OK",
   VLOOKUP(Plantilla!$E$4,'Tablas '!$AP$4:$AT$6,5,FALSE),
"")</f>
        <v/>
      </c>
      <c r="F327" t="str">
        <f>IF($C327="OK",TEXT(Plantilla!D338,"#"),"")</f>
        <v/>
      </c>
      <c r="G327" t="str">
        <f>IF($C327="OK",
   VLOOKUP(Plantilla!E338,'Tablas '!$B$4:$C$14,2,FALSE),
"")</f>
        <v/>
      </c>
      <c r="H327" t="str">
        <f>IF($C327="OK",TEXT(Plantilla!F338,"#"),"")</f>
        <v/>
      </c>
      <c r="I327" t="str">
        <f>IF($C327="OK",TEXT(Plantilla!G338,"#"),"")</f>
        <v/>
      </c>
      <c r="J327" t="str">
        <f>IF($C327="OK",TEXT(Plantilla!H338,"#"),"")</f>
        <v/>
      </c>
      <c r="K327" t="str">
        <f>IF($C327="OK",TEXT(Plantilla!I338,"#"),"")</f>
        <v/>
      </c>
      <c r="L327" t="str">
        <f>IF($C327="OK",TEXT(Plantilla!J338,"#"),"")</f>
        <v/>
      </c>
      <c r="M327" t="str">
        <f>IF($C327="OK",TEXT(Plantilla!K338,"#"),"")</f>
        <v/>
      </c>
      <c r="N327" t="str">
        <f>IF($C327="OK",
   CONCATENATE(YEAR(Plantilla!L338),"-",TEXT(MONTH(Plantilla!L338),"00"),"-",TEXT(DAY(Plantilla!L338),"00")),
"")</f>
        <v/>
      </c>
      <c r="O327" t="str">
        <f>IF($C327="OK",_xlfn.NUMBERVALUE(Plantilla!M338),"")</f>
        <v/>
      </c>
      <c r="P327" t="str">
        <f>IF($C327="OK",
   IF(Plantilla!N338&lt;&gt;"",
      CONCATENATE(YEAR(Plantilla!N338),"-",TEXT(MONTH(Plantilla!N338),"00"),"-",TEXT(DAY(Plantilla!N338),"00")),
   ""),
"")</f>
        <v/>
      </c>
      <c r="Q327" t="str">
        <f>IF($C327="OK",
   VLOOKUP(Plantilla!O338,'Tablas '!$E$4:$F$19,2,FALSE),
"")</f>
        <v/>
      </c>
      <c r="R327" t="str">
        <f>IF($C327="OK",
   VLOOKUP(Plantilla!P338,'Tablas '!$H$4:$I$5,2,FALSE),
"")</f>
        <v/>
      </c>
      <c r="S327" t="str">
        <f>IF($C327="OK",
   VLOOKUP(Plantilla!Q338,'Tablas '!$K$4:$L$8,2,FALSE),
"")</f>
        <v/>
      </c>
      <c r="T327" t="str">
        <f>IF($C327="OK",
   VLOOKUP(Plantilla!R338,'Tablas '!$AE$4:$AF$6,2,FALSE),
"")</f>
        <v/>
      </c>
      <c r="U327" t="str">
        <f>IF($C327="OK",
   VLOOKUP(Plantilla!S338,'Tablas '!$AE$4:$AF$6,2,FALSE),
"")</f>
        <v/>
      </c>
      <c r="V327" t="str">
        <f>IF($C327="OK",TEXT(Plantilla!T338,"#"),"")</f>
        <v/>
      </c>
      <c r="W327" s="84" t="str">
        <f>IF($C327="OK",
   VLOOKUP(Plantilla!U338,'Tablas '!$AM$4:$AN$1126,2,FALSE),
"")</f>
        <v/>
      </c>
      <c r="X327" t="str">
        <f>IF($C327="OK",TEXT(Plantilla!V338,"#"),"")</f>
        <v/>
      </c>
      <c r="Y327" t="str">
        <f>IF($C327="OK",
   CONCATENATE(YEAR(Plantilla!W338),"-",TEXT(MONTH(Plantilla!W338),"00"),"-",TEXT(DAY(Plantilla!W338),"00")),
"")</f>
        <v/>
      </c>
      <c r="Z327" t="str">
        <f>IF($C327="OK",
   CONCATENATE(YEAR(Plantilla!X338),"-",TEXT(MONTH(Plantilla!X338),"00"),"-",TEXT(DAY(Plantilla!X338),"00")),
"")</f>
        <v/>
      </c>
      <c r="AA327" t="str">
        <f>IF($C327="OK",
   TEXT(VLOOKUP(Plantilla!Y338,'Tablas '!$Q$4:$R$9,2,FALSE),"#"),
"")</f>
        <v/>
      </c>
      <c r="AB327" t="str">
        <f>IF($C327="OK",
   CONCATENATE(YEAR(Plantilla!Z338),"-",TEXT(MONTH(Plantilla!Z338),"00"),"-",TEXT(DAY(Plantilla!Z338),"00")),
"")</f>
        <v/>
      </c>
      <c r="AC327" t="str">
        <f>IF($C327="OK",
   TEXT(VLOOKUP(Plantilla!AA338,'Tablas '!$T$4:$U$13,2,FALSE),"#"),
"")</f>
        <v/>
      </c>
      <c r="AD327" t="str">
        <f>IF($C327="OK",TEXT(Plantilla!AB338,"#"),"")</f>
        <v/>
      </c>
      <c r="AE327" t="str">
        <f>IF($C327="OK",
   IF(Plantilla!AC338&lt;&gt;"",
      TEXT(VLOOKUP(Plantilla!AC338,'Tablas '!$W$4:$X$7,2,FALSE),"#"),
   ""),
"")</f>
        <v/>
      </c>
      <c r="AF327" t="str">
        <f>IF($C327="OK",TEXT(Plantilla!AD338,"#"),"")</f>
        <v/>
      </c>
      <c r="AG327" s="6" t="str">
        <f>IF($C327="OK",_xlfn.NUMBERVALUE(Plantilla!AE338),"")</f>
        <v/>
      </c>
      <c r="AH327" s="4" t="str">
        <f>IF($C327="OK",_xlfn.NUMBERVALUE(Plantilla!AF338),"")</f>
        <v/>
      </c>
      <c r="AI327" s="6" t="str">
        <f>IF($C327="OK",_xlfn.NUMBERVALUE(Plantilla!AG338),"")</f>
        <v/>
      </c>
      <c r="AJ327" s="6" t="str">
        <f>IF($C327="OK",_xlfn.NUMBERVALUE(Plantilla!AH338),"")</f>
        <v/>
      </c>
      <c r="AK327" s="6" t="str">
        <f>IF($C327="OK",_xlfn.NUMBERVALUE(Plantilla!AI338),"")</f>
        <v/>
      </c>
      <c r="AL327" s="6" t="str">
        <f>IF($C327="OK",_xlfn.NUMBERVALUE(Plantilla!AJ338),"")</f>
        <v/>
      </c>
      <c r="AM327" s="4" t="str">
        <f>IF($C327="OK",_xlfn.NUMBERVALUE(Plantilla!AK338),"")</f>
        <v/>
      </c>
      <c r="AN327" s="6" t="str">
        <f>IF($C327="OK",_xlfn.NUMBERVALUE(Plantilla!AL338),"")</f>
        <v/>
      </c>
      <c r="AO327" s="4" t="str">
        <f>IF($C327="OK",_xlfn.NUMBERVALUE(Plantilla!AM338),"")</f>
        <v/>
      </c>
      <c r="AP327" s="6" t="str">
        <f>IF($C327="OK",_xlfn.NUMBERVALUE(Plantilla!AN338),"")</f>
        <v/>
      </c>
      <c r="AQ327" s="4" t="str">
        <f>IF($C327="OK",_xlfn.NUMBERVALUE(Plantilla!AO338),"")</f>
        <v/>
      </c>
      <c r="AR327" s="6" t="str">
        <f>IF($C327="OK",_xlfn.NUMBERVALUE(Plantilla!AP338),"")</f>
        <v/>
      </c>
      <c r="AS327" s="4" t="str">
        <f>IF($C327="OK",_xlfn.NUMBERVALUE(Plantilla!AQ338),"")</f>
        <v/>
      </c>
      <c r="AT327" s="6" t="str">
        <f>IF($C327="OK",_xlfn.NUMBERVALUE(Plantilla!AR338),"")</f>
        <v/>
      </c>
      <c r="AU327" s="4" t="str">
        <f>IF($C327="OK",_xlfn.NUMBERVALUE(Plantilla!AS338),"")</f>
        <v/>
      </c>
      <c r="AV327" s="6" t="str">
        <f>IF($C327="OK",_xlfn.NUMBERVALUE(Plantilla!AT338),"")</f>
        <v/>
      </c>
      <c r="AW327" s="4" t="str">
        <f>IF($C327="OK",_xlfn.NUMBERVALUE(Plantilla!AU338),"")</f>
        <v/>
      </c>
      <c r="AX327" s="6" t="str">
        <f>IF($C327="OK",_xlfn.NUMBERVALUE(Plantilla!AV338),"")</f>
        <v/>
      </c>
      <c r="AY327" s="4" t="str">
        <f>IF($C327="OK",_xlfn.NUMBERVALUE(Plantilla!AW338),"")</f>
        <v/>
      </c>
      <c r="AZ327" s="6" t="str">
        <f>IF($C327="OK",_xlfn.NUMBERVALUE(Plantilla!AX338),"")</f>
        <v/>
      </c>
      <c r="BA327" t="str">
        <f>IF($C327="OK",_xlfn.NUMBERVALUE(Plantilla!AY338),"")</f>
        <v/>
      </c>
      <c r="BB327" t="str">
        <f>IF($C327="OK",_xlfn.NUMBERVALUE(Plantilla!AZ338),"")</f>
        <v/>
      </c>
      <c r="BC327" s="4" t="str">
        <f>IF($C327="OK",_xlfn.NUMBERVALUE(Plantilla!BA338),"")</f>
        <v/>
      </c>
      <c r="BD327" s="6" t="str">
        <f>IF($C327="OK",_xlfn.NUMBERVALUE(Plantilla!BB338),"")</f>
        <v/>
      </c>
      <c r="BE327" s="4" t="str">
        <f>IF($C327="OK",_xlfn.NUMBERVALUE(Plantilla!BC338),"")</f>
        <v/>
      </c>
      <c r="BF327" s="6" t="str">
        <f>IF($C327="OK",_xlfn.NUMBERVALUE(Plantilla!BD338),"")</f>
        <v/>
      </c>
      <c r="BG327" s="4" t="str">
        <f>IF($C327="OK",_xlfn.NUMBERVALUE(Plantilla!BE338),"")</f>
        <v/>
      </c>
      <c r="BH327" s="6" t="str">
        <f>IF($C327="OK",_xlfn.NUMBERVALUE(Plantilla!BF338),"")</f>
        <v/>
      </c>
      <c r="BI327" s="110" t="str">
        <f>IF($C327="OK",_xlfn.NUMBERVALUE(Plantilla!BG338),"")</f>
        <v/>
      </c>
      <c r="BJ327" s="6" t="str">
        <f>IF($C327="OK",_xlfn.NUMBERVALUE(Plantilla!BH338),"")</f>
        <v/>
      </c>
      <c r="BK327" s="109" t="str">
        <f>IF($C327="OK",_xlfn.NUMBERVALUE(Plantilla!BI338),"")</f>
        <v/>
      </c>
      <c r="BL327" s="6" t="str">
        <f>IF($C327="OK",
   IF(Plantilla!BJ338&lt;&gt;"",
      TEXT(VLOOKUP(Plantilla!BJ338,'Tablas '!$Z$4:$AA$6,2,FALSE),"#"),
   ""),
"")</f>
        <v/>
      </c>
      <c r="BM327" s="4" t="str">
        <f>IF($C327="OK",_xlfn.NUMBERVALUE(Plantilla!BK338),"")</f>
        <v/>
      </c>
      <c r="BN327" s="4" t="str">
        <f>IF($C327="OK",_xlfn.NUMBERVALUE(Plantilla!BL338),"")</f>
        <v/>
      </c>
      <c r="BO327" s="6" t="str">
        <f>IF($C327="OK",_xlfn.NUMBERVALUE(Plantilla!BM338),"")</f>
        <v/>
      </c>
      <c r="BP327" s="4" t="str">
        <f>IF($C327="OK",_xlfn.NUMBERVALUE(Plantilla!BN338),"")</f>
        <v/>
      </c>
      <c r="BQ327" s="6" t="str">
        <f>IF($C327="OK",_xlfn.NUMBERVALUE(Plantilla!BO338),"")</f>
        <v/>
      </c>
      <c r="BR327" s="4" t="str">
        <f>IF($C327="OK",_xlfn.NUMBERVALUE(Plantilla!BP338),"")</f>
        <v/>
      </c>
      <c r="BS327" s="6" t="str">
        <f>IF($C327="OK",_xlfn.NUMBERVALUE(Plantilla!BQ338),"")</f>
        <v/>
      </c>
      <c r="BT327" s="4" t="str">
        <f>IF($C327="OK",_xlfn.NUMBERVALUE(Plantilla!BR338),"")</f>
        <v/>
      </c>
      <c r="BU327" s="6" t="str">
        <f>IF($C327="OK",_xlfn.NUMBERVALUE(Plantilla!BS338),"")</f>
        <v/>
      </c>
      <c r="BV327" s="6" t="str">
        <f>IF($C327="OK",_xlfn.NUMBERVALUE(Plantilla!BT338),"")</f>
        <v/>
      </c>
      <c r="BW327" s="6" t="str">
        <f>IF($C327="OK",_xlfn.NUMBERVALUE(Plantilla!BU338),"")</f>
        <v/>
      </c>
      <c r="BX327" s="6" t="str">
        <f>IF($C327="OK",_xlfn.NUMBERVALUE(Plantilla!BV338),"")</f>
        <v/>
      </c>
      <c r="BY327" s="6" t="str">
        <f>IF($C327="OK",_xlfn.NUMBERVALUE(Plantilla!BW338),"")</f>
        <v/>
      </c>
      <c r="BZ327" s="6" t="str">
        <f>IF($C327="OK",_xlfn.NUMBERVALUE(Plantilla!BX338),"")</f>
        <v/>
      </c>
      <c r="CA327" s="6" t="str">
        <f>IF($C327="OK",_xlfn.NUMBERVALUE(Plantilla!BY338),"")</f>
        <v/>
      </c>
      <c r="CB327" s="6" t="str">
        <f>IF($C327="OK",_xlfn.NUMBERVALUE(Plantilla!BZ338),"")</f>
        <v/>
      </c>
      <c r="CC327" s="6" t="str">
        <f>IF($C327="OK",_xlfn.NUMBERVALUE(Plantilla!CA338),"")</f>
        <v/>
      </c>
      <c r="CD327" s="6" t="str">
        <f>IF($C327="OK",_xlfn.NUMBERVALUE(Plantilla!CB338),"")</f>
        <v/>
      </c>
      <c r="CE327" s="6" t="str">
        <f>IF($C327="OK",_xlfn.NUMBERVALUE(Plantilla!CC338),"")</f>
        <v/>
      </c>
      <c r="CF327" s="4" t="str">
        <f>IF($C327="OK",_xlfn.NUMBERVALUE(Plantilla!CD338),"")</f>
        <v/>
      </c>
      <c r="CG327" s="6" t="str">
        <f>IF($C327="OK",_xlfn.NUMBERVALUE(Plantilla!CE338),"")</f>
        <v/>
      </c>
      <c r="CH327" s="6" t="str">
        <f>IF($C327="OK",_xlfn.NUMBERVALUE(Plantilla!CF338),"")</f>
        <v/>
      </c>
      <c r="CI327" s="6" t="str">
        <f>IF($C327="OK",_xlfn.NUMBERVALUE(Plantilla!CG338),"")</f>
        <v/>
      </c>
      <c r="CJ327" s="6" t="str">
        <f>IF($C327="OK",_xlfn.NUMBERVALUE(Plantilla!CH338),"")</f>
        <v/>
      </c>
      <c r="CK327" s="6" t="str">
        <f>IF($C327="OK",_xlfn.NUMBERVALUE(Plantilla!CI338),"")</f>
        <v/>
      </c>
      <c r="CL327" s="6" t="str">
        <f>IF($C327="OK",_xlfn.NUMBERVALUE(Plantilla!CJ338),"")</f>
        <v/>
      </c>
      <c r="CM327" t="str">
        <f>IF($C327="OK",TEXT(Plantilla!CK338,"#"),"")</f>
        <v/>
      </c>
      <c r="CN327" s="6" t="str">
        <f>IF($C327="OK",_xlfn.NUMBERVALUE(Plantilla!CL338),"")</f>
        <v/>
      </c>
      <c r="CO327" s="6" t="str">
        <f>IF($C327="OK",_xlfn.NUMBERVALUE(Plantilla!CM338),"")</f>
        <v/>
      </c>
      <c r="CP327" s="110" t="str">
        <f>IF($C327="OK",_xlfn.NUMBERVALUE(Plantilla!CN338),"")</f>
        <v/>
      </c>
      <c r="CQ327" s="6" t="str">
        <f>IF($C327="OK",_xlfn.NUMBERVALUE(Plantilla!CO338),"")</f>
        <v/>
      </c>
      <c r="CR327" s="109" t="str">
        <f>IF($C327="OK",_xlfn.NUMBERVALUE(Plantilla!CP338),"")</f>
        <v/>
      </c>
      <c r="CS327" s="110" t="str">
        <f>IF($C327="OK",_xlfn.NUMBERVALUE(Plantilla!CQ338),"")</f>
        <v/>
      </c>
      <c r="CT327" s="6" t="str">
        <f>IF($C327="OK",_xlfn.NUMBERVALUE(Plantilla!CR338),"")</f>
        <v/>
      </c>
      <c r="CU327" s="109" t="str">
        <f>IF($C327="OK",_xlfn.NUMBERVALUE(Plantilla!CS338),"")</f>
        <v/>
      </c>
      <c r="CV327" s="110" t="str">
        <f>IF($C327="OK",_xlfn.NUMBERVALUE(Plantilla!CT338),"")</f>
        <v/>
      </c>
      <c r="CW327" s="6" t="str">
        <f>IF($C327="OK",_xlfn.NUMBERVALUE(Plantilla!CU338),"")</f>
        <v/>
      </c>
      <c r="CX327" s="82" t="str">
        <f>IF($C327="OK",_xlfn.NUMBERVALUE(Plantilla!CV338),"")</f>
        <v/>
      </c>
      <c r="CY327" s="6" t="str">
        <f>IF($C327="OK",_xlfn.NUMBERVALUE(Plantilla!CW338),"")</f>
        <v/>
      </c>
      <c r="CZ327" s="82" t="str">
        <f>IF($C327="OK",_xlfn.NUMBERVALUE(Plantilla!CX338),"")</f>
        <v/>
      </c>
      <c r="DA327" s="6" t="str">
        <f>IF($C327="OK",_xlfn.NUMBERVALUE(Plantilla!CY338),"")</f>
        <v/>
      </c>
      <c r="DB327" s="109" t="str">
        <f>IF($C327="OK",_xlfn.NUMBERVALUE(Plantilla!CZ338),"")</f>
        <v/>
      </c>
      <c r="DC327" s="6" t="str">
        <f>IF($C327="OK",_xlfn.NUMBERVALUE(Plantilla!DA338),"")</f>
        <v/>
      </c>
      <c r="DD327" s="6" t="str">
        <f>IF($C327="OK",TEXT(Plantilla!DB338,"#"),"")</f>
        <v/>
      </c>
      <c r="DE327" s="6" t="str">
        <f>IF($C327="OK",_xlfn.NUMBERVALUE(Plantilla!DC338),"")</f>
        <v/>
      </c>
      <c r="DF327" s="4" t="str">
        <f>IF($C327="OK",_xlfn.NUMBERVALUE(Plantilla!DD338),"")</f>
        <v/>
      </c>
      <c r="DG327" s="6" t="str">
        <f>IF($C327="OK",_xlfn.NUMBERVALUE(Plantilla!DE338),"")</f>
        <v/>
      </c>
      <c r="DH327" s="6" t="str">
        <f>IF($C327="OK",_xlfn.NUMBERVALUE(Plantilla!DF338),"")</f>
        <v/>
      </c>
      <c r="DI327" s="6" t="str">
        <f>IF($C327="OK",_xlfn.NUMBERVALUE(Plantilla!DG338),"")</f>
        <v/>
      </c>
      <c r="DJ327" s="6" t="str">
        <f>IF($C327="OK",_xlfn.NUMBERVALUE(Plantilla!DH338),"")</f>
        <v/>
      </c>
      <c r="DK327" s="6" t="str">
        <f>IF($C327="OK",_xlfn.NUMBERVALUE(Plantilla!DI338),"")</f>
        <v/>
      </c>
      <c r="DL327" s="6" t="str">
        <f>IF($C327="OK",_xlfn.NUMBERVALUE(Plantilla!DJ338),"")</f>
        <v/>
      </c>
      <c r="DM327" s="6" t="str">
        <f>IF($C327="OK",_xlfn.NUMBERVALUE(Plantilla!DK338),"")</f>
        <v/>
      </c>
      <c r="DN327" s="6" t="str">
        <f>IF($C327="OK",_xlfn.NUMBERVALUE(Plantilla!DL338),"")</f>
        <v/>
      </c>
      <c r="DO327" s="6" t="str">
        <f>IF($C327="OK",_xlfn.NUMBERVALUE(Plantilla!DM338),"")</f>
        <v/>
      </c>
      <c r="DP327" s="6" t="str">
        <f>IF($C327="OK",_xlfn.NUMBERVALUE(Plantilla!DN338),"")</f>
        <v/>
      </c>
      <c r="DQ327" s="6" t="str">
        <f>IF($C327="OK",_xlfn.NUMBERVALUE(Plantilla!DO338),"")</f>
        <v/>
      </c>
      <c r="DR327" s="6" t="str">
        <f>IF($C327="OK",_xlfn.NUMBERVALUE(Plantilla!DP338),"")</f>
        <v/>
      </c>
      <c r="DS327" t="str">
        <f>IF($C327="OK",TEXT(Plantilla!DR338,"#"),"")</f>
        <v/>
      </c>
      <c r="DT327" s="6"/>
    </row>
    <row r="328" spans="1:124" x14ac:dyDescent="0.25">
      <c r="A328" t="str">
        <f>IF(Plantilla!$I$6="¡Perfecto!, Guarda el archivo y adjúntalo a tu interfaz de Nómina Electrónica","OK","Error")</f>
        <v>OK</v>
      </c>
      <c r="B328" t="str">
        <f>IF(Plantilla!$I$6="¡Perfecto!, Guarda el archivo y adjúntalo a tu interfaz de Nómina Electrónica",MID(Plantilla!$D$2,SEARCH("V",Plantilla!$D$2),10),"")</f>
        <v>V2.0</v>
      </c>
      <c r="C328" t="str">
        <f>Plantilla!C339</f>
        <v/>
      </c>
      <c r="D328" t="str">
        <f>IF($C328="OK",Plantilla!B339,"")</f>
        <v/>
      </c>
      <c r="E328" t="str">
        <f>IF($C328="OK",
   VLOOKUP(Plantilla!$E$4,'Tablas '!$AP$4:$AT$6,5,FALSE),
"")</f>
        <v/>
      </c>
      <c r="F328" t="str">
        <f>IF($C328="OK",TEXT(Plantilla!D339,"#"),"")</f>
        <v/>
      </c>
      <c r="G328" t="str">
        <f>IF($C328="OK",
   VLOOKUP(Plantilla!E339,'Tablas '!$B$4:$C$14,2,FALSE),
"")</f>
        <v/>
      </c>
      <c r="H328" t="str">
        <f>IF($C328="OK",TEXT(Plantilla!F339,"#"),"")</f>
        <v/>
      </c>
      <c r="I328" t="str">
        <f>IF($C328="OK",TEXT(Plantilla!G339,"#"),"")</f>
        <v/>
      </c>
      <c r="J328" t="str">
        <f>IF($C328="OK",TEXT(Plantilla!H339,"#"),"")</f>
        <v/>
      </c>
      <c r="K328" t="str">
        <f>IF($C328="OK",TEXT(Plantilla!I339,"#"),"")</f>
        <v/>
      </c>
      <c r="L328" t="str">
        <f>IF($C328="OK",TEXT(Plantilla!J339,"#"),"")</f>
        <v/>
      </c>
      <c r="M328" t="str">
        <f>IF($C328="OK",TEXT(Plantilla!K339,"#"),"")</f>
        <v/>
      </c>
      <c r="N328" t="str">
        <f>IF($C328="OK",
   CONCATENATE(YEAR(Plantilla!L339),"-",TEXT(MONTH(Plantilla!L339),"00"),"-",TEXT(DAY(Plantilla!L339),"00")),
"")</f>
        <v/>
      </c>
      <c r="O328" t="str">
        <f>IF($C328="OK",_xlfn.NUMBERVALUE(Plantilla!M339),"")</f>
        <v/>
      </c>
      <c r="P328" t="str">
        <f>IF($C328="OK",
   IF(Plantilla!N339&lt;&gt;"",
      CONCATENATE(YEAR(Plantilla!N339),"-",TEXT(MONTH(Plantilla!N339),"00"),"-",TEXT(DAY(Plantilla!N339),"00")),
   ""),
"")</f>
        <v/>
      </c>
      <c r="Q328" t="str">
        <f>IF($C328="OK",
   VLOOKUP(Plantilla!O339,'Tablas '!$E$4:$F$19,2,FALSE),
"")</f>
        <v/>
      </c>
      <c r="R328" t="str">
        <f>IF($C328="OK",
   VLOOKUP(Plantilla!P339,'Tablas '!$H$4:$I$5,2,FALSE),
"")</f>
        <v/>
      </c>
      <c r="S328" t="str">
        <f>IF($C328="OK",
   VLOOKUP(Plantilla!Q339,'Tablas '!$K$4:$L$8,2,FALSE),
"")</f>
        <v/>
      </c>
      <c r="T328" t="str">
        <f>IF($C328="OK",
   VLOOKUP(Plantilla!R339,'Tablas '!$AE$4:$AF$6,2,FALSE),
"")</f>
        <v/>
      </c>
      <c r="U328" t="str">
        <f>IF($C328="OK",
   VLOOKUP(Plantilla!S339,'Tablas '!$AE$4:$AF$6,2,FALSE),
"")</f>
        <v/>
      </c>
      <c r="V328" t="str">
        <f>IF($C328="OK",TEXT(Plantilla!T339,"#"),"")</f>
        <v/>
      </c>
      <c r="W328" s="84" t="str">
        <f>IF($C328="OK",
   VLOOKUP(Plantilla!U339,'Tablas '!$AM$4:$AN$1126,2,FALSE),
"")</f>
        <v/>
      </c>
      <c r="X328" t="str">
        <f>IF($C328="OK",TEXT(Plantilla!V339,"#"),"")</f>
        <v/>
      </c>
      <c r="Y328" t="str">
        <f>IF($C328="OK",
   CONCATENATE(YEAR(Plantilla!W339),"-",TEXT(MONTH(Plantilla!W339),"00"),"-",TEXT(DAY(Plantilla!W339),"00")),
"")</f>
        <v/>
      </c>
      <c r="Z328" t="str">
        <f>IF($C328="OK",
   CONCATENATE(YEAR(Plantilla!X339),"-",TEXT(MONTH(Plantilla!X339),"00"),"-",TEXT(DAY(Plantilla!X339),"00")),
"")</f>
        <v/>
      </c>
      <c r="AA328" t="str">
        <f>IF($C328="OK",
   TEXT(VLOOKUP(Plantilla!Y339,'Tablas '!$Q$4:$R$9,2,FALSE),"#"),
"")</f>
        <v/>
      </c>
      <c r="AB328" t="str">
        <f>IF($C328="OK",
   CONCATENATE(YEAR(Plantilla!Z339),"-",TEXT(MONTH(Plantilla!Z339),"00"),"-",TEXT(DAY(Plantilla!Z339),"00")),
"")</f>
        <v/>
      </c>
      <c r="AC328" t="str">
        <f>IF($C328="OK",
   TEXT(VLOOKUP(Plantilla!AA339,'Tablas '!$T$4:$U$13,2,FALSE),"#"),
"")</f>
        <v/>
      </c>
      <c r="AD328" t="str">
        <f>IF($C328="OK",TEXT(Plantilla!AB339,"#"),"")</f>
        <v/>
      </c>
      <c r="AE328" t="str">
        <f>IF($C328="OK",
   IF(Plantilla!AC339&lt;&gt;"",
      TEXT(VLOOKUP(Plantilla!AC339,'Tablas '!$W$4:$X$7,2,FALSE),"#"),
   ""),
"")</f>
        <v/>
      </c>
      <c r="AF328" t="str">
        <f>IF($C328="OK",TEXT(Plantilla!AD339,"#"),"")</f>
        <v/>
      </c>
      <c r="AG328" s="6" t="str">
        <f>IF($C328="OK",_xlfn.NUMBERVALUE(Plantilla!AE339),"")</f>
        <v/>
      </c>
      <c r="AH328" s="4" t="str">
        <f>IF($C328="OK",_xlfn.NUMBERVALUE(Plantilla!AF339),"")</f>
        <v/>
      </c>
      <c r="AI328" s="6" t="str">
        <f>IF($C328="OK",_xlfn.NUMBERVALUE(Plantilla!AG339),"")</f>
        <v/>
      </c>
      <c r="AJ328" s="6" t="str">
        <f>IF($C328="OK",_xlfn.NUMBERVALUE(Plantilla!AH339),"")</f>
        <v/>
      </c>
      <c r="AK328" s="6" t="str">
        <f>IF($C328="OK",_xlfn.NUMBERVALUE(Plantilla!AI339),"")</f>
        <v/>
      </c>
      <c r="AL328" s="6" t="str">
        <f>IF($C328="OK",_xlfn.NUMBERVALUE(Plantilla!AJ339),"")</f>
        <v/>
      </c>
      <c r="AM328" s="4" t="str">
        <f>IF($C328="OK",_xlfn.NUMBERVALUE(Plantilla!AK339),"")</f>
        <v/>
      </c>
      <c r="AN328" s="6" t="str">
        <f>IF($C328="OK",_xlfn.NUMBERVALUE(Plantilla!AL339),"")</f>
        <v/>
      </c>
      <c r="AO328" s="4" t="str">
        <f>IF($C328="OK",_xlfn.NUMBERVALUE(Plantilla!AM339),"")</f>
        <v/>
      </c>
      <c r="AP328" s="6" t="str">
        <f>IF($C328="OK",_xlfn.NUMBERVALUE(Plantilla!AN339),"")</f>
        <v/>
      </c>
      <c r="AQ328" s="4" t="str">
        <f>IF($C328="OK",_xlfn.NUMBERVALUE(Plantilla!AO339),"")</f>
        <v/>
      </c>
      <c r="AR328" s="6" t="str">
        <f>IF($C328="OK",_xlfn.NUMBERVALUE(Plantilla!AP339),"")</f>
        <v/>
      </c>
      <c r="AS328" s="4" t="str">
        <f>IF($C328="OK",_xlfn.NUMBERVALUE(Plantilla!AQ339),"")</f>
        <v/>
      </c>
      <c r="AT328" s="6" t="str">
        <f>IF($C328="OK",_xlfn.NUMBERVALUE(Plantilla!AR339),"")</f>
        <v/>
      </c>
      <c r="AU328" s="4" t="str">
        <f>IF($C328="OK",_xlfn.NUMBERVALUE(Plantilla!AS339),"")</f>
        <v/>
      </c>
      <c r="AV328" s="6" t="str">
        <f>IF($C328="OK",_xlfn.NUMBERVALUE(Plantilla!AT339),"")</f>
        <v/>
      </c>
      <c r="AW328" s="4" t="str">
        <f>IF($C328="OK",_xlfn.NUMBERVALUE(Plantilla!AU339),"")</f>
        <v/>
      </c>
      <c r="AX328" s="6" t="str">
        <f>IF($C328="OK",_xlfn.NUMBERVALUE(Plantilla!AV339),"")</f>
        <v/>
      </c>
      <c r="AY328" s="4" t="str">
        <f>IF($C328="OK",_xlfn.NUMBERVALUE(Plantilla!AW339),"")</f>
        <v/>
      </c>
      <c r="AZ328" s="6" t="str">
        <f>IF($C328="OK",_xlfn.NUMBERVALUE(Plantilla!AX339),"")</f>
        <v/>
      </c>
      <c r="BA328" t="str">
        <f>IF($C328="OK",_xlfn.NUMBERVALUE(Plantilla!AY339),"")</f>
        <v/>
      </c>
      <c r="BB328" t="str">
        <f>IF($C328="OK",_xlfn.NUMBERVALUE(Plantilla!AZ339),"")</f>
        <v/>
      </c>
      <c r="BC328" s="4" t="str">
        <f>IF($C328="OK",_xlfn.NUMBERVALUE(Plantilla!BA339),"")</f>
        <v/>
      </c>
      <c r="BD328" s="6" t="str">
        <f>IF($C328="OK",_xlfn.NUMBERVALUE(Plantilla!BB339),"")</f>
        <v/>
      </c>
      <c r="BE328" s="4" t="str">
        <f>IF($C328="OK",_xlfn.NUMBERVALUE(Plantilla!BC339),"")</f>
        <v/>
      </c>
      <c r="BF328" s="6" t="str">
        <f>IF($C328="OK",_xlfn.NUMBERVALUE(Plantilla!BD339),"")</f>
        <v/>
      </c>
      <c r="BG328" s="4" t="str">
        <f>IF($C328="OK",_xlfn.NUMBERVALUE(Plantilla!BE339),"")</f>
        <v/>
      </c>
      <c r="BH328" s="6" t="str">
        <f>IF($C328="OK",_xlfn.NUMBERVALUE(Plantilla!BF339),"")</f>
        <v/>
      </c>
      <c r="BI328" s="110" t="str">
        <f>IF($C328="OK",_xlfn.NUMBERVALUE(Plantilla!BG339),"")</f>
        <v/>
      </c>
      <c r="BJ328" s="6" t="str">
        <f>IF($C328="OK",_xlfn.NUMBERVALUE(Plantilla!BH339),"")</f>
        <v/>
      </c>
      <c r="BK328" s="109" t="str">
        <f>IF($C328="OK",_xlfn.NUMBERVALUE(Plantilla!BI339),"")</f>
        <v/>
      </c>
      <c r="BL328" s="6" t="str">
        <f>IF($C328="OK",
   IF(Plantilla!BJ339&lt;&gt;"",
      TEXT(VLOOKUP(Plantilla!BJ339,'Tablas '!$Z$4:$AA$6,2,FALSE),"#"),
   ""),
"")</f>
        <v/>
      </c>
      <c r="BM328" s="4" t="str">
        <f>IF($C328="OK",_xlfn.NUMBERVALUE(Plantilla!BK339),"")</f>
        <v/>
      </c>
      <c r="BN328" s="4" t="str">
        <f>IF($C328="OK",_xlfn.NUMBERVALUE(Plantilla!BL339),"")</f>
        <v/>
      </c>
      <c r="BO328" s="6" t="str">
        <f>IF($C328="OK",_xlfn.NUMBERVALUE(Plantilla!BM339),"")</f>
        <v/>
      </c>
      <c r="BP328" s="4" t="str">
        <f>IF($C328="OK",_xlfn.NUMBERVALUE(Plantilla!BN339),"")</f>
        <v/>
      </c>
      <c r="BQ328" s="6" t="str">
        <f>IF($C328="OK",_xlfn.NUMBERVALUE(Plantilla!BO339),"")</f>
        <v/>
      </c>
      <c r="BR328" s="4" t="str">
        <f>IF($C328="OK",_xlfn.NUMBERVALUE(Plantilla!BP339),"")</f>
        <v/>
      </c>
      <c r="BS328" s="6" t="str">
        <f>IF($C328="OK",_xlfn.NUMBERVALUE(Plantilla!BQ339),"")</f>
        <v/>
      </c>
      <c r="BT328" s="4" t="str">
        <f>IF($C328="OK",_xlfn.NUMBERVALUE(Plantilla!BR339),"")</f>
        <v/>
      </c>
      <c r="BU328" s="6" t="str">
        <f>IF($C328="OK",_xlfn.NUMBERVALUE(Plantilla!BS339),"")</f>
        <v/>
      </c>
      <c r="BV328" s="6" t="str">
        <f>IF($C328="OK",_xlfn.NUMBERVALUE(Plantilla!BT339),"")</f>
        <v/>
      </c>
      <c r="BW328" s="6" t="str">
        <f>IF($C328="OK",_xlfn.NUMBERVALUE(Plantilla!BU339),"")</f>
        <v/>
      </c>
      <c r="BX328" s="6" t="str">
        <f>IF($C328="OK",_xlfn.NUMBERVALUE(Plantilla!BV339),"")</f>
        <v/>
      </c>
      <c r="BY328" s="6" t="str">
        <f>IF($C328="OK",_xlfn.NUMBERVALUE(Plantilla!BW339),"")</f>
        <v/>
      </c>
      <c r="BZ328" s="6" t="str">
        <f>IF($C328="OK",_xlfn.NUMBERVALUE(Plantilla!BX339),"")</f>
        <v/>
      </c>
      <c r="CA328" s="6" t="str">
        <f>IF($C328="OK",_xlfn.NUMBERVALUE(Plantilla!BY339),"")</f>
        <v/>
      </c>
      <c r="CB328" s="6" t="str">
        <f>IF($C328="OK",_xlfn.NUMBERVALUE(Plantilla!BZ339),"")</f>
        <v/>
      </c>
      <c r="CC328" s="6" t="str">
        <f>IF($C328="OK",_xlfn.NUMBERVALUE(Plantilla!CA339),"")</f>
        <v/>
      </c>
      <c r="CD328" s="6" t="str">
        <f>IF($C328="OK",_xlfn.NUMBERVALUE(Plantilla!CB339),"")</f>
        <v/>
      </c>
      <c r="CE328" s="6" t="str">
        <f>IF($C328="OK",_xlfn.NUMBERVALUE(Plantilla!CC339),"")</f>
        <v/>
      </c>
      <c r="CF328" s="4" t="str">
        <f>IF($C328="OK",_xlfn.NUMBERVALUE(Plantilla!CD339),"")</f>
        <v/>
      </c>
      <c r="CG328" s="6" t="str">
        <f>IF($C328="OK",_xlfn.NUMBERVALUE(Plantilla!CE339),"")</f>
        <v/>
      </c>
      <c r="CH328" s="6" t="str">
        <f>IF($C328="OK",_xlfn.NUMBERVALUE(Plantilla!CF339),"")</f>
        <v/>
      </c>
      <c r="CI328" s="6" t="str">
        <f>IF($C328="OK",_xlfn.NUMBERVALUE(Plantilla!CG339),"")</f>
        <v/>
      </c>
      <c r="CJ328" s="6" t="str">
        <f>IF($C328="OK",_xlfn.NUMBERVALUE(Plantilla!CH339),"")</f>
        <v/>
      </c>
      <c r="CK328" s="6" t="str">
        <f>IF($C328="OK",_xlfn.NUMBERVALUE(Plantilla!CI339),"")</f>
        <v/>
      </c>
      <c r="CL328" s="6" t="str">
        <f>IF($C328="OK",_xlfn.NUMBERVALUE(Plantilla!CJ339),"")</f>
        <v/>
      </c>
      <c r="CM328" t="str">
        <f>IF($C328="OK",TEXT(Plantilla!CK339,"#"),"")</f>
        <v/>
      </c>
      <c r="CN328" s="6" t="str">
        <f>IF($C328="OK",_xlfn.NUMBERVALUE(Plantilla!CL339),"")</f>
        <v/>
      </c>
      <c r="CO328" s="6" t="str">
        <f>IF($C328="OK",_xlfn.NUMBERVALUE(Plantilla!CM339),"")</f>
        <v/>
      </c>
      <c r="CP328" s="110" t="str">
        <f>IF($C328="OK",_xlfn.NUMBERVALUE(Plantilla!CN339),"")</f>
        <v/>
      </c>
      <c r="CQ328" s="6" t="str">
        <f>IF($C328="OK",_xlfn.NUMBERVALUE(Plantilla!CO339),"")</f>
        <v/>
      </c>
      <c r="CR328" s="109" t="str">
        <f>IF($C328="OK",_xlfn.NUMBERVALUE(Plantilla!CP339),"")</f>
        <v/>
      </c>
      <c r="CS328" s="110" t="str">
        <f>IF($C328="OK",_xlfn.NUMBERVALUE(Plantilla!CQ339),"")</f>
        <v/>
      </c>
      <c r="CT328" s="6" t="str">
        <f>IF($C328="OK",_xlfn.NUMBERVALUE(Plantilla!CR339),"")</f>
        <v/>
      </c>
      <c r="CU328" s="109" t="str">
        <f>IF($C328="OK",_xlfn.NUMBERVALUE(Plantilla!CS339),"")</f>
        <v/>
      </c>
      <c r="CV328" s="110" t="str">
        <f>IF($C328="OK",_xlfn.NUMBERVALUE(Plantilla!CT339),"")</f>
        <v/>
      </c>
      <c r="CW328" s="6" t="str">
        <f>IF($C328="OK",_xlfn.NUMBERVALUE(Plantilla!CU339),"")</f>
        <v/>
      </c>
      <c r="CX328" s="82" t="str">
        <f>IF($C328="OK",_xlfn.NUMBERVALUE(Plantilla!CV339),"")</f>
        <v/>
      </c>
      <c r="CY328" s="6" t="str">
        <f>IF($C328="OK",_xlfn.NUMBERVALUE(Plantilla!CW339),"")</f>
        <v/>
      </c>
      <c r="CZ328" s="82" t="str">
        <f>IF($C328="OK",_xlfn.NUMBERVALUE(Plantilla!CX339),"")</f>
        <v/>
      </c>
      <c r="DA328" s="6" t="str">
        <f>IF($C328="OK",_xlfn.NUMBERVALUE(Plantilla!CY339),"")</f>
        <v/>
      </c>
      <c r="DB328" s="109" t="str">
        <f>IF($C328="OK",_xlfn.NUMBERVALUE(Plantilla!CZ339),"")</f>
        <v/>
      </c>
      <c r="DC328" s="6" t="str">
        <f>IF($C328="OK",_xlfn.NUMBERVALUE(Plantilla!DA339),"")</f>
        <v/>
      </c>
      <c r="DD328" s="6" t="str">
        <f>IF($C328="OK",TEXT(Plantilla!DB339,"#"),"")</f>
        <v/>
      </c>
      <c r="DE328" s="6" t="str">
        <f>IF($C328="OK",_xlfn.NUMBERVALUE(Plantilla!DC339),"")</f>
        <v/>
      </c>
      <c r="DF328" s="4" t="str">
        <f>IF($C328="OK",_xlfn.NUMBERVALUE(Plantilla!DD339),"")</f>
        <v/>
      </c>
      <c r="DG328" s="6" t="str">
        <f>IF($C328="OK",_xlfn.NUMBERVALUE(Plantilla!DE339),"")</f>
        <v/>
      </c>
      <c r="DH328" s="6" t="str">
        <f>IF($C328="OK",_xlfn.NUMBERVALUE(Plantilla!DF339),"")</f>
        <v/>
      </c>
      <c r="DI328" s="6" t="str">
        <f>IF($C328="OK",_xlfn.NUMBERVALUE(Plantilla!DG339),"")</f>
        <v/>
      </c>
      <c r="DJ328" s="6" t="str">
        <f>IF($C328="OK",_xlfn.NUMBERVALUE(Plantilla!DH339),"")</f>
        <v/>
      </c>
      <c r="DK328" s="6" t="str">
        <f>IF($C328="OK",_xlfn.NUMBERVALUE(Plantilla!DI339),"")</f>
        <v/>
      </c>
      <c r="DL328" s="6" t="str">
        <f>IF($C328="OK",_xlfn.NUMBERVALUE(Plantilla!DJ339),"")</f>
        <v/>
      </c>
      <c r="DM328" s="6" t="str">
        <f>IF($C328="OK",_xlfn.NUMBERVALUE(Plantilla!DK339),"")</f>
        <v/>
      </c>
      <c r="DN328" s="6" t="str">
        <f>IF($C328="OK",_xlfn.NUMBERVALUE(Plantilla!DL339),"")</f>
        <v/>
      </c>
      <c r="DO328" s="6" t="str">
        <f>IF($C328="OK",_xlfn.NUMBERVALUE(Plantilla!DM339),"")</f>
        <v/>
      </c>
      <c r="DP328" s="6" t="str">
        <f>IF($C328="OK",_xlfn.NUMBERVALUE(Plantilla!DN339),"")</f>
        <v/>
      </c>
      <c r="DQ328" s="6" t="str">
        <f>IF($C328="OK",_xlfn.NUMBERVALUE(Plantilla!DO339),"")</f>
        <v/>
      </c>
      <c r="DR328" s="6" t="str">
        <f>IF($C328="OK",_xlfn.NUMBERVALUE(Plantilla!DP339),"")</f>
        <v/>
      </c>
      <c r="DS328" t="str">
        <f>IF($C328="OK",TEXT(Plantilla!DR339,"#"),"")</f>
        <v/>
      </c>
      <c r="DT328" s="6"/>
    </row>
    <row r="329" spans="1:124" x14ac:dyDescent="0.25">
      <c r="A329" t="str">
        <f>IF(Plantilla!$I$6="¡Perfecto!, Guarda el archivo y adjúntalo a tu interfaz de Nómina Electrónica","OK","Error")</f>
        <v>OK</v>
      </c>
      <c r="B329" t="str">
        <f>IF(Plantilla!$I$6="¡Perfecto!, Guarda el archivo y adjúntalo a tu interfaz de Nómina Electrónica",MID(Plantilla!$D$2,SEARCH("V",Plantilla!$D$2),10),"")</f>
        <v>V2.0</v>
      </c>
      <c r="C329" t="str">
        <f>Plantilla!C340</f>
        <v/>
      </c>
      <c r="D329" t="str">
        <f>IF($C329="OK",Plantilla!B340,"")</f>
        <v/>
      </c>
      <c r="E329" t="str">
        <f>IF($C329="OK",
   VLOOKUP(Plantilla!$E$4,'Tablas '!$AP$4:$AT$6,5,FALSE),
"")</f>
        <v/>
      </c>
      <c r="F329" t="str">
        <f>IF($C329="OK",TEXT(Plantilla!D340,"#"),"")</f>
        <v/>
      </c>
      <c r="G329" t="str">
        <f>IF($C329="OK",
   VLOOKUP(Plantilla!E340,'Tablas '!$B$4:$C$14,2,FALSE),
"")</f>
        <v/>
      </c>
      <c r="H329" t="str">
        <f>IF($C329="OK",TEXT(Plantilla!F340,"#"),"")</f>
        <v/>
      </c>
      <c r="I329" t="str">
        <f>IF($C329="OK",TEXT(Plantilla!G340,"#"),"")</f>
        <v/>
      </c>
      <c r="J329" t="str">
        <f>IF($C329="OK",TEXT(Plantilla!H340,"#"),"")</f>
        <v/>
      </c>
      <c r="K329" t="str">
        <f>IF($C329="OK",TEXT(Plantilla!I340,"#"),"")</f>
        <v/>
      </c>
      <c r="L329" t="str">
        <f>IF($C329="OK",TEXT(Plantilla!J340,"#"),"")</f>
        <v/>
      </c>
      <c r="M329" t="str">
        <f>IF($C329="OK",TEXT(Plantilla!K340,"#"),"")</f>
        <v/>
      </c>
      <c r="N329" t="str">
        <f>IF($C329="OK",
   CONCATENATE(YEAR(Plantilla!L340),"-",TEXT(MONTH(Plantilla!L340),"00"),"-",TEXT(DAY(Plantilla!L340),"00")),
"")</f>
        <v/>
      </c>
      <c r="O329" t="str">
        <f>IF($C329="OK",_xlfn.NUMBERVALUE(Plantilla!M340),"")</f>
        <v/>
      </c>
      <c r="P329" t="str">
        <f>IF($C329="OK",
   IF(Plantilla!N340&lt;&gt;"",
      CONCATENATE(YEAR(Plantilla!N340),"-",TEXT(MONTH(Plantilla!N340),"00"),"-",TEXT(DAY(Plantilla!N340),"00")),
   ""),
"")</f>
        <v/>
      </c>
      <c r="Q329" t="str">
        <f>IF($C329="OK",
   VLOOKUP(Plantilla!O340,'Tablas '!$E$4:$F$19,2,FALSE),
"")</f>
        <v/>
      </c>
      <c r="R329" t="str">
        <f>IF($C329="OK",
   VLOOKUP(Plantilla!P340,'Tablas '!$H$4:$I$5,2,FALSE),
"")</f>
        <v/>
      </c>
      <c r="S329" t="str">
        <f>IF($C329="OK",
   VLOOKUP(Plantilla!Q340,'Tablas '!$K$4:$L$8,2,FALSE),
"")</f>
        <v/>
      </c>
      <c r="T329" t="str">
        <f>IF($C329="OK",
   VLOOKUP(Plantilla!R340,'Tablas '!$AE$4:$AF$6,2,FALSE),
"")</f>
        <v/>
      </c>
      <c r="U329" t="str">
        <f>IF($C329="OK",
   VLOOKUP(Plantilla!S340,'Tablas '!$AE$4:$AF$6,2,FALSE),
"")</f>
        <v/>
      </c>
      <c r="V329" t="str">
        <f>IF($C329="OK",TEXT(Plantilla!T340,"#"),"")</f>
        <v/>
      </c>
      <c r="W329" s="84" t="str">
        <f>IF($C329="OK",
   VLOOKUP(Plantilla!U340,'Tablas '!$AM$4:$AN$1126,2,FALSE),
"")</f>
        <v/>
      </c>
      <c r="X329" t="str">
        <f>IF($C329="OK",TEXT(Plantilla!V340,"#"),"")</f>
        <v/>
      </c>
      <c r="Y329" t="str">
        <f>IF($C329="OK",
   CONCATENATE(YEAR(Plantilla!W340),"-",TEXT(MONTH(Plantilla!W340),"00"),"-",TEXT(DAY(Plantilla!W340),"00")),
"")</f>
        <v/>
      </c>
      <c r="Z329" t="str">
        <f>IF($C329="OK",
   CONCATENATE(YEAR(Plantilla!X340),"-",TEXT(MONTH(Plantilla!X340),"00"),"-",TEXT(DAY(Plantilla!X340),"00")),
"")</f>
        <v/>
      </c>
      <c r="AA329" t="str">
        <f>IF($C329="OK",
   TEXT(VLOOKUP(Plantilla!Y340,'Tablas '!$Q$4:$R$9,2,FALSE),"#"),
"")</f>
        <v/>
      </c>
      <c r="AB329" t="str">
        <f>IF($C329="OK",
   CONCATENATE(YEAR(Plantilla!Z340),"-",TEXT(MONTH(Plantilla!Z340),"00"),"-",TEXT(DAY(Plantilla!Z340),"00")),
"")</f>
        <v/>
      </c>
      <c r="AC329" t="str">
        <f>IF($C329="OK",
   TEXT(VLOOKUP(Plantilla!AA340,'Tablas '!$T$4:$U$13,2,FALSE),"#"),
"")</f>
        <v/>
      </c>
      <c r="AD329" t="str">
        <f>IF($C329="OK",TEXT(Plantilla!AB340,"#"),"")</f>
        <v/>
      </c>
      <c r="AE329" t="str">
        <f>IF($C329="OK",
   IF(Plantilla!AC340&lt;&gt;"",
      TEXT(VLOOKUP(Plantilla!AC340,'Tablas '!$W$4:$X$7,2,FALSE),"#"),
   ""),
"")</f>
        <v/>
      </c>
      <c r="AF329" t="str">
        <f>IF($C329="OK",TEXT(Plantilla!AD340,"#"),"")</f>
        <v/>
      </c>
      <c r="AG329" s="6" t="str">
        <f>IF($C329="OK",_xlfn.NUMBERVALUE(Plantilla!AE340),"")</f>
        <v/>
      </c>
      <c r="AH329" s="4" t="str">
        <f>IF($C329="OK",_xlfn.NUMBERVALUE(Plantilla!AF340),"")</f>
        <v/>
      </c>
      <c r="AI329" s="6" t="str">
        <f>IF($C329="OK",_xlfn.NUMBERVALUE(Plantilla!AG340),"")</f>
        <v/>
      </c>
      <c r="AJ329" s="6" t="str">
        <f>IF($C329="OK",_xlfn.NUMBERVALUE(Plantilla!AH340),"")</f>
        <v/>
      </c>
      <c r="AK329" s="6" t="str">
        <f>IF($C329="OK",_xlfn.NUMBERVALUE(Plantilla!AI340),"")</f>
        <v/>
      </c>
      <c r="AL329" s="6" t="str">
        <f>IF($C329="OK",_xlfn.NUMBERVALUE(Plantilla!AJ340),"")</f>
        <v/>
      </c>
      <c r="AM329" s="4" t="str">
        <f>IF($C329="OK",_xlfn.NUMBERVALUE(Plantilla!AK340),"")</f>
        <v/>
      </c>
      <c r="AN329" s="6" t="str">
        <f>IF($C329="OK",_xlfn.NUMBERVALUE(Plantilla!AL340),"")</f>
        <v/>
      </c>
      <c r="AO329" s="4" t="str">
        <f>IF($C329="OK",_xlfn.NUMBERVALUE(Plantilla!AM340),"")</f>
        <v/>
      </c>
      <c r="AP329" s="6" t="str">
        <f>IF($C329="OK",_xlfn.NUMBERVALUE(Plantilla!AN340),"")</f>
        <v/>
      </c>
      <c r="AQ329" s="4" t="str">
        <f>IF($C329="OK",_xlfn.NUMBERVALUE(Plantilla!AO340),"")</f>
        <v/>
      </c>
      <c r="AR329" s="6" t="str">
        <f>IF($C329="OK",_xlfn.NUMBERVALUE(Plantilla!AP340),"")</f>
        <v/>
      </c>
      <c r="AS329" s="4" t="str">
        <f>IF($C329="OK",_xlfn.NUMBERVALUE(Plantilla!AQ340),"")</f>
        <v/>
      </c>
      <c r="AT329" s="6" t="str">
        <f>IF($C329="OK",_xlfn.NUMBERVALUE(Plantilla!AR340),"")</f>
        <v/>
      </c>
      <c r="AU329" s="4" t="str">
        <f>IF($C329="OK",_xlfn.NUMBERVALUE(Plantilla!AS340),"")</f>
        <v/>
      </c>
      <c r="AV329" s="6" t="str">
        <f>IF($C329="OK",_xlfn.NUMBERVALUE(Plantilla!AT340),"")</f>
        <v/>
      </c>
      <c r="AW329" s="4" t="str">
        <f>IF($C329="OK",_xlfn.NUMBERVALUE(Plantilla!AU340),"")</f>
        <v/>
      </c>
      <c r="AX329" s="6" t="str">
        <f>IF($C329="OK",_xlfn.NUMBERVALUE(Plantilla!AV340),"")</f>
        <v/>
      </c>
      <c r="AY329" s="4" t="str">
        <f>IF($C329="OK",_xlfn.NUMBERVALUE(Plantilla!AW340),"")</f>
        <v/>
      </c>
      <c r="AZ329" s="6" t="str">
        <f>IF($C329="OK",_xlfn.NUMBERVALUE(Plantilla!AX340),"")</f>
        <v/>
      </c>
      <c r="BA329" t="str">
        <f>IF($C329="OK",_xlfn.NUMBERVALUE(Plantilla!AY340),"")</f>
        <v/>
      </c>
      <c r="BB329" t="str">
        <f>IF($C329="OK",_xlfn.NUMBERVALUE(Plantilla!AZ340),"")</f>
        <v/>
      </c>
      <c r="BC329" s="4" t="str">
        <f>IF($C329="OK",_xlfn.NUMBERVALUE(Plantilla!BA340),"")</f>
        <v/>
      </c>
      <c r="BD329" s="6" t="str">
        <f>IF($C329="OK",_xlfn.NUMBERVALUE(Plantilla!BB340),"")</f>
        <v/>
      </c>
      <c r="BE329" s="4" t="str">
        <f>IF($C329="OK",_xlfn.NUMBERVALUE(Plantilla!BC340),"")</f>
        <v/>
      </c>
      <c r="BF329" s="6" t="str">
        <f>IF($C329="OK",_xlfn.NUMBERVALUE(Plantilla!BD340),"")</f>
        <v/>
      </c>
      <c r="BG329" s="4" t="str">
        <f>IF($C329="OK",_xlfn.NUMBERVALUE(Plantilla!BE340),"")</f>
        <v/>
      </c>
      <c r="BH329" s="6" t="str">
        <f>IF($C329="OK",_xlfn.NUMBERVALUE(Plantilla!BF340),"")</f>
        <v/>
      </c>
      <c r="BI329" s="110" t="str">
        <f>IF($C329="OK",_xlfn.NUMBERVALUE(Plantilla!BG340),"")</f>
        <v/>
      </c>
      <c r="BJ329" s="6" t="str">
        <f>IF($C329="OK",_xlfn.NUMBERVALUE(Plantilla!BH340),"")</f>
        <v/>
      </c>
      <c r="BK329" s="109" t="str">
        <f>IF($C329="OK",_xlfn.NUMBERVALUE(Plantilla!BI340),"")</f>
        <v/>
      </c>
      <c r="BL329" s="6" t="str">
        <f>IF($C329="OK",
   IF(Plantilla!BJ340&lt;&gt;"",
      TEXT(VLOOKUP(Plantilla!BJ340,'Tablas '!$Z$4:$AA$6,2,FALSE),"#"),
   ""),
"")</f>
        <v/>
      </c>
      <c r="BM329" s="4" t="str">
        <f>IF($C329="OK",_xlfn.NUMBERVALUE(Plantilla!BK340),"")</f>
        <v/>
      </c>
      <c r="BN329" s="4" t="str">
        <f>IF($C329="OK",_xlfn.NUMBERVALUE(Plantilla!BL340),"")</f>
        <v/>
      </c>
      <c r="BO329" s="6" t="str">
        <f>IF($C329="OK",_xlfn.NUMBERVALUE(Plantilla!BM340),"")</f>
        <v/>
      </c>
      <c r="BP329" s="4" t="str">
        <f>IF($C329="OK",_xlfn.NUMBERVALUE(Plantilla!BN340),"")</f>
        <v/>
      </c>
      <c r="BQ329" s="6" t="str">
        <f>IF($C329="OK",_xlfn.NUMBERVALUE(Plantilla!BO340),"")</f>
        <v/>
      </c>
      <c r="BR329" s="4" t="str">
        <f>IF($C329="OK",_xlfn.NUMBERVALUE(Plantilla!BP340),"")</f>
        <v/>
      </c>
      <c r="BS329" s="6" t="str">
        <f>IF($C329="OK",_xlfn.NUMBERVALUE(Plantilla!BQ340),"")</f>
        <v/>
      </c>
      <c r="BT329" s="4" t="str">
        <f>IF($C329="OK",_xlfn.NUMBERVALUE(Plantilla!BR340),"")</f>
        <v/>
      </c>
      <c r="BU329" s="6" t="str">
        <f>IF($C329="OK",_xlfn.NUMBERVALUE(Plantilla!BS340),"")</f>
        <v/>
      </c>
      <c r="BV329" s="6" t="str">
        <f>IF($C329="OK",_xlfn.NUMBERVALUE(Plantilla!BT340),"")</f>
        <v/>
      </c>
      <c r="BW329" s="6" t="str">
        <f>IF($C329="OK",_xlfn.NUMBERVALUE(Plantilla!BU340),"")</f>
        <v/>
      </c>
      <c r="BX329" s="6" t="str">
        <f>IF($C329="OK",_xlfn.NUMBERVALUE(Plantilla!BV340),"")</f>
        <v/>
      </c>
      <c r="BY329" s="6" t="str">
        <f>IF($C329="OK",_xlfn.NUMBERVALUE(Plantilla!BW340),"")</f>
        <v/>
      </c>
      <c r="BZ329" s="6" t="str">
        <f>IF($C329="OK",_xlfn.NUMBERVALUE(Plantilla!BX340),"")</f>
        <v/>
      </c>
      <c r="CA329" s="6" t="str">
        <f>IF($C329="OK",_xlfn.NUMBERVALUE(Plantilla!BY340),"")</f>
        <v/>
      </c>
      <c r="CB329" s="6" t="str">
        <f>IF($C329="OK",_xlfn.NUMBERVALUE(Plantilla!BZ340),"")</f>
        <v/>
      </c>
      <c r="CC329" s="6" t="str">
        <f>IF($C329="OK",_xlfn.NUMBERVALUE(Plantilla!CA340),"")</f>
        <v/>
      </c>
      <c r="CD329" s="6" t="str">
        <f>IF($C329="OK",_xlfn.NUMBERVALUE(Plantilla!CB340),"")</f>
        <v/>
      </c>
      <c r="CE329" s="6" t="str">
        <f>IF($C329="OK",_xlfn.NUMBERVALUE(Plantilla!CC340),"")</f>
        <v/>
      </c>
      <c r="CF329" s="4" t="str">
        <f>IF($C329="OK",_xlfn.NUMBERVALUE(Plantilla!CD340),"")</f>
        <v/>
      </c>
      <c r="CG329" s="6" t="str">
        <f>IF($C329="OK",_xlfn.NUMBERVALUE(Plantilla!CE340),"")</f>
        <v/>
      </c>
      <c r="CH329" s="6" t="str">
        <f>IF($C329="OK",_xlfn.NUMBERVALUE(Plantilla!CF340),"")</f>
        <v/>
      </c>
      <c r="CI329" s="6" t="str">
        <f>IF($C329="OK",_xlfn.NUMBERVALUE(Plantilla!CG340),"")</f>
        <v/>
      </c>
      <c r="CJ329" s="6" t="str">
        <f>IF($C329="OK",_xlfn.NUMBERVALUE(Plantilla!CH340),"")</f>
        <v/>
      </c>
      <c r="CK329" s="6" t="str">
        <f>IF($C329="OK",_xlfn.NUMBERVALUE(Plantilla!CI340),"")</f>
        <v/>
      </c>
      <c r="CL329" s="6" t="str">
        <f>IF($C329="OK",_xlfn.NUMBERVALUE(Plantilla!CJ340),"")</f>
        <v/>
      </c>
      <c r="CM329" t="str">
        <f>IF($C329="OK",TEXT(Plantilla!CK340,"#"),"")</f>
        <v/>
      </c>
      <c r="CN329" s="6" t="str">
        <f>IF($C329="OK",_xlfn.NUMBERVALUE(Plantilla!CL340),"")</f>
        <v/>
      </c>
      <c r="CO329" s="6" t="str">
        <f>IF($C329="OK",_xlfn.NUMBERVALUE(Plantilla!CM340),"")</f>
        <v/>
      </c>
      <c r="CP329" s="110" t="str">
        <f>IF($C329="OK",_xlfn.NUMBERVALUE(Plantilla!CN340),"")</f>
        <v/>
      </c>
      <c r="CQ329" s="6" t="str">
        <f>IF($C329="OK",_xlfn.NUMBERVALUE(Plantilla!CO340),"")</f>
        <v/>
      </c>
      <c r="CR329" s="109" t="str">
        <f>IF($C329="OK",_xlfn.NUMBERVALUE(Plantilla!CP340),"")</f>
        <v/>
      </c>
      <c r="CS329" s="110" t="str">
        <f>IF($C329="OK",_xlfn.NUMBERVALUE(Plantilla!CQ340),"")</f>
        <v/>
      </c>
      <c r="CT329" s="6" t="str">
        <f>IF($C329="OK",_xlfn.NUMBERVALUE(Plantilla!CR340),"")</f>
        <v/>
      </c>
      <c r="CU329" s="109" t="str">
        <f>IF($C329="OK",_xlfn.NUMBERVALUE(Plantilla!CS340),"")</f>
        <v/>
      </c>
      <c r="CV329" s="110" t="str">
        <f>IF($C329="OK",_xlfn.NUMBERVALUE(Plantilla!CT340),"")</f>
        <v/>
      </c>
      <c r="CW329" s="6" t="str">
        <f>IF($C329="OK",_xlfn.NUMBERVALUE(Plantilla!CU340),"")</f>
        <v/>
      </c>
      <c r="CX329" s="82" t="str">
        <f>IF($C329="OK",_xlfn.NUMBERVALUE(Plantilla!CV340),"")</f>
        <v/>
      </c>
      <c r="CY329" s="6" t="str">
        <f>IF($C329="OK",_xlfn.NUMBERVALUE(Plantilla!CW340),"")</f>
        <v/>
      </c>
      <c r="CZ329" s="82" t="str">
        <f>IF($C329="OK",_xlfn.NUMBERVALUE(Plantilla!CX340),"")</f>
        <v/>
      </c>
      <c r="DA329" s="6" t="str">
        <f>IF($C329="OK",_xlfn.NUMBERVALUE(Plantilla!CY340),"")</f>
        <v/>
      </c>
      <c r="DB329" s="109" t="str">
        <f>IF($C329="OK",_xlfn.NUMBERVALUE(Plantilla!CZ340),"")</f>
        <v/>
      </c>
      <c r="DC329" s="6" t="str">
        <f>IF($C329="OK",_xlfn.NUMBERVALUE(Plantilla!DA340),"")</f>
        <v/>
      </c>
      <c r="DD329" s="6" t="str">
        <f>IF($C329="OK",TEXT(Plantilla!DB340,"#"),"")</f>
        <v/>
      </c>
      <c r="DE329" s="6" t="str">
        <f>IF($C329="OK",_xlfn.NUMBERVALUE(Plantilla!DC340),"")</f>
        <v/>
      </c>
      <c r="DF329" s="4" t="str">
        <f>IF($C329="OK",_xlfn.NUMBERVALUE(Plantilla!DD340),"")</f>
        <v/>
      </c>
      <c r="DG329" s="6" t="str">
        <f>IF($C329="OK",_xlfn.NUMBERVALUE(Plantilla!DE340),"")</f>
        <v/>
      </c>
      <c r="DH329" s="6" t="str">
        <f>IF($C329="OK",_xlfn.NUMBERVALUE(Plantilla!DF340),"")</f>
        <v/>
      </c>
      <c r="DI329" s="6" t="str">
        <f>IF($C329="OK",_xlfn.NUMBERVALUE(Plantilla!DG340),"")</f>
        <v/>
      </c>
      <c r="DJ329" s="6" t="str">
        <f>IF($C329="OK",_xlfn.NUMBERVALUE(Plantilla!DH340),"")</f>
        <v/>
      </c>
      <c r="DK329" s="6" t="str">
        <f>IF($C329="OK",_xlfn.NUMBERVALUE(Plantilla!DI340),"")</f>
        <v/>
      </c>
      <c r="DL329" s="6" t="str">
        <f>IF($C329="OK",_xlfn.NUMBERVALUE(Plantilla!DJ340),"")</f>
        <v/>
      </c>
      <c r="DM329" s="6" t="str">
        <f>IF($C329="OK",_xlfn.NUMBERVALUE(Plantilla!DK340),"")</f>
        <v/>
      </c>
      <c r="DN329" s="6" t="str">
        <f>IF($C329="OK",_xlfn.NUMBERVALUE(Plantilla!DL340),"")</f>
        <v/>
      </c>
      <c r="DO329" s="6" t="str">
        <f>IF($C329="OK",_xlfn.NUMBERVALUE(Plantilla!DM340),"")</f>
        <v/>
      </c>
      <c r="DP329" s="6" t="str">
        <f>IF($C329="OK",_xlfn.NUMBERVALUE(Plantilla!DN340),"")</f>
        <v/>
      </c>
      <c r="DQ329" s="6" t="str">
        <f>IF($C329="OK",_xlfn.NUMBERVALUE(Plantilla!DO340),"")</f>
        <v/>
      </c>
      <c r="DR329" s="6" t="str">
        <f>IF($C329="OK",_xlfn.NUMBERVALUE(Plantilla!DP340),"")</f>
        <v/>
      </c>
      <c r="DS329" t="str">
        <f>IF($C329="OK",TEXT(Plantilla!DR340,"#"),"")</f>
        <v/>
      </c>
      <c r="DT329" s="6"/>
    </row>
    <row r="330" spans="1:124" x14ac:dyDescent="0.25">
      <c r="A330" t="str">
        <f>IF(Plantilla!$I$6="¡Perfecto!, Guarda el archivo y adjúntalo a tu interfaz de Nómina Electrónica","OK","Error")</f>
        <v>OK</v>
      </c>
      <c r="B330" t="str">
        <f>IF(Plantilla!$I$6="¡Perfecto!, Guarda el archivo y adjúntalo a tu interfaz de Nómina Electrónica",MID(Plantilla!$D$2,SEARCH("V",Plantilla!$D$2),10),"")</f>
        <v>V2.0</v>
      </c>
      <c r="C330" t="str">
        <f>Plantilla!C341</f>
        <v/>
      </c>
      <c r="D330" t="str">
        <f>IF($C330="OK",Plantilla!B341,"")</f>
        <v/>
      </c>
      <c r="E330" t="str">
        <f>IF($C330="OK",
   VLOOKUP(Plantilla!$E$4,'Tablas '!$AP$4:$AT$6,5,FALSE),
"")</f>
        <v/>
      </c>
      <c r="F330" t="str">
        <f>IF($C330="OK",TEXT(Plantilla!D341,"#"),"")</f>
        <v/>
      </c>
      <c r="G330" t="str">
        <f>IF($C330="OK",
   VLOOKUP(Plantilla!E341,'Tablas '!$B$4:$C$14,2,FALSE),
"")</f>
        <v/>
      </c>
      <c r="H330" t="str">
        <f>IF($C330="OK",TEXT(Plantilla!F341,"#"),"")</f>
        <v/>
      </c>
      <c r="I330" t="str">
        <f>IF($C330="OK",TEXT(Plantilla!G341,"#"),"")</f>
        <v/>
      </c>
      <c r="J330" t="str">
        <f>IF($C330="OK",TEXT(Plantilla!H341,"#"),"")</f>
        <v/>
      </c>
      <c r="K330" t="str">
        <f>IF($C330="OK",TEXT(Plantilla!I341,"#"),"")</f>
        <v/>
      </c>
      <c r="L330" t="str">
        <f>IF($C330="OK",TEXT(Plantilla!J341,"#"),"")</f>
        <v/>
      </c>
      <c r="M330" t="str">
        <f>IF($C330="OK",TEXT(Plantilla!K341,"#"),"")</f>
        <v/>
      </c>
      <c r="N330" t="str">
        <f>IF($C330="OK",
   CONCATENATE(YEAR(Plantilla!L341),"-",TEXT(MONTH(Plantilla!L341),"00"),"-",TEXT(DAY(Plantilla!L341),"00")),
"")</f>
        <v/>
      </c>
      <c r="O330" t="str">
        <f>IF($C330="OK",_xlfn.NUMBERVALUE(Plantilla!M341),"")</f>
        <v/>
      </c>
      <c r="P330" t="str">
        <f>IF($C330="OK",
   IF(Plantilla!N341&lt;&gt;"",
      CONCATENATE(YEAR(Plantilla!N341),"-",TEXT(MONTH(Plantilla!N341),"00"),"-",TEXT(DAY(Plantilla!N341),"00")),
   ""),
"")</f>
        <v/>
      </c>
      <c r="Q330" t="str">
        <f>IF($C330="OK",
   VLOOKUP(Plantilla!O341,'Tablas '!$E$4:$F$19,2,FALSE),
"")</f>
        <v/>
      </c>
      <c r="R330" t="str">
        <f>IF($C330="OK",
   VLOOKUP(Plantilla!P341,'Tablas '!$H$4:$I$5,2,FALSE),
"")</f>
        <v/>
      </c>
      <c r="S330" t="str">
        <f>IF($C330="OK",
   VLOOKUP(Plantilla!Q341,'Tablas '!$K$4:$L$8,2,FALSE),
"")</f>
        <v/>
      </c>
      <c r="T330" t="str">
        <f>IF($C330="OK",
   VLOOKUP(Plantilla!R341,'Tablas '!$AE$4:$AF$6,2,FALSE),
"")</f>
        <v/>
      </c>
      <c r="U330" t="str">
        <f>IF($C330="OK",
   VLOOKUP(Plantilla!S341,'Tablas '!$AE$4:$AF$6,2,FALSE),
"")</f>
        <v/>
      </c>
      <c r="V330" t="str">
        <f>IF($C330="OK",TEXT(Plantilla!T341,"#"),"")</f>
        <v/>
      </c>
      <c r="W330" s="84" t="str">
        <f>IF($C330="OK",
   VLOOKUP(Plantilla!U341,'Tablas '!$AM$4:$AN$1126,2,FALSE),
"")</f>
        <v/>
      </c>
      <c r="X330" t="str">
        <f>IF($C330="OK",TEXT(Plantilla!V341,"#"),"")</f>
        <v/>
      </c>
      <c r="Y330" t="str">
        <f>IF($C330="OK",
   CONCATENATE(YEAR(Plantilla!W341),"-",TEXT(MONTH(Plantilla!W341),"00"),"-",TEXT(DAY(Plantilla!W341),"00")),
"")</f>
        <v/>
      </c>
      <c r="Z330" t="str">
        <f>IF($C330="OK",
   CONCATENATE(YEAR(Plantilla!X341),"-",TEXT(MONTH(Plantilla!X341),"00"),"-",TEXT(DAY(Plantilla!X341),"00")),
"")</f>
        <v/>
      </c>
      <c r="AA330" t="str">
        <f>IF($C330="OK",
   TEXT(VLOOKUP(Plantilla!Y341,'Tablas '!$Q$4:$R$9,2,FALSE),"#"),
"")</f>
        <v/>
      </c>
      <c r="AB330" t="str">
        <f>IF($C330="OK",
   CONCATENATE(YEAR(Plantilla!Z341),"-",TEXT(MONTH(Plantilla!Z341),"00"),"-",TEXT(DAY(Plantilla!Z341),"00")),
"")</f>
        <v/>
      </c>
      <c r="AC330" t="str">
        <f>IF($C330="OK",
   TEXT(VLOOKUP(Plantilla!AA341,'Tablas '!$T$4:$U$13,2,FALSE),"#"),
"")</f>
        <v/>
      </c>
      <c r="AD330" t="str">
        <f>IF($C330="OK",TEXT(Plantilla!AB341,"#"),"")</f>
        <v/>
      </c>
      <c r="AE330" t="str">
        <f>IF($C330="OK",
   IF(Plantilla!AC341&lt;&gt;"",
      TEXT(VLOOKUP(Plantilla!AC341,'Tablas '!$W$4:$X$7,2,FALSE),"#"),
   ""),
"")</f>
        <v/>
      </c>
      <c r="AF330" t="str">
        <f>IF($C330="OK",TEXT(Plantilla!AD341,"#"),"")</f>
        <v/>
      </c>
      <c r="AG330" s="6" t="str">
        <f>IF($C330="OK",_xlfn.NUMBERVALUE(Plantilla!AE341),"")</f>
        <v/>
      </c>
      <c r="AH330" s="4" t="str">
        <f>IF($C330="OK",_xlfn.NUMBERVALUE(Plantilla!AF341),"")</f>
        <v/>
      </c>
      <c r="AI330" s="6" t="str">
        <f>IF($C330="OK",_xlfn.NUMBERVALUE(Plantilla!AG341),"")</f>
        <v/>
      </c>
      <c r="AJ330" s="6" t="str">
        <f>IF($C330="OK",_xlfn.NUMBERVALUE(Plantilla!AH341),"")</f>
        <v/>
      </c>
      <c r="AK330" s="6" t="str">
        <f>IF($C330="OK",_xlfn.NUMBERVALUE(Plantilla!AI341),"")</f>
        <v/>
      </c>
      <c r="AL330" s="6" t="str">
        <f>IF($C330="OK",_xlfn.NUMBERVALUE(Plantilla!AJ341),"")</f>
        <v/>
      </c>
      <c r="AM330" s="4" t="str">
        <f>IF($C330="OK",_xlfn.NUMBERVALUE(Plantilla!AK341),"")</f>
        <v/>
      </c>
      <c r="AN330" s="6" t="str">
        <f>IF($C330="OK",_xlfn.NUMBERVALUE(Plantilla!AL341),"")</f>
        <v/>
      </c>
      <c r="AO330" s="4" t="str">
        <f>IF($C330="OK",_xlfn.NUMBERVALUE(Plantilla!AM341),"")</f>
        <v/>
      </c>
      <c r="AP330" s="6" t="str">
        <f>IF($C330="OK",_xlfn.NUMBERVALUE(Plantilla!AN341),"")</f>
        <v/>
      </c>
      <c r="AQ330" s="4" t="str">
        <f>IF($C330="OK",_xlfn.NUMBERVALUE(Plantilla!AO341),"")</f>
        <v/>
      </c>
      <c r="AR330" s="6" t="str">
        <f>IF($C330="OK",_xlfn.NUMBERVALUE(Plantilla!AP341),"")</f>
        <v/>
      </c>
      <c r="AS330" s="4" t="str">
        <f>IF($C330="OK",_xlfn.NUMBERVALUE(Plantilla!AQ341),"")</f>
        <v/>
      </c>
      <c r="AT330" s="6" t="str">
        <f>IF($C330="OK",_xlfn.NUMBERVALUE(Plantilla!AR341),"")</f>
        <v/>
      </c>
      <c r="AU330" s="4" t="str">
        <f>IF($C330="OK",_xlfn.NUMBERVALUE(Plantilla!AS341),"")</f>
        <v/>
      </c>
      <c r="AV330" s="6" t="str">
        <f>IF($C330="OK",_xlfn.NUMBERVALUE(Plantilla!AT341),"")</f>
        <v/>
      </c>
      <c r="AW330" s="4" t="str">
        <f>IF($C330="OK",_xlfn.NUMBERVALUE(Plantilla!AU341),"")</f>
        <v/>
      </c>
      <c r="AX330" s="6" t="str">
        <f>IF($C330="OK",_xlfn.NUMBERVALUE(Plantilla!AV341),"")</f>
        <v/>
      </c>
      <c r="AY330" s="4" t="str">
        <f>IF($C330="OK",_xlfn.NUMBERVALUE(Plantilla!AW341),"")</f>
        <v/>
      </c>
      <c r="AZ330" s="6" t="str">
        <f>IF($C330="OK",_xlfn.NUMBERVALUE(Plantilla!AX341),"")</f>
        <v/>
      </c>
      <c r="BA330" t="str">
        <f>IF($C330="OK",_xlfn.NUMBERVALUE(Plantilla!AY341),"")</f>
        <v/>
      </c>
      <c r="BB330" t="str">
        <f>IF($C330="OK",_xlfn.NUMBERVALUE(Plantilla!AZ341),"")</f>
        <v/>
      </c>
      <c r="BC330" s="4" t="str">
        <f>IF($C330="OK",_xlfn.NUMBERVALUE(Plantilla!BA341),"")</f>
        <v/>
      </c>
      <c r="BD330" s="6" t="str">
        <f>IF($C330="OK",_xlfn.NUMBERVALUE(Plantilla!BB341),"")</f>
        <v/>
      </c>
      <c r="BE330" s="4" t="str">
        <f>IF($C330="OK",_xlfn.NUMBERVALUE(Plantilla!BC341),"")</f>
        <v/>
      </c>
      <c r="BF330" s="6" t="str">
        <f>IF($C330="OK",_xlfn.NUMBERVALUE(Plantilla!BD341),"")</f>
        <v/>
      </c>
      <c r="BG330" s="4" t="str">
        <f>IF($C330="OK",_xlfn.NUMBERVALUE(Plantilla!BE341),"")</f>
        <v/>
      </c>
      <c r="BH330" s="6" t="str">
        <f>IF($C330="OK",_xlfn.NUMBERVALUE(Plantilla!BF341),"")</f>
        <v/>
      </c>
      <c r="BI330" s="110" t="str">
        <f>IF($C330="OK",_xlfn.NUMBERVALUE(Plantilla!BG341),"")</f>
        <v/>
      </c>
      <c r="BJ330" s="6" t="str">
        <f>IF($C330="OK",_xlfn.NUMBERVALUE(Plantilla!BH341),"")</f>
        <v/>
      </c>
      <c r="BK330" s="109" t="str">
        <f>IF($C330="OK",_xlfn.NUMBERVALUE(Plantilla!BI341),"")</f>
        <v/>
      </c>
      <c r="BL330" s="6" t="str">
        <f>IF($C330="OK",
   IF(Plantilla!BJ341&lt;&gt;"",
      TEXT(VLOOKUP(Plantilla!BJ341,'Tablas '!$Z$4:$AA$6,2,FALSE),"#"),
   ""),
"")</f>
        <v/>
      </c>
      <c r="BM330" s="4" t="str">
        <f>IF($C330="OK",_xlfn.NUMBERVALUE(Plantilla!BK341),"")</f>
        <v/>
      </c>
      <c r="BN330" s="4" t="str">
        <f>IF($C330="OK",_xlfn.NUMBERVALUE(Plantilla!BL341),"")</f>
        <v/>
      </c>
      <c r="BO330" s="6" t="str">
        <f>IF($C330="OK",_xlfn.NUMBERVALUE(Plantilla!BM341),"")</f>
        <v/>
      </c>
      <c r="BP330" s="4" t="str">
        <f>IF($C330="OK",_xlfn.NUMBERVALUE(Plantilla!BN341),"")</f>
        <v/>
      </c>
      <c r="BQ330" s="6" t="str">
        <f>IF($C330="OK",_xlfn.NUMBERVALUE(Plantilla!BO341),"")</f>
        <v/>
      </c>
      <c r="BR330" s="4" t="str">
        <f>IF($C330="OK",_xlfn.NUMBERVALUE(Plantilla!BP341),"")</f>
        <v/>
      </c>
      <c r="BS330" s="6" t="str">
        <f>IF($C330="OK",_xlfn.NUMBERVALUE(Plantilla!BQ341),"")</f>
        <v/>
      </c>
      <c r="BT330" s="4" t="str">
        <f>IF($C330="OK",_xlfn.NUMBERVALUE(Plantilla!BR341),"")</f>
        <v/>
      </c>
      <c r="BU330" s="6" t="str">
        <f>IF($C330="OK",_xlfn.NUMBERVALUE(Plantilla!BS341),"")</f>
        <v/>
      </c>
      <c r="BV330" s="6" t="str">
        <f>IF($C330="OK",_xlfn.NUMBERVALUE(Plantilla!BT341),"")</f>
        <v/>
      </c>
      <c r="BW330" s="6" t="str">
        <f>IF($C330="OK",_xlfn.NUMBERVALUE(Plantilla!BU341),"")</f>
        <v/>
      </c>
      <c r="BX330" s="6" t="str">
        <f>IF($C330="OK",_xlfn.NUMBERVALUE(Plantilla!BV341),"")</f>
        <v/>
      </c>
      <c r="BY330" s="6" t="str">
        <f>IF($C330="OK",_xlfn.NUMBERVALUE(Plantilla!BW341),"")</f>
        <v/>
      </c>
      <c r="BZ330" s="6" t="str">
        <f>IF($C330="OK",_xlfn.NUMBERVALUE(Plantilla!BX341),"")</f>
        <v/>
      </c>
      <c r="CA330" s="6" t="str">
        <f>IF($C330="OK",_xlfn.NUMBERVALUE(Plantilla!BY341),"")</f>
        <v/>
      </c>
      <c r="CB330" s="6" t="str">
        <f>IF($C330="OK",_xlfn.NUMBERVALUE(Plantilla!BZ341),"")</f>
        <v/>
      </c>
      <c r="CC330" s="6" t="str">
        <f>IF($C330="OK",_xlfn.NUMBERVALUE(Plantilla!CA341),"")</f>
        <v/>
      </c>
      <c r="CD330" s="6" t="str">
        <f>IF($C330="OK",_xlfn.NUMBERVALUE(Plantilla!CB341),"")</f>
        <v/>
      </c>
      <c r="CE330" s="6" t="str">
        <f>IF($C330="OK",_xlfn.NUMBERVALUE(Plantilla!CC341),"")</f>
        <v/>
      </c>
      <c r="CF330" s="4" t="str">
        <f>IF($C330="OK",_xlfn.NUMBERVALUE(Plantilla!CD341),"")</f>
        <v/>
      </c>
      <c r="CG330" s="6" t="str">
        <f>IF($C330="OK",_xlfn.NUMBERVALUE(Plantilla!CE341),"")</f>
        <v/>
      </c>
      <c r="CH330" s="6" t="str">
        <f>IF($C330="OK",_xlfn.NUMBERVALUE(Plantilla!CF341),"")</f>
        <v/>
      </c>
      <c r="CI330" s="6" t="str">
        <f>IF($C330="OK",_xlfn.NUMBERVALUE(Plantilla!CG341),"")</f>
        <v/>
      </c>
      <c r="CJ330" s="6" t="str">
        <f>IF($C330="OK",_xlfn.NUMBERVALUE(Plantilla!CH341),"")</f>
        <v/>
      </c>
      <c r="CK330" s="6" t="str">
        <f>IF($C330="OK",_xlfn.NUMBERVALUE(Plantilla!CI341),"")</f>
        <v/>
      </c>
      <c r="CL330" s="6" t="str">
        <f>IF($C330="OK",_xlfn.NUMBERVALUE(Plantilla!CJ341),"")</f>
        <v/>
      </c>
      <c r="CM330" t="str">
        <f>IF($C330="OK",TEXT(Plantilla!CK341,"#"),"")</f>
        <v/>
      </c>
      <c r="CN330" s="6" t="str">
        <f>IF($C330="OK",_xlfn.NUMBERVALUE(Plantilla!CL341),"")</f>
        <v/>
      </c>
      <c r="CO330" s="6" t="str">
        <f>IF($C330="OK",_xlfn.NUMBERVALUE(Plantilla!CM341),"")</f>
        <v/>
      </c>
      <c r="CP330" s="110" t="str">
        <f>IF($C330="OK",_xlfn.NUMBERVALUE(Plantilla!CN341),"")</f>
        <v/>
      </c>
      <c r="CQ330" s="6" t="str">
        <f>IF($C330="OK",_xlfn.NUMBERVALUE(Plantilla!CO341),"")</f>
        <v/>
      </c>
      <c r="CR330" s="109" t="str">
        <f>IF($C330="OK",_xlfn.NUMBERVALUE(Plantilla!CP341),"")</f>
        <v/>
      </c>
      <c r="CS330" s="110" t="str">
        <f>IF($C330="OK",_xlfn.NUMBERVALUE(Plantilla!CQ341),"")</f>
        <v/>
      </c>
      <c r="CT330" s="6" t="str">
        <f>IF($C330="OK",_xlfn.NUMBERVALUE(Plantilla!CR341),"")</f>
        <v/>
      </c>
      <c r="CU330" s="109" t="str">
        <f>IF($C330="OK",_xlfn.NUMBERVALUE(Plantilla!CS341),"")</f>
        <v/>
      </c>
      <c r="CV330" s="110" t="str">
        <f>IF($C330="OK",_xlfn.NUMBERVALUE(Plantilla!CT341),"")</f>
        <v/>
      </c>
      <c r="CW330" s="6" t="str">
        <f>IF($C330="OK",_xlfn.NUMBERVALUE(Plantilla!CU341),"")</f>
        <v/>
      </c>
      <c r="CX330" s="82" t="str">
        <f>IF($C330="OK",_xlfn.NUMBERVALUE(Plantilla!CV341),"")</f>
        <v/>
      </c>
      <c r="CY330" s="6" t="str">
        <f>IF($C330="OK",_xlfn.NUMBERVALUE(Plantilla!CW341),"")</f>
        <v/>
      </c>
      <c r="CZ330" s="82" t="str">
        <f>IF($C330="OK",_xlfn.NUMBERVALUE(Plantilla!CX341),"")</f>
        <v/>
      </c>
      <c r="DA330" s="6" t="str">
        <f>IF($C330="OK",_xlfn.NUMBERVALUE(Plantilla!CY341),"")</f>
        <v/>
      </c>
      <c r="DB330" s="109" t="str">
        <f>IF($C330="OK",_xlfn.NUMBERVALUE(Plantilla!CZ341),"")</f>
        <v/>
      </c>
      <c r="DC330" s="6" t="str">
        <f>IF($C330="OK",_xlfn.NUMBERVALUE(Plantilla!DA341),"")</f>
        <v/>
      </c>
      <c r="DD330" s="6" t="str">
        <f>IF($C330="OK",TEXT(Plantilla!DB341,"#"),"")</f>
        <v/>
      </c>
      <c r="DE330" s="6" t="str">
        <f>IF($C330="OK",_xlfn.NUMBERVALUE(Plantilla!DC341),"")</f>
        <v/>
      </c>
      <c r="DF330" s="4" t="str">
        <f>IF($C330="OK",_xlfn.NUMBERVALUE(Plantilla!DD341),"")</f>
        <v/>
      </c>
      <c r="DG330" s="6" t="str">
        <f>IF($C330="OK",_xlfn.NUMBERVALUE(Plantilla!DE341),"")</f>
        <v/>
      </c>
      <c r="DH330" s="6" t="str">
        <f>IF($C330="OK",_xlfn.NUMBERVALUE(Plantilla!DF341),"")</f>
        <v/>
      </c>
      <c r="DI330" s="6" t="str">
        <f>IF($C330="OK",_xlfn.NUMBERVALUE(Plantilla!DG341),"")</f>
        <v/>
      </c>
      <c r="DJ330" s="6" t="str">
        <f>IF($C330="OK",_xlfn.NUMBERVALUE(Plantilla!DH341),"")</f>
        <v/>
      </c>
      <c r="DK330" s="6" t="str">
        <f>IF($C330="OK",_xlfn.NUMBERVALUE(Plantilla!DI341),"")</f>
        <v/>
      </c>
      <c r="DL330" s="6" t="str">
        <f>IF($C330="OK",_xlfn.NUMBERVALUE(Plantilla!DJ341),"")</f>
        <v/>
      </c>
      <c r="DM330" s="6" t="str">
        <f>IF($C330="OK",_xlfn.NUMBERVALUE(Plantilla!DK341),"")</f>
        <v/>
      </c>
      <c r="DN330" s="6" t="str">
        <f>IF($C330="OK",_xlfn.NUMBERVALUE(Plantilla!DL341),"")</f>
        <v/>
      </c>
      <c r="DO330" s="6" t="str">
        <f>IF($C330="OK",_xlfn.NUMBERVALUE(Plantilla!DM341),"")</f>
        <v/>
      </c>
      <c r="DP330" s="6" t="str">
        <f>IF($C330="OK",_xlfn.NUMBERVALUE(Plantilla!DN341),"")</f>
        <v/>
      </c>
      <c r="DQ330" s="6" t="str">
        <f>IF($C330="OK",_xlfn.NUMBERVALUE(Plantilla!DO341),"")</f>
        <v/>
      </c>
      <c r="DR330" s="6" t="str">
        <f>IF($C330="OK",_xlfn.NUMBERVALUE(Plantilla!DP341),"")</f>
        <v/>
      </c>
      <c r="DS330" t="str">
        <f>IF($C330="OK",TEXT(Plantilla!DR341,"#"),"")</f>
        <v/>
      </c>
      <c r="DT330" s="6"/>
    </row>
    <row r="331" spans="1:124" x14ac:dyDescent="0.25">
      <c r="A331" t="str">
        <f>IF(Plantilla!$I$6="¡Perfecto!, Guarda el archivo y adjúntalo a tu interfaz de Nómina Electrónica","OK","Error")</f>
        <v>OK</v>
      </c>
      <c r="B331" t="str">
        <f>IF(Plantilla!$I$6="¡Perfecto!, Guarda el archivo y adjúntalo a tu interfaz de Nómina Electrónica",MID(Plantilla!$D$2,SEARCH("V",Plantilla!$D$2),10),"")</f>
        <v>V2.0</v>
      </c>
      <c r="C331" t="str">
        <f>Plantilla!C342</f>
        <v/>
      </c>
      <c r="D331" t="str">
        <f>IF($C331="OK",Plantilla!B342,"")</f>
        <v/>
      </c>
      <c r="E331" t="str">
        <f>IF($C331="OK",
   VLOOKUP(Plantilla!$E$4,'Tablas '!$AP$4:$AT$6,5,FALSE),
"")</f>
        <v/>
      </c>
      <c r="F331" t="str">
        <f>IF($C331="OK",TEXT(Plantilla!D342,"#"),"")</f>
        <v/>
      </c>
      <c r="G331" t="str">
        <f>IF($C331="OK",
   VLOOKUP(Plantilla!E342,'Tablas '!$B$4:$C$14,2,FALSE),
"")</f>
        <v/>
      </c>
      <c r="H331" t="str">
        <f>IF($C331="OK",TEXT(Plantilla!F342,"#"),"")</f>
        <v/>
      </c>
      <c r="I331" t="str">
        <f>IF($C331="OK",TEXT(Plantilla!G342,"#"),"")</f>
        <v/>
      </c>
      <c r="J331" t="str">
        <f>IF($C331="OK",TEXT(Plantilla!H342,"#"),"")</f>
        <v/>
      </c>
      <c r="K331" t="str">
        <f>IF($C331="OK",TEXT(Plantilla!I342,"#"),"")</f>
        <v/>
      </c>
      <c r="L331" t="str">
        <f>IF($C331="OK",TEXT(Plantilla!J342,"#"),"")</f>
        <v/>
      </c>
      <c r="M331" t="str">
        <f>IF($C331="OK",TEXT(Plantilla!K342,"#"),"")</f>
        <v/>
      </c>
      <c r="N331" t="str">
        <f>IF($C331="OK",
   CONCATENATE(YEAR(Plantilla!L342),"-",TEXT(MONTH(Plantilla!L342),"00"),"-",TEXT(DAY(Plantilla!L342),"00")),
"")</f>
        <v/>
      </c>
      <c r="O331" t="str">
        <f>IF($C331="OK",_xlfn.NUMBERVALUE(Plantilla!M342),"")</f>
        <v/>
      </c>
      <c r="P331" t="str">
        <f>IF($C331="OK",
   IF(Plantilla!N342&lt;&gt;"",
      CONCATENATE(YEAR(Plantilla!N342),"-",TEXT(MONTH(Plantilla!N342),"00"),"-",TEXT(DAY(Plantilla!N342),"00")),
   ""),
"")</f>
        <v/>
      </c>
      <c r="Q331" t="str">
        <f>IF($C331="OK",
   VLOOKUP(Plantilla!O342,'Tablas '!$E$4:$F$19,2,FALSE),
"")</f>
        <v/>
      </c>
      <c r="R331" t="str">
        <f>IF($C331="OK",
   VLOOKUP(Plantilla!P342,'Tablas '!$H$4:$I$5,2,FALSE),
"")</f>
        <v/>
      </c>
      <c r="S331" t="str">
        <f>IF($C331="OK",
   VLOOKUP(Plantilla!Q342,'Tablas '!$K$4:$L$8,2,FALSE),
"")</f>
        <v/>
      </c>
      <c r="T331" t="str">
        <f>IF($C331="OK",
   VLOOKUP(Plantilla!R342,'Tablas '!$AE$4:$AF$6,2,FALSE),
"")</f>
        <v/>
      </c>
      <c r="U331" t="str">
        <f>IF($C331="OK",
   VLOOKUP(Plantilla!S342,'Tablas '!$AE$4:$AF$6,2,FALSE),
"")</f>
        <v/>
      </c>
      <c r="V331" t="str">
        <f>IF($C331="OK",TEXT(Plantilla!T342,"#"),"")</f>
        <v/>
      </c>
      <c r="W331" s="84" t="str">
        <f>IF($C331="OK",
   VLOOKUP(Plantilla!U342,'Tablas '!$AM$4:$AN$1126,2,FALSE),
"")</f>
        <v/>
      </c>
      <c r="X331" t="str">
        <f>IF($C331="OK",TEXT(Plantilla!V342,"#"),"")</f>
        <v/>
      </c>
      <c r="Y331" t="str">
        <f>IF($C331="OK",
   CONCATENATE(YEAR(Plantilla!W342),"-",TEXT(MONTH(Plantilla!W342),"00"),"-",TEXT(DAY(Plantilla!W342),"00")),
"")</f>
        <v/>
      </c>
      <c r="Z331" t="str">
        <f>IF($C331="OK",
   CONCATENATE(YEAR(Plantilla!X342),"-",TEXT(MONTH(Plantilla!X342),"00"),"-",TEXT(DAY(Plantilla!X342),"00")),
"")</f>
        <v/>
      </c>
      <c r="AA331" t="str">
        <f>IF($C331="OK",
   TEXT(VLOOKUP(Plantilla!Y342,'Tablas '!$Q$4:$R$9,2,FALSE),"#"),
"")</f>
        <v/>
      </c>
      <c r="AB331" t="str">
        <f>IF($C331="OK",
   CONCATENATE(YEAR(Plantilla!Z342),"-",TEXT(MONTH(Plantilla!Z342),"00"),"-",TEXT(DAY(Plantilla!Z342),"00")),
"")</f>
        <v/>
      </c>
      <c r="AC331" t="str">
        <f>IF($C331="OK",
   TEXT(VLOOKUP(Plantilla!AA342,'Tablas '!$T$4:$U$13,2,FALSE),"#"),
"")</f>
        <v/>
      </c>
      <c r="AD331" t="str">
        <f>IF($C331="OK",TEXT(Plantilla!AB342,"#"),"")</f>
        <v/>
      </c>
      <c r="AE331" t="str">
        <f>IF($C331="OK",
   IF(Plantilla!AC342&lt;&gt;"",
      TEXT(VLOOKUP(Plantilla!AC342,'Tablas '!$W$4:$X$7,2,FALSE),"#"),
   ""),
"")</f>
        <v/>
      </c>
      <c r="AF331" t="str">
        <f>IF($C331="OK",TEXT(Plantilla!AD342,"#"),"")</f>
        <v/>
      </c>
      <c r="AG331" s="6" t="str">
        <f>IF($C331="OK",_xlfn.NUMBERVALUE(Plantilla!AE342),"")</f>
        <v/>
      </c>
      <c r="AH331" s="4" t="str">
        <f>IF($C331="OK",_xlfn.NUMBERVALUE(Plantilla!AF342),"")</f>
        <v/>
      </c>
      <c r="AI331" s="6" t="str">
        <f>IF($C331="OK",_xlfn.NUMBERVALUE(Plantilla!AG342),"")</f>
        <v/>
      </c>
      <c r="AJ331" s="6" t="str">
        <f>IF($C331="OK",_xlfn.NUMBERVALUE(Plantilla!AH342),"")</f>
        <v/>
      </c>
      <c r="AK331" s="6" t="str">
        <f>IF($C331="OK",_xlfn.NUMBERVALUE(Plantilla!AI342),"")</f>
        <v/>
      </c>
      <c r="AL331" s="6" t="str">
        <f>IF($C331="OK",_xlfn.NUMBERVALUE(Plantilla!AJ342),"")</f>
        <v/>
      </c>
      <c r="AM331" s="4" t="str">
        <f>IF($C331="OK",_xlfn.NUMBERVALUE(Plantilla!AK342),"")</f>
        <v/>
      </c>
      <c r="AN331" s="6" t="str">
        <f>IF($C331="OK",_xlfn.NUMBERVALUE(Plantilla!AL342),"")</f>
        <v/>
      </c>
      <c r="AO331" s="4" t="str">
        <f>IF($C331="OK",_xlfn.NUMBERVALUE(Plantilla!AM342),"")</f>
        <v/>
      </c>
      <c r="AP331" s="6" t="str">
        <f>IF($C331="OK",_xlfn.NUMBERVALUE(Plantilla!AN342),"")</f>
        <v/>
      </c>
      <c r="AQ331" s="4" t="str">
        <f>IF($C331="OK",_xlfn.NUMBERVALUE(Plantilla!AO342),"")</f>
        <v/>
      </c>
      <c r="AR331" s="6" t="str">
        <f>IF($C331="OK",_xlfn.NUMBERVALUE(Plantilla!AP342),"")</f>
        <v/>
      </c>
      <c r="AS331" s="4" t="str">
        <f>IF($C331="OK",_xlfn.NUMBERVALUE(Plantilla!AQ342),"")</f>
        <v/>
      </c>
      <c r="AT331" s="6" t="str">
        <f>IF($C331="OK",_xlfn.NUMBERVALUE(Plantilla!AR342),"")</f>
        <v/>
      </c>
      <c r="AU331" s="4" t="str">
        <f>IF($C331="OK",_xlfn.NUMBERVALUE(Plantilla!AS342),"")</f>
        <v/>
      </c>
      <c r="AV331" s="6" t="str">
        <f>IF($C331="OK",_xlfn.NUMBERVALUE(Plantilla!AT342),"")</f>
        <v/>
      </c>
      <c r="AW331" s="4" t="str">
        <f>IF($C331="OK",_xlfn.NUMBERVALUE(Plantilla!AU342),"")</f>
        <v/>
      </c>
      <c r="AX331" s="6" t="str">
        <f>IF($C331="OK",_xlfn.NUMBERVALUE(Plantilla!AV342),"")</f>
        <v/>
      </c>
      <c r="AY331" s="4" t="str">
        <f>IF($C331="OK",_xlfn.NUMBERVALUE(Plantilla!AW342),"")</f>
        <v/>
      </c>
      <c r="AZ331" s="6" t="str">
        <f>IF($C331="OK",_xlfn.NUMBERVALUE(Plantilla!AX342),"")</f>
        <v/>
      </c>
      <c r="BA331" t="str">
        <f>IF($C331="OK",_xlfn.NUMBERVALUE(Plantilla!AY342),"")</f>
        <v/>
      </c>
      <c r="BB331" t="str">
        <f>IF($C331="OK",_xlfn.NUMBERVALUE(Plantilla!AZ342),"")</f>
        <v/>
      </c>
      <c r="BC331" s="4" t="str">
        <f>IF($C331="OK",_xlfn.NUMBERVALUE(Plantilla!BA342),"")</f>
        <v/>
      </c>
      <c r="BD331" s="6" t="str">
        <f>IF($C331="OK",_xlfn.NUMBERVALUE(Plantilla!BB342),"")</f>
        <v/>
      </c>
      <c r="BE331" s="4" t="str">
        <f>IF($C331="OK",_xlfn.NUMBERVALUE(Plantilla!BC342),"")</f>
        <v/>
      </c>
      <c r="BF331" s="6" t="str">
        <f>IF($C331="OK",_xlfn.NUMBERVALUE(Plantilla!BD342),"")</f>
        <v/>
      </c>
      <c r="BG331" s="4" t="str">
        <f>IF($C331="OK",_xlfn.NUMBERVALUE(Plantilla!BE342),"")</f>
        <v/>
      </c>
      <c r="BH331" s="6" t="str">
        <f>IF($C331="OK",_xlfn.NUMBERVALUE(Plantilla!BF342),"")</f>
        <v/>
      </c>
      <c r="BI331" s="110" t="str">
        <f>IF($C331="OK",_xlfn.NUMBERVALUE(Plantilla!BG342),"")</f>
        <v/>
      </c>
      <c r="BJ331" s="6" t="str">
        <f>IF($C331="OK",_xlfn.NUMBERVALUE(Plantilla!BH342),"")</f>
        <v/>
      </c>
      <c r="BK331" s="109" t="str">
        <f>IF($C331="OK",_xlfn.NUMBERVALUE(Plantilla!BI342),"")</f>
        <v/>
      </c>
      <c r="BL331" s="6" t="str">
        <f>IF($C331="OK",
   IF(Plantilla!BJ342&lt;&gt;"",
      TEXT(VLOOKUP(Plantilla!BJ342,'Tablas '!$Z$4:$AA$6,2,FALSE),"#"),
   ""),
"")</f>
        <v/>
      </c>
      <c r="BM331" s="4" t="str">
        <f>IF($C331="OK",_xlfn.NUMBERVALUE(Plantilla!BK342),"")</f>
        <v/>
      </c>
      <c r="BN331" s="4" t="str">
        <f>IF($C331="OK",_xlfn.NUMBERVALUE(Plantilla!BL342),"")</f>
        <v/>
      </c>
      <c r="BO331" s="6" t="str">
        <f>IF($C331="OK",_xlfn.NUMBERVALUE(Plantilla!BM342),"")</f>
        <v/>
      </c>
      <c r="BP331" s="4" t="str">
        <f>IF($C331="OK",_xlfn.NUMBERVALUE(Plantilla!BN342),"")</f>
        <v/>
      </c>
      <c r="BQ331" s="6" t="str">
        <f>IF($C331="OK",_xlfn.NUMBERVALUE(Plantilla!BO342),"")</f>
        <v/>
      </c>
      <c r="BR331" s="4" t="str">
        <f>IF($C331="OK",_xlfn.NUMBERVALUE(Plantilla!BP342),"")</f>
        <v/>
      </c>
      <c r="BS331" s="6" t="str">
        <f>IF($C331="OK",_xlfn.NUMBERVALUE(Plantilla!BQ342),"")</f>
        <v/>
      </c>
      <c r="BT331" s="4" t="str">
        <f>IF($C331="OK",_xlfn.NUMBERVALUE(Plantilla!BR342),"")</f>
        <v/>
      </c>
      <c r="BU331" s="6" t="str">
        <f>IF($C331="OK",_xlfn.NUMBERVALUE(Plantilla!BS342),"")</f>
        <v/>
      </c>
      <c r="BV331" s="6" t="str">
        <f>IF($C331="OK",_xlfn.NUMBERVALUE(Plantilla!BT342),"")</f>
        <v/>
      </c>
      <c r="BW331" s="6" t="str">
        <f>IF($C331="OK",_xlfn.NUMBERVALUE(Plantilla!BU342),"")</f>
        <v/>
      </c>
      <c r="BX331" s="6" t="str">
        <f>IF($C331="OK",_xlfn.NUMBERVALUE(Plantilla!BV342),"")</f>
        <v/>
      </c>
      <c r="BY331" s="6" t="str">
        <f>IF($C331="OK",_xlfn.NUMBERVALUE(Plantilla!BW342),"")</f>
        <v/>
      </c>
      <c r="BZ331" s="6" t="str">
        <f>IF($C331="OK",_xlfn.NUMBERVALUE(Plantilla!BX342),"")</f>
        <v/>
      </c>
      <c r="CA331" s="6" t="str">
        <f>IF($C331="OK",_xlfn.NUMBERVALUE(Plantilla!BY342),"")</f>
        <v/>
      </c>
      <c r="CB331" s="6" t="str">
        <f>IF($C331="OK",_xlfn.NUMBERVALUE(Plantilla!BZ342),"")</f>
        <v/>
      </c>
      <c r="CC331" s="6" t="str">
        <f>IF($C331="OK",_xlfn.NUMBERVALUE(Plantilla!CA342),"")</f>
        <v/>
      </c>
      <c r="CD331" s="6" t="str">
        <f>IF($C331="OK",_xlfn.NUMBERVALUE(Plantilla!CB342),"")</f>
        <v/>
      </c>
      <c r="CE331" s="6" t="str">
        <f>IF($C331="OK",_xlfn.NUMBERVALUE(Plantilla!CC342),"")</f>
        <v/>
      </c>
      <c r="CF331" s="4" t="str">
        <f>IF($C331="OK",_xlfn.NUMBERVALUE(Plantilla!CD342),"")</f>
        <v/>
      </c>
      <c r="CG331" s="6" t="str">
        <f>IF($C331="OK",_xlfn.NUMBERVALUE(Plantilla!CE342),"")</f>
        <v/>
      </c>
      <c r="CH331" s="6" t="str">
        <f>IF($C331="OK",_xlfn.NUMBERVALUE(Plantilla!CF342),"")</f>
        <v/>
      </c>
      <c r="CI331" s="6" t="str">
        <f>IF($C331="OK",_xlfn.NUMBERVALUE(Plantilla!CG342),"")</f>
        <v/>
      </c>
      <c r="CJ331" s="6" t="str">
        <f>IF($C331="OK",_xlfn.NUMBERVALUE(Plantilla!CH342),"")</f>
        <v/>
      </c>
      <c r="CK331" s="6" t="str">
        <f>IF($C331="OK",_xlfn.NUMBERVALUE(Plantilla!CI342),"")</f>
        <v/>
      </c>
      <c r="CL331" s="6" t="str">
        <f>IF($C331="OK",_xlfn.NUMBERVALUE(Plantilla!CJ342),"")</f>
        <v/>
      </c>
      <c r="CM331" t="str">
        <f>IF($C331="OK",TEXT(Plantilla!CK342,"#"),"")</f>
        <v/>
      </c>
      <c r="CN331" s="6" t="str">
        <f>IF($C331="OK",_xlfn.NUMBERVALUE(Plantilla!CL342),"")</f>
        <v/>
      </c>
      <c r="CO331" s="6" t="str">
        <f>IF($C331="OK",_xlfn.NUMBERVALUE(Plantilla!CM342),"")</f>
        <v/>
      </c>
      <c r="CP331" s="110" t="str">
        <f>IF($C331="OK",_xlfn.NUMBERVALUE(Plantilla!CN342),"")</f>
        <v/>
      </c>
      <c r="CQ331" s="6" t="str">
        <f>IF($C331="OK",_xlfn.NUMBERVALUE(Plantilla!CO342),"")</f>
        <v/>
      </c>
      <c r="CR331" s="109" t="str">
        <f>IF($C331="OK",_xlfn.NUMBERVALUE(Plantilla!CP342),"")</f>
        <v/>
      </c>
      <c r="CS331" s="110" t="str">
        <f>IF($C331="OK",_xlfn.NUMBERVALUE(Plantilla!CQ342),"")</f>
        <v/>
      </c>
      <c r="CT331" s="6" t="str">
        <f>IF($C331="OK",_xlfn.NUMBERVALUE(Plantilla!CR342),"")</f>
        <v/>
      </c>
      <c r="CU331" s="109" t="str">
        <f>IF($C331="OK",_xlfn.NUMBERVALUE(Plantilla!CS342),"")</f>
        <v/>
      </c>
      <c r="CV331" s="110" t="str">
        <f>IF($C331="OK",_xlfn.NUMBERVALUE(Plantilla!CT342),"")</f>
        <v/>
      </c>
      <c r="CW331" s="6" t="str">
        <f>IF($C331="OK",_xlfn.NUMBERVALUE(Plantilla!CU342),"")</f>
        <v/>
      </c>
      <c r="CX331" s="82" t="str">
        <f>IF($C331="OK",_xlfn.NUMBERVALUE(Plantilla!CV342),"")</f>
        <v/>
      </c>
      <c r="CY331" s="6" t="str">
        <f>IF($C331="OK",_xlfn.NUMBERVALUE(Plantilla!CW342),"")</f>
        <v/>
      </c>
      <c r="CZ331" s="82" t="str">
        <f>IF($C331="OK",_xlfn.NUMBERVALUE(Plantilla!CX342),"")</f>
        <v/>
      </c>
      <c r="DA331" s="6" t="str">
        <f>IF($C331="OK",_xlfn.NUMBERVALUE(Plantilla!CY342),"")</f>
        <v/>
      </c>
      <c r="DB331" s="109" t="str">
        <f>IF($C331="OK",_xlfn.NUMBERVALUE(Plantilla!CZ342),"")</f>
        <v/>
      </c>
      <c r="DC331" s="6" t="str">
        <f>IF($C331="OK",_xlfn.NUMBERVALUE(Plantilla!DA342),"")</f>
        <v/>
      </c>
      <c r="DD331" s="6" t="str">
        <f>IF($C331="OK",TEXT(Plantilla!DB342,"#"),"")</f>
        <v/>
      </c>
      <c r="DE331" s="6" t="str">
        <f>IF($C331="OK",_xlfn.NUMBERVALUE(Plantilla!DC342),"")</f>
        <v/>
      </c>
      <c r="DF331" s="4" t="str">
        <f>IF($C331="OK",_xlfn.NUMBERVALUE(Plantilla!DD342),"")</f>
        <v/>
      </c>
      <c r="DG331" s="6" t="str">
        <f>IF($C331="OK",_xlfn.NUMBERVALUE(Plantilla!DE342),"")</f>
        <v/>
      </c>
      <c r="DH331" s="6" t="str">
        <f>IF($C331="OK",_xlfn.NUMBERVALUE(Plantilla!DF342),"")</f>
        <v/>
      </c>
      <c r="DI331" s="6" t="str">
        <f>IF($C331="OK",_xlfn.NUMBERVALUE(Plantilla!DG342),"")</f>
        <v/>
      </c>
      <c r="DJ331" s="6" t="str">
        <f>IF($C331="OK",_xlfn.NUMBERVALUE(Plantilla!DH342),"")</f>
        <v/>
      </c>
      <c r="DK331" s="6" t="str">
        <f>IF($C331="OK",_xlfn.NUMBERVALUE(Plantilla!DI342),"")</f>
        <v/>
      </c>
      <c r="DL331" s="6" t="str">
        <f>IF($C331="OK",_xlfn.NUMBERVALUE(Plantilla!DJ342),"")</f>
        <v/>
      </c>
      <c r="DM331" s="6" t="str">
        <f>IF($C331="OK",_xlfn.NUMBERVALUE(Plantilla!DK342),"")</f>
        <v/>
      </c>
      <c r="DN331" s="6" t="str">
        <f>IF($C331="OK",_xlfn.NUMBERVALUE(Plantilla!DL342),"")</f>
        <v/>
      </c>
      <c r="DO331" s="6" t="str">
        <f>IF($C331="OK",_xlfn.NUMBERVALUE(Plantilla!DM342),"")</f>
        <v/>
      </c>
      <c r="DP331" s="6" t="str">
        <f>IF($C331="OK",_xlfn.NUMBERVALUE(Plantilla!DN342),"")</f>
        <v/>
      </c>
      <c r="DQ331" s="6" t="str">
        <f>IF($C331="OK",_xlfn.NUMBERVALUE(Plantilla!DO342),"")</f>
        <v/>
      </c>
      <c r="DR331" s="6" t="str">
        <f>IF($C331="OK",_xlfn.NUMBERVALUE(Plantilla!DP342),"")</f>
        <v/>
      </c>
      <c r="DS331" t="str">
        <f>IF($C331="OK",TEXT(Plantilla!DR342,"#"),"")</f>
        <v/>
      </c>
      <c r="DT331" s="6"/>
    </row>
    <row r="332" spans="1:124" x14ac:dyDescent="0.25">
      <c r="A332" t="str">
        <f>IF(Plantilla!$I$6="¡Perfecto!, Guarda el archivo y adjúntalo a tu interfaz de Nómina Electrónica","OK","Error")</f>
        <v>OK</v>
      </c>
      <c r="B332" t="str">
        <f>IF(Plantilla!$I$6="¡Perfecto!, Guarda el archivo y adjúntalo a tu interfaz de Nómina Electrónica",MID(Plantilla!$D$2,SEARCH("V",Plantilla!$D$2),10),"")</f>
        <v>V2.0</v>
      </c>
      <c r="C332" t="str">
        <f>Plantilla!C343</f>
        <v/>
      </c>
      <c r="D332" t="str">
        <f>IF($C332="OK",Plantilla!B343,"")</f>
        <v/>
      </c>
      <c r="E332" t="str">
        <f>IF($C332="OK",
   VLOOKUP(Plantilla!$E$4,'Tablas '!$AP$4:$AT$6,5,FALSE),
"")</f>
        <v/>
      </c>
      <c r="F332" t="str">
        <f>IF($C332="OK",TEXT(Plantilla!D343,"#"),"")</f>
        <v/>
      </c>
      <c r="G332" t="str">
        <f>IF($C332="OK",
   VLOOKUP(Plantilla!E343,'Tablas '!$B$4:$C$14,2,FALSE),
"")</f>
        <v/>
      </c>
      <c r="H332" t="str">
        <f>IF($C332="OK",TEXT(Plantilla!F343,"#"),"")</f>
        <v/>
      </c>
      <c r="I332" t="str">
        <f>IF($C332="OK",TEXT(Plantilla!G343,"#"),"")</f>
        <v/>
      </c>
      <c r="J332" t="str">
        <f>IF($C332="OK",TEXT(Plantilla!H343,"#"),"")</f>
        <v/>
      </c>
      <c r="K332" t="str">
        <f>IF($C332="OK",TEXT(Plantilla!I343,"#"),"")</f>
        <v/>
      </c>
      <c r="L332" t="str">
        <f>IF($C332="OK",TEXT(Plantilla!J343,"#"),"")</f>
        <v/>
      </c>
      <c r="M332" t="str">
        <f>IF($C332="OK",TEXT(Plantilla!K343,"#"),"")</f>
        <v/>
      </c>
      <c r="N332" t="str">
        <f>IF($C332="OK",
   CONCATENATE(YEAR(Plantilla!L343),"-",TEXT(MONTH(Plantilla!L343),"00"),"-",TEXT(DAY(Plantilla!L343),"00")),
"")</f>
        <v/>
      </c>
      <c r="O332" t="str">
        <f>IF($C332="OK",_xlfn.NUMBERVALUE(Plantilla!M343),"")</f>
        <v/>
      </c>
      <c r="P332" t="str">
        <f>IF($C332="OK",
   IF(Plantilla!N343&lt;&gt;"",
      CONCATENATE(YEAR(Plantilla!N343),"-",TEXT(MONTH(Plantilla!N343),"00"),"-",TEXT(DAY(Plantilla!N343),"00")),
   ""),
"")</f>
        <v/>
      </c>
      <c r="Q332" t="str">
        <f>IF($C332="OK",
   VLOOKUP(Plantilla!O343,'Tablas '!$E$4:$F$19,2,FALSE),
"")</f>
        <v/>
      </c>
      <c r="R332" t="str">
        <f>IF($C332="OK",
   VLOOKUP(Plantilla!P343,'Tablas '!$H$4:$I$5,2,FALSE),
"")</f>
        <v/>
      </c>
      <c r="S332" t="str">
        <f>IF($C332="OK",
   VLOOKUP(Plantilla!Q343,'Tablas '!$K$4:$L$8,2,FALSE),
"")</f>
        <v/>
      </c>
      <c r="T332" t="str">
        <f>IF($C332="OK",
   VLOOKUP(Plantilla!R343,'Tablas '!$AE$4:$AF$6,2,FALSE),
"")</f>
        <v/>
      </c>
      <c r="U332" t="str">
        <f>IF($C332="OK",
   VLOOKUP(Plantilla!S343,'Tablas '!$AE$4:$AF$6,2,FALSE),
"")</f>
        <v/>
      </c>
      <c r="V332" t="str">
        <f>IF($C332="OK",TEXT(Plantilla!T343,"#"),"")</f>
        <v/>
      </c>
      <c r="W332" s="84" t="str">
        <f>IF($C332="OK",
   VLOOKUP(Plantilla!U343,'Tablas '!$AM$4:$AN$1126,2,FALSE),
"")</f>
        <v/>
      </c>
      <c r="X332" t="str">
        <f>IF($C332="OK",TEXT(Plantilla!V343,"#"),"")</f>
        <v/>
      </c>
      <c r="Y332" t="str">
        <f>IF($C332="OK",
   CONCATENATE(YEAR(Plantilla!W343),"-",TEXT(MONTH(Plantilla!W343),"00"),"-",TEXT(DAY(Plantilla!W343),"00")),
"")</f>
        <v/>
      </c>
      <c r="Z332" t="str">
        <f>IF($C332="OK",
   CONCATENATE(YEAR(Plantilla!X343),"-",TEXT(MONTH(Plantilla!X343),"00"),"-",TEXT(DAY(Plantilla!X343),"00")),
"")</f>
        <v/>
      </c>
      <c r="AA332" t="str">
        <f>IF($C332="OK",
   TEXT(VLOOKUP(Plantilla!Y343,'Tablas '!$Q$4:$R$9,2,FALSE),"#"),
"")</f>
        <v/>
      </c>
      <c r="AB332" t="str">
        <f>IF($C332="OK",
   CONCATENATE(YEAR(Plantilla!Z343),"-",TEXT(MONTH(Plantilla!Z343),"00"),"-",TEXT(DAY(Plantilla!Z343),"00")),
"")</f>
        <v/>
      </c>
      <c r="AC332" t="str">
        <f>IF($C332="OK",
   TEXT(VLOOKUP(Plantilla!AA343,'Tablas '!$T$4:$U$13,2,FALSE),"#"),
"")</f>
        <v/>
      </c>
      <c r="AD332" t="str">
        <f>IF($C332="OK",TEXT(Plantilla!AB343,"#"),"")</f>
        <v/>
      </c>
      <c r="AE332" t="str">
        <f>IF($C332="OK",
   IF(Plantilla!AC343&lt;&gt;"",
      TEXT(VLOOKUP(Plantilla!AC343,'Tablas '!$W$4:$X$7,2,FALSE),"#"),
   ""),
"")</f>
        <v/>
      </c>
      <c r="AF332" t="str">
        <f>IF($C332="OK",TEXT(Plantilla!AD343,"#"),"")</f>
        <v/>
      </c>
      <c r="AG332" s="6" t="str">
        <f>IF($C332="OK",_xlfn.NUMBERVALUE(Plantilla!AE343),"")</f>
        <v/>
      </c>
      <c r="AH332" s="4" t="str">
        <f>IF($C332="OK",_xlfn.NUMBERVALUE(Plantilla!AF343),"")</f>
        <v/>
      </c>
      <c r="AI332" s="6" t="str">
        <f>IF($C332="OK",_xlfn.NUMBERVALUE(Plantilla!AG343),"")</f>
        <v/>
      </c>
      <c r="AJ332" s="6" t="str">
        <f>IF($C332="OK",_xlfn.NUMBERVALUE(Plantilla!AH343),"")</f>
        <v/>
      </c>
      <c r="AK332" s="6" t="str">
        <f>IF($C332="OK",_xlfn.NUMBERVALUE(Plantilla!AI343),"")</f>
        <v/>
      </c>
      <c r="AL332" s="6" t="str">
        <f>IF($C332="OK",_xlfn.NUMBERVALUE(Plantilla!AJ343),"")</f>
        <v/>
      </c>
      <c r="AM332" s="4" t="str">
        <f>IF($C332="OK",_xlfn.NUMBERVALUE(Plantilla!AK343),"")</f>
        <v/>
      </c>
      <c r="AN332" s="6" t="str">
        <f>IF($C332="OK",_xlfn.NUMBERVALUE(Plantilla!AL343),"")</f>
        <v/>
      </c>
      <c r="AO332" s="4" t="str">
        <f>IF($C332="OK",_xlfn.NUMBERVALUE(Plantilla!AM343),"")</f>
        <v/>
      </c>
      <c r="AP332" s="6" t="str">
        <f>IF($C332="OK",_xlfn.NUMBERVALUE(Plantilla!AN343),"")</f>
        <v/>
      </c>
      <c r="AQ332" s="4" t="str">
        <f>IF($C332="OK",_xlfn.NUMBERVALUE(Plantilla!AO343),"")</f>
        <v/>
      </c>
      <c r="AR332" s="6" t="str">
        <f>IF($C332="OK",_xlfn.NUMBERVALUE(Plantilla!AP343),"")</f>
        <v/>
      </c>
      <c r="AS332" s="4" t="str">
        <f>IF($C332="OK",_xlfn.NUMBERVALUE(Plantilla!AQ343),"")</f>
        <v/>
      </c>
      <c r="AT332" s="6" t="str">
        <f>IF($C332="OK",_xlfn.NUMBERVALUE(Plantilla!AR343),"")</f>
        <v/>
      </c>
      <c r="AU332" s="4" t="str">
        <f>IF($C332="OK",_xlfn.NUMBERVALUE(Plantilla!AS343),"")</f>
        <v/>
      </c>
      <c r="AV332" s="6" t="str">
        <f>IF($C332="OK",_xlfn.NUMBERVALUE(Plantilla!AT343),"")</f>
        <v/>
      </c>
      <c r="AW332" s="4" t="str">
        <f>IF($C332="OK",_xlfn.NUMBERVALUE(Plantilla!AU343),"")</f>
        <v/>
      </c>
      <c r="AX332" s="6" t="str">
        <f>IF($C332="OK",_xlfn.NUMBERVALUE(Plantilla!AV343),"")</f>
        <v/>
      </c>
      <c r="AY332" s="4" t="str">
        <f>IF($C332="OK",_xlfn.NUMBERVALUE(Plantilla!AW343),"")</f>
        <v/>
      </c>
      <c r="AZ332" s="6" t="str">
        <f>IF($C332="OK",_xlfn.NUMBERVALUE(Plantilla!AX343),"")</f>
        <v/>
      </c>
      <c r="BA332" t="str">
        <f>IF($C332="OK",_xlfn.NUMBERVALUE(Plantilla!AY343),"")</f>
        <v/>
      </c>
      <c r="BB332" t="str">
        <f>IF($C332="OK",_xlfn.NUMBERVALUE(Plantilla!AZ343),"")</f>
        <v/>
      </c>
      <c r="BC332" s="4" t="str">
        <f>IF($C332="OK",_xlfn.NUMBERVALUE(Plantilla!BA343),"")</f>
        <v/>
      </c>
      <c r="BD332" s="6" t="str">
        <f>IF($C332="OK",_xlfn.NUMBERVALUE(Plantilla!BB343),"")</f>
        <v/>
      </c>
      <c r="BE332" s="4" t="str">
        <f>IF($C332="OK",_xlfn.NUMBERVALUE(Plantilla!BC343),"")</f>
        <v/>
      </c>
      <c r="BF332" s="6" t="str">
        <f>IF($C332="OK",_xlfn.NUMBERVALUE(Plantilla!BD343),"")</f>
        <v/>
      </c>
      <c r="BG332" s="4" t="str">
        <f>IF($C332="OK",_xlfn.NUMBERVALUE(Plantilla!BE343),"")</f>
        <v/>
      </c>
      <c r="BH332" s="6" t="str">
        <f>IF($C332="OK",_xlfn.NUMBERVALUE(Plantilla!BF343),"")</f>
        <v/>
      </c>
      <c r="BI332" s="110" t="str">
        <f>IF($C332="OK",_xlfn.NUMBERVALUE(Plantilla!BG343),"")</f>
        <v/>
      </c>
      <c r="BJ332" s="6" t="str">
        <f>IF($C332="OK",_xlfn.NUMBERVALUE(Plantilla!BH343),"")</f>
        <v/>
      </c>
      <c r="BK332" s="109" t="str">
        <f>IF($C332="OK",_xlfn.NUMBERVALUE(Plantilla!BI343),"")</f>
        <v/>
      </c>
      <c r="BL332" s="6" t="str">
        <f>IF($C332="OK",
   IF(Plantilla!BJ343&lt;&gt;"",
      TEXT(VLOOKUP(Plantilla!BJ343,'Tablas '!$Z$4:$AA$6,2,FALSE),"#"),
   ""),
"")</f>
        <v/>
      </c>
      <c r="BM332" s="4" t="str">
        <f>IF($C332="OK",_xlfn.NUMBERVALUE(Plantilla!BK343),"")</f>
        <v/>
      </c>
      <c r="BN332" s="4" t="str">
        <f>IF($C332="OK",_xlfn.NUMBERVALUE(Plantilla!BL343),"")</f>
        <v/>
      </c>
      <c r="BO332" s="6" t="str">
        <f>IF($C332="OK",_xlfn.NUMBERVALUE(Plantilla!BM343),"")</f>
        <v/>
      </c>
      <c r="BP332" s="4" t="str">
        <f>IF($C332="OK",_xlfn.NUMBERVALUE(Plantilla!BN343),"")</f>
        <v/>
      </c>
      <c r="BQ332" s="6" t="str">
        <f>IF($C332="OK",_xlfn.NUMBERVALUE(Plantilla!BO343),"")</f>
        <v/>
      </c>
      <c r="BR332" s="4" t="str">
        <f>IF($C332="OK",_xlfn.NUMBERVALUE(Plantilla!BP343),"")</f>
        <v/>
      </c>
      <c r="BS332" s="6" t="str">
        <f>IF($C332="OK",_xlfn.NUMBERVALUE(Plantilla!BQ343),"")</f>
        <v/>
      </c>
      <c r="BT332" s="4" t="str">
        <f>IF($C332="OK",_xlfn.NUMBERVALUE(Plantilla!BR343),"")</f>
        <v/>
      </c>
      <c r="BU332" s="6" t="str">
        <f>IF($C332="OK",_xlfn.NUMBERVALUE(Plantilla!BS343),"")</f>
        <v/>
      </c>
      <c r="BV332" s="6" t="str">
        <f>IF($C332="OK",_xlfn.NUMBERVALUE(Plantilla!BT343),"")</f>
        <v/>
      </c>
      <c r="BW332" s="6" t="str">
        <f>IF($C332="OK",_xlfn.NUMBERVALUE(Plantilla!BU343),"")</f>
        <v/>
      </c>
      <c r="BX332" s="6" t="str">
        <f>IF($C332="OK",_xlfn.NUMBERVALUE(Plantilla!BV343),"")</f>
        <v/>
      </c>
      <c r="BY332" s="6" t="str">
        <f>IF($C332="OK",_xlfn.NUMBERVALUE(Plantilla!BW343),"")</f>
        <v/>
      </c>
      <c r="BZ332" s="6" t="str">
        <f>IF($C332="OK",_xlfn.NUMBERVALUE(Plantilla!BX343),"")</f>
        <v/>
      </c>
      <c r="CA332" s="6" t="str">
        <f>IF($C332="OK",_xlfn.NUMBERVALUE(Plantilla!BY343),"")</f>
        <v/>
      </c>
      <c r="CB332" s="6" t="str">
        <f>IF($C332="OK",_xlfn.NUMBERVALUE(Plantilla!BZ343),"")</f>
        <v/>
      </c>
      <c r="CC332" s="6" t="str">
        <f>IF($C332="OK",_xlfn.NUMBERVALUE(Plantilla!CA343),"")</f>
        <v/>
      </c>
      <c r="CD332" s="6" t="str">
        <f>IF($C332="OK",_xlfn.NUMBERVALUE(Plantilla!CB343),"")</f>
        <v/>
      </c>
      <c r="CE332" s="6" t="str">
        <f>IF($C332="OK",_xlfn.NUMBERVALUE(Plantilla!CC343),"")</f>
        <v/>
      </c>
      <c r="CF332" s="4" t="str">
        <f>IF($C332="OK",_xlfn.NUMBERVALUE(Plantilla!CD343),"")</f>
        <v/>
      </c>
      <c r="CG332" s="6" t="str">
        <f>IF($C332="OK",_xlfn.NUMBERVALUE(Plantilla!CE343),"")</f>
        <v/>
      </c>
      <c r="CH332" s="6" t="str">
        <f>IF($C332="OK",_xlfn.NUMBERVALUE(Plantilla!CF343),"")</f>
        <v/>
      </c>
      <c r="CI332" s="6" t="str">
        <f>IF($C332="OK",_xlfn.NUMBERVALUE(Plantilla!CG343),"")</f>
        <v/>
      </c>
      <c r="CJ332" s="6" t="str">
        <f>IF($C332="OK",_xlfn.NUMBERVALUE(Plantilla!CH343),"")</f>
        <v/>
      </c>
      <c r="CK332" s="6" t="str">
        <f>IF($C332="OK",_xlfn.NUMBERVALUE(Plantilla!CI343),"")</f>
        <v/>
      </c>
      <c r="CL332" s="6" t="str">
        <f>IF($C332="OK",_xlfn.NUMBERVALUE(Plantilla!CJ343),"")</f>
        <v/>
      </c>
      <c r="CM332" t="str">
        <f>IF($C332="OK",TEXT(Plantilla!CK343,"#"),"")</f>
        <v/>
      </c>
      <c r="CN332" s="6" t="str">
        <f>IF($C332="OK",_xlfn.NUMBERVALUE(Plantilla!CL343),"")</f>
        <v/>
      </c>
      <c r="CO332" s="6" t="str">
        <f>IF($C332="OK",_xlfn.NUMBERVALUE(Plantilla!CM343),"")</f>
        <v/>
      </c>
      <c r="CP332" s="110" t="str">
        <f>IF($C332="OK",_xlfn.NUMBERVALUE(Plantilla!CN343),"")</f>
        <v/>
      </c>
      <c r="CQ332" s="6" t="str">
        <f>IF($C332="OK",_xlfn.NUMBERVALUE(Plantilla!CO343),"")</f>
        <v/>
      </c>
      <c r="CR332" s="109" t="str">
        <f>IF($C332="OK",_xlfn.NUMBERVALUE(Plantilla!CP343),"")</f>
        <v/>
      </c>
      <c r="CS332" s="110" t="str">
        <f>IF($C332="OK",_xlfn.NUMBERVALUE(Plantilla!CQ343),"")</f>
        <v/>
      </c>
      <c r="CT332" s="6" t="str">
        <f>IF($C332="OK",_xlfn.NUMBERVALUE(Plantilla!CR343),"")</f>
        <v/>
      </c>
      <c r="CU332" s="109" t="str">
        <f>IF($C332="OK",_xlfn.NUMBERVALUE(Plantilla!CS343),"")</f>
        <v/>
      </c>
      <c r="CV332" s="110" t="str">
        <f>IF($C332="OK",_xlfn.NUMBERVALUE(Plantilla!CT343),"")</f>
        <v/>
      </c>
      <c r="CW332" s="6" t="str">
        <f>IF($C332="OK",_xlfn.NUMBERVALUE(Plantilla!CU343),"")</f>
        <v/>
      </c>
      <c r="CX332" s="82" t="str">
        <f>IF($C332="OK",_xlfn.NUMBERVALUE(Plantilla!CV343),"")</f>
        <v/>
      </c>
      <c r="CY332" s="6" t="str">
        <f>IF($C332="OK",_xlfn.NUMBERVALUE(Plantilla!CW343),"")</f>
        <v/>
      </c>
      <c r="CZ332" s="82" t="str">
        <f>IF($C332="OK",_xlfn.NUMBERVALUE(Plantilla!CX343),"")</f>
        <v/>
      </c>
      <c r="DA332" s="6" t="str">
        <f>IF($C332="OK",_xlfn.NUMBERVALUE(Plantilla!CY343),"")</f>
        <v/>
      </c>
      <c r="DB332" s="109" t="str">
        <f>IF($C332="OK",_xlfn.NUMBERVALUE(Plantilla!CZ343),"")</f>
        <v/>
      </c>
      <c r="DC332" s="6" t="str">
        <f>IF($C332="OK",_xlfn.NUMBERVALUE(Plantilla!DA343),"")</f>
        <v/>
      </c>
      <c r="DD332" s="6" t="str">
        <f>IF($C332="OK",TEXT(Plantilla!DB343,"#"),"")</f>
        <v/>
      </c>
      <c r="DE332" s="6" t="str">
        <f>IF($C332="OK",_xlfn.NUMBERVALUE(Plantilla!DC343),"")</f>
        <v/>
      </c>
      <c r="DF332" s="4" t="str">
        <f>IF($C332="OK",_xlfn.NUMBERVALUE(Plantilla!DD343),"")</f>
        <v/>
      </c>
      <c r="DG332" s="6" t="str">
        <f>IF($C332="OK",_xlfn.NUMBERVALUE(Plantilla!DE343),"")</f>
        <v/>
      </c>
      <c r="DH332" s="6" t="str">
        <f>IF($C332="OK",_xlfn.NUMBERVALUE(Plantilla!DF343),"")</f>
        <v/>
      </c>
      <c r="DI332" s="6" t="str">
        <f>IF($C332="OK",_xlfn.NUMBERVALUE(Plantilla!DG343),"")</f>
        <v/>
      </c>
      <c r="DJ332" s="6" t="str">
        <f>IF($C332="OK",_xlfn.NUMBERVALUE(Plantilla!DH343),"")</f>
        <v/>
      </c>
      <c r="DK332" s="6" t="str">
        <f>IF($C332="OK",_xlfn.NUMBERVALUE(Plantilla!DI343),"")</f>
        <v/>
      </c>
      <c r="DL332" s="6" t="str">
        <f>IF($C332="OK",_xlfn.NUMBERVALUE(Plantilla!DJ343),"")</f>
        <v/>
      </c>
      <c r="DM332" s="6" t="str">
        <f>IF($C332="OK",_xlfn.NUMBERVALUE(Plantilla!DK343),"")</f>
        <v/>
      </c>
      <c r="DN332" s="6" t="str">
        <f>IF($C332="OK",_xlfn.NUMBERVALUE(Plantilla!DL343),"")</f>
        <v/>
      </c>
      <c r="DO332" s="6" t="str">
        <f>IF($C332="OK",_xlfn.NUMBERVALUE(Plantilla!DM343),"")</f>
        <v/>
      </c>
      <c r="DP332" s="6" t="str">
        <f>IF($C332="OK",_xlfn.NUMBERVALUE(Plantilla!DN343),"")</f>
        <v/>
      </c>
      <c r="DQ332" s="6" t="str">
        <f>IF($C332="OK",_xlfn.NUMBERVALUE(Plantilla!DO343),"")</f>
        <v/>
      </c>
      <c r="DR332" s="6" t="str">
        <f>IF($C332="OK",_xlfn.NUMBERVALUE(Plantilla!DP343),"")</f>
        <v/>
      </c>
      <c r="DS332" t="str">
        <f>IF($C332="OK",TEXT(Plantilla!DR343,"#"),"")</f>
        <v/>
      </c>
      <c r="DT332" s="6"/>
    </row>
    <row r="333" spans="1:124" x14ac:dyDescent="0.25">
      <c r="A333" t="str">
        <f>IF(Plantilla!$I$6="¡Perfecto!, Guarda el archivo y adjúntalo a tu interfaz de Nómina Electrónica","OK","Error")</f>
        <v>OK</v>
      </c>
      <c r="B333" t="str">
        <f>IF(Plantilla!$I$6="¡Perfecto!, Guarda el archivo y adjúntalo a tu interfaz de Nómina Electrónica",MID(Plantilla!$D$2,SEARCH("V",Plantilla!$D$2),10),"")</f>
        <v>V2.0</v>
      </c>
      <c r="C333" t="str">
        <f>Plantilla!C344</f>
        <v/>
      </c>
      <c r="D333" t="str">
        <f>IF($C333="OK",Plantilla!B344,"")</f>
        <v/>
      </c>
      <c r="E333" t="str">
        <f>IF($C333="OK",
   VLOOKUP(Plantilla!$E$4,'Tablas '!$AP$4:$AT$6,5,FALSE),
"")</f>
        <v/>
      </c>
      <c r="F333" t="str">
        <f>IF($C333="OK",TEXT(Plantilla!D344,"#"),"")</f>
        <v/>
      </c>
      <c r="G333" t="str">
        <f>IF($C333="OK",
   VLOOKUP(Plantilla!E344,'Tablas '!$B$4:$C$14,2,FALSE),
"")</f>
        <v/>
      </c>
      <c r="H333" t="str">
        <f>IF($C333="OK",TEXT(Plantilla!F344,"#"),"")</f>
        <v/>
      </c>
      <c r="I333" t="str">
        <f>IF($C333="OK",TEXT(Plantilla!G344,"#"),"")</f>
        <v/>
      </c>
      <c r="J333" t="str">
        <f>IF($C333="OK",TEXT(Plantilla!H344,"#"),"")</f>
        <v/>
      </c>
      <c r="K333" t="str">
        <f>IF($C333="OK",TEXT(Plantilla!I344,"#"),"")</f>
        <v/>
      </c>
      <c r="L333" t="str">
        <f>IF($C333="OK",TEXT(Plantilla!J344,"#"),"")</f>
        <v/>
      </c>
      <c r="M333" t="str">
        <f>IF($C333="OK",TEXT(Plantilla!K344,"#"),"")</f>
        <v/>
      </c>
      <c r="N333" t="str">
        <f>IF($C333="OK",
   CONCATENATE(YEAR(Plantilla!L344),"-",TEXT(MONTH(Plantilla!L344),"00"),"-",TEXT(DAY(Plantilla!L344),"00")),
"")</f>
        <v/>
      </c>
      <c r="O333" t="str">
        <f>IF($C333="OK",_xlfn.NUMBERVALUE(Plantilla!M344),"")</f>
        <v/>
      </c>
      <c r="P333" t="str">
        <f>IF($C333="OK",
   IF(Plantilla!N344&lt;&gt;"",
      CONCATENATE(YEAR(Plantilla!N344),"-",TEXT(MONTH(Plantilla!N344),"00"),"-",TEXT(DAY(Plantilla!N344),"00")),
   ""),
"")</f>
        <v/>
      </c>
      <c r="Q333" t="str">
        <f>IF($C333="OK",
   VLOOKUP(Plantilla!O344,'Tablas '!$E$4:$F$19,2,FALSE),
"")</f>
        <v/>
      </c>
      <c r="R333" t="str">
        <f>IF($C333="OK",
   VLOOKUP(Plantilla!P344,'Tablas '!$H$4:$I$5,2,FALSE),
"")</f>
        <v/>
      </c>
      <c r="S333" t="str">
        <f>IF($C333="OK",
   VLOOKUP(Plantilla!Q344,'Tablas '!$K$4:$L$8,2,FALSE),
"")</f>
        <v/>
      </c>
      <c r="T333" t="str">
        <f>IF($C333="OK",
   VLOOKUP(Plantilla!R344,'Tablas '!$AE$4:$AF$6,2,FALSE),
"")</f>
        <v/>
      </c>
      <c r="U333" t="str">
        <f>IF($C333="OK",
   VLOOKUP(Plantilla!S344,'Tablas '!$AE$4:$AF$6,2,FALSE),
"")</f>
        <v/>
      </c>
      <c r="V333" t="str">
        <f>IF($C333="OK",TEXT(Plantilla!T344,"#"),"")</f>
        <v/>
      </c>
      <c r="W333" s="84" t="str">
        <f>IF($C333="OK",
   VLOOKUP(Plantilla!U344,'Tablas '!$AM$4:$AN$1126,2,FALSE),
"")</f>
        <v/>
      </c>
      <c r="X333" t="str">
        <f>IF($C333="OK",TEXT(Plantilla!V344,"#"),"")</f>
        <v/>
      </c>
      <c r="Y333" t="str">
        <f>IF($C333="OK",
   CONCATENATE(YEAR(Plantilla!W344),"-",TEXT(MONTH(Plantilla!W344),"00"),"-",TEXT(DAY(Plantilla!W344),"00")),
"")</f>
        <v/>
      </c>
      <c r="Z333" t="str">
        <f>IF($C333="OK",
   CONCATENATE(YEAR(Plantilla!X344),"-",TEXT(MONTH(Plantilla!X344),"00"),"-",TEXT(DAY(Plantilla!X344),"00")),
"")</f>
        <v/>
      </c>
      <c r="AA333" t="str">
        <f>IF($C333="OK",
   TEXT(VLOOKUP(Plantilla!Y344,'Tablas '!$Q$4:$R$9,2,FALSE),"#"),
"")</f>
        <v/>
      </c>
      <c r="AB333" t="str">
        <f>IF($C333="OK",
   CONCATENATE(YEAR(Plantilla!Z344),"-",TEXT(MONTH(Plantilla!Z344),"00"),"-",TEXT(DAY(Plantilla!Z344),"00")),
"")</f>
        <v/>
      </c>
      <c r="AC333" t="str">
        <f>IF($C333="OK",
   TEXT(VLOOKUP(Plantilla!AA344,'Tablas '!$T$4:$U$13,2,FALSE),"#"),
"")</f>
        <v/>
      </c>
      <c r="AD333" t="str">
        <f>IF($C333="OK",TEXT(Plantilla!AB344,"#"),"")</f>
        <v/>
      </c>
      <c r="AE333" t="str">
        <f>IF($C333="OK",
   IF(Plantilla!AC344&lt;&gt;"",
      TEXT(VLOOKUP(Plantilla!AC344,'Tablas '!$W$4:$X$7,2,FALSE),"#"),
   ""),
"")</f>
        <v/>
      </c>
      <c r="AF333" t="str">
        <f>IF($C333="OK",TEXT(Plantilla!AD344,"#"),"")</f>
        <v/>
      </c>
      <c r="AG333" s="6" t="str">
        <f>IF($C333="OK",_xlfn.NUMBERVALUE(Plantilla!AE344),"")</f>
        <v/>
      </c>
      <c r="AH333" s="4" t="str">
        <f>IF($C333="OK",_xlfn.NUMBERVALUE(Plantilla!AF344),"")</f>
        <v/>
      </c>
      <c r="AI333" s="6" t="str">
        <f>IF($C333="OK",_xlfn.NUMBERVALUE(Plantilla!AG344),"")</f>
        <v/>
      </c>
      <c r="AJ333" s="6" t="str">
        <f>IF($C333="OK",_xlfn.NUMBERVALUE(Plantilla!AH344),"")</f>
        <v/>
      </c>
      <c r="AK333" s="6" t="str">
        <f>IF($C333="OK",_xlfn.NUMBERVALUE(Plantilla!AI344),"")</f>
        <v/>
      </c>
      <c r="AL333" s="6" t="str">
        <f>IF($C333="OK",_xlfn.NUMBERVALUE(Plantilla!AJ344),"")</f>
        <v/>
      </c>
      <c r="AM333" s="4" t="str">
        <f>IF($C333="OK",_xlfn.NUMBERVALUE(Plantilla!AK344),"")</f>
        <v/>
      </c>
      <c r="AN333" s="6" t="str">
        <f>IF($C333="OK",_xlfn.NUMBERVALUE(Plantilla!AL344),"")</f>
        <v/>
      </c>
      <c r="AO333" s="4" t="str">
        <f>IF($C333="OK",_xlfn.NUMBERVALUE(Plantilla!AM344),"")</f>
        <v/>
      </c>
      <c r="AP333" s="6" t="str">
        <f>IF($C333="OK",_xlfn.NUMBERVALUE(Plantilla!AN344),"")</f>
        <v/>
      </c>
      <c r="AQ333" s="4" t="str">
        <f>IF($C333="OK",_xlfn.NUMBERVALUE(Plantilla!AO344),"")</f>
        <v/>
      </c>
      <c r="AR333" s="6" t="str">
        <f>IF($C333="OK",_xlfn.NUMBERVALUE(Plantilla!AP344),"")</f>
        <v/>
      </c>
      <c r="AS333" s="4" t="str">
        <f>IF($C333="OK",_xlfn.NUMBERVALUE(Plantilla!AQ344),"")</f>
        <v/>
      </c>
      <c r="AT333" s="6" t="str">
        <f>IF($C333="OK",_xlfn.NUMBERVALUE(Plantilla!AR344),"")</f>
        <v/>
      </c>
      <c r="AU333" s="4" t="str">
        <f>IF($C333="OK",_xlfn.NUMBERVALUE(Plantilla!AS344),"")</f>
        <v/>
      </c>
      <c r="AV333" s="6" t="str">
        <f>IF($C333="OK",_xlfn.NUMBERVALUE(Plantilla!AT344),"")</f>
        <v/>
      </c>
      <c r="AW333" s="4" t="str">
        <f>IF($C333="OK",_xlfn.NUMBERVALUE(Plantilla!AU344),"")</f>
        <v/>
      </c>
      <c r="AX333" s="6" t="str">
        <f>IF($C333="OK",_xlfn.NUMBERVALUE(Plantilla!AV344),"")</f>
        <v/>
      </c>
      <c r="AY333" s="4" t="str">
        <f>IF($C333="OK",_xlfn.NUMBERVALUE(Plantilla!AW344),"")</f>
        <v/>
      </c>
      <c r="AZ333" s="6" t="str">
        <f>IF($C333="OK",_xlfn.NUMBERVALUE(Plantilla!AX344),"")</f>
        <v/>
      </c>
      <c r="BA333" t="str">
        <f>IF($C333="OK",_xlfn.NUMBERVALUE(Plantilla!AY344),"")</f>
        <v/>
      </c>
      <c r="BB333" t="str">
        <f>IF($C333="OK",_xlfn.NUMBERVALUE(Plantilla!AZ344),"")</f>
        <v/>
      </c>
      <c r="BC333" s="4" t="str">
        <f>IF($C333="OK",_xlfn.NUMBERVALUE(Plantilla!BA344),"")</f>
        <v/>
      </c>
      <c r="BD333" s="6" t="str">
        <f>IF($C333="OK",_xlfn.NUMBERVALUE(Plantilla!BB344),"")</f>
        <v/>
      </c>
      <c r="BE333" s="4" t="str">
        <f>IF($C333="OK",_xlfn.NUMBERVALUE(Plantilla!BC344),"")</f>
        <v/>
      </c>
      <c r="BF333" s="6" t="str">
        <f>IF($C333="OK",_xlfn.NUMBERVALUE(Plantilla!BD344),"")</f>
        <v/>
      </c>
      <c r="BG333" s="4" t="str">
        <f>IF($C333="OK",_xlfn.NUMBERVALUE(Plantilla!BE344),"")</f>
        <v/>
      </c>
      <c r="BH333" s="6" t="str">
        <f>IF($C333="OK",_xlfn.NUMBERVALUE(Plantilla!BF344),"")</f>
        <v/>
      </c>
      <c r="BI333" s="110" t="str">
        <f>IF($C333="OK",_xlfn.NUMBERVALUE(Plantilla!BG344),"")</f>
        <v/>
      </c>
      <c r="BJ333" s="6" t="str">
        <f>IF($C333="OK",_xlfn.NUMBERVALUE(Plantilla!BH344),"")</f>
        <v/>
      </c>
      <c r="BK333" s="109" t="str">
        <f>IF($C333="OK",_xlfn.NUMBERVALUE(Plantilla!BI344),"")</f>
        <v/>
      </c>
      <c r="BL333" s="6" t="str">
        <f>IF($C333="OK",
   IF(Plantilla!BJ344&lt;&gt;"",
      TEXT(VLOOKUP(Plantilla!BJ344,'Tablas '!$Z$4:$AA$6,2,FALSE),"#"),
   ""),
"")</f>
        <v/>
      </c>
      <c r="BM333" s="4" t="str">
        <f>IF($C333="OK",_xlfn.NUMBERVALUE(Plantilla!BK344),"")</f>
        <v/>
      </c>
      <c r="BN333" s="4" t="str">
        <f>IF($C333="OK",_xlfn.NUMBERVALUE(Plantilla!BL344),"")</f>
        <v/>
      </c>
      <c r="BO333" s="6" t="str">
        <f>IF($C333="OK",_xlfn.NUMBERVALUE(Plantilla!BM344),"")</f>
        <v/>
      </c>
      <c r="BP333" s="4" t="str">
        <f>IF($C333="OK",_xlfn.NUMBERVALUE(Plantilla!BN344),"")</f>
        <v/>
      </c>
      <c r="BQ333" s="6" t="str">
        <f>IF($C333="OK",_xlfn.NUMBERVALUE(Plantilla!BO344),"")</f>
        <v/>
      </c>
      <c r="BR333" s="4" t="str">
        <f>IF($C333="OK",_xlfn.NUMBERVALUE(Plantilla!BP344),"")</f>
        <v/>
      </c>
      <c r="BS333" s="6" t="str">
        <f>IF($C333="OK",_xlfn.NUMBERVALUE(Plantilla!BQ344),"")</f>
        <v/>
      </c>
      <c r="BT333" s="4" t="str">
        <f>IF($C333="OK",_xlfn.NUMBERVALUE(Plantilla!BR344),"")</f>
        <v/>
      </c>
      <c r="BU333" s="6" t="str">
        <f>IF($C333="OK",_xlfn.NUMBERVALUE(Plantilla!BS344),"")</f>
        <v/>
      </c>
      <c r="BV333" s="6" t="str">
        <f>IF($C333="OK",_xlfn.NUMBERVALUE(Plantilla!BT344),"")</f>
        <v/>
      </c>
      <c r="BW333" s="6" t="str">
        <f>IF($C333="OK",_xlfn.NUMBERVALUE(Plantilla!BU344),"")</f>
        <v/>
      </c>
      <c r="BX333" s="6" t="str">
        <f>IF($C333="OK",_xlfn.NUMBERVALUE(Plantilla!BV344),"")</f>
        <v/>
      </c>
      <c r="BY333" s="6" t="str">
        <f>IF($C333="OK",_xlfn.NUMBERVALUE(Plantilla!BW344),"")</f>
        <v/>
      </c>
      <c r="BZ333" s="6" t="str">
        <f>IF($C333="OK",_xlfn.NUMBERVALUE(Plantilla!BX344),"")</f>
        <v/>
      </c>
      <c r="CA333" s="6" t="str">
        <f>IF($C333="OK",_xlfn.NUMBERVALUE(Plantilla!BY344),"")</f>
        <v/>
      </c>
      <c r="CB333" s="6" t="str">
        <f>IF($C333="OK",_xlfn.NUMBERVALUE(Plantilla!BZ344),"")</f>
        <v/>
      </c>
      <c r="CC333" s="6" t="str">
        <f>IF($C333="OK",_xlfn.NUMBERVALUE(Plantilla!CA344),"")</f>
        <v/>
      </c>
      <c r="CD333" s="6" t="str">
        <f>IF($C333="OK",_xlfn.NUMBERVALUE(Plantilla!CB344),"")</f>
        <v/>
      </c>
      <c r="CE333" s="6" t="str">
        <f>IF($C333="OK",_xlfn.NUMBERVALUE(Plantilla!CC344),"")</f>
        <v/>
      </c>
      <c r="CF333" s="4" t="str">
        <f>IF($C333="OK",_xlfn.NUMBERVALUE(Plantilla!CD344),"")</f>
        <v/>
      </c>
      <c r="CG333" s="6" t="str">
        <f>IF($C333="OK",_xlfn.NUMBERVALUE(Plantilla!CE344),"")</f>
        <v/>
      </c>
      <c r="CH333" s="6" t="str">
        <f>IF($C333="OK",_xlfn.NUMBERVALUE(Plantilla!CF344),"")</f>
        <v/>
      </c>
      <c r="CI333" s="6" t="str">
        <f>IF($C333="OK",_xlfn.NUMBERVALUE(Plantilla!CG344),"")</f>
        <v/>
      </c>
      <c r="CJ333" s="6" t="str">
        <f>IF($C333="OK",_xlfn.NUMBERVALUE(Plantilla!CH344),"")</f>
        <v/>
      </c>
      <c r="CK333" s="6" t="str">
        <f>IF($C333="OK",_xlfn.NUMBERVALUE(Plantilla!CI344),"")</f>
        <v/>
      </c>
      <c r="CL333" s="6" t="str">
        <f>IF($C333="OK",_xlfn.NUMBERVALUE(Plantilla!CJ344),"")</f>
        <v/>
      </c>
      <c r="CM333" t="str">
        <f>IF($C333="OK",TEXT(Plantilla!CK344,"#"),"")</f>
        <v/>
      </c>
      <c r="CN333" s="6" t="str">
        <f>IF($C333="OK",_xlfn.NUMBERVALUE(Plantilla!CL344),"")</f>
        <v/>
      </c>
      <c r="CO333" s="6" t="str">
        <f>IF($C333="OK",_xlfn.NUMBERVALUE(Plantilla!CM344),"")</f>
        <v/>
      </c>
      <c r="CP333" s="110" t="str">
        <f>IF($C333="OK",_xlfn.NUMBERVALUE(Plantilla!CN344),"")</f>
        <v/>
      </c>
      <c r="CQ333" s="6" t="str">
        <f>IF($C333="OK",_xlfn.NUMBERVALUE(Plantilla!CO344),"")</f>
        <v/>
      </c>
      <c r="CR333" s="109" t="str">
        <f>IF($C333="OK",_xlfn.NUMBERVALUE(Plantilla!CP344),"")</f>
        <v/>
      </c>
      <c r="CS333" s="110" t="str">
        <f>IF($C333="OK",_xlfn.NUMBERVALUE(Plantilla!CQ344),"")</f>
        <v/>
      </c>
      <c r="CT333" s="6" t="str">
        <f>IF($C333="OK",_xlfn.NUMBERVALUE(Plantilla!CR344),"")</f>
        <v/>
      </c>
      <c r="CU333" s="109" t="str">
        <f>IF($C333="OK",_xlfn.NUMBERVALUE(Plantilla!CS344),"")</f>
        <v/>
      </c>
      <c r="CV333" s="110" t="str">
        <f>IF($C333="OK",_xlfn.NUMBERVALUE(Plantilla!CT344),"")</f>
        <v/>
      </c>
      <c r="CW333" s="6" t="str">
        <f>IF($C333="OK",_xlfn.NUMBERVALUE(Plantilla!CU344),"")</f>
        <v/>
      </c>
      <c r="CX333" s="82" t="str">
        <f>IF($C333="OK",_xlfn.NUMBERVALUE(Plantilla!CV344),"")</f>
        <v/>
      </c>
      <c r="CY333" s="6" t="str">
        <f>IF($C333="OK",_xlfn.NUMBERVALUE(Plantilla!CW344),"")</f>
        <v/>
      </c>
      <c r="CZ333" s="82" t="str">
        <f>IF($C333="OK",_xlfn.NUMBERVALUE(Plantilla!CX344),"")</f>
        <v/>
      </c>
      <c r="DA333" s="6" t="str">
        <f>IF($C333="OK",_xlfn.NUMBERVALUE(Plantilla!CY344),"")</f>
        <v/>
      </c>
      <c r="DB333" s="109" t="str">
        <f>IF($C333="OK",_xlfn.NUMBERVALUE(Plantilla!CZ344),"")</f>
        <v/>
      </c>
      <c r="DC333" s="6" t="str">
        <f>IF($C333="OK",_xlfn.NUMBERVALUE(Plantilla!DA344),"")</f>
        <v/>
      </c>
      <c r="DD333" s="6" t="str">
        <f>IF($C333="OK",TEXT(Plantilla!DB344,"#"),"")</f>
        <v/>
      </c>
      <c r="DE333" s="6" t="str">
        <f>IF($C333="OK",_xlfn.NUMBERVALUE(Plantilla!DC344),"")</f>
        <v/>
      </c>
      <c r="DF333" s="4" t="str">
        <f>IF($C333="OK",_xlfn.NUMBERVALUE(Plantilla!DD344),"")</f>
        <v/>
      </c>
      <c r="DG333" s="6" t="str">
        <f>IF($C333="OK",_xlfn.NUMBERVALUE(Plantilla!DE344),"")</f>
        <v/>
      </c>
      <c r="DH333" s="6" t="str">
        <f>IF($C333="OK",_xlfn.NUMBERVALUE(Plantilla!DF344),"")</f>
        <v/>
      </c>
      <c r="DI333" s="6" t="str">
        <f>IF($C333="OK",_xlfn.NUMBERVALUE(Plantilla!DG344),"")</f>
        <v/>
      </c>
      <c r="DJ333" s="6" t="str">
        <f>IF($C333="OK",_xlfn.NUMBERVALUE(Plantilla!DH344),"")</f>
        <v/>
      </c>
      <c r="DK333" s="6" t="str">
        <f>IF($C333="OK",_xlfn.NUMBERVALUE(Plantilla!DI344),"")</f>
        <v/>
      </c>
      <c r="DL333" s="6" t="str">
        <f>IF($C333="OK",_xlfn.NUMBERVALUE(Plantilla!DJ344),"")</f>
        <v/>
      </c>
      <c r="DM333" s="6" t="str">
        <f>IF($C333="OK",_xlfn.NUMBERVALUE(Plantilla!DK344),"")</f>
        <v/>
      </c>
      <c r="DN333" s="6" t="str">
        <f>IF($C333="OK",_xlfn.NUMBERVALUE(Plantilla!DL344),"")</f>
        <v/>
      </c>
      <c r="DO333" s="6" t="str">
        <f>IF($C333="OK",_xlfn.NUMBERVALUE(Plantilla!DM344),"")</f>
        <v/>
      </c>
      <c r="DP333" s="6" t="str">
        <f>IF($C333="OK",_xlfn.NUMBERVALUE(Plantilla!DN344),"")</f>
        <v/>
      </c>
      <c r="DQ333" s="6" t="str">
        <f>IF($C333="OK",_xlfn.NUMBERVALUE(Plantilla!DO344),"")</f>
        <v/>
      </c>
      <c r="DR333" s="6" t="str">
        <f>IF($C333="OK",_xlfn.NUMBERVALUE(Plantilla!DP344),"")</f>
        <v/>
      </c>
      <c r="DS333" t="str">
        <f>IF($C333="OK",TEXT(Plantilla!DR344,"#"),"")</f>
        <v/>
      </c>
      <c r="DT333" s="6"/>
    </row>
    <row r="334" spans="1:124" x14ac:dyDescent="0.25">
      <c r="A334" t="str">
        <f>IF(Plantilla!$I$6="¡Perfecto!, Guarda el archivo y adjúntalo a tu interfaz de Nómina Electrónica","OK","Error")</f>
        <v>OK</v>
      </c>
      <c r="B334" t="str">
        <f>IF(Plantilla!$I$6="¡Perfecto!, Guarda el archivo y adjúntalo a tu interfaz de Nómina Electrónica",MID(Plantilla!$D$2,SEARCH("V",Plantilla!$D$2),10),"")</f>
        <v>V2.0</v>
      </c>
      <c r="C334" t="str">
        <f>Plantilla!C345</f>
        <v/>
      </c>
      <c r="D334" t="str">
        <f>IF($C334="OK",Plantilla!B345,"")</f>
        <v/>
      </c>
      <c r="E334" t="str">
        <f>IF($C334="OK",
   VLOOKUP(Plantilla!$E$4,'Tablas '!$AP$4:$AT$6,5,FALSE),
"")</f>
        <v/>
      </c>
      <c r="F334" t="str">
        <f>IF($C334="OK",TEXT(Plantilla!D345,"#"),"")</f>
        <v/>
      </c>
      <c r="G334" t="str">
        <f>IF($C334="OK",
   VLOOKUP(Plantilla!E345,'Tablas '!$B$4:$C$14,2,FALSE),
"")</f>
        <v/>
      </c>
      <c r="H334" t="str">
        <f>IF($C334="OK",TEXT(Plantilla!F345,"#"),"")</f>
        <v/>
      </c>
      <c r="I334" t="str">
        <f>IF($C334="OK",TEXT(Plantilla!G345,"#"),"")</f>
        <v/>
      </c>
      <c r="J334" t="str">
        <f>IF($C334="OK",TEXT(Plantilla!H345,"#"),"")</f>
        <v/>
      </c>
      <c r="K334" t="str">
        <f>IF($C334="OK",TEXT(Plantilla!I345,"#"),"")</f>
        <v/>
      </c>
      <c r="L334" t="str">
        <f>IF($C334="OK",TEXT(Plantilla!J345,"#"),"")</f>
        <v/>
      </c>
      <c r="M334" t="str">
        <f>IF($C334="OK",TEXT(Plantilla!K345,"#"),"")</f>
        <v/>
      </c>
      <c r="N334" t="str">
        <f>IF($C334="OK",
   CONCATENATE(YEAR(Plantilla!L345),"-",TEXT(MONTH(Plantilla!L345),"00"),"-",TEXT(DAY(Plantilla!L345),"00")),
"")</f>
        <v/>
      </c>
      <c r="O334" t="str">
        <f>IF($C334="OK",_xlfn.NUMBERVALUE(Plantilla!M345),"")</f>
        <v/>
      </c>
      <c r="P334" t="str">
        <f>IF($C334="OK",
   IF(Plantilla!N345&lt;&gt;"",
      CONCATENATE(YEAR(Plantilla!N345),"-",TEXT(MONTH(Plantilla!N345),"00"),"-",TEXT(DAY(Plantilla!N345),"00")),
   ""),
"")</f>
        <v/>
      </c>
      <c r="Q334" t="str">
        <f>IF($C334="OK",
   VLOOKUP(Plantilla!O345,'Tablas '!$E$4:$F$19,2,FALSE),
"")</f>
        <v/>
      </c>
      <c r="R334" t="str">
        <f>IF($C334="OK",
   VLOOKUP(Plantilla!P345,'Tablas '!$H$4:$I$5,2,FALSE),
"")</f>
        <v/>
      </c>
      <c r="S334" t="str">
        <f>IF($C334="OK",
   VLOOKUP(Plantilla!Q345,'Tablas '!$K$4:$L$8,2,FALSE),
"")</f>
        <v/>
      </c>
      <c r="T334" t="str">
        <f>IF($C334="OK",
   VLOOKUP(Plantilla!R345,'Tablas '!$AE$4:$AF$6,2,FALSE),
"")</f>
        <v/>
      </c>
      <c r="U334" t="str">
        <f>IF($C334="OK",
   VLOOKUP(Plantilla!S345,'Tablas '!$AE$4:$AF$6,2,FALSE),
"")</f>
        <v/>
      </c>
      <c r="V334" t="str">
        <f>IF($C334="OK",TEXT(Plantilla!T345,"#"),"")</f>
        <v/>
      </c>
      <c r="W334" s="84" t="str">
        <f>IF($C334="OK",
   VLOOKUP(Plantilla!U345,'Tablas '!$AM$4:$AN$1126,2,FALSE),
"")</f>
        <v/>
      </c>
      <c r="X334" t="str">
        <f>IF($C334="OK",TEXT(Plantilla!V345,"#"),"")</f>
        <v/>
      </c>
      <c r="Y334" t="str">
        <f>IF($C334="OK",
   CONCATENATE(YEAR(Plantilla!W345),"-",TEXT(MONTH(Plantilla!W345),"00"),"-",TEXT(DAY(Plantilla!W345),"00")),
"")</f>
        <v/>
      </c>
      <c r="Z334" t="str">
        <f>IF($C334="OK",
   CONCATENATE(YEAR(Plantilla!X345),"-",TEXT(MONTH(Plantilla!X345),"00"),"-",TEXT(DAY(Plantilla!X345),"00")),
"")</f>
        <v/>
      </c>
      <c r="AA334" t="str">
        <f>IF($C334="OK",
   TEXT(VLOOKUP(Plantilla!Y345,'Tablas '!$Q$4:$R$9,2,FALSE),"#"),
"")</f>
        <v/>
      </c>
      <c r="AB334" t="str">
        <f>IF($C334="OK",
   CONCATENATE(YEAR(Plantilla!Z345),"-",TEXT(MONTH(Plantilla!Z345),"00"),"-",TEXT(DAY(Plantilla!Z345),"00")),
"")</f>
        <v/>
      </c>
      <c r="AC334" t="str">
        <f>IF($C334="OK",
   TEXT(VLOOKUP(Plantilla!AA345,'Tablas '!$T$4:$U$13,2,FALSE),"#"),
"")</f>
        <v/>
      </c>
      <c r="AD334" t="str">
        <f>IF($C334="OK",TEXT(Plantilla!AB345,"#"),"")</f>
        <v/>
      </c>
      <c r="AE334" t="str">
        <f>IF($C334="OK",
   IF(Plantilla!AC345&lt;&gt;"",
      TEXT(VLOOKUP(Plantilla!AC345,'Tablas '!$W$4:$X$7,2,FALSE),"#"),
   ""),
"")</f>
        <v/>
      </c>
      <c r="AF334" t="str">
        <f>IF($C334="OK",TEXT(Plantilla!AD345,"#"),"")</f>
        <v/>
      </c>
      <c r="AG334" s="6" t="str">
        <f>IF($C334="OK",_xlfn.NUMBERVALUE(Plantilla!AE345),"")</f>
        <v/>
      </c>
      <c r="AH334" s="4" t="str">
        <f>IF($C334="OK",_xlfn.NUMBERVALUE(Plantilla!AF345),"")</f>
        <v/>
      </c>
      <c r="AI334" s="6" t="str">
        <f>IF($C334="OK",_xlfn.NUMBERVALUE(Plantilla!AG345),"")</f>
        <v/>
      </c>
      <c r="AJ334" s="6" t="str">
        <f>IF($C334="OK",_xlfn.NUMBERVALUE(Plantilla!AH345),"")</f>
        <v/>
      </c>
      <c r="AK334" s="6" t="str">
        <f>IF($C334="OK",_xlfn.NUMBERVALUE(Plantilla!AI345),"")</f>
        <v/>
      </c>
      <c r="AL334" s="6" t="str">
        <f>IF($C334="OK",_xlfn.NUMBERVALUE(Plantilla!AJ345),"")</f>
        <v/>
      </c>
      <c r="AM334" s="4" t="str">
        <f>IF($C334="OK",_xlfn.NUMBERVALUE(Plantilla!AK345),"")</f>
        <v/>
      </c>
      <c r="AN334" s="6" t="str">
        <f>IF($C334="OK",_xlfn.NUMBERVALUE(Plantilla!AL345),"")</f>
        <v/>
      </c>
      <c r="AO334" s="4" t="str">
        <f>IF($C334="OK",_xlfn.NUMBERVALUE(Plantilla!AM345),"")</f>
        <v/>
      </c>
      <c r="AP334" s="6" t="str">
        <f>IF($C334="OK",_xlfn.NUMBERVALUE(Plantilla!AN345),"")</f>
        <v/>
      </c>
      <c r="AQ334" s="4" t="str">
        <f>IF($C334="OK",_xlfn.NUMBERVALUE(Plantilla!AO345),"")</f>
        <v/>
      </c>
      <c r="AR334" s="6" t="str">
        <f>IF($C334="OK",_xlfn.NUMBERVALUE(Plantilla!AP345),"")</f>
        <v/>
      </c>
      <c r="AS334" s="4" t="str">
        <f>IF($C334="OK",_xlfn.NUMBERVALUE(Plantilla!AQ345),"")</f>
        <v/>
      </c>
      <c r="AT334" s="6" t="str">
        <f>IF($C334="OK",_xlfn.NUMBERVALUE(Plantilla!AR345),"")</f>
        <v/>
      </c>
      <c r="AU334" s="4" t="str">
        <f>IF($C334="OK",_xlfn.NUMBERVALUE(Plantilla!AS345),"")</f>
        <v/>
      </c>
      <c r="AV334" s="6" t="str">
        <f>IF($C334="OK",_xlfn.NUMBERVALUE(Plantilla!AT345),"")</f>
        <v/>
      </c>
      <c r="AW334" s="4" t="str">
        <f>IF($C334="OK",_xlfn.NUMBERVALUE(Plantilla!AU345),"")</f>
        <v/>
      </c>
      <c r="AX334" s="6" t="str">
        <f>IF($C334="OK",_xlfn.NUMBERVALUE(Plantilla!AV345),"")</f>
        <v/>
      </c>
      <c r="AY334" s="4" t="str">
        <f>IF($C334="OK",_xlfn.NUMBERVALUE(Plantilla!AW345),"")</f>
        <v/>
      </c>
      <c r="AZ334" s="6" t="str">
        <f>IF($C334="OK",_xlfn.NUMBERVALUE(Plantilla!AX345),"")</f>
        <v/>
      </c>
      <c r="BA334" t="str">
        <f>IF($C334="OK",_xlfn.NUMBERVALUE(Plantilla!AY345),"")</f>
        <v/>
      </c>
      <c r="BB334" t="str">
        <f>IF($C334="OK",_xlfn.NUMBERVALUE(Plantilla!AZ345),"")</f>
        <v/>
      </c>
      <c r="BC334" s="4" t="str">
        <f>IF($C334="OK",_xlfn.NUMBERVALUE(Plantilla!BA345),"")</f>
        <v/>
      </c>
      <c r="BD334" s="6" t="str">
        <f>IF($C334="OK",_xlfn.NUMBERVALUE(Plantilla!BB345),"")</f>
        <v/>
      </c>
      <c r="BE334" s="4" t="str">
        <f>IF($C334="OK",_xlfn.NUMBERVALUE(Plantilla!BC345),"")</f>
        <v/>
      </c>
      <c r="BF334" s="6" t="str">
        <f>IF($C334="OK",_xlfn.NUMBERVALUE(Plantilla!BD345),"")</f>
        <v/>
      </c>
      <c r="BG334" s="4" t="str">
        <f>IF($C334="OK",_xlfn.NUMBERVALUE(Plantilla!BE345),"")</f>
        <v/>
      </c>
      <c r="BH334" s="6" t="str">
        <f>IF($C334="OK",_xlfn.NUMBERVALUE(Plantilla!BF345),"")</f>
        <v/>
      </c>
      <c r="BI334" s="110" t="str">
        <f>IF($C334="OK",_xlfn.NUMBERVALUE(Plantilla!BG345),"")</f>
        <v/>
      </c>
      <c r="BJ334" s="6" t="str">
        <f>IF($C334="OK",_xlfn.NUMBERVALUE(Plantilla!BH345),"")</f>
        <v/>
      </c>
      <c r="BK334" s="109" t="str">
        <f>IF($C334="OK",_xlfn.NUMBERVALUE(Plantilla!BI345),"")</f>
        <v/>
      </c>
      <c r="BL334" s="6" t="str">
        <f>IF($C334="OK",
   IF(Plantilla!BJ345&lt;&gt;"",
      TEXT(VLOOKUP(Plantilla!BJ345,'Tablas '!$Z$4:$AA$6,2,FALSE),"#"),
   ""),
"")</f>
        <v/>
      </c>
      <c r="BM334" s="4" t="str">
        <f>IF($C334="OK",_xlfn.NUMBERVALUE(Plantilla!BK345),"")</f>
        <v/>
      </c>
      <c r="BN334" s="4" t="str">
        <f>IF($C334="OK",_xlfn.NUMBERVALUE(Plantilla!BL345),"")</f>
        <v/>
      </c>
      <c r="BO334" s="6" t="str">
        <f>IF($C334="OK",_xlfn.NUMBERVALUE(Plantilla!BM345),"")</f>
        <v/>
      </c>
      <c r="BP334" s="4" t="str">
        <f>IF($C334="OK",_xlfn.NUMBERVALUE(Plantilla!BN345),"")</f>
        <v/>
      </c>
      <c r="BQ334" s="6" t="str">
        <f>IF($C334="OK",_xlfn.NUMBERVALUE(Plantilla!BO345),"")</f>
        <v/>
      </c>
      <c r="BR334" s="4" t="str">
        <f>IF($C334="OK",_xlfn.NUMBERVALUE(Plantilla!BP345),"")</f>
        <v/>
      </c>
      <c r="BS334" s="6" t="str">
        <f>IF($C334="OK",_xlfn.NUMBERVALUE(Plantilla!BQ345),"")</f>
        <v/>
      </c>
      <c r="BT334" s="4" t="str">
        <f>IF($C334="OK",_xlfn.NUMBERVALUE(Plantilla!BR345),"")</f>
        <v/>
      </c>
      <c r="BU334" s="6" t="str">
        <f>IF($C334="OK",_xlfn.NUMBERVALUE(Plantilla!BS345),"")</f>
        <v/>
      </c>
      <c r="BV334" s="6" t="str">
        <f>IF($C334="OK",_xlfn.NUMBERVALUE(Plantilla!BT345),"")</f>
        <v/>
      </c>
      <c r="BW334" s="6" t="str">
        <f>IF($C334="OK",_xlfn.NUMBERVALUE(Plantilla!BU345),"")</f>
        <v/>
      </c>
      <c r="BX334" s="6" t="str">
        <f>IF($C334="OK",_xlfn.NUMBERVALUE(Plantilla!BV345),"")</f>
        <v/>
      </c>
      <c r="BY334" s="6" t="str">
        <f>IF($C334="OK",_xlfn.NUMBERVALUE(Plantilla!BW345),"")</f>
        <v/>
      </c>
      <c r="BZ334" s="6" t="str">
        <f>IF($C334="OK",_xlfn.NUMBERVALUE(Plantilla!BX345),"")</f>
        <v/>
      </c>
      <c r="CA334" s="6" t="str">
        <f>IF($C334="OK",_xlfn.NUMBERVALUE(Plantilla!BY345),"")</f>
        <v/>
      </c>
      <c r="CB334" s="6" t="str">
        <f>IF($C334="OK",_xlfn.NUMBERVALUE(Plantilla!BZ345),"")</f>
        <v/>
      </c>
      <c r="CC334" s="6" t="str">
        <f>IF($C334="OK",_xlfn.NUMBERVALUE(Plantilla!CA345),"")</f>
        <v/>
      </c>
      <c r="CD334" s="6" t="str">
        <f>IF($C334="OK",_xlfn.NUMBERVALUE(Plantilla!CB345),"")</f>
        <v/>
      </c>
      <c r="CE334" s="6" t="str">
        <f>IF($C334="OK",_xlfn.NUMBERVALUE(Plantilla!CC345),"")</f>
        <v/>
      </c>
      <c r="CF334" s="4" t="str">
        <f>IF($C334="OK",_xlfn.NUMBERVALUE(Plantilla!CD345),"")</f>
        <v/>
      </c>
      <c r="CG334" s="6" t="str">
        <f>IF($C334="OK",_xlfn.NUMBERVALUE(Plantilla!CE345),"")</f>
        <v/>
      </c>
      <c r="CH334" s="6" t="str">
        <f>IF($C334="OK",_xlfn.NUMBERVALUE(Plantilla!CF345),"")</f>
        <v/>
      </c>
      <c r="CI334" s="6" t="str">
        <f>IF($C334="OK",_xlfn.NUMBERVALUE(Plantilla!CG345),"")</f>
        <v/>
      </c>
      <c r="CJ334" s="6" t="str">
        <f>IF($C334="OK",_xlfn.NUMBERVALUE(Plantilla!CH345),"")</f>
        <v/>
      </c>
      <c r="CK334" s="6" t="str">
        <f>IF($C334="OK",_xlfn.NUMBERVALUE(Plantilla!CI345),"")</f>
        <v/>
      </c>
      <c r="CL334" s="6" t="str">
        <f>IF($C334="OK",_xlfn.NUMBERVALUE(Plantilla!CJ345),"")</f>
        <v/>
      </c>
      <c r="CM334" t="str">
        <f>IF($C334="OK",TEXT(Plantilla!CK345,"#"),"")</f>
        <v/>
      </c>
      <c r="CN334" s="6" t="str">
        <f>IF($C334="OK",_xlfn.NUMBERVALUE(Plantilla!CL345),"")</f>
        <v/>
      </c>
      <c r="CO334" s="6" t="str">
        <f>IF($C334="OK",_xlfn.NUMBERVALUE(Plantilla!CM345),"")</f>
        <v/>
      </c>
      <c r="CP334" s="110" t="str">
        <f>IF($C334="OK",_xlfn.NUMBERVALUE(Plantilla!CN345),"")</f>
        <v/>
      </c>
      <c r="CQ334" s="6" t="str">
        <f>IF($C334="OK",_xlfn.NUMBERVALUE(Plantilla!CO345),"")</f>
        <v/>
      </c>
      <c r="CR334" s="109" t="str">
        <f>IF($C334="OK",_xlfn.NUMBERVALUE(Plantilla!CP345),"")</f>
        <v/>
      </c>
      <c r="CS334" s="110" t="str">
        <f>IF($C334="OK",_xlfn.NUMBERVALUE(Plantilla!CQ345),"")</f>
        <v/>
      </c>
      <c r="CT334" s="6" t="str">
        <f>IF($C334="OK",_xlfn.NUMBERVALUE(Plantilla!CR345),"")</f>
        <v/>
      </c>
      <c r="CU334" s="109" t="str">
        <f>IF($C334="OK",_xlfn.NUMBERVALUE(Plantilla!CS345),"")</f>
        <v/>
      </c>
      <c r="CV334" s="110" t="str">
        <f>IF($C334="OK",_xlfn.NUMBERVALUE(Plantilla!CT345),"")</f>
        <v/>
      </c>
      <c r="CW334" s="6" t="str">
        <f>IF($C334="OK",_xlfn.NUMBERVALUE(Plantilla!CU345),"")</f>
        <v/>
      </c>
      <c r="CX334" s="82" t="str">
        <f>IF($C334="OK",_xlfn.NUMBERVALUE(Plantilla!CV345),"")</f>
        <v/>
      </c>
      <c r="CY334" s="6" t="str">
        <f>IF($C334="OK",_xlfn.NUMBERVALUE(Plantilla!CW345),"")</f>
        <v/>
      </c>
      <c r="CZ334" s="82" t="str">
        <f>IF($C334="OK",_xlfn.NUMBERVALUE(Plantilla!CX345),"")</f>
        <v/>
      </c>
      <c r="DA334" s="6" t="str">
        <f>IF($C334="OK",_xlfn.NUMBERVALUE(Plantilla!CY345),"")</f>
        <v/>
      </c>
      <c r="DB334" s="109" t="str">
        <f>IF($C334="OK",_xlfn.NUMBERVALUE(Plantilla!CZ345),"")</f>
        <v/>
      </c>
      <c r="DC334" s="6" t="str">
        <f>IF($C334="OK",_xlfn.NUMBERVALUE(Plantilla!DA345),"")</f>
        <v/>
      </c>
      <c r="DD334" s="6" t="str">
        <f>IF($C334="OK",TEXT(Plantilla!DB345,"#"),"")</f>
        <v/>
      </c>
      <c r="DE334" s="6" t="str">
        <f>IF($C334="OK",_xlfn.NUMBERVALUE(Plantilla!DC345),"")</f>
        <v/>
      </c>
      <c r="DF334" s="4" t="str">
        <f>IF($C334="OK",_xlfn.NUMBERVALUE(Plantilla!DD345),"")</f>
        <v/>
      </c>
      <c r="DG334" s="6" t="str">
        <f>IF($C334="OK",_xlfn.NUMBERVALUE(Plantilla!DE345),"")</f>
        <v/>
      </c>
      <c r="DH334" s="6" t="str">
        <f>IF($C334="OK",_xlfn.NUMBERVALUE(Plantilla!DF345),"")</f>
        <v/>
      </c>
      <c r="DI334" s="6" t="str">
        <f>IF($C334="OK",_xlfn.NUMBERVALUE(Plantilla!DG345),"")</f>
        <v/>
      </c>
      <c r="DJ334" s="6" t="str">
        <f>IF($C334="OK",_xlfn.NUMBERVALUE(Plantilla!DH345),"")</f>
        <v/>
      </c>
      <c r="DK334" s="6" t="str">
        <f>IF($C334="OK",_xlfn.NUMBERVALUE(Plantilla!DI345),"")</f>
        <v/>
      </c>
      <c r="DL334" s="6" t="str">
        <f>IF($C334="OK",_xlfn.NUMBERVALUE(Plantilla!DJ345),"")</f>
        <v/>
      </c>
      <c r="DM334" s="6" t="str">
        <f>IF($C334="OK",_xlfn.NUMBERVALUE(Plantilla!DK345),"")</f>
        <v/>
      </c>
      <c r="DN334" s="6" t="str">
        <f>IF($C334="OK",_xlfn.NUMBERVALUE(Plantilla!DL345),"")</f>
        <v/>
      </c>
      <c r="DO334" s="6" t="str">
        <f>IF($C334="OK",_xlfn.NUMBERVALUE(Plantilla!DM345),"")</f>
        <v/>
      </c>
      <c r="DP334" s="6" t="str">
        <f>IF($C334="OK",_xlfn.NUMBERVALUE(Plantilla!DN345),"")</f>
        <v/>
      </c>
      <c r="DQ334" s="6" t="str">
        <f>IF($C334="OK",_xlfn.NUMBERVALUE(Plantilla!DO345),"")</f>
        <v/>
      </c>
      <c r="DR334" s="6" t="str">
        <f>IF($C334="OK",_xlfn.NUMBERVALUE(Plantilla!DP345),"")</f>
        <v/>
      </c>
      <c r="DS334" t="str">
        <f>IF($C334="OK",TEXT(Plantilla!DR345,"#"),"")</f>
        <v/>
      </c>
      <c r="DT334" s="6"/>
    </row>
    <row r="335" spans="1:124" x14ac:dyDescent="0.25">
      <c r="A335" t="str">
        <f>IF(Plantilla!$I$6="¡Perfecto!, Guarda el archivo y adjúntalo a tu interfaz de Nómina Electrónica","OK","Error")</f>
        <v>OK</v>
      </c>
      <c r="B335" t="str">
        <f>IF(Plantilla!$I$6="¡Perfecto!, Guarda el archivo y adjúntalo a tu interfaz de Nómina Electrónica",MID(Plantilla!$D$2,SEARCH("V",Plantilla!$D$2),10),"")</f>
        <v>V2.0</v>
      </c>
      <c r="C335" t="str">
        <f>Plantilla!C346</f>
        <v/>
      </c>
      <c r="D335" t="str">
        <f>IF($C335="OK",Plantilla!B346,"")</f>
        <v/>
      </c>
      <c r="E335" t="str">
        <f>IF($C335="OK",
   VLOOKUP(Plantilla!$E$4,'Tablas '!$AP$4:$AT$6,5,FALSE),
"")</f>
        <v/>
      </c>
      <c r="F335" t="str">
        <f>IF($C335="OK",TEXT(Plantilla!D346,"#"),"")</f>
        <v/>
      </c>
      <c r="G335" t="str">
        <f>IF($C335="OK",
   VLOOKUP(Plantilla!E346,'Tablas '!$B$4:$C$14,2,FALSE),
"")</f>
        <v/>
      </c>
      <c r="H335" t="str">
        <f>IF($C335="OK",TEXT(Plantilla!F346,"#"),"")</f>
        <v/>
      </c>
      <c r="I335" t="str">
        <f>IF($C335="OK",TEXT(Plantilla!G346,"#"),"")</f>
        <v/>
      </c>
      <c r="J335" t="str">
        <f>IF($C335="OK",TEXT(Plantilla!H346,"#"),"")</f>
        <v/>
      </c>
      <c r="K335" t="str">
        <f>IF($C335="OK",TEXT(Plantilla!I346,"#"),"")</f>
        <v/>
      </c>
      <c r="L335" t="str">
        <f>IF($C335="OK",TEXT(Plantilla!J346,"#"),"")</f>
        <v/>
      </c>
      <c r="M335" t="str">
        <f>IF($C335="OK",TEXT(Plantilla!K346,"#"),"")</f>
        <v/>
      </c>
      <c r="N335" t="str">
        <f>IF($C335="OK",
   CONCATENATE(YEAR(Plantilla!L346),"-",TEXT(MONTH(Plantilla!L346),"00"),"-",TEXT(DAY(Plantilla!L346),"00")),
"")</f>
        <v/>
      </c>
      <c r="O335" t="str">
        <f>IF($C335="OK",_xlfn.NUMBERVALUE(Plantilla!M346),"")</f>
        <v/>
      </c>
      <c r="P335" t="str">
        <f>IF($C335="OK",
   IF(Plantilla!N346&lt;&gt;"",
      CONCATENATE(YEAR(Plantilla!N346),"-",TEXT(MONTH(Plantilla!N346),"00"),"-",TEXT(DAY(Plantilla!N346),"00")),
   ""),
"")</f>
        <v/>
      </c>
      <c r="Q335" t="str">
        <f>IF($C335="OK",
   VLOOKUP(Plantilla!O346,'Tablas '!$E$4:$F$19,2,FALSE),
"")</f>
        <v/>
      </c>
      <c r="R335" t="str">
        <f>IF($C335="OK",
   VLOOKUP(Plantilla!P346,'Tablas '!$H$4:$I$5,2,FALSE),
"")</f>
        <v/>
      </c>
      <c r="S335" t="str">
        <f>IF($C335="OK",
   VLOOKUP(Plantilla!Q346,'Tablas '!$K$4:$L$8,2,FALSE),
"")</f>
        <v/>
      </c>
      <c r="T335" t="str">
        <f>IF($C335="OK",
   VLOOKUP(Plantilla!R346,'Tablas '!$AE$4:$AF$6,2,FALSE),
"")</f>
        <v/>
      </c>
      <c r="U335" t="str">
        <f>IF($C335="OK",
   VLOOKUP(Plantilla!S346,'Tablas '!$AE$4:$AF$6,2,FALSE),
"")</f>
        <v/>
      </c>
      <c r="V335" t="str">
        <f>IF($C335="OK",TEXT(Plantilla!T346,"#"),"")</f>
        <v/>
      </c>
      <c r="W335" s="84" t="str">
        <f>IF($C335="OK",
   VLOOKUP(Plantilla!U346,'Tablas '!$AM$4:$AN$1126,2,FALSE),
"")</f>
        <v/>
      </c>
      <c r="X335" t="str">
        <f>IF($C335="OK",TEXT(Plantilla!V346,"#"),"")</f>
        <v/>
      </c>
      <c r="Y335" t="str">
        <f>IF($C335="OK",
   CONCATENATE(YEAR(Plantilla!W346),"-",TEXT(MONTH(Plantilla!W346),"00"),"-",TEXT(DAY(Plantilla!W346),"00")),
"")</f>
        <v/>
      </c>
      <c r="Z335" t="str">
        <f>IF($C335="OK",
   CONCATENATE(YEAR(Plantilla!X346),"-",TEXT(MONTH(Plantilla!X346),"00"),"-",TEXT(DAY(Plantilla!X346),"00")),
"")</f>
        <v/>
      </c>
      <c r="AA335" t="str">
        <f>IF($C335="OK",
   TEXT(VLOOKUP(Plantilla!Y346,'Tablas '!$Q$4:$R$9,2,FALSE),"#"),
"")</f>
        <v/>
      </c>
      <c r="AB335" t="str">
        <f>IF($C335="OK",
   CONCATENATE(YEAR(Plantilla!Z346),"-",TEXT(MONTH(Plantilla!Z346),"00"),"-",TEXT(DAY(Plantilla!Z346),"00")),
"")</f>
        <v/>
      </c>
      <c r="AC335" t="str">
        <f>IF($C335="OK",
   TEXT(VLOOKUP(Plantilla!AA346,'Tablas '!$T$4:$U$13,2,FALSE),"#"),
"")</f>
        <v/>
      </c>
      <c r="AD335" t="str">
        <f>IF($C335="OK",TEXT(Plantilla!AB346,"#"),"")</f>
        <v/>
      </c>
      <c r="AE335" t="str">
        <f>IF($C335="OK",
   IF(Plantilla!AC346&lt;&gt;"",
      TEXT(VLOOKUP(Plantilla!AC346,'Tablas '!$W$4:$X$7,2,FALSE),"#"),
   ""),
"")</f>
        <v/>
      </c>
      <c r="AF335" t="str">
        <f>IF($C335="OK",TEXT(Plantilla!AD346,"#"),"")</f>
        <v/>
      </c>
      <c r="AG335" s="6" t="str">
        <f>IF($C335="OK",_xlfn.NUMBERVALUE(Plantilla!AE346),"")</f>
        <v/>
      </c>
      <c r="AH335" s="4" t="str">
        <f>IF($C335="OK",_xlfn.NUMBERVALUE(Plantilla!AF346),"")</f>
        <v/>
      </c>
      <c r="AI335" s="6" t="str">
        <f>IF($C335="OK",_xlfn.NUMBERVALUE(Plantilla!AG346),"")</f>
        <v/>
      </c>
      <c r="AJ335" s="6" t="str">
        <f>IF($C335="OK",_xlfn.NUMBERVALUE(Plantilla!AH346),"")</f>
        <v/>
      </c>
      <c r="AK335" s="6" t="str">
        <f>IF($C335="OK",_xlfn.NUMBERVALUE(Plantilla!AI346),"")</f>
        <v/>
      </c>
      <c r="AL335" s="6" t="str">
        <f>IF($C335="OK",_xlfn.NUMBERVALUE(Plantilla!AJ346),"")</f>
        <v/>
      </c>
      <c r="AM335" s="4" t="str">
        <f>IF($C335="OK",_xlfn.NUMBERVALUE(Plantilla!AK346),"")</f>
        <v/>
      </c>
      <c r="AN335" s="6" t="str">
        <f>IF($C335="OK",_xlfn.NUMBERVALUE(Plantilla!AL346),"")</f>
        <v/>
      </c>
      <c r="AO335" s="4" t="str">
        <f>IF($C335="OK",_xlfn.NUMBERVALUE(Plantilla!AM346),"")</f>
        <v/>
      </c>
      <c r="AP335" s="6" t="str">
        <f>IF($C335="OK",_xlfn.NUMBERVALUE(Plantilla!AN346),"")</f>
        <v/>
      </c>
      <c r="AQ335" s="4" t="str">
        <f>IF($C335="OK",_xlfn.NUMBERVALUE(Plantilla!AO346),"")</f>
        <v/>
      </c>
      <c r="AR335" s="6" t="str">
        <f>IF($C335="OK",_xlfn.NUMBERVALUE(Plantilla!AP346),"")</f>
        <v/>
      </c>
      <c r="AS335" s="4" t="str">
        <f>IF($C335="OK",_xlfn.NUMBERVALUE(Plantilla!AQ346),"")</f>
        <v/>
      </c>
      <c r="AT335" s="6" t="str">
        <f>IF($C335="OK",_xlfn.NUMBERVALUE(Plantilla!AR346),"")</f>
        <v/>
      </c>
      <c r="AU335" s="4" t="str">
        <f>IF($C335="OK",_xlfn.NUMBERVALUE(Plantilla!AS346),"")</f>
        <v/>
      </c>
      <c r="AV335" s="6" t="str">
        <f>IF($C335="OK",_xlfn.NUMBERVALUE(Plantilla!AT346),"")</f>
        <v/>
      </c>
      <c r="AW335" s="4" t="str">
        <f>IF($C335="OK",_xlfn.NUMBERVALUE(Plantilla!AU346),"")</f>
        <v/>
      </c>
      <c r="AX335" s="6" t="str">
        <f>IF($C335="OK",_xlfn.NUMBERVALUE(Plantilla!AV346),"")</f>
        <v/>
      </c>
      <c r="AY335" s="4" t="str">
        <f>IF($C335="OK",_xlfn.NUMBERVALUE(Plantilla!AW346),"")</f>
        <v/>
      </c>
      <c r="AZ335" s="6" t="str">
        <f>IF($C335="OK",_xlfn.NUMBERVALUE(Plantilla!AX346),"")</f>
        <v/>
      </c>
      <c r="BA335" t="str">
        <f>IF($C335="OK",_xlfn.NUMBERVALUE(Plantilla!AY346),"")</f>
        <v/>
      </c>
      <c r="BB335" t="str">
        <f>IF($C335="OK",_xlfn.NUMBERVALUE(Plantilla!AZ346),"")</f>
        <v/>
      </c>
      <c r="BC335" s="4" t="str">
        <f>IF($C335="OK",_xlfn.NUMBERVALUE(Plantilla!BA346),"")</f>
        <v/>
      </c>
      <c r="BD335" s="6" t="str">
        <f>IF($C335="OK",_xlfn.NUMBERVALUE(Plantilla!BB346),"")</f>
        <v/>
      </c>
      <c r="BE335" s="4" t="str">
        <f>IF($C335="OK",_xlfn.NUMBERVALUE(Plantilla!BC346),"")</f>
        <v/>
      </c>
      <c r="BF335" s="6" t="str">
        <f>IF($C335="OK",_xlfn.NUMBERVALUE(Plantilla!BD346),"")</f>
        <v/>
      </c>
      <c r="BG335" s="4" t="str">
        <f>IF($C335="OK",_xlfn.NUMBERVALUE(Plantilla!BE346),"")</f>
        <v/>
      </c>
      <c r="BH335" s="6" t="str">
        <f>IF($C335="OK",_xlfn.NUMBERVALUE(Plantilla!BF346),"")</f>
        <v/>
      </c>
      <c r="BI335" s="110" t="str">
        <f>IF($C335="OK",_xlfn.NUMBERVALUE(Plantilla!BG346),"")</f>
        <v/>
      </c>
      <c r="BJ335" s="6" t="str">
        <f>IF($C335="OK",_xlfn.NUMBERVALUE(Plantilla!BH346),"")</f>
        <v/>
      </c>
      <c r="BK335" s="109" t="str">
        <f>IF($C335="OK",_xlfn.NUMBERVALUE(Plantilla!BI346),"")</f>
        <v/>
      </c>
      <c r="BL335" s="6" t="str">
        <f>IF($C335="OK",
   IF(Plantilla!BJ346&lt;&gt;"",
      TEXT(VLOOKUP(Plantilla!BJ346,'Tablas '!$Z$4:$AA$6,2,FALSE),"#"),
   ""),
"")</f>
        <v/>
      </c>
      <c r="BM335" s="4" t="str">
        <f>IF($C335="OK",_xlfn.NUMBERVALUE(Plantilla!BK346),"")</f>
        <v/>
      </c>
      <c r="BN335" s="4" t="str">
        <f>IF($C335="OK",_xlfn.NUMBERVALUE(Plantilla!BL346),"")</f>
        <v/>
      </c>
      <c r="BO335" s="6" t="str">
        <f>IF($C335="OK",_xlfn.NUMBERVALUE(Plantilla!BM346),"")</f>
        <v/>
      </c>
      <c r="BP335" s="4" t="str">
        <f>IF($C335="OK",_xlfn.NUMBERVALUE(Plantilla!BN346),"")</f>
        <v/>
      </c>
      <c r="BQ335" s="6" t="str">
        <f>IF($C335="OK",_xlfn.NUMBERVALUE(Plantilla!BO346),"")</f>
        <v/>
      </c>
      <c r="BR335" s="4" t="str">
        <f>IF($C335="OK",_xlfn.NUMBERVALUE(Plantilla!BP346),"")</f>
        <v/>
      </c>
      <c r="BS335" s="6" t="str">
        <f>IF($C335="OK",_xlfn.NUMBERVALUE(Plantilla!BQ346),"")</f>
        <v/>
      </c>
      <c r="BT335" s="4" t="str">
        <f>IF($C335="OK",_xlfn.NUMBERVALUE(Plantilla!BR346),"")</f>
        <v/>
      </c>
      <c r="BU335" s="6" t="str">
        <f>IF($C335="OK",_xlfn.NUMBERVALUE(Plantilla!BS346),"")</f>
        <v/>
      </c>
      <c r="BV335" s="6" t="str">
        <f>IF($C335="OK",_xlfn.NUMBERVALUE(Plantilla!BT346),"")</f>
        <v/>
      </c>
      <c r="BW335" s="6" t="str">
        <f>IF($C335="OK",_xlfn.NUMBERVALUE(Plantilla!BU346),"")</f>
        <v/>
      </c>
      <c r="BX335" s="6" t="str">
        <f>IF($C335="OK",_xlfn.NUMBERVALUE(Plantilla!BV346),"")</f>
        <v/>
      </c>
      <c r="BY335" s="6" t="str">
        <f>IF($C335="OK",_xlfn.NUMBERVALUE(Plantilla!BW346),"")</f>
        <v/>
      </c>
      <c r="BZ335" s="6" t="str">
        <f>IF($C335="OK",_xlfn.NUMBERVALUE(Plantilla!BX346),"")</f>
        <v/>
      </c>
      <c r="CA335" s="6" t="str">
        <f>IF($C335="OK",_xlfn.NUMBERVALUE(Plantilla!BY346),"")</f>
        <v/>
      </c>
      <c r="CB335" s="6" t="str">
        <f>IF($C335="OK",_xlfn.NUMBERVALUE(Plantilla!BZ346),"")</f>
        <v/>
      </c>
      <c r="CC335" s="6" t="str">
        <f>IF($C335="OK",_xlfn.NUMBERVALUE(Plantilla!CA346),"")</f>
        <v/>
      </c>
      <c r="CD335" s="6" t="str">
        <f>IF($C335="OK",_xlfn.NUMBERVALUE(Plantilla!CB346),"")</f>
        <v/>
      </c>
      <c r="CE335" s="6" t="str">
        <f>IF($C335="OK",_xlfn.NUMBERVALUE(Plantilla!CC346),"")</f>
        <v/>
      </c>
      <c r="CF335" s="4" t="str">
        <f>IF($C335="OK",_xlfn.NUMBERVALUE(Plantilla!CD346),"")</f>
        <v/>
      </c>
      <c r="CG335" s="6" t="str">
        <f>IF($C335="OK",_xlfn.NUMBERVALUE(Plantilla!CE346),"")</f>
        <v/>
      </c>
      <c r="CH335" s="6" t="str">
        <f>IF($C335="OK",_xlfn.NUMBERVALUE(Plantilla!CF346),"")</f>
        <v/>
      </c>
      <c r="CI335" s="6" t="str">
        <f>IF($C335="OK",_xlfn.NUMBERVALUE(Plantilla!CG346),"")</f>
        <v/>
      </c>
      <c r="CJ335" s="6" t="str">
        <f>IF($C335="OK",_xlfn.NUMBERVALUE(Plantilla!CH346),"")</f>
        <v/>
      </c>
      <c r="CK335" s="6" t="str">
        <f>IF($C335="OK",_xlfn.NUMBERVALUE(Plantilla!CI346),"")</f>
        <v/>
      </c>
      <c r="CL335" s="6" t="str">
        <f>IF($C335="OK",_xlfn.NUMBERVALUE(Plantilla!CJ346),"")</f>
        <v/>
      </c>
      <c r="CM335" t="str">
        <f>IF($C335="OK",TEXT(Plantilla!CK346,"#"),"")</f>
        <v/>
      </c>
      <c r="CN335" s="6" t="str">
        <f>IF($C335="OK",_xlfn.NUMBERVALUE(Plantilla!CL346),"")</f>
        <v/>
      </c>
      <c r="CO335" s="6" t="str">
        <f>IF($C335="OK",_xlfn.NUMBERVALUE(Plantilla!CM346),"")</f>
        <v/>
      </c>
      <c r="CP335" s="110" t="str">
        <f>IF($C335="OK",_xlfn.NUMBERVALUE(Plantilla!CN346),"")</f>
        <v/>
      </c>
      <c r="CQ335" s="6" t="str">
        <f>IF($C335="OK",_xlfn.NUMBERVALUE(Plantilla!CO346),"")</f>
        <v/>
      </c>
      <c r="CR335" s="109" t="str">
        <f>IF($C335="OK",_xlfn.NUMBERVALUE(Plantilla!CP346),"")</f>
        <v/>
      </c>
      <c r="CS335" s="110" t="str">
        <f>IF($C335="OK",_xlfn.NUMBERVALUE(Plantilla!CQ346),"")</f>
        <v/>
      </c>
      <c r="CT335" s="6" t="str">
        <f>IF($C335="OK",_xlfn.NUMBERVALUE(Plantilla!CR346),"")</f>
        <v/>
      </c>
      <c r="CU335" s="109" t="str">
        <f>IF($C335="OK",_xlfn.NUMBERVALUE(Plantilla!CS346),"")</f>
        <v/>
      </c>
      <c r="CV335" s="110" t="str">
        <f>IF($C335="OK",_xlfn.NUMBERVALUE(Plantilla!CT346),"")</f>
        <v/>
      </c>
      <c r="CW335" s="6" t="str">
        <f>IF($C335="OK",_xlfn.NUMBERVALUE(Plantilla!CU346),"")</f>
        <v/>
      </c>
      <c r="CX335" s="82" t="str">
        <f>IF($C335="OK",_xlfn.NUMBERVALUE(Plantilla!CV346),"")</f>
        <v/>
      </c>
      <c r="CY335" s="6" t="str">
        <f>IF($C335="OK",_xlfn.NUMBERVALUE(Plantilla!CW346),"")</f>
        <v/>
      </c>
      <c r="CZ335" s="82" t="str">
        <f>IF($C335="OK",_xlfn.NUMBERVALUE(Plantilla!CX346),"")</f>
        <v/>
      </c>
      <c r="DA335" s="6" t="str">
        <f>IF($C335="OK",_xlfn.NUMBERVALUE(Plantilla!CY346),"")</f>
        <v/>
      </c>
      <c r="DB335" s="109" t="str">
        <f>IF($C335="OK",_xlfn.NUMBERVALUE(Plantilla!CZ346),"")</f>
        <v/>
      </c>
      <c r="DC335" s="6" t="str">
        <f>IF($C335="OK",_xlfn.NUMBERVALUE(Plantilla!DA346),"")</f>
        <v/>
      </c>
      <c r="DD335" s="6" t="str">
        <f>IF($C335="OK",TEXT(Plantilla!DB346,"#"),"")</f>
        <v/>
      </c>
      <c r="DE335" s="6" t="str">
        <f>IF($C335="OK",_xlfn.NUMBERVALUE(Plantilla!DC346),"")</f>
        <v/>
      </c>
      <c r="DF335" s="4" t="str">
        <f>IF($C335="OK",_xlfn.NUMBERVALUE(Plantilla!DD346),"")</f>
        <v/>
      </c>
      <c r="DG335" s="6" t="str">
        <f>IF($C335="OK",_xlfn.NUMBERVALUE(Plantilla!DE346),"")</f>
        <v/>
      </c>
      <c r="DH335" s="6" t="str">
        <f>IF($C335="OK",_xlfn.NUMBERVALUE(Plantilla!DF346),"")</f>
        <v/>
      </c>
      <c r="DI335" s="6" t="str">
        <f>IF($C335="OK",_xlfn.NUMBERVALUE(Plantilla!DG346),"")</f>
        <v/>
      </c>
      <c r="DJ335" s="6" t="str">
        <f>IF($C335="OK",_xlfn.NUMBERVALUE(Plantilla!DH346),"")</f>
        <v/>
      </c>
      <c r="DK335" s="6" t="str">
        <f>IF($C335="OK",_xlfn.NUMBERVALUE(Plantilla!DI346),"")</f>
        <v/>
      </c>
      <c r="DL335" s="6" t="str">
        <f>IF($C335="OK",_xlfn.NUMBERVALUE(Plantilla!DJ346),"")</f>
        <v/>
      </c>
      <c r="DM335" s="6" t="str">
        <f>IF($C335="OK",_xlfn.NUMBERVALUE(Plantilla!DK346),"")</f>
        <v/>
      </c>
      <c r="DN335" s="6" t="str">
        <f>IF($C335="OK",_xlfn.NUMBERVALUE(Plantilla!DL346),"")</f>
        <v/>
      </c>
      <c r="DO335" s="6" t="str">
        <f>IF($C335="OK",_xlfn.NUMBERVALUE(Plantilla!DM346),"")</f>
        <v/>
      </c>
      <c r="DP335" s="6" t="str">
        <f>IF($C335="OK",_xlfn.NUMBERVALUE(Plantilla!DN346),"")</f>
        <v/>
      </c>
      <c r="DQ335" s="6" t="str">
        <f>IF($C335="OK",_xlfn.NUMBERVALUE(Plantilla!DO346),"")</f>
        <v/>
      </c>
      <c r="DR335" s="6" t="str">
        <f>IF($C335="OK",_xlfn.NUMBERVALUE(Plantilla!DP346),"")</f>
        <v/>
      </c>
      <c r="DS335" t="str">
        <f>IF($C335="OK",TEXT(Plantilla!DR346,"#"),"")</f>
        <v/>
      </c>
      <c r="DT335" s="6"/>
    </row>
    <row r="336" spans="1:124" x14ac:dyDescent="0.25">
      <c r="A336" t="str">
        <f>IF(Plantilla!$I$6="¡Perfecto!, Guarda el archivo y adjúntalo a tu interfaz de Nómina Electrónica","OK","Error")</f>
        <v>OK</v>
      </c>
      <c r="B336" t="str">
        <f>IF(Plantilla!$I$6="¡Perfecto!, Guarda el archivo y adjúntalo a tu interfaz de Nómina Electrónica",MID(Plantilla!$D$2,SEARCH("V",Plantilla!$D$2),10),"")</f>
        <v>V2.0</v>
      </c>
      <c r="C336" t="str">
        <f>Plantilla!C347</f>
        <v/>
      </c>
      <c r="D336" t="str">
        <f>IF($C336="OK",Plantilla!B347,"")</f>
        <v/>
      </c>
      <c r="E336" t="str">
        <f>IF($C336="OK",
   VLOOKUP(Plantilla!$E$4,'Tablas '!$AP$4:$AT$6,5,FALSE),
"")</f>
        <v/>
      </c>
      <c r="F336" t="str">
        <f>IF($C336="OK",TEXT(Plantilla!D347,"#"),"")</f>
        <v/>
      </c>
      <c r="G336" t="str">
        <f>IF($C336="OK",
   VLOOKUP(Plantilla!E347,'Tablas '!$B$4:$C$14,2,FALSE),
"")</f>
        <v/>
      </c>
      <c r="H336" t="str">
        <f>IF($C336="OK",TEXT(Plantilla!F347,"#"),"")</f>
        <v/>
      </c>
      <c r="I336" t="str">
        <f>IF($C336="OK",TEXT(Plantilla!G347,"#"),"")</f>
        <v/>
      </c>
      <c r="J336" t="str">
        <f>IF($C336="OK",TEXT(Plantilla!H347,"#"),"")</f>
        <v/>
      </c>
      <c r="K336" t="str">
        <f>IF($C336="OK",TEXT(Plantilla!I347,"#"),"")</f>
        <v/>
      </c>
      <c r="L336" t="str">
        <f>IF($C336="OK",TEXT(Plantilla!J347,"#"),"")</f>
        <v/>
      </c>
      <c r="M336" t="str">
        <f>IF($C336="OK",TEXT(Plantilla!K347,"#"),"")</f>
        <v/>
      </c>
      <c r="N336" t="str">
        <f>IF($C336="OK",
   CONCATENATE(YEAR(Plantilla!L347),"-",TEXT(MONTH(Plantilla!L347),"00"),"-",TEXT(DAY(Plantilla!L347),"00")),
"")</f>
        <v/>
      </c>
      <c r="O336" t="str">
        <f>IF($C336="OK",_xlfn.NUMBERVALUE(Plantilla!M347),"")</f>
        <v/>
      </c>
      <c r="P336" t="str">
        <f>IF($C336="OK",
   IF(Plantilla!N347&lt;&gt;"",
      CONCATENATE(YEAR(Plantilla!N347),"-",TEXT(MONTH(Plantilla!N347),"00"),"-",TEXT(DAY(Plantilla!N347),"00")),
   ""),
"")</f>
        <v/>
      </c>
      <c r="Q336" t="str">
        <f>IF($C336="OK",
   VLOOKUP(Plantilla!O347,'Tablas '!$E$4:$F$19,2,FALSE),
"")</f>
        <v/>
      </c>
      <c r="R336" t="str">
        <f>IF($C336="OK",
   VLOOKUP(Plantilla!P347,'Tablas '!$H$4:$I$5,2,FALSE),
"")</f>
        <v/>
      </c>
      <c r="S336" t="str">
        <f>IF($C336="OK",
   VLOOKUP(Plantilla!Q347,'Tablas '!$K$4:$L$8,2,FALSE),
"")</f>
        <v/>
      </c>
      <c r="T336" t="str">
        <f>IF($C336="OK",
   VLOOKUP(Plantilla!R347,'Tablas '!$AE$4:$AF$6,2,FALSE),
"")</f>
        <v/>
      </c>
      <c r="U336" t="str">
        <f>IF($C336="OK",
   VLOOKUP(Plantilla!S347,'Tablas '!$AE$4:$AF$6,2,FALSE),
"")</f>
        <v/>
      </c>
      <c r="V336" t="str">
        <f>IF($C336="OK",TEXT(Plantilla!T347,"#"),"")</f>
        <v/>
      </c>
      <c r="W336" s="84" t="str">
        <f>IF($C336="OK",
   VLOOKUP(Plantilla!U347,'Tablas '!$AM$4:$AN$1126,2,FALSE),
"")</f>
        <v/>
      </c>
      <c r="X336" t="str">
        <f>IF($C336="OK",TEXT(Plantilla!V347,"#"),"")</f>
        <v/>
      </c>
      <c r="Y336" t="str">
        <f>IF($C336="OK",
   CONCATENATE(YEAR(Plantilla!W347),"-",TEXT(MONTH(Plantilla!W347),"00"),"-",TEXT(DAY(Plantilla!W347),"00")),
"")</f>
        <v/>
      </c>
      <c r="Z336" t="str">
        <f>IF($C336="OK",
   CONCATENATE(YEAR(Plantilla!X347),"-",TEXT(MONTH(Plantilla!X347),"00"),"-",TEXT(DAY(Plantilla!X347),"00")),
"")</f>
        <v/>
      </c>
      <c r="AA336" t="str">
        <f>IF($C336="OK",
   TEXT(VLOOKUP(Plantilla!Y347,'Tablas '!$Q$4:$R$9,2,FALSE),"#"),
"")</f>
        <v/>
      </c>
      <c r="AB336" t="str">
        <f>IF($C336="OK",
   CONCATENATE(YEAR(Plantilla!Z347),"-",TEXT(MONTH(Plantilla!Z347),"00"),"-",TEXT(DAY(Plantilla!Z347),"00")),
"")</f>
        <v/>
      </c>
      <c r="AC336" t="str">
        <f>IF($C336="OK",
   TEXT(VLOOKUP(Plantilla!AA347,'Tablas '!$T$4:$U$13,2,FALSE),"#"),
"")</f>
        <v/>
      </c>
      <c r="AD336" t="str">
        <f>IF($C336="OK",TEXT(Plantilla!AB347,"#"),"")</f>
        <v/>
      </c>
      <c r="AE336" t="str">
        <f>IF($C336="OK",
   IF(Plantilla!AC347&lt;&gt;"",
      TEXT(VLOOKUP(Plantilla!AC347,'Tablas '!$W$4:$X$7,2,FALSE),"#"),
   ""),
"")</f>
        <v/>
      </c>
      <c r="AF336" t="str">
        <f>IF($C336="OK",TEXT(Plantilla!AD347,"#"),"")</f>
        <v/>
      </c>
      <c r="AG336" s="6" t="str">
        <f>IF($C336="OK",_xlfn.NUMBERVALUE(Plantilla!AE347),"")</f>
        <v/>
      </c>
      <c r="AH336" s="4" t="str">
        <f>IF($C336="OK",_xlfn.NUMBERVALUE(Plantilla!AF347),"")</f>
        <v/>
      </c>
      <c r="AI336" s="6" t="str">
        <f>IF($C336="OK",_xlfn.NUMBERVALUE(Plantilla!AG347),"")</f>
        <v/>
      </c>
      <c r="AJ336" s="6" t="str">
        <f>IF($C336="OK",_xlfn.NUMBERVALUE(Plantilla!AH347),"")</f>
        <v/>
      </c>
      <c r="AK336" s="6" t="str">
        <f>IF($C336="OK",_xlfn.NUMBERVALUE(Plantilla!AI347),"")</f>
        <v/>
      </c>
      <c r="AL336" s="6" t="str">
        <f>IF($C336="OK",_xlfn.NUMBERVALUE(Plantilla!AJ347),"")</f>
        <v/>
      </c>
      <c r="AM336" s="4" t="str">
        <f>IF($C336="OK",_xlfn.NUMBERVALUE(Plantilla!AK347),"")</f>
        <v/>
      </c>
      <c r="AN336" s="6" t="str">
        <f>IF($C336="OK",_xlfn.NUMBERVALUE(Plantilla!AL347),"")</f>
        <v/>
      </c>
      <c r="AO336" s="4" t="str">
        <f>IF($C336="OK",_xlfn.NUMBERVALUE(Plantilla!AM347),"")</f>
        <v/>
      </c>
      <c r="AP336" s="6" t="str">
        <f>IF($C336="OK",_xlfn.NUMBERVALUE(Plantilla!AN347),"")</f>
        <v/>
      </c>
      <c r="AQ336" s="4" t="str">
        <f>IF($C336="OK",_xlfn.NUMBERVALUE(Plantilla!AO347),"")</f>
        <v/>
      </c>
      <c r="AR336" s="6" t="str">
        <f>IF($C336="OK",_xlfn.NUMBERVALUE(Plantilla!AP347),"")</f>
        <v/>
      </c>
      <c r="AS336" s="4" t="str">
        <f>IF($C336="OK",_xlfn.NUMBERVALUE(Plantilla!AQ347),"")</f>
        <v/>
      </c>
      <c r="AT336" s="6" t="str">
        <f>IF($C336="OK",_xlfn.NUMBERVALUE(Plantilla!AR347),"")</f>
        <v/>
      </c>
      <c r="AU336" s="4" t="str">
        <f>IF($C336="OK",_xlfn.NUMBERVALUE(Plantilla!AS347),"")</f>
        <v/>
      </c>
      <c r="AV336" s="6" t="str">
        <f>IF($C336="OK",_xlfn.NUMBERVALUE(Plantilla!AT347),"")</f>
        <v/>
      </c>
      <c r="AW336" s="4" t="str">
        <f>IF($C336="OK",_xlfn.NUMBERVALUE(Plantilla!AU347),"")</f>
        <v/>
      </c>
      <c r="AX336" s="6" t="str">
        <f>IF($C336="OK",_xlfn.NUMBERVALUE(Plantilla!AV347),"")</f>
        <v/>
      </c>
      <c r="AY336" s="4" t="str">
        <f>IF($C336="OK",_xlfn.NUMBERVALUE(Plantilla!AW347),"")</f>
        <v/>
      </c>
      <c r="AZ336" s="6" t="str">
        <f>IF($C336="OK",_xlfn.NUMBERVALUE(Plantilla!AX347),"")</f>
        <v/>
      </c>
      <c r="BA336" t="str">
        <f>IF($C336="OK",_xlfn.NUMBERVALUE(Plantilla!AY347),"")</f>
        <v/>
      </c>
      <c r="BB336" t="str">
        <f>IF($C336="OK",_xlfn.NUMBERVALUE(Plantilla!AZ347),"")</f>
        <v/>
      </c>
      <c r="BC336" s="4" t="str">
        <f>IF($C336="OK",_xlfn.NUMBERVALUE(Plantilla!BA347),"")</f>
        <v/>
      </c>
      <c r="BD336" s="6" t="str">
        <f>IF($C336="OK",_xlfn.NUMBERVALUE(Plantilla!BB347),"")</f>
        <v/>
      </c>
      <c r="BE336" s="4" t="str">
        <f>IF($C336="OK",_xlfn.NUMBERVALUE(Plantilla!BC347),"")</f>
        <v/>
      </c>
      <c r="BF336" s="6" t="str">
        <f>IF($C336="OK",_xlfn.NUMBERVALUE(Plantilla!BD347),"")</f>
        <v/>
      </c>
      <c r="BG336" s="4" t="str">
        <f>IF($C336="OK",_xlfn.NUMBERVALUE(Plantilla!BE347),"")</f>
        <v/>
      </c>
      <c r="BH336" s="6" t="str">
        <f>IF($C336="OK",_xlfn.NUMBERVALUE(Plantilla!BF347),"")</f>
        <v/>
      </c>
      <c r="BI336" s="110" t="str">
        <f>IF($C336="OK",_xlfn.NUMBERVALUE(Plantilla!BG347),"")</f>
        <v/>
      </c>
      <c r="BJ336" s="6" t="str">
        <f>IF($C336="OK",_xlfn.NUMBERVALUE(Plantilla!BH347),"")</f>
        <v/>
      </c>
      <c r="BK336" s="109" t="str">
        <f>IF($C336="OK",_xlfn.NUMBERVALUE(Plantilla!BI347),"")</f>
        <v/>
      </c>
      <c r="BL336" s="6" t="str">
        <f>IF($C336="OK",
   IF(Plantilla!BJ347&lt;&gt;"",
      TEXT(VLOOKUP(Plantilla!BJ347,'Tablas '!$Z$4:$AA$6,2,FALSE),"#"),
   ""),
"")</f>
        <v/>
      </c>
      <c r="BM336" s="4" t="str">
        <f>IF($C336="OK",_xlfn.NUMBERVALUE(Plantilla!BK347),"")</f>
        <v/>
      </c>
      <c r="BN336" s="4" t="str">
        <f>IF($C336="OK",_xlfn.NUMBERVALUE(Plantilla!BL347),"")</f>
        <v/>
      </c>
      <c r="BO336" s="6" t="str">
        <f>IF($C336="OK",_xlfn.NUMBERVALUE(Plantilla!BM347),"")</f>
        <v/>
      </c>
      <c r="BP336" s="4" t="str">
        <f>IF($C336="OK",_xlfn.NUMBERVALUE(Plantilla!BN347),"")</f>
        <v/>
      </c>
      <c r="BQ336" s="6" t="str">
        <f>IF($C336="OK",_xlfn.NUMBERVALUE(Plantilla!BO347),"")</f>
        <v/>
      </c>
      <c r="BR336" s="4" t="str">
        <f>IF($C336="OK",_xlfn.NUMBERVALUE(Plantilla!BP347),"")</f>
        <v/>
      </c>
      <c r="BS336" s="6" t="str">
        <f>IF($C336="OK",_xlfn.NUMBERVALUE(Plantilla!BQ347),"")</f>
        <v/>
      </c>
      <c r="BT336" s="4" t="str">
        <f>IF($C336="OK",_xlfn.NUMBERVALUE(Plantilla!BR347),"")</f>
        <v/>
      </c>
      <c r="BU336" s="6" t="str">
        <f>IF($C336="OK",_xlfn.NUMBERVALUE(Plantilla!BS347),"")</f>
        <v/>
      </c>
      <c r="BV336" s="6" t="str">
        <f>IF($C336="OK",_xlfn.NUMBERVALUE(Plantilla!BT347),"")</f>
        <v/>
      </c>
      <c r="BW336" s="6" t="str">
        <f>IF($C336="OK",_xlfn.NUMBERVALUE(Plantilla!BU347),"")</f>
        <v/>
      </c>
      <c r="BX336" s="6" t="str">
        <f>IF($C336="OK",_xlfn.NUMBERVALUE(Plantilla!BV347),"")</f>
        <v/>
      </c>
      <c r="BY336" s="6" t="str">
        <f>IF($C336="OK",_xlfn.NUMBERVALUE(Plantilla!BW347),"")</f>
        <v/>
      </c>
      <c r="BZ336" s="6" t="str">
        <f>IF($C336="OK",_xlfn.NUMBERVALUE(Plantilla!BX347),"")</f>
        <v/>
      </c>
      <c r="CA336" s="6" t="str">
        <f>IF($C336="OK",_xlfn.NUMBERVALUE(Plantilla!BY347),"")</f>
        <v/>
      </c>
      <c r="CB336" s="6" t="str">
        <f>IF($C336="OK",_xlfn.NUMBERVALUE(Plantilla!BZ347),"")</f>
        <v/>
      </c>
      <c r="CC336" s="6" t="str">
        <f>IF($C336="OK",_xlfn.NUMBERVALUE(Plantilla!CA347),"")</f>
        <v/>
      </c>
      <c r="CD336" s="6" t="str">
        <f>IF($C336="OK",_xlfn.NUMBERVALUE(Plantilla!CB347),"")</f>
        <v/>
      </c>
      <c r="CE336" s="6" t="str">
        <f>IF($C336="OK",_xlfn.NUMBERVALUE(Plantilla!CC347),"")</f>
        <v/>
      </c>
      <c r="CF336" s="4" t="str">
        <f>IF($C336="OK",_xlfn.NUMBERVALUE(Plantilla!CD347),"")</f>
        <v/>
      </c>
      <c r="CG336" s="6" t="str">
        <f>IF($C336="OK",_xlfn.NUMBERVALUE(Plantilla!CE347),"")</f>
        <v/>
      </c>
      <c r="CH336" s="6" t="str">
        <f>IF($C336="OK",_xlfn.NUMBERVALUE(Plantilla!CF347),"")</f>
        <v/>
      </c>
      <c r="CI336" s="6" t="str">
        <f>IF($C336="OK",_xlfn.NUMBERVALUE(Plantilla!CG347),"")</f>
        <v/>
      </c>
      <c r="CJ336" s="6" t="str">
        <f>IF($C336="OK",_xlfn.NUMBERVALUE(Plantilla!CH347),"")</f>
        <v/>
      </c>
      <c r="CK336" s="6" t="str">
        <f>IF($C336="OK",_xlfn.NUMBERVALUE(Plantilla!CI347),"")</f>
        <v/>
      </c>
      <c r="CL336" s="6" t="str">
        <f>IF($C336="OK",_xlfn.NUMBERVALUE(Plantilla!CJ347),"")</f>
        <v/>
      </c>
      <c r="CM336" t="str">
        <f>IF($C336="OK",TEXT(Plantilla!CK347,"#"),"")</f>
        <v/>
      </c>
      <c r="CN336" s="6" t="str">
        <f>IF($C336="OK",_xlfn.NUMBERVALUE(Plantilla!CL347),"")</f>
        <v/>
      </c>
      <c r="CO336" s="6" t="str">
        <f>IF($C336="OK",_xlfn.NUMBERVALUE(Plantilla!CM347),"")</f>
        <v/>
      </c>
      <c r="CP336" s="110" t="str">
        <f>IF($C336="OK",_xlfn.NUMBERVALUE(Plantilla!CN347),"")</f>
        <v/>
      </c>
      <c r="CQ336" s="6" t="str">
        <f>IF($C336="OK",_xlfn.NUMBERVALUE(Plantilla!CO347),"")</f>
        <v/>
      </c>
      <c r="CR336" s="109" t="str">
        <f>IF($C336="OK",_xlfn.NUMBERVALUE(Plantilla!CP347),"")</f>
        <v/>
      </c>
      <c r="CS336" s="110" t="str">
        <f>IF($C336="OK",_xlfn.NUMBERVALUE(Plantilla!CQ347),"")</f>
        <v/>
      </c>
      <c r="CT336" s="6" t="str">
        <f>IF($C336="OK",_xlfn.NUMBERVALUE(Plantilla!CR347),"")</f>
        <v/>
      </c>
      <c r="CU336" s="109" t="str">
        <f>IF($C336="OK",_xlfn.NUMBERVALUE(Plantilla!CS347),"")</f>
        <v/>
      </c>
      <c r="CV336" s="110" t="str">
        <f>IF($C336="OK",_xlfn.NUMBERVALUE(Plantilla!CT347),"")</f>
        <v/>
      </c>
      <c r="CW336" s="6" t="str">
        <f>IF($C336="OK",_xlfn.NUMBERVALUE(Plantilla!CU347),"")</f>
        <v/>
      </c>
      <c r="CX336" s="82" t="str">
        <f>IF($C336="OK",_xlfn.NUMBERVALUE(Plantilla!CV347),"")</f>
        <v/>
      </c>
      <c r="CY336" s="6" t="str">
        <f>IF($C336="OK",_xlfn.NUMBERVALUE(Plantilla!CW347),"")</f>
        <v/>
      </c>
      <c r="CZ336" s="82" t="str">
        <f>IF($C336="OK",_xlfn.NUMBERVALUE(Plantilla!CX347),"")</f>
        <v/>
      </c>
      <c r="DA336" s="6" t="str">
        <f>IF($C336="OK",_xlfn.NUMBERVALUE(Plantilla!CY347),"")</f>
        <v/>
      </c>
      <c r="DB336" s="109" t="str">
        <f>IF($C336="OK",_xlfn.NUMBERVALUE(Plantilla!CZ347),"")</f>
        <v/>
      </c>
      <c r="DC336" s="6" t="str">
        <f>IF($C336="OK",_xlfn.NUMBERVALUE(Plantilla!DA347),"")</f>
        <v/>
      </c>
      <c r="DD336" s="6" t="str">
        <f>IF($C336="OK",TEXT(Plantilla!DB347,"#"),"")</f>
        <v/>
      </c>
      <c r="DE336" s="6" t="str">
        <f>IF($C336="OK",_xlfn.NUMBERVALUE(Plantilla!DC347),"")</f>
        <v/>
      </c>
      <c r="DF336" s="4" t="str">
        <f>IF($C336="OK",_xlfn.NUMBERVALUE(Plantilla!DD347),"")</f>
        <v/>
      </c>
      <c r="DG336" s="6" t="str">
        <f>IF($C336="OK",_xlfn.NUMBERVALUE(Plantilla!DE347),"")</f>
        <v/>
      </c>
      <c r="DH336" s="6" t="str">
        <f>IF($C336="OK",_xlfn.NUMBERVALUE(Plantilla!DF347),"")</f>
        <v/>
      </c>
      <c r="DI336" s="6" t="str">
        <f>IF($C336="OK",_xlfn.NUMBERVALUE(Plantilla!DG347),"")</f>
        <v/>
      </c>
      <c r="DJ336" s="6" t="str">
        <f>IF($C336="OK",_xlfn.NUMBERVALUE(Plantilla!DH347),"")</f>
        <v/>
      </c>
      <c r="DK336" s="6" t="str">
        <f>IF($C336="OK",_xlfn.NUMBERVALUE(Plantilla!DI347),"")</f>
        <v/>
      </c>
      <c r="DL336" s="6" t="str">
        <f>IF($C336="OK",_xlfn.NUMBERVALUE(Plantilla!DJ347),"")</f>
        <v/>
      </c>
      <c r="DM336" s="6" t="str">
        <f>IF($C336="OK",_xlfn.NUMBERVALUE(Plantilla!DK347),"")</f>
        <v/>
      </c>
      <c r="DN336" s="6" t="str">
        <f>IF($C336="OK",_xlfn.NUMBERVALUE(Plantilla!DL347),"")</f>
        <v/>
      </c>
      <c r="DO336" s="6" t="str">
        <f>IF($C336="OK",_xlfn.NUMBERVALUE(Plantilla!DM347),"")</f>
        <v/>
      </c>
      <c r="DP336" s="6" t="str">
        <f>IF($C336="OK",_xlfn.NUMBERVALUE(Plantilla!DN347),"")</f>
        <v/>
      </c>
      <c r="DQ336" s="6" t="str">
        <f>IF($C336="OK",_xlfn.NUMBERVALUE(Plantilla!DO347),"")</f>
        <v/>
      </c>
      <c r="DR336" s="6" t="str">
        <f>IF($C336="OK",_xlfn.NUMBERVALUE(Plantilla!DP347),"")</f>
        <v/>
      </c>
      <c r="DS336" t="str">
        <f>IF($C336="OK",TEXT(Plantilla!DR347,"#"),"")</f>
        <v/>
      </c>
      <c r="DT336" s="6"/>
    </row>
    <row r="337" spans="1:124" x14ac:dyDescent="0.25">
      <c r="A337" t="str">
        <f>IF(Plantilla!$I$6="¡Perfecto!, Guarda el archivo y adjúntalo a tu interfaz de Nómina Electrónica","OK","Error")</f>
        <v>OK</v>
      </c>
      <c r="B337" t="str">
        <f>IF(Plantilla!$I$6="¡Perfecto!, Guarda el archivo y adjúntalo a tu interfaz de Nómina Electrónica",MID(Plantilla!$D$2,SEARCH("V",Plantilla!$D$2),10),"")</f>
        <v>V2.0</v>
      </c>
      <c r="C337" t="str">
        <f>Plantilla!C348</f>
        <v/>
      </c>
      <c r="D337" t="str">
        <f>IF($C337="OK",Plantilla!B348,"")</f>
        <v/>
      </c>
      <c r="E337" t="str">
        <f>IF($C337="OK",
   VLOOKUP(Plantilla!$E$4,'Tablas '!$AP$4:$AT$6,5,FALSE),
"")</f>
        <v/>
      </c>
      <c r="F337" t="str">
        <f>IF($C337="OK",TEXT(Plantilla!D348,"#"),"")</f>
        <v/>
      </c>
      <c r="G337" t="str">
        <f>IF($C337="OK",
   VLOOKUP(Plantilla!E348,'Tablas '!$B$4:$C$14,2,FALSE),
"")</f>
        <v/>
      </c>
      <c r="H337" t="str">
        <f>IF($C337="OK",TEXT(Plantilla!F348,"#"),"")</f>
        <v/>
      </c>
      <c r="I337" t="str">
        <f>IF($C337="OK",TEXT(Plantilla!G348,"#"),"")</f>
        <v/>
      </c>
      <c r="J337" t="str">
        <f>IF($C337="OK",TEXT(Plantilla!H348,"#"),"")</f>
        <v/>
      </c>
      <c r="K337" t="str">
        <f>IF($C337="OK",TEXT(Plantilla!I348,"#"),"")</f>
        <v/>
      </c>
      <c r="L337" t="str">
        <f>IF($C337="OK",TEXT(Plantilla!J348,"#"),"")</f>
        <v/>
      </c>
      <c r="M337" t="str">
        <f>IF($C337="OK",TEXT(Plantilla!K348,"#"),"")</f>
        <v/>
      </c>
      <c r="N337" t="str">
        <f>IF($C337="OK",
   CONCATENATE(YEAR(Plantilla!L348),"-",TEXT(MONTH(Plantilla!L348),"00"),"-",TEXT(DAY(Plantilla!L348),"00")),
"")</f>
        <v/>
      </c>
      <c r="O337" t="str">
        <f>IF($C337="OK",_xlfn.NUMBERVALUE(Plantilla!M348),"")</f>
        <v/>
      </c>
      <c r="P337" t="str">
        <f>IF($C337="OK",
   IF(Plantilla!N348&lt;&gt;"",
      CONCATENATE(YEAR(Plantilla!N348),"-",TEXT(MONTH(Plantilla!N348),"00"),"-",TEXT(DAY(Plantilla!N348),"00")),
   ""),
"")</f>
        <v/>
      </c>
      <c r="Q337" t="str">
        <f>IF($C337="OK",
   VLOOKUP(Plantilla!O348,'Tablas '!$E$4:$F$19,2,FALSE),
"")</f>
        <v/>
      </c>
      <c r="R337" t="str">
        <f>IF($C337="OK",
   VLOOKUP(Plantilla!P348,'Tablas '!$H$4:$I$5,2,FALSE),
"")</f>
        <v/>
      </c>
      <c r="S337" t="str">
        <f>IF($C337="OK",
   VLOOKUP(Plantilla!Q348,'Tablas '!$K$4:$L$8,2,FALSE),
"")</f>
        <v/>
      </c>
      <c r="T337" t="str">
        <f>IF($C337="OK",
   VLOOKUP(Plantilla!R348,'Tablas '!$AE$4:$AF$6,2,FALSE),
"")</f>
        <v/>
      </c>
      <c r="U337" t="str">
        <f>IF($C337="OK",
   VLOOKUP(Plantilla!S348,'Tablas '!$AE$4:$AF$6,2,FALSE),
"")</f>
        <v/>
      </c>
      <c r="V337" t="str">
        <f>IF($C337="OK",TEXT(Plantilla!T348,"#"),"")</f>
        <v/>
      </c>
      <c r="W337" s="84" t="str">
        <f>IF($C337="OK",
   VLOOKUP(Plantilla!U348,'Tablas '!$AM$4:$AN$1126,2,FALSE),
"")</f>
        <v/>
      </c>
      <c r="X337" t="str">
        <f>IF($C337="OK",TEXT(Plantilla!V348,"#"),"")</f>
        <v/>
      </c>
      <c r="Y337" t="str">
        <f>IF($C337="OK",
   CONCATENATE(YEAR(Plantilla!W348),"-",TEXT(MONTH(Plantilla!W348),"00"),"-",TEXT(DAY(Plantilla!W348),"00")),
"")</f>
        <v/>
      </c>
      <c r="Z337" t="str">
        <f>IF($C337="OK",
   CONCATENATE(YEAR(Plantilla!X348),"-",TEXT(MONTH(Plantilla!X348),"00"),"-",TEXT(DAY(Plantilla!X348),"00")),
"")</f>
        <v/>
      </c>
      <c r="AA337" t="str">
        <f>IF($C337="OK",
   TEXT(VLOOKUP(Plantilla!Y348,'Tablas '!$Q$4:$R$9,2,FALSE),"#"),
"")</f>
        <v/>
      </c>
      <c r="AB337" t="str">
        <f>IF($C337="OK",
   CONCATENATE(YEAR(Plantilla!Z348),"-",TEXT(MONTH(Plantilla!Z348),"00"),"-",TEXT(DAY(Plantilla!Z348),"00")),
"")</f>
        <v/>
      </c>
      <c r="AC337" t="str">
        <f>IF($C337="OK",
   TEXT(VLOOKUP(Plantilla!AA348,'Tablas '!$T$4:$U$13,2,FALSE),"#"),
"")</f>
        <v/>
      </c>
      <c r="AD337" t="str">
        <f>IF($C337="OK",TEXT(Plantilla!AB348,"#"),"")</f>
        <v/>
      </c>
      <c r="AE337" t="str">
        <f>IF($C337="OK",
   IF(Plantilla!AC348&lt;&gt;"",
      TEXT(VLOOKUP(Plantilla!AC348,'Tablas '!$W$4:$X$7,2,FALSE),"#"),
   ""),
"")</f>
        <v/>
      </c>
      <c r="AF337" t="str">
        <f>IF($C337="OK",TEXT(Plantilla!AD348,"#"),"")</f>
        <v/>
      </c>
      <c r="AG337" s="6" t="str">
        <f>IF($C337="OK",_xlfn.NUMBERVALUE(Plantilla!AE348),"")</f>
        <v/>
      </c>
      <c r="AH337" s="4" t="str">
        <f>IF($C337="OK",_xlfn.NUMBERVALUE(Plantilla!AF348),"")</f>
        <v/>
      </c>
      <c r="AI337" s="6" t="str">
        <f>IF($C337="OK",_xlfn.NUMBERVALUE(Plantilla!AG348),"")</f>
        <v/>
      </c>
      <c r="AJ337" s="6" t="str">
        <f>IF($C337="OK",_xlfn.NUMBERVALUE(Plantilla!AH348),"")</f>
        <v/>
      </c>
      <c r="AK337" s="6" t="str">
        <f>IF($C337="OK",_xlfn.NUMBERVALUE(Plantilla!AI348),"")</f>
        <v/>
      </c>
      <c r="AL337" s="6" t="str">
        <f>IF($C337="OK",_xlfn.NUMBERVALUE(Plantilla!AJ348),"")</f>
        <v/>
      </c>
      <c r="AM337" s="4" t="str">
        <f>IF($C337="OK",_xlfn.NUMBERVALUE(Plantilla!AK348),"")</f>
        <v/>
      </c>
      <c r="AN337" s="6" t="str">
        <f>IF($C337="OK",_xlfn.NUMBERVALUE(Plantilla!AL348),"")</f>
        <v/>
      </c>
      <c r="AO337" s="4" t="str">
        <f>IF($C337="OK",_xlfn.NUMBERVALUE(Plantilla!AM348),"")</f>
        <v/>
      </c>
      <c r="AP337" s="6" t="str">
        <f>IF($C337="OK",_xlfn.NUMBERVALUE(Plantilla!AN348),"")</f>
        <v/>
      </c>
      <c r="AQ337" s="4" t="str">
        <f>IF($C337="OK",_xlfn.NUMBERVALUE(Plantilla!AO348),"")</f>
        <v/>
      </c>
      <c r="AR337" s="6" t="str">
        <f>IF($C337="OK",_xlfn.NUMBERVALUE(Plantilla!AP348),"")</f>
        <v/>
      </c>
      <c r="AS337" s="4" t="str">
        <f>IF($C337="OK",_xlfn.NUMBERVALUE(Plantilla!AQ348),"")</f>
        <v/>
      </c>
      <c r="AT337" s="6" t="str">
        <f>IF($C337="OK",_xlfn.NUMBERVALUE(Plantilla!AR348),"")</f>
        <v/>
      </c>
      <c r="AU337" s="4" t="str">
        <f>IF($C337="OK",_xlfn.NUMBERVALUE(Plantilla!AS348),"")</f>
        <v/>
      </c>
      <c r="AV337" s="6" t="str">
        <f>IF($C337="OK",_xlfn.NUMBERVALUE(Plantilla!AT348),"")</f>
        <v/>
      </c>
      <c r="AW337" s="4" t="str">
        <f>IF($C337="OK",_xlfn.NUMBERVALUE(Plantilla!AU348),"")</f>
        <v/>
      </c>
      <c r="AX337" s="6" t="str">
        <f>IF($C337="OK",_xlfn.NUMBERVALUE(Plantilla!AV348),"")</f>
        <v/>
      </c>
      <c r="AY337" s="4" t="str">
        <f>IF($C337="OK",_xlfn.NUMBERVALUE(Plantilla!AW348),"")</f>
        <v/>
      </c>
      <c r="AZ337" s="6" t="str">
        <f>IF($C337="OK",_xlfn.NUMBERVALUE(Plantilla!AX348),"")</f>
        <v/>
      </c>
      <c r="BA337" t="str">
        <f>IF($C337="OK",_xlfn.NUMBERVALUE(Plantilla!AY348),"")</f>
        <v/>
      </c>
      <c r="BB337" t="str">
        <f>IF($C337="OK",_xlfn.NUMBERVALUE(Plantilla!AZ348),"")</f>
        <v/>
      </c>
      <c r="BC337" s="4" t="str">
        <f>IF($C337="OK",_xlfn.NUMBERVALUE(Plantilla!BA348),"")</f>
        <v/>
      </c>
      <c r="BD337" s="6" t="str">
        <f>IF($C337="OK",_xlfn.NUMBERVALUE(Plantilla!BB348),"")</f>
        <v/>
      </c>
      <c r="BE337" s="4" t="str">
        <f>IF($C337="OK",_xlfn.NUMBERVALUE(Plantilla!BC348),"")</f>
        <v/>
      </c>
      <c r="BF337" s="6" t="str">
        <f>IF($C337="OK",_xlfn.NUMBERVALUE(Plantilla!BD348),"")</f>
        <v/>
      </c>
      <c r="BG337" s="4" t="str">
        <f>IF($C337="OK",_xlfn.NUMBERVALUE(Plantilla!BE348),"")</f>
        <v/>
      </c>
      <c r="BH337" s="6" t="str">
        <f>IF($C337="OK",_xlfn.NUMBERVALUE(Plantilla!BF348),"")</f>
        <v/>
      </c>
      <c r="BI337" s="110" t="str">
        <f>IF($C337="OK",_xlfn.NUMBERVALUE(Plantilla!BG348),"")</f>
        <v/>
      </c>
      <c r="BJ337" s="6" t="str">
        <f>IF($C337="OK",_xlfn.NUMBERVALUE(Plantilla!BH348),"")</f>
        <v/>
      </c>
      <c r="BK337" s="109" t="str">
        <f>IF($C337="OK",_xlfn.NUMBERVALUE(Plantilla!BI348),"")</f>
        <v/>
      </c>
      <c r="BL337" s="6" t="str">
        <f>IF($C337="OK",
   IF(Plantilla!BJ348&lt;&gt;"",
      TEXT(VLOOKUP(Plantilla!BJ348,'Tablas '!$Z$4:$AA$6,2,FALSE),"#"),
   ""),
"")</f>
        <v/>
      </c>
      <c r="BM337" s="4" t="str">
        <f>IF($C337="OK",_xlfn.NUMBERVALUE(Plantilla!BK348),"")</f>
        <v/>
      </c>
      <c r="BN337" s="4" t="str">
        <f>IF($C337="OK",_xlfn.NUMBERVALUE(Plantilla!BL348),"")</f>
        <v/>
      </c>
      <c r="BO337" s="6" t="str">
        <f>IF($C337="OK",_xlfn.NUMBERVALUE(Plantilla!BM348),"")</f>
        <v/>
      </c>
      <c r="BP337" s="4" t="str">
        <f>IF($C337="OK",_xlfn.NUMBERVALUE(Plantilla!BN348),"")</f>
        <v/>
      </c>
      <c r="BQ337" s="6" t="str">
        <f>IF($C337="OK",_xlfn.NUMBERVALUE(Plantilla!BO348),"")</f>
        <v/>
      </c>
      <c r="BR337" s="4" t="str">
        <f>IF($C337="OK",_xlfn.NUMBERVALUE(Plantilla!BP348),"")</f>
        <v/>
      </c>
      <c r="BS337" s="6" t="str">
        <f>IF($C337="OK",_xlfn.NUMBERVALUE(Plantilla!BQ348),"")</f>
        <v/>
      </c>
      <c r="BT337" s="4" t="str">
        <f>IF($C337="OK",_xlfn.NUMBERVALUE(Plantilla!BR348),"")</f>
        <v/>
      </c>
      <c r="BU337" s="6" t="str">
        <f>IF($C337="OK",_xlfn.NUMBERVALUE(Plantilla!BS348),"")</f>
        <v/>
      </c>
      <c r="BV337" s="6" t="str">
        <f>IF($C337="OK",_xlfn.NUMBERVALUE(Plantilla!BT348),"")</f>
        <v/>
      </c>
      <c r="BW337" s="6" t="str">
        <f>IF($C337="OK",_xlfn.NUMBERVALUE(Plantilla!BU348),"")</f>
        <v/>
      </c>
      <c r="BX337" s="6" t="str">
        <f>IF($C337="OK",_xlfn.NUMBERVALUE(Plantilla!BV348),"")</f>
        <v/>
      </c>
      <c r="BY337" s="6" t="str">
        <f>IF($C337="OK",_xlfn.NUMBERVALUE(Plantilla!BW348),"")</f>
        <v/>
      </c>
      <c r="BZ337" s="6" t="str">
        <f>IF($C337="OK",_xlfn.NUMBERVALUE(Plantilla!BX348),"")</f>
        <v/>
      </c>
      <c r="CA337" s="6" t="str">
        <f>IF($C337="OK",_xlfn.NUMBERVALUE(Plantilla!BY348),"")</f>
        <v/>
      </c>
      <c r="CB337" s="6" t="str">
        <f>IF($C337="OK",_xlfn.NUMBERVALUE(Plantilla!BZ348),"")</f>
        <v/>
      </c>
      <c r="CC337" s="6" t="str">
        <f>IF($C337="OK",_xlfn.NUMBERVALUE(Plantilla!CA348),"")</f>
        <v/>
      </c>
      <c r="CD337" s="6" t="str">
        <f>IF($C337="OK",_xlfn.NUMBERVALUE(Plantilla!CB348),"")</f>
        <v/>
      </c>
      <c r="CE337" s="6" t="str">
        <f>IF($C337="OK",_xlfn.NUMBERVALUE(Plantilla!CC348),"")</f>
        <v/>
      </c>
      <c r="CF337" s="4" t="str">
        <f>IF($C337="OK",_xlfn.NUMBERVALUE(Plantilla!CD348),"")</f>
        <v/>
      </c>
      <c r="CG337" s="6" t="str">
        <f>IF($C337="OK",_xlfn.NUMBERVALUE(Plantilla!CE348),"")</f>
        <v/>
      </c>
      <c r="CH337" s="6" t="str">
        <f>IF($C337="OK",_xlfn.NUMBERVALUE(Plantilla!CF348),"")</f>
        <v/>
      </c>
      <c r="CI337" s="6" t="str">
        <f>IF($C337="OK",_xlfn.NUMBERVALUE(Plantilla!CG348),"")</f>
        <v/>
      </c>
      <c r="CJ337" s="6" t="str">
        <f>IF($C337="OK",_xlfn.NUMBERVALUE(Plantilla!CH348),"")</f>
        <v/>
      </c>
      <c r="CK337" s="6" t="str">
        <f>IF($C337="OK",_xlfn.NUMBERVALUE(Plantilla!CI348),"")</f>
        <v/>
      </c>
      <c r="CL337" s="6" t="str">
        <f>IF($C337="OK",_xlfn.NUMBERVALUE(Plantilla!CJ348),"")</f>
        <v/>
      </c>
      <c r="CM337" t="str">
        <f>IF($C337="OK",TEXT(Plantilla!CK348,"#"),"")</f>
        <v/>
      </c>
      <c r="CN337" s="6" t="str">
        <f>IF($C337="OK",_xlfn.NUMBERVALUE(Plantilla!CL348),"")</f>
        <v/>
      </c>
      <c r="CO337" s="6" t="str">
        <f>IF($C337="OK",_xlfn.NUMBERVALUE(Plantilla!CM348),"")</f>
        <v/>
      </c>
      <c r="CP337" s="110" t="str">
        <f>IF($C337="OK",_xlfn.NUMBERVALUE(Plantilla!CN348),"")</f>
        <v/>
      </c>
      <c r="CQ337" s="6" t="str">
        <f>IF($C337="OK",_xlfn.NUMBERVALUE(Plantilla!CO348),"")</f>
        <v/>
      </c>
      <c r="CR337" s="109" t="str">
        <f>IF($C337="OK",_xlfn.NUMBERVALUE(Plantilla!CP348),"")</f>
        <v/>
      </c>
      <c r="CS337" s="110" t="str">
        <f>IF($C337="OK",_xlfn.NUMBERVALUE(Plantilla!CQ348),"")</f>
        <v/>
      </c>
      <c r="CT337" s="6" t="str">
        <f>IF($C337="OK",_xlfn.NUMBERVALUE(Plantilla!CR348),"")</f>
        <v/>
      </c>
      <c r="CU337" s="109" t="str">
        <f>IF($C337="OK",_xlfn.NUMBERVALUE(Plantilla!CS348),"")</f>
        <v/>
      </c>
      <c r="CV337" s="110" t="str">
        <f>IF($C337="OK",_xlfn.NUMBERVALUE(Plantilla!CT348),"")</f>
        <v/>
      </c>
      <c r="CW337" s="6" t="str">
        <f>IF($C337="OK",_xlfn.NUMBERVALUE(Plantilla!CU348),"")</f>
        <v/>
      </c>
      <c r="CX337" s="82" t="str">
        <f>IF($C337="OK",_xlfn.NUMBERVALUE(Plantilla!CV348),"")</f>
        <v/>
      </c>
      <c r="CY337" s="6" t="str">
        <f>IF($C337="OK",_xlfn.NUMBERVALUE(Plantilla!CW348),"")</f>
        <v/>
      </c>
      <c r="CZ337" s="82" t="str">
        <f>IF($C337="OK",_xlfn.NUMBERVALUE(Plantilla!CX348),"")</f>
        <v/>
      </c>
      <c r="DA337" s="6" t="str">
        <f>IF($C337="OK",_xlfn.NUMBERVALUE(Plantilla!CY348),"")</f>
        <v/>
      </c>
      <c r="DB337" s="109" t="str">
        <f>IF($C337="OK",_xlfn.NUMBERVALUE(Plantilla!CZ348),"")</f>
        <v/>
      </c>
      <c r="DC337" s="6" t="str">
        <f>IF($C337="OK",_xlfn.NUMBERVALUE(Plantilla!DA348),"")</f>
        <v/>
      </c>
      <c r="DD337" s="6" t="str">
        <f>IF($C337="OK",TEXT(Plantilla!DB348,"#"),"")</f>
        <v/>
      </c>
      <c r="DE337" s="6" t="str">
        <f>IF($C337="OK",_xlfn.NUMBERVALUE(Plantilla!DC348),"")</f>
        <v/>
      </c>
      <c r="DF337" s="4" t="str">
        <f>IF($C337="OK",_xlfn.NUMBERVALUE(Plantilla!DD348),"")</f>
        <v/>
      </c>
      <c r="DG337" s="6" t="str">
        <f>IF($C337="OK",_xlfn.NUMBERVALUE(Plantilla!DE348),"")</f>
        <v/>
      </c>
      <c r="DH337" s="6" t="str">
        <f>IF($C337="OK",_xlfn.NUMBERVALUE(Plantilla!DF348),"")</f>
        <v/>
      </c>
      <c r="DI337" s="6" t="str">
        <f>IF($C337="OK",_xlfn.NUMBERVALUE(Plantilla!DG348),"")</f>
        <v/>
      </c>
      <c r="DJ337" s="6" t="str">
        <f>IF($C337="OK",_xlfn.NUMBERVALUE(Plantilla!DH348),"")</f>
        <v/>
      </c>
      <c r="DK337" s="6" t="str">
        <f>IF($C337="OK",_xlfn.NUMBERVALUE(Plantilla!DI348),"")</f>
        <v/>
      </c>
      <c r="DL337" s="6" t="str">
        <f>IF($C337="OK",_xlfn.NUMBERVALUE(Plantilla!DJ348),"")</f>
        <v/>
      </c>
      <c r="DM337" s="6" t="str">
        <f>IF($C337="OK",_xlfn.NUMBERVALUE(Plantilla!DK348),"")</f>
        <v/>
      </c>
      <c r="DN337" s="6" t="str">
        <f>IF($C337="OK",_xlfn.NUMBERVALUE(Plantilla!DL348),"")</f>
        <v/>
      </c>
      <c r="DO337" s="6" t="str">
        <f>IF($C337="OK",_xlfn.NUMBERVALUE(Plantilla!DM348),"")</f>
        <v/>
      </c>
      <c r="DP337" s="6" t="str">
        <f>IF($C337="OK",_xlfn.NUMBERVALUE(Plantilla!DN348),"")</f>
        <v/>
      </c>
      <c r="DQ337" s="6" t="str">
        <f>IF($C337="OK",_xlfn.NUMBERVALUE(Plantilla!DO348),"")</f>
        <v/>
      </c>
      <c r="DR337" s="6" t="str">
        <f>IF($C337="OK",_xlfn.NUMBERVALUE(Plantilla!DP348),"")</f>
        <v/>
      </c>
      <c r="DS337" t="str">
        <f>IF($C337="OK",TEXT(Plantilla!DR348,"#"),"")</f>
        <v/>
      </c>
      <c r="DT337" s="6"/>
    </row>
    <row r="338" spans="1:124" x14ac:dyDescent="0.25">
      <c r="A338" t="str">
        <f>IF(Plantilla!$I$6="¡Perfecto!, Guarda el archivo y adjúntalo a tu interfaz de Nómina Electrónica","OK","Error")</f>
        <v>OK</v>
      </c>
      <c r="B338" t="str">
        <f>IF(Plantilla!$I$6="¡Perfecto!, Guarda el archivo y adjúntalo a tu interfaz de Nómina Electrónica",MID(Plantilla!$D$2,SEARCH("V",Plantilla!$D$2),10),"")</f>
        <v>V2.0</v>
      </c>
      <c r="C338" t="str">
        <f>Plantilla!C349</f>
        <v/>
      </c>
      <c r="D338" t="str">
        <f>IF($C338="OK",Plantilla!B349,"")</f>
        <v/>
      </c>
      <c r="E338" t="str">
        <f>IF($C338="OK",
   VLOOKUP(Plantilla!$E$4,'Tablas '!$AP$4:$AT$6,5,FALSE),
"")</f>
        <v/>
      </c>
      <c r="F338" t="str">
        <f>IF($C338="OK",TEXT(Plantilla!D349,"#"),"")</f>
        <v/>
      </c>
      <c r="G338" t="str">
        <f>IF($C338="OK",
   VLOOKUP(Plantilla!E349,'Tablas '!$B$4:$C$14,2,FALSE),
"")</f>
        <v/>
      </c>
      <c r="H338" t="str">
        <f>IF($C338="OK",TEXT(Plantilla!F349,"#"),"")</f>
        <v/>
      </c>
      <c r="I338" t="str">
        <f>IF($C338="OK",TEXT(Plantilla!G349,"#"),"")</f>
        <v/>
      </c>
      <c r="J338" t="str">
        <f>IF($C338="OK",TEXT(Plantilla!H349,"#"),"")</f>
        <v/>
      </c>
      <c r="K338" t="str">
        <f>IF($C338="OK",TEXT(Plantilla!I349,"#"),"")</f>
        <v/>
      </c>
      <c r="L338" t="str">
        <f>IF($C338="OK",TEXT(Plantilla!J349,"#"),"")</f>
        <v/>
      </c>
      <c r="M338" t="str">
        <f>IF($C338="OK",TEXT(Plantilla!K349,"#"),"")</f>
        <v/>
      </c>
      <c r="N338" t="str">
        <f>IF($C338="OK",
   CONCATENATE(YEAR(Plantilla!L349),"-",TEXT(MONTH(Plantilla!L349),"00"),"-",TEXT(DAY(Plantilla!L349),"00")),
"")</f>
        <v/>
      </c>
      <c r="O338" t="str">
        <f>IF($C338="OK",_xlfn.NUMBERVALUE(Plantilla!M349),"")</f>
        <v/>
      </c>
      <c r="P338" t="str">
        <f>IF($C338="OK",
   IF(Plantilla!N349&lt;&gt;"",
      CONCATENATE(YEAR(Plantilla!N349),"-",TEXT(MONTH(Plantilla!N349),"00"),"-",TEXT(DAY(Plantilla!N349),"00")),
   ""),
"")</f>
        <v/>
      </c>
      <c r="Q338" t="str">
        <f>IF($C338="OK",
   VLOOKUP(Plantilla!O349,'Tablas '!$E$4:$F$19,2,FALSE),
"")</f>
        <v/>
      </c>
      <c r="R338" t="str">
        <f>IF($C338="OK",
   VLOOKUP(Plantilla!P349,'Tablas '!$H$4:$I$5,2,FALSE),
"")</f>
        <v/>
      </c>
      <c r="S338" t="str">
        <f>IF($C338="OK",
   VLOOKUP(Plantilla!Q349,'Tablas '!$K$4:$L$8,2,FALSE),
"")</f>
        <v/>
      </c>
      <c r="T338" t="str">
        <f>IF($C338="OK",
   VLOOKUP(Plantilla!R349,'Tablas '!$AE$4:$AF$6,2,FALSE),
"")</f>
        <v/>
      </c>
      <c r="U338" t="str">
        <f>IF($C338="OK",
   VLOOKUP(Plantilla!S349,'Tablas '!$AE$4:$AF$6,2,FALSE),
"")</f>
        <v/>
      </c>
      <c r="V338" t="str">
        <f>IF($C338="OK",TEXT(Plantilla!T349,"#"),"")</f>
        <v/>
      </c>
      <c r="W338" s="84" t="str">
        <f>IF($C338="OK",
   VLOOKUP(Plantilla!U349,'Tablas '!$AM$4:$AN$1126,2,FALSE),
"")</f>
        <v/>
      </c>
      <c r="X338" t="str">
        <f>IF($C338="OK",TEXT(Plantilla!V349,"#"),"")</f>
        <v/>
      </c>
      <c r="Y338" t="str">
        <f>IF($C338="OK",
   CONCATENATE(YEAR(Plantilla!W349),"-",TEXT(MONTH(Plantilla!W349),"00"),"-",TEXT(DAY(Plantilla!W349),"00")),
"")</f>
        <v/>
      </c>
      <c r="Z338" t="str">
        <f>IF($C338="OK",
   CONCATENATE(YEAR(Plantilla!X349),"-",TEXT(MONTH(Plantilla!X349),"00"),"-",TEXT(DAY(Plantilla!X349),"00")),
"")</f>
        <v/>
      </c>
      <c r="AA338" t="str">
        <f>IF($C338="OK",
   TEXT(VLOOKUP(Plantilla!Y349,'Tablas '!$Q$4:$R$9,2,FALSE),"#"),
"")</f>
        <v/>
      </c>
      <c r="AB338" t="str">
        <f>IF($C338="OK",
   CONCATENATE(YEAR(Plantilla!Z349),"-",TEXT(MONTH(Plantilla!Z349),"00"),"-",TEXT(DAY(Plantilla!Z349),"00")),
"")</f>
        <v/>
      </c>
      <c r="AC338" t="str">
        <f>IF($C338="OK",
   TEXT(VLOOKUP(Plantilla!AA349,'Tablas '!$T$4:$U$13,2,FALSE),"#"),
"")</f>
        <v/>
      </c>
      <c r="AD338" t="str">
        <f>IF($C338="OK",TEXT(Plantilla!AB349,"#"),"")</f>
        <v/>
      </c>
      <c r="AE338" t="str">
        <f>IF($C338="OK",
   IF(Plantilla!AC349&lt;&gt;"",
      TEXT(VLOOKUP(Plantilla!AC349,'Tablas '!$W$4:$X$7,2,FALSE),"#"),
   ""),
"")</f>
        <v/>
      </c>
      <c r="AF338" t="str">
        <f>IF($C338="OK",TEXT(Plantilla!AD349,"#"),"")</f>
        <v/>
      </c>
      <c r="AG338" s="6" t="str">
        <f>IF($C338="OK",_xlfn.NUMBERVALUE(Plantilla!AE349),"")</f>
        <v/>
      </c>
      <c r="AH338" s="4" t="str">
        <f>IF($C338="OK",_xlfn.NUMBERVALUE(Plantilla!AF349),"")</f>
        <v/>
      </c>
      <c r="AI338" s="6" t="str">
        <f>IF($C338="OK",_xlfn.NUMBERVALUE(Plantilla!AG349),"")</f>
        <v/>
      </c>
      <c r="AJ338" s="6" t="str">
        <f>IF($C338="OK",_xlfn.NUMBERVALUE(Plantilla!AH349),"")</f>
        <v/>
      </c>
      <c r="AK338" s="6" t="str">
        <f>IF($C338="OK",_xlfn.NUMBERVALUE(Plantilla!AI349),"")</f>
        <v/>
      </c>
      <c r="AL338" s="6" t="str">
        <f>IF($C338="OK",_xlfn.NUMBERVALUE(Plantilla!AJ349),"")</f>
        <v/>
      </c>
      <c r="AM338" s="4" t="str">
        <f>IF($C338="OK",_xlfn.NUMBERVALUE(Plantilla!AK349),"")</f>
        <v/>
      </c>
      <c r="AN338" s="6" t="str">
        <f>IF($C338="OK",_xlfn.NUMBERVALUE(Plantilla!AL349),"")</f>
        <v/>
      </c>
      <c r="AO338" s="4" t="str">
        <f>IF($C338="OK",_xlfn.NUMBERVALUE(Plantilla!AM349),"")</f>
        <v/>
      </c>
      <c r="AP338" s="6" t="str">
        <f>IF($C338="OK",_xlfn.NUMBERVALUE(Plantilla!AN349),"")</f>
        <v/>
      </c>
      <c r="AQ338" s="4" t="str">
        <f>IF($C338="OK",_xlfn.NUMBERVALUE(Plantilla!AO349),"")</f>
        <v/>
      </c>
      <c r="AR338" s="6" t="str">
        <f>IF($C338="OK",_xlfn.NUMBERVALUE(Plantilla!AP349),"")</f>
        <v/>
      </c>
      <c r="AS338" s="4" t="str">
        <f>IF($C338="OK",_xlfn.NUMBERVALUE(Plantilla!AQ349),"")</f>
        <v/>
      </c>
      <c r="AT338" s="6" t="str">
        <f>IF($C338="OK",_xlfn.NUMBERVALUE(Plantilla!AR349),"")</f>
        <v/>
      </c>
      <c r="AU338" s="4" t="str">
        <f>IF($C338="OK",_xlfn.NUMBERVALUE(Plantilla!AS349),"")</f>
        <v/>
      </c>
      <c r="AV338" s="6" t="str">
        <f>IF($C338="OK",_xlfn.NUMBERVALUE(Plantilla!AT349),"")</f>
        <v/>
      </c>
      <c r="AW338" s="4" t="str">
        <f>IF($C338="OK",_xlfn.NUMBERVALUE(Plantilla!AU349),"")</f>
        <v/>
      </c>
      <c r="AX338" s="6" t="str">
        <f>IF($C338="OK",_xlfn.NUMBERVALUE(Plantilla!AV349),"")</f>
        <v/>
      </c>
      <c r="AY338" s="4" t="str">
        <f>IF($C338="OK",_xlfn.NUMBERVALUE(Plantilla!AW349),"")</f>
        <v/>
      </c>
      <c r="AZ338" s="6" t="str">
        <f>IF($C338="OK",_xlfn.NUMBERVALUE(Plantilla!AX349),"")</f>
        <v/>
      </c>
      <c r="BA338" t="str">
        <f>IF($C338="OK",_xlfn.NUMBERVALUE(Plantilla!AY349),"")</f>
        <v/>
      </c>
      <c r="BB338" t="str">
        <f>IF($C338="OK",_xlfn.NUMBERVALUE(Plantilla!AZ349),"")</f>
        <v/>
      </c>
      <c r="BC338" s="4" t="str">
        <f>IF($C338="OK",_xlfn.NUMBERVALUE(Plantilla!BA349),"")</f>
        <v/>
      </c>
      <c r="BD338" s="6" t="str">
        <f>IF($C338="OK",_xlfn.NUMBERVALUE(Plantilla!BB349),"")</f>
        <v/>
      </c>
      <c r="BE338" s="4" t="str">
        <f>IF($C338="OK",_xlfn.NUMBERVALUE(Plantilla!BC349),"")</f>
        <v/>
      </c>
      <c r="BF338" s="6" t="str">
        <f>IF($C338="OK",_xlfn.NUMBERVALUE(Plantilla!BD349),"")</f>
        <v/>
      </c>
      <c r="BG338" s="4" t="str">
        <f>IF($C338="OK",_xlfn.NUMBERVALUE(Plantilla!BE349),"")</f>
        <v/>
      </c>
      <c r="BH338" s="6" t="str">
        <f>IF($C338="OK",_xlfn.NUMBERVALUE(Plantilla!BF349),"")</f>
        <v/>
      </c>
      <c r="BI338" s="110" t="str">
        <f>IF($C338="OK",_xlfn.NUMBERVALUE(Plantilla!BG349),"")</f>
        <v/>
      </c>
      <c r="BJ338" s="6" t="str">
        <f>IF($C338="OK",_xlfn.NUMBERVALUE(Plantilla!BH349),"")</f>
        <v/>
      </c>
      <c r="BK338" s="109" t="str">
        <f>IF($C338="OK",_xlfn.NUMBERVALUE(Plantilla!BI349),"")</f>
        <v/>
      </c>
      <c r="BL338" s="6" t="str">
        <f>IF($C338="OK",
   IF(Plantilla!BJ349&lt;&gt;"",
      TEXT(VLOOKUP(Plantilla!BJ349,'Tablas '!$Z$4:$AA$6,2,FALSE),"#"),
   ""),
"")</f>
        <v/>
      </c>
      <c r="BM338" s="4" t="str">
        <f>IF($C338="OK",_xlfn.NUMBERVALUE(Plantilla!BK349),"")</f>
        <v/>
      </c>
      <c r="BN338" s="4" t="str">
        <f>IF($C338="OK",_xlfn.NUMBERVALUE(Plantilla!BL349),"")</f>
        <v/>
      </c>
      <c r="BO338" s="6" t="str">
        <f>IF($C338="OK",_xlfn.NUMBERVALUE(Plantilla!BM349),"")</f>
        <v/>
      </c>
      <c r="BP338" s="4" t="str">
        <f>IF($C338="OK",_xlfn.NUMBERVALUE(Plantilla!BN349),"")</f>
        <v/>
      </c>
      <c r="BQ338" s="6" t="str">
        <f>IF($C338="OK",_xlfn.NUMBERVALUE(Plantilla!BO349),"")</f>
        <v/>
      </c>
      <c r="BR338" s="4" t="str">
        <f>IF($C338="OK",_xlfn.NUMBERVALUE(Plantilla!BP349),"")</f>
        <v/>
      </c>
      <c r="BS338" s="6" t="str">
        <f>IF($C338="OK",_xlfn.NUMBERVALUE(Plantilla!BQ349),"")</f>
        <v/>
      </c>
      <c r="BT338" s="4" t="str">
        <f>IF($C338="OK",_xlfn.NUMBERVALUE(Plantilla!BR349),"")</f>
        <v/>
      </c>
      <c r="BU338" s="6" t="str">
        <f>IF($C338="OK",_xlfn.NUMBERVALUE(Plantilla!BS349),"")</f>
        <v/>
      </c>
      <c r="BV338" s="6" t="str">
        <f>IF($C338="OK",_xlfn.NUMBERVALUE(Plantilla!BT349),"")</f>
        <v/>
      </c>
      <c r="BW338" s="6" t="str">
        <f>IF($C338="OK",_xlfn.NUMBERVALUE(Plantilla!BU349),"")</f>
        <v/>
      </c>
      <c r="BX338" s="6" t="str">
        <f>IF($C338="OK",_xlfn.NUMBERVALUE(Plantilla!BV349),"")</f>
        <v/>
      </c>
      <c r="BY338" s="6" t="str">
        <f>IF($C338="OK",_xlfn.NUMBERVALUE(Plantilla!BW349),"")</f>
        <v/>
      </c>
      <c r="BZ338" s="6" t="str">
        <f>IF($C338="OK",_xlfn.NUMBERVALUE(Plantilla!BX349),"")</f>
        <v/>
      </c>
      <c r="CA338" s="6" t="str">
        <f>IF($C338="OK",_xlfn.NUMBERVALUE(Plantilla!BY349),"")</f>
        <v/>
      </c>
      <c r="CB338" s="6" t="str">
        <f>IF($C338="OK",_xlfn.NUMBERVALUE(Plantilla!BZ349),"")</f>
        <v/>
      </c>
      <c r="CC338" s="6" t="str">
        <f>IF($C338="OK",_xlfn.NUMBERVALUE(Plantilla!CA349),"")</f>
        <v/>
      </c>
      <c r="CD338" s="6" t="str">
        <f>IF($C338="OK",_xlfn.NUMBERVALUE(Plantilla!CB349),"")</f>
        <v/>
      </c>
      <c r="CE338" s="6" t="str">
        <f>IF($C338="OK",_xlfn.NUMBERVALUE(Plantilla!CC349),"")</f>
        <v/>
      </c>
      <c r="CF338" s="4" t="str">
        <f>IF($C338="OK",_xlfn.NUMBERVALUE(Plantilla!CD349),"")</f>
        <v/>
      </c>
      <c r="CG338" s="6" t="str">
        <f>IF($C338="OK",_xlfn.NUMBERVALUE(Plantilla!CE349),"")</f>
        <v/>
      </c>
      <c r="CH338" s="6" t="str">
        <f>IF($C338="OK",_xlfn.NUMBERVALUE(Plantilla!CF349),"")</f>
        <v/>
      </c>
      <c r="CI338" s="6" t="str">
        <f>IF($C338="OK",_xlfn.NUMBERVALUE(Plantilla!CG349),"")</f>
        <v/>
      </c>
      <c r="CJ338" s="6" t="str">
        <f>IF($C338="OK",_xlfn.NUMBERVALUE(Plantilla!CH349),"")</f>
        <v/>
      </c>
      <c r="CK338" s="6" t="str">
        <f>IF($C338="OK",_xlfn.NUMBERVALUE(Plantilla!CI349),"")</f>
        <v/>
      </c>
      <c r="CL338" s="6" t="str">
        <f>IF($C338="OK",_xlfn.NUMBERVALUE(Plantilla!CJ349),"")</f>
        <v/>
      </c>
      <c r="CM338" t="str">
        <f>IF($C338="OK",TEXT(Plantilla!CK349,"#"),"")</f>
        <v/>
      </c>
      <c r="CN338" s="6" t="str">
        <f>IF($C338="OK",_xlfn.NUMBERVALUE(Plantilla!CL349),"")</f>
        <v/>
      </c>
      <c r="CO338" s="6" t="str">
        <f>IF($C338="OK",_xlfn.NUMBERVALUE(Plantilla!CM349),"")</f>
        <v/>
      </c>
      <c r="CP338" s="110" t="str">
        <f>IF($C338="OK",_xlfn.NUMBERVALUE(Plantilla!CN349),"")</f>
        <v/>
      </c>
      <c r="CQ338" s="6" t="str">
        <f>IF($C338="OK",_xlfn.NUMBERVALUE(Plantilla!CO349),"")</f>
        <v/>
      </c>
      <c r="CR338" s="109" t="str">
        <f>IF($C338="OK",_xlfn.NUMBERVALUE(Plantilla!CP349),"")</f>
        <v/>
      </c>
      <c r="CS338" s="110" t="str">
        <f>IF($C338="OK",_xlfn.NUMBERVALUE(Plantilla!CQ349),"")</f>
        <v/>
      </c>
      <c r="CT338" s="6" t="str">
        <f>IF($C338="OK",_xlfn.NUMBERVALUE(Plantilla!CR349),"")</f>
        <v/>
      </c>
      <c r="CU338" s="109" t="str">
        <f>IF($C338="OK",_xlfn.NUMBERVALUE(Plantilla!CS349),"")</f>
        <v/>
      </c>
      <c r="CV338" s="110" t="str">
        <f>IF($C338="OK",_xlfn.NUMBERVALUE(Plantilla!CT349),"")</f>
        <v/>
      </c>
      <c r="CW338" s="6" t="str">
        <f>IF($C338="OK",_xlfn.NUMBERVALUE(Plantilla!CU349),"")</f>
        <v/>
      </c>
      <c r="CX338" s="82" t="str">
        <f>IF($C338="OK",_xlfn.NUMBERVALUE(Plantilla!CV349),"")</f>
        <v/>
      </c>
      <c r="CY338" s="6" t="str">
        <f>IF($C338="OK",_xlfn.NUMBERVALUE(Plantilla!CW349),"")</f>
        <v/>
      </c>
      <c r="CZ338" s="82" t="str">
        <f>IF($C338="OK",_xlfn.NUMBERVALUE(Plantilla!CX349),"")</f>
        <v/>
      </c>
      <c r="DA338" s="6" t="str">
        <f>IF($C338="OK",_xlfn.NUMBERVALUE(Plantilla!CY349),"")</f>
        <v/>
      </c>
      <c r="DB338" s="109" t="str">
        <f>IF($C338="OK",_xlfn.NUMBERVALUE(Plantilla!CZ349),"")</f>
        <v/>
      </c>
      <c r="DC338" s="6" t="str">
        <f>IF($C338="OK",_xlfn.NUMBERVALUE(Plantilla!DA349),"")</f>
        <v/>
      </c>
      <c r="DD338" s="6" t="str">
        <f>IF($C338="OK",TEXT(Plantilla!DB349,"#"),"")</f>
        <v/>
      </c>
      <c r="DE338" s="6" t="str">
        <f>IF($C338="OK",_xlfn.NUMBERVALUE(Plantilla!DC349),"")</f>
        <v/>
      </c>
      <c r="DF338" s="4" t="str">
        <f>IF($C338="OK",_xlfn.NUMBERVALUE(Plantilla!DD349),"")</f>
        <v/>
      </c>
      <c r="DG338" s="6" t="str">
        <f>IF($C338="OK",_xlfn.NUMBERVALUE(Plantilla!DE349),"")</f>
        <v/>
      </c>
      <c r="DH338" s="6" t="str">
        <f>IF($C338="OK",_xlfn.NUMBERVALUE(Plantilla!DF349),"")</f>
        <v/>
      </c>
      <c r="DI338" s="6" t="str">
        <f>IF($C338="OK",_xlfn.NUMBERVALUE(Plantilla!DG349),"")</f>
        <v/>
      </c>
      <c r="DJ338" s="6" t="str">
        <f>IF($C338="OK",_xlfn.NUMBERVALUE(Plantilla!DH349),"")</f>
        <v/>
      </c>
      <c r="DK338" s="6" t="str">
        <f>IF($C338="OK",_xlfn.NUMBERVALUE(Plantilla!DI349),"")</f>
        <v/>
      </c>
      <c r="DL338" s="6" t="str">
        <f>IF($C338="OK",_xlfn.NUMBERVALUE(Plantilla!DJ349),"")</f>
        <v/>
      </c>
      <c r="DM338" s="6" t="str">
        <f>IF($C338="OK",_xlfn.NUMBERVALUE(Plantilla!DK349),"")</f>
        <v/>
      </c>
      <c r="DN338" s="6" t="str">
        <f>IF($C338="OK",_xlfn.NUMBERVALUE(Plantilla!DL349),"")</f>
        <v/>
      </c>
      <c r="DO338" s="6" t="str">
        <f>IF($C338="OK",_xlfn.NUMBERVALUE(Plantilla!DM349),"")</f>
        <v/>
      </c>
      <c r="DP338" s="6" t="str">
        <f>IF($C338="OK",_xlfn.NUMBERVALUE(Plantilla!DN349),"")</f>
        <v/>
      </c>
      <c r="DQ338" s="6" t="str">
        <f>IF($C338="OK",_xlfn.NUMBERVALUE(Plantilla!DO349),"")</f>
        <v/>
      </c>
      <c r="DR338" s="6" t="str">
        <f>IF($C338="OK",_xlfn.NUMBERVALUE(Plantilla!DP349),"")</f>
        <v/>
      </c>
      <c r="DS338" t="str">
        <f>IF($C338="OK",TEXT(Plantilla!DR349,"#"),"")</f>
        <v/>
      </c>
      <c r="DT338" s="6"/>
    </row>
    <row r="339" spans="1:124" x14ac:dyDescent="0.25">
      <c r="A339" t="str">
        <f>IF(Plantilla!$I$6="¡Perfecto!, Guarda el archivo y adjúntalo a tu interfaz de Nómina Electrónica","OK","Error")</f>
        <v>OK</v>
      </c>
      <c r="B339" t="str">
        <f>IF(Plantilla!$I$6="¡Perfecto!, Guarda el archivo y adjúntalo a tu interfaz de Nómina Electrónica",MID(Plantilla!$D$2,SEARCH("V",Plantilla!$D$2),10),"")</f>
        <v>V2.0</v>
      </c>
      <c r="C339" t="str">
        <f>Plantilla!C350</f>
        <v/>
      </c>
      <c r="D339" t="str">
        <f>IF($C339="OK",Plantilla!B350,"")</f>
        <v/>
      </c>
      <c r="E339" t="str">
        <f>IF($C339="OK",
   VLOOKUP(Plantilla!$E$4,'Tablas '!$AP$4:$AT$6,5,FALSE),
"")</f>
        <v/>
      </c>
      <c r="F339" t="str">
        <f>IF($C339="OK",TEXT(Plantilla!D350,"#"),"")</f>
        <v/>
      </c>
      <c r="G339" t="str">
        <f>IF($C339="OK",
   VLOOKUP(Plantilla!E350,'Tablas '!$B$4:$C$14,2,FALSE),
"")</f>
        <v/>
      </c>
      <c r="H339" t="str">
        <f>IF($C339="OK",TEXT(Plantilla!F350,"#"),"")</f>
        <v/>
      </c>
      <c r="I339" t="str">
        <f>IF($C339="OK",TEXT(Plantilla!G350,"#"),"")</f>
        <v/>
      </c>
      <c r="J339" t="str">
        <f>IF($C339="OK",TEXT(Plantilla!H350,"#"),"")</f>
        <v/>
      </c>
      <c r="K339" t="str">
        <f>IF($C339="OK",TEXT(Plantilla!I350,"#"),"")</f>
        <v/>
      </c>
      <c r="L339" t="str">
        <f>IF($C339="OK",TEXT(Plantilla!J350,"#"),"")</f>
        <v/>
      </c>
      <c r="M339" t="str">
        <f>IF($C339="OK",TEXT(Plantilla!K350,"#"),"")</f>
        <v/>
      </c>
      <c r="N339" t="str">
        <f>IF($C339="OK",
   CONCATENATE(YEAR(Plantilla!L350),"-",TEXT(MONTH(Plantilla!L350),"00"),"-",TEXT(DAY(Plantilla!L350),"00")),
"")</f>
        <v/>
      </c>
      <c r="O339" t="str">
        <f>IF($C339="OK",_xlfn.NUMBERVALUE(Plantilla!M350),"")</f>
        <v/>
      </c>
      <c r="P339" t="str">
        <f>IF($C339="OK",
   IF(Plantilla!N350&lt;&gt;"",
      CONCATENATE(YEAR(Plantilla!N350),"-",TEXT(MONTH(Plantilla!N350),"00"),"-",TEXT(DAY(Plantilla!N350),"00")),
   ""),
"")</f>
        <v/>
      </c>
      <c r="Q339" t="str">
        <f>IF($C339="OK",
   VLOOKUP(Plantilla!O350,'Tablas '!$E$4:$F$19,2,FALSE),
"")</f>
        <v/>
      </c>
      <c r="R339" t="str">
        <f>IF($C339="OK",
   VLOOKUP(Plantilla!P350,'Tablas '!$H$4:$I$5,2,FALSE),
"")</f>
        <v/>
      </c>
      <c r="S339" t="str">
        <f>IF($C339="OK",
   VLOOKUP(Plantilla!Q350,'Tablas '!$K$4:$L$8,2,FALSE),
"")</f>
        <v/>
      </c>
      <c r="T339" t="str">
        <f>IF($C339="OK",
   VLOOKUP(Plantilla!R350,'Tablas '!$AE$4:$AF$6,2,FALSE),
"")</f>
        <v/>
      </c>
      <c r="U339" t="str">
        <f>IF($C339="OK",
   VLOOKUP(Plantilla!S350,'Tablas '!$AE$4:$AF$6,2,FALSE),
"")</f>
        <v/>
      </c>
      <c r="V339" t="str">
        <f>IF($C339="OK",TEXT(Plantilla!T350,"#"),"")</f>
        <v/>
      </c>
      <c r="W339" s="84" t="str">
        <f>IF($C339="OK",
   VLOOKUP(Plantilla!U350,'Tablas '!$AM$4:$AN$1126,2,FALSE),
"")</f>
        <v/>
      </c>
      <c r="X339" t="str">
        <f>IF($C339="OK",TEXT(Plantilla!V350,"#"),"")</f>
        <v/>
      </c>
      <c r="Y339" t="str">
        <f>IF($C339="OK",
   CONCATENATE(YEAR(Plantilla!W350),"-",TEXT(MONTH(Plantilla!W350),"00"),"-",TEXT(DAY(Plantilla!W350),"00")),
"")</f>
        <v/>
      </c>
      <c r="Z339" t="str">
        <f>IF($C339="OK",
   CONCATENATE(YEAR(Plantilla!X350),"-",TEXT(MONTH(Plantilla!X350),"00"),"-",TEXT(DAY(Plantilla!X350),"00")),
"")</f>
        <v/>
      </c>
      <c r="AA339" t="str">
        <f>IF($C339="OK",
   TEXT(VLOOKUP(Plantilla!Y350,'Tablas '!$Q$4:$R$9,2,FALSE),"#"),
"")</f>
        <v/>
      </c>
      <c r="AB339" t="str">
        <f>IF($C339="OK",
   CONCATENATE(YEAR(Plantilla!Z350),"-",TEXT(MONTH(Plantilla!Z350),"00"),"-",TEXT(DAY(Plantilla!Z350),"00")),
"")</f>
        <v/>
      </c>
      <c r="AC339" t="str">
        <f>IF($C339="OK",
   TEXT(VLOOKUP(Plantilla!AA350,'Tablas '!$T$4:$U$13,2,FALSE),"#"),
"")</f>
        <v/>
      </c>
      <c r="AD339" t="str">
        <f>IF($C339="OK",TEXT(Plantilla!AB350,"#"),"")</f>
        <v/>
      </c>
      <c r="AE339" t="str">
        <f>IF($C339="OK",
   IF(Plantilla!AC350&lt;&gt;"",
      TEXT(VLOOKUP(Plantilla!AC350,'Tablas '!$W$4:$X$7,2,FALSE),"#"),
   ""),
"")</f>
        <v/>
      </c>
      <c r="AF339" t="str">
        <f>IF($C339="OK",TEXT(Plantilla!AD350,"#"),"")</f>
        <v/>
      </c>
      <c r="AG339" s="6" t="str">
        <f>IF($C339="OK",_xlfn.NUMBERVALUE(Plantilla!AE350),"")</f>
        <v/>
      </c>
      <c r="AH339" s="4" t="str">
        <f>IF($C339="OK",_xlfn.NUMBERVALUE(Plantilla!AF350),"")</f>
        <v/>
      </c>
      <c r="AI339" s="6" t="str">
        <f>IF($C339="OK",_xlfn.NUMBERVALUE(Plantilla!AG350),"")</f>
        <v/>
      </c>
      <c r="AJ339" s="6" t="str">
        <f>IF($C339="OK",_xlfn.NUMBERVALUE(Plantilla!AH350),"")</f>
        <v/>
      </c>
      <c r="AK339" s="6" t="str">
        <f>IF($C339="OK",_xlfn.NUMBERVALUE(Plantilla!AI350),"")</f>
        <v/>
      </c>
      <c r="AL339" s="6" t="str">
        <f>IF($C339="OK",_xlfn.NUMBERVALUE(Plantilla!AJ350),"")</f>
        <v/>
      </c>
      <c r="AM339" s="4" t="str">
        <f>IF($C339="OK",_xlfn.NUMBERVALUE(Plantilla!AK350),"")</f>
        <v/>
      </c>
      <c r="AN339" s="6" t="str">
        <f>IF($C339="OK",_xlfn.NUMBERVALUE(Plantilla!AL350),"")</f>
        <v/>
      </c>
      <c r="AO339" s="4" t="str">
        <f>IF($C339="OK",_xlfn.NUMBERVALUE(Plantilla!AM350),"")</f>
        <v/>
      </c>
      <c r="AP339" s="6" t="str">
        <f>IF($C339="OK",_xlfn.NUMBERVALUE(Plantilla!AN350),"")</f>
        <v/>
      </c>
      <c r="AQ339" s="4" t="str">
        <f>IF($C339="OK",_xlfn.NUMBERVALUE(Plantilla!AO350),"")</f>
        <v/>
      </c>
      <c r="AR339" s="6" t="str">
        <f>IF($C339="OK",_xlfn.NUMBERVALUE(Plantilla!AP350),"")</f>
        <v/>
      </c>
      <c r="AS339" s="4" t="str">
        <f>IF($C339="OK",_xlfn.NUMBERVALUE(Plantilla!AQ350),"")</f>
        <v/>
      </c>
      <c r="AT339" s="6" t="str">
        <f>IF($C339="OK",_xlfn.NUMBERVALUE(Plantilla!AR350),"")</f>
        <v/>
      </c>
      <c r="AU339" s="4" t="str">
        <f>IF($C339="OK",_xlfn.NUMBERVALUE(Plantilla!AS350),"")</f>
        <v/>
      </c>
      <c r="AV339" s="6" t="str">
        <f>IF($C339="OK",_xlfn.NUMBERVALUE(Plantilla!AT350),"")</f>
        <v/>
      </c>
      <c r="AW339" s="4" t="str">
        <f>IF($C339="OK",_xlfn.NUMBERVALUE(Plantilla!AU350),"")</f>
        <v/>
      </c>
      <c r="AX339" s="6" t="str">
        <f>IF($C339="OK",_xlfn.NUMBERVALUE(Plantilla!AV350),"")</f>
        <v/>
      </c>
      <c r="AY339" s="4" t="str">
        <f>IF($C339="OK",_xlfn.NUMBERVALUE(Plantilla!AW350),"")</f>
        <v/>
      </c>
      <c r="AZ339" s="6" t="str">
        <f>IF($C339="OK",_xlfn.NUMBERVALUE(Plantilla!AX350),"")</f>
        <v/>
      </c>
      <c r="BA339" t="str">
        <f>IF($C339="OK",_xlfn.NUMBERVALUE(Plantilla!AY350),"")</f>
        <v/>
      </c>
      <c r="BB339" t="str">
        <f>IF($C339="OK",_xlfn.NUMBERVALUE(Plantilla!AZ350),"")</f>
        <v/>
      </c>
      <c r="BC339" s="4" t="str">
        <f>IF($C339="OK",_xlfn.NUMBERVALUE(Plantilla!BA350),"")</f>
        <v/>
      </c>
      <c r="BD339" s="6" t="str">
        <f>IF($C339="OK",_xlfn.NUMBERVALUE(Plantilla!BB350),"")</f>
        <v/>
      </c>
      <c r="BE339" s="4" t="str">
        <f>IF($C339="OK",_xlfn.NUMBERVALUE(Plantilla!BC350),"")</f>
        <v/>
      </c>
      <c r="BF339" s="6" t="str">
        <f>IF($C339="OK",_xlfn.NUMBERVALUE(Plantilla!BD350),"")</f>
        <v/>
      </c>
      <c r="BG339" s="4" t="str">
        <f>IF($C339="OK",_xlfn.NUMBERVALUE(Plantilla!BE350),"")</f>
        <v/>
      </c>
      <c r="BH339" s="6" t="str">
        <f>IF($C339="OK",_xlfn.NUMBERVALUE(Plantilla!BF350),"")</f>
        <v/>
      </c>
      <c r="BI339" s="110" t="str">
        <f>IF($C339="OK",_xlfn.NUMBERVALUE(Plantilla!BG350),"")</f>
        <v/>
      </c>
      <c r="BJ339" s="6" t="str">
        <f>IF($C339="OK",_xlfn.NUMBERVALUE(Plantilla!BH350),"")</f>
        <v/>
      </c>
      <c r="BK339" s="109" t="str">
        <f>IF($C339="OK",_xlfn.NUMBERVALUE(Plantilla!BI350),"")</f>
        <v/>
      </c>
      <c r="BL339" s="6" t="str">
        <f>IF($C339="OK",
   IF(Plantilla!BJ350&lt;&gt;"",
      TEXT(VLOOKUP(Plantilla!BJ350,'Tablas '!$Z$4:$AA$6,2,FALSE),"#"),
   ""),
"")</f>
        <v/>
      </c>
      <c r="BM339" s="4" t="str">
        <f>IF($C339="OK",_xlfn.NUMBERVALUE(Plantilla!BK350),"")</f>
        <v/>
      </c>
      <c r="BN339" s="4" t="str">
        <f>IF($C339="OK",_xlfn.NUMBERVALUE(Plantilla!BL350),"")</f>
        <v/>
      </c>
      <c r="BO339" s="6" t="str">
        <f>IF($C339="OK",_xlfn.NUMBERVALUE(Plantilla!BM350),"")</f>
        <v/>
      </c>
      <c r="BP339" s="4" t="str">
        <f>IF($C339="OK",_xlfn.NUMBERVALUE(Plantilla!BN350),"")</f>
        <v/>
      </c>
      <c r="BQ339" s="6" t="str">
        <f>IF($C339="OK",_xlfn.NUMBERVALUE(Plantilla!BO350),"")</f>
        <v/>
      </c>
      <c r="BR339" s="4" t="str">
        <f>IF($C339="OK",_xlfn.NUMBERVALUE(Plantilla!BP350),"")</f>
        <v/>
      </c>
      <c r="BS339" s="6" t="str">
        <f>IF($C339="OK",_xlfn.NUMBERVALUE(Plantilla!BQ350),"")</f>
        <v/>
      </c>
      <c r="BT339" s="4" t="str">
        <f>IF($C339="OK",_xlfn.NUMBERVALUE(Plantilla!BR350),"")</f>
        <v/>
      </c>
      <c r="BU339" s="6" t="str">
        <f>IF($C339="OK",_xlfn.NUMBERVALUE(Plantilla!BS350),"")</f>
        <v/>
      </c>
      <c r="BV339" s="6" t="str">
        <f>IF($C339="OK",_xlfn.NUMBERVALUE(Plantilla!BT350),"")</f>
        <v/>
      </c>
      <c r="BW339" s="6" t="str">
        <f>IF($C339="OK",_xlfn.NUMBERVALUE(Plantilla!BU350),"")</f>
        <v/>
      </c>
      <c r="BX339" s="6" t="str">
        <f>IF($C339="OK",_xlfn.NUMBERVALUE(Plantilla!BV350),"")</f>
        <v/>
      </c>
      <c r="BY339" s="6" t="str">
        <f>IF($C339="OK",_xlfn.NUMBERVALUE(Plantilla!BW350),"")</f>
        <v/>
      </c>
      <c r="BZ339" s="6" t="str">
        <f>IF($C339="OK",_xlfn.NUMBERVALUE(Plantilla!BX350),"")</f>
        <v/>
      </c>
      <c r="CA339" s="6" t="str">
        <f>IF($C339="OK",_xlfn.NUMBERVALUE(Plantilla!BY350),"")</f>
        <v/>
      </c>
      <c r="CB339" s="6" t="str">
        <f>IF($C339="OK",_xlfn.NUMBERVALUE(Plantilla!BZ350),"")</f>
        <v/>
      </c>
      <c r="CC339" s="6" t="str">
        <f>IF($C339="OK",_xlfn.NUMBERVALUE(Plantilla!CA350),"")</f>
        <v/>
      </c>
      <c r="CD339" s="6" t="str">
        <f>IF($C339="OK",_xlfn.NUMBERVALUE(Plantilla!CB350),"")</f>
        <v/>
      </c>
      <c r="CE339" s="6" t="str">
        <f>IF($C339="OK",_xlfn.NUMBERVALUE(Plantilla!CC350),"")</f>
        <v/>
      </c>
      <c r="CF339" s="4" t="str">
        <f>IF($C339="OK",_xlfn.NUMBERVALUE(Plantilla!CD350),"")</f>
        <v/>
      </c>
      <c r="CG339" s="6" t="str">
        <f>IF($C339="OK",_xlfn.NUMBERVALUE(Plantilla!CE350),"")</f>
        <v/>
      </c>
      <c r="CH339" s="6" t="str">
        <f>IF($C339="OK",_xlfn.NUMBERVALUE(Plantilla!CF350),"")</f>
        <v/>
      </c>
      <c r="CI339" s="6" t="str">
        <f>IF($C339="OK",_xlfn.NUMBERVALUE(Plantilla!CG350),"")</f>
        <v/>
      </c>
      <c r="CJ339" s="6" t="str">
        <f>IF($C339="OK",_xlfn.NUMBERVALUE(Plantilla!CH350),"")</f>
        <v/>
      </c>
      <c r="CK339" s="6" t="str">
        <f>IF($C339="OK",_xlfn.NUMBERVALUE(Plantilla!CI350),"")</f>
        <v/>
      </c>
      <c r="CL339" s="6" t="str">
        <f>IF($C339="OK",_xlfn.NUMBERVALUE(Plantilla!CJ350),"")</f>
        <v/>
      </c>
      <c r="CM339" t="str">
        <f>IF($C339="OK",TEXT(Plantilla!CK350,"#"),"")</f>
        <v/>
      </c>
      <c r="CN339" s="6" t="str">
        <f>IF($C339="OK",_xlfn.NUMBERVALUE(Plantilla!CL350),"")</f>
        <v/>
      </c>
      <c r="CO339" s="6" t="str">
        <f>IF($C339="OK",_xlfn.NUMBERVALUE(Plantilla!CM350),"")</f>
        <v/>
      </c>
      <c r="CP339" s="110" t="str">
        <f>IF($C339="OK",_xlfn.NUMBERVALUE(Plantilla!CN350),"")</f>
        <v/>
      </c>
      <c r="CQ339" s="6" t="str">
        <f>IF($C339="OK",_xlfn.NUMBERVALUE(Plantilla!CO350),"")</f>
        <v/>
      </c>
      <c r="CR339" s="109" t="str">
        <f>IF($C339="OK",_xlfn.NUMBERVALUE(Plantilla!CP350),"")</f>
        <v/>
      </c>
      <c r="CS339" s="110" t="str">
        <f>IF($C339="OK",_xlfn.NUMBERVALUE(Plantilla!CQ350),"")</f>
        <v/>
      </c>
      <c r="CT339" s="6" t="str">
        <f>IF($C339="OK",_xlfn.NUMBERVALUE(Plantilla!CR350),"")</f>
        <v/>
      </c>
      <c r="CU339" s="109" t="str">
        <f>IF($C339="OK",_xlfn.NUMBERVALUE(Plantilla!CS350),"")</f>
        <v/>
      </c>
      <c r="CV339" s="110" t="str">
        <f>IF($C339="OK",_xlfn.NUMBERVALUE(Plantilla!CT350),"")</f>
        <v/>
      </c>
      <c r="CW339" s="6" t="str">
        <f>IF($C339="OK",_xlfn.NUMBERVALUE(Plantilla!CU350),"")</f>
        <v/>
      </c>
      <c r="CX339" s="82" t="str">
        <f>IF($C339="OK",_xlfn.NUMBERVALUE(Plantilla!CV350),"")</f>
        <v/>
      </c>
      <c r="CY339" s="6" t="str">
        <f>IF($C339="OK",_xlfn.NUMBERVALUE(Plantilla!CW350),"")</f>
        <v/>
      </c>
      <c r="CZ339" s="82" t="str">
        <f>IF($C339="OK",_xlfn.NUMBERVALUE(Plantilla!CX350),"")</f>
        <v/>
      </c>
      <c r="DA339" s="6" t="str">
        <f>IF($C339="OK",_xlfn.NUMBERVALUE(Plantilla!CY350),"")</f>
        <v/>
      </c>
      <c r="DB339" s="109" t="str">
        <f>IF($C339="OK",_xlfn.NUMBERVALUE(Plantilla!CZ350),"")</f>
        <v/>
      </c>
      <c r="DC339" s="6" t="str">
        <f>IF($C339="OK",_xlfn.NUMBERVALUE(Plantilla!DA350),"")</f>
        <v/>
      </c>
      <c r="DD339" s="6" t="str">
        <f>IF($C339="OK",TEXT(Plantilla!DB350,"#"),"")</f>
        <v/>
      </c>
      <c r="DE339" s="6" t="str">
        <f>IF($C339="OK",_xlfn.NUMBERVALUE(Plantilla!DC350),"")</f>
        <v/>
      </c>
      <c r="DF339" s="4" t="str">
        <f>IF($C339="OK",_xlfn.NUMBERVALUE(Plantilla!DD350),"")</f>
        <v/>
      </c>
      <c r="DG339" s="6" t="str">
        <f>IF($C339="OK",_xlfn.NUMBERVALUE(Plantilla!DE350),"")</f>
        <v/>
      </c>
      <c r="DH339" s="6" t="str">
        <f>IF($C339="OK",_xlfn.NUMBERVALUE(Plantilla!DF350),"")</f>
        <v/>
      </c>
      <c r="DI339" s="6" t="str">
        <f>IF($C339="OK",_xlfn.NUMBERVALUE(Plantilla!DG350),"")</f>
        <v/>
      </c>
      <c r="DJ339" s="6" t="str">
        <f>IF($C339="OK",_xlfn.NUMBERVALUE(Plantilla!DH350),"")</f>
        <v/>
      </c>
      <c r="DK339" s="6" t="str">
        <f>IF($C339="OK",_xlfn.NUMBERVALUE(Plantilla!DI350),"")</f>
        <v/>
      </c>
      <c r="DL339" s="6" t="str">
        <f>IF($C339="OK",_xlfn.NUMBERVALUE(Plantilla!DJ350),"")</f>
        <v/>
      </c>
      <c r="DM339" s="6" t="str">
        <f>IF($C339="OK",_xlfn.NUMBERVALUE(Plantilla!DK350),"")</f>
        <v/>
      </c>
      <c r="DN339" s="6" t="str">
        <f>IF($C339="OK",_xlfn.NUMBERVALUE(Plantilla!DL350),"")</f>
        <v/>
      </c>
      <c r="DO339" s="6" t="str">
        <f>IF($C339="OK",_xlfn.NUMBERVALUE(Plantilla!DM350),"")</f>
        <v/>
      </c>
      <c r="DP339" s="6" t="str">
        <f>IF($C339="OK",_xlfn.NUMBERVALUE(Plantilla!DN350),"")</f>
        <v/>
      </c>
      <c r="DQ339" s="6" t="str">
        <f>IF($C339="OK",_xlfn.NUMBERVALUE(Plantilla!DO350),"")</f>
        <v/>
      </c>
      <c r="DR339" s="6" t="str">
        <f>IF($C339="OK",_xlfn.NUMBERVALUE(Plantilla!DP350),"")</f>
        <v/>
      </c>
      <c r="DS339" t="str">
        <f>IF($C339="OK",TEXT(Plantilla!DR350,"#"),"")</f>
        <v/>
      </c>
      <c r="DT339" s="6"/>
    </row>
    <row r="340" spans="1:124" x14ac:dyDescent="0.25">
      <c r="A340" t="str">
        <f>IF(Plantilla!$I$6="¡Perfecto!, Guarda el archivo y adjúntalo a tu interfaz de Nómina Electrónica","OK","Error")</f>
        <v>OK</v>
      </c>
      <c r="B340" t="str">
        <f>IF(Plantilla!$I$6="¡Perfecto!, Guarda el archivo y adjúntalo a tu interfaz de Nómina Electrónica",MID(Plantilla!$D$2,SEARCH("V",Plantilla!$D$2),10),"")</f>
        <v>V2.0</v>
      </c>
      <c r="C340" t="str">
        <f>Plantilla!C351</f>
        <v/>
      </c>
      <c r="D340" t="str">
        <f>IF($C340="OK",Plantilla!B351,"")</f>
        <v/>
      </c>
      <c r="E340" t="str">
        <f>IF($C340="OK",
   VLOOKUP(Plantilla!$E$4,'Tablas '!$AP$4:$AT$6,5,FALSE),
"")</f>
        <v/>
      </c>
      <c r="F340" t="str">
        <f>IF($C340="OK",TEXT(Plantilla!D351,"#"),"")</f>
        <v/>
      </c>
      <c r="G340" t="str">
        <f>IF($C340="OK",
   VLOOKUP(Plantilla!E351,'Tablas '!$B$4:$C$14,2,FALSE),
"")</f>
        <v/>
      </c>
      <c r="H340" t="str">
        <f>IF($C340="OK",TEXT(Plantilla!F351,"#"),"")</f>
        <v/>
      </c>
      <c r="I340" t="str">
        <f>IF($C340="OK",TEXT(Plantilla!G351,"#"),"")</f>
        <v/>
      </c>
      <c r="J340" t="str">
        <f>IF($C340="OK",TEXT(Plantilla!H351,"#"),"")</f>
        <v/>
      </c>
      <c r="K340" t="str">
        <f>IF($C340="OK",TEXT(Plantilla!I351,"#"),"")</f>
        <v/>
      </c>
      <c r="L340" t="str">
        <f>IF($C340="OK",TEXT(Plantilla!J351,"#"),"")</f>
        <v/>
      </c>
      <c r="M340" t="str">
        <f>IF($C340="OK",TEXT(Plantilla!K351,"#"),"")</f>
        <v/>
      </c>
      <c r="N340" t="str">
        <f>IF($C340="OK",
   CONCATENATE(YEAR(Plantilla!L351),"-",TEXT(MONTH(Plantilla!L351),"00"),"-",TEXT(DAY(Plantilla!L351),"00")),
"")</f>
        <v/>
      </c>
      <c r="O340" t="str">
        <f>IF($C340="OK",_xlfn.NUMBERVALUE(Plantilla!M351),"")</f>
        <v/>
      </c>
      <c r="P340" t="str">
        <f>IF($C340="OK",
   IF(Plantilla!N351&lt;&gt;"",
      CONCATENATE(YEAR(Plantilla!N351),"-",TEXT(MONTH(Plantilla!N351),"00"),"-",TEXT(DAY(Plantilla!N351),"00")),
   ""),
"")</f>
        <v/>
      </c>
      <c r="Q340" t="str">
        <f>IF($C340="OK",
   VLOOKUP(Plantilla!O351,'Tablas '!$E$4:$F$19,2,FALSE),
"")</f>
        <v/>
      </c>
      <c r="R340" t="str">
        <f>IF($C340="OK",
   VLOOKUP(Plantilla!P351,'Tablas '!$H$4:$I$5,2,FALSE),
"")</f>
        <v/>
      </c>
      <c r="S340" t="str">
        <f>IF($C340="OK",
   VLOOKUP(Plantilla!Q351,'Tablas '!$K$4:$L$8,2,FALSE),
"")</f>
        <v/>
      </c>
      <c r="T340" t="str">
        <f>IF($C340="OK",
   VLOOKUP(Plantilla!R351,'Tablas '!$AE$4:$AF$6,2,FALSE),
"")</f>
        <v/>
      </c>
      <c r="U340" t="str">
        <f>IF($C340="OK",
   VLOOKUP(Plantilla!S351,'Tablas '!$AE$4:$AF$6,2,FALSE),
"")</f>
        <v/>
      </c>
      <c r="V340" t="str">
        <f>IF($C340="OK",TEXT(Plantilla!T351,"#"),"")</f>
        <v/>
      </c>
      <c r="W340" s="84" t="str">
        <f>IF($C340="OK",
   VLOOKUP(Plantilla!U351,'Tablas '!$AM$4:$AN$1126,2,FALSE),
"")</f>
        <v/>
      </c>
      <c r="X340" t="str">
        <f>IF($C340="OK",TEXT(Plantilla!V351,"#"),"")</f>
        <v/>
      </c>
      <c r="Y340" t="str">
        <f>IF($C340="OK",
   CONCATENATE(YEAR(Plantilla!W351),"-",TEXT(MONTH(Plantilla!W351),"00"),"-",TEXT(DAY(Plantilla!W351),"00")),
"")</f>
        <v/>
      </c>
      <c r="Z340" t="str">
        <f>IF($C340="OK",
   CONCATENATE(YEAR(Plantilla!X351),"-",TEXT(MONTH(Plantilla!X351),"00"),"-",TEXT(DAY(Plantilla!X351),"00")),
"")</f>
        <v/>
      </c>
      <c r="AA340" t="str">
        <f>IF($C340="OK",
   TEXT(VLOOKUP(Plantilla!Y351,'Tablas '!$Q$4:$R$9,2,FALSE),"#"),
"")</f>
        <v/>
      </c>
      <c r="AB340" t="str">
        <f>IF($C340="OK",
   CONCATENATE(YEAR(Plantilla!Z351),"-",TEXT(MONTH(Plantilla!Z351),"00"),"-",TEXT(DAY(Plantilla!Z351),"00")),
"")</f>
        <v/>
      </c>
      <c r="AC340" t="str">
        <f>IF($C340="OK",
   TEXT(VLOOKUP(Plantilla!AA351,'Tablas '!$T$4:$U$13,2,FALSE),"#"),
"")</f>
        <v/>
      </c>
      <c r="AD340" t="str">
        <f>IF($C340="OK",TEXT(Plantilla!AB351,"#"),"")</f>
        <v/>
      </c>
      <c r="AE340" t="str">
        <f>IF($C340="OK",
   IF(Plantilla!AC351&lt;&gt;"",
      TEXT(VLOOKUP(Plantilla!AC351,'Tablas '!$W$4:$X$7,2,FALSE),"#"),
   ""),
"")</f>
        <v/>
      </c>
      <c r="AF340" t="str">
        <f>IF($C340="OK",TEXT(Plantilla!AD351,"#"),"")</f>
        <v/>
      </c>
      <c r="AG340" s="6" t="str">
        <f>IF($C340="OK",_xlfn.NUMBERVALUE(Plantilla!AE351),"")</f>
        <v/>
      </c>
      <c r="AH340" s="4" t="str">
        <f>IF($C340="OK",_xlfn.NUMBERVALUE(Plantilla!AF351),"")</f>
        <v/>
      </c>
      <c r="AI340" s="6" t="str">
        <f>IF($C340="OK",_xlfn.NUMBERVALUE(Plantilla!AG351),"")</f>
        <v/>
      </c>
      <c r="AJ340" s="6" t="str">
        <f>IF($C340="OK",_xlfn.NUMBERVALUE(Plantilla!AH351),"")</f>
        <v/>
      </c>
      <c r="AK340" s="6" t="str">
        <f>IF($C340="OK",_xlfn.NUMBERVALUE(Plantilla!AI351),"")</f>
        <v/>
      </c>
      <c r="AL340" s="6" t="str">
        <f>IF($C340="OK",_xlfn.NUMBERVALUE(Plantilla!AJ351),"")</f>
        <v/>
      </c>
      <c r="AM340" s="4" t="str">
        <f>IF($C340="OK",_xlfn.NUMBERVALUE(Plantilla!AK351),"")</f>
        <v/>
      </c>
      <c r="AN340" s="6" t="str">
        <f>IF($C340="OK",_xlfn.NUMBERVALUE(Plantilla!AL351),"")</f>
        <v/>
      </c>
      <c r="AO340" s="4" t="str">
        <f>IF($C340="OK",_xlfn.NUMBERVALUE(Plantilla!AM351),"")</f>
        <v/>
      </c>
      <c r="AP340" s="6" t="str">
        <f>IF($C340="OK",_xlfn.NUMBERVALUE(Plantilla!AN351),"")</f>
        <v/>
      </c>
      <c r="AQ340" s="4" t="str">
        <f>IF($C340="OK",_xlfn.NUMBERVALUE(Plantilla!AO351),"")</f>
        <v/>
      </c>
      <c r="AR340" s="6" t="str">
        <f>IF($C340="OK",_xlfn.NUMBERVALUE(Plantilla!AP351),"")</f>
        <v/>
      </c>
      <c r="AS340" s="4" t="str">
        <f>IF($C340="OK",_xlfn.NUMBERVALUE(Plantilla!AQ351),"")</f>
        <v/>
      </c>
      <c r="AT340" s="6" t="str">
        <f>IF($C340="OK",_xlfn.NUMBERVALUE(Plantilla!AR351),"")</f>
        <v/>
      </c>
      <c r="AU340" s="4" t="str">
        <f>IF($C340="OK",_xlfn.NUMBERVALUE(Plantilla!AS351),"")</f>
        <v/>
      </c>
      <c r="AV340" s="6" t="str">
        <f>IF($C340="OK",_xlfn.NUMBERVALUE(Plantilla!AT351),"")</f>
        <v/>
      </c>
      <c r="AW340" s="4" t="str">
        <f>IF($C340="OK",_xlfn.NUMBERVALUE(Plantilla!AU351),"")</f>
        <v/>
      </c>
      <c r="AX340" s="6" t="str">
        <f>IF($C340="OK",_xlfn.NUMBERVALUE(Plantilla!AV351),"")</f>
        <v/>
      </c>
      <c r="AY340" s="4" t="str">
        <f>IF($C340="OK",_xlfn.NUMBERVALUE(Plantilla!AW351),"")</f>
        <v/>
      </c>
      <c r="AZ340" s="6" t="str">
        <f>IF($C340="OK",_xlfn.NUMBERVALUE(Plantilla!AX351),"")</f>
        <v/>
      </c>
      <c r="BA340" t="str">
        <f>IF($C340="OK",_xlfn.NUMBERVALUE(Plantilla!AY351),"")</f>
        <v/>
      </c>
      <c r="BB340" t="str">
        <f>IF($C340="OK",_xlfn.NUMBERVALUE(Plantilla!AZ351),"")</f>
        <v/>
      </c>
      <c r="BC340" s="4" t="str">
        <f>IF($C340="OK",_xlfn.NUMBERVALUE(Plantilla!BA351),"")</f>
        <v/>
      </c>
      <c r="BD340" s="6" t="str">
        <f>IF($C340="OK",_xlfn.NUMBERVALUE(Plantilla!BB351),"")</f>
        <v/>
      </c>
      <c r="BE340" s="4" t="str">
        <f>IF($C340="OK",_xlfn.NUMBERVALUE(Plantilla!BC351),"")</f>
        <v/>
      </c>
      <c r="BF340" s="6" t="str">
        <f>IF($C340="OK",_xlfn.NUMBERVALUE(Plantilla!BD351),"")</f>
        <v/>
      </c>
      <c r="BG340" s="4" t="str">
        <f>IF($C340="OK",_xlfn.NUMBERVALUE(Plantilla!BE351),"")</f>
        <v/>
      </c>
      <c r="BH340" s="6" t="str">
        <f>IF($C340="OK",_xlfn.NUMBERVALUE(Plantilla!BF351),"")</f>
        <v/>
      </c>
      <c r="BI340" s="110" t="str">
        <f>IF($C340="OK",_xlfn.NUMBERVALUE(Plantilla!BG351),"")</f>
        <v/>
      </c>
      <c r="BJ340" s="6" t="str">
        <f>IF($C340="OK",_xlfn.NUMBERVALUE(Plantilla!BH351),"")</f>
        <v/>
      </c>
      <c r="BK340" s="109" t="str">
        <f>IF($C340="OK",_xlfn.NUMBERVALUE(Plantilla!BI351),"")</f>
        <v/>
      </c>
      <c r="BL340" s="6" t="str">
        <f>IF($C340="OK",
   IF(Plantilla!BJ351&lt;&gt;"",
      TEXT(VLOOKUP(Plantilla!BJ351,'Tablas '!$Z$4:$AA$6,2,FALSE),"#"),
   ""),
"")</f>
        <v/>
      </c>
      <c r="BM340" s="4" t="str">
        <f>IF($C340="OK",_xlfn.NUMBERVALUE(Plantilla!BK351),"")</f>
        <v/>
      </c>
      <c r="BN340" s="4" t="str">
        <f>IF($C340="OK",_xlfn.NUMBERVALUE(Plantilla!BL351),"")</f>
        <v/>
      </c>
      <c r="BO340" s="6" t="str">
        <f>IF($C340="OK",_xlfn.NUMBERVALUE(Plantilla!BM351),"")</f>
        <v/>
      </c>
      <c r="BP340" s="4" t="str">
        <f>IF($C340="OK",_xlfn.NUMBERVALUE(Plantilla!BN351),"")</f>
        <v/>
      </c>
      <c r="BQ340" s="6" t="str">
        <f>IF($C340="OK",_xlfn.NUMBERVALUE(Plantilla!BO351),"")</f>
        <v/>
      </c>
      <c r="BR340" s="4" t="str">
        <f>IF($C340="OK",_xlfn.NUMBERVALUE(Plantilla!BP351),"")</f>
        <v/>
      </c>
      <c r="BS340" s="6" t="str">
        <f>IF($C340="OK",_xlfn.NUMBERVALUE(Plantilla!BQ351),"")</f>
        <v/>
      </c>
      <c r="BT340" s="4" t="str">
        <f>IF($C340="OK",_xlfn.NUMBERVALUE(Plantilla!BR351),"")</f>
        <v/>
      </c>
      <c r="BU340" s="6" t="str">
        <f>IF($C340="OK",_xlfn.NUMBERVALUE(Plantilla!BS351),"")</f>
        <v/>
      </c>
      <c r="BV340" s="6" t="str">
        <f>IF($C340="OK",_xlfn.NUMBERVALUE(Plantilla!BT351),"")</f>
        <v/>
      </c>
      <c r="BW340" s="6" t="str">
        <f>IF($C340="OK",_xlfn.NUMBERVALUE(Plantilla!BU351),"")</f>
        <v/>
      </c>
      <c r="BX340" s="6" t="str">
        <f>IF($C340="OK",_xlfn.NUMBERVALUE(Plantilla!BV351),"")</f>
        <v/>
      </c>
      <c r="BY340" s="6" t="str">
        <f>IF($C340="OK",_xlfn.NUMBERVALUE(Plantilla!BW351),"")</f>
        <v/>
      </c>
      <c r="BZ340" s="6" t="str">
        <f>IF($C340="OK",_xlfn.NUMBERVALUE(Plantilla!BX351),"")</f>
        <v/>
      </c>
      <c r="CA340" s="6" t="str">
        <f>IF($C340="OK",_xlfn.NUMBERVALUE(Plantilla!BY351),"")</f>
        <v/>
      </c>
      <c r="CB340" s="6" t="str">
        <f>IF($C340="OK",_xlfn.NUMBERVALUE(Plantilla!BZ351),"")</f>
        <v/>
      </c>
      <c r="CC340" s="6" t="str">
        <f>IF($C340="OK",_xlfn.NUMBERVALUE(Plantilla!CA351),"")</f>
        <v/>
      </c>
      <c r="CD340" s="6" t="str">
        <f>IF($C340="OK",_xlfn.NUMBERVALUE(Plantilla!CB351),"")</f>
        <v/>
      </c>
      <c r="CE340" s="6" t="str">
        <f>IF($C340="OK",_xlfn.NUMBERVALUE(Plantilla!CC351),"")</f>
        <v/>
      </c>
      <c r="CF340" s="4" t="str">
        <f>IF($C340="OK",_xlfn.NUMBERVALUE(Plantilla!CD351),"")</f>
        <v/>
      </c>
      <c r="CG340" s="6" t="str">
        <f>IF($C340="OK",_xlfn.NUMBERVALUE(Plantilla!CE351),"")</f>
        <v/>
      </c>
      <c r="CH340" s="6" t="str">
        <f>IF($C340="OK",_xlfn.NUMBERVALUE(Plantilla!CF351),"")</f>
        <v/>
      </c>
      <c r="CI340" s="6" t="str">
        <f>IF($C340="OK",_xlfn.NUMBERVALUE(Plantilla!CG351),"")</f>
        <v/>
      </c>
      <c r="CJ340" s="6" t="str">
        <f>IF($C340="OK",_xlfn.NUMBERVALUE(Plantilla!CH351),"")</f>
        <v/>
      </c>
      <c r="CK340" s="6" t="str">
        <f>IF($C340="OK",_xlfn.NUMBERVALUE(Plantilla!CI351),"")</f>
        <v/>
      </c>
      <c r="CL340" s="6" t="str">
        <f>IF($C340="OK",_xlfn.NUMBERVALUE(Plantilla!CJ351),"")</f>
        <v/>
      </c>
      <c r="CM340" t="str">
        <f>IF($C340="OK",TEXT(Plantilla!CK351,"#"),"")</f>
        <v/>
      </c>
      <c r="CN340" s="6" t="str">
        <f>IF($C340="OK",_xlfn.NUMBERVALUE(Plantilla!CL351),"")</f>
        <v/>
      </c>
      <c r="CO340" s="6" t="str">
        <f>IF($C340="OK",_xlfn.NUMBERVALUE(Plantilla!CM351),"")</f>
        <v/>
      </c>
      <c r="CP340" s="110" t="str">
        <f>IF($C340="OK",_xlfn.NUMBERVALUE(Plantilla!CN351),"")</f>
        <v/>
      </c>
      <c r="CQ340" s="6" t="str">
        <f>IF($C340="OK",_xlfn.NUMBERVALUE(Plantilla!CO351),"")</f>
        <v/>
      </c>
      <c r="CR340" s="109" t="str">
        <f>IF($C340="OK",_xlfn.NUMBERVALUE(Plantilla!CP351),"")</f>
        <v/>
      </c>
      <c r="CS340" s="110" t="str">
        <f>IF($C340="OK",_xlfn.NUMBERVALUE(Plantilla!CQ351),"")</f>
        <v/>
      </c>
      <c r="CT340" s="6" t="str">
        <f>IF($C340="OK",_xlfn.NUMBERVALUE(Plantilla!CR351),"")</f>
        <v/>
      </c>
      <c r="CU340" s="109" t="str">
        <f>IF($C340="OK",_xlfn.NUMBERVALUE(Plantilla!CS351),"")</f>
        <v/>
      </c>
      <c r="CV340" s="110" t="str">
        <f>IF($C340="OK",_xlfn.NUMBERVALUE(Plantilla!CT351),"")</f>
        <v/>
      </c>
      <c r="CW340" s="6" t="str">
        <f>IF($C340="OK",_xlfn.NUMBERVALUE(Plantilla!CU351),"")</f>
        <v/>
      </c>
      <c r="CX340" s="82" t="str">
        <f>IF($C340="OK",_xlfn.NUMBERVALUE(Plantilla!CV351),"")</f>
        <v/>
      </c>
      <c r="CY340" s="6" t="str">
        <f>IF($C340="OK",_xlfn.NUMBERVALUE(Plantilla!CW351),"")</f>
        <v/>
      </c>
      <c r="CZ340" s="82" t="str">
        <f>IF($C340="OK",_xlfn.NUMBERVALUE(Plantilla!CX351),"")</f>
        <v/>
      </c>
      <c r="DA340" s="6" t="str">
        <f>IF($C340="OK",_xlfn.NUMBERVALUE(Plantilla!CY351),"")</f>
        <v/>
      </c>
      <c r="DB340" s="109" t="str">
        <f>IF($C340="OK",_xlfn.NUMBERVALUE(Plantilla!CZ351),"")</f>
        <v/>
      </c>
      <c r="DC340" s="6" t="str">
        <f>IF($C340="OK",_xlfn.NUMBERVALUE(Plantilla!DA351),"")</f>
        <v/>
      </c>
      <c r="DD340" s="6" t="str">
        <f>IF($C340="OK",TEXT(Plantilla!DB351,"#"),"")</f>
        <v/>
      </c>
      <c r="DE340" s="6" t="str">
        <f>IF($C340="OK",_xlfn.NUMBERVALUE(Plantilla!DC351),"")</f>
        <v/>
      </c>
      <c r="DF340" s="4" t="str">
        <f>IF($C340="OK",_xlfn.NUMBERVALUE(Plantilla!DD351),"")</f>
        <v/>
      </c>
      <c r="DG340" s="6" t="str">
        <f>IF($C340="OK",_xlfn.NUMBERVALUE(Plantilla!DE351),"")</f>
        <v/>
      </c>
      <c r="DH340" s="6" t="str">
        <f>IF($C340="OK",_xlfn.NUMBERVALUE(Plantilla!DF351),"")</f>
        <v/>
      </c>
      <c r="DI340" s="6" t="str">
        <f>IF($C340="OK",_xlfn.NUMBERVALUE(Plantilla!DG351),"")</f>
        <v/>
      </c>
      <c r="DJ340" s="6" t="str">
        <f>IF($C340="OK",_xlfn.NUMBERVALUE(Plantilla!DH351),"")</f>
        <v/>
      </c>
      <c r="DK340" s="6" t="str">
        <f>IF($C340="OK",_xlfn.NUMBERVALUE(Plantilla!DI351),"")</f>
        <v/>
      </c>
      <c r="DL340" s="6" t="str">
        <f>IF($C340="OK",_xlfn.NUMBERVALUE(Plantilla!DJ351),"")</f>
        <v/>
      </c>
      <c r="DM340" s="6" t="str">
        <f>IF($C340="OK",_xlfn.NUMBERVALUE(Plantilla!DK351),"")</f>
        <v/>
      </c>
      <c r="DN340" s="6" t="str">
        <f>IF($C340="OK",_xlfn.NUMBERVALUE(Plantilla!DL351),"")</f>
        <v/>
      </c>
      <c r="DO340" s="6" t="str">
        <f>IF($C340="OK",_xlfn.NUMBERVALUE(Plantilla!DM351),"")</f>
        <v/>
      </c>
      <c r="DP340" s="6" t="str">
        <f>IF($C340="OK",_xlfn.NUMBERVALUE(Plantilla!DN351),"")</f>
        <v/>
      </c>
      <c r="DQ340" s="6" t="str">
        <f>IF($C340="OK",_xlfn.NUMBERVALUE(Plantilla!DO351),"")</f>
        <v/>
      </c>
      <c r="DR340" s="6" t="str">
        <f>IF($C340="OK",_xlfn.NUMBERVALUE(Plantilla!DP351),"")</f>
        <v/>
      </c>
      <c r="DS340" t="str">
        <f>IF($C340="OK",TEXT(Plantilla!DR351,"#"),"")</f>
        <v/>
      </c>
      <c r="DT340" s="6"/>
    </row>
    <row r="341" spans="1:124" x14ac:dyDescent="0.25">
      <c r="A341" t="str">
        <f>IF(Plantilla!$I$6="¡Perfecto!, Guarda el archivo y adjúntalo a tu interfaz de Nómina Electrónica","OK","Error")</f>
        <v>OK</v>
      </c>
      <c r="B341" t="str">
        <f>IF(Plantilla!$I$6="¡Perfecto!, Guarda el archivo y adjúntalo a tu interfaz de Nómina Electrónica",MID(Plantilla!$D$2,SEARCH("V",Plantilla!$D$2),10),"")</f>
        <v>V2.0</v>
      </c>
      <c r="C341" t="str">
        <f>Plantilla!C352</f>
        <v/>
      </c>
      <c r="D341" t="str">
        <f>IF($C341="OK",Plantilla!B352,"")</f>
        <v/>
      </c>
      <c r="E341" t="str">
        <f>IF($C341="OK",
   VLOOKUP(Plantilla!$E$4,'Tablas '!$AP$4:$AT$6,5,FALSE),
"")</f>
        <v/>
      </c>
      <c r="F341" t="str">
        <f>IF($C341="OK",TEXT(Plantilla!D352,"#"),"")</f>
        <v/>
      </c>
      <c r="G341" t="str">
        <f>IF($C341="OK",
   VLOOKUP(Plantilla!E352,'Tablas '!$B$4:$C$14,2,FALSE),
"")</f>
        <v/>
      </c>
      <c r="H341" t="str">
        <f>IF($C341="OK",TEXT(Plantilla!F352,"#"),"")</f>
        <v/>
      </c>
      <c r="I341" t="str">
        <f>IF($C341="OK",TEXT(Plantilla!G352,"#"),"")</f>
        <v/>
      </c>
      <c r="J341" t="str">
        <f>IF($C341="OK",TEXT(Plantilla!H352,"#"),"")</f>
        <v/>
      </c>
      <c r="K341" t="str">
        <f>IF($C341="OK",TEXT(Plantilla!I352,"#"),"")</f>
        <v/>
      </c>
      <c r="L341" t="str">
        <f>IF($C341="OK",TEXT(Plantilla!J352,"#"),"")</f>
        <v/>
      </c>
      <c r="M341" t="str">
        <f>IF($C341="OK",TEXT(Plantilla!K352,"#"),"")</f>
        <v/>
      </c>
      <c r="N341" t="str">
        <f>IF($C341="OK",
   CONCATENATE(YEAR(Plantilla!L352),"-",TEXT(MONTH(Plantilla!L352),"00"),"-",TEXT(DAY(Plantilla!L352),"00")),
"")</f>
        <v/>
      </c>
      <c r="O341" t="str">
        <f>IF($C341="OK",_xlfn.NUMBERVALUE(Plantilla!M352),"")</f>
        <v/>
      </c>
      <c r="P341" t="str">
        <f>IF($C341="OK",
   IF(Plantilla!N352&lt;&gt;"",
      CONCATENATE(YEAR(Plantilla!N352),"-",TEXT(MONTH(Plantilla!N352),"00"),"-",TEXT(DAY(Plantilla!N352),"00")),
   ""),
"")</f>
        <v/>
      </c>
      <c r="Q341" t="str">
        <f>IF($C341="OK",
   VLOOKUP(Plantilla!O352,'Tablas '!$E$4:$F$19,2,FALSE),
"")</f>
        <v/>
      </c>
      <c r="R341" t="str">
        <f>IF($C341="OK",
   VLOOKUP(Plantilla!P352,'Tablas '!$H$4:$I$5,2,FALSE),
"")</f>
        <v/>
      </c>
      <c r="S341" t="str">
        <f>IF($C341="OK",
   VLOOKUP(Plantilla!Q352,'Tablas '!$K$4:$L$8,2,FALSE),
"")</f>
        <v/>
      </c>
      <c r="T341" t="str">
        <f>IF($C341="OK",
   VLOOKUP(Plantilla!R352,'Tablas '!$AE$4:$AF$6,2,FALSE),
"")</f>
        <v/>
      </c>
      <c r="U341" t="str">
        <f>IF($C341="OK",
   VLOOKUP(Plantilla!S352,'Tablas '!$AE$4:$AF$6,2,FALSE),
"")</f>
        <v/>
      </c>
      <c r="V341" t="str">
        <f>IF($C341="OK",TEXT(Plantilla!T352,"#"),"")</f>
        <v/>
      </c>
      <c r="W341" s="84" t="str">
        <f>IF($C341="OK",
   VLOOKUP(Plantilla!U352,'Tablas '!$AM$4:$AN$1126,2,FALSE),
"")</f>
        <v/>
      </c>
      <c r="X341" t="str">
        <f>IF($C341="OK",TEXT(Plantilla!V352,"#"),"")</f>
        <v/>
      </c>
      <c r="Y341" t="str">
        <f>IF($C341="OK",
   CONCATENATE(YEAR(Plantilla!W352),"-",TEXT(MONTH(Plantilla!W352),"00"),"-",TEXT(DAY(Plantilla!W352),"00")),
"")</f>
        <v/>
      </c>
      <c r="Z341" t="str">
        <f>IF($C341="OK",
   CONCATENATE(YEAR(Plantilla!X352),"-",TEXT(MONTH(Plantilla!X352),"00"),"-",TEXT(DAY(Plantilla!X352),"00")),
"")</f>
        <v/>
      </c>
      <c r="AA341" t="str">
        <f>IF($C341="OK",
   TEXT(VLOOKUP(Plantilla!Y352,'Tablas '!$Q$4:$R$9,2,FALSE),"#"),
"")</f>
        <v/>
      </c>
      <c r="AB341" t="str">
        <f>IF($C341="OK",
   CONCATENATE(YEAR(Plantilla!Z352),"-",TEXT(MONTH(Plantilla!Z352),"00"),"-",TEXT(DAY(Plantilla!Z352),"00")),
"")</f>
        <v/>
      </c>
      <c r="AC341" t="str">
        <f>IF($C341="OK",
   TEXT(VLOOKUP(Plantilla!AA352,'Tablas '!$T$4:$U$13,2,FALSE),"#"),
"")</f>
        <v/>
      </c>
      <c r="AD341" t="str">
        <f>IF($C341="OK",TEXT(Plantilla!AB352,"#"),"")</f>
        <v/>
      </c>
      <c r="AE341" t="str">
        <f>IF($C341="OK",
   IF(Plantilla!AC352&lt;&gt;"",
      TEXT(VLOOKUP(Plantilla!AC352,'Tablas '!$W$4:$X$7,2,FALSE),"#"),
   ""),
"")</f>
        <v/>
      </c>
      <c r="AF341" t="str">
        <f>IF($C341="OK",TEXT(Plantilla!AD352,"#"),"")</f>
        <v/>
      </c>
      <c r="AG341" s="6" t="str">
        <f>IF($C341="OK",_xlfn.NUMBERVALUE(Plantilla!AE352),"")</f>
        <v/>
      </c>
      <c r="AH341" s="4" t="str">
        <f>IF($C341="OK",_xlfn.NUMBERVALUE(Plantilla!AF352),"")</f>
        <v/>
      </c>
      <c r="AI341" s="6" t="str">
        <f>IF($C341="OK",_xlfn.NUMBERVALUE(Plantilla!AG352),"")</f>
        <v/>
      </c>
      <c r="AJ341" s="6" t="str">
        <f>IF($C341="OK",_xlfn.NUMBERVALUE(Plantilla!AH352),"")</f>
        <v/>
      </c>
      <c r="AK341" s="6" t="str">
        <f>IF($C341="OK",_xlfn.NUMBERVALUE(Plantilla!AI352),"")</f>
        <v/>
      </c>
      <c r="AL341" s="6" t="str">
        <f>IF($C341="OK",_xlfn.NUMBERVALUE(Plantilla!AJ352),"")</f>
        <v/>
      </c>
      <c r="AM341" s="4" t="str">
        <f>IF($C341="OK",_xlfn.NUMBERVALUE(Plantilla!AK352),"")</f>
        <v/>
      </c>
      <c r="AN341" s="6" t="str">
        <f>IF($C341="OK",_xlfn.NUMBERVALUE(Plantilla!AL352),"")</f>
        <v/>
      </c>
      <c r="AO341" s="4" t="str">
        <f>IF($C341="OK",_xlfn.NUMBERVALUE(Plantilla!AM352),"")</f>
        <v/>
      </c>
      <c r="AP341" s="6" t="str">
        <f>IF($C341="OK",_xlfn.NUMBERVALUE(Plantilla!AN352),"")</f>
        <v/>
      </c>
      <c r="AQ341" s="4" t="str">
        <f>IF($C341="OK",_xlfn.NUMBERVALUE(Plantilla!AO352),"")</f>
        <v/>
      </c>
      <c r="AR341" s="6" t="str">
        <f>IF($C341="OK",_xlfn.NUMBERVALUE(Plantilla!AP352),"")</f>
        <v/>
      </c>
      <c r="AS341" s="4" t="str">
        <f>IF($C341="OK",_xlfn.NUMBERVALUE(Plantilla!AQ352),"")</f>
        <v/>
      </c>
      <c r="AT341" s="6" t="str">
        <f>IF($C341="OK",_xlfn.NUMBERVALUE(Plantilla!AR352),"")</f>
        <v/>
      </c>
      <c r="AU341" s="4" t="str">
        <f>IF($C341="OK",_xlfn.NUMBERVALUE(Plantilla!AS352),"")</f>
        <v/>
      </c>
      <c r="AV341" s="6" t="str">
        <f>IF($C341="OK",_xlfn.NUMBERVALUE(Plantilla!AT352),"")</f>
        <v/>
      </c>
      <c r="AW341" s="4" t="str">
        <f>IF($C341="OK",_xlfn.NUMBERVALUE(Plantilla!AU352),"")</f>
        <v/>
      </c>
      <c r="AX341" s="6" t="str">
        <f>IF($C341="OK",_xlfn.NUMBERVALUE(Plantilla!AV352),"")</f>
        <v/>
      </c>
      <c r="AY341" s="4" t="str">
        <f>IF($C341="OK",_xlfn.NUMBERVALUE(Plantilla!AW352),"")</f>
        <v/>
      </c>
      <c r="AZ341" s="6" t="str">
        <f>IF($C341="OK",_xlfn.NUMBERVALUE(Plantilla!AX352),"")</f>
        <v/>
      </c>
      <c r="BA341" t="str">
        <f>IF($C341="OK",_xlfn.NUMBERVALUE(Plantilla!AY352),"")</f>
        <v/>
      </c>
      <c r="BB341" t="str">
        <f>IF($C341="OK",_xlfn.NUMBERVALUE(Plantilla!AZ352),"")</f>
        <v/>
      </c>
      <c r="BC341" s="4" t="str">
        <f>IF($C341="OK",_xlfn.NUMBERVALUE(Plantilla!BA352),"")</f>
        <v/>
      </c>
      <c r="BD341" s="6" t="str">
        <f>IF($C341="OK",_xlfn.NUMBERVALUE(Plantilla!BB352),"")</f>
        <v/>
      </c>
      <c r="BE341" s="4" t="str">
        <f>IF($C341="OK",_xlfn.NUMBERVALUE(Plantilla!BC352),"")</f>
        <v/>
      </c>
      <c r="BF341" s="6" t="str">
        <f>IF($C341="OK",_xlfn.NUMBERVALUE(Plantilla!BD352),"")</f>
        <v/>
      </c>
      <c r="BG341" s="4" t="str">
        <f>IF($C341="OK",_xlfn.NUMBERVALUE(Plantilla!BE352),"")</f>
        <v/>
      </c>
      <c r="BH341" s="6" t="str">
        <f>IF($C341="OK",_xlfn.NUMBERVALUE(Plantilla!BF352),"")</f>
        <v/>
      </c>
      <c r="BI341" s="110" t="str">
        <f>IF($C341="OK",_xlfn.NUMBERVALUE(Plantilla!BG352),"")</f>
        <v/>
      </c>
      <c r="BJ341" s="6" t="str">
        <f>IF($C341="OK",_xlfn.NUMBERVALUE(Plantilla!BH352),"")</f>
        <v/>
      </c>
      <c r="BK341" s="109" t="str">
        <f>IF($C341="OK",_xlfn.NUMBERVALUE(Plantilla!BI352),"")</f>
        <v/>
      </c>
      <c r="BL341" s="6" t="str">
        <f>IF($C341="OK",
   IF(Plantilla!BJ352&lt;&gt;"",
      TEXT(VLOOKUP(Plantilla!BJ352,'Tablas '!$Z$4:$AA$6,2,FALSE),"#"),
   ""),
"")</f>
        <v/>
      </c>
      <c r="BM341" s="4" t="str">
        <f>IF($C341="OK",_xlfn.NUMBERVALUE(Plantilla!BK352),"")</f>
        <v/>
      </c>
      <c r="BN341" s="4" t="str">
        <f>IF($C341="OK",_xlfn.NUMBERVALUE(Plantilla!BL352),"")</f>
        <v/>
      </c>
      <c r="BO341" s="6" t="str">
        <f>IF($C341="OK",_xlfn.NUMBERVALUE(Plantilla!BM352),"")</f>
        <v/>
      </c>
      <c r="BP341" s="4" t="str">
        <f>IF($C341="OK",_xlfn.NUMBERVALUE(Plantilla!BN352),"")</f>
        <v/>
      </c>
      <c r="BQ341" s="6" t="str">
        <f>IF($C341="OK",_xlfn.NUMBERVALUE(Plantilla!BO352),"")</f>
        <v/>
      </c>
      <c r="BR341" s="4" t="str">
        <f>IF($C341="OK",_xlfn.NUMBERVALUE(Plantilla!BP352),"")</f>
        <v/>
      </c>
      <c r="BS341" s="6" t="str">
        <f>IF($C341="OK",_xlfn.NUMBERVALUE(Plantilla!BQ352),"")</f>
        <v/>
      </c>
      <c r="BT341" s="4" t="str">
        <f>IF($C341="OK",_xlfn.NUMBERVALUE(Plantilla!BR352),"")</f>
        <v/>
      </c>
      <c r="BU341" s="6" t="str">
        <f>IF($C341="OK",_xlfn.NUMBERVALUE(Plantilla!BS352),"")</f>
        <v/>
      </c>
      <c r="BV341" s="6" t="str">
        <f>IF($C341="OK",_xlfn.NUMBERVALUE(Plantilla!BT352),"")</f>
        <v/>
      </c>
      <c r="BW341" s="6" t="str">
        <f>IF($C341="OK",_xlfn.NUMBERVALUE(Plantilla!BU352),"")</f>
        <v/>
      </c>
      <c r="BX341" s="6" t="str">
        <f>IF($C341="OK",_xlfn.NUMBERVALUE(Plantilla!BV352),"")</f>
        <v/>
      </c>
      <c r="BY341" s="6" t="str">
        <f>IF($C341="OK",_xlfn.NUMBERVALUE(Plantilla!BW352),"")</f>
        <v/>
      </c>
      <c r="BZ341" s="6" t="str">
        <f>IF($C341="OK",_xlfn.NUMBERVALUE(Plantilla!BX352),"")</f>
        <v/>
      </c>
      <c r="CA341" s="6" t="str">
        <f>IF($C341="OK",_xlfn.NUMBERVALUE(Plantilla!BY352),"")</f>
        <v/>
      </c>
      <c r="CB341" s="6" t="str">
        <f>IF($C341="OK",_xlfn.NUMBERVALUE(Plantilla!BZ352),"")</f>
        <v/>
      </c>
      <c r="CC341" s="6" t="str">
        <f>IF($C341="OK",_xlfn.NUMBERVALUE(Plantilla!CA352),"")</f>
        <v/>
      </c>
      <c r="CD341" s="6" t="str">
        <f>IF($C341="OK",_xlfn.NUMBERVALUE(Plantilla!CB352),"")</f>
        <v/>
      </c>
      <c r="CE341" s="6" t="str">
        <f>IF($C341="OK",_xlfn.NUMBERVALUE(Plantilla!CC352),"")</f>
        <v/>
      </c>
      <c r="CF341" s="4" t="str">
        <f>IF($C341="OK",_xlfn.NUMBERVALUE(Plantilla!CD352),"")</f>
        <v/>
      </c>
      <c r="CG341" s="6" t="str">
        <f>IF($C341="OK",_xlfn.NUMBERVALUE(Plantilla!CE352),"")</f>
        <v/>
      </c>
      <c r="CH341" s="6" t="str">
        <f>IF($C341="OK",_xlfn.NUMBERVALUE(Plantilla!CF352),"")</f>
        <v/>
      </c>
      <c r="CI341" s="6" t="str">
        <f>IF($C341="OK",_xlfn.NUMBERVALUE(Plantilla!CG352),"")</f>
        <v/>
      </c>
      <c r="CJ341" s="6" t="str">
        <f>IF($C341="OK",_xlfn.NUMBERVALUE(Plantilla!CH352),"")</f>
        <v/>
      </c>
      <c r="CK341" s="6" t="str">
        <f>IF($C341="OK",_xlfn.NUMBERVALUE(Plantilla!CI352),"")</f>
        <v/>
      </c>
      <c r="CL341" s="6" t="str">
        <f>IF($C341="OK",_xlfn.NUMBERVALUE(Plantilla!CJ352),"")</f>
        <v/>
      </c>
      <c r="CM341" t="str">
        <f>IF($C341="OK",TEXT(Plantilla!CK352,"#"),"")</f>
        <v/>
      </c>
      <c r="CN341" s="6" t="str">
        <f>IF($C341="OK",_xlfn.NUMBERVALUE(Plantilla!CL352),"")</f>
        <v/>
      </c>
      <c r="CO341" s="6" t="str">
        <f>IF($C341="OK",_xlfn.NUMBERVALUE(Plantilla!CM352),"")</f>
        <v/>
      </c>
      <c r="CP341" s="110" t="str">
        <f>IF($C341="OK",_xlfn.NUMBERVALUE(Plantilla!CN352),"")</f>
        <v/>
      </c>
      <c r="CQ341" s="6" t="str">
        <f>IF($C341="OK",_xlfn.NUMBERVALUE(Plantilla!CO352),"")</f>
        <v/>
      </c>
      <c r="CR341" s="109" t="str">
        <f>IF($C341="OK",_xlfn.NUMBERVALUE(Plantilla!CP352),"")</f>
        <v/>
      </c>
      <c r="CS341" s="110" t="str">
        <f>IF($C341="OK",_xlfn.NUMBERVALUE(Plantilla!CQ352),"")</f>
        <v/>
      </c>
      <c r="CT341" s="6" t="str">
        <f>IF($C341="OK",_xlfn.NUMBERVALUE(Plantilla!CR352),"")</f>
        <v/>
      </c>
      <c r="CU341" s="109" t="str">
        <f>IF($C341="OK",_xlfn.NUMBERVALUE(Plantilla!CS352),"")</f>
        <v/>
      </c>
      <c r="CV341" s="110" t="str">
        <f>IF($C341="OK",_xlfn.NUMBERVALUE(Plantilla!CT352),"")</f>
        <v/>
      </c>
      <c r="CW341" s="6" t="str">
        <f>IF($C341="OK",_xlfn.NUMBERVALUE(Plantilla!CU352),"")</f>
        <v/>
      </c>
      <c r="CX341" s="82" t="str">
        <f>IF($C341="OK",_xlfn.NUMBERVALUE(Plantilla!CV352),"")</f>
        <v/>
      </c>
      <c r="CY341" s="6" t="str">
        <f>IF($C341="OK",_xlfn.NUMBERVALUE(Plantilla!CW352),"")</f>
        <v/>
      </c>
      <c r="CZ341" s="82" t="str">
        <f>IF($C341="OK",_xlfn.NUMBERVALUE(Plantilla!CX352),"")</f>
        <v/>
      </c>
      <c r="DA341" s="6" t="str">
        <f>IF($C341="OK",_xlfn.NUMBERVALUE(Plantilla!CY352),"")</f>
        <v/>
      </c>
      <c r="DB341" s="109" t="str">
        <f>IF($C341="OK",_xlfn.NUMBERVALUE(Plantilla!CZ352),"")</f>
        <v/>
      </c>
      <c r="DC341" s="6" t="str">
        <f>IF($C341="OK",_xlfn.NUMBERVALUE(Plantilla!DA352),"")</f>
        <v/>
      </c>
      <c r="DD341" s="6" t="str">
        <f>IF($C341="OK",TEXT(Plantilla!DB352,"#"),"")</f>
        <v/>
      </c>
      <c r="DE341" s="6" t="str">
        <f>IF($C341="OK",_xlfn.NUMBERVALUE(Plantilla!DC352),"")</f>
        <v/>
      </c>
      <c r="DF341" s="4" t="str">
        <f>IF($C341="OK",_xlfn.NUMBERVALUE(Plantilla!DD352),"")</f>
        <v/>
      </c>
      <c r="DG341" s="6" t="str">
        <f>IF($C341="OK",_xlfn.NUMBERVALUE(Plantilla!DE352),"")</f>
        <v/>
      </c>
      <c r="DH341" s="6" t="str">
        <f>IF($C341="OK",_xlfn.NUMBERVALUE(Plantilla!DF352),"")</f>
        <v/>
      </c>
      <c r="DI341" s="6" t="str">
        <f>IF($C341="OK",_xlfn.NUMBERVALUE(Plantilla!DG352),"")</f>
        <v/>
      </c>
      <c r="DJ341" s="6" t="str">
        <f>IF($C341="OK",_xlfn.NUMBERVALUE(Plantilla!DH352),"")</f>
        <v/>
      </c>
      <c r="DK341" s="6" t="str">
        <f>IF($C341="OK",_xlfn.NUMBERVALUE(Plantilla!DI352),"")</f>
        <v/>
      </c>
      <c r="DL341" s="6" t="str">
        <f>IF($C341="OK",_xlfn.NUMBERVALUE(Plantilla!DJ352),"")</f>
        <v/>
      </c>
      <c r="DM341" s="6" t="str">
        <f>IF($C341="OK",_xlfn.NUMBERVALUE(Plantilla!DK352),"")</f>
        <v/>
      </c>
      <c r="DN341" s="6" t="str">
        <f>IF($C341="OK",_xlfn.NUMBERVALUE(Plantilla!DL352),"")</f>
        <v/>
      </c>
      <c r="DO341" s="6" t="str">
        <f>IF($C341="OK",_xlfn.NUMBERVALUE(Plantilla!DM352),"")</f>
        <v/>
      </c>
      <c r="DP341" s="6" t="str">
        <f>IF($C341="OK",_xlfn.NUMBERVALUE(Plantilla!DN352),"")</f>
        <v/>
      </c>
      <c r="DQ341" s="6" t="str">
        <f>IF($C341="OK",_xlfn.NUMBERVALUE(Plantilla!DO352),"")</f>
        <v/>
      </c>
      <c r="DR341" s="6" t="str">
        <f>IF($C341="OK",_xlfn.NUMBERVALUE(Plantilla!DP352),"")</f>
        <v/>
      </c>
      <c r="DS341" t="str">
        <f>IF($C341="OK",TEXT(Plantilla!DR352,"#"),"")</f>
        <v/>
      </c>
      <c r="DT341" s="6"/>
    </row>
    <row r="342" spans="1:124" x14ac:dyDescent="0.25">
      <c r="A342" t="str">
        <f>IF(Plantilla!$I$6="¡Perfecto!, Guarda el archivo y adjúntalo a tu interfaz de Nómina Electrónica","OK","Error")</f>
        <v>OK</v>
      </c>
      <c r="B342" t="str">
        <f>IF(Plantilla!$I$6="¡Perfecto!, Guarda el archivo y adjúntalo a tu interfaz de Nómina Electrónica",MID(Plantilla!$D$2,SEARCH("V",Plantilla!$D$2),10),"")</f>
        <v>V2.0</v>
      </c>
      <c r="C342" t="str">
        <f>Plantilla!C353</f>
        <v/>
      </c>
      <c r="D342" t="str">
        <f>IF($C342="OK",Plantilla!B353,"")</f>
        <v/>
      </c>
      <c r="E342" t="str">
        <f>IF($C342="OK",
   VLOOKUP(Plantilla!$E$4,'Tablas '!$AP$4:$AT$6,5,FALSE),
"")</f>
        <v/>
      </c>
      <c r="F342" t="str">
        <f>IF($C342="OK",TEXT(Plantilla!D353,"#"),"")</f>
        <v/>
      </c>
      <c r="G342" t="str">
        <f>IF($C342="OK",
   VLOOKUP(Plantilla!E353,'Tablas '!$B$4:$C$14,2,FALSE),
"")</f>
        <v/>
      </c>
      <c r="H342" t="str">
        <f>IF($C342="OK",TEXT(Plantilla!F353,"#"),"")</f>
        <v/>
      </c>
      <c r="I342" t="str">
        <f>IF($C342="OK",TEXT(Plantilla!G353,"#"),"")</f>
        <v/>
      </c>
      <c r="J342" t="str">
        <f>IF($C342="OK",TEXT(Plantilla!H353,"#"),"")</f>
        <v/>
      </c>
      <c r="K342" t="str">
        <f>IF($C342="OK",TEXT(Plantilla!I353,"#"),"")</f>
        <v/>
      </c>
      <c r="L342" t="str">
        <f>IF($C342="OK",TEXT(Plantilla!J353,"#"),"")</f>
        <v/>
      </c>
      <c r="M342" t="str">
        <f>IF($C342="OK",TEXT(Plantilla!K353,"#"),"")</f>
        <v/>
      </c>
      <c r="N342" t="str">
        <f>IF($C342="OK",
   CONCATENATE(YEAR(Plantilla!L353),"-",TEXT(MONTH(Plantilla!L353),"00"),"-",TEXT(DAY(Plantilla!L353),"00")),
"")</f>
        <v/>
      </c>
      <c r="O342" t="str">
        <f>IF($C342="OK",_xlfn.NUMBERVALUE(Plantilla!M353),"")</f>
        <v/>
      </c>
      <c r="P342" t="str">
        <f>IF($C342="OK",
   IF(Plantilla!N353&lt;&gt;"",
      CONCATENATE(YEAR(Plantilla!N353),"-",TEXT(MONTH(Plantilla!N353),"00"),"-",TEXT(DAY(Plantilla!N353),"00")),
   ""),
"")</f>
        <v/>
      </c>
      <c r="Q342" t="str">
        <f>IF($C342="OK",
   VLOOKUP(Plantilla!O353,'Tablas '!$E$4:$F$19,2,FALSE),
"")</f>
        <v/>
      </c>
      <c r="R342" t="str">
        <f>IF($C342="OK",
   VLOOKUP(Plantilla!P353,'Tablas '!$H$4:$I$5,2,FALSE),
"")</f>
        <v/>
      </c>
      <c r="S342" t="str">
        <f>IF($C342="OK",
   VLOOKUP(Plantilla!Q353,'Tablas '!$K$4:$L$8,2,FALSE),
"")</f>
        <v/>
      </c>
      <c r="T342" t="str">
        <f>IF($C342="OK",
   VLOOKUP(Plantilla!R353,'Tablas '!$AE$4:$AF$6,2,FALSE),
"")</f>
        <v/>
      </c>
      <c r="U342" t="str">
        <f>IF($C342="OK",
   VLOOKUP(Plantilla!S353,'Tablas '!$AE$4:$AF$6,2,FALSE),
"")</f>
        <v/>
      </c>
      <c r="V342" t="str">
        <f>IF($C342="OK",TEXT(Plantilla!T353,"#"),"")</f>
        <v/>
      </c>
      <c r="W342" s="84" t="str">
        <f>IF($C342="OK",
   VLOOKUP(Plantilla!U353,'Tablas '!$AM$4:$AN$1126,2,FALSE),
"")</f>
        <v/>
      </c>
      <c r="X342" t="str">
        <f>IF($C342="OK",TEXT(Plantilla!V353,"#"),"")</f>
        <v/>
      </c>
      <c r="Y342" t="str">
        <f>IF($C342="OK",
   CONCATENATE(YEAR(Plantilla!W353),"-",TEXT(MONTH(Plantilla!W353),"00"),"-",TEXT(DAY(Plantilla!W353),"00")),
"")</f>
        <v/>
      </c>
      <c r="Z342" t="str">
        <f>IF($C342="OK",
   CONCATENATE(YEAR(Plantilla!X353),"-",TEXT(MONTH(Plantilla!X353),"00"),"-",TEXT(DAY(Plantilla!X353),"00")),
"")</f>
        <v/>
      </c>
      <c r="AA342" t="str">
        <f>IF($C342="OK",
   TEXT(VLOOKUP(Plantilla!Y353,'Tablas '!$Q$4:$R$9,2,FALSE),"#"),
"")</f>
        <v/>
      </c>
      <c r="AB342" t="str">
        <f>IF($C342="OK",
   CONCATENATE(YEAR(Plantilla!Z353),"-",TEXT(MONTH(Plantilla!Z353),"00"),"-",TEXT(DAY(Plantilla!Z353),"00")),
"")</f>
        <v/>
      </c>
      <c r="AC342" t="str">
        <f>IF($C342="OK",
   TEXT(VLOOKUP(Plantilla!AA353,'Tablas '!$T$4:$U$13,2,FALSE),"#"),
"")</f>
        <v/>
      </c>
      <c r="AD342" t="str">
        <f>IF($C342="OK",TEXT(Plantilla!AB353,"#"),"")</f>
        <v/>
      </c>
      <c r="AE342" t="str">
        <f>IF($C342="OK",
   IF(Plantilla!AC353&lt;&gt;"",
      TEXT(VLOOKUP(Plantilla!AC353,'Tablas '!$W$4:$X$7,2,FALSE),"#"),
   ""),
"")</f>
        <v/>
      </c>
      <c r="AF342" t="str">
        <f>IF($C342="OK",TEXT(Plantilla!AD353,"#"),"")</f>
        <v/>
      </c>
      <c r="AG342" s="6" t="str">
        <f>IF($C342="OK",_xlfn.NUMBERVALUE(Plantilla!AE353),"")</f>
        <v/>
      </c>
      <c r="AH342" s="4" t="str">
        <f>IF($C342="OK",_xlfn.NUMBERVALUE(Plantilla!AF353),"")</f>
        <v/>
      </c>
      <c r="AI342" s="6" t="str">
        <f>IF($C342="OK",_xlfn.NUMBERVALUE(Plantilla!AG353),"")</f>
        <v/>
      </c>
      <c r="AJ342" s="6" t="str">
        <f>IF($C342="OK",_xlfn.NUMBERVALUE(Plantilla!AH353),"")</f>
        <v/>
      </c>
      <c r="AK342" s="6" t="str">
        <f>IF($C342="OK",_xlfn.NUMBERVALUE(Plantilla!AI353),"")</f>
        <v/>
      </c>
      <c r="AL342" s="6" t="str">
        <f>IF($C342="OK",_xlfn.NUMBERVALUE(Plantilla!AJ353),"")</f>
        <v/>
      </c>
      <c r="AM342" s="4" t="str">
        <f>IF($C342="OK",_xlfn.NUMBERVALUE(Plantilla!AK353),"")</f>
        <v/>
      </c>
      <c r="AN342" s="6" t="str">
        <f>IF($C342="OK",_xlfn.NUMBERVALUE(Plantilla!AL353),"")</f>
        <v/>
      </c>
      <c r="AO342" s="4" t="str">
        <f>IF($C342="OK",_xlfn.NUMBERVALUE(Plantilla!AM353),"")</f>
        <v/>
      </c>
      <c r="AP342" s="6" t="str">
        <f>IF($C342="OK",_xlfn.NUMBERVALUE(Plantilla!AN353),"")</f>
        <v/>
      </c>
      <c r="AQ342" s="4" t="str">
        <f>IF($C342="OK",_xlfn.NUMBERVALUE(Plantilla!AO353),"")</f>
        <v/>
      </c>
      <c r="AR342" s="6" t="str">
        <f>IF($C342="OK",_xlfn.NUMBERVALUE(Plantilla!AP353),"")</f>
        <v/>
      </c>
      <c r="AS342" s="4" t="str">
        <f>IF($C342="OK",_xlfn.NUMBERVALUE(Plantilla!AQ353),"")</f>
        <v/>
      </c>
      <c r="AT342" s="6" t="str">
        <f>IF($C342="OK",_xlfn.NUMBERVALUE(Plantilla!AR353),"")</f>
        <v/>
      </c>
      <c r="AU342" s="4" t="str">
        <f>IF($C342="OK",_xlfn.NUMBERVALUE(Plantilla!AS353),"")</f>
        <v/>
      </c>
      <c r="AV342" s="6" t="str">
        <f>IF($C342="OK",_xlfn.NUMBERVALUE(Plantilla!AT353),"")</f>
        <v/>
      </c>
      <c r="AW342" s="4" t="str">
        <f>IF($C342="OK",_xlfn.NUMBERVALUE(Plantilla!AU353),"")</f>
        <v/>
      </c>
      <c r="AX342" s="6" t="str">
        <f>IF($C342="OK",_xlfn.NUMBERVALUE(Plantilla!AV353),"")</f>
        <v/>
      </c>
      <c r="AY342" s="4" t="str">
        <f>IF($C342="OK",_xlfn.NUMBERVALUE(Plantilla!AW353),"")</f>
        <v/>
      </c>
      <c r="AZ342" s="6" t="str">
        <f>IF($C342="OK",_xlfn.NUMBERVALUE(Plantilla!AX353),"")</f>
        <v/>
      </c>
      <c r="BA342" t="str">
        <f>IF($C342="OK",_xlfn.NUMBERVALUE(Plantilla!AY353),"")</f>
        <v/>
      </c>
      <c r="BB342" t="str">
        <f>IF($C342="OK",_xlfn.NUMBERVALUE(Plantilla!AZ353),"")</f>
        <v/>
      </c>
      <c r="BC342" s="4" t="str">
        <f>IF($C342="OK",_xlfn.NUMBERVALUE(Plantilla!BA353),"")</f>
        <v/>
      </c>
      <c r="BD342" s="6" t="str">
        <f>IF($C342="OK",_xlfn.NUMBERVALUE(Plantilla!BB353),"")</f>
        <v/>
      </c>
      <c r="BE342" s="4" t="str">
        <f>IF($C342="OK",_xlfn.NUMBERVALUE(Plantilla!BC353),"")</f>
        <v/>
      </c>
      <c r="BF342" s="6" t="str">
        <f>IF($C342="OK",_xlfn.NUMBERVALUE(Plantilla!BD353),"")</f>
        <v/>
      </c>
      <c r="BG342" s="4" t="str">
        <f>IF($C342="OK",_xlfn.NUMBERVALUE(Plantilla!BE353),"")</f>
        <v/>
      </c>
      <c r="BH342" s="6" t="str">
        <f>IF($C342="OK",_xlfn.NUMBERVALUE(Plantilla!BF353),"")</f>
        <v/>
      </c>
      <c r="BI342" s="110" t="str">
        <f>IF($C342="OK",_xlfn.NUMBERVALUE(Plantilla!BG353),"")</f>
        <v/>
      </c>
      <c r="BJ342" s="6" t="str">
        <f>IF($C342="OK",_xlfn.NUMBERVALUE(Plantilla!BH353),"")</f>
        <v/>
      </c>
      <c r="BK342" s="109" t="str">
        <f>IF($C342="OK",_xlfn.NUMBERVALUE(Plantilla!BI353),"")</f>
        <v/>
      </c>
      <c r="BL342" s="6" t="str">
        <f>IF($C342="OK",
   IF(Plantilla!BJ353&lt;&gt;"",
      TEXT(VLOOKUP(Plantilla!BJ353,'Tablas '!$Z$4:$AA$6,2,FALSE),"#"),
   ""),
"")</f>
        <v/>
      </c>
      <c r="BM342" s="4" t="str">
        <f>IF($C342="OK",_xlfn.NUMBERVALUE(Plantilla!BK353),"")</f>
        <v/>
      </c>
      <c r="BN342" s="4" t="str">
        <f>IF($C342="OK",_xlfn.NUMBERVALUE(Plantilla!BL353),"")</f>
        <v/>
      </c>
      <c r="BO342" s="6" t="str">
        <f>IF($C342="OK",_xlfn.NUMBERVALUE(Plantilla!BM353),"")</f>
        <v/>
      </c>
      <c r="BP342" s="4" t="str">
        <f>IF($C342="OK",_xlfn.NUMBERVALUE(Plantilla!BN353),"")</f>
        <v/>
      </c>
      <c r="BQ342" s="6" t="str">
        <f>IF($C342="OK",_xlfn.NUMBERVALUE(Plantilla!BO353),"")</f>
        <v/>
      </c>
      <c r="BR342" s="4" t="str">
        <f>IF($C342="OK",_xlfn.NUMBERVALUE(Plantilla!BP353),"")</f>
        <v/>
      </c>
      <c r="BS342" s="6" t="str">
        <f>IF($C342="OK",_xlfn.NUMBERVALUE(Plantilla!BQ353),"")</f>
        <v/>
      </c>
      <c r="BT342" s="4" t="str">
        <f>IF($C342="OK",_xlfn.NUMBERVALUE(Plantilla!BR353),"")</f>
        <v/>
      </c>
      <c r="BU342" s="6" t="str">
        <f>IF($C342="OK",_xlfn.NUMBERVALUE(Plantilla!BS353),"")</f>
        <v/>
      </c>
      <c r="BV342" s="6" t="str">
        <f>IF($C342="OK",_xlfn.NUMBERVALUE(Plantilla!BT353),"")</f>
        <v/>
      </c>
      <c r="BW342" s="6" t="str">
        <f>IF($C342="OK",_xlfn.NUMBERVALUE(Plantilla!BU353),"")</f>
        <v/>
      </c>
      <c r="BX342" s="6" t="str">
        <f>IF($C342="OK",_xlfn.NUMBERVALUE(Plantilla!BV353),"")</f>
        <v/>
      </c>
      <c r="BY342" s="6" t="str">
        <f>IF($C342="OK",_xlfn.NUMBERVALUE(Plantilla!BW353),"")</f>
        <v/>
      </c>
      <c r="BZ342" s="6" t="str">
        <f>IF($C342="OK",_xlfn.NUMBERVALUE(Plantilla!BX353),"")</f>
        <v/>
      </c>
      <c r="CA342" s="6" t="str">
        <f>IF($C342="OK",_xlfn.NUMBERVALUE(Plantilla!BY353),"")</f>
        <v/>
      </c>
      <c r="CB342" s="6" t="str">
        <f>IF($C342="OK",_xlfn.NUMBERVALUE(Plantilla!BZ353),"")</f>
        <v/>
      </c>
      <c r="CC342" s="6" t="str">
        <f>IF($C342="OK",_xlfn.NUMBERVALUE(Plantilla!CA353),"")</f>
        <v/>
      </c>
      <c r="CD342" s="6" t="str">
        <f>IF($C342="OK",_xlfn.NUMBERVALUE(Plantilla!CB353),"")</f>
        <v/>
      </c>
      <c r="CE342" s="6" t="str">
        <f>IF($C342="OK",_xlfn.NUMBERVALUE(Plantilla!CC353),"")</f>
        <v/>
      </c>
      <c r="CF342" s="4" t="str">
        <f>IF($C342="OK",_xlfn.NUMBERVALUE(Plantilla!CD353),"")</f>
        <v/>
      </c>
      <c r="CG342" s="6" t="str">
        <f>IF($C342="OK",_xlfn.NUMBERVALUE(Plantilla!CE353),"")</f>
        <v/>
      </c>
      <c r="CH342" s="6" t="str">
        <f>IF($C342="OK",_xlfn.NUMBERVALUE(Plantilla!CF353),"")</f>
        <v/>
      </c>
      <c r="CI342" s="6" t="str">
        <f>IF($C342="OK",_xlfn.NUMBERVALUE(Plantilla!CG353),"")</f>
        <v/>
      </c>
      <c r="CJ342" s="6" t="str">
        <f>IF($C342="OK",_xlfn.NUMBERVALUE(Plantilla!CH353),"")</f>
        <v/>
      </c>
      <c r="CK342" s="6" t="str">
        <f>IF($C342="OK",_xlfn.NUMBERVALUE(Plantilla!CI353),"")</f>
        <v/>
      </c>
      <c r="CL342" s="6" t="str">
        <f>IF($C342="OK",_xlfn.NUMBERVALUE(Plantilla!CJ353),"")</f>
        <v/>
      </c>
      <c r="CM342" t="str">
        <f>IF($C342="OK",TEXT(Plantilla!CK353,"#"),"")</f>
        <v/>
      </c>
      <c r="CN342" s="6" t="str">
        <f>IF($C342="OK",_xlfn.NUMBERVALUE(Plantilla!CL353),"")</f>
        <v/>
      </c>
      <c r="CO342" s="6" t="str">
        <f>IF($C342="OK",_xlfn.NUMBERVALUE(Plantilla!CM353),"")</f>
        <v/>
      </c>
      <c r="CP342" s="110" t="str">
        <f>IF($C342="OK",_xlfn.NUMBERVALUE(Plantilla!CN353),"")</f>
        <v/>
      </c>
      <c r="CQ342" s="6" t="str">
        <f>IF($C342="OK",_xlfn.NUMBERVALUE(Plantilla!CO353),"")</f>
        <v/>
      </c>
      <c r="CR342" s="109" t="str">
        <f>IF($C342="OK",_xlfn.NUMBERVALUE(Plantilla!CP353),"")</f>
        <v/>
      </c>
      <c r="CS342" s="110" t="str">
        <f>IF($C342="OK",_xlfn.NUMBERVALUE(Plantilla!CQ353),"")</f>
        <v/>
      </c>
      <c r="CT342" s="6" t="str">
        <f>IF($C342="OK",_xlfn.NUMBERVALUE(Plantilla!CR353),"")</f>
        <v/>
      </c>
      <c r="CU342" s="109" t="str">
        <f>IF($C342="OK",_xlfn.NUMBERVALUE(Plantilla!CS353),"")</f>
        <v/>
      </c>
      <c r="CV342" s="110" t="str">
        <f>IF($C342="OK",_xlfn.NUMBERVALUE(Plantilla!CT353),"")</f>
        <v/>
      </c>
      <c r="CW342" s="6" t="str">
        <f>IF($C342="OK",_xlfn.NUMBERVALUE(Plantilla!CU353),"")</f>
        <v/>
      </c>
      <c r="CX342" s="82" t="str">
        <f>IF($C342="OK",_xlfn.NUMBERVALUE(Plantilla!CV353),"")</f>
        <v/>
      </c>
      <c r="CY342" s="6" t="str">
        <f>IF($C342="OK",_xlfn.NUMBERVALUE(Plantilla!CW353),"")</f>
        <v/>
      </c>
      <c r="CZ342" s="82" t="str">
        <f>IF($C342="OK",_xlfn.NUMBERVALUE(Plantilla!CX353),"")</f>
        <v/>
      </c>
      <c r="DA342" s="6" t="str">
        <f>IF($C342="OK",_xlfn.NUMBERVALUE(Plantilla!CY353),"")</f>
        <v/>
      </c>
      <c r="DB342" s="109" t="str">
        <f>IF($C342="OK",_xlfn.NUMBERVALUE(Plantilla!CZ353),"")</f>
        <v/>
      </c>
      <c r="DC342" s="6" t="str">
        <f>IF($C342="OK",_xlfn.NUMBERVALUE(Plantilla!DA353),"")</f>
        <v/>
      </c>
      <c r="DD342" s="6" t="str">
        <f>IF($C342="OK",TEXT(Plantilla!DB353,"#"),"")</f>
        <v/>
      </c>
      <c r="DE342" s="6" t="str">
        <f>IF($C342="OK",_xlfn.NUMBERVALUE(Plantilla!DC353),"")</f>
        <v/>
      </c>
      <c r="DF342" s="4" t="str">
        <f>IF($C342="OK",_xlfn.NUMBERVALUE(Plantilla!DD353),"")</f>
        <v/>
      </c>
      <c r="DG342" s="6" t="str">
        <f>IF($C342="OK",_xlfn.NUMBERVALUE(Plantilla!DE353),"")</f>
        <v/>
      </c>
      <c r="DH342" s="6" t="str">
        <f>IF($C342="OK",_xlfn.NUMBERVALUE(Plantilla!DF353),"")</f>
        <v/>
      </c>
      <c r="DI342" s="6" t="str">
        <f>IF($C342="OK",_xlfn.NUMBERVALUE(Plantilla!DG353),"")</f>
        <v/>
      </c>
      <c r="DJ342" s="6" t="str">
        <f>IF($C342="OK",_xlfn.NUMBERVALUE(Plantilla!DH353),"")</f>
        <v/>
      </c>
      <c r="DK342" s="6" t="str">
        <f>IF($C342="OK",_xlfn.NUMBERVALUE(Plantilla!DI353),"")</f>
        <v/>
      </c>
      <c r="DL342" s="6" t="str">
        <f>IF($C342="OK",_xlfn.NUMBERVALUE(Plantilla!DJ353),"")</f>
        <v/>
      </c>
      <c r="DM342" s="6" t="str">
        <f>IF($C342="OK",_xlfn.NUMBERVALUE(Plantilla!DK353),"")</f>
        <v/>
      </c>
      <c r="DN342" s="6" t="str">
        <f>IF($C342="OK",_xlfn.NUMBERVALUE(Plantilla!DL353),"")</f>
        <v/>
      </c>
      <c r="DO342" s="6" t="str">
        <f>IF($C342="OK",_xlfn.NUMBERVALUE(Plantilla!DM353),"")</f>
        <v/>
      </c>
      <c r="DP342" s="6" t="str">
        <f>IF($C342="OK",_xlfn.NUMBERVALUE(Plantilla!DN353),"")</f>
        <v/>
      </c>
      <c r="DQ342" s="6" t="str">
        <f>IF($C342="OK",_xlfn.NUMBERVALUE(Plantilla!DO353),"")</f>
        <v/>
      </c>
      <c r="DR342" s="6" t="str">
        <f>IF($C342="OK",_xlfn.NUMBERVALUE(Plantilla!DP353),"")</f>
        <v/>
      </c>
      <c r="DS342" t="str">
        <f>IF($C342="OK",TEXT(Plantilla!DR353,"#"),"")</f>
        <v/>
      </c>
      <c r="DT342" s="6"/>
    </row>
    <row r="343" spans="1:124" x14ac:dyDescent="0.25">
      <c r="A343" t="str">
        <f>IF(Plantilla!$I$6="¡Perfecto!, Guarda el archivo y adjúntalo a tu interfaz de Nómina Electrónica","OK","Error")</f>
        <v>OK</v>
      </c>
      <c r="B343" t="str">
        <f>IF(Plantilla!$I$6="¡Perfecto!, Guarda el archivo y adjúntalo a tu interfaz de Nómina Electrónica",MID(Plantilla!$D$2,SEARCH("V",Plantilla!$D$2),10),"")</f>
        <v>V2.0</v>
      </c>
      <c r="C343" t="str">
        <f>Plantilla!C354</f>
        <v/>
      </c>
      <c r="D343" t="str">
        <f>IF($C343="OK",Plantilla!B354,"")</f>
        <v/>
      </c>
      <c r="E343" t="str">
        <f>IF($C343="OK",
   VLOOKUP(Plantilla!$E$4,'Tablas '!$AP$4:$AT$6,5,FALSE),
"")</f>
        <v/>
      </c>
      <c r="F343" t="str">
        <f>IF($C343="OK",TEXT(Plantilla!D354,"#"),"")</f>
        <v/>
      </c>
      <c r="G343" t="str">
        <f>IF($C343="OK",
   VLOOKUP(Plantilla!E354,'Tablas '!$B$4:$C$14,2,FALSE),
"")</f>
        <v/>
      </c>
      <c r="H343" t="str">
        <f>IF($C343="OK",TEXT(Plantilla!F354,"#"),"")</f>
        <v/>
      </c>
      <c r="I343" t="str">
        <f>IF($C343="OK",TEXT(Plantilla!G354,"#"),"")</f>
        <v/>
      </c>
      <c r="J343" t="str">
        <f>IF($C343="OK",TEXT(Plantilla!H354,"#"),"")</f>
        <v/>
      </c>
      <c r="K343" t="str">
        <f>IF($C343="OK",TEXT(Plantilla!I354,"#"),"")</f>
        <v/>
      </c>
      <c r="L343" t="str">
        <f>IF($C343="OK",TEXT(Plantilla!J354,"#"),"")</f>
        <v/>
      </c>
      <c r="M343" t="str">
        <f>IF($C343="OK",TEXT(Plantilla!K354,"#"),"")</f>
        <v/>
      </c>
      <c r="N343" t="str">
        <f>IF($C343="OK",
   CONCATENATE(YEAR(Plantilla!L354),"-",TEXT(MONTH(Plantilla!L354),"00"),"-",TEXT(DAY(Plantilla!L354),"00")),
"")</f>
        <v/>
      </c>
      <c r="O343" t="str">
        <f>IF($C343="OK",_xlfn.NUMBERVALUE(Plantilla!M354),"")</f>
        <v/>
      </c>
      <c r="P343" t="str">
        <f>IF($C343="OK",
   IF(Plantilla!N354&lt;&gt;"",
      CONCATENATE(YEAR(Plantilla!N354),"-",TEXT(MONTH(Plantilla!N354),"00"),"-",TEXT(DAY(Plantilla!N354),"00")),
   ""),
"")</f>
        <v/>
      </c>
      <c r="Q343" t="str">
        <f>IF($C343="OK",
   VLOOKUP(Plantilla!O354,'Tablas '!$E$4:$F$19,2,FALSE),
"")</f>
        <v/>
      </c>
      <c r="R343" t="str">
        <f>IF($C343="OK",
   VLOOKUP(Plantilla!P354,'Tablas '!$H$4:$I$5,2,FALSE),
"")</f>
        <v/>
      </c>
      <c r="S343" t="str">
        <f>IF($C343="OK",
   VLOOKUP(Plantilla!Q354,'Tablas '!$K$4:$L$8,2,FALSE),
"")</f>
        <v/>
      </c>
      <c r="T343" t="str">
        <f>IF($C343="OK",
   VLOOKUP(Plantilla!R354,'Tablas '!$AE$4:$AF$6,2,FALSE),
"")</f>
        <v/>
      </c>
      <c r="U343" t="str">
        <f>IF($C343="OK",
   VLOOKUP(Plantilla!S354,'Tablas '!$AE$4:$AF$6,2,FALSE),
"")</f>
        <v/>
      </c>
      <c r="V343" t="str">
        <f>IF($C343="OK",TEXT(Plantilla!T354,"#"),"")</f>
        <v/>
      </c>
      <c r="W343" s="84" t="str">
        <f>IF($C343="OK",
   VLOOKUP(Plantilla!U354,'Tablas '!$AM$4:$AN$1126,2,FALSE),
"")</f>
        <v/>
      </c>
      <c r="X343" t="str">
        <f>IF($C343="OK",TEXT(Plantilla!V354,"#"),"")</f>
        <v/>
      </c>
      <c r="Y343" t="str">
        <f>IF($C343="OK",
   CONCATENATE(YEAR(Plantilla!W354),"-",TEXT(MONTH(Plantilla!W354),"00"),"-",TEXT(DAY(Plantilla!W354),"00")),
"")</f>
        <v/>
      </c>
      <c r="Z343" t="str">
        <f>IF($C343="OK",
   CONCATENATE(YEAR(Plantilla!X354),"-",TEXT(MONTH(Plantilla!X354),"00"),"-",TEXT(DAY(Plantilla!X354),"00")),
"")</f>
        <v/>
      </c>
      <c r="AA343" t="str">
        <f>IF($C343="OK",
   TEXT(VLOOKUP(Plantilla!Y354,'Tablas '!$Q$4:$R$9,2,FALSE),"#"),
"")</f>
        <v/>
      </c>
      <c r="AB343" t="str">
        <f>IF($C343="OK",
   CONCATENATE(YEAR(Plantilla!Z354),"-",TEXT(MONTH(Plantilla!Z354),"00"),"-",TEXT(DAY(Plantilla!Z354),"00")),
"")</f>
        <v/>
      </c>
      <c r="AC343" t="str">
        <f>IF($C343="OK",
   TEXT(VLOOKUP(Plantilla!AA354,'Tablas '!$T$4:$U$13,2,FALSE),"#"),
"")</f>
        <v/>
      </c>
      <c r="AD343" t="str">
        <f>IF($C343="OK",TEXT(Plantilla!AB354,"#"),"")</f>
        <v/>
      </c>
      <c r="AE343" t="str">
        <f>IF($C343="OK",
   IF(Plantilla!AC354&lt;&gt;"",
      TEXT(VLOOKUP(Plantilla!AC354,'Tablas '!$W$4:$X$7,2,FALSE),"#"),
   ""),
"")</f>
        <v/>
      </c>
      <c r="AF343" t="str">
        <f>IF($C343="OK",TEXT(Plantilla!AD354,"#"),"")</f>
        <v/>
      </c>
      <c r="AG343" s="6" t="str">
        <f>IF($C343="OK",_xlfn.NUMBERVALUE(Plantilla!AE354),"")</f>
        <v/>
      </c>
      <c r="AH343" s="4" t="str">
        <f>IF($C343="OK",_xlfn.NUMBERVALUE(Plantilla!AF354),"")</f>
        <v/>
      </c>
      <c r="AI343" s="6" t="str">
        <f>IF($C343="OK",_xlfn.NUMBERVALUE(Plantilla!AG354),"")</f>
        <v/>
      </c>
      <c r="AJ343" s="6" t="str">
        <f>IF($C343="OK",_xlfn.NUMBERVALUE(Plantilla!AH354),"")</f>
        <v/>
      </c>
      <c r="AK343" s="6" t="str">
        <f>IF($C343="OK",_xlfn.NUMBERVALUE(Plantilla!AI354),"")</f>
        <v/>
      </c>
      <c r="AL343" s="6" t="str">
        <f>IF($C343="OK",_xlfn.NUMBERVALUE(Plantilla!AJ354),"")</f>
        <v/>
      </c>
      <c r="AM343" s="4" t="str">
        <f>IF($C343="OK",_xlfn.NUMBERVALUE(Plantilla!AK354),"")</f>
        <v/>
      </c>
      <c r="AN343" s="6" t="str">
        <f>IF($C343="OK",_xlfn.NUMBERVALUE(Plantilla!AL354),"")</f>
        <v/>
      </c>
      <c r="AO343" s="4" t="str">
        <f>IF($C343="OK",_xlfn.NUMBERVALUE(Plantilla!AM354),"")</f>
        <v/>
      </c>
      <c r="AP343" s="6" t="str">
        <f>IF($C343="OK",_xlfn.NUMBERVALUE(Plantilla!AN354),"")</f>
        <v/>
      </c>
      <c r="AQ343" s="4" t="str">
        <f>IF($C343="OK",_xlfn.NUMBERVALUE(Plantilla!AO354),"")</f>
        <v/>
      </c>
      <c r="AR343" s="6" t="str">
        <f>IF($C343="OK",_xlfn.NUMBERVALUE(Plantilla!AP354),"")</f>
        <v/>
      </c>
      <c r="AS343" s="4" t="str">
        <f>IF($C343="OK",_xlfn.NUMBERVALUE(Plantilla!AQ354),"")</f>
        <v/>
      </c>
      <c r="AT343" s="6" t="str">
        <f>IF($C343="OK",_xlfn.NUMBERVALUE(Plantilla!AR354),"")</f>
        <v/>
      </c>
      <c r="AU343" s="4" t="str">
        <f>IF($C343="OK",_xlfn.NUMBERVALUE(Plantilla!AS354),"")</f>
        <v/>
      </c>
      <c r="AV343" s="6" t="str">
        <f>IF($C343="OK",_xlfn.NUMBERVALUE(Plantilla!AT354),"")</f>
        <v/>
      </c>
      <c r="AW343" s="4" t="str">
        <f>IF($C343="OK",_xlfn.NUMBERVALUE(Plantilla!AU354),"")</f>
        <v/>
      </c>
      <c r="AX343" s="6" t="str">
        <f>IF($C343="OK",_xlfn.NUMBERVALUE(Plantilla!AV354),"")</f>
        <v/>
      </c>
      <c r="AY343" s="4" t="str">
        <f>IF($C343="OK",_xlfn.NUMBERVALUE(Plantilla!AW354),"")</f>
        <v/>
      </c>
      <c r="AZ343" s="6" t="str">
        <f>IF($C343="OK",_xlfn.NUMBERVALUE(Plantilla!AX354),"")</f>
        <v/>
      </c>
      <c r="BA343" t="str">
        <f>IF($C343="OK",_xlfn.NUMBERVALUE(Plantilla!AY354),"")</f>
        <v/>
      </c>
      <c r="BB343" t="str">
        <f>IF($C343="OK",_xlfn.NUMBERVALUE(Plantilla!AZ354),"")</f>
        <v/>
      </c>
      <c r="BC343" s="4" t="str">
        <f>IF($C343="OK",_xlfn.NUMBERVALUE(Plantilla!BA354),"")</f>
        <v/>
      </c>
      <c r="BD343" s="6" t="str">
        <f>IF($C343="OK",_xlfn.NUMBERVALUE(Plantilla!BB354),"")</f>
        <v/>
      </c>
      <c r="BE343" s="4" t="str">
        <f>IF($C343="OK",_xlfn.NUMBERVALUE(Plantilla!BC354),"")</f>
        <v/>
      </c>
      <c r="BF343" s="6" t="str">
        <f>IF($C343="OK",_xlfn.NUMBERVALUE(Plantilla!BD354),"")</f>
        <v/>
      </c>
      <c r="BG343" s="4" t="str">
        <f>IF($C343="OK",_xlfn.NUMBERVALUE(Plantilla!BE354),"")</f>
        <v/>
      </c>
      <c r="BH343" s="6" t="str">
        <f>IF($C343="OK",_xlfn.NUMBERVALUE(Plantilla!BF354),"")</f>
        <v/>
      </c>
      <c r="BI343" s="110" t="str">
        <f>IF($C343="OK",_xlfn.NUMBERVALUE(Plantilla!BG354),"")</f>
        <v/>
      </c>
      <c r="BJ343" s="6" t="str">
        <f>IF($C343="OK",_xlfn.NUMBERVALUE(Plantilla!BH354),"")</f>
        <v/>
      </c>
      <c r="BK343" s="109" t="str">
        <f>IF($C343="OK",_xlfn.NUMBERVALUE(Plantilla!BI354),"")</f>
        <v/>
      </c>
      <c r="BL343" s="6" t="str">
        <f>IF($C343="OK",
   IF(Plantilla!BJ354&lt;&gt;"",
      TEXT(VLOOKUP(Plantilla!BJ354,'Tablas '!$Z$4:$AA$6,2,FALSE),"#"),
   ""),
"")</f>
        <v/>
      </c>
      <c r="BM343" s="4" t="str">
        <f>IF($C343="OK",_xlfn.NUMBERVALUE(Plantilla!BK354),"")</f>
        <v/>
      </c>
      <c r="BN343" s="4" t="str">
        <f>IF($C343="OK",_xlfn.NUMBERVALUE(Plantilla!BL354),"")</f>
        <v/>
      </c>
      <c r="BO343" s="6" t="str">
        <f>IF($C343="OK",_xlfn.NUMBERVALUE(Plantilla!BM354),"")</f>
        <v/>
      </c>
      <c r="BP343" s="4" t="str">
        <f>IF($C343="OK",_xlfn.NUMBERVALUE(Plantilla!BN354),"")</f>
        <v/>
      </c>
      <c r="BQ343" s="6" t="str">
        <f>IF($C343="OK",_xlfn.NUMBERVALUE(Plantilla!BO354),"")</f>
        <v/>
      </c>
      <c r="BR343" s="4" t="str">
        <f>IF($C343="OK",_xlfn.NUMBERVALUE(Plantilla!BP354),"")</f>
        <v/>
      </c>
      <c r="BS343" s="6" t="str">
        <f>IF($C343="OK",_xlfn.NUMBERVALUE(Plantilla!BQ354),"")</f>
        <v/>
      </c>
      <c r="BT343" s="4" t="str">
        <f>IF($C343="OK",_xlfn.NUMBERVALUE(Plantilla!BR354),"")</f>
        <v/>
      </c>
      <c r="BU343" s="6" t="str">
        <f>IF($C343="OK",_xlfn.NUMBERVALUE(Plantilla!BS354),"")</f>
        <v/>
      </c>
      <c r="BV343" s="6" t="str">
        <f>IF($C343="OK",_xlfn.NUMBERVALUE(Plantilla!BT354),"")</f>
        <v/>
      </c>
      <c r="BW343" s="6" t="str">
        <f>IF($C343="OK",_xlfn.NUMBERVALUE(Plantilla!BU354),"")</f>
        <v/>
      </c>
      <c r="BX343" s="6" t="str">
        <f>IF($C343="OK",_xlfn.NUMBERVALUE(Plantilla!BV354),"")</f>
        <v/>
      </c>
      <c r="BY343" s="6" t="str">
        <f>IF($C343="OK",_xlfn.NUMBERVALUE(Plantilla!BW354),"")</f>
        <v/>
      </c>
      <c r="BZ343" s="6" t="str">
        <f>IF($C343="OK",_xlfn.NUMBERVALUE(Plantilla!BX354),"")</f>
        <v/>
      </c>
      <c r="CA343" s="6" t="str">
        <f>IF($C343="OK",_xlfn.NUMBERVALUE(Plantilla!BY354),"")</f>
        <v/>
      </c>
      <c r="CB343" s="6" t="str">
        <f>IF($C343="OK",_xlfn.NUMBERVALUE(Plantilla!BZ354),"")</f>
        <v/>
      </c>
      <c r="CC343" s="6" t="str">
        <f>IF($C343="OK",_xlfn.NUMBERVALUE(Plantilla!CA354),"")</f>
        <v/>
      </c>
      <c r="CD343" s="6" t="str">
        <f>IF($C343="OK",_xlfn.NUMBERVALUE(Plantilla!CB354),"")</f>
        <v/>
      </c>
      <c r="CE343" s="6" t="str">
        <f>IF($C343="OK",_xlfn.NUMBERVALUE(Plantilla!CC354),"")</f>
        <v/>
      </c>
      <c r="CF343" s="4" t="str">
        <f>IF($C343="OK",_xlfn.NUMBERVALUE(Plantilla!CD354),"")</f>
        <v/>
      </c>
      <c r="CG343" s="6" t="str">
        <f>IF($C343="OK",_xlfn.NUMBERVALUE(Plantilla!CE354),"")</f>
        <v/>
      </c>
      <c r="CH343" s="6" t="str">
        <f>IF($C343="OK",_xlfn.NUMBERVALUE(Plantilla!CF354),"")</f>
        <v/>
      </c>
      <c r="CI343" s="6" t="str">
        <f>IF($C343="OK",_xlfn.NUMBERVALUE(Plantilla!CG354),"")</f>
        <v/>
      </c>
      <c r="CJ343" s="6" t="str">
        <f>IF($C343="OK",_xlfn.NUMBERVALUE(Plantilla!CH354),"")</f>
        <v/>
      </c>
      <c r="CK343" s="6" t="str">
        <f>IF($C343="OK",_xlfn.NUMBERVALUE(Plantilla!CI354),"")</f>
        <v/>
      </c>
      <c r="CL343" s="6" t="str">
        <f>IF($C343="OK",_xlfn.NUMBERVALUE(Plantilla!CJ354),"")</f>
        <v/>
      </c>
      <c r="CM343" t="str">
        <f>IF($C343="OK",TEXT(Plantilla!CK354,"#"),"")</f>
        <v/>
      </c>
      <c r="CN343" s="6" t="str">
        <f>IF($C343="OK",_xlfn.NUMBERVALUE(Plantilla!CL354),"")</f>
        <v/>
      </c>
      <c r="CO343" s="6" t="str">
        <f>IF($C343="OK",_xlfn.NUMBERVALUE(Plantilla!CM354),"")</f>
        <v/>
      </c>
      <c r="CP343" s="110" t="str">
        <f>IF($C343="OK",_xlfn.NUMBERVALUE(Plantilla!CN354),"")</f>
        <v/>
      </c>
      <c r="CQ343" s="6" t="str">
        <f>IF($C343="OK",_xlfn.NUMBERVALUE(Plantilla!CO354),"")</f>
        <v/>
      </c>
      <c r="CR343" s="109" t="str">
        <f>IF($C343="OK",_xlfn.NUMBERVALUE(Plantilla!CP354),"")</f>
        <v/>
      </c>
      <c r="CS343" s="110" t="str">
        <f>IF($C343="OK",_xlfn.NUMBERVALUE(Plantilla!CQ354),"")</f>
        <v/>
      </c>
      <c r="CT343" s="6" t="str">
        <f>IF($C343="OK",_xlfn.NUMBERVALUE(Plantilla!CR354),"")</f>
        <v/>
      </c>
      <c r="CU343" s="109" t="str">
        <f>IF($C343="OK",_xlfn.NUMBERVALUE(Plantilla!CS354),"")</f>
        <v/>
      </c>
      <c r="CV343" s="110" t="str">
        <f>IF($C343="OK",_xlfn.NUMBERVALUE(Plantilla!CT354),"")</f>
        <v/>
      </c>
      <c r="CW343" s="6" t="str">
        <f>IF($C343="OK",_xlfn.NUMBERVALUE(Plantilla!CU354),"")</f>
        <v/>
      </c>
      <c r="CX343" s="82" t="str">
        <f>IF($C343="OK",_xlfn.NUMBERVALUE(Plantilla!CV354),"")</f>
        <v/>
      </c>
      <c r="CY343" s="6" t="str">
        <f>IF($C343="OK",_xlfn.NUMBERVALUE(Plantilla!CW354),"")</f>
        <v/>
      </c>
      <c r="CZ343" s="82" t="str">
        <f>IF($C343="OK",_xlfn.NUMBERVALUE(Plantilla!CX354),"")</f>
        <v/>
      </c>
      <c r="DA343" s="6" t="str">
        <f>IF($C343="OK",_xlfn.NUMBERVALUE(Plantilla!CY354),"")</f>
        <v/>
      </c>
      <c r="DB343" s="109" t="str">
        <f>IF($C343="OK",_xlfn.NUMBERVALUE(Plantilla!CZ354),"")</f>
        <v/>
      </c>
      <c r="DC343" s="6" t="str">
        <f>IF($C343="OK",_xlfn.NUMBERVALUE(Plantilla!DA354),"")</f>
        <v/>
      </c>
      <c r="DD343" s="6" t="str">
        <f>IF($C343="OK",TEXT(Plantilla!DB354,"#"),"")</f>
        <v/>
      </c>
      <c r="DE343" s="6" t="str">
        <f>IF($C343="OK",_xlfn.NUMBERVALUE(Plantilla!DC354),"")</f>
        <v/>
      </c>
      <c r="DF343" s="4" t="str">
        <f>IF($C343="OK",_xlfn.NUMBERVALUE(Plantilla!DD354),"")</f>
        <v/>
      </c>
      <c r="DG343" s="6" t="str">
        <f>IF($C343="OK",_xlfn.NUMBERVALUE(Plantilla!DE354),"")</f>
        <v/>
      </c>
      <c r="DH343" s="6" t="str">
        <f>IF($C343="OK",_xlfn.NUMBERVALUE(Plantilla!DF354),"")</f>
        <v/>
      </c>
      <c r="DI343" s="6" t="str">
        <f>IF($C343="OK",_xlfn.NUMBERVALUE(Plantilla!DG354),"")</f>
        <v/>
      </c>
      <c r="DJ343" s="6" t="str">
        <f>IF($C343="OK",_xlfn.NUMBERVALUE(Plantilla!DH354),"")</f>
        <v/>
      </c>
      <c r="DK343" s="6" t="str">
        <f>IF($C343="OK",_xlfn.NUMBERVALUE(Plantilla!DI354),"")</f>
        <v/>
      </c>
      <c r="DL343" s="6" t="str">
        <f>IF($C343="OK",_xlfn.NUMBERVALUE(Plantilla!DJ354),"")</f>
        <v/>
      </c>
      <c r="DM343" s="6" t="str">
        <f>IF($C343="OK",_xlfn.NUMBERVALUE(Plantilla!DK354),"")</f>
        <v/>
      </c>
      <c r="DN343" s="6" t="str">
        <f>IF($C343="OK",_xlfn.NUMBERVALUE(Plantilla!DL354),"")</f>
        <v/>
      </c>
      <c r="DO343" s="6" t="str">
        <f>IF($C343="OK",_xlfn.NUMBERVALUE(Plantilla!DM354),"")</f>
        <v/>
      </c>
      <c r="DP343" s="6" t="str">
        <f>IF($C343="OK",_xlfn.NUMBERVALUE(Plantilla!DN354),"")</f>
        <v/>
      </c>
      <c r="DQ343" s="6" t="str">
        <f>IF($C343="OK",_xlfn.NUMBERVALUE(Plantilla!DO354),"")</f>
        <v/>
      </c>
      <c r="DR343" s="6" t="str">
        <f>IF($C343="OK",_xlfn.NUMBERVALUE(Plantilla!DP354),"")</f>
        <v/>
      </c>
      <c r="DS343" t="str">
        <f>IF($C343="OK",TEXT(Plantilla!DR354,"#"),"")</f>
        <v/>
      </c>
      <c r="DT343" s="6"/>
    </row>
    <row r="344" spans="1:124" x14ac:dyDescent="0.25">
      <c r="A344" t="str">
        <f>IF(Plantilla!$I$6="¡Perfecto!, Guarda el archivo y adjúntalo a tu interfaz de Nómina Electrónica","OK","Error")</f>
        <v>OK</v>
      </c>
      <c r="B344" t="str">
        <f>IF(Plantilla!$I$6="¡Perfecto!, Guarda el archivo y adjúntalo a tu interfaz de Nómina Electrónica",MID(Plantilla!$D$2,SEARCH("V",Plantilla!$D$2),10),"")</f>
        <v>V2.0</v>
      </c>
      <c r="C344" t="str">
        <f>Plantilla!C355</f>
        <v/>
      </c>
      <c r="D344" t="str">
        <f>IF($C344="OK",Plantilla!B355,"")</f>
        <v/>
      </c>
      <c r="E344" t="str">
        <f>IF($C344="OK",
   VLOOKUP(Plantilla!$E$4,'Tablas '!$AP$4:$AT$6,5,FALSE),
"")</f>
        <v/>
      </c>
      <c r="F344" t="str">
        <f>IF($C344="OK",TEXT(Plantilla!D355,"#"),"")</f>
        <v/>
      </c>
      <c r="G344" t="str">
        <f>IF($C344="OK",
   VLOOKUP(Plantilla!E355,'Tablas '!$B$4:$C$14,2,FALSE),
"")</f>
        <v/>
      </c>
      <c r="H344" t="str">
        <f>IF($C344="OK",TEXT(Plantilla!F355,"#"),"")</f>
        <v/>
      </c>
      <c r="I344" t="str">
        <f>IF($C344="OK",TEXT(Plantilla!G355,"#"),"")</f>
        <v/>
      </c>
      <c r="J344" t="str">
        <f>IF($C344="OK",TEXT(Plantilla!H355,"#"),"")</f>
        <v/>
      </c>
      <c r="K344" t="str">
        <f>IF($C344="OK",TEXT(Plantilla!I355,"#"),"")</f>
        <v/>
      </c>
      <c r="L344" t="str">
        <f>IF($C344="OK",TEXT(Plantilla!J355,"#"),"")</f>
        <v/>
      </c>
      <c r="M344" t="str">
        <f>IF($C344="OK",TEXT(Plantilla!K355,"#"),"")</f>
        <v/>
      </c>
      <c r="N344" t="str">
        <f>IF($C344="OK",
   CONCATENATE(YEAR(Plantilla!L355),"-",TEXT(MONTH(Plantilla!L355),"00"),"-",TEXT(DAY(Plantilla!L355),"00")),
"")</f>
        <v/>
      </c>
      <c r="O344" t="str">
        <f>IF($C344="OK",_xlfn.NUMBERVALUE(Plantilla!M355),"")</f>
        <v/>
      </c>
      <c r="P344" t="str">
        <f>IF($C344="OK",
   IF(Plantilla!N355&lt;&gt;"",
      CONCATENATE(YEAR(Plantilla!N355),"-",TEXT(MONTH(Plantilla!N355),"00"),"-",TEXT(DAY(Plantilla!N355),"00")),
   ""),
"")</f>
        <v/>
      </c>
      <c r="Q344" t="str">
        <f>IF($C344="OK",
   VLOOKUP(Plantilla!O355,'Tablas '!$E$4:$F$19,2,FALSE),
"")</f>
        <v/>
      </c>
      <c r="R344" t="str">
        <f>IF($C344="OK",
   VLOOKUP(Plantilla!P355,'Tablas '!$H$4:$I$5,2,FALSE),
"")</f>
        <v/>
      </c>
      <c r="S344" t="str">
        <f>IF($C344="OK",
   VLOOKUP(Plantilla!Q355,'Tablas '!$K$4:$L$8,2,FALSE),
"")</f>
        <v/>
      </c>
      <c r="T344" t="str">
        <f>IF($C344="OK",
   VLOOKUP(Plantilla!R355,'Tablas '!$AE$4:$AF$6,2,FALSE),
"")</f>
        <v/>
      </c>
      <c r="U344" t="str">
        <f>IF($C344="OK",
   VLOOKUP(Plantilla!S355,'Tablas '!$AE$4:$AF$6,2,FALSE),
"")</f>
        <v/>
      </c>
      <c r="V344" t="str">
        <f>IF($C344="OK",TEXT(Plantilla!T355,"#"),"")</f>
        <v/>
      </c>
      <c r="W344" s="84" t="str">
        <f>IF($C344="OK",
   VLOOKUP(Plantilla!U355,'Tablas '!$AM$4:$AN$1126,2,FALSE),
"")</f>
        <v/>
      </c>
      <c r="X344" t="str">
        <f>IF($C344="OK",TEXT(Plantilla!V355,"#"),"")</f>
        <v/>
      </c>
      <c r="Y344" t="str">
        <f>IF($C344="OK",
   CONCATENATE(YEAR(Plantilla!W355),"-",TEXT(MONTH(Plantilla!W355),"00"),"-",TEXT(DAY(Plantilla!W355),"00")),
"")</f>
        <v/>
      </c>
      <c r="Z344" t="str">
        <f>IF($C344="OK",
   CONCATENATE(YEAR(Plantilla!X355),"-",TEXT(MONTH(Plantilla!X355),"00"),"-",TEXT(DAY(Plantilla!X355),"00")),
"")</f>
        <v/>
      </c>
      <c r="AA344" t="str">
        <f>IF($C344="OK",
   TEXT(VLOOKUP(Plantilla!Y355,'Tablas '!$Q$4:$R$9,2,FALSE),"#"),
"")</f>
        <v/>
      </c>
      <c r="AB344" t="str">
        <f>IF($C344="OK",
   CONCATENATE(YEAR(Plantilla!Z355),"-",TEXT(MONTH(Plantilla!Z355),"00"),"-",TEXT(DAY(Plantilla!Z355),"00")),
"")</f>
        <v/>
      </c>
      <c r="AC344" t="str">
        <f>IF($C344="OK",
   TEXT(VLOOKUP(Plantilla!AA355,'Tablas '!$T$4:$U$13,2,FALSE),"#"),
"")</f>
        <v/>
      </c>
      <c r="AD344" t="str">
        <f>IF($C344="OK",TEXT(Plantilla!AB355,"#"),"")</f>
        <v/>
      </c>
      <c r="AE344" t="str">
        <f>IF($C344="OK",
   IF(Plantilla!AC355&lt;&gt;"",
      TEXT(VLOOKUP(Plantilla!AC355,'Tablas '!$W$4:$X$7,2,FALSE),"#"),
   ""),
"")</f>
        <v/>
      </c>
      <c r="AF344" t="str">
        <f>IF($C344="OK",TEXT(Plantilla!AD355,"#"),"")</f>
        <v/>
      </c>
      <c r="AG344" s="6" t="str">
        <f>IF($C344="OK",_xlfn.NUMBERVALUE(Plantilla!AE355),"")</f>
        <v/>
      </c>
      <c r="AH344" s="4" t="str">
        <f>IF($C344="OK",_xlfn.NUMBERVALUE(Plantilla!AF355),"")</f>
        <v/>
      </c>
      <c r="AI344" s="6" t="str">
        <f>IF($C344="OK",_xlfn.NUMBERVALUE(Plantilla!AG355),"")</f>
        <v/>
      </c>
      <c r="AJ344" s="6" t="str">
        <f>IF($C344="OK",_xlfn.NUMBERVALUE(Plantilla!AH355),"")</f>
        <v/>
      </c>
      <c r="AK344" s="6" t="str">
        <f>IF($C344="OK",_xlfn.NUMBERVALUE(Plantilla!AI355),"")</f>
        <v/>
      </c>
      <c r="AL344" s="6" t="str">
        <f>IF($C344="OK",_xlfn.NUMBERVALUE(Plantilla!AJ355),"")</f>
        <v/>
      </c>
      <c r="AM344" s="4" t="str">
        <f>IF($C344="OK",_xlfn.NUMBERVALUE(Plantilla!AK355),"")</f>
        <v/>
      </c>
      <c r="AN344" s="6" t="str">
        <f>IF($C344="OK",_xlfn.NUMBERVALUE(Plantilla!AL355),"")</f>
        <v/>
      </c>
      <c r="AO344" s="4" t="str">
        <f>IF($C344="OK",_xlfn.NUMBERVALUE(Plantilla!AM355),"")</f>
        <v/>
      </c>
      <c r="AP344" s="6" t="str">
        <f>IF($C344="OK",_xlfn.NUMBERVALUE(Plantilla!AN355),"")</f>
        <v/>
      </c>
      <c r="AQ344" s="4" t="str">
        <f>IF($C344="OK",_xlfn.NUMBERVALUE(Plantilla!AO355),"")</f>
        <v/>
      </c>
      <c r="AR344" s="6" t="str">
        <f>IF($C344="OK",_xlfn.NUMBERVALUE(Plantilla!AP355),"")</f>
        <v/>
      </c>
      <c r="AS344" s="4" t="str">
        <f>IF($C344="OK",_xlfn.NUMBERVALUE(Plantilla!AQ355),"")</f>
        <v/>
      </c>
      <c r="AT344" s="6" t="str">
        <f>IF($C344="OK",_xlfn.NUMBERVALUE(Plantilla!AR355),"")</f>
        <v/>
      </c>
      <c r="AU344" s="4" t="str">
        <f>IF($C344="OK",_xlfn.NUMBERVALUE(Plantilla!AS355),"")</f>
        <v/>
      </c>
      <c r="AV344" s="6" t="str">
        <f>IF($C344="OK",_xlfn.NUMBERVALUE(Plantilla!AT355),"")</f>
        <v/>
      </c>
      <c r="AW344" s="4" t="str">
        <f>IF($C344="OK",_xlfn.NUMBERVALUE(Plantilla!AU355),"")</f>
        <v/>
      </c>
      <c r="AX344" s="6" t="str">
        <f>IF($C344="OK",_xlfn.NUMBERVALUE(Plantilla!AV355),"")</f>
        <v/>
      </c>
      <c r="AY344" s="4" t="str">
        <f>IF($C344="OK",_xlfn.NUMBERVALUE(Plantilla!AW355),"")</f>
        <v/>
      </c>
      <c r="AZ344" s="6" t="str">
        <f>IF($C344="OK",_xlfn.NUMBERVALUE(Plantilla!AX355),"")</f>
        <v/>
      </c>
      <c r="BA344" t="str">
        <f>IF($C344="OK",_xlfn.NUMBERVALUE(Plantilla!AY355),"")</f>
        <v/>
      </c>
      <c r="BB344" t="str">
        <f>IF($C344="OK",_xlfn.NUMBERVALUE(Plantilla!AZ355),"")</f>
        <v/>
      </c>
      <c r="BC344" s="4" t="str">
        <f>IF($C344="OK",_xlfn.NUMBERVALUE(Plantilla!BA355),"")</f>
        <v/>
      </c>
      <c r="BD344" s="6" t="str">
        <f>IF($C344="OK",_xlfn.NUMBERVALUE(Plantilla!BB355),"")</f>
        <v/>
      </c>
      <c r="BE344" s="4" t="str">
        <f>IF($C344="OK",_xlfn.NUMBERVALUE(Plantilla!BC355),"")</f>
        <v/>
      </c>
      <c r="BF344" s="6" t="str">
        <f>IF($C344="OK",_xlfn.NUMBERVALUE(Plantilla!BD355),"")</f>
        <v/>
      </c>
      <c r="BG344" s="4" t="str">
        <f>IF($C344="OK",_xlfn.NUMBERVALUE(Plantilla!BE355),"")</f>
        <v/>
      </c>
      <c r="BH344" s="6" t="str">
        <f>IF($C344="OK",_xlfn.NUMBERVALUE(Plantilla!BF355),"")</f>
        <v/>
      </c>
      <c r="BI344" s="110" t="str">
        <f>IF($C344="OK",_xlfn.NUMBERVALUE(Plantilla!BG355),"")</f>
        <v/>
      </c>
      <c r="BJ344" s="6" t="str">
        <f>IF($C344="OK",_xlfn.NUMBERVALUE(Plantilla!BH355),"")</f>
        <v/>
      </c>
      <c r="BK344" s="109" t="str">
        <f>IF($C344="OK",_xlfn.NUMBERVALUE(Plantilla!BI355),"")</f>
        <v/>
      </c>
      <c r="BL344" s="6" t="str">
        <f>IF($C344="OK",
   IF(Plantilla!BJ355&lt;&gt;"",
      TEXT(VLOOKUP(Plantilla!BJ355,'Tablas '!$Z$4:$AA$6,2,FALSE),"#"),
   ""),
"")</f>
        <v/>
      </c>
      <c r="BM344" s="4" t="str">
        <f>IF($C344="OK",_xlfn.NUMBERVALUE(Plantilla!BK355),"")</f>
        <v/>
      </c>
      <c r="BN344" s="4" t="str">
        <f>IF($C344="OK",_xlfn.NUMBERVALUE(Plantilla!BL355),"")</f>
        <v/>
      </c>
      <c r="BO344" s="6" t="str">
        <f>IF($C344="OK",_xlfn.NUMBERVALUE(Plantilla!BM355),"")</f>
        <v/>
      </c>
      <c r="BP344" s="4" t="str">
        <f>IF($C344="OK",_xlfn.NUMBERVALUE(Plantilla!BN355),"")</f>
        <v/>
      </c>
      <c r="BQ344" s="6" t="str">
        <f>IF($C344="OK",_xlfn.NUMBERVALUE(Plantilla!BO355),"")</f>
        <v/>
      </c>
      <c r="BR344" s="4" t="str">
        <f>IF($C344="OK",_xlfn.NUMBERVALUE(Plantilla!BP355),"")</f>
        <v/>
      </c>
      <c r="BS344" s="6" t="str">
        <f>IF($C344="OK",_xlfn.NUMBERVALUE(Plantilla!BQ355),"")</f>
        <v/>
      </c>
      <c r="BT344" s="4" t="str">
        <f>IF($C344="OK",_xlfn.NUMBERVALUE(Plantilla!BR355),"")</f>
        <v/>
      </c>
      <c r="BU344" s="6" t="str">
        <f>IF($C344="OK",_xlfn.NUMBERVALUE(Plantilla!BS355),"")</f>
        <v/>
      </c>
      <c r="BV344" s="6" t="str">
        <f>IF($C344="OK",_xlfn.NUMBERVALUE(Plantilla!BT355),"")</f>
        <v/>
      </c>
      <c r="BW344" s="6" t="str">
        <f>IF($C344="OK",_xlfn.NUMBERVALUE(Plantilla!BU355),"")</f>
        <v/>
      </c>
      <c r="BX344" s="6" t="str">
        <f>IF($C344="OK",_xlfn.NUMBERVALUE(Plantilla!BV355),"")</f>
        <v/>
      </c>
      <c r="BY344" s="6" t="str">
        <f>IF($C344="OK",_xlfn.NUMBERVALUE(Plantilla!BW355),"")</f>
        <v/>
      </c>
      <c r="BZ344" s="6" t="str">
        <f>IF($C344="OK",_xlfn.NUMBERVALUE(Plantilla!BX355),"")</f>
        <v/>
      </c>
      <c r="CA344" s="6" t="str">
        <f>IF($C344="OK",_xlfn.NUMBERVALUE(Plantilla!BY355),"")</f>
        <v/>
      </c>
      <c r="CB344" s="6" t="str">
        <f>IF($C344="OK",_xlfn.NUMBERVALUE(Plantilla!BZ355),"")</f>
        <v/>
      </c>
      <c r="CC344" s="6" t="str">
        <f>IF($C344="OK",_xlfn.NUMBERVALUE(Plantilla!CA355),"")</f>
        <v/>
      </c>
      <c r="CD344" s="6" t="str">
        <f>IF($C344="OK",_xlfn.NUMBERVALUE(Plantilla!CB355),"")</f>
        <v/>
      </c>
      <c r="CE344" s="6" t="str">
        <f>IF($C344="OK",_xlfn.NUMBERVALUE(Plantilla!CC355),"")</f>
        <v/>
      </c>
      <c r="CF344" s="4" t="str">
        <f>IF($C344="OK",_xlfn.NUMBERVALUE(Plantilla!CD355),"")</f>
        <v/>
      </c>
      <c r="CG344" s="6" t="str">
        <f>IF($C344="OK",_xlfn.NUMBERVALUE(Plantilla!CE355),"")</f>
        <v/>
      </c>
      <c r="CH344" s="6" t="str">
        <f>IF($C344="OK",_xlfn.NUMBERVALUE(Plantilla!CF355),"")</f>
        <v/>
      </c>
      <c r="CI344" s="6" t="str">
        <f>IF($C344="OK",_xlfn.NUMBERVALUE(Plantilla!CG355),"")</f>
        <v/>
      </c>
      <c r="CJ344" s="6" t="str">
        <f>IF($C344="OK",_xlfn.NUMBERVALUE(Plantilla!CH355),"")</f>
        <v/>
      </c>
      <c r="CK344" s="6" t="str">
        <f>IF($C344="OK",_xlfn.NUMBERVALUE(Plantilla!CI355),"")</f>
        <v/>
      </c>
      <c r="CL344" s="6" t="str">
        <f>IF($C344="OK",_xlfn.NUMBERVALUE(Plantilla!CJ355),"")</f>
        <v/>
      </c>
      <c r="CM344" t="str">
        <f>IF($C344="OK",TEXT(Plantilla!CK355,"#"),"")</f>
        <v/>
      </c>
      <c r="CN344" s="6" t="str">
        <f>IF($C344="OK",_xlfn.NUMBERVALUE(Plantilla!CL355),"")</f>
        <v/>
      </c>
      <c r="CO344" s="6" t="str">
        <f>IF($C344="OK",_xlfn.NUMBERVALUE(Plantilla!CM355),"")</f>
        <v/>
      </c>
      <c r="CP344" s="110" t="str">
        <f>IF($C344="OK",_xlfn.NUMBERVALUE(Plantilla!CN355),"")</f>
        <v/>
      </c>
      <c r="CQ344" s="6" t="str">
        <f>IF($C344="OK",_xlfn.NUMBERVALUE(Plantilla!CO355),"")</f>
        <v/>
      </c>
      <c r="CR344" s="109" t="str">
        <f>IF($C344="OK",_xlfn.NUMBERVALUE(Plantilla!CP355),"")</f>
        <v/>
      </c>
      <c r="CS344" s="110" t="str">
        <f>IF($C344="OK",_xlfn.NUMBERVALUE(Plantilla!CQ355),"")</f>
        <v/>
      </c>
      <c r="CT344" s="6" t="str">
        <f>IF($C344="OK",_xlfn.NUMBERVALUE(Plantilla!CR355),"")</f>
        <v/>
      </c>
      <c r="CU344" s="109" t="str">
        <f>IF($C344="OK",_xlfn.NUMBERVALUE(Plantilla!CS355),"")</f>
        <v/>
      </c>
      <c r="CV344" s="110" t="str">
        <f>IF($C344="OK",_xlfn.NUMBERVALUE(Plantilla!CT355),"")</f>
        <v/>
      </c>
      <c r="CW344" s="6" t="str">
        <f>IF($C344="OK",_xlfn.NUMBERVALUE(Plantilla!CU355),"")</f>
        <v/>
      </c>
      <c r="CX344" s="82" t="str">
        <f>IF($C344="OK",_xlfn.NUMBERVALUE(Plantilla!CV355),"")</f>
        <v/>
      </c>
      <c r="CY344" s="6" t="str">
        <f>IF($C344="OK",_xlfn.NUMBERVALUE(Plantilla!CW355),"")</f>
        <v/>
      </c>
      <c r="CZ344" s="82" t="str">
        <f>IF($C344="OK",_xlfn.NUMBERVALUE(Plantilla!CX355),"")</f>
        <v/>
      </c>
      <c r="DA344" s="6" t="str">
        <f>IF($C344="OK",_xlfn.NUMBERVALUE(Plantilla!CY355),"")</f>
        <v/>
      </c>
      <c r="DB344" s="109" t="str">
        <f>IF($C344="OK",_xlfn.NUMBERVALUE(Plantilla!CZ355),"")</f>
        <v/>
      </c>
      <c r="DC344" s="6" t="str">
        <f>IF($C344="OK",_xlfn.NUMBERVALUE(Plantilla!DA355),"")</f>
        <v/>
      </c>
      <c r="DD344" s="6" t="str">
        <f>IF($C344="OK",TEXT(Plantilla!DB355,"#"),"")</f>
        <v/>
      </c>
      <c r="DE344" s="6" t="str">
        <f>IF($C344="OK",_xlfn.NUMBERVALUE(Plantilla!DC355),"")</f>
        <v/>
      </c>
      <c r="DF344" s="4" t="str">
        <f>IF($C344="OK",_xlfn.NUMBERVALUE(Plantilla!DD355),"")</f>
        <v/>
      </c>
      <c r="DG344" s="6" t="str">
        <f>IF($C344="OK",_xlfn.NUMBERVALUE(Plantilla!DE355),"")</f>
        <v/>
      </c>
      <c r="DH344" s="6" t="str">
        <f>IF($C344="OK",_xlfn.NUMBERVALUE(Plantilla!DF355),"")</f>
        <v/>
      </c>
      <c r="DI344" s="6" t="str">
        <f>IF($C344="OK",_xlfn.NUMBERVALUE(Plantilla!DG355),"")</f>
        <v/>
      </c>
      <c r="DJ344" s="6" t="str">
        <f>IF($C344="OK",_xlfn.NUMBERVALUE(Plantilla!DH355),"")</f>
        <v/>
      </c>
      <c r="DK344" s="6" t="str">
        <f>IF($C344="OK",_xlfn.NUMBERVALUE(Plantilla!DI355),"")</f>
        <v/>
      </c>
      <c r="DL344" s="6" t="str">
        <f>IF($C344="OK",_xlfn.NUMBERVALUE(Plantilla!DJ355),"")</f>
        <v/>
      </c>
      <c r="DM344" s="6" t="str">
        <f>IF($C344="OK",_xlfn.NUMBERVALUE(Plantilla!DK355),"")</f>
        <v/>
      </c>
      <c r="DN344" s="6" t="str">
        <f>IF($C344="OK",_xlfn.NUMBERVALUE(Plantilla!DL355),"")</f>
        <v/>
      </c>
      <c r="DO344" s="6" t="str">
        <f>IF($C344="OK",_xlfn.NUMBERVALUE(Plantilla!DM355),"")</f>
        <v/>
      </c>
      <c r="DP344" s="6" t="str">
        <f>IF($C344="OK",_xlfn.NUMBERVALUE(Plantilla!DN355),"")</f>
        <v/>
      </c>
      <c r="DQ344" s="6" t="str">
        <f>IF($C344="OK",_xlfn.NUMBERVALUE(Plantilla!DO355),"")</f>
        <v/>
      </c>
      <c r="DR344" s="6" t="str">
        <f>IF($C344="OK",_xlfn.NUMBERVALUE(Plantilla!DP355),"")</f>
        <v/>
      </c>
      <c r="DS344" t="str">
        <f>IF($C344="OK",TEXT(Plantilla!DR355,"#"),"")</f>
        <v/>
      </c>
      <c r="DT344" s="6"/>
    </row>
    <row r="345" spans="1:124" x14ac:dyDescent="0.25">
      <c r="A345" t="str">
        <f>IF(Plantilla!$I$6="¡Perfecto!, Guarda el archivo y adjúntalo a tu interfaz de Nómina Electrónica","OK","Error")</f>
        <v>OK</v>
      </c>
      <c r="B345" t="str">
        <f>IF(Plantilla!$I$6="¡Perfecto!, Guarda el archivo y adjúntalo a tu interfaz de Nómina Electrónica",MID(Plantilla!$D$2,SEARCH("V",Plantilla!$D$2),10),"")</f>
        <v>V2.0</v>
      </c>
      <c r="C345" t="str">
        <f>Plantilla!C356</f>
        <v/>
      </c>
      <c r="D345" t="str">
        <f>IF($C345="OK",Plantilla!B356,"")</f>
        <v/>
      </c>
      <c r="E345" t="str">
        <f>IF($C345="OK",
   VLOOKUP(Plantilla!$E$4,'Tablas '!$AP$4:$AT$6,5,FALSE),
"")</f>
        <v/>
      </c>
      <c r="F345" t="str">
        <f>IF($C345="OK",TEXT(Plantilla!D356,"#"),"")</f>
        <v/>
      </c>
      <c r="G345" t="str">
        <f>IF($C345="OK",
   VLOOKUP(Plantilla!E356,'Tablas '!$B$4:$C$14,2,FALSE),
"")</f>
        <v/>
      </c>
      <c r="H345" t="str">
        <f>IF($C345="OK",TEXT(Plantilla!F356,"#"),"")</f>
        <v/>
      </c>
      <c r="I345" t="str">
        <f>IF($C345="OK",TEXT(Plantilla!G356,"#"),"")</f>
        <v/>
      </c>
      <c r="J345" t="str">
        <f>IF($C345="OK",TEXT(Plantilla!H356,"#"),"")</f>
        <v/>
      </c>
      <c r="K345" t="str">
        <f>IF($C345="OK",TEXT(Plantilla!I356,"#"),"")</f>
        <v/>
      </c>
      <c r="L345" t="str">
        <f>IF($C345="OK",TEXT(Plantilla!J356,"#"),"")</f>
        <v/>
      </c>
      <c r="M345" t="str">
        <f>IF($C345="OK",TEXT(Plantilla!K356,"#"),"")</f>
        <v/>
      </c>
      <c r="N345" t="str">
        <f>IF($C345="OK",
   CONCATENATE(YEAR(Plantilla!L356),"-",TEXT(MONTH(Plantilla!L356),"00"),"-",TEXT(DAY(Plantilla!L356),"00")),
"")</f>
        <v/>
      </c>
      <c r="O345" t="str">
        <f>IF($C345="OK",_xlfn.NUMBERVALUE(Plantilla!M356),"")</f>
        <v/>
      </c>
      <c r="P345" t="str">
        <f>IF($C345="OK",
   IF(Plantilla!N356&lt;&gt;"",
      CONCATENATE(YEAR(Plantilla!N356),"-",TEXT(MONTH(Plantilla!N356),"00"),"-",TEXT(DAY(Plantilla!N356),"00")),
   ""),
"")</f>
        <v/>
      </c>
      <c r="Q345" t="str">
        <f>IF($C345="OK",
   VLOOKUP(Plantilla!O356,'Tablas '!$E$4:$F$19,2,FALSE),
"")</f>
        <v/>
      </c>
      <c r="R345" t="str">
        <f>IF($C345="OK",
   VLOOKUP(Plantilla!P356,'Tablas '!$H$4:$I$5,2,FALSE),
"")</f>
        <v/>
      </c>
      <c r="S345" t="str">
        <f>IF($C345="OK",
   VLOOKUP(Plantilla!Q356,'Tablas '!$K$4:$L$8,2,FALSE),
"")</f>
        <v/>
      </c>
      <c r="T345" t="str">
        <f>IF($C345="OK",
   VLOOKUP(Plantilla!R356,'Tablas '!$AE$4:$AF$6,2,FALSE),
"")</f>
        <v/>
      </c>
      <c r="U345" t="str">
        <f>IF($C345="OK",
   VLOOKUP(Plantilla!S356,'Tablas '!$AE$4:$AF$6,2,FALSE),
"")</f>
        <v/>
      </c>
      <c r="V345" t="str">
        <f>IF($C345="OK",TEXT(Plantilla!T356,"#"),"")</f>
        <v/>
      </c>
      <c r="W345" s="84" t="str">
        <f>IF($C345="OK",
   VLOOKUP(Plantilla!U356,'Tablas '!$AM$4:$AN$1126,2,FALSE),
"")</f>
        <v/>
      </c>
      <c r="X345" t="str">
        <f>IF($C345="OK",TEXT(Plantilla!V356,"#"),"")</f>
        <v/>
      </c>
      <c r="Y345" t="str">
        <f>IF($C345="OK",
   CONCATENATE(YEAR(Plantilla!W356),"-",TEXT(MONTH(Plantilla!W356),"00"),"-",TEXT(DAY(Plantilla!W356),"00")),
"")</f>
        <v/>
      </c>
      <c r="Z345" t="str">
        <f>IF($C345="OK",
   CONCATENATE(YEAR(Plantilla!X356),"-",TEXT(MONTH(Plantilla!X356),"00"),"-",TEXT(DAY(Plantilla!X356),"00")),
"")</f>
        <v/>
      </c>
      <c r="AA345" t="str">
        <f>IF($C345="OK",
   TEXT(VLOOKUP(Plantilla!Y356,'Tablas '!$Q$4:$R$9,2,FALSE),"#"),
"")</f>
        <v/>
      </c>
      <c r="AB345" t="str">
        <f>IF($C345="OK",
   CONCATENATE(YEAR(Plantilla!Z356),"-",TEXT(MONTH(Plantilla!Z356),"00"),"-",TEXT(DAY(Plantilla!Z356),"00")),
"")</f>
        <v/>
      </c>
      <c r="AC345" t="str">
        <f>IF($C345="OK",
   TEXT(VLOOKUP(Plantilla!AA356,'Tablas '!$T$4:$U$13,2,FALSE),"#"),
"")</f>
        <v/>
      </c>
      <c r="AD345" t="str">
        <f>IF($C345="OK",TEXT(Plantilla!AB356,"#"),"")</f>
        <v/>
      </c>
      <c r="AE345" t="str">
        <f>IF($C345="OK",
   IF(Plantilla!AC356&lt;&gt;"",
      TEXT(VLOOKUP(Plantilla!AC356,'Tablas '!$W$4:$X$7,2,FALSE),"#"),
   ""),
"")</f>
        <v/>
      </c>
      <c r="AF345" t="str">
        <f>IF($C345="OK",TEXT(Plantilla!AD356,"#"),"")</f>
        <v/>
      </c>
      <c r="AG345" s="6" t="str">
        <f>IF($C345="OK",_xlfn.NUMBERVALUE(Plantilla!AE356),"")</f>
        <v/>
      </c>
      <c r="AH345" s="4" t="str">
        <f>IF($C345="OK",_xlfn.NUMBERVALUE(Plantilla!AF356),"")</f>
        <v/>
      </c>
      <c r="AI345" s="6" t="str">
        <f>IF($C345="OK",_xlfn.NUMBERVALUE(Plantilla!AG356),"")</f>
        <v/>
      </c>
      <c r="AJ345" s="6" t="str">
        <f>IF($C345="OK",_xlfn.NUMBERVALUE(Plantilla!AH356),"")</f>
        <v/>
      </c>
      <c r="AK345" s="6" t="str">
        <f>IF($C345="OK",_xlfn.NUMBERVALUE(Plantilla!AI356),"")</f>
        <v/>
      </c>
      <c r="AL345" s="6" t="str">
        <f>IF($C345="OK",_xlfn.NUMBERVALUE(Plantilla!AJ356),"")</f>
        <v/>
      </c>
      <c r="AM345" s="4" t="str">
        <f>IF($C345="OK",_xlfn.NUMBERVALUE(Plantilla!AK356),"")</f>
        <v/>
      </c>
      <c r="AN345" s="6" t="str">
        <f>IF($C345="OK",_xlfn.NUMBERVALUE(Plantilla!AL356),"")</f>
        <v/>
      </c>
      <c r="AO345" s="4" t="str">
        <f>IF($C345="OK",_xlfn.NUMBERVALUE(Plantilla!AM356),"")</f>
        <v/>
      </c>
      <c r="AP345" s="6" t="str">
        <f>IF($C345="OK",_xlfn.NUMBERVALUE(Plantilla!AN356),"")</f>
        <v/>
      </c>
      <c r="AQ345" s="4" t="str">
        <f>IF($C345="OK",_xlfn.NUMBERVALUE(Plantilla!AO356),"")</f>
        <v/>
      </c>
      <c r="AR345" s="6" t="str">
        <f>IF($C345="OK",_xlfn.NUMBERVALUE(Plantilla!AP356),"")</f>
        <v/>
      </c>
      <c r="AS345" s="4" t="str">
        <f>IF($C345="OK",_xlfn.NUMBERVALUE(Plantilla!AQ356),"")</f>
        <v/>
      </c>
      <c r="AT345" s="6" t="str">
        <f>IF($C345="OK",_xlfn.NUMBERVALUE(Plantilla!AR356),"")</f>
        <v/>
      </c>
      <c r="AU345" s="4" t="str">
        <f>IF($C345="OK",_xlfn.NUMBERVALUE(Plantilla!AS356),"")</f>
        <v/>
      </c>
      <c r="AV345" s="6" t="str">
        <f>IF($C345="OK",_xlfn.NUMBERVALUE(Plantilla!AT356),"")</f>
        <v/>
      </c>
      <c r="AW345" s="4" t="str">
        <f>IF($C345="OK",_xlfn.NUMBERVALUE(Plantilla!AU356),"")</f>
        <v/>
      </c>
      <c r="AX345" s="6" t="str">
        <f>IF($C345="OK",_xlfn.NUMBERVALUE(Plantilla!AV356),"")</f>
        <v/>
      </c>
      <c r="AY345" s="4" t="str">
        <f>IF($C345="OK",_xlfn.NUMBERVALUE(Plantilla!AW356),"")</f>
        <v/>
      </c>
      <c r="AZ345" s="6" t="str">
        <f>IF($C345="OK",_xlfn.NUMBERVALUE(Plantilla!AX356),"")</f>
        <v/>
      </c>
      <c r="BA345" t="str">
        <f>IF($C345="OK",_xlfn.NUMBERVALUE(Plantilla!AY356),"")</f>
        <v/>
      </c>
      <c r="BB345" t="str">
        <f>IF($C345="OK",_xlfn.NUMBERVALUE(Plantilla!AZ356),"")</f>
        <v/>
      </c>
      <c r="BC345" s="4" t="str">
        <f>IF($C345="OK",_xlfn.NUMBERVALUE(Plantilla!BA356),"")</f>
        <v/>
      </c>
      <c r="BD345" s="6" t="str">
        <f>IF($C345="OK",_xlfn.NUMBERVALUE(Plantilla!BB356),"")</f>
        <v/>
      </c>
      <c r="BE345" s="4" t="str">
        <f>IF($C345="OK",_xlfn.NUMBERVALUE(Plantilla!BC356),"")</f>
        <v/>
      </c>
      <c r="BF345" s="6" t="str">
        <f>IF($C345="OK",_xlfn.NUMBERVALUE(Plantilla!BD356),"")</f>
        <v/>
      </c>
      <c r="BG345" s="4" t="str">
        <f>IF($C345="OK",_xlfn.NUMBERVALUE(Plantilla!BE356),"")</f>
        <v/>
      </c>
      <c r="BH345" s="6" t="str">
        <f>IF($C345="OK",_xlfn.NUMBERVALUE(Plantilla!BF356),"")</f>
        <v/>
      </c>
      <c r="BI345" s="110" t="str">
        <f>IF($C345="OK",_xlfn.NUMBERVALUE(Plantilla!BG356),"")</f>
        <v/>
      </c>
      <c r="BJ345" s="6" t="str">
        <f>IF($C345="OK",_xlfn.NUMBERVALUE(Plantilla!BH356),"")</f>
        <v/>
      </c>
      <c r="BK345" s="109" t="str">
        <f>IF($C345="OK",_xlfn.NUMBERVALUE(Plantilla!BI356),"")</f>
        <v/>
      </c>
      <c r="BL345" s="6" t="str">
        <f>IF($C345="OK",
   IF(Plantilla!BJ356&lt;&gt;"",
      TEXT(VLOOKUP(Plantilla!BJ356,'Tablas '!$Z$4:$AA$6,2,FALSE),"#"),
   ""),
"")</f>
        <v/>
      </c>
      <c r="BM345" s="4" t="str">
        <f>IF($C345="OK",_xlfn.NUMBERVALUE(Plantilla!BK356),"")</f>
        <v/>
      </c>
      <c r="BN345" s="4" t="str">
        <f>IF($C345="OK",_xlfn.NUMBERVALUE(Plantilla!BL356),"")</f>
        <v/>
      </c>
      <c r="BO345" s="6" t="str">
        <f>IF($C345="OK",_xlfn.NUMBERVALUE(Plantilla!BM356),"")</f>
        <v/>
      </c>
      <c r="BP345" s="4" t="str">
        <f>IF($C345="OK",_xlfn.NUMBERVALUE(Plantilla!BN356),"")</f>
        <v/>
      </c>
      <c r="BQ345" s="6" t="str">
        <f>IF($C345="OK",_xlfn.NUMBERVALUE(Plantilla!BO356),"")</f>
        <v/>
      </c>
      <c r="BR345" s="4" t="str">
        <f>IF($C345="OK",_xlfn.NUMBERVALUE(Plantilla!BP356),"")</f>
        <v/>
      </c>
      <c r="BS345" s="6" t="str">
        <f>IF($C345="OK",_xlfn.NUMBERVALUE(Plantilla!BQ356),"")</f>
        <v/>
      </c>
      <c r="BT345" s="4" t="str">
        <f>IF($C345="OK",_xlfn.NUMBERVALUE(Plantilla!BR356),"")</f>
        <v/>
      </c>
      <c r="BU345" s="6" t="str">
        <f>IF($C345="OK",_xlfn.NUMBERVALUE(Plantilla!BS356),"")</f>
        <v/>
      </c>
      <c r="BV345" s="6" t="str">
        <f>IF($C345="OK",_xlfn.NUMBERVALUE(Plantilla!BT356),"")</f>
        <v/>
      </c>
      <c r="BW345" s="6" t="str">
        <f>IF($C345="OK",_xlfn.NUMBERVALUE(Plantilla!BU356),"")</f>
        <v/>
      </c>
      <c r="BX345" s="6" t="str">
        <f>IF($C345="OK",_xlfn.NUMBERVALUE(Plantilla!BV356),"")</f>
        <v/>
      </c>
      <c r="BY345" s="6" t="str">
        <f>IF($C345="OK",_xlfn.NUMBERVALUE(Plantilla!BW356),"")</f>
        <v/>
      </c>
      <c r="BZ345" s="6" t="str">
        <f>IF($C345="OK",_xlfn.NUMBERVALUE(Plantilla!BX356),"")</f>
        <v/>
      </c>
      <c r="CA345" s="6" t="str">
        <f>IF($C345="OK",_xlfn.NUMBERVALUE(Plantilla!BY356),"")</f>
        <v/>
      </c>
      <c r="CB345" s="6" t="str">
        <f>IF($C345="OK",_xlfn.NUMBERVALUE(Plantilla!BZ356),"")</f>
        <v/>
      </c>
      <c r="CC345" s="6" t="str">
        <f>IF($C345="OK",_xlfn.NUMBERVALUE(Plantilla!CA356),"")</f>
        <v/>
      </c>
      <c r="CD345" s="6" t="str">
        <f>IF($C345="OK",_xlfn.NUMBERVALUE(Plantilla!CB356),"")</f>
        <v/>
      </c>
      <c r="CE345" s="6" t="str">
        <f>IF($C345="OK",_xlfn.NUMBERVALUE(Plantilla!CC356),"")</f>
        <v/>
      </c>
      <c r="CF345" s="4" t="str">
        <f>IF($C345="OK",_xlfn.NUMBERVALUE(Plantilla!CD356),"")</f>
        <v/>
      </c>
      <c r="CG345" s="6" t="str">
        <f>IF($C345="OK",_xlfn.NUMBERVALUE(Plantilla!CE356),"")</f>
        <v/>
      </c>
      <c r="CH345" s="6" t="str">
        <f>IF($C345="OK",_xlfn.NUMBERVALUE(Plantilla!CF356),"")</f>
        <v/>
      </c>
      <c r="CI345" s="6" t="str">
        <f>IF($C345="OK",_xlfn.NUMBERVALUE(Plantilla!CG356),"")</f>
        <v/>
      </c>
      <c r="CJ345" s="6" t="str">
        <f>IF($C345="OK",_xlfn.NUMBERVALUE(Plantilla!CH356),"")</f>
        <v/>
      </c>
      <c r="CK345" s="6" t="str">
        <f>IF($C345="OK",_xlfn.NUMBERVALUE(Plantilla!CI356),"")</f>
        <v/>
      </c>
      <c r="CL345" s="6" t="str">
        <f>IF($C345="OK",_xlfn.NUMBERVALUE(Plantilla!CJ356),"")</f>
        <v/>
      </c>
      <c r="CM345" t="str">
        <f>IF($C345="OK",TEXT(Plantilla!CK356,"#"),"")</f>
        <v/>
      </c>
      <c r="CN345" s="6" t="str">
        <f>IF($C345="OK",_xlfn.NUMBERVALUE(Plantilla!CL356),"")</f>
        <v/>
      </c>
      <c r="CO345" s="6" t="str">
        <f>IF($C345="OK",_xlfn.NUMBERVALUE(Plantilla!CM356),"")</f>
        <v/>
      </c>
      <c r="CP345" s="110" t="str">
        <f>IF($C345="OK",_xlfn.NUMBERVALUE(Plantilla!CN356),"")</f>
        <v/>
      </c>
      <c r="CQ345" s="6" t="str">
        <f>IF($C345="OK",_xlfn.NUMBERVALUE(Plantilla!CO356),"")</f>
        <v/>
      </c>
      <c r="CR345" s="109" t="str">
        <f>IF($C345="OK",_xlfn.NUMBERVALUE(Plantilla!CP356),"")</f>
        <v/>
      </c>
      <c r="CS345" s="110" t="str">
        <f>IF($C345="OK",_xlfn.NUMBERVALUE(Plantilla!CQ356),"")</f>
        <v/>
      </c>
      <c r="CT345" s="6" t="str">
        <f>IF($C345="OK",_xlfn.NUMBERVALUE(Plantilla!CR356),"")</f>
        <v/>
      </c>
      <c r="CU345" s="109" t="str">
        <f>IF($C345="OK",_xlfn.NUMBERVALUE(Plantilla!CS356),"")</f>
        <v/>
      </c>
      <c r="CV345" s="110" t="str">
        <f>IF($C345="OK",_xlfn.NUMBERVALUE(Plantilla!CT356),"")</f>
        <v/>
      </c>
      <c r="CW345" s="6" t="str">
        <f>IF($C345="OK",_xlfn.NUMBERVALUE(Plantilla!CU356),"")</f>
        <v/>
      </c>
      <c r="CX345" s="82" t="str">
        <f>IF($C345="OK",_xlfn.NUMBERVALUE(Plantilla!CV356),"")</f>
        <v/>
      </c>
      <c r="CY345" s="6" t="str">
        <f>IF($C345="OK",_xlfn.NUMBERVALUE(Plantilla!CW356),"")</f>
        <v/>
      </c>
      <c r="CZ345" s="82" t="str">
        <f>IF($C345="OK",_xlfn.NUMBERVALUE(Plantilla!CX356),"")</f>
        <v/>
      </c>
      <c r="DA345" s="6" t="str">
        <f>IF($C345="OK",_xlfn.NUMBERVALUE(Plantilla!CY356),"")</f>
        <v/>
      </c>
      <c r="DB345" s="109" t="str">
        <f>IF($C345="OK",_xlfn.NUMBERVALUE(Plantilla!CZ356),"")</f>
        <v/>
      </c>
      <c r="DC345" s="6" t="str">
        <f>IF($C345="OK",_xlfn.NUMBERVALUE(Plantilla!DA356),"")</f>
        <v/>
      </c>
      <c r="DD345" s="6" t="str">
        <f>IF($C345="OK",TEXT(Plantilla!DB356,"#"),"")</f>
        <v/>
      </c>
      <c r="DE345" s="6" t="str">
        <f>IF($C345="OK",_xlfn.NUMBERVALUE(Plantilla!DC356),"")</f>
        <v/>
      </c>
      <c r="DF345" s="4" t="str">
        <f>IF($C345="OK",_xlfn.NUMBERVALUE(Plantilla!DD356),"")</f>
        <v/>
      </c>
      <c r="DG345" s="6" t="str">
        <f>IF($C345="OK",_xlfn.NUMBERVALUE(Plantilla!DE356),"")</f>
        <v/>
      </c>
      <c r="DH345" s="6" t="str">
        <f>IF($C345="OK",_xlfn.NUMBERVALUE(Plantilla!DF356),"")</f>
        <v/>
      </c>
      <c r="DI345" s="6" t="str">
        <f>IF($C345="OK",_xlfn.NUMBERVALUE(Plantilla!DG356),"")</f>
        <v/>
      </c>
      <c r="DJ345" s="6" t="str">
        <f>IF($C345="OK",_xlfn.NUMBERVALUE(Plantilla!DH356),"")</f>
        <v/>
      </c>
      <c r="DK345" s="6" t="str">
        <f>IF($C345="OK",_xlfn.NUMBERVALUE(Plantilla!DI356),"")</f>
        <v/>
      </c>
      <c r="DL345" s="6" t="str">
        <f>IF($C345="OK",_xlfn.NUMBERVALUE(Plantilla!DJ356),"")</f>
        <v/>
      </c>
      <c r="DM345" s="6" t="str">
        <f>IF($C345="OK",_xlfn.NUMBERVALUE(Plantilla!DK356),"")</f>
        <v/>
      </c>
      <c r="DN345" s="6" t="str">
        <f>IF($C345="OK",_xlfn.NUMBERVALUE(Plantilla!DL356),"")</f>
        <v/>
      </c>
      <c r="DO345" s="6" t="str">
        <f>IF($C345="OK",_xlfn.NUMBERVALUE(Plantilla!DM356),"")</f>
        <v/>
      </c>
      <c r="DP345" s="6" t="str">
        <f>IF($C345="OK",_xlfn.NUMBERVALUE(Plantilla!DN356),"")</f>
        <v/>
      </c>
      <c r="DQ345" s="6" t="str">
        <f>IF($C345="OK",_xlfn.NUMBERVALUE(Plantilla!DO356),"")</f>
        <v/>
      </c>
      <c r="DR345" s="6" t="str">
        <f>IF($C345="OK",_xlfn.NUMBERVALUE(Plantilla!DP356),"")</f>
        <v/>
      </c>
      <c r="DS345" t="str">
        <f>IF($C345="OK",TEXT(Plantilla!DR356,"#"),"")</f>
        <v/>
      </c>
      <c r="DT345" s="6"/>
    </row>
    <row r="346" spans="1:124" x14ac:dyDescent="0.25">
      <c r="A346" t="str">
        <f>IF(Plantilla!$I$6="¡Perfecto!, Guarda el archivo y adjúntalo a tu interfaz de Nómina Electrónica","OK","Error")</f>
        <v>OK</v>
      </c>
      <c r="B346" t="str">
        <f>IF(Plantilla!$I$6="¡Perfecto!, Guarda el archivo y adjúntalo a tu interfaz de Nómina Electrónica",MID(Plantilla!$D$2,SEARCH("V",Plantilla!$D$2),10),"")</f>
        <v>V2.0</v>
      </c>
      <c r="C346" t="str">
        <f>Plantilla!C357</f>
        <v/>
      </c>
      <c r="D346" t="str">
        <f>IF($C346="OK",Plantilla!B357,"")</f>
        <v/>
      </c>
      <c r="E346" t="str">
        <f>IF($C346="OK",
   VLOOKUP(Plantilla!$E$4,'Tablas '!$AP$4:$AT$6,5,FALSE),
"")</f>
        <v/>
      </c>
      <c r="F346" t="str">
        <f>IF($C346="OK",TEXT(Plantilla!D357,"#"),"")</f>
        <v/>
      </c>
      <c r="G346" t="str">
        <f>IF($C346="OK",
   VLOOKUP(Plantilla!E357,'Tablas '!$B$4:$C$14,2,FALSE),
"")</f>
        <v/>
      </c>
      <c r="H346" t="str">
        <f>IF($C346="OK",TEXT(Plantilla!F357,"#"),"")</f>
        <v/>
      </c>
      <c r="I346" t="str">
        <f>IF($C346="OK",TEXT(Plantilla!G357,"#"),"")</f>
        <v/>
      </c>
      <c r="J346" t="str">
        <f>IF($C346="OK",TEXT(Plantilla!H357,"#"),"")</f>
        <v/>
      </c>
      <c r="K346" t="str">
        <f>IF($C346="OK",TEXT(Plantilla!I357,"#"),"")</f>
        <v/>
      </c>
      <c r="L346" t="str">
        <f>IF($C346="OK",TEXT(Plantilla!J357,"#"),"")</f>
        <v/>
      </c>
      <c r="M346" t="str">
        <f>IF($C346="OK",TEXT(Plantilla!K357,"#"),"")</f>
        <v/>
      </c>
      <c r="N346" t="str">
        <f>IF($C346="OK",
   CONCATENATE(YEAR(Plantilla!L357),"-",TEXT(MONTH(Plantilla!L357),"00"),"-",TEXT(DAY(Plantilla!L357),"00")),
"")</f>
        <v/>
      </c>
      <c r="O346" t="str">
        <f>IF($C346="OK",_xlfn.NUMBERVALUE(Plantilla!M357),"")</f>
        <v/>
      </c>
      <c r="P346" t="str">
        <f>IF($C346="OK",
   IF(Plantilla!N357&lt;&gt;"",
      CONCATENATE(YEAR(Plantilla!N357),"-",TEXT(MONTH(Plantilla!N357),"00"),"-",TEXT(DAY(Plantilla!N357),"00")),
   ""),
"")</f>
        <v/>
      </c>
      <c r="Q346" t="str">
        <f>IF($C346="OK",
   VLOOKUP(Plantilla!O357,'Tablas '!$E$4:$F$19,2,FALSE),
"")</f>
        <v/>
      </c>
      <c r="R346" t="str">
        <f>IF($C346="OK",
   VLOOKUP(Plantilla!P357,'Tablas '!$H$4:$I$5,2,FALSE),
"")</f>
        <v/>
      </c>
      <c r="S346" t="str">
        <f>IF($C346="OK",
   VLOOKUP(Plantilla!Q357,'Tablas '!$K$4:$L$8,2,FALSE),
"")</f>
        <v/>
      </c>
      <c r="T346" t="str">
        <f>IF($C346="OK",
   VLOOKUP(Plantilla!R357,'Tablas '!$AE$4:$AF$6,2,FALSE),
"")</f>
        <v/>
      </c>
      <c r="U346" t="str">
        <f>IF($C346="OK",
   VLOOKUP(Plantilla!S357,'Tablas '!$AE$4:$AF$6,2,FALSE),
"")</f>
        <v/>
      </c>
      <c r="V346" t="str">
        <f>IF($C346="OK",TEXT(Plantilla!T357,"#"),"")</f>
        <v/>
      </c>
      <c r="W346" s="84" t="str">
        <f>IF($C346="OK",
   VLOOKUP(Plantilla!U357,'Tablas '!$AM$4:$AN$1126,2,FALSE),
"")</f>
        <v/>
      </c>
      <c r="X346" t="str">
        <f>IF($C346="OK",TEXT(Plantilla!V357,"#"),"")</f>
        <v/>
      </c>
      <c r="Y346" t="str">
        <f>IF($C346="OK",
   CONCATENATE(YEAR(Plantilla!W357),"-",TEXT(MONTH(Plantilla!W357),"00"),"-",TEXT(DAY(Plantilla!W357),"00")),
"")</f>
        <v/>
      </c>
      <c r="Z346" t="str">
        <f>IF($C346="OK",
   CONCATENATE(YEAR(Plantilla!X357),"-",TEXT(MONTH(Plantilla!X357),"00"),"-",TEXT(DAY(Plantilla!X357),"00")),
"")</f>
        <v/>
      </c>
      <c r="AA346" t="str">
        <f>IF($C346="OK",
   TEXT(VLOOKUP(Plantilla!Y357,'Tablas '!$Q$4:$R$9,2,FALSE),"#"),
"")</f>
        <v/>
      </c>
      <c r="AB346" t="str">
        <f>IF($C346="OK",
   CONCATENATE(YEAR(Plantilla!Z357),"-",TEXT(MONTH(Plantilla!Z357),"00"),"-",TEXT(DAY(Plantilla!Z357),"00")),
"")</f>
        <v/>
      </c>
      <c r="AC346" t="str">
        <f>IF($C346="OK",
   TEXT(VLOOKUP(Plantilla!AA357,'Tablas '!$T$4:$U$13,2,FALSE),"#"),
"")</f>
        <v/>
      </c>
      <c r="AD346" t="str">
        <f>IF($C346="OK",TEXT(Plantilla!AB357,"#"),"")</f>
        <v/>
      </c>
      <c r="AE346" t="str">
        <f>IF($C346="OK",
   IF(Plantilla!AC357&lt;&gt;"",
      TEXT(VLOOKUP(Plantilla!AC357,'Tablas '!$W$4:$X$7,2,FALSE),"#"),
   ""),
"")</f>
        <v/>
      </c>
      <c r="AF346" t="str">
        <f>IF($C346="OK",TEXT(Plantilla!AD357,"#"),"")</f>
        <v/>
      </c>
      <c r="AG346" s="6" t="str">
        <f>IF($C346="OK",_xlfn.NUMBERVALUE(Plantilla!AE357),"")</f>
        <v/>
      </c>
      <c r="AH346" s="4" t="str">
        <f>IF($C346="OK",_xlfn.NUMBERVALUE(Plantilla!AF357),"")</f>
        <v/>
      </c>
      <c r="AI346" s="6" t="str">
        <f>IF($C346="OK",_xlfn.NUMBERVALUE(Plantilla!AG357),"")</f>
        <v/>
      </c>
      <c r="AJ346" s="6" t="str">
        <f>IF($C346="OK",_xlfn.NUMBERVALUE(Plantilla!AH357),"")</f>
        <v/>
      </c>
      <c r="AK346" s="6" t="str">
        <f>IF($C346="OK",_xlfn.NUMBERVALUE(Plantilla!AI357),"")</f>
        <v/>
      </c>
      <c r="AL346" s="6" t="str">
        <f>IF($C346="OK",_xlfn.NUMBERVALUE(Plantilla!AJ357),"")</f>
        <v/>
      </c>
      <c r="AM346" s="4" t="str">
        <f>IF($C346="OK",_xlfn.NUMBERVALUE(Plantilla!AK357),"")</f>
        <v/>
      </c>
      <c r="AN346" s="6" t="str">
        <f>IF($C346="OK",_xlfn.NUMBERVALUE(Plantilla!AL357),"")</f>
        <v/>
      </c>
      <c r="AO346" s="4" t="str">
        <f>IF($C346="OK",_xlfn.NUMBERVALUE(Plantilla!AM357),"")</f>
        <v/>
      </c>
      <c r="AP346" s="6" t="str">
        <f>IF($C346="OK",_xlfn.NUMBERVALUE(Plantilla!AN357),"")</f>
        <v/>
      </c>
      <c r="AQ346" s="4" t="str">
        <f>IF($C346="OK",_xlfn.NUMBERVALUE(Plantilla!AO357),"")</f>
        <v/>
      </c>
      <c r="AR346" s="6" t="str">
        <f>IF($C346="OK",_xlfn.NUMBERVALUE(Plantilla!AP357),"")</f>
        <v/>
      </c>
      <c r="AS346" s="4" t="str">
        <f>IF($C346="OK",_xlfn.NUMBERVALUE(Plantilla!AQ357),"")</f>
        <v/>
      </c>
      <c r="AT346" s="6" t="str">
        <f>IF($C346="OK",_xlfn.NUMBERVALUE(Plantilla!AR357),"")</f>
        <v/>
      </c>
      <c r="AU346" s="4" t="str">
        <f>IF($C346="OK",_xlfn.NUMBERVALUE(Plantilla!AS357),"")</f>
        <v/>
      </c>
      <c r="AV346" s="6" t="str">
        <f>IF($C346="OK",_xlfn.NUMBERVALUE(Plantilla!AT357),"")</f>
        <v/>
      </c>
      <c r="AW346" s="4" t="str">
        <f>IF($C346="OK",_xlfn.NUMBERVALUE(Plantilla!AU357),"")</f>
        <v/>
      </c>
      <c r="AX346" s="6" t="str">
        <f>IF($C346="OK",_xlfn.NUMBERVALUE(Plantilla!AV357),"")</f>
        <v/>
      </c>
      <c r="AY346" s="4" t="str">
        <f>IF($C346="OK",_xlfn.NUMBERVALUE(Plantilla!AW357),"")</f>
        <v/>
      </c>
      <c r="AZ346" s="6" t="str">
        <f>IF($C346="OK",_xlfn.NUMBERVALUE(Plantilla!AX357),"")</f>
        <v/>
      </c>
      <c r="BA346" t="str">
        <f>IF($C346="OK",_xlfn.NUMBERVALUE(Plantilla!AY357),"")</f>
        <v/>
      </c>
      <c r="BB346" t="str">
        <f>IF($C346="OK",_xlfn.NUMBERVALUE(Plantilla!AZ357),"")</f>
        <v/>
      </c>
      <c r="BC346" s="4" t="str">
        <f>IF($C346="OK",_xlfn.NUMBERVALUE(Plantilla!BA357),"")</f>
        <v/>
      </c>
      <c r="BD346" s="6" t="str">
        <f>IF($C346="OK",_xlfn.NUMBERVALUE(Plantilla!BB357),"")</f>
        <v/>
      </c>
      <c r="BE346" s="4" t="str">
        <f>IF($C346="OK",_xlfn.NUMBERVALUE(Plantilla!BC357),"")</f>
        <v/>
      </c>
      <c r="BF346" s="6" t="str">
        <f>IF($C346="OK",_xlfn.NUMBERVALUE(Plantilla!BD357),"")</f>
        <v/>
      </c>
      <c r="BG346" s="4" t="str">
        <f>IF($C346="OK",_xlfn.NUMBERVALUE(Plantilla!BE357),"")</f>
        <v/>
      </c>
      <c r="BH346" s="6" t="str">
        <f>IF($C346="OK",_xlfn.NUMBERVALUE(Plantilla!BF357),"")</f>
        <v/>
      </c>
      <c r="BI346" s="110" t="str">
        <f>IF($C346="OK",_xlfn.NUMBERVALUE(Plantilla!BG357),"")</f>
        <v/>
      </c>
      <c r="BJ346" s="6" t="str">
        <f>IF($C346="OK",_xlfn.NUMBERVALUE(Plantilla!BH357),"")</f>
        <v/>
      </c>
      <c r="BK346" s="109" t="str">
        <f>IF($C346="OK",_xlfn.NUMBERVALUE(Plantilla!BI357),"")</f>
        <v/>
      </c>
      <c r="BL346" s="6" t="str">
        <f>IF($C346="OK",
   IF(Plantilla!BJ357&lt;&gt;"",
      TEXT(VLOOKUP(Plantilla!BJ357,'Tablas '!$Z$4:$AA$6,2,FALSE),"#"),
   ""),
"")</f>
        <v/>
      </c>
      <c r="BM346" s="4" t="str">
        <f>IF($C346="OK",_xlfn.NUMBERVALUE(Plantilla!BK357),"")</f>
        <v/>
      </c>
      <c r="BN346" s="4" t="str">
        <f>IF($C346="OK",_xlfn.NUMBERVALUE(Plantilla!BL357),"")</f>
        <v/>
      </c>
      <c r="BO346" s="6" t="str">
        <f>IF($C346="OK",_xlfn.NUMBERVALUE(Plantilla!BM357),"")</f>
        <v/>
      </c>
      <c r="BP346" s="4" t="str">
        <f>IF($C346="OK",_xlfn.NUMBERVALUE(Plantilla!BN357),"")</f>
        <v/>
      </c>
      <c r="BQ346" s="6" t="str">
        <f>IF($C346="OK",_xlfn.NUMBERVALUE(Plantilla!BO357),"")</f>
        <v/>
      </c>
      <c r="BR346" s="4" t="str">
        <f>IF($C346="OK",_xlfn.NUMBERVALUE(Plantilla!BP357),"")</f>
        <v/>
      </c>
      <c r="BS346" s="6" t="str">
        <f>IF($C346="OK",_xlfn.NUMBERVALUE(Plantilla!BQ357),"")</f>
        <v/>
      </c>
      <c r="BT346" s="4" t="str">
        <f>IF($C346="OK",_xlfn.NUMBERVALUE(Plantilla!BR357),"")</f>
        <v/>
      </c>
      <c r="BU346" s="6" t="str">
        <f>IF($C346="OK",_xlfn.NUMBERVALUE(Plantilla!BS357),"")</f>
        <v/>
      </c>
      <c r="BV346" s="6" t="str">
        <f>IF($C346="OK",_xlfn.NUMBERVALUE(Plantilla!BT357),"")</f>
        <v/>
      </c>
      <c r="BW346" s="6" t="str">
        <f>IF($C346="OK",_xlfn.NUMBERVALUE(Plantilla!BU357),"")</f>
        <v/>
      </c>
      <c r="BX346" s="6" t="str">
        <f>IF($C346="OK",_xlfn.NUMBERVALUE(Plantilla!BV357),"")</f>
        <v/>
      </c>
      <c r="BY346" s="6" t="str">
        <f>IF($C346="OK",_xlfn.NUMBERVALUE(Plantilla!BW357),"")</f>
        <v/>
      </c>
      <c r="BZ346" s="6" t="str">
        <f>IF($C346="OK",_xlfn.NUMBERVALUE(Plantilla!BX357),"")</f>
        <v/>
      </c>
      <c r="CA346" s="6" t="str">
        <f>IF($C346="OK",_xlfn.NUMBERVALUE(Plantilla!BY357),"")</f>
        <v/>
      </c>
      <c r="CB346" s="6" t="str">
        <f>IF($C346="OK",_xlfn.NUMBERVALUE(Plantilla!BZ357),"")</f>
        <v/>
      </c>
      <c r="CC346" s="6" t="str">
        <f>IF($C346="OK",_xlfn.NUMBERVALUE(Plantilla!CA357),"")</f>
        <v/>
      </c>
      <c r="CD346" s="6" t="str">
        <f>IF($C346="OK",_xlfn.NUMBERVALUE(Plantilla!CB357),"")</f>
        <v/>
      </c>
      <c r="CE346" s="6" t="str">
        <f>IF($C346="OK",_xlfn.NUMBERVALUE(Plantilla!CC357),"")</f>
        <v/>
      </c>
      <c r="CF346" s="4" t="str">
        <f>IF($C346="OK",_xlfn.NUMBERVALUE(Plantilla!CD357),"")</f>
        <v/>
      </c>
      <c r="CG346" s="6" t="str">
        <f>IF($C346="OK",_xlfn.NUMBERVALUE(Plantilla!CE357),"")</f>
        <v/>
      </c>
      <c r="CH346" s="6" t="str">
        <f>IF($C346="OK",_xlfn.NUMBERVALUE(Plantilla!CF357),"")</f>
        <v/>
      </c>
      <c r="CI346" s="6" t="str">
        <f>IF($C346="OK",_xlfn.NUMBERVALUE(Plantilla!CG357),"")</f>
        <v/>
      </c>
      <c r="CJ346" s="6" t="str">
        <f>IF($C346="OK",_xlfn.NUMBERVALUE(Plantilla!CH357),"")</f>
        <v/>
      </c>
      <c r="CK346" s="6" t="str">
        <f>IF($C346="OK",_xlfn.NUMBERVALUE(Plantilla!CI357),"")</f>
        <v/>
      </c>
      <c r="CL346" s="6" t="str">
        <f>IF($C346="OK",_xlfn.NUMBERVALUE(Plantilla!CJ357),"")</f>
        <v/>
      </c>
      <c r="CM346" t="str">
        <f>IF($C346="OK",TEXT(Plantilla!CK357,"#"),"")</f>
        <v/>
      </c>
      <c r="CN346" s="6" t="str">
        <f>IF($C346="OK",_xlfn.NUMBERVALUE(Plantilla!CL357),"")</f>
        <v/>
      </c>
      <c r="CO346" s="6" t="str">
        <f>IF($C346="OK",_xlfn.NUMBERVALUE(Plantilla!CM357),"")</f>
        <v/>
      </c>
      <c r="CP346" s="110" t="str">
        <f>IF($C346="OK",_xlfn.NUMBERVALUE(Plantilla!CN357),"")</f>
        <v/>
      </c>
      <c r="CQ346" s="6" t="str">
        <f>IF($C346="OK",_xlfn.NUMBERVALUE(Plantilla!CO357),"")</f>
        <v/>
      </c>
      <c r="CR346" s="109" t="str">
        <f>IF($C346="OK",_xlfn.NUMBERVALUE(Plantilla!CP357),"")</f>
        <v/>
      </c>
      <c r="CS346" s="110" t="str">
        <f>IF($C346="OK",_xlfn.NUMBERVALUE(Plantilla!CQ357),"")</f>
        <v/>
      </c>
      <c r="CT346" s="6" t="str">
        <f>IF($C346="OK",_xlfn.NUMBERVALUE(Plantilla!CR357),"")</f>
        <v/>
      </c>
      <c r="CU346" s="109" t="str">
        <f>IF($C346="OK",_xlfn.NUMBERVALUE(Plantilla!CS357),"")</f>
        <v/>
      </c>
      <c r="CV346" s="110" t="str">
        <f>IF($C346="OK",_xlfn.NUMBERVALUE(Plantilla!CT357),"")</f>
        <v/>
      </c>
      <c r="CW346" s="6" t="str">
        <f>IF($C346="OK",_xlfn.NUMBERVALUE(Plantilla!CU357),"")</f>
        <v/>
      </c>
      <c r="CX346" s="82" t="str">
        <f>IF($C346="OK",_xlfn.NUMBERVALUE(Plantilla!CV357),"")</f>
        <v/>
      </c>
      <c r="CY346" s="6" t="str">
        <f>IF($C346="OK",_xlfn.NUMBERVALUE(Plantilla!CW357),"")</f>
        <v/>
      </c>
      <c r="CZ346" s="82" t="str">
        <f>IF($C346="OK",_xlfn.NUMBERVALUE(Plantilla!CX357),"")</f>
        <v/>
      </c>
      <c r="DA346" s="6" t="str">
        <f>IF($C346="OK",_xlfn.NUMBERVALUE(Plantilla!CY357),"")</f>
        <v/>
      </c>
      <c r="DB346" s="109" t="str">
        <f>IF($C346="OK",_xlfn.NUMBERVALUE(Plantilla!CZ357),"")</f>
        <v/>
      </c>
      <c r="DC346" s="6" t="str">
        <f>IF($C346="OK",_xlfn.NUMBERVALUE(Plantilla!DA357),"")</f>
        <v/>
      </c>
      <c r="DD346" s="6" t="str">
        <f>IF($C346="OK",TEXT(Plantilla!DB357,"#"),"")</f>
        <v/>
      </c>
      <c r="DE346" s="6" t="str">
        <f>IF($C346="OK",_xlfn.NUMBERVALUE(Plantilla!DC357),"")</f>
        <v/>
      </c>
      <c r="DF346" s="4" t="str">
        <f>IF($C346="OK",_xlfn.NUMBERVALUE(Plantilla!DD357),"")</f>
        <v/>
      </c>
      <c r="DG346" s="6" t="str">
        <f>IF($C346="OK",_xlfn.NUMBERVALUE(Plantilla!DE357),"")</f>
        <v/>
      </c>
      <c r="DH346" s="6" t="str">
        <f>IF($C346="OK",_xlfn.NUMBERVALUE(Plantilla!DF357),"")</f>
        <v/>
      </c>
      <c r="DI346" s="6" t="str">
        <f>IF($C346="OK",_xlfn.NUMBERVALUE(Plantilla!DG357),"")</f>
        <v/>
      </c>
      <c r="DJ346" s="6" t="str">
        <f>IF($C346="OK",_xlfn.NUMBERVALUE(Plantilla!DH357),"")</f>
        <v/>
      </c>
      <c r="DK346" s="6" t="str">
        <f>IF($C346="OK",_xlfn.NUMBERVALUE(Plantilla!DI357),"")</f>
        <v/>
      </c>
      <c r="DL346" s="6" t="str">
        <f>IF($C346="OK",_xlfn.NUMBERVALUE(Plantilla!DJ357),"")</f>
        <v/>
      </c>
      <c r="DM346" s="6" t="str">
        <f>IF($C346="OK",_xlfn.NUMBERVALUE(Plantilla!DK357),"")</f>
        <v/>
      </c>
      <c r="DN346" s="6" t="str">
        <f>IF($C346="OK",_xlfn.NUMBERVALUE(Plantilla!DL357),"")</f>
        <v/>
      </c>
      <c r="DO346" s="6" t="str">
        <f>IF($C346="OK",_xlfn.NUMBERVALUE(Plantilla!DM357),"")</f>
        <v/>
      </c>
      <c r="DP346" s="6" t="str">
        <f>IF($C346="OK",_xlfn.NUMBERVALUE(Plantilla!DN357),"")</f>
        <v/>
      </c>
      <c r="DQ346" s="6" t="str">
        <f>IF($C346="OK",_xlfn.NUMBERVALUE(Plantilla!DO357),"")</f>
        <v/>
      </c>
      <c r="DR346" s="6" t="str">
        <f>IF($C346="OK",_xlfn.NUMBERVALUE(Plantilla!DP357),"")</f>
        <v/>
      </c>
      <c r="DS346" t="str">
        <f>IF($C346="OK",TEXT(Plantilla!DR357,"#"),"")</f>
        <v/>
      </c>
      <c r="DT346" s="6"/>
    </row>
    <row r="347" spans="1:124" x14ac:dyDescent="0.25">
      <c r="A347" t="str">
        <f>IF(Plantilla!$I$6="¡Perfecto!, Guarda el archivo y adjúntalo a tu interfaz de Nómina Electrónica","OK","Error")</f>
        <v>OK</v>
      </c>
      <c r="B347" t="str">
        <f>IF(Plantilla!$I$6="¡Perfecto!, Guarda el archivo y adjúntalo a tu interfaz de Nómina Electrónica",MID(Plantilla!$D$2,SEARCH("V",Plantilla!$D$2),10),"")</f>
        <v>V2.0</v>
      </c>
      <c r="C347" t="str">
        <f>Plantilla!C358</f>
        <v/>
      </c>
      <c r="D347" t="str">
        <f>IF($C347="OK",Plantilla!B358,"")</f>
        <v/>
      </c>
      <c r="E347" t="str">
        <f>IF($C347="OK",
   VLOOKUP(Plantilla!$E$4,'Tablas '!$AP$4:$AT$6,5,FALSE),
"")</f>
        <v/>
      </c>
      <c r="F347" t="str">
        <f>IF($C347="OK",TEXT(Plantilla!D358,"#"),"")</f>
        <v/>
      </c>
      <c r="G347" t="str">
        <f>IF($C347="OK",
   VLOOKUP(Plantilla!E358,'Tablas '!$B$4:$C$14,2,FALSE),
"")</f>
        <v/>
      </c>
      <c r="H347" t="str">
        <f>IF($C347="OK",TEXT(Plantilla!F358,"#"),"")</f>
        <v/>
      </c>
      <c r="I347" t="str">
        <f>IF($C347="OK",TEXT(Plantilla!G358,"#"),"")</f>
        <v/>
      </c>
      <c r="J347" t="str">
        <f>IF($C347="OK",TEXT(Plantilla!H358,"#"),"")</f>
        <v/>
      </c>
      <c r="K347" t="str">
        <f>IF($C347="OK",TEXT(Plantilla!I358,"#"),"")</f>
        <v/>
      </c>
      <c r="L347" t="str">
        <f>IF($C347="OK",TEXT(Plantilla!J358,"#"),"")</f>
        <v/>
      </c>
      <c r="M347" t="str">
        <f>IF($C347="OK",TEXT(Plantilla!K358,"#"),"")</f>
        <v/>
      </c>
      <c r="N347" t="str">
        <f>IF($C347="OK",
   CONCATENATE(YEAR(Plantilla!L358),"-",TEXT(MONTH(Plantilla!L358),"00"),"-",TEXT(DAY(Plantilla!L358),"00")),
"")</f>
        <v/>
      </c>
      <c r="O347" t="str">
        <f>IF($C347="OK",_xlfn.NUMBERVALUE(Plantilla!M358),"")</f>
        <v/>
      </c>
      <c r="P347" t="str">
        <f>IF($C347="OK",
   IF(Plantilla!N358&lt;&gt;"",
      CONCATENATE(YEAR(Plantilla!N358),"-",TEXT(MONTH(Plantilla!N358),"00"),"-",TEXT(DAY(Plantilla!N358),"00")),
   ""),
"")</f>
        <v/>
      </c>
      <c r="Q347" t="str">
        <f>IF($C347="OK",
   VLOOKUP(Plantilla!O358,'Tablas '!$E$4:$F$19,2,FALSE),
"")</f>
        <v/>
      </c>
      <c r="R347" t="str">
        <f>IF($C347="OK",
   VLOOKUP(Plantilla!P358,'Tablas '!$H$4:$I$5,2,FALSE),
"")</f>
        <v/>
      </c>
      <c r="S347" t="str">
        <f>IF($C347="OK",
   VLOOKUP(Plantilla!Q358,'Tablas '!$K$4:$L$8,2,FALSE),
"")</f>
        <v/>
      </c>
      <c r="T347" t="str">
        <f>IF($C347="OK",
   VLOOKUP(Plantilla!R358,'Tablas '!$AE$4:$AF$6,2,FALSE),
"")</f>
        <v/>
      </c>
      <c r="U347" t="str">
        <f>IF($C347="OK",
   VLOOKUP(Plantilla!S358,'Tablas '!$AE$4:$AF$6,2,FALSE),
"")</f>
        <v/>
      </c>
      <c r="V347" t="str">
        <f>IF($C347="OK",TEXT(Plantilla!T358,"#"),"")</f>
        <v/>
      </c>
      <c r="W347" s="84" t="str">
        <f>IF($C347="OK",
   VLOOKUP(Plantilla!U358,'Tablas '!$AM$4:$AN$1126,2,FALSE),
"")</f>
        <v/>
      </c>
      <c r="X347" t="str">
        <f>IF($C347="OK",TEXT(Plantilla!V358,"#"),"")</f>
        <v/>
      </c>
      <c r="Y347" t="str">
        <f>IF($C347="OK",
   CONCATENATE(YEAR(Plantilla!W358),"-",TEXT(MONTH(Plantilla!W358),"00"),"-",TEXT(DAY(Plantilla!W358),"00")),
"")</f>
        <v/>
      </c>
      <c r="Z347" t="str">
        <f>IF($C347="OK",
   CONCATENATE(YEAR(Plantilla!X358),"-",TEXT(MONTH(Plantilla!X358),"00"),"-",TEXT(DAY(Plantilla!X358),"00")),
"")</f>
        <v/>
      </c>
      <c r="AA347" t="str">
        <f>IF($C347="OK",
   TEXT(VLOOKUP(Plantilla!Y358,'Tablas '!$Q$4:$R$9,2,FALSE),"#"),
"")</f>
        <v/>
      </c>
      <c r="AB347" t="str">
        <f>IF($C347="OK",
   CONCATENATE(YEAR(Plantilla!Z358),"-",TEXT(MONTH(Plantilla!Z358),"00"),"-",TEXT(DAY(Plantilla!Z358),"00")),
"")</f>
        <v/>
      </c>
      <c r="AC347" t="str">
        <f>IF($C347="OK",
   TEXT(VLOOKUP(Plantilla!AA358,'Tablas '!$T$4:$U$13,2,FALSE),"#"),
"")</f>
        <v/>
      </c>
      <c r="AD347" t="str">
        <f>IF($C347="OK",TEXT(Plantilla!AB358,"#"),"")</f>
        <v/>
      </c>
      <c r="AE347" t="str">
        <f>IF($C347="OK",
   IF(Plantilla!AC358&lt;&gt;"",
      TEXT(VLOOKUP(Plantilla!AC358,'Tablas '!$W$4:$X$7,2,FALSE),"#"),
   ""),
"")</f>
        <v/>
      </c>
      <c r="AF347" t="str">
        <f>IF($C347="OK",TEXT(Plantilla!AD358,"#"),"")</f>
        <v/>
      </c>
      <c r="AG347" s="6" t="str">
        <f>IF($C347="OK",_xlfn.NUMBERVALUE(Plantilla!AE358),"")</f>
        <v/>
      </c>
      <c r="AH347" s="4" t="str">
        <f>IF($C347="OK",_xlfn.NUMBERVALUE(Plantilla!AF358),"")</f>
        <v/>
      </c>
      <c r="AI347" s="6" t="str">
        <f>IF($C347="OK",_xlfn.NUMBERVALUE(Plantilla!AG358),"")</f>
        <v/>
      </c>
      <c r="AJ347" s="6" t="str">
        <f>IF($C347="OK",_xlfn.NUMBERVALUE(Plantilla!AH358),"")</f>
        <v/>
      </c>
      <c r="AK347" s="6" t="str">
        <f>IF($C347="OK",_xlfn.NUMBERVALUE(Plantilla!AI358),"")</f>
        <v/>
      </c>
      <c r="AL347" s="6" t="str">
        <f>IF($C347="OK",_xlfn.NUMBERVALUE(Plantilla!AJ358),"")</f>
        <v/>
      </c>
      <c r="AM347" s="4" t="str">
        <f>IF($C347="OK",_xlfn.NUMBERVALUE(Plantilla!AK358),"")</f>
        <v/>
      </c>
      <c r="AN347" s="6" t="str">
        <f>IF($C347="OK",_xlfn.NUMBERVALUE(Plantilla!AL358),"")</f>
        <v/>
      </c>
      <c r="AO347" s="4" t="str">
        <f>IF($C347="OK",_xlfn.NUMBERVALUE(Plantilla!AM358),"")</f>
        <v/>
      </c>
      <c r="AP347" s="6" t="str">
        <f>IF($C347="OK",_xlfn.NUMBERVALUE(Plantilla!AN358),"")</f>
        <v/>
      </c>
      <c r="AQ347" s="4" t="str">
        <f>IF($C347="OK",_xlfn.NUMBERVALUE(Plantilla!AO358),"")</f>
        <v/>
      </c>
      <c r="AR347" s="6" t="str">
        <f>IF($C347="OK",_xlfn.NUMBERVALUE(Plantilla!AP358),"")</f>
        <v/>
      </c>
      <c r="AS347" s="4" t="str">
        <f>IF($C347="OK",_xlfn.NUMBERVALUE(Plantilla!AQ358),"")</f>
        <v/>
      </c>
      <c r="AT347" s="6" t="str">
        <f>IF($C347="OK",_xlfn.NUMBERVALUE(Plantilla!AR358),"")</f>
        <v/>
      </c>
      <c r="AU347" s="4" t="str">
        <f>IF($C347="OK",_xlfn.NUMBERVALUE(Plantilla!AS358),"")</f>
        <v/>
      </c>
      <c r="AV347" s="6" t="str">
        <f>IF($C347="OK",_xlfn.NUMBERVALUE(Plantilla!AT358),"")</f>
        <v/>
      </c>
      <c r="AW347" s="4" t="str">
        <f>IF($C347="OK",_xlfn.NUMBERVALUE(Plantilla!AU358),"")</f>
        <v/>
      </c>
      <c r="AX347" s="6" t="str">
        <f>IF($C347="OK",_xlfn.NUMBERVALUE(Plantilla!AV358),"")</f>
        <v/>
      </c>
      <c r="AY347" s="4" t="str">
        <f>IF($C347="OK",_xlfn.NUMBERVALUE(Plantilla!AW358),"")</f>
        <v/>
      </c>
      <c r="AZ347" s="6" t="str">
        <f>IF($C347="OK",_xlfn.NUMBERVALUE(Plantilla!AX358),"")</f>
        <v/>
      </c>
      <c r="BA347" t="str">
        <f>IF($C347="OK",_xlfn.NUMBERVALUE(Plantilla!AY358),"")</f>
        <v/>
      </c>
      <c r="BB347" t="str">
        <f>IF($C347="OK",_xlfn.NUMBERVALUE(Plantilla!AZ358),"")</f>
        <v/>
      </c>
      <c r="BC347" s="4" t="str">
        <f>IF($C347="OK",_xlfn.NUMBERVALUE(Plantilla!BA358),"")</f>
        <v/>
      </c>
      <c r="BD347" s="6" t="str">
        <f>IF($C347="OK",_xlfn.NUMBERVALUE(Plantilla!BB358),"")</f>
        <v/>
      </c>
      <c r="BE347" s="4" t="str">
        <f>IF($C347="OK",_xlfn.NUMBERVALUE(Plantilla!BC358),"")</f>
        <v/>
      </c>
      <c r="BF347" s="6" t="str">
        <f>IF($C347="OK",_xlfn.NUMBERVALUE(Plantilla!BD358),"")</f>
        <v/>
      </c>
      <c r="BG347" s="4" t="str">
        <f>IF($C347="OK",_xlfn.NUMBERVALUE(Plantilla!BE358),"")</f>
        <v/>
      </c>
      <c r="BH347" s="6" t="str">
        <f>IF($C347="OK",_xlfn.NUMBERVALUE(Plantilla!BF358),"")</f>
        <v/>
      </c>
      <c r="BI347" s="110" t="str">
        <f>IF($C347="OK",_xlfn.NUMBERVALUE(Plantilla!BG358),"")</f>
        <v/>
      </c>
      <c r="BJ347" s="6" t="str">
        <f>IF($C347="OK",_xlfn.NUMBERVALUE(Plantilla!BH358),"")</f>
        <v/>
      </c>
      <c r="BK347" s="109" t="str">
        <f>IF($C347="OK",_xlfn.NUMBERVALUE(Plantilla!BI358),"")</f>
        <v/>
      </c>
      <c r="BL347" s="6" t="str">
        <f>IF($C347="OK",
   IF(Plantilla!BJ358&lt;&gt;"",
      TEXT(VLOOKUP(Plantilla!BJ358,'Tablas '!$Z$4:$AA$6,2,FALSE),"#"),
   ""),
"")</f>
        <v/>
      </c>
      <c r="BM347" s="4" t="str">
        <f>IF($C347="OK",_xlfn.NUMBERVALUE(Plantilla!BK358),"")</f>
        <v/>
      </c>
      <c r="BN347" s="4" t="str">
        <f>IF($C347="OK",_xlfn.NUMBERVALUE(Plantilla!BL358),"")</f>
        <v/>
      </c>
      <c r="BO347" s="6" t="str">
        <f>IF($C347="OK",_xlfn.NUMBERVALUE(Plantilla!BM358),"")</f>
        <v/>
      </c>
      <c r="BP347" s="4" t="str">
        <f>IF($C347="OK",_xlfn.NUMBERVALUE(Plantilla!BN358),"")</f>
        <v/>
      </c>
      <c r="BQ347" s="6" t="str">
        <f>IF($C347="OK",_xlfn.NUMBERVALUE(Plantilla!BO358),"")</f>
        <v/>
      </c>
      <c r="BR347" s="4" t="str">
        <f>IF($C347="OK",_xlfn.NUMBERVALUE(Plantilla!BP358),"")</f>
        <v/>
      </c>
      <c r="BS347" s="6" t="str">
        <f>IF($C347="OK",_xlfn.NUMBERVALUE(Plantilla!BQ358),"")</f>
        <v/>
      </c>
      <c r="BT347" s="4" t="str">
        <f>IF($C347="OK",_xlfn.NUMBERVALUE(Plantilla!BR358),"")</f>
        <v/>
      </c>
      <c r="BU347" s="6" t="str">
        <f>IF($C347="OK",_xlfn.NUMBERVALUE(Plantilla!BS358),"")</f>
        <v/>
      </c>
      <c r="BV347" s="6" t="str">
        <f>IF($C347="OK",_xlfn.NUMBERVALUE(Plantilla!BT358),"")</f>
        <v/>
      </c>
      <c r="BW347" s="6" t="str">
        <f>IF($C347="OK",_xlfn.NUMBERVALUE(Plantilla!BU358),"")</f>
        <v/>
      </c>
      <c r="BX347" s="6" t="str">
        <f>IF($C347="OK",_xlfn.NUMBERVALUE(Plantilla!BV358),"")</f>
        <v/>
      </c>
      <c r="BY347" s="6" t="str">
        <f>IF($C347="OK",_xlfn.NUMBERVALUE(Plantilla!BW358),"")</f>
        <v/>
      </c>
      <c r="BZ347" s="6" t="str">
        <f>IF($C347="OK",_xlfn.NUMBERVALUE(Plantilla!BX358),"")</f>
        <v/>
      </c>
      <c r="CA347" s="6" t="str">
        <f>IF($C347="OK",_xlfn.NUMBERVALUE(Plantilla!BY358),"")</f>
        <v/>
      </c>
      <c r="CB347" s="6" t="str">
        <f>IF($C347="OK",_xlfn.NUMBERVALUE(Plantilla!BZ358),"")</f>
        <v/>
      </c>
      <c r="CC347" s="6" t="str">
        <f>IF($C347="OK",_xlfn.NUMBERVALUE(Plantilla!CA358),"")</f>
        <v/>
      </c>
      <c r="CD347" s="6" t="str">
        <f>IF($C347="OK",_xlfn.NUMBERVALUE(Plantilla!CB358),"")</f>
        <v/>
      </c>
      <c r="CE347" s="6" t="str">
        <f>IF($C347="OK",_xlfn.NUMBERVALUE(Plantilla!CC358),"")</f>
        <v/>
      </c>
      <c r="CF347" s="4" t="str">
        <f>IF($C347="OK",_xlfn.NUMBERVALUE(Plantilla!CD358),"")</f>
        <v/>
      </c>
      <c r="CG347" s="6" t="str">
        <f>IF($C347="OK",_xlfn.NUMBERVALUE(Plantilla!CE358),"")</f>
        <v/>
      </c>
      <c r="CH347" s="6" t="str">
        <f>IF($C347="OK",_xlfn.NUMBERVALUE(Plantilla!CF358),"")</f>
        <v/>
      </c>
      <c r="CI347" s="6" t="str">
        <f>IF($C347="OK",_xlfn.NUMBERVALUE(Plantilla!CG358),"")</f>
        <v/>
      </c>
      <c r="CJ347" s="6" t="str">
        <f>IF($C347="OK",_xlfn.NUMBERVALUE(Plantilla!CH358),"")</f>
        <v/>
      </c>
      <c r="CK347" s="6" t="str">
        <f>IF($C347="OK",_xlfn.NUMBERVALUE(Plantilla!CI358),"")</f>
        <v/>
      </c>
      <c r="CL347" s="6" t="str">
        <f>IF($C347="OK",_xlfn.NUMBERVALUE(Plantilla!CJ358),"")</f>
        <v/>
      </c>
      <c r="CM347" t="str">
        <f>IF($C347="OK",TEXT(Plantilla!CK358,"#"),"")</f>
        <v/>
      </c>
      <c r="CN347" s="6" t="str">
        <f>IF($C347="OK",_xlfn.NUMBERVALUE(Plantilla!CL358),"")</f>
        <v/>
      </c>
      <c r="CO347" s="6" t="str">
        <f>IF($C347="OK",_xlfn.NUMBERVALUE(Plantilla!CM358),"")</f>
        <v/>
      </c>
      <c r="CP347" s="110" t="str">
        <f>IF($C347="OK",_xlfn.NUMBERVALUE(Plantilla!CN358),"")</f>
        <v/>
      </c>
      <c r="CQ347" s="6" t="str">
        <f>IF($C347="OK",_xlfn.NUMBERVALUE(Plantilla!CO358),"")</f>
        <v/>
      </c>
      <c r="CR347" s="109" t="str">
        <f>IF($C347="OK",_xlfn.NUMBERVALUE(Plantilla!CP358),"")</f>
        <v/>
      </c>
      <c r="CS347" s="110" t="str">
        <f>IF($C347="OK",_xlfn.NUMBERVALUE(Plantilla!CQ358),"")</f>
        <v/>
      </c>
      <c r="CT347" s="6" t="str">
        <f>IF($C347="OK",_xlfn.NUMBERVALUE(Plantilla!CR358),"")</f>
        <v/>
      </c>
      <c r="CU347" s="109" t="str">
        <f>IF($C347="OK",_xlfn.NUMBERVALUE(Plantilla!CS358),"")</f>
        <v/>
      </c>
      <c r="CV347" s="110" t="str">
        <f>IF($C347="OK",_xlfn.NUMBERVALUE(Plantilla!CT358),"")</f>
        <v/>
      </c>
      <c r="CW347" s="6" t="str">
        <f>IF($C347="OK",_xlfn.NUMBERVALUE(Plantilla!CU358),"")</f>
        <v/>
      </c>
      <c r="CX347" s="82" t="str">
        <f>IF($C347="OK",_xlfn.NUMBERVALUE(Plantilla!CV358),"")</f>
        <v/>
      </c>
      <c r="CY347" s="6" t="str">
        <f>IF($C347="OK",_xlfn.NUMBERVALUE(Plantilla!CW358),"")</f>
        <v/>
      </c>
      <c r="CZ347" s="82" t="str">
        <f>IF($C347="OK",_xlfn.NUMBERVALUE(Plantilla!CX358),"")</f>
        <v/>
      </c>
      <c r="DA347" s="6" t="str">
        <f>IF($C347="OK",_xlfn.NUMBERVALUE(Plantilla!CY358),"")</f>
        <v/>
      </c>
      <c r="DB347" s="109" t="str">
        <f>IF($C347="OK",_xlfn.NUMBERVALUE(Plantilla!CZ358),"")</f>
        <v/>
      </c>
      <c r="DC347" s="6" t="str">
        <f>IF($C347="OK",_xlfn.NUMBERVALUE(Plantilla!DA358),"")</f>
        <v/>
      </c>
      <c r="DD347" s="6" t="str">
        <f>IF($C347="OK",TEXT(Plantilla!DB358,"#"),"")</f>
        <v/>
      </c>
      <c r="DE347" s="6" t="str">
        <f>IF($C347="OK",_xlfn.NUMBERVALUE(Plantilla!DC358),"")</f>
        <v/>
      </c>
      <c r="DF347" s="4" t="str">
        <f>IF($C347="OK",_xlfn.NUMBERVALUE(Plantilla!DD358),"")</f>
        <v/>
      </c>
      <c r="DG347" s="6" t="str">
        <f>IF($C347="OK",_xlfn.NUMBERVALUE(Plantilla!DE358),"")</f>
        <v/>
      </c>
      <c r="DH347" s="6" t="str">
        <f>IF($C347="OK",_xlfn.NUMBERVALUE(Plantilla!DF358),"")</f>
        <v/>
      </c>
      <c r="DI347" s="6" t="str">
        <f>IF($C347="OK",_xlfn.NUMBERVALUE(Plantilla!DG358),"")</f>
        <v/>
      </c>
      <c r="DJ347" s="6" t="str">
        <f>IF($C347="OK",_xlfn.NUMBERVALUE(Plantilla!DH358),"")</f>
        <v/>
      </c>
      <c r="DK347" s="6" t="str">
        <f>IF($C347="OK",_xlfn.NUMBERVALUE(Plantilla!DI358),"")</f>
        <v/>
      </c>
      <c r="DL347" s="6" t="str">
        <f>IF($C347="OK",_xlfn.NUMBERVALUE(Plantilla!DJ358),"")</f>
        <v/>
      </c>
      <c r="DM347" s="6" t="str">
        <f>IF($C347="OK",_xlfn.NUMBERVALUE(Plantilla!DK358),"")</f>
        <v/>
      </c>
      <c r="DN347" s="6" t="str">
        <f>IF($C347="OK",_xlfn.NUMBERVALUE(Plantilla!DL358),"")</f>
        <v/>
      </c>
      <c r="DO347" s="6" t="str">
        <f>IF($C347="OK",_xlfn.NUMBERVALUE(Plantilla!DM358),"")</f>
        <v/>
      </c>
      <c r="DP347" s="6" t="str">
        <f>IF($C347="OK",_xlfn.NUMBERVALUE(Plantilla!DN358),"")</f>
        <v/>
      </c>
      <c r="DQ347" s="6" t="str">
        <f>IF($C347="OK",_xlfn.NUMBERVALUE(Plantilla!DO358),"")</f>
        <v/>
      </c>
      <c r="DR347" s="6" t="str">
        <f>IF($C347="OK",_xlfn.NUMBERVALUE(Plantilla!DP358),"")</f>
        <v/>
      </c>
      <c r="DS347" t="str">
        <f>IF($C347="OK",TEXT(Plantilla!DR358,"#"),"")</f>
        <v/>
      </c>
      <c r="DT347" s="6"/>
    </row>
    <row r="348" spans="1:124" x14ac:dyDescent="0.25">
      <c r="A348" t="str">
        <f>IF(Plantilla!$I$6="¡Perfecto!, Guarda el archivo y adjúntalo a tu interfaz de Nómina Electrónica","OK","Error")</f>
        <v>OK</v>
      </c>
      <c r="B348" t="str">
        <f>IF(Plantilla!$I$6="¡Perfecto!, Guarda el archivo y adjúntalo a tu interfaz de Nómina Electrónica",MID(Plantilla!$D$2,SEARCH("V",Plantilla!$D$2),10),"")</f>
        <v>V2.0</v>
      </c>
      <c r="C348" t="str">
        <f>Plantilla!C359</f>
        <v/>
      </c>
      <c r="D348" t="str">
        <f>IF($C348="OK",Plantilla!B359,"")</f>
        <v/>
      </c>
      <c r="E348" t="str">
        <f>IF($C348="OK",
   VLOOKUP(Plantilla!$E$4,'Tablas '!$AP$4:$AT$6,5,FALSE),
"")</f>
        <v/>
      </c>
      <c r="F348" t="str">
        <f>IF($C348="OK",TEXT(Plantilla!D359,"#"),"")</f>
        <v/>
      </c>
      <c r="G348" t="str">
        <f>IF($C348="OK",
   VLOOKUP(Plantilla!E359,'Tablas '!$B$4:$C$14,2,FALSE),
"")</f>
        <v/>
      </c>
      <c r="H348" t="str">
        <f>IF($C348="OK",TEXT(Plantilla!F359,"#"),"")</f>
        <v/>
      </c>
      <c r="I348" t="str">
        <f>IF($C348="OK",TEXT(Plantilla!G359,"#"),"")</f>
        <v/>
      </c>
      <c r="J348" t="str">
        <f>IF($C348="OK",TEXT(Plantilla!H359,"#"),"")</f>
        <v/>
      </c>
      <c r="K348" t="str">
        <f>IF($C348="OK",TEXT(Plantilla!I359,"#"),"")</f>
        <v/>
      </c>
      <c r="L348" t="str">
        <f>IF($C348="OK",TEXT(Plantilla!J359,"#"),"")</f>
        <v/>
      </c>
      <c r="M348" t="str">
        <f>IF($C348="OK",TEXT(Plantilla!K359,"#"),"")</f>
        <v/>
      </c>
      <c r="N348" t="str">
        <f>IF($C348="OK",
   CONCATENATE(YEAR(Plantilla!L359),"-",TEXT(MONTH(Plantilla!L359),"00"),"-",TEXT(DAY(Plantilla!L359),"00")),
"")</f>
        <v/>
      </c>
      <c r="O348" t="str">
        <f>IF($C348="OK",_xlfn.NUMBERVALUE(Plantilla!M359),"")</f>
        <v/>
      </c>
      <c r="P348" t="str">
        <f>IF($C348="OK",
   IF(Plantilla!N359&lt;&gt;"",
      CONCATENATE(YEAR(Plantilla!N359),"-",TEXT(MONTH(Plantilla!N359),"00"),"-",TEXT(DAY(Plantilla!N359),"00")),
   ""),
"")</f>
        <v/>
      </c>
      <c r="Q348" t="str">
        <f>IF($C348="OK",
   VLOOKUP(Plantilla!O359,'Tablas '!$E$4:$F$19,2,FALSE),
"")</f>
        <v/>
      </c>
      <c r="R348" t="str">
        <f>IF($C348="OK",
   VLOOKUP(Plantilla!P359,'Tablas '!$H$4:$I$5,2,FALSE),
"")</f>
        <v/>
      </c>
      <c r="S348" t="str">
        <f>IF($C348="OK",
   VLOOKUP(Plantilla!Q359,'Tablas '!$K$4:$L$8,2,FALSE),
"")</f>
        <v/>
      </c>
      <c r="T348" t="str">
        <f>IF($C348="OK",
   VLOOKUP(Plantilla!R359,'Tablas '!$AE$4:$AF$6,2,FALSE),
"")</f>
        <v/>
      </c>
      <c r="U348" t="str">
        <f>IF($C348="OK",
   VLOOKUP(Plantilla!S359,'Tablas '!$AE$4:$AF$6,2,FALSE),
"")</f>
        <v/>
      </c>
      <c r="V348" t="str">
        <f>IF($C348="OK",TEXT(Plantilla!T359,"#"),"")</f>
        <v/>
      </c>
      <c r="W348" s="84" t="str">
        <f>IF($C348="OK",
   VLOOKUP(Plantilla!U359,'Tablas '!$AM$4:$AN$1126,2,FALSE),
"")</f>
        <v/>
      </c>
      <c r="X348" t="str">
        <f>IF($C348="OK",TEXT(Plantilla!V359,"#"),"")</f>
        <v/>
      </c>
      <c r="Y348" t="str">
        <f>IF($C348="OK",
   CONCATENATE(YEAR(Plantilla!W359),"-",TEXT(MONTH(Plantilla!W359),"00"),"-",TEXT(DAY(Plantilla!W359),"00")),
"")</f>
        <v/>
      </c>
      <c r="Z348" t="str">
        <f>IF($C348="OK",
   CONCATENATE(YEAR(Plantilla!X359),"-",TEXT(MONTH(Plantilla!X359),"00"),"-",TEXT(DAY(Plantilla!X359),"00")),
"")</f>
        <v/>
      </c>
      <c r="AA348" t="str">
        <f>IF($C348="OK",
   TEXT(VLOOKUP(Plantilla!Y359,'Tablas '!$Q$4:$R$9,2,FALSE),"#"),
"")</f>
        <v/>
      </c>
      <c r="AB348" t="str">
        <f>IF($C348="OK",
   CONCATENATE(YEAR(Plantilla!Z359),"-",TEXT(MONTH(Plantilla!Z359),"00"),"-",TEXT(DAY(Plantilla!Z359),"00")),
"")</f>
        <v/>
      </c>
      <c r="AC348" t="str">
        <f>IF($C348="OK",
   TEXT(VLOOKUP(Plantilla!AA359,'Tablas '!$T$4:$U$13,2,FALSE),"#"),
"")</f>
        <v/>
      </c>
      <c r="AD348" t="str">
        <f>IF($C348="OK",TEXT(Plantilla!AB359,"#"),"")</f>
        <v/>
      </c>
      <c r="AE348" t="str">
        <f>IF($C348="OK",
   IF(Plantilla!AC359&lt;&gt;"",
      TEXT(VLOOKUP(Plantilla!AC359,'Tablas '!$W$4:$X$7,2,FALSE),"#"),
   ""),
"")</f>
        <v/>
      </c>
      <c r="AF348" t="str">
        <f>IF($C348="OK",TEXT(Plantilla!AD359,"#"),"")</f>
        <v/>
      </c>
      <c r="AG348" s="6" t="str">
        <f>IF($C348="OK",_xlfn.NUMBERVALUE(Plantilla!AE359),"")</f>
        <v/>
      </c>
      <c r="AH348" s="4" t="str">
        <f>IF($C348="OK",_xlfn.NUMBERVALUE(Plantilla!AF359),"")</f>
        <v/>
      </c>
      <c r="AI348" s="6" t="str">
        <f>IF($C348="OK",_xlfn.NUMBERVALUE(Plantilla!AG359),"")</f>
        <v/>
      </c>
      <c r="AJ348" s="6" t="str">
        <f>IF($C348="OK",_xlfn.NUMBERVALUE(Plantilla!AH359),"")</f>
        <v/>
      </c>
      <c r="AK348" s="6" t="str">
        <f>IF($C348="OK",_xlfn.NUMBERVALUE(Plantilla!AI359),"")</f>
        <v/>
      </c>
      <c r="AL348" s="6" t="str">
        <f>IF($C348="OK",_xlfn.NUMBERVALUE(Plantilla!AJ359),"")</f>
        <v/>
      </c>
      <c r="AM348" s="4" t="str">
        <f>IF($C348="OK",_xlfn.NUMBERVALUE(Plantilla!AK359),"")</f>
        <v/>
      </c>
      <c r="AN348" s="6" t="str">
        <f>IF($C348="OK",_xlfn.NUMBERVALUE(Plantilla!AL359),"")</f>
        <v/>
      </c>
      <c r="AO348" s="4" t="str">
        <f>IF($C348="OK",_xlfn.NUMBERVALUE(Plantilla!AM359),"")</f>
        <v/>
      </c>
      <c r="AP348" s="6" t="str">
        <f>IF($C348="OK",_xlfn.NUMBERVALUE(Plantilla!AN359),"")</f>
        <v/>
      </c>
      <c r="AQ348" s="4" t="str">
        <f>IF($C348="OK",_xlfn.NUMBERVALUE(Plantilla!AO359),"")</f>
        <v/>
      </c>
      <c r="AR348" s="6" t="str">
        <f>IF($C348="OK",_xlfn.NUMBERVALUE(Plantilla!AP359),"")</f>
        <v/>
      </c>
      <c r="AS348" s="4" t="str">
        <f>IF($C348="OK",_xlfn.NUMBERVALUE(Plantilla!AQ359),"")</f>
        <v/>
      </c>
      <c r="AT348" s="6" t="str">
        <f>IF($C348="OK",_xlfn.NUMBERVALUE(Plantilla!AR359),"")</f>
        <v/>
      </c>
      <c r="AU348" s="4" t="str">
        <f>IF($C348="OK",_xlfn.NUMBERVALUE(Plantilla!AS359),"")</f>
        <v/>
      </c>
      <c r="AV348" s="6" t="str">
        <f>IF($C348="OK",_xlfn.NUMBERVALUE(Plantilla!AT359),"")</f>
        <v/>
      </c>
      <c r="AW348" s="4" t="str">
        <f>IF($C348="OK",_xlfn.NUMBERVALUE(Plantilla!AU359),"")</f>
        <v/>
      </c>
      <c r="AX348" s="6" t="str">
        <f>IF($C348="OK",_xlfn.NUMBERVALUE(Plantilla!AV359),"")</f>
        <v/>
      </c>
      <c r="AY348" s="4" t="str">
        <f>IF($C348="OK",_xlfn.NUMBERVALUE(Plantilla!AW359),"")</f>
        <v/>
      </c>
      <c r="AZ348" s="6" t="str">
        <f>IF($C348="OK",_xlfn.NUMBERVALUE(Plantilla!AX359),"")</f>
        <v/>
      </c>
      <c r="BA348" t="str">
        <f>IF($C348="OK",_xlfn.NUMBERVALUE(Plantilla!AY359),"")</f>
        <v/>
      </c>
      <c r="BB348" t="str">
        <f>IF($C348="OK",_xlfn.NUMBERVALUE(Plantilla!AZ359),"")</f>
        <v/>
      </c>
      <c r="BC348" s="4" t="str">
        <f>IF($C348="OK",_xlfn.NUMBERVALUE(Plantilla!BA359),"")</f>
        <v/>
      </c>
      <c r="BD348" s="6" t="str">
        <f>IF($C348="OK",_xlfn.NUMBERVALUE(Plantilla!BB359),"")</f>
        <v/>
      </c>
      <c r="BE348" s="4" t="str">
        <f>IF($C348="OK",_xlfn.NUMBERVALUE(Plantilla!BC359),"")</f>
        <v/>
      </c>
      <c r="BF348" s="6" t="str">
        <f>IF($C348="OK",_xlfn.NUMBERVALUE(Plantilla!BD359),"")</f>
        <v/>
      </c>
      <c r="BG348" s="4" t="str">
        <f>IF($C348="OK",_xlfn.NUMBERVALUE(Plantilla!BE359),"")</f>
        <v/>
      </c>
      <c r="BH348" s="6" t="str">
        <f>IF($C348="OK",_xlfn.NUMBERVALUE(Plantilla!BF359),"")</f>
        <v/>
      </c>
      <c r="BI348" s="110" t="str">
        <f>IF($C348="OK",_xlfn.NUMBERVALUE(Plantilla!BG359),"")</f>
        <v/>
      </c>
      <c r="BJ348" s="6" t="str">
        <f>IF($C348="OK",_xlfn.NUMBERVALUE(Plantilla!BH359),"")</f>
        <v/>
      </c>
      <c r="BK348" s="109" t="str">
        <f>IF($C348="OK",_xlfn.NUMBERVALUE(Plantilla!BI359),"")</f>
        <v/>
      </c>
      <c r="BL348" s="6" t="str">
        <f>IF($C348="OK",
   IF(Plantilla!BJ359&lt;&gt;"",
      TEXT(VLOOKUP(Plantilla!BJ359,'Tablas '!$Z$4:$AA$6,2,FALSE),"#"),
   ""),
"")</f>
        <v/>
      </c>
      <c r="BM348" s="4" t="str">
        <f>IF($C348="OK",_xlfn.NUMBERVALUE(Plantilla!BK359),"")</f>
        <v/>
      </c>
      <c r="BN348" s="4" t="str">
        <f>IF($C348="OK",_xlfn.NUMBERVALUE(Plantilla!BL359),"")</f>
        <v/>
      </c>
      <c r="BO348" s="6" t="str">
        <f>IF($C348="OK",_xlfn.NUMBERVALUE(Plantilla!BM359),"")</f>
        <v/>
      </c>
      <c r="BP348" s="4" t="str">
        <f>IF($C348="OK",_xlfn.NUMBERVALUE(Plantilla!BN359),"")</f>
        <v/>
      </c>
      <c r="BQ348" s="6" t="str">
        <f>IF($C348="OK",_xlfn.NUMBERVALUE(Plantilla!BO359),"")</f>
        <v/>
      </c>
      <c r="BR348" s="4" t="str">
        <f>IF($C348="OK",_xlfn.NUMBERVALUE(Plantilla!BP359),"")</f>
        <v/>
      </c>
      <c r="BS348" s="6" t="str">
        <f>IF($C348="OK",_xlfn.NUMBERVALUE(Plantilla!BQ359),"")</f>
        <v/>
      </c>
      <c r="BT348" s="4" t="str">
        <f>IF($C348="OK",_xlfn.NUMBERVALUE(Plantilla!BR359),"")</f>
        <v/>
      </c>
      <c r="BU348" s="6" t="str">
        <f>IF($C348="OK",_xlfn.NUMBERVALUE(Plantilla!BS359),"")</f>
        <v/>
      </c>
      <c r="BV348" s="6" t="str">
        <f>IF($C348="OK",_xlfn.NUMBERVALUE(Plantilla!BT359),"")</f>
        <v/>
      </c>
      <c r="BW348" s="6" t="str">
        <f>IF($C348="OK",_xlfn.NUMBERVALUE(Plantilla!BU359),"")</f>
        <v/>
      </c>
      <c r="BX348" s="6" t="str">
        <f>IF($C348="OK",_xlfn.NUMBERVALUE(Plantilla!BV359),"")</f>
        <v/>
      </c>
      <c r="BY348" s="6" t="str">
        <f>IF($C348="OK",_xlfn.NUMBERVALUE(Plantilla!BW359),"")</f>
        <v/>
      </c>
      <c r="BZ348" s="6" t="str">
        <f>IF($C348="OK",_xlfn.NUMBERVALUE(Plantilla!BX359),"")</f>
        <v/>
      </c>
      <c r="CA348" s="6" t="str">
        <f>IF($C348="OK",_xlfn.NUMBERVALUE(Plantilla!BY359),"")</f>
        <v/>
      </c>
      <c r="CB348" s="6" t="str">
        <f>IF($C348="OK",_xlfn.NUMBERVALUE(Plantilla!BZ359),"")</f>
        <v/>
      </c>
      <c r="CC348" s="6" t="str">
        <f>IF($C348="OK",_xlfn.NUMBERVALUE(Plantilla!CA359),"")</f>
        <v/>
      </c>
      <c r="CD348" s="6" t="str">
        <f>IF($C348="OK",_xlfn.NUMBERVALUE(Plantilla!CB359),"")</f>
        <v/>
      </c>
      <c r="CE348" s="6" t="str">
        <f>IF($C348="OK",_xlfn.NUMBERVALUE(Plantilla!CC359),"")</f>
        <v/>
      </c>
      <c r="CF348" s="4" t="str">
        <f>IF($C348="OK",_xlfn.NUMBERVALUE(Plantilla!CD359),"")</f>
        <v/>
      </c>
      <c r="CG348" s="6" t="str">
        <f>IF($C348="OK",_xlfn.NUMBERVALUE(Plantilla!CE359),"")</f>
        <v/>
      </c>
      <c r="CH348" s="6" t="str">
        <f>IF($C348="OK",_xlfn.NUMBERVALUE(Plantilla!CF359),"")</f>
        <v/>
      </c>
      <c r="CI348" s="6" t="str">
        <f>IF($C348="OK",_xlfn.NUMBERVALUE(Plantilla!CG359),"")</f>
        <v/>
      </c>
      <c r="CJ348" s="6" t="str">
        <f>IF($C348="OK",_xlfn.NUMBERVALUE(Plantilla!CH359),"")</f>
        <v/>
      </c>
      <c r="CK348" s="6" t="str">
        <f>IF($C348="OK",_xlfn.NUMBERVALUE(Plantilla!CI359),"")</f>
        <v/>
      </c>
      <c r="CL348" s="6" t="str">
        <f>IF($C348="OK",_xlfn.NUMBERVALUE(Plantilla!CJ359),"")</f>
        <v/>
      </c>
      <c r="CM348" t="str">
        <f>IF($C348="OK",TEXT(Plantilla!CK359,"#"),"")</f>
        <v/>
      </c>
      <c r="CN348" s="6" t="str">
        <f>IF($C348="OK",_xlfn.NUMBERVALUE(Plantilla!CL359),"")</f>
        <v/>
      </c>
      <c r="CO348" s="6" t="str">
        <f>IF($C348="OK",_xlfn.NUMBERVALUE(Plantilla!CM359),"")</f>
        <v/>
      </c>
      <c r="CP348" s="110" t="str">
        <f>IF($C348="OK",_xlfn.NUMBERVALUE(Plantilla!CN359),"")</f>
        <v/>
      </c>
      <c r="CQ348" s="6" t="str">
        <f>IF($C348="OK",_xlfn.NUMBERVALUE(Plantilla!CO359),"")</f>
        <v/>
      </c>
      <c r="CR348" s="109" t="str">
        <f>IF($C348="OK",_xlfn.NUMBERVALUE(Plantilla!CP359),"")</f>
        <v/>
      </c>
      <c r="CS348" s="110" t="str">
        <f>IF($C348="OK",_xlfn.NUMBERVALUE(Plantilla!CQ359),"")</f>
        <v/>
      </c>
      <c r="CT348" s="6" t="str">
        <f>IF($C348="OK",_xlfn.NUMBERVALUE(Plantilla!CR359),"")</f>
        <v/>
      </c>
      <c r="CU348" s="109" t="str">
        <f>IF($C348="OK",_xlfn.NUMBERVALUE(Plantilla!CS359),"")</f>
        <v/>
      </c>
      <c r="CV348" s="110" t="str">
        <f>IF($C348="OK",_xlfn.NUMBERVALUE(Plantilla!CT359),"")</f>
        <v/>
      </c>
      <c r="CW348" s="6" t="str">
        <f>IF($C348="OK",_xlfn.NUMBERVALUE(Plantilla!CU359),"")</f>
        <v/>
      </c>
      <c r="CX348" s="82" t="str">
        <f>IF($C348="OK",_xlfn.NUMBERVALUE(Plantilla!CV359),"")</f>
        <v/>
      </c>
      <c r="CY348" s="6" t="str">
        <f>IF($C348="OK",_xlfn.NUMBERVALUE(Plantilla!CW359),"")</f>
        <v/>
      </c>
      <c r="CZ348" s="82" t="str">
        <f>IF($C348="OK",_xlfn.NUMBERVALUE(Plantilla!CX359),"")</f>
        <v/>
      </c>
      <c r="DA348" s="6" t="str">
        <f>IF($C348="OK",_xlfn.NUMBERVALUE(Plantilla!CY359),"")</f>
        <v/>
      </c>
      <c r="DB348" s="109" t="str">
        <f>IF($C348="OK",_xlfn.NUMBERVALUE(Plantilla!CZ359),"")</f>
        <v/>
      </c>
      <c r="DC348" s="6" t="str">
        <f>IF($C348="OK",_xlfn.NUMBERVALUE(Plantilla!DA359),"")</f>
        <v/>
      </c>
      <c r="DD348" s="6" t="str">
        <f>IF($C348="OK",TEXT(Plantilla!DB359,"#"),"")</f>
        <v/>
      </c>
      <c r="DE348" s="6" t="str">
        <f>IF($C348="OK",_xlfn.NUMBERVALUE(Plantilla!DC359),"")</f>
        <v/>
      </c>
      <c r="DF348" s="4" t="str">
        <f>IF($C348="OK",_xlfn.NUMBERVALUE(Plantilla!DD359),"")</f>
        <v/>
      </c>
      <c r="DG348" s="6" t="str">
        <f>IF($C348="OK",_xlfn.NUMBERVALUE(Plantilla!DE359),"")</f>
        <v/>
      </c>
      <c r="DH348" s="6" t="str">
        <f>IF($C348="OK",_xlfn.NUMBERVALUE(Plantilla!DF359),"")</f>
        <v/>
      </c>
      <c r="DI348" s="6" t="str">
        <f>IF($C348="OK",_xlfn.NUMBERVALUE(Plantilla!DG359),"")</f>
        <v/>
      </c>
      <c r="DJ348" s="6" t="str">
        <f>IF($C348="OK",_xlfn.NUMBERVALUE(Plantilla!DH359),"")</f>
        <v/>
      </c>
      <c r="DK348" s="6" t="str">
        <f>IF($C348="OK",_xlfn.NUMBERVALUE(Plantilla!DI359),"")</f>
        <v/>
      </c>
      <c r="DL348" s="6" t="str">
        <f>IF($C348="OK",_xlfn.NUMBERVALUE(Plantilla!DJ359),"")</f>
        <v/>
      </c>
      <c r="DM348" s="6" t="str">
        <f>IF($C348="OK",_xlfn.NUMBERVALUE(Plantilla!DK359),"")</f>
        <v/>
      </c>
      <c r="DN348" s="6" t="str">
        <f>IF($C348="OK",_xlfn.NUMBERVALUE(Plantilla!DL359),"")</f>
        <v/>
      </c>
      <c r="DO348" s="6" t="str">
        <f>IF($C348="OK",_xlfn.NUMBERVALUE(Plantilla!DM359),"")</f>
        <v/>
      </c>
      <c r="DP348" s="6" t="str">
        <f>IF($C348="OK",_xlfn.NUMBERVALUE(Plantilla!DN359),"")</f>
        <v/>
      </c>
      <c r="DQ348" s="6" t="str">
        <f>IF($C348="OK",_xlfn.NUMBERVALUE(Plantilla!DO359),"")</f>
        <v/>
      </c>
      <c r="DR348" s="6" t="str">
        <f>IF($C348="OK",_xlfn.NUMBERVALUE(Plantilla!DP359),"")</f>
        <v/>
      </c>
      <c r="DS348" t="str">
        <f>IF($C348="OK",TEXT(Plantilla!DR359,"#"),"")</f>
        <v/>
      </c>
      <c r="DT348" s="6"/>
    </row>
    <row r="349" spans="1:124" x14ac:dyDescent="0.25">
      <c r="A349" t="str">
        <f>IF(Plantilla!$I$6="¡Perfecto!, Guarda el archivo y adjúntalo a tu interfaz de Nómina Electrónica","OK","Error")</f>
        <v>OK</v>
      </c>
      <c r="B349" t="str">
        <f>IF(Plantilla!$I$6="¡Perfecto!, Guarda el archivo y adjúntalo a tu interfaz de Nómina Electrónica",MID(Plantilla!$D$2,SEARCH("V",Plantilla!$D$2),10),"")</f>
        <v>V2.0</v>
      </c>
      <c r="C349" t="str">
        <f>Plantilla!C360</f>
        <v/>
      </c>
      <c r="D349" t="str">
        <f>IF($C349="OK",Plantilla!B360,"")</f>
        <v/>
      </c>
      <c r="E349" t="str">
        <f>IF($C349="OK",
   VLOOKUP(Plantilla!$E$4,'Tablas '!$AP$4:$AT$6,5,FALSE),
"")</f>
        <v/>
      </c>
      <c r="F349" t="str">
        <f>IF($C349="OK",TEXT(Plantilla!D360,"#"),"")</f>
        <v/>
      </c>
      <c r="G349" t="str">
        <f>IF($C349="OK",
   VLOOKUP(Plantilla!E360,'Tablas '!$B$4:$C$14,2,FALSE),
"")</f>
        <v/>
      </c>
      <c r="H349" t="str">
        <f>IF($C349="OK",TEXT(Plantilla!F360,"#"),"")</f>
        <v/>
      </c>
      <c r="I349" t="str">
        <f>IF($C349="OK",TEXT(Plantilla!G360,"#"),"")</f>
        <v/>
      </c>
      <c r="J349" t="str">
        <f>IF($C349="OK",TEXT(Plantilla!H360,"#"),"")</f>
        <v/>
      </c>
      <c r="K349" t="str">
        <f>IF($C349="OK",TEXT(Plantilla!I360,"#"),"")</f>
        <v/>
      </c>
      <c r="L349" t="str">
        <f>IF($C349="OK",TEXT(Plantilla!J360,"#"),"")</f>
        <v/>
      </c>
      <c r="M349" t="str">
        <f>IF($C349="OK",TEXT(Plantilla!K360,"#"),"")</f>
        <v/>
      </c>
      <c r="N349" t="str">
        <f>IF($C349="OK",
   CONCATENATE(YEAR(Plantilla!L360),"-",TEXT(MONTH(Plantilla!L360),"00"),"-",TEXT(DAY(Plantilla!L360),"00")),
"")</f>
        <v/>
      </c>
      <c r="O349" t="str">
        <f>IF($C349="OK",_xlfn.NUMBERVALUE(Plantilla!M360),"")</f>
        <v/>
      </c>
      <c r="P349" t="str">
        <f>IF($C349="OK",
   IF(Plantilla!N360&lt;&gt;"",
      CONCATENATE(YEAR(Plantilla!N360),"-",TEXT(MONTH(Plantilla!N360),"00"),"-",TEXT(DAY(Plantilla!N360),"00")),
   ""),
"")</f>
        <v/>
      </c>
      <c r="Q349" t="str">
        <f>IF($C349="OK",
   VLOOKUP(Plantilla!O360,'Tablas '!$E$4:$F$19,2,FALSE),
"")</f>
        <v/>
      </c>
      <c r="R349" t="str">
        <f>IF($C349="OK",
   VLOOKUP(Plantilla!P360,'Tablas '!$H$4:$I$5,2,FALSE),
"")</f>
        <v/>
      </c>
      <c r="S349" t="str">
        <f>IF($C349="OK",
   VLOOKUP(Plantilla!Q360,'Tablas '!$K$4:$L$8,2,FALSE),
"")</f>
        <v/>
      </c>
      <c r="T349" t="str">
        <f>IF($C349="OK",
   VLOOKUP(Plantilla!R360,'Tablas '!$AE$4:$AF$6,2,FALSE),
"")</f>
        <v/>
      </c>
      <c r="U349" t="str">
        <f>IF($C349="OK",
   VLOOKUP(Plantilla!S360,'Tablas '!$AE$4:$AF$6,2,FALSE),
"")</f>
        <v/>
      </c>
      <c r="V349" t="str">
        <f>IF($C349="OK",TEXT(Plantilla!T360,"#"),"")</f>
        <v/>
      </c>
      <c r="W349" s="84" t="str">
        <f>IF($C349="OK",
   VLOOKUP(Plantilla!U360,'Tablas '!$AM$4:$AN$1126,2,FALSE),
"")</f>
        <v/>
      </c>
      <c r="X349" t="str">
        <f>IF($C349="OK",TEXT(Plantilla!V360,"#"),"")</f>
        <v/>
      </c>
      <c r="Y349" t="str">
        <f>IF($C349="OK",
   CONCATENATE(YEAR(Plantilla!W360),"-",TEXT(MONTH(Plantilla!W360),"00"),"-",TEXT(DAY(Plantilla!W360),"00")),
"")</f>
        <v/>
      </c>
      <c r="Z349" t="str">
        <f>IF($C349="OK",
   CONCATENATE(YEAR(Plantilla!X360),"-",TEXT(MONTH(Plantilla!X360),"00"),"-",TEXT(DAY(Plantilla!X360),"00")),
"")</f>
        <v/>
      </c>
      <c r="AA349" t="str">
        <f>IF($C349="OK",
   TEXT(VLOOKUP(Plantilla!Y360,'Tablas '!$Q$4:$R$9,2,FALSE),"#"),
"")</f>
        <v/>
      </c>
      <c r="AB349" t="str">
        <f>IF($C349="OK",
   CONCATENATE(YEAR(Plantilla!Z360),"-",TEXT(MONTH(Plantilla!Z360),"00"),"-",TEXT(DAY(Plantilla!Z360),"00")),
"")</f>
        <v/>
      </c>
      <c r="AC349" t="str">
        <f>IF($C349="OK",
   TEXT(VLOOKUP(Plantilla!AA360,'Tablas '!$T$4:$U$13,2,FALSE),"#"),
"")</f>
        <v/>
      </c>
      <c r="AD349" t="str">
        <f>IF($C349="OK",TEXT(Plantilla!AB360,"#"),"")</f>
        <v/>
      </c>
      <c r="AE349" t="str">
        <f>IF($C349="OK",
   IF(Plantilla!AC360&lt;&gt;"",
      TEXT(VLOOKUP(Plantilla!AC360,'Tablas '!$W$4:$X$7,2,FALSE),"#"),
   ""),
"")</f>
        <v/>
      </c>
      <c r="AF349" t="str">
        <f>IF($C349="OK",TEXT(Plantilla!AD360,"#"),"")</f>
        <v/>
      </c>
      <c r="AG349" s="6" t="str">
        <f>IF($C349="OK",_xlfn.NUMBERVALUE(Plantilla!AE360),"")</f>
        <v/>
      </c>
      <c r="AH349" s="4" t="str">
        <f>IF($C349="OK",_xlfn.NUMBERVALUE(Plantilla!AF360),"")</f>
        <v/>
      </c>
      <c r="AI349" s="6" t="str">
        <f>IF($C349="OK",_xlfn.NUMBERVALUE(Plantilla!AG360),"")</f>
        <v/>
      </c>
      <c r="AJ349" s="6" t="str">
        <f>IF($C349="OK",_xlfn.NUMBERVALUE(Plantilla!AH360),"")</f>
        <v/>
      </c>
      <c r="AK349" s="6" t="str">
        <f>IF($C349="OK",_xlfn.NUMBERVALUE(Plantilla!AI360),"")</f>
        <v/>
      </c>
      <c r="AL349" s="6" t="str">
        <f>IF($C349="OK",_xlfn.NUMBERVALUE(Plantilla!AJ360),"")</f>
        <v/>
      </c>
      <c r="AM349" s="4" t="str">
        <f>IF($C349="OK",_xlfn.NUMBERVALUE(Plantilla!AK360),"")</f>
        <v/>
      </c>
      <c r="AN349" s="6" t="str">
        <f>IF($C349="OK",_xlfn.NUMBERVALUE(Plantilla!AL360),"")</f>
        <v/>
      </c>
      <c r="AO349" s="4" t="str">
        <f>IF($C349="OK",_xlfn.NUMBERVALUE(Plantilla!AM360),"")</f>
        <v/>
      </c>
      <c r="AP349" s="6" t="str">
        <f>IF($C349="OK",_xlfn.NUMBERVALUE(Plantilla!AN360),"")</f>
        <v/>
      </c>
      <c r="AQ349" s="4" t="str">
        <f>IF($C349="OK",_xlfn.NUMBERVALUE(Plantilla!AO360),"")</f>
        <v/>
      </c>
      <c r="AR349" s="6" t="str">
        <f>IF($C349="OK",_xlfn.NUMBERVALUE(Plantilla!AP360),"")</f>
        <v/>
      </c>
      <c r="AS349" s="4" t="str">
        <f>IF($C349="OK",_xlfn.NUMBERVALUE(Plantilla!AQ360),"")</f>
        <v/>
      </c>
      <c r="AT349" s="6" t="str">
        <f>IF($C349="OK",_xlfn.NUMBERVALUE(Plantilla!AR360),"")</f>
        <v/>
      </c>
      <c r="AU349" s="4" t="str">
        <f>IF($C349="OK",_xlfn.NUMBERVALUE(Plantilla!AS360),"")</f>
        <v/>
      </c>
      <c r="AV349" s="6" t="str">
        <f>IF($C349="OK",_xlfn.NUMBERVALUE(Plantilla!AT360),"")</f>
        <v/>
      </c>
      <c r="AW349" s="4" t="str">
        <f>IF($C349="OK",_xlfn.NUMBERVALUE(Plantilla!AU360),"")</f>
        <v/>
      </c>
      <c r="AX349" s="6" t="str">
        <f>IF($C349="OK",_xlfn.NUMBERVALUE(Plantilla!AV360),"")</f>
        <v/>
      </c>
      <c r="AY349" s="4" t="str">
        <f>IF($C349="OK",_xlfn.NUMBERVALUE(Plantilla!AW360),"")</f>
        <v/>
      </c>
      <c r="AZ349" s="6" t="str">
        <f>IF($C349="OK",_xlfn.NUMBERVALUE(Plantilla!AX360),"")</f>
        <v/>
      </c>
      <c r="BA349" t="str">
        <f>IF($C349="OK",_xlfn.NUMBERVALUE(Plantilla!AY360),"")</f>
        <v/>
      </c>
      <c r="BB349" t="str">
        <f>IF($C349="OK",_xlfn.NUMBERVALUE(Plantilla!AZ360),"")</f>
        <v/>
      </c>
      <c r="BC349" s="4" t="str">
        <f>IF($C349="OK",_xlfn.NUMBERVALUE(Plantilla!BA360),"")</f>
        <v/>
      </c>
      <c r="BD349" s="6" t="str">
        <f>IF($C349="OK",_xlfn.NUMBERVALUE(Plantilla!BB360),"")</f>
        <v/>
      </c>
      <c r="BE349" s="4" t="str">
        <f>IF($C349="OK",_xlfn.NUMBERVALUE(Plantilla!BC360),"")</f>
        <v/>
      </c>
      <c r="BF349" s="6" t="str">
        <f>IF($C349="OK",_xlfn.NUMBERVALUE(Plantilla!BD360),"")</f>
        <v/>
      </c>
      <c r="BG349" s="4" t="str">
        <f>IF($C349="OK",_xlfn.NUMBERVALUE(Plantilla!BE360),"")</f>
        <v/>
      </c>
      <c r="BH349" s="6" t="str">
        <f>IF($C349="OK",_xlfn.NUMBERVALUE(Plantilla!BF360),"")</f>
        <v/>
      </c>
      <c r="BI349" s="110" t="str">
        <f>IF($C349="OK",_xlfn.NUMBERVALUE(Plantilla!BG360),"")</f>
        <v/>
      </c>
      <c r="BJ349" s="6" t="str">
        <f>IF($C349="OK",_xlfn.NUMBERVALUE(Plantilla!BH360),"")</f>
        <v/>
      </c>
      <c r="BK349" s="109" t="str">
        <f>IF($C349="OK",_xlfn.NUMBERVALUE(Plantilla!BI360),"")</f>
        <v/>
      </c>
      <c r="BL349" s="6" t="str">
        <f>IF($C349="OK",
   IF(Plantilla!BJ360&lt;&gt;"",
      TEXT(VLOOKUP(Plantilla!BJ360,'Tablas '!$Z$4:$AA$6,2,FALSE),"#"),
   ""),
"")</f>
        <v/>
      </c>
      <c r="BM349" s="4" t="str">
        <f>IF($C349="OK",_xlfn.NUMBERVALUE(Plantilla!BK360),"")</f>
        <v/>
      </c>
      <c r="BN349" s="4" t="str">
        <f>IF($C349="OK",_xlfn.NUMBERVALUE(Plantilla!BL360),"")</f>
        <v/>
      </c>
      <c r="BO349" s="6" t="str">
        <f>IF($C349="OK",_xlfn.NUMBERVALUE(Plantilla!BM360),"")</f>
        <v/>
      </c>
      <c r="BP349" s="4" t="str">
        <f>IF($C349="OK",_xlfn.NUMBERVALUE(Plantilla!BN360),"")</f>
        <v/>
      </c>
      <c r="BQ349" s="6" t="str">
        <f>IF($C349="OK",_xlfn.NUMBERVALUE(Plantilla!BO360),"")</f>
        <v/>
      </c>
      <c r="BR349" s="4" t="str">
        <f>IF($C349="OK",_xlfn.NUMBERVALUE(Plantilla!BP360),"")</f>
        <v/>
      </c>
      <c r="BS349" s="6" t="str">
        <f>IF($C349="OK",_xlfn.NUMBERVALUE(Plantilla!BQ360),"")</f>
        <v/>
      </c>
      <c r="BT349" s="4" t="str">
        <f>IF($C349="OK",_xlfn.NUMBERVALUE(Plantilla!BR360),"")</f>
        <v/>
      </c>
      <c r="BU349" s="6" t="str">
        <f>IF($C349="OK",_xlfn.NUMBERVALUE(Plantilla!BS360),"")</f>
        <v/>
      </c>
      <c r="BV349" s="6" t="str">
        <f>IF($C349="OK",_xlfn.NUMBERVALUE(Plantilla!BT360),"")</f>
        <v/>
      </c>
      <c r="BW349" s="6" t="str">
        <f>IF($C349="OK",_xlfn.NUMBERVALUE(Plantilla!BU360),"")</f>
        <v/>
      </c>
      <c r="BX349" s="6" t="str">
        <f>IF($C349="OK",_xlfn.NUMBERVALUE(Plantilla!BV360),"")</f>
        <v/>
      </c>
      <c r="BY349" s="6" t="str">
        <f>IF($C349="OK",_xlfn.NUMBERVALUE(Plantilla!BW360),"")</f>
        <v/>
      </c>
      <c r="BZ349" s="6" t="str">
        <f>IF($C349="OK",_xlfn.NUMBERVALUE(Plantilla!BX360),"")</f>
        <v/>
      </c>
      <c r="CA349" s="6" t="str">
        <f>IF($C349="OK",_xlfn.NUMBERVALUE(Plantilla!BY360),"")</f>
        <v/>
      </c>
      <c r="CB349" s="6" t="str">
        <f>IF($C349="OK",_xlfn.NUMBERVALUE(Plantilla!BZ360),"")</f>
        <v/>
      </c>
      <c r="CC349" s="6" t="str">
        <f>IF($C349="OK",_xlfn.NUMBERVALUE(Plantilla!CA360),"")</f>
        <v/>
      </c>
      <c r="CD349" s="6" t="str">
        <f>IF($C349="OK",_xlfn.NUMBERVALUE(Plantilla!CB360),"")</f>
        <v/>
      </c>
      <c r="CE349" s="6" t="str">
        <f>IF($C349="OK",_xlfn.NUMBERVALUE(Plantilla!CC360),"")</f>
        <v/>
      </c>
      <c r="CF349" s="4" t="str">
        <f>IF($C349="OK",_xlfn.NUMBERVALUE(Plantilla!CD360),"")</f>
        <v/>
      </c>
      <c r="CG349" s="6" t="str">
        <f>IF($C349="OK",_xlfn.NUMBERVALUE(Plantilla!CE360),"")</f>
        <v/>
      </c>
      <c r="CH349" s="6" t="str">
        <f>IF($C349="OK",_xlfn.NUMBERVALUE(Plantilla!CF360),"")</f>
        <v/>
      </c>
      <c r="CI349" s="6" t="str">
        <f>IF($C349="OK",_xlfn.NUMBERVALUE(Plantilla!CG360),"")</f>
        <v/>
      </c>
      <c r="CJ349" s="6" t="str">
        <f>IF($C349="OK",_xlfn.NUMBERVALUE(Plantilla!CH360),"")</f>
        <v/>
      </c>
      <c r="CK349" s="6" t="str">
        <f>IF($C349="OK",_xlfn.NUMBERVALUE(Plantilla!CI360),"")</f>
        <v/>
      </c>
      <c r="CL349" s="6" t="str">
        <f>IF($C349="OK",_xlfn.NUMBERVALUE(Plantilla!CJ360),"")</f>
        <v/>
      </c>
      <c r="CM349" t="str">
        <f>IF($C349="OK",TEXT(Plantilla!CK360,"#"),"")</f>
        <v/>
      </c>
      <c r="CN349" s="6" t="str">
        <f>IF($C349="OK",_xlfn.NUMBERVALUE(Plantilla!CL360),"")</f>
        <v/>
      </c>
      <c r="CO349" s="6" t="str">
        <f>IF($C349="OK",_xlfn.NUMBERVALUE(Plantilla!CM360),"")</f>
        <v/>
      </c>
      <c r="CP349" s="110" t="str">
        <f>IF($C349="OK",_xlfn.NUMBERVALUE(Plantilla!CN360),"")</f>
        <v/>
      </c>
      <c r="CQ349" s="6" t="str">
        <f>IF($C349="OK",_xlfn.NUMBERVALUE(Plantilla!CO360),"")</f>
        <v/>
      </c>
      <c r="CR349" s="109" t="str">
        <f>IF($C349="OK",_xlfn.NUMBERVALUE(Plantilla!CP360),"")</f>
        <v/>
      </c>
      <c r="CS349" s="110" t="str">
        <f>IF($C349="OK",_xlfn.NUMBERVALUE(Plantilla!CQ360),"")</f>
        <v/>
      </c>
      <c r="CT349" s="6" t="str">
        <f>IF($C349="OK",_xlfn.NUMBERVALUE(Plantilla!CR360),"")</f>
        <v/>
      </c>
      <c r="CU349" s="109" t="str">
        <f>IF($C349="OK",_xlfn.NUMBERVALUE(Plantilla!CS360),"")</f>
        <v/>
      </c>
      <c r="CV349" s="110" t="str">
        <f>IF($C349="OK",_xlfn.NUMBERVALUE(Plantilla!CT360),"")</f>
        <v/>
      </c>
      <c r="CW349" s="6" t="str">
        <f>IF($C349="OK",_xlfn.NUMBERVALUE(Plantilla!CU360),"")</f>
        <v/>
      </c>
      <c r="CX349" s="82" t="str">
        <f>IF($C349="OK",_xlfn.NUMBERVALUE(Plantilla!CV360),"")</f>
        <v/>
      </c>
      <c r="CY349" s="6" t="str">
        <f>IF($C349="OK",_xlfn.NUMBERVALUE(Plantilla!CW360),"")</f>
        <v/>
      </c>
      <c r="CZ349" s="82" t="str">
        <f>IF($C349="OK",_xlfn.NUMBERVALUE(Plantilla!CX360),"")</f>
        <v/>
      </c>
      <c r="DA349" s="6" t="str">
        <f>IF($C349="OK",_xlfn.NUMBERVALUE(Plantilla!CY360),"")</f>
        <v/>
      </c>
      <c r="DB349" s="109" t="str">
        <f>IF($C349="OK",_xlfn.NUMBERVALUE(Plantilla!CZ360),"")</f>
        <v/>
      </c>
      <c r="DC349" s="6" t="str">
        <f>IF($C349="OK",_xlfn.NUMBERVALUE(Plantilla!DA360),"")</f>
        <v/>
      </c>
      <c r="DD349" s="6" t="str">
        <f>IF($C349="OK",TEXT(Plantilla!DB360,"#"),"")</f>
        <v/>
      </c>
      <c r="DE349" s="6" t="str">
        <f>IF($C349="OK",_xlfn.NUMBERVALUE(Plantilla!DC360),"")</f>
        <v/>
      </c>
      <c r="DF349" s="4" t="str">
        <f>IF($C349="OK",_xlfn.NUMBERVALUE(Plantilla!DD360),"")</f>
        <v/>
      </c>
      <c r="DG349" s="6" t="str">
        <f>IF($C349="OK",_xlfn.NUMBERVALUE(Plantilla!DE360),"")</f>
        <v/>
      </c>
      <c r="DH349" s="6" t="str">
        <f>IF($C349="OK",_xlfn.NUMBERVALUE(Plantilla!DF360),"")</f>
        <v/>
      </c>
      <c r="DI349" s="6" t="str">
        <f>IF($C349="OK",_xlfn.NUMBERVALUE(Plantilla!DG360),"")</f>
        <v/>
      </c>
      <c r="DJ349" s="6" t="str">
        <f>IF($C349="OK",_xlfn.NUMBERVALUE(Plantilla!DH360),"")</f>
        <v/>
      </c>
      <c r="DK349" s="6" t="str">
        <f>IF($C349="OK",_xlfn.NUMBERVALUE(Plantilla!DI360),"")</f>
        <v/>
      </c>
      <c r="DL349" s="6" t="str">
        <f>IF($C349="OK",_xlfn.NUMBERVALUE(Plantilla!DJ360),"")</f>
        <v/>
      </c>
      <c r="DM349" s="6" t="str">
        <f>IF($C349="OK",_xlfn.NUMBERVALUE(Plantilla!DK360),"")</f>
        <v/>
      </c>
      <c r="DN349" s="6" t="str">
        <f>IF($C349="OK",_xlfn.NUMBERVALUE(Plantilla!DL360),"")</f>
        <v/>
      </c>
      <c r="DO349" s="6" t="str">
        <f>IF($C349="OK",_xlfn.NUMBERVALUE(Plantilla!DM360),"")</f>
        <v/>
      </c>
      <c r="DP349" s="6" t="str">
        <f>IF($C349="OK",_xlfn.NUMBERVALUE(Plantilla!DN360),"")</f>
        <v/>
      </c>
      <c r="DQ349" s="6" t="str">
        <f>IF($C349="OK",_xlfn.NUMBERVALUE(Plantilla!DO360),"")</f>
        <v/>
      </c>
      <c r="DR349" s="6" t="str">
        <f>IF($C349="OK",_xlfn.NUMBERVALUE(Plantilla!DP360),"")</f>
        <v/>
      </c>
      <c r="DS349" t="str">
        <f>IF($C349="OK",TEXT(Plantilla!DR360,"#"),"")</f>
        <v/>
      </c>
      <c r="DT349" s="6"/>
    </row>
    <row r="350" spans="1:124" x14ac:dyDescent="0.25">
      <c r="A350" t="str">
        <f>IF(Plantilla!$I$6="¡Perfecto!, Guarda el archivo y adjúntalo a tu interfaz de Nómina Electrónica","OK","Error")</f>
        <v>OK</v>
      </c>
      <c r="B350" t="str">
        <f>IF(Plantilla!$I$6="¡Perfecto!, Guarda el archivo y adjúntalo a tu interfaz de Nómina Electrónica",MID(Plantilla!$D$2,SEARCH("V",Plantilla!$D$2),10),"")</f>
        <v>V2.0</v>
      </c>
      <c r="C350" t="str">
        <f>Plantilla!C361</f>
        <v/>
      </c>
      <c r="D350" t="str">
        <f>IF($C350="OK",Plantilla!B361,"")</f>
        <v/>
      </c>
      <c r="E350" t="str">
        <f>IF($C350="OK",
   VLOOKUP(Plantilla!$E$4,'Tablas '!$AP$4:$AT$6,5,FALSE),
"")</f>
        <v/>
      </c>
      <c r="F350" t="str">
        <f>IF($C350="OK",TEXT(Plantilla!D361,"#"),"")</f>
        <v/>
      </c>
      <c r="G350" t="str">
        <f>IF($C350="OK",
   VLOOKUP(Plantilla!E361,'Tablas '!$B$4:$C$14,2,FALSE),
"")</f>
        <v/>
      </c>
      <c r="H350" t="str">
        <f>IF($C350="OK",TEXT(Plantilla!F361,"#"),"")</f>
        <v/>
      </c>
      <c r="I350" t="str">
        <f>IF($C350="OK",TEXT(Plantilla!G361,"#"),"")</f>
        <v/>
      </c>
      <c r="J350" t="str">
        <f>IF($C350="OK",TEXT(Plantilla!H361,"#"),"")</f>
        <v/>
      </c>
      <c r="K350" t="str">
        <f>IF($C350="OK",TEXT(Plantilla!I361,"#"),"")</f>
        <v/>
      </c>
      <c r="L350" t="str">
        <f>IF($C350="OK",TEXT(Plantilla!J361,"#"),"")</f>
        <v/>
      </c>
      <c r="M350" t="str">
        <f>IF($C350="OK",TEXT(Plantilla!K361,"#"),"")</f>
        <v/>
      </c>
      <c r="N350" t="str">
        <f>IF($C350="OK",
   CONCATENATE(YEAR(Plantilla!L361),"-",TEXT(MONTH(Plantilla!L361),"00"),"-",TEXT(DAY(Plantilla!L361),"00")),
"")</f>
        <v/>
      </c>
      <c r="O350" t="str">
        <f>IF($C350="OK",_xlfn.NUMBERVALUE(Plantilla!M361),"")</f>
        <v/>
      </c>
      <c r="P350" t="str">
        <f>IF($C350="OK",
   IF(Plantilla!N361&lt;&gt;"",
      CONCATENATE(YEAR(Plantilla!N361),"-",TEXT(MONTH(Plantilla!N361),"00"),"-",TEXT(DAY(Plantilla!N361),"00")),
   ""),
"")</f>
        <v/>
      </c>
      <c r="Q350" t="str">
        <f>IF($C350="OK",
   VLOOKUP(Plantilla!O361,'Tablas '!$E$4:$F$19,2,FALSE),
"")</f>
        <v/>
      </c>
      <c r="R350" t="str">
        <f>IF($C350="OK",
   VLOOKUP(Plantilla!P361,'Tablas '!$H$4:$I$5,2,FALSE),
"")</f>
        <v/>
      </c>
      <c r="S350" t="str">
        <f>IF($C350="OK",
   VLOOKUP(Plantilla!Q361,'Tablas '!$K$4:$L$8,2,FALSE),
"")</f>
        <v/>
      </c>
      <c r="T350" t="str">
        <f>IF($C350="OK",
   VLOOKUP(Plantilla!R361,'Tablas '!$AE$4:$AF$6,2,FALSE),
"")</f>
        <v/>
      </c>
      <c r="U350" t="str">
        <f>IF($C350="OK",
   VLOOKUP(Plantilla!S361,'Tablas '!$AE$4:$AF$6,2,FALSE),
"")</f>
        <v/>
      </c>
      <c r="V350" t="str">
        <f>IF($C350="OK",TEXT(Plantilla!T361,"#"),"")</f>
        <v/>
      </c>
      <c r="W350" s="84" t="str">
        <f>IF($C350="OK",
   VLOOKUP(Plantilla!U361,'Tablas '!$AM$4:$AN$1126,2,FALSE),
"")</f>
        <v/>
      </c>
      <c r="X350" t="str">
        <f>IF($C350="OK",TEXT(Plantilla!V361,"#"),"")</f>
        <v/>
      </c>
      <c r="Y350" t="str">
        <f>IF($C350="OK",
   CONCATENATE(YEAR(Plantilla!W361),"-",TEXT(MONTH(Plantilla!W361),"00"),"-",TEXT(DAY(Plantilla!W361),"00")),
"")</f>
        <v/>
      </c>
      <c r="Z350" t="str">
        <f>IF($C350="OK",
   CONCATENATE(YEAR(Plantilla!X361),"-",TEXT(MONTH(Plantilla!X361),"00"),"-",TEXT(DAY(Plantilla!X361),"00")),
"")</f>
        <v/>
      </c>
      <c r="AA350" t="str">
        <f>IF($C350="OK",
   TEXT(VLOOKUP(Plantilla!Y361,'Tablas '!$Q$4:$R$9,2,FALSE),"#"),
"")</f>
        <v/>
      </c>
      <c r="AB350" t="str">
        <f>IF($C350="OK",
   CONCATENATE(YEAR(Plantilla!Z361),"-",TEXT(MONTH(Plantilla!Z361),"00"),"-",TEXT(DAY(Plantilla!Z361),"00")),
"")</f>
        <v/>
      </c>
      <c r="AC350" t="str">
        <f>IF($C350="OK",
   TEXT(VLOOKUP(Plantilla!AA361,'Tablas '!$T$4:$U$13,2,FALSE),"#"),
"")</f>
        <v/>
      </c>
      <c r="AD350" t="str">
        <f>IF($C350="OK",TEXT(Plantilla!AB361,"#"),"")</f>
        <v/>
      </c>
      <c r="AE350" t="str">
        <f>IF($C350="OK",
   IF(Plantilla!AC361&lt;&gt;"",
      TEXT(VLOOKUP(Plantilla!AC361,'Tablas '!$W$4:$X$7,2,FALSE),"#"),
   ""),
"")</f>
        <v/>
      </c>
      <c r="AF350" t="str">
        <f>IF($C350="OK",TEXT(Plantilla!AD361,"#"),"")</f>
        <v/>
      </c>
      <c r="AG350" s="6" t="str">
        <f>IF($C350="OK",_xlfn.NUMBERVALUE(Plantilla!AE361),"")</f>
        <v/>
      </c>
      <c r="AH350" s="4" t="str">
        <f>IF($C350="OK",_xlfn.NUMBERVALUE(Plantilla!AF361),"")</f>
        <v/>
      </c>
      <c r="AI350" s="6" t="str">
        <f>IF($C350="OK",_xlfn.NUMBERVALUE(Plantilla!AG361),"")</f>
        <v/>
      </c>
      <c r="AJ350" s="6" t="str">
        <f>IF($C350="OK",_xlfn.NUMBERVALUE(Plantilla!AH361),"")</f>
        <v/>
      </c>
      <c r="AK350" s="6" t="str">
        <f>IF($C350="OK",_xlfn.NUMBERVALUE(Plantilla!AI361),"")</f>
        <v/>
      </c>
      <c r="AL350" s="6" t="str">
        <f>IF($C350="OK",_xlfn.NUMBERVALUE(Plantilla!AJ361),"")</f>
        <v/>
      </c>
      <c r="AM350" s="4" t="str">
        <f>IF($C350="OK",_xlfn.NUMBERVALUE(Plantilla!AK361),"")</f>
        <v/>
      </c>
      <c r="AN350" s="6" t="str">
        <f>IF($C350="OK",_xlfn.NUMBERVALUE(Plantilla!AL361),"")</f>
        <v/>
      </c>
      <c r="AO350" s="4" t="str">
        <f>IF($C350="OK",_xlfn.NUMBERVALUE(Plantilla!AM361),"")</f>
        <v/>
      </c>
      <c r="AP350" s="6" t="str">
        <f>IF($C350="OK",_xlfn.NUMBERVALUE(Plantilla!AN361),"")</f>
        <v/>
      </c>
      <c r="AQ350" s="4" t="str">
        <f>IF($C350="OK",_xlfn.NUMBERVALUE(Plantilla!AO361),"")</f>
        <v/>
      </c>
      <c r="AR350" s="6" t="str">
        <f>IF($C350="OK",_xlfn.NUMBERVALUE(Plantilla!AP361),"")</f>
        <v/>
      </c>
      <c r="AS350" s="4" t="str">
        <f>IF($C350="OK",_xlfn.NUMBERVALUE(Plantilla!AQ361),"")</f>
        <v/>
      </c>
      <c r="AT350" s="6" t="str">
        <f>IF($C350="OK",_xlfn.NUMBERVALUE(Plantilla!AR361),"")</f>
        <v/>
      </c>
      <c r="AU350" s="4" t="str">
        <f>IF($C350="OK",_xlfn.NUMBERVALUE(Plantilla!AS361),"")</f>
        <v/>
      </c>
      <c r="AV350" s="6" t="str">
        <f>IF($C350="OK",_xlfn.NUMBERVALUE(Plantilla!AT361),"")</f>
        <v/>
      </c>
      <c r="AW350" s="4" t="str">
        <f>IF($C350="OK",_xlfn.NUMBERVALUE(Plantilla!AU361),"")</f>
        <v/>
      </c>
      <c r="AX350" s="6" t="str">
        <f>IF($C350="OK",_xlfn.NUMBERVALUE(Plantilla!AV361),"")</f>
        <v/>
      </c>
      <c r="AY350" s="4" t="str">
        <f>IF($C350="OK",_xlfn.NUMBERVALUE(Plantilla!AW361),"")</f>
        <v/>
      </c>
      <c r="AZ350" s="6" t="str">
        <f>IF($C350="OK",_xlfn.NUMBERVALUE(Plantilla!AX361),"")</f>
        <v/>
      </c>
      <c r="BA350" t="str">
        <f>IF($C350="OK",_xlfn.NUMBERVALUE(Plantilla!AY361),"")</f>
        <v/>
      </c>
      <c r="BB350" t="str">
        <f>IF($C350="OK",_xlfn.NUMBERVALUE(Plantilla!AZ361),"")</f>
        <v/>
      </c>
      <c r="BC350" s="4" t="str">
        <f>IF($C350="OK",_xlfn.NUMBERVALUE(Plantilla!BA361),"")</f>
        <v/>
      </c>
      <c r="BD350" s="6" t="str">
        <f>IF($C350="OK",_xlfn.NUMBERVALUE(Plantilla!BB361),"")</f>
        <v/>
      </c>
      <c r="BE350" s="4" t="str">
        <f>IF($C350="OK",_xlfn.NUMBERVALUE(Plantilla!BC361),"")</f>
        <v/>
      </c>
      <c r="BF350" s="6" t="str">
        <f>IF($C350="OK",_xlfn.NUMBERVALUE(Plantilla!BD361),"")</f>
        <v/>
      </c>
      <c r="BG350" s="4" t="str">
        <f>IF($C350="OK",_xlfn.NUMBERVALUE(Plantilla!BE361),"")</f>
        <v/>
      </c>
      <c r="BH350" s="6" t="str">
        <f>IF($C350="OK",_xlfn.NUMBERVALUE(Plantilla!BF361),"")</f>
        <v/>
      </c>
      <c r="BI350" s="110" t="str">
        <f>IF($C350="OK",_xlfn.NUMBERVALUE(Plantilla!BG361),"")</f>
        <v/>
      </c>
      <c r="BJ350" s="6" t="str">
        <f>IF($C350="OK",_xlfn.NUMBERVALUE(Plantilla!BH361),"")</f>
        <v/>
      </c>
      <c r="BK350" s="109" t="str">
        <f>IF($C350="OK",_xlfn.NUMBERVALUE(Plantilla!BI361),"")</f>
        <v/>
      </c>
      <c r="BL350" s="6" t="str">
        <f>IF($C350="OK",
   IF(Plantilla!BJ361&lt;&gt;"",
      TEXT(VLOOKUP(Plantilla!BJ361,'Tablas '!$Z$4:$AA$6,2,FALSE),"#"),
   ""),
"")</f>
        <v/>
      </c>
      <c r="BM350" s="4" t="str">
        <f>IF($C350="OK",_xlfn.NUMBERVALUE(Plantilla!BK361),"")</f>
        <v/>
      </c>
      <c r="BN350" s="4" t="str">
        <f>IF($C350="OK",_xlfn.NUMBERVALUE(Plantilla!BL361),"")</f>
        <v/>
      </c>
      <c r="BO350" s="6" t="str">
        <f>IF($C350="OK",_xlfn.NUMBERVALUE(Plantilla!BM361),"")</f>
        <v/>
      </c>
      <c r="BP350" s="4" t="str">
        <f>IF($C350="OK",_xlfn.NUMBERVALUE(Plantilla!BN361),"")</f>
        <v/>
      </c>
      <c r="BQ350" s="6" t="str">
        <f>IF($C350="OK",_xlfn.NUMBERVALUE(Plantilla!BO361),"")</f>
        <v/>
      </c>
      <c r="BR350" s="4" t="str">
        <f>IF($C350="OK",_xlfn.NUMBERVALUE(Plantilla!BP361),"")</f>
        <v/>
      </c>
      <c r="BS350" s="6" t="str">
        <f>IF($C350="OK",_xlfn.NUMBERVALUE(Plantilla!BQ361),"")</f>
        <v/>
      </c>
      <c r="BT350" s="4" t="str">
        <f>IF($C350="OK",_xlfn.NUMBERVALUE(Plantilla!BR361),"")</f>
        <v/>
      </c>
      <c r="BU350" s="6" t="str">
        <f>IF($C350="OK",_xlfn.NUMBERVALUE(Plantilla!BS361),"")</f>
        <v/>
      </c>
      <c r="BV350" s="6" t="str">
        <f>IF($C350="OK",_xlfn.NUMBERVALUE(Plantilla!BT361),"")</f>
        <v/>
      </c>
      <c r="BW350" s="6" t="str">
        <f>IF($C350="OK",_xlfn.NUMBERVALUE(Plantilla!BU361),"")</f>
        <v/>
      </c>
      <c r="BX350" s="6" t="str">
        <f>IF($C350="OK",_xlfn.NUMBERVALUE(Plantilla!BV361),"")</f>
        <v/>
      </c>
      <c r="BY350" s="6" t="str">
        <f>IF($C350="OK",_xlfn.NUMBERVALUE(Plantilla!BW361),"")</f>
        <v/>
      </c>
      <c r="BZ350" s="6" t="str">
        <f>IF($C350="OK",_xlfn.NUMBERVALUE(Plantilla!BX361),"")</f>
        <v/>
      </c>
      <c r="CA350" s="6" t="str">
        <f>IF($C350="OK",_xlfn.NUMBERVALUE(Plantilla!BY361),"")</f>
        <v/>
      </c>
      <c r="CB350" s="6" t="str">
        <f>IF($C350="OK",_xlfn.NUMBERVALUE(Plantilla!BZ361),"")</f>
        <v/>
      </c>
      <c r="CC350" s="6" t="str">
        <f>IF($C350="OK",_xlfn.NUMBERVALUE(Plantilla!CA361),"")</f>
        <v/>
      </c>
      <c r="CD350" s="6" t="str">
        <f>IF($C350="OK",_xlfn.NUMBERVALUE(Plantilla!CB361),"")</f>
        <v/>
      </c>
      <c r="CE350" s="6" t="str">
        <f>IF($C350="OK",_xlfn.NUMBERVALUE(Plantilla!CC361),"")</f>
        <v/>
      </c>
      <c r="CF350" s="4" t="str">
        <f>IF($C350="OK",_xlfn.NUMBERVALUE(Plantilla!CD361),"")</f>
        <v/>
      </c>
      <c r="CG350" s="6" t="str">
        <f>IF($C350="OK",_xlfn.NUMBERVALUE(Plantilla!CE361),"")</f>
        <v/>
      </c>
      <c r="CH350" s="6" t="str">
        <f>IF($C350="OK",_xlfn.NUMBERVALUE(Plantilla!CF361),"")</f>
        <v/>
      </c>
      <c r="CI350" s="6" t="str">
        <f>IF($C350="OK",_xlfn.NUMBERVALUE(Plantilla!CG361),"")</f>
        <v/>
      </c>
      <c r="CJ350" s="6" t="str">
        <f>IF($C350="OK",_xlfn.NUMBERVALUE(Plantilla!CH361),"")</f>
        <v/>
      </c>
      <c r="CK350" s="6" t="str">
        <f>IF($C350="OK",_xlfn.NUMBERVALUE(Plantilla!CI361),"")</f>
        <v/>
      </c>
      <c r="CL350" s="6" t="str">
        <f>IF($C350="OK",_xlfn.NUMBERVALUE(Plantilla!CJ361),"")</f>
        <v/>
      </c>
      <c r="CM350" t="str">
        <f>IF($C350="OK",TEXT(Plantilla!CK361,"#"),"")</f>
        <v/>
      </c>
      <c r="CN350" s="6" t="str">
        <f>IF($C350="OK",_xlfn.NUMBERVALUE(Plantilla!CL361),"")</f>
        <v/>
      </c>
      <c r="CO350" s="6" t="str">
        <f>IF($C350="OK",_xlfn.NUMBERVALUE(Plantilla!CM361),"")</f>
        <v/>
      </c>
      <c r="CP350" s="110" t="str">
        <f>IF($C350="OK",_xlfn.NUMBERVALUE(Plantilla!CN361),"")</f>
        <v/>
      </c>
      <c r="CQ350" s="6" t="str">
        <f>IF($C350="OK",_xlfn.NUMBERVALUE(Plantilla!CO361),"")</f>
        <v/>
      </c>
      <c r="CR350" s="109" t="str">
        <f>IF($C350="OK",_xlfn.NUMBERVALUE(Plantilla!CP361),"")</f>
        <v/>
      </c>
      <c r="CS350" s="110" t="str">
        <f>IF($C350="OK",_xlfn.NUMBERVALUE(Plantilla!CQ361),"")</f>
        <v/>
      </c>
      <c r="CT350" s="6" t="str">
        <f>IF($C350="OK",_xlfn.NUMBERVALUE(Plantilla!CR361),"")</f>
        <v/>
      </c>
      <c r="CU350" s="109" t="str">
        <f>IF($C350="OK",_xlfn.NUMBERVALUE(Plantilla!CS361),"")</f>
        <v/>
      </c>
      <c r="CV350" s="110" t="str">
        <f>IF($C350="OK",_xlfn.NUMBERVALUE(Plantilla!CT361),"")</f>
        <v/>
      </c>
      <c r="CW350" s="6" t="str">
        <f>IF($C350="OK",_xlfn.NUMBERVALUE(Plantilla!CU361),"")</f>
        <v/>
      </c>
      <c r="CX350" s="82" t="str">
        <f>IF($C350="OK",_xlfn.NUMBERVALUE(Plantilla!CV361),"")</f>
        <v/>
      </c>
      <c r="CY350" s="6" t="str">
        <f>IF($C350="OK",_xlfn.NUMBERVALUE(Plantilla!CW361),"")</f>
        <v/>
      </c>
      <c r="CZ350" s="82" t="str">
        <f>IF($C350="OK",_xlfn.NUMBERVALUE(Plantilla!CX361),"")</f>
        <v/>
      </c>
      <c r="DA350" s="6" t="str">
        <f>IF($C350="OK",_xlfn.NUMBERVALUE(Plantilla!CY361),"")</f>
        <v/>
      </c>
      <c r="DB350" s="109" t="str">
        <f>IF($C350="OK",_xlfn.NUMBERVALUE(Plantilla!CZ361),"")</f>
        <v/>
      </c>
      <c r="DC350" s="6" t="str">
        <f>IF($C350="OK",_xlfn.NUMBERVALUE(Plantilla!DA361),"")</f>
        <v/>
      </c>
      <c r="DD350" s="6" t="str">
        <f>IF($C350="OK",TEXT(Plantilla!DB361,"#"),"")</f>
        <v/>
      </c>
      <c r="DE350" s="6" t="str">
        <f>IF($C350="OK",_xlfn.NUMBERVALUE(Plantilla!DC361),"")</f>
        <v/>
      </c>
      <c r="DF350" s="4" t="str">
        <f>IF($C350="OK",_xlfn.NUMBERVALUE(Plantilla!DD361),"")</f>
        <v/>
      </c>
      <c r="DG350" s="6" t="str">
        <f>IF($C350="OK",_xlfn.NUMBERVALUE(Plantilla!DE361),"")</f>
        <v/>
      </c>
      <c r="DH350" s="6" t="str">
        <f>IF($C350="OK",_xlfn.NUMBERVALUE(Plantilla!DF361),"")</f>
        <v/>
      </c>
      <c r="DI350" s="6" t="str">
        <f>IF($C350="OK",_xlfn.NUMBERVALUE(Plantilla!DG361),"")</f>
        <v/>
      </c>
      <c r="DJ350" s="6" t="str">
        <f>IF($C350="OK",_xlfn.NUMBERVALUE(Plantilla!DH361),"")</f>
        <v/>
      </c>
      <c r="DK350" s="6" t="str">
        <f>IF($C350="OK",_xlfn.NUMBERVALUE(Plantilla!DI361),"")</f>
        <v/>
      </c>
      <c r="DL350" s="6" t="str">
        <f>IF($C350="OK",_xlfn.NUMBERVALUE(Plantilla!DJ361),"")</f>
        <v/>
      </c>
      <c r="DM350" s="6" t="str">
        <f>IF($C350="OK",_xlfn.NUMBERVALUE(Plantilla!DK361),"")</f>
        <v/>
      </c>
      <c r="DN350" s="6" t="str">
        <f>IF($C350="OK",_xlfn.NUMBERVALUE(Plantilla!DL361),"")</f>
        <v/>
      </c>
      <c r="DO350" s="6" t="str">
        <f>IF($C350="OK",_xlfn.NUMBERVALUE(Plantilla!DM361),"")</f>
        <v/>
      </c>
      <c r="DP350" s="6" t="str">
        <f>IF($C350="OK",_xlfn.NUMBERVALUE(Plantilla!DN361),"")</f>
        <v/>
      </c>
      <c r="DQ350" s="6" t="str">
        <f>IF($C350="OK",_xlfn.NUMBERVALUE(Plantilla!DO361),"")</f>
        <v/>
      </c>
      <c r="DR350" s="6" t="str">
        <f>IF($C350="OK",_xlfn.NUMBERVALUE(Plantilla!DP361),"")</f>
        <v/>
      </c>
      <c r="DS350" t="str">
        <f>IF($C350="OK",TEXT(Plantilla!DR361,"#"),"")</f>
        <v/>
      </c>
      <c r="DT350" s="6"/>
    </row>
    <row r="351" spans="1:124" x14ac:dyDescent="0.25">
      <c r="A351" t="str">
        <f>IF(Plantilla!$I$6="¡Perfecto!, Guarda el archivo y adjúntalo a tu interfaz de Nómina Electrónica","OK","Error")</f>
        <v>OK</v>
      </c>
      <c r="B351" t="str">
        <f>IF(Plantilla!$I$6="¡Perfecto!, Guarda el archivo y adjúntalo a tu interfaz de Nómina Electrónica",MID(Plantilla!$D$2,SEARCH("V",Plantilla!$D$2),10),"")</f>
        <v>V2.0</v>
      </c>
      <c r="C351" t="str">
        <f>Plantilla!C362</f>
        <v/>
      </c>
      <c r="D351" t="str">
        <f>IF($C351="OK",Plantilla!B362,"")</f>
        <v/>
      </c>
      <c r="E351" t="str">
        <f>IF($C351="OK",
   VLOOKUP(Plantilla!$E$4,'Tablas '!$AP$4:$AT$6,5,FALSE),
"")</f>
        <v/>
      </c>
      <c r="F351" t="str">
        <f>IF($C351="OK",TEXT(Plantilla!D362,"#"),"")</f>
        <v/>
      </c>
      <c r="G351" t="str">
        <f>IF($C351="OK",
   VLOOKUP(Plantilla!E362,'Tablas '!$B$4:$C$14,2,FALSE),
"")</f>
        <v/>
      </c>
      <c r="H351" t="str">
        <f>IF($C351="OK",TEXT(Plantilla!F362,"#"),"")</f>
        <v/>
      </c>
      <c r="I351" t="str">
        <f>IF($C351="OK",TEXT(Plantilla!G362,"#"),"")</f>
        <v/>
      </c>
      <c r="J351" t="str">
        <f>IF($C351="OK",TEXT(Plantilla!H362,"#"),"")</f>
        <v/>
      </c>
      <c r="K351" t="str">
        <f>IF($C351="OK",TEXT(Plantilla!I362,"#"),"")</f>
        <v/>
      </c>
      <c r="L351" t="str">
        <f>IF($C351="OK",TEXT(Plantilla!J362,"#"),"")</f>
        <v/>
      </c>
      <c r="M351" t="str">
        <f>IF($C351="OK",TEXT(Plantilla!K362,"#"),"")</f>
        <v/>
      </c>
      <c r="N351" t="str">
        <f>IF($C351="OK",
   CONCATENATE(YEAR(Plantilla!L362),"-",TEXT(MONTH(Plantilla!L362),"00"),"-",TEXT(DAY(Plantilla!L362),"00")),
"")</f>
        <v/>
      </c>
      <c r="O351" t="str">
        <f>IF($C351="OK",_xlfn.NUMBERVALUE(Plantilla!M362),"")</f>
        <v/>
      </c>
      <c r="P351" t="str">
        <f>IF($C351="OK",
   IF(Plantilla!N362&lt;&gt;"",
      CONCATENATE(YEAR(Plantilla!N362),"-",TEXT(MONTH(Plantilla!N362),"00"),"-",TEXT(DAY(Plantilla!N362),"00")),
   ""),
"")</f>
        <v/>
      </c>
      <c r="Q351" t="str">
        <f>IF($C351="OK",
   VLOOKUP(Plantilla!O362,'Tablas '!$E$4:$F$19,2,FALSE),
"")</f>
        <v/>
      </c>
      <c r="R351" t="str">
        <f>IF($C351="OK",
   VLOOKUP(Plantilla!P362,'Tablas '!$H$4:$I$5,2,FALSE),
"")</f>
        <v/>
      </c>
      <c r="S351" t="str">
        <f>IF($C351="OK",
   VLOOKUP(Plantilla!Q362,'Tablas '!$K$4:$L$8,2,FALSE),
"")</f>
        <v/>
      </c>
      <c r="T351" t="str">
        <f>IF($C351="OK",
   VLOOKUP(Plantilla!R362,'Tablas '!$AE$4:$AF$6,2,FALSE),
"")</f>
        <v/>
      </c>
      <c r="U351" t="str">
        <f>IF($C351="OK",
   VLOOKUP(Plantilla!S362,'Tablas '!$AE$4:$AF$6,2,FALSE),
"")</f>
        <v/>
      </c>
      <c r="V351" t="str">
        <f>IF($C351="OK",TEXT(Plantilla!T362,"#"),"")</f>
        <v/>
      </c>
      <c r="W351" s="84" t="str">
        <f>IF($C351="OK",
   VLOOKUP(Plantilla!U362,'Tablas '!$AM$4:$AN$1126,2,FALSE),
"")</f>
        <v/>
      </c>
      <c r="X351" t="str">
        <f>IF($C351="OK",TEXT(Plantilla!V362,"#"),"")</f>
        <v/>
      </c>
      <c r="Y351" t="str">
        <f>IF($C351="OK",
   CONCATENATE(YEAR(Plantilla!W362),"-",TEXT(MONTH(Plantilla!W362),"00"),"-",TEXT(DAY(Plantilla!W362),"00")),
"")</f>
        <v/>
      </c>
      <c r="Z351" t="str">
        <f>IF($C351="OK",
   CONCATENATE(YEAR(Plantilla!X362),"-",TEXT(MONTH(Plantilla!X362),"00"),"-",TEXT(DAY(Plantilla!X362),"00")),
"")</f>
        <v/>
      </c>
      <c r="AA351" t="str">
        <f>IF($C351="OK",
   TEXT(VLOOKUP(Plantilla!Y362,'Tablas '!$Q$4:$R$9,2,FALSE),"#"),
"")</f>
        <v/>
      </c>
      <c r="AB351" t="str">
        <f>IF($C351="OK",
   CONCATENATE(YEAR(Plantilla!Z362),"-",TEXT(MONTH(Plantilla!Z362),"00"),"-",TEXT(DAY(Plantilla!Z362),"00")),
"")</f>
        <v/>
      </c>
      <c r="AC351" t="str">
        <f>IF($C351="OK",
   TEXT(VLOOKUP(Plantilla!AA362,'Tablas '!$T$4:$U$13,2,FALSE),"#"),
"")</f>
        <v/>
      </c>
      <c r="AD351" t="str">
        <f>IF($C351="OK",TEXT(Plantilla!AB362,"#"),"")</f>
        <v/>
      </c>
      <c r="AE351" t="str">
        <f>IF($C351="OK",
   IF(Plantilla!AC362&lt;&gt;"",
      TEXT(VLOOKUP(Plantilla!AC362,'Tablas '!$W$4:$X$7,2,FALSE),"#"),
   ""),
"")</f>
        <v/>
      </c>
      <c r="AF351" t="str">
        <f>IF($C351="OK",TEXT(Plantilla!AD362,"#"),"")</f>
        <v/>
      </c>
      <c r="AG351" s="6" t="str">
        <f>IF($C351="OK",_xlfn.NUMBERVALUE(Plantilla!AE362),"")</f>
        <v/>
      </c>
      <c r="AH351" s="4" t="str">
        <f>IF($C351="OK",_xlfn.NUMBERVALUE(Plantilla!AF362),"")</f>
        <v/>
      </c>
      <c r="AI351" s="6" t="str">
        <f>IF($C351="OK",_xlfn.NUMBERVALUE(Plantilla!AG362),"")</f>
        <v/>
      </c>
      <c r="AJ351" s="6" t="str">
        <f>IF($C351="OK",_xlfn.NUMBERVALUE(Plantilla!AH362),"")</f>
        <v/>
      </c>
      <c r="AK351" s="6" t="str">
        <f>IF($C351="OK",_xlfn.NUMBERVALUE(Plantilla!AI362),"")</f>
        <v/>
      </c>
      <c r="AL351" s="6" t="str">
        <f>IF($C351="OK",_xlfn.NUMBERVALUE(Plantilla!AJ362),"")</f>
        <v/>
      </c>
      <c r="AM351" s="4" t="str">
        <f>IF($C351="OK",_xlfn.NUMBERVALUE(Plantilla!AK362),"")</f>
        <v/>
      </c>
      <c r="AN351" s="6" t="str">
        <f>IF($C351="OK",_xlfn.NUMBERVALUE(Plantilla!AL362),"")</f>
        <v/>
      </c>
      <c r="AO351" s="4" t="str">
        <f>IF($C351="OK",_xlfn.NUMBERVALUE(Plantilla!AM362),"")</f>
        <v/>
      </c>
      <c r="AP351" s="6" t="str">
        <f>IF($C351="OK",_xlfn.NUMBERVALUE(Plantilla!AN362),"")</f>
        <v/>
      </c>
      <c r="AQ351" s="4" t="str">
        <f>IF($C351="OK",_xlfn.NUMBERVALUE(Plantilla!AO362),"")</f>
        <v/>
      </c>
      <c r="AR351" s="6" t="str">
        <f>IF($C351="OK",_xlfn.NUMBERVALUE(Plantilla!AP362),"")</f>
        <v/>
      </c>
      <c r="AS351" s="4" t="str">
        <f>IF($C351="OK",_xlfn.NUMBERVALUE(Plantilla!AQ362),"")</f>
        <v/>
      </c>
      <c r="AT351" s="6" t="str">
        <f>IF($C351="OK",_xlfn.NUMBERVALUE(Plantilla!AR362),"")</f>
        <v/>
      </c>
      <c r="AU351" s="4" t="str">
        <f>IF($C351="OK",_xlfn.NUMBERVALUE(Plantilla!AS362),"")</f>
        <v/>
      </c>
      <c r="AV351" s="6" t="str">
        <f>IF($C351="OK",_xlfn.NUMBERVALUE(Plantilla!AT362),"")</f>
        <v/>
      </c>
      <c r="AW351" s="4" t="str">
        <f>IF($C351="OK",_xlfn.NUMBERVALUE(Plantilla!AU362),"")</f>
        <v/>
      </c>
      <c r="AX351" s="6" t="str">
        <f>IF($C351="OK",_xlfn.NUMBERVALUE(Plantilla!AV362),"")</f>
        <v/>
      </c>
      <c r="AY351" s="4" t="str">
        <f>IF($C351="OK",_xlfn.NUMBERVALUE(Plantilla!AW362),"")</f>
        <v/>
      </c>
      <c r="AZ351" s="6" t="str">
        <f>IF($C351="OK",_xlfn.NUMBERVALUE(Plantilla!AX362),"")</f>
        <v/>
      </c>
      <c r="BA351" t="str">
        <f>IF($C351="OK",_xlfn.NUMBERVALUE(Plantilla!AY362),"")</f>
        <v/>
      </c>
      <c r="BB351" t="str">
        <f>IF($C351="OK",_xlfn.NUMBERVALUE(Plantilla!AZ362),"")</f>
        <v/>
      </c>
      <c r="BC351" s="4" t="str">
        <f>IF($C351="OK",_xlfn.NUMBERVALUE(Plantilla!BA362),"")</f>
        <v/>
      </c>
      <c r="BD351" s="6" t="str">
        <f>IF($C351="OK",_xlfn.NUMBERVALUE(Plantilla!BB362),"")</f>
        <v/>
      </c>
      <c r="BE351" s="4" t="str">
        <f>IF($C351="OK",_xlfn.NUMBERVALUE(Plantilla!BC362),"")</f>
        <v/>
      </c>
      <c r="BF351" s="6" t="str">
        <f>IF($C351="OK",_xlfn.NUMBERVALUE(Plantilla!BD362),"")</f>
        <v/>
      </c>
      <c r="BG351" s="4" t="str">
        <f>IF($C351="OK",_xlfn.NUMBERVALUE(Plantilla!BE362),"")</f>
        <v/>
      </c>
      <c r="BH351" s="6" t="str">
        <f>IF($C351="OK",_xlfn.NUMBERVALUE(Plantilla!BF362),"")</f>
        <v/>
      </c>
      <c r="BI351" s="110" t="str">
        <f>IF($C351="OK",_xlfn.NUMBERVALUE(Plantilla!BG362),"")</f>
        <v/>
      </c>
      <c r="BJ351" s="6" t="str">
        <f>IF($C351="OK",_xlfn.NUMBERVALUE(Plantilla!BH362),"")</f>
        <v/>
      </c>
      <c r="BK351" s="109" t="str">
        <f>IF($C351="OK",_xlfn.NUMBERVALUE(Plantilla!BI362),"")</f>
        <v/>
      </c>
      <c r="BL351" s="6" t="str">
        <f>IF($C351="OK",
   IF(Plantilla!BJ362&lt;&gt;"",
      TEXT(VLOOKUP(Plantilla!BJ362,'Tablas '!$Z$4:$AA$6,2,FALSE),"#"),
   ""),
"")</f>
        <v/>
      </c>
      <c r="BM351" s="4" t="str">
        <f>IF($C351="OK",_xlfn.NUMBERVALUE(Plantilla!BK362),"")</f>
        <v/>
      </c>
      <c r="BN351" s="4" t="str">
        <f>IF($C351="OK",_xlfn.NUMBERVALUE(Plantilla!BL362),"")</f>
        <v/>
      </c>
      <c r="BO351" s="6" t="str">
        <f>IF($C351="OK",_xlfn.NUMBERVALUE(Plantilla!BM362),"")</f>
        <v/>
      </c>
      <c r="BP351" s="4" t="str">
        <f>IF($C351="OK",_xlfn.NUMBERVALUE(Plantilla!BN362),"")</f>
        <v/>
      </c>
      <c r="BQ351" s="6" t="str">
        <f>IF($C351="OK",_xlfn.NUMBERVALUE(Plantilla!BO362),"")</f>
        <v/>
      </c>
      <c r="BR351" s="4" t="str">
        <f>IF($C351="OK",_xlfn.NUMBERVALUE(Plantilla!BP362),"")</f>
        <v/>
      </c>
      <c r="BS351" s="6" t="str">
        <f>IF($C351="OK",_xlfn.NUMBERVALUE(Plantilla!BQ362),"")</f>
        <v/>
      </c>
      <c r="BT351" s="4" t="str">
        <f>IF($C351="OK",_xlfn.NUMBERVALUE(Plantilla!BR362),"")</f>
        <v/>
      </c>
      <c r="BU351" s="6" t="str">
        <f>IF($C351="OK",_xlfn.NUMBERVALUE(Plantilla!BS362),"")</f>
        <v/>
      </c>
      <c r="BV351" s="6" t="str">
        <f>IF($C351="OK",_xlfn.NUMBERVALUE(Plantilla!BT362),"")</f>
        <v/>
      </c>
      <c r="BW351" s="6" t="str">
        <f>IF($C351="OK",_xlfn.NUMBERVALUE(Plantilla!BU362),"")</f>
        <v/>
      </c>
      <c r="BX351" s="6" t="str">
        <f>IF($C351="OK",_xlfn.NUMBERVALUE(Plantilla!BV362),"")</f>
        <v/>
      </c>
      <c r="BY351" s="6" t="str">
        <f>IF($C351="OK",_xlfn.NUMBERVALUE(Plantilla!BW362),"")</f>
        <v/>
      </c>
      <c r="BZ351" s="6" t="str">
        <f>IF($C351="OK",_xlfn.NUMBERVALUE(Plantilla!BX362),"")</f>
        <v/>
      </c>
      <c r="CA351" s="6" t="str">
        <f>IF($C351="OK",_xlfn.NUMBERVALUE(Plantilla!BY362),"")</f>
        <v/>
      </c>
      <c r="CB351" s="6" t="str">
        <f>IF($C351="OK",_xlfn.NUMBERVALUE(Plantilla!BZ362),"")</f>
        <v/>
      </c>
      <c r="CC351" s="6" t="str">
        <f>IF($C351="OK",_xlfn.NUMBERVALUE(Plantilla!CA362),"")</f>
        <v/>
      </c>
      <c r="CD351" s="6" t="str">
        <f>IF($C351="OK",_xlfn.NUMBERVALUE(Plantilla!CB362),"")</f>
        <v/>
      </c>
      <c r="CE351" s="6" t="str">
        <f>IF($C351="OK",_xlfn.NUMBERVALUE(Plantilla!CC362),"")</f>
        <v/>
      </c>
      <c r="CF351" s="4" t="str">
        <f>IF($C351="OK",_xlfn.NUMBERVALUE(Plantilla!CD362),"")</f>
        <v/>
      </c>
      <c r="CG351" s="6" t="str">
        <f>IF($C351="OK",_xlfn.NUMBERVALUE(Plantilla!CE362),"")</f>
        <v/>
      </c>
      <c r="CH351" s="6" t="str">
        <f>IF($C351="OK",_xlfn.NUMBERVALUE(Plantilla!CF362),"")</f>
        <v/>
      </c>
      <c r="CI351" s="6" t="str">
        <f>IF($C351="OK",_xlfn.NUMBERVALUE(Plantilla!CG362),"")</f>
        <v/>
      </c>
      <c r="CJ351" s="6" t="str">
        <f>IF($C351="OK",_xlfn.NUMBERVALUE(Plantilla!CH362),"")</f>
        <v/>
      </c>
      <c r="CK351" s="6" t="str">
        <f>IF($C351="OK",_xlfn.NUMBERVALUE(Plantilla!CI362),"")</f>
        <v/>
      </c>
      <c r="CL351" s="6" t="str">
        <f>IF($C351="OK",_xlfn.NUMBERVALUE(Plantilla!CJ362),"")</f>
        <v/>
      </c>
      <c r="CM351" t="str">
        <f>IF($C351="OK",TEXT(Plantilla!CK362,"#"),"")</f>
        <v/>
      </c>
      <c r="CN351" s="6" t="str">
        <f>IF($C351="OK",_xlfn.NUMBERVALUE(Plantilla!CL362),"")</f>
        <v/>
      </c>
      <c r="CO351" s="6" t="str">
        <f>IF($C351="OK",_xlfn.NUMBERVALUE(Plantilla!CM362),"")</f>
        <v/>
      </c>
      <c r="CP351" s="110" t="str">
        <f>IF($C351="OK",_xlfn.NUMBERVALUE(Plantilla!CN362),"")</f>
        <v/>
      </c>
      <c r="CQ351" s="6" t="str">
        <f>IF($C351="OK",_xlfn.NUMBERVALUE(Plantilla!CO362),"")</f>
        <v/>
      </c>
      <c r="CR351" s="109" t="str">
        <f>IF($C351="OK",_xlfn.NUMBERVALUE(Plantilla!CP362),"")</f>
        <v/>
      </c>
      <c r="CS351" s="110" t="str">
        <f>IF($C351="OK",_xlfn.NUMBERVALUE(Plantilla!CQ362),"")</f>
        <v/>
      </c>
      <c r="CT351" s="6" t="str">
        <f>IF($C351="OK",_xlfn.NUMBERVALUE(Plantilla!CR362),"")</f>
        <v/>
      </c>
      <c r="CU351" s="109" t="str">
        <f>IF($C351="OK",_xlfn.NUMBERVALUE(Plantilla!CS362),"")</f>
        <v/>
      </c>
      <c r="CV351" s="110" t="str">
        <f>IF($C351="OK",_xlfn.NUMBERVALUE(Plantilla!CT362),"")</f>
        <v/>
      </c>
      <c r="CW351" s="6" t="str">
        <f>IF($C351="OK",_xlfn.NUMBERVALUE(Plantilla!CU362),"")</f>
        <v/>
      </c>
      <c r="CX351" s="82" t="str">
        <f>IF($C351="OK",_xlfn.NUMBERVALUE(Plantilla!CV362),"")</f>
        <v/>
      </c>
      <c r="CY351" s="6" t="str">
        <f>IF($C351="OK",_xlfn.NUMBERVALUE(Plantilla!CW362),"")</f>
        <v/>
      </c>
      <c r="CZ351" s="82" t="str">
        <f>IF($C351="OK",_xlfn.NUMBERVALUE(Plantilla!CX362),"")</f>
        <v/>
      </c>
      <c r="DA351" s="6" t="str">
        <f>IF($C351="OK",_xlfn.NUMBERVALUE(Plantilla!CY362),"")</f>
        <v/>
      </c>
      <c r="DB351" s="109" t="str">
        <f>IF($C351="OK",_xlfn.NUMBERVALUE(Plantilla!CZ362),"")</f>
        <v/>
      </c>
      <c r="DC351" s="6" t="str">
        <f>IF($C351="OK",_xlfn.NUMBERVALUE(Plantilla!DA362),"")</f>
        <v/>
      </c>
      <c r="DD351" s="6" t="str">
        <f>IF($C351="OK",TEXT(Plantilla!DB362,"#"),"")</f>
        <v/>
      </c>
      <c r="DE351" s="6" t="str">
        <f>IF($C351="OK",_xlfn.NUMBERVALUE(Plantilla!DC362),"")</f>
        <v/>
      </c>
      <c r="DF351" s="4" t="str">
        <f>IF($C351="OK",_xlfn.NUMBERVALUE(Plantilla!DD362),"")</f>
        <v/>
      </c>
      <c r="DG351" s="6" t="str">
        <f>IF($C351="OK",_xlfn.NUMBERVALUE(Plantilla!DE362),"")</f>
        <v/>
      </c>
      <c r="DH351" s="6" t="str">
        <f>IF($C351="OK",_xlfn.NUMBERVALUE(Plantilla!DF362),"")</f>
        <v/>
      </c>
      <c r="DI351" s="6" t="str">
        <f>IF($C351="OK",_xlfn.NUMBERVALUE(Plantilla!DG362),"")</f>
        <v/>
      </c>
      <c r="DJ351" s="6" t="str">
        <f>IF($C351="OK",_xlfn.NUMBERVALUE(Plantilla!DH362),"")</f>
        <v/>
      </c>
      <c r="DK351" s="6" t="str">
        <f>IF($C351="OK",_xlfn.NUMBERVALUE(Plantilla!DI362),"")</f>
        <v/>
      </c>
      <c r="DL351" s="6" t="str">
        <f>IF($C351="OK",_xlfn.NUMBERVALUE(Plantilla!DJ362),"")</f>
        <v/>
      </c>
      <c r="DM351" s="6" t="str">
        <f>IF($C351="OK",_xlfn.NUMBERVALUE(Plantilla!DK362),"")</f>
        <v/>
      </c>
      <c r="DN351" s="6" t="str">
        <f>IF($C351="OK",_xlfn.NUMBERVALUE(Plantilla!DL362),"")</f>
        <v/>
      </c>
      <c r="DO351" s="6" t="str">
        <f>IF($C351="OK",_xlfn.NUMBERVALUE(Plantilla!DM362),"")</f>
        <v/>
      </c>
      <c r="DP351" s="6" t="str">
        <f>IF($C351="OK",_xlfn.NUMBERVALUE(Plantilla!DN362),"")</f>
        <v/>
      </c>
      <c r="DQ351" s="6" t="str">
        <f>IF($C351="OK",_xlfn.NUMBERVALUE(Plantilla!DO362),"")</f>
        <v/>
      </c>
      <c r="DR351" s="6" t="str">
        <f>IF($C351="OK",_xlfn.NUMBERVALUE(Plantilla!DP362),"")</f>
        <v/>
      </c>
      <c r="DS351" t="str">
        <f>IF($C351="OK",TEXT(Plantilla!DR362,"#"),"")</f>
        <v/>
      </c>
      <c r="DT351" s="6"/>
    </row>
    <row r="352" spans="1:124" x14ac:dyDescent="0.25">
      <c r="A352" t="str">
        <f>IF(Plantilla!$I$6="¡Perfecto!, Guarda el archivo y adjúntalo a tu interfaz de Nómina Electrónica","OK","Error")</f>
        <v>OK</v>
      </c>
      <c r="B352" t="str">
        <f>IF(Plantilla!$I$6="¡Perfecto!, Guarda el archivo y adjúntalo a tu interfaz de Nómina Electrónica",MID(Plantilla!$D$2,SEARCH("V",Plantilla!$D$2),10),"")</f>
        <v>V2.0</v>
      </c>
      <c r="C352" t="str">
        <f>Plantilla!C363</f>
        <v/>
      </c>
      <c r="D352" t="str">
        <f>IF($C352="OK",Plantilla!B363,"")</f>
        <v/>
      </c>
      <c r="E352" t="str">
        <f>IF($C352="OK",
   VLOOKUP(Plantilla!$E$4,'Tablas '!$AP$4:$AT$6,5,FALSE),
"")</f>
        <v/>
      </c>
      <c r="F352" t="str">
        <f>IF($C352="OK",TEXT(Plantilla!D363,"#"),"")</f>
        <v/>
      </c>
      <c r="G352" t="str">
        <f>IF($C352="OK",
   VLOOKUP(Plantilla!E363,'Tablas '!$B$4:$C$14,2,FALSE),
"")</f>
        <v/>
      </c>
      <c r="H352" t="str">
        <f>IF($C352="OK",TEXT(Plantilla!F363,"#"),"")</f>
        <v/>
      </c>
      <c r="I352" t="str">
        <f>IF($C352="OK",TEXT(Plantilla!G363,"#"),"")</f>
        <v/>
      </c>
      <c r="J352" t="str">
        <f>IF($C352="OK",TEXT(Plantilla!H363,"#"),"")</f>
        <v/>
      </c>
      <c r="K352" t="str">
        <f>IF($C352="OK",TEXT(Plantilla!I363,"#"),"")</f>
        <v/>
      </c>
      <c r="L352" t="str">
        <f>IF($C352="OK",TEXT(Plantilla!J363,"#"),"")</f>
        <v/>
      </c>
      <c r="M352" t="str">
        <f>IF($C352="OK",TEXT(Plantilla!K363,"#"),"")</f>
        <v/>
      </c>
      <c r="N352" t="str">
        <f>IF($C352="OK",
   CONCATENATE(YEAR(Plantilla!L363),"-",TEXT(MONTH(Plantilla!L363),"00"),"-",TEXT(DAY(Plantilla!L363),"00")),
"")</f>
        <v/>
      </c>
      <c r="O352" t="str">
        <f>IF($C352="OK",_xlfn.NUMBERVALUE(Plantilla!M363),"")</f>
        <v/>
      </c>
      <c r="P352" t="str">
        <f>IF($C352="OK",
   IF(Plantilla!N363&lt;&gt;"",
      CONCATENATE(YEAR(Plantilla!N363),"-",TEXT(MONTH(Plantilla!N363),"00"),"-",TEXT(DAY(Plantilla!N363),"00")),
   ""),
"")</f>
        <v/>
      </c>
      <c r="Q352" t="str">
        <f>IF($C352="OK",
   VLOOKUP(Plantilla!O363,'Tablas '!$E$4:$F$19,2,FALSE),
"")</f>
        <v/>
      </c>
      <c r="R352" t="str">
        <f>IF($C352="OK",
   VLOOKUP(Plantilla!P363,'Tablas '!$H$4:$I$5,2,FALSE),
"")</f>
        <v/>
      </c>
      <c r="S352" t="str">
        <f>IF($C352="OK",
   VLOOKUP(Plantilla!Q363,'Tablas '!$K$4:$L$8,2,FALSE),
"")</f>
        <v/>
      </c>
      <c r="T352" t="str">
        <f>IF($C352="OK",
   VLOOKUP(Plantilla!R363,'Tablas '!$AE$4:$AF$6,2,FALSE),
"")</f>
        <v/>
      </c>
      <c r="U352" t="str">
        <f>IF($C352="OK",
   VLOOKUP(Plantilla!S363,'Tablas '!$AE$4:$AF$6,2,FALSE),
"")</f>
        <v/>
      </c>
      <c r="V352" t="str">
        <f>IF($C352="OK",TEXT(Plantilla!T363,"#"),"")</f>
        <v/>
      </c>
      <c r="W352" s="84" t="str">
        <f>IF($C352="OK",
   VLOOKUP(Plantilla!U363,'Tablas '!$AM$4:$AN$1126,2,FALSE),
"")</f>
        <v/>
      </c>
      <c r="X352" t="str">
        <f>IF($C352="OK",TEXT(Plantilla!V363,"#"),"")</f>
        <v/>
      </c>
      <c r="Y352" t="str">
        <f>IF($C352="OK",
   CONCATENATE(YEAR(Plantilla!W363),"-",TEXT(MONTH(Plantilla!W363),"00"),"-",TEXT(DAY(Plantilla!W363),"00")),
"")</f>
        <v/>
      </c>
      <c r="Z352" t="str">
        <f>IF($C352="OK",
   CONCATENATE(YEAR(Plantilla!X363),"-",TEXT(MONTH(Plantilla!X363),"00"),"-",TEXT(DAY(Plantilla!X363),"00")),
"")</f>
        <v/>
      </c>
      <c r="AA352" t="str">
        <f>IF($C352="OK",
   TEXT(VLOOKUP(Plantilla!Y363,'Tablas '!$Q$4:$R$9,2,FALSE),"#"),
"")</f>
        <v/>
      </c>
      <c r="AB352" t="str">
        <f>IF($C352="OK",
   CONCATENATE(YEAR(Plantilla!Z363),"-",TEXT(MONTH(Plantilla!Z363),"00"),"-",TEXT(DAY(Plantilla!Z363),"00")),
"")</f>
        <v/>
      </c>
      <c r="AC352" t="str">
        <f>IF($C352="OK",
   TEXT(VLOOKUP(Plantilla!AA363,'Tablas '!$T$4:$U$13,2,FALSE),"#"),
"")</f>
        <v/>
      </c>
      <c r="AD352" t="str">
        <f>IF($C352="OK",TEXT(Plantilla!AB363,"#"),"")</f>
        <v/>
      </c>
      <c r="AE352" t="str">
        <f>IF($C352="OK",
   IF(Plantilla!AC363&lt;&gt;"",
      TEXT(VLOOKUP(Plantilla!AC363,'Tablas '!$W$4:$X$7,2,FALSE),"#"),
   ""),
"")</f>
        <v/>
      </c>
      <c r="AF352" t="str">
        <f>IF($C352="OK",TEXT(Plantilla!AD363,"#"),"")</f>
        <v/>
      </c>
      <c r="AG352" s="6" t="str">
        <f>IF($C352="OK",_xlfn.NUMBERVALUE(Plantilla!AE363),"")</f>
        <v/>
      </c>
      <c r="AH352" s="4" t="str">
        <f>IF($C352="OK",_xlfn.NUMBERVALUE(Plantilla!AF363),"")</f>
        <v/>
      </c>
      <c r="AI352" s="6" t="str">
        <f>IF($C352="OK",_xlfn.NUMBERVALUE(Plantilla!AG363),"")</f>
        <v/>
      </c>
      <c r="AJ352" s="6" t="str">
        <f>IF($C352="OK",_xlfn.NUMBERVALUE(Plantilla!AH363),"")</f>
        <v/>
      </c>
      <c r="AK352" s="6" t="str">
        <f>IF($C352="OK",_xlfn.NUMBERVALUE(Plantilla!AI363),"")</f>
        <v/>
      </c>
      <c r="AL352" s="6" t="str">
        <f>IF($C352="OK",_xlfn.NUMBERVALUE(Plantilla!AJ363),"")</f>
        <v/>
      </c>
      <c r="AM352" s="4" t="str">
        <f>IF($C352="OK",_xlfn.NUMBERVALUE(Plantilla!AK363),"")</f>
        <v/>
      </c>
      <c r="AN352" s="6" t="str">
        <f>IF($C352="OK",_xlfn.NUMBERVALUE(Plantilla!AL363),"")</f>
        <v/>
      </c>
      <c r="AO352" s="4" t="str">
        <f>IF($C352="OK",_xlfn.NUMBERVALUE(Plantilla!AM363),"")</f>
        <v/>
      </c>
      <c r="AP352" s="6" t="str">
        <f>IF($C352="OK",_xlfn.NUMBERVALUE(Plantilla!AN363),"")</f>
        <v/>
      </c>
      <c r="AQ352" s="4" t="str">
        <f>IF($C352="OK",_xlfn.NUMBERVALUE(Plantilla!AO363),"")</f>
        <v/>
      </c>
      <c r="AR352" s="6" t="str">
        <f>IF($C352="OK",_xlfn.NUMBERVALUE(Plantilla!AP363),"")</f>
        <v/>
      </c>
      <c r="AS352" s="4" t="str">
        <f>IF($C352="OK",_xlfn.NUMBERVALUE(Plantilla!AQ363),"")</f>
        <v/>
      </c>
      <c r="AT352" s="6" t="str">
        <f>IF($C352="OK",_xlfn.NUMBERVALUE(Plantilla!AR363),"")</f>
        <v/>
      </c>
      <c r="AU352" s="4" t="str">
        <f>IF($C352="OK",_xlfn.NUMBERVALUE(Plantilla!AS363),"")</f>
        <v/>
      </c>
      <c r="AV352" s="6" t="str">
        <f>IF($C352="OK",_xlfn.NUMBERVALUE(Plantilla!AT363),"")</f>
        <v/>
      </c>
      <c r="AW352" s="4" t="str">
        <f>IF($C352="OK",_xlfn.NUMBERVALUE(Plantilla!AU363),"")</f>
        <v/>
      </c>
      <c r="AX352" s="6" t="str">
        <f>IF($C352="OK",_xlfn.NUMBERVALUE(Plantilla!AV363),"")</f>
        <v/>
      </c>
      <c r="AY352" s="4" t="str">
        <f>IF($C352="OK",_xlfn.NUMBERVALUE(Plantilla!AW363),"")</f>
        <v/>
      </c>
      <c r="AZ352" s="6" t="str">
        <f>IF($C352="OK",_xlfn.NUMBERVALUE(Plantilla!AX363),"")</f>
        <v/>
      </c>
      <c r="BA352" t="str">
        <f>IF($C352="OK",_xlfn.NUMBERVALUE(Plantilla!AY363),"")</f>
        <v/>
      </c>
      <c r="BB352" t="str">
        <f>IF($C352="OK",_xlfn.NUMBERVALUE(Plantilla!AZ363),"")</f>
        <v/>
      </c>
      <c r="BC352" s="4" t="str">
        <f>IF($C352="OK",_xlfn.NUMBERVALUE(Plantilla!BA363),"")</f>
        <v/>
      </c>
      <c r="BD352" s="6" t="str">
        <f>IF($C352="OK",_xlfn.NUMBERVALUE(Plantilla!BB363),"")</f>
        <v/>
      </c>
      <c r="BE352" s="4" t="str">
        <f>IF($C352="OK",_xlfn.NUMBERVALUE(Plantilla!BC363),"")</f>
        <v/>
      </c>
      <c r="BF352" s="6" t="str">
        <f>IF($C352="OK",_xlfn.NUMBERVALUE(Plantilla!BD363),"")</f>
        <v/>
      </c>
      <c r="BG352" s="4" t="str">
        <f>IF($C352="OK",_xlfn.NUMBERVALUE(Plantilla!BE363),"")</f>
        <v/>
      </c>
      <c r="BH352" s="6" t="str">
        <f>IF($C352="OK",_xlfn.NUMBERVALUE(Plantilla!BF363),"")</f>
        <v/>
      </c>
      <c r="BI352" s="110" t="str">
        <f>IF($C352="OK",_xlfn.NUMBERVALUE(Plantilla!BG363),"")</f>
        <v/>
      </c>
      <c r="BJ352" s="6" t="str">
        <f>IF($C352="OK",_xlfn.NUMBERVALUE(Plantilla!BH363),"")</f>
        <v/>
      </c>
      <c r="BK352" s="109" t="str">
        <f>IF($C352="OK",_xlfn.NUMBERVALUE(Plantilla!BI363),"")</f>
        <v/>
      </c>
      <c r="BL352" s="6" t="str">
        <f>IF($C352="OK",
   IF(Plantilla!BJ363&lt;&gt;"",
      TEXT(VLOOKUP(Plantilla!BJ363,'Tablas '!$Z$4:$AA$6,2,FALSE),"#"),
   ""),
"")</f>
        <v/>
      </c>
      <c r="BM352" s="4" t="str">
        <f>IF($C352="OK",_xlfn.NUMBERVALUE(Plantilla!BK363),"")</f>
        <v/>
      </c>
      <c r="BN352" s="4" t="str">
        <f>IF($C352="OK",_xlfn.NUMBERVALUE(Plantilla!BL363),"")</f>
        <v/>
      </c>
      <c r="BO352" s="6" t="str">
        <f>IF($C352="OK",_xlfn.NUMBERVALUE(Plantilla!BM363),"")</f>
        <v/>
      </c>
      <c r="BP352" s="4" t="str">
        <f>IF($C352="OK",_xlfn.NUMBERVALUE(Plantilla!BN363),"")</f>
        <v/>
      </c>
      <c r="BQ352" s="6" t="str">
        <f>IF($C352="OK",_xlfn.NUMBERVALUE(Plantilla!BO363),"")</f>
        <v/>
      </c>
      <c r="BR352" s="4" t="str">
        <f>IF($C352="OK",_xlfn.NUMBERVALUE(Plantilla!BP363),"")</f>
        <v/>
      </c>
      <c r="BS352" s="6" t="str">
        <f>IF($C352="OK",_xlfn.NUMBERVALUE(Plantilla!BQ363),"")</f>
        <v/>
      </c>
      <c r="BT352" s="4" t="str">
        <f>IF($C352="OK",_xlfn.NUMBERVALUE(Plantilla!BR363),"")</f>
        <v/>
      </c>
      <c r="BU352" s="6" t="str">
        <f>IF($C352="OK",_xlfn.NUMBERVALUE(Plantilla!BS363),"")</f>
        <v/>
      </c>
      <c r="BV352" s="6" t="str">
        <f>IF($C352="OK",_xlfn.NUMBERVALUE(Plantilla!BT363),"")</f>
        <v/>
      </c>
      <c r="BW352" s="6" t="str">
        <f>IF($C352="OK",_xlfn.NUMBERVALUE(Plantilla!BU363),"")</f>
        <v/>
      </c>
      <c r="BX352" s="6" t="str">
        <f>IF($C352="OK",_xlfn.NUMBERVALUE(Plantilla!BV363),"")</f>
        <v/>
      </c>
      <c r="BY352" s="6" t="str">
        <f>IF($C352="OK",_xlfn.NUMBERVALUE(Plantilla!BW363),"")</f>
        <v/>
      </c>
      <c r="BZ352" s="6" t="str">
        <f>IF($C352="OK",_xlfn.NUMBERVALUE(Plantilla!BX363),"")</f>
        <v/>
      </c>
      <c r="CA352" s="6" t="str">
        <f>IF($C352="OK",_xlfn.NUMBERVALUE(Plantilla!BY363),"")</f>
        <v/>
      </c>
      <c r="CB352" s="6" t="str">
        <f>IF($C352="OK",_xlfn.NUMBERVALUE(Plantilla!BZ363),"")</f>
        <v/>
      </c>
      <c r="CC352" s="6" t="str">
        <f>IF($C352="OK",_xlfn.NUMBERVALUE(Plantilla!CA363),"")</f>
        <v/>
      </c>
      <c r="CD352" s="6" t="str">
        <f>IF($C352="OK",_xlfn.NUMBERVALUE(Plantilla!CB363),"")</f>
        <v/>
      </c>
      <c r="CE352" s="6" t="str">
        <f>IF($C352="OK",_xlfn.NUMBERVALUE(Plantilla!CC363),"")</f>
        <v/>
      </c>
      <c r="CF352" s="4" t="str">
        <f>IF($C352="OK",_xlfn.NUMBERVALUE(Plantilla!CD363),"")</f>
        <v/>
      </c>
      <c r="CG352" s="6" t="str">
        <f>IF($C352="OK",_xlfn.NUMBERVALUE(Plantilla!CE363),"")</f>
        <v/>
      </c>
      <c r="CH352" s="6" t="str">
        <f>IF($C352="OK",_xlfn.NUMBERVALUE(Plantilla!CF363),"")</f>
        <v/>
      </c>
      <c r="CI352" s="6" t="str">
        <f>IF($C352="OK",_xlfn.NUMBERVALUE(Plantilla!CG363),"")</f>
        <v/>
      </c>
      <c r="CJ352" s="6" t="str">
        <f>IF($C352="OK",_xlfn.NUMBERVALUE(Plantilla!CH363),"")</f>
        <v/>
      </c>
      <c r="CK352" s="6" t="str">
        <f>IF($C352="OK",_xlfn.NUMBERVALUE(Plantilla!CI363),"")</f>
        <v/>
      </c>
      <c r="CL352" s="6" t="str">
        <f>IF($C352="OK",_xlfn.NUMBERVALUE(Plantilla!CJ363),"")</f>
        <v/>
      </c>
      <c r="CM352" t="str">
        <f>IF($C352="OK",TEXT(Plantilla!CK363,"#"),"")</f>
        <v/>
      </c>
      <c r="CN352" s="6" t="str">
        <f>IF($C352="OK",_xlfn.NUMBERVALUE(Plantilla!CL363),"")</f>
        <v/>
      </c>
      <c r="CO352" s="6" t="str">
        <f>IF($C352="OK",_xlfn.NUMBERVALUE(Plantilla!CM363),"")</f>
        <v/>
      </c>
      <c r="CP352" s="110" t="str">
        <f>IF($C352="OK",_xlfn.NUMBERVALUE(Plantilla!CN363),"")</f>
        <v/>
      </c>
      <c r="CQ352" s="6" t="str">
        <f>IF($C352="OK",_xlfn.NUMBERVALUE(Plantilla!CO363),"")</f>
        <v/>
      </c>
      <c r="CR352" s="109" t="str">
        <f>IF($C352="OK",_xlfn.NUMBERVALUE(Plantilla!CP363),"")</f>
        <v/>
      </c>
      <c r="CS352" s="110" t="str">
        <f>IF($C352="OK",_xlfn.NUMBERVALUE(Plantilla!CQ363),"")</f>
        <v/>
      </c>
      <c r="CT352" s="6" t="str">
        <f>IF($C352="OK",_xlfn.NUMBERVALUE(Plantilla!CR363),"")</f>
        <v/>
      </c>
      <c r="CU352" s="109" t="str">
        <f>IF($C352="OK",_xlfn.NUMBERVALUE(Plantilla!CS363),"")</f>
        <v/>
      </c>
      <c r="CV352" s="110" t="str">
        <f>IF($C352="OK",_xlfn.NUMBERVALUE(Plantilla!CT363),"")</f>
        <v/>
      </c>
      <c r="CW352" s="6" t="str">
        <f>IF($C352="OK",_xlfn.NUMBERVALUE(Plantilla!CU363),"")</f>
        <v/>
      </c>
      <c r="CX352" s="82" t="str">
        <f>IF($C352="OK",_xlfn.NUMBERVALUE(Plantilla!CV363),"")</f>
        <v/>
      </c>
      <c r="CY352" s="6" t="str">
        <f>IF($C352="OK",_xlfn.NUMBERVALUE(Plantilla!CW363),"")</f>
        <v/>
      </c>
      <c r="CZ352" s="82" t="str">
        <f>IF($C352="OK",_xlfn.NUMBERVALUE(Plantilla!CX363),"")</f>
        <v/>
      </c>
      <c r="DA352" s="6" t="str">
        <f>IF($C352="OK",_xlfn.NUMBERVALUE(Plantilla!CY363),"")</f>
        <v/>
      </c>
      <c r="DB352" s="109" t="str">
        <f>IF($C352="OK",_xlfn.NUMBERVALUE(Plantilla!CZ363),"")</f>
        <v/>
      </c>
      <c r="DC352" s="6" t="str">
        <f>IF($C352="OK",_xlfn.NUMBERVALUE(Plantilla!DA363),"")</f>
        <v/>
      </c>
      <c r="DD352" s="6" t="str">
        <f>IF($C352="OK",TEXT(Plantilla!DB363,"#"),"")</f>
        <v/>
      </c>
      <c r="DE352" s="6" t="str">
        <f>IF($C352="OK",_xlfn.NUMBERVALUE(Plantilla!DC363),"")</f>
        <v/>
      </c>
      <c r="DF352" s="4" t="str">
        <f>IF($C352="OK",_xlfn.NUMBERVALUE(Plantilla!DD363),"")</f>
        <v/>
      </c>
      <c r="DG352" s="6" t="str">
        <f>IF($C352="OK",_xlfn.NUMBERVALUE(Plantilla!DE363),"")</f>
        <v/>
      </c>
      <c r="DH352" s="6" t="str">
        <f>IF($C352="OK",_xlfn.NUMBERVALUE(Plantilla!DF363),"")</f>
        <v/>
      </c>
      <c r="DI352" s="6" t="str">
        <f>IF($C352="OK",_xlfn.NUMBERVALUE(Plantilla!DG363),"")</f>
        <v/>
      </c>
      <c r="DJ352" s="6" t="str">
        <f>IF($C352="OK",_xlfn.NUMBERVALUE(Plantilla!DH363),"")</f>
        <v/>
      </c>
      <c r="DK352" s="6" t="str">
        <f>IF($C352="OK",_xlfn.NUMBERVALUE(Plantilla!DI363),"")</f>
        <v/>
      </c>
      <c r="DL352" s="6" t="str">
        <f>IF($C352="OK",_xlfn.NUMBERVALUE(Plantilla!DJ363),"")</f>
        <v/>
      </c>
      <c r="DM352" s="6" t="str">
        <f>IF($C352="OK",_xlfn.NUMBERVALUE(Plantilla!DK363),"")</f>
        <v/>
      </c>
      <c r="DN352" s="6" t="str">
        <f>IF($C352="OK",_xlfn.NUMBERVALUE(Plantilla!DL363),"")</f>
        <v/>
      </c>
      <c r="DO352" s="6" t="str">
        <f>IF($C352="OK",_xlfn.NUMBERVALUE(Plantilla!DM363),"")</f>
        <v/>
      </c>
      <c r="DP352" s="6" t="str">
        <f>IF($C352="OK",_xlfn.NUMBERVALUE(Plantilla!DN363),"")</f>
        <v/>
      </c>
      <c r="DQ352" s="6" t="str">
        <f>IF($C352="OK",_xlfn.NUMBERVALUE(Plantilla!DO363),"")</f>
        <v/>
      </c>
      <c r="DR352" s="6" t="str">
        <f>IF($C352="OK",_xlfn.NUMBERVALUE(Plantilla!DP363),"")</f>
        <v/>
      </c>
      <c r="DS352" t="str">
        <f>IF($C352="OK",TEXT(Plantilla!DR363,"#"),"")</f>
        <v/>
      </c>
      <c r="DT352" s="6"/>
    </row>
    <row r="353" spans="1:124" x14ac:dyDescent="0.25">
      <c r="A353" t="str">
        <f>IF(Plantilla!$I$6="¡Perfecto!, Guarda el archivo y adjúntalo a tu interfaz de Nómina Electrónica","OK","Error")</f>
        <v>OK</v>
      </c>
      <c r="B353" t="str">
        <f>IF(Plantilla!$I$6="¡Perfecto!, Guarda el archivo y adjúntalo a tu interfaz de Nómina Electrónica",MID(Plantilla!$D$2,SEARCH("V",Plantilla!$D$2),10),"")</f>
        <v>V2.0</v>
      </c>
      <c r="C353" t="str">
        <f>Plantilla!C364</f>
        <v/>
      </c>
      <c r="D353" t="str">
        <f>IF($C353="OK",Plantilla!B364,"")</f>
        <v/>
      </c>
      <c r="E353" t="str">
        <f>IF($C353="OK",
   VLOOKUP(Plantilla!$E$4,'Tablas '!$AP$4:$AT$6,5,FALSE),
"")</f>
        <v/>
      </c>
      <c r="F353" t="str">
        <f>IF($C353="OK",TEXT(Plantilla!D364,"#"),"")</f>
        <v/>
      </c>
      <c r="G353" t="str">
        <f>IF($C353="OK",
   VLOOKUP(Plantilla!E364,'Tablas '!$B$4:$C$14,2,FALSE),
"")</f>
        <v/>
      </c>
      <c r="H353" t="str">
        <f>IF($C353="OK",TEXT(Plantilla!F364,"#"),"")</f>
        <v/>
      </c>
      <c r="I353" t="str">
        <f>IF($C353="OK",TEXT(Plantilla!G364,"#"),"")</f>
        <v/>
      </c>
      <c r="J353" t="str">
        <f>IF($C353="OK",TEXT(Plantilla!H364,"#"),"")</f>
        <v/>
      </c>
      <c r="K353" t="str">
        <f>IF($C353="OK",TEXT(Plantilla!I364,"#"),"")</f>
        <v/>
      </c>
      <c r="L353" t="str">
        <f>IF($C353="OK",TEXT(Plantilla!J364,"#"),"")</f>
        <v/>
      </c>
      <c r="M353" t="str">
        <f>IF($C353="OK",TEXT(Plantilla!K364,"#"),"")</f>
        <v/>
      </c>
      <c r="N353" t="str">
        <f>IF($C353="OK",
   CONCATENATE(YEAR(Plantilla!L364),"-",TEXT(MONTH(Plantilla!L364),"00"),"-",TEXT(DAY(Plantilla!L364),"00")),
"")</f>
        <v/>
      </c>
      <c r="O353" t="str">
        <f>IF($C353="OK",_xlfn.NUMBERVALUE(Plantilla!M364),"")</f>
        <v/>
      </c>
      <c r="P353" t="str">
        <f>IF($C353="OK",
   IF(Plantilla!N364&lt;&gt;"",
      CONCATENATE(YEAR(Plantilla!N364),"-",TEXT(MONTH(Plantilla!N364),"00"),"-",TEXT(DAY(Plantilla!N364),"00")),
   ""),
"")</f>
        <v/>
      </c>
      <c r="Q353" t="str">
        <f>IF($C353="OK",
   VLOOKUP(Plantilla!O364,'Tablas '!$E$4:$F$19,2,FALSE),
"")</f>
        <v/>
      </c>
      <c r="R353" t="str">
        <f>IF($C353="OK",
   VLOOKUP(Plantilla!P364,'Tablas '!$H$4:$I$5,2,FALSE),
"")</f>
        <v/>
      </c>
      <c r="S353" t="str">
        <f>IF($C353="OK",
   VLOOKUP(Plantilla!Q364,'Tablas '!$K$4:$L$8,2,FALSE),
"")</f>
        <v/>
      </c>
      <c r="T353" t="str">
        <f>IF($C353="OK",
   VLOOKUP(Plantilla!R364,'Tablas '!$AE$4:$AF$6,2,FALSE),
"")</f>
        <v/>
      </c>
      <c r="U353" t="str">
        <f>IF($C353="OK",
   VLOOKUP(Plantilla!S364,'Tablas '!$AE$4:$AF$6,2,FALSE),
"")</f>
        <v/>
      </c>
      <c r="V353" t="str">
        <f>IF($C353="OK",TEXT(Plantilla!T364,"#"),"")</f>
        <v/>
      </c>
      <c r="W353" s="84" t="str">
        <f>IF($C353="OK",
   VLOOKUP(Plantilla!U364,'Tablas '!$AM$4:$AN$1126,2,FALSE),
"")</f>
        <v/>
      </c>
      <c r="X353" t="str">
        <f>IF($C353="OK",TEXT(Plantilla!V364,"#"),"")</f>
        <v/>
      </c>
      <c r="Y353" t="str">
        <f>IF($C353="OK",
   CONCATENATE(YEAR(Plantilla!W364),"-",TEXT(MONTH(Plantilla!W364),"00"),"-",TEXT(DAY(Plantilla!W364),"00")),
"")</f>
        <v/>
      </c>
      <c r="Z353" t="str">
        <f>IF($C353="OK",
   CONCATENATE(YEAR(Plantilla!X364),"-",TEXT(MONTH(Plantilla!X364),"00"),"-",TEXT(DAY(Plantilla!X364),"00")),
"")</f>
        <v/>
      </c>
      <c r="AA353" t="str">
        <f>IF($C353="OK",
   TEXT(VLOOKUP(Plantilla!Y364,'Tablas '!$Q$4:$R$9,2,FALSE),"#"),
"")</f>
        <v/>
      </c>
      <c r="AB353" t="str">
        <f>IF($C353="OK",
   CONCATENATE(YEAR(Plantilla!Z364),"-",TEXT(MONTH(Plantilla!Z364),"00"),"-",TEXT(DAY(Plantilla!Z364),"00")),
"")</f>
        <v/>
      </c>
      <c r="AC353" t="str">
        <f>IF($C353="OK",
   TEXT(VLOOKUP(Plantilla!AA364,'Tablas '!$T$4:$U$13,2,FALSE),"#"),
"")</f>
        <v/>
      </c>
      <c r="AD353" t="str">
        <f>IF($C353="OK",TEXT(Plantilla!AB364,"#"),"")</f>
        <v/>
      </c>
      <c r="AE353" t="str">
        <f>IF($C353="OK",
   IF(Plantilla!AC364&lt;&gt;"",
      TEXT(VLOOKUP(Plantilla!AC364,'Tablas '!$W$4:$X$7,2,FALSE),"#"),
   ""),
"")</f>
        <v/>
      </c>
      <c r="AF353" t="str">
        <f>IF($C353="OK",TEXT(Plantilla!AD364,"#"),"")</f>
        <v/>
      </c>
      <c r="AG353" s="6" t="str">
        <f>IF($C353="OK",_xlfn.NUMBERVALUE(Plantilla!AE364),"")</f>
        <v/>
      </c>
      <c r="AH353" s="4" t="str">
        <f>IF($C353="OK",_xlfn.NUMBERVALUE(Plantilla!AF364),"")</f>
        <v/>
      </c>
      <c r="AI353" s="6" t="str">
        <f>IF($C353="OK",_xlfn.NUMBERVALUE(Plantilla!AG364),"")</f>
        <v/>
      </c>
      <c r="AJ353" s="6" t="str">
        <f>IF($C353="OK",_xlfn.NUMBERVALUE(Plantilla!AH364),"")</f>
        <v/>
      </c>
      <c r="AK353" s="6" t="str">
        <f>IF($C353="OK",_xlfn.NUMBERVALUE(Plantilla!AI364),"")</f>
        <v/>
      </c>
      <c r="AL353" s="6" t="str">
        <f>IF($C353="OK",_xlfn.NUMBERVALUE(Plantilla!AJ364),"")</f>
        <v/>
      </c>
      <c r="AM353" s="4" t="str">
        <f>IF($C353="OK",_xlfn.NUMBERVALUE(Plantilla!AK364),"")</f>
        <v/>
      </c>
      <c r="AN353" s="6" t="str">
        <f>IF($C353="OK",_xlfn.NUMBERVALUE(Plantilla!AL364),"")</f>
        <v/>
      </c>
      <c r="AO353" s="4" t="str">
        <f>IF($C353="OK",_xlfn.NUMBERVALUE(Plantilla!AM364),"")</f>
        <v/>
      </c>
      <c r="AP353" s="6" t="str">
        <f>IF($C353="OK",_xlfn.NUMBERVALUE(Plantilla!AN364),"")</f>
        <v/>
      </c>
      <c r="AQ353" s="4" t="str">
        <f>IF($C353="OK",_xlfn.NUMBERVALUE(Plantilla!AO364),"")</f>
        <v/>
      </c>
      <c r="AR353" s="6" t="str">
        <f>IF($C353="OK",_xlfn.NUMBERVALUE(Plantilla!AP364),"")</f>
        <v/>
      </c>
      <c r="AS353" s="4" t="str">
        <f>IF($C353="OK",_xlfn.NUMBERVALUE(Plantilla!AQ364),"")</f>
        <v/>
      </c>
      <c r="AT353" s="6" t="str">
        <f>IF($C353="OK",_xlfn.NUMBERVALUE(Plantilla!AR364),"")</f>
        <v/>
      </c>
      <c r="AU353" s="4" t="str">
        <f>IF($C353="OK",_xlfn.NUMBERVALUE(Plantilla!AS364),"")</f>
        <v/>
      </c>
      <c r="AV353" s="6" t="str">
        <f>IF($C353="OK",_xlfn.NUMBERVALUE(Plantilla!AT364),"")</f>
        <v/>
      </c>
      <c r="AW353" s="4" t="str">
        <f>IF($C353="OK",_xlfn.NUMBERVALUE(Plantilla!AU364),"")</f>
        <v/>
      </c>
      <c r="AX353" s="6" t="str">
        <f>IF($C353="OK",_xlfn.NUMBERVALUE(Plantilla!AV364),"")</f>
        <v/>
      </c>
      <c r="AY353" s="4" t="str">
        <f>IF($C353="OK",_xlfn.NUMBERVALUE(Plantilla!AW364),"")</f>
        <v/>
      </c>
      <c r="AZ353" s="6" t="str">
        <f>IF($C353="OK",_xlfn.NUMBERVALUE(Plantilla!AX364),"")</f>
        <v/>
      </c>
      <c r="BA353" t="str">
        <f>IF($C353="OK",_xlfn.NUMBERVALUE(Plantilla!AY364),"")</f>
        <v/>
      </c>
      <c r="BB353" t="str">
        <f>IF($C353="OK",_xlfn.NUMBERVALUE(Plantilla!AZ364),"")</f>
        <v/>
      </c>
      <c r="BC353" s="4" t="str">
        <f>IF($C353="OK",_xlfn.NUMBERVALUE(Plantilla!BA364),"")</f>
        <v/>
      </c>
      <c r="BD353" s="6" t="str">
        <f>IF($C353="OK",_xlfn.NUMBERVALUE(Plantilla!BB364),"")</f>
        <v/>
      </c>
      <c r="BE353" s="4" t="str">
        <f>IF($C353="OK",_xlfn.NUMBERVALUE(Plantilla!BC364),"")</f>
        <v/>
      </c>
      <c r="BF353" s="6" t="str">
        <f>IF($C353="OK",_xlfn.NUMBERVALUE(Plantilla!BD364),"")</f>
        <v/>
      </c>
      <c r="BG353" s="4" t="str">
        <f>IF($C353="OK",_xlfn.NUMBERVALUE(Plantilla!BE364),"")</f>
        <v/>
      </c>
      <c r="BH353" s="6" t="str">
        <f>IF($C353="OK",_xlfn.NUMBERVALUE(Plantilla!BF364),"")</f>
        <v/>
      </c>
      <c r="BI353" s="110" t="str">
        <f>IF($C353="OK",_xlfn.NUMBERVALUE(Plantilla!BG364),"")</f>
        <v/>
      </c>
      <c r="BJ353" s="6" t="str">
        <f>IF($C353="OK",_xlfn.NUMBERVALUE(Plantilla!BH364),"")</f>
        <v/>
      </c>
      <c r="BK353" s="109" t="str">
        <f>IF($C353="OK",_xlfn.NUMBERVALUE(Plantilla!BI364),"")</f>
        <v/>
      </c>
      <c r="BL353" s="6" t="str">
        <f>IF($C353="OK",
   IF(Plantilla!BJ364&lt;&gt;"",
      TEXT(VLOOKUP(Plantilla!BJ364,'Tablas '!$Z$4:$AA$6,2,FALSE),"#"),
   ""),
"")</f>
        <v/>
      </c>
      <c r="BM353" s="4" t="str">
        <f>IF($C353="OK",_xlfn.NUMBERVALUE(Plantilla!BK364),"")</f>
        <v/>
      </c>
      <c r="BN353" s="4" t="str">
        <f>IF($C353="OK",_xlfn.NUMBERVALUE(Plantilla!BL364),"")</f>
        <v/>
      </c>
      <c r="BO353" s="6" t="str">
        <f>IF($C353="OK",_xlfn.NUMBERVALUE(Plantilla!BM364),"")</f>
        <v/>
      </c>
      <c r="BP353" s="4" t="str">
        <f>IF($C353="OK",_xlfn.NUMBERVALUE(Plantilla!BN364),"")</f>
        <v/>
      </c>
      <c r="BQ353" s="6" t="str">
        <f>IF($C353="OK",_xlfn.NUMBERVALUE(Plantilla!BO364),"")</f>
        <v/>
      </c>
      <c r="BR353" s="4" t="str">
        <f>IF($C353="OK",_xlfn.NUMBERVALUE(Plantilla!BP364),"")</f>
        <v/>
      </c>
      <c r="BS353" s="6" t="str">
        <f>IF($C353="OK",_xlfn.NUMBERVALUE(Plantilla!BQ364),"")</f>
        <v/>
      </c>
      <c r="BT353" s="4" t="str">
        <f>IF($C353="OK",_xlfn.NUMBERVALUE(Plantilla!BR364),"")</f>
        <v/>
      </c>
      <c r="BU353" s="6" t="str">
        <f>IF($C353="OK",_xlfn.NUMBERVALUE(Plantilla!BS364),"")</f>
        <v/>
      </c>
      <c r="BV353" s="6" t="str">
        <f>IF($C353="OK",_xlfn.NUMBERVALUE(Plantilla!BT364),"")</f>
        <v/>
      </c>
      <c r="BW353" s="6" t="str">
        <f>IF($C353="OK",_xlfn.NUMBERVALUE(Plantilla!BU364),"")</f>
        <v/>
      </c>
      <c r="BX353" s="6" t="str">
        <f>IF($C353="OK",_xlfn.NUMBERVALUE(Plantilla!BV364),"")</f>
        <v/>
      </c>
      <c r="BY353" s="6" t="str">
        <f>IF($C353="OK",_xlfn.NUMBERVALUE(Plantilla!BW364),"")</f>
        <v/>
      </c>
      <c r="BZ353" s="6" t="str">
        <f>IF($C353="OK",_xlfn.NUMBERVALUE(Plantilla!BX364),"")</f>
        <v/>
      </c>
      <c r="CA353" s="6" t="str">
        <f>IF($C353="OK",_xlfn.NUMBERVALUE(Plantilla!BY364),"")</f>
        <v/>
      </c>
      <c r="CB353" s="6" t="str">
        <f>IF($C353="OK",_xlfn.NUMBERVALUE(Plantilla!BZ364),"")</f>
        <v/>
      </c>
      <c r="CC353" s="6" t="str">
        <f>IF($C353="OK",_xlfn.NUMBERVALUE(Plantilla!CA364),"")</f>
        <v/>
      </c>
      <c r="CD353" s="6" t="str">
        <f>IF($C353="OK",_xlfn.NUMBERVALUE(Plantilla!CB364),"")</f>
        <v/>
      </c>
      <c r="CE353" s="6" t="str">
        <f>IF($C353="OK",_xlfn.NUMBERVALUE(Plantilla!CC364),"")</f>
        <v/>
      </c>
      <c r="CF353" s="4" t="str">
        <f>IF($C353="OK",_xlfn.NUMBERVALUE(Plantilla!CD364),"")</f>
        <v/>
      </c>
      <c r="CG353" s="6" t="str">
        <f>IF($C353="OK",_xlfn.NUMBERVALUE(Plantilla!CE364),"")</f>
        <v/>
      </c>
      <c r="CH353" s="6" t="str">
        <f>IF($C353="OK",_xlfn.NUMBERVALUE(Plantilla!CF364),"")</f>
        <v/>
      </c>
      <c r="CI353" s="6" t="str">
        <f>IF($C353="OK",_xlfn.NUMBERVALUE(Plantilla!CG364),"")</f>
        <v/>
      </c>
      <c r="CJ353" s="6" t="str">
        <f>IF($C353="OK",_xlfn.NUMBERVALUE(Plantilla!CH364),"")</f>
        <v/>
      </c>
      <c r="CK353" s="6" t="str">
        <f>IF($C353="OK",_xlfn.NUMBERVALUE(Plantilla!CI364),"")</f>
        <v/>
      </c>
      <c r="CL353" s="6" t="str">
        <f>IF($C353="OK",_xlfn.NUMBERVALUE(Plantilla!CJ364),"")</f>
        <v/>
      </c>
      <c r="CM353" t="str">
        <f>IF($C353="OK",TEXT(Plantilla!CK364,"#"),"")</f>
        <v/>
      </c>
      <c r="CN353" s="6" t="str">
        <f>IF($C353="OK",_xlfn.NUMBERVALUE(Plantilla!CL364),"")</f>
        <v/>
      </c>
      <c r="CO353" s="6" t="str">
        <f>IF($C353="OK",_xlfn.NUMBERVALUE(Plantilla!CM364),"")</f>
        <v/>
      </c>
      <c r="CP353" s="110" t="str">
        <f>IF($C353="OK",_xlfn.NUMBERVALUE(Plantilla!CN364),"")</f>
        <v/>
      </c>
      <c r="CQ353" s="6" t="str">
        <f>IF($C353="OK",_xlfn.NUMBERVALUE(Plantilla!CO364),"")</f>
        <v/>
      </c>
      <c r="CR353" s="109" t="str">
        <f>IF($C353="OK",_xlfn.NUMBERVALUE(Plantilla!CP364),"")</f>
        <v/>
      </c>
      <c r="CS353" s="110" t="str">
        <f>IF($C353="OK",_xlfn.NUMBERVALUE(Plantilla!CQ364),"")</f>
        <v/>
      </c>
      <c r="CT353" s="6" t="str">
        <f>IF($C353="OK",_xlfn.NUMBERVALUE(Plantilla!CR364),"")</f>
        <v/>
      </c>
      <c r="CU353" s="109" t="str">
        <f>IF($C353="OK",_xlfn.NUMBERVALUE(Plantilla!CS364),"")</f>
        <v/>
      </c>
      <c r="CV353" s="110" t="str">
        <f>IF($C353="OK",_xlfn.NUMBERVALUE(Plantilla!CT364),"")</f>
        <v/>
      </c>
      <c r="CW353" s="6" t="str">
        <f>IF($C353="OK",_xlfn.NUMBERVALUE(Plantilla!CU364),"")</f>
        <v/>
      </c>
      <c r="CX353" s="82" t="str">
        <f>IF($C353="OK",_xlfn.NUMBERVALUE(Plantilla!CV364),"")</f>
        <v/>
      </c>
      <c r="CY353" s="6" t="str">
        <f>IF($C353="OK",_xlfn.NUMBERVALUE(Plantilla!CW364),"")</f>
        <v/>
      </c>
      <c r="CZ353" s="82" t="str">
        <f>IF($C353="OK",_xlfn.NUMBERVALUE(Plantilla!CX364),"")</f>
        <v/>
      </c>
      <c r="DA353" s="6" t="str">
        <f>IF($C353="OK",_xlfn.NUMBERVALUE(Plantilla!CY364),"")</f>
        <v/>
      </c>
      <c r="DB353" s="109" t="str">
        <f>IF($C353="OK",_xlfn.NUMBERVALUE(Plantilla!CZ364),"")</f>
        <v/>
      </c>
      <c r="DC353" s="6" t="str">
        <f>IF($C353="OK",_xlfn.NUMBERVALUE(Plantilla!DA364),"")</f>
        <v/>
      </c>
      <c r="DD353" s="6" t="str">
        <f>IF($C353="OK",TEXT(Plantilla!DB364,"#"),"")</f>
        <v/>
      </c>
      <c r="DE353" s="6" t="str">
        <f>IF($C353="OK",_xlfn.NUMBERVALUE(Plantilla!DC364),"")</f>
        <v/>
      </c>
      <c r="DF353" s="4" t="str">
        <f>IF($C353="OK",_xlfn.NUMBERVALUE(Plantilla!DD364),"")</f>
        <v/>
      </c>
      <c r="DG353" s="6" t="str">
        <f>IF($C353="OK",_xlfn.NUMBERVALUE(Plantilla!DE364),"")</f>
        <v/>
      </c>
      <c r="DH353" s="6" t="str">
        <f>IF($C353="OK",_xlfn.NUMBERVALUE(Plantilla!DF364),"")</f>
        <v/>
      </c>
      <c r="DI353" s="6" t="str">
        <f>IF($C353="OK",_xlfn.NUMBERVALUE(Plantilla!DG364),"")</f>
        <v/>
      </c>
      <c r="DJ353" s="6" t="str">
        <f>IF($C353="OK",_xlfn.NUMBERVALUE(Plantilla!DH364),"")</f>
        <v/>
      </c>
      <c r="DK353" s="6" t="str">
        <f>IF($C353="OK",_xlfn.NUMBERVALUE(Plantilla!DI364),"")</f>
        <v/>
      </c>
      <c r="DL353" s="6" t="str">
        <f>IF($C353="OK",_xlfn.NUMBERVALUE(Plantilla!DJ364),"")</f>
        <v/>
      </c>
      <c r="DM353" s="6" t="str">
        <f>IF($C353="OK",_xlfn.NUMBERVALUE(Plantilla!DK364),"")</f>
        <v/>
      </c>
      <c r="DN353" s="6" t="str">
        <f>IF($C353="OK",_xlfn.NUMBERVALUE(Plantilla!DL364),"")</f>
        <v/>
      </c>
      <c r="DO353" s="6" t="str">
        <f>IF($C353="OK",_xlfn.NUMBERVALUE(Plantilla!DM364),"")</f>
        <v/>
      </c>
      <c r="DP353" s="6" t="str">
        <f>IF($C353="OK",_xlfn.NUMBERVALUE(Plantilla!DN364),"")</f>
        <v/>
      </c>
      <c r="DQ353" s="6" t="str">
        <f>IF($C353="OK",_xlfn.NUMBERVALUE(Plantilla!DO364),"")</f>
        <v/>
      </c>
      <c r="DR353" s="6" t="str">
        <f>IF($C353="OK",_xlfn.NUMBERVALUE(Plantilla!DP364),"")</f>
        <v/>
      </c>
      <c r="DS353" t="str">
        <f>IF($C353="OK",TEXT(Plantilla!DR364,"#"),"")</f>
        <v/>
      </c>
      <c r="DT353" s="6"/>
    </row>
    <row r="354" spans="1:124" x14ac:dyDescent="0.25">
      <c r="A354" t="str">
        <f>IF(Plantilla!$I$6="¡Perfecto!, Guarda el archivo y adjúntalo a tu interfaz de Nómina Electrónica","OK","Error")</f>
        <v>OK</v>
      </c>
      <c r="B354" t="str">
        <f>IF(Plantilla!$I$6="¡Perfecto!, Guarda el archivo y adjúntalo a tu interfaz de Nómina Electrónica",MID(Plantilla!$D$2,SEARCH("V",Plantilla!$D$2),10),"")</f>
        <v>V2.0</v>
      </c>
      <c r="C354" t="str">
        <f>Plantilla!C365</f>
        <v/>
      </c>
      <c r="D354" t="str">
        <f>IF($C354="OK",Plantilla!B365,"")</f>
        <v/>
      </c>
      <c r="E354" t="str">
        <f>IF($C354="OK",
   VLOOKUP(Plantilla!$E$4,'Tablas '!$AP$4:$AT$6,5,FALSE),
"")</f>
        <v/>
      </c>
      <c r="F354" t="str">
        <f>IF($C354="OK",TEXT(Plantilla!D365,"#"),"")</f>
        <v/>
      </c>
      <c r="G354" t="str">
        <f>IF($C354="OK",
   VLOOKUP(Plantilla!E365,'Tablas '!$B$4:$C$14,2,FALSE),
"")</f>
        <v/>
      </c>
      <c r="H354" t="str">
        <f>IF($C354="OK",TEXT(Plantilla!F365,"#"),"")</f>
        <v/>
      </c>
      <c r="I354" t="str">
        <f>IF($C354="OK",TEXT(Plantilla!G365,"#"),"")</f>
        <v/>
      </c>
      <c r="J354" t="str">
        <f>IF($C354="OK",TEXT(Plantilla!H365,"#"),"")</f>
        <v/>
      </c>
      <c r="K354" t="str">
        <f>IF($C354="OK",TEXT(Plantilla!I365,"#"),"")</f>
        <v/>
      </c>
      <c r="L354" t="str">
        <f>IF($C354="OK",TEXT(Plantilla!J365,"#"),"")</f>
        <v/>
      </c>
      <c r="M354" t="str">
        <f>IF($C354="OK",TEXT(Plantilla!K365,"#"),"")</f>
        <v/>
      </c>
      <c r="N354" t="str">
        <f>IF($C354="OK",
   CONCATENATE(YEAR(Plantilla!L365),"-",TEXT(MONTH(Plantilla!L365),"00"),"-",TEXT(DAY(Plantilla!L365),"00")),
"")</f>
        <v/>
      </c>
      <c r="O354" t="str">
        <f>IF($C354="OK",_xlfn.NUMBERVALUE(Plantilla!M365),"")</f>
        <v/>
      </c>
      <c r="P354" t="str">
        <f>IF($C354="OK",
   IF(Plantilla!N365&lt;&gt;"",
      CONCATENATE(YEAR(Plantilla!N365),"-",TEXT(MONTH(Plantilla!N365),"00"),"-",TEXT(DAY(Plantilla!N365),"00")),
   ""),
"")</f>
        <v/>
      </c>
      <c r="Q354" t="str">
        <f>IF($C354="OK",
   VLOOKUP(Plantilla!O365,'Tablas '!$E$4:$F$19,2,FALSE),
"")</f>
        <v/>
      </c>
      <c r="R354" t="str">
        <f>IF($C354="OK",
   VLOOKUP(Plantilla!P365,'Tablas '!$H$4:$I$5,2,FALSE),
"")</f>
        <v/>
      </c>
      <c r="S354" t="str">
        <f>IF($C354="OK",
   VLOOKUP(Plantilla!Q365,'Tablas '!$K$4:$L$8,2,FALSE),
"")</f>
        <v/>
      </c>
      <c r="T354" t="str">
        <f>IF($C354="OK",
   VLOOKUP(Plantilla!R365,'Tablas '!$AE$4:$AF$6,2,FALSE),
"")</f>
        <v/>
      </c>
      <c r="U354" t="str">
        <f>IF($C354="OK",
   VLOOKUP(Plantilla!S365,'Tablas '!$AE$4:$AF$6,2,FALSE),
"")</f>
        <v/>
      </c>
      <c r="V354" t="str">
        <f>IF($C354="OK",TEXT(Plantilla!T365,"#"),"")</f>
        <v/>
      </c>
      <c r="W354" s="84" t="str">
        <f>IF($C354="OK",
   VLOOKUP(Plantilla!U365,'Tablas '!$AM$4:$AN$1126,2,FALSE),
"")</f>
        <v/>
      </c>
      <c r="X354" t="str">
        <f>IF($C354="OK",TEXT(Plantilla!V365,"#"),"")</f>
        <v/>
      </c>
      <c r="Y354" t="str">
        <f>IF($C354="OK",
   CONCATENATE(YEAR(Plantilla!W365),"-",TEXT(MONTH(Plantilla!W365),"00"),"-",TEXT(DAY(Plantilla!W365),"00")),
"")</f>
        <v/>
      </c>
      <c r="Z354" t="str">
        <f>IF($C354="OK",
   CONCATENATE(YEAR(Plantilla!X365),"-",TEXT(MONTH(Plantilla!X365),"00"),"-",TEXT(DAY(Plantilla!X365),"00")),
"")</f>
        <v/>
      </c>
      <c r="AA354" t="str">
        <f>IF($C354="OK",
   TEXT(VLOOKUP(Plantilla!Y365,'Tablas '!$Q$4:$R$9,2,FALSE),"#"),
"")</f>
        <v/>
      </c>
      <c r="AB354" t="str">
        <f>IF($C354="OK",
   CONCATENATE(YEAR(Plantilla!Z365),"-",TEXT(MONTH(Plantilla!Z365),"00"),"-",TEXT(DAY(Plantilla!Z365),"00")),
"")</f>
        <v/>
      </c>
      <c r="AC354" t="str">
        <f>IF($C354="OK",
   TEXT(VLOOKUP(Plantilla!AA365,'Tablas '!$T$4:$U$13,2,FALSE),"#"),
"")</f>
        <v/>
      </c>
      <c r="AD354" t="str">
        <f>IF($C354="OK",TEXT(Plantilla!AB365,"#"),"")</f>
        <v/>
      </c>
      <c r="AE354" t="str">
        <f>IF($C354="OK",
   IF(Plantilla!AC365&lt;&gt;"",
      TEXT(VLOOKUP(Plantilla!AC365,'Tablas '!$W$4:$X$7,2,FALSE),"#"),
   ""),
"")</f>
        <v/>
      </c>
      <c r="AF354" t="str">
        <f>IF($C354="OK",TEXT(Plantilla!AD365,"#"),"")</f>
        <v/>
      </c>
      <c r="AG354" s="6" t="str">
        <f>IF($C354="OK",_xlfn.NUMBERVALUE(Plantilla!AE365),"")</f>
        <v/>
      </c>
      <c r="AH354" s="4" t="str">
        <f>IF($C354="OK",_xlfn.NUMBERVALUE(Plantilla!AF365),"")</f>
        <v/>
      </c>
      <c r="AI354" s="6" t="str">
        <f>IF($C354="OK",_xlfn.NUMBERVALUE(Plantilla!AG365),"")</f>
        <v/>
      </c>
      <c r="AJ354" s="6" t="str">
        <f>IF($C354="OK",_xlfn.NUMBERVALUE(Plantilla!AH365),"")</f>
        <v/>
      </c>
      <c r="AK354" s="6" t="str">
        <f>IF($C354="OK",_xlfn.NUMBERVALUE(Plantilla!AI365),"")</f>
        <v/>
      </c>
      <c r="AL354" s="6" t="str">
        <f>IF($C354="OK",_xlfn.NUMBERVALUE(Plantilla!AJ365),"")</f>
        <v/>
      </c>
      <c r="AM354" s="4" t="str">
        <f>IF($C354="OK",_xlfn.NUMBERVALUE(Plantilla!AK365),"")</f>
        <v/>
      </c>
      <c r="AN354" s="6" t="str">
        <f>IF($C354="OK",_xlfn.NUMBERVALUE(Plantilla!AL365),"")</f>
        <v/>
      </c>
      <c r="AO354" s="4" t="str">
        <f>IF($C354="OK",_xlfn.NUMBERVALUE(Plantilla!AM365),"")</f>
        <v/>
      </c>
      <c r="AP354" s="6" t="str">
        <f>IF($C354="OK",_xlfn.NUMBERVALUE(Plantilla!AN365),"")</f>
        <v/>
      </c>
      <c r="AQ354" s="4" t="str">
        <f>IF($C354="OK",_xlfn.NUMBERVALUE(Plantilla!AO365),"")</f>
        <v/>
      </c>
      <c r="AR354" s="6" t="str">
        <f>IF($C354="OK",_xlfn.NUMBERVALUE(Plantilla!AP365),"")</f>
        <v/>
      </c>
      <c r="AS354" s="4" t="str">
        <f>IF($C354="OK",_xlfn.NUMBERVALUE(Plantilla!AQ365),"")</f>
        <v/>
      </c>
      <c r="AT354" s="6" t="str">
        <f>IF($C354="OK",_xlfn.NUMBERVALUE(Plantilla!AR365),"")</f>
        <v/>
      </c>
      <c r="AU354" s="4" t="str">
        <f>IF($C354="OK",_xlfn.NUMBERVALUE(Plantilla!AS365),"")</f>
        <v/>
      </c>
      <c r="AV354" s="6" t="str">
        <f>IF($C354="OK",_xlfn.NUMBERVALUE(Plantilla!AT365),"")</f>
        <v/>
      </c>
      <c r="AW354" s="4" t="str">
        <f>IF($C354="OK",_xlfn.NUMBERVALUE(Plantilla!AU365),"")</f>
        <v/>
      </c>
      <c r="AX354" s="6" t="str">
        <f>IF($C354="OK",_xlfn.NUMBERVALUE(Plantilla!AV365),"")</f>
        <v/>
      </c>
      <c r="AY354" s="4" t="str">
        <f>IF($C354="OK",_xlfn.NUMBERVALUE(Plantilla!AW365),"")</f>
        <v/>
      </c>
      <c r="AZ354" s="6" t="str">
        <f>IF($C354="OK",_xlfn.NUMBERVALUE(Plantilla!AX365),"")</f>
        <v/>
      </c>
      <c r="BA354" t="str">
        <f>IF($C354="OK",_xlfn.NUMBERVALUE(Plantilla!AY365),"")</f>
        <v/>
      </c>
      <c r="BB354" t="str">
        <f>IF($C354="OK",_xlfn.NUMBERVALUE(Plantilla!AZ365),"")</f>
        <v/>
      </c>
      <c r="BC354" s="4" t="str">
        <f>IF($C354="OK",_xlfn.NUMBERVALUE(Plantilla!BA365),"")</f>
        <v/>
      </c>
      <c r="BD354" s="6" t="str">
        <f>IF($C354="OK",_xlfn.NUMBERVALUE(Plantilla!BB365),"")</f>
        <v/>
      </c>
      <c r="BE354" s="4" t="str">
        <f>IF($C354="OK",_xlfn.NUMBERVALUE(Plantilla!BC365),"")</f>
        <v/>
      </c>
      <c r="BF354" s="6" t="str">
        <f>IF($C354="OK",_xlfn.NUMBERVALUE(Plantilla!BD365),"")</f>
        <v/>
      </c>
      <c r="BG354" s="4" t="str">
        <f>IF($C354="OK",_xlfn.NUMBERVALUE(Plantilla!BE365),"")</f>
        <v/>
      </c>
      <c r="BH354" s="6" t="str">
        <f>IF($C354="OK",_xlfn.NUMBERVALUE(Plantilla!BF365),"")</f>
        <v/>
      </c>
      <c r="BI354" s="110" t="str">
        <f>IF($C354="OK",_xlfn.NUMBERVALUE(Plantilla!BG365),"")</f>
        <v/>
      </c>
      <c r="BJ354" s="6" t="str">
        <f>IF($C354="OK",_xlfn.NUMBERVALUE(Plantilla!BH365),"")</f>
        <v/>
      </c>
      <c r="BK354" s="109" t="str">
        <f>IF($C354="OK",_xlfn.NUMBERVALUE(Plantilla!BI365),"")</f>
        <v/>
      </c>
      <c r="BL354" s="6" t="str">
        <f>IF($C354="OK",
   IF(Plantilla!BJ365&lt;&gt;"",
      TEXT(VLOOKUP(Plantilla!BJ365,'Tablas '!$Z$4:$AA$6,2,FALSE),"#"),
   ""),
"")</f>
        <v/>
      </c>
      <c r="BM354" s="4" t="str">
        <f>IF($C354="OK",_xlfn.NUMBERVALUE(Plantilla!BK365),"")</f>
        <v/>
      </c>
      <c r="BN354" s="4" t="str">
        <f>IF($C354="OK",_xlfn.NUMBERVALUE(Plantilla!BL365),"")</f>
        <v/>
      </c>
      <c r="BO354" s="6" t="str">
        <f>IF($C354="OK",_xlfn.NUMBERVALUE(Plantilla!BM365),"")</f>
        <v/>
      </c>
      <c r="BP354" s="4" t="str">
        <f>IF($C354="OK",_xlfn.NUMBERVALUE(Plantilla!BN365),"")</f>
        <v/>
      </c>
      <c r="BQ354" s="6" t="str">
        <f>IF($C354="OK",_xlfn.NUMBERVALUE(Plantilla!BO365),"")</f>
        <v/>
      </c>
      <c r="BR354" s="4" t="str">
        <f>IF($C354="OK",_xlfn.NUMBERVALUE(Plantilla!BP365),"")</f>
        <v/>
      </c>
      <c r="BS354" s="6" t="str">
        <f>IF($C354="OK",_xlfn.NUMBERVALUE(Plantilla!BQ365),"")</f>
        <v/>
      </c>
      <c r="BT354" s="4" t="str">
        <f>IF($C354="OK",_xlfn.NUMBERVALUE(Plantilla!BR365),"")</f>
        <v/>
      </c>
      <c r="BU354" s="6" t="str">
        <f>IF($C354="OK",_xlfn.NUMBERVALUE(Plantilla!BS365),"")</f>
        <v/>
      </c>
      <c r="BV354" s="6" t="str">
        <f>IF($C354="OK",_xlfn.NUMBERVALUE(Plantilla!BT365),"")</f>
        <v/>
      </c>
      <c r="BW354" s="6" t="str">
        <f>IF($C354="OK",_xlfn.NUMBERVALUE(Plantilla!BU365),"")</f>
        <v/>
      </c>
      <c r="BX354" s="6" t="str">
        <f>IF($C354="OK",_xlfn.NUMBERVALUE(Plantilla!BV365),"")</f>
        <v/>
      </c>
      <c r="BY354" s="6" t="str">
        <f>IF($C354="OK",_xlfn.NUMBERVALUE(Plantilla!BW365),"")</f>
        <v/>
      </c>
      <c r="BZ354" s="6" t="str">
        <f>IF($C354="OK",_xlfn.NUMBERVALUE(Plantilla!BX365),"")</f>
        <v/>
      </c>
      <c r="CA354" s="6" t="str">
        <f>IF($C354="OK",_xlfn.NUMBERVALUE(Plantilla!BY365),"")</f>
        <v/>
      </c>
      <c r="CB354" s="6" t="str">
        <f>IF($C354="OK",_xlfn.NUMBERVALUE(Plantilla!BZ365),"")</f>
        <v/>
      </c>
      <c r="CC354" s="6" t="str">
        <f>IF($C354="OK",_xlfn.NUMBERVALUE(Plantilla!CA365),"")</f>
        <v/>
      </c>
      <c r="CD354" s="6" t="str">
        <f>IF($C354="OK",_xlfn.NUMBERVALUE(Plantilla!CB365),"")</f>
        <v/>
      </c>
      <c r="CE354" s="6" t="str">
        <f>IF($C354="OK",_xlfn.NUMBERVALUE(Plantilla!CC365),"")</f>
        <v/>
      </c>
      <c r="CF354" s="4" t="str">
        <f>IF($C354="OK",_xlfn.NUMBERVALUE(Plantilla!CD365),"")</f>
        <v/>
      </c>
      <c r="CG354" s="6" t="str">
        <f>IF($C354="OK",_xlfn.NUMBERVALUE(Plantilla!CE365),"")</f>
        <v/>
      </c>
      <c r="CH354" s="6" t="str">
        <f>IF($C354="OK",_xlfn.NUMBERVALUE(Plantilla!CF365),"")</f>
        <v/>
      </c>
      <c r="CI354" s="6" t="str">
        <f>IF($C354="OK",_xlfn.NUMBERVALUE(Plantilla!CG365),"")</f>
        <v/>
      </c>
      <c r="CJ354" s="6" t="str">
        <f>IF($C354="OK",_xlfn.NUMBERVALUE(Plantilla!CH365),"")</f>
        <v/>
      </c>
      <c r="CK354" s="6" t="str">
        <f>IF($C354="OK",_xlfn.NUMBERVALUE(Plantilla!CI365),"")</f>
        <v/>
      </c>
      <c r="CL354" s="6" t="str">
        <f>IF($C354="OK",_xlfn.NUMBERVALUE(Plantilla!CJ365),"")</f>
        <v/>
      </c>
      <c r="CM354" t="str">
        <f>IF($C354="OK",TEXT(Plantilla!CK365,"#"),"")</f>
        <v/>
      </c>
      <c r="CN354" s="6" t="str">
        <f>IF($C354="OK",_xlfn.NUMBERVALUE(Plantilla!CL365),"")</f>
        <v/>
      </c>
      <c r="CO354" s="6" t="str">
        <f>IF($C354="OK",_xlfn.NUMBERVALUE(Plantilla!CM365),"")</f>
        <v/>
      </c>
      <c r="CP354" s="110" t="str">
        <f>IF($C354="OK",_xlfn.NUMBERVALUE(Plantilla!CN365),"")</f>
        <v/>
      </c>
      <c r="CQ354" s="6" t="str">
        <f>IF($C354="OK",_xlfn.NUMBERVALUE(Plantilla!CO365),"")</f>
        <v/>
      </c>
      <c r="CR354" s="109" t="str">
        <f>IF($C354="OK",_xlfn.NUMBERVALUE(Plantilla!CP365),"")</f>
        <v/>
      </c>
      <c r="CS354" s="110" t="str">
        <f>IF($C354="OK",_xlfn.NUMBERVALUE(Plantilla!CQ365),"")</f>
        <v/>
      </c>
      <c r="CT354" s="6" t="str">
        <f>IF($C354="OK",_xlfn.NUMBERVALUE(Plantilla!CR365),"")</f>
        <v/>
      </c>
      <c r="CU354" s="109" t="str">
        <f>IF($C354="OK",_xlfn.NUMBERVALUE(Plantilla!CS365),"")</f>
        <v/>
      </c>
      <c r="CV354" s="110" t="str">
        <f>IF($C354="OK",_xlfn.NUMBERVALUE(Plantilla!CT365),"")</f>
        <v/>
      </c>
      <c r="CW354" s="6" t="str">
        <f>IF($C354="OK",_xlfn.NUMBERVALUE(Plantilla!CU365),"")</f>
        <v/>
      </c>
      <c r="CX354" s="82" t="str">
        <f>IF($C354="OK",_xlfn.NUMBERVALUE(Plantilla!CV365),"")</f>
        <v/>
      </c>
      <c r="CY354" s="6" t="str">
        <f>IF($C354="OK",_xlfn.NUMBERVALUE(Plantilla!CW365),"")</f>
        <v/>
      </c>
      <c r="CZ354" s="82" t="str">
        <f>IF($C354="OK",_xlfn.NUMBERVALUE(Plantilla!CX365),"")</f>
        <v/>
      </c>
      <c r="DA354" s="6" t="str">
        <f>IF($C354="OK",_xlfn.NUMBERVALUE(Plantilla!CY365),"")</f>
        <v/>
      </c>
      <c r="DB354" s="109" t="str">
        <f>IF($C354="OK",_xlfn.NUMBERVALUE(Plantilla!CZ365),"")</f>
        <v/>
      </c>
      <c r="DC354" s="6" t="str">
        <f>IF($C354="OK",_xlfn.NUMBERVALUE(Plantilla!DA365),"")</f>
        <v/>
      </c>
      <c r="DD354" s="6" t="str">
        <f>IF($C354="OK",TEXT(Plantilla!DB365,"#"),"")</f>
        <v/>
      </c>
      <c r="DE354" s="6" t="str">
        <f>IF($C354="OK",_xlfn.NUMBERVALUE(Plantilla!DC365),"")</f>
        <v/>
      </c>
      <c r="DF354" s="4" t="str">
        <f>IF($C354="OK",_xlfn.NUMBERVALUE(Plantilla!DD365),"")</f>
        <v/>
      </c>
      <c r="DG354" s="6" t="str">
        <f>IF($C354="OK",_xlfn.NUMBERVALUE(Plantilla!DE365),"")</f>
        <v/>
      </c>
      <c r="DH354" s="6" t="str">
        <f>IF($C354="OK",_xlfn.NUMBERVALUE(Plantilla!DF365),"")</f>
        <v/>
      </c>
      <c r="DI354" s="6" t="str">
        <f>IF($C354="OK",_xlfn.NUMBERVALUE(Plantilla!DG365),"")</f>
        <v/>
      </c>
      <c r="DJ354" s="6" t="str">
        <f>IF($C354="OK",_xlfn.NUMBERVALUE(Plantilla!DH365),"")</f>
        <v/>
      </c>
      <c r="DK354" s="6" t="str">
        <f>IF($C354="OK",_xlfn.NUMBERVALUE(Plantilla!DI365),"")</f>
        <v/>
      </c>
      <c r="DL354" s="6" t="str">
        <f>IF($C354="OK",_xlfn.NUMBERVALUE(Plantilla!DJ365),"")</f>
        <v/>
      </c>
      <c r="DM354" s="6" t="str">
        <f>IF($C354="OK",_xlfn.NUMBERVALUE(Plantilla!DK365),"")</f>
        <v/>
      </c>
      <c r="DN354" s="6" t="str">
        <f>IF($C354="OK",_xlfn.NUMBERVALUE(Plantilla!DL365),"")</f>
        <v/>
      </c>
      <c r="DO354" s="6" t="str">
        <f>IF($C354="OK",_xlfn.NUMBERVALUE(Plantilla!DM365),"")</f>
        <v/>
      </c>
      <c r="DP354" s="6" t="str">
        <f>IF($C354="OK",_xlfn.NUMBERVALUE(Plantilla!DN365),"")</f>
        <v/>
      </c>
      <c r="DQ354" s="6" t="str">
        <f>IF($C354="OK",_xlfn.NUMBERVALUE(Plantilla!DO365),"")</f>
        <v/>
      </c>
      <c r="DR354" s="6" t="str">
        <f>IF($C354="OK",_xlfn.NUMBERVALUE(Plantilla!DP365),"")</f>
        <v/>
      </c>
      <c r="DS354" t="str">
        <f>IF($C354="OK",TEXT(Plantilla!DR365,"#"),"")</f>
        <v/>
      </c>
      <c r="DT354" s="6"/>
    </row>
    <row r="355" spans="1:124" x14ac:dyDescent="0.25">
      <c r="A355" t="str">
        <f>IF(Plantilla!$I$6="¡Perfecto!, Guarda el archivo y adjúntalo a tu interfaz de Nómina Electrónica","OK","Error")</f>
        <v>OK</v>
      </c>
      <c r="B355" t="str">
        <f>IF(Plantilla!$I$6="¡Perfecto!, Guarda el archivo y adjúntalo a tu interfaz de Nómina Electrónica",MID(Plantilla!$D$2,SEARCH("V",Plantilla!$D$2),10),"")</f>
        <v>V2.0</v>
      </c>
      <c r="C355" t="str">
        <f>Plantilla!C366</f>
        <v/>
      </c>
      <c r="D355" t="str">
        <f>IF($C355="OK",Plantilla!B366,"")</f>
        <v/>
      </c>
      <c r="E355" t="str">
        <f>IF($C355="OK",
   VLOOKUP(Plantilla!$E$4,'Tablas '!$AP$4:$AT$6,5,FALSE),
"")</f>
        <v/>
      </c>
      <c r="F355" t="str">
        <f>IF($C355="OK",TEXT(Plantilla!D366,"#"),"")</f>
        <v/>
      </c>
      <c r="G355" t="str">
        <f>IF($C355="OK",
   VLOOKUP(Plantilla!E366,'Tablas '!$B$4:$C$14,2,FALSE),
"")</f>
        <v/>
      </c>
      <c r="H355" t="str">
        <f>IF($C355="OK",TEXT(Plantilla!F366,"#"),"")</f>
        <v/>
      </c>
      <c r="I355" t="str">
        <f>IF($C355="OK",TEXT(Plantilla!G366,"#"),"")</f>
        <v/>
      </c>
      <c r="J355" t="str">
        <f>IF($C355="OK",TEXT(Plantilla!H366,"#"),"")</f>
        <v/>
      </c>
      <c r="K355" t="str">
        <f>IF($C355="OK",TEXT(Plantilla!I366,"#"),"")</f>
        <v/>
      </c>
      <c r="L355" t="str">
        <f>IF($C355="OK",TEXT(Plantilla!J366,"#"),"")</f>
        <v/>
      </c>
      <c r="M355" t="str">
        <f>IF($C355="OK",TEXT(Plantilla!K366,"#"),"")</f>
        <v/>
      </c>
      <c r="N355" t="str">
        <f>IF($C355="OK",
   CONCATENATE(YEAR(Plantilla!L366),"-",TEXT(MONTH(Plantilla!L366),"00"),"-",TEXT(DAY(Plantilla!L366),"00")),
"")</f>
        <v/>
      </c>
      <c r="O355" t="str">
        <f>IF($C355="OK",_xlfn.NUMBERVALUE(Plantilla!M366),"")</f>
        <v/>
      </c>
      <c r="P355" t="str">
        <f>IF($C355="OK",
   IF(Plantilla!N366&lt;&gt;"",
      CONCATENATE(YEAR(Plantilla!N366),"-",TEXT(MONTH(Plantilla!N366),"00"),"-",TEXT(DAY(Plantilla!N366),"00")),
   ""),
"")</f>
        <v/>
      </c>
      <c r="Q355" t="str">
        <f>IF($C355="OK",
   VLOOKUP(Plantilla!O366,'Tablas '!$E$4:$F$19,2,FALSE),
"")</f>
        <v/>
      </c>
      <c r="R355" t="str">
        <f>IF($C355="OK",
   VLOOKUP(Plantilla!P366,'Tablas '!$H$4:$I$5,2,FALSE),
"")</f>
        <v/>
      </c>
      <c r="S355" t="str">
        <f>IF($C355="OK",
   VLOOKUP(Plantilla!Q366,'Tablas '!$K$4:$L$8,2,FALSE),
"")</f>
        <v/>
      </c>
      <c r="T355" t="str">
        <f>IF($C355="OK",
   VLOOKUP(Plantilla!R366,'Tablas '!$AE$4:$AF$6,2,FALSE),
"")</f>
        <v/>
      </c>
      <c r="U355" t="str">
        <f>IF($C355="OK",
   VLOOKUP(Plantilla!S366,'Tablas '!$AE$4:$AF$6,2,FALSE),
"")</f>
        <v/>
      </c>
      <c r="V355" t="str">
        <f>IF($C355="OK",TEXT(Plantilla!T366,"#"),"")</f>
        <v/>
      </c>
      <c r="W355" s="84" t="str">
        <f>IF($C355="OK",
   VLOOKUP(Plantilla!U366,'Tablas '!$AM$4:$AN$1126,2,FALSE),
"")</f>
        <v/>
      </c>
      <c r="X355" t="str">
        <f>IF($C355="OK",TEXT(Plantilla!V366,"#"),"")</f>
        <v/>
      </c>
      <c r="Y355" t="str">
        <f>IF($C355="OK",
   CONCATENATE(YEAR(Plantilla!W366),"-",TEXT(MONTH(Plantilla!W366),"00"),"-",TEXT(DAY(Plantilla!W366),"00")),
"")</f>
        <v/>
      </c>
      <c r="Z355" t="str">
        <f>IF($C355="OK",
   CONCATENATE(YEAR(Plantilla!X366),"-",TEXT(MONTH(Plantilla!X366),"00"),"-",TEXT(DAY(Plantilla!X366),"00")),
"")</f>
        <v/>
      </c>
      <c r="AA355" t="str">
        <f>IF($C355="OK",
   TEXT(VLOOKUP(Plantilla!Y366,'Tablas '!$Q$4:$R$9,2,FALSE),"#"),
"")</f>
        <v/>
      </c>
      <c r="AB355" t="str">
        <f>IF($C355="OK",
   CONCATENATE(YEAR(Plantilla!Z366),"-",TEXT(MONTH(Plantilla!Z366),"00"),"-",TEXT(DAY(Plantilla!Z366),"00")),
"")</f>
        <v/>
      </c>
      <c r="AC355" t="str">
        <f>IF($C355="OK",
   TEXT(VLOOKUP(Plantilla!AA366,'Tablas '!$T$4:$U$13,2,FALSE),"#"),
"")</f>
        <v/>
      </c>
      <c r="AD355" t="str">
        <f>IF($C355="OK",TEXT(Plantilla!AB366,"#"),"")</f>
        <v/>
      </c>
      <c r="AE355" t="str">
        <f>IF($C355="OK",
   IF(Plantilla!AC366&lt;&gt;"",
      TEXT(VLOOKUP(Plantilla!AC366,'Tablas '!$W$4:$X$7,2,FALSE),"#"),
   ""),
"")</f>
        <v/>
      </c>
      <c r="AF355" t="str">
        <f>IF($C355="OK",TEXT(Plantilla!AD366,"#"),"")</f>
        <v/>
      </c>
      <c r="AG355" s="6" t="str">
        <f>IF($C355="OK",_xlfn.NUMBERVALUE(Plantilla!AE366),"")</f>
        <v/>
      </c>
      <c r="AH355" s="4" t="str">
        <f>IF($C355="OK",_xlfn.NUMBERVALUE(Plantilla!AF366),"")</f>
        <v/>
      </c>
      <c r="AI355" s="6" t="str">
        <f>IF($C355="OK",_xlfn.NUMBERVALUE(Plantilla!AG366),"")</f>
        <v/>
      </c>
      <c r="AJ355" s="6" t="str">
        <f>IF($C355="OK",_xlfn.NUMBERVALUE(Plantilla!AH366),"")</f>
        <v/>
      </c>
      <c r="AK355" s="6" t="str">
        <f>IF($C355="OK",_xlfn.NUMBERVALUE(Plantilla!AI366),"")</f>
        <v/>
      </c>
      <c r="AL355" s="6" t="str">
        <f>IF($C355="OK",_xlfn.NUMBERVALUE(Plantilla!AJ366),"")</f>
        <v/>
      </c>
      <c r="AM355" s="4" t="str">
        <f>IF($C355="OK",_xlfn.NUMBERVALUE(Plantilla!AK366),"")</f>
        <v/>
      </c>
      <c r="AN355" s="6" t="str">
        <f>IF($C355="OK",_xlfn.NUMBERVALUE(Plantilla!AL366),"")</f>
        <v/>
      </c>
      <c r="AO355" s="4" t="str">
        <f>IF($C355="OK",_xlfn.NUMBERVALUE(Plantilla!AM366),"")</f>
        <v/>
      </c>
      <c r="AP355" s="6" t="str">
        <f>IF($C355="OK",_xlfn.NUMBERVALUE(Plantilla!AN366),"")</f>
        <v/>
      </c>
      <c r="AQ355" s="4" t="str">
        <f>IF($C355="OK",_xlfn.NUMBERVALUE(Plantilla!AO366),"")</f>
        <v/>
      </c>
      <c r="AR355" s="6" t="str">
        <f>IF($C355="OK",_xlfn.NUMBERVALUE(Plantilla!AP366),"")</f>
        <v/>
      </c>
      <c r="AS355" s="4" t="str">
        <f>IF($C355="OK",_xlfn.NUMBERVALUE(Plantilla!AQ366),"")</f>
        <v/>
      </c>
      <c r="AT355" s="6" t="str">
        <f>IF($C355="OK",_xlfn.NUMBERVALUE(Plantilla!AR366),"")</f>
        <v/>
      </c>
      <c r="AU355" s="4" t="str">
        <f>IF($C355="OK",_xlfn.NUMBERVALUE(Plantilla!AS366),"")</f>
        <v/>
      </c>
      <c r="AV355" s="6" t="str">
        <f>IF($C355="OK",_xlfn.NUMBERVALUE(Plantilla!AT366),"")</f>
        <v/>
      </c>
      <c r="AW355" s="4" t="str">
        <f>IF($C355="OK",_xlfn.NUMBERVALUE(Plantilla!AU366),"")</f>
        <v/>
      </c>
      <c r="AX355" s="6" t="str">
        <f>IF($C355="OK",_xlfn.NUMBERVALUE(Plantilla!AV366),"")</f>
        <v/>
      </c>
      <c r="AY355" s="4" t="str">
        <f>IF($C355="OK",_xlfn.NUMBERVALUE(Plantilla!AW366),"")</f>
        <v/>
      </c>
      <c r="AZ355" s="6" t="str">
        <f>IF($C355="OK",_xlfn.NUMBERVALUE(Plantilla!AX366),"")</f>
        <v/>
      </c>
      <c r="BA355" t="str">
        <f>IF($C355="OK",_xlfn.NUMBERVALUE(Plantilla!AY366),"")</f>
        <v/>
      </c>
      <c r="BB355" t="str">
        <f>IF($C355="OK",_xlfn.NUMBERVALUE(Plantilla!AZ366),"")</f>
        <v/>
      </c>
      <c r="BC355" s="4" t="str">
        <f>IF($C355="OK",_xlfn.NUMBERVALUE(Plantilla!BA366),"")</f>
        <v/>
      </c>
      <c r="BD355" s="6" t="str">
        <f>IF($C355="OK",_xlfn.NUMBERVALUE(Plantilla!BB366),"")</f>
        <v/>
      </c>
      <c r="BE355" s="4" t="str">
        <f>IF($C355="OK",_xlfn.NUMBERVALUE(Plantilla!BC366),"")</f>
        <v/>
      </c>
      <c r="BF355" s="6" t="str">
        <f>IF($C355="OK",_xlfn.NUMBERVALUE(Plantilla!BD366),"")</f>
        <v/>
      </c>
      <c r="BG355" s="4" t="str">
        <f>IF($C355="OK",_xlfn.NUMBERVALUE(Plantilla!BE366),"")</f>
        <v/>
      </c>
      <c r="BH355" s="6" t="str">
        <f>IF($C355="OK",_xlfn.NUMBERVALUE(Plantilla!BF366),"")</f>
        <v/>
      </c>
      <c r="BI355" s="110" t="str">
        <f>IF($C355="OK",_xlfn.NUMBERVALUE(Plantilla!BG366),"")</f>
        <v/>
      </c>
      <c r="BJ355" s="6" t="str">
        <f>IF($C355="OK",_xlfn.NUMBERVALUE(Plantilla!BH366),"")</f>
        <v/>
      </c>
      <c r="BK355" s="109" t="str">
        <f>IF($C355="OK",_xlfn.NUMBERVALUE(Plantilla!BI366),"")</f>
        <v/>
      </c>
      <c r="BL355" s="6" t="str">
        <f>IF($C355="OK",
   IF(Plantilla!BJ366&lt;&gt;"",
      TEXT(VLOOKUP(Plantilla!BJ366,'Tablas '!$Z$4:$AA$6,2,FALSE),"#"),
   ""),
"")</f>
        <v/>
      </c>
      <c r="BM355" s="4" t="str">
        <f>IF($C355="OK",_xlfn.NUMBERVALUE(Plantilla!BK366),"")</f>
        <v/>
      </c>
      <c r="BN355" s="4" t="str">
        <f>IF($C355="OK",_xlfn.NUMBERVALUE(Plantilla!BL366),"")</f>
        <v/>
      </c>
      <c r="BO355" s="6" t="str">
        <f>IF($C355="OK",_xlfn.NUMBERVALUE(Plantilla!BM366),"")</f>
        <v/>
      </c>
      <c r="BP355" s="4" t="str">
        <f>IF($C355="OK",_xlfn.NUMBERVALUE(Plantilla!BN366),"")</f>
        <v/>
      </c>
      <c r="BQ355" s="6" t="str">
        <f>IF($C355="OK",_xlfn.NUMBERVALUE(Plantilla!BO366),"")</f>
        <v/>
      </c>
      <c r="BR355" s="4" t="str">
        <f>IF($C355="OK",_xlfn.NUMBERVALUE(Plantilla!BP366),"")</f>
        <v/>
      </c>
      <c r="BS355" s="6" t="str">
        <f>IF($C355="OK",_xlfn.NUMBERVALUE(Plantilla!BQ366),"")</f>
        <v/>
      </c>
      <c r="BT355" s="4" t="str">
        <f>IF($C355="OK",_xlfn.NUMBERVALUE(Plantilla!BR366),"")</f>
        <v/>
      </c>
      <c r="BU355" s="6" t="str">
        <f>IF($C355="OK",_xlfn.NUMBERVALUE(Plantilla!BS366),"")</f>
        <v/>
      </c>
      <c r="BV355" s="6" t="str">
        <f>IF($C355="OK",_xlfn.NUMBERVALUE(Plantilla!BT366),"")</f>
        <v/>
      </c>
      <c r="BW355" s="6" t="str">
        <f>IF($C355="OK",_xlfn.NUMBERVALUE(Plantilla!BU366),"")</f>
        <v/>
      </c>
      <c r="BX355" s="6" t="str">
        <f>IF($C355="OK",_xlfn.NUMBERVALUE(Plantilla!BV366),"")</f>
        <v/>
      </c>
      <c r="BY355" s="6" t="str">
        <f>IF($C355="OK",_xlfn.NUMBERVALUE(Plantilla!BW366),"")</f>
        <v/>
      </c>
      <c r="BZ355" s="6" t="str">
        <f>IF($C355="OK",_xlfn.NUMBERVALUE(Plantilla!BX366),"")</f>
        <v/>
      </c>
      <c r="CA355" s="6" t="str">
        <f>IF($C355="OK",_xlfn.NUMBERVALUE(Plantilla!BY366),"")</f>
        <v/>
      </c>
      <c r="CB355" s="6" t="str">
        <f>IF($C355="OK",_xlfn.NUMBERVALUE(Plantilla!BZ366),"")</f>
        <v/>
      </c>
      <c r="CC355" s="6" t="str">
        <f>IF($C355="OK",_xlfn.NUMBERVALUE(Plantilla!CA366),"")</f>
        <v/>
      </c>
      <c r="CD355" s="6" t="str">
        <f>IF($C355="OK",_xlfn.NUMBERVALUE(Plantilla!CB366),"")</f>
        <v/>
      </c>
      <c r="CE355" s="6" t="str">
        <f>IF($C355="OK",_xlfn.NUMBERVALUE(Plantilla!CC366),"")</f>
        <v/>
      </c>
      <c r="CF355" s="4" t="str">
        <f>IF($C355="OK",_xlfn.NUMBERVALUE(Plantilla!CD366),"")</f>
        <v/>
      </c>
      <c r="CG355" s="6" t="str">
        <f>IF($C355="OK",_xlfn.NUMBERVALUE(Plantilla!CE366),"")</f>
        <v/>
      </c>
      <c r="CH355" s="6" t="str">
        <f>IF($C355="OK",_xlfn.NUMBERVALUE(Plantilla!CF366),"")</f>
        <v/>
      </c>
      <c r="CI355" s="6" t="str">
        <f>IF($C355="OK",_xlfn.NUMBERVALUE(Plantilla!CG366),"")</f>
        <v/>
      </c>
      <c r="CJ355" s="6" t="str">
        <f>IF($C355="OK",_xlfn.NUMBERVALUE(Plantilla!CH366),"")</f>
        <v/>
      </c>
      <c r="CK355" s="6" t="str">
        <f>IF($C355="OK",_xlfn.NUMBERVALUE(Plantilla!CI366),"")</f>
        <v/>
      </c>
      <c r="CL355" s="6" t="str">
        <f>IF($C355="OK",_xlfn.NUMBERVALUE(Plantilla!CJ366),"")</f>
        <v/>
      </c>
      <c r="CM355" t="str">
        <f>IF($C355="OK",TEXT(Plantilla!CK366,"#"),"")</f>
        <v/>
      </c>
      <c r="CN355" s="6" t="str">
        <f>IF($C355="OK",_xlfn.NUMBERVALUE(Plantilla!CL366),"")</f>
        <v/>
      </c>
      <c r="CO355" s="6" t="str">
        <f>IF($C355="OK",_xlfn.NUMBERVALUE(Plantilla!CM366),"")</f>
        <v/>
      </c>
      <c r="CP355" s="110" t="str">
        <f>IF($C355="OK",_xlfn.NUMBERVALUE(Plantilla!CN366),"")</f>
        <v/>
      </c>
      <c r="CQ355" s="6" t="str">
        <f>IF($C355="OK",_xlfn.NUMBERVALUE(Plantilla!CO366),"")</f>
        <v/>
      </c>
      <c r="CR355" s="109" t="str">
        <f>IF($C355="OK",_xlfn.NUMBERVALUE(Plantilla!CP366),"")</f>
        <v/>
      </c>
      <c r="CS355" s="110" t="str">
        <f>IF($C355="OK",_xlfn.NUMBERVALUE(Plantilla!CQ366),"")</f>
        <v/>
      </c>
      <c r="CT355" s="6" t="str">
        <f>IF($C355="OK",_xlfn.NUMBERVALUE(Plantilla!CR366),"")</f>
        <v/>
      </c>
      <c r="CU355" s="109" t="str">
        <f>IF($C355="OK",_xlfn.NUMBERVALUE(Plantilla!CS366),"")</f>
        <v/>
      </c>
      <c r="CV355" s="110" t="str">
        <f>IF($C355="OK",_xlfn.NUMBERVALUE(Plantilla!CT366),"")</f>
        <v/>
      </c>
      <c r="CW355" s="6" t="str">
        <f>IF($C355="OK",_xlfn.NUMBERVALUE(Plantilla!CU366),"")</f>
        <v/>
      </c>
      <c r="CX355" s="82" t="str">
        <f>IF($C355="OK",_xlfn.NUMBERVALUE(Plantilla!CV366),"")</f>
        <v/>
      </c>
      <c r="CY355" s="6" t="str">
        <f>IF($C355="OK",_xlfn.NUMBERVALUE(Plantilla!CW366),"")</f>
        <v/>
      </c>
      <c r="CZ355" s="82" t="str">
        <f>IF($C355="OK",_xlfn.NUMBERVALUE(Plantilla!CX366),"")</f>
        <v/>
      </c>
      <c r="DA355" s="6" t="str">
        <f>IF($C355="OK",_xlfn.NUMBERVALUE(Plantilla!CY366),"")</f>
        <v/>
      </c>
      <c r="DB355" s="109" t="str">
        <f>IF($C355="OK",_xlfn.NUMBERVALUE(Plantilla!CZ366),"")</f>
        <v/>
      </c>
      <c r="DC355" s="6" t="str">
        <f>IF($C355="OK",_xlfn.NUMBERVALUE(Plantilla!DA366),"")</f>
        <v/>
      </c>
      <c r="DD355" s="6" t="str">
        <f>IF($C355="OK",TEXT(Plantilla!DB366,"#"),"")</f>
        <v/>
      </c>
      <c r="DE355" s="6" t="str">
        <f>IF($C355="OK",_xlfn.NUMBERVALUE(Plantilla!DC366),"")</f>
        <v/>
      </c>
      <c r="DF355" s="4" t="str">
        <f>IF($C355="OK",_xlfn.NUMBERVALUE(Plantilla!DD366),"")</f>
        <v/>
      </c>
      <c r="DG355" s="6" t="str">
        <f>IF($C355="OK",_xlfn.NUMBERVALUE(Plantilla!DE366),"")</f>
        <v/>
      </c>
      <c r="DH355" s="6" t="str">
        <f>IF($C355="OK",_xlfn.NUMBERVALUE(Plantilla!DF366),"")</f>
        <v/>
      </c>
      <c r="DI355" s="6" t="str">
        <f>IF($C355="OK",_xlfn.NUMBERVALUE(Plantilla!DG366),"")</f>
        <v/>
      </c>
      <c r="DJ355" s="6" t="str">
        <f>IF($C355="OK",_xlfn.NUMBERVALUE(Plantilla!DH366),"")</f>
        <v/>
      </c>
      <c r="DK355" s="6" t="str">
        <f>IF($C355="OK",_xlfn.NUMBERVALUE(Plantilla!DI366),"")</f>
        <v/>
      </c>
      <c r="DL355" s="6" t="str">
        <f>IF($C355="OK",_xlfn.NUMBERVALUE(Plantilla!DJ366),"")</f>
        <v/>
      </c>
      <c r="DM355" s="6" t="str">
        <f>IF($C355="OK",_xlfn.NUMBERVALUE(Plantilla!DK366),"")</f>
        <v/>
      </c>
      <c r="DN355" s="6" t="str">
        <f>IF($C355="OK",_xlfn.NUMBERVALUE(Plantilla!DL366),"")</f>
        <v/>
      </c>
      <c r="DO355" s="6" t="str">
        <f>IF($C355="OK",_xlfn.NUMBERVALUE(Plantilla!DM366),"")</f>
        <v/>
      </c>
      <c r="DP355" s="6" t="str">
        <f>IF($C355="OK",_xlfn.NUMBERVALUE(Plantilla!DN366),"")</f>
        <v/>
      </c>
      <c r="DQ355" s="6" t="str">
        <f>IF($C355="OK",_xlfn.NUMBERVALUE(Plantilla!DO366),"")</f>
        <v/>
      </c>
      <c r="DR355" s="6" t="str">
        <f>IF($C355="OK",_xlfn.NUMBERVALUE(Plantilla!DP366),"")</f>
        <v/>
      </c>
      <c r="DS355" t="str">
        <f>IF($C355="OK",TEXT(Plantilla!DR366,"#"),"")</f>
        <v/>
      </c>
      <c r="DT355" s="6"/>
    </row>
    <row r="356" spans="1:124" x14ac:dyDescent="0.25">
      <c r="A356" t="str">
        <f>IF(Plantilla!$I$6="¡Perfecto!, Guarda el archivo y adjúntalo a tu interfaz de Nómina Electrónica","OK","Error")</f>
        <v>OK</v>
      </c>
      <c r="B356" t="str">
        <f>IF(Plantilla!$I$6="¡Perfecto!, Guarda el archivo y adjúntalo a tu interfaz de Nómina Electrónica",MID(Plantilla!$D$2,SEARCH("V",Plantilla!$D$2),10),"")</f>
        <v>V2.0</v>
      </c>
      <c r="C356" t="str">
        <f>Plantilla!C367</f>
        <v/>
      </c>
      <c r="D356" t="str">
        <f>IF($C356="OK",Plantilla!B367,"")</f>
        <v/>
      </c>
      <c r="E356" t="str">
        <f>IF($C356="OK",
   VLOOKUP(Plantilla!$E$4,'Tablas '!$AP$4:$AT$6,5,FALSE),
"")</f>
        <v/>
      </c>
      <c r="F356" t="str">
        <f>IF($C356="OK",TEXT(Plantilla!D367,"#"),"")</f>
        <v/>
      </c>
      <c r="G356" t="str">
        <f>IF($C356="OK",
   VLOOKUP(Plantilla!E367,'Tablas '!$B$4:$C$14,2,FALSE),
"")</f>
        <v/>
      </c>
      <c r="H356" t="str">
        <f>IF($C356="OK",TEXT(Plantilla!F367,"#"),"")</f>
        <v/>
      </c>
      <c r="I356" t="str">
        <f>IF($C356="OK",TEXT(Plantilla!G367,"#"),"")</f>
        <v/>
      </c>
      <c r="J356" t="str">
        <f>IF($C356="OK",TEXT(Plantilla!H367,"#"),"")</f>
        <v/>
      </c>
      <c r="K356" t="str">
        <f>IF($C356="OK",TEXT(Plantilla!I367,"#"),"")</f>
        <v/>
      </c>
      <c r="L356" t="str">
        <f>IF($C356="OK",TEXT(Plantilla!J367,"#"),"")</f>
        <v/>
      </c>
      <c r="M356" t="str">
        <f>IF($C356="OK",TEXT(Plantilla!K367,"#"),"")</f>
        <v/>
      </c>
      <c r="N356" t="str">
        <f>IF($C356="OK",
   CONCATENATE(YEAR(Plantilla!L367),"-",TEXT(MONTH(Plantilla!L367),"00"),"-",TEXT(DAY(Plantilla!L367),"00")),
"")</f>
        <v/>
      </c>
      <c r="O356" t="str">
        <f>IF($C356="OK",_xlfn.NUMBERVALUE(Plantilla!M367),"")</f>
        <v/>
      </c>
      <c r="P356" t="str">
        <f>IF($C356="OK",
   IF(Plantilla!N367&lt;&gt;"",
      CONCATENATE(YEAR(Plantilla!N367),"-",TEXT(MONTH(Plantilla!N367),"00"),"-",TEXT(DAY(Plantilla!N367),"00")),
   ""),
"")</f>
        <v/>
      </c>
      <c r="Q356" t="str">
        <f>IF($C356="OK",
   VLOOKUP(Plantilla!O367,'Tablas '!$E$4:$F$19,2,FALSE),
"")</f>
        <v/>
      </c>
      <c r="R356" t="str">
        <f>IF($C356="OK",
   VLOOKUP(Plantilla!P367,'Tablas '!$H$4:$I$5,2,FALSE),
"")</f>
        <v/>
      </c>
      <c r="S356" t="str">
        <f>IF($C356="OK",
   VLOOKUP(Plantilla!Q367,'Tablas '!$K$4:$L$8,2,FALSE),
"")</f>
        <v/>
      </c>
      <c r="T356" t="str">
        <f>IF($C356="OK",
   VLOOKUP(Plantilla!R367,'Tablas '!$AE$4:$AF$6,2,FALSE),
"")</f>
        <v/>
      </c>
      <c r="U356" t="str">
        <f>IF($C356="OK",
   VLOOKUP(Plantilla!S367,'Tablas '!$AE$4:$AF$6,2,FALSE),
"")</f>
        <v/>
      </c>
      <c r="V356" t="str">
        <f>IF($C356="OK",TEXT(Plantilla!T367,"#"),"")</f>
        <v/>
      </c>
      <c r="W356" s="84" t="str">
        <f>IF($C356="OK",
   VLOOKUP(Plantilla!U367,'Tablas '!$AM$4:$AN$1126,2,FALSE),
"")</f>
        <v/>
      </c>
      <c r="X356" t="str">
        <f>IF($C356="OK",TEXT(Plantilla!V367,"#"),"")</f>
        <v/>
      </c>
      <c r="Y356" t="str">
        <f>IF($C356="OK",
   CONCATENATE(YEAR(Plantilla!W367),"-",TEXT(MONTH(Plantilla!W367),"00"),"-",TEXT(DAY(Plantilla!W367),"00")),
"")</f>
        <v/>
      </c>
      <c r="Z356" t="str">
        <f>IF($C356="OK",
   CONCATENATE(YEAR(Plantilla!X367),"-",TEXT(MONTH(Plantilla!X367),"00"),"-",TEXT(DAY(Plantilla!X367),"00")),
"")</f>
        <v/>
      </c>
      <c r="AA356" t="str">
        <f>IF($C356="OK",
   TEXT(VLOOKUP(Plantilla!Y367,'Tablas '!$Q$4:$R$9,2,FALSE),"#"),
"")</f>
        <v/>
      </c>
      <c r="AB356" t="str">
        <f>IF($C356="OK",
   CONCATENATE(YEAR(Plantilla!Z367),"-",TEXT(MONTH(Plantilla!Z367),"00"),"-",TEXT(DAY(Plantilla!Z367),"00")),
"")</f>
        <v/>
      </c>
      <c r="AC356" t="str">
        <f>IF($C356="OK",
   TEXT(VLOOKUP(Plantilla!AA367,'Tablas '!$T$4:$U$13,2,FALSE),"#"),
"")</f>
        <v/>
      </c>
      <c r="AD356" t="str">
        <f>IF($C356="OK",TEXT(Plantilla!AB367,"#"),"")</f>
        <v/>
      </c>
      <c r="AE356" t="str">
        <f>IF($C356="OK",
   IF(Plantilla!AC367&lt;&gt;"",
      TEXT(VLOOKUP(Plantilla!AC367,'Tablas '!$W$4:$X$7,2,FALSE),"#"),
   ""),
"")</f>
        <v/>
      </c>
      <c r="AF356" t="str">
        <f>IF($C356="OK",TEXT(Plantilla!AD367,"#"),"")</f>
        <v/>
      </c>
      <c r="AG356" s="6" t="str">
        <f>IF($C356="OK",_xlfn.NUMBERVALUE(Plantilla!AE367),"")</f>
        <v/>
      </c>
      <c r="AH356" s="4" t="str">
        <f>IF($C356="OK",_xlfn.NUMBERVALUE(Plantilla!AF367),"")</f>
        <v/>
      </c>
      <c r="AI356" s="6" t="str">
        <f>IF($C356="OK",_xlfn.NUMBERVALUE(Plantilla!AG367),"")</f>
        <v/>
      </c>
      <c r="AJ356" s="6" t="str">
        <f>IF($C356="OK",_xlfn.NUMBERVALUE(Plantilla!AH367),"")</f>
        <v/>
      </c>
      <c r="AK356" s="6" t="str">
        <f>IF($C356="OK",_xlfn.NUMBERVALUE(Plantilla!AI367),"")</f>
        <v/>
      </c>
      <c r="AL356" s="6" t="str">
        <f>IF($C356="OK",_xlfn.NUMBERVALUE(Plantilla!AJ367),"")</f>
        <v/>
      </c>
      <c r="AM356" s="4" t="str">
        <f>IF($C356="OK",_xlfn.NUMBERVALUE(Plantilla!AK367),"")</f>
        <v/>
      </c>
      <c r="AN356" s="6" t="str">
        <f>IF($C356="OK",_xlfn.NUMBERVALUE(Plantilla!AL367),"")</f>
        <v/>
      </c>
      <c r="AO356" s="4" t="str">
        <f>IF($C356="OK",_xlfn.NUMBERVALUE(Plantilla!AM367),"")</f>
        <v/>
      </c>
      <c r="AP356" s="6" t="str">
        <f>IF($C356="OK",_xlfn.NUMBERVALUE(Plantilla!AN367),"")</f>
        <v/>
      </c>
      <c r="AQ356" s="4" t="str">
        <f>IF($C356="OK",_xlfn.NUMBERVALUE(Plantilla!AO367),"")</f>
        <v/>
      </c>
      <c r="AR356" s="6" t="str">
        <f>IF($C356="OK",_xlfn.NUMBERVALUE(Plantilla!AP367),"")</f>
        <v/>
      </c>
      <c r="AS356" s="4" t="str">
        <f>IF($C356="OK",_xlfn.NUMBERVALUE(Plantilla!AQ367),"")</f>
        <v/>
      </c>
      <c r="AT356" s="6" t="str">
        <f>IF($C356="OK",_xlfn.NUMBERVALUE(Plantilla!AR367),"")</f>
        <v/>
      </c>
      <c r="AU356" s="4" t="str">
        <f>IF($C356="OK",_xlfn.NUMBERVALUE(Plantilla!AS367),"")</f>
        <v/>
      </c>
      <c r="AV356" s="6" t="str">
        <f>IF($C356="OK",_xlfn.NUMBERVALUE(Plantilla!AT367),"")</f>
        <v/>
      </c>
      <c r="AW356" s="4" t="str">
        <f>IF($C356="OK",_xlfn.NUMBERVALUE(Plantilla!AU367),"")</f>
        <v/>
      </c>
      <c r="AX356" s="6" t="str">
        <f>IF($C356="OK",_xlfn.NUMBERVALUE(Plantilla!AV367),"")</f>
        <v/>
      </c>
      <c r="AY356" s="4" t="str">
        <f>IF($C356="OK",_xlfn.NUMBERVALUE(Plantilla!AW367),"")</f>
        <v/>
      </c>
      <c r="AZ356" s="6" t="str">
        <f>IF($C356="OK",_xlfn.NUMBERVALUE(Plantilla!AX367),"")</f>
        <v/>
      </c>
      <c r="BA356" t="str">
        <f>IF($C356="OK",_xlfn.NUMBERVALUE(Plantilla!AY367),"")</f>
        <v/>
      </c>
      <c r="BB356" t="str">
        <f>IF($C356="OK",_xlfn.NUMBERVALUE(Plantilla!AZ367),"")</f>
        <v/>
      </c>
      <c r="BC356" s="4" t="str">
        <f>IF($C356="OK",_xlfn.NUMBERVALUE(Plantilla!BA367),"")</f>
        <v/>
      </c>
      <c r="BD356" s="6" t="str">
        <f>IF($C356="OK",_xlfn.NUMBERVALUE(Plantilla!BB367),"")</f>
        <v/>
      </c>
      <c r="BE356" s="4" t="str">
        <f>IF($C356="OK",_xlfn.NUMBERVALUE(Plantilla!BC367),"")</f>
        <v/>
      </c>
      <c r="BF356" s="6" t="str">
        <f>IF($C356="OK",_xlfn.NUMBERVALUE(Plantilla!BD367),"")</f>
        <v/>
      </c>
      <c r="BG356" s="4" t="str">
        <f>IF($C356="OK",_xlfn.NUMBERVALUE(Plantilla!BE367),"")</f>
        <v/>
      </c>
      <c r="BH356" s="6" t="str">
        <f>IF($C356="OK",_xlfn.NUMBERVALUE(Plantilla!BF367),"")</f>
        <v/>
      </c>
      <c r="BI356" s="110" t="str">
        <f>IF($C356="OK",_xlfn.NUMBERVALUE(Plantilla!BG367),"")</f>
        <v/>
      </c>
      <c r="BJ356" s="6" t="str">
        <f>IF($C356="OK",_xlfn.NUMBERVALUE(Plantilla!BH367),"")</f>
        <v/>
      </c>
      <c r="BK356" s="109" t="str">
        <f>IF($C356="OK",_xlfn.NUMBERVALUE(Plantilla!BI367),"")</f>
        <v/>
      </c>
      <c r="BL356" s="6" t="str">
        <f>IF($C356="OK",
   IF(Plantilla!BJ367&lt;&gt;"",
      TEXT(VLOOKUP(Plantilla!BJ367,'Tablas '!$Z$4:$AA$6,2,FALSE),"#"),
   ""),
"")</f>
        <v/>
      </c>
      <c r="BM356" s="4" t="str">
        <f>IF($C356="OK",_xlfn.NUMBERVALUE(Plantilla!BK367),"")</f>
        <v/>
      </c>
      <c r="BN356" s="4" t="str">
        <f>IF($C356="OK",_xlfn.NUMBERVALUE(Plantilla!BL367),"")</f>
        <v/>
      </c>
      <c r="BO356" s="6" t="str">
        <f>IF($C356="OK",_xlfn.NUMBERVALUE(Plantilla!BM367),"")</f>
        <v/>
      </c>
      <c r="BP356" s="4" t="str">
        <f>IF($C356="OK",_xlfn.NUMBERVALUE(Plantilla!BN367),"")</f>
        <v/>
      </c>
      <c r="BQ356" s="6" t="str">
        <f>IF($C356="OK",_xlfn.NUMBERVALUE(Plantilla!BO367),"")</f>
        <v/>
      </c>
      <c r="BR356" s="4" t="str">
        <f>IF($C356="OK",_xlfn.NUMBERVALUE(Plantilla!BP367),"")</f>
        <v/>
      </c>
      <c r="BS356" s="6" t="str">
        <f>IF($C356="OK",_xlfn.NUMBERVALUE(Plantilla!BQ367),"")</f>
        <v/>
      </c>
      <c r="BT356" s="4" t="str">
        <f>IF($C356="OK",_xlfn.NUMBERVALUE(Plantilla!BR367),"")</f>
        <v/>
      </c>
      <c r="BU356" s="6" t="str">
        <f>IF($C356="OK",_xlfn.NUMBERVALUE(Plantilla!BS367),"")</f>
        <v/>
      </c>
      <c r="BV356" s="6" t="str">
        <f>IF($C356="OK",_xlfn.NUMBERVALUE(Plantilla!BT367),"")</f>
        <v/>
      </c>
      <c r="BW356" s="6" t="str">
        <f>IF($C356="OK",_xlfn.NUMBERVALUE(Plantilla!BU367),"")</f>
        <v/>
      </c>
      <c r="BX356" s="6" t="str">
        <f>IF($C356="OK",_xlfn.NUMBERVALUE(Plantilla!BV367),"")</f>
        <v/>
      </c>
      <c r="BY356" s="6" t="str">
        <f>IF($C356="OK",_xlfn.NUMBERVALUE(Plantilla!BW367),"")</f>
        <v/>
      </c>
      <c r="BZ356" s="6" t="str">
        <f>IF($C356="OK",_xlfn.NUMBERVALUE(Plantilla!BX367),"")</f>
        <v/>
      </c>
      <c r="CA356" s="6" t="str">
        <f>IF($C356="OK",_xlfn.NUMBERVALUE(Plantilla!BY367),"")</f>
        <v/>
      </c>
      <c r="CB356" s="6" t="str">
        <f>IF($C356="OK",_xlfn.NUMBERVALUE(Plantilla!BZ367),"")</f>
        <v/>
      </c>
      <c r="CC356" s="6" t="str">
        <f>IF($C356="OK",_xlfn.NUMBERVALUE(Plantilla!CA367),"")</f>
        <v/>
      </c>
      <c r="CD356" s="6" t="str">
        <f>IF($C356="OK",_xlfn.NUMBERVALUE(Plantilla!CB367),"")</f>
        <v/>
      </c>
      <c r="CE356" s="6" t="str">
        <f>IF($C356="OK",_xlfn.NUMBERVALUE(Plantilla!CC367),"")</f>
        <v/>
      </c>
      <c r="CF356" s="4" t="str">
        <f>IF($C356="OK",_xlfn.NUMBERVALUE(Plantilla!CD367),"")</f>
        <v/>
      </c>
      <c r="CG356" s="6" t="str">
        <f>IF($C356="OK",_xlfn.NUMBERVALUE(Plantilla!CE367),"")</f>
        <v/>
      </c>
      <c r="CH356" s="6" t="str">
        <f>IF($C356="OK",_xlfn.NUMBERVALUE(Plantilla!CF367),"")</f>
        <v/>
      </c>
      <c r="CI356" s="6" t="str">
        <f>IF($C356="OK",_xlfn.NUMBERVALUE(Plantilla!CG367),"")</f>
        <v/>
      </c>
      <c r="CJ356" s="6" t="str">
        <f>IF($C356="OK",_xlfn.NUMBERVALUE(Plantilla!CH367),"")</f>
        <v/>
      </c>
      <c r="CK356" s="6" t="str">
        <f>IF($C356="OK",_xlfn.NUMBERVALUE(Plantilla!CI367),"")</f>
        <v/>
      </c>
      <c r="CL356" s="6" t="str">
        <f>IF($C356="OK",_xlfn.NUMBERVALUE(Plantilla!CJ367),"")</f>
        <v/>
      </c>
      <c r="CM356" t="str">
        <f>IF($C356="OK",TEXT(Plantilla!CK367,"#"),"")</f>
        <v/>
      </c>
      <c r="CN356" s="6" t="str">
        <f>IF($C356="OK",_xlfn.NUMBERVALUE(Plantilla!CL367),"")</f>
        <v/>
      </c>
      <c r="CO356" s="6" t="str">
        <f>IF($C356="OK",_xlfn.NUMBERVALUE(Plantilla!CM367),"")</f>
        <v/>
      </c>
      <c r="CP356" s="110" t="str">
        <f>IF($C356="OK",_xlfn.NUMBERVALUE(Plantilla!CN367),"")</f>
        <v/>
      </c>
      <c r="CQ356" s="6" t="str">
        <f>IF($C356="OK",_xlfn.NUMBERVALUE(Plantilla!CO367),"")</f>
        <v/>
      </c>
      <c r="CR356" s="109" t="str">
        <f>IF($C356="OK",_xlfn.NUMBERVALUE(Plantilla!CP367),"")</f>
        <v/>
      </c>
      <c r="CS356" s="110" t="str">
        <f>IF($C356="OK",_xlfn.NUMBERVALUE(Plantilla!CQ367),"")</f>
        <v/>
      </c>
      <c r="CT356" s="6" t="str">
        <f>IF($C356="OK",_xlfn.NUMBERVALUE(Plantilla!CR367),"")</f>
        <v/>
      </c>
      <c r="CU356" s="109" t="str">
        <f>IF($C356="OK",_xlfn.NUMBERVALUE(Plantilla!CS367),"")</f>
        <v/>
      </c>
      <c r="CV356" s="110" t="str">
        <f>IF($C356="OK",_xlfn.NUMBERVALUE(Plantilla!CT367),"")</f>
        <v/>
      </c>
      <c r="CW356" s="6" t="str">
        <f>IF($C356="OK",_xlfn.NUMBERVALUE(Plantilla!CU367),"")</f>
        <v/>
      </c>
      <c r="CX356" s="82" t="str">
        <f>IF($C356="OK",_xlfn.NUMBERVALUE(Plantilla!CV367),"")</f>
        <v/>
      </c>
      <c r="CY356" s="6" t="str">
        <f>IF($C356="OK",_xlfn.NUMBERVALUE(Plantilla!CW367),"")</f>
        <v/>
      </c>
      <c r="CZ356" s="82" t="str">
        <f>IF($C356="OK",_xlfn.NUMBERVALUE(Plantilla!CX367),"")</f>
        <v/>
      </c>
      <c r="DA356" s="6" t="str">
        <f>IF($C356="OK",_xlfn.NUMBERVALUE(Plantilla!CY367),"")</f>
        <v/>
      </c>
      <c r="DB356" s="109" t="str">
        <f>IF($C356="OK",_xlfn.NUMBERVALUE(Plantilla!CZ367),"")</f>
        <v/>
      </c>
      <c r="DC356" s="6" t="str">
        <f>IF($C356="OK",_xlfn.NUMBERVALUE(Plantilla!DA367),"")</f>
        <v/>
      </c>
      <c r="DD356" s="6" t="str">
        <f>IF($C356="OK",TEXT(Plantilla!DB367,"#"),"")</f>
        <v/>
      </c>
      <c r="DE356" s="6" t="str">
        <f>IF($C356="OK",_xlfn.NUMBERVALUE(Plantilla!DC367),"")</f>
        <v/>
      </c>
      <c r="DF356" s="4" t="str">
        <f>IF($C356="OK",_xlfn.NUMBERVALUE(Plantilla!DD367),"")</f>
        <v/>
      </c>
      <c r="DG356" s="6" t="str">
        <f>IF($C356="OK",_xlfn.NUMBERVALUE(Plantilla!DE367),"")</f>
        <v/>
      </c>
      <c r="DH356" s="6" t="str">
        <f>IF($C356="OK",_xlfn.NUMBERVALUE(Plantilla!DF367),"")</f>
        <v/>
      </c>
      <c r="DI356" s="6" t="str">
        <f>IF($C356="OK",_xlfn.NUMBERVALUE(Plantilla!DG367),"")</f>
        <v/>
      </c>
      <c r="DJ356" s="6" t="str">
        <f>IF($C356="OK",_xlfn.NUMBERVALUE(Plantilla!DH367),"")</f>
        <v/>
      </c>
      <c r="DK356" s="6" t="str">
        <f>IF($C356="OK",_xlfn.NUMBERVALUE(Plantilla!DI367),"")</f>
        <v/>
      </c>
      <c r="DL356" s="6" t="str">
        <f>IF($C356="OK",_xlfn.NUMBERVALUE(Plantilla!DJ367),"")</f>
        <v/>
      </c>
      <c r="DM356" s="6" t="str">
        <f>IF($C356="OK",_xlfn.NUMBERVALUE(Plantilla!DK367),"")</f>
        <v/>
      </c>
      <c r="DN356" s="6" t="str">
        <f>IF($C356="OK",_xlfn.NUMBERVALUE(Plantilla!DL367),"")</f>
        <v/>
      </c>
      <c r="DO356" s="6" t="str">
        <f>IF($C356="OK",_xlfn.NUMBERVALUE(Plantilla!DM367),"")</f>
        <v/>
      </c>
      <c r="DP356" s="6" t="str">
        <f>IF($C356="OK",_xlfn.NUMBERVALUE(Plantilla!DN367),"")</f>
        <v/>
      </c>
      <c r="DQ356" s="6" t="str">
        <f>IF($C356="OK",_xlfn.NUMBERVALUE(Plantilla!DO367),"")</f>
        <v/>
      </c>
      <c r="DR356" s="6" t="str">
        <f>IF($C356="OK",_xlfn.NUMBERVALUE(Plantilla!DP367),"")</f>
        <v/>
      </c>
      <c r="DS356" t="str">
        <f>IF($C356="OK",TEXT(Plantilla!DR367,"#"),"")</f>
        <v/>
      </c>
      <c r="DT356" s="6"/>
    </row>
    <row r="357" spans="1:124" x14ac:dyDescent="0.25">
      <c r="A357" t="str">
        <f>IF(Plantilla!$I$6="¡Perfecto!, Guarda el archivo y adjúntalo a tu interfaz de Nómina Electrónica","OK","Error")</f>
        <v>OK</v>
      </c>
      <c r="B357" t="str">
        <f>IF(Plantilla!$I$6="¡Perfecto!, Guarda el archivo y adjúntalo a tu interfaz de Nómina Electrónica",MID(Plantilla!$D$2,SEARCH("V",Plantilla!$D$2),10),"")</f>
        <v>V2.0</v>
      </c>
      <c r="C357" t="str">
        <f>Plantilla!C368</f>
        <v/>
      </c>
      <c r="D357" t="str">
        <f>IF($C357="OK",Plantilla!B368,"")</f>
        <v/>
      </c>
      <c r="E357" t="str">
        <f>IF($C357="OK",
   VLOOKUP(Plantilla!$E$4,'Tablas '!$AP$4:$AT$6,5,FALSE),
"")</f>
        <v/>
      </c>
      <c r="F357" t="str">
        <f>IF($C357="OK",TEXT(Plantilla!D368,"#"),"")</f>
        <v/>
      </c>
      <c r="G357" t="str">
        <f>IF($C357="OK",
   VLOOKUP(Plantilla!E368,'Tablas '!$B$4:$C$14,2,FALSE),
"")</f>
        <v/>
      </c>
      <c r="H357" t="str">
        <f>IF($C357="OK",TEXT(Plantilla!F368,"#"),"")</f>
        <v/>
      </c>
      <c r="I357" t="str">
        <f>IF($C357="OK",TEXT(Plantilla!G368,"#"),"")</f>
        <v/>
      </c>
      <c r="J357" t="str">
        <f>IF($C357="OK",TEXT(Plantilla!H368,"#"),"")</f>
        <v/>
      </c>
      <c r="K357" t="str">
        <f>IF($C357="OK",TEXT(Plantilla!I368,"#"),"")</f>
        <v/>
      </c>
      <c r="L357" t="str">
        <f>IF($C357="OK",TEXT(Plantilla!J368,"#"),"")</f>
        <v/>
      </c>
      <c r="M357" t="str">
        <f>IF($C357="OK",TEXT(Plantilla!K368,"#"),"")</f>
        <v/>
      </c>
      <c r="N357" t="str">
        <f>IF($C357="OK",
   CONCATENATE(YEAR(Plantilla!L368),"-",TEXT(MONTH(Plantilla!L368),"00"),"-",TEXT(DAY(Plantilla!L368),"00")),
"")</f>
        <v/>
      </c>
      <c r="O357" t="str">
        <f>IF($C357="OK",_xlfn.NUMBERVALUE(Plantilla!M368),"")</f>
        <v/>
      </c>
      <c r="P357" t="str">
        <f>IF($C357="OK",
   IF(Plantilla!N368&lt;&gt;"",
      CONCATENATE(YEAR(Plantilla!N368),"-",TEXT(MONTH(Plantilla!N368),"00"),"-",TEXT(DAY(Plantilla!N368),"00")),
   ""),
"")</f>
        <v/>
      </c>
      <c r="Q357" t="str">
        <f>IF($C357="OK",
   VLOOKUP(Plantilla!O368,'Tablas '!$E$4:$F$19,2,FALSE),
"")</f>
        <v/>
      </c>
      <c r="R357" t="str">
        <f>IF($C357="OK",
   VLOOKUP(Plantilla!P368,'Tablas '!$H$4:$I$5,2,FALSE),
"")</f>
        <v/>
      </c>
      <c r="S357" t="str">
        <f>IF($C357="OK",
   VLOOKUP(Plantilla!Q368,'Tablas '!$K$4:$L$8,2,FALSE),
"")</f>
        <v/>
      </c>
      <c r="T357" t="str">
        <f>IF($C357="OK",
   VLOOKUP(Plantilla!R368,'Tablas '!$AE$4:$AF$6,2,FALSE),
"")</f>
        <v/>
      </c>
      <c r="U357" t="str">
        <f>IF($C357="OK",
   VLOOKUP(Plantilla!S368,'Tablas '!$AE$4:$AF$6,2,FALSE),
"")</f>
        <v/>
      </c>
      <c r="V357" t="str">
        <f>IF($C357="OK",TEXT(Plantilla!T368,"#"),"")</f>
        <v/>
      </c>
      <c r="W357" s="84" t="str">
        <f>IF($C357="OK",
   VLOOKUP(Plantilla!U368,'Tablas '!$AM$4:$AN$1126,2,FALSE),
"")</f>
        <v/>
      </c>
      <c r="X357" t="str">
        <f>IF($C357="OK",TEXT(Plantilla!V368,"#"),"")</f>
        <v/>
      </c>
      <c r="Y357" t="str">
        <f>IF($C357="OK",
   CONCATENATE(YEAR(Plantilla!W368),"-",TEXT(MONTH(Plantilla!W368),"00"),"-",TEXT(DAY(Plantilla!W368),"00")),
"")</f>
        <v/>
      </c>
      <c r="Z357" t="str">
        <f>IF($C357="OK",
   CONCATENATE(YEAR(Plantilla!X368),"-",TEXT(MONTH(Plantilla!X368),"00"),"-",TEXT(DAY(Plantilla!X368),"00")),
"")</f>
        <v/>
      </c>
      <c r="AA357" t="str">
        <f>IF($C357="OK",
   TEXT(VLOOKUP(Plantilla!Y368,'Tablas '!$Q$4:$R$9,2,FALSE),"#"),
"")</f>
        <v/>
      </c>
      <c r="AB357" t="str">
        <f>IF($C357="OK",
   CONCATENATE(YEAR(Plantilla!Z368),"-",TEXT(MONTH(Plantilla!Z368),"00"),"-",TEXT(DAY(Plantilla!Z368),"00")),
"")</f>
        <v/>
      </c>
      <c r="AC357" t="str">
        <f>IF($C357="OK",
   TEXT(VLOOKUP(Plantilla!AA368,'Tablas '!$T$4:$U$13,2,FALSE),"#"),
"")</f>
        <v/>
      </c>
      <c r="AD357" t="str">
        <f>IF($C357="OK",TEXT(Plantilla!AB368,"#"),"")</f>
        <v/>
      </c>
      <c r="AE357" t="str">
        <f>IF($C357="OK",
   IF(Plantilla!AC368&lt;&gt;"",
      TEXT(VLOOKUP(Plantilla!AC368,'Tablas '!$W$4:$X$7,2,FALSE),"#"),
   ""),
"")</f>
        <v/>
      </c>
      <c r="AF357" t="str">
        <f>IF($C357="OK",TEXT(Plantilla!AD368,"#"),"")</f>
        <v/>
      </c>
      <c r="AG357" s="6" t="str">
        <f>IF($C357="OK",_xlfn.NUMBERVALUE(Plantilla!AE368),"")</f>
        <v/>
      </c>
      <c r="AH357" s="4" t="str">
        <f>IF($C357="OK",_xlfn.NUMBERVALUE(Plantilla!AF368),"")</f>
        <v/>
      </c>
      <c r="AI357" s="6" t="str">
        <f>IF($C357="OK",_xlfn.NUMBERVALUE(Plantilla!AG368),"")</f>
        <v/>
      </c>
      <c r="AJ357" s="6" t="str">
        <f>IF($C357="OK",_xlfn.NUMBERVALUE(Plantilla!AH368),"")</f>
        <v/>
      </c>
      <c r="AK357" s="6" t="str">
        <f>IF($C357="OK",_xlfn.NUMBERVALUE(Plantilla!AI368),"")</f>
        <v/>
      </c>
      <c r="AL357" s="6" t="str">
        <f>IF($C357="OK",_xlfn.NUMBERVALUE(Plantilla!AJ368),"")</f>
        <v/>
      </c>
      <c r="AM357" s="4" t="str">
        <f>IF($C357="OK",_xlfn.NUMBERVALUE(Plantilla!AK368),"")</f>
        <v/>
      </c>
      <c r="AN357" s="6" t="str">
        <f>IF($C357="OK",_xlfn.NUMBERVALUE(Plantilla!AL368),"")</f>
        <v/>
      </c>
      <c r="AO357" s="4" t="str">
        <f>IF($C357="OK",_xlfn.NUMBERVALUE(Plantilla!AM368),"")</f>
        <v/>
      </c>
      <c r="AP357" s="6" t="str">
        <f>IF($C357="OK",_xlfn.NUMBERVALUE(Plantilla!AN368),"")</f>
        <v/>
      </c>
      <c r="AQ357" s="4" t="str">
        <f>IF($C357="OK",_xlfn.NUMBERVALUE(Plantilla!AO368),"")</f>
        <v/>
      </c>
      <c r="AR357" s="6" t="str">
        <f>IF($C357="OK",_xlfn.NUMBERVALUE(Plantilla!AP368),"")</f>
        <v/>
      </c>
      <c r="AS357" s="4" t="str">
        <f>IF($C357="OK",_xlfn.NUMBERVALUE(Plantilla!AQ368),"")</f>
        <v/>
      </c>
      <c r="AT357" s="6" t="str">
        <f>IF($C357="OK",_xlfn.NUMBERVALUE(Plantilla!AR368),"")</f>
        <v/>
      </c>
      <c r="AU357" s="4" t="str">
        <f>IF($C357="OK",_xlfn.NUMBERVALUE(Plantilla!AS368),"")</f>
        <v/>
      </c>
      <c r="AV357" s="6" t="str">
        <f>IF($C357="OK",_xlfn.NUMBERVALUE(Plantilla!AT368),"")</f>
        <v/>
      </c>
      <c r="AW357" s="4" t="str">
        <f>IF($C357="OK",_xlfn.NUMBERVALUE(Plantilla!AU368),"")</f>
        <v/>
      </c>
      <c r="AX357" s="6" t="str">
        <f>IF($C357="OK",_xlfn.NUMBERVALUE(Plantilla!AV368),"")</f>
        <v/>
      </c>
      <c r="AY357" s="4" t="str">
        <f>IF($C357="OK",_xlfn.NUMBERVALUE(Plantilla!AW368),"")</f>
        <v/>
      </c>
      <c r="AZ357" s="6" t="str">
        <f>IF($C357="OK",_xlfn.NUMBERVALUE(Plantilla!AX368),"")</f>
        <v/>
      </c>
      <c r="BA357" t="str">
        <f>IF($C357="OK",_xlfn.NUMBERVALUE(Plantilla!AY368),"")</f>
        <v/>
      </c>
      <c r="BB357" t="str">
        <f>IF($C357="OK",_xlfn.NUMBERVALUE(Plantilla!AZ368),"")</f>
        <v/>
      </c>
      <c r="BC357" s="4" t="str">
        <f>IF($C357="OK",_xlfn.NUMBERVALUE(Plantilla!BA368),"")</f>
        <v/>
      </c>
      <c r="BD357" s="6" t="str">
        <f>IF($C357="OK",_xlfn.NUMBERVALUE(Plantilla!BB368),"")</f>
        <v/>
      </c>
      <c r="BE357" s="4" t="str">
        <f>IF($C357="OK",_xlfn.NUMBERVALUE(Plantilla!BC368),"")</f>
        <v/>
      </c>
      <c r="BF357" s="6" t="str">
        <f>IF($C357="OK",_xlfn.NUMBERVALUE(Plantilla!BD368),"")</f>
        <v/>
      </c>
      <c r="BG357" s="4" t="str">
        <f>IF($C357="OK",_xlfn.NUMBERVALUE(Plantilla!BE368),"")</f>
        <v/>
      </c>
      <c r="BH357" s="6" t="str">
        <f>IF($C357="OK",_xlfn.NUMBERVALUE(Plantilla!BF368),"")</f>
        <v/>
      </c>
      <c r="BI357" s="110" t="str">
        <f>IF($C357="OK",_xlfn.NUMBERVALUE(Plantilla!BG368),"")</f>
        <v/>
      </c>
      <c r="BJ357" s="6" t="str">
        <f>IF($C357="OK",_xlfn.NUMBERVALUE(Plantilla!BH368),"")</f>
        <v/>
      </c>
      <c r="BK357" s="109" t="str">
        <f>IF($C357="OK",_xlfn.NUMBERVALUE(Plantilla!BI368),"")</f>
        <v/>
      </c>
      <c r="BL357" s="6" t="str">
        <f>IF($C357="OK",
   IF(Plantilla!BJ368&lt;&gt;"",
      TEXT(VLOOKUP(Plantilla!BJ368,'Tablas '!$Z$4:$AA$6,2,FALSE),"#"),
   ""),
"")</f>
        <v/>
      </c>
      <c r="BM357" s="4" t="str">
        <f>IF($C357="OK",_xlfn.NUMBERVALUE(Plantilla!BK368),"")</f>
        <v/>
      </c>
      <c r="BN357" s="4" t="str">
        <f>IF($C357="OK",_xlfn.NUMBERVALUE(Plantilla!BL368),"")</f>
        <v/>
      </c>
      <c r="BO357" s="6" t="str">
        <f>IF($C357="OK",_xlfn.NUMBERVALUE(Plantilla!BM368),"")</f>
        <v/>
      </c>
      <c r="BP357" s="4" t="str">
        <f>IF($C357="OK",_xlfn.NUMBERVALUE(Plantilla!BN368),"")</f>
        <v/>
      </c>
      <c r="BQ357" s="6" t="str">
        <f>IF($C357="OK",_xlfn.NUMBERVALUE(Plantilla!BO368),"")</f>
        <v/>
      </c>
      <c r="BR357" s="4" t="str">
        <f>IF($C357="OK",_xlfn.NUMBERVALUE(Plantilla!BP368),"")</f>
        <v/>
      </c>
      <c r="BS357" s="6" t="str">
        <f>IF($C357="OK",_xlfn.NUMBERVALUE(Plantilla!BQ368),"")</f>
        <v/>
      </c>
      <c r="BT357" s="4" t="str">
        <f>IF($C357="OK",_xlfn.NUMBERVALUE(Plantilla!BR368),"")</f>
        <v/>
      </c>
      <c r="BU357" s="6" t="str">
        <f>IF($C357="OK",_xlfn.NUMBERVALUE(Plantilla!BS368),"")</f>
        <v/>
      </c>
      <c r="BV357" s="6" t="str">
        <f>IF($C357="OK",_xlfn.NUMBERVALUE(Plantilla!BT368),"")</f>
        <v/>
      </c>
      <c r="BW357" s="6" t="str">
        <f>IF($C357="OK",_xlfn.NUMBERVALUE(Plantilla!BU368),"")</f>
        <v/>
      </c>
      <c r="BX357" s="6" t="str">
        <f>IF($C357="OK",_xlfn.NUMBERVALUE(Plantilla!BV368),"")</f>
        <v/>
      </c>
      <c r="BY357" s="6" t="str">
        <f>IF($C357="OK",_xlfn.NUMBERVALUE(Plantilla!BW368),"")</f>
        <v/>
      </c>
      <c r="BZ357" s="6" t="str">
        <f>IF($C357="OK",_xlfn.NUMBERVALUE(Plantilla!BX368),"")</f>
        <v/>
      </c>
      <c r="CA357" s="6" t="str">
        <f>IF($C357="OK",_xlfn.NUMBERVALUE(Plantilla!BY368),"")</f>
        <v/>
      </c>
      <c r="CB357" s="6" t="str">
        <f>IF($C357="OK",_xlfn.NUMBERVALUE(Plantilla!BZ368),"")</f>
        <v/>
      </c>
      <c r="CC357" s="6" t="str">
        <f>IF($C357="OK",_xlfn.NUMBERVALUE(Plantilla!CA368),"")</f>
        <v/>
      </c>
      <c r="CD357" s="6" t="str">
        <f>IF($C357="OK",_xlfn.NUMBERVALUE(Plantilla!CB368),"")</f>
        <v/>
      </c>
      <c r="CE357" s="6" t="str">
        <f>IF($C357="OK",_xlfn.NUMBERVALUE(Plantilla!CC368),"")</f>
        <v/>
      </c>
      <c r="CF357" s="4" t="str">
        <f>IF($C357="OK",_xlfn.NUMBERVALUE(Plantilla!CD368),"")</f>
        <v/>
      </c>
      <c r="CG357" s="6" t="str">
        <f>IF($C357="OK",_xlfn.NUMBERVALUE(Plantilla!CE368),"")</f>
        <v/>
      </c>
      <c r="CH357" s="6" t="str">
        <f>IF($C357="OK",_xlfn.NUMBERVALUE(Plantilla!CF368),"")</f>
        <v/>
      </c>
      <c r="CI357" s="6" t="str">
        <f>IF($C357="OK",_xlfn.NUMBERVALUE(Plantilla!CG368),"")</f>
        <v/>
      </c>
      <c r="CJ357" s="6" t="str">
        <f>IF($C357="OK",_xlfn.NUMBERVALUE(Plantilla!CH368),"")</f>
        <v/>
      </c>
      <c r="CK357" s="6" t="str">
        <f>IF($C357="OK",_xlfn.NUMBERVALUE(Plantilla!CI368),"")</f>
        <v/>
      </c>
      <c r="CL357" s="6" t="str">
        <f>IF($C357="OK",_xlfn.NUMBERVALUE(Plantilla!CJ368),"")</f>
        <v/>
      </c>
      <c r="CM357" t="str">
        <f>IF($C357="OK",TEXT(Plantilla!CK368,"#"),"")</f>
        <v/>
      </c>
      <c r="CN357" s="6" t="str">
        <f>IF($C357="OK",_xlfn.NUMBERVALUE(Plantilla!CL368),"")</f>
        <v/>
      </c>
      <c r="CO357" s="6" t="str">
        <f>IF($C357="OK",_xlfn.NUMBERVALUE(Plantilla!CM368),"")</f>
        <v/>
      </c>
      <c r="CP357" s="110" t="str">
        <f>IF($C357="OK",_xlfn.NUMBERVALUE(Plantilla!CN368),"")</f>
        <v/>
      </c>
      <c r="CQ357" s="6" t="str">
        <f>IF($C357="OK",_xlfn.NUMBERVALUE(Plantilla!CO368),"")</f>
        <v/>
      </c>
      <c r="CR357" s="109" t="str">
        <f>IF($C357="OK",_xlfn.NUMBERVALUE(Plantilla!CP368),"")</f>
        <v/>
      </c>
      <c r="CS357" s="110" t="str">
        <f>IF($C357="OK",_xlfn.NUMBERVALUE(Plantilla!CQ368),"")</f>
        <v/>
      </c>
      <c r="CT357" s="6" t="str">
        <f>IF($C357="OK",_xlfn.NUMBERVALUE(Plantilla!CR368),"")</f>
        <v/>
      </c>
      <c r="CU357" s="109" t="str">
        <f>IF($C357="OK",_xlfn.NUMBERVALUE(Plantilla!CS368),"")</f>
        <v/>
      </c>
      <c r="CV357" s="110" t="str">
        <f>IF($C357="OK",_xlfn.NUMBERVALUE(Plantilla!CT368),"")</f>
        <v/>
      </c>
      <c r="CW357" s="6" t="str">
        <f>IF($C357="OK",_xlfn.NUMBERVALUE(Plantilla!CU368),"")</f>
        <v/>
      </c>
      <c r="CX357" s="82" t="str">
        <f>IF($C357="OK",_xlfn.NUMBERVALUE(Plantilla!CV368),"")</f>
        <v/>
      </c>
      <c r="CY357" s="6" t="str">
        <f>IF($C357="OK",_xlfn.NUMBERVALUE(Plantilla!CW368),"")</f>
        <v/>
      </c>
      <c r="CZ357" s="82" t="str">
        <f>IF($C357="OK",_xlfn.NUMBERVALUE(Plantilla!CX368),"")</f>
        <v/>
      </c>
      <c r="DA357" s="6" t="str">
        <f>IF($C357="OK",_xlfn.NUMBERVALUE(Plantilla!CY368),"")</f>
        <v/>
      </c>
      <c r="DB357" s="109" t="str">
        <f>IF($C357="OK",_xlfn.NUMBERVALUE(Plantilla!CZ368),"")</f>
        <v/>
      </c>
      <c r="DC357" s="6" t="str">
        <f>IF($C357="OK",_xlfn.NUMBERVALUE(Plantilla!DA368),"")</f>
        <v/>
      </c>
      <c r="DD357" s="6" t="str">
        <f>IF($C357="OK",TEXT(Plantilla!DB368,"#"),"")</f>
        <v/>
      </c>
      <c r="DE357" s="6" t="str">
        <f>IF($C357="OK",_xlfn.NUMBERVALUE(Plantilla!DC368),"")</f>
        <v/>
      </c>
      <c r="DF357" s="4" t="str">
        <f>IF($C357="OK",_xlfn.NUMBERVALUE(Plantilla!DD368),"")</f>
        <v/>
      </c>
      <c r="DG357" s="6" t="str">
        <f>IF($C357="OK",_xlfn.NUMBERVALUE(Plantilla!DE368),"")</f>
        <v/>
      </c>
      <c r="DH357" s="6" t="str">
        <f>IF($C357="OK",_xlfn.NUMBERVALUE(Plantilla!DF368),"")</f>
        <v/>
      </c>
      <c r="DI357" s="6" t="str">
        <f>IF($C357="OK",_xlfn.NUMBERVALUE(Plantilla!DG368),"")</f>
        <v/>
      </c>
      <c r="DJ357" s="6" t="str">
        <f>IF($C357="OK",_xlfn.NUMBERVALUE(Plantilla!DH368),"")</f>
        <v/>
      </c>
      <c r="DK357" s="6" t="str">
        <f>IF($C357="OK",_xlfn.NUMBERVALUE(Plantilla!DI368),"")</f>
        <v/>
      </c>
      <c r="DL357" s="6" t="str">
        <f>IF($C357="OK",_xlfn.NUMBERVALUE(Plantilla!DJ368),"")</f>
        <v/>
      </c>
      <c r="DM357" s="6" t="str">
        <f>IF($C357="OK",_xlfn.NUMBERVALUE(Plantilla!DK368),"")</f>
        <v/>
      </c>
      <c r="DN357" s="6" t="str">
        <f>IF($C357="OK",_xlfn.NUMBERVALUE(Plantilla!DL368),"")</f>
        <v/>
      </c>
      <c r="DO357" s="6" t="str">
        <f>IF($C357="OK",_xlfn.NUMBERVALUE(Plantilla!DM368),"")</f>
        <v/>
      </c>
      <c r="DP357" s="6" t="str">
        <f>IF($C357="OK",_xlfn.NUMBERVALUE(Plantilla!DN368),"")</f>
        <v/>
      </c>
      <c r="DQ357" s="6" t="str">
        <f>IF($C357="OK",_xlfn.NUMBERVALUE(Plantilla!DO368),"")</f>
        <v/>
      </c>
      <c r="DR357" s="6" t="str">
        <f>IF($C357="OK",_xlfn.NUMBERVALUE(Plantilla!DP368),"")</f>
        <v/>
      </c>
      <c r="DS357" t="str">
        <f>IF($C357="OK",TEXT(Plantilla!DR368,"#"),"")</f>
        <v/>
      </c>
      <c r="DT357" s="6"/>
    </row>
    <row r="358" spans="1:124" x14ac:dyDescent="0.25">
      <c r="A358" t="str">
        <f>IF(Plantilla!$I$6="¡Perfecto!, Guarda el archivo y adjúntalo a tu interfaz de Nómina Electrónica","OK","Error")</f>
        <v>OK</v>
      </c>
      <c r="B358" t="str">
        <f>IF(Plantilla!$I$6="¡Perfecto!, Guarda el archivo y adjúntalo a tu interfaz de Nómina Electrónica",MID(Plantilla!$D$2,SEARCH("V",Plantilla!$D$2),10),"")</f>
        <v>V2.0</v>
      </c>
      <c r="C358" t="str">
        <f>Plantilla!C369</f>
        <v/>
      </c>
      <c r="D358" t="str">
        <f>IF($C358="OK",Plantilla!B369,"")</f>
        <v/>
      </c>
      <c r="E358" t="str">
        <f>IF($C358="OK",
   VLOOKUP(Plantilla!$E$4,'Tablas '!$AP$4:$AT$6,5,FALSE),
"")</f>
        <v/>
      </c>
      <c r="F358" t="str">
        <f>IF($C358="OK",TEXT(Plantilla!D369,"#"),"")</f>
        <v/>
      </c>
      <c r="G358" t="str">
        <f>IF($C358="OK",
   VLOOKUP(Plantilla!E369,'Tablas '!$B$4:$C$14,2,FALSE),
"")</f>
        <v/>
      </c>
      <c r="H358" t="str">
        <f>IF($C358="OK",TEXT(Plantilla!F369,"#"),"")</f>
        <v/>
      </c>
      <c r="I358" t="str">
        <f>IF($C358="OK",TEXT(Plantilla!G369,"#"),"")</f>
        <v/>
      </c>
      <c r="J358" t="str">
        <f>IF($C358="OK",TEXT(Plantilla!H369,"#"),"")</f>
        <v/>
      </c>
      <c r="K358" t="str">
        <f>IF($C358="OK",TEXT(Plantilla!I369,"#"),"")</f>
        <v/>
      </c>
      <c r="L358" t="str">
        <f>IF($C358="OK",TEXT(Plantilla!J369,"#"),"")</f>
        <v/>
      </c>
      <c r="M358" t="str">
        <f>IF($C358="OK",TEXT(Plantilla!K369,"#"),"")</f>
        <v/>
      </c>
      <c r="N358" t="str">
        <f>IF($C358="OK",
   CONCATENATE(YEAR(Plantilla!L369),"-",TEXT(MONTH(Plantilla!L369),"00"),"-",TEXT(DAY(Plantilla!L369),"00")),
"")</f>
        <v/>
      </c>
      <c r="O358" t="str">
        <f>IF($C358="OK",_xlfn.NUMBERVALUE(Plantilla!M369),"")</f>
        <v/>
      </c>
      <c r="P358" t="str">
        <f>IF($C358="OK",
   IF(Plantilla!N369&lt;&gt;"",
      CONCATENATE(YEAR(Plantilla!N369),"-",TEXT(MONTH(Plantilla!N369),"00"),"-",TEXT(DAY(Plantilla!N369),"00")),
   ""),
"")</f>
        <v/>
      </c>
      <c r="Q358" t="str">
        <f>IF($C358="OK",
   VLOOKUP(Plantilla!O369,'Tablas '!$E$4:$F$19,2,FALSE),
"")</f>
        <v/>
      </c>
      <c r="R358" t="str">
        <f>IF($C358="OK",
   VLOOKUP(Plantilla!P369,'Tablas '!$H$4:$I$5,2,FALSE),
"")</f>
        <v/>
      </c>
      <c r="S358" t="str">
        <f>IF($C358="OK",
   VLOOKUP(Plantilla!Q369,'Tablas '!$K$4:$L$8,2,FALSE),
"")</f>
        <v/>
      </c>
      <c r="T358" t="str">
        <f>IF($C358="OK",
   VLOOKUP(Plantilla!R369,'Tablas '!$AE$4:$AF$6,2,FALSE),
"")</f>
        <v/>
      </c>
      <c r="U358" t="str">
        <f>IF($C358="OK",
   VLOOKUP(Plantilla!S369,'Tablas '!$AE$4:$AF$6,2,FALSE),
"")</f>
        <v/>
      </c>
      <c r="V358" t="str">
        <f>IF($C358="OK",TEXT(Plantilla!T369,"#"),"")</f>
        <v/>
      </c>
      <c r="W358" s="84" t="str">
        <f>IF($C358="OK",
   VLOOKUP(Plantilla!U369,'Tablas '!$AM$4:$AN$1126,2,FALSE),
"")</f>
        <v/>
      </c>
      <c r="X358" t="str">
        <f>IF($C358="OK",TEXT(Plantilla!V369,"#"),"")</f>
        <v/>
      </c>
      <c r="Y358" t="str">
        <f>IF($C358="OK",
   CONCATENATE(YEAR(Plantilla!W369),"-",TEXT(MONTH(Plantilla!W369),"00"),"-",TEXT(DAY(Plantilla!W369),"00")),
"")</f>
        <v/>
      </c>
      <c r="Z358" t="str">
        <f>IF($C358="OK",
   CONCATENATE(YEAR(Plantilla!X369),"-",TEXT(MONTH(Plantilla!X369),"00"),"-",TEXT(DAY(Plantilla!X369),"00")),
"")</f>
        <v/>
      </c>
      <c r="AA358" t="str">
        <f>IF($C358="OK",
   TEXT(VLOOKUP(Plantilla!Y369,'Tablas '!$Q$4:$R$9,2,FALSE),"#"),
"")</f>
        <v/>
      </c>
      <c r="AB358" t="str">
        <f>IF($C358="OK",
   CONCATENATE(YEAR(Plantilla!Z369),"-",TEXT(MONTH(Plantilla!Z369),"00"),"-",TEXT(DAY(Plantilla!Z369),"00")),
"")</f>
        <v/>
      </c>
      <c r="AC358" t="str">
        <f>IF($C358="OK",
   TEXT(VLOOKUP(Plantilla!AA369,'Tablas '!$T$4:$U$13,2,FALSE),"#"),
"")</f>
        <v/>
      </c>
      <c r="AD358" t="str">
        <f>IF($C358="OK",TEXT(Plantilla!AB369,"#"),"")</f>
        <v/>
      </c>
      <c r="AE358" t="str">
        <f>IF($C358="OK",
   IF(Plantilla!AC369&lt;&gt;"",
      TEXT(VLOOKUP(Plantilla!AC369,'Tablas '!$W$4:$X$7,2,FALSE),"#"),
   ""),
"")</f>
        <v/>
      </c>
      <c r="AF358" t="str">
        <f>IF($C358="OK",TEXT(Plantilla!AD369,"#"),"")</f>
        <v/>
      </c>
      <c r="AG358" s="6" t="str">
        <f>IF($C358="OK",_xlfn.NUMBERVALUE(Plantilla!AE369),"")</f>
        <v/>
      </c>
      <c r="AH358" s="4" t="str">
        <f>IF($C358="OK",_xlfn.NUMBERVALUE(Plantilla!AF369),"")</f>
        <v/>
      </c>
      <c r="AI358" s="6" t="str">
        <f>IF($C358="OK",_xlfn.NUMBERVALUE(Plantilla!AG369),"")</f>
        <v/>
      </c>
      <c r="AJ358" s="6" t="str">
        <f>IF($C358="OK",_xlfn.NUMBERVALUE(Plantilla!AH369),"")</f>
        <v/>
      </c>
      <c r="AK358" s="6" t="str">
        <f>IF($C358="OK",_xlfn.NUMBERVALUE(Plantilla!AI369),"")</f>
        <v/>
      </c>
      <c r="AL358" s="6" t="str">
        <f>IF($C358="OK",_xlfn.NUMBERVALUE(Plantilla!AJ369),"")</f>
        <v/>
      </c>
      <c r="AM358" s="4" t="str">
        <f>IF($C358="OK",_xlfn.NUMBERVALUE(Plantilla!AK369),"")</f>
        <v/>
      </c>
      <c r="AN358" s="6" t="str">
        <f>IF($C358="OK",_xlfn.NUMBERVALUE(Plantilla!AL369),"")</f>
        <v/>
      </c>
      <c r="AO358" s="4" t="str">
        <f>IF($C358="OK",_xlfn.NUMBERVALUE(Plantilla!AM369),"")</f>
        <v/>
      </c>
      <c r="AP358" s="6" t="str">
        <f>IF($C358="OK",_xlfn.NUMBERVALUE(Plantilla!AN369),"")</f>
        <v/>
      </c>
      <c r="AQ358" s="4" t="str">
        <f>IF($C358="OK",_xlfn.NUMBERVALUE(Plantilla!AO369),"")</f>
        <v/>
      </c>
      <c r="AR358" s="6" t="str">
        <f>IF($C358="OK",_xlfn.NUMBERVALUE(Plantilla!AP369),"")</f>
        <v/>
      </c>
      <c r="AS358" s="4" t="str">
        <f>IF($C358="OK",_xlfn.NUMBERVALUE(Plantilla!AQ369),"")</f>
        <v/>
      </c>
      <c r="AT358" s="6" t="str">
        <f>IF($C358="OK",_xlfn.NUMBERVALUE(Plantilla!AR369),"")</f>
        <v/>
      </c>
      <c r="AU358" s="4" t="str">
        <f>IF($C358="OK",_xlfn.NUMBERVALUE(Plantilla!AS369),"")</f>
        <v/>
      </c>
      <c r="AV358" s="6" t="str">
        <f>IF($C358="OK",_xlfn.NUMBERVALUE(Plantilla!AT369),"")</f>
        <v/>
      </c>
      <c r="AW358" s="4" t="str">
        <f>IF($C358="OK",_xlfn.NUMBERVALUE(Plantilla!AU369),"")</f>
        <v/>
      </c>
      <c r="AX358" s="6" t="str">
        <f>IF($C358="OK",_xlfn.NUMBERVALUE(Plantilla!AV369),"")</f>
        <v/>
      </c>
      <c r="AY358" s="4" t="str">
        <f>IF($C358="OK",_xlfn.NUMBERVALUE(Plantilla!AW369),"")</f>
        <v/>
      </c>
      <c r="AZ358" s="6" t="str">
        <f>IF($C358="OK",_xlfn.NUMBERVALUE(Plantilla!AX369),"")</f>
        <v/>
      </c>
      <c r="BA358" t="str">
        <f>IF($C358="OK",_xlfn.NUMBERVALUE(Plantilla!AY369),"")</f>
        <v/>
      </c>
      <c r="BB358" t="str">
        <f>IF($C358="OK",_xlfn.NUMBERVALUE(Plantilla!AZ369),"")</f>
        <v/>
      </c>
      <c r="BC358" s="4" t="str">
        <f>IF($C358="OK",_xlfn.NUMBERVALUE(Plantilla!BA369),"")</f>
        <v/>
      </c>
      <c r="BD358" s="6" t="str">
        <f>IF($C358="OK",_xlfn.NUMBERVALUE(Plantilla!BB369),"")</f>
        <v/>
      </c>
      <c r="BE358" s="4" t="str">
        <f>IF($C358="OK",_xlfn.NUMBERVALUE(Plantilla!BC369),"")</f>
        <v/>
      </c>
      <c r="BF358" s="6" t="str">
        <f>IF($C358="OK",_xlfn.NUMBERVALUE(Plantilla!BD369),"")</f>
        <v/>
      </c>
      <c r="BG358" s="4" t="str">
        <f>IF($C358="OK",_xlfn.NUMBERVALUE(Plantilla!BE369),"")</f>
        <v/>
      </c>
      <c r="BH358" s="6" t="str">
        <f>IF($C358="OK",_xlfn.NUMBERVALUE(Plantilla!BF369),"")</f>
        <v/>
      </c>
      <c r="BI358" s="110" t="str">
        <f>IF($C358="OK",_xlfn.NUMBERVALUE(Plantilla!BG369),"")</f>
        <v/>
      </c>
      <c r="BJ358" s="6" t="str">
        <f>IF($C358="OK",_xlfn.NUMBERVALUE(Plantilla!BH369),"")</f>
        <v/>
      </c>
      <c r="BK358" s="109" t="str">
        <f>IF($C358="OK",_xlfn.NUMBERVALUE(Plantilla!BI369),"")</f>
        <v/>
      </c>
      <c r="BL358" s="6" t="str">
        <f>IF($C358="OK",
   IF(Plantilla!BJ369&lt;&gt;"",
      TEXT(VLOOKUP(Plantilla!BJ369,'Tablas '!$Z$4:$AA$6,2,FALSE),"#"),
   ""),
"")</f>
        <v/>
      </c>
      <c r="BM358" s="4" t="str">
        <f>IF($C358="OK",_xlfn.NUMBERVALUE(Plantilla!BK369),"")</f>
        <v/>
      </c>
      <c r="BN358" s="4" t="str">
        <f>IF($C358="OK",_xlfn.NUMBERVALUE(Plantilla!BL369),"")</f>
        <v/>
      </c>
      <c r="BO358" s="6" t="str">
        <f>IF($C358="OK",_xlfn.NUMBERVALUE(Plantilla!BM369),"")</f>
        <v/>
      </c>
      <c r="BP358" s="4" t="str">
        <f>IF($C358="OK",_xlfn.NUMBERVALUE(Plantilla!BN369),"")</f>
        <v/>
      </c>
      <c r="BQ358" s="6" t="str">
        <f>IF($C358="OK",_xlfn.NUMBERVALUE(Plantilla!BO369),"")</f>
        <v/>
      </c>
      <c r="BR358" s="4" t="str">
        <f>IF($C358="OK",_xlfn.NUMBERVALUE(Plantilla!BP369),"")</f>
        <v/>
      </c>
      <c r="BS358" s="6" t="str">
        <f>IF($C358="OK",_xlfn.NUMBERVALUE(Plantilla!BQ369),"")</f>
        <v/>
      </c>
      <c r="BT358" s="4" t="str">
        <f>IF($C358="OK",_xlfn.NUMBERVALUE(Plantilla!BR369),"")</f>
        <v/>
      </c>
      <c r="BU358" s="6" t="str">
        <f>IF($C358="OK",_xlfn.NUMBERVALUE(Plantilla!BS369),"")</f>
        <v/>
      </c>
      <c r="BV358" s="6" t="str">
        <f>IF($C358="OK",_xlfn.NUMBERVALUE(Plantilla!BT369),"")</f>
        <v/>
      </c>
      <c r="BW358" s="6" t="str">
        <f>IF($C358="OK",_xlfn.NUMBERVALUE(Plantilla!BU369),"")</f>
        <v/>
      </c>
      <c r="BX358" s="6" t="str">
        <f>IF($C358="OK",_xlfn.NUMBERVALUE(Plantilla!BV369),"")</f>
        <v/>
      </c>
      <c r="BY358" s="6" t="str">
        <f>IF($C358="OK",_xlfn.NUMBERVALUE(Plantilla!BW369),"")</f>
        <v/>
      </c>
      <c r="BZ358" s="6" t="str">
        <f>IF($C358="OK",_xlfn.NUMBERVALUE(Plantilla!BX369),"")</f>
        <v/>
      </c>
      <c r="CA358" s="6" t="str">
        <f>IF($C358="OK",_xlfn.NUMBERVALUE(Plantilla!BY369),"")</f>
        <v/>
      </c>
      <c r="CB358" s="6" t="str">
        <f>IF($C358="OK",_xlfn.NUMBERVALUE(Plantilla!BZ369),"")</f>
        <v/>
      </c>
      <c r="CC358" s="6" t="str">
        <f>IF($C358="OK",_xlfn.NUMBERVALUE(Plantilla!CA369),"")</f>
        <v/>
      </c>
      <c r="CD358" s="6" t="str">
        <f>IF($C358="OK",_xlfn.NUMBERVALUE(Plantilla!CB369),"")</f>
        <v/>
      </c>
      <c r="CE358" s="6" t="str">
        <f>IF($C358="OK",_xlfn.NUMBERVALUE(Plantilla!CC369),"")</f>
        <v/>
      </c>
      <c r="CF358" s="4" t="str">
        <f>IF($C358="OK",_xlfn.NUMBERVALUE(Plantilla!CD369),"")</f>
        <v/>
      </c>
      <c r="CG358" s="6" t="str">
        <f>IF($C358="OK",_xlfn.NUMBERVALUE(Plantilla!CE369),"")</f>
        <v/>
      </c>
      <c r="CH358" s="6" t="str">
        <f>IF($C358="OK",_xlfn.NUMBERVALUE(Plantilla!CF369),"")</f>
        <v/>
      </c>
      <c r="CI358" s="6" t="str">
        <f>IF($C358="OK",_xlfn.NUMBERVALUE(Plantilla!CG369),"")</f>
        <v/>
      </c>
      <c r="CJ358" s="6" t="str">
        <f>IF($C358="OK",_xlfn.NUMBERVALUE(Plantilla!CH369),"")</f>
        <v/>
      </c>
      <c r="CK358" s="6" t="str">
        <f>IF($C358="OK",_xlfn.NUMBERVALUE(Plantilla!CI369),"")</f>
        <v/>
      </c>
      <c r="CL358" s="6" t="str">
        <f>IF($C358="OK",_xlfn.NUMBERVALUE(Plantilla!CJ369),"")</f>
        <v/>
      </c>
      <c r="CM358" t="str">
        <f>IF($C358="OK",TEXT(Plantilla!CK369,"#"),"")</f>
        <v/>
      </c>
      <c r="CN358" s="6" t="str">
        <f>IF($C358="OK",_xlfn.NUMBERVALUE(Plantilla!CL369),"")</f>
        <v/>
      </c>
      <c r="CO358" s="6" t="str">
        <f>IF($C358="OK",_xlfn.NUMBERVALUE(Plantilla!CM369),"")</f>
        <v/>
      </c>
      <c r="CP358" s="110" t="str">
        <f>IF($C358="OK",_xlfn.NUMBERVALUE(Plantilla!CN369),"")</f>
        <v/>
      </c>
      <c r="CQ358" s="6" t="str">
        <f>IF($C358="OK",_xlfn.NUMBERVALUE(Plantilla!CO369),"")</f>
        <v/>
      </c>
      <c r="CR358" s="109" t="str">
        <f>IF($C358="OK",_xlfn.NUMBERVALUE(Plantilla!CP369),"")</f>
        <v/>
      </c>
      <c r="CS358" s="110" t="str">
        <f>IF($C358="OK",_xlfn.NUMBERVALUE(Plantilla!CQ369),"")</f>
        <v/>
      </c>
      <c r="CT358" s="6" t="str">
        <f>IF($C358="OK",_xlfn.NUMBERVALUE(Plantilla!CR369),"")</f>
        <v/>
      </c>
      <c r="CU358" s="109" t="str">
        <f>IF($C358="OK",_xlfn.NUMBERVALUE(Plantilla!CS369),"")</f>
        <v/>
      </c>
      <c r="CV358" s="110" t="str">
        <f>IF($C358="OK",_xlfn.NUMBERVALUE(Plantilla!CT369),"")</f>
        <v/>
      </c>
      <c r="CW358" s="6" t="str">
        <f>IF($C358="OK",_xlfn.NUMBERVALUE(Plantilla!CU369),"")</f>
        <v/>
      </c>
      <c r="CX358" s="82" t="str">
        <f>IF($C358="OK",_xlfn.NUMBERVALUE(Plantilla!CV369),"")</f>
        <v/>
      </c>
      <c r="CY358" s="6" t="str">
        <f>IF($C358="OK",_xlfn.NUMBERVALUE(Plantilla!CW369),"")</f>
        <v/>
      </c>
      <c r="CZ358" s="82" t="str">
        <f>IF($C358="OK",_xlfn.NUMBERVALUE(Plantilla!CX369),"")</f>
        <v/>
      </c>
      <c r="DA358" s="6" t="str">
        <f>IF($C358="OK",_xlfn.NUMBERVALUE(Plantilla!CY369),"")</f>
        <v/>
      </c>
      <c r="DB358" s="109" t="str">
        <f>IF($C358="OK",_xlfn.NUMBERVALUE(Plantilla!CZ369),"")</f>
        <v/>
      </c>
      <c r="DC358" s="6" t="str">
        <f>IF($C358="OK",_xlfn.NUMBERVALUE(Plantilla!DA369),"")</f>
        <v/>
      </c>
      <c r="DD358" s="6" t="str">
        <f>IF($C358="OK",TEXT(Plantilla!DB369,"#"),"")</f>
        <v/>
      </c>
      <c r="DE358" s="6" t="str">
        <f>IF($C358="OK",_xlfn.NUMBERVALUE(Plantilla!DC369),"")</f>
        <v/>
      </c>
      <c r="DF358" s="4" t="str">
        <f>IF($C358="OK",_xlfn.NUMBERVALUE(Plantilla!DD369),"")</f>
        <v/>
      </c>
      <c r="DG358" s="6" t="str">
        <f>IF($C358="OK",_xlfn.NUMBERVALUE(Plantilla!DE369),"")</f>
        <v/>
      </c>
      <c r="DH358" s="6" t="str">
        <f>IF($C358="OK",_xlfn.NUMBERVALUE(Plantilla!DF369),"")</f>
        <v/>
      </c>
      <c r="DI358" s="6" t="str">
        <f>IF($C358="OK",_xlfn.NUMBERVALUE(Plantilla!DG369),"")</f>
        <v/>
      </c>
      <c r="DJ358" s="6" t="str">
        <f>IF($C358="OK",_xlfn.NUMBERVALUE(Plantilla!DH369),"")</f>
        <v/>
      </c>
      <c r="DK358" s="6" t="str">
        <f>IF($C358="OK",_xlfn.NUMBERVALUE(Plantilla!DI369),"")</f>
        <v/>
      </c>
      <c r="DL358" s="6" t="str">
        <f>IF($C358="OK",_xlfn.NUMBERVALUE(Plantilla!DJ369),"")</f>
        <v/>
      </c>
      <c r="DM358" s="6" t="str">
        <f>IF($C358="OK",_xlfn.NUMBERVALUE(Plantilla!DK369),"")</f>
        <v/>
      </c>
      <c r="DN358" s="6" t="str">
        <f>IF($C358="OK",_xlfn.NUMBERVALUE(Plantilla!DL369),"")</f>
        <v/>
      </c>
      <c r="DO358" s="6" t="str">
        <f>IF($C358="OK",_xlfn.NUMBERVALUE(Plantilla!DM369),"")</f>
        <v/>
      </c>
      <c r="DP358" s="6" t="str">
        <f>IF($C358="OK",_xlfn.NUMBERVALUE(Plantilla!DN369),"")</f>
        <v/>
      </c>
      <c r="DQ358" s="6" t="str">
        <f>IF($C358="OK",_xlfn.NUMBERVALUE(Plantilla!DO369),"")</f>
        <v/>
      </c>
      <c r="DR358" s="6" t="str">
        <f>IF($C358="OK",_xlfn.NUMBERVALUE(Plantilla!DP369),"")</f>
        <v/>
      </c>
      <c r="DS358" t="str">
        <f>IF($C358="OK",TEXT(Plantilla!DR369,"#"),"")</f>
        <v/>
      </c>
      <c r="DT358" s="6"/>
    </row>
    <row r="359" spans="1:124" x14ac:dyDescent="0.25">
      <c r="A359" t="str">
        <f>IF(Plantilla!$I$6="¡Perfecto!, Guarda el archivo y adjúntalo a tu interfaz de Nómina Electrónica","OK","Error")</f>
        <v>OK</v>
      </c>
      <c r="B359" t="str">
        <f>IF(Plantilla!$I$6="¡Perfecto!, Guarda el archivo y adjúntalo a tu interfaz de Nómina Electrónica",MID(Plantilla!$D$2,SEARCH("V",Plantilla!$D$2),10),"")</f>
        <v>V2.0</v>
      </c>
      <c r="C359" t="str">
        <f>Plantilla!C370</f>
        <v/>
      </c>
      <c r="D359" t="str">
        <f>IF($C359="OK",Plantilla!B370,"")</f>
        <v/>
      </c>
      <c r="E359" t="str">
        <f>IF($C359="OK",
   VLOOKUP(Plantilla!$E$4,'Tablas '!$AP$4:$AT$6,5,FALSE),
"")</f>
        <v/>
      </c>
      <c r="F359" t="str">
        <f>IF($C359="OK",TEXT(Plantilla!D370,"#"),"")</f>
        <v/>
      </c>
      <c r="G359" t="str">
        <f>IF($C359="OK",
   VLOOKUP(Plantilla!E370,'Tablas '!$B$4:$C$14,2,FALSE),
"")</f>
        <v/>
      </c>
      <c r="H359" t="str">
        <f>IF($C359="OK",TEXT(Plantilla!F370,"#"),"")</f>
        <v/>
      </c>
      <c r="I359" t="str">
        <f>IF($C359="OK",TEXT(Plantilla!G370,"#"),"")</f>
        <v/>
      </c>
      <c r="J359" t="str">
        <f>IF($C359="OK",TEXT(Plantilla!H370,"#"),"")</f>
        <v/>
      </c>
      <c r="K359" t="str">
        <f>IF($C359="OK",TEXT(Plantilla!I370,"#"),"")</f>
        <v/>
      </c>
      <c r="L359" t="str">
        <f>IF($C359="OK",TEXT(Plantilla!J370,"#"),"")</f>
        <v/>
      </c>
      <c r="M359" t="str">
        <f>IF($C359="OK",TEXT(Plantilla!K370,"#"),"")</f>
        <v/>
      </c>
      <c r="N359" t="str">
        <f>IF($C359="OK",
   CONCATENATE(YEAR(Plantilla!L370),"-",TEXT(MONTH(Plantilla!L370),"00"),"-",TEXT(DAY(Plantilla!L370),"00")),
"")</f>
        <v/>
      </c>
      <c r="O359" t="str">
        <f>IF($C359="OK",_xlfn.NUMBERVALUE(Plantilla!M370),"")</f>
        <v/>
      </c>
      <c r="P359" t="str">
        <f>IF($C359="OK",
   IF(Plantilla!N370&lt;&gt;"",
      CONCATENATE(YEAR(Plantilla!N370),"-",TEXT(MONTH(Plantilla!N370),"00"),"-",TEXT(DAY(Plantilla!N370),"00")),
   ""),
"")</f>
        <v/>
      </c>
      <c r="Q359" t="str">
        <f>IF($C359="OK",
   VLOOKUP(Plantilla!O370,'Tablas '!$E$4:$F$19,2,FALSE),
"")</f>
        <v/>
      </c>
      <c r="R359" t="str">
        <f>IF($C359="OK",
   VLOOKUP(Plantilla!P370,'Tablas '!$H$4:$I$5,2,FALSE),
"")</f>
        <v/>
      </c>
      <c r="S359" t="str">
        <f>IF($C359="OK",
   VLOOKUP(Plantilla!Q370,'Tablas '!$K$4:$L$8,2,FALSE),
"")</f>
        <v/>
      </c>
      <c r="T359" t="str">
        <f>IF($C359="OK",
   VLOOKUP(Plantilla!R370,'Tablas '!$AE$4:$AF$6,2,FALSE),
"")</f>
        <v/>
      </c>
      <c r="U359" t="str">
        <f>IF($C359="OK",
   VLOOKUP(Plantilla!S370,'Tablas '!$AE$4:$AF$6,2,FALSE),
"")</f>
        <v/>
      </c>
      <c r="V359" t="str">
        <f>IF($C359="OK",TEXT(Plantilla!T370,"#"),"")</f>
        <v/>
      </c>
      <c r="W359" s="84" t="str">
        <f>IF($C359="OK",
   VLOOKUP(Plantilla!U370,'Tablas '!$AM$4:$AN$1126,2,FALSE),
"")</f>
        <v/>
      </c>
      <c r="X359" t="str">
        <f>IF($C359="OK",TEXT(Plantilla!V370,"#"),"")</f>
        <v/>
      </c>
      <c r="Y359" t="str">
        <f>IF($C359="OK",
   CONCATENATE(YEAR(Plantilla!W370),"-",TEXT(MONTH(Plantilla!W370),"00"),"-",TEXT(DAY(Plantilla!W370),"00")),
"")</f>
        <v/>
      </c>
      <c r="Z359" t="str">
        <f>IF($C359="OK",
   CONCATENATE(YEAR(Plantilla!X370),"-",TEXT(MONTH(Plantilla!X370),"00"),"-",TEXT(DAY(Plantilla!X370),"00")),
"")</f>
        <v/>
      </c>
      <c r="AA359" t="str">
        <f>IF($C359="OK",
   TEXT(VLOOKUP(Plantilla!Y370,'Tablas '!$Q$4:$R$9,2,FALSE),"#"),
"")</f>
        <v/>
      </c>
      <c r="AB359" t="str">
        <f>IF($C359="OK",
   CONCATENATE(YEAR(Plantilla!Z370),"-",TEXT(MONTH(Plantilla!Z370),"00"),"-",TEXT(DAY(Plantilla!Z370),"00")),
"")</f>
        <v/>
      </c>
      <c r="AC359" t="str">
        <f>IF($C359="OK",
   TEXT(VLOOKUP(Plantilla!AA370,'Tablas '!$T$4:$U$13,2,FALSE),"#"),
"")</f>
        <v/>
      </c>
      <c r="AD359" t="str">
        <f>IF($C359="OK",TEXT(Plantilla!AB370,"#"),"")</f>
        <v/>
      </c>
      <c r="AE359" t="str">
        <f>IF($C359="OK",
   IF(Plantilla!AC370&lt;&gt;"",
      TEXT(VLOOKUP(Plantilla!AC370,'Tablas '!$W$4:$X$7,2,FALSE),"#"),
   ""),
"")</f>
        <v/>
      </c>
      <c r="AF359" t="str">
        <f>IF($C359="OK",TEXT(Plantilla!AD370,"#"),"")</f>
        <v/>
      </c>
      <c r="AG359" s="6" t="str">
        <f>IF($C359="OK",_xlfn.NUMBERVALUE(Plantilla!AE370),"")</f>
        <v/>
      </c>
      <c r="AH359" s="4" t="str">
        <f>IF($C359="OK",_xlfn.NUMBERVALUE(Plantilla!AF370),"")</f>
        <v/>
      </c>
      <c r="AI359" s="6" t="str">
        <f>IF($C359="OK",_xlfn.NUMBERVALUE(Plantilla!AG370),"")</f>
        <v/>
      </c>
      <c r="AJ359" s="6" t="str">
        <f>IF($C359="OK",_xlfn.NUMBERVALUE(Plantilla!AH370),"")</f>
        <v/>
      </c>
      <c r="AK359" s="6" t="str">
        <f>IF($C359="OK",_xlfn.NUMBERVALUE(Plantilla!AI370),"")</f>
        <v/>
      </c>
      <c r="AL359" s="6" t="str">
        <f>IF($C359="OK",_xlfn.NUMBERVALUE(Plantilla!AJ370),"")</f>
        <v/>
      </c>
      <c r="AM359" s="4" t="str">
        <f>IF($C359="OK",_xlfn.NUMBERVALUE(Plantilla!AK370),"")</f>
        <v/>
      </c>
      <c r="AN359" s="6" t="str">
        <f>IF($C359="OK",_xlfn.NUMBERVALUE(Plantilla!AL370),"")</f>
        <v/>
      </c>
      <c r="AO359" s="4" t="str">
        <f>IF($C359="OK",_xlfn.NUMBERVALUE(Plantilla!AM370),"")</f>
        <v/>
      </c>
      <c r="AP359" s="6" t="str">
        <f>IF($C359="OK",_xlfn.NUMBERVALUE(Plantilla!AN370),"")</f>
        <v/>
      </c>
      <c r="AQ359" s="4" t="str">
        <f>IF($C359="OK",_xlfn.NUMBERVALUE(Plantilla!AO370),"")</f>
        <v/>
      </c>
      <c r="AR359" s="6" t="str">
        <f>IF($C359="OK",_xlfn.NUMBERVALUE(Plantilla!AP370),"")</f>
        <v/>
      </c>
      <c r="AS359" s="4" t="str">
        <f>IF($C359="OK",_xlfn.NUMBERVALUE(Plantilla!AQ370),"")</f>
        <v/>
      </c>
      <c r="AT359" s="6" t="str">
        <f>IF($C359="OK",_xlfn.NUMBERVALUE(Plantilla!AR370),"")</f>
        <v/>
      </c>
      <c r="AU359" s="4" t="str">
        <f>IF($C359="OK",_xlfn.NUMBERVALUE(Plantilla!AS370),"")</f>
        <v/>
      </c>
      <c r="AV359" s="6" t="str">
        <f>IF($C359="OK",_xlfn.NUMBERVALUE(Plantilla!AT370),"")</f>
        <v/>
      </c>
      <c r="AW359" s="4" t="str">
        <f>IF($C359="OK",_xlfn.NUMBERVALUE(Plantilla!AU370),"")</f>
        <v/>
      </c>
      <c r="AX359" s="6" t="str">
        <f>IF($C359="OK",_xlfn.NUMBERVALUE(Plantilla!AV370),"")</f>
        <v/>
      </c>
      <c r="AY359" s="4" t="str">
        <f>IF($C359="OK",_xlfn.NUMBERVALUE(Plantilla!AW370),"")</f>
        <v/>
      </c>
      <c r="AZ359" s="6" t="str">
        <f>IF($C359="OK",_xlfn.NUMBERVALUE(Plantilla!AX370),"")</f>
        <v/>
      </c>
      <c r="BA359" t="str">
        <f>IF($C359="OK",_xlfn.NUMBERVALUE(Plantilla!AY370),"")</f>
        <v/>
      </c>
      <c r="BB359" t="str">
        <f>IF($C359="OK",_xlfn.NUMBERVALUE(Plantilla!AZ370),"")</f>
        <v/>
      </c>
      <c r="BC359" s="4" t="str">
        <f>IF($C359="OK",_xlfn.NUMBERVALUE(Plantilla!BA370),"")</f>
        <v/>
      </c>
      <c r="BD359" s="6" t="str">
        <f>IF($C359="OK",_xlfn.NUMBERVALUE(Plantilla!BB370),"")</f>
        <v/>
      </c>
      <c r="BE359" s="4" t="str">
        <f>IF($C359="OK",_xlfn.NUMBERVALUE(Plantilla!BC370),"")</f>
        <v/>
      </c>
      <c r="BF359" s="6" t="str">
        <f>IF($C359="OK",_xlfn.NUMBERVALUE(Plantilla!BD370),"")</f>
        <v/>
      </c>
      <c r="BG359" s="4" t="str">
        <f>IF($C359="OK",_xlfn.NUMBERVALUE(Plantilla!BE370),"")</f>
        <v/>
      </c>
      <c r="BH359" s="6" t="str">
        <f>IF($C359="OK",_xlfn.NUMBERVALUE(Plantilla!BF370),"")</f>
        <v/>
      </c>
      <c r="BI359" s="110" t="str">
        <f>IF($C359="OK",_xlfn.NUMBERVALUE(Plantilla!BG370),"")</f>
        <v/>
      </c>
      <c r="BJ359" s="6" t="str">
        <f>IF($C359="OK",_xlfn.NUMBERVALUE(Plantilla!BH370),"")</f>
        <v/>
      </c>
      <c r="BK359" s="109" t="str">
        <f>IF($C359="OK",_xlfn.NUMBERVALUE(Plantilla!BI370),"")</f>
        <v/>
      </c>
      <c r="BL359" s="6" t="str">
        <f>IF($C359="OK",
   IF(Plantilla!BJ370&lt;&gt;"",
      TEXT(VLOOKUP(Plantilla!BJ370,'Tablas '!$Z$4:$AA$6,2,FALSE),"#"),
   ""),
"")</f>
        <v/>
      </c>
      <c r="BM359" s="4" t="str">
        <f>IF($C359="OK",_xlfn.NUMBERVALUE(Plantilla!BK370),"")</f>
        <v/>
      </c>
      <c r="BN359" s="4" t="str">
        <f>IF($C359="OK",_xlfn.NUMBERVALUE(Plantilla!BL370),"")</f>
        <v/>
      </c>
      <c r="BO359" s="6" t="str">
        <f>IF($C359="OK",_xlfn.NUMBERVALUE(Plantilla!BM370),"")</f>
        <v/>
      </c>
      <c r="BP359" s="4" t="str">
        <f>IF($C359="OK",_xlfn.NUMBERVALUE(Plantilla!BN370),"")</f>
        <v/>
      </c>
      <c r="BQ359" s="6" t="str">
        <f>IF($C359="OK",_xlfn.NUMBERVALUE(Plantilla!BO370),"")</f>
        <v/>
      </c>
      <c r="BR359" s="4" t="str">
        <f>IF($C359="OK",_xlfn.NUMBERVALUE(Plantilla!BP370),"")</f>
        <v/>
      </c>
      <c r="BS359" s="6" t="str">
        <f>IF($C359="OK",_xlfn.NUMBERVALUE(Plantilla!BQ370),"")</f>
        <v/>
      </c>
      <c r="BT359" s="4" t="str">
        <f>IF($C359="OK",_xlfn.NUMBERVALUE(Plantilla!BR370),"")</f>
        <v/>
      </c>
      <c r="BU359" s="6" t="str">
        <f>IF($C359="OK",_xlfn.NUMBERVALUE(Plantilla!BS370),"")</f>
        <v/>
      </c>
      <c r="BV359" s="6" t="str">
        <f>IF($C359="OK",_xlfn.NUMBERVALUE(Plantilla!BT370),"")</f>
        <v/>
      </c>
      <c r="BW359" s="6" t="str">
        <f>IF($C359="OK",_xlfn.NUMBERVALUE(Plantilla!BU370),"")</f>
        <v/>
      </c>
      <c r="BX359" s="6" t="str">
        <f>IF($C359="OK",_xlfn.NUMBERVALUE(Plantilla!BV370),"")</f>
        <v/>
      </c>
      <c r="BY359" s="6" t="str">
        <f>IF($C359="OK",_xlfn.NUMBERVALUE(Plantilla!BW370),"")</f>
        <v/>
      </c>
      <c r="BZ359" s="6" t="str">
        <f>IF($C359="OK",_xlfn.NUMBERVALUE(Plantilla!BX370),"")</f>
        <v/>
      </c>
      <c r="CA359" s="6" t="str">
        <f>IF($C359="OK",_xlfn.NUMBERVALUE(Plantilla!BY370),"")</f>
        <v/>
      </c>
      <c r="CB359" s="6" t="str">
        <f>IF($C359="OK",_xlfn.NUMBERVALUE(Plantilla!BZ370),"")</f>
        <v/>
      </c>
      <c r="CC359" s="6" t="str">
        <f>IF($C359="OK",_xlfn.NUMBERVALUE(Plantilla!CA370),"")</f>
        <v/>
      </c>
      <c r="CD359" s="6" t="str">
        <f>IF($C359="OK",_xlfn.NUMBERVALUE(Plantilla!CB370),"")</f>
        <v/>
      </c>
      <c r="CE359" s="6" t="str">
        <f>IF($C359="OK",_xlfn.NUMBERVALUE(Plantilla!CC370),"")</f>
        <v/>
      </c>
      <c r="CF359" s="4" t="str">
        <f>IF($C359="OK",_xlfn.NUMBERVALUE(Plantilla!CD370),"")</f>
        <v/>
      </c>
      <c r="CG359" s="6" t="str">
        <f>IF($C359="OK",_xlfn.NUMBERVALUE(Plantilla!CE370),"")</f>
        <v/>
      </c>
      <c r="CH359" s="6" t="str">
        <f>IF($C359="OK",_xlfn.NUMBERVALUE(Plantilla!CF370),"")</f>
        <v/>
      </c>
      <c r="CI359" s="6" t="str">
        <f>IF($C359="OK",_xlfn.NUMBERVALUE(Plantilla!CG370),"")</f>
        <v/>
      </c>
      <c r="CJ359" s="6" t="str">
        <f>IF($C359="OK",_xlfn.NUMBERVALUE(Plantilla!CH370),"")</f>
        <v/>
      </c>
      <c r="CK359" s="6" t="str">
        <f>IF($C359="OK",_xlfn.NUMBERVALUE(Plantilla!CI370),"")</f>
        <v/>
      </c>
      <c r="CL359" s="6" t="str">
        <f>IF($C359="OK",_xlfn.NUMBERVALUE(Plantilla!CJ370),"")</f>
        <v/>
      </c>
      <c r="CM359" t="str">
        <f>IF($C359="OK",TEXT(Plantilla!CK370,"#"),"")</f>
        <v/>
      </c>
      <c r="CN359" s="6" t="str">
        <f>IF($C359="OK",_xlfn.NUMBERVALUE(Plantilla!CL370),"")</f>
        <v/>
      </c>
      <c r="CO359" s="6" t="str">
        <f>IF($C359="OK",_xlfn.NUMBERVALUE(Plantilla!CM370),"")</f>
        <v/>
      </c>
      <c r="CP359" s="110" t="str">
        <f>IF($C359="OK",_xlfn.NUMBERVALUE(Plantilla!CN370),"")</f>
        <v/>
      </c>
      <c r="CQ359" s="6" t="str">
        <f>IF($C359="OK",_xlfn.NUMBERVALUE(Plantilla!CO370),"")</f>
        <v/>
      </c>
      <c r="CR359" s="109" t="str">
        <f>IF($C359="OK",_xlfn.NUMBERVALUE(Plantilla!CP370),"")</f>
        <v/>
      </c>
      <c r="CS359" s="110" t="str">
        <f>IF($C359="OK",_xlfn.NUMBERVALUE(Plantilla!CQ370),"")</f>
        <v/>
      </c>
      <c r="CT359" s="6" t="str">
        <f>IF($C359="OK",_xlfn.NUMBERVALUE(Plantilla!CR370),"")</f>
        <v/>
      </c>
      <c r="CU359" s="109" t="str">
        <f>IF($C359="OK",_xlfn.NUMBERVALUE(Plantilla!CS370),"")</f>
        <v/>
      </c>
      <c r="CV359" s="110" t="str">
        <f>IF($C359="OK",_xlfn.NUMBERVALUE(Plantilla!CT370),"")</f>
        <v/>
      </c>
      <c r="CW359" s="6" t="str">
        <f>IF($C359="OK",_xlfn.NUMBERVALUE(Plantilla!CU370),"")</f>
        <v/>
      </c>
      <c r="CX359" s="82" t="str">
        <f>IF($C359="OK",_xlfn.NUMBERVALUE(Plantilla!CV370),"")</f>
        <v/>
      </c>
      <c r="CY359" s="6" t="str">
        <f>IF($C359="OK",_xlfn.NUMBERVALUE(Plantilla!CW370),"")</f>
        <v/>
      </c>
      <c r="CZ359" s="82" t="str">
        <f>IF($C359="OK",_xlfn.NUMBERVALUE(Plantilla!CX370),"")</f>
        <v/>
      </c>
      <c r="DA359" s="6" t="str">
        <f>IF($C359="OK",_xlfn.NUMBERVALUE(Plantilla!CY370),"")</f>
        <v/>
      </c>
      <c r="DB359" s="109" t="str">
        <f>IF($C359="OK",_xlfn.NUMBERVALUE(Plantilla!CZ370),"")</f>
        <v/>
      </c>
      <c r="DC359" s="6" t="str">
        <f>IF($C359="OK",_xlfn.NUMBERVALUE(Plantilla!DA370),"")</f>
        <v/>
      </c>
      <c r="DD359" s="6" t="str">
        <f>IF($C359="OK",TEXT(Plantilla!DB370,"#"),"")</f>
        <v/>
      </c>
      <c r="DE359" s="6" t="str">
        <f>IF($C359="OK",_xlfn.NUMBERVALUE(Plantilla!DC370),"")</f>
        <v/>
      </c>
      <c r="DF359" s="4" t="str">
        <f>IF($C359="OK",_xlfn.NUMBERVALUE(Plantilla!DD370),"")</f>
        <v/>
      </c>
      <c r="DG359" s="6" t="str">
        <f>IF($C359="OK",_xlfn.NUMBERVALUE(Plantilla!DE370),"")</f>
        <v/>
      </c>
      <c r="DH359" s="6" t="str">
        <f>IF($C359="OK",_xlfn.NUMBERVALUE(Plantilla!DF370),"")</f>
        <v/>
      </c>
      <c r="DI359" s="6" t="str">
        <f>IF($C359="OK",_xlfn.NUMBERVALUE(Plantilla!DG370),"")</f>
        <v/>
      </c>
      <c r="DJ359" s="6" t="str">
        <f>IF($C359="OK",_xlfn.NUMBERVALUE(Plantilla!DH370),"")</f>
        <v/>
      </c>
      <c r="DK359" s="6" t="str">
        <f>IF($C359="OK",_xlfn.NUMBERVALUE(Plantilla!DI370),"")</f>
        <v/>
      </c>
      <c r="DL359" s="6" t="str">
        <f>IF($C359="OK",_xlfn.NUMBERVALUE(Plantilla!DJ370),"")</f>
        <v/>
      </c>
      <c r="DM359" s="6" t="str">
        <f>IF($C359="OK",_xlfn.NUMBERVALUE(Plantilla!DK370),"")</f>
        <v/>
      </c>
      <c r="DN359" s="6" t="str">
        <f>IF($C359="OK",_xlfn.NUMBERVALUE(Plantilla!DL370),"")</f>
        <v/>
      </c>
      <c r="DO359" s="6" t="str">
        <f>IF($C359="OK",_xlfn.NUMBERVALUE(Plantilla!DM370),"")</f>
        <v/>
      </c>
      <c r="DP359" s="6" t="str">
        <f>IF($C359="OK",_xlfn.NUMBERVALUE(Plantilla!DN370),"")</f>
        <v/>
      </c>
      <c r="DQ359" s="6" t="str">
        <f>IF($C359="OK",_xlfn.NUMBERVALUE(Plantilla!DO370),"")</f>
        <v/>
      </c>
      <c r="DR359" s="6" t="str">
        <f>IF($C359="OK",_xlfn.NUMBERVALUE(Plantilla!DP370),"")</f>
        <v/>
      </c>
      <c r="DS359" t="str">
        <f>IF($C359="OK",TEXT(Plantilla!DR370,"#"),"")</f>
        <v/>
      </c>
      <c r="DT359" s="6"/>
    </row>
    <row r="360" spans="1:124" x14ac:dyDescent="0.25">
      <c r="A360" t="str">
        <f>IF(Plantilla!$I$6="¡Perfecto!, Guarda el archivo y adjúntalo a tu interfaz de Nómina Electrónica","OK","Error")</f>
        <v>OK</v>
      </c>
      <c r="B360" t="str">
        <f>IF(Plantilla!$I$6="¡Perfecto!, Guarda el archivo y adjúntalo a tu interfaz de Nómina Electrónica",MID(Plantilla!$D$2,SEARCH("V",Plantilla!$D$2),10),"")</f>
        <v>V2.0</v>
      </c>
      <c r="C360" t="str">
        <f>Plantilla!C371</f>
        <v/>
      </c>
      <c r="D360" t="str">
        <f>IF($C360="OK",Plantilla!B371,"")</f>
        <v/>
      </c>
      <c r="E360" t="str">
        <f>IF($C360="OK",
   VLOOKUP(Plantilla!$E$4,'Tablas '!$AP$4:$AT$6,5,FALSE),
"")</f>
        <v/>
      </c>
      <c r="F360" t="str">
        <f>IF($C360="OK",TEXT(Plantilla!D371,"#"),"")</f>
        <v/>
      </c>
      <c r="G360" t="str">
        <f>IF($C360="OK",
   VLOOKUP(Plantilla!E371,'Tablas '!$B$4:$C$14,2,FALSE),
"")</f>
        <v/>
      </c>
      <c r="H360" t="str">
        <f>IF($C360="OK",TEXT(Plantilla!F371,"#"),"")</f>
        <v/>
      </c>
      <c r="I360" t="str">
        <f>IF($C360="OK",TEXT(Plantilla!G371,"#"),"")</f>
        <v/>
      </c>
      <c r="J360" t="str">
        <f>IF($C360="OK",TEXT(Plantilla!H371,"#"),"")</f>
        <v/>
      </c>
      <c r="K360" t="str">
        <f>IF($C360="OK",TEXT(Plantilla!I371,"#"),"")</f>
        <v/>
      </c>
      <c r="L360" t="str">
        <f>IF($C360="OK",TEXT(Plantilla!J371,"#"),"")</f>
        <v/>
      </c>
      <c r="M360" t="str">
        <f>IF($C360="OK",TEXT(Plantilla!K371,"#"),"")</f>
        <v/>
      </c>
      <c r="N360" t="str">
        <f>IF($C360="OK",
   CONCATENATE(YEAR(Plantilla!L371),"-",TEXT(MONTH(Plantilla!L371),"00"),"-",TEXT(DAY(Plantilla!L371),"00")),
"")</f>
        <v/>
      </c>
      <c r="O360" t="str">
        <f>IF($C360="OK",_xlfn.NUMBERVALUE(Plantilla!M371),"")</f>
        <v/>
      </c>
      <c r="P360" t="str">
        <f>IF($C360="OK",
   IF(Plantilla!N371&lt;&gt;"",
      CONCATENATE(YEAR(Plantilla!N371),"-",TEXT(MONTH(Plantilla!N371),"00"),"-",TEXT(DAY(Plantilla!N371),"00")),
   ""),
"")</f>
        <v/>
      </c>
      <c r="Q360" t="str">
        <f>IF($C360="OK",
   VLOOKUP(Plantilla!O371,'Tablas '!$E$4:$F$19,2,FALSE),
"")</f>
        <v/>
      </c>
      <c r="R360" t="str">
        <f>IF($C360="OK",
   VLOOKUP(Plantilla!P371,'Tablas '!$H$4:$I$5,2,FALSE),
"")</f>
        <v/>
      </c>
      <c r="S360" t="str">
        <f>IF($C360="OK",
   VLOOKUP(Plantilla!Q371,'Tablas '!$K$4:$L$8,2,FALSE),
"")</f>
        <v/>
      </c>
      <c r="T360" t="str">
        <f>IF($C360="OK",
   VLOOKUP(Plantilla!R371,'Tablas '!$AE$4:$AF$6,2,FALSE),
"")</f>
        <v/>
      </c>
      <c r="U360" t="str">
        <f>IF($C360="OK",
   VLOOKUP(Plantilla!S371,'Tablas '!$AE$4:$AF$6,2,FALSE),
"")</f>
        <v/>
      </c>
      <c r="V360" t="str">
        <f>IF($C360="OK",TEXT(Plantilla!T371,"#"),"")</f>
        <v/>
      </c>
      <c r="W360" s="84" t="str">
        <f>IF($C360="OK",
   VLOOKUP(Plantilla!U371,'Tablas '!$AM$4:$AN$1126,2,FALSE),
"")</f>
        <v/>
      </c>
      <c r="X360" t="str">
        <f>IF($C360="OK",TEXT(Plantilla!V371,"#"),"")</f>
        <v/>
      </c>
      <c r="Y360" t="str">
        <f>IF($C360="OK",
   CONCATENATE(YEAR(Plantilla!W371),"-",TEXT(MONTH(Plantilla!W371),"00"),"-",TEXT(DAY(Plantilla!W371),"00")),
"")</f>
        <v/>
      </c>
      <c r="Z360" t="str">
        <f>IF($C360="OK",
   CONCATENATE(YEAR(Plantilla!X371),"-",TEXT(MONTH(Plantilla!X371),"00"),"-",TEXT(DAY(Plantilla!X371),"00")),
"")</f>
        <v/>
      </c>
      <c r="AA360" t="str">
        <f>IF($C360="OK",
   TEXT(VLOOKUP(Plantilla!Y371,'Tablas '!$Q$4:$R$9,2,FALSE),"#"),
"")</f>
        <v/>
      </c>
      <c r="AB360" t="str">
        <f>IF($C360="OK",
   CONCATENATE(YEAR(Plantilla!Z371),"-",TEXT(MONTH(Plantilla!Z371),"00"),"-",TEXT(DAY(Plantilla!Z371),"00")),
"")</f>
        <v/>
      </c>
      <c r="AC360" t="str">
        <f>IF($C360="OK",
   TEXT(VLOOKUP(Plantilla!AA371,'Tablas '!$T$4:$U$13,2,FALSE),"#"),
"")</f>
        <v/>
      </c>
      <c r="AD360" t="str">
        <f>IF($C360="OK",TEXT(Plantilla!AB371,"#"),"")</f>
        <v/>
      </c>
      <c r="AE360" t="str">
        <f>IF($C360="OK",
   IF(Plantilla!AC371&lt;&gt;"",
      TEXT(VLOOKUP(Plantilla!AC371,'Tablas '!$W$4:$X$7,2,FALSE),"#"),
   ""),
"")</f>
        <v/>
      </c>
      <c r="AF360" t="str">
        <f>IF($C360="OK",TEXT(Plantilla!AD371,"#"),"")</f>
        <v/>
      </c>
      <c r="AG360" s="6" t="str">
        <f>IF($C360="OK",_xlfn.NUMBERVALUE(Plantilla!AE371),"")</f>
        <v/>
      </c>
      <c r="AH360" s="4" t="str">
        <f>IF($C360="OK",_xlfn.NUMBERVALUE(Plantilla!AF371),"")</f>
        <v/>
      </c>
      <c r="AI360" s="6" t="str">
        <f>IF($C360="OK",_xlfn.NUMBERVALUE(Plantilla!AG371),"")</f>
        <v/>
      </c>
      <c r="AJ360" s="6" t="str">
        <f>IF($C360="OK",_xlfn.NUMBERVALUE(Plantilla!AH371),"")</f>
        <v/>
      </c>
      <c r="AK360" s="6" t="str">
        <f>IF($C360="OK",_xlfn.NUMBERVALUE(Plantilla!AI371),"")</f>
        <v/>
      </c>
      <c r="AL360" s="6" t="str">
        <f>IF($C360="OK",_xlfn.NUMBERVALUE(Plantilla!AJ371),"")</f>
        <v/>
      </c>
      <c r="AM360" s="4" t="str">
        <f>IF($C360="OK",_xlfn.NUMBERVALUE(Plantilla!AK371),"")</f>
        <v/>
      </c>
      <c r="AN360" s="6" t="str">
        <f>IF($C360="OK",_xlfn.NUMBERVALUE(Plantilla!AL371),"")</f>
        <v/>
      </c>
      <c r="AO360" s="4" t="str">
        <f>IF($C360="OK",_xlfn.NUMBERVALUE(Plantilla!AM371),"")</f>
        <v/>
      </c>
      <c r="AP360" s="6" t="str">
        <f>IF($C360="OK",_xlfn.NUMBERVALUE(Plantilla!AN371),"")</f>
        <v/>
      </c>
      <c r="AQ360" s="4" t="str">
        <f>IF($C360="OK",_xlfn.NUMBERVALUE(Plantilla!AO371),"")</f>
        <v/>
      </c>
      <c r="AR360" s="6" t="str">
        <f>IF($C360="OK",_xlfn.NUMBERVALUE(Plantilla!AP371),"")</f>
        <v/>
      </c>
      <c r="AS360" s="4" t="str">
        <f>IF($C360="OK",_xlfn.NUMBERVALUE(Plantilla!AQ371),"")</f>
        <v/>
      </c>
      <c r="AT360" s="6" t="str">
        <f>IF($C360="OK",_xlfn.NUMBERVALUE(Plantilla!AR371),"")</f>
        <v/>
      </c>
      <c r="AU360" s="4" t="str">
        <f>IF($C360="OK",_xlfn.NUMBERVALUE(Plantilla!AS371),"")</f>
        <v/>
      </c>
      <c r="AV360" s="6" t="str">
        <f>IF($C360="OK",_xlfn.NUMBERVALUE(Plantilla!AT371),"")</f>
        <v/>
      </c>
      <c r="AW360" s="4" t="str">
        <f>IF($C360="OK",_xlfn.NUMBERVALUE(Plantilla!AU371),"")</f>
        <v/>
      </c>
      <c r="AX360" s="6" t="str">
        <f>IF($C360="OK",_xlfn.NUMBERVALUE(Plantilla!AV371),"")</f>
        <v/>
      </c>
      <c r="AY360" s="4" t="str">
        <f>IF($C360="OK",_xlfn.NUMBERVALUE(Plantilla!AW371),"")</f>
        <v/>
      </c>
      <c r="AZ360" s="6" t="str">
        <f>IF($C360="OK",_xlfn.NUMBERVALUE(Plantilla!AX371),"")</f>
        <v/>
      </c>
      <c r="BA360" t="str">
        <f>IF($C360="OK",_xlfn.NUMBERVALUE(Plantilla!AY371),"")</f>
        <v/>
      </c>
      <c r="BB360" t="str">
        <f>IF($C360="OK",_xlfn.NUMBERVALUE(Plantilla!AZ371),"")</f>
        <v/>
      </c>
      <c r="BC360" s="4" t="str">
        <f>IF($C360="OK",_xlfn.NUMBERVALUE(Plantilla!BA371),"")</f>
        <v/>
      </c>
      <c r="BD360" s="6" t="str">
        <f>IF($C360="OK",_xlfn.NUMBERVALUE(Plantilla!BB371),"")</f>
        <v/>
      </c>
      <c r="BE360" s="4" t="str">
        <f>IF($C360="OK",_xlfn.NUMBERVALUE(Plantilla!BC371),"")</f>
        <v/>
      </c>
      <c r="BF360" s="6" t="str">
        <f>IF($C360="OK",_xlfn.NUMBERVALUE(Plantilla!BD371),"")</f>
        <v/>
      </c>
      <c r="BG360" s="4" t="str">
        <f>IF($C360="OK",_xlfn.NUMBERVALUE(Plantilla!BE371),"")</f>
        <v/>
      </c>
      <c r="BH360" s="6" t="str">
        <f>IF($C360="OK",_xlfn.NUMBERVALUE(Plantilla!BF371),"")</f>
        <v/>
      </c>
      <c r="BI360" s="110" t="str">
        <f>IF($C360="OK",_xlfn.NUMBERVALUE(Plantilla!BG371),"")</f>
        <v/>
      </c>
      <c r="BJ360" s="6" t="str">
        <f>IF($C360="OK",_xlfn.NUMBERVALUE(Plantilla!BH371),"")</f>
        <v/>
      </c>
      <c r="BK360" s="109" t="str">
        <f>IF($C360="OK",_xlfn.NUMBERVALUE(Plantilla!BI371),"")</f>
        <v/>
      </c>
      <c r="BL360" s="6" t="str">
        <f>IF($C360="OK",
   IF(Plantilla!BJ371&lt;&gt;"",
      TEXT(VLOOKUP(Plantilla!BJ371,'Tablas '!$Z$4:$AA$6,2,FALSE),"#"),
   ""),
"")</f>
        <v/>
      </c>
      <c r="BM360" s="4" t="str">
        <f>IF($C360="OK",_xlfn.NUMBERVALUE(Plantilla!BK371),"")</f>
        <v/>
      </c>
      <c r="BN360" s="4" t="str">
        <f>IF($C360="OK",_xlfn.NUMBERVALUE(Plantilla!BL371),"")</f>
        <v/>
      </c>
      <c r="BO360" s="6" t="str">
        <f>IF($C360="OK",_xlfn.NUMBERVALUE(Plantilla!BM371),"")</f>
        <v/>
      </c>
      <c r="BP360" s="4" t="str">
        <f>IF($C360="OK",_xlfn.NUMBERVALUE(Plantilla!BN371),"")</f>
        <v/>
      </c>
      <c r="BQ360" s="6" t="str">
        <f>IF($C360="OK",_xlfn.NUMBERVALUE(Plantilla!BO371),"")</f>
        <v/>
      </c>
      <c r="BR360" s="4" t="str">
        <f>IF($C360="OK",_xlfn.NUMBERVALUE(Plantilla!BP371),"")</f>
        <v/>
      </c>
      <c r="BS360" s="6" t="str">
        <f>IF($C360="OK",_xlfn.NUMBERVALUE(Plantilla!BQ371),"")</f>
        <v/>
      </c>
      <c r="BT360" s="4" t="str">
        <f>IF($C360="OK",_xlfn.NUMBERVALUE(Plantilla!BR371),"")</f>
        <v/>
      </c>
      <c r="BU360" s="6" t="str">
        <f>IF($C360="OK",_xlfn.NUMBERVALUE(Plantilla!BS371),"")</f>
        <v/>
      </c>
      <c r="BV360" s="6" t="str">
        <f>IF($C360="OK",_xlfn.NUMBERVALUE(Plantilla!BT371),"")</f>
        <v/>
      </c>
      <c r="BW360" s="6" t="str">
        <f>IF($C360="OK",_xlfn.NUMBERVALUE(Plantilla!BU371),"")</f>
        <v/>
      </c>
      <c r="BX360" s="6" t="str">
        <f>IF($C360="OK",_xlfn.NUMBERVALUE(Plantilla!BV371),"")</f>
        <v/>
      </c>
      <c r="BY360" s="6" t="str">
        <f>IF($C360="OK",_xlfn.NUMBERVALUE(Plantilla!BW371),"")</f>
        <v/>
      </c>
      <c r="BZ360" s="6" t="str">
        <f>IF($C360="OK",_xlfn.NUMBERVALUE(Plantilla!BX371),"")</f>
        <v/>
      </c>
      <c r="CA360" s="6" t="str">
        <f>IF($C360="OK",_xlfn.NUMBERVALUE(Plantilla!BY371),"")</f>
        <v/>
      </c>
      <c r="CB360" s="6" t="str">
        <f>IF($C360="OK",_xlfn.NUMBERVALUE(Plantilla!BZ371),"")</f>
        <v/>
      </c>
      <c r="CC360" s="6" t="str">
        <f>IF($C360="OK",_xlfn.NUMBERVALUE(Plantilla!CA371),"")</f>
        <v/>
      </c>
      <c r="CD360" s="6" t="str">
        <f>IF($C360="OK",_xlfn.NUMBERVALUE(Plantilla!CB371),"")</f>
        <v/>
      </c>
      <c r="CE360" s="6" t="str">
        <f>IF($C360="OK",_xlfn.NUMBERVALUE(Plantilla!CC371),"")</f>
        <v/>
      </c>
      <c r="CF360" s="4" t="str">
        <f>IF($C360="OK",_xlfn.NUMBERVALUE(Plantilla!CD371),"")</f>
        <v/>
      </c>
      <c r="CG360" s="6" t="str">
        <f>IF($C360="OK",_xlfn.NUMBERVALUE(Plantilla!CE371),"")</f>
        <v/>
      </c>
      <c r="CH360" s="6" t="str">
        <f>IF($C360="OK",_xlfn.NUMBERVALUE(Plantilla!CF371),"")</f>
        <v/>
      </c>
      <c r="CI360" s="6" t="str">
        <f>IF($C360="OK",_xlfn.NUMBERVALUE(Plantilla!CG371),"")</f>
        <v/>
      </c>
      <c r="CJ360" s="6" t="str">
        <f>IF($C360="OK",_xlfn.NUMBERVALUE(Plantilla!CH371),"")</f>
        <v/>
      </c>
      <c r="CK360" s="6" t="str">
        <f>IF($C360="OK",_xlfn.NUMBERVALUE(Plantilla!CI371),"")</f>
        <v/>
      </c>
      <c r="CL360" s="6" t="str">
        <f>IF($C360="OK",_xlfn.NUMBERVALUE(Plantilla!CJ371),"")</f>
        <v/>
      </c>
      <c r="CM360" t="str">
        <f>IF($C360="OK",TEXT(Plantilla!CK371,"#"),"")</f>
        <v/>
      </c>
      <c r="CN360" s="6" t="str">
        <f>IF($C360="OK",_xlfn.NUMBERVALUE(Plantilla!CL371),"")</f>
        <v/>
      </c>
      <c r="CO360" s="6" t="str">
        <f>IF($C360="OK",_xlfn.NUMBERVALUE(Plantilla!CM371),"")</f>
        <v/>
      </c>
      <c r="CP360" s="110" t="str">
        <f>IF($C360="OK",_xlfn.NUMBERVALUE(Plantilla!CN371),"")</f>
        <v/>
      </c>
      <c r="CQ360" s="6" t="str">
        <f>IF($C360="OK",_xlfn.NUMBERVALUE(Plantilla!CO371),"")</f>
        <v/>
      </c>
      <c r="CR360" s="109" t="str">
        <f>IF($C360="OK",_xlfn.NUMBERVALUE(Plantilla!CP371),"")</f>
        <v/>
      </c>
      <c r="CS360" s="110" t="str">
        <f>IF($C360="OK",_xlfn.NUMBERVALUE(Plantilla!CQ371),"")</f>
        <v/>
      </c>
      <c r="CT360" s="6" t="str">
        <f>IF($C360="OK",_xlfn.NUMBERVALUE(Plantilla!CR371),"")</f>
        <v/>
      </c>
      <c r="CU360" s="109" t="str">
        <f>IF($C360="OK",_xlfn.NUMBERVALUE(Plantilla!CS371),"")</f>
        <v/>
      </c>
      <c r="CV360" s="110" t="str">
        <f>IF($C360="OK",_xlfn.NUMBERVALUE(Plantilla!CT371),"")</f>
        <v/>
      </c>
      <c r="CW360" s="6" t="str">
        <f>IF($C360="OK",_xlfn.NUMBERVALUE(Plantilla!CU371),"")</f>
        <v/>
      </c>
      <c r="CX360" s="82" t="str">
        <f>IF($C360="OK",_xlfn.NUMBERVALUE(Plantilla!CV371),"")</f>
        <v/>
      </c>
      <c r="CY360" s="6" t="str">
        <f>IF($C360="OK",_xlfn.NUMBERVALUE(Plantilla!CW371),"")</f>
        <v/>
      </c>
      <c r="CZ360" s="82" t="str">
        <f>IF($C360="OK",_xlfn.NUMBERVALUE(Plantilla!CX371),"")</f>
        <v/>
      </c>
      <c r="DA360" s="6" t="str">
        <f>IF($C360="OK",_xlfn.NUMBERVALUE(Plantilla!CY371),"")</f>
        <v/>
      </c>
      <c r="DB360" s="109" t="str">
        <f>IF($C360="OK",_xlfn.NUMBERVALUE(Plantilla!CZ371),"")</f>
        <v/>
      </c>
      <c r="DC360" s="6" t="str">
        <f>IF($C360="OK",_xlfn.NUMBERVALUE(Plantilla!DA371),"")</f>
        <v/>
      </c>
      <c r="DD360" s="6" t="str">
        <f>IF($C360="OK",TEXT(Plantilla!DB371,"#"),"")</f>
        <v/>
      </c>
      <c r="DE360" s="6" t="str">
        <f>IF($C360="OK",_xlfn.NUMBERVALUE(Plantilla!DC371),"")</f>
        <v/>
      </c>
      <c r="DF360" s="4" t="str">
        <f>IF($C360="OK",_xlfn.NUMBERVALUE(Plantilla!DD371),"")</f>
        <v/>
      </c>
      <c r="DG360" s="6" t="str">
        <f>IF($C360="OK",_xlfn.NUMBERVALUE(Plantilla!DE371),"")</f>
        <v/>
      </c>
      <c r="DH360" s="6" t="str">
        <f>IF($C360="OK",_xlfn.NUMBERVALUE(Plantilla!DF371),"")</f>
        <v/>
      </c>
      <c r="DI360" s="6" t="str">
        <f>IF($C360="OK",_xlfn.NUMBERVALUE(Plantilla!DG371),"")</f>
        <v/>
      </c>
      <c r="DJ360" s="6" t="str">
        <f>IF($C360="OK",_xlfn.NUMBERVALUE(Plantilla!DH371),"")</f>
        <v/>
      </c>
      <c r="DK360" s="6" t="str">
        <f>IF($C360="OK",_xlfn.NUMBERVALUE(Plantilla!DI371),"")</f>
        <v/>
      </c>
      <c r="DL360" s="6" t="str">
        <f>IF($C360="OK",_xlfn.NUMBERVALUE(Plantilla!DJ371),"")</f>
        <v/>
      </c>
      <c r="DM360" s="6" t="str">
        <f>IF($C360="OK",_xlfn.NUMBERVALUE(Plantilla!DK371),"")</f>
        <v/>
      </c>
      <c r="DN360" s="6" t="str">
        <f>IF($C360="OK",_xlfn.NUMBERVALUE(Plantilla!DL371),"")</f>
        <v/>
      </c>
      <c r="DO360" s="6" t="str">
        <f>IF($C360="OK",_xlfn.NUMBERVALUE(Plantilla!DM371),"")</f>
        <v/>
      </c>
      <c r="DP360" s="6" t="str">
        <f>IF($C360="OK",_xlfn.NUMBERVALUE(Plantilla!DN371),"")</f>
        <v/>
      </c>
      <c r="DQ360" s="6" t="str">
        <f>IF($C360="OK",_xlfn.NUMBERVALUE(Plantilla!DO371),"")</f>
        <v/>
      </c>
      <c r="DR360" s="6" t="str">
        <f>IF($C360="OK",_xlfn.NUMBERVALUE(Plantilla!DP371),"")</f>
        <v/>
      </c>
      <c r="DS360" t="str">
        <f>IF($C360="OK",TEXT(Plantilla!DR371,"#"),"")</f>
        <v/>
      </c>
      <c r="DT360" s="6"/>
    </row>
    <row r="361" spans="1:124" x14ac:dyDescent="0.25">
      <c r="A361" t="str">
        <f>IF(Plantilla!$I$6="¡Perfecto!, Guarda el archivo y adjúntalo a tu interfaz de Nómina Electrónica","OK","Error")</f>
        <v>OK</v>
      </c>
      <c r="B361" t="str">
        <f>IF(Plantilla!$I$6="¡Perfecto!, Guarda el archivo y adjúntalo a tu interfaz de Nómina Electrónica",MID(Plantilla!$D$2,SEARCH("V",Plantilla!$D$2),10),"")</f>
        <v>V2.0</v>
      </c>
      <c r="C361" t="str">
        <f>Plantilla!C372</f>
        <v/>
      </c>
      <c r="D361" t="str">
        <f>IF($C361="OK",Plantilla!B372,"")</f>
        <v/>
      </c>
      <c r="E361" t="str">
        <f>IF($C361="OK",
   VLOOKUP(Plantilla!$E$4,'Tablas '!$AP$4:$AT$6,5,FALSE),
"")</f>
        <v/>
      </c>
      <c r="F361" t="str">
        <f>IF($C361="OK",TEXT(Plantilla!D372,"#"),"")</f>
        <v/>
      </c>
      <c r="G361" t="str">
        <f>IF($C361="OK",
   VLOOKUP(Plantilla!E372,'Tablas '!$B$4:$C$14,2,FALSE),
"")</f>
        <v/>
      </c>
      <c r="H361" t="str">
        <f>IF($C361="OK",TEXT(Plantilla!F372,"#"),"")</f>
        <v/>
      </c>
      <c r="I361" t="str">
        <f>IF($C361="OK",TEXT(Plantilla!G372,"#"),"")</f>
        <v/>
      </c>
      <c r="J361" t="str">
        <f>IF($C361="OK",TEXT(Plantilla!H372,"#"),"")</f>
        <v/>
      </c>
      <c r="K361" t="str">
        <f>IF($C361="OK",TEXT(Plantilla!I372,"#"),"")</f>
        <v/>
      </c>
      <c r="L361" t="str">
        <f>IF($C361="OK",TEXT(Plantilla!J372,"#"),"")</f>
        <v/>
      </c>
      <c r="M361" t="str">
        <f>IF($C361="OK",TEXT(Plantilla!K372,"#"),"")</f>
        <v/>
      </c>
      <c r="N361" t="str">
        <f>IF($C361="OK",
   CONCATENATE(YEAR(Plantilla!L372),"-",TEXT(MONTH(Plantilla!L372),"00"),"-",TEXT(DAY(Plantilla!L372),"00")),
"")</f>
        <v/>
      </c>
      <c r="O361" t="str">
        <f>IF($C361="OK",_xlfn.NUMBERVALUE(Plantilla!M372),"")</f>
        <v/>
      </c>
      <c r="P361" t="str">
        <f>IF($C361="OK",
   IF(Plantilla!N372&lt;&gt;"",
      CONCATENATE(YEAR(Plantilla!N372),"-",TEXT(MONTH(Plantilla!N372),"00"),"-",TEXT(DAY(Plantilla!N372),"00")),
   ""),
"")</f>
        <v/>
      </c>
      <c r="Q361" t="str">
        <f>IF($C361="OK",
   VLOOKUP(Plantilla!O372,'Tablas '!$E$4:$F$19,2,FALSE),
"")</f>
        <v/>
      </c>
      <c r="R361" t="str">
        <f>IF($C361="OK",
   VLOOKUP(Plantilla!P372,'Tablas '!$H$4:$I$5,2,FALSE),
"")</f>
        <v/>
      </c>
      <c r="S361" t="str">
        <f>IF($C361="OK",
   VLOOKUP(Plantilla!Q372,'Tablas '!$K$4:$L$8,2,FALSE),
"")</f>
        <v/>
      </c>
      <c r="T361" t="str">
        <f>IF($C361="OK",
   VLOOKUP(Plantilla!R372,'Tablas '!$AE$4:$AF$6,2,FALSE),
"")</f>
        <v/>
      </c>
      <c r="U361" t="str">
        <f>IF($C361="OK",
   VLOOKUP(Plantilla!S372,'Tablas '!$AE$4:$AF$6,2,FALSE),
"")</f>
        <v/>
      </c>
      <c r="V361" t="str">
        <f>IF($C361="OK",TEXT(Plantilla!T372,"#"),"")</f>
        <v/>
      </c>
      <c r="W361" s="84" t="str">
        <f>IF($C361="OK",
   VLOOKUP(Plantilla!U372,'Tablas '!$AM$4:$AN$1126,2,FALSE),
"")</f>
        <v/>
      </c>
      <c r="X361" t="str">
        <f>IF($C361="OK",TEXT(Plantilla!V372,"#"),"")</f>
        <v/>
      </c>
      <c r="Y361" t="str">
        <f>IF($C361="OK",
   CONCATENATE(YEAR(Plantilla!W372),"-",TEXT(MONTH(Plantilla!W372),"00"),"-",TEXT(DAY(Plantilla!W372),"00")),
"")</f>
        <v/>
      </c>
      <c r="Z361" t="str">
        <f>IF($C361="OK",
   CONCATENATE(YEAR(Plantilla!X372),"-",TEXT(MONTH(Plantilla!X372),"00"),"-",TEXT(DAY(Plantilla!X372),"00")),
"")</f>
        <v/>
      </c>
      <c r="AA361" t="str">
        <f>IF($C361="OK",
   TEXT(VLOOKUP(Plantilla!Y372,'Tablas '!$Q$4:$R$9,2,FALSE),"#"),
"")</f>
        <v/>
      </c>
      <c r="AB361" t="str">
        <f>IF($C361="OK",
   CONCATENATE(YEAR(Plantilla!Z372),"-",TEXT(MONTH(Plantilla!Z372),"00"),"-",TEXT(DAY(Plantilla!Z372),"00")),
"")</f>
        <v/>
      </c>
      <c r="AC361" t="str">
        <f>IF($C361="OK",
   TEXT(VLOOKUP(Plantilla!AA372,'Tablas '!$T$4:$U$13,2,FALSE),"#"),
"")</f>
        <v/>
      </c>
      <c r="AD361" t="str">
        <f>IF($C361="OK",TEXT(Plantilla!AB372,"#"),"")</f>
        <v/>
      </c>
      <c r="AE361" t="str">
        <f>IF($C361="OK",
   IF(Plantilla!AC372&lt;&gt;"",
      TEXT(VLOOKUP(Plantilla!AC372,'Tablas '!$W$4:$X$7,2,FALSE),"#"),
   ""),
"")</f>
        <v/>
      </c>
      <c r="AF361" t="str">
        <f>IF($C361="OK",TEXT(Plantilla!AD372,"#"),"")</f>
        <v/>
      </c>
      <c r="AG361" s="6" t="str">
        <f>IF($C361="OK",_xlfn.NUMBERVALUE(Plantilla!AE372),"")</f>
        <v/>
      </c>
      <c r="AH361" s="4" t="str">
        <f>IF($C361="OK",_xlfn.NUMBERVALUE(Plantilla!AF372),"")</f>
        <v/>
      </c>
      <c r="AI361" s="6" t="str">
        <f>IF($C361="OK",_xlfn.NUMBERVALUE(Plantilla!AG372),"")</f>
        <v/>
      </c>
      <c r="AJ361" s="6" t="str">
        <f>IF($C361="OK",_xlfn.NUMBERVALUE(Plantilla!AH372),"")</f>
        <v/>
      </c>
      <c r="AK361" s="6" t="str">
        <f>IF($C361="OK",_xlfn.NUMBERVALUE(Plantilla!AI372),"")</f>
        <v/>
      </c>
      <c r="AL361" s="6" t="str">
        <f>IF($C361="OK",_xlfn.NUMBERVALUE(Plantilla!AJ372),"")</f>
        <v/>
      </c>
      <c r="AM361" s="4" t="str">
        <f>IF($C361="OK",_xlfn.NUMBERVALUE(Plantilla!AK372),"")</f>
        <v/>
      </c>
      <c r="AN361" s="6" t="str">
        <f>IF($C361="OK",_xlfn.NUMBERVALUE(Plantilla!AL372),"")</f>
        <v/>
      </c>
      <c r="AO361" s="4" t="str">
        <f>IF($C361="OK",_xlfn.NUMBERVALUE(Plantilla!AM372),"")</f>
        <v/>
      </c>
      <c r="AP361" s="6" t="str">
        <f>IF($C361="OK",_xlfn.NUMBERVALUE(Plantilla!AN372),"")</f>
        <v/>
      </c>
      <c r="AQ361" s="4" t="str">
        <f>IF($C361="OK",_xlfn.NUMBERVALUE(Plantilla!AO372),"")</f>
        <v/>
      </c>
      <c r="AR361" s="6" t="str">
        <f>IF($C361="OK",_xlfn.NUMBERVALUE(Plantilla!AP372),"")</f>
        <v/>
      </c>
      <c r="AS361" s="4" t="str">
        <f>IF($C361="OK",_xlfn.NUMBERVALUE(Plantilla!AQ372),"")</f>
        <v/>
      </c>
      <c r="AT361" s="6" t="str">
        <f>IF($C361="OK",_xlfn.NUMBERVALUE(Plantilla!AR372),"")</f>
        <v/>
      </c>
      <c r="AU361" s="4" t="str">
        <f>IF($C361="OK",_xlfn.NUMBERVALUE(Plantilla!AS372),"")</f>
        <v/>
      </c>
      <c r="AV361" s="6" t="str">
        <f>IF($C361="OK",_xlfn.NUMBERVALUE(Plantilla!AT372),"")</f>
        <v/>
      </c>
      <c r="AW361" s="4" t="str">
        <f>IF($C361="OK",_xlfn.NUMBERVALUE(Plantilla!AU372),"")</f>
        <v/>
      </c>
      <c r="AX361" s="6" t="str">
        <f>IF($C361="OK",_xlfn.NUMBERVALUE(Plantilla!AV372),"")</f>
        <v/>
      </c>
      <c r="AY361" s="4" t="str">
        <f>IF($C361="OK",_xlfn.NUMBERVALUE(Plantilla!AW372),"")</f>
        <v/>
      </c>
      <c r="AZ361" s="6" t="str">
        <f>IF($C361="OK",_xlfn.NUMBERVALUE(Plantilla!AX372),"")</f>
        <v/>
      </c>
      <c r="BA361" t="str">
        <f>IF($C361="OK",_xlfn.NUMBERVALUE(Plantilla!AY372),"")</f>
        <v/>
      </c>
      <c r="BB361" t="str">
        <f>IF($C361="OK",_xlfn.NUMBERVALUE(Plantilla!AZ372),"")</f>
        <v/>
      </c>
      <c r="BC361" s="4" t="str">
        <f>IF($C361="OK",_xlfn.NUMBERVALUE(Plantilla!BA372),"")</f>
        <v/>
      </c>
      <c r="BD361" s="6" t="str">
        <f>IF($C361="OK",_xlfn.NUMBERVALUE(Plantilla!BB372),"")</f>
        <v/>
      </c>
      <c r="BE361" s="4" t="str">
        <f>IF($C361="OK",_xlfn.NUMBERVALUE(Plantilla!BC372),"")</f>
        <v/>
      </c>
      <c r="BF361" s="6" t="str">
        <f>IF($C361="OK",_xlfn.NUMBERVALUE(Plantilla!BD372),"")</f>
        <v/>
      </c>
      <c r="BG361" s="4" t="str">
        <f>IF($C361="OK",_xlfn.NUMBERVALUE(Plantilla!BE372),"")</f>
        <v/>
      </c>
      <c r="BH361" s="6" t="str">
        <f>IF($C361="OK",_xlfn.NUMBERVALUE(Plantilla!BF372),"")</f>
        <v/>
      </c>
      <c r="BI361" s="110" t="str">
        <f>IF($C361="OK",_xlfn.NUMBERVALUE(Plantilla!BG372),"")</f>
        <v/>
      </c>
      <c r="BJ361" s="6" t="str">
        <f>IF($C361="OK",_xlfn.NUMBERVALUE(Plantilla!BH372),"")</f>
        <v/>
      </c>
      <c r="BK361" s="109" t="str">
        <f>IF($C361="OK",_xlfn.NUMBERVALUE(Plantilla!BI372),"")</f>
        <v/>
      </c>
      <c r="BL361" s="6" t="str">
        <f>IF($C361="OK",
   IF(Plantilla!BJ372&lt;&gt;"",
      TEXT(VLOOKUP(Plantilla!BJ372,'Tablas '!$Z$4:$AA$6,2,FALSE),"#"),
   ""),
"")</f>
        <v/>
      </c>
      <c r="BM361" s="4" t="str">
        <f>IF($C361="OK",_xlfn.NUMBERVALUE(Plantilla!BK372),"")</f>
        <v/>
      </c>
      <c r="BN361" s="4" t="str">
        <f>IF($C361="OK",_xlfn.NUMBERVALUE(Plantilla!BL372),"")</f>
        <v/>
      </c>
      <c r="BO361" s="6" t="str">
        <f>IF($C361="OK",_xlfn.NUMBERVALUE(Plantilla!BM372),"")</f>
        <v/>
      </c>
      <c r="BP361" s="4" t="str">
        <f>IF($C361="OK",_xlfn.NUMBERVALUE(Plantilla!BN372),"")</f>
        <v/>
      </c>
      <c r="BQ361" s="6" t="str">
        <f>IF($C361="OK",_xlfn.NUMBERVALUE(Plantilla!BO372),"")</f>
        <v/>
      </c>
      <c r="BR361" s="4" t="str">
        <f>IF($C361="OK",_xlfn.NUMBERVALUE(Plantilla!BP372),"")</f>
        <v/>
      </c>
      <c r="BS361" s="6" t="str">
        <f>IF($C361="OK",_xlfn.NUMBERVALUE(Plantilla!BQ372),"")</f>
        <v/>
      </c>
      <c r="BT361" s="4" t="str">
        <f>IF($C361="OK",_xlfn.NUMBERVALUE(Plantilla!BR372),"")</f>
        <v/>
      </c>
      <c r="BU361" s="6" t="str">
        <f>IF($C361="OK",_xlfn.NUMBERVALUE(Plantilla!BS372),"")</f>
        <v/>
      </c>
      <c r="BV361" s="6" t="str">
        <f>IF($C361="OK",_xlfn.NUMBERVALUE(Plantilla!BT372),"")</f>
        <v/>
      </c>
      <c r="BW361" s="6" t="str">
        <f>IF($C361="OK",_xlfn.NUMBERVALUE(Plantilla!BU372),"")</f>
        <v/>
      </c>
      <c r="BX361" s="6" t="str">
        <f>IF($C361="OK",_xlfn.NUMBERVALUE(Plantilla!BV372),"")</f>
        <v/>
      </c>
      <c r="BY361" s="6" t="str">
        <f>IF($C361="OK",_xlfn.NUMBERVALUE(Plantilla!BW372),"")</f>
        <v/>
      </c>
      <c r="BZ361" s="6" t="str">
        <f>IF($C361="OK",_xlfn.NUMBERVALUE(Plantilla!BX372),"")</f>
        <v/>
      </c>
      <c r="CA361" s="6" t="str">
        <f>IF($C361="OK",_xlfn.NUMBERVALUE(Plantilla!BY372),"")</f>
        <v/>
      </c>
      <c r="CB361" s="6" t="str">
        <f>IF($C361="OK",_xlfn.NUMBERVALUE(Plantilla!BZ372),"")</f>
        <v/>
      </c>
      <c r="CC361" s="6" t="str">
        <f>IF($C361="OK",_xlfn.NUMBERVALUE(Plantilla!CA372),"")</f>
        <v/>
      </c>
      <c r="CD361" s="6" t="str">
        <f>IF($C361="OK",_xlfn.NUMBERVALUE(Plantilla!CB372),"")</f>
        <v/>
      </c>
      <c r="CE361" s="6" t="str">
        <f>IF($C361="OK",_xlfn.NUMBERVALUE(Plantilla!CC372),"")</f>
        <v/>
      </c>
      <c r="CF361" s="4" t="str">
        <f>IF($C361="OK",_xlfn.NUMBERVALUE(Plantilla!CD372),"")</f>
        <v/>
      </c>
      <c r="CG361" s="6" t="str">
        <f>IF($C361="OK",_xlfn.NUMBERVALUE(Plantilla!CE372),"")</f>
        <v/>
      </c>
      <c r="CH361" s="6" t="str">
        <f>IF($C361="OK",_xlfn.NUMBERVALUE(Plantilla!CF372),"")</f>
        <v/>
      </c>
      <c r="CI361" s="6" t="str">
        <f>IF($C361="OK",_xlfn.NUMBERVALUE(Plantilla!CG372),"")</f>
        <v/>
      </c>
      <c r="CJ361" s="6" t="str">
        <f>IF($C361="OK",_xlfn.NUMBERVALUE(Plantilla!CH372),"")</f>
        <v/>
      </c>
      <c r="CK361" s="6" t="str">
        <f>IF($C361="OK",_xlfn.NUMBERVALUE(Plantilla!CI372),"")</f>
        <v/>
      </c>
      <c r="CL361" s="6" t="str">
        <f>IF($C361="OK",_xlfn.NUMBERVALUE(Plantilla!CJ372),"")</f>
        <v/>
      </c>
      <c r="CM361" t="str">
        <f>IF($C361="OK",TEXT(Plantilla!CK372,"#"),"")</f>
        <v/>
      </c>
      <c r="CN361" s="6" t="str">
        <f>IF($C361="OK",_xlfn.NUMBERVALUE(Plantilla!CL372),"")</f>
        <v/>
      </c>
      <c r="CO361" s="6" t="str">
        <f>IF($C361="OK",_xlfn.NUMBERVALUE(Plantilla!CM372),"")</f>
        <v/>
      </c>
      <c r="CP361" s="110" t="str">
        <f>IF($C361="OK",_xlfn.NUMBERVALUE(Plantilla!CN372),"")</f>
        <v/>
      </c>
      <c r="CQ361" s="6" t="str">
        <f>IF($C361="OK",_xlfn.NUMBERVALUE(Plantilla!CO372),"")</f>
        <v/>
      </c>
      <c r="CR361" s="109" t="str">
        <f>IF($C361="OK",_xlfn.NUMBERVALUE(Plantilla!CP372),"")</f>
        <v/>
      </c>
      <c r="CS361" s="110" t="str">
        <f>IF($C361="OK",_xlfn.NUMBERVALUE(Plantilla!CQ372),"")</f>
        <v/>
      </c>
      <c r="CT361" s="6" t="str">
        <f>IF($C361="OK",_xlfn.NUMBERVALUE(Plantilla!CR372),"")</f>
        <v/>
      </c>
      <c r="CU361" s="109" t="str">
        <f>IF($C361="OK",_xlfn.NUMBERVALUE(Plantilla!CS372),"")</f>
        <v/>
      </c>
      <c r="CV361" s="110" t="str">
        <f>IF($C361="OK",_xlfn.NUMBERVALUE(Plantilla!CT372),"")</f>
        <v/>
      </c>
      <c r="CW361" s="6" t="str">
        <f>IF($C361="OK",_xlfn.NUMBERVALUE(Plantilla!CU372),"")</f>
        <v/>
      </c>
      <c r="CX361" s="82" t="str">
        <f>IF($C361="OK",_xlfn.NUMBERVALUE(Plantilla!CV372),"")</f>
        <v/>
      </c>
      <c r="CY361" s="6" t="str">
        <f>IF($C361="OK",_xlfn.NUMBERVALUE(Plantilla!CW372),"")</f>
        <v/>
      </c>
      <c r="CZ361" s="82" t="str">
        <f>IF($C361="OK",_xlfn.NUMBERVALUE(Plantilla!CX372),"")</f>
        <v/>
      </c>
      <c r="DA361" s="6" t="str">
        <f>IF($C361="OK",_xlfn.NUMBERVALUE(Plantilla!CY372),"")</f>
        <v/>
      </c>
      <c r="DB361" s="109" t="str">
        <f>IF($C361="OK",_xlfn.NUMBERVALUE(Plantilla!CZ372),"")</f>
        <v/>
      </c>
      <c r="DC361" s="6" t="str">
        <f>IF($C361="OK",_xlfn.NUMBERVALUE(Plantilla!DA372),"")</f>
        <v/>
      </c>
      <c r="DD361" s="6" t="str">
        <f>IF($C361="OK",TEXT(Plantilla!DB372,"#"),"")</f>
        <v/>
      </c>
      <c r="DE361" s="6" t="str">
        <f>IF($C361="OK",_xlfn.NUMBERVALUE(Plantilla!DC372),"")</f>
        <v/>
      </c>
      <c r="DF361" s="4" t="str">
        <f>IF($C361="OK",_xlfn.NUMBERVALUE(Plantilla!DD372),"")</f>
        <v/>
      </c>
      <c r="DG361" s="6" t="str">
        <f>IF($C361="OK",_xlfn.NUMBERVALUE(Plantilla!DE372),"")</f>
        <v/>
      </c>
      <c r="DH361" s="6" t="str">
        <f>IF($C361="OK",_xlfn.NUMBERVALUE(Plantilla!DF372),"")</f>
        <v/>
      </c>
      <c r="DI361" s="6" t="str">
        <f>IF($C361="OK",_xlfn.NUMBERVALUE(Plantilla!DG372),"")</f>
        <v/>
      </c>
      <c r="DJ361" s="6" t="str">
        <f>IF($C361="OK",_xlfn.NUMBERVALUE(Plantilla!DH372),"")</f>
        <v/>
      </c>
      <c r="DK361" s="6" t="str">
        <f>IF($C361="OK",_xlfn.NUMBERVALUE(Plantilla!DI372),"")</f>
        <v/>
      </c>
      <c r="DL361" s="6" t="str">
        <f>IF($C361="OK",_xlfn.NUMBERVALUE(Plantilla!DJ372),"")</f>
        <v/>
      </c>
      <c r="DM361" s="6" t="str">
        <f>IF($C361="OK",_xlfn.NUMBERVALUE(Plantilla!DK372),"")</f>
        <v/>
      </c>
      <c r="DN361" s="6" t="str">
        <f>IF($C361="OK",_xlfn.NUMBERVALUE(Plantilla!DL372),"")</f>
        <v/>
      </c>
      <c r="DO361" s="6" t="str">
        <f>IF($C361="OK",_xlfn.NUMBERVALUE(Plantilla!DM372),"")</f>
        <v/>
      </c>
      <c r="DP361" s="6" t="str">
        <f>IF($C361="OK",_xlfn.NUMBERVALUE(Plantilla!DN372),"")</f>
        <v/>
      </c>
      <c r="DQ361" s="6" t="str">
        <f>IF($C361="OK",_xlfn.NUMBERVALUE(Plantilla!DO372),"")</f>
        <v/>
      </c>
      <c r="DR361" s="6" t="str">
        <f>IF($C361="OK",_xlfn.NUMBERVALUE(Plantilla!DP372),"")</f>
        <v/>
      </c>
      <c r="DS361" t="str">
        <f>IF($C361="OK",TEXT(Plantilla!DR372,"#"),"")</f>
        <v/>
      </c>
      <c r="DT361" s="6"/>
    </row>
    <row r="362" spans="1:124" x14ac:dyDescent="0.25">
      <c r="A362" t="str">
        <f>IF(Plantilla!$I$6="¡Perfecto!, Guarda el archivo y adjúntalo a tu interfaz de Nómina Electrónica","OK","Error")</f>
        <v>OK</v>
      </c>
      <c r="B362" t="str">
        <f>IF(Plantilla!$I$6="¡Perfecto!, Guarda el archivo y adjúntalo a tu interfaz de Nómina Electrónica",MID(Plantilla!$D$2,SEARCH("V",Plantilla!$D$2),10),"")</f>
        <v>V2.0</v>
      </c>
      <c r="C362" t="str">
        <f>Plantilla!C373</f>
        <v/>
      </c>
      <c r="D362" t="str">
        <f>IF($C362="OK",Plantilla!B373,"")</f>
        <v/>
      </c>
      <c r="E362" t="str">
        <f>IF($C362="OK",
   VLOOKUP(Plantilla!$E$4,'Tablas '!$AP$4:$AT$6,5,FALSE),
"")</f>
        <v/>
      </c>
      <c r="F362" t="str">
        <f>IF($C362="OK",TEXT(Plantilla!D373,"#"),"")</f>
        <v/>
      </c>
      <c r="G362" t="str">
        <f>IF($C362="OK",
   VLOOKUP(Plantilla!E373,'Tablas '!$B$4:$C$14,2,FALSE),
"")</f>
        <v/>
      </c>
      <c r="H362" t="str">
        <f>IF($C362="OK",TEXT(Plantilla!F373,"#"),"")</f>
        <v/>
      </c>
      <c r="I362" t="str">
        <f>IF($C362="OK",TEXT(Plantilla!G373,"#"),"")</f>
        <v/>
      </c>
      <c r="J362" t="str">
        <f>IF($C362="OK",TEXT(Plantilla!H373,"#"),"")</f>
        <v/>
      </c>
      <c r="K362" t="str">
        <f>IF($C362="OK",TEXT(Plantilla!I373,"#"),"")</f>
        <v/>
      </c>
      <c r="L362" t="str">
        <f>IF($C362="OK",TEXT(Plantilla!J373,"#"),"")</f>
        <v/>
      </c>
      <c r="M362" t="str">
        <f>IF($C362="OK",TEXT(Plantilla!K373,"#"),"")</f>
        <v/>
      </c>
      <c r="N362" t="str">
        <f>IF($C362="OK",
   CONCATENATE(YEAR(Plantilla!L373),"-",TEXT(MONTH(Plantilla!L373),"00"),"-",TEXT(DAY(Plantilla!L373),"00")),
"")</f>
        <v/>
      </c>
      <c r="O362" t="str">
        <f>IF($C362="OK",_xlfn.NUMBERVALUE(Plantilla!M373),"")</f>
        <v/>
      </c>
      <c r="P362" t="str">
        <f>IF($C362="OK",
   IF(Plantilla!N373&lt;&gt;"",
      CONCATENATE(YEAR(Plantilla!N373),"-",TEXT(MONTH(Plantilla!N373),"00"),"-",TEXT(DAY(Plantilla!N373),"00")),
   ""),
"")</f>
        <v/>
      </c>
      <c r="Q362" t="str">
        <f>IF($C362="OK",
   VLOOKUP(Plantilla!O373,'Tablas '!$E$4:$F$19,2,FALSE),
"")</f>
        <v/>
      </c>
      <c r="R362" t="str">
        <f>IF($C362="OK",
   VLOOKUP(Plantilla!P373,'Tablas '!$H$4:$I$5,2,FALSE),
"")</f>
        <v/>
      </c>
      <c r="S362" t="str">
        <f>IF($C362="OK",
   VLOOKUP(Plantilla!Q373,'Tablas '!$K$4:$L$8,2,FALSE),
"")</f>
        <v/>
      </c>
      <c r="T362" t="str">
        <f>IF($C362="OK",
   VLOOKUP(Plantilla!R373,'Tablas '!$AE$4:$AF$6,2,FALSE),
"")</f>
        <v/>
      </c>
      <c r="U362" t="str">
        <f>IF($C362="OK",
   VLOOKUP(Plantilla!S373,'Tablas '!$AE$4:$AF$6,2,FALSE),
"")</f>
        <v/>
      </c>
      <c r="V362" t="str">
        <f>IF($C362="OK",TEXT(Plantilla!T373,"#"),"")</f>
        <v/>
      </c>
      <c r="W362" s="84" t="str">
        <f>IF($C362="OK",
   VLOOKUP(Plantilla!U373,'Tablas '!$AM$4:$AN$1126,2,FALSE),
"")</f>
        <v/>
      </c>
      <c r="X362" t="str">
        <f>IF($C362="OK",TEXT(Plantilla!V373,"#"),"")</f>
        <v/>
      </c>
      <c r="Y362" t="str">
        <f>IF($C362="OK",
   CONCATENATE(YEAR(Plantilla!W373),"-",TEXT(MONTH(Plantilla!W373),"00"),"-",TEXT(DAY(Plantilla!W373),"00")),
"")</f>
        <v/>
      </c>
      <c r="Z362" t="str">
        <f>IF($C362="OK",
   CONCATENATE(YEAR(Plantilla!X373),"-",TEXT(MONTH(Plantilla!X373),"00"),"-",TEXT(DAY(Plantilla!X373),"00")),
"")</f>
        <v/>
      </c>
      <c r="AA362" t="str">
        <f>IF($C362="OK",
   TEXT(VLOOKUP(Plantilla!Y373,'Tablas '!$Q$4:$R$9,2,FALSE),"#"),
"")</f>
        <v/>
      </c>
      <c r="AB362" t="str">
        <f>IF($C362="OK",
   CONCATENATE(YEAR(Plantilla!Z373),"-",TEXT(MONTH(Plantilla!Z373),"00"),"-",TEXT(DAY(Plantilla!Z373),"00")),
"")</f>
        <v/>
      </c>
      <c r="AC362" t="str">
        <f>IF($C362="OK",
   TEXT(VLOOKUP(Plantilla!AA373,'Tablas '!$T$4:$U$13,2,FALSE),"#"),
"")</f>
        <v/>
      </c>
      <c r="AD362" t="str">
        <f>IF($C362="OK",TEXT(Plantilla!AB373,"#"),"")</f>
        <v/>
      </c>
      <c r="AE362" t="str">
        <f>IF($C362="OK",
   IF(Plantilla!AC373&lt;&gt;"",
      TEXT(VLOOKUP(Plantilla!AC373,'Tablas '!$W$4:$X$7,2,FALSE),"#"),
   ""),
"")</f>
        <v/>
      </c>
      <c r="AF362" t="str">
        <f>IF($C362="OK",TEXT(Plantilla!AD373,"#"),"")</f>
        <v/>
      </c>
      <c r="AG362" s="6" t="str">
        <f>IF($C362="OK",_xlfn.NUMBERVALUE(Plantilla!AE373),"")</f>
        <v/>
      </c>
      <c r="AH362" s="4" t="str">
        <f>IF($C362="OK",_xlfn.NUMBERVALUE(Plantilla!AF373),"")</f>
        <v/>
      </c>
      <c r="AI362" s="6" t="str">
        <f>IF($C362="OK",_xlfn.NUMBERVALUE(Plantilla!AG373),"")</f>
        <v/>
      </c>
      <c r="AJ362" s="6" t="str">
        <f>IF($C362="OK",_xlfn.NUMBERVALUE(Plantilla!AH373),"")</f>
        <v/>
      </c>
      <c r="AK362" s="6" t="str">
        <f>IF($C362="OK",_xlfn.NUMBERVALUE(Plantilla!AI373),"")</f>
        <v/>
      </c>
      <c r="AL362" s="6" t="str">
        <f>IF($C362="OK",_xlfn.NUMBERVALUE(Plantilla!AJ373),"")</f>
        <v/>
      </c>
      <c r="AM362" s="4" t="str">
        <f>IF($C362="OK",_xlfn.NUMBERVALUE(Plantilla!AK373),"")</f>
        <v/>
      </c>
      <c r="AN362" s="6" t="str">
        <f>IF($C362="OK",_xlfn.NUMBERVALUE(Plantilla!AL373),"")</f>
        <v/>
      </c>
      <c r="AO362" s="4" t="str">
        <f>IF($C362="OK",_xlfn.NUMBERVALUE(Plantilla!AM373),"")</f>
        <v/>
      </c>
      <c r="AP362" s="6" t="str">
        <f>IF($C362="OK",_xlfn.NUMBERVALUE(Plantilla!AN373),"")</f>
        <v/>
      </c>
      <c r="AQ362" s="4" t="str">
        <f>IF($C362="OK",_xlfn.NUMBERVALUE(Plantilla!AO373),"")</f>
        <v/>
      </c>
      <c r="AR362" s="6" t="str">
        <f>IF($C362="OK",_xlfn.NUMBERVALUE(Plantilla!AP373),"")</f>
        <v/>
      </c>
      <c r="AS362" s="4" t="str">
        <f>IF($C362="OK",_xlfn.NUMBERVALUE(Plantilla!AQ373),"")</f>
        <v/>
      </c>
      <c r="AT362" s="6" t="str">
        <f>IF($C362="OK",_xlfn.NUMBERVALUE(Plantilla!AR373),"")</f>
        <v/>
      </c>
      <c r="AU362" s="4" t="str">
        <f>IF($C362="OK",_xlfn.NUMBERVALUE(Plantilla!AS373),"")</f>
        <v/>
      </c>
      <c r="AV362" s="6" t="str">
        <f>IF($C362="OK",_xlfn.NUMBERVALUE(Plantilla!AT373),"")</f>
        <v/>
      </c>
      <c r="AW362" s="4" t="str">
        <f>IF($C362="OK",_xlfn.NUMBERVALUE(Plantilla!AU373),"")</f>
        <v/>
      </c>
      <c r="AX362" s="6" t="str">
        <f>IF($C362="OK",_xlfn.NUMBERVALUE(Plantilla!AV373),"")</f>
        <v/>
      </c>
      <c r="AY362" s="4" t="str">
        <f>IF($C362="OK",_xlfn.NUMBERVALUE(Plantilla!AW373),"")</f>
        <v/>
      </c>
      <c r="AZ362" s="6" t="str">
        <f>IF($C362="OK",_xlfn.NUMBERVALUE(Plantilla!AX373),"")</f>
        <v/>
      </c>
      <c r="BA362" t="str">
        <f>IF($C362="OK",_xlfn.NUMBERVALUE(Plantilla!AY373),"")</f>
        <v/>
      </c>
      <c r="BB362" t="str">
        <f>IF($C362="OK",_xlfn.NUMBERVALUE(Plantilla!AZ373),"")</f>
        <v/>
      </c>
      <c r="BC362" s="4" t="str">
        <f>IF($C362="OK",_xlfn.NUMBERVALUE(Plantilla!BA373),"")</f>
        <v/>
      </c>
      <c r="BD362" s="6" t="str">
        <f>IF($C362="OK",_xlfn.NUMBERVALUE(Plantilla!BB373),"")</f>
        <v/>
      </c>
      <c r="BE362" s="4" t="str">
        <f>IF($C362="OK",_xlfn.NUMBERVALUE(Plantilla!BC373),"")</f>
        <v/>
      </c>
      <c r="BF362" s="6" t="str">
        <f>IF($C362="OK",_xlfn.NUMBERVALUE(Plantilla!BD373),"")</f>
        <v/>
      </c>
      <c r="BG362" s="4" t="str">
        <f>IF($C362="OK",_xlfn.NUMBERVALUE(Plantilla!BE373),"")</f>
        <v/>
      </c>
      <c r="BH362" s="6" t="str">
        <f>IF($C362="OK",_xlfn.NUMBERVALUE(Plantilla!BF373),"")</f>
        <v/>
      </c>
      <c r="BI362" s="110" t="str">
        <f>IF($C362="OK",_xlfn.NUMBERVALUE(Plantilla!BG373),"")</f>
        <v/>
      </c>
      <c r="BJ362" s="6" t="str">
        <f>IF($C362="OK",_xlfn.NUMBERVALUE(Plantilla!BH373),"")</f>
        <v/>
      </c>
      <c r="BK362" s="109" t="str">
        <f>IF($C362="OK",_xlfn.NUMBERVALUE(Plantilla!BI373),"")</f>
        <v/>
      </c>
      <c r="BL362" s="6" t="str">
        <f>IF($C362="OK",
   IF(Plantilla!BJ373&lt;&gt;"",
      TEXT(VLOOKUP(Plantilla!BJ373,'Tablas '!$Z$4:$AA$6,2,FALSE),"#"),
   ""),
"")</f>
        <v/>
      </c>
      <c r="BM362" s="4" t="str">
        <f>IF($C362="OK",_xlfn.NUMBERVALUE(Plantilla!BK373),"")</f>
        <v/>
      </c>
      <c r="BN362" s="4" t="str">
        <f>IF($C362="OK",_xlfn.NUMBERVALUE(Plantilla!BL373),"")</f>
        <v/>
      </c>
      <c r="BO362" s="6" t="str">
        <f>IF($C362="OK",_xlfn.NUMBERVALUE(Plantilla!BM373),"")</f>
        <v/>
      </c>
      <c r="BP362" s="4" t="str">
        <f>IF($C362="OK",_xlfn.NUMBERVALUE(Plantilla!BN373),"")</f>
        <v/>
      </c>
      <c r="BQ362" s="6" t="str">
        <f>IF($C362="OK",_xlfn.NUMBERVALUE(Plantilla!BO373),"")</f>
        <v/>
      </c>
      <c r="BR362" s="4" t="str">
        <f>IF($C362="OK",_xlfn.NUMBERVALUE(Plantilla!BP373),"")</f>
        <v/>
      </c>
      <c r="BS362" s="6" t="str">
        <f>IF($C362="OK",_xlfn.NUMBERVALUE(Plantilla!BQ373),"")</f>
        <v/>
      </c>
      <c r="BT362" s="4" t="str">
        <f>IF($C362="OK",_xlfn.NUMBERVALUE(Plantilla!BR373),"")</f>
        <v/>
      </c>
      <c r="BU362" s="6" t="str">
        <f>IF($C362="OK",_xlfn.NUMBERVALUE(Plantilla!BS373),"")</f>
        <v/>
      </c>
      <c r="BV362" s="6" t="str">
        <f>IF($C362="OK",_xlfn.NUMBERVALUE(Plantilla!BT373),"")</f>
        <v/>
      </c>
      <c r="BW362" s="6" t="str">
        <f>IF($C362="OK",_xlfn.NUMBERVALUE(Plantilla!BU373),"")</f>
        <v/>
      </c>
      <c r="BX362" s="6" t="str">
        <f>IF($C362="OK",_xlfn.NUMBERVALUE(Plantilla!BV373),"")</f>
        <v/>
      </c>
      <c r="BY362" s="6" t="str">
        <f>IF($C362="OK",_xlfn.NUMBERVALUE(Plantilla!BW373),"")</f>
        <v/>
      </c>
      <c r="BZ362" s="6" t="str">
        <f>IF($C362="OK",_xlfn.NUMBERVALUE(Plantilla!BX373),"")</f>
        <v/>
      </c>
      <c r="CA362" s="6" t="str">
        <f>IF($C362="OK",_xlfn.NUMBERVALUE(Plantilla!BY373),"")</f>
        <v/>
      </c>
      <c r="CB362" s="6" t="str">
        <f>IF($C362="OK",_xlfn.NUMBERVALUE(Plantilla!BZ373),"")</f>
        <v/>
      </c>
      <c r="CC362" s="6" t="str">
        <f>IF($C362="OK",_xlfn.NUMBERVALUE(Plantilla!CA373),"")</f>
        <v/>
      </c>
      <c r="CD362" s="6" t="str">
        <f>IF($C362="OK",_xlfn.NUMBERVALUE(Plantilla!CB373),"")</f>
        <v/>
      </c>
      <c r="CE362" s="6" t="str">
        <f>IF($C362="OK",_xlfn.NUMBERVALUE(Plantilla!CC373),"")</f>
        <v/>
      </c>
      <c r="CF362" s="4" t="str">
        <f>IF($C362="OK",_xlfn.NUMBERVALUE(Plantilla!CD373),"")</f>
        <v/>
      </c>
      <c r="CG362" s="6" t="str">
        <f>IF($C362="OK",_xlfn.NUMBERVALUE(Plantilla!CE373),"")</f>
        <v/>
      </c>
      <c r="CH362" s="6" t="str">
        <f>IF($C362="OK",_xlfn.NUMBERVALUE(Plantilla!CF373),"")</f>
        <v/>
      </c>
      <c r="CI362" s="6" t="str">
        <f>IF($C362="OK",_xlfn.NUMBERVALUE(Plantilla!CG373),"")</f>
        <v/>
      </c>
      <c r="CJ362" s="6" t="str">
        <f>IF($C362="OK",_xlfn.NUMBERVALUE(Plantilla!CH373),"")</f>
        <v/>
      </c>
      <c r="CK362" s="6" t="str">
        <f>IF($C362="OK",_xlfn.NUMBERVALUE(Plantilla!CI373),"")</f>
        <v/>
      </c>
      <c r="CL362" s="6" t="str">
        <f>IF($C362="OK",_xlfn.NUMBERVALUE(Plantilla!CJ373),"")</f>
        <v/>
      </c>
      <c r="CM362" t="str">
        <f>IF($C362="OK",TEXT(Plantilla!CK373,"#"),"")</f>
        <v/>
      </c>
      <c r="CN362" s="6" t="str">
        <f>IF($C362="OK",_xlfn.NUMBERVALUE(Plantilla!CL373),"")</f>
        <v/>
      </c>
      <c r="CO362" s="6" t="str">
        <f>IF($C362="OK",_xlfn.NUMBERVALUE(Plantilla!CM373),"")</f>
        <v/>
      </c>
      <c r="CP362" s="110" t="str">
        <f>IF($C362="OK",_xlfn.NUMBERVALUE(Plantilla!CN373),"")</f>
        <v/>
      </c>
      <c r="CQ362" s="6" t="str">
        <f>IF($C362="OK",_xlfn.NUMBERVALUE(Plantilla!CO373),"")</f>
        <v/>
      </c>
      <c r="CR362" s="109" t="str">
        <f>IF($C362="OK",_xlfn.NUMBERVALUE(Plantilla!CP373),"")</f>
        <v/>
      </c>
      <c r="CS362" s="110" t="str">
        <f>IF($C362="OK",_xlfn.NUMBERVALUE(Plantilla!CQ373),"")</f>
        <v/>
      </c>
      <c r="CT362" s="6" t="str">
        <f>IF($C362="OK",_xlfn.NUMBERVALUE(Plantilla!CR373),"")</f>
        <v/>
      </c>
      <c r="CU362" s="109" t="str">
        <f>IF($C362="OK",_xlfn.NUMBERVALUE(Plantilla!CS373),"")</f>
        <v/>
      </c>
      <c r="CV362" s="110" t="str">
        <f>IF($C362="OK",_xlfn.NUMBERVALUE(Plantilla!CT373),"")</f>
        <v/>
      </c>
      <c r="CW362" s="6" t="str">
        <f>IF($C362="OK",_xlfn.NUMBERVALUE(Plantilla!CU373),"")</f>
        <v/>
      </c>
      <c r="CX362" s="82" t="str">
        <f>IF($C362="OK",_xlfn.NUMBERVALUE(Plantilla!CV373),"")</f>
        <v/>
      </c>
      <c r="CY362" s="6" t="str">
        <f>IF($C362="OK",_xlfn.NUMBERVALUE(Plantilla!CW373),"")</f>
        <v/>
      </c>
      <c r="CZ362" s="82" t="str">
        <f>IF($C362="OK",_xlfn.NUMBERVALUE(Plantilla!CX373),"")</f>
        <v/>
      </c>
      <c r="DA362" s="6" t="str">
        <f>IF($C362="OK",_xlfn.NUMBERVALUE(Plantilla!CY373),"")</f>
        <v/>
      </c>
      <c r="DB362" s="109" t="str">
        <f>IF($C362="OK",_xlfn.NUMBERVALUE(Plantilla!CZ373),"")</f>
        <v/>
      </c>
      <c r="DC362" s="6" t="str">
        <f>IF($C362="OK",_xlfn.NUMBERVALUE(Plantilla!DA373),"")</f>
        <v/>
      </c>
      <c r="DD362" s="6" t="str">
        <f>IF($C362="OK",TEXT(Plantilla!DB373,"#"),"")</f>
        <v/>
      </c>
      <c r="DE362" s="6" t="str">
        <f>IF($C362="OK",_xlfn.NUMBERVALUE(Plantilla!DC373),"")</f>
        <v/>
      </c>
      <c r="DF362" s="4" t="str">
        <f>IF($C362="OK",_xlfn.NUMBERVALUE(Plantilla!DD373),"")</f>
        <v/>
      </c>
      <c r="DG362" s="6" t="str">
        <f>IF($C362="OK",_xlfn.NUMBERVALUE(Plantilla!DE373),"")</f>
        <v/>
      </c>
      <c r="DH362" s="6" t="str">
        <f>IF($C362="OK",_xlfn.NUMBERVALUE(Plantilla!DF373),"")</f>
        <v/>
      </c>
      <c r="DI362" s="6" t="str">
        <f>IF($C362="OK",_xlfn.NUMBERVALUE(Plantilla!DG373),"")</f>
        <v/>
      </c>
      <c r="DJ362" s="6" t="str">
        <f>IF($C362="OK",_xlfn.NUMBERVALUE(Plantilla!DH373),"")</f>
        <v/>
      </c>
      <c r="DK362" s="6" t="str">
        <f>IF($C362="OK",_xlfn.NUMBERVALUE(Plantilla!DI373),"")</f>
        <v/>
      </c>
      <c r="DL362" s="6" t="str">
        <f>IF($C362="OK",_xlfn.NUMBERVALUE(Plantilla!DJ373),"")</f>
        <v/>
      </c>
      <c r="DM362" s="6" t="str">
        <f>IF($C362="OK",_xlfn.NUMBERVALUE(Plantilla!DK373),"")</f>
        <v/>
      </c>
      <c r="DN362" s="6" t="str">
        <f>IF($C362="OK",_xlfn.NUMBERVALUE(Plantilla!DL373),"")</f>
        <v/>
      </c>
      <c r="DO362" s="6" t="str">
        <f>IF($C362="OK",_xlfn.NUMBERVALUE(Plantilla!DM373),"")</f>
        <v/>
      </c>
      <c r="DP362" s="6" t="str">
        <f>IF($C362="OK",_xlfn.NUMBERVALUE(Plantilla!DN373),"")</f>
        <v/>
      </c>
      <c r="DQ362" s="6" t="str">
        <f>IF($C362="OK",_xlfn.NUMBERVALUE(Plantilla!DO373),"")</f>
        <v/>
      </c>
      <c r="DR362" s="6" t="str">
        <f>IF($C362="OK",_xlfn.NUMBERVALUE(Plantilla!DP373),"")</f>
        <v/>
      </c>
      <c r="DS362" t="str">
        <f>IF($C362="OK",TEXT(Plantilla!DR373,"#"),"")</f>
        <v/>
      </c>
      <c r="DT362" s="6"/>
    </row>
    <row r="363" spans="1:124" x14ac:dyDescent="0.25">
      <c r="A363" t="str">
        <f>IF(Plantilla!$I$6="¡Perfecto!, Guarda el archivo y adjúntalo a tu interfaz de Nómina Electrónica","OK","Error")</f>
        <v>OK</v>
      </c>
      <c r="B363" t="str">
        <f>IF(Plantilla!$I$6="¡Perfecto!, Guarda el archivo y adjúntalo a tu interfaz de Nómina Electrónica",MID(Plantilla!$D$2,SEARCH("V",Plantilla!$D$2),10),"")</f>
        <v>V2.0</v>
      </c>
      <c r="C363" t="str">
        <f>Plantilla!C374</f>
        <v/>
      </c>
      <c r="D363" t="str">
        <f>IF($C363="OK",Plantilla!B374,"")</f>
        <v/>
      </c>
      <c r="E363" t="str">
        <f>IF($C363="OK",
   VLOOKUP(Plantilla!$E$4,'Tablas '!$AP$4:$AT$6,5,FALSE),
"")</f>
        <v/>
      </c>
      <c r="F363" t="str">
        <f>IF($C363="OK",TEXT(Plantilla!D374,"#"),"")</f>
        <v/>
      </c>
      <c r="G363" t="str">
        <f>IF($C363="OK",
   VLOOKUP(Plantilla!E374,'Tablas '!$B$4:$C$14,2,FALSE),
"")</f>
        <v/>
      </c>
      <c r="H363" t="str">
        <f>IF($C363="OK",TEXT(Plantilla!F374,"#"),"")</f>
        <v/>
      </c>
      <c r="I363" t="str">
        <f>IF($C363="OK",TEXT(Plantilla!G374,"#"),"")</f>
        <v/>
      </c>
      <c r="J363" t="str">
        <f>IF($C363="OK",TEXT(Plantilla!H374,"#"),"")</f>
        <v/>
      </c>
      <c r="K363" t="str">
        <f>IF($C363="OK",TEXT(Plantilla!I374,"#"),"")</f>
        <v/>
      </c>
      <c r="L363" t="str">
        <f>IF($C363="OK",TEXT(Plantilla!J374,"#"),"")</f>
        <v/>
      </c>
      <c r="M363" t="str">
        <f>IF($C363="OK",TEXT(Plantilla!K374,"#"),"")</f>
        <v/>
      </c>
      <c r="N363" t="str">
        <f>IF($C363="OK",
   CONCATENATE(YEAR(Plantilla!L374),"-",TEXT(MONTH(Plantilla!L374),"00"),"-",TEXT(DAY(Plantilla!L374),"00")),
"")</f>
        <v/>
      </c>
      <c r="O363" t="str">
        <f>IF($C363="OK",_xlfn.NUMBERVALUE(Plantilla!M374),"")</f>
        <v/>
      </c>
      <c r="P363" t="str">
        <f>IF($C363="OK",
   IF(Plantilla!N374&lt;&gt;"",
      CONCATENATE(YEAR(Plantilla!N374),"-",TEXT(MONTH(Plantilla!N374),"00"),"-",TEXT(DAY(Plantilla!N374),"00")),
   ""),
"")</f>
        <v/>
      </c>
      <c r="Q363" t="str">
        <f>IF($C363="OK",
   VLOOKUP(Plantilla!O374,'Tablas '!$E$4:$F$19,2,FALSE),
"")</f>
        <v/>
      </c>
      <c r="R363" t="str">
        <f>IF($C363="OK",
   VLOOKUP(Plantilla!P374,'Tablas '!$H$4:$I$5,2,FALSE),
"")</f>
        <v/>
      </c>
      <c r="S363" t="str">
        <f>IF($C363="OK",
   VLOOKUP(Plantilla!Q374,'Tablas '!$K$4:$L$8,2,FALSE),
"")</f>
        <v/>
      </c>
      <c r="T363" t="str">
        <f>IF($C363="OK",
   VLOOKUP(Plantilla!R374,'Tablas '!$AE$4:$AF$6,2,FALSE),
"")</f>
        <v/>
      </c>
      <c r="U363" t="str">
        <f>IF($C363="OK",
   VLOOKUP(Plantilla!S374,'Tablas '!$AE$4:$AF$6,2,FALSE),
"")</f>
        <v/>
      </c>
      <c r="V363" t="str">
        <f>IF($C363="OK",TEXT(Plantilla!T374,"#"),"")</f>
        <v/>
      </c>
      <c r="W363" s="84" t="str">
        <f>IF($C363="OK",
   VLOOKUP(Plantilla!U374,'Tablas '!$AM$4:$AN$1126,2,FALSE),
"")</f>
        <v/>
      </c>
      <c r="X363" t="str">
        <f>IF($C363="OK",TEXT(Plantilla!V374,"#"),"")</f>
        <v/>
      </c>
      <c r="Y363" t="str">
        <f>IF($C363="OK",
   CONCATENATE(YEAR(Plantilla!W374),"-",TEXT(MONTH(Plantilla!W374),"00"),"-",TEXT(DAY(Plantilla!W374),"00")),
"")</f>
        <v/>
      </c>
      <c r="Z363" t="str">
        <f>IF($C363="OK",
   CONCATENATE(YEAR(Plantilla!X374),"-",TEXT(MONTH(Plantilla!X374),"00"),"-",TEXT(DAY(Plantilla!X374),"00")),
"")</f>
        <v/>
      </c>
      <c r="AA363" t="str">
        <f>IF($C363="OK",
   TEXT(VLOOKUP(Plantilla!Y374,'Tablas '!$Q$4:$R$9,2,FALSE),"#"),
"")</f>
        <v/>
      </c>
      <c r="AB363" t="str">
        <f>IF($C363="OK",
   CONCATENATE(YEAR(Plantilla!Z374),"-",TEXT(MONTH(Plantilla!Z374),"00"),"-",TEXT(DAY(Plantilla!Z374),"00")),
"")</f>
        <v/>
      </c>
      <c r="AC363" t="str">
        <f>IF($C363="OK",
   TEXT(VLOOKUP(Plantilla!AA374,'Tablas '!$T$4:$U$13,2,FALSE),"#"),
"")</f>
        <v/>
      </c>
      <c r="AD363" t="str">
        <f>IF($C363="OK",TEXT(Plantilla!AB374,"#"),"")</f>
        <v/>
      </c>
      <c r="AE363" t="str">
        <f>IF($C363="OK",
   IF(Plantilla!AC374&lt;&gt;"",
      TEXT(VLOOKUP(Plantilla!AC374,'Tablas '!$W$4:$X$7,2,FALSE),"#"),
   ""),
"")</f>
        <v/>
      </c>
      <c r="AF363" t="str">
        <f>IF($C363="OK",TEXT(Plantilla!AD374,"#"),"")</f>
        <v/>
      </c>
      <c r="AG363" s="6" t="str">
        <f>IF($C363="OK",_xlfn.NUMBERVALUE(Plantilla!AE374),"")</f>
        <v/>
      </c>
      <c r="AH363" s="4" t="str">
        <f>IF($C363="OK",_xlfn.NUMBERVALUE(Plantilla!AF374),"")</f>
        <v/>
      </c>
      <c r="AI363" s="6" t="str">
        <f>IF($C363="OK",_xlfn.NUMBERVALUE(Plantilla!AG374),"")</f>
        <v/>
      </c>
      <c r="AJ363" s="6" t="str">
        <f>IF($C363="OK",_xlfn.NUMBERVALUE(Plantilla!AH374),"")</f>
        <v/>
      </c>
      <c r="AK363" s="6" t="str">
        <f>IF($C363="OK",_xlfn.NUMBERVALUE(Plantilla!AI374),"")</f>
        <v/>
      </c>
      <c r="AL363" s="6" t="str">
        <f>IF($C363="OK",_xlfn.NUMBERVALUE(Plantilla!AJ374),"")</f>
        <v/>
      </c>
      <c r="AM363" s="4" t="str">
        <f>IF($C363="OK",_xlfn.NUMBERVALUE(Plantilla!AK374),"")</f>
        <v/>
      </c>
      <c r="AN363" s="6" t="str">
        <f>IF($C363="OK",_xlfn.NUMBERVALUE(Plantilla!AL374),"")</f>
        <v/>
      </c>
      <c r="AO363" s="4" t="str">
        <f>IF($C363="OK",_xlfn.NUMBERVALUE(Plantilla!AM374),"")</f>
        <v/>
      </c>
      <c r="AP363" s="6" t="str">
        <f>IF($C363="OK",_xlfn.NUMBERVALUE(Plantilla!AN374),"")</f>
        <v/>
      </c>
      <c r="AQ363" s="4" t="str">
        <f>IF($C363="OK",_xlfn.NUMBERVALUE(Plantilla!AO374),"")</f>
        <v/>
      </c>
      <c r="AR363" s="6" t="str">
        <f>IF($C363="OK",_xlfn.NUMBERVALUE(Plantilla!AP374),"")</f>
        <v/>
      </c>
      <c r="AS363" s="4" t="str">
        <f>IF($C363="OK",_xlfn.NUMBERVALUE(Plantilla!AQ374),"")</f>
        <v/>
      </c>
      <c r="AT363" s="6" t="str">
        <f>IF($C363="OK",_xlfn.NUMBERVALUE(Plantilla!AR374),"")</f>
        <v/>
      </c>
      <c r="AU363" s="4" t="str">
        <f>IF($C363="OK",_xlfn.NUMBERVALUE(Plantilla!AS374),"")</f>
        <v/>
      </c>
      <c r="AV363" s="6" t="str">
        <f>IF($C363="OK",_xlfn.NUMBERVALUE(Plantilla!AT374),"")</f>
        <v/>
      </c>
      <c r="AW363" s="4" t="str">
        <f>IF($C363="OK",_xlfn.NUMBERVALUE(Plantilla!AU374),"")</f>
        <v/>
      </c>
      <c r="AX363" s="6" t="str">
        <f>IF($C363="OK",_xlfn.NUMBERVALUE(Plantilla!AV374),"")</f>
        <v/>
      </c>
      <c r="AY363" s="4" t="str">
        <f>IF($C363="OK",_xlfn.NUMBERVALUE(Plantilla!AW374),"")</f>
        <v/>
      </c>
      <c r="AZ363" s="6" t="str">
        <f>IF($C363="OK",_xlfn.NUMBERVALUE(Plantilla!AX374),"")</f>
        <v/>
      </c>
      <c r="BA363" t="str">
        <f>IF($C363="OK",_xlfn.NUMBERVALUE(Plantilla!AY374),"")</f>
        <v/>
      </c>
      <c r="BB363" t="str">
        <f>IF($C363="OK",_xlfn.NUMBERVALUE(Plantilla!AZ374),"")</f>
        <v/>
      </c>
      <c r="BC363" s="4" t="str">
        <f>IF($C363="OK",_xlfn.NUMBERVALUE(Plantilla!BA374),"")</f>
        <v/>
      </c>
      <c r="BD363" s="6" t="str">
        <f>IF($C363="OK",_xlfn.NUMBERVALUE(Plantilla!BB374),"")</f>
        <v/>
      </c>
      <c r="BE363" s="4" t="str">
        <f>IF($C363="OK",_xlfn.NUMBERVALUE(Plantilla!BC374),"")</f>
        <v/>
      </c>
      <c r="BF363" s="6" t="str">
        <f>IF($C363="OK",_xlfn.NUMBERVALUE(Plantilla!BD374),"")</f>
        <v/>
      </c>
      <c r="BG363" s="4" t="str">
        <f>IF($C363="OK",_xlfn.NUMBERVALUE(Plantilla!BE374),"")</f>
        <v/>
      </c>
      <c r="BH363" s="6" t="str">
        <f>IF($C363="OK",_xlfn.NUMBERVALUE(Plantilla!BF374),"")</f>
        <v/>
      </c>
      <c r="BI363" s="110" t="str">
        <f>IF($C363="OK",_xlfn.NUMBERVALUE(Plantilla!BG374),"")</f>
        <v/>
      </c>
      <c r="BJ363" s="6" t="str">
        <f>IF($C363="OK",_xlfn.NUMBERVALUE(Plantilla!BH374),"")</f>
        <v/>
      </c>
      <c r="BK363" s="109" t="str">
        <f>IF($C363="OK",_xlfn.NUMBERVALUE(Plantilla!BI374),"")</f>
        <v/>
      </c>
      <c r="BL363" s="6" t="str">
        <f>IF($C363="OK",
   IF(Plantilla!BJ374&lt;&gt;"",
      TEXT(VLOOKUP(Plantilla!BJ374,'Tablas '!$Z$4:$AA$6,2,FALSE),"#"),
   ""),
"")</f>
        <v/>
      </c>
      <c r="BM363" s="4" t="str">
        <f>IF($C363="OK",_xlfn.NUMBERVALUE(Plantilla!BK374),"")</f>
        <v/>
      </c>
      <c r="BN363" s="4" t="str">
        <f>IF($C363="OK",_xlfn.NUMBERVALUE(Plantilla!BL374),"")</f>
        <v/>
      </c>
      <c r="BO363" s="6" t="str">
        <f>IF($C363="OK",_xlfn.NUMBERVALUE(Plantilla!BM374),"")</f>
        <v/>
      </c>
      <c r="BP363" s="4" t="str">
        <f>IF($C363="OK",_xlfn.NUMBERVALUE(Plantilla!BN374),"")</f>
        <v/>
      </c>
      <c r="BQ363" s="6" t="str">
        <f>IF($C363="OK",_xlfn.NUMBERVALUE(Plantilla!BO374),"")</f>
        <v/>
      </c>
      <c r="BR363" s="4" t="str">
        <f>IF($C363="OK",_xlfn.NUMBERVALUE(Plantilla!BP374),"")</f>
        <v/>
      </c>
      <c r="BS363" s="6" t="str">
        <f>IF($C363="OK",_xlfn.NUMBERVALUE(Plantilla!BQ374),"")</f>
        <v/>
      </c>
      <c r="BT363" s="4" t="str">
        <f>IF($C363="OK",_xlfn.NUMBERVALUE(Plantilla!BR374),"")</f>
        <v/>
      </c>
      <c r="BU363" s="6" t="str">
        <f>IF($C363="OK",_xlfn.NUMBERVALUE(Plantilla!BS374),"")</f>
        <v/>
      </c>
      <c r="BV363" s="6" t="str">
        <f>IF($C363="OK",_xlfn.NUMBERVALUE(Plantilla!BT374),"")</f>
        <v/>
      </c>
      <c r="BW363" s="6" t="str">
        <f>IF($C363="OK",_xlfn.NUMBERVALUE(Plantilla!BU374),"")</f>
        <v/>
      </c>
      <c r="BX363" s="6" t="str">
        <f>IF($C363="OK",_xlfn.NUMBERVALUE(Plantilla!BV374),"")</f>
        <v/>
      </c>
      <c r="BY363" s="6" t="str">
        <f>IF($C363="OK",_xlfn.NUMBERVALUE(Plantilla!BW374),"")</f>
        <v/>
      </c>
      <c r="BZ363" s="6" t="str">
        <f>IF($C363="OK",_xlfn.NUMBERVALUE(Plantilla!BX374),"")</f>
        <v/>
      </c>
      <c r="CA363" s="6" t="str">
        <f>IF($C363="OK",_xlfn.NUMBERVALUE(Plantilla!BY374),"")</f>
        <v/>
      </c>
      <c r="CB363" s="6" t="str">
        <f>IF($C363="OK",_xlfn.NUMBERVALUE(Plantilla!BZ374),"")</f>
        <v/>
      </c>
      <c r="CC363" s="6" t="str">
        <f>IF($C363="OK",_xlfn.NUMBERVALUE(Plantilla!CA374),"")</f>
        <v/>
      </c>
      <c r="CD363" s="6" t="str">
        <f>IF($C363="OK",_xlfn.NUMBERVALUE(Plantilla!CB374),"")</f>
        <v/>
      </c>
      <c r="CE363" s="6" t="str">
        <f>IF($C363="OK",_xlfn.NUMBERVALUE(Plantilla!CC374),"")</f>
        <v/>
      </c>
      <c r="CF363" s="4" t="str">
        <f>IF($C363="OK",_xlfn.NUMBERVALUE(Plantilla!CD374),"")</f>
        <v/>
      </c>
      <c r="CG363" s="6" t="str">
        <f>IF($C363="OK",_xlfn.NUMBERVALUE(Plantilla!CE374),"")</f>
        <v/>
      </c>
      <c r="CH363" s="6" t="str">
        <f>IF($C363="OK",_xlfn.NUMBERVALUE(Plantilla!CF374),"")</f>
        <v/>
      </c>
      <c r="CI363" s="6" t="str">
        <f>IF($C363="OK",_xlfn.NUMBERVALUE(Plantilla!CG374),"")</f>
        <v/>
      </c>
      <c r="CJ363" s="6" t="str">
        <f>IF($C363="OK",_xlfn.NUMBERVALUE(Plantilla!CH374),"")</f>
        <v/>
      </c>
      <c r="CK363" s="6" t="str">
        <f>IF($C363="OK",_xlfn.NUMBERVALUE(Plantilla!CI374),"")</f>
        <v/>
      </c>
      <c r="CL363" s="6" t="str">
        <f>IF($C363="OK",_xlfn.NUMBERVALUE(Plantilla!CJ374),"")</f>
        <v/>
      </c>
      <c r="CM363" t="str">
        <f>IF($C363="OK",TEXT(Plantilla!CK374,"#"),"")</f>
        <v/>
      </c>
      <c r="CN363" s="6" t="str">
        <f>IF($C363="OK",_xlfn.NUMBERVALUE(Plantilla!CL374),"")</f>
        <v/>
      </c>
      <c r="CO363" s="6" t="str">
        <f>IF($C363="OK",_xlfn.NUMBERVALUE(Plantilla!CM374),"")</f>
        <v/>
      </c>
      <c r="CP363" s="110" t="str">
        <f>IF($C363="OK",_xlfn.NUMBERVALUE(Plantilla!CN374),"")</f>
        <v/>
      </c>
      <c r="CQ363" s="6" t="str">
        <f>IF($C363="OK",_xlfn.NUMBERVALUE(Plantilla!CO374),"")</f>
        <v/>
      </c>
      <c r="CR363" s="109" t="str">
        <f>IF($C363="OK",_xlfn.NUMBERVALUE(Plantilla!CP374),"")</f>
        <v/>
      </c>
      <c r="CS363" s="110" t="str">
        <f>IF($C363="OK",_xlfn.NUMBERVALUE(Plantilla!CQ374),"")</f>
        <v/>
      </c>
      <c r="CT363" s="6" t="str">
        <f>IF($C363="OK",_xlfn.NUMBERVALUE(Plantilla!CR374),"")</f>
        <v/>
      </c>
      <c r="CU363" s="109" t="str">
        <f>IF($C363="OK",_xlfn.NUMBERVALUE(Plantilla!CS374),"")</f>
        <v/>
      </c>
      <c r="CV363" s="110" t="str">
        <f>IF($C363="OK",_xlfn.NUMBERVALUE(Plantilla!CT374),"")</f>
        <v/>
      </c>
      <c r="CW363" s="6" t="str">
        <f>IF($C363="OK",_xlfn.NUMBERVALUE(Plantilla!CU374),"")</f>
        <v/>
      </c>
      <c r="CX363" s="82" t="str">
        <f>IF($C363="OK",_xlfn.NUMBERVALUE(Plantilla!CV374),"")</f>
        <v/>
      </c>
      <c r="CY363" s="6" t="str">
        <f>IF($C363="OK",_xlfn.NUMBERVALUE(Plantilla!CW374),"")</f>
        <v/>
      </c>
      <c r="CZ363" s="82" t="str">
        <f>IF($C363="OK",_xlfn.NUMBERVALUE(Plantilla!CX374),"")</f>
        <v/>
      </c>
      <c r="DA363" s="6" t="str">
        <f>IF($C363="OK",_xlfn.NUMBERVALUE(Plantilla!CY374),"")</f>
        <v/>
      </c>
      <c r="DB363" s="109" t="str">
        <f>IF($C363="OK",_xlfn.NUMBERVALUE(Plantilla!CZ374),"")</f>
        <v/>
      </c>
      <c r="DC363" s="6" t="str">
        <f>IF($C363="OK",_xlfn.NUMBERVALUE(Plantilla!DA374),"")</f>
        <v/>
      </c>
      <c r="DD363" s="6" t="str">
        <f>IF($C363="OK",TEXT(Plantilla!DB374,"#"),"")</f>
        <v/>
      </c>
      <c r="DE363" s="6" t="str">
        <f>IF($C363="OK",_xlfn.NUMBERVALUE(Plantilla!DC374),"")</f>
        <v/>
      </c>
      <c r="DF363" s="4" t="str">
        <f>IF($C363="OK",_xlfn.NUMBERVALUE(Plantilla!DD374),"")</f>
        <v/>
      </c>
      <c r="DG363" s="6" t="str">
        <f>IF($C363="OK",_xlfn.NUMBERVALUE(Plantilla!DE374),"")</f>
        <v/>
      </c>
      <c r="DH363" s="6" t="str">
        <f>IF($C363="OK",_xlfn.NUMBERVALUE(Plantilla!DF374),"")</f>
        <v/>
      </c>
      <c r="DI363" s="6" t="str">
        <f>IF($C363="OK",_xlfn.NUMBERVALUE(Plantilla!DG374),"")</f>
        <v/>
      </c>
      <c r="DJ363" s="6" t="str">
        <f>IF($C363="OK",_xlfn.NUMBERVALUE(Plantilla!DH374),"")</f>
        <v/>
      </c>
      <c r="DK363" s="6" t="str">
        <f>IF($C363="OK",_xlfn.NUMBERVALUE(Plantilla!DI374),"")</f>
        <v/>
      </c>
      <c r="DL363" s="6" t="str">
        <f>IF($C363="OK",_xlfn.NUMBERVALUE(Plantilla!DJ374),"")</f>
        <v/>
      </c>
      <c r="DM363" s="6" t="str">
        <f>IF($C363="OK",_xlfn.NUMBERVALUE(Plantilla!DK374),"")</f>
        <v/>
      </c>
      <c r="DN363" s="6" t="str">
        <f>IF($C363="OK",_xlfn.NUMBERVALUE(Plantilla!DL374),"")</f>
        <v/>
      </c>
      <c r="DO363" s="6" t="str">
        <f>IF($C363="OK",_xlfn.NUMBERVALUE(Plantilla!DM374),"")</f>
        <v/>
      </c>
      <c r="DP363" s="6" t="str">
        <f>IF($C363="OK",_xlfn.NUMBERVALUE(Plantilla!DN374),"")</f>
        <v/>
      </c>
      <c r="DQ363" s="6" t="str">
        <f>IF($C363="OK",_xlfn.NUMBERVALUE(Plantilla!DO374),"")</f>
        <v/>
      </c>
      <c r="DR363" s="6" t="str">
        <f>IF($C363="OK",_xlfn.NUMBERVALUE(Plantilla!DP374),"")</f>
        <v/>
      </c>
      <c r="DS363" t="str">
        <f>IF($C363="OK",TEXT(Plantilla!DR374,"#"),"")</f>
        <v/>
      </c>
      <c r="DT363" s="6"/>
    </row>
    <row r="364" spans="1:124" x14ac:dyDescent="0.25">
      <c r="A364" t="str">
        <f>IF(Plantilla!$I$6="¡Perfecto!, Guarda el archivo y adjúntalo a tu interfaz de Nómina Electrónica","OK","Error")</f>
        <v>OK</v>
      </c>
      <c r="B364" t="str">
        <f>IF(Plantilla!$I$6="¡Perfecto!, Guarda el archivo y adjúntalo a tu interfaz de Nómina Electrónica",MID(Plantilla!$D$2,SEARCH("V",Plantilla!$D$2),10),"")</f>
        <v>V2.0</v>
      </c>
      <c r="C364" t="str">
        <f>Plantilla!C375</f>
        <v/>
      </c>
      <c r="D364" t="str">
        <f>IF($C364="OK",Plantilla!B375,"")</f>
        <v/>
      </c>
      <c r="E364" t="str">
        <f>IF($C364="OK",
   VLOOKUP(Plantilla!$E$4,'Tablas '!$AP$4:$AT$6,5,FALSE),
"")</f>
        <v/>
      </c>
      <c r="F364" t="str">
        <f>IF($C364="OK",TEXT(Plantilla!D375,"#"),"")</f>
        <v/>
      </c>
      <c r="G364" t="str">
        <f>IF($C364="OK",
   VLOOKUP(Plantilla!E375,'Tablas '!$B$4:$C$14,2,FALSE),
"")</f>
        <v/>
      </c>
      <c r="H364" t="str">
        <f>IF($C364="OK",TEXT(Plantilla!F375,"#"),"")</f>
        <v/>
      </c>
      <c r="I364" t="str">
        <f>IF($C364="OK",TEXT(Plantilla!G375,"#"),"")</f>
        <v/>
      </c>
      <c r="J364" t="str">
        <f>IF($C364="OK",TEXT(Plantilla!H375,"#"),"")</f>
        <v/>
      </c>
      <c r="K364" t="str">
        <f>IF($C364="OK",TEXT(Plantilla!I375,"#"),"")</f>
        <v/>
      </c>
      <c r="L364" t="str">
        <f>IF($C364="OK",TEXT(Plantilla!J375,"#"),"")</f>
        <v/>
      </c>
      <c r="M364" t="str">
        <f>IF($C364="OK",TEXT(Plantilla!K375,"#"),"")</f>
        <v/>
      </c>
      <c r="N364" t="str">
        <f>IF($C364="OK",
   CONCATENATE(YEAR(Plantilla!L375),"-",TEXT(MONTH(Plantilla!L375),"00"),"-",TEXT(DAY(Plantilla!L375),"00")),
"")</f>
        <v/>
      </c>
      <c r="O364" t="str">
        <f>IF($C364="OK",_xlfn.NUMBERVALUE(Plantilla!M375),"")</f>
        <v/>
      </c>
      <c r="P364" t="str">
        <f>IF($C364="OK",
   IF(Plantilla!N375&lt;&gt;"",
      CONCATENATE(YEAR(Plantilla!N375),"-",TEXT(MONTH(Plantilla!N375),"00"),"-",TEXT(DAY(Plantilla!N375),"00")),
   ""),
"")</f>
        <v/>
      </c>
      <c r="Q364" t="str">
        <f>IF($C364="OK",
   VLOOKUP(Plantilla!O375,'Tablas '!$E$4:$F$19,2,FALSE),
"")</f>
        <v/>
      </c>
      <c r="R364" t="str">
        <f>IF($C364="OK",
   VLOOKUP(Plantilla!P375,'Tablas '!$H$4:$I$5,2,FALSE),
"")</f>
        <v/>
      </c>
      <c r="S364" t="str">
        <f>IF($C364="OK",
   VLOOKUP(Plantilla!Q375,'Tablas '!$K$4:$L$8,2,FALSE),
"")</f>
        <v/>
      </c>
      <c r="T364" t="str">
        <f>IF($C364="OK",
   VLOOKUP(Plantilla!R375,'Tablas '!$AE$4:$AF$6,2,FALSE),
"")</f>
        <v/>
      </c>
      <c r="U364" t="str">
        <f>IF($C364="OK",
   VLOOKUP(Plantilla!S375,'Tablas '!$AE$4:$AF$6,2,FALSE),
"")</f>
        <v/>
      </c>
      <c r="V364" t="str">
        <f>IF($C364="OK",TEXT(Plantilla!T375,"#"),"")</f>
        <v/>
      </c>
      <c r="W364" s="84" t="str">
        <f>IF($C364="OK",
   VLOOKUP(Plantilla!U375,'Tablas '!$AM$4:$AN$1126,2,FALSE),
"")</f>
        <v/>
      </c>
      <c r="X364" t="str">
        <f>IF($C364="OK",TEXT(Plantilla!V375,"#"),"")</f>
        <v/>
      </c>
      <c r="Y364" t="str">
        <f>IF($C364="OK",
   CONCATENATE(YEAR(Plantilla!W375),"-",TEXT(MONTH(Plantilla!W375),"00"),"-",TEXT(DAY(Plantilla!W375),"00")),
"")</f>
        <v/>
      </c>
      <c r="Z364" t="str">
        <f>IF($C364="OK",
   CONCATENATE(YEAR(Plantilla!X375),"-",TEXT(MONTH(Plantilla!X375),"00"),"-",TEXT(DAY(Plantilla!X375),"00")),
"")</f>
        <v/>
      </c>
      <c r="AA364" t="str">
        <f>IF($C364="OK",
   TEXT(VLOOKUP(Plantilla!Y375,'Tablas '!$Q$4:$R$9,2,FALSE),"#"),
"")</f>
        <v/>
      </c>
      <c r="AB364" t="str">
        <f>IF($C364="OK",
   CONCATENATE(YEAR(Plantilla!Z375),"-",TEXT(MONTH(Plantilla!Z375),"00"),"-",TEXT(DAY(Plantilla!Z375),"00")),
"")</f>
        <v/>
      </c>
      <c r="AC364" t="str">
        <f>IF($C364="OK",
   TEXT(VLOOKUP(Plantilla!AA375,'Tablas '!$T$4:$U$13,2,FALSE),"#"),
"")</f>
        <v/>
      </c>
      <c r="AD364" t="str">
        <f>IF($C364="OK",TEXT(Plantilla!AB375,"#"),"")</f>
        <v/>
      </c>
      <c r="AE364" t="str">
        <f>IF($C364="OK",
   IF(Plantilla!AC375&lt;&gt;"",
      TEXT(VLOOKUP(Plantilla!AC375,'Tablas '!$W$4:$X$7,2,FALSE),"#"),
   ""),
"")</f>
        <v/>
      </c>
      <c r="AF364" t="str">
        <f>IF($C364="OK",TEXT(Plantilla!AD375,"#"),"")</f>
        <v/>
      </c>
      <c r="AG364" s="6" t="str">
        <f>IF($C364="OK",_xlfn.NUMBERVALUE(Plantilla!AE375),"")</f>
        <v/>
      </c>
      <c r="AH364" s="4" t="str">
        <f>IF($C364="OK",_xlfn.NUMBERVALUE(Plantilla!AF375),"")</f>
        <v/>
      </c>
      <c r="AI364" s="6" t="str">
        <f>IF($C364="OK",_xlfn.NUMBERVALUE(Plantilla!AG375),"")</f>
        <v/>
      </c>
      <c r="AJ364" s="6" t="str">
        <f>IF($C364="OK",_xlfn.NUMBERVALUE(Plantilla!AH375),"")</f>
        <v/>
      </c>
      <c r="AK364" s="6" t="str">
        <f>IF($C364="OK",_xlfn.NUMBERVALUE(Plantilla!AI375),"")</f>
        <v/>
      </c>
      <c r="AL364" s="6" t="str">
        <f>IF($C364="OK",_xlfn.NUMBERVALUE(Plantilla!AJ375),"")</f>
        <v/>
      </c>
      <c r="AM364" s="4" t="str">
        <f>IF($C364="OK",_xlfn.NUMBERVALUE(Plantilla!AK375),"")</f>
        <v/>
      </c>
      <c r="AN364" s="6" t="str">
        <f>IF($C364="OK",_xlfn.NUMBERVALUE(Plantilla!AL375),"")</f>
        <v/>
      </c>
      <c r="AO364" s="4" t="str">
        <f>IF($C364="OK",_xlfn.NUMBERVALUE(Plantilla!AM375),"")</f>
        <v/>
      </c>
      <c r="AP364" s="6" t="str">
        <f>IF($C364="OK",_xlfn.NUMBERVALUE(Plantilla!AN375),"")</f>
        <v/>
      </c>
      <c r="AQ364" s="4" t="str">
        <f>IF($C364="OK",_xlfn.NUMBERVALUE(Plantilla!AO375),"")</f>
        <v/>
      </c>
      <c r="AR364" s="6" t="str">
        <f>IF($C364="OK",_xlfn.NUMBERVALUE(Plantilla!AP375),"")</f>
        <v/>
      </c>
      <c r="AS364" s="4" t="str">
        <f>IF($C364="OK",_xlfn.NUMBERVALUE(Plantilla!AQ375),"")</f>
        <v/>
      </c>
      <c r="AT364" s="6" t="str">
        <f>IF($C364="OK",_xlfn.NUMBERVALUE(Plantilla!AR375),"")</f>
        <v/>
      </c>
      <c r="AU364" s="4" t="str">
        <f>IF($C364="OK",_xlfn.NUMBERVALUE(Plantilla!AS375),"")</f>
        <v/>
      </c>
      <c r="AV364" s="6" t="str">
        <f>IF($C364="OK",_xlfn.NUMBERVALUE(Plantilla!AT375),"")</f>
        <v/>
      </c>
      <c r="AW364" s="4" t="str">
        <f>IF($C364="OK",_xlfn.NUMBERVALUE(Plantilla!AU375),"")</f>
        <v/>
      </c>
      <c r="AX364" s="6" t="str">
        <f>IF($C364="OK",_xlfn.NUMBERVALUE(Plantilla!AV375),"")</f>
        <v/>
      </c>
      <c r="AY364" s="4" t="str">
        <f>IF($C364="OK",_xlfn.NUMBERVALUE(Plantilla!AW375),"")</f>
        <v/>
      </c>
      <c r="AZ364" s="6" t="str">
        <f>IF($C364="OK",_xlfn.NUMBERVALUE(Plantilla!AX375),"")</f>
        <v/>
      </c>
      <c r="BA364" t="str">
        <f>IF($C364="OK",_xlfn.NUMBERVALUE(Plantilla!AY375),"")</f>
        <v/>
      </c>
      <c r="BB364" t="str">
        <f>IF($C364="OK",_xlfn.NUMBERVALUE(Plantilla!AZ375),"")</f>
        <v/>
      </c>
      <c r="BC364" s="4" t="str">
        <f>IF($C364="OK",_xlfn.NUMBERVALUE(Plantilla!BA375),"")</f>
        <v/>
      </c>
      <c r="BD364" s="6" t="str">
        <f>IF($C364="OK",_xlfn.NUMBERVALUE(Plantilla!BB375),"")</f>
        <v/>
      </c>
      <c r="BE364" s="4" t="str">
        <f>IF($C364="OK",_xlfn.NUMBERVALUE(Plantilla!BC375),"")</f>
        <v/>
      </c>
      <c r="BF364" s="6" t="str">
        <f>IF($C364="OK",_xlfn.NUMBERVALUE(Plantilla!BD375),"")</f>
        <v/>
      </c>
      <c r="BG364" s="4" t="str">
        <f>IF($C364="OK",_xlfn.NUMBERVALUE(Plantilla!BE375),"")</f>
        <v/>
      </c>
      <c r="BH364" s="6" t="str">
        <f>IF($C364="OK",_xlfn.NUMBERVALUE(Plantilla!BF375),"")</f>
        <v/>
      </c>
      <c r="BI364" s="110" t="str">
        <f>IF($C364="OK",_xlfn.NUMBERVALUE(Plantilla!BG375),"")</f>
        <v/>
      </c>
      <c r="BJ364" s="6" t="str">
        <f>IF($C364="OK",_xlfn.NUMBERVALUE(Plantilla!BH375),"")</f>
        <v/>
      </c>
      <c r="BK364" s="109" t="str">
        <f>IF($C364="OK",_xlfn.NUMBERVALUE(Plantilla!BI375),"")</f>
        <v/>
      </c>
      <c r="BL364" s="6" t="str">
        <f>IF($C364="OK",
   IF(Plantilla!BJ375&lt;&gt;"",
      TEXT(VLOOKUP(Plantilla!BJ375,'Tablas '!$Z$4:$AA$6,2,FALSE),"#"),
   ""),
"")</f>
        <v/>
      </c>
      <c r="BM364" s="4" t="str">
        <f>IF($C364="OK",_xlfn.NUMBERVALUE(Plantilla!BK375),"")</f>
        <v/>
      </c>
      <c r="BN364" s="4" t="str">
        <f>IF($C364="OK",_xlfn.NUMBERVALUE(Plantilla!BL375),"")</f>
        <v/>
      </c>
      <c r="BO364" s="6" t="str">
        <f>IF($C364="OK",_xlfn.NUMBERVALUE(Plantilla!BM375),"")</f>
        <v/>
      </c>
      <c r="BP364" s="4" t="str">
        <f>IF($C364="OK",_xlfn.NUMBERVALUE(Plantilla!BN375),"")</f>
        <v/>
      </c>
      <c r="BQ364" s="6" t="str">
        <f>IF($C364="OK",_xlfn.NUMBERVALUE(Plantilla!BO375),"")</f>
        <v/>
      </c>
      <c r="BR364" s="4" t="str">
        <f>IF($C364="OK",_xlfn.NUMBERVALUE(Plantilla!BP375),"")</f>
        <v/>
      </c>
      <c r="BS364" s="6" t="str">
        <f>IF($C364="OK",_xlfn.NUMBERVALUE(Plantilla!BQ375),"")</f>
        <v/>
      </c>
      <c r="BT364" s="4" t="str">
        <f>IF($C364="OK",_xlfn.NUMBERVALUE(Plantilla!BR375),"")</f>
        <v/>
      </c>
      <c r="BU364" s="6" t="str">
        <f>IF($C364="OK",_xlfn.NUMBERVALUE(Plantilla!BS375),"")</f>
        <v/>
      </c>
      <c r="BV364" s="6" t="str">
        <f>IF($C364="OK",_xlfn.NUMBERVALUE(Plantilla!BT375),"")</f>
        <v/>
      </c>
      <c r="BW364" s="6" t="str">
        <f>IF($C364="OK",_xlfn.NUMBERVALUE(Plantilla!BU375),"")</f>
        <v/>
      </c>
      <c r="BX364" s="6" t="str">
        <f>IF($C364="OK",_xlfn.NUMBERVALUE(Plantilla!BV375),"")</f>
        <v/>
      </c>
      <c r="BY364" s="6" t="str">
        <f>IF($C364="OK",_xlfn.NUMBERVALUE(Plantilla!BW375),"")</f>
        <v/>
      </c>
      <c r="BZ364" s="6" t="str">
        <f>IF($C364="OK",_xlfn.NUMBERVALUE(Plantilla!BX375),"")</f>
        <v/>
      </c>
      <c r="CA364" s="6" t="str">
        <f>IF($C364="OK",_xlfn.NUMBERVALUE(Plantilla!BY375),"")</f>
        <v/>
      </c>
      <c r="CB364" s="6" t="str">
        <f>IF($C364="OK",_xlfn.NUMBERVALUE(Plantilla!BZ375),"")</f>
        <v/>
      </c>
      <c r="CC364" s="6" t="str">
        <f>IF($C364="OK",_xlfn.NUMBERVALUE(Plantilla!CA375),"")</f>
        <v/>
      </c>
      <c r="CD364" s="6" t="str">
        <f>IF($C364="OK",_xlfn.NUMBERVALUE(Plantilla!CB375),"")</f>
        <v/>
      </c>
      <c r="CE364" s="6" t="str">
        <f>IF($C364="OK",_xlfn.NUMBERVALUE(Plantilla!CC375),"")</f>
        <v/>
      </c>
      <c r="CF364" s="4" t="str">
        <f>IF($C364="OK",_xlfn.NUMBERVALUE(Plantilla!CD375),"")</f>
        <v/>
      </c>
      <c r="CG364" s="6" t="str">
        <f>IF($C364="OK",_xlfn.NUMBERVALUE(Plantilla!CE375),"")</f>
        <v/>
      </c>
      <c r="CH364" s="6" t="str">
        <f>IF($C364="OK",_xlfn.NUMBERVALUE(Plantilla!CF375),"")</f>
        <v/>
      </c>
      <c r="CI364" s="6" t="str">
        <f>IF($C364="OK",_xlfn.NUMBERVALUE(Plantilla!CG375),"")</f>
        <v/>
      </c>
      <c r="CJ364" s="6" t="str">
        <f>IF($C364="OK",_xlfn.NUMBERVALUE(Plantilla!CH375),"")</f>
        <v/>
      </c>
      <c r="CK364" s="6" t="str">
        <f>IF($C364="OK",_xlfn.NUMBERVALUE(Plantilla!CI375),"")</f>
        <v/>
      </c>
      <c r="CL364" s="6" t="str">
        <f>IF($C364="OK",_xlfn.NUMBERVALUE(Plantilla!CJ375),"")</f>
        <v/>
      </c>
      <c r="CM364" t="str">
        <f>IF($C364="OK",TEXT(Plantilla!CK375,"#"),"")</f>
        <v/>
      </c>
      <c r="CN364" s="6" t="str">
        <f>IF($C364="OK",_xlfn.NUMBERVALUE(Plantilla!CL375),"")</f>
        <v/>
      </c>
      <c r="CO364" s="6" t="str">
        <f>IF($C364="OK",_xlfn.NUMBERVALUE(Plantilla!CM375),"")</f>
        <v/>
      </c>
      <c r="CP364" s="110" t="str">
        <f>IF($C364="OK",_xlfn.NUMBERVALUE(Plantilla!CN375),"")</f>
        <v/>
      </c>
      <c r="CQ364" s="6" t="str">
        <f>IF($C364="OK",_xlfn.NUMBERVALUE(Plantilla!CO375),"")</f>
        <v/>
      </c>
      <c r="CR364" s="109" t="str">
        <f>IF($C364="OK",_xlfn.NUMBERVALUE(Plantilla!CP375),"")</f>
        <v/>
      </c>
      <c r="CS364" s="110" t="str">
        <f>IF($C364="OK",_xlfn.NUMBERVALUE(Plantilla!CQ375),"")</f>
        <v/>
      </c>
      <c r="CT364" s="6" t="str">
        <f>IF($C364="OK",_xlfn.NUMBERVALUE(Plantilla!CR375),"")</f>
        <v/>
      </c>
      <c r="CU364" s="109" t="str">
        <f>IF($C364="OK",_xlfn.NUMBERVALUE(Plantilla!CS375),"")</f>
        <v/>
      </c>
      <c r="CV364" s="110" t="str">
        <f>IF($C364="OK",_xlfn.NUMBERVALUE(Plantilla!CT375),"")</f>
        <v/>
      </c>
      <c r="CW364" s="6" t="str">
        <f>IF($C364="OK",_xlfn.NUMBERVALUE(Plantilla!CU375),"")</f>
        <v/>
      </c>
      <c r="CX364" s="82" t="str">
        <f>IF($C364="OK",_xlfn.NUMBERVALUE(Plantilla!CV375),"")</f>
        <v/>
      </c>
      <c r="CY364" s="6" t="str">
        <f>IF($C364="OK",_xlfn.NUMBERVALUE(Plantilla!CW375),"")</f>
        <v/>
      </c>
      <c r="CZ364" s="82" t="str">
        <f>IF($C364="OK",_xlfn.NUMBERVALUE(Plantilla!CX375),"")</f>
        <v/>
      </c>
      <c r="DA364" s="6" t="str">
        <f>IF($C364="OK",_xlfn.NUMBERVALUE(Plantilla!CY375),"")</f>
        <v/>
      </c>
      <c r="DB364" s="109" t="str">
        <f>IF($C364="OK",_xlfn.NUMBERVALUE(Plantilla!CZ375),"")</f>
        <v/>
      </c>
      <c r="DC364" s="6" t="str">
        <f>IF($C364="OK",_xlfn.NUMBERVALUE(Plantilla!DA375),"")</f>
        <v/>
      </c>
      <c r="DD364" s="6" t="str">
        <f>IF($C364="OK",TEXT(Plantilla!DB375,"#"),"")</f>
        <v/>
      </c>
      <c r="DE364" s="6" t="str">
        <f>IF($C364="OK",_xlfn.NUMBERVALUE(Plantilla!DC375),"")</f>
        <v/>
      </c>
      <c r="DF364" s="4" t="str">
        <f>IF($C364="OK",_xlfn.NUMBERVALUE(Plantilla!DD375),"")</f>
        <v/>
      </c>
      <c r="DG364" s="6" t="str">
        <f>IF($C364="OK",_xlfn.NUMBERVALUE(Plantilla!DE375),"")</f>
        <v/>
      </c>
      <c r="DH364" s="6" t="str">
        <f>IF($C364="OK",_xlfn.NUMBERVALUE(Plantilla!DF375),"")</f>
        <v/>
      </c>
      <c r="DI364" s="6" t="str">
        <f>IF($C364="OK",_xlfn.NUMBERVALUE(Plantilla!DG375),"")</f>
        <v/>
      </c>
      <c r="DJ364" s="6" t="str">
        <f>IF($C364="OK",_xlfn.NUMBERVALUE(Plantilla!DH375),"")</f>
        <v/>
      </c>
      <c r="DK364" s="6" t="str">
        <f>IF($C364="OK",_xlfn.NUMBERVALUE(Plantilla!DI375),"")</f>
        <v/>
      </c>
      <c r="DL364" s="6" t="str">
        <f>IF($C364="OK",_xlfn.NUMBERVALUE(Plantilla!DJ375),"")</f>
        <v/>
      </c>
      <c r="DM364" s="6" t="str">
        <f>IF($C364="OK",_xlfn.NUMBERVALUE(Plantilla!DK375),"")</f>
        <v/>
      </c>
      <c r="DN364" s="6" t="str">
        <f>IF($C364="OK",_xlfn.NUMBERVALUE(Plantilla!DL375),"")</f>
        <v/>
      </c>
      <c r="DO364" s="6" t="str">
        <f>IF($C364="OK",_xlfn.NUMBERVALUE(Plantilla!DM375),"")</f>
        <v/>
      </c>
      <c r="DP364" s="6" t="str">
        <f>IF($C364="OK",_xlfn.NUMBERVALUE(Plantilla!DN375),"")</f>
        <v/>
      </c>
      <c r="DQ364" s="6" t="str">
        <f>IF($C364="OK",_xlfn.NUMBERVALUE(Plantilla!DO375),"")</f>
        <v/>
      </c>
      <c r="DR364" s="6" t="str">
        <f>IF($C364="OK",_xlfn.NUMBERVALUE(Plantilla!DP375),"")</f>
        <v/>
      </c>
      <c r="DS364" t="str">
        <f>IF($C364="OK",TEXT(Plantilla!DR375,"#"),"")</f>
        <v/>
      </c>
      <c r="DT364" s="6"/>
    </row>
    <row r="365" spans="1:124" x14ac:dyDescent="0.25">
      <c r="A365" t="str">
        <f>IF(Plantilla!$I$6="¡Perfecto!, Guarda el archivo y adjúntalo a tu interfaz de Nómina Electrónica","OK","Error")</f>
        <v>OK</v>
      </c>
      <c r="B365" t="str">
        <f>IF(Plantilla!$I$6="¡Perfecto!, Guarda el archivo y adjúntalo a tu interfaz de Nómina Electrónica",MID(Plantilla!$D$2,SEARCH("V",Plantilla!$D$2),10),"")</f>
        <v>V2.0</v>
      </c>
      <c r="C365" t="str">
        <f>Plantilla!C376</f>
        <v/>
      </c>
      <c r="D365" t="str">
        <f>IF($C365="OK",Plantilla!B376,"")</f>
        <v/>
      </c>
      <c r="E365" t="str">
        <f>IF($C365="OK",
   VLOOKUP(Plantilla!$E$4,'Tablas '!$AP$4:$AT$6,5,FALSE),
"")</f>
        <v/>
      </c>
      <c r="F365" t="str">
        <f>IF($C365="OK",TEXT(Plantilla!D376,"#"),"")</f>
        <v/>
      </c>
      <c r="G365" t="str">
        <f>IF($C365="OK",
   VLOOKUP(Plantilla!E376,'Tablas '!$B$4:$C$14,2,FALSE),
"")</f>
        <v/>
      </c>
      <c r="H365" t="str">
        <f>IF($C365="OK",TEXT(Plantilla!F376,"#"),"")</f>
        <v/>
      </c>
      <c r="I365" t="str">
        <f>IF($C365="OK",TEXT(Plantilla!G376,"#"),"")</f>
        <v/>
      </c>
      <c r="J365" t="str">
        <f>IF($C365="OK",TEXT(Plantilla!H376,"#"),"")</f>
        <v/>
      </c>
      <c r="K365" t="str">
        <f>IF($C365="OK",TEXT(Plantilla!I376,"#"),"")</f>
        <v/>
      </c>
      <c r="L365" t="str">
        <f>IF($C365="OK",TEXT(Plantilla!J376,"#"),"")</f>
        <v/>
      </c>
      <c r="M365" t="str">
        <f>IF($C365="OK",TEXT(Plantilla!K376,"#"),"")</f>
        <v/>
      </c>
      <c r="N365" t="str">
        <f>IF($C365="OK",
   CONCATENATE(YEAR(Plantilla!L376),"-",TEXT(MONTH(Plantilla!L376),"00"),"-",TEXT(DAY(Plantilla!L376),"00")),
"")</f>
        <v/>
      </c>
      <c r="O365" t="str">
        <f>IF($C365="OK",_xlfn.NUMBERVALUE(Plantilla!M376),"")</f>
        <v/>
      </c>
      <c r="P365" t="str">
        <f>IF($C365="OK",
   IF(Plantilla!N376&lt;&gt;"",
      CONCATENATE(YEAR(Plantilla!N376),"-",TEXT(MONTH(Plantilla!N376),"00"),"-",TEXT(DAY(Plantilla!N376),"00")),
   ""),
"")</f>
        <v/>
      </c>
      <c r="Q365" t="str">
        <f>IF($C365="OK",
   VLOOKUP(Plantilla!O376,'Tablas '!$E$4:$F$19,2,FALSE),
"")</f>
        <v/>
      </c>
      <c r="R365" t="str">
        <f>IF($C365="OK",
   VLOOKUP(Plantilla!P376,'Tablas '!$H$4:$I$5,2,FALSE),
"")</f>
        <v/>
      </c>
      <c r="S365" t="str">
        <f>IF($C365="OK",
   VLOOKUP(Plantilla!Q376,'Tablas '!$K$4:$L$8,2,FALSE),
"")</f>
        <v/>
      </c>
      <c r="T365" t="str">
        <f>IF($C365="OK",
   VLOOKUP(Plantilla!R376,'Tablas '!$AE$4:$AF$6,2,FALSE),
"")</f>
        <v/>
      </c>
      <c r="U365" t="str">
        <f>IF($C365="OK",
   VLOOKUP(Plantilla!S376,'Tablas '!$AE$4:$AF$6,2,FALSE),
"")</f>
        <v/>
      </c>
      <c r="V365" t="str">
        <f>IF($C365="OK",TEXT(Plantilla!T376,"#"),"")</f>
        <v/>
      </c>
      <c r="W365" s="84" t="str">
        <f>IF($C365="OK",
   VLOOKUP(Plantilla!U376,'Tablas '!$AM$4:$AN$1126,2,FALSE),
"")</f>
        <v/>
      </c>
      <c r="X365" t="str">
        <f>IF($C365="OK",TEXT(Plantilla!V376,"#"),"")</f>
        <v/>
      </c>
      <c r="Y365" t="str">
        <f>IF($C365="OK",
   CONCATENATE(YEAR(Plantilla!W376),"-",TEXT(MONTH(Plantilla!W376),"00"),"-",TEXT(DAY(Plantilla!W376),"00")),
"")</f>
        <v/>
      </c>
      <c r="Z365" t="str">
        <f>IF($C365="OK",
   CONCATENATE(YEAR(Plantilla!X376),"-",TEXT(MONTH(Plantilla!X376),"00"),"-",TEXT(DAY(Plantilla!X376),"00")),
"")</f>
        <v/>
      </c>
      <c r="AA365" t="str">
        <f>IF($C365="OK",
   TEXT(VLOOKUP(Plantilla!Y376,'Tablas '!$Q$4:$R$9,2,FALSE),"#"),
"")</f>
        <v/>
      </c>
      <c r="AB365" t="str">
        <f>IF($C365="OK",
   CONCATENATE(YEAR(Plantilla!Z376),"-",TEXT(MONTH(Plantilla!Z376),"00"),"-",TEXT(DAY(Plantilla!Z376),"00")),
"")</f>
        <v/>
      </c>
      <c r="AC365" t="str">
        <f>IF($C365="OK",
   TEXT(VLOOKUP(Plantilla!AA376,'Tablas '!$T$4:$U$13,2,FALSE),"#"),
"")</f>
        <v/>
      </c>
      <c r="AD365" t="str">
        <f>IF($C365="OK",TEXT(Plantilla!AB376,"#"),"")</f>
        <v/>
      </c>
      <c r="AE365" t="str">
        <f>IF($C365="OK",
   IF(Plantilla!AC376&lt;&gt;"",
      TEXT(VLOOKUP(Plantilla!AC376,'Tablas '!$W$4:$X$7,2,FALSE),"#"),
   ""),
"")</f>
        <v/>
      </c>
      <c r="AF365" t="str">
        <f>IF($C365="OK",TEXT(Plantilla!AD376,"#"),"")</f>
        <v/>
      </c>
      <c r="AG365" s="6" t="str">
        <f>IF($C365="OK",_xlfn.NUMBERVALUE(Plantilla!AE376),"")</f>
        <v/>
      </c>
      <c r="AH365" s="4" t="str">
        <f>IF($C365="OK",_xlfn.NUMBERVALUE(Plantilla!AF376),"")</f>
        <v/>
      </c>
      <c r="AI365" s="6" t="str">
        <f>IF($C365="OK",_xlfn.NUMBERVALUE(Plantilla!AG376),"")</f>
        <v/>
      </c>
      <c r="AJ365" s="6" t="str">
        <f>IF($C365="OK",_xlfn.NUMBERVALUE(Plantilla!AH376),"")</f>
        <v/>
      </c>
      <c r="AK365" s="6" t="str">
        <f>IF($C365="OK",_xlfn.NUMBERVALUE(Plantilla!AI376),"")</f>
        <v/>
      </c>
      <c r="AL365" s="6" t="str">
        <f>IF($C365="OK",_xlfn.NUMBERVALUE(Plantilla!AJ376),"")</f>
        <v/>
      </c>
      <c r="AM365" s="4" t="str">
        <f>IF($C365="OK",_xlfn.NUMBERVALUE(Plantilla!AK376),"")</f>
        <v/>
      </c>
      <c r="AN365" s="6" t="str">
        <f>IF($C365="OK",_xlfn.NUMBERVALUE(Plantilla!AL376),"")</f>
        <v/>
      </c>
      <c r="AO365" s="4" t="str">
        <f>IF($C365="OK",_xlfn.NUMBERVALUE(Plantilla!AM376),"")</f>
        <v/>
      </c>
      <c r="AP365" s="6" t="str">
        <f>IF($C365="OK",_xlfn.NUMBERVALUE(Plantilla!AN376),"")</f>
        <v/>
      </c>
      <c r="AQ365" s="4" t="str">
        <f>IF($C365="OK",_xlfn.NUMBERVALUE(Plantilla!AO376),"")</f>
        <v/>
      </c>
      <c r="AR365" s="6" t="str">
        <f>IF($C365="OK",_xlfn.NUMBERVALUE(Plantilla!AP376),"")</f>
        <v/>
      </c>
      <c r="AS365" s="4" t="str">
        <f>IF($C365="OK",_xlfn.NUMBERVALUE(Plantilla!AQ376),"")</f>
        <v/>
      </c>
      <c r="AT365" s="6" t="str">
        <f>IF($C365="OK",_xlfn.NUMBERVALUE(Plantilla!AR376),"")</f>
        <v/>
      </c>
      <c r="AU365" s="4" t="str">
        <f>IF($C365="OK",_xlfn.NUMBERVALUE(Plantilla!AS376),"")</f>
        <v/>
      </c>
      <c r="AV365" s="6" t="str">
        <f>IF($C365="OK",_xlfn.NUMBERVALUE(Plantilla!AT376),"")</f>
        <v/>
      </c>
      <c r="AW365" s="4" t="str">
        <f>IF($C365="OK",_xlfn.NUMBERVALUE(Plantilla!AU376),"")</f>
        <v/>
      </c>
      <c r="AX365" s="6" t="str">
        <f>IF($C365="OK",_xlfn.NUMBERVALUE(Plantilla!AV376),"")</f>
        <v/>
      </c>
      <c r="AY365" s="4" t="str">
        <f>IF($C365="OK",_xlfn.NUMBERVALUE(Plantilla!AW376),"")</f>
        <v/>
      </c>
      <c r="AZ365" s="6" t="str">
        <f>IF($C365="OK",_xlfn.NUMBERVALUE(Plantilla!AX376),"")</f>
        <v/>
      </c>
      <c r="BA365" t="str">
        <f>IF($C365="OK",_xlfn.NUMBERVALUE(Plantilla!AY376),"")</f>
        <v/>
      </c>
      <c r="BB365" t="str">
        <f>IF($C365="OK",_xlfn.NUMBERVALUE(Plantilla!AZ376),"")</f>
        <v/>
      </c>
      <c r="BC365" s="4" t="str">
        <f>IF($C365="OK",_xlfn.NUMBERVALUE(Plantilla!BA376),"")</f>
        <v/>
      </c>
      <c r="BD365" s="6" t="str">
        <f>IF($C365="OK",_xlfn.NUMBERVALUE(Plantilla!BB376),"")</f>
        <v/>
      </c>
      <c r="BE365" s="4" t="str">
        <f>IF($C365="OK",_xlfn.NUMBERVALUE(Plantilla!BC376),"")</f>
        <v/>
      </c>
      <c r="BF365" s="6" t="str">
        <f>IF($C365="OK",_xlfn.NUMBERVALUE(Plantilla!BD376),"")</f>
        <v/>
      </c>
      <c r="BG365" s="4" t="str">
        <f>IF($C365="OK",_xlfn.NUMBERVALUE(Plantilla!BE376),"")</f>
        <v/>
      </c>
      <c r="BH365" s="6" t="str">
        <f>IF($C365="OK",_xlfn.NUMBERVALUE(Plantilla!BF376),"")</f>
        <v/>
      </c>
      <c r="BI365" s="110" t="str">
        <f>IF($C365="OK",_xlfn.NUMBERVALUE(Plantilla!BG376),"")</f>
        <v/>
      </c>
      <c r="BJ365" s="6" t="str">
        <f>IF($C365="OK",_xlfn.NUMBERVALUE(Plantilla!BH376),"")</f>
        <v/>
      </c>
      <c r="BK365" s="109" t="str">
        <f>IF($C365="OK",_xlfn.NUMBERVALUE(Plantilla!BI376),"")</f>
        <v/>
      </c>
      <c r="BL365" s="6" t="str">
        <f>IF($C365="OK",
   IF(Plantilla!BJ376&lt;&gt;"",
      TEXT(VLOOKUP(Plantilla!BJ376,'Tablas '!$Z$4:$AA$6,2,FALSE),"#"),
   ""),
"")</f>
        <v/>
      </c>
      <c r="BM365" s="4" t="str">
        <f>IF($C365="OK",_xlfn.NUMBERVALUE(Plantilla!BK376),"")</f>
        <v/>
      </c>
      <c r="BN365" s="4" t="str">
        <f>IF($C365="OK",_xlfn.NUMBERVALUE(Plantilla!BL376),"")</f>
        <v/>
      </c>
      <c r="BO365" s="6" t="str">
        <f>IF($C365="OK",_xlfn.NUMBERVALUE(Plantilla!BM376),"")</f>
        <v/>
      </c>
      <c r="BP365" s="4" t="str">
        <f>IF($C365="OK",_xlfn.NUMBERVALUE(Plantilla!BN376),"")</f>
        <v/>
      </c>
      <c r="BQ365" s="6" t="str">
        <f>IF($C365="OK",_xlfn.NUMBERVALUE(Plantilla!BO376),"")</f>
        <v/>
      </c>
      <c r="BR365" s="4" t="str">
        <f>IF($C365="OK",_xlfn.NUMBERVALUE(Plantilla!BP376),"")</f>
        <v/>
      </c>
      <c r="BS365" s="6" t="str">
        <f>IF($C365="OK",_xlfn.NUMBERVALUE(Plantilla!BQ376),"")</f>
        <v/>
      </c>
      <c r="BT365" s="4" t="str">
        <f>IF($C365="OK",_xlfn.NUMBERVALUE(Plantilla!BR376),"")</f>
        <v/>
      </c>
      <c r="BU365" s="6" t="str">
        <f>IF($C365="OK",_xlfn.NUMBERVALUE(Plantilla!BS376),"")</f>
        <v/>
      </c>
      <c r="BV365" s="6" t="str">
        <f>IF($C365="OK",_xlfn.NUMBERVALUE(Plantilla!BT376),"")</f>
        <v/>
      </c>
      <c r="BW365" s="6" t="str">
        <f>IF($C365="OK",_xlfn.NUMBERVALUE(Plantilla!BU376),"")</f>
        <v/>
      </c>
      <c r="BX365" s="6" t="str">
        <f>IF($C365="OK",_xlfn.NUMBERVALUE(Plantilla!BV376),"")</f>
        <v/>
      </c>
      <c r="BY365" s="6" t="str">
        <f>IF($C365="OK",_xlfn.NUMBERVALUE(Plantilla!BW376),"")</f>
        <v/>
      </c>
      <c r="BZ365" s="6" t="str">
        <f>IF($C365="OK",_xlfn.NUMBERVALUE(Plantilla!BX376),"")</f>
        <v/>
      </c>
      <c r="CA365" s="6" t="str">
        <f>IF($C365="OK",_xlfn.NUMBERVALUE(Plantilla!BY376),"")</f>
        <v/>
      </c>
      <c r="CB365" s="6" t="str">
        <f>IF($C365="OK",_xlfn.NUMBERVALUE(Plantilla!BZ376),"")</f>
        <v/>
      </c>
      <c r="CC365" s="6" t="str">
        <f>IF($C365="OK",_xlfn.NUMBERVALUE(Plantilla!CA376),"")</f>
        <v/>
      </c>
      <c r="CD365" s="6" t="str">
        <f>IF($C365="OK",_xlfn.NUMBERVALUE(Plantilla!CB376),"")</f>
        <v/>
      </c>
      <c r="CE365" s="6" t="str">
        <f>IF($C365="OK",_xlfn.NUMBERVALUE(Plantilla!CC376),"")</f>
        <v/>
      </c>
      <c r="CF365" s="4" t="str">
        <f>IF($C365="OK",_xlfn.NUMBERVALUE(Plantilla!CD376),"")</f>
        <v/>
      </c>
      <c r="CG365" s="6" t="str">
        <f>IF($C365="OK",_xlfn.NUMBERVALUE(Plantilla!CE376),"")</f>
        <v/>
      </c>
      <c r="CH365" s="6" t="str">
        <f>IF($C365="OK",_xlfn.NUMBERVALUE(Plantilla!CF376),"")</f>
        <v/>
      </c>
      <c r="CI365" s="6" t="str">
        <f>IF($C365="OK",_xlfn.NUMBERVALUE(Plantilla!CG376),"")</f>
        <v/>
      </c>
      <c r="CJ365" s="6" t="str">
        <f>IF($C365="OK",_xlfn.NUMBERVALUE(Plantilla!CH376),"")</f>
        <v/>
      </c>
      <c r="CK365" s="6" t="str">
        <f>IF($C365="OK",_xlfn.NUMBERVALUE(Plantilla!CI376),"")</f>
        <v/>
      </c>
      <c r="CL365" s="6" t="str">
        <f>IF($C365="OK",_xlfn.NUMBERVALUE(Plantilla!CJ376),"")</f>
        <v/>
      </c>
      <c r="CM365" t="str">
        <f>IF($C365="OK",TEXT(Plantilla!CK376,"#"),"")</f>
        <v/>
      </c>
      <c r="CN365" s="6" t="str">
        <f>IF($C365="OK",_xlfn.NUMBERVALUE(Plantilla!CL376),"")</f>
        <v/>
      </c>
      <c r="CO365" s="6" t="str">
        <f>IF($C365="OK",_xlfn.NUMBERVALUE(Plantilla!CM376),"")</f>
        <v/>
      </c>
      <c r="CP365" s="110" t="str">
        <f>IF($C365="OK",_xlfn.NUMBERVALUE(Plantilla!CN376),"")</f>
        <v/>
      </c>
      <c r="CQ365" s="6" t="str">
        <f>IF($C365="OK",_xlfn.NUMBERVALUE(Plantilla!CO376),"")</f>
        <v/>
      </c>
      <c r="CR365" s="109" t="str">
        <f>IF($C365="OK",_xlfn.NUMBERVALUE(Plantilla!CP376),"")</f>
        <v/>
      </c>
      <c r="CS365" s="110" t="str">
        <f>IF($C365="OK",_xlfn.NUMBERVALUE(Plantilla!CQ376),"")</f>
        <v/>
      </c>
      <c r="CT365" s="6" t="str">
        <f>IF($C365="OK",_xlfn.NUMBERVALUE(Plantilla!CR376),"")</f>
        <v/>
      </c>
      <c r="CU365" s="109" t="str">
        <f>IF($C365="OK",_xlfn.NUMBERVALUE(Plantilla!CS376),"")</f>
        <v/>
      </c>
      <c r="CV365" s="110" t="str">
        <f>IF($C365="OK",_xlfn.NUMBERVALUE(Plantilla!CT376),"")</f>
        <v/>
      </c>
      <c r="CW365" s="6" t="str">
        <f>IF($C365="OK",_xlfn.NUMBERVALUE(Plantilla!CU376),"")</f>
        <v/>
      </c>
      <c r="CX365" s="82" t="str">
        <f>IF($C365="OK",_xlfn.NUMBERVALUE(Plantilla!CV376),"")</f>
        <v/>
      </c>
      <c r="CY365" s="6" t="str">
        <f>IF($C365="OK",_xlfn.NUMBERVALUE(Plantilla!CW376),"")</f>
        <v/>
      </c>
      <c r="CZ365" s="82" t="str">
        <f>IF($C365="OK",_xlfn.NUMBERVALUE(Plantilla!CX376),"")</f>
        <v/>
      </c>
      <c r="DA365" s="6" t="str">
        <f>IF($C365="OK",_xlfn.NUMBERVALUE(Plantilla!CY376),"")</f>
        <v/>
      </c>
      <c r="DB365" s="109" t="str">
        <f>IF($C365="OK",_xlfn.NUMBERVALUE(Plantilla!CZ376),"")</f>
        <v/>
      </c>
      <c r="DC365" s="6" t="str">
        <f>IF($C365="OK",_xlfn.NUMBERVALUE(Plantilla!DA376),"")</f>
        <v/>
      </c>
      <c r="DD365" s="6" t="str">
        <f>IF($C365="OK",TEXT(Plantilla!DB376,"#"),"")</f>
        <v/>
      </c>
      <c r="DE365" s="6" t="str">
        <f>IF($C365="OK",_xlfn.NUMBERVALUE(Plantilla!DC376),"")</f>
        <v/>
      </c>
      <c r="DF365" s="4" t="str">
        <f>IF($C365="OK",_xlfn.NUMBERVALUE(Plantilla!DD376),"")</f>
        <v/>
      </c>
      <c r="DG365" s="6" t="str">
        <f>IF($C365="OK",_xlfn.NUMBERVALUE(Plantilla!DE376),"")</f>
        <v/>
      </c>
      <c r="DH365" s="6" t="str">
        <f>IF($C365="OK",_xlfn.NUMBERVALUE(Plantilla!DF376),"")</f>
        <v/>
      </c>
      <c r="DI365" s="6" t="str">
        <f>IF($C365="OK",_xlfn.NUMBERVALUE(Plantilla!DG376),"")</f>
        <v/>
      </c>
      <c r="DJ365" s="6" t="str">
        <f>IF($C365="OK",_xlfn.NUMBERVALUE(Plantilla!DH376),"")</f>
        <v/>
      </c>
      <c r="DK365" s="6" t="str">
        <f>IF($C365="OK",_xlfn.NUMBERVALUE(Plantilla!DI376),"")</f>
        <v/>
      </c>
      <c r="DL365" s="6" t="str">
        <f>IF($C365="OK",_xlfn.NUMBERVALUE(Plantilla!DJ376),"")</f>
        <v/>
      </c>
      <c r="DM365" s="6" t="str">
        <f>IF($C365="OK",_xlfn.NUMBERVALUE(Plantilla!DK376),"")</f>
        <v/>
      </c>
      <c r="DN365" s="6" t="str">
        <f>IF($C365="OK",_xlfn.NUMBERVALUE(Plantilla!DL376),"")</f>
        <v/>
      </c>
      <c r="DO365" s="6" t="str">
        <f>IF($C365="OK",_xlfn.NUMBERVALUE(Plantilla!DM376),"")</f>
        <v/>
      </c>
      <c r="DP365" s="6" t="str">
        <f>IF($C365="OK",_xlfn.NUMBERVALUE(Plantilla!DN376),"")</f>
        <v/>
      </c>
      <c r="DQ365" s="6" t="str">
        <f>IF($C365="OK",_xlfn.NUMBERVALUE(Plantilla!DO376),"")</f>
        <v/>
      </c>
      <c r="DR365" s="6" t="str">
        <f>IF($C365="OK",_xlfn.NUMBERVALUE(Plantilla!DP376),"")</f>
        <v/>
      </c>
      <c r="DS365" t="str">
        <f>IF($C365="OK",TEXT(Plantilla!DR376,"#"),"")</f>
        <v/>
      </c>
      <c r="DT365" s="6"/>
    </row>
    <row r="366" spans="1:124" x14ac:dyDescent="0.25">
      <c r="A366" t="str">
        <f>IF(Plantilla!$I$6="¡Perfecto!, Guarda el archivo y adjúntalo a tu interfaz de Nómina Electrónica","OK","Error")</f>
        <v>OK</v>
      </c>
      <c r="B366" t="str">
        <f>IF(Plantilla!$I$6="¡Perfecto!, Guarda el archivo y adjúntalo a tu interfaz de Nómina Electrónica",MID(Plantilla!$D$2,SEARCH("V",Plantilla!$D$2),10),"")</f>
        <v>V2.0</v>
      </c>
      <c r="C366" t="str">
        <f>Plantilla!C377</f>
        <v/>
      </c>
      <c r="D366" t="str">
        <f>IF($C366="OK",Plantilla!B377,"")</f>
        <v/>
      </c>
      <c r="E366" t="str">
        <f>IF($C366="OK",
   VLOOKUP(Plantilla!$E$4,'Tablas '!$AP$4:$AT$6,5,FALSE),
"")</f>
        <v/>
      </c>
      <c r="F366" t="str">
        <f>IF($C366="OK",TEXT(Plantilla!D377,"#"),"")</f>
        <v/>
      </c>
      <c r="G366" t="str">
        <f>IF($C366="OK",
   VLOOKUP(Plantilla!E377,'Tablas '!$B$4:$C$14,2,FALSE),
"")</f>
        <v/>
      </c>
      <c r="H366" t="str">
        <f>IF($C366="OK",TEXT(Plantilla!F377,"#"),"")</f>
        <v/>
      </c>
      <c r="I366" t="str">
        <f>IF($C366="OK",TEXT(Plantilla!G377,"#"),"")</f>
        <v/>
      </c>
      <c r="J366" t="str">
        <f>IF($C366="OK",TEXT(Plantilla!H377,"#"),"")</f>
        <v/>
      </c>
      <c r="K366" t="str">
        <f>IF($C366="OK",TEXT(Plantilla!I377,"#"),"")</f>
        <v/>
      </c>
      <c r="L366" t="str">
        <f>IF($C366="OK",TEXT(Plantilla!J377,"#"),"")</f>
        <v/>
      </c>
      <c r="M366" t="str">
        <f>IF($C366="OK",TEXT(Plantilla!K377,"#"),"")</f>
        <v/>
      </c>
      <c r="N366" t="str">
        <f>IF($C366="OK",
   CONCATENATE(YEAR(Plantilla!L377),"-",TEXT(MONTH(Plantilla!L377),"00"),"-",TEXT(DAY(Plantilla!L377),"00")),
"")</f>
        <v/>
      </c>
      <c r="O366" t="str">
        <f>IF($C366="OK",_xlfn.NUMBERVALUE(Plantilla!M377),"")</f>
        <v/>
      </c>
      <c r="P366" t="str">
        <f>IF($C366="OK",
   IF(Plantilla!N377&lt;&gt;"",
      CONCATENATE(YEAR(Plantilla!N377),"-",TEXT(MONTH(Plantilla!N377),"00"),"-",TEXT(DAY(Plantilla!N377),"00")),
   ""),
"")</f>
        <v/>
      </c>
      <c r="Q366" t="str">
        <f>IF($C366="OK",
   VLOOKUP(Plantilla!O377,'Tablas '!$E$4:$F$19,2,FALSE),
"")</f>
        <v/>
      </c>
      <c r="R366" t="str">
        <f>IF($C366="OK",
   VLOOKUP(Plantilla!P377,'Tablas '!$H$4:$I$5,2,FALSE),
"")</f>
        <v/>
      </c>
      <c r="S366" t="str">
        <f>IF($C366="OK",
   VLOOKUP(Plantilla!Q377,'Tablas '!$K$4:$L$8,2,FALSE),
"")</f>
        <v/>
      </c>
      <c r="T366" t="str">
        <f>IF($C366="OK",
   VLOOKUP(Plantilla!R377,'Tablas '!$AE$4:$AF$6,2,FALSE),
"")</f>
        <v/>
      </c>
      <c r="U366" t="str">
        <f>IF($C366="OK",
   VLOOKUP(Plantilla!S377,'Tablas '!$AE$4:$AF$6,2,FALSE),
"")</f>
        <v/>
      </c>
      <c r="V366" t="str">
        <f>IF($C366="OK",TEXT(Plantilla!T377,"#"),"")</f>
        <v/>
      </c>
      <c r="W366" s="84" t="str">
        <f>IF($C366="OK",
   VLOOKUP(Plantilla!U377,'Tablas '!$AM$4:$AN$1126,2,FALSE),
"")</f>
        <v/>
      </c>
      <c r="X366" t="str">
        <f>IF($C366="OK",TEXT(Plantilla!V377,"#"),"")</f>
        <v/>
      </c>
      <c r="Y366" t="str">
        <f>IF($C366="OK",
   CONCATENATE(YEAR(Plantilla!W377),"-",TEXT(MONTH(Plantilla!W377),"00"),"-",TEXT(DAY(Plantilla!W377),"00")),
"")</f>
        <v/>
      </c>
      <c r="Z366" t="str">
        <f>IF($C366="OK",
   CONCATENATE(YEAR(Plantilla!X377),"-",TEXT(MONTH(Plantilla!X377),"00"),"-",TEXT(DAY(Plantilla!X377),"00")),
"")</f>
        <v/>
      </c>
      <c r="AA366" t="str">
        <f>IF($C366="OK",
   TEXT(VLOOKUP(Plantilla!Y377,'Tablas '!$Q$4:$R$9,2,FALSE),"#"),
"")</f>
        <v/>
      </c>
      <c r="AB366" t="str">
        <f>IF($C366="OK",
   CONCATENATE(YEAR(Plantilla!Z377),"-",TEXT(MONTH(Plantilla!Z377),"00"),"-",TEXT(DAY(Plantilla!Z377),"00")),
"")</f>
        <v/>
      </c>
      <c r="AC366" t="str">
        <f>IF($C366="OK",
   TEXT(VLOOKUP(Plantilla!AA377,'Tablas '!$T$4:$U$13,2,FALSE),"#"),
"")</f>
        <v/>
      </c>
      <c r="AD366" t="str">
        <f>IF($C366="OK",TEXT(Plantilla!AB377,"#"),"")</f>
        <v/>
      </c>
      <c r="AE366" t="str">
        <f>IF($C366="OK",
   IF(Plantilla!AC377&lt;&gt;"",
      TEXT(VLOOKUP(Plantilla!AC377,'Tablas '!$W$4:$X$7,2,FALSE),"#"),
   ""),
"")</f>
        <v/>
      </c>
      <c r="AF366" t="str">
        <f>IF($C366="OK",TEXT(Plantilla!AD377,"#"),"")</f>
        <v/>
      </c>
      <c r="AG366" s="6" t="str">
        <f>IF($C366="OK",_xlfn.NUMBERVALUE(Plantilla!AE377),"")</f>
        <v/>
      </c>
      <c r="AH366" s="4" t="str">
        <f>IF($C366="OK",_xlfn.NUMBERVALUE(Plantilla!AF377),"")</f>
        <v/>
      </c>
      <c r="AI366" s="6" t="str">
        <f>IF($C366="OK",_xlfn.NUMBERVALUE(Plantilla!AG377),"")</f>
        <v/>
      </c>
      <c r="AJ366" s="6" t="str">
        <f>IF($C366="OK",_xlfn.NUMBERVALUE(Plantilla!AH377),"")</f>
        <v/>
      </c>
      <c r="AK366" s="6" t="str">
        <f>IF($C366="OK",_xlfn.NUMBERVALUE(Plantilla!AI377),"")</f>
        <v/>
      </c>
      <c r="AL366" s="6" t="str">
        <f>IF($C366="OK",_xlfn.NUMBERVALUE(Plantilla!AJ377),"")</f>
        <v/>
      </c>
      <c r="AM366" s="4" t="str">
        <f>IF($C366="OK",_xlfn.NUMBERVALUE(Plantilla!AK377),"")</f>
        <v/>
      </c>
      <c r="AN366" s="6" t="str">
        <f>IF($C366="OK",_xlfn.NUMBERVALUE(Plantilla!AL377),"")</f>
        <v/>
      </c>
      <c r="AO366" s="4" t="str">
        <f>IF($C366="OK",_xlfn.NUMBERVALUE(Plantilla!AM377),"")</f>
        <v/>
      </c>
      <c r="AP366" s="6" t="str">
        <f>IF($C366="OK",_xlfn.NUMBERVALUE(Plantilla!AN377),"")</f>
        <v/>
      </c>
      <c r="AQ366" s="4" t="str">
        <f>IF($C366="OK",_xlfn.NUMBERVALUE(Plantilla!AO377),"")</f>
        <v/>
      </c>
      <c r="AR366" s="6" t="str">
        <f>IF($C366="OK",_xlfn.NUMBERVALUE(Plantilla!AP377),"")</f>
        <v/>
      </c>
      <c r="AS366" s="4" t="str">
        <f>IF($C366="OK",_xlfn.NUMBERVALUE(Plantilla!AQ377),"")</f>
        <v/>
      </c>
      <c r="AT366" s="6" t="str">
        <f>IF($C366="OK",_xlfn.NUMBERVALUE(Plantilla!AR377),"")</f>
        <v/>
      </c>
      <c r="AU366" s="4" t="str">
        <f>IF($C366="OK",_xlfn.NUMBERVALUE(Plantilla!AS377),"")</f>
        <v/>
      </c>
      <c r="AV366" s="6" t="str">
        <f>IF($C366="OK",_xlfn.NUMBERVALUE(Plantilla!AT377),"")</f>
        <v/>
      </c>
      <c r="AW366" s="4" t="str">
        <f>IF($C366="OK",_xlfn.NUMBERVALUE(Plantilla!AU377),"")</f>
        <v/>
      </c>
      <c r="AX366" s="6" t="str">
        <f>IF($C366="OK",_xlfn.NUMBERVALUE(Plantilla!AV377),"")</f>
        <v/>
      </c>
      <c r="AY366" s="4" t="str">
        <f>IF($C366="OK",_xlfn.NUMBERVALUE(Plantilla!AW377),"")</f>
        <v/>
      </c>
      <c r="AZ366" s="6" t="str">
        <f>IF($C366="OK",_xlfn.NUMBERVALUE(Plantilla!AX377),"")</f>
        <v/>
      </c>
      <c r="BA366" t="str">
        <f>IF($C366="OK",_xlfn.NUMBERVALUE(Plantilla!AY377),"")</f>
        <v/>
      </c>
      <c r="BB366" t="str">
        <f>IF($C366="OK",_xlfn.NUMBERVALUE(Plantilla!AZ377),"")</f>
        <v/>
      </c>
      <c r="BC366" s="4" t="str">
        <f>IF($C366="OK",_xlfn.NUMBERVALUE(Plantilla!BA377),"")</f>
        <v/>
      </c>
      <c r="BD366" s="6" t="str">
        <f>IF($C366="OK",_xlfn.NUMBERVALUE(Plantilla!BB377),"")</f>
        <v/>
      </c>
      <c r="BE366" s="4" t="str">
        <f>IF($C366="OK",_xlfn.NUMBERVALUE(Plantilla!BC377),"")</f>
        <v/>
      </c>
      <c r="BF366" s="6" t="str">
        <f>IF($C366="OK",_xlfn.NUMBERVALUE(Plantilla!BD377),"")</f>
        <v/>
      </c>
      <c r="BG366" s="4" t="str">
        <f>IF($C366="OK",_xlfn.NUMBERVALUE(Plantilla!BE377),"")</f>
        <v/>
      </c>
      <c r="BH366" s="6" t="str">
        <f>IF($C366="OK",_xlfn.NUMBERVALUE(Plantilla!BF377),"")</f>
        <v/>
      </c>
      <c r="BI366" s="110" t="str">
        <f>IF($C366="OK",_xlfn.NUMBERVALUE(Plantilla!BG377),"")</f>
        <v/>
      </c>
      <c r="BJ366" s="6" t="str">
        <f>IF($C366="OK",_xlfn.NUMBERVALUE(Plantilla!BH377),"")</f>
        <v/>
      </c>
      <c r="BK366" s="109" t="str">
        <f>IF($C366="OK",_xlfn.NUMBERVALUE(Plantilla!BI377),"")</f>
        <v/>
      </c>
      <c r="BL366" s="6" t="str">
        <f>IF($C366="OK",
   IF(Plantilla!BJ377&lt;&gt;"",
      TEXT(VLOOKUP(Plantilla!BJ377,'Tablas '!$Z$4:$AA$6,2,FALSE),"#"),
   ""),
"")</f>
        <v/>
      </c>
      <c r="BM366" s="4" t="str">
        <f>IF($C366="OK",_xlfn.NUMBERVALUE(Plantilla!BK377),"")</f>
        <v/>
      </c>
      <c r="BN366" s="4" t="str">
        <f>IF($C366="OK",_xlfn.NUMBERVALUE(Plantilla!BL377),"")</f>
        <v/>
      </c>
      <c r="BO366" s="6" t="str">
        <f>IF($C366="OK",_xlfn.NUMBERVALUE(Plantilla!BM377),"")</f>
        <v/>
      </c>
      <c r="BP366" s="4" t="str">
        <f>IF($C366="OK",_xlfn.NUMBERVALUE(Plantilla!BN377),"")</f>
        <v/>
      </c>
      <c r="BQ366" s="6" t="str">
        <f>IF($C366="OK",_xlfn.NUMBERVALUE(Plantilla!BO377),"")</f>
        <v/>
      </c>
      <c r="BR366" s="4" t="str">
        <f>IF($C366="OK",_xlfn.NUMBERVALUE(Plantilla!BP377),"")</f>
        <v/>
      </c>
      <c r="BS366" s="6" t="str">
        <f>IF($C366="OK",_xlfn.NUMBERVALUE(Plantilla!BQ377),"")</f>
        <v/>
      </c>
      <c r="BT366" s="4" t="str">
        <f>IF($C366="OK",_xlfn.NUMBERVALUE(Plantilla!BR377),"")</f>
        <v/>
      </c>
      <c r="BU366" s="6" t="str">
        <f>IF($C366="OK",_xlfn.NUMBERVALUE(Plantilla!BS377),"")</f>
        <v/>
      </c>
      <c r="BV366" s="6" t="str">
        <f>IF($C366="OK",_xlfn.NUMBERVALUE(Plantilla!BT377),"")</f>
        <v/>
      </c>
      <c r="BW366" s="6" t="str">
        <f>IF($C366="OK",_xlfn.NUMBERVALUE(Plantilla!BU377),"")</f>
        <v/>
      </c>
      <c r="BX366" s="6" t="str">
        <f>IF($C366="OK",_xlfn.NUMBERVALUE(Plantilla!BV377),"")</f>
        <v/>
      </c>
      <c r="BY366" s="6" t="str">
        <f>IF($C366="OK",_xlfn.NUMBERVALUE(Plantilla!BW377),"")</f>
        <v/>
      </c>
      <c r="BZ366" s="6" t="str">
        <f>IF($C366="OK",_xlfn.NUMBERVALUE(Plantilla!BX377),"")</f>
        <v/>
      </c>
      <c r="CA366" s="6" t="str">
        <f>IF($C366="OK",_xlfn.NUMBERVALUE(Plantilla!BY377),"")</f>
        <v/>
      </c>
      <c r="CB366" s="6" t="str">
        <f>IF($C366="OK",_xlfn.NUMBERVALUE(Plantilla!BZ377),"")</f>
        <v/>
      </c>
      <c r="CC366" s="6" t="str">
        <f>IF($C366="OK",_xlfn.NUMBERVALUE(Plantilla!CA377),"")</f>
        <v/>
      </c>
      <c r="CD366" s="6" t="str">
        <f>IF($C366="OK",_xlfn.NUMBERVALUE(Plantilla!CB377),"")</f>
        <v/>
      </c>
      <c r="CE366" s="6" t="str">
        <f>IF($C366="OK",_xlfn.NUMBERVALUE(Plantilla!CC377),"")</f>
        <v/>
      </c>
      <c r="CF366" s="4" t="str">
        <f>IF($C366="OK",_xlfn.NUMBERVALUE(Plantilla!CD377),"")</f>
        <v/>
      </c>
      <c r="CG366" s="6" t="str">
        <f>IF($C366="OK",_xlfn.NUMBERVALUE(Plantilla!CE377),"")</f>
        <v/>
      </c>
      <c r="CH366" s="6" t="str">
        <f>IF($C366="OK",_xlfn.NUMBERVALUE(Plantilla!CF377),"")</f>
        <v/>
      </c>
      <c r="CI366" s="6" t="str">
        <f>IF($C366="OK",_xlfn.NUMBERVALUE(Plantilla!CG377),"")</f>
        <v/>
      </c>
      <c r="CJ366" s="6" t="str">
        <f>IF($C366="OK",_xlfn.NUMBERVALUE(Plantilla!CH377),"")</f>
        <v/>
      </c>
      <c r="CK366" s="6" t="str">
        <f>IF($C366="OK",_xlfn.NUMBERVALUE(Plantilla!CI377),"")</f>
        <v/>
      </c>
      <c r="CL366" s="6" t="str">
        <f>IF($C366="OK",_xlfn.NUMBERVALUE(Plantilla!CJ377),"")</f>
        <v/>
      </c>
      <c r="CM366" t="str">
        <f>IF($C366="OK",TEXT(Plantilla!CK377,"#"),"")</f>
        <v/>
      </c>
      <c r="CN366" s="6" t="str">
        <f>IF($C366="OK",_xlfn.NUMBERVALUE(Plantilla!CL377),"")</f>
        <v/>
      </c>
      <c r="CO366" s="6" t="str">
        <f>IF($C366="OK",_xlfn.NUMBERVALUE(Plantilla!CM377),"")</f>
        <v/>
      </c>
      <c r="CP366" s="110" t="str">
        <f>IF($C366="OK",_xlfn.NUMBERVALUE(Plantilla!CN377),"")</f>
        <v/>
      </c>
      <c r="CQ366" s="6" t="str">
        <f>IF($C366="OK",_xlfn.NUMBERVALUE(Plantilla!CO377),"")</f>
        <v/>
      </c>
      <c r="CR366" s="109" t="str">
        <f>IF($C366="OK",_xlfn.NUMBERVALUE(Plantilla!CP377),"")</f>
        <v/>
      </c>
      <c r="CS366" s="110" t="str">
        <f>IF($C366="OK",_xlfn.NUMBERVALUE(Plantilla!CQ377),"")</f>
        <v/>
      </c>
      <c r="CT366" s="6" t="str">
        <f>IF($C366="OK",_xlfn.NUMBERVALUE(Plantilla!CR377),"")</f>
        <v/>
      </c>
      <c r="CU366" s="109" t="str">
        <f>IF($C366="OK",_xlfn.NUMBERVALUE(Plantilla!CS377),"")</f>
        <v/>
      </c>
      <c r="CV366" s="110" t="str">
        <f>IF($C366="OK",_xlfn.NUMBERVALUE(Plantilla!CT377),"")</f>
        <v/>
      </c>
      <c r="CW366" s="6" t="str">
        <f>IF($C366="OK",_xlfn.NUMBERVALUE(Plantilla!CU377),"")</f>
        <v/>
      </c>
      <c r="CX366" s="82" t="str">
        <f>IF($C366="OK",_xlfn.NUMBERVALUE(Plantilla!CV377),"")</f>
        <v/>
      </c>
      <c r="CY366" s="6" t="str">
        <f>IF($C366="OK",_xlfn.NUMBERVALUE(Plantilla!CW377),"")</f>
        <v/>
      </c>
      <c r="CZ366" s="82" t="str">
        <f>IF($C366="OK",_xlfn.NUMBERVALUE(Plantilla!CX377),"")</f>
        <v/>
      </c>
      <c r="DA366" s="6" t="str">
        <f>IF($C366="OK",_xlfn.NUMBERVALUE(Plantilla!CY377),"")</f>
        <v/>
      </c>
      <c r="DB366" s="109" t="str">
        <f>IF($C366="OK",_xlfn.NUMBERVALUE(Plantilla!CZ377),"")</f>
        <v/>
      </c>
      <c r="DC366" s="6" t="str">
        <f>IF($C366="OK",_xlfn.NUMBERVALUE(Plantilla!DA377),"")</f>
        <v/>
      </c>
      <c r="DD366" s="6" t="str">
        <f>IF($C366="OK",TEXT(Plantilla!DB377,"#"),"")</f>
        <v/>
      </c>
      <c r="DE366" s="6" t="str">
        <f>IF($C366="OK",_xlfn.NUMBERVALUE(Plantilla!DC377),"")</f>
        <v/>
      </c>
      <c r="DF366" s="4" t="str">
        <f>IF($C366="OK",_xlfn.NUMBERVALUE(Plantilla!DD377),"")</f>
        <v/>
      </c>
      <c r="DG366" s="6" t="str">
        <f>IF($C366="OK",_xlfn.NUMBERVALUE(Plantilla!DE377),"")</f>
        <v/>
      </c>
      <c r="DH366" s="6" t="str">
        <f>IF($C366="OK",_xlfn.NUMBERVALUE(Plantilla!DF377),"")</f>
        <v/>
      </c>
      <c r="DI366" s="6" t="str">
        <f>IF($C366="OK",_xlfn.NUMBERVALUE(Plantilla!DG377),"")</f>
        <v/>
      </c>
      <c r="DJ366" s="6" t="str">
        <f>IF($C366="OK",_xlfn.NUMBERVALUE(Plantilla!DH377),"")</f>
        <v/>
      </c>
      <c r="DK366" s="6" t="str">
        <f>IF($C366="OK",_xlfn.NUMBERVALUE(Plantilla!DI377),"")</f>
        <v/>
      </c>
      <c r="DL366" s="6" t="str">
        <f>IF($C366="OK",_xlfn.NUMBERVALUE(Plantilla!DJ377),"")</f>
        <v/>
      </c>
      <c r="DM366" s="6" t="str">
        <f>IF($C366="OK",_xlfn.NUMBERVALUE(Plantilla!DK377),"")</f>
        <v/>
      </c>
      <c r="DN366" s="6" t="str">
        <f>IF($C366="OK",_xlfn.NUMBERVALUE(Plantilla!DL377),"")</f>
        <v/>
      </c>
      <c r="DO366" s="6" t="str">
        <f>IF($C366="OK",_xlfn.NUMBERVALUE(Plantilla!DM377),"")</f>
        <v/>
      </c>
      <c r="DP366" s="6" t="str">
        <f>IF($C366="OK",_xlfn.NUMBERVALUE(Plantilla!DN377),"")</f>
        <v/>
      </c>
      <c r="DQ366" s="6" t="str">
        <f>IF($C366="OK",_xlfn.NUMBERVALUE(Plantilla!DO377),"")</f>
        <v/>
      </c>
      <c r="DR366" s="6" t="str">
        <f>IF($C366="OK",_xlfn.NUMBERVALUE(Plantilla!DP377),"")</f>
        <v/>
      </c>
      <c r="DS366" t="str">
        <f>IF($C366="OK",TEXT(Plantilla!DR377,"#"),"")</f>
        <v/>
      </c>
      <c r="DT366" s="6"/>
    </row>
    <row r="367" spans="1:124" x14ac:dyDescent="0.25">
      <c r="A367" t="str">
        <f>IF(Plantilla!$I$6="¡Perfecto!, Guarda el archivo y adjúntalo a tu interfaz de Nómina Electrónica","OK","Error")</f>
        <v>OK</v>
      </c>
      <c r="B367" t="str">
        <f>IF(Plantilla!$I$6="¡Perfecto!, Guarda el archivo y adjúntalo a tu interfaz de Nómina Electrónica",MID(Plantilla!$D$2,SEARCH("V",Plantilla!$D$2),10),"")</f>
        <v>V2.0</v>
      </c>
      <c r="C367" t="str">
        <f>Plantilla!C378</f>
        <v/>
      </c>
      <c r="D367" t="str">
        <f>IF($C367="OK",Plantilla!B378,"")</f>
        <v/>
      </c>
      <c r="E367" t="str">
        <f>IF($C367="OK",
   VLOOKUP(Plantilla!$E$4,'Tablas '!$AP$4:$AT$6,5,FALSE),
"")</f>
        <v/>
      </c>
      <c r="F367" t="str">
        <f>IF($C367="OK",TEXT(Plantilla!D378,"#"),"")</f>
        <v/>
      </c>
      <c r="G367" t="str">
        <f>IF($C367="OK",
   VLOOKUP(Plantilla!E378,'Tablas '!$B$4:$C$14,2,FALSE),
"")</f>
        <v/>
      </c>
      <c r="H367" t="str">
        <f>IF($C367="OK",TEXT(Plantilla!F378,"#"),"")</f>
        <v/>
      </c>
      <c r="I367" t="str">
        <f>IF($C367="OK",TEXT(Plantilla!G378,"#"),"")</f>
        <v/>
      </c>
      <c r="J367" t="str">
        <f>IF($C367="OK",TEXT(Plantilla!H378,"#"),"")</f>
        <v/>
      </c>
      <c r="K367" t="str">
        <f>IF($C367="OK",TEXT(Plantilla!I378,"#"),"")</f>
        <v/>
      </c>
      <c r="L367" t="str">
        <f>IF($C367="OK",TEXT(Plantilla!J378,"#"),"")</f>
        <v/>
      </c>
      <c r="M367" t="str">
        <f>IF($C367="OK",TEXT(Plantilla!K378,"#"),"")</f>
        <v/>
      </c>
      <c r="N367" t="str">
        <f>IF($C367="OK",
   CONCATENATE(YEAR(Plantilla!L378),"-",TEXT(MONTH(Plantilla!L378),"00"),"-",TEXT(DAY(Plantilla!L378),"00")),
"")</f>
        <v/>
      </c>
      <c r="O367" t="str">
        <f>IF($C367="OK",_xlfn.NUMBERVALUE(Plantilla!M378),"")</f>
        <v/>
      </c>
      <c r="P367" t="str">
        <f>IF($C367="OK",
   IF(Plantilla!N378&lt;&gt;"",
      CONCATENATE(YEAR(Plantilla!N378),"-",TEXT(MONTH(Plantilla!N378),"00"),"-",TEXT(DAY(Plantilla!N378),"00")),
   ""),
"")</f>
        <v/>
      </c>
      <c r="Q367" t="str">
        <f>IF($C367="OK",
   VLOOKUP(Plantilla!O378,'Tablas '!$E$4:$F$19,2,FALSE),
"")</f>
        <v/>
      </c>
      <c r="R367" t="str">
        <f>IF($C367="OK",
   VLOOKUP(Plantilla!P378,'Tablas '!$H$4:$I$5,2,FALSE),
"")</f>
        <v/>
      </c>
      <c r="S367" t="str">
        <f>IF($C367="OK",
   VLOOKUP(Plantilla!Q378,'Tablas '!$K$4:$L$8,2,FALSE),
"")</f>
        <v/>
      </c>
      <c r="T367" t="str">
        <f>IF($C367="OK",
   VLOOKUP(Plantilla!R378,'Tablas '!$AE$4:$AF$6,2,FALSE),
"")</f>
        <v/>
      </c>
      <c r="U367" t="str">
        <f>IF($C367="OK",
   VLOOKUP(Plantilla!S378,'Tablas '!$AE$4:$AF$6,2,FALSE),
"")</f>
        <v/>
      </c>
      <c r="V367" t="str">
        <f>IF($C367="OK",TEXT(Plantilla!T378,"#"),"")</f>
        <v/>
      </c>
      <c r="W367" s="84" t="str">
        <f>IF($C367="OK",
   VLOOKUP(Plantilla!U378,'Tablas '!$AM$4:$AN$1126,2,FALSE),
"")</f>
        <v/>
      </c>
      <c r="X367" t="str">
        <f>IF($C367="OK",TEXT(Plantilla!V378,"#"),"")</f>
        <v/>
      </c>
      <c r="Y367" t="str">
        <f>IF($C367="OK",
   CONCATENATE(YEAR(Plantilla!W378),"-",TEXT(MONTH(Plantilla!W378),"00"),"-",TEXT(DAY(Plantilla!W378),"00")),
"")</f>
        <v/>
      </c>
      <c r="Z367" t="str">
        <f>IF($C367="OK",
   CONCATENATE(YEAR(Plantilla!X378),"-",TEXT(MONTH(Plantilla!X378),"00"),"-",TEXT(DAY(Plantilla!X378),"00")),
"")</f>
        <v/>
      </c>
      <c r="AA367" t="str">
        <f>IF($C367="OK",
   TEXT(VLOOKUP(Plantilla!Y378,'Tablas '!$Q$4:$R$9,2,FALSE),"#"),
"")</f>
        <v/>
      </c>
      <c r="AB367" t="str">
        <f>IF($C367="OK",
   CONCATENATE(YEAR(Plantilla!Z378),"-",TEXT(MONTH(Plantilla!Z378),"00"),"-",TEXT(DAY(Plantilla!Z378),"00")),
"")</f>
        <v/>
      </c>
      <c r="AC367" t="str">
        <f>IF($C367="OK",
   TEXT(VLOOKUP(Plantilla!AA378,'Tablas '!$T$4:$U$13,2,FALSE),"#"),
"")</f>
        <v/>
      </c>
      <c r="AD367" t="str">
        <f>IF($C367="OK",TEXT(Plantilla!AB378,"#"),"")</f>
        <v/>
      </c>
      <c r="AE367" t="str">
        <f>IF($C367="OK",
   IF(Plantilla!AC378&lt;&gt;"",
      TEXT(VLOOKUP(Plantilla!AC378,'Tablas '!$W$4:$X$7,2,FALSE),"#"),
   ""),
"")</f>
        <v/>
      </c>
      <c r="AF367" t="str">
        <f>IF($C367="OK",TEXT(Plantilla!AD378,"#"),"")</f>
        <v/>
      </c>
      <c r="AG367" s="6" t="str">
        <f>IF($C367="OK",_xlfn.NUMBERVALUE(Plantilla!AE378),"")</f>
        <v/>
      </c>
      <c r="AH367" s="4" t="str">
        <f>IF($C367="OK",_xlfn.NUMBERVALUE(Plantilla!AF378),"")</f>
        <v/>
      </c>
      <c r="AI367" s="6" t="str">
        <f>IF($C367="OK",_xlfn.NUMBERVALUE(Plantilla!AG378),"")</f>
        <v/>
      </c>
      <c r="AJ367" s="6" t="str">
        <f>IF($C367="OK",_xlfn.NUMBERVALUE(Plantilla!AH378),"")</f>
        <v/>
      </c>
      <c r="AK367" s="6" t="str">
        <f>IF($C367="OK",_xlfn.NUMBERVALUE(Plantilla!AI378),"")</f>
        <v/>
      </c>
      <c r="AL367" s="6" t="str">
        <f>IF($C367="OK",_xlfn.NUMBERVALUE(Plantilla!AJ378),"")</f>
        <v/>
      </c>
      <c r="AM367" s="4" t="str">
        <f>IF($C367="OK",_xlfn.NUMBERVALUE(Plantilla!AK378),"")</f>
        <v/>
      </c>
      <c r="AN367" s="6" t="str">
        <f>IF($C367="OK",_xlfn.NUMBERVALUE(Plantilla!AL378),"")</f>
        <v/>
      </c>
      <c r="AO367" s="4" t="str">
        <f>IF($C367="OK",_xlfn.NUMBERVALUE(Plantilla!AM378),"")</f>
        <v/>
      </c>
      <c r="AP367" s="6" t="str">
        <f>IF($C367="OK",_xlfn.NUMBERVALUE(Plantilla!AN378),"")</f>
        <v/>
      </c>
      <c r="AQ367" s="4" t="str">
        <f>IF($C367="OK",_xlfn.NUMBERVALUE(Plantilla!AO378),"")</f>
        <v/>
      </c>
      <c r="AR367" s="6" t="str">
        <f>IF($C367="OK",_xlfn.NUMBERVALUE(Plantilla!AP378),"")</f>
        <v/>
      </c>
      <c r="AS367" s="4" t="str">
        <f>IF($C367="OK",_xlfn.NUMBERVALUE(Plantilla!AQ378),"")</f>
        <v/>
      </c>
      <c r="AT367" s="6" t="str">
        <f>IF($C367="OK",_xlfn.NUMBERVALUE(Plantilla!AR378),"")</f>
        <v/>
      </c>
      <c r="AU367" s="4" t="str">
        <f>IF($C367="OK",_xlfn.NUMBERVALUE(Plantilla!AS378),"")</f>
        <v/>
      </c>
      <c r="AV367" s="6" t="str">
        <f>IF($C367="OK",_xlfn.NUMBERVALUE(Plantilla!AT378),"")</f>
        <v/>
      </c>
      <c r="AW367" s="4" t="str">
        <f>IF($C367="OK",_xlfn.NUMBERVALUE(Plantilla!AU378),"")</f>
        <v/>
      </c>
      <c r="AX367" s="6" t="str">
        <f>IF($C367="OK",_xlfn.NUMBERVALUE(Plantilla!AV378),"")</f>
        <v/>
      </c>
      <c r="AY367" s="4" t="str">
        <f>IF($C367="OK",_xlfn.NUMBERVALUE(Plantilla!AW378),"")</f>
        <v/>
      </c>
      <c r="AZ367" s="6" t="str">
        <f>IF($C367="OK",_xlfn.NUMBERVALUE(Plantilla!AX378),"")</f>
        <v/>
      </c>
      <c r="BA367" t="str">
        <f>IF($C367="OK",_xlfn.NUMBERVALUE(Plantilla!AY378),"")</f>
        <v/>
      </c>
      <c r="BB367" t="str">
        <f>IF($C367="OK",_xlfn.NUMBERVALUE(Plantilla!AZ378),"")</f>
        <v/>
      </c>
      <c r="BC367" s="4" t="str">
        <f>IF($C367="OK",_xlfn.NUMBERVALUE(Plantilla!BA378),"")</f>
        <v/>
      </c>
      <c r="BD367" s="6" t="str">
        <f>IF($C367="OK",_xlfn.NUMBERVALUE(Plantilla!BB378),"")</f>
        <v/>
      </c>
      <c r="BE367" s="4" t="str">
        <f>IF($C367="OK",_xlfn.NUMBERVALUE(Plantilla!BC378),"")</f>
        <v/>
      </c>
      <c r="BF367" s="6" t="str">
        <f>IF($C367="OK",_xlfn.NUMBERVALUE(Plantilla!BD378),"")</f>
        <v/>
      </c>
      <c r="BG367" s="4" t="str">
        <f>IF($C367="OK",_xlfn.NUMBERVALUE(Plantilla!BE378),"")</f>
        <v/>
      </c>
      <c r="BH367" s="6" t="str">
        <f>IF($C367="OK",_xlfn.NUMBERVALUE(Plantilla!BF378),"")</f>
        <v/>
      </c>
      <c r="BI367" s="110" t="str">
        <f>IF($C367="OK",_xlfn.NUMBERVALUE(Plantilla!BG378),"")</f>
        <v/>
      </c>
      <c r="BJ367" s="6" t="str">
        <f>IF($C367="OK",_xlfn.NUMBERVALUE(Plantilla!BH378),"")</f>
        <v/>
      </c>
      <c r="BK367" s="109" t="str">
        <f>IF($C367="OK",_xlfn.NUMBERVALUE(Plantilla!BI378),"")</f>
        <v/>
      </c>
      <c r="BL367" s="6" t="str">
        <f>IF($C367="OK",
   IF(Plantilla!BJ378&lt;&gt;"",
      TEXT(VLOOKUP(Plantilla!BJ378,'Tablas '!$Z$4:$AA$6,2,FALSE),"#"),
   ""),
"")</f>
        <v/>
      </c>
      <c r="BM367" s="4" t="str">
        <f>IF($C367="OK",_xlfn.NUMBERVALUE(Plantilla!BK378),"")</f>
        <v/>
      </c>
      <c r="BN367" s="4" t="str">
        <f>IF($C367="OK",_xlfn.NUMBERVALUE(Plantilla!BL378),"")</f>
        <v/>
      </c>
      <c r="BO367" s="6" t="str">
        <f>IF($C367="OK",_xlfn.NUMBERVALUE(Plantilla!BM378),"")</f>
        <v/>
      </c>
      <c r="BP367" s="4" t="str">
        <f>IF($C367="OK",_xlfn.NUMBERVALUE(Plantilla!BN378),"")</f>
        <v/>
      </c>
      <c r="BQ367" s="6" t="str">
        <f>IF($C367="OK",_xlfn.NUMBERVALUE(Plantilla!BO378),"")</f>
        <v/>
      </c>
      <c r="BR367" s="4" t="str">
        <f>IF($C367="OK",_xlfn.NUMBERVALUE(Plantilla!BP378),"")</f>
        <v/>
      </c>
      <c r="BS367" s="6" t="str">
        <f>IF($C367="OK",_xlfn.NUMBERVALUE(Plantilla!BQ378),"")</f>
        <v/>
      </c>
      <c r="BT367" s="4" t="str">
        <f>IF($C367="OK",_xlfn.NUMBERVALUE(Plantilla!BR378),"")</f>
        <v/>
      </c>
      <c r="BU367" s="6" t="str">
        <f>IF($C367="OK",_xlfn.NUMBERVALUE(Plantilla!BS378),"")</f>
        <v/>
      </c>
      <c r="BV367" s="6" t="str">
        <f>IF($C367="OK",_xlfn.NUMBERVALUE(Plantilla!BT378),"")</f>
        <v/>
      </c>
      <c r="BW367" s="6" t="str">
        <f>IF($C367="OK",_xlfn.NUMBERVALUE(Plantilla!BU378),"")</f>
        <v/>
      </c>
      <c r="BX367" s="6" t="str">
        <f>IF($C367="OK",_xlfn.NUMBERVALUE(Plantilla!BV378),"")</f>
        <v/>
      </c>
      <c r="BY367" s="6" t="str">
        <f>IF($C367="OK",_xlfn.NUMBERVALUE(Plantilla!BW378),"")</f>
        <v/>
      </c>
      <c r="BZ367" s="6" t="str">
        <f>IF($C367="OK",_xlfn.NUMBERVALUE(Plantilla!BX378),"")</f>
        <v/>
      </c>
      <c r="CA367" s="6" t="str">
        <f>IF($C367="OK",_xlfn.NUMBERVALUE(Plantilla!BY378),"")</f>
        <v/>
      </c>
      <c r="CB367" s="6" t="str">
        <f>IF($C367="OK",_xlfn.NUMBERVALUE(Plantilla!BZ378),"")</f>
        <v/>
      </c>
      <c r="CC367" s="6" t="str">
        <f>IF($C367="OK",_xlfn.NUMBERVALUE(Plantilla!CA378),"")</f>
        <v/>
      </c>
      <c r="CD367" s="6" t="str">
        <f>IF($C367="OK",_xlfn.NUMBERVALUE(Plantilla!CB378),"")</f>
        <v/>
      </c>
      <c r="CE367" s="6" t="str">
        <f>IF($C367="OK",_xlfn.NUMBERVALUE(Plantilla!CC378),"")</f>
        <v/>
      </c>
      <c r="CF367" s="4" t="str">
        <f>IF($C367="OK",_xlfn.NUMBERVALUE(Plantilla!CD378),"")</f>
        <v/>
      </c>
      <c r="CG367" s="6" t="str">
        <f>IF($C367="OK",_xlfn.NUMBERVALUE(Plantilla!CE378),"")</f>
        <v/>
      </c>
      <c r="CH367" s="6" t="str">
        <f>IF($C367="OK",_xlfn.NUMBERVALUE(Plantilla!CF378),"")</f>
        <v/>
      </c>
      <c r="CI367" s="6" t="str">
        <f>IF($C367="OK",_xlfn.NUMBERVALUE(Plantilla!CG378),"")</f>
        <v/>
      </c>
      <c r="CJ367" s="6" t="str">
        <f>IF($C367="OK",_xlfn.NUMBERVALUE(Plantilla!CH378),"")</f>
        <v/>
      </c>
      <c r="CK367" s="6" t="str">
        <f>IF($C367="OK",_xlfn.NUMBERVALUE(Plantilla!CI378),"")</f>
        <v/>
      </c>
      <c r="CL367" s="6" t="str">
        <f>IF($C367="OK",_xlfn.NUMBERVALUE(Plantilla!CJ378),"")</f>
        <v/>
      </c>
      <c r="CM367" t="str">
        <f>IF($C367="OK",TEXT(Plantilla!CK378,"#"),"")</f>
        <v/>
      </c>
      <c r="CN367" s="6" t="str">
        <f>IF($C367="OK",_xlfn.NUMBERVALUE(Plantilla!CL378),"")</f>
        <v/>
      </c>
      <c r="CO367" s="6" t="str">
        <f>IF($C367="OK",_xlfn.NUMBERVALUE(Plantilla!CM378),"")</f>
        <v/>
      </c>
      <c r="CP367" s="110" t="str">
        <f>IF($C367="OK",_xlfn.NUMBERVALUE(Plantilla!CN378),"")</f>
        <v/>
      </c>
      <c r="CQ367" s="6" t="str">
        <f>IF($C367="OK",_xlfn.NUMBERVALUE(Plantilla!CO378),"")</f>
        <v/>
      </c>
      <c r="CR367" s="109" t="str">
        <f>IF($C367="OK",_xlfn.NUMBERVALUE(Plantilla!CP378),"")</f>
        <v/>
      </c>
      <c r="CS367" s="110" t="str">
        <f>IF($C367="OK",_xlfn.NUMBERVALUE(Plantilla!CQ378),"")</f>
        <v/>
      </c>
      <c r="CT367" s="6" t="str">
        <f>IF($C367="OK",_xlfn.NUMBERVALUE(Plantilla!CR378),"")</f>
        <v/>
      </c>
      <c r="CU367" s="109" t="str">
        <f>IF($C367="OK",_xlfn.NUMBERVALUE(Plantilla!CS378),"")</f>
        <v/>
      </c>
      <c r="CV367" s="110" t="str">
        <f>IF($C367="OK",_xlfn.NUMBERVALUE(Plantilla!CT378),"")</f>
        <v/>
      </c>
      <c r="CW367" s="6" t="str">
        <f>IF($C367="OK",_xlfn.NUMBERVALUE(Plantilla!CU378),"")</f>
        <v/>
      </c>
      <c r="CX367" s="82" t="str">
        <f>IF($C367="OK",_xlfn.NUMBERVALUE(Plantilla!CV378),"")</f>
        <v/>
      </c>
      <c r="CY367" s="6" t="str">
        <f>IF($C367="OK",_xlfn.NUMBERVALUE(Plantilla!CW378),"")</f>
        <v/>
      </c>
      <c r="CZ367" s="82" t="str">
        <f>IF($C367="OK",_xlfn.NUMBERVALUE(Plantilla!CX378),"")</f>
        <v/>
      </c>
      <c r="DA367" s="6" t="str">
        <f>IF($C367="OK",_xlfn.NUMBERVALUE(Plantilla!CY378),"")</f>
        <v/>
      </c>
      <c r="DB367" s="109" t="str">
        <f>IF($C367="OK",_xlfn.NUMBERVALUE(Plantilla!CZ378),"")</f>
        <v/>
      </c>
      <c r="DC367" s="6" t="str">
        <f>IF($C367="OK",_xlfn.NUMBERVALUE(Plantilla!DA378),"")</f>
        <v/>
      </c>
      <c r="DD367" s="6" t="str">
        <f>IF($C367="OK",TEXT(Plantilla!DB378,"#"),"")</f>
        <v/>
      </c>
      <c r="DE367" s="6" t="str">
        <f>IF($C367="OK",_xlfn.NUMBERVALUE(Plantilla!DC378),"")</f>
        <v/>
      </c>
      <c r="DF367" s="4" t="str">
        <f>IF($C367="OK",_xlfn.NUMBERVALUE(Plantilla!DD378),"")</f>
        <v/>
      </c>
      <c r="DG367" s="6" t="str">
        <f>IF($C367="OK",_xlfn.NUMBERVALUE(Plantilla!DE378),"")</f>
        <v/>
      </c>
      <c r="DH367" s="6" t="str">
        <f>IF($C367="OK",_xlfn.NUMBERVALUE(Plantilla!DF378),"")</f>
        <v/>
      </c>
      <c r="DI367" s="6" t="str">
        <f>IF($C367="OK",_xlfn.NUMBERVALUE(Plantilla!DG378),"")</f>
        <v/>
      </c>
      <c r="DJ367" s="6" t="str">
        <f>IF($C367="OK",_xlfn.NUMBERVALUE(Plantilla!DH378),"")</f>
        <v/>
      </c>
      <c r="DK367" s="6" t="str">
        <f>IF($C367="OK",_xlfn.NUMBERVALUE(Plantilla!DI378),"")</f>
        <v/>
      </c>
      <c r="DL367" s="6" t="str">
        <f>IF($C367="OK",_xlfn.NUMBERVALUE(Plantilla!DJ378),"")</f>
        <v/>
      </c>
      <c r="DM367" s="6" t="str">
        <f>IF($C367="OK",_xlfn.NUMBERVALUE(Plantilla!DK378),"")</f>
        <v/>
      </c>
      <c r="DN367" s="6" t="str">
        <f>IF($C367="OK",_xlfn.NUMBERVALUE(Plantilla!DL378),"")</f>
        <v/>
      </c>
      <c r="DO367" s="6" t="str">
        <f>IF($C367="OK",_xlfn.NUMBERVALUE(Plantilla!DM378),"")</f>
        <v/>
      </c>
      <c r="DP367" s="6" t="str">
        <f>IF($C367="OK",_xlfn.NUMBERVALUE(Plantilla!DN378),"")</f>
        <v/>
      </c>
      <c r="DQ367" s="6" t="str">
        <f>IF($C367="OK",_xlfn.NUMBERVALUE(Plantilla!DO378),"")</f>
        <v/>
      </c>
      <c r="DR367" s="6" t="str">
        <f>IF($C367="OK",_xlfn.NUMBERVALUE(Plantilla!DP378),"")</f>
        <v/>
      </c>
      <c r="DS367" t="str">
        <f>IF($C367="OK",TEXT(Plantilla!DR378,"#"),"")</f>
        <v/>
      </c>
      <c r="DT367" s="6"/>
    </row>
    <row r="368" spans="1:124" x14ac:dyDescent="0.25">
      <c r="A368" t="str">
        <f>IF(Plantilla!$I$6="¡Perfecto!, Guarda el archivo y adjúntalo a tu interfaz de Nómina Electrónica","OK","Error")</f>
        <v>OK</v>
      </c>
      <c r="B368" t="str">
        <f>IF(Plantilla!$I$6="¡Perfecto!, Guarda el archivo y adjúntalo a tu interfaz de Nómina Electrónica",MID(Plantilla!$D$2,SEARCH("V",Plantilla!$D$2),10),"")</f>
        <v>V2.0</v>
      </c>
      <c r="C368" t="str">
        <f>Plantilla!C379</f>
        <v/>
      </c>
      <c r="D368" t="str">
        <f>IF($C368="OK",Plantilla!B379,"")</f>
        <v/>
      </c>
      <c r="E368" t="str">
        <f>IF($C368="OK",
   VLOOKUP(Plantilla!$E$4,'Tablas '!$AP$4:$AT$6,5,FALSE),
"")</f>
        <v/>
      </c>
      <c r="F368" t="str">
        <f>IF($C368="OK",TEXT(Plantilla!D379,"#"),"")</f>
        <v/>
      </c>
      <c r="G368" t="str">
        <f>IF($C368="OK",
   VLOOKUP(Plantilla!E379,'Tablas '!$B$4:$C$14,2,FALSE),
"")</f>
        <v/>
      </c>
      <c r="H368" t="str">
        <f>IF($C368="OK",TEXT(Plantilla!F379,"#"),"")</f>
        <v/>
      </c>
      <c r="I368" t="str">
        <f>IF($C368="OK",TEXT(Plantilla!G379,"#"),"")</f>
        <v/>
      </c>
      <c r="J368" t="str">
        <f>IF($C368="OK",TEXT(Plantilla!H379,"#"),"")</f>
        <v/>
      </c>
      <c r="K368" t="str">
        <f>IF($C368="OK",TEXT(Plantilla!I379,"#"),"")</f>
        <v/>
      </c>
      <c r="L368" t="str">
        <f>IF($C368="OK",TEXT(Plantilla!J379,"#"),"")</f>
        <v/>
      </c>
      <c r="M368" t="str">
        <f>IF($C368="OK",TEXT(Plantilla!K379,"#"),"")</f>
        <v/>
      </c>
      <c r="N368" t="str">
        <f>IF($C368="OK",
   CONCATENATE(YEAR(Plantilla!L379),"-",TEXT(MONTH(Plantilla!L379),"00"),"-",TEXT(DAY(Plantilla!L379),"00")),
"")</f>
        <v/>
      </c>
      <c r="O368" t="str">
        <f>IF($C368="OK",_xlfn.NUMBERVALUE(Plantilla!M379),"")</f>
        <v/>
      </c>
      <c r="P368" t="str">
        <f>IF($C368="OK",
   IF(Plantilla!N379&lt;&gt;"",
      CONCATENATE(YEAR(Plantilla!N379),"-",TEXT(MONTH(Plantilla!N379),"00"),"-",TEXT(DAY(Plantilla!N379),"00")),
   ""),
"")</f>
        <v/>
      </c>
      <c r="Q368" t="str">
        <f>IF($C368="OK",
   VLOOKUP(Plantilla!O379,'Tablas '!$E$4:$F$19,2,FALSE),
"")</f>
        <v/>
      </c>
      <c r="R368" t="str">
        <f>IF($C368="OK",
   VLOOKUP(Plantilla!P379,'Tablas '!$H$4:$I$5,2,FALSE),
"")</f>
        <v/>
      </c>
      <c r="S368" t="str">
        <f>IF($C368="OK",
   VLOOKUP(Plantilla!Q379,'Tablas '!$K$4:$L$8,2,FALSE),
"")</f>
        <v/>
      </c>
      <c r="T368" t="str">
        <f>IF($C368="OK",
   VLOOKUP(Plantilla!R379,'Tablas '!$AE$4:$AF$6,2,FALSE),
"")</f>
        <v/>
      </c>
      <c r="U368" t="str">
        <f>IF($C368="OK",
   VLOOKUP(Plantilla!S379,'Tablas '!$AE$4:$AF$6,2,FALSE),
"")</f>
        <v/>
      </c>
      <c r="V368" t="str">
        <f>IF($C368="OK",TEXT(Plantilla!T379,"#"),"")</f>
        <v/>
      </c>
      <c r="W368" s="84" t="str">
        <f>IF($C368="OK",
   VLOOKUP(Plantilla!U379,'Tablas '!$AM$4:$AN$1126,2,FALSE),
"")</f>
        <v/>
      </c>
      <c r="X368" t="str">
        <f>IF($C368="OK",TEXT(Plantilla!V379,"#"),"")</f>
        <v/>
      </c>
      <c r="Y368" t="str">
        <f>IF($C368="OK",
   CONCATENATE(YEAR(Plantilla!W379),"-",TEXT(MONTH(Plantilla!W379),"00"),"-",TEXT(DAY(Plantilla!W379),"00")),
"")</f>
        <v/>
      </c>
      <c r="Z368" t="str">
        <f>IF($C368="OK",
   CONCATENATE(YEAR(Plantilla!X379),"-",TEXT(MONTH(Plantilla!X379),"00"),"-",TEXT(DAY(Plantilla!X379),"00")),
"")</f>
        <v/>
      </c>
      <c r="AA368" t="str">
        <f>IF($C368="OK",
   TEXT(VLOOKUP(Plantilla!Y379,'Tablas '!$Q$4:$R$9,2,FALSE),"#"),
"")</f>
        <v/>
      </c>
      <c r="AB368" t="str">
        <f>IF($C368="OK",
   CONCATENATE(YEAR(Plantilla!Z379),"-",TEXT(MONTH(Plantilla!Z379),"00"),"-",TEXT(DAY(Plantilla!Z379),"00")),
"")</f>
        <v/>
      </c>
      <c r="AC368" t="str">
        <f>IF($C368="OK",
   TEXT(VLOOKUP(Plantilla!AA379,'Tablas '!$T$4:$U$13,2,FALSE),"#"),
"")</f>
        <v/>
      </c>
      <c r="AD368" t="str">
        <f>IF($C368="OK",TEXT(Plantilla!AB379,"#"),"")</f>
        <v/>
      </c>
      <c r="AE368" t="str">
        <f>IF($C368="OK",
   IF(Plantilla!AC379&lt;&gt;"",
      TEXT(VLOOKUP(Plantilla!AC379,'Tablas '!$W$4:$X$7,2,FALSE),"#"),
   ""),
"")</f>
        <v/>
      </c>
      <c r="AF368" t="str">
        <f>IF($C368="OK",TEXT(Plantilla!AD379,"#"),"")</f>
        <v/>
      </c>
      <c r="AG368" s="6" t="str">
        <f>IF($C368="OK",_xlfn.NUMBERVALUE(Plantilla!AE379),"")</f>
        <v/>
      </c>
      <c r="AH368" s="4" t="str">
        <f>IF($C368="OK",_xlfn.NUMBERVALUE(Plantilla!AF379),"")</f>
        <v/>
      </c>
      <c r="AI368" s="6" t="str">
        <f>IF($C368="OK",_xlfn.NUMBERVALUE(Plantilla!AG379),"")</f>
        <v/>
      </c>
      <c r="AJ368" s="6" t="str">
        <f>IF($C368="OK",_xlfn.NUMBERVALUE(Plantilla!AH379),"")</f>
        <v/>
      </c>
      <c r="AK368" s="6" t="str">
        <f>IF($C368="OK",_xlfn.NUMBERVALUE(Plantilla!AI379),"")</f>
        <v/>
      </c>
      <c r="AL368" s="6" t="str">
        <f>IF($C368="OK",_xlfn.NUMBERVALUE(Plantilla!AJ379),"")</f>
        <v/>
      </c>
      <c r="AM368" s="4" t="str">
        <f>IF($C368="OK",_xlfn.NUMBERVALUE(Plantilla!AK379),"")</f>
        <v/>
      </c>
      <c r="AN368" s="6" t="str">
        <f>IF($C368="OK",_xlfn.NUMBERVALUE(Plantilla!AL379),"")</f>
        <v/>
      </c>
      <c r="AO368" s="4" t="str">
        <f>IF($C368="OK",_xlfn.NUMBERVALUE(Plantilla!AM379),"")</f>
        <v/>
      </c>
      <c r="AP368" s="6" t="str">
        <f>IF($C368="OK",_xlfn.NUMBERVALUE(Plantilla!AN379),"")</f>
        <v/>
      </c>
      <c r="AQ368" s="4" t="str">
        <f>IF($C368="OK",_xlfn.NUMBERVALUE(Plantilla!AO379),"")</f>
        <v/>
      </c>
      <c r="AR368" s="6" t="str">
        <f>IF($C368="OK",_xlfn.NUMBERVALUE(Plantilla!AP379),"")</f>
        <v/>
      </c>
      <c r="AS368" s="4" t="str">
        <f>IF($C368="OK",_xlfn.NUMBERVALUE(Plantilla!AQ379),"")</f>
        <v/>
      </c>
      <c r="AT368" s="6" t="str">
        <f>IF($C368="OK",_xlfn.NUMBERVALUE(Plantilla!AR379),"")</f>
        <v/>
      </c>
      <c r="AU368" s="4" t="str">
        <f>IF($C368="OK",_xlfn.NUMBERVALUE(Plantilla!AS379),"")</f>
        <v/>
      </c>
      <c r="AV368" s="6" t="str">
        <f>IF($C368="OK",_xlfn.NUMBERVALUE(Plantilla!AT379),"")</f>
        <v/>
      </c>
      <c r="AW368" s="4" t="str">
        <f>IF($C368="OK",_xlfn.NUMBERVALUE(Plantilla!AU379),"")</f>
        <v/>
      </c>
      <c r="AX368" s="6" t="str">
        <f>IF($C368="OK",_xlfn.NUMBERVALUE(Plantilla!AV379),"")</f>
        <v/>
      </c>
      <c r="AY368" s="4" t="str">
        <f>IF($C368="OK",_xlfn.NUMBERVALUE(Plantilla!AW379),"")</f>
        <v/>
      </c>
      <c r="AZ368" s="6" t="str">
        <f>IF($C368="OK",_xlfn.NUMBERVALUE(Plantilla!AX379),"")</f>
        <v/>
      </c>
      <c r="BA368" t="str">
        <f>IF($C368="OK",_xlfn.NUMBERVALUE(Plantilla!AY379),"")</f>
        <v/>
      </c>
      <c r="BB368" t="str">
        <f>IF($C368="OK",_xlfn.NUMBERVALUE(Plantilla!AZ379),"")</f>
        <v/>
      </c>
      <c r="BC368" s="4" t="str">
        <f>IF($C368="OK",_xlfn.NUMBERVALUE(Plantilla!BA379),"")</f>
        <v/>
      </c>
      <c r="BD368" s="6" t="str">
        <f>IF($C368="OK",_xlfn.NUMBERVALUE(Plantilla!BB379),"")</f>
        <v/>
      </c>
      <c r="BE368" s="4" t="str">
        <f>IF($C368="OK",_xlfn.NUMBERVALUE(Plantilla!BC379),"")</f>
        <v/>
      </c>
      <c r="BF368" s="6" t="str">
        <f>IF($C368="OK",_xlfn.NUMBERVALUE(Plantilla!BD379),"")</f>
        <v/>
      </c>
      <c r="BG368" s="4" t="str">
        <f>IF($C368="OK",_xlfn.NUMBERVALUE(Plantilla!BE379),"")</f>
        <v/>
      </c>
      <c r="BH368" s="6" t="str">
        <f>IF($C368="OK",_xlfn.NUMBERVALUE(Plantilla!BF379),"")</f>
        <v/>
      </c>
      <c r="BI368" s="110" t="str">
        <f>IF($C368="OK",_xlfn.NUMBERVALUE(Plantilla!BG379),"")</f>
        <v/>
      </c>
      <c r="BJ368" s="6" t="str">
        <f>IF($C368="OK",_xlfn.NUMBERVALUE(Plantilla!BH379),"")</f>
        <v/>
      </c>
      <c r="BK368" s="109" t="str">
        <f>IF($C368="OK",_xlfn.NUMBERVALUE(Plantilla!BI379),"")</f>
        <v/>
      </c>
      <c r="BL368" s="6" t="str">
        <f>IF($C368="OK",
   IF(Plantilla!BJ379&lt;&gt;"",
      TEXT(VLOOKUP(Plantilla!BJ379,'Tablas '!$Z$4:$AA$6,2,FALSE),"#"),
   ""),
"")</f>
        <v/>
      </c>
      <c r="BM368" s="4" t="str">
        <f>IF($C368="OK",_xlfn.NUMBERVALUE(Plantilla!BK379),"")</f>
        <v/>
      </c>
      <c r="BN368" s="4" t="str">
        <f>IF($C368="OK",_xlfn.NUMBERVALUE(Plantilla!BL379),"")</f>
        <v/>
      </c>
      <c r="BO368" s="6" t="str">
        <f>IF($C368="OK",_xlfn.NUMBERVALUE(Plantilla!BM379),"")</f>
        <v/>
      </c>
      <c r="BP368" s="4" t="str">
        <f>IF($C368="OK",_xlfn.NUMBERVALUE(Plantilla!BN379),"")</f>
        <v/>
      </c>
      <c r="BQ368" s="6" t="str">
        <f>IF($C368="OK",_xlfn.NUMBERVALUE(Plantilla!BO379),"")</f>
        <v/>
      </c>
      <c r="BR368" s="4" t="str">
        <f>IF($C368="OK",_xlfn.NUMBERVALUE(Plantilla!BP379),"")</f>
        <v/>
      </c>
      <c r="BS368" s="6" t="str">
        <f>IF($C368="OK",_xlfn.NUMBERVALUE(Plantilla!BQ379),"")</f>
        <v/>
      </c>
      <c r="BT368" s="4" t="str">
        <f>IF($C368="OK",_xlfn.NUMBERVALUE(Plantilla!BR379),"")</f>
        <v/>
      </c>
      <c r="BU368" s="6" t="str">
        <f>IF($C368="OK",_xlfn.NUMBERVALUE(Plantilla!BS379),"")</f>
        <v/>
      </c>
      <c r="BV368" s="6" t="str">
        <f>IF($C368="OK",_xlfn.NUMBERVALUE(Plantilla!BT379),"")</f>
        <v/>
      </c>
      <c r="BW368" s="6" t="str">
        <f>IF($C368="OK",_xlfn.NUMBERVALUE(Plantilla!BU379),"")</f>
        <v/>
      </c>
      <c r="BX368" s="6" t="str">
        <f>IF($C368="OK",_xlfn.NUMBERVALUE(Plantilla!BV379),"")</f>
        <v/>
      </c>
      <c r="BY368" s="6" t="str">
        <f>IF($C368="OK",_xlfn.NUMBERVALUE(Plantilla!BW379),"")</f>
        <v/>
      </c>
      <c r="BZ368" s="6" t="str">
        <f>IF($C368="OK",_xlfn.NUMBERVALUE(Plantilla!BX379),"")</f>
        <v/>
      </c>
      <c r="CA368" s="6" t="str">
        <f>IF($C368="OK",_xlfn.NUMBERVALUE(Plantilla!BY379),"")</f>
        <v/>
      </c>
      <c r="CB368" s="6" t="str">
        <f>IF($C368="OK",_xlfn.NUMBERVALUE(Plantilla!BZ379),"")</f>
        <v/>
      </c>
      <c r="CC368" s="6" t="str">
        <f>IF($C368="OK",_xlfn.NUMBERVALUE(Plantilla!CA379),"")</f>
        <v/>
      </c>
      <c r="CD368" s="6" t="str">
        <f>IF($C368="OK",_xlfn.NUMBERVALUE(Plantilla!CB379),"")</f>
        <v/>
      </c>
      <c r="CE368" s="6" t="str">
        <f>IF($C368="OK",_xlfn.NUMBERVALUE(Plantilla!CC379),"")</f>
        <v/>
      </c>
      <c r="CF368" s="4" t="str">
        <f>IF($C368="OK",_xlfn.NUMBERVALUE(Plantilla!CD379),"")</f>
        <v/>
      </c>
      <c r="CG368" s="6" t="str">
        <f>IF($C368="OK",_xlfn.NUMBERVALUE(Plantilla!CE379),"")</f>
        <v/>
      </c>
      <c r="CH368" s="6" t="str">
        <f>IF($C368="OK",_xlfn.NUMBERVALUE(Plantilla!CF379),"")</f>
        <v/>
      </c>
      <c r="CI368" s="6" t="str">
        <f>IF($C368="OK",_xlfn.NUMBERVALUE(Plantilla!CG379),"")</f>
        <v/>
      </c>
      <c r="CJ368" s="6" t="str">
        <f>IF($C368="OK",_xlfn.NUMBERVALUE(Plantilla!CH379),"")</f>
        <v/>
      </c>
      <c r="CK368" s="6" t="str">
        <f>IF($C368="OK",_xlfn.NUMBERVALUE(Plantilla!CI379),"")</f>
        <v/>
      </c>
      <c r="CL368" s="6" t="str">
        <f>IF($C368="OK",_xlfn.NUMBERVALUE(Plantilla!CJ379),"")</f>
        <v/>
      </c>
      <c r="CM368" t="str">
        <f>IF($C368="OK",TEXT(Plantilla!CK379,"#"),"")</f>
        <v/>
      </c>
      <c r="CN368" s="6" t="str">
        <f>IF($C368="OK",_xlfn.NUMBERVALUE(Plantilla!CL379),"")</f>
        <v/>
      </c>
      <c r="CO368" s="6" t="str">
        <f>IF($C368="OK",_xlfn.NUMBERVALUE(Plantilla!CM379),"")</f>
        <v/>
      </c>
      <c r="CP368" s="110" t="str">
        <f>IF($C368="OK",_xlfn.NUMBERVALUE(Plantilla!CN379),"")</f>
        <v/>
      </c>
      <c r="CQ368" s="6" t="str">
        <f>IF($C368="OK",_xlfn.NUMBERVALUE(Plantilla!CO379),"")</f>
        <v/>
      </c>
      <c r="CR368" s="109" t="str">
        <f>IF($C368="OK",_xlfn.NUMBERVALUE(Plantilla!CP379),"")</f>
        <v/>
      </c>
      <c r="CS368" s="110" t="str">
        <f>IF($C368="OK",_xlfn.NUMBERVALUE(Plantilla!CQ379),"")</f>
        <v/>
      </c>
      <c r="CT368" s="6" t="str">
        <f>IF($C368="OK",_xlfn.NUMBERVALUE(Plantilla!CR379),"")</f>
        <v/>
      </c>
      <c r="CU368" s="109" t="str">
        <f>IF($C368="OK",_xlfn.NUMBERVALUE(Plantilla!CS379),"")</f>
        <v/>
      </c>
      <c r="CV368" s="110" t="str">
        <f>IF($C368="OK",_xlfn.NUMBERVALUE(Plantilla!CT379),"")</f>
        <v/>
      </c>
      <c r="CW368" s="6" t="str">
        <f>IF($C368="OK",_xlfn.NUMBERVALUE(Plantilla!CU379),"")</f>
        <v/>
      </c>
      <c r="CX368" s="82" t="str">
        <f>IF($C368="OK",_xlfn.NUMBERVALUE(Plantilla!CV379),"")</f>
        <v/>
      </c>
      <c r="CY368" s="6" t="str">
        <f>IF($C368="OK",_xlfn.NUMBERVALUE(Plantilla!CW379),"")</f>
        <v/>
      </c>
      <c r="CZ368" s="82" t="str">
        <f>IF($C368="OK",_xlfn.NUMBERVALUE(Plantilla!CX379),"")</f>
        <v/>
      </c>
      <c r="DA368" s="6" t="str">
        <f>IF($C368="OK",_xlfn.NUMBERVALUE(Plantilla!CY379),"")</f>
        <v/>
      </c>
      <c r="DB368" s="109" t="str">
        <f>IF($C368="OK",_xlfn.NUMBERVALUE(Plantilla!CZ379),"")</f>
        <v/>
      </c>
      <c r="DC368" s="6" t="str">
        <f>IF($C368="OK",_xlfn.NUMBERVALUE(Plantilla!DA379),"")</f>
        <v/>
      </c>
      <c r="DD368" s="6" t="str">
        <f>IF($C368="OK",TEXT(Plantilla!DB379,"#"),"")</f>
        <v/>
      </c>
      <c r="DE368" s="6" t="str">
        <f>IF($C368="OK",_xlfn.NUMBERVALUE(Plantilla!DC379),"")</f>
        <v/>
      </c>
      <c r="DF368" s="4" t="str">
        <f>IF($C368="OK",_xlfn.NUMBERVALUE(Plantilla!DD379),"")</f>
        <v/>
      </c>
      <c r="DG368" s="6" t="str">
        <f>IF($C368="OK",_xlfn.NUMBERVALUE(Plantilla!DE379),"")</f>
        <v/>
      </c>
      <c r="DH368" s="6" t="str">
        <f>IF($C368="OK",_xlfn.NUMBERVALUE(Plantilla!DF379),"")</f>
        <v/>
      </c>
      <c r="DI368" s="6" t="str">
        <f>IF($C368="OK",_xlfn.NUMBERVALUE(Plantilla!DG379),"")</f>
        <v/>
      </c>
      <c r="DJ368" s="6" t="str">
        <f>IF($C368="OK",_xlfn.NUMBERVALUE(Plantilla!DH379),"")</f>
        <v/>
      </c>
      <c r="DK368" s="6" t="str">
        <f>IF($C368="OK",_xlfn.NUMBERVALUE(Plantilla!DI379),"")</f>
        <v/>
      </c>
      <c r="DL368" s="6" t="str">
        <f>IF($C368="OK",_xlfn.NUMBERVALUE(Plantilla!DJ379),"")</f>
        <v/>
      </c>
      <c r="DM368" s="6" t="str">
        <f>IF($C368="OK",_xlfn.NUMBERVALUE(Plantilla!DK379),"")</f>
        <v/>
      </c>
      <c r="DN368" s="6" t="str">
        <f>IF($C368="OK",_xlfn.NUMBERVALUE(Plantilla!DL379),"")</f>
        <v/>
      </c>
      <c r="DO368" s="6" t="str">
        <f>IF($C368="OK",_xlfn.NUMBERVALUE(Plantilla!DM379),"")</f>
        <v/>
      </c>
      <c r="DP368" s="6" t="str">
        <f>IF($C368="OK",_xlfn.NUMBERVALUE(Plantilla!DN379),"")</f>
        <v/>
      </c>
      <c r="DQ368" s="6" t="str">
        <f>IF($C368="OK",_xlfn.NUMBERVALUE(Plantilla!DO379),"")</f>
        <v/>
      </c>
      <c r="DR368" s="6" t="str">
        <f>IF($C368="OK",_xlfn.NUMBERVALUE(Plantilla!DP379),"")</f>
        <v/>
      </c>
      <c r="DS368" t="str">
        <f>IF($C368="OK",TEXT(Plantilla!DR379,"#"),"")</f>
        <v/>
      </c>
      <c r="DT368" s="6"/>
    </row>
    <row r="369" spans="1:124" x14ac:dyDescent="0.25">
      <c r="A369" t="str">
        <f>IF(Plantilla!$I$6="¡Perfecto!, Guarda el archivo y adjúntalo a tu interfaz de Nómina Electrónica","OK","Error")</f>
        <v>OK</v>
      </c>
      <c r="B369" t="str">
        <f>IF(Plantilla!$I$6="¡Perfecto!, Guarda el archivo y adjúntalo a tu interfaz de Nómina Electrónica",MID(Plantilla!$D$2,SEARCH("V",Plantilla!$D$2),10),"")</f>
        <v>V2.0</v>
      </c>
      <c r="C369" t="str">
        <f>Plantilla!C380</f>
        <v/>
      </c>
      <c r="D369" t="str">
        <f>IF($C369="OK",Plantilla!B380,"")</f>
        <v/>
      </c>
      <c r="E369" t="str">
        <f>IF($C369="OK",
   VLOOKUP(Plantilla!$E$4,'Tablas '!$AP$4:$AT$6,5,FALSE),
"")</f>
        <v/>
      </c>
      <c r="F369" t="str">
        <f>IF($C369="OK",TEXT(Plantilla!D380,"#"),"")</f>
        <v/>
      </c>
      <c r="G369" t="str">
        <f>IF($C369="OK",
   VLOOKUP(Plantilla!E380,'Tablas '!$B$4:$C$14,2,FALSE),
"")</f>
        <v/>
      </c>
      <c r="H369" t="str">
        <f>IF($C369="OK",TEXT(Plantilla!F380,"#"),"")</f>
        <v/>
      </c>
      <c r="I369" t="str">
        <f>IF($C369="OK",TEXT(Plantilla!G380,"#"),"")</f>
        <v/>
      </c>
      <c r="J369" t="str">
        <f>IF($C369="OK",TEXT(Plantilla!H380,"#"),"")</f>
        <v/>
      </c>
      <c r="K369" t="str">
        <f>IF($C369="OK",TEXT(Plantilla!I380,"#"),"")</f>
        <v/>
      </c>
      <c r="L369" t="str">
        <f>IF($C369="OK",TEXT(Plantilla!J380,"#"),"")</f>
        <v/>
      </c>
      <c r="M369" t="str">
        <f>IF($C369="OK",TEXT(Plantilla!K380,"#"),"")</f>
        <v/>
      </c>
      <c r="N369" t="str">
        <f>IF($C369="OK",
   CONCATENATE(YEAR(Plantilla!L380),"-",TEXT(MONTH(Plantilla!L380),"00"),"-",TEXT(DAY(Plantilla!L380),"00")),
"")</f>
        <v/>
      </c>
      <c r="O369" t="str">
        <f>IF($C369="OK",_xlfn.NUMBERVALUE(Plantilla!M380),"")</f>
        <v/>
      </c>
      <c r="P369" t="str">
        <f>IF($C369="OK",
   IF(Plantilla!N380&lt;&gt;"",
      CONCATENATE(YEAR(Plantilla!N380),"-",TEXT(MONTH(Plantilla!N380),"00"),"-",TEXT(DAY(Plantilla!N380),"00")),
   ""),
"")</f>
        <v/>
      </c>
      <c r="Q369" t="str">
        <f>IF($C369="OK",
   VLOOKUP(Plantilla!O380,'Tablas '!$E$4:$F$19,2,FALSE),
"")</f>
        <v/>
      </c>
      <c r="R369" t="str">
        <f>IF($C369="OK",
   VLOOKUP(Plantilla!P380,'Tablas '!$H$4:$I$5,2,FALSE),
"")</f>
        <v/>
      </c>
      <c r="S369" t="str">
        <f>IF($C369="OK",
   VLOOKUP(Plantilla!Q380,'Tablas '!$K$4:$L$8,2,FALSE),
"")</f>
        <v/>
      </c>
      <c r="T369" t="str">
        <f>IF($C369="OK",
   VLOOKUP(Plantilla!R380,'Tablas '!$AE$4:$AF$6,2,FALSE),
"")</f>
        <v/>
      </c>
      <c r="U369" t="str">
        <f>IF($C369="OK",
   VLOOKUP(Plantilla!S380,'Tablas '!$AE$4:$AF$6,2,FALSE),
"")</f>
        <v/>
      </c>
      <c r="V369" t="str">
        <f>IF($C369="OK",TEXT(Plantilla!T380,"#"),"")</f>
        <v/>
      </c>
      <c r="W369" s="84" t="str">
        <f>IF($C369="OK",
   VLOOKUP(Plantilla!U380,'Tablas '!$AM$4:$AN$1126,2,FALSE),
"")</f>
        <v/>
      </c>
      <c r="X369" t="str">
        <f>IF($C369="OK",TEXT(Plantilla!V380,"#"),"")</f>
        <v/>
      </c>
      <c r="Y369" t="str">
        <f>IF($C369="OK",
   CONCATENATE(YEAR(Plantilla!W380),"-",TEXT(MONTH(Plantilla!W380),"00"),"-",TEXT(DAY(Plantilla!W380),"00")),
"")</f>
        <v/>
      </c>
      <c r="Z369" t="str">
        <f>IF($C369="OK",
   CONCATENATE(YEAR(Plantilla!X380),"-",TEXT(MONTH(Plantilla!X380),"00"),"-",TEXT(DAY(Plantilla!X380),"00")),
"")</f>
        <v/>
      </c>
      <c r="AA369" t="str">
        <f>IF($C369="OK",
   TEXT(VLOOKUP(Plantilla!Y380,'Tablas '!$Q$4:$R$9,2,FALSE),"#"),
"")</f>
        <v/>
      </c>
      <c r="AB369" t="str">
        <f>IF($C369="OK",
   CONCATENATE(YEAR(Plantilla!Z380),"-",TEXT(MONTH(Plantilla!Z380),"00"),"-",TEXT(DAY(Plantilla!Z380),"00")),
"")</f>
        <v/>
      </c>
      <c r="AC369" t="str">
        <f>IF($C369="OK",
   TEXT(VLOOKUP(Plantilla!AA380,'Tablas '!$T$4:$U$13,2,FALSE),"#"),
"")</f>
        <v/>
      </c>
      <c r="AD369" t="str">
        <f>IF($C369="OK",TEXT(Plantilla!AB380,"#"),"")</f>
        <v/>
      </c>
      <c r="AE369" t="str">
        <f>IF($C369="OK",
   IF(Plantilla!AC380&lt;&gt;"",
      TEXT(VLOOKUP(Plantilla!AC380,'Tablas '!$W$4:$X$7,2,FALSE),"#"),
   ""),
"")</f>
        <v/>
      </c>
      <c r="AF369" t="str">
        <f>IF($C369="OK",TEXT(Plantilla!AD380,"#"),"")</f>
        <v/>
      </c>
      <c r="AG369" s="6" t="str">
        <f>IF($C369="OK",_xlfn.NUMBERVALUE(Plantilla!AE380),"")</f>
        <v/>
      </c>
      <c r="AH369" s="4" t="str">
        <f>IF($C369="OK",_xlfn.NUMBERVALUE(Plantilla!AF380),"")</f>
        <v/>
      </c>
      <c r="AI369" s="6" t="str">
        <f>IF($C369="OK",_xlfn.NUMBERVALUE(Plantilla!AG380),"")</f>
        <v/>
      </c>
      <c r="AJ369" s="6" t="str">
        <f>IF($C369="OK",_xlfn.NUMBERVALUE(Plantilla!AH380),"")</f>
        <v/>
      </c>
      <c r="AK369" s="6" t="str">
        <f>IF($C369="OK",_xlfn.NUMBERVALUE(Plantilla!AI380),"")</f>
        <v/>
      </c>
      <c r="AL369" s="6" t="str">
        <f>IF($C369="OK",_xlfn.NUMBERVALUE(Plantilla!AJ380),"")</f>
        <v/>
      </c>
      <c r="AM369" s="4" t="str">
        <f>IF($C369="OK",_xlfn.NUMBERVALUE(Plantilla!AK380),"")</f>
        <v/>
      </c>
      <c r="AN369" s="6" t="str">
        <f>IF($C369="OK",_xlfn.NUMBERVALUE(Plantilla!AL380),"")</f>
        <v/>
      </c>
      <c r="AO369" s="4" t="str">
        <f>IF($C369="OK",_xlfn.NUMBERVALUE(Plantilla!AM380),"")</f>
        <v/>
      </c>
      <c r="AP369" s="6" t="str">
        <f>IF($C369="OK",_xlfn.NUMBERVALUE(Plantilla!AN380),"")</f>
        <v/>
      </c>
      <c r="AQ369" s="4" t="str">
        <f>IF($C369="OK",_xlfn.NUMBERVALUE(Plantilla!AO380),"")</f>
        <v/>
      </c>
      <c r="AR369" s="6" t="str">
        <f>IF($C369="OK",_xlfn.NUMBERVALUE(Plantilla!AP380),"")</f>
        <v/>
      </c>
      <c r="AS369" s="4" t="str">
        <f>IF($C369="OK",_xlfn.NUMBERVALUE(Plantilla!AQ380),"")</f>
        <v/>
      </c>
      <c r="AT369" s="6" t="str">
        <f>IF($C369="OK",_xlfn.NUMBERVALUE(Plantilla!AR380),"")</f>
        <v/>
      </c>
      <c r="AU369" s="4" t="str">
        <f>IF($C369="OK",_xlfn.NUMBERVALUE(Plantilla!AS380),"")</f>
        <v/>
      </c>
      <c r="AV369" s="6" t="str">
        <f>IF($C369="OK",_xlfn.NUMBERVALUE(Plantilla!AT380),"")</f>
        <v/>
      </c>
      <c r="AW369" s="4" t="str">
        <f>IF($C369="OK",_xlfn.NUMBERVALUE(Plantilla!AU380),"")</f>
        <v/>
      </c>
      <c r="AX369" s="6" t="str">
        <f>IF($C369="OK",_xlfn.NUMBERVALUE(Plantilla!AV380),"")</f>
        <v/>
      </c>
      <c r="AY369" s="4" t="str">
        <f>IF($C369="OK",_xlfn.NUMBERVALUE(Plantilla!AW380),"")</f>
        <v/>
      </c>
      <c r="AZ369" s="6" t="str">
        <f>IF($C369="OK",_xlfn.NUMBERVALUE(Plantilla!AX380),"")</f>
        <v/>
      </c>
      <c r="BA369" t="str">
        <f>IF($C369="OK",_xlfn.NUMBERVALUE(Plantilla!AY380),"")</f>
        <v/>
      </c>
      <c r="BB369" t="str">
        <f>IF($C369="OK",_xlfn.NUMBERVALUE(Plantilla!AZ380),"")</f>
        <v/>
      </c>
      <c r="BC369" s="4" t="str">
        <f>IF($C369="OK",_xlfn.NUMBERVALUE(Plantilla!BA380),"")</f>
        <v/>
      </c>
      <c r="BD369" s="6" t="str">
        <f>IF($C369="OK",_xlfn.NUMBERVALUE(Plantilla!BB380),"")</f>
        <v/>
      </c>
      <c r="BE369" s="4" t="str">
        <f>IF($C369="OK",_xlfn.NUMBERVALUE(Plantilla!BC380),"")</f>
        <v/>
      </c>
      <c r="BF369" s="6" t="str">
        <f>IF($C369="OK",_xlfn.NUMBERVALUE(Plantilla!BD380),"")</f>
        <v/>
      </c>
      <c r="BG369" s="4" t="str">
        <f>IF($C369="OK",_xlfn.NUMBERVALUE(Plantilla!BE380),"")</f>
        <v/>
      </c>
      <c r="BH369" s="6" t="str">
        <f>IF($C369="OK",_xlfn.NUMBERVALUE(Plantilla!BF380),"")</f>
        <v/>
      </c>
      <c r="BI369" s="110" t="str">
        <f>IF($C369="OK",_xlfn.NUMBERVALUE(Plantilla!BG380),"")</f>
        <v/>
      </c>
      <c r="BJ369" s="6" t="str">
        <f>IF($C369="OK",_xlfn.NUMBERVALUE(Plantilla!BH380),"")</f>
        <v/>
      </c>
      <c r="BK369" s="109" t="str">
        <f>IF($C369="OK",_xlfn.NUMBERVALUE(Plantilla!BI380),"")</f>
        <v/>
      </c>
      <c r="BL369" s="6" t="str">
        <f>IF($C369="OK",
   IF(Plantilla!BJ380&lt;&gt;"",
      TEXT(VLOOKUP(Plantilla!BJ380,'Tablas '!$Z$4:$AA$6,2,FALSE),"#"),
   ""),
"")</f>
        <v/>
      </c>
      <c r="BM369" s="4" t="str">
        <f>IF($C369="OK",_xlfn.NUMBERVALUE(Plantilla!BK380),"")</f>
        <v/>
      </c>
      <c r="BN369" s="4" t="str">
        <f>IF($C369="OK",_xlfn.NUMBERVALUE(Plantilla!BL380),"")</f>
        <v/>
      </c>
      <c r="BO369" s="6" t="str">
        <f>IF($C369="OK",_xlfn.NUMBERVALUE(Plantilla!BM380),"")</f>
        <v/>
      </c>
      <c r="BP369" s="4" t="str">
        <f>IF($C369="OK",_xlfn.NUMBERVALUE(Plantilla!BN380),"")</f>
        <v/>
      </c>
      <c r="BQ369" s="6" t="str">
        <f>IF($C369="OK",_xlfn.NUMBERVALUE(Plantilla!BO380),"")</f>
        <v/>
      </c>
      <c r="BR369" s="4" t="str">
        <f>IF($C369="OK",_xlfn.NUMBERVALUE(Plantilla!BP380),"")</f>
        <v/>
      </c>
      <c r="BS369" s="6" t="str">
        <f>IF($C369="OK",_xlfn.NUMBERVALUE(Plantilla!BQ380),"")</f>
        <v/>
      </c>
      <c r="BT369" s="4" t="str">
        <f>IF($C369="OK",_xlfn.NUMBERVALUE(Plantilla!BR380),"")</f>
        <v/>
      </c>
      <c r="BU369" s="6" t="str">
        <f>IF($C369="OK",_xlfn.NUMBERVALUE(Plantilla!BS380),"")</f>
        <v/>
      </c>
      <c r="BV369" s="6" t="str">
        <f>IF($C369="OK",_xlfn.NUMBERVALUE(Plantilla!BT380),"")</f>
        <v/>
      </c>
      <c r="BW369" s="6" t="str">
        <f>IF($C369="OK",_xlfn.NUMBERVALUE(Plantilla!BU380),"")</f>
        <v/>
      </c>
      <c r="BX369" s="6" t="str">
        <f>IF($C369="OK",_xlfn.NUMBERVALUE(Plantilla!BV380),"")</f>
        <v/>
      </c>
      <c r="BY369" s="6" t="str">
        <f>IF($C369="OK",_xlfn.NUMBERVALUE(Plantilla!BW380),"")</f>
        <v/>
      </c>
      <c r="BZ369" s="6" t="str">
        <f>IF($C369="OK",_xlfn.NUMBERVALUE(Plantilla!BX380),"")</f>
        <v/>
      </c>
      <c r="CA369" s="6" t="str">
        <f>IF($C369="OK",_xlfn.NUMBERVALUE(Plantilla!BY380),"")</f>
        <v/>
      </c>
      <c r="CB369" s="6" t="str">
        <f>IF($C369="OK",_xlfn.NUMBERVALUE(Plantilla!BZ380),"")</f>
        <v/>
      </c>
      <c r="CC369" s="6" t="str">
        <f>IF($C369="OK",_xlfn.NUMBERVALUE(Plantilla!CA380),"")</f>
        <v/>
      </c>
      <c r="CD369" s="6" t="str">
        <f>IF($C369="OK",_xlfn.NUMBERVALUE(Plantilla!CB380),"")</f>
        <v/>
      </c>
      <c r="CE369" s="6" t="str">
        <f>IF($C369="OK",_xlfn.NUMBERVALUE(Plantilla!CC380),"")</f>
        <v/>
      </c>
      <c r="CF369" s="4" t="str">
        <f>IF($C369="OK",_xlfn.NUMBERVALUE(Plantilla!CD380),"")</f>
        <v/>
      </c>
      <c r="CG369" s="6" t="str">
        <f>IF($C369="OK",_xlfn.NUMBERVALUE(Plantilla!CE380),"")</f>
        <v/>
      </c>
      <c r="CH369" s="6" t="str">
        <f>IF($C369="OK",_xlfn.NUMBERVALUE(Plantilla!CF380),"")</f>
        <v/>
      </c>
      <c r="CI369" s="6" t="str">
        <f>IF($C369="OK",_xlfn.NUMBERVALUE(Plantilla!CG380),"")</f>
        <v/>
      </c>
      <c r="CJ369" s="6" t="str">
        <f>IF($C369="OK",_xlfn.NUMBERVALUE(Plantilla!CH380),"")</f>
        <v/>
      </c>
      <c r="CK369" s="6" t="str">
        <f>IF($C369="OK",_xlfn.NUMBERVALUE(Plantilla!CI380),"")</f>
        <v/>
      </c>
      <c r="CL369" s="6" t="str">
        <f>IF($C369="OK",_xlfn.NUMBERVALUE(Plantilla!CJ380),"")</f>
        <v/>
      </c>
      <c r="CM369" t="str">
        <f>IF($C369="OK",TEXT(Plantilla!CK380,"#"),"")</f>
        <v/>
      </c>
      <c r="CN369" s="6" t="str">
        <f>IF($C369="OK",_xlfn.NUMBERVALUE(Plantilla!CL380),"")</f>
        <v/>
      </c>
      <c r="CO369" s="6" t="str">
        <f>IF($C369="OK",_xlfn.NUMBERVALUE(Plantilla!CM380),"")</f>
        <v/>
      </c>
      <c r="CP369" s="110" t="str">
        <f>IF($C369="OK",_xlfn.NUMBERVALUE(Plantilla!CN380),"")</f>
        <v/>
      </c>
      <c r="CQ369" s="6" t="str">
        <f>IF($C369="OK",_xlfn.NUMBERVALUE(Plantilla!CO380),"")</f>
        <v/>
      </c>
      <c r="CR369" s="109" t="str">
        <f>IF($C369="OK",_xlfn.NUMBERVALUE(Plantilla!CP380),"")</f>
        <v/>
      </c>
      <c r="CS369" s="110" t="str">
        <f>IF($C369="OK",_xlfn.NUMBERVALUE(Plantilla!CQ380),"")</f>
        <v/>
      </c>
      <c r="CT369" s="6" t="str">
        <f>IF($C369="OK",_xlfn.NUMBERVALUE(Plantilla!CR380),"")</f>
        <v/>
      </c>
      <c r="CU369" s="109" t="str">
        <f>IF($C369="OK",_xlfn.NUMBERVALUE(Plantilla!CS380),"")</f>
        <v/>
      </c>
      <c r="CV369" s="110" t="str">
        <f>IF($C369="OK",_xlfn.NUMBERVALUE(Plantilla!CT380),"")</f>
        <v/>
      </c>
      <c r="CW369" s="6" t="str">
        <f>IF($C369="OK",_xlfn.NUMBERVALUE(Plantilla!CU380),"")</f>
        <v/>
      </c>
      <c r="CX369" s="82" t="str">
        <f>IF($C369="OK",_xlfn.NUMBERVALUE(Plantilla!CV380),"")</f>
        <v/>
      </c>
      <c r="CY369" s="6" t="str">
        <f>IF($C369="OK",_xlfn.NUMBERVALUE(Plantilla!CW380),"")</f>
        <v/>
      </c>
      <c r="CZ369" s="82" t="str">
        <f>IF($C369="OK",_xlfn.NUMBERVALUE(Plantilla!CX380),"")</f>
        <v/>
      </c>
      <c r="DA369" s="6" t="str">
        <f>IF($C369="OK",_xlfn.NUMBERVALUE(Plantilla!CY380),"")</f>
        <v/>
      </c>
      <c r="DB369" s="109" t="str">
        <f>IF($C369="OK",_xlfn.NUMBERVALUE(Plantilla!CZ380),"")</f>
        <v/>
      </c>
      <c r="DC369" s="6" t="str">
        <f>IF($C369="OK",_xlfn.NUMBERVALUE(Plantilla!DA380),"")</f>
        <v/>
      </c>
      <c r="DD369" s="6" t="str">
        <f>IF($C369="OK",TEXT(Plantilla!DB380,"#"),"")</f>
        <v/>
      </c>
      <c r="DE369" s="6" t="str">
        <f>IF($C369="OK",_xlfn.NUMBERVALUE(Plantilla!DC380),"")</f>
        <v/>
      </c>
      <c r="DF369" s="4" t="str">
        <f>IF($C369="OK",_xlfn.NUMBERVALUE(Plantilla!DD380),"")</f>
        <v/>
      </c>
      <c r="DG369" s="6" t="str">
        <f>IF($C369="OK",_xlfn.NUMBERVALUE(Plantilla!DE380),"")</f>
        <v/>
      </c>
      <c r="DH369" s="6" t="str">
        <f>IF($C369="OK",_xlfn.NUMBERVALUE(Plantilla!DF380),"")</f>
        <v/>
      </c>
      <c r="DI369" s="6" t="str">
        <f>IF($C369="OK",_xlfn.NUMBERVALUE(Plantilla!DG380),"")</f>
        <v/>
      </c>
      <c r="DJ369" s="6" t="str">
        <f>IF($C369="OK",_xlfn.NUMBERVALUE(Plantilla!DH380),"")</f>
        <v/>
      </c>
      <c r="DK369" s="6" t="str">
        <f>IF($C369="OK",_xlfn.NUMBERVALUE(Plantilla!DI380),"")</f>
        <v/>
      </c>
      <c r="DL369" s="6" t="str">
        <f>IF($C369="OK",_xlfn.NUMBERVALUE(Plantilla!DJ380),"")</f>
        <v/>
      </c>
      <c r="DM369" s="6" t="str">
        <f>IF($C369="OK",_xlfn.NUMBERVALUE(Plantilla!DK380),"")</f>
        <v/>
      </c>
      <c r="DN369" s="6" t="str">
        <f>IF($C369="OK",_xlfn.NUMBERVALUE(Plantilla!DL380),"")</f>
        <v/>
      </c>
      <c r="DO369" s="6" t="str">
        <f>IF($C369="OK",_xlfn.NUMBERVALUE(Plantilla!DM380),"")</f>
        <v/>
      </c>
      <c r="DP369" s="6" t="str">
        <f>IF($C369="OK",_xlfn.NUMBERVALUE(Plantilla!DN380),"")</f>
        <v/>
      </c>
      <c r="DQ369" s="6" t="str">
        <f>IF($C369="OK",_xlfn.NUMBERVALUE(Plantilla!DO380),"")</f>
        <v/>
      </c>
      <c r="DR369" s="6" t="str">
        <f>IF($C369="OK",_xlfn.NUMBERVALUE(Plantilla!DP380),"")</f>
        <v/>
      </c>
      <c r="DS369" t="str">
        <f>IF($C369="OK",TEXT(Plantilla!DR380,"#"),"")</f>
        <v/>
      </c>
      <c r="DT369" s="6"/>
    </row>
    <row r="370" spans="1:124" x14ac:dyDescent="0.25">
      <c r="A370" t="str">
        <f>IF(Plantilla!$I$6="¡Perfecto!, Guarda el archivo y adjúntalo a tu interfaz de Nómina Electrónica","OK","Error")</f>
        <v>OK</v>
      </c>
      <c r="B370" t="str">
        <f>IF(Plantilla!$I$6="¡Perfecto!, Guarda el archivo y adjúntalo a tu interfaz de Nómina Electrónica",MID(Plantilla!$D$2,SEARCH("V",Plantilla!$D$2),10),"")</f>
        <v>V2.0</v>
      </c>
      <c r="C370" t="str">
        <f>Plantilla!C381</f>
        <v/>
      </c>
      <c r="D370" t="str">
        <f>IF($C370="OK",Plantilla!B381,"")</f>
        <v/>
      </c>
      <c r="E370" t="str">
        <f>IF($C370="OK",
   VLOOKUP(Plantilla!$E$4,'Tablas '!$AP$4:$AT$6,5,FALSE),
"")</f>
        <v/>
      </c>
      <c r="F370" t="str">
        <f>IF($C370="OK",TEXT(Plantilla!D381,"#"),"")</f>
        <v/>
      </c>
      <c r="G370" t="str">
        <f>IF($C370="OK",
   VLOOKUP(Plantilla!E381,'Tablas '!$B$4:$C$14,2,FALSE),
"")</f>
        <v/>
      </c>
      <c r="H370" t="str">
        <f>IF($C370="OK",TEXT(Plantilla!F381,"#"),"")</f>
        <v/>
      </c>
      <c r="I370" t="str">
        <f>IF($C370="OK",TEXT(Plantilla!G381,"#"),"")</f>
        <v/>
      </c>
      <c r="J370" t="str">
        <f>IF($C370="OK",TEXT(Plantilla!H381,"#"),"")</f>
        <v/>
      </c>
      <c r="K370" t="str">
        <f>IF($C370="OK",TEXT(Plantilla!I381,"#"),"")</f>
        <v/>
      </c>
      <c r="L370" t="str">
        <f>IF($C370="OK",TEXT(Plantilla!J381,"#"),"")</f>
        <v/>
      </c>
      <c r="M370" t="str">
        <f>IF($C370="OK",TEXT(Plantilla!K381,"#"),"")</f>
        <v/>
      </c>
      <c r="N370" t="str">
        <f>IF($C370="OK",
   CONCATENATE(YEAR(Plantilla!L381),"-",TEXT(MONTH(Plantilla!L381),"00"),"-",TEXT(DAY(Plantilla!L381),"00")),
"")</f>
        <v/>
      </c>
      <c r="O370" t="str">
        <f>IF($C370="OK",_xlfn.NUMBERVALUE(Plantilla!M381),"")</f>
        <v/>
      </c>
      <c r="P370" t="str">
        <f>IF($C370="OK",
   IF(Plantilla!N381&lt;&gt;"",
      CONCATENATE(YEAR(Plantilla!N381),"-",TEXT(MONTH(Plantilla!N381),"00"),"-",TEXT(DAY(Plantilla!N381),"00")),
   ""),
"")</f>
        <v/>
      </c>
      <c r="Q370" t="str">
        <f>IF($C370="OK",
   VLOOKUP(Plantilla!O381,'Tablas '!$E$4:$F$19,2,FALSE),
"")</f>
        <v/>
      </c>
      <c r="R370" t="str">
        <f>IF($C370="OK",
   VLOOKUP(Plantilla!P381,'Tablas '!$H$4:$I$5,2,FALSE),
"")</f>
        <v/>
      </c>
      <c r="S370" t="str">
        <f>IF($C370="OK",
   VLOOKUP(Plantilla!Q381,'Tablas '!$K$4:$L$8,2,FALSE),
"")</f>
        <v/>
      </c>
      <c r="T370" t="str">
        <f>IF($C370="OK",
   VLOOKUP(Plantilla!R381,'Tablas '!$AE$4:$AF$6,2,FALSE),
"")</f>
        <v/>
      </c>
      <c r="U370" t="str">
        <f>IF($C370="OK",
   VLOOKUP(Plantilla!S381,'Tablas '!$AE$4:$AF$6,2,FALSE),
"")</f>
        <v/>
      </c>
      <c r="V370" t="str">
        <f>IF($C370="OK",TEXT(Plantilla!T381,"#"),"")</f>
        <v/>
      </c>
      <c r="W370" s="84" t="str">
        <f>IF($C370="OK",
   VLOOKUP(Plantilla!U381,'Tablas '!$AM$4:$AN$1126,2,FALSE),
"")</f>
        <v/>
      </c>
      <c r="X370" t="str">
        <f>IF($C370="OK",TEXT(Plantilla!V381,"#"),"")</f>
        <v/>
      </c>
      <c r="Y370" t="str">
        <f>IF($C370="OK",
   CONCATENATE(YEAR(Plantilla!W381),"-",TEXT(MONTH(Plantilla!W381),"00"),"-",TEXT(DAY(Plantilla!W381),"00")),
"")</f>
        <v/>
      </c>
      <c r="Z370" t="str">
        <f>IF($C370="OK",
   CONCATENATE(YEAR(Plantilla!X381),"-",TEXT(MONTH(Plantilla!X381),"00"),"-",TEXT(DAY(Plantilla!X381),"00")),
"")</f>
        <v/>
      </c>
      <c r="AA370" t="str">
        <f>IF($C370="OK",
   TEXT(VLOOKUP(Plantilla!Y381,'Tablas '!$Q$4:$R$9,2,FALSE),"#"),
"")</f>
        <v/>
      </c>
      <c r="AB370" t="str">
        <f>IF($C370="OK",
   CONCATENATE(YEAR(Plantilla!Z381),"-",TEXT(MONTH(Plantilla!Z381),"00"),"-",TEXT(DAY(Plantilla!Z381),"00")),
"")</f>
        <v/>
      </c>
      <c r="AC370" t="str">
        <f>IF($C370="OK",
   TEXT(VLOOKUP(Plantilla!AA381,'Tablas '!$T$4:$U$13,2,FALSE),"#"),
"")</f>
        <v/>
      </c>
      <c r="AD370" t="str">
        <f>IF($C370="OK",TEXT(Plantilla!AB381,"#"),"")</f>
        <v/>
      </c>
      <c r="AE370" t="str">
        <f>IF($C370="OK",
   IF(Plantilla!AC381&lt;&gt;"",
      TEXT(VLOOKUP(Plantilla!AC381,'Tablas '!$W$4:$X$7,2,FALSE),"#"),
   ""),
"")</f>
        <v/>
      </c>
      <c r="AF370" t="str">
        <f>IF($C370="OK",TEXT(Plantilla!AD381,"#"),"")</f>
        <v/>
      </c>
      <c r="AG370" s="6" t="str">
        <f>IF($C370="OK",_xlfn.NUMBERVALUE(Plantilla!AE381),"")</f>
        <v/>
      </c>
      <c r="AH370" s="4" t="str">
        <f>IF($C370="OK",_xlfn.NUMBERVALUE(Plantilla!AF381),"")</f>
        <v/>
      </c>
      <c r="AI370" s="6" t="str">
        <f>IF($C370="OK",_xlfn.NUMBERVALUE(Plantilla!AG381),"")</f>
        <v/>
      </c>
      <c r="AJ370" s="6" t="str">
        <f>IF($C370="OK",_xlfn.NUMBERVALUE(Plantilla!AH381),"")</f>
        <v/>
      </c>
      <c r="AK370" s="6" t="str">
        <f>IF($C370="OK",_xlfn.NUMBERVALUE(Plantilla!AI381),"")</f>
        <v/>
      </c>
      <c r="AL370" s="6" t="str">
        <f>IF($C370="OK",_xlfn.NUMBERVALUE(Plantilla!AJ381),"")</f>
        <v/>
      </c>
      <c r="AM370" s="4" t="str">
        <f>IF($C370="OK",_xlfn.NUMBERVALUE(Plantilla!AK381),"")</f>
        <v/>
      </c>
      <c r="AN370" s="6" t="str">
        <f>IF($C370="OK",_xlfn.NUMBERVALUE(Plantilla!AL381),"")</f>
        <v/>
      </c>
      <c r="AO370" s="4" t="str">
        <f>IF($C370="OK",_xlfn.NUMBERVALUE(Plantilla!AM381),"")</f>
        <v/>
      </c>
      <c r="AP370" s="6" t="str">
        <f>IF($C370="OK",_xlfn.NUMBERVALUE(Plantilla!AN381),"")</f>
        <v/>
      </c>
      <c r="AQ370" s="4" t="str">
        <f>IF($C370="OK",_xlfn.NUMBERVALUE(Plantilla!AO381),"")</f>
        <v/>
      </c>
      <c r="AR370" s="6" t="str">
        <f>IF($C370="OK",_xlfn.NUMBERVALUE(Plantilla!AP381),"")</f>
        <v/>
      </c>
      <c r="AS370" s="4" t="str">
        <f>IF($C370="OK",_xlfn.NUMBERVALUE(Plantilla!AQ381),"")</f>
        <v/>
      </c>
      <c r="AT370" s="6" t="str">
        <f>IF($C370="OK",_xlfn.NUMBERVALUE(Plantilla!AR381),"")</f>
        <v/>
      </c>
      <c r="AU370" s="4" t="str">
        <f>IF($C370="OK",_xlfn.NUMBERVALUE(Plantilla!AS381),"")</f>
        <v/>
      </c>
      <c r="AV370" s="6" t="str">
        <f>IF($C370="OK",_xlfn.NUMBERVALUE(Plantilla!AT381),"")</f>
        <v/>
      </c>
      <c r="AW370" s="4" t="str">
        <f>IF($C370="OK",_xlfn.NUMBERVALUE(Plantilla!AU381),"")</f>
        <v/>
      </c>
      <c r="AX370" s="6" t="str">
        <f>IF($C370="OK",_xlfn.NUMBERVALUE(Plantilla!AV381),"")</f>
        <v/>
      </c>
      <c r="AY370" s="4" t="str">
        <f>IF($C370="OK",_xlfn.NUMBERVALUE(Plantilla!AW381),"")</f>
        <v/>
      </c>
      <c r="AZ370" s="6" t="str">
        <f>IF($C370="OK",_xlfn.NUMBERVALUE(Plantilla!AX381),"")</f>
        <v/>
      </c>
      <c r="BA370" t="str">
        <f>IF($C370="OK",_xlfn.NUMBERVALUE(Plantilla!AY381),"")</f>
        <v/>
      </c>
      <c r="BB370" t="str">
        <f>IF($C370="OK",_xlfn.NUMBERVALUE(Plantilla!AZ381),"")</f>
        <v/>
      </c>
      <c r="BC370" s="4" t="str">
        <f>IF($C370="OK",_xlfn.NUMBERVALUE(Plantilla!BA381),"")</f>
        <v/>
      </c>
      <c r="BD370" s="6" t="str">
        <f>IF($C370="OK",_xlfn.NUMBERVALUE(Plantilla!BB381),"")</f>
        <v/>
      </c>
      <c r="BE370" s="4" t="str">
        <f>IF($C370="OK",_xlfn.NUMBERVALUE(Plantilla!BC381),"")</f>
        <v/>
      </c>
      <c r="BF370" s="6" t="str">
        <f>IF($C370="OK",_xlfn.NUMBERVALUE(Plantilla!BD381),"")</f>
        <v/>
      </c>
      <c r="BG370" s="4" t="str">
        <f>IF($C370="OK",_xlfn.NUMBERVALUE(Plantilla!BE381),"")</f>
        <v/>
      </c>
      <c r="BH370" s="6" t="str">
        <f>IF($C370="OK",_xlfn.NUMBERVALUE(Plantilla!BF381),"")</f>
        <v/>
      </c>
      <c r="BI370" s="110" t="str">
        <f>IF($C370="OK",_xlfn.NUMBERVALUE(Plantilla!BG381),"")</f>
        <v/>
      </c>
      <c r="BJ370" s="6" t="str">
        <f>IF($C370="OK",_xlfn.NUMBERVALUE(Plantilla!BH381),"")</f>
        <v/>
      </c>
      <c r="BK370" s="109" t="str">
        <f>IF($C370="OK",_xlfn.NUMBERVALUE(Plantilla!BI381),"")</f>
        <v/>
      </c>
      <c r="BL370" s="6" t="str">
        <f>IF($C370="OK",
   IF(Plantilla!BJ381&lt;&gt;"",
      TEXT(VLOOKUP(Plantilla!BJ381,'Tablas '!$Z$4:$AA$6,2,FALSE),"#"),
   ""),
"")</f>
        <v/>
      </c>
      <c r="BM370" s="4" t="str">
        <f>IF($C370="OK",_xlfn.NUMBERVALUE(Plantilla!BK381),"")</f>
        <v/>
      </c>
      <c r="BN370" s="4" t="str">
        <f>IF($C370="OK",_xlfn.NUMBERVALUE(Plantilla!BL381),"")</f>
        <v/>
      </c>
      <c r="BO370" s="6" t="str">
        <f>IF($C370="OK",_xlfn.NUMBERVALUE(Plantilla!BM381),"")</f>
        <v/>
      </c>
      <c r="BP370" s="4" t="str">
        <f>IF($C370="OK",_xlfn.NUMBERVALUE(Plantilla!BN381),"")</f>
        <v/>
      </c>
      <c r="BQ370" s="6" t="str">
        <f>IF($C370="OK",_xlfn.NUMBERVALUE(Plantilla!BO381),"")</f>
        <v/>
      </c>
      <c r="BR370" s="4" t="str">
        <f>IF($C370="OK",_xlfn.NUMBERVALUE(Plantilla!BP381),"")</f>
        <v/>
      </c>
      <c r="BS370" s="6" t="str">
        <f>IF($C370="OK",_xlfn.NUMBERVALUE(Plantilla!BQ381),"")</f>
        <v/>
      </c>
      <c r="BT370" s="4" t="str">
        <f>IF($C370="OK",_xlfn.NUMBERVALUE(Plantilla!BR381),"")</f>
        <v/>
      </c>
      <c r="BU370" s="6" t="str">
        <f>IF($C370="OK",_xlfn.NUMBERVALUE(Plantilla!BS381),"")</f>
        <v/>
      </c>
      <c r="BV370" s="6" t="str">
        <f>IF($C370="OK",_xlfn.NUMBERVALUE(Plantilla!BT381),"")</f>
        <v/>
      </c>
      <c r="BW370" s="6" t="str">
        <f>IF($C370="OK",_xlfn.NUMBERVALUE(Plantilla!BU381),"")</f>
        <v/>
      </c>
      <c r="BX370" s="6" t="str">
        <f>IF($C370="OK",_xlfn.NUMBERVALUE(Plantilla!BV381),"")</f>
        <v/>
      </c>
      <c r="BY370" s="6" t="str">
        <f>IF($C370="OK",_xlfn.NUMBERVALUE(Plantilla!BW381),"")</f>
        <v/>
      </c>
      <c r="BZ370" s="6" t="str">
        <f>IF($C370="OK",_xlfn.NUMBERVALUE(Plantilla!BX381),"")</f>
        <v/>
      </c>
      <c r="CA370" s="6" t="str">
        <f>IF($C370="OK",_xlfn.NUMBERVALUE(Plantilla!BY381),"")</f>
        <v/>
      </c>
      <c r="CB370" s="6" t="str">
        <f>IF($C370="OK",_xlfn.NUMBERVALUE(Plantilla!BZ381),"")</f>
        <v/>
      </c>
      <c r="CC370" s="6" t="str">
        <f>IF($C370="OK",_xlfn.NUMBERVALUE(Plantilla!CA381),"")</f>
        <v/>
      </c>
      <c r="CD370" s="6" t="str">
        <f>IF($C370="OK",_xlfn.NUMBERVALUE(Plantilla!CB381),"")</f>
        <v/>
      </c>
      <c r="CE370" s="6" t="str">
        <f>IF($C370="OK",_xlfn.NUMBERVALUE(Plantilla!CC381),"")</f>
        <v/>
      </c>
      <c r="CF370" s="4" t="str">
        <f>IF($C370="OK",_xlfn.NUMBERVALUE(Plantilla!CD381),"")</f>
        <v/>
      </c>
      <c r="CG370" s="6" t="str">
        <f>IF($C370="OK",_xlfn.NUMBERVALUE(Plantilla!CE381),"")</f>
        <v/>
      </c>
      <c r="CH370" s="6" t="str">
        <f>IF($C370="OK",_xlfn.NUMBERVALUE(Plantilla!CF381),"")</f>
        <v/>
      </c>
      <c r="CI370" s="6" t="str">
        <f>IF($C370="OK",_xlfn.NUMBERVALUE(Plantilla!CG381),"")</f>
        <v/>
      </c>
      <c r="CJ370" s="6" t="str">
        <f>IF($C370="OK",_xlfn.NUMBERVALUE(Plantilla!CH381),"")</f>
        <v/>
      </c>
      <c r="CK370" s="6" t="str">
        <f>IF($C370="OK",_xlfn.NUMBERVALUE(Plantilla!CI381),"")</f>
        <v/>
      </c>
      <c r="CL370" s="6" t="str">
        <f>IF($C370="OK",_xlfn.NUMBERVALUE(Plantilla!CJ381),"")</f>
        <v/>
      </c>
      <c r="CM370" t="str">
        <f>IF($C370="OK",TEXT(Plantilla!CK381,"#"),"")</f>
        <v/>
      </c>
      <c r="CN370" s="6" t="str">
        <f>IF($C370="OK",_xlfn.NUMBERVALUE(Plantilla!CL381),"")</f>
        <v/>
      </c>
      <c r="CO370" s="6" t="str">
        <f>IF($C370="OK",_xlfn.NUMBERVALUE(Plantilla!CM381),"")</f>
        <v/>
      </c>
      <c r="CP370" s="110" t="str">
        <f>IF($C370="OK",_xlfn.NUMBERVALUE(Plantilla!CN381),"")</f>
        <v/>
      </c>
      <c r="CQ370" s="6" t="str">
        <f>IF($C370="OK",_xlfn.NUMBERVALUE(Plantilla!CO381),"")</f>
        <v/>
      </c>
      <c r="CR370" s="109" t="str">
        <f>IF($C370="OK",_xlfn.NUMBERVALUE(Plantilla!CP381),"")</f>
        <v/>
      </c>
      <c r="CS370" s="110" t="str">
        <f>IF($C370="OK",_xlfn.NUMBERVALUE(Plantilla!CQ381),"")</f>
        <v/>
      </c>
      <c r="CT370" s="6" t="str">
        <f>IF($C370="OK",_xlfn.NUMBERVALUE(Plantilla!CR381),"")</f>
        <v/>
      </c>
      <c r="CU370" s="109" t="str">
        <f>IF($C370="OK",_xlfn.NUMBERVALUE(Plantilla!CS381),"")</f>
        <v/>
      </c>
      <c r="CV370" s="110" t="str">
        <f>IF($C370="OK",_xlfn.NUMBERVALUE(Plantilla!CT381),"")</f>
        <v/>
      </c>
      <c r="CW370" s="6" t="str">
        <f>IF($C370="OK",_xlfn.NUMBERVALUE(Plantilla!CU381),"")</f>
        <v/>
      </c>
      <c r="CX370" s="82" t="str">
        <f>IF($C370="OK",_xlfn.NUMBERVALUE(Plantilla!CV381),"")</f>
        <v/>
      </c>
      <c r="CY370" s="6" t="str">
        <f>IF($C370="OK",_xlfn.NUMBERVALUE(Plantilla!CW381),"")</f>
        <v/>
      </c>
      <c r="CZ370" s="82" t="str">
        <f>IF($C370="OK",_xlfn.NUMBERVALUE(Plantilla!CX381),"")</f>
        <v/>
      </c>
      <c r="DA370" s="6" t="str">
        <f>IF($C370="OK",_xlfn.NUMBERVALUE(Plantilla!CY381),"")</f>
        <v/>
      </c>
      <c r="DB370" s="109" t="str">
        <f>IF($C370="OK",_xlfn.NUMBERVALUE(Plantilla!CZ381),"")</f>
        <v/>
      </c>
      <c r="DC370" s="6" t="str">
        <f>IF($C370="OK",_xlfn.NUMBERVALUE(Plantilla!DA381),"")</f>
        <v/>
      </c>
      <c r="DD370" s="6" t="str">
        <f>IF($C370="OK",TEXT(Plantilla!DB381,"#"),"")</f>
        <v/>
      </c>
      <c r="DE370" s="6" t="str">
        <f>IF($C370="OK",_xlfn.NUMBERVALUE(Plantilla!DC381),"")</f>
        <v/>
      </c>
      <c r="DF370" s="4" t="str">
        <f>IF($C370="OK",_xlfn.NUMBERVALUE(Plantilla!DD381),"")</f>
        <v/>
      </c>
      <c r="DG370" s="6" t="str">
        <f>IF($C370="OK",_xlfn.NUMBERVALUE(Plantilla!DE381),"")</f>
        <v/>
      </c>
      <c r="DH370" s="6" t="str">
        <f>IF($C370="OK",_xlfn.NUMBERVALUE(Plantilla!DF381),"")</f>
        <v/>
      </c>
      <c r="DI370" s="6" t="str">
        <f>IF($C370="OK",_xlfn.NUMBERVALUE(Plantilla!DG381),"")</f>
        <v/>
      </c>
      <c r="DJ370" s="6" t="str">
        <f>IF($C370="OK",_xlfn.NUMBERVALUE(Plantilla!DH381),"")</f>
        <v/>
      </c>
      <c r="DK370" s="6" t="str">
        <f>IF($C370="OK",_xlfn.NUMBERVALUE(Plantilla!DI381),"")</f>
        <v/>
      </c>
      <c r="DL370" s="6" t="str">
        <f>IF($C370="OK",_xlfn.NUMBERVALUE(Plantilla!DJ381),"")</f>
        <v/>
      </c>
      <c r="DM370" s="6" t="str">
        <f>IF($C370="OK",_xlfn.NUMBERVALUE(Plantilla!DK381),"")</f>
        <v/>
      </c>
      <c r="DN370" s="6" t="str">
        <f>IF($C370="OK",_xlfn.NUMBERVALUE(Plantilla!DL381),"")</f>
        <v/>
      </c>
      <c r="DO370" s="6" t="str">
        <f>IF($C370="OK",_xlfn.NUMBERVALUE(Plantilla!DM381),"")</f>
        <v/>
      </c>
      <c r="DP370" s="6" t="str">
        <f>IF($C370="OK",_xlfn.NUMBERVALUE(Plantilla!DN381),"")</f>
        <v/>
      </c>
      <c r="DQ370" s="6" t="str">
        <f>IF($C370="OK",_xlfn.NUMBERVALUE(Plantilla!DO381),"")</f>
        <v/>
      </c>
      <c r="DR370" s="6" t="str">
        <f>IF($C370="OK",_xlfn.NUMBERVALUE(Plantilla!DP381),"")</f>
        <v/>
      </c>
      <c r="DS370" t="str">
        <f>IF($C370="OK",TEXT(Plantilla!DR381,"#"),"")</f>
        <v/>
      </c>
      <c r="DT370" s="6"/>
    </row>
    <row r="371" spans="1:124" x14ac:dyDescent="0.25">
      <c r="A371" t="str">
        <f>IF(Plantilla!$I$6="¡Perfecto!, Guarda el archivo y adjúntalo a tu interfaz de Nómina Electrónica","OK","Error")</f>
        <v>OK</v>
      </c>
      <c r="B371" t="str">
        <f>IF(Plantilla!$I$6="¡Perfecto!, Guarda el archivo y adjúntalo a tu interfaz de Nómina Electrónica",MID(Plantilla!$D$2,SEARCH("V",Plantilla!$D$2),10),"")</f>
        <v>V2.0</v>
      </c>
      <c r="C371" t="str">
        <f>Plantilla!C382</f>
        <v/>
      </c>
      <c r="D371" t="str">
        <f>IF($C371="OK",Plantilla!B382,"")</f>
        <v/>
      </c>
      <c r="E371" t="str">
        <f>IF($C371="OK",
   VLOOKUP(Plantilla!$E$4,'Tablas '!$AP$4:$AT$6,5,FALSE),
"")</f>
        <v/>
      </c>
      <c r="F371" t="str">
        <f>IF($C371="OK",TEXT(Plantilla!D382,"#"),"")</f>
        <v/>
      </c>
      <c r="G371" t="str">
        <f>IF($C371="OK",
   VLOOKUP(Plantilla!E382,'Tablas '!$B$4:$C$14,2,FALSE),
"")</f>
        <v/>
      </c>
      <c r="H371" t="str">
        <f>IF($C371="OK",TEXT(Plantilla!F382,"#"),"")</f>
        <v/>
      </c>
      <c r="I371" t="str">
        <f>IF($C371="OK",TEXT(Plantilla!G382,"#"),"")</f>
        <v/>
      </c>
      <c r="J371" t="str">
        <f>IF($C371="OK",TEXT(Plantilla!H382,"#"),"")</f>
        <v/>
      </c>
      <c r="K371" t="str">
        <f>IF($C371="OK",TEXT(Plantilla!I382,"#"),"")</f>
        <v/>
      </c>
      <c r="L371" t="str">
        <f>IF($C371="OK",TEXT(Plantilla!J382,"#"),"")</f>
        <v/>
      </c>
      <c r="M371" t="str">
        <f>IF($C371="OK",TEXT(Plantilla!K382,"#"),"")</f>
        <v/>
      </c>
      <c r="N371" t="str">
        <f>IF($C371="OK",
   CONCATENATE(YEAR(Plantilla!L382),"-",TEXT(MONTH(Plantilla!L382),"00"),"-",TEXT(DAY(Plantilla!L382),"00")),
"")</f>
        <v/>
      </c>
      <c r="O371" t="str">
        <f>IF($C371="OK",_xlfn.NUMBERVALUE(Plantilla!M382),"")</f>
        <v/>
      </c>
      <c r="P371" t="str">
        <f>IF($C371="OK",
   IF(Plantilla!N382&lt;&gt;"",
      CONCATENATE(YEAR(Plantilla!N382),"-",TEXT(MONTH(Plantilla!N382),"00"),"-",TEXT(DAY(Plantilla!N382),"00")),
   ""),
"")</f>
        <v/>
      </c>
      <c r="Q371" t="str">
        <f>IF($C371="OK",
   VLOOKUP(Plantilla!O382,'Tablas '!$E$4:$F$19,2,FALSE),
"")</f>
        <v/>
      </c>
      <c r="R371" t="str">
        <f>IF($C371="OK",
   VLOOKUP(Plantilla!P382,'Tablas '!$H$4:$I$5,2,FALSE),
"")</f>
        <v/>
      </c>
      <c r="S371" t="str">
        <f>IF($C371="OK",
   VLOOKUP(Plantilla!Q382,'Tablas '!$K$4:$L$8,2,FALSE),
"")</f>
        <v/>
      </c>
      <c r="T371" t="str">
        <f>IF($C371="OK",
   VLOOKUP(Plantilla!R382,'Tablas '!$AE$4:$AF$6,2,FALSE),
"")</f>
        <v/>
      </c>
      <c r="U371" t="str">
        <f>IF($C371="OK",
   VLOOKUP(Plantilla!S382,'Tablas '!$AE$4:$AF$6,2,FALSE),
"")</f>
        <v/>
      </c>
      <c r="V371" t="str">
        <f>IF($C371="OK",TEXT(Plantilla!T382,"#"),"")</f>
        <v/>
      </c>
      <c r="W371" s="84" t="str">
        <f>IF($C371="OK",
   VLOOKUP(Plantilla!U382,'Tablas '!$AM$4:$AN$1126,2,FALSE),
"")</f>
        <v/>
      </c>
      <c r="X371" t="str">
        <f>IF($C371="OK",TEXT(Plantilla!V382,"#"),"")</f>
        <v/>
      </c>
      <c r="Y371" t="str">
        <f>IF($C371="OK",
   CONCATENATE(YEAR(Plantilla!W382),"-",TEXT(MONTH(Plantilla!W382),"00"),"-",TEXT(DAY(Plantilla!W382),"00")),
"")</f>
        <v/>
      </c>
      <c r="Z371" t="str">
        <f>IF($C371="OK",
   CONCATENATE(YEAR(Plantilla!X382),"-",TEXT(MONTH(Plantilla!X382),"00"),"-",TEXT(DAY(Plantilla!X382),"00")),
"")</f>
        <v/>
      </c>
      <c r="AA371" t="str">
        <f>IF($C371="OK",
   TEXT(VLOOKUP(Plantilla!Y382,'Tablas '!$Q$4:$R$9,2,FALSE),"#"),
"")</f>
        <v/>
      </c>
      <c r="AB371" t="str">
        <f>IF($C371="OK",
   CONCATENATE(YEAR(Plantilla!Z382),"-",TEXT(MONTH(Plantilla!Z382),"00"),"-",TEXT(DAY(Plantilla!Z382),"00")),
"")</f>
        <v/>
      </c>
      <c r="AC371" t="str">
        <f>IF($C371="OK",
   TEXT(VLOOKUP(Plantilla!AA382,'Tablas '!$T$4:$U$13,2,FALSE),"#"),
"")</f>
        <v/>
      </c>
      <c r="AD371" t="str">
        <f>IF($C371="OK",TEXT(Plantilla!AB382,"#"),"")</f>
        <v/>
      </c>
      <c r="AE371" t="str">
        <f>IF($C371="OK",
   IF(Plantilla!AC382&lt;&gt;"",
      TEXT(VLOOKUP(Plantilla!AC382,'Tablas '!$W$4:$X$7,2,FALSE),"#"),
   ""),
"")</f>
        <v/>
      </c>
      <c r="AF371" t="str">
        <f>IF($C371="OK",TEXT(Plantilla!AD382,"#"),"")</f>
        <v/>
      </c>
      <c r="AG371" s="6" t="str">
        <f>IF($C371="OK",_xlfn.NUMBERVALUE(Plantilla!AE382),"")</f>
        <v/>
      </c>
      <c r="AH371" s="4" t="str">
        <f>IF($C371="OK",_xlfn.NUMBERVALUE(Plantilla!AF382),"")</f>
        <v/>
      </c>
      <c r="AI371" s="6" t="str">
        <f>IF($C371="OK",_xlfn.NUMBERVALUE(Plantilla!AG382),"")</f>
        <v/>
      </c>
      <c r="AJ371" s="6" t="str">
        <f>IF($C371="OK",_xlfn.NUMBERVALUE(Plantilla!AH382),"")</f>
        <v/>
      </c>
      <c r="AK371" s="6" t="str">
        <f>IF($C371="OK",_xlfn.NUMBERVALUE(Plantilla!AI382),"")</f>
        <v/>
      </c>
      <c r="AL371" s="6" t="str">
        <f>IF($C371="OK",_xlfn.NUMBERVALUE(Plantilla!AJ382),"")</f>
        <v/>
      </c>
      <c r="AM371" s="4" t="str">
        <f>IF($C371="OK",_xlfn.NUMBERVALUE(Plantilla!AK382),"")</f>
        <v/>
      </c>
      <c r="AN371" s="6" t="str">
        <f>IF($C371="OK",_xlfn.NUMBERVALUE(Plantilla!AL382),"")</f>
        <v/>
      </c>
      <c r="AO371" s="4" t="str">
        <f>IF($C371="OK",_xlfn.NUMBERVALUE(Plantilla!AM382),"")</f>
        <v/>
      </c>
      <c r="AP371" s="6" t="str">
        <f>IF($C371="OK",_xlfn.NUMBERVALUE(Plantilla!AN382),"")</f>
        <v/>
      </c>
      <c r="AQ371" s="4" t="str">
        <f>IF($C371="OK",_xlfn.NUMBERVALUE(Plantilla!AO382),"")</f>
        <v/>
      </c>
      <c r="AR371" s="6" t="str">
        <f>IF($C371="OK",_xlfn.NUMBERVALUE(Plantilla!AP382),"")</f>
        <v/>
      </c>
      <c r="AS371" s="4" t="str">
        <f>IF($C371="OK",_xlfn.NUMBERVALUE(Plantilla!AQ382),"")</f>
        <v/>
      </c>
      <c r="AT371" s="6" t="str">
        <f>IF($C371="OK",_xlfn.NUMBERVALUE(Plantilla!AR382),"")</f>
        <v/>
      </c>
      <c r="AU371" s="4" t="str">
        <f>IF($C371="OK",_xlfn.NUMBERVALUE(Plantilla!AS382),"")</f>
        <v/>
      </c>
      <c r="AV371" s="6" t="str">
        <f>IF($C371="OK",_xlfn.NUMBERVALUE(Plantilla!AT382),"")</f>
        <v/>
      </c>
      <c r="AW371" s="4" t="str">
        <f>IF($C371="OK",_xlfn.NUMBERVALUE(Plantilla!AU382),"")</f>
        <v/>
      </c>
      <c r="AX371" s="6" t="str">
        <f>IF($C371="OK",_xlfn.NUMBERVALUE(Plantilla!AV382),"")</f>
        <v/>
      </c>
      <c r="AY371" s="4" t="str">
        <f>IF($C371="OK",_xlfn.NUMBERVALUE(Plantilla!AW382),"")</f>
        <v/>
      </c>
      <c r="AZ371" s="6" t="str">
        <f>IF($C371="OK",_xlfn.NUMBERVALUE(Plantilla!AX382),"")</f>
        <v/>
      </c>
      <c r="BA371" t="str">
        <f>IF($C371="OK",_xlfn.NUMBERVALUE(Plantilla!AY382),"")</f>
        <v/>
      </c>
      <c r="BB371" t="str">
        <f>IF($C371="OK",_xlfn.NUMBERVALUE(Plantilla!AZ382),"")</f>
        <v/>
      </c>
      <c r="BC371" s="4" t="str">
        <f>IF($C371="OK",_xlfn.NUMBERVALUE(Plantilla!BA382),"")</f>
        <v/>
      </c>
      <c r="BD371" s="6" t="str">
        <f>IF($C371="OK",_xlfn.NUMBERVALUE(Plantilla!BB382),"")</f>
        <v/>
      </c>
      <c r="BE371" s="4" t="str">
        <f>IF($C371="OK",_xlfn.NUMBERVALUE(Plantilla!BC382),"")</f>
        <v/>
      </c>
      <c r="BF371" s="6" t="str">
        <f>IF($C371="OK",_xlfn.NUMBERVALUE(Plantilla!BD382),"")</f>
        <v/>
      </c>
      <c r="BG371" s="4" t="str">
        <f>IF($C371="OK",_xlfn.NUMBERVALUE(Plantilla!BE382),"")</f>
        <v/>
      </c>
      <c r="BH371" s="6" t="str">
        <f>IF($C371="OK",_xlfn.NUMBERVALUE(Plantilla!BF382),"")</f>
        <v/>
      </c>
      <c r="BI371" s="110" t="str">
        <f>IF($C371="OK",_xlfn.NUMBERVALUE(Plantilla!BG382),"")</f>
        <v/>
      </c>
      <c r="BJ371" s="6" t="str">
        <f>IF($C371="OK",_xlfn.NUMBERVALUE(Plantilla!BH382),"")</f>
        <v/>
      </c>
      <c r="BK371" s="109" t="str">
        <f>IF($C371="OK",_xlfn.NUMBERVALUE(Plantilla!BI382),"")</f>
        <v/>
      </c>
      <c r="BL371" s="6" t="str">
        <f>IF($C371="OK",
   IF(Plantilla!BJ382&lt;&gt;"",
      TEXT(VLOOKUP(Plantilla!BJ382,'Tablas '!$Z$4:$AA$6,2,FALSE),"#"),
   ""),
"")</f>
        <v/>
      </c>
      <c r="BM371" s="4" t="str">
        <f>IF($C371="OK",_xlfn.NUMBERVALUE(Plantilla!BK382),"")</f>
        <v/>
      </c>
      <c r="BN371" s="4" t="str">
        <f>IF($C371="OK",_xlfn.NUMBERVALUE(Plantilla!BL382),"")</f>
        <v/>
      </c>
      <c r="BO371" s="6" t="str">
        <f>IF($C371="OK",_xlfn.NUMBERVALUE(Plantilla!BM382),"")</f>
        <v/>
      </c>
      <c r="BP371" s="4" t="str">
        <f>IF($C371="OK",_xlfn.NUMBERVALUE(Plantilla!BN382),"")</f>
        <v/>
      </c>
      <c r="BQ371" s="6" t="str">
        <f>IF($C371="OK",_xlfn.NUMBERVALUE(Plantilla!BO382),"")</f>
        <v/>
      </c>
      <c r="BR371" s="4" t="str">
        <f>IF($C371="OK",_xlfn.NUMBERVALUE(Plantilla!BP382),"")</f>
        <v/>
      </c>
      <c r="BS371" s="6" t="str">
        <f>IF($C371="OK",_xlfn.NUMBERVALUE(Plantilla!BQ382),"")</f>
        <v/>
      </c>
      <c r="BT371" s="4" t="str">
        <f>IF($C371="OK",_xlfn.NUMBERVALUE(Plantilla!BR382),"")</f>
        <v/>
      </c>
      <c r="BU371" s="6" t="str">
        <f>IF($C371="OK",_xlfn.NUMBERVALUE(Plantilla!BS382),"")</f>
        <v/>
      </c>
      <c r="BV371" s="6" t="str">
        <f>IF($C371="OK",_xlfn.NUMBERVALUE(Plantilla!BT382),"")</f>
        <v/>
      </c>
      <c r="BW371" s="6" t="str">
        <f>IF($C371="OK",_xlfn.NUMBERVALUE(Plantilla!BU382),"")</f>
        <v/>
      </c>
      <c r="BX371" s="6" t="str">
        <f>IF($C371="OK",_xlfn.NUMBERVALUE(Plantilla!BV382),"")</f>
        <v/>
      </c>
      <c r="BY371" s="6" t="str">
        <f>IF($C371="OK",_xlfn.NUMBERVALUE(Plantilla!BW382),"")</f>
        <v/>
      </c>
      <c r="BZ371" s="6" t="str">
        <f>IF($C371="OK",_xlfn.NUMBERVALUE(Plantilla!BX382),"")</f>
        <v/>
      </c>
      <c r="CA371" s="6" t="str">
        <f>IF($C371="OK",_xlfn.NUMBERVALUE(Plantilla!BY382),"")</f>
        <v/>
      </c>
      <c r="CB371" s="6" t="str">
        <f>IF($C371="OK",_xlfn.NUMBERVALUE(Plantilla!BZ382),"")</f>
        <v/>
      </c>
      <c r="CC371" s="6" t="str">
        <f>IF($C371="OK",_xlfn.NUMBERVALUE(Plantilla!CA382),"")</f>
        <v/>
      </c>
      <c r="CD371" s="6" t="str">
        <f>IF($C371="OK",_xlfn.NUMBERVALUE(Plantilla!CB382),"")</f>
        <v/>
      </c>
      <c r="CE371" s="6" t="str">
        <f>IF($C371="OK",_xlfn.NUMBERVALUE(Plantilla!CC382),"")</f>
        <v/>
      </c>
      <c r="CF371" s="4" t="str">
        <f>IF($C371="OK",_xlfn.NUMBERVALUE(Plantilla!CD382),"")</f>
        <v/>
      </c>
      <c r="CG371" s="6" t="str">
        <f>IF($C371="OK",_xlfn.NUMBERVALUE(Plantilla!CE382),"")</f>
        <v/>
      </c>
      <c r="CH371" s="6" t="str">
        <f>IF($C371="OK",_xlfn.NUMBERVALUE(Plantilla!CF382),"")</f>
        <v/>
      </c>
      <c r="CI371" s="6" t="str">
        <f>IF($C371="OK",_xlfn.NUMBERVALUE(Plantilla!CG382),"")</f>
        <v/>
      </c>
      <c r="CJ371" s="6" t="str">
        <f>IF($C371="OK",_xlfn.NUMBERVALUE(Plantilla!CH382),"")</f>
        <v/>
      </c>
      <c r="CK371" s="6" t="str">
        <f>IF($C371="OK",_xlfn.NUMBERVALUE(Plantilla!CI382),"")</f>
        <v/>
      </c>
      <c r="CL371" s="6" t="str">
        <f>IF($C371="OK",_xlfn.NUMBERVALUE(Plantilla!CJ382),"")</f>
        <v/>
      </c>
      <c r="CM371" t="str">
        <f>IF($C371="OK",TEXT(Plantilla!CK382,"#"),"")</f>
        <v/>
      </c>
      <c r="CN371" s="6" t="str">
        <f>IF($C371="OK",_xlfn.NUMBERVALUE(Plantilla!CL382),"")</f>
        <v/>
      </c>
      <c r="CO371" s="6" t="str">
        <f>IF($C371="OK",_xlfn.NUMBERVALUE(Plantilla!CM382),"")</f>
        <v/>
      </c>
      <c r="CP371" s="110" t="str">
        <f>IF($C371="OK",_xlfn.NUMBERVALUE(Plantilla!CN382),"")</f>
        <v/>
      </c>
      <c r="CQ371" s="6" t="str">
        <f>IF($C371="OK",_xlfn.NUMBERVALUE(Plantilla!CO382),"")</f>
        <v/>
      </c>
      <c r="CR371" s="109" t="str">
        <f>IF($C371="OK",_xlfn.NUMBERVALUE(Plantilla!CP382),"")</f>
        <v/>
      </c>
      <c r="CS371" s="110" t="str">
        <f>IF($C371="OK",_xlfn.NUMBERVALUE(Plantilla!CQ382),"")</f>
        <v/>
      </c>
      <c r="CT371" s="6" t="str">
        <f>IF($C371="OK",_xlfn.NUMBERVALUE(Plantilla!CR382),"")</f>
        <v/>
      </c>
      <c r="CU371" s="109" t="str">
        <f>IF($C371="OK",_xlfn.NUMBERVALUE(Plantilla!CS382),"")</f>
        <v/>
      </c>
      <c r="CV371" s="110" t="str">
        <f>IF($C371="OK",_xlfn.NUMBERVALUE(Plantilla!CT382),"")</f>
        <v/>
      </c>
      <c r="CW371" s="6" t="str">
        <f>IF($C371="OK",_xlfn.NUMBERVALUE(Plantilla!CU382),"")</f>
        <v/>
      </c>
      <c r="CX371" s="82" t="str">
        <f>IF($C371="OK",_xlfn.NUMBERVALUE(Plantilla!CV382),"")</f>
        <v/>
      </c>
      <c r="CY371" s="6" t="str">
        <f>IF($C371="OK",_xlfn.NUMBERVALUE(Plantilla!CW382),"")</f>
        <v/>
      </c>
      <c r="CZ371" s="82" t="str">
        <f>IF($C371="OK",_xlfn.NUMBERVALUE(Plantilla!CX382),"")</f>
        <v/>
      </c>
      <c r="DA371" s="6" t="str">
        <f>IF($C371="OK",_xlfn.NUMBERVALUE(Plantilla!CY382),"")</f>
        <v/>
      </c>
      <c r="DB371" s="109" t="str">
        <f>IF($C371="OK",_xlfn.NUMBERVALUE(Plantilla!CZ382),"")</f>
        <v/>
      </c>
      <c r="DC371" s="6" t="str">
        <f>IF($C371="OK",_xlfn.NUMBERVALUE(Plantilla!DA382),"")</f>
        <v/>
      </c>
      <c r="DD371" s="6" t="str">
        <f>IF($C371="OK",TEXT(Plantilla!DB382,"#"),"")</f>
        <v/>
      </c>
      <c r="DE371" s="6" t="str">
        <f>IF($C371="OK",_xlfn.NUMBERVALUE(Plantilla!DC382),"")</f>
        <v/>
      </c>
      <c r="DF371" s="4" t="str">
        <f>IF($C371="OK",_xlfn.NUMBERVALUE(Plantilla!DD382),"")</f>
        <v/>
      </c>
      <c r="DG371" s="6" t="str">
        <f>IF($C371="OK",_xlfn.NUMBERVALUE(Plantilla!DE382),"")</f>
        <v/>
      </c>
      <c r="DH371" s="6" t="str">
        <f>IF($C371="OK",_xlfn.NUMBERVALUE(Plantilla!DF382),"")</f>
        <v/>
      </c>
      <c r="DI371" s="6" t="str">
        <f>IF($C371="OK",_xlfn.NUMBERVALUE(Plantilla!DG382),"")</f>
        <v/>
      </c>
      <c r="DJ371" s="6" t="str">
        <f>IF($C371="OK",_xlfn.NUMBERVALUE(Plantilla!DH382),"")</f>
        <v/>
      </c>
      <c r="DK371" s="6" t="str">
        <f>IF($C371="OK",_xlfn.NUMBERVALUE(Plantilla!DI382),"")</f>
        <v/>
      </c>
      <c r="DL371" s="6" t="str">
        <f>IF($C371="OK",_xlfn.NUMBERVALUE(Plantilla!DJ382),"")</f>
        <v/>
      </c>
      <c r="DM371" s="6" t="str">
        <f>IF($C371="OK",_xlfn.NUMBERVALUE(Plantilla!DK382),"")</f>
        <v/>
      </c>
      <c r="DN371" s="6" t="str">
        <f>IF($C371="OK",_xlfn.NUMBERVALUE(Plantilla!DL382),"")</f>
        <v/>
      </c>
      <c r="DO371" s="6" t="str">
        <f>IF($C371="OK",_xlfn.NUMBERVALUE(Plantilla!DM382),"")</f>
        <v/>
      </c>
      <c r="DP371" s="6" t="str">
        <f>IF($C371="OK",_xlfn.NUMBERVALUE(Plantilla!DN382),"")</f>
        <v/>
      </c>
      <c r="DQ371" s="6" t="str">
        <f>IF($C371="OK",_xlfn.NUMBERVALUE(Plantilla!DO382),"")</f>
        <v/>
      </c>
      <c r="DR371" s="6" t="str">
        <f>IF($C371="OK",_xlfn.NUMBERVALUE(Plantilla!DP382),"")</f>
        <v/>
      </c>
      <c r="DS371" t="str">
        <f>IF($C371="OK",TEXT(Plantilla!DR382,"#"),"")</f>
        <v/>
      </c>
      <c r="DT371" s="6"/>
    </row>
    <row r="372" spans="1:124" x14ac:dyDescent="0.25">
      <c r="A372" t="str">
        <f>IF(Plantilla!$I$6="¡Perfecto!, Guarda el archivo y adjúntalo a tu interfaz de Nómina Electrónica","OK","Error")</f>
        <v>OK</v>
      </c>
      <c r="B372" t="str">
        <f>IF(Plantilla!$I$6="¡Perfecto!, Guarda el archivo y adjúntalo a tu interfaz de Nómina Electrónica",MID(Plantilla!$D$2,SEARCH("V",Plantilla!$D$2),10),"")</f>
        <v>V2.0</v>
      </c>
      <c r="C372" t="str">
        <f>Plantilla!C383</f>
        <v/>
      </c>
      <c r="D372" t="str">
        <f>IF($C372="OK",Plantilla!B383,"")</f>
        <v/>
      </c>
      <c r="E372" t="str">
        <f>IF($C372="OK",
   VLOOKUP(Plantilla!$E$4,'Tablas '!$AP$4:$AT$6,5,FALSE),
"")</f>
        <v/>
      </c>
      <c r="F372" t="str">
        <f>IF($C372="OK",TEXT(Plantilla!D383,"#"),"")</f>
        <v/>
      </c>
      <c r="G372" t="str">
        <f>IF($C372="OK",
   VLOOKUP(Plantilla!E383,'Tablas '!$B$4:$C$14,2,FALSE),
"")</f>
        <v/>
      </c>
      <c r="H372" t="str">
        <f>IF($C372="OK",TEXT(Plantilla!F383,"#"),"")</f>
        <v/>
      </c>
      <c r="I372" t="str">
        <f>IF($C372="OK",TEXT(Plantilla!G383,"#"),"")</f>
        <v/>
      </c>
      <c r="J372" t="str">
        <f>IF($C372="OK",TEXT(Plantilla!H383,"#"),"")</f>
        <v/>
      </c>
      <c r="K372" t="str">
        <f>IF($C372="OK",TEXT(Plantilla!I383,"#"),"")</f>
        <v/>
      </c>
      <c r="L372" t="str">
        <f>IF($C372="OK",TEXT(Plantilla!J383,"#"),"")</f>
        <v/>
      </c>
      <c r="M372" t="str">
        <f>IF($C372="OK",TEXT(Plantilla!K383,"#"),"")</f>
        <v/>
      </c>
      <c r="N372" t="str">
        <f>IF($C372="OK",
   CONCATENATE(YEAR(Plantilla!L383),"-",TEXT(MONTH(Plantilla!L383),"00"),"-",TEXT(DAY(Plantilla!L383),"00")),
"")</f>
        <v/>
      </c>
      <c r="O372" t="str">
        <f>IF($C372="OK",_xlfn.NUMBERVALUE(Plantilla!M383),"")</f>
        <v/>
      </c>
      <c r="P372" t="str">
        <f>IF($C372="OK",
   IF(Plantilla!N383&lt;&gt;"",
      CONCATENATE(YEAR(Plantilla!N383),"-",TEXT(MONTH(Plantilla!N383),"00"),"-",TEXT(DAY(Plantilla!N383),"00")),
   ""),
"")</f>
        <v/>
      </c>
      <c r="Q372" t="str">
        <f>IF($C372="OK",
   VLOOKUP(Plantilla!O383,'Tablas '!$E$4:$F$19,2,FALSE),
"")</f>
        <v/>
      </c>
      <c r="R372" t="str">
        <f>IF($C372="OK",
   VLOOKUP(Plantilla!P383,'Tablas '!$H$4:$I$5,2,FALSE),
"")</f>
        <v/>
      </c>
      <c r="S372" t="str">
        <f>IF($C372="OK",
   VLOOKUP(Plantilla!Q383,'Tablas '!$K$4:$L$8,2,FALSE),
"")</f>
        <v/>
      </c>
      <c r="T372" t="str">
        <f>IF($C372="OK",
   VLOOKUP(Plantilla!R383,'Tablas '!$AE$4:$AF$6,2,FALSE),
"")</f>
        <v/>
      </c>
      <c r="U372" t="str">
        <f>IF($C372="OK",
   VLOOKUP(Plantilla!S383,'Tablas '!$AE$4:$AF$6,2,FALSE),
"")</f>
        <v/>
      </c>
      <c r="V372" t="str">
        <f>IF($C372="OK",TEXT(Plantilla!T383,"#"),"")</f>
        <v/>
      </c>
      <c r="W372" s="84" t="str">
        <f>IF($C372="OK",
   VLOOKUP(Plantilla!U383,'Tablas '!$AM$4:$AN$1126,2,FALSE),
"")</f>
        <v/>
      </c>
      <c r="X372" t="str">
        <f>IF($C372="OK",TEXT(Plantilla!V383,"#"),"")</f>
        <v/>
      </c>
      <c r="Y372" t="str">
        <f>IF($C372="OK",
   CONCATENATE(YEAR(Plantilla!W383),"-",TEXT(MONTH(Plantilla!W383),"00"),"-",TEXT(DAY(Plantilla!W383),"00")),
"")</f>
        <v/>
      </c>
      <c r="Z372" t="str">
        <f>IF($C372="OK",
   CONCATENATE(YEAR(Plantilla!X383),"-",TEXT(MONTH(Plantilla!X383),"00"),"-",TEXT(DAY(Plantilla!X383),"00")),
"")</f>
        <v/>
      </c>
      <c r="AA372" t="str">
        <f>IF($C372="OK",
   TEXT(VLOOKUP(Plantilla!Y383,'Tablas '!$Q$4:$R$9,2,FALSE),"#"),
"")</f>
        <v/>
      </c>
      <c r="AB372" t="str">
        <f>IF($C372="OK",
   CONCATENATE(YEAR(Plantilla!Z383),"-",TEXT(MONTH(Plantilla!Z383),"00"),"-",TEXT(DAY(Plantilla!Z383),"00")),
"")</f>
        <v/>
      </c>
      <c r="AC372" t="str">
        <f>IF($C372="OK",
   TEXT(VLOOKUP(Plantilla!AA383,'Tablas '!$T$4:$U$13,2,FALSE),"#"),
"")</f>
        <v/>
      </c>
      <c r="AD372" t="str">
        <f>IF($C372="OK",TEXT(Plantilla!AB383,"#"),"")</f>
        <v/>
      </c>
      <c r="AE372" t="str">
        <f>IF($C372="OK",
   IF(Plantilla!AC383&lt;&gt;"",
      TEXT(VLOOKUP(Plantilla!AC383,'Tablas '!$W$4:$X$7,2,FALSE),"#"),
   ""),
"")</f>
        <v/>
      </c>
      <c r="AF372" t="str">
        <f>IF($C372="OK",TEXT(Plantilla!AD383,"#"),"")</f>
        <v/>
      </c>
      <c r="AG372" s="6" t="str">
        <f>IF($C372="OK",_xlfn.NUMBERVALUE(Plantilla!AE383),"")</f>
        <v/>
      </c>
      <c r="AH372" s="4" t="str">
        <f>IF($C372="OK",_xlfn.NUMBERVALUE(Plantilla!AF383),"")</f>
        <v/>
      </c>
      <c r="AI372" s="6" t="str">
        <f>IF($C372="OK",_xlfn.NUMBERVALUE(Plantilla!AG383),"")</f>
        <v/>
      </c>
      <c r="AJ372" s="6" t="str">
        <f>IF($C372="OK",_xlfn.NUMBERVALUE(Plantilla!AH383),"")</f>
        <v/>
      </c>
      <c r="AK372" s="6" t="str">
        <f>IF($C372="OK",_xlfn.NUMBERVALUE(Plantilla!AI383),"")</f>
        <v/>
      </c>
      <c r="AL372" s="6" t="str">
        <f>IF($C372="OK",_xlfn.NUMBERVALUE(Plantilla!AJ383),"")</f>
        <v/>
      </c>
      <c r="AM372" s="4" t="str">
        <f>IF($C372="OK",_xlfn.NUMBERVALUE(Plantilla!AK383),"")</f>
        <v/>
      </c>
      <c r="AN372" s="6" t="str">
        <f>IF($C372="OK",_xlfn.NUMBERVALUE(Plantilla!AL383),"")</f>
        <v/>
      </c>
      <c r="AO372" s="4" t="str">
        <f>IF($C372="OK",_xlfn.NUMBERVALUE(Plantilla!AM383),"")</f>
        <v/>
      </c>
      <c r="AP372" s="6" t="str">
        <f>IF($C372="OK",_xlfn.NUMBERVALUE(Plantilla!AN383),"")</f>
        <v/>
      </c>
      <c r="AQ372" s="4" t="str">
        <f>IF($C372="OK",_xlfn.NUMBERVALUE(Plantilla!AO383),"")</f>
        <v/>
      </c>
      <c r="AR372" s="6" t="str">
        <f>IF($C372="OK",_xlfn.NUMBERVALUE(Plantilla!AP383),"")</f>
        <v/>
      </c>
      <c r="AS372" s="4" t="str">
        <f>IF($C372="OK",_xlfn.NUMBERVALUE(Plantilla!AQ383),"")</f>
        <v/>
      </c>
      <c r="AT372" s="6" t="str">
        <f>IF($C372="OK",_xlfn.NUMBERVALUE(Plantilla!AR383),"")</f>
        <v/>
      </c>
      <c r="AU372" s="4" t="str">
        <f>IF($C372="OK",_xlfn.NUMBERVALUE(Plantilla!AS383),"")</f>
        <v/>
      </c>
      <c r="AV372" s="6" t="str">
        <f>IF($C372="OK",_xlfn.NUMBERVALUE(Plantilla!AT383),"")</f>
        <v/>
      </c>
      <c r="AW372" s="4" t="str">
        <f>IF($C372="OK",_xlfn.NUMBERVALUE(Plantilla!AU383),"")</f>
        <v/>
      </c>
      <c r="AX372" s="6" t="str">
        <f>IF($C372="OK",_xlfn.NUMBERVALUE(Plantilla!AV383),"")</f>
        <v/>
      </c>
      <c r="AY372" s="4" t="str">
        <f>IF($C372="OK",_xlfn.NUMBERVALUE(Plantilla!AW383),"")</f>
        <v/>
      </c>
      <c r="AZ372" s="6" t="str">
        <f>IF($C372="OK",_xlfn.NUMBERVALUE(Plantilla!AX383),"")</f>
        <v/>
      </c>
      <c r="BA372" t="str">
        <f>IF($C372="OK",_xlfn.NUMBERVALUE(Plantilla!AY383),"")</f>
        <v/>
      </c>
      <c r="BB372" t="str">
        <f>IF($C372="OK",_xlfn.NUMBERVALUE(Plantilla!AZ383),"")</f>
        <v/>
      </c>
      <c r="BC372" s="4" t="str">
        <f>IF($C372="OK",_xlfn.NUMBERVALUE(Plantilla!BA383),"")</f>
        <v/>
      </c>
      <c r="BD372" s="6" t="str">
        <f>IF($C372="OK",_xlfn.NUMBERVALUE(Plantilla!BB383),"")</f>
        <v/>
      </c>
      <c r="BE372" s="4" t="str">
        <f>IF($C372="OK",_xlfn.NUMBERVALUE(Plantilla!BC383),"")</f>
        <v/>
      </c>
      <c r="BF372" s="6" t="str">
        <f>IF($C372="OK",_xlfn.NUMBERVALUE(Plantilla!BD383),"")</f>
        <v/>
      </c>
      <c r="BG372" s="4" t="str">
        <f>IF($C372="OK",_xlfn.NUMBERVALUE(Plantilla!BE383),"")</f>
        <v/>
      </c>
      <c r="BH372" s="6" t="str">
        <f>IF($C372="OK",_xlfn.NUMBERVALUE(Plantilla!BF383),"")</f>
        <v/>
      </c>
      <c r="BI372" s="110" t="str">
        <f>IF($C372="OK",_xlfn.NUMBERVALUE(Plantilla!BG383),"")</f>
        <v/>
      </c>
      <c r="BJ372" s="6" t="str">
        <f>IF($C372="OK",_xlfn.NUMBERVALUE(Plantilla!BH383),"")</f>
        <v/>
      </c>
      <c r="BK372" s="109" t="str">
        <f>IF($C372="OK",_xlfn.NUMBERVALUE(Plantilla!BI383),"")</f>
        <v/>
      </c>
      <c r="BL372" s="6" t="str">
        <f>IF($C372="OK",
   IF(Plantilla!BJ383&lt;&gt;"",
      TEXT(VLOOKUP(Plantilla!BJ383,'Tablas '!$Z$4:$AA$6,2,FALSE),"#"),
   ""),
"")</f>
        <v/>
      </c>
      <c r="BM372" s="4" t="str">
        <f>IF($C372="OK",_xlfn.NUMBERVALUE(Plantilla!BK383),"")</f>
        <v/>
      </c>
      <c r="BN372" s="4" t="str">
        <f>IF($C372="OK",_xlfn.NUMBERVALUE(Plantilla!BL383),"")</f>
        <v/>
      </c>
      <c r="BO372" s="6" t="str">
        <f>IF($C372="OK",_xlfn.NUMBERVALUE(Plantilla!BM383),"")</f>
        <v/>
      </c>
      <c r="BP372" s="4" t="str">
        <f>IF($C372="OK",_xlfn.NUMBERVALUE(Plantilla!BN383),"")</f>
        <v/>
      </c>
      <c r="BQ372" s="6" t="str">
        <f>IF($C372="OK",_xlfn.NUMBERVALUE(Plantilla!BO383),"")</f>
        <v/>
      </c>
      <c r="BR372" s="4" t="str">
        <f>IF($C372="OK",_xlfn.NUMBERVALUE(Plantilla!BP383),"")</f>
        <v/>
      </c>
      <c r="BS372" s="6" t="str">
        <f>IF($C372="OK",_xlfn.NUMBERVALUE(Plantilla!BQ383),"")</f>
        <v/>
      </c>
      <c r="BT372" s="4" t="str">
        <f>IF($C372="OK",_xlfn.NUMBERVALUE(Plantilla!BR383),"")</f>
        <v/>
      </c>
      <c r="BU372" s="6" t="str">
        <f>IF($C372="OK",_xlfn.NUMBERVALUE(Plantilla!BS383),"")</f>
        <v/>
      </c>
      <c r="BV372" s="6" t="str">
        <f>IF($C372="OK",_xlfn.NUMBERVALUE(Plantilla!BT383),"")</f>
        <v/>
      </c>
      <c r="BW372" s="6" t="str">
        <f>IF($C372="OK",_xlfn.NUMBERVALUE(Plantilla!BU383),"")</f>
        <v/>
      </c>
      <c r="BX372" s="6" t="str">
        <f>IF($C372="OK",_xlfn.NUMBERVALUE(Plantilla!BV383),"")</f>
        <v/>
      </c>
      <c r="BY372" s="6" t="str">
        <f>IF($C372="OK",_xlfn.NUMBERVALUE(Plantilla!BW383),"")</f>
        <v/>
      </c>
      <c r="BZ372" s="6" t="str">
        <f>IF($C372="OK",_xlfn.NUMBERVALUE(Plantilla!BX383),"")</f>
        <v/>
      </c>
      <c r="CA372" s="6" t="str">
        <f>IF($C372="OK",_xlfn.NUMBERVALUE(Plantilla!BY383),"")</f>
        <v/>
      </c>
      <c r="CB372" s="6" t="str">
        <f>IF($C372="OK",_xlfn.NUMBERVALUE(Plantilla!BZ383),"")</f>
        <v/>
      </c>
      <c r="CC372" s="6" t="str">
        <f>IF($C372="OK",_xlfn.NUMBERVALUE(Plantilla!CA383),"")</f>
        <v/>
      </c>
      <c r="CD372" s="6" t="str">
        <f>IF($C372="OK",_xlfn.NUMBERVALUE(Plantilla!CB383),"")</f>
        <v/>
      </c>
      <c r="CE372" s="6" t="str">
        <f>IF($C372="OK",_xlfn.NUMBERVALUE(Plantilla!CC383),"")</f>
        <v/>
      </c>
      <c r="CF372" s="4" t="str">
        <f>IF($C372="OK",_xlfn.NUMBERVALUE(Plantilla!CD383),"")</f>
        <v/>
      </c>
      <c r="CG372" s="6" t="str">
        <f>IF($C372="OK",_xlfn.NUMBERVALUE(Plantilla!CE383),"")</f>
        <v/>
      </c>
      <c r="CH372" s="6" t="str">
        <f>IF($C372="OK",_xlfn.NUMBERVALUE(Plantilla!CF383),"")</f>
        <v/>
      </c>
      <c r="CI372" s="6" t="str">
        <f>IF($C372="OK",_xlfn.NUMBERVALUE(Plantilla!CG383),"")</f>
        <v/>
      </c>
      <c r="CJ372" s="6" t="str">
        <f>IF($C372="OK",_xlfn.NUMBERVALUE(Plantilla!CH383),"")</f>
        <v/>
      </c>
      <c r="CK372" s="6" t="str">
        <f>IF($C372="OK",_xlfn.NUMBERVALUE(Plantilla!CI383),"")</f>
        <v/>
      </c>
      <c r="CL372" s="6" t="str">
        <f>IF($C372="OK",_xlfn.NUMBERVALUE(Plantilla!CJ383),"")</f>
        <v/>
      </c>
      <c r="CM372" t="str">
        <f>IF($C372="OK",TEXT(Plantilla!CK383,"#"),"")</f>
        <v/>
      </c>
      <c r="CN372" s="6" t="str">
        <f>IF($C372="OK",_xlfn.NUMBERVALUE(Plantilla!CL383),"")</f>
        <v/>
      </c>
      <c r="CO372" s="6" t="str">
        <f>IF($C372="OK",_xlfn.NUMBERVALUE(Plantilla!CM383),"")</f>
        <v/>
      </c>
      <c r="CP372" s="110" t="str">
        <f>IF($C372="OK",_xlfn.NUMBERVALUE(Plantilla!CN383),"")</f>
        <v/>
      </c>
      <c r="CQ372" s="6" t="str">
        <f>IF($C372="OK",_xlfn.NUMBERVALUE(Plantilla!CO383),"")</f>
        <v/>
      </c>
      <c r="CR372" s="109" t="str">
        <f>IF($C372="OK",_xlfn.NUMBERVALUE(Plantilla!CP383),"")</f>
        <v/>
      </c>
      <c r="CS372" s="110" t="str">
        <f>IF($C372="OK",_xlfn.NUMBERVALUE(Plantilla!CQ383),"")</f>
        <v/>
      </c>
      <c r="CT372" s="6" t="str">
        <f>IF($C372="OK",_xlfn.NUMBERVALUE(Plantilla!CR383),"")</f>
        <v/>
      </c>
      <c r="CU372" s="109" t="str">
        <f>IF($C372="OK",_xlfn.NUMBERVALUE(Plantilla!CS383),"")</f>
        <v/>
      </c>
      <c r="CV372" s="110" t="str">
        <f>IF($C372="OK",_xlfn.NUMBERVALUE(Plantilla!CT383),"")</f>
        <v/>
      </c>
      <c r="CW372" s="6" t="str">
        <f>IF($C372="OK",_xlfn.NUMBERVALUE(Plantilla!CU383),"")</f>
        <v/>
      </c>
      <c r="CX372" s="82" t="str">
        <f>IF($C372="OK",_xlfn.NUMBERVALUE(Plantilla!CV383),"")</f>
        <v/>
      </c>
      <c r="CY372" s="6" t="str">
        <f>IF($C372="OK",_xlfn.NUMBERVALUE(Plantilla!CW383),"")</f>
        <v/>
      </c>
      <c r="CZ372" s="82" t="str">
        <f>IF($C372="OK",_xlfn.NUMBERVALUE(Plantilla!CX383),"")</f>
        <v/>
      </c>
      <c r="DA372" s="6" t="str">
        <f>IF($C372="OK",_xlfn.NUMBERVALUE(Plantilla!CY383),"")</f>
        <v/>
      </c>
      <c r="DB372" s="109" t="str">
        <f>IF($C372="OK",_xlfn.NUMBERVALUE(Plantilla!CZ383),"")</f>
        <v/>
      </c>
      <c r="DC372" s="6" t="str">
        <f>IF($C372="OK",_xlfn.NUMBERVALUE(Plantilla!DA383),"")</f>
        <v/>
      </c>
      <c r="DD372" s="6" t="str">
        <f>IF($C372="OK",TEXT(Plantilla!DB383,"#"),"")</f>
        <v/>
      </c>
      <c r="DE372" s="6" t="str">
        <f>IF($C372="OK",_xlfn.NUMBERVALUE(Plantilla!DC383),"")</f>
        <v/>
      </c>
      <c r="DF372" s="4" t="str">
        <f>IF($C372="OK",_xlfn.NUMBERVALUE(Plantilla!DD383),"")</f>
        <v/>
      </c>
      <c r="DG372" s="6" t="str">
        <f>IF($C372="OK",_xlfn.NUMBERVALUE(Plantilla!DE383),"")</f>
        <v/>
      </c>
      <c r="DH372" s="6" t="str">
        <f>IF($C372="OK",_xlfn.NUMBERVALUE(Plantilla!DF383),"")</f>
        <v/>
      </c>
      <c r="DI372" s="6" t="str">
        <f>IF($C372="OK",_xlfn.NUMBERVALUE(Plantilla!DG383),"")</f>
        <v/>
      </c>
      <c r="DJ372" s="6" t="str">
        <f>IF($C372="OK",_xlfn.NUMBERVALUE(Plantilla!DH383),"")</f>
        <v/>
      </c>
      <c r="DK372" s="6" t="str">
        <f>IF($C372="OK",_xlfn.NUMBERVALUE(Plantilla!DI383),"")</f>
        <v/>
      </c>
      <c r="DL372" s="6" t="str">
        <f>IF($C372="OK",_xlfn.NUMBERVALUE(Plantilla!DJ383),"")</f>
        <v/>
      </c>
      <c r="DM372" s="6" t="str">
        <f>IF($C372="OK",_xlfn.NUMBERVALUE(Plantilla!DK383),"")</f>
        <v/>
      </c>
      <c r="DN372" s="6" t="str">
        <f>IF($C372="OK",_xlfn.NUMBERVALUE(Plantilla!DL383),"")</f>
        <v/>
      </c>
      <c r="DO372" s="6" t="str">
        <f>IF($C372="OK",_xlfn.NUMBERVALUE(Plantilla!DM383),"")</f>
        <v/>
      </c>
      <c r="DP372" s="6" t="str">
        <f>IF($C372="OK",_xlfn.NUMBERVALUE(Plantilla!DN383),"")</f>
        <v/>
      </c>
      <c r="DQ372" s="6" t="str">
        <f>IF($C372="OK",_xlfn.NUMBERVALUE(Plantilla!DO383),"")</f>
        <v/>
      </c>
      <c r="DR372" s="6" t="str">
        <f>IF($C372="OK",_xlfn.NUMBERVALUE(Plantilla!DP383),"")</f>
        <v/>
      </c>
      <c r="DS372" t="str">
        <f>IF($C372="OK",TEXT(Plantilla!DR383,"#"),"")</f>
        <v/>
      </c>
      <c r="DT372" s="6"/>
    </row>
    <row r="373" spans="1:124" x14ac:dyDescent="0.25">
      <c r="A373" t="str">
        <f>IF(Plantilla!$I$6="¡Perfecto!, Guarda el archivo y adjúntalo a tu interfaz de Nómina Electrónica","OK","Error")</f>
        <v>OK</v>
      </c>
      <c r="B373" t="str">
        <f>IF(Plantilla!$I$6="¡Perfecto!, Guarda el archivo y adjúntalo a tu interfaz de Nómina Electrónica",MID(Plantilla!$D$2,SEARCH("V",Plantilla!$D$2),10),"")</f>
        <v>V2.0</v>
      </c>
      <c r="C373" t="str">
        <f>Plantilla!C384</f>
        <v/>
      </c>
      <c r="D373" t="str">
        <f>IF($C373="OK",Plantilla!B384,"")</f>
        <v/>
      </c>
      <c r="E373" t="str">
        <f>IF($C373="OK",
   VLOOKUP(Plantilla!$E$4,'Tablas '!$AP$4:$AT$6,5,FALSE),
"")</f>
        <v/>
      </c>
      <c r="F373" t="str">
        <f>IF($C373="OK",TEXT(Plantilla!D384,"#"),"")</f>
        <v/>
      </c>
      <c r="G373" t="str">
        <f>IF($C373="OK",
   VLOOKUP(Plantilla!E384,'Tablas '!$B$4:$C$14,2,FALSE),
"")</f>
        <v/>
      </c>
      <c r="H373" t="str">
        <f>IF($C373="OK",TEXT(Plantilla!F384,"#"),"")</f>
        <v/>
      </c>
      <c r="I373" t="str">
        <f>IF($C373="OK",TEXT(Plantilla!G384,"#"),"")</f>
        <v/>
      </c>
      <c r="J373" t="str">
        <f>IF($C373="OK",TEXT(Plantilla!H384,"#"),"")</f>
        <v/>
      </c>
      <c r="K373" t="str">
        <f>IF($C373="OK",TEXT(Plantilla!I384,"#"),"")</f>
        <v/>
      </c>
      <c r="L373" t="str">
        <f>IF($C373="OK",TEXT(Plantilla!J384,"#"),"")</f>
        <v/>
      </c>
      <c r="M373" t="str">
        <f>IF($C373="OK",TEXT(Plantilla!K384,"#"),"")</f>
        <v/>
      </c>
      <c r="N373" t="str">
        <f>IF($C373="OK",
   CONCATENATE(YEAR(Plantilla!L384),"-",TEXT(MONTH(Plantilla!L384),"00"),"-",TEXT(DAY(Plantilla!L384),"00")),
"")</f>
        <v/>
      </c>
      <c r="O373" t="str">
        <f>IF($C373="OK",_xlfn.NUMBERVALUE(Plantilla!M384),"")</f>
        <v/>
      </c>
      <c r="P373" t="str">
        <f>IF($C373="OK",
   IF(Plantilla!N384&lt;&gt;"",
      CONCATENATE(YEAR(Plantilla!N384),"-",TEXT(MONTH(Plantilla!N384),"00"),"-",TEXT(DAY(Plantilla!N384),"00")),
   ""),
"")</f>
        <v/>
      </c>
      <c r="Q373" t="str">
        <f>IF($C373="OK",
   VLOOKUP(Plantilla!O384,'Tablas '!$E$4:$F$19,2,FALSE),
"")</f>
        <v/>
      </c>
      <c r="R373" t="str">
        <f>IF($C373="OK",
   VLOOKUP(Plantilla!P384,'Tablas '!$H$4:$I$5,2,FALSE),
"")</f>
        <v/>
      </c>
      <c r="S373" t="str">
        <f>IF($C373="OK",
   VLOOKUP(Plantilla!Q384,'Tablas '!$K$4:$L$8,2,FALSE),
"")</f>
        <v/>
      </c>
      <c r="T373" t="str">
        <f>IF($C373="OK",
   VLOOKUP(Plantilla!R384,'Tablas '!$AE$4:$AF$6,2,FALSE),
"")</f>
        <v/>
      </c>
      <c r="U373" t="str">
        <f>IF($C373="OK",
   VLOOKUP(Plantilla!S384,'Tablas '!$AE$4:$AF$6,2,FALSE),
"")</f>
        <v/>
      </c>
      <c r="V373" t="str">
        <f>IF($C373="OK",TEXT(Plantilla!T384,"#"),"")</f>
        <v/>
      </c>
      <c r="W373" s="84" t="str">
        <f>IF($C373="OK",
   VLOOKUP(Plantilla!U384,'Tablas '!$AM$4:$AN$1126,2,FALSE),
"")</f>
        <v/>
      </c>
      <c r="X373" t="str">
        <f>IF($C373="OK",TEXT(Plantilla!V384,"#"),"")</f>
        <v/>
      </c>
      <c r="Y373" t="str">
        <f>IF($C373="OK",
   CONCATENATE(YEAR(Plantilla!W384),"-",TEXT(MONTH(Plantilla!W384),"00"),"-",TEXT(DAY(Plantilla!W384),"00")),
"")</f>
        <v/>
      </c>
      <c r="Z373" t="str">
        <f>IF($C373="OK",
   CONCATENATE(YEAR(Plantilla!X384),"-",TEXT(MONTH(Plantilla!X384),"00"),"-",TEXT(DAY(Plantilla!X384),"00")),
"")</f>
        <v/>
      </c>
      <c r="AA373" t="str">
        <f>IF($C373="OK",
   TEXT(VLOOKUP(Plantilla!Y384,'Tablas '!$Q$4:$R$9,2,FALSE),"#"),
"")</f>
        <v/>
      </c>
      <c r="AB373" t="str">
        <f>IF($C373="OK",
   CONCATENATE(YEAR(Plantilla!Z384),"-",TEXT(MONTH(Plantilla!Z384),"00"),"-",TEXT(DAY(Plantilla!Z384),"00")),
"")</f>
        <v/>
      </c>
      <c r="AC373" t="str">
        <f>IF($C373="OK",
   TEXT(VLOOKUP(Plantilla!AA384,'Tablas '!$T$4:$U$13,2,FALSE),"#"),
"")</f>
        <v/>
      </c>
      <c r="AD373" t="str">
        <f>IF($C373="OK",TEXT(Plantilla!AB384,"#"),"")</f>
        <v/>
      </c>
      <c r="AE373" t="str">
        <f>IF($C373="OK",
   IF(Plantilla!AC384&lt;&gt;"",
      TEXT(VLOOKUP(Plantilla!AC384,'Tablas '!$W$4:$X$7,2,FALSE),"#"),
   ""),
"")</f>
        <v/>
      </c>
      <c r="AF373" t="str">
        <f>IF($C373="OK",TEXT(Plantilla!AD384,"#"),"")</f>
        <v/>
      </c>
      <c r="AG373" s="6" t="str">
        <f>IF($C373="OK",_xlfn.NUMBERVALUE(Plantilla!AE384),"")</f>
        <v/>
      </c>
      <c r="AH373" s="4" t="str">
        <f>IF($C373="OK",_xlfn.NUMBERVALUE(Plantilla!AF384),"")</f>
        <v/>
      </c>
      <c r="AI373" s="6" t="str">
        <f>IF($C373="OK",_xlfn.NUMBERVALUE(Plantilla!AG384),"")</f>
        <v/>
      </c>
      <c r="AJ373" s="6" t="str">
        <f>IF($C373="OK",_xlfn.NUMBERVALUE(Plantilla!AH384),"")</f>
        <v/>
      </c>
      <c r="AK373" s="6" t="str">
        <f>IF($C373="OK",_xlfn.NUMBERVALUE(Plantilla!AI384),"")</f>
        <v/>
      </c>
      <c r="AL373" s="6" t="str">
        <f>IF($C373="OK",_xlfn.NUMBERVALUE(Plantilla!AJ384),"")</f>
        <v/>
      </c>
      <c r="AM373" s="4" t="str">
        <f>IF($C373="OK",_xlfn.NUMBERVALUE(Plantilla!AK384),"")</f>
        <v/>
      </c>
      <c r="AN373" s="6" t="str">
        <f>IF($C373="OK",_xlfn.NUMBERVALUE(Plantilla!AL384),"")</f>
        <v/>
      </c>
      <c r="AO373" s="4" t="str">
        <f>IF($C373="OK",_xlfn.NUMBERVALUE(Plantilla!AM384),"")</f>
        <v/>
      </c>
      <c r="AP373" s="6" t="str">
        <f>IF($C373="OK",_xlfn.NUMBERVALUE(Plantilla!AN384),"")</f>
        <v/>
      </c>
      <c r="AQ373" s="4" t="str">
        <f>IF($C373="OK",_xlfn.NUMBERVALUE(Plantilla!AO384),"")</f>
        <v/>
      </c>
      <c r="AR373" s="6" t="str">
        <f>IF($C373="OK",_xlfn.NUMBERVALUE(Plantilla!AP384),"")</f>
        <v/>
      </c>
      <c r="AS373" s="4" t="str">
        <f>IF($C373="OK",_xlfn.NUMBERVALUE(Plantilla!AQ384),"")</f>
        <v/>
      </c>
      <c r="AT373" s="6" t="str">
        <f>IF($C373="OK",_xlfn.NUMBERVALUE(Plantilla!AR384),"")</f>
        <v/>
      </c>
      <c r="AU373" s="4" t="str">
        <f>IF($C373="OK",_xlfn.NUMBERVALUE(Plantilla!AS384),"")</f>
        <v/>
      </c>
      <c r="AV373" s="6" t="str">
        <f>IF($C373="OK",_xlfn.NUMBERVALUE(Plantilla!AT384),"")</f>
        <v/>
      </c>
      <c r="AW373" s="4" t="str">
        <f>IF($C373="OK",_xlfn.NUMBERVALUE(Plantilla!AU384),"")</f>
        <v/>
      </c>
      <c r="AX373" s="6" t="str">
        <f>IF($C373="OK",_xlfn.NUMBERVALUE(Plantilla!AV384),"")</f>
        <v/>
      </c>
      <c r="AY373" s="4" t="str">
        <f>IF($C373="OK",_xlfn.NUMBERVALUE(Plantilla!AW384),"")</f>
        <v/>
      </c>
      <c r="AZ373" s="6" t="str">
        <f>IF($C373="OK",_xlfn.NUMBERVALUE(Plantilla!AX384),"")</f>
        <v/>
      </c>
      <c r="BA373" t="str">
        <f>IF($C373="OK",_xlfn.NUMBERVALUE(Plantilla!AY384),"")</f>
        <v/>
      </c>
      <c r="BB373" t="str">
        <f>IF($C373="OK",_xlfn.NUMBERVALUE(Plantilla!AZ384),"")</f>
        <v/>
      </c>
      <c r="BC373" s="4" t="str">
        <f>IF($C373="OK",_xlfn.NUMBERVALUE(Plantilla!BA384),"")</f>
        <v/>
      </c>
      <c r="BD373" s="6" t="str">
        <f>IF($C373="OK",_xlfn.NUMBERVALUE(Plantilla!BB384),"")</f>
        <v/>
      </c>
      <c r="BE373" s="4" t="str">
        <f>IF($C373="OK",_xlfn.NUMBERVALUE(Plantilla!BC384),"")</f>
        <v/>
      </c>
      <c r="BF373" s="6" t="str">
        <f>IF($C373="OK",_xlfn.NUMBERVALUE(Plantilla!BD384),"")</f>
        <v/>
      </c>
      <c r="BG373" s="4" t="str">
        <f>IF($C373="OK",_xlfn.NUMBERVALUE(Plantilla!BE384),"")</f>
        <v/>
      </c>
      <c r="BH373" s="6" t="str">
        <f>IF($C373="OK",_xlfn.NUMBERVALUE(Plantilla!BF384),"")</f>
        <v/>
      </c>
      <c r="BI373" s="110" t="str">
        <f>IF($C373="OK",_xlfn.NUMBERVALUE(Plantilla!BG384),"")</f>
        <v/>
      </c>
      <c r="BJ373" s="6" t="str">
        <f>IF($C373="OK",_xlfn.NUMBERVALUE(Plantilla!BH384),"")</f>
        <v/>
      </c>
      <c r="BK373" s="109" t="str">
        <f>IF($C373="OK",_xlfn.NUMBERVALUE(Plantilla!BI384),"")</f>
        <v/>
      </c>
      <c r="BL373" s="6" t="str">
        <f>IF($C373="OK",
   IF(Plantilla!BJ384&lt;&gt;"",
      TEXT(VLOOKUP(Plantilla!BJ384,'Tablas '!$Z$4:$AA$6,2,FALSE),"#"),
   ""),
"")</f>
        <v/>
      </c>
      <c r="BM373" s="4" t="str">
        <f>IF($C373="OK",_xlfn.NUMBERVALUE(Plantilla!BK384),"")</f>
        <v/>
      </c>
      <c r="BN373" s="4" t="str">
        <f>IF($C373="OK",_xlfn.NUMBERVALUE(Plantilla!BL384),"")</f>
        <v/>
      </c>
      <c r="BO373" s="6" t="str">
        <f>IF($C373="OK",_xlfn.NUMBERVALUE(Plantilla!BM384),"")</f>
        <v/>
      </c>
      <c r="BP373" s="4" t="str">
        <f>IF($C373="OK",_xlfn.NUMBERVALUE(Plantilla!BN384),"")</f>
        <v/>
      </c>
      <c r="BQ373" s="6" t="str">
        <f>IF($C373="OK",_xlfn.NUMBERVALUE(Plantilla!BO384),"")</f>
        <v/>
      </c>
      <c r="BR373" s="4" t="str">
        <f>IF($C373="OK",_xlfn.NUMBERVALUE(Plantilla!BP384),"")</f>
        <v/>
      </c>
      <c r="BS373" s="6" t="str">
        <f>IF($C373="OK",_xlfn.NUMBERVALUE(Plantilla!BQ384),"")</f>
        <v/>
      </c>
      <c r="BT373" s="4" t="str">
        <f>IF($C373="OK",_xlfn.NUMBERVALUE(Plantilla!BR384),"")</f>
        <v/>
      </c>
      <c r="BU373" s="6" t="str">
        <f>IF($C373="OK",_xlfn.NUMBERVALUE(Plantilla!BS384),"")</f>
        <v/>
      </c>
      <c r="BV373" s="6" t="str">
        <f>IF($C373="OK",_xlfn.NUMBERVALUE(Plantilla!BT384),"")</f>
        <v/>
      </c>
      <c r="BW373" s="6" t="str">
        <f>IF($C373="OK",_xlfn.NUMBERVALUE(Plantilla!BU384),"")</f>
        <v/>
      </c>
      <c r="BX373" s="6" t="str">
        <f>IF($C373="OK",_xlfn.NUMBERVALUE(Plantilla!BV384),"")</f>
        <v/>
      </c>
      <c r="BY373" s="6" t="str">
        <f>IF($C373="OK",_xlfn.NUMBERVALUE(Plantilla!BW384),"")</f>
        <v/>
      </c>
      <c r="BZ373" s="6" t="str">
        <f>IF($C373="OK",_xlfn.NUMBERVALUE(Plantilla!BX384),"")</f>
        <v/>
      </c>
      <c r="CA373" s="6" t="str">
        <f>IF($C373="OK",_xlfn.NUMBERVALUE(Plantilla!BY384),"")</f>
        <v/>
      </c>
      <c r="CB373" s="6" t="str">
        <f>IF($C373="OK",_xlfn.NUMBERVALUE(Plantilla!BZ384),"")</f>
        <v/>
      </c>
      <c r="CC373" s="6" t="str">
        <f>IF($C373="OK",_xlfn.NUMBERVALUE(Plantilla!CA384),"")</f>
        <v/>
      </c>
      <c r="CD373" s="6" t="str">
        <f>IF($C373="OK",_xlfn.NUMBERVALUE(Plantilla!CB384),"")</f>
        <v/>
      </c>
      <c r="CE373" s="6" t="str">
        <f>IF($C373="OK",_xlfn.NUMBERVALUE(Plantilla!CC384),"")</f>
        <v/>
      </c>
      <c r="CF373" s="4" t="str">
        <f>IF($C373="OK",_xlfn.NUMBERVALUE(Plantilla!CD384),"")</f>
        <v/>
      </c>
      <c r="CG373" s="6" t="str">
        <f>IF($C373="OK",_xlfn.NUMBERVALUE(Plantilla!CE384),"")</f>
        <v/>
      </c>
      <c r="CH373" s="6" t="str">
        <f>IF($C373="OK",_xlfn.NUMBERVALUE(Plantilla!CF384),"")</f>
        <v/>
      </c>
      <c r="CI373" s="6" t="str">
        <f>IF($C373="OK",_xlfn.NUMBERVALUE(Plantilla!CG384),"")</f>
        <v/>
      </c>
      <c r="CJ373" s="6" t="str">
        <f>IF($C373="OK",_xlfn.NUMBERVALUE(Plantilla!CH384),"")</f>
        <v/>
      </c>
      <c r="CK373" s="6" t="str">
        <f>IF($C373="OK",_xlfn.NUMBERVALUE(Plantilla!CI384),"")</f>
        <v/>
      </c>
      <c r="CL373" s="6" t="str">
        <f>IF($C373="OK",_xlfn.NUMBERVALUE(Plantilla!CJ384),"")</f>
        <v/>
      </c>
      <c r="CM373" t="str">
        <f>IF($C373="OK",TEXT(Plantilla!CK384,"#"),"")</f>
        <v/>
      </c>
      <c r="CN373" s="6" t="str">
        <f>IF($C373="OK",_xlfn.NUMBERVALUE(Plantilla!CL384),"")</f>
        <v/>
      </c>
      <c r="CO373" s="6" t="str">
        <f>IF($C373="OK",_xlfn.NUMBERVALUE(Plantilla!CM384),"")</f>
        <v/>
      </c>
      <c r="CP373" s="110" t="str">
        <f>IF($C373="OK",_xlfn.NUMBERVALUE(Plantilla!CN384),"")</f>
        <v/>
      </c>
      <c r="CQ373" s="6" t="str">
        <f>IF($C373="OK",_xlfn.NUMBERVALUE(Plantilla!CO384),"")</f>
        <v/>
      </c>
      <c r="CR373" s="109" t="str">
        <f>IF($C373="OK",_xlfn.NUMBERVALUE(Plantilla!CP384),"")</f>
        <v/>
      </c>
      <c r="CS373" s="110" t="str">
        <f>IF($C373="OK",_xlfn.NUMBERVALUE(Plantilla!CQ384),"")</f>
        <v/>
      </c>
      <c r="CT373" s="6" t="str">
        <f>IF($C373="OK",_xlfn.NUMBERVALUE(Plantilla!CR384),"")</f>
        <v/>
      </c>
      <c r="CU373" s="109" t="str">
        <f>IF($C373="OK",_xlfn.NUMBERVALUE(Plantilla!CS384),"")</f>
        <v/>
      </c>
      <c r="CV373" s="110" t="str">
        <f>IF($C373="OK",_xlfn.NUMBERVALUE(Plantilla!CT384),"")</f>
        <v/>
      </c>
      <c r="CW373" s="6" t="str">
        <f>IF($C373="OK",_xlfn.NUMBERVALUE(Plantilla!CU384),"")</f>
        <v/>
      </c>
      <c r="CX373" s="82" t="str">
        <f>IF($C373="OK",_xlfn.NUMBERVALUE(Plantilla!CV384),"")</f>
        <v/>
      </c>
      <c r="CY373" s="6" t="str">
        <f>IF($C373="OK",_xlfn.NUMBERVALUE(Plantilla!CW384),"")</f>
        <v/>
      </c>
      <c r="CZ373" s="82" t="str">
        <f>IF($C373="OK",_xlfn.NUMBERVALUE(Plantilla!CX384),"")</f>
        <v/>
      </c>
      <c r="DA373" s="6" t="str">
        <f>IF($C373="OK",_xlfn.NUMBERVALUE(Plantilla!CY384),"")</f>
        <v/>
      </c>
      <c r="DB373" s="109" t="str">
        <f>IF($C373="OK",_xlfn.NUMBERVALUE(Plantilla!CZ384),"")</f>
        <v/>
      </c>
      <c r="DC373" s="6" t="str">
        <f>IF($C373="OK",_xlfn.NUMBERVALUE(Plantilla!DA384),"")</f>
        <v/>
      </c>
      <c r="DD373" s="6" t="str">
        <f>IF($C373="OK",TEXT(Plantilla!DB384,"#"),"")</f>
        <v/>
      </c>
      <c r="DE373" s="6" t="str">
        <f>IF($C373="OK",_xlfn.NUMBERVALUE(Plantilla!DC384),"")</f>
        <v/>
      </c>
      <c r="DF373" s="4" t="str">
        <f>IF($C373="OK",_xlfn.NUMBERVALUE(Plantilla!DD384),"")</f>
        <v/>
      </c>
      <c r="DG373" s="6" t="str">
        <f>IF($C373="OK",_xlfn.NUMBERVALUE(Plantilla!DE384),"")</f>
        <v/>
      </c>
      <c r="DH373" s="6" t="str">
        <f>IF($C373="OK",_xlfn.NUMBERVALUE(Plantilla!DF384),"")</f>
        <v/>
      </c>
      <c r="DI373" s="6" t="str">
        <f>IF($C373="OK",_xlfn.NUMBERVALUE(Plantilla!DG384),"")</f>
        <v/>
      </c>
      <c r="DJ373" s="6" t="str">
        <f>IF($C373="OK",_xlfn.NUMBERVALUE(Plantilla!DH384),"")</f>
        <v/>
      </c>
      <c r="DK373" s="6" t="str">
        <f>IF($C373="OK",_xlfn.NUMBERVALUE(Plantilla!DI384),"")</f>
        <v/>
      </c>
      <c r="DL373" s="6" t="str">
        <f>IF($C373="OK",_xlfn.NUMBERVALUE(Plantilla!DJ384),"")</f>
        <v/>
      </c>
      <c r="DM373" s="6" t="str">
        <f>IF($C373="OK",_xlfn.NUMBERVALUE(Plantilla!DK384),"")</f>
        <v/>
      </c>
      <c r="DN373" s="6" t="str">
        <f>IF($C373="OK",_xlfn.NUMBERVALUE(Plantilla!DL384),"")</f>
        <v/>
      </c>
      <c r="DO373" s="6" t="str">
        <f>IF($C373="OK",_xlfn.NUMBERVALUE(Plantilla!DM384),"")</f>
        <v/>
      </c>
      <c r="DP373" s="6" t="str">
        <f>IF($C373="OK",_xlfn.NUMBERVALUE(Plantilla!DN384),"")</f>
        <v/>
      </c>
      <c r="DQ373" s="6" t="str">
        <f>IF($C373="OK",_xlfn.NUMBERVALUE(Plantilla!DO384),"")</f>
        <v/>
      </c>
      <c r="DR373" s="6" t="str">
        <f>IF($C373="OK",_xlfn.NUMBERVALUE(Plantilla!DP384),"")</f>
        <v/>
      </c>
      <c r="DS373" t="str">
        <f>IF($C373="OK",TEXT(Plantilla!DR384,"#"),"")</f>
        <v/>
      </c>
      <c r="DT373" s="6"/>
    </row>
    <row r="374" spans="1:124" x14ac:dyDescent="0.25">
      <c r="A374" t="str">
        <f>IF(Plantilla!$I$6="¡Perfecto!, Guarda el archivo y adjúntalo a tu interfaz de Nómina Electrónica","OK","Error")</f>
        <v>OK</v>
      </c>
      <c r="B374" t="str">
        <f>IF(Plantilla!$I$6="¡Perfecto!, Guarda el archivo y adjúntalo a tu interfaz de Nómina Electrónica",MID(Plantilla!$D$2,SEARCH("V",Plantilla!$D$2),10),"")</f>
        <v>V2.0</v>
      </c>
      <c r="C374" t="str">
        <f>Plantilla!C385</f>
        <v/>
      </c>
      <c r="D374" t="str">
        <f>IF($C374="OK",Plantilla!B385,"")</f>
        <v/>
      </c>
      <c r="E374" t="str">
        <f>IF($C374="OK",
   VLOOKUP(Plantilla!$E$4,'Tablas '!$AP$4:$AT$6,5,FALSE),
"")</f>
        <v/>
      </c>
      <c r="F374" t="str">
        <f>IF($C374="OK",TEXT(Plantilla!D385,"#"),"")</f>
        <v/>
      </c>
      <c r="G374" t="str">
        <f>IF($C374="OK",
   VLOOKUP(Plantilla!E385,'Tablas '!$B$4:$C$14,2,FALSE),
"")</f>
        <v/>
      </c>
      <c r="H374" t="str">
        <f>IF($C374="OK",TEXT(Plantilla!F385,"#"),"")</f>
        <v/>
      </c>
      <c r="I374" t="str">
        <f>IF($C374="OK",TEXT(Plantilla!G385,"#"),"")</f>
        <v/>
      </c>
      <c r="J374" t="str">
        <f>IF($C374="OK",TEXT(Plantilla!H385,"#"),"")</f>
        <v/>
      </c>
      <c r="K374" t="str">
        <f>IF($C374="OK",TEXT(Plantilla!I385,"#"),"")</f>
        <v/>
      </c>
      <c r="L374" t="str">
        <f>IF($C374="OK",TEXT(Plantilla!J385,"#"),"")</f>
        <v/>
      </c>
      <c r="M374" t="str">
        <f>IF($C374="OK",TEXT(Plantilla!K385,"#"),"")</f>
        <v/>
      </c>
      <c r="N374" t="str">
        <f>IF($C374="OK",
   CONCATENATE(YEAR(Plantilla!L385),"-",TEXT(MONTH(Plantilla!L385),"00"),"-",TEXT(DAY(Plantilla!L385),"00")),
"")</f>
        <v/>
      </c>
      <c r="O374" t="str">
        <f>IF($C374="OK",_xlfn.NUMBERVALUE(Plantilla!M385),"")</f>
        <v/>
      </c>
      <c r="P374" t="str">
        <f>IF($C374="OK",
   IF(Plantilla!N385&lt;&gt;"",
      CONCATENATE(YEAR(Plantilla!N385),"-",TEXT(MONTH(Plantilla!N385),"00"),"-",TEXT(DAY(Plantilla!N385),"00")),
   ""),
"")</f>
        <v/>
      </c>
      <c r="Q374" t="str">
        <f>IF($C374="OK",
   VLOOKUP(Plantilla!O385,'Tablas '!$E$4:$F$19,2,FALSE),
"")</f>
        <v/>
      </c>
      <c r="R374" t="str">
        <f>IF($C374="OK",
   VLOOKUP(Plantilla!P385,'Tablas '!$H$4:$I$5,2,FALSE),
"")</f>
        <v/>
      </c>
      <c r="S374" t="str">
        <f>IF($C374="OK",
   VLOOKUP(Plantilla!Q385,'Tablas '!$K$4:$L$8,2,FALSE),
"")</f>
        <v/>
      </c>
      <c r="T374" t="str">
        <f>IF($C374="OK",
   VLOOKUP(Plantilla!R385,'Tablas '!$AE$4:$AF$6,2,FALSE),
"")</f>
        <v/>
      </c>
      <c r="U374" t="str">
        <f>IF($C374="OK",
   VLOOKUP(Plantilla!S385,'Tablas '!$AE$4:$AF$6,2,FALSE),
"")</f>
        <v/>
      </c>
      <c r="V374" t="str">
        <f>IF($C374="OK",TEXT(Plantilla!T385,"#"),"")</f>
        <v/>
      </c>
      <c r="W374" s="84" t="str">
        <f>IF($C374="OK",
   VLOOKUP(Plantilla!U385,'Tablas '!$AM$4:$AN$1126,2,FALSE),
"")</f>
        <v/>
      </c>
      <c r="X374" t="str">
        <f>IF($C374="OK",TEXT(Plantilla!V385,"#"),"")</f>
        <v/>
      </c>
      <c r="Y374" t="str">
        <f>IF($C374="OK",
   CONCATENATE(YEAR(Plantilla!W385),"-",TEXT(MONTH(Plantilla!W385),"00"),"-",TEXT(DAY(Plantilla!W385),"00")),
"")</f>
        <v/>
      </c>
      <c r="Z374" t="str">
        <f>IF($C374="OK",
   CONCATENATE(YEAR(Plantilla!X385),"-",TEXT(MONTH(Plantilla!X385),"00"),"-",TEXT(DAY(Plantilla!X385),"00")),
"")</f>
        <v/>
      </c>
      <c r="AA374" t="str">
        <f>IF($C374="OK",
   TEXT(VLOOKUP(Plantilla!Y385,'Tablas '!$Q$4:$R$9,2,FALSE),"#"),
"")</f>
        <v/>
      </c>
      <c r="AB374" t="str">
        <f>IF($C374="OK",
   CONCATENATE(YEAR(Plantilla!Z385),"-",TEXT(MONTH(Plantilla!Z385),"00"),"-",TEXT(DAY(Plantilla!Z385),"00")),
"")</f>
        <v/>
      </c>
      <c r="AC374" t="str">
        <f>IF($C374="OK",
   TEXT(VLOOKUP(Plantilla!AA385,'Tablas '!$T$4:$U$13,2,FALSE),"#"),
"")</f>
        <v/>
      </c>
      <c r="AD374" t="str">
        <f>IF($C374="OK",TEXT(Plantilla!AB385,"#"),"")</f>
        <v/>
      </c>
      <c r="AE374" t="str">
        <f>IF($C374="OK",
   IF(Plantilla!AC385&lt;&gt;"",
      TEXT(VLOOKUP(Plantilla!AC385,'Tablas '!$W$4:$X$7,2,FALSE),"#"),
   ""),
"")</f>
        <v/>
      </c>
      <c r="AF374" t="str">
        <f>IF($C374="OK",TEXT(Plantilla!AD385,"#"),"")</f>
        <v/>
      </c>
      <c r="AG374" s="6" t="str">
        <f>IF($C374="OK",_xlfn.NUMBERVALUE(Plantilla!AE385),"")</f>
        <v/>
      </c>
      <c r="AH374" s="4" t="str">
        <f>IF($C374="OK",_xlfn.NUMBERVALUE(Plantilla!AF385),"")</f>
        <v/>
      </c>
      <c r="AI374" s="6" t="str">
        <f>IF($C374="OK",_xlfn.NUMBERVALUE(Plantilla!AG385),"")</f>
        <v/>
      </c>
      <c r="AJ374" s="6" t="str">
        <f>IF($C374="OK",_xlfn.NUMBERVALUE(Plantilla!AH385),"")</f>
        <v/>
      </c>
      <c r="AK374" s="6" t="str">
        <f>IF($C374="OK",_xlfn.NUMBERVALUE(Plantilla!AI385),"")</f>
        <v/>
      </c>
      <c r="AL374" s="6" t="str">
        <f>IF($C374="OK",_xlfn.NUMBERVALUE(Plantilla!AJ385),"")</f>
        <v/>
      </c>
      <c r="AM374" s="4" t="str">
        <f>IF($C374="OK",_xlfn.NUMBERVALUE(Plantilla!AK385),"")</f>
        <v/>
      </c>
      <c r="AN374" s="6" t="str">
        <f>IF($C374="OK",_xlfn.NUMBERVALUE(Plantilla!AL385),"")</f>
        <v/>
      </c>
      <c r="AO374" s="4" t="str">
        <f>IF($C374="OK",_xlfn.NUMBERVALUE(Plantilla!AM385),"")</f>
        <v/>
      </c>
      <c r="AP374" s="6" t="str">
        <f>IF($C374="OK",_xlfn.NUMBERVALUE(Plantilla!AN385),"")</f>
        <v/>
      </c>
      <c r="AQ374" s="4" t="str">
        <f>IF($C374="OK",_xlfn.NUMBERVALUE(Plantilla!AO385),"")</f>
        <v/>
      </c>
      <c r="AR374" s="6" t="str">
        <f>IF($C374="OK",_xlfn.NUMBERVALUE(Plantilla!AP385),"")</f>
        <v/>
      </c>
      <c r="AS374" s="4" t="str">
        <f>IF($C374="OK",_xlfn.NUMBERVALUE(Plantilla!AQ385),"")</f>
        <v/>
      </c>
      <c r="AT374" s="6" t="str">
        <f>IF($C374="OK",_xlfn.NUMBERVALUE(Plantilla!AR385),"")</f>
        <v/>
      </c>
      <c r="AU374" s="4" t="str">
        <f>IF($C374="OK",_xlfn.NUMBERVALUE(Plantilla!AS385),"")</f>
        <v/>
      </c>
      <c r="AV374" s="6" t="str">
        <f>IF($C374="OK",_xlfn.NUMBERVALUE(Plantilla!AT385),"")</f>
        <v/>
      </c>
      <c r="AW374" s="4" t="str">
        <f>IF($C374="OK",_xlfn.NUMBERVALUE(Plantilla!AU385),"")</f>
        <v/>
      </c>
      <c r="AX374" s="6" t="str">
        <f>IF($C374="OK",_xlfn.NUMBERVALUE(Plantilla!AV385),"")</f>
        <v/>
      </c>
      <c r="AY374" s="4" t="str">
        <f>IF($C374="OK",_xlfn.NUMBERVALUE(Plantilla!AW385),"")</f>
        <v/>
      </c>
      <c r="AZ374" s="6" t="str">
        <f>IF($C374="OK",_xlfn.NUMBERVALUE(Plantilla!AX385),"")</f>
        <v/>
      </c>
      <c r="BA374" t="str">
        <f>IF($C374="OK",_xlfn.NUMBERVALUE(Plantilla!AY385),"")</f>
        <v/>
      </c>
      <c r="BB374" t="str">
        <f>IF($C374="OK",_xlfn.NUMBERVALUE(Plantilla!AZ385),"")</f>
        <v/>
      </c>
      <c r="BC374" s="4" t="str">
        <f>IF($C374="OK",_xlfn.NUMBERVALUE(Plantilla!BA385),"")</f>
        <v/>
      </c>
      <c r="BD374" s="6" t="str">
        <f>IF($C374="OK",_xlfn.NUMBERVALUE(Plantilla!BB385),"")</f>
        <v/>
      </c>
      <c r="BE374" s="4" t="str">
        <f>IF($C374="OK",_xlfn.NUMBERVALUE(Plantilla!BC385),"")</f>
        <v/>
      </c>
      <c r="BF374" s="6" t="str">
        <f>IF($C374="OK",_xlfn.NUMBERVALUE(Plantilla!BD385),"")</f>
        <v/>
      </c>
      <c r="BG374" s="4" t="str">
        <f>IF($C374="OK",_xlfn.NUMBERVALUE(Plantilla!BE385),"")</f>
        <v/>
      </c>
      <c r="BH374" s="6" t="str">
        <f>IF($C374="OK",_xlfn.NUMBERVALUE(Plantilla!BF385),"")</f>
        <v/>
      </c>
      <c r="BI374" s="110" t="str">
        <f>IF($C374="OK",_xlfn.NUMBERVALUE(Plantilla!BG385),"")</f>
        <v/>
      </c>
      <c r="BJ374" s="6" t="str">
        <f>IF($C374="OK",_xlfn.NUMBERVALUE(Plantilla!BH385),"")</f>
        <v/>
      </c>
      <c r="BK374" s="109" t="str">
        <f>IF($C374="OK",_xlfn.NUMBERVALUE(Plantilla!BI385),"")</f>
        <v/>
      </c>
      <c r="BL374" s="6" t="str">
        <f>IF($C374="OK",
   IF(Plantilla!BJ385&lt;&gt;"",
      TEXT(VLOOKUP(Plantilla!BJ385,'Tablas '!$Z$4:$AA$6,2,FALSE),"#"),
   ""),
"")</f>
        <v/>
      </c>
      <c r="BM374" s="4" t="str">
        <f>IF($C374="OK",_xlfn.NUMBERVALUE(Plantilla!BK385),"")</f>
        <v/>
      </c>
      <c r="BN374" s="4" t="str">
        <f>IF($C374="OK",_xlfn.NUMBERVALUE(Plantilla!BL385),"")</f>
        <v/>
      </c>
      <c r="BO374" s="6" t="str">
        <f>IF($C374="OK",_xlfn.NUMBERVALUE(Plantilla!BM385),"")</f>
        <v/>
      </c>
      <c r="BP374" s="4" t="str">
        <f>IF($C374="OK",_xlfn.NUMBERVALUE(Plantilla!BN385),"")</f>
        <v/>
      </c>
      <c r="BQ374" s="6" t="str">
        <f>IF($C374="OK",_xlfn.NUMBERVALUE(Plantilla!BO385),"")</f>
        <v/>
      </c>
      <c r="BR374" s="4" t="str">
        <f>IF($C374="OK",_xlfn.NUMBERVALUE(Plantilla!BP385),"")</f>
        <v/>
      </c>
      <c r="BS374" s="6" t="str">
        <f>IF($C374="OK",_xlfn.NUMBERVALUE(Plantilla!BQ385),"")</f>
        <v/>
      </c>
      <c r="BT374" s="4" t="str">
        <f>IF($C374="OK",_xlfn.NUMBERVALUE(Plantilla!BR385),"")</f>
        <v/>
      </c>
      <c r="BU374" s="6" t="str">
        <f>IF($C374="OK",_xlfn.NUMBERVALUE(Plantilla!BS385),"")</f>
        <v/>
      </c>
      <c r="BV374" s="6" t="str">
        <f>IF($C374="OK",_xlfn.NUMBERVALUE(Plantilla!BT385),"")</f>
        <v/>
      </c>
      <c r="BW374" s="6" t="str">
        <f>IF($C374="OK",_xlfn.NUMBERVALUE(Plantilla!BU385),"")</f>
        <v/>
      </c>
      <c r="BX374" s="6" t="str">
        <f>IF($C374="OK",_xlfn.NUMBERVALUE(Plantilla!BV385),"")</f>
        <v/>
      </c>
      <c r="BY374" s="6" t="str">
        <f>IF($C374="OK",_xlfn.NUMBERVALUE(Plantilla!BW385),"")</f>
        <v/>
      </c>
      <c r="BZ374" s="6" t="str">
        <f>IF($C374="OK",_xlfn.NUMBERVALUE(Plantilla!BX385),"")</f>
        <v/>
      </c>
      <c r="CA374" s="6" t="str">
        <f>IF($C374="OK",_xlfn.NUMBERVALUE(Plantilla!BY385),"")</f>
        <v/>
      </c>
      <c r="CB374" s="6" t="str">
        <f>IF($C374="OK",_xlfn.NUMBERVALUE(Plantilla!BZ385),"")</f>
        <v/>
      </c>
      <c r="CC374" s="6" t="str">
        <f>IF($C374="OK",_xlfn.NUMBERVALUE(Plantilla!CA385),"")</f>
        <v/>
      </c>
      <c r="CD374" s="6" t="str">
        <f>IF($C374="OK",_xlfn.NUMBERVALUE(Plantilla!CB385),"")</f>
        <v/>
      </c>
      <c r="CE374" s="6" t="str">
        <f>IF($C374="OK",_xlfn.NUMBERVALUE(Plantilla!CC385),"")</f>
        <v/>
      </c>
      <c r="CF374" s="4" t="str">
        <f>IF($C374="OK",_xlfn.NUMBERVALUE(Plantilla!CD385),"")</f>
        <v/>
      </c>
      <c r="CG374" s="6" t="str">
        <f>IF($C374="OK",_xlfn.NUMBERVALUE(Plantilla!CE385),"")</f>
        <v/>
      </c>
      <c r="CH374" s="6" t="str">
        <f>IF($C374="OK",_xlfn.NUMBERVALUE(Plantilla!CF385),"")</f>
        <v/>
      </c>
      <c r="CI374" s="6" t="str">
        <f>IF($C374="OK",_xlfn.NUMBERVALUE(Plantilla!CG385),"")</f>
        <v/>
      </c>
      <c r="CJ374" s="6" t="str">
        <f>IF($C374="OK",_xlfn.NUMBERVALUE(Plantilla!CH385),"")</f>
        <v/>
      </c>
      <c r="CK374" s="6" t="str">
        <f>IF($C374="OK",_xlfn.NUMBERVALUE(Plantilla!CI385),"")</f>
        <v/>
      </c>
      <c r="CL374" s="6" t="str">
        <f>IF($C374="OK",_xlfn.NUMBERVALUE(Plantilla!CJ385),"")</f>
        <v/>
      </c>
      <c r="CM374" t="str">
        <f>IF($C374="OK",TEXT(Plantilla!CK385,"#"),"")</f>
        <v/>
      </c>
      <c r="CN374" s="6" t="str">
        <f>IF($C374="OK",_xlfn.NUMBERVALUE(Plantilla!CL385),"")</f>
        <v/>
      </c>
      <c r="CO374" s="6" t="str">
        <f>IF($C374="OK",_xlfn.NUMBERVALUE(Plantilla!CM385),"")</f>
        <v/>
      </c>
      <c r="CP374" s="110" t="str">
        <f>IF($C374="OK",_xlfn.NUMBERVALUE(Plantilla!CN385),"")</f>
        <v/>
      </c>
      <c r="CQ374" s="6" t="str">
        <f>IF($C374="OK",_xlfn.NUMBERVALUE(Plantilla!CO385),"")</f>
        <v/>
      </c>
      <c r="CR374" s="109" t="str">
        <f>IF($C374="OK",_xlfn.NUMBERVALUE(Plantilla!CP385),"")</f>
        <v/>
      </c>
      <c r="CS374" s="110" t="str">
        <f>IF($C374="OK",_xlfn.NUMBERVALUE(Plantilla!CQ385),"")</f>
        <v/>
      </c>
      <c r="CT374" s="6" t="str">
        <f>IF($C374="OK",_xlfn.NUMBERVALUE(Plantilla!CR385),"")</f>
        <v/>
      </c>
      <c r="CU374" s="109" t="str">
        <f>IF($C374="OK",_xlfn.NUMBERVALUE(Plantilla!CS385),"")</f>
        <v/>
      </c>
      <c r="CV374" s="110" t="str">
        <f>IF($C374="OK",_xlfn.NUMBERVALUE(Plantilla!CT385),"")</f>
        <v/>
      </c>
      <c r="CW374" s="6" t="str">
        <f>IF($C374="OK",_xlfn.NUMBERVALUE(Plantilla!CU385),"")</f>
        <v/>
      </c>
      <c r="CX374" s="82" t="str">
        <f>IF($C374="OK",_xlfn.NUMBERVALUE(Plantilla!CV385),"")</f>
        <v/>
      </c>
      <c r="CY374" s="6" t="str">
        <f>IF($C374="OK",_xlfn.NUMBERVALUE(Plantilla!CW385),"")</f>
        <v/>
      </c>
      <c r="CZ374" s="82" t="str">
        <f>IF($C374="OK",_xlfn.NUMBERVALUE(Plantilla!CX385),"")</f>
        <v/>
      </c>
      <c r="DA374" s="6" t="str">
        <f>IF($C374="OK",_xlfn.NUMBERVALUE(Plantilla!CY385),"")</f>
        <v/>
      </c>
      <c r="DB374" s="109" t="str">
        <f>IF($C374="OK",_xlfn.NUMBERVALUE(Plantilla!CZ385),"")</f>
        <v/>
      </c>
      <c r="DC374" s="6" t="str">
        <f>IF($C374="OK",_xlfn.NUMBERVALUE(Plantilla!DA385),"")</f>
        <v/>
      </c>
      <c r="DD374" s="6" t="str">
        <f>IF($C374="OK",TEXT(Plantilla!DB385,"#"),"")</f>
        <v/>
      </c>
      <c r="DE374" s="6" t="str">
        <f>IF($C374="OK",_xlfn.NUMBERVALUE(Plantilla!DC385),"")</f>
        <v/>
      </c>
      <c r="DF374" s="4" t="str">
        <f>IF($C374="OK",_xlfn.NUMBERVALUE(Plantilla!DD385),"")</f>
        <v/>
      </c>
      <c r="DG374" s="6" t="str">
        <f>IF($C374="OK",_xlfn.NUMBERVALUE(Plantilla!DE385),"")</f>
        <v/>
      </c>
      <c r="DH374" s="6" t="str">
        <f>IF($C374="OK",_xlfn.NUMBERVALUE(Plantilla!DF385),"")</f>
        <v/>
      </c>
      <c r="DI374" s="6" t="str">
        <f>IF($C374="OK",_xlfn.NUMBERVALUE(Plantilla!DG385),"")</f>
        <v/>
      </c>
      <c r="DJ374" s="6" t="str">
        <f>IF($C374="OK",_xlfn.NUMBERVALUE(Plantilla!DH385),"")</f>
        <v/>
      </c>
      <c r="DK374" s="6" t="str">
        <f>IF($C374="OK",_xlfn.NUMBERVALUE(Plantilla!DI385),"")</f>
        <v/>
      </c>
      <c r="DL374" s="6" t="str">
        <f>IF($C374="OK",_xlfn.NUMBERVALUE(Plantilla!DJ385),"")</f>
        <v/>
      </c>
      <c r="DM374" s="6" t="str">
        <f>IF($C374="OK",_xlfn.NUMBERVALUE(Plantilla!DK385),"")</f>
        <v/>
      </c>
      <c r="DN374" s="6" t="str">
        <f>IF($C374="OK",_xlfn.NUMBERVALUE(Plantilla!DL385),"")</f>
        <v/>
      </c>
      <c r="DO374" s="6" t="str">
        <f>IF($C374="OK",_xlfn.NUMBERVALUE(Plantilla!DM385),"")</f>
        <v/>
      </c>
      <c r="DP374" s="6" t="str">
        <f>IF($C374="OK",_xlfn.NUMBERVALUE(Plantilla!DN385),"")</f>
        <v/>
      </c>
      <c r="DQ374" s="6" t="str">
        <f>IF($C374="OK",_xlfn.NUMBERVALUE(Plantilla!DO385),"")</f>
        <v/>
      </c>
      <c r="DR374" s="6" t="str">
        <f>IF($C374="OK",_xlfn.NUMBERVALUE(Plantilla!DP385),"")</f>
        <v/>
      </c>
      <c r="DS374" t="str">
        <f>IF($C374="OK",TEXT(Plantilla!DR385,"#"),"")</f>
        <v/>
      </c>
      <c r="DT374" s="6"/>
    </row>
    <row r="375" spans="1:124" x14ac:dyDescent="0.25">
      <c r="A375" t="str">
        <f>IF(Plantilla!$I$6="¡Perfecto!, Guarda el archivo y adjúntalo a tu interfaz de Nómina Electrónica","OK","Error")</f>
        <v>OK</v>
      </c>
      <c r="B375" t="str">
        <f>IF(Plantilla!$I$6="¡Perfecto!, Guarda el archivo y adjúntalo a tu interfaz de Nómina Electrónica",MID(Plantilla!$D$2,SEARCH("V",Plantilla!$D$2),10),"")</f>
        <v>V2.0</v>
      </c>
      <c r="C375" t="str">
        <f>Plantilla!C386</f>
        <v/>
      </c>
      <c r="D375" t="str">
        <f>IF($C375="OK",Plantilla!B386,"")</f>
        <v/>
      </c>
      <c r="E375" t="str">
        <f>IF($C375="OK",
   VLOOKUP(Plantilla!$E$4,'Tablas '!$AP$4:$AT$6,5,FALSE),
"")</f>
        <v/>
      </c>
      <c r="F375" t="str">
        <f>IF($C375="OK",TEXT(Plantilla!D386,"#"),"")</f>
        <v/>
      </c>
      <c r="G375" t="str">
        <f>IF($C375="OK",
   VLOOKUP(Plantilla!E386,'Tablas '!$B$4:$C$14,2,FALSE),
"")</f>
        <v/>
      </c>
      <c r="H375" t="str">
        <f>IF($C375="OK",TEXT(Plantilla!F386,"#"),"")</f>
        <v/>
      </c>
      <c r="I375" t="str">
        <f>IF($C375="OK",TEXT(Plantilla!G386,"#"),"")</f>
        <v/>
      </c>
      <c r="J375" t="str">
        <f>IF($C375="OK",TEXT(Plantilla!H386,"#"),"")</f>
        <v/>
      </c>
      <c r="K375" t="str">
        <f>IF($C375="OK",TEXT(Plantilla!I386,"#"),"")</f>
        <v/>
      </c>
      <c r="L375" t="str">
        <f>IF($C375="OK",TEXT(Plantilla!J386,"#"),"")</f>
        <v/>
      </c>
      <c r="M375" t="str">
        <f>IF($C375="OK",TEXT(Plantilla!K386,"#"),"")</f>
        <v/>
      </c>
      <c r="N375" t="str">
        <f>IF($C375="OK",
   CONCATENATE(YEAR(Plantilla!L386),"-",TEXT(MONTH(Plantilla!L386),"00"),"-",TEXT(DAY(Plantilla!L386),"00")),
"")</f>
        <v/>
      </c>
      <c r="O375" t="str">
        <f>IF($C375="OK",_xlfn.NUMBERVALUE(Plantilla!M386),"")</f>
        <v/>
      </c>
      <c r="P375" t="str">
        <f>IF($C375="OK",
   IF(Plantilla!N386&lt;&gt;"",
      CONCATENATE(YEAR(Plantilla!N386),"-",TEXT(MONTH(Plantilla!N386),"00"),"-",TEXT(DAY(Plantilla!N386),"00")),
   ""),
"")</f>
        <v/>
      </c>
      <c r="Q375" t="str">
        <f>IF($C375="OK",
   VLOOKUP(Plantilla!O386,'Tablas '!$E$4:$F$19,2,FALSE),
"")</f>
        <v/>
      </c>
      <c r="R375" t="str">
        <f>IF($C375="OK",
   VLOOKUP(Plantilla!P386,'Tablas '!$H$4:$I$5,2,FALSE),
"")</f>
        <v/>
      </c>
      <c r="S375" t="str">
        <f>IF($C375="OK",
   VLOOKUP(Plantilla!Q386,'Tablas '!$K$4:$L$8,2,FALSE),
"")</f>
        <v/>
      </c>
      <c r="T375" t="str">
        <f>IF($C375="OK",
   VLOOKUP(Plantilla!R386,'Tablas '!$AE$4:$AF$6,2,FALSE),
"")</f>
        <v/>
      </c>
      <c r="U375" t="str">
        <f>IF($C375="OK",
   VLOOKUP(Plantilla!S386,'Tablas '!$AE$4:$AF$6,2,FALSE),
"")</f>
        <v/>
      </c>
      <c r="V375" t="str">
        <f>IF($C375="OK",TEXT(Plantilla!T386,"#"),"")</f>
        <v/>
      </c>
      <c r="W375" s="84" t="str">
        <f>IF($C375="OK",
   VLOOKUP(Plantilla!U386,'Tablas '!$AM$4:$AN$1126,2,FALSE),
"")</f>
        <v/>
      </c>
      <c r="X375" t="str">
        <f>IF($C375="OK",TEXT(Plantilla!V386,"#"),"")</f>
        <v/>
      </c>
      <c r="Y375" t="str">
        <f>IF($C375="OK",
   CONCATENATE(YEAR(Plantilla!W386),"-",TEXT(MONTH(Plantilla!W386),"00"),"-",TEXT(DAY(Plantilla!W386),"00")),
"")</f>
        <v/>
      </c>
      <c r="Z375" t="str">
        <f>IF($C375="OK",
   CONCATENATE(YEAR(Plantilla!X386),"-",TEXT(MONTH(Plantilla!X386),"00"),"-",TEXT(DAY(Plantilla!X386),"00")),
"")</f>
        <v/>
      </c>
      <c r="AA375" t="str">
        <f>IF($C375="OK",
   TEXT(VLOOKUP(Plantilla!Y386,'Tablas '!$Q$4:$R$9,2,FALSE),"#"),
"")</f>
        <v/>
      </c>
      <c r="AB375" t="str">
        <f>IF($C375="OK",
   CONCATENATE(YEAR(Plantilla!Z386),"-",TEXT(MONTH(Plantilla!Z386),"00"),"-",TEXT(DAY(Plantilla!Z386),"00")),
"")</f>
        <v/>
      </c>
      <c r="AC375" t="str">
        <f>IF($C375="OK",
   TEXT(VLOOKUP(Plantilla!AA386,'Tablas '!$T$4:$U$13,2,FALSE),"#"),
"")</f>
        <v/>
      </c>
      <c r="AD375" t="str">
        <f>IF($C375="OK",TEXT(Plantilla!AB386,"#"),"")</f>
        <v/>
      </c>
      <c r="AE375" t="str">
        <f>IF($C375="OK",
   IF(Plantilla!AC386&lt;&gt;"",
      TEXT(VLOOKUP(Plantilla!AC386,'Tablas '!$W$4:$X$7,2,FALSE),"#"),
   ""),
"")</f>
        <v/>
      </c>
      <c r="AF375" t="str">
        <f>IF($C375="OK",TEXT(Plantilla!AD386,"#"),"")</f>
        <v/>
      </c>
      <c r="AG375" s="6" t="str">
        <f>IF($C375="OK",_xlfn.NUMBERVALUE(Plantilla!AE386),"")</f>
        <v/>
      </c>
      <c r="AH375" s="4" t="str">
        <f>IF($C375="OK",_xlfn.NUMBERVALUE(Plantilla!AF386),"")</f>
        <v/>
      </c>
      <c r="AI375" s="6" t="str">
        <f>IF($C375="OK",_xlfn.NUMBERVALUE(Plantilla!AG386),"")</f>
        <v/>
      </c>
      <c r="AJ375" s="6" t="str">
        <f>IF($C375="OK",_xlfn.NUMBERVALUE(Plantilla!AH386),"")</f>
        <v/>
      </c>
      <c r="AK375" s="6" t="str">
        <f>IF($C375="OK",_xlfn.NUMBERVALUE(Plantilla!AI386),"")</f>
        <v/>
      </c>
      <c r="AL375" s="6" t="str">
        <f>IF($C375="OK",_xlfn.NUMBERVALUE(Plantilla!AJ386),"")</f>
        <v/>
      </c>
      <c r="AM375" s="4" t="str">
        <f>IF($C375="OK",_xlfn.NUMBERVALUE(Plantilla!AK386),"")</f>
        <v/>
      </c>
      <c r="AN375" s="6" t="str">
        <f>IF($C375="OK",_xlfn.NUMBERVALUE(Plantilla!AL386),"")</f>
        <v/>
      </c>
      <c r="AO375" s="4" t="str">
        <f>IF($C375="OK",_xlfn.NUMBERVALUE(Plantilla!AM386),"")</f>
        <v/>
      </c>
      <c r="AP375" s="6" t="str">
        <f>IF($C375="OK",_xlfn.NUMBERVALUE(Plantilla!AN386),"")</f>
        <v/>
      </c>
      <c r="AQ375" s="4" t="str">
        <f>IF($C375="OK",_xlfn.NUMBERVALUE(Plantilla!AO386),"")</f>
        <v/>
      </c>
      <c r="AR375" s="6" t="str">
        <f>IF($C375="OK",_xlfn.NUMBERVALUE(Plantilla!AP386),"")</f>
        <v/>
      </c>
      <c r="AS375" s="4" t="str">
        <f>IF($C375="OK",_xlfn.NUMBERVALUE(Plantilla!AQ386),"")</f>
        <v/>
      </c>
      <c r="AT375" s="6" t="str">
        <f>IF($C375="OK",_xlfn.NUMBERVALUE(Plantilla!AR386),"")</f>
        <v/>
      </c>
      <c r="AU375" s="4" t="str">
        <f>IF($C375="OK",_xlfn.NUMBERVALUE(Plantilla!AS386),"")</f>
        <v/>
      </c>
      <c r="AV375" s="6" t="str">
        <f>IF($C375="OK",_xlfn.NUMBERVALUE(Plantilla!AT386),"")</f>
        <v/>
      </c>
      <c r="AW375" s="4" t="str">
        <f>IF($C375="OK",_xlfn.NUMBERVALUE(Plantilla!AU386),"")</f>
        <v/>
      </c>
      <c r="AX375" s="6" t="str">
        <f>IF($C375="OK",_xlfn.NUMBERVALUE(Plantilla!AV386),"")</f>
        <v/>
      </c>
      <c r="AY375" s="4" t="str">
        <f>IF($C375="OK",_xlfn.NUMBERVALUE(Plantilla!AW386),"")</f>
        <v/>
      </c>
      <c r="AZ375" s="6" t="str">
        <f>IF($C375="OK",_xlfn.NUMBERVALUE(Plantilla!AX386),"")</f>
        <v/>
      </c>
      <c r="BA375" t="str">
        <f>IF($C375="OK",_xlfn.NUMBERVALUE(Plantilla!AY386),"")</f>
        <v/>
      </c>
      <c r="BB375" t="str">
        <f>IF($C375="OK",_xlfn.NUMBERVALUE(Plantilla!AZ386),"")</f>
        <v/>
      </c>
      <c r="BC375" s="4" t="str">
        <f>IF($C375="OK",_xlfn.NUMBERVALUE(Plantilla!BA386),"")</f>
        <v/>
      </c>
      <c r="BD375" s="6" t="str">
        <f>IF($C375="OK",_xlfn.NUMBERVALUE(Plantilla!BB386),"")</f>
        <v/>
      </c>
      <c r="BE375" s="4" t="str">
        <f>IF($C375="OK",_xlfn.NUMBERVALUE(Plantilla!BC386),"")</f>
        <v/>
      </c>
      <c r="BF375" s="6" t="str">
        <f>IF($C375="OK",_xlfn.NUMBERVALUE(Plantilla!BD386),"")</f>
        <v/>
      </c>
      <c r="BG375" s="4" t="str">
        <f>IF($C375="OK",_xlfn.NUMBERVALUE(Plantilla!BE386),"")</f>
        <v/>
      </c>
      <c r="BH375" s="6" t="str">
        <f>IF($C375="OK",_xlfn.NUMBERVALUE(Plantilla!BF386),"")</f>
        <v/>
      </c>
      <c r="BI375" s="110" t="str">
        <f>IF($C375="OK",_xlfn.NUMBERVALUE(Plantilla!BG386),"")</f>
        <v/>
      </c>
      <c r="BJ375" s="6" t="str">
        <f>IF($C375="OK",_xlfn.NUMBERVALUE(Plantilla!BH386),"")</f>
        <v/>
      </c>
      <c r="BK375" s="109" t="str">
        <f>IF($C375="OK",_xlfn.NUMBERVALUE(Plantilla!BI386),"")</f>
        <v/>
      </c>
      <c r="BL375" s="6" t="str">
        <f>IF($C375="OK",
   IF(Plantilla!BJ386&lt;&gt;"",
      TEXT(VLOOKUP(Plantilla!BJ386,'Tablas '!$Z$4:$AA$6,2,FALSE),"#"),
   ""),
"")</f>
        <v/>
      </c>
      <c r="BM375" s="4" t="str">
        <f>IF($C375="OK",_xlfn.NUMBERVALUE(Plantilla!BK386),"")</f>
        <v/>
      </c>
      <c r="BN375" s="4" t="str">
        <f>IF($C375="OK",_xlfn.NUMBERVALUE(Plantilla!BL386),"")</f>
        <v/>
      </c>
      <c r="BO375" s="6" t="str">
        <f>IF($C375="OK",_xlfn.NUMBERVALUE(Plantilla!BM386),"")</f>
        <v/>
      </c>
      <c r="BP375" s="4" t="str">
        <f>IF($C375="OK",_xlfn.NUMBERVALUE(Plantilla!BN386),"")</f>
        <v/>
      </c>
      <c r="BQ375" s="6" t="str">
        <f>IF($C375="OK",_xlfn.NUMBERVALUE(Plantilla!BO386),"")</f>
        <v/>
      </c>
      <c r="BR375" s="4" t="str">
        <f>IF($C375="OK",_xlfn.NUMBERVALUE(Plantilla!BP386),"")</f>
        <v/>
      </c>
      <c r="BS375" s="6" t="str">
        <f>IF($C375="OK",_xlfn.NUMBERVALUE(Plantilla!BQ386),"")</f>
        <v/>
      </c>
      <c r="BT375" s="4" t="str">
        <f>IF($C375="OK",_xlfn.NUMBERVALUE(Plantilla!BR386),"")</f>
        <v/>
      </c>
      <c r="BU375" s="6" t="str">
        <f>IF($C375="OK",_xlfn.NUMBERVALUE(Plantilla!BS386),"")</f>
        <v/>
      </c>
      <c r="BV375" s="6" t="str">
        <f>IF($C375="OK",_xlfn.NUMBERVALUE(Plantilla!BT386),"")</f>
        <v/>
      </c>
      <c r="BW375" s="6" t="str">
        <f>IF($C375="OK",_xlfn.NUMBERVALUE(Plantilla!BU386),"")</f>
        <v/>
      </c>
      <c r="BX375" s="6" t="str">
        <f>IF($C375="OK",_xlfn.NUMBERVALUE(Plantilla!BV386),"")</f>
        <v/>
      </c>
      <c r="BY375" s="6" t="str">
        <f>IF($C375="OK",_xlfn.NUMBERVALUE(Plantilla!BW386),"")</f>
        <v/>
      </c>
      <c r="BZ375" s="6" t="str">
        <f>IF($C375="OK",_xlfn.NUMBERVALUE(Plantilla!BX386),"")</f>
        <v/>
      </c>
      <c r="CA375" s="6" t="str">
        <f>IF($C375="OK",_xlfn.NUMBERVALUE(Plantilla!BY386),"")</f>
        <v/>
      </c>
      <c r="CB375" s="6" t="str">
        <f>IF($C375="OK",_xlfn.NUMBERVALUE(Plantilla!BZ386),"")</f>
        <v/>
      </c>
      <c r="CC375" s="6" t="str">
        <f>IF($C375="OK",_xlfn.NUMBERVALUE(Plantilla!CA386),"")</f>
        <v/>
      </c>
      <c r="CD375" s="6" t="str">
        <f>IF($C375="OK",_xlfn.NUMBERVALUE(Plantilla!CB386),"")</f>
        <v/>
      </c>
      <c r="CE375" s="6" t="str">
        <f>IF($C375="OK",_xlfn.NUMBERVALUE(Plantilla!CC386),"")</f>
        <v/>
      </c>
      <c r="CF375" s="4" t="str">
        <f>IF($C375="OK",_xlfn.NUMBERVALUE(Plantilla!CD386),"")</f>
        <v/>
      </c>
      <c r="CG375" s="6" t="str">
        <f>IF($C375="OK",_xlfn.NUMBERVALUE(Plantilla!CE386),"")</f>
        <v/>
      </c>
      <c r="CH375" s="6" t="str">
        <f>IF($C375="OK",_xlfn.NUMBERVALUE(Plantilla!CF386),"")</f>
        <v/>
      </c>
      <c r="CI375" s="6" t="str">
        <f>IF($C375="OK",_xlfn.NUMBERVALUE(Plantilla!CG386),"")</f>
        <v/>
      </c>
      <c r="CJ375" s="6" t="str">
        <f>IF($C375="OK",_xlfn.NUMBERVALUE(Plantilla!CH386),"")</f>
        <v/>
      </c>
      <c r="CK375" s="6" t="str">
        <f>IF($C375="OK",_xlfn.NUMBERVALUE(Plantilla!CI386),"")</f>
        <v/>
      </c>
      <c r="CL375" s="6" t="str">
        <f>IF($C375="OK",_xlfn.NUMBERVALUE(Plantilla!CJ386),"")</f>
        <v/>
      </c>
      <c r="CM375" t="str">
        <f>IF($C375="OK",TEXT(Plantilla!CK386,"#"),"")</f>
        <v/>
      </c>
      <c r="CN375" s="6" t="str">
        <f>IF($C375="OK",_xlfn.NUMBERVALUE(Plantilla!CL386),"")</f>
        <v/>
      </c>
      <c r="CO375" s="6" t="str">
        <f>IF($C375="OK",_xlfn.NUMBERVALUE(Plantilla!CM386),"")</f>
        <v/>
      </c>
      <c r="CP375" s="110" t="str">
        <f>IF($C375="OK",_xlfn.NUMBERVALUE(Plantilla!CN386),"")</f>
        <v/>
      </c>
      <c r="CQ375" s="6" t="str">
        <f>IF($C375="OK",_xlfn.NUMBERVALUE(Plantilla!CO386),"")</f>
        <v/>
      </c>
      <c r="CR375" s="109" t="str">
        <f>IF($C375="OK",_xlfn.NUMBERVALUE(Plantilla!CP386),"")</f>
        <v/>
      </c>
      <c r="CS375" s="110" t="str">
        <f>IF($C375="OK",_xlfn.NUMBERVALUE(Plantilla!CQ386),"")</f>
        <v/>
      </c>
      <c r="CT375" s="6" t="str">
        <f>IF($C375="OK",_xlfn.NUMBERVALUE(Plantilla!CR386),"")</f>
        <v/>
      </c>
      <c r="CU375" s="109" t="str">
        <f>IF($C375="OK",_xlfn.NUMBERVALUE(Plantilla!CS386),"")</f>
        <v/>
      </c>
      <c r="CV375" s="110" t="str">
        <f>IF($C375="OK",_xlfn.NUMBERVALUE(Plantilla!CT386),"")</f>
        <v/>
      </c>
      <c r="CW375" s="6" t="str">
        <f>IF($C375="OK",_xlfn.NUMBERVALUE(Plantilla!CU386),"")</f>
        <v/>
      </c>
      <c r="CX375" s="82" t="str">
        <f>IF($C375="OK",_xlfn.NUMBERVALUE(Plantilla!CV386),"")</f>
        <v/>
      </c>
      <c r="CY375" s="6" t="str">
        <f>IF($C375="OK",_xlfn.NUMBERVALUE(Plantilla!CW386),"")</f>
        <v/>
      </c>
      <c r="CZ375" s="82" t="str">
        <f>IF($C375="OK",_xlfn.NUMBERVALUE(Plantilla!CX386),"")</f>
        <v/>
      </c>
      <c r="DA375" s="6" t="str">
        <f>IF($C375="OK",_xlfn.NUMBERVALUE(Plantilla!CY386),"")</f>
        <v/>
      </c>
      <c r="DB375" s="109" t="str">
        <f>IF($C375="OK",_xlfn.NUMBERVALUE(Plantilla!CZ386),"")</f>
        <v/>
      </c>
      <c r="DC375" s="6" t="str">
        <f>IF($C375="OK",_xlfn.NUMBERVALUE(Plantilla!DA386),"")</f>
        <v/>
      </c>
      <c r="DD375" s="6" t="str">
        <f>IF($C375="OK",TEXT(Plantilla!DB386,"#"),"")</f>
        <v/>
      </c>
      <c r="DE375" s="6" t="str">
        <f>IF($C375="OK",_xlfn.NUMBERVALUE(Plantilla!DC386),"")</f>
        <v/>
      </c>
      <c r="DF375" s="4" t="str">
        <f>IF($C375="OK",_xlfn.NUMBERVALUE(Plantilla!DD386),"")</f>
        <v/>
      </c>
      <c r="DG375" s="6" t="str">
        <f>IF($C375="OK",_xlfn.NUMBERVALUE(Plantilla!DE386),"")</f>
        <v/>
      </c>
      <c r="DH375" s="6" t="str">
        <f>IF($C375="OK",_xlfn.NUMBERVALUE(Plantilla!DF386),"")</f>
        <v/>
      </c>
      <c r="DI375" s="6" t="str">
        <f>IF($C375="OK",_xlfn.NUMBERVALUE(Plantilla!DG386),"")</f>
        <v/>
      </c>
      <c r="DJ375" s="6" t="str">
        <f>IF($C375="OK",_xlfn.NUMBERVALUE(Plantilla!DH386),"")</f>
        <v/>
      </c>
      <c r="DK375" s="6" t="str">
        <f>IF($C375="OK",_xlfn.NUMBERVALUE(Plantilla!DI386),"")</f>
        <v/>
      </c>
      <c r="DL375" s="6" t="str">
        <f>IF($C375="OK",_xlfn.NUMBERVALUE(Plantilla!DJ386),"")</f>
        <v/>
      </c>
      <c r="DM375" s="6" t="str">
        <f>IF($C375="OK",_xlfn.NUMBERVALUE(Plantilla!DK386),"")</f>
        <v/>
      </c>
      <c r="DN375" s="6" t="str">
        <f>IF($C375="OK",_xlfn.NUMBERVALUE(Plantilla!DL386),"")</f>
        <v/>
      </c>
      <c r="DO375" s="6" t="str">
        <f>IF($C375="OK",_xlfn.NUMBERVALUE(Plantilla!DM386),"")</f>
        <v/>
      </c>
      <c r="DP375" s="6" t="str">
        <f>IF($C375="OK",_xlfn.NUMBERVALUE(Plantilla!DN386),"")</f>
        <v/>
      </c>
      <c r="DQ375" s="6" t="str">
        <f>IF($C375="OK",_xlfn.NUMBERVALUE(Plantilla!DO386),"")</f>
        <v/>
      </c>
      <c r="DR375" s="6" t="str">
        <f>IF($C375="OK",_xlfn.NUMBERVALUE(Plantilla!DP386),"")</f>
        <v/>
      </c>
      <c r="DS375" t="str">
        <f>IF($C375="OK",TEXT(Plantilla!DR386,"#"),"")</f>
        <v/>
      </c>
      <c r="DT375" s="6"/>
    </row>
    <row r="376" spans="1:124" x14ac:dyDescent="0.25">
      <c r="A376" t="str">
        <f>IF(Plantilla!$I$6="¡Perfecto!, Guarda el archivo y adjúntalo a tu interfaz de Nómina Electrónica","OK","Error")</f>
        <v>OK</v>
      </c>
      <c r="B376" t="str">
        <f>IF(Plantilla!$I$6="¡Perfecto!, Guarda el archivo y adjúntalo a tu interfaz de Nómina Electrónica",MID(Plantilla!$D$2,SEARCH("V",Plantilla!$D$2),10),"")</f>
        <v>V2.0</v>
      </c>
      <c r="C376" t="str">
        <f>Plantilla!C387</f>
        <v/>
      </c>
      <c r="D376" t="str">
        <f>IF($C376="OK",Plantilla!B387,"")</f>
        <v/>
      </c>
      <c r="E376" t="str">
        <f>IF($C376="OK",
   VLOOKUP(Plantilla!$E$4,'Tablas '!$AP$4:$AT$6,5,FALSE),
"")</f>
        <v/>
      </c>
      <c r="F376" t="str">
        <f>IF($C376="OK",TEXT(Plantilla!D387,"#"),"")</f>
        <v/>
      </c>
      <c r="G376" t="str">
        <f>IF($C376="OK",
   VLOOKUP(Plantilla!E387,'Tablas '!$B$4:$C$14,2,FALSE),
"")</f>
        <v/>
      </c>
      <c r="H376" t="str">
        <f>IF($C376="OK",TEXT(Plantilla!F387,"#"),"")</f>
        <v/>
      </c>
      <c r="I376" t="str">
        <f>IF($C376="OK",TEXT(Plantilla!G387,"#"),"")</f>
        <v/>
      </c>
      <c r="J376" t="str">
        <f>IF($C376="OK",TEXT(Plantilla!H387,"#"),"")</f>
        <v/>
      </c>
      <c r="K376" t="str">
        <f>IF($C376="OK",TEXT(Plantilla!I387,"#"),"")</f>
        <v/>
      </c>
      <c r="L376" t="str">
        <f>IF($C376="OK",TEXT(Plantilla!J387,"#"),"")</f>
        <v/>
      </c>
      <c r="M376" t="str">
        <f>IF($C376="OK",TEXT(Plantilla!K387,"#"),"")</f>
        <v/>
      </c>
      <c r="N376" t="str">
        <f>IF($C376="OK",
   CONCATENATE(YEAR(Plantilla!L387),"-",TEXT(MONTH(Plantilla!L387),"00"),"-",TEXT(DAY(Plantilla!L387),"00")),
"")</f>
        <v/>
      </c>
      <c r="O376" t="str">
        <f>IF($C376="OK",_xlfn.NUMBERVALUE(Plantilla!M387),"")</f>
        <v/>
      </c>
      <c r="P376" t="str">
        <f>IF($C376="OK",
   IF(Plantilla!N387&lt;&gt;"",
      CONCATENATE(YEAR(Plantilla!N387),"-",TEXT(MONTH(Plantilla!N387),"00"),"-",TEXT(DAY(Plantilla!N387),"00")),
   ""),
"")</f>
        <v/>
      </c>
      <c r="Q376" t="str">
        <f>IF($C376="OK",
   VLOOKUP(Plantilla!O387,'Tablas '!$E$4:$F$19,2,FALSE),
"")</f>
        <v/>
      </c>
      <c r="R376" t="str">
        <f>IF($C376="OK",
   VLOOKUP(Plantilla!P387,'Tablas '!$H$4:$I$5,2,FALSE),
"")</f>
        <v/>
      </c>
      <c r="S376" t="str">
        <f>IF($C376="OK",
   VLOOKUP(Plantilla!Q387,'Tablas '!$K$4:$L$8,2,FALSE),
"")</f>
        <v/>
      </c>
      <c r="T376" t="str">
        <f>IF($C376="OK",
   VLOOKUP(Plantilla!R387,'Tablas '!$AE$4:$AF$6,2,FALSE),
"")</f>
        <v/>
      </c>
      <c r="U376" t="str">
        <f>IF($C376="OK",
   VLOOKUP(Plantilla!S387,'Tablas '!$AE$4:$AF$6,2,FALSE),
"")</f>
        <v/>
      </c>
      <c r="V376" t="str">
        <f>IF($C376="OK",TEXT(Plantilla!T387,"#"),"")</f>
        <v/>
      </c>
      <c r="W376" s="84" t="str">
        <f>IF($C376="OK",
   VLOOKUP(Plantilla!U387,'Tablas '!$AM$4:$AN$1126,2,FALSE),
"")</f>
        <v/>
      </c>
      <c r="X376" t="str">
        <f>IF($C376="OK",TEXT(Plantilla!V387,"#"),"")</f>
        <v/>
      </c>
      <c r="Y376" t="str">
        <f>IF($C376="OK",
   CONCATENATE(YEAR(Plantilla!W387),"-",TEXT(MONTH(Plantilla!W387),"00"),"-",TEXT(DAY(Plantilla!W387),"00")),
"")</f>
        <v/>
      </c>
      <c r="Z376" t="str">
        <f>IF($C376="OK",
   CONCATENATE(YEAR(Plantilla!X387),"-",TEXT(MONTH(Plantilla!X387),"00"),"-",TEXT(DAY(Plantilla!X387),"00")),
"")</f>
        <v/>
      </c>
      <c r="AA376" t="str">
        <f>IF($C376="OK",
   TEXT(VLOOKUP(Plantilla!Y387,'Tablas '!$Q$4:$R$9,2,FALSE),"#"),
"")</f>
        <v/>
      </c>
      <c r="AB376" t="str">
        <f>IF($C376="OK",
   CONCATENATE(YEAR(Plantilla!Z387),"-",TEXT(MONTH(Plantilla!Z387),"00"),"-",TEXT(DAY(Plantilla!Z387),"00")),
"")</f>
        <v/>
      </c>
      <c r="AC376" t="str">
        <f>IF($C376="OK",
   TEXT(VLOOKUP(Plantilla!AA387,'Tablas '!$T$4:$U$13,2,FALSE),"#"),
"")</f>
        <v/>
      </c>
      <c r="AD376" t="str">
        <f>IF($C376="OK",TEXT(Plantilla!AB387,"#"),"")</f>
        <v/>
      </c>
      <c r="AE376" t="str">
        <f>IF($C376="OK",
   IF(Plantilla!AC387&lt;&gt;"",
      TEXT(VLOOKUP(Plantilla!AC387,'Tablas '!$W$4:$X$7,2,FALSE),"#"),
   ""),
"")</f>
        <v/>
      </c>
      <c r="AF376" t="str">
        <f>IF($C376="OK",TEXT(Plantilla!AD387,"#"),"")</f>
        <v/>
      </c>
      <c r="AG376" s="6" t="str">
        <f>IF($C376="OK",_xlfn.NUMBERVALUE(Plantilla!AE387),"")</f>
        <v/>
      </c>
      <c r="AH376" s="4" t="str">
        <f>IF($C376="OK",_xlfn.NUMBERVALUE(Plantilla!AF387),"")</f>
        <v/>
      </c>
      <c r="AI376" s="6" t="str">
        <f>IF($C376="OK",_xlfn.NUMBERVALUE(Plantilla!AG387),"")</f>
        <v/>
      </c>
      <c r="AJ376" s="6" t="str">
        <f>IF($C376="OK",_xlfn.NUMBERVALUE(Plantilla!AH387),"")</f>
        <v/>
      </c>
      <c r="AK376" s="6" t="str">
        <f>IF($C376="OK",_xlfn.NUMBERVALUE(Plantilla!AI387),"")</f>
        <v/>
      </c>
      <c r="AL376" s="6" t="str">
        <f>IF($C376="OK",_xlfn.NUMBERVALUE(Plantilla!AJ387),"")</f>
        <v/>
      </c>
      <c r="AM376" s="4" t="str">
        <f>IF($C376="OK",_xlfn.NUMBERVALUE(Plantilla!AK387),"")</f>
        <v/>
      </c>
      <c r="AN376" s="6" t="str">
        <f>IF($C376="OK",_xlfn.NUMBERVALUE(Plantilla!AL387),"")</f>
        <v/>
      </c>
      <c r="AO376" s="4" t="str">
        <f>IF($C376="OK",_xlfn.NUMBERVALUE(Plantilla!AM387),"")</f>
        <v/>
      </c>
      <c r="AP376" s="6" t="str">
        <f>IF($C376="OK",_xlfn.NUMBERVALUE(Plantilla!AN387),"")</f>
        <v/>
      </c>
      <c r="AQ376" s="4" t="str">
        <f>IF($C376="OK",_xlfn.NUMBERVALUE(Plantilla!AO387),"")</f>
        <v/>
      </c>
      <c r="AR376" s="6" t="str">
        <f>IF($C376="OK",_xlfn.NUMBERVALUE(Plantilla!AP387),"")</f>
        <v/>
      </c>
      <c r="AS376" s="4" t="str">
        <f>IF($C376="OK",_xlfn.NUMBERVALUE(Plantilla!AQ387),"")</f>
        <v/>
      </c>
      <c r="AT376" s="6" t="str">
        <f>IF($C376="OK",_xlfn.NUMBERVALUE(Plantilla!AR387),"")</f>
        <v/>
      </c>
      <c r="AU376" s="4" t="str">
        <f>IF($C376="OK",_xlfn.NUMBERVALUE(Plantilla!AS387),"")</f>
        <v/>
      </c>
      <c r="AV376" s="6" t="str">
        <f>IF($C376="OK",_xlfn.NUMBERVALUE(Plantilla!AT387),"")</f>
        <v/>
      </c>
      <c r="AW376" s="4" t="str">
        <f>IF($C376="OK",_xlfn.NUMBERVALUE(Plantilla!AU387),"")</f>
        <v/>
      </c>
      <c r="AX376" s="6" t="str">
        <f>IF($C376="OK",_xlfn.NUMBERVALUE(Plantilla!AV387),"")</f>
        <v/>
      </c>
      <c r="AY376" s="4" t="str">
        <f>IF($C376="OK",_xlfn.NUMBERVALUE(Plantilla!AW387),"")</f>
        <v/>
      </c>
      <c r="AZ376" s="6" t="str">
        <f>IF($C376="OK",_xlfn.NUMBERVALUE(Plantilla!AX387),"")</f>
        <v/>
      </c>
      <c r="BA376" t="str">
        <f>IF($C376="OK",_xlfn.NUMBERVALUE(Plantilla!AY387),"")</f>
        <v/>
      </c>
      <c r="BB376" t="str">
        <f>IF($C376="OK",_xlfn.NUMBERVALUE(Plantilla!AZ387),"")</f>
        <v/>
      </c>
      <c r="BC376" s="4" t="str">
        <f>IF($C376="OK",_xlfn.NUMBERVALUE(Plantilla!BA387),"")</f>
        <v/>
      </c>
      <c r="BD376" s="6" t="str">
        <f>IF($C376="OK",_xlfn.NUMBERVALUE(Plantilla!BB387),"")</f>
        <v/>
      </c>
      <c r="BE376" s="4" t="str">
        <f>IF($C376="OK",_xlfn.NUMBERVALUE(Plantilla!BC387),"")</f>
        <v/>
      </c>
      <c r="BF376" s="6" t="str">
        <f>IF($C376="OK",_xlfn.NUMBERVALUE(Plantilla!BD387),"")</f>
        <v/>
      </c>
      <c r="BG376" s="4" t="str">
        <f>IF($C376="OK",_xlfn.NUMBERVALUE(Plantilla!BE387),"")</f>
        <v/>
      </c>
      <c r="BH376" s="6" t="str">
        <f>IF($C376="OK",_xlfn.NUMBERVALUE(Plantilla!BF387),"")</f>
        <v/>
      </c>
      <c r="BI376" s="110" t="str">
        <f>IF($C376="OK",_xlfn.NUMBERVALUE(Plantilla!BG387),"")</f>
        <v/>
      </c>
      <c r="BJ376" s="6" t="str">
        <f>IF($C376="OK",_xlfn.NUMBERVALUE(Plantilla!BH387),"")</f>
        <v/>
      </c>
      <c r="BK376" s="109" t="str">
        <f>IF($C376="OK",_xlfn.NUMBERVALUE(Plantilla!BI387),"")</f>
        <v/>
      </c>
      <c r="BL376" s="6" t="str">
        <f>IF($C376="OK",
   IF(Plantilla!BJ387&lt;&gt;"",
      TEXT(VLOOKUP(Plantilla!BJ387,'Tablas '!$Z$4:$AA$6,2,FALSE),"#"),
   ""),
"")</f>
        <v/>
      </c>
      <c r="BM376" s="4" t="str">
        <f>IF($C376="OK",_xlfn.NUMBERVALUE(Plantilla!BK387),"")</f>
        <v/>
      </c>
      <c r="BN376" s="4" t="str">
        <f>IF($C376="OK",_xlfn.NUMBERVALUE(Plantilla!BL387),"")</f>
        <v/>
      </c>
      <c r="BO376" s="6" t="str">
        <f>IF($C376="OK",_xlfn.NUMBERVALUE(Plantilla!BM387),"")</f>
        <v/>
      </c>
      <c r="BP376" s="4" t="str">
        <f>IF($C376="OK",_xlfn.NUMBERVALUE(Plantilla!BN387),"")</f>
        <v/>
      </c>
      <c r="BQ376" s="6" t="str">
        <f>IF($C376="OK",_xlfn.NUMBERVALUE(Plantilla!BO387),"")</f>
        <v/>
      </c>
      <c r="BR376" s="4" t="str">
        <f>IF($C376="OK",_xlfn.NUMBERVALUE(Plantilla!BP387),"")</f>
        <v/>
      </c>
      <c r="BS376" s="6" t="str">
        <f>IF($C376="OK",_xlfn.NUMBERVALUE(Plantilla!BQ387),"")</f>
        <v/>
      </c>
      <c r="BT376" s="4" t="str">
        <f>IF($C376="OK",_xlfn.NUMBERVALUE(Plantilla!BR387),"")</f>
        <v/>
      </c>
      <c r="BU376" s="6" t="str">
        <f>IF($C376="OK",_xlfn.NUMBERVALUE(Plantilla!BS387),"")</f>
        <v/>
      </c>
      <c r="BV376" s="6" t="str">
        <f>IF($C376="OK",_xlfn.NUMBERVALUE(Plantilla!BT387),"")</f>
        <v/>
      </c>
      <c r="BW376" s="6" t="str">
        <f>IF($C376="OK",_xlfn.NUMBERVALUE(Plantilla!BU387),"")</f>
        <v/>
      </c>
      <c r="BX376" s="6" t="str">
        <f>IF($C376="OK",_xlfn.NUMBERVALUE(Plantilla!BV387),"")</f>
        <v/>
      </c>
      <c r="BY376" s="6" t="str">
        <f>IF($C376="OK",_xlfn.NUMBERVALUE(Plantilla!BW387),"")</f>
        <v/>
      </c>
      <c r="BZ376" s="6" t="str">
        <f>IF($C376="OK",_xlfn.NUMBERVALUE(Plantilla!BX387),"")</f>
        <v/>
      </c>
      <c r="CA376" s="6" t="str">
        <f>IF($C376="OK",_xlfn.NUMBERVALUE(Plantilla!BY387),"")</f>
        <v/>
      </c>
      <c r="CB376" s="6" t="str">
        <f>IF($C376="OK",_xlfn.NUMBERVALUE(Plantilla!BZ387),"")</f>
        <v/>
      </c>
      <c r="CC376" s="6" t="str">
        <f>IF($C376="OK",_xlfn.NUMBERVALUE(Plantilla!CA387),"")</f>
        <v/>
      </c>
      <c r="CD376" s="6" t="str">
        <f>IF($C376="OK",_xlfn.NUMBERVALUE(Plantilla!CB387),"")</f>
        <v/>
      </c>
      <c r="CE376" s="6" t="str">
        <f>IF($C376="OK",_xlfn.NUMBERVALUE(Plantilla!CC387),"")</f>
        <v/>
      </c>
      <c r="CF376" s="4" t="str">
        <f>IF($C376="OK",_xlfn.NUMBERVALUE(Plantilla!CD387),"")</f>
        <v/>
      </c>
      <c r="CG376" s="6" t="str">
        <f>IF($C376="OK",_xlfn.NUMBERVALUE(Plantilla!CE387),"")</f>
        <v/>
      </c>
      <c r="CH376" s="6" t="str">
        <f>IF($C376="OK",_xlfn.NUMBERVALUE(Plantilla!CF387),"")</f>
        <v/>
      </c>
      <c r="CI376" s="6" t="str">
        <f>IF($C376="OK",_xlfn.NUMBERVALUE(Plantilla!CG387),"")</f>
        <v/>
      </c>
      <c r="CJ376" s="6" t="str">
        <f>IF($C376="OK",_xlfn.NUMBERVALUE(Plantilla!CH387),"")</f>
        <v/>
      </c>
      <c r="CK376" s="6" t="str">
        <f>IF($C376="OK",_xlfn.NUMBERVALUE(Plantilla!CI387),"")</f>
        <v/>
      </c>
      <c r="CL376" s="6" t="str">
        <f>IF($C376="OK",_xlfn.NUMBERVALUE(Plantilla!CJ387),"")</f>
        <v/>
      </c>
      <c r="CM376" t="str">
        <f>IF($C376="OK",TEXT(Plantilla!CK387,"#"),"")</f>
        <v/>
      </c>
      <c r="CN376" s="6" t="str">
        <f>IF($C376="OK",_xlfn.NUMBERVALUE(Plantilla!CL387),"")</f>
        <v/>
      </c>
      <c r="CO376" s="6" t="str">
        <f>IF($C376="OK",_xlfn.NUMBERVALUE(Plantilla!CM387),"")</f>
        <v/>
      </c>
      <c r="CP376" s="110" t="str">
        <f>IF($C376="OK",_xlfn.NUMBERVALUE(Plantilla!CN387),"")</f>
        <v/>
      </c>
      <c r="CQ376" s="6" t="str">
        <f>IF($C376="OK",_xlfn.NUMBERVALUE(Plantilla!CO387),"")</f>
        <v/>
      </c>
      <c r="CR376" s="109" t="str">
        <f>IF($C376="OK",_xlfn.NUMBERVALUE(Plantilla!CP387),"")</f>
        <v/>
      </c>
      <c r="CS376" s="110" t="str">
        <f>IF($C376="OK",_xlfn.NUMBERVALUE(Plantilla!CQ387),"")</f>
        <v/>
      </c>
      <c r="CT376" s="6" t="str">
        <f>IF($C376="OK",_xlfn.NUMBERVALUE(Plantilla!CR387),"")</f>
        <v/>
      </c>
      <c r="CU376" s="109" t="str">
        <f>IF($C376="OK",_xlfn.NUMBERVALUE(Plantilla!CS387),"")</f>
        <v/>
      </c>
      <c r="CV376" s="110" t="str">
        <f>IF($C376="OK",_xlfn.NUMBERVALUE(Plantilla!CT387),"")</f>
        <v/>
      </c>
      <c r="CW376" s="6" t="str">
        <f>IF($C376="OK",_xlfn.NUMBERVALUE(Plantilla!CU387),"")</f>
        <v/>
      </c>
      <c r="CX376" s="82" t="str">
        <f>IF($C376="OK",_xlfn.NUMBERVALUE(Plantilla!CV387),"")</f>
        <v/>
      </c>
      <c r="CY376" s="6" t="str">
        <f>IF($C376="OK",_xlfn.NUMBERVALUE(Plantilla!CW387),"")</f>
        <v/>
      </c>
      <c r="CZ376" s="82" t="str">
        <f>IF($C376="OK",_xlfn.NUMBERVALUE(Plantilla!CX387),"")</f>
        <v/>
      </c>
      <c r="DA376" s="6" t="str">
        <f>IF($C376="OK",_xlfn.NUMBERVALUE(Plantilla!CY387),"")</f>
        <v/>
      </c>
      <c r="DB376" s="109" t="str">
        <f>IF($C376="OK",_xlfn.NUMBERVALUE(Plantilla!CZ387),"")</f>
        <v/>
      </c>
      <c r="DC376" s="6" t="str">
        <f>IF($C376="OK",_xlfn.NUMBERVALUE(Plantilla!DA387),"")</f>
        <v/>
      </c>
      <c r="DD376" s="6" t="str">
        <f>IF($C376="OK",TEXT(Plantilla!DB387,"#"),"")</f>
        <v/>
      </c>
      <c r="DE376" s="6" t="str">
        <f>IF($C376="OK",_xlfn.NUMBERVALUE(Plantilla!DC387),"")</f>
        <v/>
      </c>
      <c r="DF376" s="4" t="str">
        <f>IF($C376="OK",_xlfn.NUMBERVALUE(Plantilla!DD387),"")</f>
        <v/>
      </c>
      <c r="DG376" s="6" t="str">
        <f>IF($C376="OK",_xlfn.NUMBERVALUE(Plantilla!DE387),"")</f>
        <v/>
      </c>
      <c r="DH376" s="6" t="str">
        <f>IF($C376="OK",_xlfn.NUMBERVALUE(Plantilla!DF387),"")</f>
        <v/>
      </c>
      <c r="DI376" s="6" t="str">
        <f>IF($C376="OK",_xlfn.NUMBERVALUE(Plantilla!DG387),"")</f>
        <v/>
      </c>
      <c r="DJ376" s="6" t="str">
        <f>IF($C376="OK",_xlfn.NUMBERVALUE(Plantilla!DH387),"")</f>
        <v/>
      </c>
      <c r="DK376" s="6" t="str">
        <f>IF($C376="OK",_xlfn.NUMBERVALUE(Plantilla!DI387),"")</f>
        <v/>
      </c>
      <c r="DL376" s="6" t="str">
        <f>IF($C376="OK",_xlfn.NUMBERVALUE(Plantilla!DJ387),"")</f>
        <v/>
      </c>
      <c r="DM376" s="6" t="str">
        <f>IF($C376="OK",_xlfn.NUMBERVALUE(Plantilla!DK387),"")</f>
        <v/>
      </c>
      <c r="DN376" s="6" t="str">
        <f>IF($C376="OK",_xlfn.NUMBERVALUE(Plantilla!DL387),"")</f>
        <v/>
      </c>
      <c r="DO376" s="6" t="str">
        <f>IF($C376="OK",_xlfn.NUMBERVALUE(Plantilla!DM387),"")</f>
        <v/>
      </c>
      <c r="DP376" s="6" t="str">
        <f>IF($C376="OK",_xlfn.NUMBERVALUE(Plantilla!DN387),"")</f>
        <v/>
      </c>
      <c r="DQ376" s="6" t="str">
        <f>IF($C376="OK",_xlfn.NUMBERVALUE(Plantilla!DO387),"")</f>
        <v/>
      </c>
      <c r="DR376" s="6" t="str">
        <f>IF($C376="OK",_xlfn.NUMBERVALUE(Plantilla!DP387),"")</f>
        <v/>
      </c>
      <c r="DS376" t="str">
        <f>IF($C376="OK",TEXT(Plantilla!DR387,"#"),"")</f>
        <v/>
      </c>
      <c r="DT376" s="6"/>
    </row>
    <row r="377" spans="1:124" x14ac:dyDescent="0.25">
      <c r="A377" t="str">
        <f>IF(Plantilla!$I$6="¡Perfecto!, Guarda el archivo y adjúntalo a tu interfaz de Nómina Electrónica","OK","Error")</f>
        <v>OK</v>
      </c>
      <c r="B377" t="str">
        <f>IF(Plantilla!$I$6="¡Perfecto!, Guarda el archivo y adjúntalo a tu interfaz de Nómina Electrónica",MID(Plantilla!$D$2,SEARCH("V",Plantilla!$D$2),10),"")</f>
        <v>V2.0</v>
      </c>
      <c r="C377" t="str">
        <f>Plantilla!C388</f>
        <v/>
      </c>
      <c r="D377" t="str">
        <f>IF($C377="OK",Plantilla!B388,"")</f>
        <v/>
      </c>
      <c r="E377" t="str">
        <f>IF($C377="OK",
   VLOOKUP(Plantilla!$E$4,'Tablas '!$AP$4:$AT$6,5,FALSE),
"")</f>
        <v/>
      </c>
      <c r="F377" t="str">
        <f>IF($C377="OK",TEXT(Plantilla!D388,"#"),"")</f>
        <v/>
      </c>
      <c r="G377" t="str">
        <f>IF($C377="OK",
   VLOOKUP(Plantilla!E388,'Tablas '!$B$4:$C$14,2,FALSE),
"")</f>
        <v/>
      </c>
      <c r="H377" t="str">
        <f>IF($C377="OK",TEXT(Plantilla!F388,"#"),"")</f>
        <v/>
      </c>
      <c r="I377" t="str">
        <f>IF($C377="OK",TEXT(Plantilla!G388,"#"),"")</f>
        <v/>
      </c>
      <c r="J377" t="str">
        <f>IF($C377="OK",TEXT(Plantilla!H388,"#"),"")</f>
        <v/>
      </c>
      <c r="K377" t="str">
        <f>IF($C377="OK",TEXT(Plantilla!I388,"#"),"")</f>
        <v/>
      </c>
      <c r="L377" t="str">
        <f>IF($C377="OK",TEXT(Plantilla!J388,"#"),"")</f>
        <v/>
      </c>
      <c r="M377" t="str">
        <f>IF($C377="OK",TEXT(Plantilla!K388,"#"),"")</f>
        <v/>
      </c>
      <c r="N377" t="str">
        <f>IF($C377="OK",
   CONCATENATE(YEAR(Plantilla!L388),"-",TEXT(MONTH(Plantilla!L388),"00"),"-",TEXT(DAY(Plantilla!L388),"00")),
"")</f>
        <v/>
      </c>
      <c r="O377" t="str">
        <f>IF($C377="OK",_xlfn.NUMBERVALUE(Plantilla!M388),"")</f>
        <v/>
      </c>
      <c r="P377" t="str">
        <f>IF($C377="OK",
   IF(Plantilla!N388&lt;&gt;"",
      CONCATENATE(YEAR(Plantilla!N388),"-",TEXT(MONTH(Plantilla!N388),"00"),"-",TEXT(DAY(Plantilla!N388),"00")),
   ""),
"")</f>
        <v/>
      </c>
      <c r="Q377" t="str">
        <f>IF($C377="OK",
   VLOOKUP(Plantilla!O388,'Tablas '!$E$4:$F$19,2,FALSE),
"")</f>
        <v/>
      </c>
      <c r="R377" t="str">
        <f>IF($C377="OK",
   VLOOKUP(Plantilla!P388,'Tablas '!$H$4:$I$5,2,FALSE),
"")</f>
        <v/>
      </c>
      <c r="S377" t="str">
        <f>IF($C377="OK",
   VLOOKUP(Plantilla!Q388,'Tablas '!$K$4:$L$8,2,FALSE),
"")</f>
        <v/>
      </c>
      <c r="T377" t="str">
        <f>IF($C377="OK",
   VLOOKUP(Plantilla!R388,'Tablas '!$AE$4:$AF$6,2,FALSE),
"")</f>
        <v/>
      </c>
      <c r="U377" t="str">
        <f>IF($C377="OK",
   VLOOKUP(Plantilla!S388,'Tablas '!$AE$4:$AF$6,2,FALSE),
"")</f>
        <v/>
      </c>
      <c r="V377" t="str">
        <f>IF($C377="OK",TEXT(Plantilla!T388,"#"),"")</f>
        <v/>
      </c>
      <c r="W377" s="84" t="str">
        <f>IF($C377="OK",
   VLOOKUP(Plantilla!U388,'Tablas '!$AM$4:$AN$1126,2,FALSE),
"")</f>
        <v/>
      </c>
      <c r="X377" t="str">
        <f>IF($C377="OK",TEXT(Plantilla!V388,"#"),"")</f>
        <v/>
      </c>
      <c r="Y377" t="str">
        <f>IF($C377="OK",
   CONCATENATE(YEAR(Plantilla!W388),"-",TEXT(MONTH(Plantilla!W388),"00"),"-",TEXT(DAY(Plantilla!W388),"00")),
"")</f>
        <v/>
      </c>
      <c r="Z377" t="str">
        <f>IF($C377="OK",
   CONCATENATE(YEAR(Plantilla!X388),"-",TEXT(MONTH(Plantilla!X388),"00"),"-",TEXT(DAY(Plantilla!X388),"00")),
"")</f>
        <v/>
      </c>
      <c r="AA377" t="str">
        <f>IF($C377="OK",
   TEXT(VLOOKUP(Plantilla!Y388,'Tablas '!$Q$4:$R$9,2,FALSE),"#"),
"")</f>
        <v/>
      </c>
      <c r="AB377" t="str">
        <f>IF($C377="OK",
   CONCATENATE(YEAR(Plantilla!Z388),"-",TEXT(MONTH(Plantilla!Z388),"00"),"-",TEXT(DAY(Plantilla!Z388),"00")),
"")</f>
        <v/>
      </c>
      <c r="AC377" t="str">
        <f>IF($C377="OK",
   TEXT(VLOOKUP(Plantilla!AA388,'Tablas '!$T$4:$U$13,2,FALSE),"#"),
"")</f>
        <v/>
      </c>
      <c r="AD377" t="str">
        <f>IF($C377="OK",TEXT(Plantilla!AB388,"#"),"")</f>
        <v/>
      </c>
      <c r="AE377" t="str">
        <f>IF($C377="OK",
   IF(Plantilla!AC388&lt;&gt;"",
      TEXT(VLOOKUP(Plantilla!AC388,'Tablas '!$W$4:$X$7,2,FALSE),"#"),
   ""),
"")</f>
        <v/>
      </c>
      <c r="AF377" t="str">
        <f>IF($C377="OK",TEXT(Plantilla!AD388,"#"),"")</f>
        <v/>
      </c>
      <c r="AG377" s="6" t="str">
        <f>IF($C377="OK",_xlfn.NUMBERVALUE(Plantilla!AE388),"")</f>
        <v/>
      </c>
      <c r="AH377" s="4" t="str">
        <f>IF($C377="OK",_xlfn.NUMBERVALUE(Plantilla!AF388),"")</f>
        <v/>
      </c>
      <c r="AI377" s="6" t="str">
        <f>IF($C377="OK",_xlfn.NUMBERVALUE(Plantilla!AG388),"")</f>
        <v/>
      </c>
      <c r="AJ377" s="6" t="str">
        <f>IF($C377="OK",_xlfn.NUMBERVALUE(Plantilla!AH388),"")</f>
        <v/>
      </c>
      <c r="AK377" s="6" t="str">
        <f>IF($C377="OK",_xlfn.NUMBERVALUE(Plantilla!AI388),"")</f>
        <v/>
      </c>
      <c r="AL377" s="6" t="str">
        <f>IF($C377="OK",_xlfn.NUMBERVALUE(Plantilla!AJ388),"")</f>
        <v/>
      </c>
      <c r="AM377" s="4" t="str">
        <f>IF($C377="OK",_xlfn.NUMBERVALUE(Plantilla!AK388),"")</f>
        <v/>
      </c>
      <c r="AN377" s="6" t="str">
        <f>IF($C377="OK",_xlfn.NUMBERVALUE(Plantilla!AL388),"")</f>
        <v/>
      </c>
      <c r="AO377" s="4" t="str">
        <f>IF($C377="OK",_xlfn.NUMBERVALUE(Plantilla!AM388),"")</f>
        <v/>
      </c>
      <c r="AP377" s="6" t="str">
        <f>IF($C377="OK",_xlfn.NUMBERVALUE(Plantilla!AN388),"")</f>
        <v/>
      </c>
      <c r="AQ377" s="4" t="str">
        <f>IF($C377="OK",_xlfn.NUMBERVALUE(Plantilla!AO388),"")</f>
        <v/>
      </c>
      <c r="AR377" s="6" t="str">
        <f>IF($C377="OK",_xlfn.NUMBERVALUE(Plantilla!AP388),"")</f>
        <v/>
      </c>
      <c r="AS377" s="4" t="str">
        <f>IF($C377="OK",_xlfn.NUMBERVALUE(Plantilla!AQ388),"")</f>
        <v/>
      </c>
      <c r="AT377" s="6" t="str">
        <f>IF($C377="OK",_xlfn.NUMBERVALUE(Plantilla!AR388),"")</f>
        <v/>
      </c>
      <c r="AU377" s="4" t="str">
        <f>IF($C377="OK",_xlfn.NUMBERVALUE(Plantilla!AS388),"")</f>
        <v/>
      </c>
      <c r="AV377" s="6" t="str">
        <f>IF($C377="OK",_xlfn.NUMBERVALUE(Plantilla!AT388),"")</f>
        <v/>
      </c>
      <c r="AW377" s="4" t="str">
        <f>IF($C377="OK",_xlfn.NUMBERVALUE(Plantilla!AU388),"")</f>
        <v/>
      </c>
      <c r="AX377" s="6" t="str">
        <f>IF($C377="OK",_xlfn.NUMBERVALUE(Plantilla!AV388),"")</f>
        <v/>
      </c>
      <c r="AY377" s="4" t="str">
        <f>IF($C377="OK",_xlfn.NUMBERVALUE(Plantilla!AW388),"")</f>
        <v/>
      </c>
      <c r="AZ377" s="6" t="str">
        <f>IF($C377="OK",_xlfn.NUMBERVALUE(Plantilla!AX388),"")</f>
        <v/>
      </c>
      <c r="BA377" t="str">
        <f>IF($C377="OK",_xlfn.NUMBERVALUE(Plantilla!AY388),"")</f>
        <v/>
      </c>
      <c r="BB377" t="str">
        <f>IF($C377="OK",_xlfn.NUMBERVALUE(Plantilla!AZ388),"")</f>
        <v/>
      </c>
      <c r="BC377" s="4" t="str">
        <f>IF($C377="OK",_xlfn.NUMBERVALUE(Plantilla!BA388),"")</f>
        <v/>
      </c>
      <c r="BD377" s="6" t="str">
        <f>IF($C377="OK",_xlfn.NUMBERVALUE(Plantilla!BB388),"")</f>
        <v/>
      </c>
      <c r="BE377" s="4" t="str">
        <f>IF($C377="OK",_xlfn.NUMBERVALUE(Plantilla!BC388),"")</f>
        <v/>
      </c>
      <c r="BF377" s="6" t="str">
        <f>IF($C377="OK",_xlfn.NUMBERVALUE(Plantilla!BD388),"")</f>
        <v/>
      </c>
      <c r="BG377" s="4" t="str">
        <f>IF($C377="OK",_xlfn.NUMBERVALUE(Plantilla!BE388),"")</f>
        <v/>
      </c>
      <c r="BH377" s="6" t="str">
        <f>IF($C377="OK",_xlfn.NUMBERVALUE(Plantilla!BF388),"")</f>
        <v/>
      </c>
      <c r="BI377" s="110" t="str">
        <f>IF($C377="OK",_xlfn.NUMBERVALUE(Plantilla!BG388),"")</f>
        <v/>
      </c>
      <c r="BJ377" s="6" t="str">
        <f>IF($C377="OK",_xlfn.NUMBERVALUE(Plantilla!BH388),"")</f>
        <v/>
      </c>
      <c r="BK377" s="109" t="str">
        <f>IF($C377="OK",_xlfn.NUMBERVALUE(Plantilla!BI388),"")</f>
        <v/>
      </c>
      <c r="BL377" s="6" t="str">
        <f>IF($C377="OK",
   IF(Plantilla!BJ388&lt;&gt;"",
      TEXT(VLOOKUP(Plantilla!BJ388,'Tablas '!$Z$4:$AA$6,2,FALSE),"#"),
   ""),
"")</f>
        <v/>
      </c>
      <c r="BM377" s="4" t="str">
        <f>IF($C377="OK",_xlfn.NUMBERVALUE(Plantilla!BK388),"")</f>
        <v/>
      </c>
      <c r="BN377" s="4" t="str">
        <f>IF($C377="OK",_xlfn.NUMBERVALUE(Plantilla!BL388),"")</f>
        <v/>
      </c>
      <c r="BO377" s="6" t="str">
        <f>IF($C377="OK",_xlfn.NUMBERVALUE(Plantilla!BM388),"")</f>
        <v/>
      </c>
      <c r="BP377" s="4" t="str">
        <f>IF($C377="OK",_xlfn.NUMBERVALUE(Plantilla!BN388),"")</f>
        <v/>
      </c>
      <c r="BQ377" s="6" t="str">
        <f>IF($C377="OK",_xlfn.NUMBERVALUE(Plantilla!BO388),"")</f>
        <v/>
      </c>
      <c r="BR377" s="4" t="str">
        <f>IF($C377="OK",_xlfn.NUMBERVALUE(Plantilla!BP388),"")</f>
        <v/>
      </c>
      <c r="BS377" s="6" t="str">
        <f>IF($C377="OK",_xlfn.NUMBERVALUE(Plantilla!BQ388),"")</f>
        <v/>
      </c>
      <c r="BT377" s="4" t="str">
        <f>IF($C377="OK",_xlfn.NUMBERVALUE(Plantilla!BR388),"")</f>
        <v/>
      </c>
      <c r="BU377" s="6" t="str">
        <f>IF($C377="OK",_xlfn.NUMBERVALUE(Plantilla!BS388),"")</f>
        <v/>
      </c>
      <c r="BV377" s="6" t="str">
        <f>IF($C377="OK",_xlfn.NUMBERVALUE(Plantilla!BT388),"")</f>
        <v/>
      </c>
      <c r="BW377" s="6" t="str">
        <f>IF($C377="OK",_xlfn.NUMBERVALUE(Plantilla!BU388),"")</f>
        <v/>
      </c>
      <c r="BX377" s="6" t="str">
        <f>IF($C377="OK",_xlfn.NUMBERVALUE(Plantilla!BV388),"")</f>
        <v/>
      </c>
      <c r="BY377" s="6" t="str">
        <f>IF($C377="OK",_xlfn.NUMBERVALUE(Plantilla!BW388),"")</f>
        <v/>
      </c>
      <c r="BZ377" s="6" t="str">
        <f>IF($C377="OK",_xlfn.NUMBERVALUE(Plantilla!BX388),"")</f>
        <v/>
      </c>
      <c r="CA377" s="6" t="str">
        <f>IF($C377="OK",_xlfn.NUMBERVALUE(Plantilla!BY388),"")</f>
        <v/>
      </c>
      <c r="CB377" s="6" t="str">
        <f>IF($C377="OK",_xlfn.NUMBERVALUE(Plantilla!BZ388),"")</f>
        <v/>
      </c>
      <c r="CC377" s="6" t="str">
        <f>IF($C377="OK",_xlfn.NUMBERVALUE(Plantilla!CA388),"")</f>
        <v/>
      </c>
      <c r="CD377" s="6" t="str">
        <f>IF($C377="OK",_xlfn.NUMBERVALUE(Plantilla!CB388),"")</f>
        <v/>
      </c>
      <c r="CE377" s="6" t="str">
        <f>IF($C377="OK",_xlfn.NUMBERVALUE(Plantilla!CC388),"")</f>
        <v/>
      </c>
      <c r="CF377" s="4" t="str">
        <f>IF($C377="OK",_xlfn.NUMBERVALUE(Plantilla!CD388),"")</f>
        <v/>
      </c>
      <c r="CG377" s="6" t="str">
        <f>IF($C377="OK",_xlfn.NUMBERVALUE(Plantilla!CE388),"")</f>
        <v/>
      </c>
      <c r="CH377" s="6" t="str">
        <f>IF($C377="OK",_xlfn.NUMBERVALUE(Plantilla!CF388),"")</f>
        <v/>
      </c>
      <c r="CI377" s="6" t="str">
        <f>IF($C377="OK",_xlfn.NUMBERVALUE(Plantilla!CG388),"")</f>
        <v/>
      </c>
      <c r="CJ377" s="6" t="str">
        <f>IF($C377="OK",_xlfn.NUMBERVALUE(Plantilla!CH388),"")</f>
        <v/>
      </c>
      <c r="CK377" s="6" t="str">
        <f>IF($C377="OK",_xlfn.NUMBERVALUE(Plantilla!CI388),"")</f>
        <v/>
      </c>
      <c r="CL377" s="6" t="str">
        <f>IF($C377="OK",_xlfn.NUMBERVALUE(Plantilla!CJ388),"")</f>
        <v/>
      </c>
      <c r="CM377" t="str">
        <f>IF($C377="OK",TEXT(Plantilla!CK388,"#"),"")</f>
        <v/>
      </c>
      <c r="CN377" s="6" t="str">
        <f>IF($C377="OK",_xlfn.NUMBERVALUE(Plantilla!CL388),"")</f>
        <v/>
      </c>
      <c r="CO377" s="6" t="str">
        <f>IF($C377="OK",_xlfn.NUMBERVALUE(Plantilla!CM388),"")</f>
        <v/>
      </c>
      <c r="CP377" s="110" t="str">
        <f>IF($C377="OK",_xlfn.NUMBERVALUE(Plantilla!CN388),"")</f>
        <v/>
      </c>
      <c r="CQ377" s="6" t="str">
        <f>IF($C377="OK",_xlfn.NUMBERVALUE(Plantilla!CO388),"")</f>
        <v/>
      </c>
      <c r="CR377" s="109" t="str">
        <f>IF($C377="OK",_xlfn.NUMBERVALUE(Plantilla!CP388),"")</f>
        <v/>
      </c>
      <c r="CS377" s="110" t="str">
        <f>IF($C377="OK",_xlfn.NUMBERVALUE(Plantilla!CQ388),"")</f>
        <v/>
      </c>
      <c r="CT377" s="6" t="str">
        <f>IF($C377="OK",_xlfn.NUMBERVALUE(Plantilla!CR388),"")</f>
        <v/>
      </c>
      <c r="CU377" s="109" t="str">
        <f>IF($C377="OK",_xlfn.NUMBERVALUE(Plantilla!CS388),"")</f>
        <v/>
      </c>
      <c r="CV377" s="110" t="str">
        <f>IF($C377="OK",_xlfn.NUMBERVALUE(Plantilla!CT388),"")</f>
        <v/>
      </c>
      <c r="CW377" s="6" t="str">
        <f>IF($C377="OK",_xlfn.NUMBERVALUE(Plantilla!CU388),"")</f>
        <v/>
      </c>
      <c r="CX377" s="82" t="str">
        <f>IF($C377="OK",_xlfn.NUMBERVALUE(Plantilla!CV388),"")</f>
        <v/>
      </c>
      <c r="CY377" s="6" t="str">
        <f>IF($C377="OK",_xlfn.NUMBERVALUE(Plantilla!CW388),"")</f>
        <v/>
      </c>
      <c r="CZ377" s="82" t="str">
        <f>IF($C377="OK",_xlfn.NUMBERVALUE(Plantilla!CX388),"")</f>
        <v/>
      </c>
      <c r="DA377" s="6" t="str">
        <f>IF($C377="OK",_xlfn.NUMBERVALUE(Plantilla!CY388),"")</f>
        <v/>
      </c>
      <c r="DB377" s="109" t="str">
        <f>IF($C377="OK",_xlfn.NUMBERVALUE(Plantilla!CZ388),"")</f>
        <v/>
      </c>
      <c r="DC377" s="6" t="str">
        <f>IF($C377="OK",_xlfn.NUMBERVALUE(Plantilla!DA388),"")</f>
        <v/>
      </c>
      <c r="DD377" s="6" t="str">
        <f>IF($C377="OK",TEXT(Plantilla!DB388,"#"),"")</f>
        <v/>
      </c>
      <c r="DE377" s="6" t="str">
        <f>IF($C377="OK",_xlfn.NUMBERVALUE(Plantilla!DC388),"")</f>
        <v/>
      </c>
      <c r="DF377" s="4" t="str">
        <f>IF($C377="OK",_xlfn.NUMBERVALUE(Plantilla!DD388),"")</f>
        <v/>
      </c>
      <c r="DG377" s="6" t="str">
        <f>IF($C377="OK",_xlfn.NUMBERVALUE(Plantilla!DE388),"")</f>
        <v/>
      </c>
      <c r="DH377" s="6" t="str">
        <f>IF($C377="OK",_xlfn.NUMBERVALUE(Plantilla!DF388),"")</f>
        <v/>
      </c>
      <c r="DI377" s="6" t="str">
        <f>IF($C377="OK",_xlfn.NUMBERVALUE(Plantilla!DG388),"")</f>
        <v/>
      </c>
      <c r="DJ377" s="6" t="str">
        <f>IF($C377="OK",_xlfn.NUMBERVALUE(Plantilla!DH388),"")</f>
        <v/>
      </c>
      <c r="DK377" s="6" t="str">
        <f>IF($C377="OK",_xlfn.NUMBERVALUE(Plantilla!DI388),"")</f>
        <v/>
      </c>
      <c r="DL377" s="6" t="str">
        <f>IF($C377="OK",_xlfn.NUMBERVALUE(Plantilla!DJ388),"")</f>
        <v/>
      </c>
      <c r="DM377" s="6" t="str">
        <f>IF($C377="OK",_xlfn.NUMBERVALUE(Plantilla!DK388),"")</f>
        <v/>
      </c>
      <c r="DN377" s="6" t="str">
        <f>IF($C377="OK",_xlfn.NUMBERVALUE(Plantilla!DL388),"")</f>
        <v/>
      </c>
      <c r="DO377" s="6" t="str">
        <f>IF($C377="OK",_xlfn.NUMBERVALUE(Plantilla!DM388),"")</f>
        <v/>
      </c>
      <c r="DP377" s="6" t="str">
        <f>IF($C377="OK",_xlfn.NUMBERVALUE(Plantilla!DN388),"")</f>
        <v/>
      </c>
      <c r="DQ377" s="6" t="str">
        <f>IF($C377="OK",_xlfn.NUMBERVALUE(Plantilla!DO388),"")</f>
        <v/>
      </c>
      <c r="DR377" s="6" t="str">
        <f>IF($C377="OK",_xlfn.NUMBERVALUE(Plantilla!DP388),"")</f>
        <v/>
      </c>
      <c r="DS377" t="str">
        <f>IF($C377="OK",TEXT(Plantilla!DR388,"#"),"")</f>
        <v/>
      </c>
      <c r="DT377" s="6"/>
    </row>
    <row r="378" spans="1:124" x14ac:dyDescent="0.25">
      <c r="A378" t="str">
        <f>IF(Plantilla!$I$6="¡Perfecto!, Guarda el archivo y adjúntalo a tu interfaz de Nómina Electrónica","OK","Error")</f>
        <v>OK</v>
      </c>
      <c r="B378" t="str">
        <f>IF(Plantilla!$I$6="¡Perfecto!, Guarda el archivo y adjúntalo a tu interfaz de Nómina Electrónica",MID(Plantilla!$D$2,SEARCH("V",Plantilla!$D$2),10),"")</f>
        <v>V2.0</v>
      </c>
      <c r="C378" t="str">
        <f>Plantilla!C389</f>
        <v/>
      </c>
      <c r="D378" t="str">
        <f>IF($C378="OK",Plantilla!B389,"")</f>
        <v/>
      </c>
      <c r="E378" t="str">
        <f>IF($C378="OK",
   VLOOKUP(Plantilla!$E$4,'Tablas '!$AP$4:$AT$6,5,FALSE),
"")</f>
        <v/>
      </c>
      <c r="F378" t="str">
        <f>IF($C378="OK",TEXT(Plantilla!D389,"#"),"")</f>
        <v/>
      </c>
      <c r="G378" t="str">
        <f>IF($C378="OK",
   VLOOKUP(Plantilla!E389,'Tablas '!$B$4:$C$14,2,FALSE),
"")</f>
        <v/>
      </c>
      <c r="H378" t="str">
        <f>IF($C378="OK",TEXT(Plantilla!F389,"#"),"")</f>
        <v/>
      </c>
      <c r="I378" t="str">
        <f>IF($C378="OK",TEXT(Plantilla!G389,"#"),"")</f>
        <v/>
      </c>
      <c r="J378" t="str">
        <f>IF($C378="OK",TEXT(Plantilla!H389,"#"),"")</f>
        <v/>
      </c>
      <c r="K378" t="str">
        <f>IF($C378="OK",TEXT(Plantilla!I389,"#"),"")</f>
        <v/>
      </c>
      <c r="L378" t="str">
        <f>IF($C378="OK",TEXT(Plantilla!J389,"#"),"")</f>
        <v/>
      </c>
      <c r="M378" t="str">
        <f>IF($C378="OK",TEXT(Plantilla!K389,"#"),"")</f>
        <v/>
      </c>
      <c r="N378" t="str">
        <f>IF($C378="OK",
   CONCATENATE(YEAR(Plantilla!L389),"-",TEXT(MONTH(Plantilla!L389),"00"),"-",TEXT(DAY(Plantilla!L389),"00")),
"")</f>
        <v/>
      </c>
      <c r="O378" t="str">
        <f>IF($C378="OK",_xlfn.NUMBERVALUE(Plantilla!M389),"")</f>
        <v/>
      </c>
      <c r="P378" t="str">
        <f>IF($C378="OK",
   IF(Plantilla!N389&lt;&gt;"",
      CONCATENATE(YEAR(Plantilla!N389),"-",TEXT(MONTH(Plantilla!N389),"00"),"-",TEXT(DAY(Plantilla!N389),"00")),
   ""),
"")</f>
        <v/>
      </c>
      <c r="Q378" t="str">
        <f>IF($C378="OK",
   VLOOKUP(Plantilla!O389,'Tablas '!$E$4:$F$19,2,FALSE),
"")</f>
        <v/>
      </c>
      <c r="R378" t="str">
        <f>IF($C378="OK",
   VLOOKUP(Plantilla!P389,'Tablas '!$H$4:$I$5,2,FALSE),
"")</f>
        <v/>
      </c>
      <c r="S378" t="str">
        <f>IF($C378="OK",
   VLOOKUP(Plantilla!Q389,'Tablas '!$K$4:$L$8,2,FALSE),
"")</f>
        <v/>
      </c>
      <c r="T378" t="str">
        <f>IF($C378="OK",
   VLOOKUP(Plantilla!R389,'Tablas '!$AE$4:$AF$6,2,FALSE),
"")</f>
        <v/>
      </c>
      <c r="U378" t="str">
        <f>IF($C378="OK",
   VLOOKUP(Plantilla!S389,'Tablas '!$AE$4:$AF$6,2,FALSE),
"")</f>
        <v/>
      </c>
      <c r="V378" t="str">
        <f>IF($C378="OK",TEXT(Plantilla!T389,"#"),"")</f>
        <v/>
      </c>
      <c r="W378" s="84" t="str">
        <f>IF($C378="OK",
   VLOOKUP(Plantilla!U389,'Tablas '!$AM$4:$AN$1126,2,FALSE),
"")</f>
        <v/>
      </c>
      <c r="X378" t="str">
        <f>IF($C378="OK",TEXT(Plantilla!V389,"#"),"")</f>
        <v/>
      </c>
      <c r="Y378" t="str">
        <f>IF($C378="OK",
   CONCATENATE(YEAR(Plantilla!W389),"-",TEXT(MONTH(Plantilla!W389),"00"),"-",TEXT(DAY(Plantilla!W389),"00")),
"")</f>
        <v/>
      </c>
      <c r="Z378" t="str">
        <f>IF($C378="OK",
   CONCATENATE(YEAR(Plantilla!X389),"-",TEXT(MONTH(Plantilla!X389),"00"),"-",TEXT(DAY(Plantilla!X389),"00")),
"")</f>
        <v/>
      </c>
      <c r="AA378" t="str">
        <f>IF($C378="OK",
   TEXT(VLOOKUP(Plantilla!Y389,'Tablas '!$Q$4:$R$9,2,FALSE),"#"),
"")</f>
        <v/>
      </c>
      <c r="AB378" t="str">
        <f>IF($C378="OK",
   CONCATENATE(YEAR(Plantilla!Z389),"-",TEXT(MONTH(Plantilla!Z389),"00"),"-",TEXT(DAY(Plantilla!Z389),"00")),
"")</f>
        <v/>
      </c>
      <c r="AC378" t="str">
        <f>IF($C378="OK",
   TEXT(VLOOKUP(Plantilla!AA389,'Tablas '!$T$4:$U$13,2,FALSE),"#"),
"")</f>
        <v/>
      </c>
      <c r="AD378" t="str">
        <f>IF($C378="OK",TEXT(Plantilla!AB389,"#"),"")</f>
        <v/>
      </c>
      <c r="AE378" t="str">
        <f>IF($C378="OK",
   IF(Plantilla!AC389&lt;&gt;"",
      TEXT(VLOOKUP(Plantilla!AC389,'Tablas '!$W$4:$X$7,2,FALSE),"#"),
   ""),
"")</f>
        <v/>
      </c>
      <c r="AF378" t="str">
        <f>IF($C378="OK",TEXT(Plantilla!AD389,"#"),"")</f>
        <v/>
      </c>
      <c r="AG378" s="6" t="str">
        <f>IF($C378="OK",_xlfn.NUMBERVALUE(Plantilla!AE389),"")</f>
        <v/>
      </c>
      <c r="AH378" s="4" t="str">
        <f>IF($C378="OK",_xlfn.NUMBERVALUE(Plantilla!AF389),"")</f>
        <v/>
      </c>
      <c r="AI378" s="6" t="str">
        <f>IF($C378="OK",_xlfn.NUMBERVALUE(Plantilla!AG389),"")</f>
        <v/>
      </c>
      <c r="AJ378" s="6" t="str">
        <f>IF($C378="OK",_xlfn.NUMBERVALUE(Plantilla!AH389),"")</f>
        <v/>
      </c>
      <c r="AK378" s="6" t="str">
        <f>IF($C378="OK",_xlfn.NUMBERVALUE(Plantilla!AI389),"")</f>
        <v/>
      </c>
      <c r="AL378" s="6" t="str">
        <f>IF($C378="OK",_xlfn.NUMBERVALUE(Plantilla!AJ389),"")</f>
        <v/>
      </c>
      <c r="AM378" s="4" t="str">
        <f>IF($C378="OK",_xlfn.NUMBERVALUE(Plantilla!AK389),"")</f>
        <v/>
      </c>
      <c r="AN378" s="6" t="str">
        <f>IF($C378="OK",_xlfn.NUMBERVALUE(Plantilla!AL389),"")</f>
        <v/>
      </c>
      <c r="AO378" s="4" t="str">
        <f>IF($C378="OK",_xlfn.NUMBERVALUE(Plantilla!AM389),"")</f>
        <v/>
      </c>
      <c r="AP378" s="6" t="str">
        <f>IF($C378="OK",_xlfn.NUMBERVALUE(Plantilla!AN389),"")</f>
        <v/>
      </c>
      <c r="AQ378" s="4" t="str">
        <f>IF($C378="OK",_xlfn.NUMBERVALUE(Plantilla!AO389),"")</f>
        <v/>
      </c>
      <c r="AR378" s="6" t="str">
        <f>IF($C378="OK",_xlfn.NUMBERVALUE(Plantilla!AP389),"")</f>
        <v/>
      </c>
      <c r="AS378" s="4" t="str">
        <f>IF($C378="OK",_xlfn.NUMBERVALUE(Plantilla!AQ389),"")</f>
        <v/>
      </c>
      <c r="AT378" s="6" t="str">
        <f>IF($C378="OK",_xlfn.NUMBERVALUE(Plantilla!AR389),"")</f>
        <v/>
      </c>
      <c r="AU378" s="4" t="str">
        <f>IF($C378="OK",_xlfn.NUMBERVALUE(Plantilla!AS389),"")</f>
        <v/>
      </c>
      <c r="AV378" s="6" t="str">
        <f>IF($C378="OK",_xlfn.NUMBERVALUE(Plantilla!AT389),"")</f>
        <v/>
      </c>
      <c r="AW378" s="4" t="str">
        <f>IF($C378="OK",_xlfn.NUMBERVALUE(Plantilla!AU389),"")</f>
        <v/>
      </c>
      <c r="AX378" s="6" t="str">
        <f>IF($C378="OK",_xlfn.NUMBERVALUE(Plantilla!AV389),"")</f>
        <v/>
      </c>
      <c r="AY378" s="4" t="str">
        <f>IF($C378="OK",_xlfn.NUMBERVALUE(Plantilla!AW389),"")</f>
        <v/>
      </c>
      <c r="AZ378" s="6" t="str">
        <f>IF($C378="OK",_xlfn.NUMBERVALUE(Plantilla!AX389),"")</f>
        <v/>
      </c>
      <c r="BA378" t="str">
        <f>IF($C378="OK",_xlfn.NUMBERVALUE(Plantilla!AY389),"")</f>
        <v/>
      </c>
      <c r="BB378" t="str">
        <f>IF($C378="OK",_xlfn.NUMBERVALUE(Plantilla!AZ389),"")</f>
        <v/>
      </c>
      <c r="BC378" s="4" t="str">
        <f>IF($C378="OK",_xlfn.NUMBERVALUE(Plantilla!BA389),"")</f>
        <v/>
      </c>
      <c r="BD378" s="6" t="str">
        <f>IF($C378="OK",_xlfn.NUMBERVALUE(Plantilla!BB389),"")</f>
        <v/>
      </c>
      <c r="BE378" s="4" t="str">
        <f>IF($C378="OK",_xlfn.NUMBERVALUE(Plantilla!BC389),"")</f>
        <v/>
      </c>
      <c r="BF378" s="6" t="str">
        <f>IF($C378="OK",_xlfn.NUMBERVALUE(Plantilla!BD389),"")</f>
        <v/>
      </c>
      <c r="BG378" s="4" t="str">
        <f>IF($C378="OK",_xlfn.NUMBERVALUE(Plantilla!BE389),"")</f>
        <v/>
      </c>
      <c r="BH378" s="6" t="str">
        <f>IF($C378="OK",_xlfn.NUMBERVALUE(Plantilla!BF389),"")</f>
        <v/>
      </c>
      <c r="BI378" s="110" t="str">
        <f>IF($C378="OK",_xlfn.NUMBERVALUE(Plantilla!BG389),"")</f>
        <v/>
      </c>
      <c r="BJ378" s="6" t="str">
        <f>IF($C378="OK",_xlfn.NUMBERVALUE(Plantilla!BH389),"")</f>
        <v/>
      </c>
      <c r="BK378" s="109" t="str">
        <f>IF($C378="OK",_xlfn.NUMBERVALUE(Plantilla!BI389),"")</f>
        <v/>
      </c>
      <c r="BL378" s="6" t="str">
        <f>IF($C378="OK",
   IF(Plantilla!BJ389&lt;&gt;"",
      TEXT(VLOOKUP(Plantilla!BJ389,'Tablas '!$Z$4:$AA$6,2,FALSE),"#"),
   ""),
"")</f>
        <v/>
      </c>
      <c r="BM378" s="4" t="str">
        <f>IF($C378="OK",_xlfn.NUMBERVALUE(Plantilla!BK389),"")</f>
        <v/>
      </c>
      <c r="BN378" s="4" t="str">
        <f>IF($C378="OK",_xlfn.NUMBERVALUE(Plantilla!BL389),"")</f>
        <v/>
      </c>
      <c r="BO378" s="6" t="str">
        <f>IF($C378="OK",_xlfn.NUMBERVALUE(Plantilla!BM389),"")</f>
        <v/>
      </c>
      <c r="BP378" s="4" t="str">
        <f>IF($C378="OK",_xlfn.NUMBERVALUE(Plantilla!BN389),"")</f>
        <v/>
      </c>
      <c r="BQ378" s="6" t="str">
        <f>IF($C378="OK",_xlfn.NUMBERVALUE(Plantilla!BO389),"")</f>
        <v/>
      </c>
      <c r="BR378" s="4" t="str">
        <f>IF($C378="OK",_xlfn.NUMBERVALUE(Plantilla!BP389),"")</f>
        <v/>
      </c>
      <c r="BS378" s="6" t="str">
        <f>IF($C378="OK",_xlfn.NUMBERVALUE(Plantilla!BQ389),"")</f>
        <v/>
      </c>
      <c r="BT378" s="4" t="str">
        <f>IF($C378="OK",_xlfn.NUMBERVALUE(Plantilla!BR389),"")</f>
        <v/>
      </c>
      <c r="BU378" s="6" t="str">
        <f>IF($C378="OK",_xlfn.NUMBERVALUE(Plantilla!BS389),"")</f>
        <v/>
      </c>
      <c r="BV378" s="6" t="str">
        <f>IF($C378="OK",_xlfn.NUMBERVALUE(Plantilla!BT389),"")</f>
        <v/>
      </c>
      <c r="BW378" s="6" t="str">
        <f>IF($C378="OK",_xlfn.NUMBERVALUE(Plantilla!BU389),"")</f>
        <v/>
      </c>
      <c r="BX378" s="6" t="str">
        <f>IF($C378="OK",_xlfn.NUMBERVALUE(Plantilla!BV389),"")</f>
        <v/>
      </c>
      <c r="BY378" s="6" t="str">
        <f>IF($C378="OK",_xlfn.NUMBERVALUE(Plantilla!BW389),"")</f>
        <v/>
      </c>
      <c r="BZ378" s="6" t="str">
        <f>IF($C378="OK",_xlfn.NUMBERVALUE(Plantilla!BX389),"")</f>
        <v/>
      </c>
      <c r="CA378" s="6" t="str">
        <f>IF($C378="OK",_xlfn.NUMBERVALUE(Plantilla!BY389),"")</f>
        <v/>
      </c>
      <c r="CB378" s="6" t="str">
        <f>IF($C378="OK",_xlfn.NUMBERVALUE(Plantilla!BZ389),"")</f>
        <v/>
      </c>
      <c r="CC378" s="6" t="str">
        <f>IF($C378="OK",_xlfn.NUMBERVALUE(Plantilla!CA389),"")</f>
        <v/>
      </c>
      <c r="CD378" s="6" t="str">
        <f>IF($C378="OK",_xlfn.NUMBERVALUE(Plantilla!CB389),"")</f>
        <v/>
      </c>
      <c r="CE378" s="6" t="str">
        <f>IF($C378="OK",_xlfn.NUMBERVALUE(Plantilla!CC389),"")</f>
        <v/>
      </c>
      <c r="CF378" s="4" t="str">
        <f>IF($C378="OK",_xlfn.NUMBERVALUE(Plantilla!CD389),"")</f>
        <v/>
      </c>
      <c r="CG378" s="6" t="str">
        <f>IF($C378="OK",_xlfn.NUMBERVALUE(Plantilla!CE389),"")</f>
        <v/>
      </c>
      <c r="CH378" s="6" t="str">
        <f>IF($C378="OK",_xlfn.NUMBERVALUE(Plantilla!CF389),"")</f>
        <v/>
      </c>
      <c r="CI378" s="6" t="str">
        <f>IF($C378="OK",_xlfn.NUMBERVALUE(Plantilla!CG389),"")</f>
        <v/>
      </c>
      <c r="CJ378" s="6" t="str">
        <f>IF($C378="OK",_xlfn.NUMBERVALUE(Plantilla!CH389),"")</f>
        <v/>
      </c>
      <c r="CK378" s="6" t="str">
        <f>IF($C378="OK",_xlfn.NUMBERVALUE(Plantilla!CI389),"")</f>
        <v/>
      </c>
      <c r="CL378" s="6" t="str">
        <f>IF($C378="OK",_xlfn.NUMBERVALUE(Plantilla!CJ389),"")</f>
        <v/>
      </c>
      <c r="CM378" t="str">
        <f>IF($C378="OK",TEXT(Plantilla!CK389,"#"),"")</f>
        <v/>
      </c>
      <c r="CN378" s="6" t="str">
        <f>IF($C378="OK",_xlfn.NUMBERVALUE(Plantilla!CL389),"")</f>
        <v/>
      </c>
      <c r="CO378" s="6" t="str">
        <f>IF($C378="OK",_xlfn.NUMBERVALUE(Plantilla!CM389),"")</f>
        <v/>
      </c>
      <c r="CP378" s="110" t="str">
        <f>IF($C378="OK",_xlfn.NUMBERVALUE(Plantilla!CN389),"")</f>
        <v/>
      </c>
      <c r="CQ378" s="6" t="str">
        <f>IF($C378="OK",_xlfn.NUMBERVALUE(Plantilla!CO389),"")</f>
        <v/>
      </c>
      <c r="CR378" s="109" t="str">
        <f>IF($C378="OK",_xlfn.NUMBERVALUE(Plantilla!CP389),"")</f>
        <v/>
      </c>
      <c r="CS378" s="110" t="str">
        <f>IF($C378="OK",_xlfn.NUMBERVALUE(Plantilla!CQ389),"")</f>
        <v/>
      </c>
      <c r="CT378" s="6" t="str">
        <f>IF($C378="OK",_xlfn.NUMBERVALUE(Plantilla!CR389),"")</f>
        <v/>
      </c>
      <c r="CU378" s="109" t="str">
        <f>IF($C378="OK",_xlfn.NUMBERVALUE(Plantilla!CS389),"")</f>
        <v/>
      </c>
      <c r="CV378" s="110" t="str">
        <f>IF($C378="OK",_xlfn.NUMBERVALUE(Plantilla!CT389),"")</f>
        <v/>
      </c>
      <c r="CW378" s="6" t="str">
        <f>IF($C378="OK",_xlfn.NUMBERVALUE(Plantilla!CU389),"")</f>
        <v/>
      </c>
      <c r="CX378" s="82" t="str">
        <f>IF($C378="OK",_xlfn.NUMBERVALUE(Plantilla!CV389),"")</f>
        <v/>
      </c>
      <c r="CY378" s="6" t="str">
        <f>IF($C378="OK",_xlfn.NUMBERVALUE(Plantilla!CW389),"")</f>
        <v/>
      </c>
      <c r="CZ378" s="82" t="str">
        <f>IF($C378="OK",_xlfn.NUMBERVALUE(Plantilla!CX389),"")</f>
        <v/>
      </c>
      <c r="DA378" s="6" t="str">
        <f>IF($C378="OK",_xlfn.NUMBERVALUE(Plantilla!CY389),"")</f>
        <v/>
      </c>
      <c r="DB378" s="109" t="str">
        <f>IF($C378="OK",_xlfn.NUMBERVALUE(Plantilla!CZ389),"")</f>
        <v/>
      </c>
      <c r="DC378" s="6" t="str">
        <f>IF($C378="OK",_xlfn.NUMBERVALUE(Plantilla!DA389),"")</f>
        <v/>
      </c>
      <c r="DD378" s="6" t="str">
        <f>IF($C378="OK",TEXT(Plantilla!DB389,"#"),"")</f>
        <v/>
      </c>
      <c r="DE378" s="6" t="str">
        <f>IF($C378="OK",_xlfn.NUMBERVALUE(Plantilla!DC389),"")</f>
        <v/>
      </c>
      <c r="DF378" s="4" t="str">
        <f>IF($C378="OK",_xlfn.NUMBERVALUE(Plantilla!DD389),"")</f>
        <v/>
      </c>
      <c r="DG378" s="6" t="str">
        <f>IF($C378="OK",_xlfn.NUMBERVALUE(Plantilla!DE389),"")</f>
        <v/>
      </c>
      <c r="DH378" s="6" t="str">
        <f>IF($C378="OK",_xlfn.NUMBERVALUE(Plantilla!DF389),"")</f>
        <v/>
      </c>
      <c r="DI378" s="6" t="str">
        <f>IF($C378="OK",_xlfn.NUMBERVALUE(Plantilla!DG389),"")</f>
        <v/>
      </c>
      <c r="DJ378" s="6" t="str">
        <f>IF($C378="OK",_xlfn.NUMBERVALUE(Plantilla!DH389),"")</f>
        <v/>
      </c>
      <c r="DK378" s="6" t="str">
        <f>IF($C378="OK",_xlfn.NUMBERVALUE(Plantilla!DI389),"")</f>
        <v/>
      </c>
      <c r="DL378" s="6" t="str">
        <f>IF($C378="OK",_xlfn.NUMBERVALUE(Plantilla!DJ389),"")</f>
        <v/>
      </c>
      <c r="DM378" s="6" t="str">
        <f>IF($C378="OK",_xlfn.NUMBERVALUE(Plantilla!DK389),"")</f>
        <v/>
      </c>
      <c r="DN378" s="6" t="str">
        <f>IF($C378="OK",_xlfn.NUMBERVALUE(Plantilla!DL389),"")</f>
        <v/>
      </c>
      <c r="DO378" s="6" t="str">
        <f>IF($C378="OK",_xlfn.NUMBERVALUE(Plantilla!DM389),"")</f>
        <v/>
      </c>
      <c r="DP378" s="6" t="str">
        <f>IF($C378="OK",_xlfn.NUMBERVALUE(Plantilla!DN389),"")</f>
        <v/>
      </c>
      <c r="DQ378" s="6" t="str">
        <f>IF($C378="OK",_xlfn.NUMBERVALUE(Plantilla!DO389),"")</f>
        <v/>
      </c>
      <c r="DR378" s="6" t="str">
        <f>IF($C378="OK",_xlfn.NUMBERVALUE(Plantilla!DP389),"")</f>
        <v/>
      </c>
      <c r="DS378" t="str">
        <f>IF($C378="OK",TEXT(Plantilla!DR389,"#"),"")</f>
        <v/>
      </c>
      <c r="DT378" s="6"/>
    </row>
    <row r="379" spans="1:124" x14ac:dyDescent="0.25">
      <c r="A379" t="str">
        <f>IF(Plantilla!$I$6="¡Perfecto!, Guarda el archivo y adjúntalo a tu interfaz de Nómina Electrónica","OK","Error")</f>
        <v>OK</v>
      </c>
      <c r="B379" t="str">
        <f>IF(Plantilla!$I$6="¡Perfecto!, Guarda el archivo y adjúntalo a tu interfaz de Nómina Electrónica",MID(Plantilla!$D$2,SEARCH("V",Plantilla!$D$2),10),"")</f>
        <v>V2.0</v>
      </c>
      <c r="C379" t="str">
        <f>Plantilla!C390</f>
        <v/>
      </c>
      <c r="D379" t="str">
        <f>IF($C379="OK",Plantilla!B390,"")</f>
        <v/>
      </c>
      <c r="E379" t="str">
        <f>IF($C379="OK",
   VLOOKUP(Plantilla!$E$4,'Tablas '!$AP$4:$AT$6,5,FALSE),
"")</f>
        <v/>
      </c>
      <c r="F379" t="str">
        <f>IF($C379="OK",TEXT(Plantilla!D390,"#"),"")</f>
        <v/>
      </c>
      <c r="G379" t="str">
        <f>IF($C379="OK",
   VLOOKUP(Plantilla!E390,'Tablas '!$B$4:$C$14,2,FALSE),
"")</f>
        <v/>
      </c>
      <c r="H379" t="str">
        <f>IF($C379="OK",TEXT(Plantilla!F390,"#"),"")</f>
        <v/>
      </c>
      <c r="I379" t="str">
        <f>IF($C379="OK",TEXT(Plantilla!G390,"#"),"")</f>
        <v/>
      </c>
      <c r="J379" t="str">
        <f>IF($C379="OK",TEXT(Plantilla!H390,"#"),"")</f>
        <v/>
      </c>
      <c r="K379" t="str">
        <f>IF($C379="OK",TEXT(Plantilla!I390,"#"),"")</f>
        <v/>
      </c>
      <c r="L379" t="str">
        <f>IF($C379="OK",TEXT(Plantilla!J390,"#"),"")</f>
        <v/>
      </c>
      <c r="M379" t="str">
        <f>IF($C379="OK",TEXT(Plantilla!K390,"#"),"")</f>
        <v/>
      </c>
      <c r="N379" t="str">
        <f>IF($C379="OK",
   CONCATENATE(YEAR(Plantilla!L390),"-",TEXT(MONTH(Plantilla!L390),"00"),"-",TEXT(DAY(Plantilla!L390),"00")),
"")</f>
        <v/>
      </c>
      <c r="O379" t="str">
        <f>IF($C379="OK",_xlfn.NUMBERVALUE(Plantilla!M390),"")</f>
        <v/>
      </c>
      <c r="P379" t="str">
        <f>IF($C379="OK",
   IF(Plantilla!N390&lt;&gt;"",
      CONCATENATE(YEAR(Plantilla!N390),"-",TEXT(MONTH(Plantilla!N390),"00"),"-",TEXT(DAY(Plantilla!N390),"00")),
   ""),
"")</f>
        <v/>
      </c>
      <c r="Q379" t="str">
        <f>IF($C379="OK",
   VLOOKUP(Plantilla!O390,'Tablas '!$E$4:$F$19,2,FALSE),
"")</f>
        <v/>
      </c>
      <c r="R379" t="str">
        <f>IF($C379="OK",
   VLOOKUP(Plantilla!P390,'Tablas '!$H$4:$I$5,2,FALSE),
"")</f>
        <v/>
      </c>
      <c r="S379" t="str">
        <f>IF($C379="OK",
   VLOOKUP(Plantilla!Q390,'Tablas '!$K$4:$L$8,2,FALSE),
"")</f>
        <v/>
      </c>
      <c r="T379" t="str">
        <f>IF($C379="OK",
   VLOOKUP(Plantilla!R390,'Tablas '!$AE$4:$AF$6,2,FALSE),
"")</f>
        <v/>
      </c>
      <c r="U379" t="str">
        <f>IF($C379="OK",
   VLOOKUP(Plantilla!S390,'Tablas '!$AE$4:$AF$6,2,FALSE),
"")</f>
        <v/>
      </c>
      <c r="V379" t="str">
        <f>IF($C379="OK",TEXT(Plantilla!T390,"#"),"")</f>
        <v/>
      </c>
      <c r="W379" s="84" t="str">
        <f>IF($C379="OK",
   VLOOKUP(Plantilla!U390,'Tablas '!$AM$4:$AN$1126,2,FALSE),
"")</f>
        <v/>
      </c>
      <c r="X379" t="str">
        <f>IF($C379="OK",TEXT(Plantilla!V390,"#"),"")</f>
        <v/>
      </c>
      <c r="Y379" t="str">
        <f>IF($C379="OK",
   CONCATENATE(YEAR(Plantilla!W390),"-",TEXT(MONTH(Plantilla!W390),"00"),"-",TEXT(DAY(Plantilla!W390),"00")),
"")</f>
        <v/>
      </c>
      <c r="Z379" t="str">
        <f>IF($C379="OK",
   CONCATENATE(YEAR(Plantilla!X390),"-",TEXT(MONTH(Plantilla!X390),"00"),"-",TEXT(DAY(Plantilla!X390),"00")),
"")</f>
        <v/>
      </c>
      <c r="AA379" t="str">
        <f>IF($C379="OK",
   TEXT(VLOOKUP(Plantilla!Y390,'Tablas '!$Q$4:$R$9,2,FALSE),"#"),
"")</f>
        <v/>
      </c>
      <c r="AB379" t="str">
        <f>IF($C379="OK",
   CONCATENATE(YEAR(Plantilla!Z390),"-",TEXT(MONTH(Plantilla!Z390),"00"),"-",TEXT(DAY(Plantilla!Z390),"00")),
"")</f>
        <v/>
      </c>
      <c r="AC379" t="str">
        <f>IF($C379="OK",
   TEXT(VLOOKUP(Plantilla!AA390,'Tablas '!$T$4:$U$13,2,FALSE),"#"),
"")</f>
        <v/>
      </c>
      <c r="AD379" t="str">
        <f>IF($C379="OK",TEXT(Plantilla!AB390,"#"),"")</f>
        <v/>
      </c>
      <c r="AE379" t="str">
        <f>IF($C379="OK",
   IF(Plantilla!AC390&lt;&gt;"",
      TEXT(VLOOKUP(Plantilla!AC390,'Tablas '!$W$4:$X$7,2,FALSE),"#"),
   ""),
"")</f>
        <v/>
      </c>
      <c r="AF379" t="str">
        <f>IF($C379="OK",TEXT(Plantilla!AD390,"#"),"")</f>
        <v/>
      </c>
      <c r="AG379" s="6" t="str">
        <f>IF($C379="OK",_xlfn.NUMBERVALUE(Plantilla!AE390),"")</f>
        <v/>
      </c>
      <c r="AH379" s="4" t="str">
        <f>IF($C379="OK",_xlfn.NUMBERVALUE(Plantilla!AF390),"")</f>
        <v/>
      </c>
      <c r="AI379" s="6" t="str">
        <f>IF($C379="OK",_xlfn.NUMBERVALUE(Plantilla!AG390),"")</f>
        <v/>
      </c>
      <c r="AJ379" s="6" t="str">
        <f>IF($C379="OK",_xlfn.NUMBERVALUE(Plantilla!AH390),"")</f>
        <v/>
      </c>
      <c r="AK379" s="6" t="str">
        <f>IF($C379="OK",_xlfn.NUMBERVALUE(Plantilla!AI390),"")</f>
        <v/>
      </c>
      <c r="AL379" s="6" t="str">
        <f>IF($C379="OK",_xlfn.NUMBERVALUE(Plantilla!AJ390),"")</f>
        <v/>
      </c>
      <c r="AM379" s="4" t="str">
        <f>IF($C379="OK",_xlfn.NUMBERVALUE(Plantilla!AK390),"")</f>
        <v/>
      </c>
      <c r="AN379" s="6" t="str">
        <f>IF($C379="OK",_xlfn.NUMBERVALUE(Plantilla!AL390),"")</f>
        <v/>
      </c>
      <c r="AO379" s="4" t="str">
        <f>IF($C379="OK",_xlfn.NUMBERVALUE(Plantilla!AM390),"")</f>
        <v/>
      </c>
      <c r="AP379" s="6" t="str">
        <f>IF($C379="OK",_xlfn.NUMBERVALUE(Plantilla!AN390),"")</f>
        <v/>
      </c>
      <c r="AQ379" s="4" t="str">
        <f>IF($C379="OK",_xlfn.NUMBERVALUE(Plantilla!AO390),"")</f>
        <v/>
      </c>
      <c r="AR379" s="6" t="str">
        <f>IF($C379="OK",_xlfn.NUMBERVALUE(Plantilla!AP390),"")</f>
        <v/>
      </c>
      <c r="AS379" s="4" t="str">
        <f>IF($C379="OK",_xlfn.NUMBERVALUE(Plantilla!AQ390),"")</f>
        <v/>
      </c>
      <c r="AT379" s="6" t="str">
        <f>IF($C379="OK",_xlfn.NUMBERVALUE(Plantilla!AR390),"")</f>
        <v/>
      </c>
      <c r="AU379" s="4" t="str">
        <f>IF($C379="OK",_xlfn.NUMBERVALUE(Plantilla!AS390),"")</f>
        <v/>
      </c>
      <c r="AV379" s="6" t="str">
        <f>IF($C379="OK",_xlfn.NUMBERVALUE(Plantilla!AT390),"")</f>
        <v/>
      </c>
      <c r="AW379" s="4" t="str">
        <f>IF($C379="OK",_xlfn.NUMBERVALUE(Plantilla!AU390),"")</f>
        <v/>
      </c>
      <c r="AX379" s="6" t="str">
        <f>IF($C379="OK",_xlfn.NUMBERVALUE(Plantilla!AV390),"")</f>
        <v/>
      </c>
      <c r="AY379" s="4" t="str">
        <f>IF($C379="OK",_xlfn.NUMBERVALUE(Plantilla!AW390),"")</f>
        <v/>
      </c>
      <c r="AZ379" s="6" t="str">
        <f>IF($C379="OK",_xlfn.NUMBERVALUE(Plantilla!AX390),"")</f>
        <v/>
      </c>
      <c r="BA379" t="str">
        <f>IF($C379="OK",_xlfn.NUMBERVALUE(Plantilla!AY390),"")</f>
        <v/>
      </c>
      <c r="BB379" t="str">
        <f>IF($C379="OK",_xlfn.NUMBERVALUE(Plantilla!AZ390),"")</f>
        <v/>
      </c>
      <c r="BC379" s="4" t="str">
        <f>IF($C379="OK",_xlfn.NUMBERVALUE(Plantilla!BA390),"")</f>
        <v/>
      </c>
      <c r="BD379" s="6" t="str">
        <f>IF($C379="OK",_xlfn.NUMBERVALUE(Plantilla!BB390),"")</f>
        <v/>
      </c>
      <c r="BE379" s="4" t="str">
        <f>IF($C379="OK",_xlfn.NUMBERVALUE(Plantilla!BC390),"")</f>
        <v/>
      </c>
      <c r="BF379" s="6" t="str">
        <f>IF($C379="OK",_xlfn.NUMBERVALUE(Plantilla!BD390),"")</f>
        <v/>
      </c>
      <c r="BG379" s="4" t="str">
        <f>IF($C379="OK",_xlfn.NUMBERVALUE(Plantilla!BE390),"")</f>
        <v/>
      </c>
      <c r="BH379" s="6" t="str">
        <f>IF($C379="OK",_xlfn.NUMBERVALUE(Plantilla!BF390),"")</f>
        <v/>
      </c>
      <c r="BI379" s="110" t="str">
        <f>IF($C379="OK",_xlfn.NUMBERVALUE(Plantilla!BG390),"")</f>
        <v/>
      </c>
      <c r="BJ379" s="6" t="str">
        <f>IF($C379="OK",_xlfn.NUMBERVALUE(Plantilla!BH390),"")</f>
        <v/>
      </c>
      <c r="BK379" s="109" t="str">
        <f>IF($C379="OK",_xlfn.NUMBERVALUE(Plantilla!BI390),"")</f>
        <v/>
      </c>
      <c r="BL379" s="6" t="str">
        <f>IF($C379="OK",
   IF(Plantilla!BJ390&lt;&gt;"",
      TEXT(VLOOKUP(Plantilla!BJ390,'Tablas '!$Z$4:$AA$6,2,FALSE),"#"),
   ""),
"")</f>
        <v/>
      </c>
      <c r="BM379" s="4" t="str">
        <f>IF($C379="OK",_xlfn.NUMBERVALUE(Plantilla!BK390),"")</f>
        <v/>
      </c>
      <c r="BN379" s="4" t="str">
        <f>IF($C379="OK",_xlfn.NUMBERVALUE(Plantilla!BL390),"")</f>
        <v/>
      </c>
      <c r="BO379" s="6" t="str">
        <f>IF($C379="OK",_xlfn.NUMBERVALUE(Plantilla!BM390),"")</f>
        <v/>
      </c>
      <c r="BP379" s="4" t="str">
        <f>IF($C379="OK",_xlfn.NUMBERVALUE(Plantilla!BN390),"")</f>
        <v/>
      </c>
      <c r="BQ379" s="6" t="str">
        <f>IF($C379="OK",_xlfn.NUMBERVALUE(Plantilla!BO390),"")</f>
        <v/>
      </c>
      <c r="BR379" s="4" t="str">
        <f>IF($C379="OK",_xlfn.NUMBERVALUE(Plantilla!BP390),"")</f>
        <v/>
      </c>
      <c r="BS379" s="6" t="str">
        <f>IF($C379="OK",_xlfn.NUMBERVALUE(Plantilla!BQ390),"")</f>
        <v/>
      </c>
      <c r="BT379" s="4" t="str">
        <f>IF($C379="OK",_xlfn.NUMBERVALUE(Plantilla!BR390),"")</f>
        <v/>
      </c>
      <c r="BU379" s="6" t="str">
        <f>IF($C379="OK",_xlfn.NUMBERVALUE(Plantilla!BS390),"")</f>
        <v/>
      </c>
      <c r="BV379" s="6" t="str">
        <f>IF($C379="OK",_xlfn.NUMBERVALUE(Plantilla!BT390),"")</f>
        <v/>
      </c>
      <c r="BW379" s="6" t="str">
        <f>IF($C379="OK",_xlfn.NUMBERVALUE(Plantilla!BU390),"")</f>
        <v/>
      </c>
      <c r="BX379" s="6" t="str">
        <f>IF($C379="OK",_xlfn.NUMBERVALUE(Plantilla!BV390),"")</f>
        <v/>
      </c>
      <c r="BY379" s="6" t="str">
        <f>IF($C379="OK",_xlfn.NUMBERVALUE(Plantilla!BW390),"")</f>
        <v/>
      </c>
      <c r="BZ379" s="6" t="str">
        <f>IF($C379="OK",_xlfn.NUMBERVALUE(Plantilla!BX390),"")</f>
        <v/>
      </c>
      <c r="CA379" s="6" t="str">
        <f>IF($C379="OK",_xlfn.NUMBERVALUE(Plantilla!BY390),"")</f>
        <v/>
      </c>
      <c r="CB379" s="6" t="str">
        <f>IF($C379="OK",_xlfn.NUMBERVALUE(Plantilla!BZ390),"")</f>
        <v/>
      </c>
      <c r="CC379" s="6" t="str">
        <f>IF($C379="OK",_xlfn.NUMBERVALUE(Plantilla!CA390),"")</f>
        <v/>
      </c>
      <c r="CD379" s="6" t="str">
        <f>IF($C379="OK",_xlfn.NUMBERVALUE(Plantilla!CB390),"")</f>
        <v/>
      </c>
      <c r="CE379" s="6" t="str">
        <f>IF($C379="OK",_xlfn.NUMBERVALUE(Plantilla!CC390),"")</f>
        <v/>
      </c>
      <c r="CF379" s="4" t="str">
        <f>IF($C379="OK",_xlfn.NUMBERVALUE(Plantilla!CD390),"")</f>
        <v/>
      </c>
      <c r="CG379" s="6" t="str">
        <f>IF($C379="OK",_xlfn.NUMBERVALUE(Plantilla!CE390),"")</f>
        <v/>
      </c>
      <c r="CH379" s="6" t="str">
        <f>IF($C379="OK",_xlfn.NUMBERVALUE(Plantilla!CF390),"")</f>
        <v/>
      </c>
      <c r="CI379" s="6" t="str">
        <f>IF($C379="OK",_xlfn.NUMBERVALUE(Plantilla!CG390),"")</f>
        <v/>
      </c>
      <c r="CJ379" s="6" t="str">
        <f>IF($C379="OK",_xlfn.NUMBERVALUE(Plantilla!CH390),"")</f>
        <v/>
      </c>
      <c r="CK379" s="6" t="str">
        <f>IF($C379="OK",_xlfn.NUMBERVALUE(Plantilla!CI390),"")</f>
        <v/>
      </c>
      <c r="CL379" s="6" t="str">
        <f>IF($C379="OK",_xlfn.NUMBERVALUE(Plantilla!CJ390),"")</f>
        <v/>
      </c>
      <c r="CM379" t="str">
        <f>IF($C379="OK",TEXT(Plantilla!CK390,"#"),"")</f>
        <v/>
      </c>
      <c r="CN379" s="6" t="str">
        <f>IF($C379="OK",_xlfn.NUMBERVALUE(Plantilla!CL390),"")</f>
        <v/>
      </c>
      <c r="CO379" s="6" t="str">
        <f>IF($C379="OK",_xlfn.NUMBERVALUE(Plantilla!CM390),"")</f>
        <v/>
      </c>
      <c r="CP379" s="110" t="str">
        <f>IF($C379="OK",_xlfn.NUMBERVALUE(Plantilla!CN390),"")</f>
        <v/>
      </c>
      <c r="CQ379" s="6" t="str">
        <f>IF($C379="OK",_xlfn.NUMBERVALUE(Plantilla!CO390),"")</f>
        <v/>
      </c>
      <c r="CR379" s="109" t="str">
        <f>IF($C379="OK",_xlfn.NUMBERVALUE(Plantilla!CP390),"")</f>
        <v/>
      </c>
      <c r="CS379" s="110" t="str">
        <f>IF($C379="OK",_xlfn.NUMBERVALUE(Plantilla!CQ390),"")</f>
        <v/>
      </c>
      <c r="CT379" s="6" t="str">
        <f>IF($C379="OK",_xlfn.NUMBERVALUE(Plantilla!CR390),"")</f>
        <v/>
      </c>
      <c r="CU379" s="109" t="str">
        <f>IF($C379="OK",_xlfn.NUMBERVALUE(Plantilla!CS390),"")</f>
        <v/>
      </c>
      <c r="CV379" s="110" t="str">
        <f>IF($C379="OK",_xlfn.NUMBERVALUE(Plantilla!CT390),"")</f>
        <v/>
      </c>
      <c r="CW379" s="6" t="str">
        <f>IF($C379="OK",_xlfn.NUMBERVALUE(Plantilla!CU390),"")</f>
        <v/>
      </c>
      <c r="CX379" s="82" t="str">
        <f>IF($C379="OK",_xlfn.NUMBERVALUE(Plantilla!CV390),"")</f>
        <v/>
      </c>
      <c r="CY379" s="6" t="str">
        <f>IF($C379="OK",_xlfn.NUMBERVALUE(Plantilla!CW390),"")</f>
        <v/>
      </c>
      <c r="CZ379" s="82" t="str">
        <f>IF($C379="OK",_xlfn.NUMBERVALUE(Plantilla!CX390),"")</f>
        <v/>
      </c>
      <c r="DA379" s="6" t="str">
        <f>IF($C379="OK",_xlfn.NUMBERVALUE(Plantilla!CY390),"")</f>
        <v/>
      </c>
      <c r="DB379" s="109" t="str">
        <f>IF($C379="OK",_xlfn.NUMBERVALUE(Plantilla!CZ390),"")</f>
        <v/>
      </c>
      <c r="DC379" s="6" t="str">
        <f>IF($C379="OK",_xlfn.NUMBERVALUE(Plantilla!DA390),"")</f>
        <v/>
      </c>
      <c r="DD379" s="6" t="str">
        <f>IF($C379="OK",TEXT(Plantilla!DB390,"#"),"")</f>
        <v/>
      </c>
      <c r="DE379" s="6" t="str">
        <f>IF($C379="OK",_xlfn.NUMBERVALUE(Plantilla!DC390),"")</f>
        <v/>
      </c>
      <c r="DF379" s="4" t="str">
        <f>IF($C379="OK",_xlfn.NUMBERVALUE(Plantilla!DD390),"")</f>
        <v/>
      </c>
      <c r="DG379" s="6" t="str">
        <f>IF($C379="OK",_xlfn.NUMBERVALUE(Plantilla!DE390),"")</f>
        <v/>
      </c>
      <c r="DH379" s="6" t="str">
        <f>IF($C379="OK",_xlfn.NUMBERVALUE(Plantilla!DF390),"")</f>
        <v/>
      </c>
      <c r="DI379" s="6" t="str">
        <f>IF($C379="OK",_xlfn.NUMBERVALUE(Plantilla!DG390),"")</f>
        <v/>
      </c>
      <c r="DJ379" s="6" t="str">
        <f>IF($C379="OK",_xlfn.NUMBERVALUE(Plantilla!DH390),"")</f>
        <v/>
      </c>
      <c r="DK379" s="6" t="str">
        <f>IF($C379="OK",_xlfn.NUMBERVALUE(Plantilla!DI390),"")</f>
        <v/>
      </c>
      <c r="DL379" s="6" t="str">
        <f>IF($C379="OK",_xlfn.NUMBERVALUE(Plantilla!DJ390),"")</f>
        <v/>
      </c>
      <c r="DM379" s="6" t="str">
        <f>IF($C379="OK",_xlfn.NUMBERVALUE(Plantilla!DK390),"")</f>
        <v/>
      </c>
      <c r="DN379" s="6" t="str">
        <f>IF($C379="OK",_xlfn.NUMBERVALUE(Plantilla!DL390),"")</f>
        <v/>
      </c>
      <c r="DO379" s="6" t="str">
        <f>IF($C379="OK",_xlfn.NUMBERVALUE(Plantilla!DM390),"")</f>
        <v/>
      </c>
      <c r="DP379" s="6" t="str">
        <f>IF($C379="OK",_xlfn.NUMBERVALUE(Plantilla!DN390),"")</f>
        <v/>
      </c>
      <c r="DQ379" s="6" t="str">
        <f>IF($C379="OK",_xlfn.NUMBERVALUE(Plantilla!DO390),"")</f>
        <v/>
      </c>
      <c r="DR379" s="6" t="str">
        <f>IF($C379="OK",_xlfn.NUMBERVALUE(Plantilla!DP390),"")</f>
        <v/>
      </c>
      <c r="DS379" t="str">
        <f>IF($C379="OK",TEXT(Plantilla!DR390,"#"),"")</f>
        <v/>
      </c>
      <c r="DT379" s="6"/>
    </row>
    <row r="380" spans="1:124" x14ac:dyDescent="0.25">
      <c r="A380" t="str">
        <f>IF(Plantilla!$I$6="¡Perfecto!, Guarda el archivo y adjúntalo a tu interfaz de Nómina Electrónica","OK","Error")</f>
        <v>OK</v>
      </c>
      <c r="B380" t="str">
        <f>IF(Plantilla!$I$6="¡Perfecto!, Guarda el archivo y adjúntalo a tu interfaz de Nómina Electrónica",MID(Plantilla!$D$2,SEARCH("V",Plantilla!$D$2),10),"")</f>
        <v>V2.0</v>
      </c>
      <c r="C380" t="str">
        <f>Plantilla!C391</f>
        <v/>
      </c>
      <c r="D380" t="str">
        <f>IF($C380="OK",Plantilla!B391,"")</f>
        <v/>
      </c>
      <c r="E380" t="str">
        <f>IF($C380="OK",
   VLOOKUP(Plantilla!$E$4,'Tablas '!$AP$4:$AT$6,5,FALSE),
"")</f>
        <v/>
      </c>
      <c r="F380" t="str">
        <f>IF($C380="OK",TEXT(Plantilla!D391,"#"),"")</f>
        <v/>
      </c>
      <c r="G380" t="str">
        <f>IF($C380="OK",
   VLOOKUP(Plantilla!E391,'Tablas '!$B$4:$C$14,2,FALSE),
"")</f>
        <v/>
      </c>
      <c r="H380" t="str">
        <f>IF($C380="OK",TEXT(Plantilla!F391,"#"),"")</f>
        <v/>
      </c>
      <c r="I380" t="str">
        <f>IF($C380="OK",TEXT(Plantilla!G391,"#"),"")</f>
        <v/>
      </c>
      <c r="J380" t="str">
        <f>IF($C380="OK",TEXT(Plantilla!H391,"#"),"")</f>
        <v/>
      </c>
      <c r="K380" t="str">
        <f>IF($C380="OK",TEXT(Plantilla!I391,"#"),"")</f>
        <v/>
      </c>
      <c r="L380" t="str">
        <f>IF($C380="OK",TEXT(Plantilla!J391,"#"),"")</f>
        <v/>
      </c>
      <c r="M380" t="str">
        <f>IF($C380="OK",TEXT(Plantilla!K391,"#"),"")</f>
        <v/>
      </c>
      <c r="N380" t="str">
        <f>IF($C380="OK",
   CONCATENATE(YEAR(Plantilla!L391),"-",TEXT(MONTH(Plantilla!L391),"00"),"-",TEXT(DAY(Plantilla!L391),"00")),
"")</f>
        <v/>
      </c>
      <c r="O380" t="str">
        <f>IF($C380="OK",_xlfn.NUMBERVALUE(Plantilla!M391),"")</f>
        <v/>
      </c>
      <c r="P380" t="str">
        <f>IF($C380="OK",
   IF(Plantilla!N391&lt;&gt;"",
      CONCATENATE(YEAR(Plantilla!N391),"-",TEXT(MONTH(Plantilla!N391),"00"),"-",TEXT(DAY(Plantilla!N391),"00")),
   ""),
"")</f>
        <v/>
      </c>
      <c r="Q380" t="str">
        <f>IF($C380="OK",
   VLOOKUP(Plantilla!O391,'Tablas '!$E$4:$F$19,2,FALSE),
"")</f>
        <v/>
      </c>
      <c r="R380" t="str">
        <f>IF($C380="OK",
   VLOOKUP(Plantilla!P391,'Tablas '!$H$4:$I$5,2,FALSE),
"")</f>
        <v/>
      </c>
      <c r="S380" t="str">
        <f>IF($C380="OK",
   VLOOKUP(Plantilla!Q391,'Tablas '!$K$4:$L$8,2,FALSE),
"")</f>
        <v/>
      </c>
      <c r="T380" t="str">
        <f>IF($C380="OK",
   VLOOKUP(Plantilla!R391,'Tablas '!$AE$4:$AF$6,2,FALSE),
"")</f>
        <v/>
      </c>
      <c r="U380" t="str">
        <f>IF($C380="OK",
   VLOOKUP(Plantilla!S391,'Tablas '!$AE$4:$AF$6,2,FALSE),
"")</f>
        <v/>
      </c>
      <c r="V380" t="str">
        <f>IF($C380="OK",TEXT(Plantilla!T391,"#"),"")</f>
        <v/>
      </c>
      <c r="W380" s="84" t="str">
        <f>IF($C380="OK",
   VLOOKUP(Plantilla!U391,'Tablas '!$AM$4:$AN$1126,2,FALSE),
"")</f>
        <v/>
      </c>
      <c r="X380" t="str">
        <f>IF($C380="OK",TEXT(Plantilla!V391,"#"),"")</f>
        <v/>
      </c>
      <c r="Y380" t="str">
        <f>IF($C380="OK",
   CONCATENATE(YEAR(Plantilla!W391),"-",TEXT(MONTH(Plantilla!W391),"00"),"-",TEXT(DAY(Plantilla!W391),"00")),
"")</f>
        <v/>
      </c>
      <c r="Z380" t="str">
        <f>IF($C380="OK",
   CONCATENATE(YEAR(Plantilla!X391),"-",TEXT(MONTH(Plantilla!X391),"00"),"-",TEXT(DAY(Plantilla!X391),"00")),
"")</f>
        <v/>
      </c>
      <c r="AA380" t="str">
        <f>IF($C380="OK",
   TEXT(VLOOKUP(Plantilla!Y391,'Tablas '!$Q$4:$R$9,2,FALSE),"#"),
"")</f>
        <v/>
      </c>
      <c r="AB380" t="str">
        <f>IF($C380="OK",
   CONCATENATE(YEAR(Plantilla!Z391),"-",TEXT(MONTH(Plantilla!Z391),"00"),"-",TEXT(DAY(Plantilla!Z391),"00")),
"")</f>
        <v/>
      </c>
      <c r="AC380" t="str">
        <f>IF($C380="OK",
   TEXT(VLOOKUP(Plantilla!AA391,'Tablas '!$T$4:$U$13,2,FALSE),"#"),
"")</f>
        <v/>
      </c>
      <c r="AD380" t="str">
        <f>IF($C380="OK",TEXT(Plantilla!AB391,"#"),"")</f>
        <v/>
      </c>
      <c r="AE380" t="str">
        <f>IF($C380="OK",
   IF(Plantilla!AC391&lt;&gt;"",
      TEXT(VLOOKUP(Plantilla!AC391,'Tablas '!$W$4:$X$7,2,FALSE),"#"),
   ""),
"")</f>
        <v/>
      </c>
      <c r="AF380" t="str">
        <f>IF($C380="OK",TEXT(Plantilla!AD391,"#"),"")</f>
        <v/>
      </c>
      <c r="AG380" s="6" t="str">
        <f>IF($C380="OK",_xlfn.NUMBERVALUE(Plantilla!AE391),"")</f>
        <v/>
      </c>
      <c r="AH380" s="4" t="str">
        <f>IF($C380="OK",_xlfn.NUMBERVALUE(Plantilla!AF391),"")</f>
        <v/>
      </c>
      <c r="AI380" s="6" t="str">
        <f>IF($C380="OK",_xlfn.NUMBERVALUE(Plantilla!AG391),"")</f>
        <v/>
      </c>
      <c r="AJ380" s="6" t="str">
        <f>IF($C380="OK",_xlfn.NUMBERVALUE(Plantilla!AH391),"")</f>
        <v/>
      </c>
      <c r="AK380" s="6" t="str">
        <f>IF($C380="OK",_xlfn.NUMBERVALUE(Plantilla!AI391),"")</f>
        <v/>
      </c>
      <c r="AL380" s="6" t="str">
        <f>IF($C380="OK",_xlfn.NUMBERVALUE(Plantilla!AJ391),"")</f>
        <v/>
      </c>
      <c r="AM380" s="4" t="str">
        <f>IF($C380="OK",_xlfn.NUMBERVALUE(Plantilla!AK391),"")</f>
        <v/>
      </c>
      <c r="AN380" s="6" t="str">
        <f>IF($C380="OK",_xlfn.NUMBERVALUE(Plantilla!AL391),"")</f>
        <v/>
      </c>
      <c r="AO380" s="4" t="str">
        <f>IF($C380="OK",_xlfn.NUMBERVALUE(Plantilla!AM391),"")</f>
        <v/>
      </c>
      <c r="AP380" s="6" t="str">
        <f>IF($C380="OK",_xlfn.NUMBERVALUE(Plantilla!AN391),"")</f>
        <v/>
      </c>
      <c r="AQ380" s="4" t="str">
        <f>IF($C380="OK",_xlfn.NUMBERVALUE(Plantilla!AO391),"")</f>
        <v/>
      </c>
      <c r="AR380" s="6" t="str">
        <f>IF($C380="OK",_xlfn.NUMBERVALUE(Plantilla!AP391),"")</f>
        <v/>
      </c>
      <c r="AS380" s="4" t="str">
        <f>IF($C380="OK",_xlfn.NUMBERVALUE(Plantilla!AQ391),"")</f>
        <v/>
      </c>
      <c r="AT380" s="6" t="str">
        <f>IF($C380="OK",_xlfn.NUMBERVALUE(Plantilla!AR391),"")</f>
        <v/>
      </c>
      <c r="AU380" s="4" t="str">
        <f>IF($C380="OK",_xlfn.NUMBERVALUE(Plantilla!AS391),"")</f>
        <v/>
      </c>
      <c r="AV380" s="6" t="str">
        <f>IF($C380="OK",_xlfn.NUMBERVALUE(Plantilla!AT391),"")</f>
        <v/>
      </c>
      <c r="AW380" s="4" t="str">
        <f>IF($C380="OK",_xlfn.NUMBERVALUE(Plantilla!AU391),"")</f>
        <v/>
      </c>
      <c r="AX380" s="6" t="str">
        <f>IF($C380="OK",_xlfn.NUMBERVALUE(Plantilla!AV391),"")</f>
        <v/>
      </c>
      <c r="AY380" s="4" t="str">
        <f>IF($C380="OK",_xlfn.NUMBERVALUE(Plantilla!AW391),"")</f>
        <v/>
      </c>
      <c r="AZ380" s="6" t="str">
        <f>IF($C380="OK",_xlfn.NUMBERVALUE(Plantilla!AX391),"")</f>
        <v/>
      </c>
      <c r="BA380" t="str">
        <f>IF($C380="OK",_xlfn.NUMBERVALUE(Plantilla!AY391),"")</f>
        <v/>
      </c>
      <c r="BB380" t="str">
        <f>IF($C380="OK",_xlfn.NUMBERVALUE(Plantilla!AZ391),"")</f>
        <v/>
      </c>
      <c r="BC380" s="4" t="str">
        <f>IF($C380="OK",_xlfn.NUMBERVALUE(Plantilla!BA391),"")</f>
        <v/>
      </c>
      <c r="BD380" s="6" t="str">
        <f>IF($C380="OK",_xlfn.NUMBERVALUE(Plantilla!BB391),"")</f>
        <v/>
      </c>
      <c r="BE380" s="4" t="str">
        <f>IF($C380="OK",_xlfn.NUMBERVALUE(Plantilla!BC391),"")</f>
        <v/>
      </c>
      <c r="BF380" s="6" t="str">
        <f>IF($C380="OK",_xlfn.NUMBERVALUE(Plantilla!BD391),"")</f>
        <v/>
      </c>
      <c r="BG380" s="4" t="str">
        <f>IF($C380="OK",_xlfn.NUMBERVALUE(Plantilla!BE391),"")</f>
        <v/>
      </c>
      <c r="BH380" s="6" t="str">
        <f>IF($C380="OK",_xlfn.NUMBERVALUE(Plantilla!BF391),"")</f>
        <v/>
      </c>
      <c r="BI380" s="110" t="str">
        <f>IF($C380="OK",_xlfn.NUMBERVALUE(Plantilla!BG391),"")</f>
        <v/>
      </c>
      <c r="BJ380" s="6" t="str">
        <f>IF($C380="OK",_xlfn.NUMBERVALUE(Plantilla!BH391),"")</f>
        <v/>
      </c>
      <c r="BK380" s="109" t="str">
        <f>IF($C380="OK",_xlfn.NUMBERVALUE(Plantilla!BI391),"")</f>
        <v/>
      </c>
      <c r="BL380" s="6" t="str">
        <f>IF($C380="OK",
   IF(Plantilla!BJ391&lt;&gt;"",
      TEXT(VLOOKUP(Plantilla!BJ391,'Tablas '!$Z$4:$AA$6,2,FALSE),"#"),
   ""),
"")</f>
        <v/>
      </c>
      <c r="BM380" s="4" t="str">
        <f>IF($C380="OK",_xlfn.NUMBERVALUE(Plantilla!BK391),"")</f>
        <v/>
      </c>
      <c r="BN380" s="4" t="str">
        <f>IF($C380="OK",_xlfn.NUMBERVALUE(Plantilla!BL391),"")</f>
        <v/>
      </c>
      <c r="BO380" s="6" t="str">
        <f>IF($C380="OK",_xlfn.NUMBERVALUE(Plantilla!BM391),"")</f>
        <v/>
      </c>
      <c r="BP380" s="4" t="str">
        <f>IF($C380="OK",_xlfn.NUMBERVALUE(Plantilla!BN391),"")</f>
        <v/>
      </c>
      <c r="BQ380" s="6" t="str">
        <f>IF($C380="OK",_xlfn.NUMBERVALUE(Plantilla!BO391),"")</f>
        <v/>
      </c>
      <c r="BR380" s="4" t="str">
        <f>IF($C380="OK",_xlfn.NUMBERVALUE(Plantilla!BP391),"")</f>
        <v/>
      </c>
      <c r="BS380" s="6" t="str">
        <f>IF($C380="OK",_xlfn.NUMBERVALUE(Plantilla!BQ391),"")</f>
        <v/>
      </c>
      <c r="BT380" s="4" t="str">
        <f>IF($C380="OK",_xlfn.NUMBERVALUE(Plantilla!BR391),"")</f>
        <v/>
      </c>
      <c r="BU380" s="6" t="str">
        <f>IF($C380="OK",_xlfn.NUMBERVALUE(Plantilla!BS391),"")</f>
        <v/>
      </c>
      <c r="BV380" s="6" t="str">
        <f>IF($C380="OK",_xlfn.NUMBERVALUE(Plantilla!BT391),"")</f>
        <v/>
      </c>
      <c r="BW380" s="6" t="str">
        <f>IF($C380="OK",_xlfn.NUMBERVALUE(Plantilla!BU391),"")</f>
        <v/>
      </c>
      <c r="BX380" s="6" t="str">
        <f>IF($C380="OK",_xlfn.NUMBERVALUE(Plantilla!BV391),"")</f>
        <v/>
      </c>
      <c r="BY380" s="6" t="str">
        <f>IF($C380="OK",_xlfn.NUMBERVALUE(Plantilla!BW391),"")</f>
        <v/>
      </c>
      <c r="BZ380" s="6" t="str">
        <f>IF($C380="OK",_xlfn.NUMBERVALUE(Plantilla!BX391),"")</f>
        <v/>
      </c>
      <c r="CA380" s="6" t="str">
        <f>IF($C380="OK",_xlfn.NUMBERVALUE(Plantilla!BY391),"")</f>
        <v/>
      </c>
      <c r="CB380" s="6" t="str">
        <f>IF($C380="OK",_xlfn.NUMBERVALUE(Plantilla!BZ391),"")</f>
        <v/>
      </c>
      <c r="CC380" s="6" t="str">
        <f>IF($C380="OK",_xlfn.NUMBERVALUE(Plantilla!CA391),"")</f>
        <v/>
      </c>
      <c r="CD380" s="6" t="str">
        <f>IF($C380="OK",_xlfn.NUMBERVALUE(Plantilla!CB391),"")</f>
        <v/>
      </c>
      <c r="CE380" s="6" t="str">
        <f>IF($C380="OK",_xlfn.NUMBERVALUE(Plantilla!CC391),"")</f>
        <v/>
      </c>
      <c r="CF380" s="4" t="str">
        <f>IF($C380="OK",_xlfn.NUMBERVALUE(Plantilla!CD391),"")</f>
        <v/>
      </c>
      <c r="CG380" s="6" t="str">
        <f>IF($C380="OK",_xlfn.NUMBERVALUE(Plantilla!CE391),"")</f>
        <v/>
      </c>
      <c r="CH380" s="6" t="str">
        <f>IF($C380="OK",_xlfn.NUMBERVALUE(Plantilla!CF391),"")</f>
        <v/>
      </c>
      <c r="CI380" s="6" t="str">
        <f>IF($C380="OK",_xlfn.NUMBERVALUE(Plantilla!CG391),"")</f>
        <v/>
      </c>
      <c r="CJ380" s="6" t="str">
        <f>IF($C380="OK",_xlfn.NUMBERVALUE(Plantilla!CH391),"")</f>
        <v/>
      </c>
      <c r="CK380" s="6" t="str">
        <f>IF($C380="OK",_xlfn.NUMBERVALUE(Plantilla!CI391),"")</f>
        <v/>
      </c>
      <c r="CL380" s="6" t="str">
        <f>IF($C380="OK",_xlfn.NUMBERVALUE(Plantilla!CJ391),"")</f>
        <v/>
      </c>
      <c r="CM380" t="str">
        <f>IF($C380="OK",TEXT(Plantilla!CK391,"#"),"")</f>
        <v/>
      </c>
      <c r="CN380" s="6" t="str">
        <f>IF($C380="OK",_xlfn.NUMBERVALUE(Plantilla!CL391),"")</f>
        <v/>
      </c>
      <c r="CO380" s="6" t="str">
        <f>IF($C380="OK",_xlfn.NUMBERVALUE(Plantilla!CM391),"")</f>
        <v/>
      </c>
      <c r="CP380" s="110" t="str">
        <f>IF($C380="OK",_xlfn.NUMBERVALUE(Plantilla!CN391),"")</f>
        <v/>
      </c>
      <c r="CQ380" s="6" t="str">
        <f>IF($C380="OK",_xlfn.NUMBERVALUE(Plantilla!CO391),"")</f>
        <v/>
      </c>
      <c r="CR380" s="109" t="str">
        <f>IF($C380="OK",_xlfn.NUMBERVALUE(Plantilla!CP391),"")</f>
        <v/>
      </c>
      <c r="CS380" s="110" t="str">
        <f>IF($C380="OK",_xlfn.NUMBERVALUE(Plantilla!CQ391),"")</f>
        <v/>
      </c>
      <c r="CT380" s="6" t="str">
        <f>IF($C380="OK",_xlfn.NUMBERVALUE(Plantilla!CR391),"")</f>
        <v/>
      </c>
      <c r="CU380" s="109" t="str">
        <f>IF($C380="OK",_xlfn.NUMBERVALUE(Plantilla!CS391),"")</f>
        <v/>
      </c>
      <c r="CV380" s="110" t="str">
        <f>IF($C380="OK",_xlfn.NUMBERVALUE(Plantilla!CT391),"")</f>
        <v/>
      </c>
      <c r="CW380" s="6" t="str">
        <f>IF($C380="OK",_xlfn.NUMBERVALUE(Plantilla!CU391),"")</f>
        <v/>
      </c>
      <c r="CX380" s="82" t="str">
        <f>IF($C380="OK",_xlfn.NUMBERVALUE(Plantilla!CV391),"")</f>
        <v/>
      </c>
      <c r="CY380" s="6" t="str">
        <f>IF($C380="OK",_xlfn.NUMBERVALUE(Plantilla!CW391),"")</f>
        <v/>
      </c>
      <c r="CZ380" s="82" t="str">
        <f>IF($C380="OK",_xlfn.NUMBERVALUE(Plantilla!CX391),"")</f>
        <v/>
      </c>
      <c r="DA380" s="6" t="str">
        <f>IF($C380="OK",_xlfn.NUMBERVALUE(Plantilla!CY391),"")</f>
        <v/>
      </c>
      <c r="DB380" s="109" t="str">
        <f>IF($C380="OK",_xlfn.NUMBERVALUE(Plantilla!CZ391),"")</f>
        <v/>
      </c>
      <c r="DC380" s="6" t="str">
        <f>IF($C380="OK",_xlfn.NUMBERVALUE(Plantilla!DA391),"")</f>
        <v/>
      </c>
      <c r="DD380" s="6" t="str">
        <f>IF($C380="OK",TEXT(Plantilla!DB391,"#"),"")</f>
        <v/>
      </c>
      <c r="DE380" s="6" t="str">
        <f>IF($C380="OK",_xlfn.NUMBERVALUE(Plantilla!DC391),"")</f>
        <v/>
      </c>
      <c r="DF380" s="4" t="str">
        <f>IF($C380="OK",_xlfn.NUMBERVALUE(Plantilla!DD391),"")</f>
        <v/>
      </c>
      <c r="DG380" s="6" t="str">
        <f>IF($C380="OK",_xlfn.NUMBERVALUE(Plantilla!DE391),"")</f>
        <v/>
      </c>
      <c r="DH380" s="6" t="str">
        <f>IF($C380="OK",_xlfn.NUMBERVALUE(Plantilla!DF391),"")</f>
        <v/>
      </c>
      <c r="DI380" s="6" t="str">
        <f>IF($C380="OK",_xlfn.NUMBERVALUE(Plantilla!DG391),"")</f>
        <v/>
      </c>
      <c r="DJ380" s="6" t="str">
        <f>IF($C380="OK",_xlfn.NUMBERVALUE(Plantilla!DH391),"")</f>
        <v/>
      </c>
      <c r="DK380" s="6" t="str">
        <f>IF($C380="OK",_xlfn.NUMBERVALUE(Plantilla!DI391),"")</f>
        <v/>
      </c>
      <c r="DL380" s="6" t="str">
        <f>IF($C380="OK",_xlfn.NUMBERVALUE(Plantilla!DJ391),"")</f>
        <v/>
      </c>
      <c r="DM380" s="6" t="str">
        <f>IF($C380="OK",_xlfn.NUMBERVALUE(Plantilla!DK391),"")</f>
        <v/>
      </c>
      <c r="DN380" s="6" t="str">
        <f>IF($C380="OK",_xlfn.NUMBERVALUE(Plantilla!DL391),"")</f>
        <v/>
      </c>
      <c r="DO380" s="6" t="str">
        <f>IF($C380="OK",_xlfn.NUMBERVALUE(Plantilla!DM391),"")</f>
        <v/>
      </c>
      <c r="DP380" s="6" t="str">
        <f>IF($C380="OK",_xlfn.NUMBERVALUE(Plantilla!DN391),"")</f>
        <v/>
      </c>
      <c r="DQ380" s="6" t="str">
        <f>IF($C380="OK",_xlfn.NUMBERVALUE(Plantilla!DO391),"")</f>
        <v/>
      </c>
      <c r="DR380" s="6" t="str">
        <f>IF($C380="OK",_xlfn.NUMBERVALUE(Plantilla!DP391),"")</f>
        <v/>
      </c>
      <c r="DS380" t="str">
        <f>IF($C380="OK",TEXT(Plantilla!DR391,"#"),"")</f>
        <v/>
      </c>
      <c r="DT380" s="6"/>
    </row>
    <row r="381" spans="1:124" x14ac:dyDescent="0.25">
      <c r="A381" t="str">
        <f>IF(Plantilla!$I$6="¡Perfecto!, Guarda el archivo y adjúntalo a tu interfaz de Nómina Electrónica","OK","Error")</f>
        <v>OK</v>
      </c>
      <c r="B381" t="str">
        <f>IF(Plantilla!$I$6="¡Perfecto!, Guarda el archivo y adjúntalo a tu interfaz de Nómina Electrónica",MID(Plantilla!$D$2,SEARCH("V",Plantilla!$D$2),10),"")</f>
        <v>V2.0</v>
      </c>
      <c r="C381" t="str">
        <f>Plantilla!C392</f>
        <v/>
      </c>
      <c r="D381" t="str">
        <f>IF($C381="OK",Plantilla!B392,"")</f>
        <v/>
      </c>
      <c r="E381" t="str">
        <f>IF($C381="OK",
   VLOOKUP(Plantilla!$E$4,'Tablas '!$AP$4:$AT$6,5,FALSE),
"")</f>
        <v/>
      </c>
      <c r="F381" t="str">
        <f>IF($C381="OK",TEXT(Plantilla!D392,"#"),"")</f>
        <v/>
      </c>
      <c r="G381" t="str">
        <f>IF($C381="OK",
   VLOOKUP(Plantilla!E392,'Tablas '!$B$4:$C$14,2,FALSE),
"")</f>
        <v/>
      </c>
      <c r="H381" t="str">
        <f>IF($C381="OK",TEXT(Plantilla!F392,"#"),"")</f>
        <v/>
      </c>
      <c r="I381" t="str">
        <f>IF($C381="OK",TEXT(Plantilla!G392,"#"),"")</f>
        <v/>
      </c>
      <c r="J381" t="str">
        <f>IF($C381="OK",TEXT(Plantilla!H392,"#"),"")</f>
        <v/>
      </c>
      <c r="K381" t="str">
        <f>IF($C381="OK",TEXT(Plantilla!I392,"#"),"")</f>
        <v/>
      </c>
      <c r="L381" t="str">
        <f>IF($C381="OK",TEXT(Plantilla!J392,"#"),"")</f>
        <v/>
      </c>
      <c r="M381" t="str">
        <f>IF($C381="OK",TEXT(Plantilla!K392,"#"),"")</f>
        <v/>
      </c>
      <c r="N381" t="str">
        <f>IF($C381="OK",
   CONCATENATE(YEAR(Plantilla!L392),"-",TEXT(MONTH(Plantilla!L392),"00"),"-",TEXT(DAY(Plantilla!L392),"00")),
"")</f>
        <v/>
      </c>
      <c r="O381" t="str">
        <f>IF($C381="OK",_xlfn.NUMBERVALUE(Plantilla!M392),"")</f>
        <v/>
      </c>
      <c r="P381" t="str">
        <f>IF($C381="OK",
   IF(Plantilla!N392&lt;&gt;"",
      CONCATENATE(YEAR(Plantilla!N392),"-",TEXT(MONTH(Plantilla!N392),"00"),"-",TEXT(DAY(Plantilla!N392),"00")),
   ""),
"")</f>
        <v/>
      </c>
      <c r="Q381" t="str">
        <f>IF($C381="OK",
   VLOOKUP(Plantilla!O392,'Tablas '!$E$4:$F$19,2,FALSE),
"")</f>
        <v/>
      </c>
      <c r="R381" t="str">
        <f>IF($C381="OK",
   VLOOKUP(Plantilla!P392,'Tablas '!$H$4:$I$5,2,FALSE),
"")</f>
        <v/>
      </c>
      <c r="S381" t="str">
        <f>IF($C381="OK",
   VLOOKUP(Plantilla!Q392,'Tablas '!$K$4:$L$8,2,FALSE),
"")</f>
        <v/>
      </c>
      <c r="T381" t="str">
        <f>IF($C381="OK",
   VLOOKUP(Plantilla!R392,'Tablas '!$AE$4:$AF$6,2,FALSE),
"")</f>
        <v/>
      </c>
      <c r="U381" t="str">
        <f>IF($C381="OK",
   VLOOKUP(Plantilla!S392,'Tablas '!$AE$4:$AF$6,2,FALSE),
"")</f>
        <v/>
      </c>
      <c r="V381" t="str">
        <f>IF($C381="OK",TEXT(Plantilla!T392,"#"),"")</f>
        <v/>
      </c>
      <c r="W381" s="84" t="str">
        <f>IF($C381="OK",
   VLOOKUP(Plantilla!U392,'Tablas '!$AM$4:$AN$1126,2,FALSE),
"")</f>
        <v/>
      </c>
      <c r="X381" t="str">
        <f>IF($C381="OK",TEXT(Plantilla!V392,"#"),"")</f>
        <v/>
      </c>
      <c r="Y381" t="str">
        <f>IF($C381="OK",
   CONCATENATE(YEAR(Plantilla!W392),"-",TEXT(MONTH(Plantilla!W392),"00"),"-",TEXT(DAY(Plantilla!W392),"00")),
"")</f>
        <v/>
      </c>
      <c r="Z381" t="str">
        <f>IF($C381="OK",
   CONCATENATE(YEAR(Plantilla!X392),"-",TEXT(MONTH(Plantilla!X392),"00"),"-",TEXT(DAY(Plantilla!X392),"00")),
"")</f>
        <v/>
      </c>
      <c r="AA381" t="str">
        <f>IF($C381="OK",
   TEXT(VLOOKUP(Plantilla!Y392,'Tablas '!$Q$4:$R$9,2,FALSE),"#"),
"")</f>
        <v/>
      </c>
      <c r="AB381" t="str">
        <f>IF($C381="OK",
   CONCATENATE(YEAR(Plantilla!Z392),"-",TEXT(MONTH(Plantilla!Z392),"00"),"-",TEXT(DAY(Plantilla!Z392),"00")),
"")</f>
        <v/>
      </c>
      <c r="AC381" t="str">
        <f>IF($C381="OK",
   TEXT(VLOOKUP(Plantilla!AA392,'Tablas '!$T$4:$U$13,2,FALSE),"#"),
"")</f>
        <v/>
      </c>
      <c r="AD381" t="str">
        <f>IF($C381="OK",TEXT(Plantilla!AB392,"#"),"")</f>
        <v/>
      </c>
      <c r="AE381" t="str">
        <f>IF($C381="OK",
   IF(Plantilla!AC392&lt;&gt;"",
      TEXT(VLOOKUP(Plantilla!AC392,'Tablas '!$W$4:$X$7,2,FALSE),"#"),
   ""),
"")</f>
        <v/>
      </c>
      <c r="AF381" t="str">
        <f>IF($C381="OK",TEXT(Plantilla!AD392,"#"),"")</f>
        <v/>
      </c>
      <c r="AG381" s="6" t="str">
        <f>IF($C381="OK",_xlfn.NUMBERVALUE(Plantilla!AE392),"")</f>
        <v/>
      </c>
      <c r="AH381" s="4" t="str">
        <f>IF($C381="OK",_xlfn.NUMBERVALUE(Plantilla!AF392),"")</f>
        <v/>
      </c>
      <c r="AI381" s="6" t="str">
        <f>IF($C381="OK",_xlfn.NUMBERVALUE(Plantilla!AG392),"")</f>
        <v/>
      </c>
      <c r="AJ381" s="6" t="str">
        <f>IF($C381="OK",_xlfn.NUMBERVALUE(Plantilla!AH392),"")</f>
        <v/>
      </c>
      <c r="AK381" s="6" t="str">
        <f>IF($C381="OK",_xlfn.NUMBERVALUE(Plantilla!AI392),"")</f>
        <v/>
      </c>
      <c r="AL381" s="6" t="str">
        <f>IF($C381="OK",_xlfn.NUMBERVALUE(Plantilla!AJ392),"")</f>
        <v/>
      </c>
      <c r="AM381" s="4" t="str">
        <f>IF($C381="OK",_xlfn.NUMBERVALUE(Plantilla!AK392),"")</f>
        <v/>
      </c>
      <c r="AN381" s="6" t="str">
        <f>IF($C381="OK",_xlfn.NUMBERVALUE(Plantilla!AL392),"")</f>
        <v/>
      </c>
      <c r="AO381" s="4" t="str">
        <f>IF($C381="OK",_xlfn.NUMBERVALUE(Plantilla!AM392),"")</f>
        <v/>
      </c>
      <c r="AP381" s="6" t="str">
        <f>IF($C381="OK",_xlfn.NUMBERVALUE(Plantilla!AN392),"")</f>
        <v/>
      </c>
      <c r="AQ381" s="4" t="str">
        <f>IF($C381="OK",_xlfn.NUMBERVALUE(Plantilla!AO392),"")</f>
        <v/>
      </c>
      <c r="AR381" s="6" t="str">
        <f>IF($C381="OK",_xlfn.NUMBERVALUE(Plantilla!AP392),"")</f>
        <v/>
      </c>
      <c r="AS381" s="4" t="str">
        <f>IF($C381="OK",_xlfn.NUMBERVALUE(Plantilla!AQ392),"")</f>
        <v/>
      </c>
      <c r="AT381" s="6" t="str">
        <f>IF($C381="OK",_xlfn.NUMBERVALUE(Plantilla!AR392),"")</f>
        <v/>
      </c>
      <c r="AU381" s="4" t="str">
        <f>IF($C381="OK",_xlfn.NUMBERVALUE(Plantilla!AS392),"")</f>
        <v/>
      </c>
      <c r="AV381" s="6" t="str">
        <f>IF($C381="OK",_xlfn.NUMBERVALUE(Plantilla!AT392),"")</f>
        <v/>
      </c>
      <c r="AW381" s="4" t="str">
        <f>IF($C381="OK",_xlfn.NUMBERVALUE(Plantilla!AU392),"")</f>
        <v/>
      </c>
      <c r="AX381" s="6" t="str">
        <f>IF($C381="OK",_xlfn.NUMBERVALUE(Plantilla!AV392),"")</f>
        <v/>
      </c>
      <c r="AY381" s="4" t="str">
        <f>IF($C381="OK",_xlfn.NUMBERVALUE(Plantilla!AW392),"")</f>
        <v/>
      </c>
      <c r="AZ381" s="6" t="str">
        <f>IF($C381="OK",_xlfn.NUMBERVALUE(Plantilla!AX392),"")</f>
        <v/>
      </c>
      <c r="BA381" t="str">
        <f>IF($C381="OK",_xlfn.NUMBERVALUE(Plantilla!AY392),"")</f>
        <v/>
      </c>
      <c r="BB381" t="str">
        <f>IF($C381="OK",_xlfn.NUMBERVALUE(Plantilla!AZ392),"")</f>
        <v/>
      </c>
      <c r="BC381" s="4" t="str">
        <f>IF($C381="OK",_xlfn.NUMBERVALUE(Plantilla!BA392),"")</f>
        <v/>
      </c>
      <c r="BD381" s="6" t="str">
        <f>IF($C381="OK",_xlfn.NUMBERVALUE(Plantilla!BB392),"")</f>
        <v/>
      </c>
      <c r="BE381" s="4" t="str">
        <f>IF($C381="OK",_xlfn.NUMBERVALUE(Plantilla!BC392),"")</f>
        <v/>
      </c>
      <c r="BF381" s="6" t="str">
        <f>IF($C381="OK",_xlfn.NUMBERVALUE(Plantilla!BD392),"")</f>
        <v/>
      </c>
      <c r="BG381" s="4" t="str">
        <f>IF($C381="OK",_xlfn.NUMBERVALUE(Plantilla!BE392),"")</f>
        <v/>
      </c>
      <c r="BH381" s="6" t="str">
        <f>IF($C381="OK",_xlfn.NUMBERVALUE(Plantilla!BF392),"")</f>
        <v/>
      </c>
      <c r="BI381" s="110" t="str">
        <f>IF($C381="OK",_xlfn.NUMBERVALUE(Plantilla!BG392),"")</f>
        <v/>
      </c>
      <c r="BJ381" s="6" t="str">
        <f>IF($C381="OK",_xlfn.NUMBERVALUE(Plantilla!BH392),"")</f>
        <v/>
      </c>
      <c r="BK381" s="109" t="str">
        <f>IF($C381="OK",_xlfn.NUMBERVALUE(Plantilla!BI392),"")</f>
        <v/>
      </c>
      <c r="BL381" s="6" t="str">
        <f>IF($C381="OK",
   IF(Plantilla!BJ392&lt;&gt;"",
      TEXT(VLOOKUP(Plantilla!BJ392,'Tablas '!$Z$4:$AA$6,2,FALSE),"#"),
   ""),
"")</f>
        <v/>
      </c>
      <c r="BM381" s="4" t="str">
        <f>IF($C381="OK",_xlfn.NUMBERVALUE(Plantilla!BK392),"")</f>
        <v/>
      </c>
      <c r="BN381" s="4" t="str">
        <f>IF($C381="OK",_xlfn.NUMBERVALUE(Plantilla!BL392),"")</f>
        <v/>
      </c>
      <c r="BO381" s="6" t="str">
        <f>IF($C381="OK",_xlfn.NUMBERVALUE(Plantilla!BM392),"")</f>
        <v/>
      </c>
      <c r="BP381" s="4" t="str">
        <f>IF($C381="OK",_xlfn.NUMBERVALUE(Plantilla!BN392),"")</f>
        <v/>
      </c>
      <c r="BQ381" s="6" t="str">
        <f>IF($C381="OK",_xlfn.NUMBERVALUE(Plantilla!BO392),"")</f>
        <v/>
      </c>
      <c r="BR381" s="4" t="str">
        <f>IF($C381="OK",_xlfn.NUMBERVALUE(Plantilla!BP392),"")</f>
        <v/>
      </c>
      <c r="BS381" s="6" t="str">
        <f>IF($C381="OK",_xlfn.NUMBERVALUE(Plantilla!BQ392),"")</f>
        <v/>
      </c>
      <c r="BT381" s="4" t="str">
        <f>IF($C381="OK",_xlfn.NUMBERVALUE(Plantilla!BR392),"")</f>
        <v/>
      </c>
      <c r="BU381" s="6" t="str">
        <f>IF($C381="OK",_xlfn.NUMBERVALUE(Plantilla!BS392),"")</f>
        <v/>
      </c>
      <c r="BV381" s="6" t="str">
        <f>IF($C381="OK",_xlfn.NUMBERVALUE(Plantilla!BT392),"")</f>
        <v/>
      </c>
      <c r="BW381" s="6" t="str">
        <f>IF($C381="OK",_xlfn.NUMBERVALUE(Plantilla!BU392),"")</f>
        <v/>
      </c>
      <c r="BX381" s="6" t="str">
        <f>IF($C381="OK",_xlfn.NUMBERVALUE(Plantilla!BV392),"")</f>
        <v/>
      </c>
      <c r="BY381" s="6" t="str">
        <f>IF($C381="OK",_xlfn.NUMBERVALUE(Plantilla!BW392),"")</f>
        <v/>
      </c>
      <c r="BZ381" s="6" t="str">
        <f>IF($C381="OK",_xlfn.NUMBERVALUE(Plantilla!BX392),"")</f>
        <v/>
      </c>
      <c r="CA381" s="6" t="str">
        <f>IF($C381="OK",_xlfn.NUMBERVALUE(Plantilla!BY392),"")</f>
        <v/>
      </c>
      <c r="CB381" s="6" t="str">
        <f>IF($C381="OK",_xlfn.NUMBERVALUE(Plantilla!BZ392),"")</f>
        <v/>
      </c>
      <c r="CC381" s="6" t="str">
        <f>IF($C381="OK",_xlfn.NUMBERVALUE(Plantilla!CA392),"")</f>
        <v/>
      </c>
      <c r="CD381" s="6" t="str">
        <f>IF($C381="OK",_xlfn.NUMBERVALUE(Plantilla!CB392),"")</f>
        <v/>
      </c>
      <c r="CE381" s="6" t="str">
        <f>IF($C381="OK",_xlfn.NUMBERVALUE(Plantilla!CC392),"")</f>
        <v/>
      </c>
      <c r="CF381" s="4" t="str">
        <f>IF($C381="OK",_xlfn.NUMBERVALUE(Plantilla!CD392),"")</f>
        <v/>
      </c>
      <c r="CG381" s="6" t="str">
        <f>IF($C381="OK",_xlfn.NUMBERVALUE(Plantilla!CE392),"")</f>
        <v/>
      </c>
      <c r="CH381" s="6" t="str">
        <f>IF($C381="OK",_xlfn.NUMBERVALUE(Plantilla!CF392),"")</f>
        <v/>
      </c>
      <c r="CI381" s="6" t="str">
        <f>IF($C381="OK",_xlfn.NUMBERVALUE(Plantilla!CG392),"")</f>
        <v/>
      </c>
      <c r="CJ381" s="6" t="str">
        <f>IF($C381="OK",_xlfn.NUMBERVALUE(Plantilla!CH392),"")</f>
        <v/>
      </c>
      <c r="CK381" s="6" t="str">
        <f>IF($C381="OK",_xlfn.NUMBERVALUE(Plantilla!CI392),"")</f>
        <v/>
      </c>
      <c r="CL381" s="6" t="str">
        <f>IF($C381="OK",_xlfn.NUMBERVALUE(Plantilla!CJ392),"")</f>
        <v/>
      </c>
      <c r="CM381" t="str">
        <f>IF($C381="OK",TEXT(Plantilla!CK392,"#"),"")</f>
        <v/>
      </c>
      <c r="CN381" s="6" t="str">
        <f>IF($C381="OK",_xlfn.NUMBERVALUE(Plantilla!CL392),"")</f>
        <v/>
      </c>
      <c r="CO381" s="6" t="str">
        <f>IF($C381="OK",_xlfn.NUMBERVALUE(Plantilla!CM392),"")</f>
        <v/>
      </c>
      <c r="CP381" s="110" t="str">
        <f>IF($C381="OK",_xlfn.NUMBERVALUE(Plantilla!CN392),"")</f>
        <v/>
      </c>
      <c r="CQ381" s="6" t="str">
        <f>IF($C381="OK",_xlfn.NUMBERVALUE(Plantilla!CO392),"")</f>
        <v/>
      </c>
      <c r="CR381" s="109" t="str">
        <f>IF($C381="OK",_xlfn.NUMBERVALUE(Plantilla!CP392),"")</f>
        <v/>
      </c>
      <c r="CS381" s="110" t="str">
        <f>IF($C381="OK",_xlfn.NUMBERVALUE(Plantilla!CQ392),"")</f>
        <v/>
      </c>
      <c r="CT381" s="6" t="str">
        <f>IF($C381="OK",_xlfn.NUMBERVALUE(Plantilla!CR392),"")</f>
        <v/>
      </c>
      <c r="CU381" s="109" t="str">
        <f>IF($C381="OK",_xlfn.NUMBERVALUE(Plantilla!CS392),"")</f>
        <v/>
      </c>
      <c r="CV381" s="110" t="str">
        <f>IF($C381="OK",_xlfn.NUMBERVALUE(Plantilla!CT392),"")</f>
        <v/>
      </c>
      <c r="CW381" s="6" t="str">
        <f>IF($C381="OK",_xlfn.NUMBERVALUE(Plantilla!CU392),"")</f>
        <v/>
      </c>
      <c r="CX381" s="82" t="str">
        <f>IF($C381="OK",_xlfn.NUMBERVALUE(Plantilla!CV392),"")</f>
        <v/>
      </c>
      <c r="CY381" s="6" t="str">
        <f>IF($C381="OK",_xlfn.NUMBERVALUE(Plantilla!CW392),"")</f>
        <v/>
      </c>
      <c r="CZ381" s="82" t="str">
        <f>IF($C381="OK",_xlfn.NUMBERVALUE(Plantilla!CX392),"")</f>
        <v/>
      </c>
      <c r="DA381" s="6" t="str">
        <f>IF($C381="OK",_xlfn.NUMBERVALUE(Plantilla!CY392),"")</f>
        <v/>
      </c>
      <c r="DB381" s="109" t="str">
        <f>IF($C381="OK",_xlfn.NUMBERVALUE(Plantilla!CZ392),"")</f>
        <v/>
      </c>
      <c r="DC381" s="6" t="str">
        <f>IF($C381="OK",_xlfn.NUMBERVALUE(Plantilla!DA392),"")</f>
        <v/>
      </c>
      <c r="DD381" s="6" t="str">
        <f>IF($C381="OK",TEXT(Plantilla!DB392,"#"),"")</f>
        <v/>
      </c>
      <c r="DE381" s="6" t="str">
        <f>IF($C381="OK",_xlfn.NUMBERVALUE(Plantilla!DC392),"")</f>
        <v/>
      </c>
      <c r="DF381" s="4" t="str">
        <f>IF($C381="OK",_xlfn.NUMBERVALUE(Plantilla!DD392),"")</f>
        <v/>
      </c>
      <c r="DG381" s="6" t="str">
        <f>IF($C381="OK",_xlfn.NUMBERVALUE(Plantilla!DE392),"")</f>
        <v/>
      </c>
      <c r="DH381" s="6" t="str">
        <f>IF($C381="OK",_xlfn.NUMBERVALUE(Plantilla!DF392),"")</f>
        <v/>
      </c>
      <c r="DI381" s="6" t="str">
        <f>IF($C381="OK",_xlfn.NUMBERVALUE(Plantilla!DG392),"")</f>
        <v/>
      </c>
      <c r="DJ381" s="6" t="str">
        <f>IF($C381="OK",_xlfn.NUMBERVALUE(Plantilla!DH392),"")</f>
        <v/>
      </c>
      <c r="DK381" s="6" t="str">
        <f>IF($C381="OK",_xlfn.NUMBERVALUE(Plantilla!DI392),"")</f>
        <v/>
      </c>
      <c r="DL381" s="6" t="str">
        <f>IF($C381="OK",_xlfn.NUMBERVALUE(Plantilla!DJ392),"")</f>
        <v/>
      </c>
      <c r="DM381" s="6" t="str">
        <f>IF($C381="OK",_xlfn.NUMBERVALUE(Plantilla!DK392),"")</f>
        <v/>
      </c>
      <c r="DN381" s="6" t="str">
        <f>IF($C381="OK",_xlfn.NUMBERVALUE(Plantilla!DL392),"")</f>
        <v/>
      </c>
      <c r="DO381" s="6" t="str">
        <f>IF($C381="OK",_xlfn.NUMBERVALUE(Plantilla!DM392),"")</f>
        <v/>
      </c>
      <c r="DP381" s="6" t="str">
        <f>IF($C381="OK",_xlfn.NUMBERVALUE(Plantilla!DN392),"")</f>
        <v/>
      </c>
      <c r="DQ381" s="6" t="str">
        <f>IF($C381="OK",_xlfn.NUMBERVALUE(Plantilla!DO392),"")</f>
        <v/>
      </c>
      <c r="DR381" s="6" t="str">
        <f>IF($C381="OK",_xlfn.NUMBERVALUE(Plantilla!DP392),"")</f>
        <v/>
      </c>
      <c r="DS381" t="str">
        <f>IF($C381="OK",TEXT(Plantilla!DR392,"#"),"")</f>
        <v/>
      </c>
      <c r="DT381" s="6"/>
    </row>
    <row r="382" spans="1:124" x14ac:dyDescent="0.25">
      <c r="A382" t="str">
        <f>IF(Plantilla!$I$6="¡Perfecto!, Guarda el archivo y adjúntalo a tu interfaz de Nómina Electrónica","OK","Error")</f>
        <v>OK</v>
      </c>
      <c r="B382" t="str">
        <f>IF(Plantilla!$I$6="¡Perfecto!, Guarda el archivo y adjúntalo a tu interfaz de Nómina Electrónica",MID(Plantilla!$D$2,SEARCH("V",Plantilla!$D$2),10),"")</f>
        <v>V2.0</v>
      </c>
      <c r="C382" t="str">
        <f>Plantilla!C393</f>
        <v/>
      </c>
      <c r="D382" t="str">
        <f>IF($C382="OK",Plantilla!B393,"")</f>
        <v/>
      </c>
      <c r="E382" t="str">
        <f>IF($C382="OK",
   VLOOKUP(Plantilla!$E$4,'Tablas '!$AP$4:$AT$6,5,FALSE),
"")</f>
        <v/>
      </c>
      <c r="F382" t="str">
        <f>IF($C382="OK",TEXT(Plantilla!D393,"#"),"")</f>
        <v/>
      </c>
      <c r="G382" t="str">
        <f>IF($C382="OK",
   VLOOKUP(Plantilla!E393,'Tablas '!$B$4:$C$14,2,FALSE),
"")</f>
        <v/>
      </c>
      <c r="H382" t="str">
        <f>IF($C382="OK",TEXT(Plantilla!F393,"#"),"")</f>
        <v/>
      </c>
      <c r="I382" t="str">
        <f>IF($C382="OK",TEXT(Plantilla!G393,"#"),"")</f>
        <v/>
      </c>
      <c r="J382" t="str">
        <f>IF($C382="OK",TEXT(Plantilla!H393,"#"),"")</f>
        <v/>
      </c>
      <c r="K382" t="str">
        <f>IF($C382="OK",TEXT(Plantilla!I393,"#"),"")</f>
        <v/>
      </c>
      <c r="L382" t="str">
        <f>IF($C382="OK",TEXT(Plantilla!J393,"#"),"")</f>
        <v/>
      </c>
      <c r="M382" t="str">
        <f>IF($C382="OK",TEXT(Plantilla!K393,"#"),"")</f>
        <v/>
      </c>
      <c r="N382" t="str">
        <f>IF($C382="OK",
   CONCATENATE(YEAR(Plantilla!L393),"-",TEXT(MONTH(Plantilla!L393),"00"),"-",TEXT(DAY(Plantilla!L393),"00")),
"")</f>
        <v/>
      </c>
      <c r="O382" t="str">
        <f>IF($C382="OK",_xlfn.NUMBERVALUE(Plantilla!M393),"")</f>
        <v/>
      </c>
      <c r="P382" t="str">
        <f>IF($C382="OK",
   IF(Plantilla!N393&lt;&gt;"",
      CONCATENATE(YEAR(Plantilla!N393),"-",TEXT(MONTH(Plantilla!N393),"00"),"-",TEXT(DAY(Plantilla!N393),"00")),
   ""),
"")</f>
        <v/>
      </c>
      <c r="Q382" t="str">
        <f>IF($C382="OK",
   VLOOKUP(Plantilla!O393,'Tablas '!$E$4:$F$19,2,FALSE),
"")</f>
        <v/>
      </c>
      <c r="R382" t="str">
        <f>IF($C382="OK",
   VLOOKUP(Plantilla!P393,'Tablas '!$H$4:$I$5,2,FALSE),
"")</f>
        <v/>
      </c>
      <c r="S382" t="str">
        <f>IF($C382="OK",
   VLOOKUP(Plantilla!Q393,'Tablas '!$K$4:$L$8,2,FALSE),
"")</f>
        <v/>
      </c>
      <c r="T382" t="str">
        <f>IF($C382="OK",
   VLOOKUP(Plantilla!R393,'Tablas '!$AE$4:$AF$6,2,FALSE),
"")</f>
        <v/>
      </c>
      <c r="U382" t="str">
        <f>IF($C382="OK",
   VLOOKUP(Plantilla!S393,'Tablas '!$AE$4:$AF$6,2,FALSE),
"")</f>
        <v/>
      </c>
      <c r="V382" t="str">
        <f>IF($C382="OK",TEXT(Plantilla!T393,"#"),"")</f>
        <v/>
      </c>
      <c r="W382" s="84" t="str">
        <f>IF($C382="OK",
   VLOOKUP(Plantilla!U393,'Tablas '!$AM$4:$AN$1126,2,FALSE),
"")</f>
        <v/>
      </c>
      <c r="X382" t="str">
        <f>IF($C382="OK",TEXT(Plantilla!V393,"#"),"")</f>
        <v/>
      </c>
      <c r="Y382" t="str">
        <f>IF($C382="OK",
   CONCATENATE(YEAR(Plantilla!W393),"-",TEXT(MONTH(Plantilla!W393),"00"),"-",TEXT(DAY(Plantilla!W393),"00")),
"")</f>
        <v/>
      </c>
      <c r="Z382" t="str">
        <f>IF($C382="OK",
   CONCATENATE(YEAR(Plantilla!X393),"-",TEXT(MONTH(Plantilla!X393),"00"),"-",TEXT(DAY(Plantilla!X393),"00")),
"")</f>
        <v/>
      </c>
      <c r="AA382" t="str">
        <f>IF($C382="OK",
   TEXT(VLOOKUP(Plantilla!Y393,'Tablas '!$Q$4:$R$9,2,FALSE),"#"),
"")</f>
        <v/>
      </c>
      <c r="AB382" t="str">
        <f>IF($C382="OK",
   CONCATENATE(YEAR(Plantilla!Z393),"-",TEXT(MONTH(Plantilla!Z393),"00"),"-",TEXT(DAY(Plantilla!Z393),"00")),
"")</f>
        <v/>
      </c>
      <c r="AC382" t="str">
        <f>IF($C382="OK",
   TEXT(VLOOKUP(Plantilla!AA393,'Tablas '!$T$4:$U$13,2,FALSE),"#"),
"")</f>
        <v/>
      </c>
      <c r="AD382" t="str">
        <f>IF($C382="OK",TEXT(Plantilla!AB393,"#"),"")</f>
        <v/>
      </c>
      <c r="AE382" t="str">
        <f>IF($C382="OK",
   IF(Plantilla!AC393&lt;&gt;"",
      TEXT(VLOOKUP(Plantilla!AC393,'Tablas '!$W$4:$X$7,2,FALSE),"#"),
   ""),
"")</f>
        <v/>
      </c>
      <c r="AF382" t="str">
        <f>IF($C382="OK",TEXT(Plantilla!AD393,"#"),"")</f>
        <v/>
      </c>
      <c r="AG382" s="6" t="str">
        <f>IF($C382="OK",_xlfn.NUMBERVALUE(Plantilla!AE393),"")</f>
        <v/>
      </c>
      <c r="AH382" s="4" t="str">
        <f>IF($C382="OK",_xlfn.NUMBERVALUE(Plantilla!AF393),"")</f>
        <v/>
      </c>
      <c r="AI382" s="6" t="str">
        <f>IF($C382="OK",_xlfn.NUMBERVALUE(Plantilla!AG393),"")</f>
        <v/>
      </c>
      <c r="AJ382" s="6" t="str">
        <f>IF($C382="OK",_xlfn.NUMBERVALUE(Plantilla!AH393),"")</f>
        <v/>
      </c>
      <c r="AK382" s="6" t="str">
        <f>IF($C382="OK",_xlfn.NUMBERVALUE(Plantilla!AI393),"")</f>
        <v/>
      </c>
      <c r="AL382" s="6" t="str">
        <f>IF($C382="OK",_xlfn.NUMBERVALUE(Plantilla!AJ393),"")</f>
        <v/>
      </c>
      <c r="AM382" s="4" t="str">
        <f>IF($C382="OK",_xlfn.NUMBERVALUE(Plantilla!AK393),"")</f>
        <v/>
      </c>
      <c r="AN382" s="6" t="str">
        <f>IF($C382="OK",_xlfn.NUMBERVALUE(Plantilla!AL393),"")</f>
        <v/>
      </c>
      <c r="AO382" s="4" t="str">
        <f>IF($C382="OK",_xlfn.NUMBERVALUE(Plantilla!AM393),"")</f>
        <v/>
      </c>
      <c r="AP382" s="6" t="str">
        <f>IF($C382="OK",_xlfn.NUMBERVALUE(Plantilla!AN393),"")</f>
        <v/>
      </c>
      <c r="AQ382" s="4" t="str">
        <f>IF($C382="OK",_xlfn.NUMBERVALUE(Plantilla!AO393),"")</f>
        <v/>
      </c>
      <c r="AR382" s="6" t="str">
        <f>IF($C382="OK",_xlfn.NUMBERVALUE(Plantilla!AP393),"")</f>
        <v/>
      </c>
      <c r="AS382" s="4" t="str">
        <f>IF($C382="OK",_xlfn.NUMBERVALUE(Plantilla!AQ393),"")</f>
        <v/>
      </c>
      <c r="AT382" s="6" t="str">
        <f>IF($C382="OK",_xlfn.NUMBERVALUE(Plantilla!AR393),"")</f>
        <v/>
      </c>
      <c r="AU382" s="4" t="str">
        <f>IF($C382="OK",_xlfn.NUMBERVALUE(Plantilla!AS393),"")</f>
        <v/>
      </c>
      <c r="AV382" s="6" t="str">
        <f>IF($C382="OK",_xlfn.NUMBERVALUE(Plantilla!AT393),"")</f>
        <v/>
      </c>
      <c r="AW382" s="4" t="str">
        <f>IF($C382="OK",_xlfn.NUMBERVALUE(Plantilla!AU393),"")</f>
        <v/>
      </c>
      <c r="AX382" s="6" t="str">
        <f>IF($C382="OK",_xlfn.NUMBERVALUE(Plantilla!AV393),"")</f>
        <v/>
      </c>
      <c r="AY382" s="4" t="str">
        <f>IF($C382="OK",_xlfn.NUMBERVALUE(Plantilla!AW393),"")</f>
        <v/>
      </c>
      <c r="AZ382" s="6" t="str">
        <f>IF($C382="OK",_xlfn.NUMBERVALUE(Plantilla!AX393),"")</f>
        <v/>
      </c>
      <c r="BA382" t="str">
        <f>IF($C382="OK",_xlfn.NUMBERVALUE(Plantilla!AY393),"")</f>
        <v/>
      </c>
      <c r="BB382" t="str">
        <f>IF($C382="OK",_xlfn.NUMBERVALUE(Plantilla!AZ393),"")</f>
        <v/>
      </c>
      <c r="BC382" s="4" t="str">
        <f>IF($C382="OK",_xlfn.NUMBERVALUE(Plantilla!BA393),"")</f>
        <v/>
      </c>
      <c r="BD382" s="6" t="str">
        <f>IF($C382="OK",_xlfn.NUMBERVALUE(Plantilla!BB393),"")</f>
        <v/>
      </c>
      <c r="BE382" s="4" t="str">
        <f>IF($C382="OK",_xlfn.NUMBERVALUE(Plantilla!BC393),"")</f>
        <v/>
      </c>
      <c r="BF382" s="6" t="str">
        <f>IF($C382="OK",_xlfn.NUMBERVALUE(Plantilla!BD393),"")</f>
        <v/>
      </c>
      <c r="BG382" s="4" t="str">
        <f>IF($C382="OK",_xlfn.NUMBERVALUE(Plantilla!BE393),"")</f>
        <v/>
      </c>
      <c r="BH382" s="6" t="str">
        <f>IF($C382="OK",_xlfn.NUMBERVALUE(Plantilla!BF393),"")</f>
        <v/>
      </c>
      <c r="BI382" s="110" t="str">
        <f>IF($C382="OK",_xlfn.NUMBERVALUE(Plantilla!BG393),"")</f>
        <v/>
      </c>
      <c r="BJ382" s="6" t="str">
        <f>IF($C382="OK",_xlfn.NUMBERVALUE(Plantilla!BH393),"")</f>
        <v/>
      </c>
      <c r="BK382" s="109" t="str">
        <f>IF($C382="OK",_xlfn.NUMBERVALUE(Plantilla!BI393),"")</f>
        <v/>
      </c>
      <c r="BL382" s="6" t="str">
        <f>IF($C382="OK",
   IF(Plantilla!BJ393&lt;&gt;"",
      TEXT(VLOOKUP(Plantilla!BJ393,'Tablas '!$Z$4:$AA$6,2,FALSE),"#"),
   ""),
"")</f>
        <v/>
      </c>
      <c r="BM382" s="4" t="str">
        <f>IF($C382="OK",_xlfn.NUMBERVALUE(Plantilla!BK393),"")</f>
        <v/>
      </c>
      <c r="BN382" s="4" t="str">
        <f>IF($C382="OK",_xlfn.NUMBERVALUE(Plantilla!BL393),"")</f>
        <v/>
      </c>
      <c r="BO382" s="6" t="str">
        <f>IF($C382="OK",_xlfn.NUMBERVALUE(Plantilla!BM393),"")</f>
        <v/>
      </c>
      <c r="BP382" s="4" t="str">
        <f>IF($C382="OK",_xlfn.NUMBERVALUE(Plantilla!BN393),"")</f>
        <v/>
      </c>
      <c r="BQ382" s="6" t="str">
        <f>IF($C382="OK",_xlfn.NUMBERVALUE(Plantilla!BO393),"")</f>
        <v/>
      </c>
      <c r="BR382" s="4" t="str">
        <f>IF($C382="OK",_xlfn.NUMBERVALUE(Plantilla!BP393),"")</f>
        <v/>
      </c>
      <c r="BS382" s="6" t="str">
        <f>IF($C382="OK",_xlfn.NUMBERVALUE(Plantilla!BQ393),"")</f>
        <v/>
      </c>
      <c r="BT382" s="4" t="str">
        <f>IF($C382="OK",_xlfn.NUMBERVALUE(Plantilla!BR393),"")</f>
        <v/>
      </c>
      <c r="BU382" s="6" t="str">
        <f>IF($C382="OK",_xlfn.NUMBERVALUE(Plantilla!BS393),"")</f>
        <v/>
      </c>
      <c r="BV382" s="6" t="str">
        <f>IF($C382="OK",_xlfn.NUMBERVALUE(Plantilla!BT393),"")</f>
        <v/>
      </c>
      <c r="BW382" s="6" t="str">
        <f>IF($C382="OK",_xlfn.NUMBERVALUE(Plantilla!BU393),"")</f>
        <v/>
      </c>
      <c r="BX382" s="6" t="str">
        <f>IF($C382="OK",_xlfn.NUMBERVALUE(Plantilla!BV393),"")</f>
        <v/>
      </c>
      <c r="BY382" s="6" t="str">
        <f>IF($C382="OK",_xlfn.NUMBERVALUE(Plantilla!BW393),"")</f>
        <v/>
      </c>
      <c r="BZ382" s="6" t="str">
        <f>IF($C382="OK",_xlfn.NUMBERVALUE(Plantilla!BX393),"")</f>
        <v/>
      </c>
      <c r="CA382" s="6" t="str">
        <f>IF($C382="OK",_xlfn.NUMBERVALUE(Plantilla!BY393),"")</f>
        <v/>
      </c>
      <c r="CB382" s="6" t="str">
        <f>IF($C382="OK",_xlfn.NUMBERVALUE(Plantilla!BZ393),"")</f>
        <v/>
      </c>
      <c r="CC382" s="6" t="str">
        <f>IF($C382="OK",_xlfn.NUMBERVALUE(Plantilla!CA393),"")</f>
        <v/>
      </c>
      <c r="CD382" s="6" t="str">
        <f>IF($C382="OK",_xlfn.NUMBERVALUE(Plantilla!CB393),"")</f>
        <v/>
      </c>
      <c r="CE382" s="6" t="str">
        <f>IF($C382="OK",_xlfn.NUMBERVALUE(Plantilla!CC393),"")</f>
        <v/>
      </c>
      <c r="CF382" s="4" t="str">
        <f>IF($C382="OK",_xlfn.NUMBERVALUE(Plantilla!CD393),"")</f>
        <v/>
      </c>
      <c r="CG382" s="6" t="str">
        <f>IF($C382="OK",_xlfn.NUMBERVALUE(Plantilla!CE393),"")</f>
        <v/>
      </c>
      <c r="CH382" s="6" t="str">
        <f>IF($C382="OK",_xlfn.NUMBERVALUE(Plantilla!CF393),"")</f>
        <v/>
      </c>
      <c r="CI382" s="6" t="str">
        <f>IF($C382="OK",_xlfn.NUMBERVALUE(Plantilla!CG393),"")</f>
        <v/>
      </c>
      <c r="CJ382" s="6" t="str">
        <f>IF($C382="OK",_xlfn.NUMBERVALUE(Plantilla!CH393),"")</f>
        <v/>
      </c>
      <c r="CK382" s="6" t="str">
        <f>IF($C382="OK",_xlfn.NUMBERVALUE(Plantilla!CI393),"")</f>
        <v/>
      </c>
      <c r="CL382" s="6" t="str">
        <f>IF($C382="OK",_xlfn.NUMBERVALUE(Plantilla!CJ393),"")</f>
        <v/>
      </c>
      <c r="CM382" t="str">
        <f>IF($C382="OK",TEXT(Plantilla!CK393,"#"),"")</f>
        <v/>
      </c>
      <c r="CN382" s="6" t="str">
        <f>IF($C382="OK",_xlfn.NUMBERVALUE(Plantilla!CL393),"")</f>
        <v/>
      </c>
      <c r="CO382" s="6" t="str">
        <f>IF($C382="OK",_xlfn.NUMBERVALUE(Plantilla!CM393),"")</f>
        <v/>
      </c>
      <c r="CP382" s="110" t="str">
        <f>IF($C382="OK",_xlfn.NUMBERVALUE(Plantilla!CN393),"")</f>
        <v/>
      </c>
      <c r="CQ382" s="6" t="str">
        <f>IF($C382="OK",_xlfn.NUMBERVALUE(Plantilla!CO393),"")</f>
        <v/>
      </c>
      <c r="CR382" s="109" t="str">
        <f>IF($C382="OK",_xlfn.NUMBERVALUE(Plantilla!CP393),"")</f>
        <v/>
      </c>
      <c r="CS382" s="110" t="str">
        <f>IF($C382="OK",_xlfn.NUMBERVALUE(Plantilla!CQ393),"")</f>
        <v/>
      </c>
      <c r="CT382" s="6" t="str">
        <f>IF($C382="OK",_xlfn.NUMBERVALUE(Plantilla!CR393),"")</f>
        <v/>
      </c>
      <c r="CU382" s="109" t="str">
        <f>IF($C382="OK",_xlfn.NUMBERVALUE(Plantilla!CS393),"")</f>
        <v/>
      </c>
      <c r="CV382" s="110" t="str">
        <f>IF($C382="OK",_xlfn.NUMBERVALUE(Plantilla!CT393),"")</f>
        <v/>
      </c>
      <c r="CW382" s="6" t="str">
        <f>IF($C382="OK",_xlfn.NUMBERVALUE(Plantilla!CU393),"")</f>
        <v/>
      </c>
      <c r="CX382" s="82" t="str">
        <f>IF($C382="OK",_xlfn.NUMBERVALUE(Plantilla!CV393),"")</f>
        <v/>
      </c>
      <c r="CY382" s="6" t="str">
        <f>IF($C382="OK",_xlfn.NUMBERVALUE(Plantilla!CW393),"")</f>
        <v/>
      </c>
      <c r="CZ382" s="82" t="str">
        <f>IF($C382="OK",_xlfn.NUMBERVALUE(Plantilla!CX393),"")</f>
        <v/>
      </c>
      <c r="DA382" s="6" t="str">
        <f>IF($C382="OK",_xlfn.NUMBERVALUE(Plantilla!CY393),"")</f>
        <v/>
      </c>
      <c r="DB382" s="109" t="str">
        <f>IF($C382="OK",_xlfn.NUMBERVALUE(Plantilla!CZ393),"")</f>
        <v/>
      </c>
      <c r="DC382" s="6" t="str">
        <f>IF($C382="OK",_xlfn.NUMBERVALUE(Plantilla!DA393),"")</f>
        <v/>
      </c>
      <c r="DD382" s="6" t="str">
        <f>IF($C382="OK",TEXT(Plantilla!DB393,"#"),"")</f>
        <v/>
      </c>
      <c r="DE382" s="6" t="str">
        <f>IF($C382="OK",_xlfn.NUMBERVALUE(Plantilla!DC393),"")</f>
        <v/>
      </c>
      <c r="DF382" s="4" t="str">
        <f>IF($C382="OK",_xlfn.NUMBERVALUE(Plantilla!DD393),"")</f>
        <v/>
      </c>
      <c r="DG382" s="6" t="str">
        <f>IF($C382="OK",_xlfn.NUMBERVALUE(Plantilla!DE393),"")</f>
        <v/>
      </c>
      <c r="DH382" s="6" t="str">
        <f>IF($C382="OK",_xlfn.NUMBERVALUE(Plantilla!DF393),"")</f>
        <v/>
      </c>
      <c r="DI382" s="6" t="str">
        <f>IF($C382="OK",_xlfn.NUMBERVALUE(Plantilla!DG393),"")</f>
        <v/>
      </c>
      <c r="DJ382" s="6" t="str">
        <f>IF($C382="OK",_xlfn.NUMBERVALUE(Plantilla!DH393),"")</f>
        <v/>
      </c>
      <c r="DK382" s="6" t="str">
        <f>IF($C382="OK",_xlfn.NUMBERVALUE(Plantilla!DI393),"")</f>
        <v/>
      </c>
      <c r="DL382" s="6" t="str">
        <f>IF($C382="OK",_xlfn.NUMBERVALUE(Plantilla!DJ393),"")</f>
        <v/>
      </c>
      <c r="DM382" s="6" t="str">
        <f>IF($C382="OK",_xlfn.NUMBERVALUE(Plantilla!DK393),"")</f>
        <v/>
      </c>
      <c r="DN382" s="6" t="str">
        <f>IF($C382="OK",_xlfn.NUMBERVALUE(Plantilla!DL393),"")</f>
        <v/>
      </c>
      <c r="DO382" s="6" t="str">
        <f>IF($C382="OK",_xlfn.NUMBERVALUE(Plantilla!DM393),"")</f>
        <v/>
      </c>
      <c r="DP382" s="6" t="str">
        <f>IF($C382="OK",_xlfn.NUMBERVALUE(Plantilla!DN393),"")</f>
        <v/>
      </c>
      <c r="DQ382" s="6" t="str">
        <f>IF($C382="OK",_xlfn.NUMBERVALUE(Plantilla!DO393),"")</f>
        <v/>
      </c>
      <c r="DR382" s="6" t="str">
        <f>IF($C382="OK",_xlfn.NUMBERVALUE(Plantilla!DP393),"")</f>
        <v/>
      </c>
      <c r="DS382" t="str">
        <f>IF($C382="OK",TEXT(Plantilla!DR393,"#"),"")</f>
        <v/>
      </c>
      <c r="DT382" s="6"/>
    </row>
    <row r="383" spans="1:124" x14ac:dyDescent="0.25">
      <c r="A383" t="str">
        <f>IF(Plantilla!$I$6="¡Perfecto!, Guarda el archivo y adjúntalo a tu interfaz de Nómina Electrónica","OK","Error")</f>
        <v>OK</v>
      </c>
      <c r="B383" t="str">
        <f>IF(Plantilla!$I$6="¡Perfecto!, Guarda el archivo y adjúntalo a tu interfaz de Nómina Electrónica",MID(Plantilla!$D$2,SEARCH("V",Plantilla!$D$2),10),"")</f>
        <v>V2.0</v>
      </c>
      <c r="C383" t="str">
        <f>Plantilla!C394</f>
        <v/>
      </c>
      <c r="D383" t="str">
        <f>IF($C383="OK",Plantilla!B394,"")</f>
        <v/>
      </c>
      <c r="E383" t="str">
        <f>IF($C383="OK",
   VLOOKUP(Plantilla!$E$4,'Tablas '!$AP$4:$AT$6,5,FALSE),
"")</f>
        <v/>
      </c>
      <c r="F383" t="str">
        <f>IF($C383="OK",TEXT(Plantilla!D394,"#"),"")</f>
        <v/>
      </c>
      <c r="G383" t="str">
        <f>IF($C383="OK",
   VLOOKUP(Plantilla!E394,'Tablas '!$B$4:$C$14,2,FALSE),
"")</f>
        <v/>
      </c>
      <c r="H383" t="str">
        <f>IF($C383="OK",TEXT(Plantilla!F394,"#"),"")</f>
        <v/>
      </c>
      <c r="I383" t="str">
        <f>IF($C383="OK",TEXT(Plantilla!G394,"#"),"")</f>
        <v/>
      </c>
      <c r="J383" t="str">
        <f>IF($C383="OK",TEXT(Plantilla!H394,"#"),"")</f>
        <v/>
      </c>
      <c r="K383" t="str">
        <f>IF($C383="OK",TEXT(Plantilla!I394,"#"),"")</f>
        <v/>
      </c>
      <c r="L383" t="str">
        <f>IF($C383="OK",TEXT(Plantilla!J394,"#"),"")</f>
        <v/>
      </c>
      <c r="M383" t="str">
        <f>IF($C383="OK",TEXT(Plantilla!K394,"#"),"")</f>
        <v/>
      </c>
      <c r="N383" t="str">
        <f>IF($C383="OK",
   CONCATENATE(YEAR(Plantilla!L394),"-",TEXT(MONTH(Plantilla!L394),"00"),"-",TEXT(DAY(Plantilla!L394),"00")),
"")</f>
        <v/>
      </c>
      <c r="O383" t="str">
        <f>IF($C383="OK",_xlfn.NUMBERVALUE(Plantilla!M394),"")</f>
        <v/>
      </c>
      <c r="P383" t="str">
        <f>IF($C383="OK",
   IF(Plantilla!N394&lt;&gt;"",
      CONCATENATE(YEAR(Plantilla!N394),"-",TEXT(MONTH(Plantilla!N394),"00"),"-",TEXT(DAY(Plantilla!N394),"00")),
   ""),
"")</f>
        <v/>
      </c>
      <c r="Q383" t="str">
        <f>IF($C383="OK",
   VLOOKUP(Plantilla!O394,'Tablas '!$E$4:$F$19,2,FALSE),
"")</f>
        <v/>
      </c>
      <c r="R383" t="str">
        <f>IF($C383="OK",
   VLOOKUP(Plantilla!P394,'Tablas '!$H$4:$I$5,2,FALSE),
"")</f>
        <v/>
      </c>
      <c r="S383" t="str">
        <f>IF($C383="OK",
   VLOOKUP(Plantilla!Q394,'Tablas '!$K$4:$L$8,2,FALSE),
"")</f>
        <v/>
      </c>
      <c r="T383" t="str">
        <f>IF($C383="OK",
   VLOOKUP(Plantilla!R394,'Tablas '!$AE$4:$AF$6,2,FALSE),
"")</f>
        <v/>
      </c>
      <c r="U383" t="str">
        <f>IF($C383="OK",
   VLOOKUP(Plantilla!S394,'Tablas '!$AE$4:$AF$6,2,FALSE),
"")</f>
        <v/>
      </c>
      <c r="V383" t="str">
        <f>IF($C383="OK",TEXT(Plantilla!T394,"#"),"")</f>
        <v/>
      </c>
      <c r="W383" s="84" t="str">
        <f>IF($C383="OK",
   VLOOKUP(Plantilla!U394,'Tablas '!$AM$4:$AN$1126,2,FALSE),
"")</f>
        <v/>
      </c>
      <c r="X383" t="str">
        <f>IF($C383="OK",TEXT(Plantilla!V394,"#"),"")</f>
        <v/>
      </c>
      <c r="Y383" t="str">
        <f>IF($C383="OK",
   CONCATENATE(YEAR(Plantilla!W394),"-",TEXT(MONTH(Plantilla!W394),"00"),"-",TEXT(DAY(Plantilla!W394),"00")),
"")</f>
        <v/>
      </c>
      <c r="Z383" t="str">
        <f>IF($C383="OK",
   CONCATENATE(YEAR(Plantilla!X394),"-",TEXT(MONTH(Plantilla!X394),"00"),"-",TEXT(DAY(Plantilla!X394),"00")),
"")</f>
        <v/>
      </c>
      <c r="AA383" t="str">
        <f>IF($C383="OK",
   TEXT(VLOOKUP(Plantilla!Y394,'Tablas '!$Q$4:$R$9,2,FALSE),"#"),
"")</f>
        <v/>
      </c>
      <c r="AB383" t="str">
        <f>IF($C383="OK",
   CONCATENATE(YEAR(Plantilla!Z394),"-",TEXT(MONTH(Plantilla!Z394),"00"),"-",TEXT(DAY(Plantilla!Z394),"00")),
"")</f>
        <v/>
      </c>
      <c r="AC383" t="str">
        <f>IF($C383="OK",
   TEXT(VLOOKUP(Plantilla!AA394,'Tablas '!$T$4:$U$13,2,FALSE),"#"),
"")</f>
        <v/>
      </c>
      <c r="AD383" t="str">
        <f>IF($C383="OK",TEXT(Plantilla!AB394,"#"),"")</f>
        <v/>
      </c>
      <c r="AE383" t="str">
        <f>IF($C383="OK",
   IF(Plantilla!AC394&lt;&gt;"",
      TEXT(VLOOKUP(Plantilla!AC394,'Tablas '!$W$4:$X$7,2,FALSE),"#"),
   ""),
"")</f>
        <v/>
      </c>
      <c r="AF383" t="str">
        <f>IF($C383="OK",TEXT(Plantilla!AD394,"#"),"")</f>
        <v/>
      </c>
      <c r="AG383" s="6" t="str">
        <f>IF($C383="OK",_xlfn.NUMBERVALUE(Plantilla!AE394),"")</f>
        <v/>
      </c>
      <c r="AH383" s="4" t="str">
        <f>IF($C383="OK",_xlfn.NUMBERVALUE(Plantilla!AF394),"")</f>
        <v/>
      </c>
      <c r="AI383" s="6" t="str">
        <f>IF($C383="OK",_xlfn.NUMBERVALUE(Plantilla!AG394),"")</f>
        <v/>
      </c>
      <c r="AJ383" s="6" t="str">
        <f>IF($C383="OK",_xlfn.NUMBERVALUE(Plantilla!AH394),"")</f>
        <v/>
      </c>
      <c r="AK383" s="6" t="str">
        <f>IF($C383="OK",_xlfn.NUMBERVALUE(Plantilla!AI394),"")</f>
        <v/>
      </c>
      <c r="AL383" s="6" t="str">
        <f>IF($C383="OK",_xlfn.NUMBERVALUE(Plantilla!AJ394),"")</f>
        <v/>
      </c>
      <c r="AM383" s="4" t="str">
        <f>IF($C383="OK",_xlfn.NUMBERVALUE(Plantilla!AK394),"")</f>
        <v/>
      </c>
      <c r="AN383" s="6" t="str">
        <f>IF($C383="OK",_xlfn.NUMBERVALUE(Plantilla!AL394),"")</f>
        <v/>
      </c>
      <c r="AO383" s="4" t="str">
        <f>IF($C383="OK",_xlfn.NUMBERVALUE(Plantilla!AM394),"")</f>
        <v/>
      </c>
      <c r="AP383" s="6" t="str">
        <f>IF($C383="OK",_xlfn.NUMBERVALUE(Plantilla!AN394),"")</f>
        <v/>
      </c>
      <c r="AQ383" s="4" t="str">
        <f>IF($C383="OK",_xlfn.NUMBERVALUE(Plantilla!AO394),"")</f>
        <v/>
      </c>
      <c r="AR383" s="6" t="str">
        <f>IF($C383="OK",_xlfn.NUMBERVALUE(Plantilla!AP394),"")</f>
        <v/>
      </c>
      <c r="AS383" s="4" t="str">
        <f>IF($C383="OK",_xlfn.NUMBERVALUE(Plantilla!AQ394),"")</f>
        <v/>
      </c>
      <c r="AT383" s="6" t="str">
        <f>IF($C383="OK",_xlfn.NUMBERVALUE(Plantilla!AR394),"")</f>
        <v/>
      </c>
      <c r="AU383" s="4" t="str">
        <f>IF($C383="OK",_xlfn.NUMBERVALUE(Plantilla!AS394),"")</f>
        <v/>
      </c>
      <c r="AV383" s="6" t="str">
        <f>IF($C383="OK",_xlfn.NUMBERVALUE(Plantilla!AT394),"")</f>
        <v/>
      </c>
      <c r="AW383" s="4" t="str">
        <f>IF($C383="OK",_xlfn.NUMBERVALUE(Plantilla!AU394),"")</f>
        <v/>
      </c>
      <c r="AX383" s="6" t="str">
        <f>IF($C383="OK",_xlfn.NUMBERVALUE(Plantilla!AV394),"")</f>
        <v/>
      </c>
      <c r="AY383" s="4" t="str">
        <f>IF($C383="OK",_xlfn.NUMBERVALUE(Plantilla!AW394),"")</f>
        <v/>
      </c>
      <c r="AZ383" s="6" t="str">
        <f>IF($C383="OK",_xlfn.NUMBERVALUE(Plantilla!AX394),"")</f>
        <v/>
      </c>
      <c r="BA383" t="str">
        <f>IF($C383="OK",_xlfn.NUMBERVALUE(Plantilla!AY394),"")</f>
        <v/>
      </c>
      <c r="BB383" t="str">
        <f>IF($C383="OK",_xlfn.NUMBERVALUE(Plantilla!AZ394),"")</f>
        <v/>
      </c>
      <c r="BC383" s="4" t="str">
        <f>IF($C383="OK",_xlfn.NUMBERVALUE(Plantilla!BA394),"")</f>
        <v/>
      </c>
      <c r="BD383" s="6" t="str">
        <f>IF($C383="OK",_xlfn.NUMBERVALUE(Plantilla!BB394),"")</f>
        <v/>
      </c>
      <c r="BE383" s="4" t="str">
        <f>IF($C383="OK",_xlfn.NUMBERVALUE(Plantilla!BC394),"")</f>
        <v/>
      </c>
      <c r="BF383" s="6" t="str">
        <f>IF($C383="OK",_xlfn.NUMBERVALUE(Plantilla!BD394),"")</f>
        <v/>
      </c>
      <c r="BG383" s="4" t="str">
        <f>IF($C383="OK",_xlfn.NUMBERVALUE(Plantilla!BE394),"")</f>
        <v/>
      </c>
      <c r="BH383" s="6" t="str">
        <f>IF($C383="OK",_xlfn.NUMBERVALUE(Plantilla!BF394),"")</f>
        <v/>
      </c>
      <c r="BI383" s="110" t="str">
        <f>IF($C383="OK",_xlfn.NUMBERVALUE(Plantilla!BG394),"")</f>
        <v/>
      </c>
      <c r="BJ383" s="6" t="str">
        <f>IF($C383="OK",_xlfn.NUMBERVALUE(Plantilla!BH394),"")</f>
        <v/>
      </c>
      <c r="BK383" s="109" t="str">
        <f>IF($C383="OK",_xlfn.NUMBERVALUE(Plantilla!BI394),"")</f>
        <v/>
      </c>
      <c r="BL383" s="6" t="str">
        <f>IF($C383="OK",
   IF(Plantilla!BJ394&lt;&gt;"",
      TEXT(VLOOKUP(Plantilla!BJ394,'Tablas '!$Z$4:$AA$6,2,FALSE),"#"),
   ""),
"")</f>
        <v/>
      </c>
      <c r="BM383" s="4" t="str">
        <f>IF($C383="OK",_xlfn.NUMBERVALUE(Plantilla!BK394),"")</f>
        <v/>
      </c>
      <c r="BN383" s="4" t="str">
        <f>IF($C383="OK",_xlfn.NUMBERVALUE(Plantilla!BL394),"")</f>
        <v/>
      </c>
      <c r="BO383" s="6" t="str">
        <f>IF($C383="OK",_xlfn.NUMBERVALUE(Plantilla!BM394),"")</f>
        <v/>
      </c>
      <c r="BP383" s="4" t="str">
        <f>IF($C383="OK",_xlfn.NUMBERVALUE(Plantilla!BN394),"")</f>
        <v/>
      </c>
      <c r="BQ383" s="6" t="str">
        <f>IF($C383="OK",_xlfn.NUMBERVALUE(Plantilla!BO394),"")</f>
        <v/>
      </c>
      <c r="BR383" s="4" t="str">
        <f>IF($C383="OK",_xlfn.NUMBERVALUE(Plantilla!BP394),"")</f>
        <v/>
      </c>
      <c r="BS383" s="6" t="str">
        <f>IF($C383="OK",_xlfn.NUMBERVALUE(Plantilla!BQ394),"")</f>
        <v/>
      </c>
      <c r="BT383" s="4" t="str">
        <f>IF($C383="OK",_xlfn.NUMBERVALUE(Plantilla!BR394),"")</f>
        <v/>
      </c>
      <c r="BU383" s="6" t="str">
        <f>IF($C383="OK",_xlfn.NUMBERVALUE(Plantilla!BS394),"")</f>
        <v/>
      </c>
      <c r="BV383" s="6" t="str">
        <f>IF($C383="OK",_xlfn.NUMBERVALUE(Plantilla!BT394),"")</f>
        <v/>
      </c>
      <c r="BW383" s="6" t="str">
        <f>IF($C383="OK",_xlfn.NUMBERVALUE(Plantilla!BU394),"")</f>
        <v/>
      </c>
      <c r="BX383" s="6" t="str">
        <f>IF($C383="OK",_xlfn.NUMBERVALUE(Plantilla!BV394),"")</f>
        <v/>
      </c>
      <c r="BY383" s="6" t="str">
        <f>IF($C383="OK",_xlfn.NUMBERVALUE(Plantilla!BW394),"")</f>
        <v/>
      </c>
      <c r="BZ383" s="6" t="str">
        <f>IF($C383="OK",_xlfn.NUMBERVALUE(Plantilla!BX394),"")</f>
        <v/>
      </c>
      <c r="CA383" s="6" t="str">
        <f>IF($C383="OK",_xlfn.NUMBERVALUE(Plantilla!BY394),"")</f>
        <v/>
      </c>
      <c r="CB383" s="6" t="str">
        <f>IF($C383="OK",_xlfn.NUMBERVALUE(Plantilla!BZ394),"")</f>
        <v/>
      </c>
      <c r="CC383" s="6" t="str">
        <f>IF($C383="OK",_xlfn.NUMBERVALUE(Plantilla!CA394),"")</f>
        <v/>
      </c>
      <c r="CD383" s="6" t="str">
        <f>IF($C383="OK",_xlfn.NUMBERVALUE(Plantilla!CB394),"")</f>
        <v/>
      </c>
      <c r="CE383" s="6" t="str">
        <f>IF($C383="OK",_xlfn.NUMBERVALUE(Plantilla!CC394),"")</f>
        <v/>
      </c>
      <c r="CF383" s="4" t="str">
        <f>IF($C383="OK",_xlfn.NUMBERVALUE(Plantilla!CD394),"")</f>
        <v/>
      </c>
      <c r="CG383" s="6" t="str">
        <f>IF($C383="OK",_xlfn.NUMBERVALUE(Plantilla!CE394),"")</f>
        <v/>
      </c>
      <c r="CH383" s="6" t="str">
        <f>IF($C383="OK",_xlfn.NUMBERVALUE(Plantilla!CF394),"")</f>
        <v/>
      </c>
      <c r="CI383" s="6" t="str">
        <f>IF($C383="OK",_xlfn.NUMBERVALUE(Plantilla!CG394),"")</f>
        <v/>
      </c>
      <c r="CJ383" s="6" t="str">
        <f>IF($C383="OK",_xlfn.NUMBERVALUE(Plantilla!CH394),"")</f>
        <v/>
      </c>
      <c r="CK383" s="6" t="str">
        <f>IF($C383="OK",_xlfn.NUMBERVALUE(Plantilla!CI394),"")</f>
        <v/>
      </c>
      <c r="CL383" s="6" t="str">
        <f>IF($C383="OK",_xlfn.NUMBERVALUE(Plantilla!CJ394),"")</f>
        <v/>
      </c>
      <c r="CM383" t="str">
        <f>IF($C383="OK",TEXT(Plantilla!CK394,"#"),"")</f>
        <v/>
      </c>
      <c r="CN383" s="6" t="str">
        <f>IF($C383="OK",_xlfn.NUMBERVALUE(Plantilla!CL394),"")</f>
        <v/>
      </c>
      <c r="CO383" s="6" t="str">
        <f>IF($C383="OK",_xlfn.NUMBERVALUE(Plantilla!CM394),"")</f>
        <v/>
      </c>
      <c r="CP383" s="110" t="str">
        <f>IF($C383="OK",_xlfn.NUMBERVALUE(Plantilla!CN394),"")</f>
        <v/>
      </c>
      <c r="CQ383" s="6" t="str">
        <f>IF($C383="OK",_xlfn.NUMBERVALUE(Plantilla!CO394),"")</f>
        <v/>
      </c>
      <c r="CR383" s="109" t="str">
        <f>IF($C383="OK",_xlfn.NUMBERVALUE(Plantilla!CP394),"")</f>
        <v/>
      </c>
      <c r="CS383" s="110" t="str">
        <f>IF($C383="OK",_xlfn.NUMBERVALUE(Plantilla!CQ394),"")</f>
        <v/>
      </c>
      <c r="CT383" s="6" t="str">
        <f>IF($C383="OK",_xlfn.NUMBERVALUE(Plantilla!CR394),"")</f>
        <v/>
      </c>
      <c r="CU383" s="109" t="str">
        <f>IF($C383="OK",_xlfn.NUMBERVALUE(Plantilla!CS394),"")</f>
        <v/>
      </c>
      <c r="CV383" s="110" t="str">
        <f>IF($C383="OK",_xlfn.NUMBERVALUE(Plantilla!CT394),"")</f>
        <v/>
      </c>
      <c r="CW383" s="6" t="str">
        <f>IF($C383="OK",_xlfn.NUMBERVALUE(Plantilla!CU394),"")</f>
        <v/>
      </c>
      <c r="CX383" s="82" t="str">
        <f>IF($C383="OK",_xlfn.NUMBERVALUE(Plantilla!CV394),"")</f>
        <v/>
      </c>
      <c r="CY383" s="6" t="str">
        <f>IF($C383="OK",_xlfn.NUMBERVALUE(Plantilla!CW394),"")</f>
        <v/>
      </c>
      <c r="CZ383" s="82" t="str">
        <f>IF($C383="OK",_xlfn.NUMBERVALUE(Plantilla!CX394),"")</f>
        <v/>
      </c>
      <c r="DA383" s="6" t="str">
        <f>IF($C383="OK",_xlfn.NUMBERVALUE(Plantilla!CY394),"")</f>
        <v/>
      </c>
      <c r="DB383" s="109" t="str">
        <f>IF($C383="OK",_xlfn.NUMBERVALUE(Plantilla!CZ394),"")</f>
        <v/>
      </c>
      <c r="DC383" s="6" t="str">
        <f>IF($C383="OK",_xlfn.NUMBERVALUE(Plantilla!DA394),"")</f>
        <v/>
      </c>
      <c r="DD383" s="6" t="str">
        <f>IF($C383="OK",TEXT(Plantilla!DB394,"#"),"")</f>
        <v/>
      </c>
      <c r="DE383" s="6" t="str">
        <f>IF($C383="OK",_xlfn.NUMBERVALUE(Plantilla!DC394),"")</f>
        <v/>
      </c>
      <c r="DF383" s="4" t="str">
        <f>IF($C383="OK",_xlfn.NUMBERVALUE(Plantilla!DD394),"")</f>
        <v/>
      </c>
      <c r="DG383" s="6" t="str">
        <f>IF($C383="OK",_xlfn.NUMBERVALUE(Plantilla!DE394),"")</f>
        <v/>
      </c>
      <c r="DH383" s="6" t="str">
        <f>IF($C383="OK",_xlfn.NUMBERVALUE(Plantilla!DF394),"")</f>
        <v/>
      </c>
      <c r="DI383" s="6" t="str">
        <f>IF($C383="OK",_xlfn.NUMBERVALUE(Plantilla!DG394),"")</f>
        <v/>
      </c>
      <c r="DJ383" s="6" t="str">
        <f>IF($C383="OK",_xlfn.NUMBERVALUE(Plantilla!DH394),"")</f>
        <v/>
      </c>
      <c r="DK383" s="6" t="str">
        <f>IF($C383="OK",_xlfn.NUMBERVALUE(Plantilla!DI394),"")</f>
        <v/>
      </c>
      <c r="DL383" s="6" t="str">
        <f>IF($C383="OK",_xlfn.NUMBERVALUE(Plantilla!DJ394),"")</f>
        <v/>
      </c>
      <c r="DM383" s="6" t="str">
        <f>IF($C383="OK",_xlfn.NUMBERVALUE(Plantilla!DK394),"")</f>
        <v/>
      </c>
      <c r="DN383" s="6" t="str">
        <f>IF($C383="OK",_xlfn.NUMBERVALUE(Plantilla!DL394),"")</f>
        <v/>
      </c>
      <c r="DO383" s="6" t="str">
        <f>IF($C383="OK",_xlfn.NUMBERVALUE(Plantilla!DM394),"")</f>
        <v/>
      </c>
      <c r="DP383" s="6" t="str">
        <f>IF($C383="OK",_xlfn.NUMBERVALUE(Plantilla!DN394),"")</f>
        <v/>
      </c>
      <c r="DQ383" s="6" t="str">
        <f>IF($C383="OK",_xlfn.NUMBERVALUE(Plantilla!DO394),"")</f>
        <v/>
      </c>
      <c r="DR383" s="6" t="str">
        <f>IF($C383="OK",_xlfn.NUMBERVALUE(Plantilla!DP394),"")</f>
        <v/>
      </c>
      <c r="DS383" t="str">
        <f>IF($C383="OK",TEXT(Plantilla!DR394,"#"),"")</f>
        <v/>
      </c>
      <c r="DT383" s="6"/>
    </row>
    <row r="384" spans="1:124" x14ac:dyDescent="0.25">
      <c r="A384" t="str">
        <f>IF(Plantilla!$I$6="¡Perfecto!, Guarda el archivo y adjúntalo a tu interfaz de Nómina Electrónica","OK","Error")</f>
        <v>OK</v>
      </c>
      <c r="B384" t="str">
        <f>IF(Plantilla!$I$6="¡Perfecto!, Guarda el archivo y adjúntalo a tu interfaz de Nómina Electrónica",MID(Plantilla!$D$2,SEARCH("V",Plantilla!$D$2),10),"")</f>
        <v>V2.0</v>
      </c>
      <c r="C384" t="str">
        <f>Plantilla!C395</f>
        <v/>
      </c>
      <c r="D384" t="str">
        <f>IF($C384="OK",Plantilla!B395,"")</f>
        <v/>
      </c>
      <c r="E384" t="str">
        <f>IF($C384="OK",
   VLOOKUP(Plantilla!$E$4,'Tablas '!$AP$4:$AT$6,5,FALSE),
"")</f>
        <v/>
      </c>
      <c r="F384" t="str">
        <f>IF($C384="OK",TEXT(Plantilla!D395,"#"),"")</f>
        <v/>
      </c>
      <c r="G384" t="str">
        <f>IF($C384="OK",
   VLOOKUP(Plantilla!E395,'Tablas '!$B$4:$C$14,2,FALSE),
"")</f>
        <v/>
      </c>
      <c r="H384" t="str">
        <f>IF($C384="OK",TEXT(Plantilla!F395,"#"),"")</f>
        <v/>
      </c>
      <c r="I384" t="str">
        <f>IF($C384="OK",TEXT(Plantilla!G395,"#"),"")</f>
        <v/>
      </c>
      <c r="J384" t="str">
        <f>IF($C384="OK",TEXT(Plantilla!H395,"#"),"")</f>
        <v/>
      </c>
      <c r="K384" t="str">
        <f>IF($C384="OK",TEXT(Plantilla!I395,"#"),"")</f>
        <v/>
      </c>
      <c r="L384" t="str">
        <f>IF($C384="OK",TEXT(Plantilla!J395,"#"),"")</f>
        <v/>
      </c>
      <c r="M384" t="str">
        <f>IF($C384="OK",TEXT(Plantilla!K395,"#"),"")</f>
        <v/>
      </c>
      <c r="N384" t="str">
        <f>IF($C384="OK",
   CONCATENATE(YEAR(Plantilla!L395),"-",TEXT(MONTH(Plantilla!L395),"00"),"-",TEXT(DAY(Plantilla!L395),"00")),
"")</f>
        <v/>
      </c>
      <c r="O384" t="str">
        <f>IF($C384="OK",_xlfn.NUMBERVALUE(Plantilla!M395),"")</f>
        <v/>
      </c>
      <c r="P384" t="str">
        <f>IF($C384="OK",
   IF(Plantilla!N395&lt;&gt;"",
      CONCATENATE(YEAR(Plantilla!N395),"-",TEXT(MONTH(Plantilla!N395),"00"),"-",TEXT(DAY(Plantilla!N395),"00")),
   ""),
"")</f>
        <v/>
      </c>
      <c r="Q384" t="str">
        <f>IF($C384="OK",
   VLOOKUP(Plantilla!O395,'Tablas '!$E$4:$F$19,2,FALSE),
"")</f>
        <v/>
      </c>
      <c r="R384" t="str">
        <f>IF($C384="OK",
   VLOOKUP(Plantilla!P395,'Tablas '!$H$4:$I$5,2,FALSE),
"")</f>
        <v/>
      </c>
      <c r="S384" t="str">
        <f>IF($C384="OK",
   VLOOKUP(Plantilla!Q395,'Tablas '!$K$4:$L$8,2,FALSE),
"")</f>
        <v/>
      </c>
      <c r="T384" t="str">
        <f>IF($C384="OK",
   VLOOKUP(Plantilla!R395,'Tablas '!$AE$4:$AF$6,2,FALSE),
"")</f>
        <v/>
      </c>
      <c r="U384" t="str">
        <f>IF($C384="OK",
   VLOOKUP(Plantilla!S395,'Tablas '!$AE$4:$AF$6,2,FALSE),
"")</f>
        <v/>
      </c>
      <c r="V384" t="str">
        <f>IF($C384="OK",TEXT(Plantilla!T395,"#"),"")</f>
        <v/>
      </c>
      <c r="W384" s="84" t="str">
        <f>IF($C384="OK",
   VLOOKUP(Plantilla!U395,'Tablas '!$AM$4:$AN$1126,2,FALSE),
"")</f>
        <v/>
      </c>
      <c r="X384" t="str">
        <f>IF($C384="OK",TEXT(Plantilla!V395,"#"),"")</f>
        <v/>
      </c>
      <c r="Y384" t="str">
        <f>IF($C384="OK",
   CONCATENATE(YEAR(Plantilla!W395),"-",TEXT(MONTH(Plantilla!W395),"00"),"-",TEXT(DAY(Plantilla!W395),"00")),
"")</f>
        <v/>
      </c>
      <c r="Z384" t="str">
        <f>IF($C384="OK",
   CONCATENATE(YEAR(Plantilla!X395),"-",TEXT(MONTH(Plantilla!X395),"00"),"-",TEXT(DAY(Plantilla!X395),"00")),
"")</f>
        <v/>
      </c>
      <c r="AA384" t="str">
        <f>IF($C384="OK",
   TEXT(VLOOKUP(Plantilla!Y395,'Tablas '!$Q$4:$R$9,2,FALSE),"#"),
"")</f>
        <v/>
      </c>
      <c r="AB384" t="str">
        <f>IF($C384="OK",
   CONCATENATE(YEAR(Plantilla!Z395),"-",TEXT(MONTH(Plantilla!Z395),"00"),"-",TEXT(DAY(Plantilla!Z395),"00")),
"")</f>
        <v/>
      </c>
      <c r="AC384" t="str">
        <f>IF($C384="OK",
   TEXT(VLOOKUP(Plantilla!AA395,'Tablas '!$T$4:$U$13,2,FALSE),"#"),
"")</f>
        <v/>
      </c>
      <c r="AD384" t="str">
        <f>IF($C384="OK",TEXT(Plantilla!AB395,"#"),"")</f>
        <v/>
      </c>
      <c r="AE384" t="str">
        <f>IF($C384="OK",
   IF(Plantilla!AC395&lt;&gt;"",
      TEXT(VLOOKUP(Plantilla!AC395,'Tablas '!$W$4:$X$7,2,FALSE),"#"),
   ""),
"")</f>
        <v/>
      </c>
      <c r="AF384" t="str">
        <f>IF($C384="OK",TEXT(Plantilla!AD395,"#"),"")</f>
        <v/>
      </c>
      <c r="AG384" s="6" t="str">
        <f>IF($C384="OK",_xlfn.NUMBERVALUE(Plantilla!AE395),"")</f>
        <v/>
      </c>
      <c r="AH384" s="4" t="str">
        <f>IF($C384="OK",_xlfn.NUMBERVALUE(Plantilla!AF395),"")</f>
        <v/>
      </c>
      <c r="AI384" s="6" t="str">
        <f>IF($C384="OK",_xlfn.NUMBERVALUE(Plantilla!AG395),"")</f>
        <v/>
      </c>
      <c r="AJ384" s="6" t="str">
        <f>IF($C384="OK",_xlfn.NUMBERVALUE(Plantilla!AH395),"")</f>
        <v/>
      </c>
      <c r="AK384" s="6" t="str">
        <f>IF($C384="OK",_xlfn.NUMBERVALUE(Plantilla!AI395),"")</f>
        <v/>
      </c>
      <c r="AL384" s="6" t="str">
        <f>IF($C384="OK",_xlfn.NUMBERVALUE(Plantilla!AJ395),"")</f>
        <v/>
      </c>
      <c r="AM384" s="4" t="str">
        <f>IF($C384="OK",_xlfn.NUMBERVALUE(Plantilla!AK395),"")</f>
        <v/>
      </c>
      <c r="AN384" s="6" t="str">
        <f>IF($C384="OK",_xlfn.NUMBERVALUE(Plantilla!AL395),"")</f>
        <v/>
      </c>
      <c r="AO384" s="4" t="str">
        <f>IF($C384="OK",_xlfn.NUMBERVALUE(Plantilla!AM395),"")</f>
        <v/>
      </c>
      <c r="AP384" s="6" t="str">
        <f>IF($C384="OK",_xlfn.NUMBERVALUE(Plantilla!AN395),"")</f>
        <v/>
      </c>
      <c r="AQ384" s="4" t="str">
        <f>IF($C384="OK",_xlfn.NUMBERVALUE(Plantilla!AO395),"")</f>
        <v/>
      </c>
      <c r="AR384" s="6" t="str">
        <f>IF($C384="OK",_xlfn.NUMBERVALUE(Plantilla!AP395),"")</f>
        <v/>
      </c>
      <c r="AS384" s="4" t="str">
        <f>IF($C384="OK",_xlfn.NUMBERVALUE(Plantilla!AQ395),"")</f>
        <v/>
      </c>
      <c r="AT384" s="6" t="str">
        <f>IF($C384="OK",_xlfn.NUMBERVALUE(Plantilla!AR395),"")</f>
        <v/>
      </c>
      <c r="AU384" s="4" t="str">
        <f>IF($C384="OK",_xlfn.NUMBERVALUE(Plantilla!AS395),"")</f>
        <v/>
      </c>
      <c r="AV384" s="6" t="str">
        <f>IF($C384="OK",_xlfn.NUMBERVALUE(Plantilla!AT395),"")</f>
        <v/>
      </c>
      <c r="AW384" s="4" t="str">
        <f>IF($C384="OK",_xlfn.NUMBERVALUE(Plantilla!AU395),"")</f>
        <v/>
      </c>
      <c r="AX384" s="6" t="str">
        <f>IF($C384="OK",_xlfn.NUMBERVALUE(Plantilla!AV395),"")</f>
        <v/>
      </c>
      <c r="AY384" s="4" t="str">
        <f>IF($C384="OK",_xlfn.NUMBERVALUE(Plantilla!AW395),"")</f>
        <v/>
      </c>
      <c r="AZ384" s="6" t="str">
        <f>IF($C384="OK",_xlfn.NUMBERVALUE(Plantilla!AX395),"")</f>
        <v/>
      </c>
      <c r="BA384" t="str">
        <f>IF($C384="OK",_xlfn.NUMBERVALUE(Plantilla!AY395),"")</f>
        <v/>
      </c>
      <c r="BB384" t="str">
        <f>IF($C384="OK",_xlfn.NUMBERVALUE(Plantilla!AZ395),"")</f>
        <v/>
      </c>
      <c r="BC384" s="4" t="str">
        <f>IF($C384="OK",_xlfn.NUMBERVALUE(Plantilla!BA395),"")</f>
        <v/>
      </c>
      <c r="BD384" s="6" t="str">
        <f>IF($C384="OK",_xlfn.NUMBERVALUE(Plantilla!BB395),"")</f>
        <v/>
      </c>
      <c r="BE384" s="4" t="str">
        <f>IF($C384="OK",_xlfn.NUMBERVALUE(Plantilla!BC395),"")</f>
        <v/>
      </c>
      <c r="BF384" s="6" t="str">
        <f>IF($C384="OK",_xlfn.NUMBERVALUE(Plantilla!BD395),"")</f>
        <v/>
      </c>
      <c r="BG384" s="4" t="str">
        <f>IF($C384="OK",_xlfn.NUMBERVALUE(Plantilla!BE395),"")</f>
        <v/>
      </c>
      <c r="BH384" s="6" t="str">
        <f>IF($C384="OK",_xlfn.NUMBERVALUE(Plantilla!BF395),"")</f>
        <v/>
      </c>
      <c r="BI384" s="110" t="str">
        <f>IF($C384="OK",_xlfn.NUMBERVALUE(Plantilla!BG395),"")</f>
        <v/>
      </c>
      <c r="BJ384" s="6" t="str">
        <f>IF($C384="OK",_xlfn.NUMBERVALUE(Plantilla!BH395),"")</f>
        <v/>
      </c>
      <c r="BK384" s="109" t="str">
        <f>IF($C384="OK",_xlfn.NUMBERVALUE(Plantilla!BI395),"")</f>
        <v/>
      </c>
      <c r="BL384" s="6" t="str">
        <f>IF($C384="OK",
   IF(Plantilla!BJ395&lt;&gt;"",
      TEXT(VLOOKUP(Plantilla!BJ395,'Tablas '!$Z$4:$AA$6,2,FALSE),"#"),
   ""),
"")</f>
        <v/>
      </c>
      <c r="BM384" s="4" t="str">
        <f>IF($C384="OK",_xlfn.NUMBERVALUE(Plantilla!BK395),"")</f>
        <v/>
      </c>
      <c r="BN384" s="4" t="str">
        <f>IF($C384="OK",_xlfn.NUMBERVALUE(Plantilla!BL395),"")</f>
        <v/>
      </c>
      <c r="BO384" s="6" t="str">
        <f>IF($C384="OK",_xlfn.NUMBERVALUE(Plantilla!BM395),"")</f>
        <v/>
      </c>
      <c r="BP384" s="4" t="str">
        <f>IF($C384="OK",_xlfn.NUMBERVALUE(Plantilla!BN395),"")</f>
        <v/>
      </c>
      <c r="BQ384" s="6" t="str">
        <f>IF($C384="OK",_xlfn.NUMBERVALUE(Plantilla!BO395),"")</f>
        <v/>
      </c>
      <c r="BR384" s="4" t="str">
        <f>IF($C384="OK",_xlfn.NUMBERVALUE(Plantilla!BP395),"")</f>
        <v/>
      </c>
      <c r="BS384" s="6" t="str">
        <f>IF($C384="OK",_xlfn.NUMBERVALUE(Plantilla!BQ395),"")</f>
        <v/>
      </c>
      <c r="BT384" s="4" t="str">
        <f>IF($C384="OK",_xlfn.NUMBERVALUE(Plantilla!BR395),"")</f>
        <v/>
      </c>
      <c r="BU384" s="6" t="str">
        <f>IF($C384="OK",_xlfn.NUMBERVALUE(Plantilla!BS395),"")</f>
        <v/>
      </c>
      <c r="BV384" s="6" t="str">
        <f>IF($C384="OK",_xlfn.NUMBERVALUE(Plantilla!BT395),"")</f>
        <v/>
      </c>
      <c r="BW384" s="6" t="str">
        <f>IF($C384="OK",_xlfn.NUMBERVALUE(Plantilla!BU395),"")</f>
        <v/>
      </c>
      <c r="BX384" s="6" t="str">
        <f>IF($C384="OK",_xlfn.NUMBERVALUE(Plantilla!BV395),"")</f>
        <v/>
      </c>
      <c r="BY384" s="6" t="str">
        <f>IF($C384="OK",_xlfn.NUMBERVALUE(Plantilla!BW395),"")</f>
        <v/>
      </c>
      <c r="BZ384" s="6" t="str">
        <f>IF($C384="OK",_xlfn.NUMBERVALUE(Plantilla!BX395),"")</f>
        <v/>
      </c>
      <c r="CA384" s="6" t="str">
        <f>IF($C384="OK",_xlfn.NUMBERVALUE(Plantilla!BY395),"")</f>
        <v/>
      </c>
      <c r="CB384" s="6" t="str">
        <f>IF($C384="OK",_xlfn.NUMBERVALUE(Plantilla!BZ395),"")</f>
        <v/>
      </c>
      <c r="CC384" s="6" t="str">
        <f>IF($C384="OK",_xlfn.NUMBERVALUE(Plantilla!CA395),"")</f>
        <v/>
      </c>
      <c r="CD384" s="6" t="str">
        <f>IF($C384="OK",_xlfn.NUMBERVALUE(Plantilla!CB395),"")</f>
        <v/>
      </c>
      <c r="CE384" s="6" t="str">
        <f>IF($C384="OK",_xlfn.NUMBERVALUE(Plantilla!CC395),"")</f>
        <v/>
      </c>
      <c r="CF384" s="4" t="str">
        <f>IF($C384="OK",_xlfn.NUMBERVALUE(Plantilla!CD395),"")</f>
        <v/>
      </c>
      <c r="CG384" s="6" t="str">
        <f>IF($C384="OK",_xlfn.NUMBERVALUE(Plantilla!CE395),"")</f>
        <v/>
      </c>
      <c r="CH384" s="6" t="str">
        <f>IF($C384="OK",_xlfn.NUMBERVALUE(Plantilla!CF395),"")</f>
        <v/>
      </c>
      <c r="CI384" s="6" t="str">
        <f>IF($C384="OK",_xlfn.NUMBERVALUE(Plantilla!CG395),"")</f>
        <v/>
      </c>
      <c r="CJ384" s="6" t="str">
        <f>IF($C384="OK",_xlfn.NUMBERVALUE(Plantilla!CH395),"")</f>
        <v/>
      </c>
      <c r="CK384" s="6" t="str">
        <f>IF($C384="OK",_xlfn.NUMBERVALUE(Plantilla!CI395),"")</f>
        <v/>
      </c>
      <c r="CL384" s="6" t="str">
        <f>IF($C384="OK",_xlfn.NUMBERVALUE(Plantilla!CJ395),"")</f>
        <v/>
      </c>
      <c r="CM384" t="str">
        <f>IF($C384="OK",TEXT(Plantilla!CK395,"#"),"")</f>
        <v/>
      </c>
      <c r="CN384" s="6" t="str">
        <f>IF($C384="OK",_xlfn.NUMBERVALUE(Plantilla!CL395),"")</f>
        <v/>
      </c>
      <c r="CO384" s="6" t="str">
        <f>IF($C384="OK",_xlfn.NUMBERVALUE(Plantilla!CM395),"")</f>
        <v/>
      </c>
      <c r="CP384" s="110" t="str">
        <f>IF($C384="OK",_xlfn.NUMBERVALUE(Plantilla!CN395),"")</f>
        <v/>
      </c>
      <c r="CQ384" s="6" t="str">
        <f>IF($C384="OK",_xlfn.NUMBERVALUE(Plantilla!CO395),"")</f>
        <v/>
      </c>
      <c r="CR384" s="109" t="str">
        <f>IF($C384="OK",_xlfn.NUMBERVALUE(Plantilla!CP395),"")</f>
        <v/>
      </c>
      <c r="CS384" s="110" t="str">
        <f>IF($C384="OK",_xlfn.NUMBERVALUE(Plantilla!CQ395),"")</f>
        <v/>
      </c>
      <c r="CT384" s="6" t="str">
        <f>IF($C384="OK",_xlfn.NUMBERVALUE(Plantilla!CR395),"")</f>
        <v/>
      </c>
      <c r="CU384" s="109" t="str">
        <f>IF($C384="OK",_xlfn.NUMBERVALUE(Plantilla!CS395),"")</f>
        <v/>
      </c>
      <c r="CV384" s="110" t="str">
        <f>IF($C384="OK",_xlfn.NUMBERVALUE(Plantilla!CT395),"")</f>
        <v/>
      </c>
      <c r="CW384" s="6" t="str">
        <f>IF($C384="OK",_xlfn.NUMBERVALUE(Plantilla!CU395),"")</f>
        <v/>
      </c>
      <c r="CX384" s="82" t="str">
        <f>IF($C384="OK",_xlfn.NUMBERVALUE(Plantilla!CV395),"")</f>
        <v/>
      </c>
      <c r="CY384" s="6" t="str">
        <f>IF($C384="OK",_xlfn.NUMBERVALUE(Plantilla!CW395),"")</f>
        <v/>
      </c>
      <c r="CZ384" s="82" t="str">
        <f>IF($C384="OK",_xlfn.NUMBERVALUE(Plantilla!CX395),"")</f>
        <v/>
      </c>
      <c r="DA384" s="6" t="str">
        <f>IF($C384="OK",_xlfn.NUMBERVALUE(Plantilla!CY395),"")</f>
        <v/>
      </c>
      <c r="DB384" s="109" t="str">
        <f>IF($C384="OK",_xlfn.NUMBERVALUE(Plantilla!CZ395),"")</f>
        <v/>
      </c>
      <c r="DC384" s="6" t="str">
        <f>IF($C384="OK",_xlfn.NUMBERVALUE(Plantilla!DA395),"")</f>
        <v/>
      </c>
      <c r="DD384" s="6" t="str">
        <f>IF($C384="OK",TEXT(Plantilla!DB395,"#"),"")</f>
        <v/>
      </c>
      <c r="DE384" s="6" t="str">
        <f>IF($C384="OK",_xlfn.NUMBERVALUE(Plantilla!DC395),"")</f>
        <v/>
      </c>
      <c r="DF384" s="4" t="str">
        <f>IF($C384="OK",_xlfn.NUMBERVALUE(Plantilla!DD395),"")</f>
        <v/>
      </c>
      <c r="DG384" s="6" t="str">
        <f>IF($C384="OK",_xlfn.NUMBERVALUE(Plantilla!DE395),"")</f>
        <v/>
      </c>
      <c r="DH384" s="6" t="str">
        <f>IF($C384="OK",_xlfn.NUMBERVALUE(Plantilla!DF395),"")</f>
        <v/>
      </c>
      <c r="DI384" s="6" t="str">
        <f>IF($C384="OK",_xlfn.NUMBERVALUE(Plantilla!DG395),"")</f>
        <v/>
      </c>
      <c r="DJ384" s="6" t="str">
        <f>IF($C384="OK",_xlfn.NUMBERVALUE(Plantilla!DH395),"")</f>
        <v/>
      </c>
      <c r="DK384" s="6" t="str">
        <f>IF($C384="OK",_xlfn.NUMBERVALUE(Plantilla!DI395),"")</f>
        <v/>
      </c>
      <c r="DL384" s="6" t="str">
        <f>IF($C384="OK",_xlfn.NUMBERVALUE(Plantilla!DJ395),"")</f>
        <v/>
      </c>
      <c r="DM384" s="6" t="str">
        <f>IF($C384="OK",_xlfn.NUMBERVALUE(Plantilla!DK395),"")</f>
        <v/>
      </c>
      <c r="DN384" s="6" t="str">
        <f>IF($C384="OK",_xlfn.NUMBERVALUE(Plantilla!DL395),"")</f>
        <v/>
      </c>
      <c r="DO384" s="6" t="str">
        <f>IF($C384="OK",_xlfn.NUMBERVALUE(Plantilla!DM395),"")</f>
        <v/>
      </c>
      <c r="DP384" s="6" t="str">
        <f>IF($C384="OK",_xlfn.NUMBERVALUE(Plantilla!DN395),"")</f>
        <v/>
      </c>
      <c r="DQ384" s="6" t="str">
        <f>IF($C384="OK",_xlfn.NUMBERVALUE(Plantilla!DO395),"")</f>
        <v/>
      </c>
      <c r="DR384" s="6" t="str">
        <f>IF($C384="OK",_xlfn.NUMBERVALUE(Plantilla!DP395),"")</f>
        <v/>
      </c>
      <c r="DS384" t="str">
        <f>IF($C384="OK",TEXT(Plantilla!DR395,"#"),"")</f>
        <v/>
      </c>
      <c r="DT384" s="6"/>
    </row>
    <row r="385" spans="1:124" x14ac:dyDescent="0.25">
      <c r="A385" t="str">
        <f>IF(Plantilla!$I$6="¡Perfecto!, Guarda el archivo y adjúntalo a tu interfaz de Nómina Electrónica","OK","Error")</f>
        <v>OK</v>
      </c>
      <c r="B385" t="str">
        <f>IF(Plantilla!$I$6="¡Perfecto!, Guarda el archivo y adjúntalo a tu interfaz de Nómina Electrónica",MID(Plantilla!$D$2,SEARCH("V",Plantilla!$D$2),10),"")</f>
        <v>V2.0</v>
      </c>
      <c r="C385" t="str">
        <f>Plantilla!C396</f>
        <v/>
      </c>
      <c r="D385" t="str">
        <f>IF($C385="OK",Plantilla!B396,"")</f>
        <v/>
      </c>
      <c r="E385" t="str">
        <f>IF($C385="OK",
   VLOOKUP(Plantilla!$E$4,'Tablas '!$AP$4:$AT$6,5,FALSE),
"")</f>
        <v/>
      </c>
      <c r="F385" t="str">
        <f>IF($C385="OK",TEXT(Plantilla!D396,"#"),"")</f>
        <v/>
      </c>
      <c r="G385" t="str">
        <f>IF($C385="OK",
   VLOOKUP(Plantilla!E396,'Tablas '!$B$4:$C$14,2,FALSE),
"")</f>
        <v/>
      </c>
      <c r="H385" t="str">
        <f>IF($C385="OK",TEXT(Plantilla!F396,"#"),"")</f>
        <v/>
      </c>
      <c r="I385" t="str">
        <f>IF($C385="OK",TEXT(Plantilla!G396,"#"),"")</f>
        <v/>
      </c>
      <c r="J385" t="str">
        <f>IF($C385="OK",TEXT(Plantilla!H396,"#"),"")</f>
        <v/>
      </c>
      <c r="K385" t="str">
        <f>IF($C385="OK",TEXT(Plantilla!I396,"#"),"")</f>
        <v/>
      </c>
      <c r="L385" t="str">
        <f>IF($C385="OK",TEXT(Plantilla!J396,"#"),"")</f>
        <v/>
      </c>
      <c r="M385" t="str">
        <f>IF($C385="OK",TEXT(Plantilla!K396,"#"),"")</f>
        <v/>
      </c>
      <c r="N385" t="str">
        <f>IF($C385="OK",
   CONCATENATE(YEAR(Plantilla!L396),"-",TEXT(MONTH(Plantilla!L396),"00"),"-",TEXT(DAY(Plantilla!L396),"00")),
"")</f>
        <v/>
      </c>
      <c r="O385" t="str">
        <f>IF($C385="OK",_xlfn.NUMBERVALUE(Plantilla!M396),"")</f>
        <v/>
      </c>
      <c r="P385" t="str">
        <f>IF($C385="OK",
   IF(Plantilla!N396&lt;&gt;"",
      CONCATENATE(YEAR(Plantilla!N396),"-",TEXT(MONTH(Plantilla!N396),"00"),"-",TEXT(DAY(Plantilla!N396),"00")),
   ""),
"")</f>
        <v/>
      </c>
      <c r="Q385" t="str">
        <f>IF($C385="OK",
   VLOOKUP(Plantilla!O396,'Tablas '!$E$4:$F$19,2,FALSE),
"")</f>
        <v/>
      </c>
      <c r="R385" t="str">
        <f>IF($C385="OK",
   VLOOKUP(Plantilla!P396,'Tablas '!$H$4:$I$5,2,FALSE),
"")</f>
        <v/>
      </c>
      <c r="S385" t="str">
        <f>IF($C385="OK",
   VLOOKUP(Plantilla!Q396,'Tablas '!$K$4:$L$8,2,FALSE),
"")</f>
        <v/>
      </c>
      <c r="T385" t="str">
        <f>IF($C385="OK",
   VLOOKUP(Plantilla!R396,'Tablas '!$AE$4:$AF$6,2,FALSE),
"")</f>
        <v/>
      </c>
      <c r="U385" t="str">
        <f>IF($C385="OK",
   VLOOKUP(Plantilla!S396,'Tablas '!$AE$4:$AF$6,2,FALSE),
"")</f>
        <v/>
      </c>
      <c r="V385" t="str">
        <f>IF($C385="OK",TEXT(Plantilla!T396,"#"),"")</f>
        <v/>
      </c>
      <c r="W385" s="84" t="str">
        <f>IF($C385="OK",
   VLOOKUP(Plantilla!U396,'Tablas '!$AM$4:$AN$1126,2,FALSE),
"")</f>
        <v/>
      </c>
      <c r="X385" t="str">
        <f>IF($C385="OK",TEXT(Plantilla!V396,"#"),"")</f>
        <v/>
      </c>
      <c r="Y385" t="str">
        <f>IF($C385="OK",
   CONCATENATE(YEAR(Plantilla!W396),"-",TEXT(MONTH(Plantilla!W396),"00"),"-",TEXT(DAY(Plantilla!W396),"00")),
"")</f>
        <v/>
      </c>
      <c r="Z385" t="str">
        <f>IF($C385="OK",
   CONCATENATE(YEAR(Plantilla!X396),"-",TEXT(MONTH(Plantilla!X396),"00"),"-",TEXT(DAY(Plantilla!X396),"00")),
"")</f>
        <v/>
      </c>
      <c r="AA385" t="str">
        <f>IF($C385="OK",
   TEXT(VLOOKUP(Plantilla!Y396,'Tablas '!$Q$4:$R$9,2,FALSE),"#"),
"")</f>
        <v/>
      </c>
      <c r="AB385" t="str">
        <f>IF($C385="OK",
   CONCATENATE(YEAR(Plantilla!Z396),"-",TEXT(MONTH(Plantilla!Z396),"00"),"-",TEXT(DAY(Plantilla!Z396),"00")),
"")</f>
        <v/>
      </c>
      <c r="AC385" t="str">
        <f>IF($C385="OK",
   TEXT(VLOOKUP(Plantilla!AA396,'Tablas '!$T$4:$U$13,2,FALSE),"#"),
"")</f>
        <v/>
      </c>
      <c r="AD385" t="str">
        <f>IF($C385="OK",TEXT(Plantilla!AB396,"#"),"")</f>
        <v/>
      </c>
      <c r="AE385" t="str">
        <f>IF($C385="OK",
   IF(Plantilla!AC396&lt;&gt;"",
      TEXT(VLOOKUP(Plantilla!AC396,'Tablas '!$W$4:$X$7,2,FALSE),"#"),
   ""),
"")</f>
        <v/>
      </c>
      <c r="AF385" t="str">
        <f>IF($C385="OK",TEXT(Plantilla!AD396,"#"),"")</f>
        <v/>
      </c>
      <c r="AG385" s="6" t="str">
        <f>IF($C385="OK",_xlfn.NUMBERVALUE(Plantilla!AE396),"")</f>
        <v/>
      </c>
      <c r="AH385" s="4" t="str">
        <f>IF($C385="OK",_xlfn.NUMBERVALUE(Plantilla!AF396),"")</f>
        <v/>
      </c>
      <c r="AI385" s="6" t="str">
        <f>IF($C385="OK",_xlfn.NUMBERVALUE(Plantilla!AG396),"")</f>
        <v/>
      </c>
      <c r="AJ385" s="6" t="str">
        <f>IF($C385="OK",_xlfn.NUMBERVALUE(Plantilla!AH396),"")</f>
        <v/>
      </c>
      <c r="AK385" s="6" t="str">
        <f>IF($C385="OK",_xlfn.NUMBERVALUE(Plantilla!AI396),"")</f>
        <v/>
      </c>
      <c r="AL385" s="6" t="str">
        <f>IF($C385="OK",_xlfn.NUMBERVALUE(Plantilla!AJ396),"")</f>
        <v/>
      </c>
      <c r="AM385" s="4" t="str">
        <f>IF($C385="OK",_xlfn.NUMBERVALUE(Plantilla!AK396),"")</f>
        <v/>
      </c>
      <c r="AN385" s="6" t="str">
        <f>IF($C385="OK",_xlfn.NUMBERVALUE(Plantilla!AL396),"")</f>
        <v/>
      </c>
      <c r="AO385" s="4" t="str">
        <f>IF($C385="OK",_xlfn.NUMBERVALUE(Plantilla!AM396),"")</f>
        <v/>
      </c>
      <c r="AP385" s="6" t="str">
        <f>IF($C385="OK",_xlfn.NUMBERVALUE(Plantilla!AN396),"")</f>
        <v/>
      </c>
      <c r="AQ385" s="4" t="str">
        <f>IF($C385="OK",_xlfn.NUMBERVALUE(Plantilla!AO396),"")</f>
        <v/>
      </c>
      <c r="AR385" s="6" t="str">
        <f>IF($C385="OK",_xlfn.NUMBERVALUE(Plantilla!AP396),"")</f>
        <v/>
      </c>
      <c r="AS385" s="4" t="str">
        <f>IF($C385="OK",_xlfn.NUMBERVALUE(Plantilla!AQ396),"")</f>
        <v/>
      </c>
      <c r="AT385" s="6" t="str">
        <f>IF($C385="OK",_xlfn.NUMBERVALUE(Plantilla!AR396),"")</f>
        <v/>
      </c>
      <c r="AU385" s="4" t="str">
        <f>IF($C385="OK",_xlfn.NUMBERVALUE(Plantilla!AS396),"")</f>
        <v/>
      </c>
      <c r="AV385" s="6" t="str">
        <f>IF($C385="OK",_xlfn.NUMBERVALUE(Plantilla!AT396),"")</f>
        <v/>
      </c>
      <c r="AW385" s="4" t="str">
        <f>IF($C385="OK",_xlfn.NUMBERVALUE(Plantilla!AU396),"")</f>
        <v/>
      </c>
      <c r="AX385" s="6" t="str">
        <f>IF($C385="OK",_xlfn.NUMBERVALUE(Plantilla!AV396),"")</f>
        <v/>
      </c>
      <c r="AY385" s="4" t="str">
        <f>IF($C385="OK",_xlfn.NUMBERVALUE(Plantilla!AW396),"")</f>
        <v/>
      </c>
      <c r="AZ385" s="6" t="str">
        <f>IF($C385="OK",_xlfn.NUMBERVALUE(Plantilla!AX396),"")</f>
        <v/>
      </c>
      <c r="BA385" t="str">
        <f>IF($C385="OK",_xlfn.NUMBERVALUE(Plantilla!AY396),"")</f>
        <v/>
      </c>
      <c r="BB385" t="str">
        <f>IF($C385="OK",_xlfn.NUMBERVALUE(Plantilla!AZ396),"")</f>
        <v/>
      </c>
      <c r="BC385" s="4" t="str">
        <f>IF($C385="OK",_xlfn.NUMBERVALUE(Plantilla!BA396),"")</f>
        <v/>
      </c>
      <c r="BD385" s="6" t="str">
        <f>IF($C385="OK",_xlfn.NUMBERVALUE(Plantilla!BB396),"")</f>
        <v/>
      </c>
      <c r="BE385" s="4" t="str">
        <f>IF($C385="OK",_xlfn.NUMBERVALUE(Plantilla!BC396),"")</f>
        <v/>
      </c>
      <c r="BF385" s="6" t="str">
        <f>IF($C385="OK",_xlfn.NUMBERVALUE(Plantilla!BD396),"")</f>
        <v/>
      </c>
      <c r="BG385" s="4" t="str">
        <f>IF($C385="OK",_xlfn.NUMBERVALUE(Plantilla!BE396),"")</f>
        <v/>
      </c>
      <c r="BH385" s="6" t="str">
        <f>IF($C385="OK",_xlfn.NUMBERVALUE(Plantilla!BF396),"")</f>
        <v/>
      </c>
      <c r="BI385" s="110" t="str">
        <f>IF($C385="OK",_xlfn.NUMBERVALUE(Plantilla!BG396),"")</f>
        <v/>
      </c>
      <c r="BJ385" s="6" t="str">
        <f>IF($C385="OK",_xlfn.NUMBERVALUE(Plantilla!BH396),"")</f>
        <v/>
      </c>
      <c r="BK385" s="109" t="str">
        <f>IF($C385="OK",_xlfn.NUMBERVALUE(Plantilla!BI396),"")</f>
        <v/>
      </c>
      <c r="BL385" s="6" t="str">
        <f>IF($C385="OK",
   IF(Plantilla!BJ396&lt;&gt;"",
      TEXT(VLOOKUP(Plantilla!BJ396,'Tablas '!$Z$4:$AA$6,2,FALSE),"#"),
   ""),
"")</f>
        <v/>
      </c>
      <c r="BM385" s="4" t="str">
        <f>IF($C385="OK",_xlfn.NUMBERVALUE(Plantilla!BK396),"")</f>
        <v/>
      </c>
      <c r="BN385" s="4" t="str">
        <f>IF($C385="OK",_xlfn.NUMBERVALUE(Plantilla!BL396),"")</f>
        <v/>
      </c>
      <c r="BO385" s="6" t="str">
        <f>IF($C385="OK",_xlfn.NUMBERVALUE(Plantilla!BM396),"")</f>
        <v/>
      </c>
      <c r="BP385" s="4" t="str">
        <f>IF($C385="OK",_xlfn.NUMBERVALUE(Plantilla!BN396),"")</f>
        <v/>
      </c>
      <c r="BQ385" s="6" t="str">
        <f>IF($C385="OK",_xlfn.NUMBERVALUE(Plantilla!BO396),"")</f>
        <v/>
      </c>
      <c r="BR385" s="4" t="str">
        <f>IF($C385="OK",_xlfn.NUMBERVALUE(Plantilla!BP396),"")</f>
        <v/>
      </c>
      <c r="BS385" s="6" t="str">
        <f>IF($C385="OK",_xlfn.NUMBERVALUE(Plantilla!BQ396),"")</f>
        <v/>
      </c>
      <c r="BT385" s="4" t="str">
        <f>IF($C385="OK",_xlfn.NUMBERVALUE(Plantilla!BR396),"")</f>
        <v/>
      </c>
      <c r="BU385" s="6" t="str">
        <f>IF($C385="OK",_xlfn.NUMBERVALUE(Plantilla!BS396),"")</f>
        <v/>
      </c>
      <c r="BV385" s="6" t="str">
        <f>IF($C385="OK",_xlfn.NUMBERVALUE(Plantilla!BT396),"")</f>
        <v/>
      </c>
      <c r="BW385" s="6" t="str">
        <f>IF($C385="OK",_xlfn.NUMBERVALUE(Plantilla!BU396),"")</f>
        <v/>
      </c>
      <c r="BX385" s="6" t="str">
        <f>IF($C385="OK",_xlfn.NUMBERVALUE(Plantilla!BV396),"")</f>
        <v/>
      </c>
      <c r="BY385" s="6" t="str">
        <f>IF($C385="OK",_xlfn.NUMBERVALUE(Plantilla!BW396),"")</f>
        <v/>
      </c>
      <c r="BZ385" s="6" t="str">
        <f>IF($C385="OK",_xlfn.NUMBERVALUE(Plantilla!BX396),"")</f>
        <v/>
      </c>
      <c r="CA385" s="6" t="str">
        <f>IF($C385="OK",_xlfn.NUMBERVALUE(Plantilla!BY396),"")</f>
        <v/>
      </c>
      <c r="CB385" s="6" t="str">
        <f>IF($C385="OK",_xlfn.NUMBERVALUE(Plantilla!BZ396),"")</f>
        <v/>
      </c>
      <c r="CC385" s="6" t="str">
        <f>IF($C385="OK",_xlfn.NUMBERVALUE(Plantilla!CA396),"")</f>
        <v/>
      </c>
      <c r="CD385" s="6" t="str">
        <f>IF($C385="OK",_xlfn.NUMBERVALUE(Plantilla!CB396),"")</f>
        <v/>
      </c>
      <c r="CE385" s="6" t="str">
        <f>IF($C385="OK",_xlfn.NUMBERVALUE(Plantilla!CC396),"")</f>
        <v/>
      </c>
      <c r="CF385" s="4" t="str">
        <f>IF($C385="OK",_xlfn.NUMBERVALUE(Plantilla!CD396),"")</f>
        <v/>
      </c>
      <c r="CG385" s="6" t="str">
        <f>IF($C385="OK",_xlfn.NUMBERVALUE(Plantilla!CE396),"")</f>
        <v/>
      </c>
      <c r="CH385" s="6" t="str">
        <f>IF($C385="OK",_xlfn.NUMBERVALUE(Plantilla!CF396),"")</f>
        <v/>
      </c>
      <c r="CI385" s="6" t="str">
        <f>IF($C385="OK",_xlfn.NUMBERVALUE(Plantilla!CG396),"")</f>
        <v/>
      </c>
      <c r="CJ385" s="6" t="str">
        <f>IF($C385="OK",_xlfn.NUMBERVALUE(Plantilla!CH396),"")</f>
        <v/>
      </c>
      <c r="CK385" s="6" t="str">
        <f>IF($C385="OK",_xlfn.NUMBERVALUE(Plantilla!CI396),"")</f>
        <v/>
      </c>
      <c r="CL385" s="6" t="str">
        <f>IF($C385="OK",_xlfn.NUMBERVALUE(Plantilla!CJ396),"")</f>
        <v/>
      </c>
      <c r="CM385" t="str">
        <f>IF($C385="OK",TEXT(Plantilla!CK396,"#"),"")</f>
        <v/>
      </c>
      <c r="CN385" s="6" t="str">
        <f>IF($C385="OK",_xlfn.NUMBERVALUE(Plantilla!CL396),"")</f>
        <v/>
      </c>
      <c r="CO385" s="6" t="str">
        <f>IF($C385="OK",_xlfn.NUMBERVALUE(Plantilla!CM396),"")</f>
        <v/>
      </c>
      <c r="CP385" s="110" t="str">
        <f>IF($C385="OK",_xlfn.NUMBERVALUE(Plantilla!CN396),"")</f>
        <v/>
      </c>
      <c r="CQ385" s="6" t="str">
        <f>IF($C385="OK",_xlfn.NUMBERVALUE(Plantilla!CO396),"")</f>
        <v/>
      </c>
      <c r="CR385" s="109" t="str">
        <f>IF($C385="OK",_xlfn.NUMBERVALUE(Plantilla!CP396),"")</f>
        <v/>
      </c>
      <c r="CS385" s="110" t="str">
        <f>IF($C385="OK",_xlfn.NUMBERVALUE(Plantilla!CQ396),"")</f>
        <v/>
      </c>
      <c r="CT385" s="6" t="str">
        <f>IF($C385="OK",_xlfn.NUMBERVALUE(Plantilla!CR396),"")</f>
        <v/>
      </c>
      <c r="CU385" s="109" t="str">
        <f>IF($C385="OK",_xlfn.NUMBERVALUE(Plantilla!CS396),"")</f>
        <v/>
      </c>
      <c r="CV385" s="110" t="str">
        <f>IF($C385="OK",_xlfn.NUMBERVALUE(Plantilla!CT396),"")</f>
        <v/>
      </c>
      <c r="CW385" s="6" t="str">
        <f>IF($C385="OK",_xlfn.NUMBERVALUE(Plantilla!CU396),"")</f>
        <v/>
      </c>
      <c r="CX385" s="82" t="str">
        <f>IF($C385="OK",_xlfn.NUMBERVALUE(Plantilla!CV396),"")</f>
        <v/>
      </c>
      <c r="CY385" s="6" t="str">
        <f>IF($C385="OK",_xlfn.NUMBERVALUE(Plantilla!CW396),"")</f>
        <v/>
      </c>
      <c r="CZ385" s="82" t="str">
        <f>IF($C385="OK",_xlfn.NUMBERVALUE(Plantilla!CX396),"")</f>
        <v/>
      </c>
      <c r="DA385" s="6" t="str">
        <f>IF($C385="OK",_xlfn.NUMBERVALUE(Plantilla!CY396),"")</f>
        <v/>
      </c>
      <c r="DB385" s="109" t="str">
        <f>IF($C385="OK",_xlfn.NUMBERVALUE(Plantilla!CZ396),"")</f>
        <v/>
      </c>
      <c r="DC385" s="6" t="str">
        <f>IF($C385="OK",_xlfn.NUMBERVALUE(Plantilla!DA396),"")</f>
        <v/>
      </c>
      <c r="DD385" s="6" t="str">
        <f>IF($C385="OK",TEXT(Plantilla!DB396,"#"),"")</f>
        <v/>
      </c>
      <c r="DE385" s="6" t="str">
        <f>IF($C385="OK",_xlfn.NUMBERVALUE(Plantilla!DC396),"")</f>
        <v/>
      </c>
      <c r="DF385" s="4" t="str">
        <f>IF($C385="OK",_xlfn.NUMBERVALUE(Plantilla!DD396),"")</f>
        <v/>
      </c>
      <c r="DG385" s="6" t="str">
        <f>IF($C385="OK",_xlfn.NUMBERVALUE(Plantilla!DE396),"")</f>
        <v/>
      </c>
      <c r="DH385" s="6" t="str">
        <f>IF($C385="OK",_xlfn.NUMBERVALUE(Plantilla!DF396),"")</f>
        <v/>
      </c>
      <c r="DI385" s="6" t="str">
        <f>IF($C385="OK",_xlfn.NUMBERVALUE(Plantilla!DG396),"")</f>
        <v/>
      </c>
      <c r="DJ385" s="6" t="str">
        <f>IF($C385="OK",_xlfn.NUMBERVALUE(Plantilla!DH396),"")</f>
        <v/>
      </c>
      <c r="DK385" s="6" t="str">
        <f>IF($C385="OK",_xlfn.NUMBERVALUE(Plantilla!DI396),"")</f>
        <v/>
      </c>
      <c r="DL385" s="6" t="str">
        <f>IF($C385="OK",_xlfn.NUMBERVALUE(Plantilla!DJ396),"")</f>
        <v/>
      </c>
      <c r="DM385" s="6" t="str">
        <f>IF($C385="OK",_xlfn.NUMBERVALUE(Plantilla!DK396),"")</f>
        <v/>
      </c>
      <c r="DN385" s="6" t="str">
        <f>IF($C385="OK",_xlfn.NUMBERVALUE(Plantilla!DL396),"")</f>
        <v/>
      </c>
      <c r="DO385" s="6" t="str">
        <f>IF($C385="OK",_xlfn.NUMBERVALUE(Plantilla!DM396),"")</f>
        <v/>
      </c>
      <c r="DP385" s="6" t="str">
        <f>IF($C385="OK",_xlfn.NUMBERVALUE(Plantilla!DN396),"")</f>
        <v/>
      </c>
      <c r="DQ385" s="6" t="str">
        <f>IF($C385="OK",_xlfn.NUMBERVALUE(Plantilla!DO396),"")</f>
        <v/>
      </c>
      <c r="DR385" s="6" t="str">
        <f>IF($C385="OK",_xlfn.NUMBERVALUE(Plantilla!DP396),"")</f>
        <v/>
      </c>
      <c r="DS385" t="str">
        <f>IF($C385="OK",TEXT(Plantilla!DR396,"#"),"")</f>
        <v/>
      </c>
      <c r="DT385" s="6"/>
    </row>
    <row r="386" spans="1:124" x14ac:dyDescent="0.25">
      <c r="A386" t="str">
        <f>IF(Plantilla!$I$6="¡Perfecto!, Guarda el archivo y adjúntalo a tu interfaz de Nómina Electrónica","OK","Error")</f>
        <v>OK</v>
      </c>
      <c r="B386" t="str">
        <f>IF(Plantilla!$I$6="¡Perfecto!, Guarda el archivo y adjúntalo a tu interfaz de Nómina Electrónica",MID(Plantilla!$D$2,SEARCH("V",Plantilla!$D$2),10),"")</f>
        <v>V2.0</v>
      </c>
      <c r="C386" t="str">
        <f>Plantilla!C397</f>
        <v/>
      </c>
      <c r="D386" t="str">
        <f>IF($C386="OK",Plantilla!B397,"")</f>
        <v/>
      </c>
      <c r="E386" t="str">
        <f>IF($C386="OK",
   VLOOKUP(Plantilla!$E$4,'Tablas '!$AP$4:$AT$6,5,FALSE),
"")</f>
        <v/>
      </c>
      <c r="F386" t="str">
        <f>IF($C386="OK",TEXT(Plantilla!D397,"#"),"")</f>
        <v/>
      </c>
      <c r="G386" t="str">
        <f>IF($C386="OK",
   VLOOKUP(Plantilla!E397,'Tablas '!$B$4:$C$14,2,FALSE),
"")</f>
        <v/>
      </c>
      <c r="H386" t="str">
        <f>IF($C386="OK",TEXT(Plantilla!F397,"#"),"")</f>
        <v/>
      </c>
      <c r="I386" t="str">
        <f>IF($C386="OK",TEXT(Plantilla!G397,"#"),"")</f>
        <v/>
      </c>
      <c r="J386" t="str">
        <f>IF($C386="OK",TEXT(Plantilla!H397,"#"),"")</f>
        <v/>
      </c>
      <c r="K386" t="str">
        <f>IF($C386="OK",TEXT(Plantilla!I397,"#"),"")</f>
        <v/>
      </c>
      <c r="L386" t="str">
        <f>IF($C386="OK",TEXT(Plantilla!J397,"#"),"")</f>
        <v/>
      </c>
      <c r="M386" t="str">
        <f>IF($C386="OK",TEXT(Plantilla!K397,"#"),"")</f>
        <v/>
      </c>
      <c r="N386" t="str">
        <f>IF($C386="OK",
   CONCATENATE(YEAR(Plantilla!L397),"-",TEXT(MONTH(Plantilla!L397),"00"),"-",TEXT(DAY(Plantilla!L397),"00")),
"")</f>
        <v/>
      </c>
      <c r="O386" t="str">
        <f>IF($C386="OK",_xlfn.NUMBERVALUE(Plantilla!M397),"")</f>
        <v/>
      </c>
      <c r="P386" t="str">
        <f>IF($C386="OK",
   IF(Plantilla!N397&lt;&gt;"",
      CONCATENATE(YEAR(Plantilla!N397),"-",TEXT(MONTH(Plantilla!N397),"00"),"-",TEXT(DAY(Plantilla!N397),"00")),
   ""),
"")</f>
        <v/>
      </c>
      <c r="Q386" t="str">
        <f>IF($C386="OK",
   VLOOKUP(Plantilla!O397,'Tablas '!$E$4:$F$19,2,FALSE),
"")</f>
        <v/>
      </c>
      <c r="R386" t="str">
        <f>IF($C386="OK",
   VLOOKUP(Plantilla!P397,'Tablas '!$H$4:$I$5,2,FALSE),
"")</f>
        <v/>
      </c>
      <c r="S386" t="str">
        <f>IF($C386="OK",
   VLOOKUP(Plantilla!Q397,'Tablas '!$K$4:$L$8,2,FALSE),
"")</f>
        <v/>
      </c>
      <c r="T386" t="str">
        <f>IF($C386="OK",
   VLOOKUP(Plantilla!R397,'Tablas '!$AE$4:$AF$6,2,FALSE),
"")</f>
        <v/>
      </c>
      <c r="U386" t="str">
        <f>IF($C386="OK",
   VLOOKUP(Plantilla!S397,'Tablas '!$AE$4:$AF$6,2,FALSE),
"")</f>
        <v/>
      </c>
      <c r="V386" t="str">
        <f>IF($C386="OK",TEXT(Plantilla!T397,"#"),"")</f>
        <v/>
      </c>
      <c r="W386" s="84" t="str">
        <f>IF($C386="OK",
   VLOOKUP(Plantilla!U397,'Tablas '!$AM$4:$AN$1126,2,FALSE),
"")</f>
        <v/>
      </c>
      <c r="X386" t="str">
        <f>IF($C386="OK",TEXT(Plantilla!V397,"#"),"")</f>
        <v/>
      </c>
      <c r="Y386" t="str">
        <f>IF($C386="OK",
   CONCATENATE(YEAR(Plantilla!W397),"-",TEXT(MONTH(Plantilla!W397),"00"),"-",TEXT(DAY(Plantilla!W397),"00")),
"")</f>
        <v/>
      </c>
      <c r="Z386" t="str">
        <f>IF($C386="OK",
   CONCATENATE(YEAR(Plantilla!X397),"-",TEXT(MONTH(Plantilla!X397),"00"),"-",TEXT(DAY(Plantilla!X397),"00")),
"")</f>
        <v/>
      </c>
      <c r="AA386" t="str">
        <f>IF($C386="OK",
   TEXT(VLOOKUP(Plantilla!Y397,'Tablas '!$Q$4:$R$9,2,FALSE),"#"),
"")</f>
        <v/>
      </c>
      <c r="AB386" t="str">
        <f>IF($C386="OK",
   CONCATENATE(YEAR(Plantilla!Z397),"-",TEXT(MONTH(Plantilla!Z397),"00"),"-",TEXT(DAY(Plantilla!Z397),"00")),
"")</f>
        <v/>
      </c>
      <c r="AC386" t="str">
        <f>IF($C386="OK",
   TEXT(VLOOKUP(Plantilla!AA397,'Tablas '!$T$4:$U$13,2,FALSE),"#"),
"")</f>
        <v/>
      </c>
      <c r="AD386" t="str">
        <f>IF($C386="OK",TEXT(Plantilla!AB397,"#"),"")</f>
        <v/>
      </c>
      <c r="AE386" t="str">
        <f>IF($C386="OK",
   IF(Plantilla!AC397&lt;&gt;"",
      TEXT(VLOOKUP(Plantilla!AC397,'Tablas '!$W$4:$X$7,2,FALSE),"#"),
   ""),
"")</f>
        <v/>
      </c>
      <c r="AF386" t="str">
        <f>IF($C386="OK",TEXT(Plantilla!AD397,"#"),"")</f>
        <v/>
      </c>
      <c r="AG386" s="6" t="str">
        <f>IF($C386="OK",_xlfn.NUMBERVALUE(Plantilla!AE397),"")</f>
        <v/>
      </c>
      <c r="AH386" s="4" t="str">
        <f>IF($C386="OK",_xlfn.NUMBERVALUE(Plantilla!AF397),"")</f>
        <v/>
      </c>
      <c r="AI386" s="6" t="str">
        <f>IF($C386="OK",_xlfn.NUMBERVALUE(Plantilla!AG397),"")</f>
        <v/>
      </c>
      <c r="AJ386" s="6" t="str">
        <f>IF($C386="OK",_xlfn.NUMBERVALUE(Plantilla!AH397),"")</f>
        <v/>
      </c>
      <c r="AK386" s="6" t="str">
        <f>IF($C386="OK",_xlfn.NUMBERVALUE(Plantilla!AI397),"")</f>
        <v/>
      </c>
      <c r="AL386" s="6" t="str">
        <f>IF($C386="OK",_xlfn.NUMBERVALUE(Plantilla!AJ397),"")</f>
        <v/>
      </c>
      <c r="AM386" s="4" t="str">
        <f>IF($C386="OK",_xlfn.NUMBERVALUE(Plantilla!AK397),"")</f>
        <v/>
      </c>
      <c r="AN386" s="6" t="str">
        <f>IF($C386="OK",_xlfn.NUMBERVALUE(Plantilla!AL397),"")</f>
        <v/>
      </c>
      <c r="AO386" s="4" t="str">
        <f>IF($C386="OK",_xlfn.NUMBERVALUE(Plantilla!AM397),"")</f>
        <v/>
      </c>
      <c r="AP386" s="6" t="str">
        <f>IF($C386="OK",_xlfn.NUMBERVALUE(Plantilla!AN397),"")</f>
        <v/>
      </c>
      <c r="AQ386" s="4" t="str">
        <f>IF($C386="OK",_xlfn.NUMBERVALUE(Plantilla!AO397),"")</f>
        <v/>
      </c>
      <c r="AR386" s="6" t="str">
        <f>IF($C386="OK",_xlfn.NUMBERVALUE(Plantilla!AP397),"")</f>
        <v/>
      </c>
      <c r="AS386" s="4" t="str">
        <f>IF($C386="OK",_xlfn.NUMBERVALUE(Plantilla!AQ397),"")</f>
        <v/>
      </c>
      <c r="AT386" s="6" t="str">
        <f>IF($C386="OK",_xlfn.NUMBERVALUE(Plantilla!AR397),"")</f>
        <v/>
      </c>
      <c r="AU386" s="4" t="str">
        <f>IF($C386="OK",_xlfn.NUMBERVALUE(Plantilla!AS397),"")</f>
        <v/>
      </c>
      <c r="AV386" s="6" t="str">
        <f>IF($C386="OK",_xlfn.NUMBERVALUE(Plantilla!AT397),"")</f>
        <v/>
      </c>
      <c r="AW386" s="4" t="str">
        <f>IF($C386="OK",_xlfn.NUMBERVALUE(Plantilla!AU397),"")</f>
        <v/>
      </c>
      <c r="AX386" s="6" t="str">
        <f>IF($C386="OK",_xlfn.NUMBERVALUE(Plantilla!AV397),"")</f>
        <v/>
      </c>
      <c r="AY386" s="4" t="str">
        <f>IF($C386="OK",_xlfn.NUMBERVALUE(Plantilla!AW397),"")</f>
        <v/>
      </c>
      <c r="AZ386" s="6" t="str">
        <f>IF($C386="OK",_xlfn.NUMBERVALUE(Plantilla!AX397),"")</f>
        <v/>
      </c>
      <c r="BA386" t="str">
        <f>IF($C386="OK",_xlfn.NUMBERVALUE(Plantilla!AY397),"")</f>
        <v/>
      </c>
      <c r="BB386" t="str">
        <f>IF($C386="OK",_xlfn.NUMBERVALUE(Plantilla!AZ397),"")</f>
        <v/>
      </c>
      <c r="BC386" s="4" t="str">
        <f>IF($C386="OK",_xlfn.NUMBERVALUE(Plantilla!BA397),"")</f>
        <v/>
      </c>
      <c r="BD386" s="6" t="str">
        <f>IF($C386="OK",_xlfn.NUMBERVALUE(Plantilla!BB397),"")</f>
        <v/>
      </c>
      <c r="BE386" s="4" t="str">
        <f>IF($C386="OK",_xlfn.NUMBERVALUE(Plantilla!BC397),"")</f>
        <v/>
      </c>
      <c r="BF386" s="6" t="str">
        <f>IF($C386="OK",_xlfn.NUMBERVALUE(Plantilla!BD397),"")</f>
        <v/>
      </c>
      <c r="BG386" s="4" t="str">
        <f>IF($C386="OK",_xlfn.NUMBERVALUE(Plantilla!BE397),"")</f>
        <v/>
      </c>
      <c r="BH386" s="6" t="str">
        <f>IF($C386="OK",_xlfn.NUMBERVALUE(Plantilla!BF397),"")</f>
        <v/>
      </c>
      <c r="BI386" s="110" t="str">
        <f>IF($C386="OK",_xlfn.NUMBERVALUE(Plantilla!BG397),"")</f>
        <v/>
      </c>
      <c r="BJ386" s="6" t="str">
        <f>IF($C386="OK",_xlfn.NUMBERVALUE(Plantilla!BH397),"")</f>
        <v/>
      </c>
      <c r="BK386" s="109" t="str">
        <f>IF($C386="OK",_xlfn.NUMBERVALUE(Plantilla!BI397),"")</f>
        <v/>
      </c>
      <c r="BL386" s="6" t="str">
        <f>IF($C386="OK",
   IF(Plantilla!BJ397&lt;&gt;"",
      TEXT(VLOOKUP(Plantilla!BJ397,'Tablas '!$Z$4:$AA$6,2,FALSE),"#"),
   ""),
"")</f>
        <v/>
      </c>
      <c r="BM386" s="4" t="str">
        <f>IF($C386="OK",_xlfn.NUMBERVALUE(Plantilla!BK397),"")</f>
        <v/>
      </c>
      <c r="BN386" s="4" t="str">
        <f>IF($C386="OK",_xlfn.NUMBERVALUE(Plantilla!BL397),"")</f>
        <v/>
      </c>
      <c r="BO386" s="6" t="str">
        <f>IF($C386="OK",_xlfn.NUMBERVALUE(Plantilla!BM397),"")</f>
        <v/>
      </c>
      <c r="BP386" s="4" t="str">
        <f>IF($C386="OK",_xlfn.NUMBERVALUE(Plantilla!BN397),"")</f>
        <v/>
      </c>
      <c r="BQ386" s="6" t="str">
        <f>IF($C386="OK",_xlfn.NUMBERVALUE(Plantilla!BO397),"")</f>
        <v/>
      </c>
      <c r="BR386" s="4" t="str">
        <f>IF($C386="OK",_xlfn.NUMBERVALUE(Plantilla!BP397),"")</f>
        <v/>
      </c>
      <c r="BS386" s="6" t="str">
        <f>IF($C386="OK",_xlfn.NUMBERVALUE(Plantilla!BQ397),"")</f>
        <v/>
      </c>
      <c r="BT386" s="4" t="str">
        <f>IF($C386="OK",_xlfn.NUMBERVALUE(Plantilla!BR397),"")</f>
        <v/>
      </c>
      <c r="BU386" s="6" t="str">
        <f>IF($C386="OK",_xlfn.NUMBERVALUE(Plantilla!BS397),"")</f>
        <v/>
      </c>
      <c r="BV386" s="6" t="str">
        <f>IF($C386="OK",_xlfn.NUMBERVALUE(Plantilla!BT397),"")</f>
        <v/>
      </c>
      <c r="BW386" s="6" t="str">
        <f>IF($C386="OK",_xlfn.NUMBERVALUE(Plantilla!BU397),"")</f>
        <v/>
      </c>
      <c r="BX386" s="6" t="str">
        <f>IF($C386="OK",_xlfn.NUMBERVALUE(Plantilla!BV397),"")</f>
        <v/>
      </c>
      <c r="BY386" s="6" t="str">
        <f>IF($C386="OK",_xlfn.NUMBERVALUE(Plantilla!BW397),"")</f>
        <v/>
      </c>
      <c r="BZ386" s="6" t="str">
        <f>IF($C386="OK",_xlfn.NUMBERVALUE(Plantilla!BX397),"")</f>
        <v/>
      </c>
      <c r="CA386" s="6" t="str">
        <f>IF($C386="OK",_xlfn.NUMBERVALUE(Plantilla!BY397),"")</f>
        <v/>
      </c>
      <c r="CB386" s="6" t="str">
        <f>IF($C386="OK",_xlfn.NUMBERVALUE(Plantilla!BZ397),"")</f>
        <v/>
      </c>
      <c r="CC386" s="6" t="str">
        <f>IF($C386="OK",_xlfn.NUMBERVALUE(Plantilla!CA397),"")</f>
        <v/>
      </c>
      <c r="CD386" s="6" t="str">
        <f>IF($C386="OK",_xlfn.NUMBERVALUE(Plantilla!CB397),"")</f>
        <v/>
      </c>
      <c r="CE386" s="6" t="str">
        <f>IF($C386="OK",_xlfn.NUMBERVALUE(Plantilla!CC397),"")</f>
        <v/>
      </c>
      <c r="CF386" s="4" t="str">
        <f>IF($C386="OK",_xlfn.NUMBERVALUE(Plantilla!CD397),"")</f>
        <v/>
      </c>
      <c r="CG386" s="6" t="str">
        <f>IF($C386="OK",_xlfn.NUMBERVALUE(Plantilla!CE397),"")</f>
        <v/>
      </c>
      <c r="CH386" s="6" t="str">
        <f>IF($C386="OK",_xlfn.NUMBERVALUE(Plantilla!CF397),"")</f>
        <v/>
      </c>
      <c r="CI386" s="6" t="str">
        <f>IF($C386="OK",_xlfn.NUMBERVALUE(Plantilla!CG397),"")</f>
        <v/>
      </c>
      <c r="CJ386" s="6" t="str">
        <f>IF($C386="OK",_xlfn.NUMBERVALUE(Plantilla!CH397),"")</f>
        <v/>
      </c>
      <c r="CK386" s="6" t="str">
        <f>IF($C386="OK",_xlfn.NUMBERVALUE(Plantilla!CI397),"")</f>
        <v/>
      </c>
      <c r="CL386" s="6" t="str">
        <f>IF($C386="OK",_xlfn.NUMBERVALUE(Plantilla!CJ397),"")</f>
        <v/>
      </c>
      <c r="CM386" t="str">
        <f>IF($C386="OK",TEXT(Plantilla!CK397,"#"),"")</f>
        <v/>
      </c>
      <c r="CN386" s="6" t="str">
        <f>IF($C386="OK",_xlfn.NUMBERVALUE(Plantilla!CL397),"")</f>
        <v/>
      </c>
      <c r="CO386" s="6" t="str">
        <f>IF($C386="OK",_xlfn.NUMBERVALUE(Plantilla!CM397),"")</f>
        <v/>
      </c>
      <c r="CP386" s="110" t="str">
        <f>IF($C386="OK",_xlfn.NUMBERVALUE(Plantilla!CN397),"")</f>
        <v/>
      </c>
      <c r="CQ386" s="6" t="str">
        <f>IF($C386="OK",_xlfn.NUMBERVALUE(Plantilla!CO397),"")</f>
        <v/>
      </c>
      <c r="CR386" s="109" t="str">
        <f>IF($C386="OK",_xlfn.NUMBERVALUE(Plantilla!CP397),"")</f>
        <v/>
      </c>
      <c r="CS386" s="110" t="str">
        <f>IF($C386="OK",_xlfn.NUMBERVALUE(Plantilla!CQ397),"")</f>
        <v/>
      </c>
      <c r="CT386" s="6" t="str">
        <f>IF($C386="OK",_xlfn.NUMBERVALUE(Plantilla!CR397),"")</f>
        <v/>
      </c>
      <c r="CU386" s="109" t="str">
        <f>IF($C386="OK",_xlfn.NUMBERVALUE(Plantilla!CS397),"")</f>
        <v/>
      </c>
      <c r="CV386" s="110" t="str">
        <f>IF($C386="OK",_xlfn.NUMBERVALUE(Plantilla!CT397),"")</f>
        <v/>
      </c>
      <c r="CW386" s="6" t="str">
        <f>IF($C386="OK",_xlfn.NUMBERVALUE(Plantilla!CU397),"")</f>
        <v/>
      </c>
      <c r="CX386" s="82" t="str">
        <f>IF($C386="OK",_xlfn.NUMBERVALUE(Plantilla!CV397),"")</f>
        <v/>
      </c>
      <c r="CY386" s="6" t="str">
        <f>IF($C386="OK",_xlfn.NUMBERVALUE(Plantilla!CW397),"")</f>
        <v/>
      </c>
      <c r="CZ386" s="82" t="str">
        <f>IF($C386="OK",_xlfn.NUMBERVALUE(Plantilla!CX397),"")</f>
        <v/>
      </c>
      <c r="DA386" s="6" t="str">
        <f>IF($C386="OK",_xlfn.NUMBERVALUE(Plantilla!CY397),"")</f>
        <v/>
      </c>
      <c r="DB386" s="109" t="str">
        <f>IF($C386="OK",_xlfn.NUMBERVALUE(Plantilla!CZ397),"")</f>
        <v/>
      </c>
      <c r="DC386" s="6" t="str">
        <f>IF($C386="OK",_xlfn.NUMBERVALUE(Plantilla!DA397),"")</f>
        <v/>
      </c>
      <c r="DD386" s="6" t="str">
        <f>IF($C386="OK",TEXT(Plantilla!DB397,"#"),"")</f>
        <v/>
      </c>
      <c r="DE386" s="6" t="str">
        <f>IF($C386="OK",_xlfn.NUMBERVALUE(Plantilla!DC397),"")</f>
        <v/>
      </c>
      <c r="DF386" s="4" t="str">
        <f>IF($C386="OK",_xlfn.NUMBERVALUE(Plantilla!DD397),"")</f>
        <v/>
      </c>
      <c r="DG386" s="6" t="str">
        <f>IF($C386="OK",_xlfn.NUMBERVALUE(Plantilla!DE397),"")</f>
        <v/>
      </c>
      <c r="DH386" s="6" t="str">
        <f>IF($C386="OK",_xlfn.NUMBERVALUE(Plantilla!DF397),"")</f>
        <v/>
      </c>
      <c r="DI386" s="6" t="str">
        <f>IF($C386="OK",_xlfn.NUMBERVALUE(Plantilla!DG397),"")</f>
        <v/>
      </c>
      <c r="DJ386" s="6" t="str">
        <f>IF($C386="OK",_xlfn.NUMBERVALUE(Plantilla!DH397),"")</f>
        <v/>
      </c>
      <c r="DK386" s="6" t="str">
        <f>IF($C386="OK",_xlfn.NUMBERVALUE(Plantilla!DI397),"")</f>
        <v/>
      </c>
      <c r="DL386" s="6" t="str">
        <f>IF($C386="OK",_xlfn.NUMBERVALUE(Plantilla!DJ397),"")</f>
        <v/>
      </c>
      <c r="DM386" s="6" t="str">
        <f>IF($C386="OK",_xlfn.NUMBERVALUE(Plantilla!DK397),"")</f>
        <v/>
      </c>
      <c r="DN386" s="6" t="str">
        <f>IF($C386="OK",_xlfn.NUMBERVALUE(Plantilla!DL397),"")</f>
        <v/>
      </c>
      <c r="DO386" s="6" t="str">
        <f>IF($C386="OK",_xlfn.NUMBERVALUE(Plantilla!DM397),"")</f>
        <v/>
      </c>
      <c r="DP386" s="6" t="str">
        <f>IF($C386="OK",_xlfn.NUMBERVALUE(Plantilla!DN397),"")</f>
        <v/>
      </c>
      <c r="DQ386" s="6" t="str">
        <f>IF($C386="OK",_xlfn.NUMBERVALUE(Plantilla!DO397),"")</f>
        <v/>
      </c>
      <c r="DR386" s="6" t="str">
        <f>IF($C386="OK",_xlfn.NUMBERVALUE(Plantilla!DP397),"")</f>
        <v/>
      </c>
      <c r="DS386" t="str">
        <f>IF($C386="OK",TEXT(Plantilla!DR397,"#"),"")</f>
        <v/>
      </c>
      <c r="DT386" s="6"/>
    </row>
    <row r="387" spans="1:124" x14ac:dyDescent="0.25">
      <c r="A387" t="str">
        <f>IF(Plantilla!$I$6="¡Perfecto!, Guarda el archivo y adjúntalo a tu interfaz de Nómina Electrónica","OK","Error")</f>
        <v>OK</v>
      </c>
      <c r="B387" t="str">
        <f>IF(Plantilla!$I$6="¡Perfecto!, Guarda el archivo y adjúntalo a tu interfaz de Nómina Electrónica",MID(Plantilla!$D$2,SEARCH("V",Plantilla!$D$2),10),"")</f>
        <v>V2.0</v>
      </c>
      <c r="C387" t="str">
        <f>Plantilla!C398</f>
        <v/>
      </c>
      <c r="D387" t="str">
        <f>IF($C387="OK",Plantilla!B398,"")</f>
        <v/>
      </c>
      <c r="E387" t="str">
        <f>IF($C387="OK",
   VLOOKUP(Plantilla!$E$4,'Tablas '!$AP$4:$AT$6,5,FALSE),
"")</f>
        <v/>
      </c>
      <c r="F387" t="str">
        <f>IF($C387="OK",TEXT(Plantilla!D398,"#"),"")</f>
        <v/>
      </c>
      <c r="G387" t="str">
        <f>IF($C387="OK",
   VLOOKUP(Plantilla!E398,'Tablas '!$B$4:$C$14,2,FALSE),
"")</f>
        <v/>
      </c>
      <c r="H387" t="str">
        <f>IF($C387="OK",TEXT(Plantilla!F398,"#"),"")</f>
        <v/>
      </c>
      <c r="I387" t="str">
        <f>IF($C387="OK",TEXT(Plantilla!G398,"#"),"")</f>
        <v/>
      </c>
      <c r="J387" t="str">
        <f>IF($C387="OK",TEXT(Plantilla!H398,"#"),"")</f>
        <v/>
      </c>
      <c r="K387" t="str">
        <f>IF($C387="OK",TEXT(Plantilla!I398,"#"),"")</f>
        <v/>
      </c>
      <c r="L387" t="str">
        <f>IF($C387="OK",TEXT(Plantilla!J398,"#"),"")</f>
        <v/>
      </c>
      <c r="M387" t="str">
        <f>IF($C387="OK",TEXT(Plantilla!K398,"#"),"")</f>
        <v/>
      </c>
      <c r="N387" t="str">
        <f>IF($C387="OK",
   CONCATENATE(YEAR(Plantilla!L398),"-",TEXT(MONTH(Plantilla!L398),"00"),"-",TEXT(DAY(Plantilla!L398),"00")),
"")</f>
        <v/>
      </c>
      <c r="O387" t="str">
        <f>IF($C387="OK",_xlfn.NUMBERVALUE(Plantilla!M398),"")</f>
        <v/>
      </c>
      <c r="P387" t="str">
        <f>IF($C387="OK",
   IF(Plantilla!N398&lt;&gt;"",
      CONCATENATE(YEAR(Plantilla!N398),"-",TEXT(MONTH(Plantilla!N398),"00"),"-",TEXT(DAY(Plantilla!N398),"00")),
   ""),
"")</f>
        <v/>
      </c>
      <c r="Q387" t="str">
        <f>IF($C387="OK",
   VLOOKUP(Plantilla!O398,'Tablas '!$E$4:$F$19,2,FALSE),
"")</f>
        <v/>
      </c>
      <c r="R387" t="str">
        <f>IF($C387="OK",
   VLOOKUP(Plantilla!P398,'Tablas '!$H$4:$I$5,2,FALSE),
"")</f>
        <v/>
      </c>
      <c r="S387" t="str">
        <f>IF($C387="OK",
   VLOOKUP(Plantilla!Q398,'Tablas '!$K$4:$L$8,2,FALSE),
"")</f>
        <v/>
      </c>
      <c r="T387" t="str">
        <f>IF($C387="OK",
   VLOOKUP(Plantilla!R398,'Tablas '!$AE$4:$AF$6,2,FALSE),
"")</f>
        <v/>
      </c>
      <c r="U387" t="str">
        <f>IF($C387="OK",
   VLOOKUP(Plantilla!S398,'Tablas '!$AE$4:$AF$6,2,FALSE),
"")</f>
        <v/>
      </c>
      <c r="V387" t="str">
        <f>IF($C387="OK",TEXT(Plantilla!T398,"#"),"")</f>
        <v/>
      </c>
      <c r="W387" s="84" t="str">
        <f>IF($C387="OK",
   VLOOKUP(Plantilla!U398,'Tablas '!$AM$4:$AN$1126,2,FALSE),
"")</f>
        <v/>
      </c>
      <c r="X387" t="str">
        <f>IF($C387="OK",TEXT(Plantilla!V398,"#"),"")</f>
        <v/>
      </c>
      <c r="Y387" t="str">
        <f>IF($C387="OK",
   CONCATENATE(YEAR(Plantilla!W398),"-",TEXT(MONTH(Plantilla!W398),"00"),"-",TEXT(DAY(Plantilla!W398),"00")),
"")</f>
        <v/>
      </c>
      <c r="Z387" t="str">
        <f>IF($C387="OK",
   CONCATENATE(YEAR(Plantilla!X398),"-",TEXT(MONTH(Plantilla!X398),"00"),"-",TEXT(DAY(Plantilla!X398),"00")),
"")</f>
        <v/>
      </c>
      <c r="AA387" t="str">
        <f>IF($C387="OK",
   TEXT(VLOOKUP(Plantilla!Y398,'Tablas '!$Q$4:$R$9,2,FALSE),"#"),
"")</f>
        <v/>
      </c>
      <c r="AB387" t="str">
        <f>IF($C387="OK",
   CONCATENATE(YEAR(Plantilla!Z398),"-",TEXT(MONTH(Plantilla!Z398),"00"),"-",TEXT(DAY(Plantilla!Z398),"00")),
"")</f>
        <v/>
      </c>
      <c r="AC387" t="str">
        <f>IF($C387="OK",
   TEXT(VLOOKUP(Plantilla!AA398,'Tablas '!$T$4:$U$13,2,FALSE),"#"),
"")</f>
        <v/>
      </c>
      <c r="AD387" t="str">
        <f>IF($C387="OK",TEXT(Plantilla!AB398,"#"),"")</f>
        <v/>
      </c>
      <c r="AE387" t="str">
        <f>IF($C387="OK",
   IF(Plantilla!AC398&lt;&gt;"",
      TEXT(VLOOKUP(Plantilla!AC398,'Tablas '!$W$4:$X$7,2,FALSE),"#"),
   ""),
"")</f>
        <v/>
      </c>
      <c r="AF387" t="str">
        <f>IF($C387="OK",TEXT(Plantilla!AD398,"#"),"")</f>
        <v/>
      </c>
      <c r="AG387" s="6" t="str">
        <f>IF($C387="OK",_xlfn.NUMBERVALUE(Plantilla!AE398),"")</f>
        <v/>
      </c>
      <c r="AH387" s="4" t="str">
        <f>IF($C387="OK",_xlfn.NUMBERVALUE(Plantilla!AF398),"")</f>
        <v/>
      </c>
      <c r="AI387" s="6" t="str">
        <f>IF($C387="OK",_xlfn.NUMBERVALUE(Plantilla!AG398),"")</f>
        <v/>
      </c>
      <c r="AJ387" s="6" t="str">
        <f>IF($C387="OK",_xlfn.NUMBERVALUE(Plantilla!AH398),"")</f>
        <v/>
      </c>
      <c r="AK387" s="6" t="str">
        <f>IF($C387="OK",_xlfn.NUMBERVALUE(Plantilla!AI398),"")</f>
        <v/>
      </c>
      <c r="AL387" s="6" t="str">
        <f>IF($C387="OK",_xlfn.NUMBERVALUE(Plantilla!AJ398),"")</f>
        <v/>
      </c>
      <c r="AM387" s="4" t="str">
        <f>IF($C387="OK",_xlfn.NUMBERVALUE(Plantilla!AK398),"")</f>
        <v/>
      </c>
      <c r="AN387" s="6" t="str">
        <f>IF($C387="OK",_xlfn.NUMBERVALUE(Plantilla!AL398),"")</f>
        <v/>
      </c>
      <c r="AO387" s="4" t="str">
        <f>IF($C387="OK",_xlfn.NUMBERVALUE(Plantilla!AM398),"")</f>
        <v/>
      </c>
      <c r="AP387" s="6" t="str">
        <f>IF($C387="OK",_xlfn.NUMBERVALUE(Plantilla!AN398),"")</f>
        <v/>
      </c>
      <c r="AQ387" s="4" t="str">
        <f>IF($C387="OK",_xlfn.NUMBERVALUE(Plantilla!AO398),"")</f>
        <v/>
      </c>
      <c r="AR387" s="6" t="str">
        <f>IF($C387="OK",_xlfn.NUMBERVALUE(Plantilla!AP398),"")</f>
        <v/>
      </c>
      <c r="AS387" s="4" t="str">
        <f>IF($C387="OK",_xlfn.NUMBERVALUE(Plantilla!AQ398),"")</f>
        <v/>
      </c>
      <c r="AT387" s="6" t="str">
        <f>IF($C387="OK",_xlfn.NUMBERVALUE(Plantilla!AR398),"")</f>
        <v/>
      </c>
      <c r="AU387" s="4" t="str">
        <f>IF($C387="OK",_xlfn.NUMBERVALUE(Plantilla!AS398),"")</f>
        <v/>
      </c>
      <c r="AV387" s="6" t="str">
        <f>IF($C387="OK",_xlfn.NUMBERVALUE(Plantilla!AT398),"")</f>
        <v/>
      </c>
      <c r="AW387" s="4" t="str">
        <f>IF($C387="OK",_xlfn.NUMBERVALUE(Plantilla!AU398),"")</f>
        <v/>
      </c>
      <c r="AX387" s="6" t="str">
        <f>IF($C387="OK",_xlfn.NUMBERVALUE(Plantilla!AV398),"")</f>
        <v/>
      </c>
      <c r="AY387" s="4" t="str">
        <f>IF($C387="OK",_xlfn.NUMBERVALUE(Plantilla!AW398),"")</f>
        <v/>
      </c>
      <c r="AZ387" s="6" t="str">
        <f>IF($C387="OK",_xlfn.NUMBERVALUE(Plantilla!AX398),"")</f>
        <v/>
      </c>
      <c r="BA387" t="str">
        <f>IF($C387="OK",_xlfn.NUMBERVALUE(Plantilla!AY398),"")</f>
        <v/>
      </c>
      <c r="BB387" t="str">
        <f>IF($C387="OK",_xlfn.NUMBERVALUE(Plantilla!AZ398),"")</f>
        <v/>
      </c>
      <c r="BC387" s="4" t="str">
        <f>IF($C387="OK",_xlfn.NUMBERVALUE(Plantilla!BA398),"")</f>
        <v/>
      </c>
      <c r="BD387" s="6" t="str">
        <f>IF($C387="OK",_xlfn.NUMBERVALUE(Plantilla!BB398),"")</f>
        <v/>
      </c>
      <c r="BE387" s="4" t="str">
        <f>IF($C387="OK",_xlfn.NUMBERVALUE(Plantilla!BC398),"")</f>
        <v/>
      </c>
      <c r="BF387" s="6" t="str">
        <f>IF($C387="OK",_xlfn.NUMBERVALUE(Plantilla!BD398),"")</f>
        <v/>
      </c>
      <c r="BG387" s="4" t="str">
        <f>IF($C387="OK",_xlfn.NUMBERVALUE(Plantilla!BE398),"")</f>
        <v/>
      </c>
      <c r="BH387" s="6" t="str">
        <f>IF($C387="OK",_xlfn.NUMBERVALUE(Plantilla!BF398),"")</f>
        <v/>
      </c>
      <c r="BI387" s="110" t="str">
        <f>IF($C387="OK",_xlfn.NUMBERVALUE(Plantilla!BG398),"")</f>
        <v/>
      </c>
      <c r="BJ387" s="6" t="str">
        <f>IF($C387="OK",_xlfn.NUMBERVALUE(Plantilla!BH398),"")</f>
        <v/>
      </c>
      <c r="BK387" s="109" t="str">
        <f>IF($C387="OK",_xlfn.NUMBERVALUE(Plantilla!BI398),"")</f>
        <v/>
      </c>
      <c r="BL387" s="6" t="str">
        <f>IF($C387="OK",
   IF(Plantilla!BJ398&lt;&gt;"",
      TEXT(VLOOKUP(Plantilla!BJ398,'Tablas '!$Z$4:$AA$6,2,FALSE),"#"),
   ""),
"")</f>
        <v/>
      </c>
      <c r="BM387" s="4" t="str">
        <f>IF($C387="OK",_xlfn.NUMBERVALUE(Plantilla!BK398),"")</f>
        <v/>
      </c>
      <c r="BN387" s="4" t="str">
        <f>IF($C387="OK",_xlfn.NUMBERVALUE(Plantilla!BL398),"")</f>
        <v/>
      </c>
      <c r="BO387" s="6" t="str">
        <f>IF($C387="OK",_xlfn.NUMBERVALUE(Plantilla!BM398),"")</f>
        <v/>
      </c>
      <c r="BP387" s="4" t="str">
        <f>IF($C387="OK",_xlfn.NUMBERVALUE(Plantilla!BN398),"")</f>
        <v/>
      </c>
      <c r="BQ387" s="6" t="str">
        <f>IF($C387="OK",_xlfn.NUMBERVALUE(Plantilla!BO398),"")</f>
        <v/>
      </c>
      <c r="BR387" s="4" t="str">
        <f>IF($C387="OK",_xlfn.NUMBERVALUE(Plantilla!BP398),"")</f>
        <v/>
      </c>
      <c r="BS387" s="6" t="str">
        <f>IF($C387="OK",_xlfn.NUMBERVALUE(Plantilla!BQ398),"")</f>
        <v/>
      </c>
      <c r="BT387" s="4" t="str">
        <f>IF($C387="OK",_xlfn.NUMBERVALUE(Plantilla!BR398),"")</f>
        <v/>
      </c>
      <c r="BU387" s="6" t="str">
        <f>IF($C387="OK",_xlfn.NUMBERVALUE(Plantilla!BS398),"")</f>
        <v/>
      </c>
      <c r="BV387" s="6" t="str">
        <f>IF($C387="OK",_xlfn.NUMBERVALUE(Plantilla!BT398),"")</f>
        <v/>
      </c>
      <c r="BW387" s="6" t="str">
        <f>IF($C387="OK",_xlfn.NUMBERVALUE(Plantilla!BU398),"")</f>
        <v/>
      </c>
      <c r="BX387" s="6" t="str">
        <f>IF($C387="OK",_xlfn.NUMBERVALUE(Plantilla!BV398),"")</f>
        <v/>
      </c>
      <c r="BY387" s="6" t="str">
        <f>IF($C387="OK",_xlfn.NUMBERVALUE(Plantilla!BW398),"")</f>
        <v/>
      </c>
      <c r="BZ387" s="6" t="str">
        <f>IF($C387="OK",_xlfn.NUMBERVALUE(Plantilla!BX398),"")</f>
        <v/>
      </c>
      <c r="CA387" s="6" t="str">
        <f>IF($C387="OK",_xlfn.NUMBERVALUE(Plantilla!BY398),"")</f>
        <v/>
      </c>
      <c r="CB387" s="6" t="str">
        <f>IF($C387="OK",_xlfn.NUMBERVALUE(Plantilla!BZ398),"")</f>
        <v/>
      </c>
      <c r="CC387" s="6" t="str">
        <f>IF($C387="OK",_xlfn.NUMBERVALUE(Plantilla!CA398),"")</f>
        <v/>
      </c>
      <c r="CD387" s="6" t="str">
        <f>IF($C387="OK",_xlfn.NUMBERVALUE(Plantilla!CB398),"")</f>
        <v/>
      </c>
      <c r="CE387" s="6" t="str">
        <f>IF($C387="OK",_xlfn.NUMBERVALUE(Plantilla!CC398),"")</f>
        <v/>
      </c>
      <c r="CF387" s="4" t="str">
        <f>IF($C387="OK",_xlfn.NUMBERVALUE(Plantilla!CD398),"")</f>
        <v/>
      </c>
      <c r="CG387" s="6" t="str">
        <f>IF($C387="OK",_xlfn.NUMBERVALUE(Plantilla!CE398),"")</f>
        <v/>
      </c>
      <c r="CH387" s="6" t="str">
        <f>IF($C387="OK",_xlfn.NUMBERVALUE(Plantilla!CF398),"")</f>
        <v/>
      </c>
      <c r="CI387" s="6" t="str">
        <f>IF($C387="OK",_xlfn.NUMBERVALUE(Plantilla!CG398),"")</f>
        <v/>
      </c>
      <c r="CJ387" s="6" t="str">
        <f>IF($C387="OK",_xlfn.NUMBERVALUE(Plantilla!CH398),"")</f>
        <v/>
      </c>
      <c r="CK387" s="6" t="str">
        <f>IF($C387="OK",_xlfn.NUMBERVALUE(Plantilla!CI398),"")</f>
        <v/>
      </c>
      <c r="CL387" s="6" t="str">
        <f>IF($C387="OK",_xlfn.NUMBERVALUE(Plantilla!CJ398),"")</f>
        <v/>
      </c>
      <c r="CM387" t="str">
        <f>IF($C387="OK",TEXT(Plantilla!CK398,"#"),"")</f>
        <v/>
      </c>
      <c r="CN387" s="6" t="str">
        <f>IF($C387="OK",_xlfn.NUMBERVALUE(Plantilla!CL398),"")</f>
        <v/>
      </c>
      <c r="CO387" s="6" t="str">
        <f>IF($C387="OK",_xlfn.NUMBERVALUE(Plantilla!CM398),"")</f>
        <v/>
      </c>
      <c r="CP387" s="110" t="str">
        <f>IF($C387="OK",_xlfn.NUMBERVALUE(Plantilla!CN398),"")</f>
        <v/>
      </c>
      <c r="CQ387" s="6" t="str">
        <f>IF($C387="OK",_xlfn.NUMBERVALUE(Plantilla!CO398),"")</f>
        <v/>
      </c>
      <c r="CR387" s="109" t="str">
        <f>IF($C387="OK",_xlfn.NUMBERVALUE(Plantilla!CP398),"")</f>
        <v/>
      </c>
      <c r="CS387" s="110" t="str">
        <f>IF($C387="OK",_xlfn.NUMBERVALUE(Plantilla!CQ398),"")</f>
        <v/>
      </c>
      <c r="CT387" s="6" t="str">
        <f>IF($C387="OK",_xlfn.NUMBERVALUE(Plantilla!CR398),"")</f>
        <v/>
      </c>
      <c r="CU387" s="109" t="str">
        <f>IF($C387="OK",_xlfn.NUMBERVALUE(Plantilla!CS398),"")</f>
        <v/>
      </c>
      <c r="CV387" s="110" t="str">
        <f>IF($C387="OK",_xlfn.NUMBERVALUE(Plantilla!CT398),"")</f>
        <v/>
      </c>
      <c r="CW387" s="6" t="str">
        <f>IF($C387="OK",_xlfn.NUMBERVALUE(Plantilla!CU398),"")</f>
        <v/>
      </c>
      <c r="CX387" s="82" t="str">
        <f>IF($C387="OK",_xlfn.NUMBERVALUE(Plantilla!CV398),"")</f>
        <v/>
      </c>
      <c r="CY387" s="6" t="str">
        <f>IF($C387="OK",_xlfn.NUMBERVALUE(Plantilla!CW398),"")</f>
        <v/>
      </c>
      <c r="CZ387" s="82" t="str">
        <f>IF($C387="OK",_xlfn.NUMBERVALUE(Plantilla!CX398),"")</f>
        <v/>
      </c>
      <c r="DA387" s="6" t="str">
        <f>IF($C387="OK",_xlfn.NUMBERVALUE(Plantilla!CY398),"")</f>
        <v/>
      </c>
      <c r="DB387" s="109" t="str">
        <f>IF($C387="OK",_xlfn.NUMBERVALUE(Plantilla!CZ398),"")</f>
        <v/>
      </c>
      <c r="DC387" s="6" t="str">
        <f>IF($C387="OK",_xlfn.NUMBERVALUE(Plantilla!DA398),"")</f>
        <v/>
      </c>
      <c r="DD387" s="6" t="str">
        <f>IF($C387="OK",TEXT(Plantilla!DB398,"#"),"")</f>
        <v/>
      </c>
      <c r="DE387" s="6" t="str">
        <f>IF($C387="OK",_xlfn.NUMBERVALUE(Plantilla!DC398),"")</f>
        <v/>
      </c>
      <c r="DF387" s="4" t="str">
        <f>IF($C387="OK",_xlfn.NUMBERVALUE(Plantilla!DD398),"")</f>
        <v/>
      </c>
      <c r="DG387" s="6" t="str">
        <f>IF($C387="OK",_xlfn.NUMBERVALUE(Plantilla!DE398),"")</f>
        <v/>
      </c>
      <c r="DH387" s="6" t="str">
        <f>IF($C387="OK",_xlfn.NUMBERVALUE(Plantilla!DF398),"")</f>
        <v/>
      </c>
      <c r="DI387" s="6" t="str">
        <f>IF($C387="OK",_xlfn.NUMBERVALUE(Plantilla!DG398),"")</f>
        <v/>
      </c>
      <c r="DJ387" s="6" t="str">
        <f>IF($C387="OK",_xlfn.NUMBERVALUE(Plantilla!DH398),"")</f>
        <v/>
      </c>
      <c r="DK387" s="6" t="str">
        <f>IF($C387="OK",_xlfn.NUMBERVALUE(Plantilla!DI398),"")</f>
        <v/>
      </c>
      <c r="DL387" s="6" t="str">
        <f>IF($C387="OK",_xlfn.NUMBERVALUE(Plantilla!DJ398),"")</f>
        <v/>
      </c>
      <c r="DM387" s="6" t="str">
        <f>IF($C387="OK",_xlfn.NUMBERVALUE(Plantilla!DK398),"")</f>
        <v/>
      </c>
      <c r="DN387" s="6" t="str">
        <f>IF($C387="OK",_xlfn.NUMBERVALUE(Plantilla!DL398),"")</f>
        <v/>
      </c>
      <c r="DO387" s="6" t="str">
        <f>IF($C387="OK",_xlfn.NUMBERVALUE(Plantilla!DM398),"")</f>
        <v/>
      </c>
      <c r="DP387" s="6" t="str">
        <f>IF($C387="OK",_xlfn.NUMBERVALUE(Plantilla!DN398),"")</f>
        <v/>
      </c>
      <c r="DQ387" s="6" t="str">
        <f>IF($C387="OK",_xlfn.NUMBERVALUE(Plantilla!DO398),"")</f>
        <v/>
      </c>
      <c r="DR387" s="6" t="str">
        <f>IF($C387="OK",_xlfn.NUMBERVALUE(Plantilla!DP398),"")</f>
        <v/>
      </c>
      <c r="DS387" t="str">
        <f>IF($C387="OK",TEXT(Plantilla!DR398,"#"),"")</f>
        <v/>
      </c>
      <c r="DT387" s="6"/>
    </row>
    <row r="388" spans="1:124" x14ac:dyDescent="0.25">
      <c r="A388" t="str">
        <f>IF(Plantilla!$I$6="¡Perfecto!, Guarda el archivo y adjúntalo a tu interfaz de Nómina Electrónica","OK","Error")</f>
        <v>OK</v>
      </c>
      <c r="B388" t="str">
        <f>IF(Plantilla!$I$6="¡Perfecto!, Guarda el archivo y adjúntalo a tu interfaz de Nómina Electrónica",MID(Plantilla!$D$2,SEARCH("V",Plantilla!$D$2),10),"")</f>
        <v>V2.0</v>
      </c>
      <c r="C388" t="str">
        <f>Plantilla!C399</f>
        <v/>
      </c>
      <c r="D388" t="str">
        <f>IF($C388="OK",Plantilla!B399,"")</f>
        <v/>
      </c>
      <c r="E388" t="str">
        <f>IF($C388="OK",
   VLOOKUP(Plantilla!$E$4,'Tablas '!$AP$4:$AT$6,5,FALSE),
"")</f>
        <v/>
      </c>
      <c r="F388" t="str">
        <f>IF($C388="OK",TEXT(Plantilla!D399,"#"),"")</f>
        <v/>
      </c>
      <c r="G388" t="str">
        <f>IF($C388="OK",
   VLOOKUP(Plantilla!E399,'Tablas '!$B$4:$C$14,2,FALSE),
"")</f>
        <v/>
      </c>
      <c r="H388" t="str">
        <f>IF($C388="OK",TEXT(Plantilla!F399,"#"),"")</f>
        <v/>
      </c>
      <c r="I388" t="str">
        <f>IF($C388="OK",TEXT(Plantilla!G399,"#"),"")</f>
        <v/>
      </c>
      <c r="J388" t="str">
        <f>IF($C388="OK",TEXT(Plantilla!H399,"#"),"")</f>
        <v/>
      </c>
      <c r="K388" t="str">
        <f>IF($C388="OK",TEXT(Plantilla!I399,"#"),"")</f>
        <v/>
      </c>
      <c r="L388" t="str">
        <f>IF($C388="OK",TEXT(Plantilla!J399,"#"),"")</f>
        <v/>
      </c>
      <c r="M388" t="str">
        <f>IF($C388="OK",TEXT(Plantilla!K399,"#"),"")</f>
        <v/>
      </c>
      <c r="N388" t="str">
        <f>IF($C388="OK",
   CONCATENATE(YEAR(Plantilla!L399),"-",TEXT(MONTH(Plantilla!L399),"00"),"-",TEXT(DAY(Plantilla!L399),"00")),
"")</f>
        <v/>
      </c>
      <c r="O388" t="str">
        <f>IF($C388="OK",_xlfn.NUMBERVALUE(Plantilla!M399),"")</f>
        <v/>
      </c>
      <c r="P388" t="str">
        <f>IF($C388="OK",
   IF(Plantilla!N399&lt;&gt;"",
      CONCATENATE(YEAR(Plantilla!N399),"-",TEXT(MONTH(Plantilla!N399),"00"),"-",TEXT(DAY(Plantilla!N399),"00")),
   ""),
"")</f>
        <v/>
      </c>
      <c r="Q388" t="str">
        <f>IF($C388="OK",
   VLOOKUP(Plantilla!O399,'Tablas '!$E$4:$F$19,2,FALSE),
"")</f>
        <v/>
      </c>
      <c r="R388" t="str">
        <f>IF($C388="OK",
   VLOOKUP(Plantilla!P399,'Tablas '!$H$4:$I$5,2,FALSE),
"")</f>
        <v/>
      </c>
      <c r="S388" t="str">
        <f>IF($C388="OK",
   VLOOKUP(Plantilla!Q399,'Tablas '!$K$4:$L$8,2,FALSE),
"")</f>
        <v/>
      </c>
      <c r="T388" t="str">
        <f>IF($C388="OK",
   VLOOKUP(Plantilla!R399,'Tablas '!$AE$4:$AF$6,2,FALSE),
"")</f>
        <v/>
      </c>
      <c r="U388" t="str">
        <f>IF($C388="OK",
   VLOOKUP(Plantilla!S399,'Tablas '!$AE$4:$AF$6,2,FALSE),
"")</f>
        <v/>
      </c>
      <c r="V388" t="str">
        <f>IF($C388="OK",TEXT(Plantilla!T399,"#"),"")</f>
        <v/>
      </c>
      <c r="W388" s="84" t="str">
        <f>IF($C388="OK",
   VLOOKUP(Plantilla!U399,'Tablas '!$AM$4:$AN$1126,2,FALSE),
"")</f>
        <v/>
      </c>
      <c r="X388" t="str">
        <f>IF($C388="OK",TEXT(Plantilla!V399,"#"),"")</f>
        <v/>
      </c>
      <c r="Y388" t="str">
        <f>IF($C388="OK",
   CONCATENATE(YEAR(Plantilla!W399),"-",TEXT(MONTH(Plantilla!W399),"00"),"-",TEXT(DAY(Plantilla!W399),"00")),
"")</f>
        <v/>
      </c>
      <c r="Z388" t="str">
        <f>IF($C388="OK",
   CONCATENATE(YEAR(Plantilla!X399),"-",TEXT(MONTH(Plantilla!X399),"00"),"-",TEXT(DAY(Plantilla!X399),"00")),
"")</f>
        <v/>
      </c>
      <c r="AA388" t="str">
        <f>IF($C388="OK",
   TEXT(VLOOKUP(Plantilla!Y399,'Tablas '!$Q$4:$R$9,2,FALSE),"#"),
"")</f>
        <v/>
      </c>
      <c r="AB388" t="str">
        <f>IF($C388="OK",
   CONCATENATE(YEAR(Plantilla!Z399),"-",TEXT(MONTH(Plantilla!Z399),"00"),"-",TEXT(DAY(Plantilla!Z399),"00")),
"")</f>
        <v/>
      </c>
      <c r="AC388" t="str">
        <f>IF($C388="OK",
   TEXT(VLOOKUP(Plantilla!AA399,'Tablas '!$T$4:$U$13,2,FALSE),"#"),
"")</f>
        <v/>
      </c>
      <c r="AD388" t="str">
        <f>IF($C388="OK",TEXT(Plantilla!AB399,"#"),"")</f>
        <v/>
      </c>
      <c r="AE388" t="str">
        <f>IF($C388="OK",
   IF(Plantilla!AC399&lt;&gt;"",
      TEXT(VLOOKUP(Plantilla!AC399,'Tablas '!$W$4:$X$7,2,FALSE),"#"),
   ""),
"")</f>
        <v/>
      </c>
      <c r="AF388" t="str">
        <f>IF($C388="OK",TEXT(Plantilla!AD399,"#"),"")</f>
        <v/>
      </c>
      <c r="AG388" s="6" t="str">
        <f>IF($C388="OK",_xlfn.NUMBERVALUE(Plantilla!AE399),"")</f>
        <v/>
      </c>
      <c r="AH388" s="4" t="str">
        <f>IF($C388="OK",_xlfn.NUMBERVALUE(Plantilla!AF399),"")</f>
        <v/>
      </c>
      <c r="AI388" s="6" t="str">
        <f>IF($C388="OK",_xlfn.NUMBERVALUE(Plantilla!AG399),"")</f>
        <v/>
      </c>
      <c r="AJ388" s="6" t="str">
        <f>IF($C388="OK",_xlfn.NUMBERVALUE(Plantilla!AH399),"")</f>
        <v/>
      </c>
      <c r="AK388" s="6" t="str">
        <f>IF($C388="OK",_xlfn.NUMBERVALUE(Plantilla!AI399),"")</f>
        <v/>
      </c>
      <c r="AL388" s="6" t="str">
        <f>IF($C388="OK",_xlfn.NUMBERVALUE(Plantilla!AJ399),"")</f>
        <v/>
      </c>
      <c r="AM388" s="4" t="str">
        <f>IF($C388="OK",_xlfn.NUMBERVALUE(Plantilla!AK399),"")</f>
        <v/>
      </c>
      <c r="AN388" s="6" t="str">
        <f>IF($C388="OK",_xlfn.NUMBERVALUE(Plantilla!AL399),"")</f>
        <v/>
      </c>
      <c r="AO388" s="4" t="str">
        <f>IF($C388="OK",_xlfn.NUMBERVALUE(Plantilla!AM399),"")</f>
        <v/>
      </c>
      <c r="AP388" s="6" t="str">
        <f>IF($C388="OK",_xlfn.NUMBERVALUE(Plantilla!AN399),"")</f>
        <v/>
      </c>
      <c r="AQ388" s="4" t="str">
        <f>IF($C388="OK",_xlfn.NUMBERVALUE(Plantilla!AO399),"")</f>
        <v/>
      </c>
      <c r="AR388" s="6" t="str">
        <f>IF($C388="OK",_xlfn.NUMBERVALUE(Plantilla!AP399),"")</f>
        <v/>
      </c>
      <c r="AS388" s="4" t="str">
        <f>IF($C388="OK",_xlfn.NUMBERVALUE(Plantilla!AQ399),"")</f>
        <v/>
      </c>
      <c r="AT388" s="6" t="str">
        <f>IF($C388="OK",_xlfn.NUMBERVALUE(Plantilla!AR399),"")</f>
        <v/>
      </c>
      <c r="AU388" s="4" t="str">
        <f>IF($C388="OK",_xlfn.NUMBERVALUE(Plantilla!AS399),"")</f>
        <v/>
      </c>
      <c r="AV388" s="6" t="str">
        <f>IF($C388="OK",_xlfn.NUMBERVALUE(Plantilla!AT399),"")</f>
        <v/>
      </c>
      <c r="AW388" s="4" t="str">
        <f>IF($C388="OK",_xlfn.NUMBERVALUE(Plantilla!AU399),"")</f>
        <v/>
      </c>
      <c r="AX388" s="6" t="str">
        <f>IF($C388="OK",_xlfn.NUMBERVALUE(Plantilla!AV399),"")</f>
        <v/>
      </c>
      <c r="AY388" s="4" t="str">
        <f>IF($C388="OK",_xlfn.NUMBERVALUE(Plantilla!AW399),"")</f>
        <v/>
      </c>
      <c r="AZ388" s="6" t="str">
        <f>IF($C388="OK",_xlfn.NUMBERVALUE(Plantilla!AX399),"")</f>
        <v/>
      </c>
      <c r="BA388" t="str">
        <f>IF($C388="OK",_xlfn.NUMBERVALUE(Plantilla!AY399),"")</f>
        <v/>
      </c>
      <c r="BB388" t="str">
        <f>IF($C388="OK",_xlfn.NUMBERVALUE(Plantilla!AZ399),"")</f>
        <v/>
      </c>
      <c r="BC388" s="4" t="str">
        <f>IF($C388="OK",_xlfn.NUMBERVALUE(Plantilla!BA399),"")</f>
        <v/>
      </c>
      <c r="BD388" s="6" t="str">
        <f>IF($C388="OK",_xlfn.NUMBERVALUE(Plantilla!BB399),"")</f>
        <v/>
      </c>
      <c r="BE388" s="4" t="str">
        <f>IF($C388="OK",_xlfn.NUMBERVALUE(Plantilla!BC399),"")</f>
        <v/>
      </c>
      <c r="BF388" s="6" t="str">
        <f>IF($C388="OK",_xlfn.NUMBERVALUE(Plantilla!BD399),"")</f>
        <v/>
      </c>
      <c r="BG388" s="4" t="str">
        <f>IF($C388="OK",_xlfn.NUMBERVALUE(Plantilla!BE399),"")</f>
        <v/>
      </c>
      <c r="BH388" s="6" t="str">
        <f>IF($C388="OK",_xlfn.NUMBERVALUE(Plantilla!BF399),"")</f>
        <v/>
      </c>
      <c r="BI388" s="110" t="str">
        <f>IF($C388="OK",_xlfn.NUMBERVALUE(Plantilla!BG399),"")</f>
        <v/>
      </c>
      <c r="BJ388" s="6" t="str">
        <f>IF($C388="OK",_xlfn.NUMBERVALUE(Plantilla!BH399),"")</f>
        <v/>
      </c>
      <c r="BK388" s="109" t="str">
        <f>IF($C388="OK",_xlfn.NUMBERVALUE(Plantilla!BI399),"")</f>
        <v/>
      </c>
      <c r="BL388" s="6" t="str">
        <f>IF($C388="OK",
   IF(Plantilla!BJ399&lt;&gt;"",
      TEXT(VLOOKUP(Plantilla!BJ399,'Tablas '!$Z$4:$AA$6,2,FALSE),"#"),
   ""),
"")</f>
        <v/>
      </c>
      <c r="BM388" s="4" t="str">
        <f>IF($C388="OK",_xlfn.NUMBERVALUE(Plantilla!BK399),"")</f>
        <v/>
      </c>
      <c r="BN388" s="4" t="str">
        <f>IF($C388="OK",_xlfn.NUMBERVALUE(Plantilla!BL399),"")</f>
        <v/>
      </c>
      <c r="BO388" s="6" t="str">
        <f>IF($C388="OK",_xlfn.NUMBERVALUE(Plantilla!BM399),"")</f>
        <v/>
      </c>
      <c r="BP388" s="4" t="str">
        <f>IF($C388="OK",_xlfn.NUMBERVALUE(Plantilla!BN399),"")</f>
        <v/>
      </c>
      <c r="BQ388" s="6" t="str">
        <f>IF($C388="OK",_xlfn.NUMBERVALUE(Plantilla!BO399),"")</f>
        <v/>
      </c>
      <c r="BR388" s="4" t="str">
        <f>IF($C388="OK",_xlfn.NUMBERVALUE(Plantilla!BP399),"")</f>
        <v/>
      </c>
      <c r="BS388" s="6" t="str">
        <f>IF($C388="OK",_xlfn.NUMBERVALUE(Plantilla!BQ399),"")</f>
        <v/>
      </c>
      <c r="BT388" s="4" t="str">
        <f>IF($C388="OK",_xlfn.NUMBERVALUE(Plantilla!BR399),"")</f>
        <v/>
      </c>
      <c r="BU388" s="6" t="str">
        <f>IF($C388="OK",_xlfn.NUMBERVALUE(Plantilla!BS399),"")</f>
        <v/>
      </c>
      <c r="BV388" s="6" t="str">
        <f>IF($C388="OK",_xlfn.NUMBERVALUE(Plantilla!BT399),"")</f>
        <v/>
      </c>
      <c r="BW388" s="6" t="str">
        <f>IF($C388="OK",_xlfn.NUMBERVALUE(Plantilla!BU399),"")</f>
        <v/>
      </c>
      <c r="BX388" s="6" t="str">
        <f>IF($C388="OK",_xlfn.NUMBERVALUE(Plantilla!BV399),"")</f>
        <v/>
      </c>
      <c r="BY388" s="6" t="str">
        <f>IF($C388="OK",_xlfn.NUMBERVALUE(Plantilla!BW399),"")</f>
        <v/>
      </c>
      <c r="BZ388" s="6" t="str">
        <f>IF($C388="OK",_xlfn.NUMBERVALUE(Plantilla!BX399),"")</f>
        <v/>
      </c>
      <c r="CA388" s="6" t="str">
        <f>IF($C388="OK",_xlfn.NUMBERVALUE(Plantilla!BY399),"")</f>
        <v/>
      </c>
      <c r="CB388" s="6" t="str">
        <f>IF($C388="OK",_xlfn.NUMBERVALUE(Plantilla!BZ399),"")</f>
        <v/>
      </c>
      <c r="CC388" s="6" t="str">
        <f>IF($C388="OK",_xlfn.NUMBERVALUE(Plantilla!CA399),"")</f>
        <v/>
      </c>
      <c r="CD388" s="6" t="str">
        <f>IF($C388="OK",_xlfn.NUMBERVALUE(Plantilla!CB399),"")</f>
        <v/>
      </c>
      <c r="CE388" s="6" t="str">
        <f>IF($C388="OK",_xlfn.NUMBERVALUE(Plantilla!CC399),"")</f>
        <v/>
      </c>
      <c r="CF388" s="4" t="str">
        <f>IF($C388="OK",_xlfn.NUMBERVALUE(Plantilla!CD399),"")</f>
        <v/>
      </c>
      <c r="CG388" s="6" t="str">
        <f>IF($C388="OK",_xlfn.NUMBERVALUE(Plantilla!CE399),"")</f>
        <v/>
      </c>
      <c r="CH388" s="6" t="str">
        <f>IF($C388="OK",_xlfn.NUMBERVALUE(Plantilla!CF399),"")</f>
        <v/>
      </c>
      <c r="CI388" s="6" t="str">
        <f>IF($C388="OK",_xlfn.NUMBERVALUE(Plantilla!CG399),"")</f>
        <v/>
      </c>
      <c r="CJ388" s="6" t="str">
        <f>IF($C388="OK",_xlfn.NUMBERVALUE(Plantilla!CH399),"")</f>
        <v/>
      </c>
      <c r="CK388" s="6" t="str">
        <f>IF($C388="OK",_xlfn.NUMBERVALUE(Plantilla!CI399),"")</f>
        <v/>
      </c>
      <c r="CL388" s="6" t="str">
        <f>IF($C388="OK",_xlfn.NUMBERVALUE(Plantilla!CJ399),"")</f>
        <v/>
      </c>
      <c r="CM388" t="str">
        <f>IF($C388="OK",TEXT(Plantilla!CK399,"#"),"")</f>
        <v/>
      </c>
      <c r="CN388" s="6" t="str">
        <f>IF($C388="OK",_xlfn.NUMBERVALUE(Plantilla!CL399),"")</f>
        <v/>
      </c>
      <c r="CO388" s="6" t="str">
        <f>IF($C388="OK",_xlfn.NUMBERVALUE(Plantilla!CM399),"")</f>
        <v/>
      </c>
      <c r="CP388" s="110" t="str">
        <f>IF($C388="OK",_xlfn.NUMBERVALUE(Plantilla!CN399),"")</f>
        <v/>
      </c>
      <c r="CQ388" s="6" t="str">
        <f>IF($C388="OK",_xlfn.NUMBERVALUE(Plantilla!CO399),"")</f>
        <v/>
      </c>
      <c r="CR388" s="109" t="str">
        <f>IF($C388="OK",_xlfn.NUMBERVALUE(Plantilla!CP399),"")</f>
        <v/>
      </c>
      <c r="CS388" s="110" t="str">
        <f>IF($C388="OK",_xlfn.NUMBERVALUE(Plantilla!CQ399),"")</f>
        <v/>
      </c>
      <c r="CT388" s="6" t="str">
        <f>IF($C388="OK",_xlfn.NUMBERVALUE(Plantilla!CR399),"")</f>
        <v/>
      </c>
      <c r="CU388" s="109" t="str">
        <f>IF($C388="OK",_xlfn.NUMBERVALUE(Plantilla!CS399),"")</f>
        <v/>
      </c>
      <c r="CV388" s="110" t="str">
        <f>IF($C388="OK",_xlfn.NUMBERVALUE(Plantilla!CT399),"")</f>
        <v/>
      </c>
      <c r="CW388" s="6" t="str">
        <f>IF($C388="OK",_xlfn.NUMBERVALUE(Plantilla!CU399),"")</f>
        <v/>
      </c>
      <c r="CX388" s="82" t="str">
        <f>IF($C388="OK",_xlfn.NUMBERVALUE(Plantilla!CV399),"")</f>
        <v/>
      </c>
      <c r="CY388" s="6" t="str">
        <f>IF($C388="OK",_xlfn.NUMBERVALUE(Plantilla!CW399),"")</f>
        <v/>
      </c>
      <c r="CZ388" s="82" t="str">
        <f>IF($C388="OK",_xlfn.NUMBERVALUE(Plantilla!CX399),"")</f>
        <v/>
      </c>
      <c r="DA388" s="6" t="str">
        <f>IF($C388="OK",_xlfn.NUMBERVALUE(Plantilla!CY399),"")</f>
        <v/>
      </c>
      <c r="DB388" s="109" t="str">
        <f>IF($C388="OK",_xlfn.NUMBERVALUE(Plantilla!CZ399),"")</f>
        <v/>
      </c>
      <c r="DC388" s="6" t="str">
        <f>IF($C388="OK",_xlfn.NUMBERVALUE(Plantilla!DA399),"")</f>
        <v/>
      </c>
      <c r="DD388" s="6" t="str">
        <f>IF($C388="OK",TEXT(Plantilla!DB399,"#"),"")</f>
        <v/>
      </c>
      <c r="DE388" s="6" t="str">
        <f>IF($C388="OK",_xlfn.NUMBERVALUE(Plantilla!DC399),"")</f>
        <v/>
      </c>
      <c r="DF388" s="4" t="str">
        <f>IF($C388="OK",_xlfn.NUMBERVALUE(Plantilla!DD399),"")</f>
        <v/>
      </c>
      <c r="DG388" s="6" t="str">
        <f>IF($C388="OK",_xlfn.NUMBERVALUE(Plantilla!DE399),"")</f>
        <v/>
      </c>
      <c r="DH388" s="6" t="str">
        <f>IF($C388="OK",_xlfn.NUMBERVALUE(Plantilla!DF399),"")</f>
        <v/>
      </c>
      <c r="DI388" s="6" t="str">
        <f>IF($C388="OK",_xlfn.NUMBERVALUE(Plantilla!DG399),"")</f>
        <v/>
      </c>
      <c r="DJ388" s="6" t="str">
        <f>IF($C388="OK",_xlfn.NUMBERVALUE(Plantilla!DH399),"")</f>
        <v/>
      </c>
      <c r="DK388" s="6" t="str">
        <f>IF($C388="OK",_xlfn.NUMBERVALUE(Plantilla!DI399),"")</f>
        <v/>
      </c>
      <c r="DL388" s="6" t="str">
        <f>IF($C388="OK",_xlfn.NUMBERVALUE(Plantilla!DJ399),"")</f>
        <v/>
      </c>
      <c r="DM388" s="6" t="str">
        <f>IF($C388="OK",_xlfn.NUMBERVALUE(Plantilla!DK399),"")</f>
        <v/>
      </c>
      <c r="DN388" s="6" t="str">
        <f>IF($C388="OK",_xlfn.NUMBERVALUE(Plantilla!DL399),"")</f>
        <v/>
      </c>
      <c r="DO388" s="6" t="str">
        <f>IF($C388="OK",_xlfn.NUMBERVALUE(Plantilla!DM399),"")</f>
        <v/>
      </c>
      <c r="DP388" s="6" t="str">
        <f>IF($C388="OK",_xlfn.NUMBERVALUE(Plantilla!DN399),"")</f>
        <v/>
      </c>
      <c r="DQ388" s="6" t="str">
        <f>IF($C388="OK",_xlfn.NUMBERVALUE(Plantilla!DO399),"")</f>
        <v/>
      </c>
      <c r="DR388" s="6" t="str">
        <f>IF($C388="OK",_xlfn.NUMBERVALUE(Plantilla!DP399),"")</f>
        <v/>
      </c>
      <c r="DS388" t="str">
        <f>IF($C388="OK",TEXT(Plantilla!DR399,"#"),"")</f>
        <v/>
      </c>
      <c r="DT388" s="6"/>
    </row>
    <row r="389" spans="1:124" x14ac:dyDescent="0.25">
      <c r="A389" t="str">
        <f>IF(Plantilla!$I$6="¡Perfecto!, Guarda el archivo y adjúntalo a tu interfaz de Nómina Electrónica","OK","Error")</f>
        <v>OK</v>
      </c>
      <c r="B389" t="str">
        <f>IF(Plantilla!$I$6="¡Perfecto!, Guarda el archivo y adjúntalo a tu interfaz de Nómina Electrónica",MID(Plantilla!$D$2,SEARCH("V",Plantilla!$D$2),10),"")</f>
        <v>V2.0</v>
      </c>
      <c r="C389" t="str">
        <f>Plantilla!C400</f>
        <v/>
      </c>
      <c r="D389" t="str">
        <f>IF($C389="OK",Plantilla!B400,"")</f>
        <v/>
      </c>
      <c r="E389" t="str">
        <f>IF($C389="OK",
   VLOOKUP(Plantilla!$E$4,'Tablas '!$AP$4:$AT$6,5,FALSE),
"")</f>
        <v/>
      </c>
      <c r="F389" t="str">
        <f>IF($C389="OK",TEXT(Plantilla!D400,"#"),"")</f>
        <v/>
      </c>
      <c r="G389" t="str">
        <f>IF($C389="OK",
   VLOOKUP(Plantilla!E400,'Tablas '!$B$4:$C$14,2,FALSE),
"")</f>
        <v/>
      </c>
      <c r="H389" t="str">
        <f>IF($C389="OK",TEXT(Plantilla!F400,"#"),"")</f>
        <v/>
      </c>
      <c r="I389" t="str">
        <f>IF($C389="OK",TEXT(Plantilla!G400,"#"),"")</f>
        <v/>
      </c>
      <c r="J389" t="str">
        <f>IF($C389="OK",TEXT(Plantilla!H400,"#"),"")</f>
        <v/>
      </c>
      <c r="K389" t="str">
        <f>IF($C389="OK",TEXT(Plantilla!I400,"#"),"")</f>
        <v/>
      </c>
      <c r="L389" t="str">
        <f>IF($C389="OK",TEXT(Plantilla!J400,"#"),"")</f>
        <v/>
      </c>
      <c r="M389" t="str">
        <f>IF($C389="OK",TEXT(Plantilla!K400,"#"),"")</f>
        <v/>
      </c>
      <c r="N389" t="str">
        <f>IF($C389="OK",
   CONCATENATE(YEAR(Plantilla!L400),"-",TEXT(MONTH(Plantilla!L400),"00"),"-",TEXT(DAY(Plantilla!L400),"00")),
"")</f>
        <v/>
      </c>
      <c r="O389" t="str">
        <f>IF($C389="OK",_xlfn.NUMBERVALUE(Plantilla!M400),"")</f>
        <v/>
      </c>
      <c r="P389" t="str">
        <f>IF($C389="OK",
   IF(Plantilla!N400&lt;&gt;"",
      CONCATENATE(YEAR(Plantilla!N400),"-",TEXT(MONTH(Plantilla!N400),"00"),"-",TEXT(DAY(Plantilla!N400),"00")),
   ""),
"")</f>
        <v/>
      </c>
      <c r="Q389" t="str">
        <f>IF($C389="OK",
   VLOOKUP(Plantilla!O400,'Tablas '!$E$4:$F$19,2,FALSE),
"")</f>
        <v/>
      </c>
      <c r="R389" t="str">
        <f>IF($C389="OK",
   VLOOKUP(Plantilla!P400,'Tablas '!$H$4:$I$5,2,FALSE),
"")</f>
        <v/>
      </c>
      <c r="S389" t="str">
        <f>IF($C389="OK",
   VLOOKUP(Plantilla!Q400,'Tablas '!$K$4:$L$8,2,FALSE),
"")</f>
        <v/>
      </c>
      <c r="T389" t="str">
        <f>IF($C389="OK",
   VLOOKUP(Plantilla!R400,'Tablas '!$AE$4:$AF$6,2,FALSE),
"")</f>
        <v/>
      </c>
      <c r="U389" t="str">
        <f>IF($C389="OK",
   VLOOKUP(Plantilla!S400,'Tablas '!$AE$4:$AF$6,2,FALSE),
"")</f>
        <v/>
      </c>
      <c r="V389" t="str">
        <f>IF($C389="OK",TEXT(Plantilla!T400,"#"),"")</f>
        <v/>
      </c>
      <c r="W389" s="84" t="str">
        <f>IF($C389="OK",
   VLOOKUP(Plantilla!U400,'Tablas '!$AM$4:$AN$1126,2,FALSE),
"")</f>
        <v/>
      </c>
      <c r="X389" t="str">
        <f>IF($C389="OK",TEXT(Plantilla!V400,"#"),"")</f>
        <v/>
      </c>
      <c r="Y389" t="str">
        <f>IF($C389="OK",
   CONCATENATE(YEAR(Plantilla!W400),"-",TEXT(MONTH(Plantilla!W400),"00"),"-",TEXT(DAY(Plantilla!W400),"00")),
"")</f>
        <v/>
      </c>
      <c r="Z389" t="str">
        <f>IF($C389="OK",
   CONCATENATE(YEAR(Plantilla!X400),"-",TEXT(MONTH(Plantilla!X400),"00"),"-",TEXT(DAY(Plantilla!X400),"00")),
"")</f>
        <v/>
      </c>
      <c r="AA389" t="str">
        <f>IF($C389="OK",
   TEXT(VLOOKUP(Plantilla!Y400,'Tablas '!$Q$4:$R$9,2,FALSE),"#"),
"")</f>
        <v/>
      </c>
      <c r="AB389" t="str">
        <f>IF($C389="OK",
   CONCATENATE(YEAR(Plantilla!Z400),"-",TEXT(MONTH(Plantilla!Z400),"00"),"-",TEXT(DAY(Plantilla!Z400),"00")),
"")</f>
        <v/>
      </c>
      <c r="AC389" t="str">
        <f>IF($C389="OK",
   TEXT(VLOOKUP(Plantilla!AA400,'Tablas '!$T$4:$U$13,2,FALSE),"#"),
"")</f>
        <v/>
      </c>
      <c r="AD389" t="str">
        <f>IF($C389="OK",TEXT(Plantilla!AB400,"#"),"")</f>
        <v/>
      </c>
      <c r="AE389" t="str">
        <f>IF($C389="OK",
   IF(Plantilla!AC400&lt;&gt;"",
      TEXT(VLOOKUP(Plantilla!AC400,'Tablas '!$W$4:$X$7,2,FALSE),"#"),
   ""),
"")</f>
        <v/>
      </c>
      <c r="AF389" t="str">
        <f>IF($C389="OK",TEXT(Plantilla!AD400,"#"),"")</f>
        <v/>
      </c>
      <c r="AG389" s="6" t="str">
        <f>IF($C389="OK",_xlfn.NUMBERVALUE(Plantilla!AE400),"")</f>
        <v/>
      </c>
      <c r="AH389" s="4" t="str">
        <f>IF($C389="OK",_xlfn.NUMBERVALUE(Plantilla!AF400),"")</f>
        <v/>
      </c>
      <c r="AI389" s="6" t="str">
        <f>IF($C389="OK",_xlfn.NUMBERVALUE(Plantilla!AG400),"")</f>
        <v/>
      </c>
      <c r="AJ389" s="6" t="str">
        <f>IF($C389="OK",_xlfn.NUMBERVALUE(Plantilla!AH400),"")</f>
        <v/>
      </c>
      <c r="AK389" s="6" t="str">
        <f>IF($C389="OK",_xlfn.NUMBERVALUE(Plantilla!AI400),"")</f>
        <v/>
      </c>
      <c r="AL389" s="6" t="str">
        <f>IF($C389="OK",_xlfn.NUMBERVALUE(Plantilla!AJ400),"")</f>
        <v/>
      </c>
      <c r="AM389" s="4" t="str">
        <f>IF($C389="OK",_xlfn.NUMBERVALUE(Plantilla!AK400),"")</f>
        <v/>
      </c>
      <c r="AN389" s="6" t="str">
        <f>IF($C389="OK",_xlfn.NUMBERVALUE(Plantilla!AL400),"")</f>
        <v/>
      </c>
      <c r="AO389" s="4" t="str">
        <f>IF($C389="OK",_xlfn.NUMBERVALUE(Plantilla!AM400),"")</f>
        <v/>
      </c>
      <c r="AP389" s="6" t="str">
        <f>IF($C389="OK",_xlfn.NUMBERVALUE(Plantilla!AN400),"")</f>
        <v/>
      </c>
      <c r="AQ389" s="4" t="str">
        <f>IF($C389="OK",_xlfn.NUMBERVALUE(Plantilla!AO400),"")</f>
        <v/>
      </c>
      <c r="AR389" s="6" t="str">
        <f>IF($C389="OK",_xlfn.NUMBERVALUE(Plantilla!AP400),"")</f>
        <v/>
      </c>
      <c r="AS389" s="4" t="str">
        <f>IF($C389="OK",_xlfn.NUMBERVALUE(Plantilla!AQ400),"")</f>
        <v/>
      </c>
      <c r="AT389" s="6" t="str">
        <f>IF($C389="OK",_xlfn.NUMBERVALUE(Plantilla!AR400),"")</f>
        <v/>
      </c>
      <c r="AU389" s="4" t="str">
        <f>IF($C389="OK",_xlfn.NUMBERVALUE(Plantilla!AS400),"")</f>
        <v/>
      </c>
      <c r="AV389" s="6" t="str">
        <f>IF($C389="OK",_xlfn.NUMBERVALUE(Plantilla!AT400),"")</f>
        <v/>
      </c>
      <c r="AW389" s="4" t="str">
        <f>IF($C389="OK",_xlfn.NUMBERVALUE(Plantilla!AU400),"")</f>
        <v/>
      </c>
      <c r="AX389" s="6" t="str">
        <f>IF($C389="OK",_xlfn.NUMBERVALUE(Plantilla!AV400),"")</f>
        <v/>
      </c>
      <c r="AY389" s="4" t="str">
        <f>IF($C389="OK",_xlfn.NUMBERVALUE(Plantilla!AW400),"")</f>
        <v/>
      </c>
      <c r="AZ389" s="6" t="str">
        <f>IF($C389="OK",_xlfn.NUMBERVALUE(Plantilla!AX400),"")</f>
        <v/>
      </c>
      <c r="BA389" t="str">
        <f>IF($C389="OK",_xlfn.NUMBERVALUE(Plantilla!AY400),"")</f>
        <v/>
      </c>
      <c r="BB389" t="str">
        <f>IF($C389="OK",_xlfn.NUMBERVALUE(Plantilla!AZ400),"")</f>
        <v/>
      </c>
      <c r="BC389" s="4" t="str">
        <f>IF($C389="OK",_xlfn.NUMBERVALUE(Plantilla!BA400),"")</f>
        <v/>
      </c>
      <c r="BD389" s="6" t="str">
        <f>IF($C389="OK",_xlfn.NUMBERVALUE(Plantilla!BB400),"")</f>
        <v/>
      </c>
      <c r="BE389" s="4" t="str">
        <f>IF($C389="OK",_xlfn.NUMBERVALUE(Plantilla!BC400),"")</f>
        <v/>
      </c>
      <c r="BF389" s="6" t="str">
        <f>IF($C389="OK",_xlfn.NUMBERVALUE(Plantilla!BD400),"")</f>
        <v/>
      </c>
      <c r="BG389" s="4" t="str">
        <f>IF($C389="OK",_xlfn.NUMBERVALUE(Plantilla!BE400),"")</f>
        <v/>
      </c>
      <c r="BH389" s="6" t="str">
        <f>IF($C389="OK",_xlfn.NUMBERVALUE(Plantilla!BF400),"")</f>
        <v/>
      </c>
      <c r="BI389" s="110" t="str">
        <f>IF($C389="OK",_xlfn.NUMBERVALUE(Plantilla!BG400),"")</f>
        <v/>
      </c>
      <c r="BJ389" s="6" t="str">
        <f>IF($C389="OK",_xlfn.NUMBERVALUE(Plantilla!BH400),"")</f>
        <v/>
      </c>
      <c r="BK389" s="109" t="str">
        <f>IF($C389="OK",_xlfn.NUMBERVALUE(Plantilla!BI400),"")</f>
        <v/>
      </c>
      <c r="BL389" s="6" t="str">
        <f>IF($C389="OK",
   IF(Plantilla!BJ400&lt;&gt;"",
      TEXT(VLOOKUP(Plantilla!BJ400,'Tablas '!$Z$4:$AA$6,2,FALSE),"#"),
   ""),
"")</f>
        <v/>
      </c>
      <c r="BM389" s="4" t="str">
        <f>IF($C389="OK",_xlfn.NUMBERVALUE(Plantilla!BK400),"")</f>
        <v/>
      </c>
      <c r="BN389" s="4" t="str">
        <f>IF($C389="OK",_xlfn.NUMBERVALUE(Plantilla!BL400),"")</f>
        <v/>
      </c>
      <c r="BO389" s="6" t="str">
        <f>IF($C389="OK",_xlfn.NUMBERVALUE(Plantilla!BM400),"")</f>
        <v/>
      </c>
      <c r="BP389" s="4" t="str">
        <f>IF($C389="OK",_xlfn.NUMBERVALUE(Plantilla!BN400),"")</f>
        <v/>
      </c>
      <c r="BQ389" s="6" t="str">
        <f>IF($C389="OK",_xlfn.NUMBERVALUE(Plantilla!BO400),"")</f>
        <v/>
      </c>
      <c r="BR389" s="4" t="str">
        <f>IF($C389="OK",_xlfn.NUMBERVALUE(Plantilla!BP400),"")</f>
        <v/>
      </c>
      <c r="BS389" s="6" t="str">
        <f>IF($C389="OK",_xlfn.NUMBERVALUE(Plantilla!BQ400),"")</f>
        <v/>
      </c>
      <c r="BT389" s="4" t="str">
        <f>IF($C389="OK",_xlfn.NUMBERVALUE(Plantilla!BR400),"")</f>
        <v/>
      </c>
      <c r="BU389" s="6" t="str">
        <f>IF($C389="OK",_xlfn.NUMBERVALUE(Plantilla!BS400),"")</f>
        <v/>
      </c>
      <c r="BV389" s="6" t="str">
        <f>IF($C389="OK",_xlfn.NUMBERVALUE(Plantilla!BT400),"")</f>
        <v/>
      </c>
      <c r="BW389" s="6" t="str">
        <f>IF($C389="OK",_xlfn.NUMBERVALUE(Plantilla!BU400),"")</f>
        <v/>
      </c>
      <c r="BX389" s="6" t="str">
        <f>IF($C389="OK",_xlfn.NUMBERVALUE(Plantilla!BV400),"")</f>
        <v/>
      </c>
      <c r="BY389" s="6" t="str">
        <f>IF($C389="OK",_xlfn.NUMBERVALUE(Plantilla!BW400),"")</f>
        <v/>
      </c>
      <c r="BZ389" s="6" t="str">
        <f>IF($C389="OK",_xlfn.NUMBERVALUE(Plantilla!BX400),"")</f>
        <v/>
      </c>
      <c r="CA389" s="6" t="str">
        <f>IF($C389="OK",_xlfn.NUMBERVALUE(Plantilla!BY400),"")</f>
        <v/>
      </c>
      <c r="CB389" s="6" t="str">
        <f>IF($C389="OK",_xlfn.NUMBERVALUE(Plantilla!BZ400),"")</f>
        <v/>
      </c>
      <c r="CC389" s="6" t="str">
        <f>IF($C389="OK",_xlfn.NUMBERVALUE(Plantilla!CA400),"")</f>
        <v/>
      </c>
      <c r="CD389" s="6" t="str">
        <f>IF($C389="OK",_xlfn.NUMBERVALUE(Plantilla!CB400),"")</f>
        <v/>
      </c>
      <c r="CE389" s="6" t="str">
        <f>IF($C389="OK",_xlfn.NUMBERVALUE(Plantilla!CC400),"")</f>
        <v/>
      </c>
      <c r="CF389" s="4" t="str">
        <f>IF($C389="OK",_xlfn.NUMBERVALUE(Plantilla!CD400),"")</f>
        <v/>
      </c>
      <c r="CG389" s="6" t="str">
        <f>IF($C389="OK",_xlfn.NUMBERVALUE(Plantilla!CE400),"")</f>
        <v/>
      </c>
      <c r="CH389" s="6" t="str">
        <f>IF($C389="OK",_xlfn.NUMBERVALUE(Plantilla!CF400),"")</f>
        <v/>
      </c>
      <c r="CI389" s="6" t="str">
        <f>IF($C389="OK",_xlfn.NUMBERVALUE(Plantilla!CG400),"")</f>
        <v/>
      </c>
      <c r="CJ389" s="6" t="str">
        <f>IF($C389="OK",_xlfn.NUMBERVALUE(Plantilla!CH400),"")</f>
        <v/>
      </c>
      <c r="CK389" s="6" t="str">
        <f>IF($C389="OK",_xlfn.NUMBERVALUE(Plantilla!CI400),"")</f>
        <v/>
      </c>
      <c r="CL389" s="6" t="str">
        <f>IF($C389="OK",_xlfn.NUMBERVALUE(Plantilla!CJ400),"")</f>
        <v/>
      </c>
      <c r="CM389" t="str">
        <f>IF($C389="OK",TEXT(Plantilla!CK400,"#"),"")</f>
        <v/>
      </c>
      <c r="CN389" s="6" t="str">
        <f>IF($C389="OK",_xlfn.NUMBERVALUE(Plantilla!CL400),"")</f>
        <v/>
      </c>
      <c r="CO389" s="6" t="str">
        <f>IF($C389="OK",_xlfn.NUMBERVALUE(Plantilla!CM400),"")</f>
        <v/>
      </c>
      <c r="CP389" s="110" t="str">
        <f>IF($C389="OK",_xlfn.NUMBERVALUE(Plantilla!CN400),"")</f>
        <v/>
      </c>
      <c r="CQ389" s="6" t="str">
        <f>IF($C389="OK",_xlfn.NUMBERVALUE(Plantilla!CO400),"")</f>
        <v/>
      </c>
      <c r="CR389" s="109" t="str">
        <f>IF($C389="OK",_xlfn.NUMBERVALUE(Plantilla!CP400),"")</f>
        <v/>
      </c>
      <c r="CS389" s="110" t="str">
        <f>IF($C389="OK",_xlfn.NUMBERVALUE(Plantilla!CQ400),"")</f>
        <v/>
      </c>
      <c r="CT389" s="6" t="str">
        <f>IF($C389="OK",_xlfn.NUMBERVALUE(Plantilla!CR400),"")</f>
        <v/>
      </c>
      <c r="CU389" s="109" t="str">
        <f>IF($C389="OK",_xlfn.NUMBERVALUE(Plantilla!CS400),"")</f>
        <v/>
      </c>
      <c r="CV389" s="110" t="str">
        <f>IF($C389="OK",_xlfn.NUMBERVALUE(Plantilla!CT400),"")</f>
        <v/>
      </c>
      <c r="CW389" s="6" t="str">
        <f>IF($C389="OK",_xlfn.NUMBERVALUE(Plantilla!CU400),"")</f>
        <v/>
      </c>
      <c r="CX389" s="82" t="str">
        <f>IF($C389="OK",_xlfn.NUMBERVALUE(Plantilla!CV400),"")</f>
        <v/>
      </c>
      <c r="CY389" s="6" t="str">
        <f>IF($C389="OK",_xlfn.NUMBERVALUE(Plantilla!CW400),"")</f>
        <v/>
      </c>
      <c r="CZ389" s="82" t="str">
        <f>IF($C389="OK",_xlfn.NUMBERVALUE(Plantilla!CX400),"")</f>
        <v/>
      </c>
      <c r="DA389" s="6" t="str">
        <f>IF($C389="OK",_xlfn.NUMBERVALUE(Plantilla!CY400),"")</f>
        <v/>
      </c>
      <c r="DB389" s="109" t="str">
        <f>IF($C389="OK",_xlfn.NUMBERVALUE(Plantilla!CZ400),"")</f>
        <v/>
      </c>
      <c r="DC389" s="6" t="str">
        <f>IF($C389="OK",_xlfn.NUMBERVALUE(Plantilla!DA400),"")</f>
        <v/>
      </c>
      <c r="DD389" s="6" t="str">
        <f>IF($C389="OK",TEXT(Plantilla!DB400,"#"),"")</f>
        <v/>
      </c>
      <c r="DE389" s="6" t="str">
        <f>IF($C389="OK",_xlfn.NUMBERVALUE(Plantilla!DC400),"")</f>
        <v/>
      </c>
      <c r="DF389" s="4" t="str">
        <f>IF($C389="OK",_xlfn.NUMBERVALUE(Plantilla!DD400),"")</f>
        <v/>
      </c>
      <c r="DG389" s="6" t="str">
        <f>IF($C389="OK",_xlfn.NUMBERVALUE(Plantilla!DE400),"")</f>
        <v/>
      </c>
      <c r="DH389" s="6" t="str">
        <f>IF($C389="OK",_xlfn.NUMBERVALUE(Plantilla!DF400),"")</f>
        <v/>
      </c>
      <c r="DI389" s="6" t="str">
        <f>IF($C389="OK",_xlfn.NUMBERVALUE(Plantilla!DG400),"")</f>
        <v/>
      </c>
      <c r="DJ389" s="6" t="str">
        <f>IF($C389="OK",_xlfn.NUMBERVALUE(Plantilla!DH400),"")</f>
        <v/>
      </c>
      <c r="DK389" s="6" t="str">
        <f>IF($C389="OK",_xlfn.NUMBERVALUE(Plantilla!DI400),"")</f>
        <v/>
      </c>
      <c r="DL389" s="6" t="str">
        <f>IF($C389="OK",_xlfn.NUMBERVALUE(Plantilla!DJ400),"")</f>
        <v/>
      </c>
      <c r="DM389" s="6" t="str">
        <f>IF($C389="OK",_xlfn.NUMBERVALUE(Plantilla!DK400),"")</f>
        <v/>
      </c>
      <c r="DN389" s="6" t="str">
        <f>IF($C389="OK",_xlfn.NUMBERVALUE(Plantilla!DL400),"")</f>
        <v/>
      </c>
      <c r="DO389" s="6" t="str">
        <f>IF($C389="OK",_xlfn.NUMBERVALUE(Plantilla!DM400),"")</f>
        <v/>
      </c>
      <c r="DP389" s="6" t="str">
        <f>IF($C389="OK",_xlfn.NUMBERVALUE(Plantilla!DN400),"")</f>
        <v/>
      </c>
      <c r="DQ389" s="6" t="str">
        <f>IF($C389="OK",_xlfn.NUMBERVALUE(Plantilla!DO400),"")</f>
        <v/>
      </c>
      <c r="DR389" s="6" t="str">
        <f>IF($C389="OK",_xlfn.NUMBERVALUE(Plantilla!DP400),"")</f>
        <v/>
      </c>
      <c r="DS389" t="str">
        <f>IF($C389="OK",TEXT(Plantilla!DR400,"#"),"")</f>
        <v/>
      </c>
      <c r="DT389" s="6"/>
    </row>
    <row r="390" spans="1:124" x14ac:dyDescent="0.25">
      <c r="A390" t="str">
        <f>IF(Plantilla!$I$6="¡Perfecto!, Guarda el archivo y adjúntalo a tu interfaz de Nómina Electrónica","OK","Error")</f>
        <v>OK</v>
      </c>
      <c r="B390" t="str">
        <f>IF(Plantilla!$I$6="¡Perfecto!, Guarda el archivo y adjúntalo a tu interfaz de Nómina Electrónica",MID(Plantilla!$D$2,SEARCH("V",Plantilla!$D$2),10),"")</f>
        <v>V2.0</v>
      </c>
      <c r="C390" t="str">
        <f>Plantilla!C401</f>
        <v/>
      </c>
      <c r="D390" t="str">
        <f>IF($C390="OK",Plantilla!B401,"")</f>
        <v/>
      </c>
      <c r="E390" t="str">
        <f>IF($C390="OK",
   VLOOKUP(Plantilla!$E$4,'Tablas '!$AP$4:$AT$6,5,FALSE),
"")</f>
        <v/>
      </c>
      <c r="F390" t="str">
        <f>IF($C390="OK",TEXT(Plantilla!D401,"#"),"")</f>
        <v/>
      </c>
      <c r="G390" t="str">
        <f>IF($C390="OK",
   VLOOKUP(Plantilla!E401,'Tablas '!$B$4:$C$14,2,FALSE),
"")</f>
        <v/>
      </c>
      <c r="H390" t="str">
        <f>IF($C390="OK",TEXT(Plantilla!F401,"#"),"")</f>
        <v/>
      </c>
      <c r="I390" t="str">
        <f>IF($C390="OK",TEXT(Plantilla!G401,"#"),"")</f>
        <v/>
      </c>
      <c r="J390" t="str">
        <f>IF($C390="OK",TEXT(Plantilla!H401,"#"),"")</f>
        <v/>
      </c>
      <c r="K390" t="str">
        <f>IF($C390="OK",TEXT(Plantilla!I401,"#"),"")</f>
        <v/>
      </c>
      <c r="L390" t="str">
        <f>IF($C390="OK",TEXT(Plantilla!J401,"#"),"")</f>
        <v/>
      </c>
      <c r="M390" t="str">
        <f>IF($C390="OK",TEXT(Plantilla!K401,"#"),"")</f>
        <v/>
      </c>
      <c r="N390" t="str">
        <f>IF($C390="OK",
   CONCATENATE(YEAR(Plantilla!L401),"-",TEXT(MONTH(Plantilla!L401),"00"),"-",TEXT(DAY(Plantilla!L401),"00")),
"")</f>
        <v/>
      </c>
      <c r="O390" t="str">
        <f>IF($C390="OK",_xlfn.NUMBERVALUE(Plantilla!M401),"")</f>
        <v/>
      </c>
      <c r="P390" t="str">
        <f>IF($C390="OK",
   IF(Plantilla!N401&lt;&gt;"",
      CONCATENATE(YEAR(Plantilla!N401),"-",TEXT(MONTH(Plantilla!N401),"00"),"-",TEXT(DAY(Plantilla!N401),"00")),
   ""),
"")</f>
        <v/>
      </c>
      <c r="Q390" t="str">
        <f>IF($C390="OK",
   VLOOKUP(Plantilla!O401,'Tablas '!$E$4:$F$19,2,FALSE),
"")</f>
        <v/>
      </c>
      <c r="R390" t="str">
        <f>IF($C390="OK",
   VLOOKUP(Plantilla!P401,'Tablas '!$H$4:$I$5,2,FALSE),
"")</f>
        <v/>
      </c>
      <c r="S390" t="str">
        <f>IF($C390="OK",
   VLOOKUP(Plantilla!Q401,'Tablas '!$K$4:$L$8,2,FALSE),
"")</f>
        <v/>
      </c>
      <c r="T390" t="str">
        <f>IF($C390="OK",
   VLOOKUP(Plantilla!R401,'Tablas '!$AE$4:$AF$6,2,FALSE),
"")</f>
        <v/>
      </c>
      <c r="U390" t="str">
        <f>IF($C390="OK",
   VLOOKUP(Plantilla!S401,'Tablas '!$AE$4:$AF$6,2,FALSE),
"")</f>
        <v/>
      </c>
      <c r="V390" t="str">
        <f>IF($C390="OK",TEXT(Plantilla!T401,"#"),"")</f>
        <v/>
      </c>
      <c r="W390" s="84" t="str">
        <f>IF($C390="OK",
   VLOOKUP(Plantilla!U401,'Tablas '!$AM$4:$AN$1126,2,FALSE),
"")</f>
        <v/>
      </c>
      <c r="X390" t="str">
        <f>IF($C390="OK",TEXT(Plantilla!V401,"#"),"")</f>
        <v/>
      </c>
      <c r="Y390" t="str">
        <f>IF($C390="OK",
   CONCATENATE(YEAR(Plantilla!W401),"-",TEXT(MONTH(Plantilla!W401),"00"),"-",TEXT(DAY(Plantilla!W401),"00")),
"")</f>
        <v/>
      </c>
      <c r="Z390" t="str">
        <f>IF($C390="OK",
   CONCATENATE(YEAR(Plantilla!X401),"-",TEXT(MONTH(Plantilla!X401),"00"),"-",TEXT(DAY(Plantilla!X401),"00")),
"")</f>
        <v/>
      </c>
      <c r="AA390" t="str">
        <f>IF($C390="OK",
   TEXT(VLOOKUP(Plantilla!Y401,'Tablas '!$Q$4:$R$9,2,FALSE),"#"),
"")</f>
        <v/>
      </c>
      <c r="AB390" t="str">
        <f>IF($C390="OK",
   CONCATENATE(YEAR(Plantilla!Z401),"-",TEXT(MONTH(Plantilla!Z401),"00"),"-",TEXT(DAY(Plantilla!Z401),"00")),
"")</f>
        <v/>
      </c>
      <c r="AC390" t="str">
        <f>IF($C390="OK",
   TEXT(VLOOKUP(Plantilla!AA401,'Tablas '!$T$4:$U$13,2,FALSE),"#"),
"")</f>
        <v/>
      </c>
      <c r="AD390" t="str">
        <f>IF($C390="OK",TEXT(Plantilla!AB401,"#"),"")</f>
        <v/>
      </c>
      <c r="AE390" t="str">
        <f>IF($C390="OK",
   IF(Plantilla!AC401&lt;&gt;"",
      TEXT(VLOOKUP(Plantilla!AC401,'Tablas '!$W$4:$X$7,2,FALSE),"#"),
   ""),
"")</f>
        <v/>
      </c>
      <c r="AF390" t="str">
        <f>IF($C390="OK",TEXT(Plantilla!AD401,"#"),"")</f>
        <v/>
      </c>
      <c r="AG390" s="6" t="str">
        <f>IF($C390="OK",_xlfn.NUMBERVALUE(Plantilla!AE401),"")</f>
        <v/>
      </c>
      <c r="AH390" s="4" t="str">
        <f>IF($C390="OK",_xlfn.NUMBERVALUE(Plantilla!AF401),"")</f>
        <v/>
      </c>
      <c r="AI390" s="6" t="str">
        <f>IF($C390="OK",_xlfn.NUMBERVALUE(Plantilla!AG401),"")</f>
        <v/>
      </c>
      <c r="AJ390" s="6" t="str">
        <f>IF($C390="OK",_xlfn.NUMBERVALUE(Plantilla!AH401),"")</f>
        <v/>
      </c>
      <c r="AK390" s="6" t="str">
        <f>IF($C390="OK",_xlfn.NUMBERVALUE(Plantilla!AI401),"")</f>
        <v/>
      </c>
      <c r="AL390" s="6" t="str">
        <f>IF($C390="OK",_xlfn.NUMBERVALUE(Plantilla!AJ401),"")</f>
        <v/>
      </c>
      <c r="AM390" s="4" t="str">
        <f>IF($C390="OK",_xlfn.NUMBERVALUE(Plantilla!AK401),"")</f>
        <v/>
      </c>
      <c r="AN390" s="6" t="str">
        <f>IF($C390="OK",_xlfn.NUMBERVALUE(Plantilla!AL401),"")</f>
        <v/>
      </c>
      <c r="AO390" s="4" t="str">
        <f>IF($C390="OK",_xlfn.NUMBERVALUE(Plantilla!AM401),"")</f>
        <v/>
      </c>
      <c r="AP390" s="6" t="str">
        <f>IF($C390="OK",_xlfn.NUMBERVALUE(Plantilla!AN401),"")</f>
        <v/>
      </c>
      <c r="AQ390" s="4" t="str">
        <f>IF($C390="OK",_xlfn.NUMBERVALUE(Plantilla!AO401),"")</f>
        <v/>
      </c>
      <c r="AR390" s="6" t="str">
        <f>IF($C390="OK",_xlfn.NUMBERVALUE(Plantilla!AP401),"")</f>
        <v/>
      </c>
      <c r="AS390" s="4" t="str">
        <f>IF($C390="OK",_xlfn.NUMBERVALUE(Plantilla!AQ401),"")</f>
        <v/>
      </c>
      <c r="AT390" s="6" t="str">
        <f>IF($C390="OK",_xlfn.NUMBERVALUE(Plantilla!AR401),"")</f>
        <v/>
      </c>
      <c r="AU390" s="4" t="str">
        <f>IF($C390="OK",_xlfn.NUMBERVALUE(Plantilla!AS401),"")</f>
        <v/>
      </c>
      <c r="AV390" s="6" t="str">
        <f>IF($C390="OK",_xlfn.NUMBERVALUE(Plantilla!AT401),"")</f>
        <v/>
      </c>
      <c r="AW390" s="4" t="str">
        <f>IF($C390="OK",_xlfn.NUMBERVALUE(Plantilla!AU401),"")</f>
        <v/>
      </c>
      <c r="AX390" s="6" t="str">
        <f>IF($C390="OK",_xlfn.NUMBERVALUE(Plantilla!AV401),"")</f>
        <v/>
      </c>
      <c r="AY390" s="4" t="str">
        <f>IF($C390="OK",_xlfn.NUMBERVALUE(Plantilla!AW401),"")</f>
        <v/>
      </c>
      <c r="AZ390" s="6" t="str">
        <f>IF($C390="OK",_xlfn.NUMBERVALUE(Plantilla!AX401),"")</f>
        <v/>
      </c>
      <c r="BA390" t="str">
        <f>IF($C390="OK",_xlfn.NUMBERVALUE(Plantilla!AY401),"")</f>
        <v/>
      </c>
      <c r="BB390" t="str">
        <f>IF($C390="OK",_xlfn.NUMBERVALUE(Plantilla!AZ401),"")</f>
        <v/>
      </c>
      <c r="BC390" s="4" t="str">
        <f>IF($C390="OK",_xlfn.NUMBERVALUE(Plantilla!BA401),"")</f>
        <v/>
      </c>
      <c r="BD390" s="6" t="str">
        <f>IF($C390="OK",_xlfn.NUMBERVALUE(Plantilla!BB401),"")</f>
        <v/>
      </c>
      <c r="BE390" s="4" t="str">
        <f>IF($C390="OK",_xlfn.NUMBERVALUE(Plantilla!BC401),"")</f>
        <v/>
      </c>
      <c r="BF390" s="6" t="str">
        <f>IF($C390="OK",_xlfn.NUMBERVALUE(Plantilla!BD401),"")</f>
        <v/>
      </c>
      <c r="BG390" s="4" t="str">
        <f>IF($C390="OK",_xlfn.NUMBERVALUE(Plantilla!BE401),"")</f>
        <v/>
      </c>
      <c r="BH390" s="6" t="str">
        <f>IF($C390="OK",_xlfn.NUMBERVALUE(Plantilla!BF401),"")</f>
        <v/>
      </c>
      <c r="BI390" s="110" t="str">
        <f>IF($C390="OK",_xlfn.NUMBERVALUE(Plantilla!BG401),"")</f>
        <v/>
      </c>
      <c r="BJ390" s="6" t="str">
        <f>IF($C390="OK",_xlfn.NUMBERVALUE(Plantilla!BH401),"")</f>
        <v/>
      </c>
      <c r="BK390" s="109" t="str">
        <f>IF($C390="OK",_xlfn.NUMBERVALUE(Plantilla!BI401),"")</f>
        <v/>
      </c>
      <c r="BL390" s="6" t="str">
        <f>IF($C390="OK",
   IF(Plantilla!BJ401&lt;&gt;"",
      TEXT(VLOOKUP(Plantilla!BJ401,'Tablas '!$Z$4:$AA$6,2,FALSE),"#"),
   ""),
"")</f>
        <v/>
      </c>
      <c r="BM390" s="4" t="str">
        <f>IF($C390="OK",_xlfn.NUMBERVALUE(Plantilla!BK401),"")</f>
        <v/>
      </c>
      <c r="BN390" s="4" t="str">
        <f>IF($C390="OK",_xlfn.NUMBERVALUE(Plantilla!BL401),"")</f>
        <v/>
      </c>
      <c r="BO390" s="6" t="str">
        <f>IF($C390="OK",_xlfn.NUMBERVALUE(Plantilla!BM401),"")</f>
        <v/>
      </c>
      <c r="BP390" s="4" t="str">
        <f>IF($C390="OK",_xlfn.NUMBERVALUE(Plantilla!BN401),"")</f>
        <v/>
      </c>
      <c r="BQ390" s="6" t="str">
        <f>IF($C390="OK",_xlfn.NUMBERVALUE(Plantilla!BO401),"")</f>
        <v/>
      </c>
      <c r="BR390" s="4" t="str">
        <f>IF($C390="OK",_xlfn.NUMBERVALUE(Plantilla!BP401),"")</f>
        <v/>
      </c>
      <c r="BS390" s="6" t="str">
        <f>IF($C390="OK",_xlfn.NUMBERVALUE(Plantilla!BQ401),"")</f>
        <v/>
      </c>
      <c r="BT390" s="4" t="str">
        <f>IF($C390="OK",_xlfn.NUMBERVALUE(Plantilla!BR401),"")</f>
        <v/>
      </c>
      <c r="BU390" s="6" t="str">
        <f>IF($C390="OK",_xlfn.NUMBERVALUE(Plantilla!BS401),"")</f>
        <v/>
      </c>
      <c r="BV390" s="6" t="str">
        <f>IF($C390="OK",_xlfn.NUMBERVALUE(Plantilla!BT401),"")</f>
        <v/>
      </c>
      <c r="BW390" s="6" t="str">
        <f>IF($C390="OK",_xlfn.NUMBERVALUE(Plantilla!BU401),"")</f>
        <v/>
      </c>
      <c r="BX390" s="6" t="str">
        <f>IF($C390="OK",_xlfn.NUMBERVALUE(Plantilla!BV401),"")</f>
        <v/>
      </c>
      <c r="BY390" s="6" t="str">
        <f>IF($C390="OK",_xlfn.NUMBERVALUE(Plantilla!BW401),"")</f>
        <v/>
      </c>
      <c r="BZ390" s="6" t="str">
        <f>IF($C390="OK",_xlfn.NUMBERVALUE(Plantilla!BX401),"")</f>
        <v/>
      </c>
      <c r="CA390" s="6" t="str">
        <f>IF($C390="OK",_xlfn.NUMBERVALUE(Plantilla!BY401),"")</f>
        <v/>
      </c>
      <c r="CB390" s="6" t="str">
        <f>IF($C390="OK",_xlfn.NUMBERVALUE(Plantilla!BZ401),"")</f>
        <v/>
      </c>
      <c r="CC390" s="6" t="str">
        <f>IF($C390="OK",_xlfn.NUMBERVALUE(Plantilla!CA401),"")</f>
        <v/>
      </c>
      <c r="CD390" s="6" t="str">
        <f>IF($C390="OK",_xlfn.NUMBERVALUE(Plantilla!CB401),"")</f>
        <v/>
      </c>
      <c r="CE390" s="6" t="str">
        <f>IF($C390="OK",_xlfn.NUMBERVALUE(Plantilla!CC401),"")</f>
        <v/>
      </c>
      <c r="CF390" s="4" t="str">
        <f>IF($C390="OK",_xlfn.NUMBERVALUE(Plantilla!CD401),"")</f>
        <v/>
      </c>
      <c r="CG390" s="6" t="str">
        <f>IF($C390="OK",_xlfn.NUMBERVALUE(Plantilla!CE401),"")</f>
        <v/>
      </c>
      <c r="CH390" s="6" t="str">
        <f>IF($C390="OK",_xlfn.NUMBERVALUE(Plantilla!CF401),"")</f>
        <v/>
      </c>
      <c r="CI390" s="6" t="str">
        <f>IF($C390="OK",_xlfn.NUMBERVALUE(Plantilla!CG401),"")</f>
        <v/>
      </c>
      <c r="CJ390" s="6" t="str">
        <f>IF($C390="OK",_xlfn.NUMBERVALUE(Plantilla!CH401),"")</f>
        <v/>
      </c>
      <c r="CK390" s="6" t="str">
        <f>IF($C390="OK",_xlfn.NUMBERVALUE(Plantilla!CI401),"")</f>
        <v/>
      </c>
      <c r="CL390" s="6" t="str">
        <f>IF($C390="OK",_xlfn.NUMBERVALUE(Plantilla!CJ401),"")</f>
        <v/>
      </c>
      <c r="CM390" t="str">
        <f>IF($C390="OK",TEXT(Plantilla!CK401,"#"),"")</f>
        <v/>
      </c>
      <c r="CN390" s="6" t="str">
        <f>IF($C390="OK",_xlfn.NUMBERVALUE(Plantilla!CL401),"")</f>
        <v/>
      </c>
      <c r="CO390" s="6" t="str">
        <f>IF($C390="OK",_xlfn.NUMBERVALUE(Plantilla!CM401),"")</f>
        <v/>
      </c>
      <c r="CP390" s="110" t="str">
        <f>IF($C390="OK",_xlfn.NUMBERVALUE(Plantilla!CN401),"")</f>
        <v/>
      </c>
      <c r="CQ390" s="6" t="str">
        <f>IF($C390="OK",_xlfn.NUMBERVALUE(Plantilla!CO401),"")</f>
        <v/>
      </c>
      <c r="CR390" s="109" t="str">
        <f>IF($C390="OK",_xlfn.NUMBERVALUE(Plantilla!CP401),"")</f>
        <v/>
      </c>
      <c r="CS390" s="110" t="str">
        <f>IF($C390="OK",_xlfn.NUMBERVALUE(Plantilla!CQ401),"")</f>
        <v/>
      </c>
      <c r="CT390" s="6" t="str">
        <f>IF($C390="OK",_xlfn.NUMBERVALUE(Plantilla!CR401),"")</f>
        <v/>
      </c>
      <c r="CU390" s="109" t="str">
        <f>IF($C390="OK",_xlfn.NUMBERVALUE(Plantilla!CS401),"")</f>
        <v/>
      </c>
      <c r="CV390" s="110" t="str">
        <f>IF($C390="OK",_xlfn.NUMBERVALUE(Plantilla!CT401),"")</f>
        <v/>
      </c>
      <c r="CW390" s="6" t="str">
        <f>IF($C390="OK",_xlfn.NUMBERVALUE(Plantilla!CU401),"")</f>
        <v/>
      </c>
      <c r="CX390" s="82" t="str">
        <f>IF($C390="OK",_xlfn.NUMBERVALUE(Plantilla!CV401),"")</f>
        <v/>
      </c>
      <c r="CY390" s="6" t="str">
        <f>IF($C390="OK",_xlfn.NUMBERVALUE(Plantilla!CW401),"")</f>
        <v/>
      </c>
      <c r="CZ390" s="82" t="str">
        <f>IF($C390="OK",_xlfn.NUMBERVALUE(Plantilla!CX401),"")</f>
        <v/>
      </c>
      <c r="DA390" s="6" t="str">
        <f>IF($C390="OK",_xlfn.NUMBERVALUE(Plantilla!CY401),"")</f>
        <v/>
      </c>
      <c r="DB390" s="109" t="str">
        <f>IF($C390="OK",_xlfn.NUMBERVALUE(Plantilla!CZ401),"")</f>
        <v/>
      </c>
      <c r="DC390" s="6" t="str">
        <f>IF($C390="OK",_xlfn.NUMBERVALUE(Plantilla!DA401),"")</f>
        <v/>
      </c>
      <c r="DD390" s="6" t="str">
        <f>IF($C390="OK",TEXT(Plantilla!DB401,"#"),"")</f>
        <v/>
      </c>
      <c r="DE390" s="6" t="str">
        <f>IF($C390="OK",_xlfn.NUMBERVALUE(Plantilla!DC401),"")</f>
        <v/>
      </c>
      <c r="DF390" s="4" t="str">
        <f>IF($C390="OK",_xlfn.NUMBERVALUE(Plantilla!DD401),"")</f>
        <v/>
      </c>
      <c r="DG390" s="6" t="str">
        <f>IF($C390="OK",_xlfn.NUMBERVALUE(Plantilla!DE401),"")</f>
        <v/>
      </c>
      <c r="DH390" s="6" t="str">
        <f>IF($C390="OK",_xlfn.NUMBERVALUE(Plantilla!DF401),"")</f>
        <v/>
      </c>
      <c r="DI390" s="6" t="str">
        <f>IF($C390="OK",_xlfn.NUMBERVALUE(Plantilla!DG401),"")</f>
        <v/>
      </c>
      <c r="DJ390" s="6" t="str">
        <f>IF($C390="OK",_xlfn.NUMBERVALUE(Plantilla!DH401),"")</f>
        <v/>
      </c>
      <c r="DK390" s="6" t="str">
        <f>IF($C390="OK",_xlfn.NUMBERVALUE(Plantilla!DI401),"")</f>
        <v/>
      </c>
      <c r="DL390" s="6" t="str">
        <f>IF($C390="OK",_xlfn.NUMBERVALUE(Plantilla!DJ401),"")</f>
        <v/>
      </c>
      <c r="DM390" s="6" t="str">
        <f>IF($C390="OK",_xlfn.NUMBERVALUE(Plantilla!DK401),"")</f>
        <v/>
      </c>
      <c r="DN390" s="6" t="str">
        <f>IF($C390="OK",_xlfn.NUMBERVALUE(Plantilla!DL401),"")</f>
        <v/>
      </c>
      <c r="DO390" s="6" t="str">
        <f>IF($C390="OK",_xlfn.NUMBERVALUE(Plantilla!DM401),"")</f>
        <v/>
      </c>
      <c r="DP390" s="6" t="str">
        <f>IF($C390="OK",_xlfn.NUMBERVALUE(Plantilla!DN401),"")</f>
        <v/>
      </c>
      <c r="DQ390" s="6" t="str">
        <f>IF($C390="OK",_xlfn.NUMBERVALUE(Plantilla!DO401),"")</f>
        <v/>
      </c>
      <c r="DR390" s="6" t="str">
        <f>IF($C390="OK",_xlfn.NUMBERVALUE(Plantilla!DP401),"")</f>
        <v/>
      </c>
      <c r="DS390" t="str">
        <f>IF($C390="OK",TEXT(Plantilla!DR401,"#"),"")</f>
        <v/>
      </c>
      <c r="DT390" s="6"/>
    </row>
    <row r="391" spans="1:124" x14ac:dyDescent="0.25">
      <c r="A391" t="str">
        <f>IF(Plantilla!$I$6="¡Perfecto!, Guarda el archivo y adjúntalo a tu interfaz de Nómina Electrónica","OK","Error")</f>
        <v>OK</v>
      </c>
      <c r="B391" t="str">
        <f>IF(Plantilla!$I$6="¡Perfecto!, Guarda el archivo y adjúntalo a tu interfaz de Nómina Electrónica",MID(Plantilla!$D$2,SEARCH("V",Plantilla!$D$2),10),"")</f>
        <v>V2.0</v>
      </c>
      <c r="C391" t="str">
        <f>Plantilla!C402</f>
        <v/>
      </c>
      <c r="D391" t="str">
        <f>IF($C391="OK",Plantilla!B402,"")</f>
        <v/>
      </c>
      <c r="E391" t="str">
        <f>IF($C391="OK",
   VLOOKUP(Plantilla!$E$4,'Tablas '!$AP$4:$AT$6,5,FALSE),
"")</f>
        <v/>
      </c>
      <c r="F391" t="str">
        <f>IF($C391="OK",TEXT(Plantilla!D402,"#"),"")</f>
        <v/>
      </c>
      <c r="G391" t="str">
        <f>IF($C391="OK",
   VLOOKUP(Plantilla!E402,'Tablas '!$B$4:$C$14,2,FALSE),
"")</f>
        <v/>
      </c>
      <c r="H391" t="str">
        <f>IF($C391="OK",TEXT(Plantilla!F402,"#"),"")</f>
        <v/>
      </c>
      <c r="I391" t="str">
        <f>IF($C391="OK",TEXT(Plantilla!G402,"#"),"")</f>
        <v/>
      </c>
      <c r="J391" t="str">
        <f>IF($C391="OK",TEXT(Plantilla!H402,"#"),"")</f>
        <v/>
      </c>
      <c r="K391" t="str">
        <f>IF($C391="OK",TEXT(Plantilla!I402,"#"),"")</f>
        <v/>
      </c>
      <c r="L391" t="str">
        <f>IF($C391="OK",TEXT(Plantilla!J402,"#"),"")</f>
        <v/>
      </c>
      <c r="M391" t="str">
        <f>IF($C391="OK",TEXT(Plantilla!K402,"#"),"")</f>
        <v/>
      </c>
      <c r="N391" t="str">
        <f>IF($C391="OK",
   CONCATENATE(YEAR(Plantilla!L402),"-",TEXT(MONTH(Plantilla!L402),"00"),"-",TEXT(DAY(Plantilla!L402),"00")),
"")</f>
        <v/>
      </c>
      <c r="O391" t="str">
        <f>IF($C391="OK",_xlfn.NUMBERVALUE(Plantilla!M402),"")</f>
        <v/>
      </c>
      <c r="P391" t="str">
        <f>IF($C391="OK",
   IF(Plantilla!N402&lt;&gt;"",
      CONCATENATE(YEAR(Plantilla!N402),"-",TEXT(MONTH(Plantilla!N402),"00"),"-",TEXT(DAY(Plantilla!N402),"00")),
   ""),
"")</f>
        <v/>
      </c>
      <c r="Q391" t="str">
        <f>IF($C391="OK",
   VLOOKUP(Plantilla!O402,'Tablas '!$E$4:$F$19,2,FALSE),
"")</f>
        <v/>
      </c>
      <c r="R391" t="str">
        <f>IF($C391="OK",
   VLOOKUP(Plantilla!P402,'Tablas '!$H$4:$I$5,2,FALSE),
"")</f>
        <v/>
      </c>
      <c r="S391" t="str">
        <f>IF($C391="OK",
   VLOOKUP(Plantilla!Q402,'Tablas '!$K$4:$L$8,2,FALSE),
"")</f>
        <v/>
      </c>
      <c r="T391" t="str">
        <f>IF($C391="OK",
   VLOOKUP(Plantilla!R402,'Tablas '!$AE$4:$AF$6,2,FALSE),
"")</f>
        <v/>
      </c>
      <c r="U391" t="str">
        <f>IF($C391="OK",
   VLOOKUP(Plantilla!S402,'Tablas '!$AE$4:$AF$6,2,FALSE),
"")</f>
        <v/>
      </c>
      <c r="V391" t="str">
        <f>IF($C391="OK",TEXT(Plantilla!T402,"#"),"")</f>
        <v/>
      </c>
      <c r="W391" s="84" t="str">
        <f>IF($C391="OK",
   VLOOKUP(Plantilla!U402,'Tablas '!$AM$4:$AN$1126,2,FALSE),
"")</f>
        <v/>
      </c>
      <c r="X391" t="str">
        <f>IF($C391="OK",TEXT(Plantilla!V402,"#"),"")</f>
        <v/>
      </c>
      <c r="Y391" t="str">
        <f>IF($C391="OK",
   CONCATENATE(YEAR(Plantilla!W402),"-",TEXT(MONTH(Plantilla!W402),"00"),"-",TEXT(DAY(Plantilla!W402),"00")),
"")</f>
        <v/>
      </c>
      <c r="Z391" t="str">
        <f>IF($C391="OK",
   CONCATENATE(YEAR(Plantilla!X402),"-",TEXT(MONTH(Plantilla!X402),"00"),"-",TEXT(DAY(Plantilla!X402),"00")),
"")</f>
        <v/>
      </c>
      <c r="AA391" t="str">
        <f>IF($C391="OK",
   TEXT(VLOOKUP(Plantilla!Y402,'Tablas '!$Q$4:$R$9,2,FALSE),"#"),
"")</f>
        <v/>
      </c>
      <c r="AB391" t="str">
        <f>IF($C391="OK",
   CONCATENATE(YEAR(Plantilla!Z402),"-",TEXT(MONTH(Plantilla!Z402),"00"),"-",TEXT(DAY(Plantilla!Z402),"00")),
"")</f>
        <v/>
      </c>
      <c r="AC391" t="str">
        <f>IF($C391="OK",
   TEXT(VLOOKUP(Plantilla!AA402,'Tablas '!$T$4:$U$13,2,FALSE),"#"),
"")</f>
        <v/>
      </c>
      <c r="AD391" t="str">
        <f>IF($C391="OK",TEXT(Plantilla!AB402,"#"),"")</f>
        <v/>
      </c>
      <c r="AE391" t="str">
        <f>IF($C391="OK",
   IF(Plantilla!AC402&lt;&gt;"",
      TEXT(VLOOKUP(Plantilla!AC402,'Tablas '!$W$4:$X$7,2,FALSE),"#"),
   ""),
"")</f>
        <v/>
      </c>
      <c r="AF391" t="str">
        <f>IF($C391="OK",TEXT(Plantilla!AD402,"#"),"")</f>
        <v/>
      </c>
      <c r="AG391" s="6" t="str">
        <f>IF($C391="OK",_xlfn.NUMBERVALUE(Plantilla!AE402),"")</f>
        <v/>
      </c>
      <c r="AH391" s="4" t="str">
        <f>IF($C391="OK",_xlfn.NUMBERVALUE(Plantilla!AF402),"")</f>
        <v/>
      </c>
      <c r="AI391" s="6" t="str">
        <f>IF($C391="OK",_xlfn.NUMBERVALUE(Plantilla!AG402),"")</f>
        <v/>
      </c>
      <c r="AJ391" s="6" t="str">
        <f>IF($C391="OK",_xlfn.NUMBERVALUE(Plantilla!AH402),"")</f>
        <v/>
      </c>
      <c r="AK391" s="6" t="str">
        <f>IF($C391="OK",_xlfn.NUMBERVALUE(Plantilla!AI402),"")</f>
        <v/>
      </c>
      <c r="AL391" s="6" t="str">
        <f>IF($C391="OK",_xlfn.NUMBERVALUE(Plantilla!AJ402),"")</f>
        <v/>
      </c>
      <c r="AM391" s="4" t="str">
        <f>IF($C391="OK",_xlfn.NUMBERVALUE(Plantilla!AK402),"")</f>
        <v/>
      </c>
      <c r="AN391" s="6" t="str">
        <f>IF($C391="OK",_xlfn.NUMBERVALUE(Plantilla!AL402),"")</f>
        <v/>
      </c>
      <c r="AO391" s="4" t="str">
        <f>IF($C391="OK",_xlfn.NUMBERVALUE(Plantilla!AM402),"")</f>
        <v/>
      </c>
      <c r="AP391" s="6" t="str">
        <f>IF($C391="OK",_xlfn.NUMBERVALUE(Plantilla!AN402),"")</f>
        <v/>
      </c>
      <c r="AQ391" s="4" t="str">
        <f>IF($C391="OK",_xlfn.NUMBERVALUE(Plantilla!AO402),"")</f>
        <v/>
      </c>
      <c r="AR391" s="6" t="str">
        <f>IF($C391="OK",_xlfn.NUMBERVALUE(Plantilla!AP402),"")</f>
        <v/>
      </c>
      <c r="AS391" s="4" t="str">
        <f>IF($C391="OK",_xlfn.NUMBERVALUE(Plantilla!AQ402),"")</f>
        <v/>
      </c>
      <c r="AT391" s="6" t="str">
        <f>IF($C391="OK",_xlfn.NUMBERVALUE(Plantilla!AR402),"")</f>
        <v/>
      </c>
      <c r="AU391" s="4" t="str">
        <f>IF($C391="OK",_xlfn.NUMBERVALUE(Plantilla!AS402),"")</f>
        <v/>
      </c>
      <c r="AV391" s="6" t="str">
        <f>IF($C391="OK",_xlfn.NUMBERVALUE(Plantilla!AT402),"")</f>
        <v/>
      </c>
      <c r="AW391" s="4" t="str">
        <f>IF($C391="OK",_xlfn.NUMBERVALUE(Plantilla!AU402),"")</f>
        <v/>
      </c>
      <c r="AX391" s="6" t="str">
        <f>IF($C391="OK",_xlfn.NUMBERVALUE(Plantilla!AV402),"")</f>
        <v/>
      </c>
      <c r="AY391" s="4" t="str">
        <f>IF($C391="OK",_xlfn.NUMBERVALUE(Plantilla!AW402),"")</f>
        <v/>
      </c>
      <c r="AZ391" s="6" t="str">
        <f>IF($C391="OK",_xlfn.NUMBERVALUE(Plantilla!AX402),"")</f>
        <v/>
      </c>
      <c r="BA391" t="str">
        <f>IF($C391="OK",_xlfn.NUMBERVALUE(Plantilla!AY402),"")</f>
        <v/>
      </c>
      <c r="BB391" t="str">
        <f>IF($C391="OK",_xlfn.NUMBERVALUE(Plantilla!AZ402),"")</f>
        <v/>
      </c>
      <c r="BC391" s="4" t="str">
        <f>IF($C391="OK",_xlfn.NUMBERVALUE(Plantilla!BA402),"")</f>
        <v/>
      </c>
      <c r="BD391" s="6" t="str">
        <f>IF($C391="OK",_xlfn.NUMBERVALUE(Plantilla!BB402),"")</f>
        <v/>
      </c>
      <c r="BE391" s="4" t="str">
        <f>IF($C391="OK",_xlfn.NUMBERVALUE(Plantilla!BC402),"")</f>
        <v/>
      </c>
      <c r="BF391" s="6" t="str">
        <f>IF($C391="OK",_xlfn.NUMBERVALUE(Plantilla!BD402),"")</f>
        <v/>
      </c>
      <c r="BG391" s="4" t="str">
        <f>IF($C391="OK",_xlfn.NUMBERVALUE(Plantilla!BE402),"")</f>
        <v/>
      </c>
      <c r="BH391" s="6" t="str">
        <f>IF($C391="OK",_xlfn.NUMBERVALUE(Plantilla!BF402),"")</f>
        <v/>
      </c>
      <c r="BI391" s="110" t="str">
        <f>IF($C391="OK",_xlfn.NUMBERVALUE(Plantilla!BG402),"")</f>
        <v/>
      </c>
      <c r="BJ391" s="6" t="str">
        <f>IF($C391="OK",_xlfn.NUMBERVALUE(Plantilla!BH402),"")</f>
        <v/>
      </c>
      <c r="BK391" s="109" t="str">
        <f>IF($C391="OK",_xlfn.NUMBERVALUE(Plantilla!BI402),"")</f>
        <v/>
      </c>
      <c r="BL391" s="6" t="str">
        <f>IF($C391="OK",
   IF(Plantilla!BJ402&lt;&gt;"",
      TEXT(VLOOKUP(Plantilla!BJ402,'Tablas '!$Z$4:$AA$6,2,FALSE),"#"),
   ""),
"")</f>
        <v/>
      </c>
      <c r="BM391" s="4" t="str">
        <f>IF($C391="OK",_xlfn.NUMBERVALUE(Plantilla!BK402),"")</f>
        <v/>
      </c>
      <c r="BN391" s="4" t="str">
        <f>IF($C391="OK",_xlfn.NUMBERVALUE(Plantilla!BL402),"")</f>
        <v/>
      </c>
      <c r="BO391" s="6" t="str">
        <f>IF($C391="OK",_xlfn.NUMBERVALUE(Plantilla!BM402),"")</f>
        <v/>
      </c>
      <c r="BP391" s="4" t="str">
        <f>IF($C391="OK",_xlfn.NUMBERVALUE(Plantilla!BN402),"")</f>
        <v/>
      </c>
      <c r="BQ391" s="6" t="str">
        <f>IF($C391="OK",_xlfn.NUMBERVALUE(Plantilla!BO402),"")</f>
        <v/>
      </c>
      <c r="BR391" s="4" t="str">
        <f>IF($C391="OK",_xlfn.NUMBERVALUE(Plantilla!BP402),"")</f>
        <v/>
      </c>
      <c r="BS391" s="6" t="str">
        <f>IF($C391="OK",_xlfn.NUMBERVALUE(Plantilla!BQ402),"")</f>
        <v/>
      </c>
      <c r="BT391" s="4" t="str">
        <f>IF($C391="OK",_xlfn.NUMBERVALUE(Plantilla!BR402),"")</f>
        <v/>
      </c>
      <c r="BU391" s="6" t="str">
        <f>IF($C391="OK",_xlfn.NUMBERVALUE(Plantilla!BS402),"")</f>
        <v/>
      </c>
      <c r="BV391" s="6" t="str">
        <f>IF($C391="OK",_xlfn.NUMBERVALUE(Plantilla!BT402),"")</f>
        <v/>
      </c>
      <c r="BW391" s="6" t="str">
        <f>IF($C391="OK",_xlfn.NUMBERVALUE(Plantilla!BU402),"")</f>
        <v/>
      </c>
      <c r="BX391" s="6" t="str">
        <f>IF($C391="OK",_xlfn.NUMBERVALUE(Plantilla!BV402),"")</f>
        <v/>
      </c>
      <c r="BY391" s="6" t="str">
        <f>IF($C391="OK",_xlfn.NUMBERVALUE(Plantilla!BW402),"")</f>
        <v/>
      </c>
      <c r="BZ391" s="6" t="str">
        <f>IF($C391="OK",_xlfn.NUMBERVALUE(Plantilla!BX402),"")</f>
        <v/>
      </c>
      <c r="CA391" s="6" t="str">
        <f>IF($C391="OK",_xlfn.NUMBERVALUE(Plantilla!BY402),"")</f>
        <v/>
      </c>
      <c r="CB391" s="6" t="str">
        <f>IF($C391="OK",_xlfn.NUMBERVALUE(Plantilla!BZ402),"")</f>
        <v/>
      </c>
      <c r="CC391" s="6" t="str">
        <f>IF($C391="OK",_xlfn.NUMBERVALUE(Plantilla!CA402),"")</f>
        <v/>
      </c>
      <c r="CD391" s="6" t="str">
        <f>IF($C391="OK",_xlfn.NUMBERVALUE(Plantilla!CB402),"")</f>
        <v/>
      </c>
      <c r="CE391" s="6" t="str">
        <f>IF($C391="OK",_xlfn.NUMBERVALUE(Plantilla!CC402),"")</f>
        <v/>
      </c>
      <c r="CF391" s="4" t="str">
        <f>IF($C391="OK",_xlfn.NUMBERVALUE(Plantilla!CD402),"")</f>
        <v/>
      </c>
      <c r="CG391" s="6" t="str">
        <f>IF($C391="OK",_xlfn.NUMBERVALUE(Plantilla!CE402),"")</f>
        <v/>
      </c>
      <c r="CH391" s="6" t="str">
        <f>IF($C391="OK",_xlfn.NUMBERVALUE(Plantilla!CF402),"")</f>
        <v/>
      </c>
      <c r="CI391" s="6" t="str">
        <f>IF($C391="OK",_xlfn.NUMBERVALUE(Plantilla!CG402),"")</f>
        <v/>
      </c>
      <c r="CJ391" s="6" t="str">
        <f>IF($C391="OK",_xlfn.NUMBERVALUE(Plantilla!CH402),"")</f>
        <v/>
      </c>
      <c r="CK391" s="6" t="str">
        <f>IF($C391="OK",_xlfn.NUMBERVALUE(Plantilla!CI402),"")</f>
        <v/>
      </c>
      <c r="CL391" s="6" t="str">
        <f>IF($C391="OK",_xlfn.NUMBERVALUE(Plantilla!CJ402),"")</f>
        <v/>
      </c>
      <c r="CM391" t="str">
        <f>IF($C391="OK",TEXT(Plantilla!CK402,"#"),"")</f>
        <v/>
      </c>
      <c r="CN391" s="6" t="str">
        <f>IF($C391="OK",_xlfn.NUMBERVALUE(Plantilla!CL402),"")</f>
        <v/>
      </c>
      <c r="CO391" s="6" t="str">
        <f>IF($C391="OK",_xlfn.NUMBERVALUE(Plantilla!CM402),"")</f>
        <v/>
      </c>
      <c r="CP391" s="110" t="str">
        <f>IF($C391="OK",_xlfn.NUMBERVALUE(Plantilla!CN402),"")</f>
        <v/>
      </c>
      <c r="CQ391" s="6" t="str">
        <f>IF($C391="OK",_xlfn.NUMBERVALUE(Plantilla!CO402),"")</f>
        <v/>
      </c>
      <c r="CR391" s="109" t="str">
        <f>IF($C391="OK",_xlfn.NUMBERVALUE(Plantilla!CP402),"")</f>
        <v/>
      </c>
      <c r="CS391" s="110" t="str">
        <f>IF($C391="OK",_xlfn.NUMBERVALUE(Plantilla!CQ402),"")</f>
        <v/>
      </c>
      <c r="CT391" s="6" t="str">
        <f>IF($C391="OK",_xlfn.NUMBERVALUE(Plantilla!CR402),"")</f>
        <v/>
      </c>
      <c r="CU391" s="109" t="str">
        <f>IF($C391="OK",_xlfn.NUMBERVALUE(Plantilla!CS402),"")</f>
        <v/>
      </c>
      <c r="CV391" s="110" t="str">
        <f>IF($C391="OK",_xlfn.NUMBERVALUE(Plantilla!CT402),"")</f>
        <v/>
      </c>
      <c r="CW391" s="6" t="str">
        <f>IF($C391="OK",_xlfn.NUMBERVALUE(Plantilla!CU402),"")</f>
        <v/>
      </c>
      <c r="CX391" s="82" t="str">
        <f>IF($C391="OK",_xlfn.NUMBERVALUE(Plantilla!CV402),"")</f>
        <v/>
      </c>
      <c r="CY391" s="6" t="str">
        <f>IF($C391="OK",_xlfn.NUMBERVALUE(Plantilla!CW402),"")</f>
        <v/>
      </c>
      <c r="CZ391" s="82" t="str">
        <f>IF($C391="OK",_xlfn.NUMBERVALUE(Plantilla!CX402),"")</f>
        <v/>
      </c>
      <c r="DA391" s="6" t="str">
        <f>IF($C391="OK",_xlfn.NUMBERVALUE(Plantilla!CY402),"")</f>
        <v/>
      </c>
      <c r="DB391" s="109" t="str">
        <f>IF($C391="OK",_xlfn.NUMBERVALUE(Plantilla!CZ402),"")</f>
        <v/>
      </c>
      <c r="DC391" s="6" t="str">
        <f>IF($C391="OK",_xlfn.NUMBERVALUE(Plantilla!DA402),"")</f>
        <v/>
      </c>
      <c r="DD391" s="6" t="str">
        <f>IF($C391="OK",TEXT(Plantilla!DB402,"#"),"")</f>
        <v/>
      </c>
      <c r="DE391" s="6" t="str">
        <f>IF($C391="OK",_xlfn.NUMBERVALUE(Plantilla!DC402),"")</f>
        <v/>
      </c>
      <c r="DF391" s="4" t="str">
        <f>IF($C391="OK",_xlfn.NUMBERVALUE(Plantilla!DD402),"")</f>
        <v/>
      </c>
      <c r="DG391" s="6" t="str">
        <f>IF($C391="OK",_xlfn.NUMBERVALUE(Plantilla!DE402),"")</f>
        <v/>
      </c>
      <c r="DH391" s="6" t="str">
        <f>IF($C391="OK",_xlfn.NUMBERVALUE(Plantilla!DF402),"")</f>
        <v/>
      </c>
      <c r="DI391" s="6" t="str">
        <f>IF($C391="OK",_xlfn.NUMBERVALUE(Plantilla!DG402),"")</f>
        <v/>
      </c>
      <c r="DJ391" s="6" t="str">
        <f>IF($C391="OK",_xlfn.NUMBERVALUE(Plantilla!DH402),"")</f>
        <v/>
      </c>
      <c r="DK391" s="6" t="str">
        <f>IF($C391="OK",_xlfn.NUMBERVALUE(Plantilla!DI402),"")</f>
        <v/>
      </c>
      <c r="DL391" s="6" t="str">
        <f>IF($C391="OK",_xlfn.NUMBERVALUE(Plantilla!DJ402),"")</f>
        <v/>
      </c>
      <c r="DM391" s="6" t="str">
        <f>IF($C391="OK",_xlfn.NUMBERVALUE(Plantilla!DK402),"")</f>
        <v/>
      </c>
      <c r="DN391" s="6" t="str">
        <f>IF($C391="OK",_xlfn.NUMBERVALUE(Plantilla!DL402),"")</f>
        <v/>
      </c>
      <c r="DO391" s="6" t="str">
        <f>IF($C391="OK",_xlfn.NUMBERVALUE(Plantilla!DM402),"")</f>
        <v/>
      </c>
      <c r="DP391" s="6" t="str">
        <f>IF($C391="OK",_xlfn.NUMBERVALUE(Plantilla!DN402),"")</f>
        <v/>
      </c>
      <c r="DQ391" s="6" t="str">
        <f>IF($C391="OK",_xlfn.NUMBERVALUE(Plantilla!DO402),"")</f>
        <v/>
      </c>
      <c r="DR391" s="6" t="str">
        <f>IF($C391="OK",_xlfn.NUMBERVALUE(Plantilla!DP402),"")</f>
        <v/>
      </c>
      <c r="DS391" t="str">
        <f>IF($C391="OK",TEXT(Plantilla!DR402,"#"),"")</f>
        <v/>
      </c>
      <c r="DT391" s="6"/>
    </row>
    <row r="392" spans="1:124" x14ac:dyDescent="0.25">
      <c r="A392" t="str">
        <f>IF(Plantilla!$I$6="¡Perfecto!, Guarda el archivo y adjúntalo a tu interfaz de Nómina Electrónica","OK","Error")</f>
        <v>OK</v>
      </c>
      <c r="B392" t="str">
        <f>IF(Plantilla!$I$6="¡Perfecto!, Guarda el archivo y adjúntalo a tu interfaz de Nómina Electrónica",MID(Plantilla!$D$2,SEARCH("V",Plantilla!$D$2),10),"")</f>
        <v>V2.0</v>
      </c>
      <c r="C392" t="str">
        <f>Plantilla!C403</f>
        <v/>
      </c>
      <c r="D392" t="str">
        <f>IF($C392="OK",Plantilla!B403,"")</f>
        <v/>
      </c>
      <c r="E392" t="str">
        <f>IF($C392="OK",
   VLOOKUP(Plantilla!$E$4,'Tablas '!$AP$4:$AT$6,5,FALSE),
"")</f>
        <v/>
      </c>
      <c r="F392" t="str">
        <f>IF($C392="OK",TEXT(Plantilla!D403,"#"),"")</f>
        <v/>
      </c>
      <c r="G392" t="str">
        <f>IF($C392="OK",
   VLOOKUP(Plantilla!E403,'Tablas '!$B$4:$C$14,2,FALSE),
"")</f>
        <v/>
      </c>
      <c r="H392" t="str">
        <f>IF($C392="OK",TEXT(Plantilla!F403,"#"),"")</f>
        <v/>
      </c>
      <c r="I392" t="str">
        <f>IF($C392="OK",TEXT(Plantilla!G403,"#"),"")</f>
        <v/>
      </c>
      <c r="J392" t="str">
        <f>IF($C392="OK",TEXT(Plantilla!H403,"#"),"")</f>
        <v/>
      </c>
      <c r="K392" t="str">
        <f>IF($C392="OK",TEXT(Plantilla!I403,"#"),"")</f>
        <v/>
      </c>
      <c r="L392" t="str">
        <f>IF($C392="OK",TEXT(Plantilla!J403,"#"),"")</f>
        <v/>
      </c>
      <c r="M392" t="str">
        <f>IF($C392="OK",TEXT(Plantilla!K403,"#"),"")</f>
        <v/>
      </c>
      <c r="N392" t="str">
        <f>IF($C392="OK",
   CONCATENATE(YEAR(Plantilla!L403),"-",TEXT(MONTH(Plantilla!L403),"00"),"-",TEXT(DAY(Plantilla!L403),"00")),
"")</f>
        <v/>
      </c>
      <c r="O392" t="str">
        <f>IF($C392="OK",_xlfn.NUMBERVALUE(Plantilla!M403),"")</f>
        <v/>
      </c>
      <c r="P392" t="str">
        <f>IF($C392="OK",
   IF(Plantilla!N403&lt;&gt;"",
      CONCATENATE(YEAR(Plantilla!N403),"-",TEXT(MONTH(Plantilla!N403),"00"),"-",TEXT(DAY(Plantilla!N403),"00")),
   ""),
"")</f>
        <v/>
      </c>
      <c r="Q392" t="str">
        <f>IF($C392="OK",
   VLOOKUP(Plantilla!O403,'Tablas '!$E$4:$F$19,2,FALSE),
"")</f>
        <v/>
      </c>
      <c r="R392" t="str">
        <f>IF($C392="OK",
   VLOOKUP(Plantilla!P403,'Tablas '!$H$4:$I$5,2,FALSE),
"")</f>
        <v/>
      </c>
      <c r="S392" t="str">
        <f>IF($C392="OK",
   VLOOKUP(Plantilla!Q403,'Tablas '!$K$4:$L$8,2,FALSE),
"")</f>
        <v/>
      </c>
      <c r="T392" t="str">
        <f>IF($C392="OK",
   VLOOKUP(Plantilla!R403,'Tablas '!$AE$4:$AF$6,2,FALSE),
"")</f>
        <v/>
      </c>
      <c r="U392" t="str">
        <f>IF($C392="OK",
   VLOOKUP(Plantilla!S403,'Tablas '!$AE$4:$AF$6,2,FALSE),
"")</f>
        <v/>
      </c>
      <c r="V392" t="str">
        <f>IF($C392="OK",TEXT(Plantilla!T403,"#"),"")</f>
        <v/>
      </c>
      <c r="W392" s="84" t="str">
        <f>IF($C392="OK",
   VLOOKUP(Plantilla!U403,'Tablas '!$AM$4:$AN$1126,2,FALSE),
"")</f>
        <v/>
      </c>
      <c r="X392" t="str">
        <f>IF($C392="OK",TEXT(Plantilla!V403,"#"),"")</f>
        <v/>
      </c>
      <c r="Y392" t="str">
        <f>IF($C392="OK",
   CONCATENATE(YEAR(Plantilla!W403),"-",TEXT(MONTH(Plantilla!W403),"00"),"-",TEXT(DAY(Plantilla!W403),"00")),
"")</f>
        <v/>
      </c>
      <c r="Z392" t="str">
        <f>IF($C392="OK",
   CONCATENATE(YEAR(Plantilla!X403),"-",TEXT(MONTH(Plantilla!X403),"00"),"-",TEXT(DAY(Plantilla!X403),"00")),
"")</f>
        <v/>
      </c>
      <c r="AA392" t="str">
        <f>IF($C392="OK",
   TEXT(VLOOKUP(Plantilla!Y403,'Tablas '!$Q$4:$R$9,2,FALSE),"#"),
"")</f>
        <v/>
      </c>
      <c r="AB392" t="str">
        <f>IF($C392="OK",
   CONCATENATE(YEAR(Plantilla!Z403),"-",TEXT(MONTH(Plantilla!Z403),"00"),"-",TEXT(DAY(Plantilla!Z403),"00")),
"")</f>
        <v/>
      </c>
      <c r="AC392" t="str">
        <f>IF($C392="OK",
   TEXT(VLOOKUP(Plantilla!AA403,'Tablas '!$T$4:$U$13,2,FALSE),"#"),
"")</f>
        <v/>
      </c>
      <c r="AD392" t="str">
        <f>IF($C392="OK",TEXT(Plantilla!AB403,"#"),"")</f>
        <v/>
      </c>
      <c r="AE392" t="str">
        <f>IF($C392="OK",
   IF(Plantilla!AC403&lt;&gt;"",
      TEXT(VLOOKUP(Plantilla!AC403,'Tablas '!$W$4:$X$7,2,FALSE),"#"),
   ""),
"")</f>
        <v/>
      </c>
      <c r="AF392" t="str">
        <f>IF($C392="OK",TEXT(Plantilla!AD403,"#"),"")</f>
        <v/>
      </c>
      <c r="AG392" s="6" t="str">
        <f>IF($C392="OK",_xlfn.NUMBERVALUE(Plantilla!AE403),"")</f>
        <v/>
      </c>
      <c r="AH392" s="4" t="str">
        <f>IF($C392="OK",_xlfn.NUMBERVALUE(Plantilla!AF403),"")</f>
        <v/>
      </c>
      <c r="AI392" s="6" t="str">
        <f>IF($C392="OK",_xlfn.NUMBERVALUE(Plantilla!AG403),"")</f>
        <v/>
      </c>
      <c r="AJ392" s="6" t="str">
        <f>IF($C392="OK",_xlfn.NUMBERVALUE(Plantilla!AH403),"")</f>
        <v/>
      </c>
      <c r="AK392" s="6" t="str">
        <f>IF($C392="OK",_xlfn.NUMBERVALUE(Plantilla!AI403),"")</f>
        <v/>
      </c>
      <c r="AL392" s="6" t="str">
        <f>IF($C392="OK",_xlfn.NUMBERVALUE(Plantilla!AJ403),"")</f>
        <v/>
      </c>
      <c r="AM392" s="4" t="str">
        <f>IF($C392="OK",_xlfn.NUMBERVALUE(Plantilla!AK403),"")</f>
        <v/>
      </c>
      <c r="AN392" s="6" t="str">
        <f>IF($C392="OK",_xlfn.NUMBERVALUE(Plantilla!AL403),"")</f>
        <v/>
      </c>
      <c r="AO392" s="4" t="str">
        <f>IF($C392="OK",_xlfn.NUMBERVALUE(Plantilla!AM403),"")</f>
        <v/>
      </c>
      <c r="AP392" s="6" t="str">
        <f>IF($C392="OK",_xlfn.NUMBERVALUE(Plantilla!AN403),"")</f>
        <v/>
      </c>
      <c r="AQ392" s="4" t="str">
        <f>IF($C392="OK",_xlfn.NUMBERVALUE(Plantilla!AO403),"")</f>
        <v/>
      </c>
      <c r="AR392" s="6" t="str">
        <f>IF($C392="OK",_xlfn.NUMBERVALUE(Plantilla!AP403),"")</f>
        <v/>
      </c>
      <c r="AS392" s="4" t="str">
        <f>IF($C392="OK",_xlfn.NUMBERVALUE(Plantilla!AQ403),"")</f>
        <v/>
      </c>
      <c r="AT392" s="6" t="str">
        <f>IF($C392="OK",_xlfn.NUMBERVALUE(Plantilla!AR403),"")</f>
        <v/>
      </c>
      <c r="AU392" s="4" t="str">
        <f>IF($C392="OK",_xlfn.NUMBERVALUE(Plantilla!AS403),"")</f>
        <v/>
      </c>
      <c r="AV392" s="6" t="str">
        <f>IF($C392="OK",_xlfn.NUMBERVALUE(Plantilla!AT403),"")</f>
        <v/>
      </c>
      <c r="AW392" s="4" t="str">
        <f>IF($C392="OK",_xlfn.NUMBERVALUE(Plantilla!AU403),"")</f>
        <v/>
      </c>
      <c r="AX392" s="6" t="str">
        <f>IF($C392="OK",_xlfn.NUMBERVALUE(Plantilla!AV403),"")</f>
        <v/>
      </c>
      <c r="AY392" s="4" t="str">
        <f>IF($C392="OK",_xlfn.NUMBERVALUE(Plantilla!AW403),"")</f>
        <v/>
      </c>
      <c r="AZ392" s="6" t="str">
        <f>IF($C392="OK",_xlfn.NUMBERVALUE(Plantilla!AX403),"")</f>
        <v/>
      </c>
      <c r="BA392" t="str">
        <f>IF($C392="OK",_xlfn.NUMBERVALUE(Plantilla!AY403),"")</f>
        <v/>
      </c>
      <c r="BB392" t="str">
        <f>IF($C392="OK",_xlfn.NUMBERVALUE(Plantilla!AZ403),"")</f>
        <v/>
      </c>
      <c r="BC392" s="4" t="str">
        <f>IF($C392="OK",_xlfn.NUMBERVALUE(Plantilla!BA403),"")</f>
        <v/>
      </c>
      <c r="BD392" s="6" t="str">
        <f>IF($C392="OK",_xlfn.NUMBERVALUE(Plantilla!BB403),"")</f>
        <v/>
      </c>
      <c r="BE392" s="4" t="str">
        <f>IF($C392="OK",_xlfn.NUMBERVALUE(Plantilla!BC403),"")</f>
        <v/>
      </c>
      <c r="BF392" s="6" t="str">
        <f>IF($C392="OK",_xlfn.NUMBERVALUE(Plantilla!BD403),"")</f>
        <v/>
      </c>
      <c r="BG392" s="4" t="str">
        <f>IF($C392="OK",_xlfn.NUMBERVALUE(Plantilla!BE403),"")</f>
        <v/>
      </c>
      <c r="BH392" s="6" t="str">
        <f>IF($C392="OK",_xlfn.NUMBERVALUE(Plantilla!BF403),"")</f>
        <v/>
      </c>
      <c r="BI392" s="110" t="str">
        <f>IF($C392="OK",_xlfn.NUMBERVALUE(Plantilla!BG403),"")</f>
        <v/>
      </c>
      <c r="BJ392" s="6" t="str">
        <f>IF($C392="OK",_xlfn.NUMBERVALUE(Plantilla!BH403),"")</f>
        <v/>
      </c>
      <c r="BK392" s="109" t="str">
        <f>IF($C392="OK",_xlfn.NUMBERVALUE(Plantilla!BI403),"")</f>
        <v/>
      </c>
      <c r="BL392" s="6" t="str">
        <f>IF($C392="OK",
   IF(Plantilla!BJ403&lt;&gt;"",
      TEXT(VLOOKUP(Plantilla!BJ403,'Tablas '!$Z$4:$AA$6,2,FALSE),"#"),
   ""),
"")</f>
        <v/>
      </c>
      <c r="BM392" s="4" t="str">
        <f>IF($C392="OK",_xlfn.NUMBERVALUE(Plantilla!BK403),"")</f>
        <v/>
      </c>
      <c r="BN392" s="4" t="str">
        <f>IF($C392="OK",_xlfn.NUMBERVALUE(Plantilla!BL403),"")</f>
        <v/>
      </c>
      <c r="BO392" s="6" t="str">
        <f>IF($C392="OK",_xlfn.NUMBERVALUE(Plantilla!BM403),"")</f>
        <v/>
      </c>
      <c r="BP392" s="4" t="str">
        <f>IF($C392="OK",_xlfn.NUMBERVALUE(Plantilla!BN403),"")</f>
        <v/>
      </c>
      <c r="BQ392" s="6" t="str">
        <f>IF($C392="OK",_xlfn.NUMBERVALUE(Plantilla!BO403),"")</f>
        <v/>
      </c>
      <c r="BR392" s="4" t="str">
        <f>IF($C392="OK",_xlfn.NUMBERVALUE(Plantilla!BP403),"")</f>
        <v/>
      </c>
      <c r="BS392" s="6" t="str">
        <f>IF($C392="OK",_xlfn.NUMBERVALUE(Plantilla!BQ403),"")</f>
        <v/>
      </c>
      <c r="BT392" s="4" t="str">
        <f>IF($C392="OK",_xlfn.NUMBERVALUE(Plantilla!BR403),"")</f>
        <v/>
      </c>
      <c r="BU392" s="6" t="str">
        <f>IF($C392="OK",_xlfn.NUMBERVALUE(Plantilla!BS403),"")</f>
        <v/>
      </c>
      <c r="BV392" s="6" t="str">
        <f>IF($C392="OK",_xlfn.NUMBERVALUE(Plantilla!BT403),"")</f>
        <v/>
      </c>
      <c r="BW392" s="6" t="str">
        <f>IF($C392="OK",_xlfn.NUMBERVALUE(Plantilla!BU403),"")</f>
        <v/>
      </c>
      <c r="BX392" s="6" t="str">
        <f>IF($C392="OK",_xlfn.NUMBERVALUE(Plantilla!BV403),"")</f>
        <v/>
      </c>
      <c r="BY392" s="6" t="str">
        <f>IF($C392="OK",_xlfn.NUMBERVALUE(Plantilla!BW403),"")</f>
        <v/>
      </c>
      <c r="BZ392" s="6" t="str">
        <f>IF($C392="OK",_xlfn.NUMBERVALUE(Plantilla!BX403),"")</f>
        <v/>
      </c>
      <c r="CA392" s="6" t="str">
        <f>IF($C392="OK",_xlfn.NUMBERVALUE(Plantilla!BY403),"")</f>
        <v/>
      </c>
      <c r="CB392" s="6" t="str">
        <f>IF($C392="OK",_xlfn.NUMBERVALUE(Plantilla!BZ403),"")</f>
        <v/>
      </c>
      <c r="CC392" s="6" t="str">
        <f>IF($C392="OK",_xlfn.NUMBERVALUE(Plantilla!CA403),"")</f>
        <v/>
      </c>
      <c r="CD392" s="6" t="str">
        <f>IF($C392="OK",_xlfn.NUMBERVALUE(Plantilla!CB403),"")</f>
        <v/>
      </c>
      <c r="CE392" s="6" t="str">
        <f>IF($C392="OK",_xlfn.NUMBERVALUE(Plantilla!CC403),"")</f>
        <v/>
      </c>
      <c r="CF392" s="4" t="str">
        <f>IF($C392="OK",_xlfn.NUMBERVALUE(Plantilla!CD403),"")</f>
        <v/>
      </c>
      <c r="CG392" s="6" t="str">
        <f>IF($C392="OK",_xlfn.NUMBERVALUE(Plantilla!CE403),"")</f>
        <v/>
      </c>
      <c r="CH392" s="6" t="str">
        <f>IF($C392="OK",_xlfn.NUMBERVALUE(Plantilla!CF403),"")</f>
        <v/>
      </c>
      <c r="CI392" s="6" t="str">
        <f>IF($C392="OK",_xlfn.NUMBERVALUE(Plantilla!CG403),"")</f>
        <v/>
      </c>
      <c r="CJ392" s="6" t="str">
        <f>IF($C392="OK",_xlfn.NUMBERVALUE(Plantilla!CH403),"")</f>
        <v/>
      </c>
      <c r="CK392" s="6" t="str">
        <f>IF($C392="OK",_xlfn.NUMBERVALUE(Plantilla!CI403),"")</f>
        <v/>
      </c>
      <c r="CL392" s="6" t="str">
        <f>IF($C392="OK",_xlfn.NUMBERVALUE(Plantilla!CJ403),"")</f>
        <v/>
      </c>
      <c r="CM392" t="str">
        <f>IF($C392="OK",TEXT(Plantilla!CK403,"#"),"")</f>
        <v/>
      </c>
      <c r="CN392" s="6" t="str">
        <f>IF($C392="OK",_xlfn.NUMBERVALUE(Plantilla!CL403),"")</f>
        <v/>
      </c>
      <c r="CO392" s="6" t="str">
        <f>IF($C392="OK",_xlfn.NUMBERVALUE(Plantilla!CM403),"")</f>
        <v/>
      </c>
      <c r="CP392" s="110" t="str">
        <f>IF($C392="OK",_xlfn.NUMBERVALUE(Plantilla!CN403),"")</f>
        <v/>
      </c>
      <c r="CQ392" s="6" t="str">
        <f>IF($C392="OK",_xlfn.NUMBERVALUE(Plantilla!CO403),"")</f>
        <v/>
      </c>
      <c r="CR392" s="109" t="str">
        <f>IF($C392="OK",_xlfn.NUMBERVALUE(Plantilla!CP403),"")</f>
        <v/>
      </c>
      <c r="CS392" s="110" t="str">
        <f>IF($C392="OK",_xlfn.NUMBERVALUE(Plantilla!CQ403),"")</f>
        <v/>
      </c>
      <c r="CT392" s="6" t="str">
        <f>IF($C392="OK",_xlfn.NUMBERVALUE(Plantilla!CR403),"")</f>
        <v/>
      </c>
      <c r="CU392" s="109" t="str">
        <f>IF($C392="OK",_xlfn.NUMBERVALUE(Plantilla!CS403),"")</f>
        <v/>
      </c>
      <c r="CV392" s="110" t="str">
        <f>IF($C392="OK",_xlfn.NUMBERVALUE(Plantilla!CT403),"")</f>
        <v/>
      </c>
      <c r="CW392" s="6" t="str">
        <f>IF($C392="OK",_xlfn.NUMBERVALUE(Plantilla!CU403),"")</f>
        <v/>
      </c>
      <c r="CX392" s="82" t="str">
        <f>IF($C392="OK",_xlfn.NUMBERVALUE(Plantilla!CV403),"")</f>
        <v/>
      </c>
      <c r="CY392" s="6" t="str">
        <f>IF($C392="OK",_xlfn.NUMBERVALUE(Plantilla!CW403),"")</f>
        <v/>
      </c>
      <c r="CZ392" s="82" t="str">
        <f>IF($C392="OK",_xlfn.NUMBERVALUE(Plantilla!CX403),"")</f>
        <v/>
      </c>
      <c r="DA392" s="6" t="str">
        <f>IF($C392="OK",_xlfn.NUMBERVALUE(Plantilla!CY403),"")</f>
        <v/>
      </c>
      <c r="DB392" s="109" t="str">
        <f>IF($C392="OK",_xlfn.NUMBERVALUE(Plantilla!CZ403),"")</f>
        <v/>
      </c>
      <c r="DC392" s="6" t="str">
        <f>IF($C392="OK",_xlfn.NUMBERVALUE(Plantilla!DA403),"")</f>
        <v/>
      </c>
      <c r="DD392" s="6" t="str">
        <f>IF($C392="OK",TEXT(Plantilla!DB403,"#"),"")</f>
        <v/>
      </c>
      <c r="DE392" s="6" t="str">
        <f>IF($C392="OK",_xlfn.NUMBERVALUE(Plantilla!DC403),"")</f>
        <v/>
      </c>
      <c r="DF392" s="4" t="str">
        <f>IF($C392="OK",_xlfn.NUMBERVALUE(Plantilla!DD403),"")</f>
        <v/>
      </c>
      <c r="DG392" s="6" t="str">
        <f>IF($C392="OK",_xlfn.NUMBERVALUE(Plantilla!DE403),"")</f>
        <v/>
      </c>
      <c r="DH392" s="6" t="str">
        <f>IF($C392="OK",_xlfn.NUMBERVALUE(Plantilla!DF403),"")</f>
        <v/>
      </c>
      <c r="DI392" s="6" t="str">
        <f>IF($C392="OK",_xlfn.NUMBERVALUE(Plantilla!DG403),"")</f>
        <v/>
      </c>
      <c r="DJ392" s="6" t="str">
        <f>IF($C392="OK",_xlfn.NUMBERVALUE(Plantilla!DH403),"")</f>
        <v/>
      </c>
      <c r="DK392" s="6" t="str">
        <f>IF($C392="OK",_xlfn.NUMBERVALUE(Plantilla!DI403),"")</f>
        <v/>
      </c>
      <c r="DL392" s="6" t="str">
        <f>IF($C392="OK",_xlfn.NUMBERVALUE(Plantilla!DJ403),"")</f>
        <v/>
      </c>
      <c r="DM392" s="6" t="str">
        <f>IF($C392="OK",_xlfn.NUMBERVALUE(Plantilla!DK403),"")</f>
        <v/>
      </c>
      <c r="DN392" s="6" t="str">
        <f>IF($C392="OK",_xlfn.NUMBERVALUE(Plantilla!DL403),"")</f>
        <v/>
      </c>
      <c r="DO392" s="6" t="str">
        <f>IF($C392="OK",_xlfn.NUMBERVALUE(Plantilla!DM403),"")</f>
        <v/>
      </c>
      <c r="DP392" s="6" t="str">
        <f>IF($C392="OK",_xlfn.NUMBERVALUE(Plantilla!DN403),"")</f>
        <v/>
      </c>
      <c r="DQ392" s="6" t="str">
        <f>IF($C392="OK",_xlfn.NUMBERVALUE(Plantilla!DO403),"")</f>
        <v/>
      </c>
      <c r="DR392" s="6" t="str">
        <f>IF($C392="OK",_xlfn.NUMBERVALUE(Plantilla!DP403),"")</f>
        <v/>
      </c>
      <c r="DS392" t="str">
        <f>IF($C392="OK",TEXT(Plantilla!DR403,"#"),"")</f>
        <v/>
      </c>
      <c r="DT392" s="6"/>
    </row>
    <row r="393" spans="1:124" x14ac:dyDescent="0.25">
      <c r="A393" t="str">
        <f>IF(Plantilla!$I$6="¡Perfecto!, Guarda el archivo y adjúntalo a tu interfaz de Nómina Electrónica","OK","Error")</f>
        <v>OK</v>
      </c>
      <c r="B393" t="str">
        <f>IF(Plantilla!$I$6="¡Perfecto!, Guarda el archivo y adjúntalo a tu interfaz de Nómina Electrónica",MID(Plantilla!$D$2,SEARCH("V",Plantilla!$D$2),10),"")</f>
        <v>V2.0</v>
      </c>
      <c r="C393" t="str">
        <f>Plantilla!C404</f>
        <v/>
      </c>
      <c r="D393" t="str">
        <f>IF($C393="OK",Plantilla!B404,"")</f>
        <v/>
      </c>
      <c r="E393" t="str">
        <f>IF($C393="OK",
   VLOOKUP(Plantilla!$E$4,'Tablas '!$AP$4:$AT$6,5,FALSE),
"")</f>
        <v/>
      </c>
      <c r="F393" t="str">
        <f>IF($C393="OK",TEXT(Plantilla!D404,"#"),"")</f>
        <v/>
      </c>
      <c r="G393" t="str">
        <f>IF($C393="OK",
   VLOOKUP(Plantilla!E404,'Tablas '!$B$4:$C$14,2,FALSE),
"")</f>
        <v/>
      </c>
      <c r="H393" t="str">
        <f>IF($C393="OK",TEXT(Plantilla!F404,"#"),"")</f>
        <v/>
      </c>
      <c r="I393" t="str">
        <f>IF($C393="OK",TEXT(Plantilla!G404,"#"),"")</f>
        <v/>
      </c>
      <c r="J393" t="str">
        <f>IF($C393="OK",TEXT(Plantilla!H404,"#"),"")</f>
        <v/>
      </c>
      <c r="K393" t="str">
        <f>IF($C393="OK",TEXT(Plantilla!I404,"#"),"")</f>
        <v/>
      </c>
      <c r="L393" t="str">
        <f>IF($C393="OK",TEXT(Plantilla!J404,"#"),"")</f>
        <v/>
      </c>
      <c r="M393" t="str">
        <f>IF($C393="OK",TEXT(Plantilla!K404,"#"),"")</f>
        <v/>
      </c>
      <c r="N393" t="str">
        <f>IF($C393="OK",
   CONCATENATE(YEAR(Plantilla!L404),"-",TEXT(MONTH(Plantilla!L404),"00"),"-",TEXT(DAY(Plantilla!L404),"00")),
"")</f>
        <v/>
      </c>
      <c r="O393" t="str">
        <f>IF($C393="OK",_xlfn.NUMBERVALUE(Plantilla!M404),"")</f>
        <v/>
      </c>
      <c r="P393" t="str">
        <f>IF($C393="OK",
   IF(Plantilla!N404&lt;&gt;"",
      CONCATENATE(YEAR(Plantilla!N404),"-",TEXT(MONTH(Plantilla!N404),"00"),"-",TEXT(DAY(Plantilla!N404),"00")),
   ""),
"")</f>
        <v/>
      </c>
      <c r="Q393" t="str">
        <f>IF($C393="OK",
   VLOOKUP(Plantilla!O404,'Tablas '!$E$4:$F$19,2,FALSE),
"")</f>
        <v/>
      </c>
      <c r="R393" t="str">
        <f>IF($C393="OK",
   VLOOKUP(Plantilla!P404,'Tablas '!$H$4:$I$5,2,FALSE),
"")</f>
        <v/>
      </c>
      <c r="S393" t="str">
        <f>IF($C393="OK",
   VLOOKUP(Plantilla!Q404,'Tablas '!$K$4:$L$8,2,FALSE),
"")</f>
        <v/>
      </c>
      <c r="T393" t="str">
        <f>IF($C393="OK",
   VLOOKUP(Plantilla!R404,'Tablas '!$AE$4:$AF$6,2,FALSE),
"")</f>
        <v/>
      </c>
      <c r="U393" t="str">
        <f>IF($C393="OK",
   VLOOKUP(Plantilla!S404,'Tablas '!$AE$4:$AF$6,2,FALSE),
"")</f>
        <v/>
      </c>
      <c r="V393" t="str">
        <f>IF($C393="OK",TEXT(Plantilla!T404,"#"),"")</f>
        <v/>
      </c>
      <c r="W393" s="84" t="str">
        <f>IF($C393="OK",
   VLOOKUP(Plantilla!U404,'Tablas '!$AM$4:$AN$1126,2,FALSE),
"")</f>
        <v/>
      </c>
      <c r="X393" t="str">
        <f>IF($C393="OK",TEXT(Plantilla!V404,"#"),"")</f>
        <v/>
      </c>
      <c r="Y393" t="str">
        <f>IF($C393="OK",
   CONCATENATE(YEAR(Plantilla!W404),"-",TEXT(MONTH(Plantilla!W404),"00"),"-",TEXT(DAY(Plantilla!W404),"00")),
"")</f>
        <v/>
      </c>
      <c r="Z393" t="str">
        <f>IF($C393="OK",
   CONCATENATE(YEAR(Plantilla!X404),"-",TEXT(MONTH(Plantilla!X404),"00"),"-",TEXT(DAY(Plantilla!X404),"00")),
"")</f>
        <v/>
      </c>
      <c r="AA393" t="str">
        <f>IF($C393="OK",
   TEXT(VLOOKUP(Plantilla!Y404,'Tablas '!$Q$4:$R$9,2,FALSE),"#"),
"")</f>
        <v/>
      </c>
      <c r="AB393" t="str">
        <f>IF($C393="OK",
   CONCATENATE(YEAR(Plantilla!Z404),"-",TEXT(MONTH(Plantilla!Z404),"00"),"-",TEXT(DAY(Plantilla!Z404),"00")),
"")</f>
        <v/>
      </c>
      <c r="AC393" t="str">
        <f>IF($C393="OK",
   TEXT(VLOOKUP(Plantilla!AA404,'Tablas '!$T$4:$U$13,2,FALSE),"#"),
"")</f>
        <v/>
      </c>
      <c r="AD393" t="str">
        <f>IF($C393="OK",TEXT(Plantilla!AB404,"#"),"")</f>
        <v/>
      </c>
      <c r="AE393" t="str">
        <f>IF($C393="OK",
   IF(Plantilla!AC404&lt;&gt;"",
      TEXT(VLOOKUP(Plantilla!AC404,'Tablas '!$W$4:$X$7,2,FALSE),"#"),
   ""),
"")</f>
        <v/>
      </c>
      <c r="AF393" t="str">
        <f>IF($C393="OK",TEXT(Plantilla!AD404,"#"),"")</f>
        <v/>
      </c>
      <c r="AG393" s="6" t="str">
        <f>IF($C393="OK",_xlfn.NUMBERVALUE(Plantilla!AE404),"")</f>
        <v/>
      </c>
      <c r="AH393" s="4" t="str">
        <f>IF($C393="OK",_xlfn.NUMBERVALUE(Plantilla!AF404),"")</f>
        <v/>
      </c>
      <c r="AI393" s="6" t="str">
        <f>IF($C393="OK",_xlfn.NUMBERVALUE(Plantilla!AG404),"")</f>
        <v/>
      </c>
      <c r="AJ393" s="6" t="str">
        <f>IF($C393="OK",_xlfn.NUMBERVALUE(Plantilla!AH404),"")</f>
        <v/>
      </c>
      <c r="AK393" s="6" t="str">
        <f>IF($C393="OK",_xlfn.NUMBERVALUE(Plantilla!AI404),"")</f>
        <v/>
      </c>
      <c r="AL393" s="6" t="str">
        <f>IF($C393="OK",_xlfn.NUMBERVALUE(Plantilla!AJ404),"")</f>
        <v/>
      </c>
      <c r="AM393" s="4" t="str">
        <f>IF($C393="OK",_xlfn.NUMBERVALUE(Plantilla!AK404),"")</f>
        <v/>
      </c>
      <c r="AN393" s="6" t="str">
        <f>IF($C393="OK",_xlfn.NUMBERVALUE(Plantilla!AL404),"")</f>
        <v/>
      </c>
      <c r="AO393" s="4" t="str">
        <f>IF($C393="OK",_xlfn.NUMBERVALUE(Plantilla!AM404),"")</f>
        <v/>
      </c>
      <c r="AP393" s="6" t="str">
        <f>IF($C393="OK",_xlfn.NUMBERVALUE(Plantilla!AN404),"")</f>
        <v/>
      </c>
      <c r="AQ393" s="4" t="str">
        <f>IF($C393="OK",_xlfn.NUMBERVALUE(Plantilla!AO404),"")</f>
        <v/>
      </c>
      <c r="AR393" s="6" t="str">
        <f>IF($C393="OK",_xlfn.NUMBERVALUE(Plantilla!AP404),"")</f>
        <v/>
      </c>
      <c r="AS393" s="4" t="str">
        <f>IF($C393="OK",_xlfn.NUMBERVALUE(Plantilla!AQ404),"")</f>
        <v/>
      </c>
      <c r="AT393" s="6" t="str">
        <f>IF($C393="OK",_xlfn.NUMBERVALUE(Plantilla!AR404),"")</f>
        <v/>
      </c>
      <c r="AU393" s="4" t="str">
        <f>IF($C393="OK",_xlfn.NUMBERVALUE(Plantilla!AS404),"")</f>
        <v/>
      </c>
      <c r="AV393" s="6" t="str">
        <f>IF($C393="OK",_xlfn.NUMBERVALUE(Plantilla!AT404),"")</f>
        <v/>
      </c>
      <c r="AW393" s="4" t="str">
        <f>IF($C393="OK",_xlfn.NUMBERVALUE(Plantilla!AU404),"")</f>
        <v/>
      </c>
      <c r="AX393" s="6" t="str">
        <f>IF($C393="OK",_xlfn.NUMBERVALUE(Plantilla!AV404),"")</f>
        <v/>
      </c>
      <c r="AY393" s="4" t="str">
        <f>IF($C393="OK",_xlfn.NUMBERVALUE(Plantilla!AW404),"")</f>
        <v/>
      </c>
      <c r="AZ393" s="6" t="str">
        <f>IF($C393="OK",_xlfn.NUMBERVALUE(Plantilla!AX404),"")</f>
        <v/>
      </c>
      <c r="BA393" t="str">
        <f>IF($C393="OK",_xlfn.NUMBERVALUE(Plantilla!AY404),"")</f>
        <v/>
      </c>
      <c r="BB393" t="str">
        <f>IF($C393="OK",_xlfn.NUMBERVALUE(Plantilla!AZ404),"")</f>
        <v/>
      </c>
      <c r="BC393" s="4" t="str">
        <f>IF($C393="OK",_xlfn.NUMBERVALUE(Plantilla!BA404),"")</f>
        <v/>
      </c>
      <c r="BD393" s="6" t="str">
        <f>IF($C393="OK",_xlfn.NUMBERVALUE(Plantilla!BB404),"")</f>
        <v/>
      </c>
      <c r="BE393" s="4" t="str">
        <f>IF($C393="OK",_xlfn.NUMBERVALUE(Plantilla!BC404),"")</f>
        <v/>
      </c>
      <c r="BF393" s="6" t="str">
        <f>IF($C393="OK",_xlfn.NUMBERVALUE(Plantilla!BD404),"")</f>
        <v/>
      </c>
      <c r="BG393" s="4" t="str">
        <f>IF($C393="OK",_xlfn.NUMBERVALUE(Plantilla!BE404),"")</f>
        <v/>
      </c>
      <c r="BH393" s="6" t="str">
        <f>IF($C393="OK",_xlfn.NUMBERVALUE(Plantilla!BF404),"")</f>
        <v/>
      </c>
      <c r="BI393" s="110" t="str">
        <f>IF($C393="OK",_xlfn.NUMBERVALUE(Plantilla!BG404),"")</f>
        <v/>
      </c>
      <c r="BJ393" s="6" t="str">
        <f>IF($C393="OK",_xlfn.NUMBERVALUE(Plantilla!BH404),"")</f>
        <v/>
      </c>
      <c r="BK393" s="109" t="str">
        <f>IF($C393="OK",_xlfn.NUMBERVALUE(Plantilla!BI404),"")</f>
        <v/>
      </c>
      <c r="BL393" s="6" t="str">
        <f>IF($C393="OK",
   IF(Plantilla!BJ404&lt;&gt;"",
      TEXT(VLOOKUP(Plantilla!BJ404,'Tablas '!$Z$4:$AA$6,2,FALSE),"#"),
   ""),
"")</f>
        <v/>
      </c>
      <c r="BM393" s="4" t="str">
        <f>IF($C393="OK",_xlfn.NUMBERVALUE(Plantilla!BK404),"")</f>
        <v/>
      </c>
      <c r="BN393" s="4" t="str">
        <f>IF($C393="OK",_xlfn.NUMBERVALUE(Plantilla!BL404),"")</f>
        <v/>
      </c>
      <c r="BO393" s="6" t="str">
        <f>IF($C393="OK",_xlfn.NUMBERVALUE(Plantilla!BM404),"")</f>
        <v/>
      </c>
      <c r="BP393" s="4" t="str">
        <f>IF($C393="OK",_xlfn.NUMBERVALUE(Plantilla!BN404),"")</f>
        <v/>
      </c>
      <c r="BQ393" s="6" t="str">
        <f>IF($C393="OK",_xlfn.NUMBERVALUE(Plantilla!BO404),"")</f>
        <v/>
      </c>
      <c r="BR393" s="4" t="str">
        <f>IF($C393="OK",_xlfn.NUMBERVALUE(Plantilla!BP404),"")</f>
        <v/>
      </c>
      <c r="BS393" s="6" t="str">
        <f>IF($C393="OK",_xlfn.NUMBERVALUE(Plantilla!BQ404),"")</f>
        <v/>
      </c>
      <c r="BT393" s="4" t="str">
        <f>IF($C393="OK",_xlfn.NUMBERVALUE(Plantilla!BR404),"")</f>
        <v/>
      </c>
      <c r="BU393" s="6" t="str">
        <f>IF($C393="OK",_xlfn.NUMBERVALUE(Plantilla!BS404),"")</f>
        <v/>
      </c>
      <c r="BV393" s="6" t="str">
        <f>IF($C393="OK",_xlfn.NUMBERVALUE(Plantilla!BT404),"")</f>
        <v/>
      </c>
      <c r="BW393" s="6" t="str">
        <f>IF($C393="OK",_xlfn.NUMBERVALUE(Plantilla!BU404),"")</f>
        <v/>
      </c>
      <c r="BX393" s="6" t="str">
        <f>IF($C393="OK",_xlfn.NUMBERVALUE(Plantilla!BV404),"")</f>
        <v/>
      </c>
      <c r="BY393" s="6" t="str">
        <f>IF($C393="OK",_xlfn.NUMBERVALUE(Plantilla!BW404),"")</f>
        <v/>
      </c>
      <c r="BZ393" s="6" t="str">
        <f>IF($C393="OK",_xlfn.NUMBERVALUE(Plantilla!BX404),"")</f>
        <v/>
      </c>
      <c r="CA393" s="6" t="str">
        <f>IF($C393="OK",_xlfn.NUMBERVALUE(Plantilla!BY404),"")</f>
        <v/>
      </c>
      <c r="CB393" s="6" t="str">
        <f>IF($C393="OK",_xlfn.NUMBERVALUE(Plantilla!BZ404),"")</f>
        <v/>
      </c>
      <c r="CC393" s="6" t="str">
        <f>IF($C393="OK",_xlfn.NUMBERVALUE(Plantilla!CA404),"")</f>
        <v/>
      </c>
      <c r="CD393" s="6" t="str">
        <f>IF($C393="OK",_xlfn.NUMBERVALUE(Plantilla!CB404),"")</f>
        <v/>
      </c>
      <c r="CE393" s="6" t="str">
        <f>IF($C393="OK",_xlfn.NUMBERVALUE(Plantilla!CC404),"")</f>
        <v/>
      </c>
      <c r="CF393" s="4" t="str">
        <f>IF($C393="OK",_xlfn.NUMBERVALUE(Plantilla!CD404),"")</f>
        <v/>
      </c>
      <c r="CG393" s="6" t="str">
        <f>IF($C393="OK",_xlfn.NUMBERVALUE(Plantilla!CE404),"")</f>
        <v/>
      </c>
      <c r="CH393" s="6" t="str">
        <f>IF($C393="OK",_xlfn.NUMBERVALUE(Plantilla!CF404),"")</f>
        <v/>
      </c>
      <c r="CI393" s="6" t="str">
        <f>IF($C393="OK",_xlfn.NUMBERVALUE(Plantilla!CG404),"")</f>
        <v/>
      </c>
      <c r="CJ393" s="6" t="str">
        <f>IF($C393="OK",_xlfn.NUMBERVALUE(Plantilla!CH404),"")</f>
        <v/>
      </c>
      <c r="CK393" s="6" t="str">
        <f>IF($C393="OK",_xlfn.NUMBERVALUE(Plantilla!CI404),"")</f>
        <v/>
      </c>
      <c r="CL393" s="6" t="str">
        <f>IF($C393="OK",_xlfn.NUMBERVALUE(Plantilla!CJ404),"")</f>
        <v/>
      </c>
      <c r="CM393" t="str">
        <f>IF($C393="OK",TEXT(Plantilla!CK404,"#"),"")</f>
        <v/>
      </c>
      <c r="CN393" s="6" t="str">
        <f>IF($C393="OK",_xlfn.NUMBERVALUE(Plantilla!CL404),"")</f>
        <v/>
      </c>
      <c r="CO393" s="6" t="str">
        <f>IF($C393="OK",_xlfn.NUMBERVALUE(Plantilla!CM404),"")</f>
        <v/>
      </c>
      <c r="CP393" s="110" t="str">
        <f>IF($C393="OK",_xlfn.NUMBERVALUE(Plantilla!CN404),"")</f>
        <v/>
      </c>
      <c r="CQ393" s="6" t="str">
        <f>IF($C393="OK",_xlfn.NUMBERVALUE(Plantilla!CO404),"")</f>
        <v/>
      </c>
      <c r="CR393" s="109" t="str">
        <f>IF($C393="OK",_xlfn.NUMBERVALUE(Plantilla!CP404),"")</f>
        <v/>
      </c>
      <c r="CS393" s="110" t="str">
        <f>IF($C393="OK",_xlfn.NUMBERVALUE(Plantilla!CQ404),"")</f>
        <v/>
      </c>
      <c r="CT393" s="6" t="str">
        <f>IF($C393="OK",_xlfn.NUMBERVALUE(Plantilla!CR404),"")</f>
        <v/>
      </c>
      <c r="CU393" s="109" t="str">
        <f>IF($C393="OK",_xlfn.NUMBERVALUE(Plantilla!CS404),"")</f>
        <v/>
      </c>
      <c r="CV393" s="110" t="str">
        <f>IF($C393="OK",_xlfn.NUMBERVALUE(Plantilla!CT404),"")</f>
        <v/>
      </c>
      <c r="CW393" s="6" t="str">
        <f>IF($C393="OK",_xlfn.NUMBERVALUE(Plantilla!CU404),"")</f>
        <v/>
      </c>
      <c r="CX393" s="82" t="str">
        <f>IF($C393="OK",_xlfn.NUMBERVALUE(Plantilla!CV404),"")</f>
        <v/>
      </c>
      <c r="CY393" s="6" t="str">
        <f>IF($C393="OK",_xlfn.NUMBERVALUE(Plantilla!CW404),"")</f>
        <v/>
      </c>
      <c r="CZ393" s="82" t="str">
        <f>IF($C393="OK",_xlfn.NUMBERVALUE(Plantilla!CX404),"")</f>
        <v/>
      </c>
      <c r="DA393" s="6" t="str">
        <f>IF($C393="OK",_xlfn.NUMBERVALUE(Plantilla!CY404),"")</f>
        <v/>
      </c>
      <c r="DB393" s="109" t="str">
        <f>IF($C393="OK",_xlfn.NUMBERVALUE(Plantilla!CZ404),"")</f>
        <v/>
      </c>
      <c r="DC393" s="6" t="str">
        <f>IF($C393="OK",_xlfn.NUMBERVALUE(Plantilla!DA404),"")</f>
        <v/>
      </c>
      <c r="DD393" s="6" t="str">
        <f>IF($C393="OK",TEXT(Plantilla!DB404,"#"),"")</f>
        <v/>
      </c>
      <c r="DE393" s="6" t="str">
        <f>IF($C393="OK",_xlfn.NUMBERVALUE(Plantilla!DC404),"")</f>
        <v/>
      </c>
      <c r="DF393" s="4" t="str">
        <f>IF($C393="OK",_xlfn.NUMBERVALUE(Plantilla!DD404),"")</f>
        <v/>
      </c>
      <c r="DG393" s="6" t="str">
        <f>IF($C393="OK",_xlfn.NUMBERVALUE(Plantilla!DE404),"")</f>
        <v/>
      </c>
      <c r="DH393" s="6" t="str">
        <f>IF($C393="OK",_xlfn.NUMBERVALUE(Plantilla!DF404),"")</f>
        <v/>
      </c>
      <c r="DI393" s="6" t="str">
        <f>IF($C393="OK",_xlfn.NUMBERVALUE(Plantilla!DG404),"")</f>
        <v/>
      </c>
      <c r="DJ393" s="6" t="str">
        <f>IF($C393="OK",_xlfn.NUMBERVALUE(Plantilla!DH404),"")</f>
        <v/>
      </c>
      <c r="DK393" s="6" t="str">
        <f>IF($C393="OK",_xlfn.NUMBERVALUE(Plantilla!DI404),"")</f>
        <v/>
      </c>
      <c r="DL393" s="6" t="str">
        <f>IF($C393="OK",_xlfn.NUMBERVALUE(Plantilla!DJ404),"")</f>
        <v/>
      </c>
      <c r="DM393" s="6" t="str">
        <f>IF($C393="OK",_xlfn.NUMBERVALUE(Plantilla!DK404),"")</f>
        <v/>
      </c>
      <c r="DN393" s="6" t="str">
        <f>IF($C393="OK",_xlfn.NUMBERVALUE(Plantilla!DL404),"")</f>
        <v/>
      </c>
      <c r="DO393" s="6" t="str">
        <f>IF($C393="OK",_xlfn.NUMBERVALUE(Plantilla!DM404),"")</f>
        <v/>
      </c>
      <c r="DP393" s="6" t="str">
        <f>IF($C393="OK",_xlfn.NUMBERVALUE(Plantilla!DN404),"")</f>
        <v/>
      </c>
      <c r="DQ393" s="6" t="str">
        <f>IF($C393="OK",_xlfn.NUMBERVALUE(Plantilla!DO404),"")</f>
        <v/>
      </c>
      <c r="DR393" s="6" t="str">
        <f>IF($C393="OK",_xlfn.NUMBERVALUE(Plantilla!DP404),"")</f>
        <v/>
      </c>
      <c r="DS393" t="str">
        <f>IF($C393="OK",TEXT(Plantilla!DR404,"#"),"")</f>
        <v/>
      </c>
      <c r="DT393" s="6"/>
    </row>
    <row r="394" spans="1:124" x14ac:dyDescent="0.25">
      <c r="A394" t="str">
        <f>IF(Plantilla!$I$6="¡Perfecto!, Guarda el archivo y adjúntalo a tu interfaz de Nómina Electrónica","OK","Error")</f>
        <v>OK</v>
      </c>
      <c r="B394" t="str">
        <f>IF(Plantilla!$I$6="¡Perfecto!, Guarda el archivo y adjúntalo a tu interfaz de Nómina Electrónica",MID(Plantilla!$D$2,SEARCH("V",Plantilla!$D$2),10),"")</f>
        <v>V2.0</v>
      </c>
      <c r="C394" t="str">
        <f>Plantilla!C405</f>
        <v/>
      </c>
      <c r="D394" t="str">
        <f>IF($C394="OK",Plantilla!B405,"")</f>
        <v/>
      </c>
      <c r="E394" t="str">
        <f>IF($C394="OK",
   VLOOKUP(Plantilla!$E$4,'Tablas '!$AP$4:$AT$6,5,FALSE),
"")</f>
        <v/>
      </c>
      <c r="F394" t="str">
        <f>IF($C394="OK",TEXT(Plantilla!D405,"#"),"")</f>
        <v/>
      </c>
      <c r="G394" t="str">
        <f>IF($C394="OK",
   VLOOKUP(Plantilla!E405,'Tablas '!$B$4:$C$14,2,FALSE),
"")</f>
        <v/>
      </c>
      <c r="H394" t="str">
        <f>IF($C394="OK",TEXT(Plantilla!F405,"#"),"")</f>
        <v/>
      </c>
      <c r="I394" t="str">
        <f>IF($C394="OK",TEXT(Plantilla!G405,"#"),"")</f>
        <v/>
      </c>
      <c r="J394" t="str">
        <f>IF($C394="OK",TEXT(Plantilla!H405,"#"),"")</f>
        <v/>
      </c>
      <c r="K394" t="str">
        <f>IF($C394="OK",TEXT(Plantilla!I405,"#"),"")</f>
        <v/>
      </c>
      <c r="L394" t="str">
        <f>IF($C394="OK",TEXT(Plantilla!J405,"#"),"")</f>
        <v/>
      </c>
      <c r="M394" t="str">
        <f>IF($C394="OK",TEXT(Plantilla!K405,"#"),"")</f>
        <v/>
      </c>
      <c r="N394" t="str">
        <f>IF($C394="OK",
   CONCATENATE(YEAR(Plantilla!L405),"-",TEXT(MONTH(Plantilla!L405),"00"),"-",TEXT(DAY(Plantilla!L405),"00")),
"")</f>
        <v/>
      </c>
      <c r="O394" t="str">
        <f>IF($C394="OK",_xlfn.NUMBERVALUE(Plantilla!M405),"")</f>
        <v/>
      </c>
      <c r="P394" t="str">
        <f>IF($C394="OK",
   IF(Plantilla!N405&lt;&gt;"",
      CONCATENATE(YEAR(Plantilla!N405),"-",TEXT(MONTH(Plantilla!N405),"00"),"-",TEXT(DAY(Plantilla!N405),"00")),
   ""),
"")</f>
        <v/>
      </c>
      <c r="Q394" t="str">
        <f>IF($C394="OK",
   VLOOKUP(Plantilla!O405,'Tablas '!$E$4:$F$19,2,FALSE),
"")</f>
        <v/>
      </c>
      <c r="R394" t="str">
        <f>IF($C394="OK",
   VLOOKUP(Plantilla!P405,'Tablas '!$H$4:$I$5,2,FALSE),
"")</f>
        <v/>
      </c>
      <c r="S394" t="str">
        <f>IF($C394="OK",
   VLOOKUP(Plantilla!Q405,'Tablas '!$K$4:$L$8,2,FALSE),
"")</f>
        <v/>
      </c>
      <c r="T394" t="str">
        <f>IF($C394="OK",
   VLOOKUP(Plantilla!R405,'Tablas '!$AE$4:$AF$6,2,FALSE),
"")</f>
        <v/>
      </c>
      <c r="U394" t="str">
        <f>IF($C394="OK",
   VLOOKUP(Plantilla!S405,'Tablas '!$AE$4:$AF$6,2,FALSE),
"")</f>
        <v/>
      </c>
      <c r="V394" t="str">
        <f>IF($C394="OK",TEXT(Plantilla!T405,"#"),"")</f>
        <v/>
      </c>
      <c r="W394" s="84" t="str">
        <f>IF($C394="OK",
   VLOOKUP(Plantilla!U405,'Tablas '!$AM$4:$AN$1126,2,FALSE),
"")</f>
        <v/>
      </c>
      <c r="X394" t="str">
        <f>IF($C394="OK",TEXT(Plantilla!V405,"#"),"")</f>
        <v/>
      </c>
      <c r="Y394" t="str">
        <f>IF($C394="OK",
   CONCATENATE(YEAR(Plantilla!W405),"-",TEXT(MONTH(Plantilla!W405),"00"),"-",TEXT(DAY(Plantilla!W405),"00")),
"")</f>
        <v/>
      </c>
      <c r="Z394" t="str">
        <f>IF($C394="OK",
   CONCATENATE(YEAR(Plantilla!X405),"-",TEXT(MONTH(Plantilla!X405),"00"),"-",TEXT(DAY(Plantilla!X405),"00")),
"")</f>
        <v/>
      </c>
      <c r="AA394" t="str">
        <f>IF($C394="OK",
   TEXT(VLOOKUP(Plantilla!Y405,'Tablas '!$Q$4:$R$9,2,FALSE),"#"),
"")</f>
        <v/>
      </c>
      <c r="AB394" t="str">
        <f>IF($C394="OK",
   CONCATENATE(YEAR(Plantilla!Z405),"-",TEXT(MONTH(Plantilla!Z405),"00"),"-",TEXT(DAY(Plantilla!Z405),"00")),
"")</f>
        <v/>
      </c>
      <c r="AC394" t="str">
        <f>IF($C394="OK",
   TEXT(VLOOKUP(Plantilla!AA405,'Tablas '!$T$4:$U$13,2,FALSE),"#"),
"")</f>
        <v/>
      </c>
      <c r="AD394" t="str">
        <f>IF($C394="OK",TEXT(Plantilla!AB405,"#"),"")</f>
        <v/>
      </c>
      <c r="AE394" t="str">
        <f>IF($C394="OK",
   IF(Plantilla!AC405&lt;&gt;"",
      TEXT(VLOOKUP(Plantilla!AC405,'Tablas '!$W$4:$X$7,2,FALSE),"#"),
   ""),
"")</f>
        <v/>
      </c>
      <c r="AF394" t="str">
        <f>IF($C394="OK",TEXT(Plantilla!AD405,"#"),"")</f>
        <v/>
      </c>
      <c r="AG394" s="6" t="str">
        <f>IF($C394="OK",_xlfn.NUMBERVALUE(Plantilla!AE405),"")</f>
        <v/>
      </c>
      <c r="AH394" s="4" t="str">
        <f>IF($C394="OK",_xlfn.NUMBERVALUE(Plantilla!AF405),"")</f>
        <v/>
      </c>
      <c r="AI394" s="6" t="str">
        <f>IF($C394="OK",_xlfn.NUMBERVALUE(Plantilla!AG405),"")</f>
        <v/>
      </c>
      <c r="AJ394" s="6" t="str">
        <f>IF($C394="OK",_xlfn.NUMBERVALUE(Plantilla!AH405),"")</f>
        <v/>
      </c>
      <c r="AK394" s="6" t="str">
        <f>IF($C394="OK",_xlfn.NUMBERVALUE(Plantilla!AI405),"")</f>
        <v/>
      </c>
      <c r="AL394" s="6" t="str">
        <f>IF($C394="OK",_xlfn.NUMBERVALUE(Plantilla!AJ405),"")</f>
        <v/>
      </c>
      <c r="AM394" s="4" t="str">
        <f>IF($C394="OK",_xlfn.NUMBERVALUE(Plantilla!AK405),"")</f>
        <v/>
      </c>
      <c r="AN394" s="6" t="str">
        <f>IF($C394="OK",_xlfn.NUMBERVALUE(Plantilla!AL405),"")</f>
        <v/>
      </c>
      <c r="AO394" s="4" t="str">
        <f>IF($C394="OK",_xlfn.NUMBERVALUE(Plantilla!AM405),"")</f>
        <v/>
      </c>
      <c r="AP394" s="6" t="str">
        <f>IF($C394="OK",_xlfn.NUMBERVALUE(Plantilla!AN405),"")</f>
        <v/>
      </c>
      <c r="AQ394" s="4" t="str">
        <f>IF($C394="OK",_xlfn.NUMBERVALUE(Plantilla!AO405),"")</f>
        <v/>
      </c>
      <c r="AR394" s="6" t="str">
        <f>IF($C394="OK",_xlfn.NUMBERVALUE(Plantilla!AP405),"")</f>
        <v/>
      </c>
      <c r="AS394" s="4" t="str">
        <f>IF($C394="OK",_xlfn.NUMBERVALUE(Plantilla!AQ405),"")</f>
        <v/>
      </c>
      <c r="AT394" s="6" t="str">
        <f>IF($C394="OK",_xlfn.NUMBERVALUE(Plantilla!AR405),"")</f>
        <v/>
      </c>
      <c r="AU394" s="4" t="str">
        <f>IF($C394="OK",_xlfn.NUMBERVALUE(Plantilla!AS405),"")</f>
        <v/>
      </c>
      <c r="AV394" s="6" t="str">
        <f>IF($C394="OK",_xlfn.NUMBERVALUE(Plantilla!AT405),"")</f>
        <v/>
      </c>
      <c r="AW394" s="4" t="str">
        <f>IF($C394="OK",_xlfn.NUMBERVALUE(Plantilla!AU405),"")</f>
        <v/>
      </c>
      <c r="AX394" s="6" t="str">
        <f>IF($C394="OK",_xlfn.NUMBERVALUE(Plantilla!AV405),"")</f>
        <v/>
      </c>
      <c r="AY394" s="4" t="str">
        <f>IF($C394="OK",_xlfn.NUMBERVALUE(Plantilla!AW405),"")</f>
        <v/>
      </c>
      <c r="AZ394" s="6" t="str">
        <f>IF($C394="OK",_xlfn.NUMBERVALUE(Plantilla!AX405),"")</f>
        <v/>
      </c>
      <c r="BA394" t="str">
        <f>IF($C394="OK",_xlfn.NUMBERVALUE(Plantilla!AY405),"")</f>
        <v/>
      </c>
      <c r="BB394" t="str">
        <f>IF($C394="OK",_xlfn.NUMBERVALUE(Plantilla!AZ405),"")</f>
        <v/>
      </c>
      <c r="BC394" s="4" t="str">
        <f>IF($C394="OK",_xlfn.NUMBERVALUE(Plantilla!BA405),"")</f>
        <v/>
      </c>
      <c r="BD394" s="6" t="str">
        <f>IF($C394="OK",_xlfn.NUMBERVALUE(Plantilla!BB405),"")</f>
        <v/>
      </c>
      <c r="BE394" s="4" t="str">
        <f>IF($C394="OK",_xlfn.NUMBERVALUE(Plantilla!BC405),"")</f>
        <v/>
      </c>
      <c r="BF394" s="6" t="str">
        <f>IF($C394="OK",_xlfn.NUMBERVALUE(Plantilla!BD405),"")</f>
        <v/>
      </c>
      <c r="BG394" s="4" t="str">
        <f>IF($C394="OK",_xlfn.NUMBERVALUE(Plantilla!BE405),"")</f>
        <v/>
      </c>
      <c r="BH394" s="6" t="str">
        <f>IF($C394="OK",_xlfn.NUMBERVALUE(Plantilla!BF405),"")</f>
        <v/>
      </c>
      <c r="BI394" s="110" t="str">
        <f>IF($C394="OK",_xlfn.NUMBERVALUE(Plantilla!BG405),"")</f>
        <v/>
      </c>
      <c r="BJ394" s="6" t="str">
        <f>IF($C394="OK",_xlfn.NUMBERVALUE(Plantilla!BH405),"")</f>
        <v/>
      </c>
      <c r="BK394" s="109" t="str">
        <f>IF($C394="OK",_xlfn.NUMBERVALUE(Plantilla!BI405),"")</f>
        <v/>
      </c>
      <c r="BL394" s="6" t="str">
        <f>IF($C394="OK",
   IF(Plantilla!BJ405&lt;&gt;"",
      TEXT(VLOOKUP(Plantilla!BJ405,'Tablas '!$Z$4:$AA$6,2,FALSE),"#"),
   ""),
"")</f>
        <v/>
      </c>
      <c r="BM394" s="4" t="str">
        <f>IF($C394="OK",_xlfn.NUMBERVALUE(Plantilla!BK405),"")</f>
        <v/>
      </c>
      <c r="BN394" s="4" t="str">
        <f>IF($C394="OK",_xlfn.NUMBERVALUE(Plantilla!BL405),"")</f>
        <v/>
      </c>
      <c r="BO394" s="6" t="str">
        <f>IF($C394="OK",_xlfn.NUMBERVALUE(Plantilla!BM405),"")</f>
        <v/>
      </c>
      <c r="BP394" s="4" t="str">
        <f>IF($C394="OK",_xlfn.NUMBERVALUE(Plantilla!BN405),"")</f>
        <v/>
      </c>
      <c r="BQ394" s="6" t="str">
        <f>IF($C394="OK",_xlfn.NUMBERVALUE(Plantilla!BO405),"")</f>
        <v/>
      </c>
      <c r="BR394" s="4" t="str">
        <f>IF($C394="OK",_xlfn.NUMBERVALUE(Plantilla!BP405),"")</f>
        <v/>
      </c>
      <c r="BS394" s="6" t="str">
        <f>IF($C394="OK",_xlfn.NUMBERVALUE(Plantilla!BQ405),"")</f>
        <v/>
      </c>
      <c r="BT394" s="4" t="str">
        <f>IF($C394="OK",_xlfn.NUMBERVALUE(Plantilla!BR405),"")</f>
        <v/>
      </c>
      <c r="BU394" s="6" t="str">
        <f>IF($C394="OK",_xlfn.NUMBERVALUE(Plantilla!BS405),"")</f>
        <v/>
      </c>
      <c r="BV394" s="6" t="str">
        <f>IF($C394="OK",_xlfn.NUMBERVALUE(Plantilla!BT405),"")</f>
        <v/>
      </c>
      <c r="BW394" s="6" t="str">
        <f>IF($C394="OK",_xlfn.NUMBERVALUE(Plantilla!BU405),"")</f>
        <v/>
      </c>
      <c r="BX394" s="6" t="str">
        <f>IF($C394="OK",_xlfn.NUMBERVALUE(Plantilla!BV405),"")</f>
        <v/>
      </c>
      <c r="BY394" s="6" t="str">
        <f>IF($C394="OK",_xlfn.NUMBERVALUE(Plantilla!BW405),"")</f>
        <v/>
      </c>
      <c r="BZ394" s="6" t="str">
        <f>IF($C394="OK",_xlfn.NUMBERVALUE(Plantilla!BX405),"")</f>
        <v/>
      </c>
      <c r="CA394" s="6" t="str">
        <f>IF($C394="OK",_xlfn.NUMBERVALUE(Plantilla!BY405),"")</f>
        <v/>
      </c>
      <c r="CB394" s="6" t="str">
        <f>IF($C394="OK",_xlfn.NUMBERVALUE(Plantilla!BZ405),"")</f>
        <v/>
      </c>
      <c r="CC394" s="6" t="str">
        <f>IF($C394="OK",_xlfn.NUMBERVALUE(Plantilla!CA405),"")</f>
        <v/>
      </c>
      <c r="CD394" s="6" t="str">
        <f>IF($C394="OK",_xlfn.NUMBERVALUE(Plantilla!CB405),"")</f>
        <v/>
      </c>
      <c r="CE394" s="6" t="str">
        <f>IF($C394="OK",_xlfn.NUMBERVALUE(Plantilla!CC405),"")</f>
        <v/>
      </c>
      <c r="CF394" s="4" t="str">
        <f>IF($C394="OK",_xlfn.NUMBERVALUE(Plantilla!CD405),"")</f>
        <v/>
      </c>
      <c r="CG394" s="6" t="str">
        <f>IF($C394="OK",_xlfn.NUMBERVALUE(Plantilla!CE405),"")</f>
        <v/>
      </c>
      <c r="CH394" s="6" t="str">
        <f>IF($C394="OK",_xlfn.NUMBERVALUE(Plantilla!CF405),"")</f>
        <v/>
      </c>
      <c r="CI394" s="6" t="str">
        <f>IF($C394="OK",_xlfn.NUMBERVALUE(Plantilla!CG405),"")</f>
        <v/>
      </c>
      <c r="CJ394" s="6" t="str">
        <f>IF($C394="OK",_xlfn.NUMBERVALUE(Plantilla!CH405),"")</f>
        <v/>
      </c>
      <c r="CK394" s="6" t="str">
        <f>IF($C394="OK",_xlfn.NUMBERVALUE(Plantilla!CI405),"")</f>
        <v/>
      </c>
      <c r="CL394" s="6" t="str">
        <f>IF($C394="OK",_xlfn.NUMBERVALUE(Plantilla!CJ405),"")</f>
        <v/>
      </c>
      <c r="CM394" t="str">
        <f>IF($C394="OK",TEXT(Plantilla!CK405,"#"),"")</f>
        <v/>
      </c>
      <c r="CN394" s="6" t="str">
        <f>IF($C394="OK",_xlfn.NUMBERVALUE(Plantilla!CL405),"")</f>
        <v/>
      </c>
      <c r="CO394" s="6" t="str">
        <f>IF($C394="OK",_xlfn.NUMBERVALUE(Plantilla!CM405),"")</f>
        <v/>
      </c>
      <c r="CP394" s="110" t="str">
        <f>IF($C394="OK",_xlfn.NUMBERVALUE(Plantilla!CN405),"")</f>
        <v/>
      </c>
      <c r="CQ394" s="6" t="str">
        <f>IF($C394="OK",_xlfn.NUMBERVALUE(Plantilla!CO405),"")</f>
        <v/>
      </c>
      <c r="CR394" s="109" t="str">
        <f>IF($C394="OK",_xlfn.NUMBERVALUE(Plantilla!CP405),"")</f>
        <v/>
      </c>
      <c r="CS394" s="110" t="str">
        <f>IF($C394="OK",_xlfn.NUMBERVALUE(Plantilla!CQ405),"")</f>
        <v/>
      </c>
      <c r="CT394" s="6" t="str">
        <f>IF($C394="OK",_xlfn.NUMBERVALUE(Plantilla!CR405),"")</f>
        <v/>
      </c>
      <c r="CU394" s="109" t="str">
        <f>IF($C394="OK",_xlfn.NUMBERVALUE(Plantilla!CS405),"")</f>
        <v/>
      </c>
      <c r="CV394" s="110" t="str">
        <f>IF($C394="OK",_xlfn.NUMBERVALUE(Plantilla!CT405),"")</f>
        <v/>
      </c>
      <c r="CW394" s="6" t="str">
        <f>IF($C394="OK",_xlfn.NUMBERVALUE(Plantilla!CU405),"")</f>
        <v/>
      </c>
      <c r="CX394" s="82" t="str">
        <f>IF($C394="OK",_xlfn.NUMBERVALUE(Plantilla!CV405),"")</f>
        <v/>
      </c>
      <c r="CY394" s="6" t="str">
        <f>IF($C394="OK",_xlfn.NUMBERVALUE(Plantilla!CW405),"")</f>
        <v/>
      </c>
      <c r="CZ394" s="82" t="str">
        <f>IF($C394="OK",_xlfn.NUMBERVALUE(Plantilla!CX405),"")</f>
        <v/>
      </c>
      <c r="DA394" s="6" t="str">
        <f>IF($C394="OK",_xlfn.NUMBERVALUE(Plantilla!CY405),"")</f>
        <v/>
      </c>
      <c r="DB394" s="109" t="str">
        <f>IF($C394="OK",_xlfn.NUMBERVALUE(Plantilla!CZ405),"")</f>
        <v/>
      </c>
      <c r="DC394" s="6" t="str">
        <f>IF($C394="OK",_xlfn.NUMBERVALUE(Plantilla!DA405),"")</f>
        <v/>
      </c>
      <c r="DD394" s="6" t="str">
        <f>IF($C394="OK",TEXT(Plantilla!DB405,"#"),"")</f>
        <v/>
      </c>
      <c r="DE394" s="6" t="str">
        <f>IF($C394="OK",_xlfn.NUMBERVALUE(Plantilla!DC405),"")</f>
        <v/>
      </c>
      <c r="DF394" s="4" t="str">
        <f>IF($C394="OK",_xlfn.NUMBERVALUE(Plantilla!DD405),"")</f>
        <v/>
      </c>
      <c r="DG394" s="6" t="str">
        <f>IF($C394="OK",_xlfn.NUMBERVALUE(Plantilla!DE405),"")</f>
        <v/>
      </c>
      <c r="DH394" s="6" t="str">
        <f>IF($C394="OK",_xlfn.NUMBERVALUE(Plantilla!DF405),"")</f>
        <v/>
      </c>
      <c r="DI394" s="6" t="str">
        <f>IF($C394="OK",_xlfn.NUMBERVALUE(Plantilla!DG405),"")</f>
        <v/>
      </c>
      <c r="DJ394" s="6" t="str">
        <f>IF($C394="OK",_xlfn.NUMBERVALUE(Plantilla!DH405),"")</f>
        <v/>
      </c>
      <c r="DK394" s="6" t="str">
        <f>IF($C394="OK",_xlfn.NUMBERVALUE(Plantilla!DI405),"")</f>
        <v/>
      </c>
      <c r="DL394" s="6" t="str">
        <f>IF($C394="OK",_xlfn.NUMBERVALUE(Plantilla!DJ405),"")</f>
        <v/>
      </c>
      <c r="DM394" s="6" t="str">
        <f>IF($C394="OK",_xlfn.NUMBERVALUE(Plantilla!DK405),"")</f>
        <v/>
      </c>
      <c r="DN394" s="6" t="str">
        <f>IF($C394="OK",_xlfn.NUMBERVALUE(Plantilla!DL405),"")</f>
        <v/>
      </c>
      <c r="DO394" s="6" t="str">
        <f>IF($C394="OK",_xlfn.NUMBERVALUE(Plantilla!DM405),"")</f>
        <v/>
      </c>
      <c r="DP394" s="6" t="str">
        <f>IF($C394="OK",_xlfn.NUMBERVALUE(Plantilla!DN405),"")</f>
        <v/>
      </c>
      <c r="DQ394" s="6" t="str">
        <f>IF($C394="OK",_xlfn.NUMBERVALUE(Plantilla!DO405),"")</f>
        <v/>
      </c>
      <c r="DR394" s="6" t="str">
        <f>IF($C394="OK",_xlfn.NUMBERVALUE(Plantilla!DP405),"")</f>
        <v/>
      </c>
      <c r="DS394" t="str">
        <f>IF($C394="OK",TEXT(Plantilla!DR405,"#"),"")</f>
        <v/>
      </c>
      <c r="DT394" s="6"/>
    </row>
    <row r="395" spans="1:124" x14ac:dyDescent="0.25">
      <c r="A395" t="str">
        <f>IF(Plantilla!$I$6="¡Perfecto!, Guarda el archivo y adjúntalo a tu interfaz de Nómina Electrónica","OK","Error")</f>
        <v>OK</v>
      </c>
      <c r="B395" t="str">
        <f>IF(Plantilla!$I$6="¡Perfecto!, Guarda el archivo y adjúntalo a tu interfaz de Nómina Electrónica",MID(Plantilla!$D$2,SEARCH("V",Plantilla!$D$2),10),"")</f>
        <v>V2.0</v>
      </c>
      <c r="C395" t="str">
        <f>Plantilla!C406</f>
        <v/>
      </c>
      <c r="D395" t="str">
        <f>IF($C395="OK",Plantilla!B406,"")</f>
        <v/>
      </c>
      <c r="E395" t="str">
        <f>IF($C395="OK",
   VLOOKUP(Plantilla!$E$4,'Tablas '!$AP$4:$AT$6,5,FALSE),
"")</f>
        <v/>
      </c>
      <c r="F395" t="str">
        <f>IF($C395="OK",TEXT(Plantilla!D406,"#"),"")</f>
        <v/>
      </c>
      <c r="G395" t="str">
        <f>IF($C395="OK",
   VLOOKUP(Plantilla!E406,'Tablas '!$B$4:$C$14,2,FALSE),
"")</f>
        <v/>
      </c>
      <c r="H395" t="str">
        <f>IF($C395="OK",TEXT(Plantilla!F406,"#"),"")</f>
        <v/>
      </c>
      <c r="I395" t="str">
        <f>IF($C395="OK",TEXT(Plantilla!G406,"#"),"")</f>
        <v/>
      </c>
      <c r="J395" t="str">
        <f>IF($C395="OK",TEXT(Plantilla!H406,"#"),"")</f>
        <v/>
      </c>
      <c r="K395" t="str">
        <f>IF($C395="OK",TEXT(Plantilla!I406,"#"),"")</f>
        <v/>
      </c>
      <c r="L395" t="str">
        <f>IF($C395="OK",TEXT(Plantilla!J406,"#"),"")</f>
        <v/>
      </c>
      <c r="M395" t="str">
        <f>IF($C395="OK",TEXT(Plantilla!K406,"#"),"")</f>
        <v/>
      </c>
      <c r="N395" t="str">
        <f>IF($C395="OK",
   CONCATENATE(YEAR(Plantilla!L406),"-",TEXT(MONTH(Plantilla!L406),"00"),"-",TEXT(DAY(Plantilla!L406),"00")),
"")</f>
        <v/>
      </c>
      <c r="O395" t="str">
        <f>IF($C395="OK",_xlfn.NUMBERVALUE(Plantilla!M406),"")</f>
        <v/>
      </c>
      <c r="P395" t="str">
        <f>IF($C395="OK",
   IF(Plantilla!N406&lt;&gt;"",
      CONCATENATE(YEAR(Plantilla!N406),"-",TEXT(MONTH(Plantilla!N406),"00"),"-",TEXT(DAY(Plantilla!N406),"00")),
   ""),
"")</f>
        <v/>
      </c>
      <c r="Q395" t="str">
        <f>IF($C395="OK",
   VLOOKUP(Plantilla!O406,'Tablas '!$E$4:$F$19,2,FALSE),
"")</f>
        <v/>
      </c>
      <c r="R395" t="str">
        <f>IF($C395="OK",
   VLOOKUP(Plantilla!P406,'Tablas '!$H$4:$I$5,2,FALSE),
"")</f>
        <v/>
      </c>
      <c r="S395" t="str">
        <f>IF($C395="OK",
   VLOOKUP(Plantilla!Q406,'Tablas '!$K$4:$L$8,2,FALSE),
"")</f>
        <v/>
      </c>
      <c r="T395" t="str">
        <f>IF($C395="OK",
   VLOOKUP(Plantilla!R406,'Tablas '!$AE$4:$AF$6,2,FALSE),
"")</f>
        <v/>
      </c>
      <c r="U395" t="str">
        <f>IF($C395="OK",
   VLOOKUP(Plantilla!S406,'Tablas '!$AE$4:$AF$6,2,FALSE),
"")</f>
        <v/>
      </c>
      <c r="V395" t="str">
        <f>IF($C395="OK",TEXT(Plantilla!T406,"#"),"")</f>
        <v/>
      </c>
      <c r="W395" s="84" t="str">
        <f>IF($C395="OK",
   VLOOKUP(Plantilla!U406,'Tablas '!$AM$4:$AN$1126,2,FALSE),
"")</f>
        <v/>
      </c>
      <c r="X395" t="str">
        <f>IF($C395="OK",TEXT(Plantilla!V406,"#"),"")</f>
        <v/>
      </c>
      <c r="Y395" t="str">
        <f>IF($C395="OK",
   CONCATENATE(YEAR(Plantilla!W406),"-",TEXT(MONTH(Plantilla!W406),"00"),"-",TEXT(DAY(Plantilla!W406),"00")),
"")</f>
        <v/>
      </c>
      <c r="Z395" t="str">
        <f>IF($C395="OK",
   CONCATENATE(YEAR(Plantilla!X406),"-",TEXT(MONTH(Plantilla!X406),"00"),"-",TEXT(DAY(Plantilla!X406),"00")),
"")</f>
        <v/>
      </c>
      <c r="AA395" t="str">
        <f>IF($C395="OK",
   TEXT(VLOOKUP(Plantilla!Y406,'Tablas '!$Q$4:$R$9,2,FALSE),"#"),
"")</f>
        <v/>
      </c>
      <c r="AB395" t="str">
        <f>IF($C395="OK",
   CONCATENATE(YEAR(Plantilla!Z406),"-",TEXT(MONTH(Plantilla!Z406),"00"),"-",TEXT(DAY(Plantilla!Z406),"00")),
"")</f>
        <v/>
      </c>
      <c r="AC395" t="str">
        <f>IF($C395="OK",
   TEXT(VLOOKUP(Plantilla!AA406,'Tablas '!$T$4:$U$13,2,FALSE),"#"),
"")</f>
        <v/>
      </c>
      <c r="AD395" t="str">
        <f>IF($C395="OK",TEXT(Plantilla!AB406,"#"),"")</f>
        <v/>
      </c>
      <c r="AE395" t="str">
        <f>IF($C395="OK",
   IF(Plantilla!AC406&lt;&gt;"",
      TEXT(VLOOKUP(Plantilla!AC406,'Tablas '!$W$4:$X$7,2,FALSE),"#"),
   ""),
"")</f>
        <v/>
      </c>
      <c r="AF395" t="str">
        <f>IF($C395="OK",TEXT(Plantilla!AD406,"#"),"")</f>
        <v/>
      </c>
      <c r="AG395" s="6" t="str">
        <f>IF($C395="OK",_xlfn.NUMBERVALUE(Plantilla!AE406),"")</f>
        <v/>
      </c>
      <c r="AH395" s="4" t="str">
        <f>IF($C395="OK",_xlfn.NUMBERVALUE(Plantilla!AF406),"")</f>
        <v/>
      </c>
      <c r="AI395" s="6" t="str">
        <f>IF($C395="OK",_xlfn.NUMBERVALUE(Plantilla!AG406),"")</f>
        <v/>
      </c>
      <c r="AJ395" s="6" t="str">
        <f>IF($C395="OK",_xlfn.NUMBERVALUE(Plantilla!AH406),"")</f>
        <v/>
      </c>
      <c r="AK395" s="6" t="str">
        <f>IF($C395="OK",_xlfn.NUMBERVALUE(Plantilla!AI406),"")</f>
        <v/>
      </c>
      <c r="AL395" s="6" t="str">
        <f>IF($C395="OK",_xlfn.NUMBERVALUE(Plantilla!AJ406),"")</f>
        <v/>
      </c>
      <c r="AM395" s="4" t="str">
        <f>IF($C395="OK",_xlfn.NUMBERVALUE(Plantilla!AK406),"")</f>
        <v/>
      </c>
      <c r="AN395" s="6" t="str">
        <f>IF($C395="OK",_xlfn.NUMBERVALUE(Plantilla!AL406),"")</f>
        <v/>
      </c>
      <c r="AO395" s="4" t="str">
        <f>IF($C395="OK",_xlfn.NUMBERVALUE(Plantilla!AM406),"")</f>
        <v/>
      </c>
      <c r="AP395" s="6" t="str">
        <f>IF($C395="OK",_xlfn.NUMBERVALUE(Plantilla!AN406),"")</f>
        <v/>
      </c>
      <c r="AQ395" s="4" t="str">
        <f>IF($C395="OK",_xlfn.NUMBERVALUE(Plantilla!AO406),"")</f>
        <v/>
      </c>
      <c r="AR395" s="6" t="str">
        <f>IF($C395="OK",_xlfn.NUMBERVALUE(Plantilla!AP406),"")</f>
        <v/>
      </c>
      <c r="AS395" s="4" t="str">
        <f>IF($C395="OK",_xlfn.NUMBERVALUE(Plantilla!AQ406),"")</f>
        <v/>
      </c>
      <c r="AT395" s="6" t="str">
        <f>IF($C395="OK",_xlfn.NUMBERVALUE(Plantilla!AR406),"")</f>
        <v/>
      </c>
      <c r="AU395" s="4" t="str">
        <f>IF($C395="OK",_xlfn.NUMBERVALUE(Plantilla!AS406),"")</f>
        <v/>
      </c>
      <c r="AV395" s="6" t="str">
        <f>IF($C395="OK",_xlfn.NUMBERVALUE(Plantilla!AT406),"")</f>
        <v/>
      </c>
      <c r="AW395" s="4" t="str">
        <f>IF($C395="OK",_xlfn.NUMBERVALUE(Plantilla!AU406),"")</f>
        <v/>
      </c>
      <c r="AX395" s="6" t="str">
        <f>IF($C395="OK",_xlfn.NUMBERVALUE(Plantilla!AV406),"")</f>
        <v/>
      </c>
      <c r="AY395" s="4" t="str">
        <f>IF($C395="OK",_xlfn.NUMBERVALUE(Plantilla!AW406),"")</f>
        <v/>
      </c>
      <c r="AZ395" s="6" t="str">
        <f>IF($C395="OK",_xlfn.NUMBERVALUE(Plantilla!AX406),"")</f>
        <v/>
      </c>
      <c r="BA395" t="str">
        <f>IF($C395="OK",_xlfn.NUMBERVALUE(Plantilla!AY406),"")</f>
        <v/>
      </c>
      <c r="BB395" t="str">
        <f>IF($C395="OK",_xlfn.NUMBERVALUE(Plantilla!AZ406),"")</f>
        <v/>
      </c>
      <c r="BC395" s="4" t="str">
        <f>IF($C395="OK",_xlfn.NUMBERVALUE(Plantilla!BA406),"")</f>
        <v/>
      </c>
      <c r="BD395" s="6" t="str">
        <f>IF($C395="OK",_xlfn.NUMBERVALUE(Plantilla!BB406),"")</f>
        <v/>
      </c>
      <c r="BE395" s="4" t="str">
        <f>IF($C395="OK",_xlfn.NUMBERVALUE(Plantilla!BC406),"")</f>
        <v/>
      </c>
      <c r="BF395" s="6" t="str">
        <f>IF($C395="OK",_xlfn.NUMBERVALUE(Plantilla!BD406),"")</f>
        <v/>
      </c>
      <c r="BG395" s="4" t="str">
        <f>IF($C395="OK",_xlfn.NUMBERVALUE(Plantilla!BE406),"")</f>
        <v/>
      </c>
      <c r="BH395" s="6" t="str">
        <f>IF($C395="OK",_xlfn.NUMBERVALUE(Plantilla!BF406),"")</f>
        <v/>
      </c>
      <c r="BI395" s="110" t="str">
        <f>IF($C395="OK",_xlfn.NUMBERVALUE(Plantilla!BG406),"")</f>
        <v/>
      </c>
      <c r="BJ395" s="6" t="str">
        <f>IF($C395="OK",_xlfn.NUMBERVALUE(Plantilla!BH406),"")</f>
        <v/>
      </c>
      <c r="BK395" s="109" t="str">
        <f>IF($C395="OK",_xlfn.NUMBERVALUE(Plantilla!BI406),"")</f>
        <v/>
      </c>
      <c r="BL395" s="6" t="str">
        <f>IF($C395="OK",
   IF(Plantilla!BJ406&lt;&gt;"",
      TEXT(VLOOKUP(Plantilla!BJ406,'Tablas '!$Z$4:$AA$6,2,FALSE),"#"),
   ""),
"")</f>
        <v/>
      </c>
      <c r="BM395" s="4" t="str">
        <f>IF($C395="OK",_xlfn.NUMBERVALUE(Plantilla!BK406),"")</f>
        <v/>
      </c>
      <c r="BN395" s="4" t="str">
        <f>IF($C395="OK",_xlfn.NUMBERVALUE(Plantilla!BL406),"")</f>
        <v/>
      </c>
      <c r="BO395" s="6" t="str">
        <f>IF($C395="OK",_xlfn.NUMBERVALUE(Plantilla!BM406),"")</f>
        <v/>
      </c>
      <c r="BP395" s="4" t="str">
        <f>IF($C395="OK",_xlfn.NUMBERVALUE(Plantilla!BN406),"")</f>
        <v/>
      </c>
      <c r="BQ395" s="6" t="str">
        <f>IF($C395="OK",_xlfn.NUMBERVALUE(Plantilla!BO406),"")</f>
        <v/>
      </c>
      <c r="BR395" s="4" t="str">
        <f>IF($C395="OK",_xlfn.NUMBERVALUE(Plantilla!BP406),"")</f>
        <v/>
      </c>
      <c r="BS395" s="6" t="str">
        <f>IF($C395="OK",_xlfn.NUMBERVALUE(Plantilla!BQ406),"")</f>
        <v/>
      </c>
      <c r="BT395" s="4" t="str">
        <f>IF($C395="OK",_xlfn.NUMBERVALUE(Plantilla!BR406),"")</f>
        <v/>
      </c>
      <c r="BU395" s="6" t="str">
        <f>IF($C395="OK",_xlfn.NUMBERVALUE(Plantilla!BS406),"")</f>
        <v/>
      </c>
      <c r="BV395" s="6" t="str">
        <f>IF($C395="OK",_xlfn.NUMBERVALUE(Plantilla!BT406),"")</f>
        <v/>
      </c>
      <c r="BW395" s="6" t="str">
        <f>IF($C395="OK",_xlfn.NUMBERVALUE(Plantilla!BU406),"")</f>
        <v/>
      </c>
      <c r="BX395" s="6" t="str">
        <f>IF($C395="OK",_xlfn.NUMBERVALUE(Plantilla!BV406),"")</f>
        <v/>
      </c>
      <c r="BY395" s="6" t="str">
        <f>IF($C395="OK",_xlfn.NUMBERVALUE(Plantilla!BW406),"")</f>
        <v/>
      </c>
      <c r="BZ395" s="6" t="str">
        <f>IF($C395="OK",_xlfn.NUMBERVALUE(Plantilla!BX406),"")</f>
        <v/>
      </c>
      <c r="CA395" s="6" t="str">
        <f>IF($C395="OK",_xlfn.NUMBERVALUE(Plantilla!BY406),"")</f>
        <v/>
      </c>
      <c r="CB395" s="6" t="str">
        <f>IF($C395="OK",_xlfn.NUMBERVALUE(Plantilla!BZ406),"")</f>
        <v/>
      </c>
      <c r="CC395" s="6" t="str">
        <f>IF($C395="OK",_xlfn.NUMBERVALUE(Plantilla!CA406),"")</f>
        <v/>
      </c>
      <c r="CD395" s="6" t="str">
        <f>IF($C395="OK",_xlfn.NUMBERVALUE(Plantilla!CB406),"")</f>
        <v/>
      </c>
      <c r="CE395" s="6" t="str">
        <f>IF($C395="OK",_xlfn.NUMBERVALUE(Plantilla!CC406),"")</f>
        <v/>
      </c>
      <c r="CF395" s="4" t="str">
        <f>IF($C395="OK",_xlfn.NUMBERVALUE(Plantilla!CD406),"")</f>
        <v/>
      </c>
      <c r="CG395" s="6" t="str">
        <f>IF($C395="OK",_xlfn.NUMBERVALUE(Plantilla!CE406),"")</f>
        <v/>
      </c>
      <c r="CH395" s="6" t="str">
        <f>IF($C395="OK",_xlfn.NUMBERVALUE(Plantilla!CF406),"")</f>
        <v/>
      </c>
      <c r="CI395" s="6" t="str">
        <f>IF($C395="OK",_xlfn.NUMBERVALUE(Plantilla!CG406),"")</f>
        <v/>
      </c>
      <c r="CJ395" s="6" t="str">
        <f>IF($C395="OK",_xlfn.NUMBERVALUE(Plantilla!CH406),"")</f>
        <v/>
      </c>
      <c r="CK395" s="6" t="str">
        <f>IF($C395="OK",_xlfn.NUMBERVALUE(Plantilla!CI406),"")</f>
        <v/>
      </c>
      <c r="CL395" s="6" t="str">
        <f>IF($C395="OK",_xlfn.NUMBERVALUE(Plantilla!CJ406),"")</f>
        <v/>
      </c>
      <c r="CM395" t="str">
        <f>IF($C395="OK",TEXT(Plantilla!CK406,"#"),"")</f>
        <v/>
      </c>
      <c r="CN395" s="6" t="str">
        <f>IF($C395="OK",_xlfn.NUMBERVALUE(Plantilla!CL406),"")</f>
        <v/>
      </c>
      <c r="CO395" s="6" t="str">
        <f>IF($C395="OK",_xlfn.NUMBERVALUE(Plantilla!CM406),"")</f>
        <v/>
      </c>
      <c r="CP395" s="110" t="str">
        <f>IF($C395="OK",_xlfn.NUMBERVALUE(Plantilla!CN406),"")</f>
        <v/>
      </c>
      <c r="CQ395" s="6" t="str">
        <f>IF($C395="OK",_xlfn.NUMBERVALUE(Plantilla!CO406),"")</f>
        <v/>
      </c>
      <c r="CR395" s="109" t="str">
        <f>IF($C395="OK",_xlfn.NUMBERVALUE(Plantilla!CP406),"")</f>
        <v/>
      </c>
      <c r="CS395" s="110" t="str">
        <f>IF($C395="OK",_xlfn.NUMBERVALUE(Plantilla!CQ406),"")</f>
        <v/>
      </c>
      <c r="CT395" s="6" t="str">
        <f>IF($C395="OK",_xlfn.NUMBERVALUE(Plantilla!CR406),"")</f>
        <v/>
      </c>
      <c r="CU395" s="109" t="str">
        <f>IF($C395="OK",_xlfn.NUMBERVALUE(Plantilla!CS406),"")</f>
        <v/>
      </c>
      <c r="CV395" s="110" t="str">
        <f>IF($C395="OK",_xlfn.NUMBERVALUE(Plantilla!CT406),"")</f>
        <v/>
      </c>
      <c r="CW395" s="6" t="str">
        <f>IF($C395="OK",_xlfn.NUMBERVALUE(Plantilla!CU406),"")</f>
        <v/>
      </c>
      <c r="CX395" s="82" t="str">
        <f>IF($C395="OK",_xlfn.NUMBERVALUE(Plantilla!CV406),"")</f>
        <v/>
      </c>
      <c r="CY395" s="6" t="str">
        <f>IF($C395="OK",_xlfn.NUMBERVALUE(Plantilla!CW406),"")</f>
        <v/>
      </c>
      <c r="CZ395" s="82" t="str">
        <f>IF($C395="OK",_xlfn.NUMBERVALUE(Plantilla!CX406),"")</f>
        <v/>
      </c>
      <c r="DA395" s="6" t="str">
        <f>IF($C395="OK",_xlfn.NUMBERVALUE(Plantilla!CY406),"")</f>
        <v/>
      </c>
      <c r="DB395" s="109" t="str">
        <f>IF($C395="OK",_xlfn.NUMBERVALUE(Plantilla!CZ406),"")</f>
        <v/>
      </c>
      <c r="DC395" s="6" t="str">
        <f>IF($C395="OK",_xlfn.NUMBERVALUE(Plantilla!DA406),"")</f>
        <v/>
      </c>
      <c r="DD395" s="6" t="str">
        <f>IF($C395="OK",TEXT(Plantilla!DB406,"#"),"")</f>
        <v/>
      </c>
      <c r="DE395" s="6" t="str">
        <f>IF($C395="OK",_xlfn.NUMBERVALUE(Plantilla!DC406),"")</f>
        <v/>
      </c>
      <c r="DF395" s="4" t="str">
        <f>IF($C395="OK",_xlfn.NUMBERVALUE(Plantilla!DD406),"")</f>
        <v/>
      </c>
      <c r="DG395" s="6" t="str">
        <f>IF($C395="OK",_xlfn.NUMBERVALUE(Plantilla!DE406),"")</f>
        <v/>
      </c>
      <c r="DH395" s="6" t="str">
        <f>IF($C395="OK",_xlfn.NUMBERVALUE(Plantilla!DF406),"")</f>
        <v/>
      </c>
      <c r="DI395" s="6" t="str">
        <f>IF($C395="OK",_xlfn.NUMBERVALUE(Plantilla!DG406),"")</f>
        <v/>
      </c>
      <c r="DJ395" s="6" t="str">
        <f>IF($C395="OK",_xlfn.NUMBERVALUE(Plantilla!DH406),"")</f>
        <v/>
      </c>
      <c r="DK395" s="6" t="str">
        <f>IF($C395="OK",_xlfn.NUMBERVALUE(Plantilla!DI406),"")</f>
        <v/>
      </c>
      <c r="DL395" s="6" t="str">
        <f>IF($C395="OK",_xlfn.NUMBERVALUE(Plantilla!DJ406),"")</f>
        <v/>
      </c>
      <c r="DM395" s="6" t="str">
        <f>IF($C395="OK",_xlfn.NUMBERVALUE(Plantilla!DK406),"")</f>
        <v/>
      </c>
      <c r="DN395" s="6" t="str">
        <f>IF($C395="OK",_xlfn.NUMBERVALUE(Plantilla!DL406),"")</f>
        <v/>
      </c>
      <c r="DO395" s="6" t="str">
        <f>IF($C395="OK",_xlfn.NUMBERVALUE(Plantilla!DM406),"")</f>
        <v/>
      </c>
      <c r="DP395" s="6" t="str">
        <f>IF($C395="OK",_xlfn.NUMBERVALUE(Plantilla!DN406),"")</f>
        <v/>
      </c>
      <c r="DQ395" s="6" t="str">
        <f>IF($C395="OK",_xlfn.NUMBERVALUE(Plantilla!DO406),"")</f>
        <v/>
      </c>
      <c r="DR395" s="6" t="str">
        <f>IF($C395="OK",_xlfn.NUMBERVALUE(Plantilla!DP406),"")</f>
        <v/>
      </c>
      <c r="DS395" t="str">
        <f>IF($C395="OK",TEXT(Plantilla!DR406,"#"),"")</f>
        <v/>
      </c>
      <c r="DT395" s="6"/>
    </row>
    <row r="396" spans="1:124" x14ac:dyDescent="0.25">
      <c r="A396" t="str">
        <f>IF(Plantilla!$I$6="¡Perfecto!, Guarda el archivo y adjúntalo a tu interfaz de Nómina Electrónica","OK","Error")</f>
        <v>OK</v>
      </c>
      <c r="B396" t="str">
        <f>IF(Plantilla!$I$6="¡Perfecto!, Guarda el archivo y adjúntalo a tu interfaz de Nómina Electrónica",MID(Plantilla!$D$2,SEARCH("V",Plantilla!$D$2),10),"")</f>
        <v>V2.0</v>
      </c>
      <c r="C396" t="str">
        <f>Plantilla!C407</f>
        <v/>
      </c>
      <c r="D396" t="str">
        <f>IF($C396="OK",Plantilla!B407,"")</f>
        <v/>
      </c>
      <c r="E396" t="str">
        <f>IF($C396="OK",
   VLOOKUP(Plantilla!$E$4,'Tablas '!$AP$4:$AT$6,5,FALSE),
"")</f>
        <v/>
      </c>
      <c r="F396" t="str">
        <f>IF($C396="OK",TEXT(Plantilla!D407,"#"),"")</f>
        <v/>
      </c>
      <c r="G396" t="str">
        <f>IF($C396="OK",
   VLOOKUP(Plantilla!E407,'Tablas '!$B$4:$C$14,2,FALSE),
"")</f>
        <v/>
      </c>
      <c r="H396" t="str">
        <f>IF($C396="OK",TEXT(Plantilla!F407,"#"),"")</f>
        <v/>
      </c>
      <c r="I396" t="str">
        <f>IF($C396="OK",TEXT(Plantilla!G407,"#"),"")</f>
        <v/>
      </c>
      <c r="J396" t="str">
        <f>IF($C396="OK",TEXT(Plantilla!H407,"#"),"")</f>
        <v/>
      </c>
      <c r="K396" t="str">
        <f>IF($C396="OK",TEXT(Plantilla!I407,"#"),"")</f>
        <v/>
      </c>
      <c r="L396" t="str">
        <f>IF($C396="OK",TEXT(Plantilla!J407,"#"),"")</f>
        <v/>
      </c>
      <c r="M396" t="str">
        <f>IF($C396="OK",TEXT(Plantilla!K407,"#"),"")</f>
        <v/>
      </c>
      <c r="N396" t="str">
        <f>IF($C396="OK",
   CONCATENATE(YEAR(Plantilla!L407),"-",TEXT(MONTH(Plantilla!L407),"00"),"-",TEXT(DAY(Plantilla!L407),"00")),
"")</f>
        <v/>
      </c>
      <c r="O396" t="str">
        <f>IF($C396="OK",_xlfn.NUMBERVALUE(Plantilla!M407),"")</f>
        <v/>
      </c>
      <c r="P396" t="str">
        <f>IF($C396="OK",
   IF(Plantilla!N407&lt;&gt;"",
      CONCATENATE(YEAR(Plantilla!N407),"-",TEXT(MONTH(Plantilla!N407),"00"),"-",TEXT(DAY(Plantilla!N407),"00")),
   ""),
"")</f>
        <v/>
      </c>
      <c r="Q396" t="str">
        <f>IF($C396="OK",
   VLOOKUP(Plantilla!O407,'Tablas '!$E$4:$F$19,2,FALSE),
"")</f>
        <v/>
      </c>
      <c r="R396" t="str">
        <f>IF($C396="OK",
   VLOOKUP(Plantilla!P407,'Tablas '!$H$4:$I$5,2,FALSE),
"")</f>
        <v/>
      </c>
      <c r="S396" t="str">
        <f>IF($C396="OK",
   VLOOKUP(Plantilla!Q407,'Tablas '!$K$4:$L$8,2,FALSE),
"")</f>
        <v/>
      </c>
      <c r="T396" t="str">
        <f>IF($C396="OK",
   VLOOKUP(Plantilla!R407,'Tablas '!$AE$4:$AF$6,2,FALSE),
"")</f>
        <v/>
      </c>
      <c r="U396" t="str">
        <f>IF($C396="OK",
   VLOOKUP(Plantilla!S407,'Tablas '!$AE$4:$AF$6,2,FALSE),
"")</f>
        <v/>
      </c>
      <c r="V396" t="str">
        <f>IF($C396="OK",TEXT(Plantilla!T407,"#"),"")</f>
        <v/>
      </c>
      <c r="W396" s="84" t="str">
        <f>IF($C396="OK",
   VLOOKUP(Plantilla!U407,'Tablas '!$AM$4:$AN$1126,2,FALSE),
"")</f>
        <v/>
      </c>
      <c r="X396" t="str">
        <f>IF($C396="OK",TEXT(Plantilla!V407,"#"),"")</f>
        <v/>
      </c>
      <c r="Y396" t="str">
        <f>IF($C396="OK",
   CONCATENATE(YEAR(Plantilla!W407),"-",TEXT(MONTH(Plantilla!W407),"00"),"-",TEXT(DAY(Plantilla!W407),"00")),
"")</f>
        <v/>
      </c>
      <c r="Z396" t="str">
        <f>IF($C396="OK",
   CONCATENATE(YEAR(Plantilla!X407),"-",TEXT(MONTH(Plantilla!X407),"00"),"-",TEXT(DAY(Plantilla!X407),"00")),
"")</f>
        <v/>
      </c>
      <c r="AA396" t="str">
        <f>IF($C396="OK",
   TEXT(VLOOKUP(Plantilla!Y407,'Tablas '!$Q$4:$R$9,2,FALSE),"#"),
"")</f>
        <v/>
      </c>
      <c r="AB396" t="str">
        <f>IF($C396="OK",
   CONCATENATE(YEAR(Plantilla!Z407),"-",TEXT(MONTH(Plantilla!Z407),"00"),"-",TEXT(DAY(Plantilla!Z407),"00")),
"")</f>
        <v/>
      </c>
      <c r="AC396" t="str">
        <f>IF($C396="OK",
   TEXT(VLOOKUP(Plantilla!AA407,'Tablas '!$T$4:$U$13,2,FALSE),"#"),
"")</f>
        <v/>
      </c>
      <c r="AD396" t="str">
        <f>IF($C396="OK",TEXT(Plantilla!AB407,"#"),"")</f>
        <v/>
      </c>
      <c r="AE396" t="str">
        <f>IF($C396="OK",
   IF(Plantilla!AC407&lt;&gt;"",
      TEXT(VLOOKUP(Plantilla!AC407,'Tablas '!$W$4:$X$7,2,FALSE),"#"),
   ""),
"")</f>
        <v/>
      </c>
      <c r="AF396" t="str">
        <f>IF($C396="OK",TEXT(Plantilla!AD407,"#"),"")</f>
        <v/>
      </c>
      <c r="AG396" s="6" t="str">
        <f>IF($C396="OK",_xlfn.NUMBERVALUE(Plantilla!AE407),"")</f>
        <v/>
      </c>
      <c r="AH396" s="4" t="str">
        <f>IF($C396="OK",_xlfn.NUMBERVALUE(Plantilla!AF407),"")</f>
        <v/>
      </c>
      <c r="AI396" s="6" t="str">
        <f>IF($C396="OK",_xlfn.NUMBERVALUE(Plantilla!AG407),"")</f>
        <v/>
      </c>
      <c r="AJ396" s="6" t="str">
        <f>IF($C396="OK",_xlfn.NUMBERVALUE(Plantilla!AH407),"")</f>
        <v/>
      </c>
      <c r="AK396" s="6" t="str">
        <f>IF($C396="OK",_xlfn.NUMBERVALUE(Plantilla!AI407),"")</f>
        <v/>
      </c>
      <c r="AL396" s="6" t="str">
        <f>IF($C396="OK",_xlfn.NUMBERVALUE(Plantilla!AJ407),"")</f>
        <v/>
      </c>
      <c r="AM396" s="4" t="str">
        <f>IF($C396="OK",_xlfn.NUMBERVALUE(Plantilla!AK407),"")</f>
        <v/>
      </c>
      <c r="AN396" s="6" t="str">
        <f>IF($C396="OK",_xlfn.NUMBERVALUE(Plantilla!AL407),"")</f>
        <v/>
      </c>
      <c r="AO396" s="4" t="str">
        <f>IF($C396="OK",_xlfn.NUMBERVALUE(Plantilla!AM407),"")</f>
        <v/>
      </c>
      <c r="AP396" s="6" t="str">
        <f>IF($C396="OK",_xlfn.NUMBERVALUE(Plantilla!AN407),"")</f>
        <v/>
      </c>
      <c r="AQ396" s="4" t="str">
        <f>IF($C396="OK",_xlfn.NUMBERVALUE(Plantilla!AO407),"")</f>
        <v/>
      </c>
      <c r="AR396" s="6" t="str">
        <f>IF($C396="OK",_xlfn.NUMBERVALUE(Plantilla!AP407),"")</f>
        <v/>
      </c>
      <c r="AS396" s="4" t="str">
        <f>IF($C396="OK",_xlfn.NUMBERVALUE(Plantilla!AQ407),"")</f>
        <v/>
      </c>
      <c r="AT396" s="6" t="str">
        <f>IF($C396="OK",_xlfn.NUMBERVALUE(Plantilla!AR407),"")</f>
        <v/>
      </c>
      <c r="AU396" s="4" t="str">
        <f>IF($C396="OK",_xlfn.NUMBERVALUE(Plantilla!AS407),"")</f>
        <v/>
      </c>
      <c r="AV396" s="6" t="str">
        <f>IF($C396="OK",_xlfn.NUMBERVALUE(Plantilla!AT407),"")</f>
        <v/>
      </c>
      <c r="AW396" s="4" t="str">
        <f>IF($C396="OK",_xlfn.NUMBERVALUE(Plantilla!AU407),"")</f>
        <v/>
      </c>
      <c r="AX396" s="6" t="str">
        <f>IF($C396="OK",_xlfn.NUMBERVALUE(Plantilla!AV407),"")</f>
        <v/>
      </c>
      <c r="AY396" s="4" t="str">
        <f>IF($C396="OK",_xlfn.NUMBERVALUE(Plantilla!AW407),"")</f>
        <v/>
      </c>
      <c r="AZ396" s="6" t="str">
        <f>IF($C396="OK",_xlfn.NUMBERVALUE(Plantilla!AX407),"")</f>
        <v/>
      </c>
      <c r="BA396" t="str">
        <f>IF($C396="OK",_xlfn.NUMBERVALUE(Plantilla!AY407),"")</f>
        <v/>
      </c>
      <c r="BB396" t="str">
        <f>IF($C396="OK",_xlfn.NUMBERVALUE(Plantilla!AZ407),"")</f>
        <v/>
      </c>
      <c r="BC396" s="4" t="str">
        <f>IF($C396="OK",_xlfn.NUMBERVALUE(Plantilla!BA407),"")</f>
        <v/>
      </c>
      <c r="BD396" s="6" t="str">
        <f>IF($C396="OK",_xlfn.NUMBERVALUE(Plantilla!BB407),"")</f>
        <v/>
      </c>
      <c r="BE396" s="4" t="str">
        <f>IF($C396="OK",_xlfn.NUMBERVALUE(Plantilla!BC407),"")</f>
        <v/>
      </c>
      <c r="BF396" s="6" t="str">
        <f>IF($C396="OK",_xlfn.NUMBERVALUE(Plantilla!BD407),"")</f>
        <v/>
      </c>
      <c r="BG396" s="4" t="str">
        <f>IF($C396="OK",_xlfn.NUMBERVALUE(Plantilla!BE407),"")</f>
        <v/>
      </c>
      <c r="BH396" s="6" t="str">
        <f>IF($C396="OK",_xlfn.NUMBERVALUE(Plantilla!BF407),"")</f>
        <v/>
      </c>
      <c r="BI396" s="110" t="str">
        <f>IF($C396="OK",_xlfn.NUMBERVALUE(Plantilla!BG407),"")</f>
        <v/>
      </c>
      <c r="BJ396" s="6" t="str">
        <f>IF($C396="OK",_xlfn.NUMBERVALUE(Plantilla!BH407),"")</f>
        <v/>
      </c>
      <c r="BK396" s="109" t="str">
        <f>IF($C396="OK",_xlfn.NUMBERVALUE(Plantilla!BI407),"")</f>
        <v/>
      </c>
      <c r="BL396" s="6" t="str">
        <f>IF($C396="OK",
   IF(Plantilla!BJ407&lt;&gt;"",
      TEXT(VLOOKUP(Plantilla!BJ407,'Tablas '!$Z$4:$AA$6,2,FALSE),"#"),
   ""),
"")</f>
        <v/>
      </c>
      <c r="BM396" s="4" t="str">
        <f>IF($C396="OK",_xlfn.NUMBERVALUE(Plantilla!BK407),"")</f>
        <v/>
      </c>
      <c r="BN396" s="4" t="str">
        <f>IF($C396="OK",_xlfn.NUMBERVALUE(Plantilla!BL407),"")</f>
        <v/>
      </c>
      <c r="BO396" s="6" t="str">
        <f>IF($C396="OK",_xlfn.NUMBERVALUE(Plantilla!BM407),"")</f>
        <v/>
      </c>
      <c r="BP396" s="4" t="str">
        <f>IF($C396="OK",_xlfn.NUMBERVALUE(Plantilla!BN407),"")</f>
        <v/>
      </c>
      <c r="BQ396" s="6" t="str">
        <f>IF($C396="OK",_xlfn.NUMBERVALUE(Plantilla!BO407),"")</f>
        <v/>
      </c>
      <c r="BR396" s="4" t="str">
        <f>IF($C396="OK",_xlfn.NUMBERVALUE(Plantilla!BP407),"")</f>
        <v/>
      </c>
      <c r="BS396" s="6" t="str">
        <f>IF($C396="OK",_xlfn.NUMBERVALUE(Plantilla!BQ407),"")</f>
        <v/>
      </c>
      <c r="BT396" s="4" t="str">
        <f>IF($C396="OK",_xlfn.NUMBERVALUE(Plantilla!BR407),"")</f>
        <v/>
      </c>
      <c r="BU396" s="6" t="str">
        <f>IF($C396="OK",_xlfn.NUMBERVALUE(Plantilla!BS407),"")</f>
        <v/>
      </c>
      <c r="BV396" s="6" t="str">
        <f>IF($C396="OK",_xlfn.NUMBERVALUE(Plantilla!BT407),"")</f>
        <v/>
      </c>
      <c r="BW396" s="6" t="str">
        <f>IF($C396="OK",_xlfn.NUMBERVALUE(Plantilla!BU407),"")</f>
        <v/>
      </c>
      <c r="BX396" s="6" t="str">
        <f>IF($C396="OK",_xlfn.NUMBERVALUE(Plantilla!BV407),"")</f>
        <v/>
      </c>
      <c r="BY396" s="6" t="str">
        <f>IF($C396="OK",_xlfn.NUMBERVALUE(Plantilla!BW407),"")</f>
        <v/>
      </c>
      <c r="BZ396" s="6" t="str">
        <f>IF($C396="OK",_xlfn.NUMBERVALUE(Plantilla!BX407),"")</f>
        <v/>
      </c>
      <c r="CA396" s="6" t="str">
        <f>IF($C396="OK",_xlfn.NUMBERVALUE(Plantilla!BY407),"")</f>
        <v/>
      </c>
      <c r="CB396" s="6" t="str">
        <f>IF($C396="OK",_xlfn.NUMBERVALUE(Plantilla!BZ407),"")</f>
        <v/>
      </c>
      <c r="CC396" s="6" t="str">
        <f>IF($C396="OK",_xlfn.NUMBERVALUE(Plantilla!CA407),"")</f>
        <v/>
      </c>
      <c r="CD396" s="6" t="str">
        <f>IF($C396="OK",_xlfn.NUMBERVALUE(Plantilla!CB407),"")</f>
        <v/>
      </c>
      <c r="CE396" s="6" t="str">
        <f>IF($C396="OK",_xlfn.NUMBERVALUE(Plantilla!CC407),"")</f>
        <v/>
      </c>
      <c r="CF396" s="4" t="str">
        <f>IF($C396="OK",_xlfn.NUMBERVALUE(Plantilla!CD407),"")</f>
        <v/>
      </c>
      <c r="CG396" s="6" t="str">
        <f>IF($C396="OK",_xlfn.NUMBERVALUE(Plantilla!CE407),"")</f>
        <v/>
      </c>
      <c r="CH396" s="6" t="str">
        <f>IF($C396="OK",_xlfn.NUMBERVALUE(Plantilla!CF407),"")</f>
        <v/>
      </c>
      <c r="CI396" s="6" t="str">
        <f>IF($C396="OK",_xlfn.NUMBERVALUE(Plantilla!CG407),"")</f>
        <v/>
      </c>
      <c r="CJ396" s="6" t="str">
        <f>IF($C396="OK",_xlfn.NUMBERVALUE(Plantilla!CH407),"")</f>
        <v/>
      </c>
      <c r="CK396" s="6" t="str">
        <f>IF($C396="OK",_xlfn.NUMBERVALUE(Plantilla!CI407),"")</f>
        <v/>
      </c>
      <c r="CL396" s="6" t="str">
        <f>IF($C396="OK",_xlfn.NUMBERVALUE(Plantilla!CJ407),"")</f>
        <v/>
      </c>
      <c r="CM396" t="str">
        <f>IF($C396="OK",TEXT(Plantilla!CK407,"#"),"")</f>
        <v/>
      </c>
      <c r="CN396" s="6" t="str">
        <f>IF($C396="OK",_xlfn.NUMBERVALUE(Plantilla!CL407),"")</f>
        <v/>
      </c>
      <c r="CO396" s="6" t="str">
        <f>IF($C396="OK",_xlfn.NUMBERVALUE(Plantilla!CM407),"")</f>
        <v/>
      </c>
      <c r="CP396" s="110" t="str">
        <f>IF($C396="OK",_xlfn.NUMBERVALUE(Plantilla!CN407),"")</f>
        <v/>
      </c>
      <c r="CQ396" s="6" t="str">
        <f>IF($C396="OK",_xlfn.NUMBERVALUE(Plantilla!CO407),"")</f>
        <v/>
      </c>
      <c r="CR396" s="109" t="str">
        <f>IF($C396="OK",_xlfn.NUMBERVALUE(Plantilla!CP407),"")</f>
        <v/>
      </c>
      <c r="CS396" s="110" t="str">
        <f>IF($C396="OK",_xlfn.NUMBERVALUE(Plantilla!CQ407),"")</f>
        <v/>
      </c>
      <c r="CT396" s="6" t="str">
        <f>IF($C396="OK",_xlfn.NUMBERVALUE(Plantilla!CR407),"")</f>
        <v/>
      </c>
      <c r="CU396" s="109" t="str">
        <f>IF($C396="OK",_xlfn.NUMBERVALUE(Plantilla!CS407),"")</f>
        <v/>
      </c>
      <c r="CV396" s="110" t="str">
        <f>IF($C396="OK",_xlfn.NUMBERVALUE(Plantilla!CT407),"")</f>
        <v/>
      </c>
      <c r="CW396" s="6" t="str">
        <f>IF($C396="OK",_xlfn.NUMBERVALUE(Plantilla!CU407),"")</f>
        <v/>
      </c>
      <c r="CX396" s="82" t="str">
        <f>IF($C396="OK",_xlfn.NUMBERVALUE(Plantilla!CV407),"")</f>
        <v/>
      </c>
      <c r="CY396" s="6" t="str">
        <f>IF($C396="OK",_xlfn.NUMBERVALUE(Plantilla!CW407),"")</f>
        <v/>
      </c>
      <c r="CZ396" s="82" t="str">
        <f>IF($C396="OK",_xlfn.NUMBERVALUE(Plantilla!CX407),"")</f>
        <v/>
      </c>
      <c r="DA396" s="6" t="str">
        <f>IF($C396="OK",_xlfn.NUMBERVALUE(Plantilla!CY407),"")</f>
        <v/>
      </c>
      <c r="DB396" s="109" t="str">
        <f>IF($C396="OK",_xlfn.NUMBERVALUE(Plantilla!CZ407),"")</f>
        <v/>
      </c>
      <c r="DC396" s="6" t="str">
        <f>IF($C396="OK",_xlfn.NUMBERVALUE(Plantilla!DA407),"")</f>
        <v/>
      </c>
      <c r="DD396" s="6" t="str">
        <f>IF($C396="OK",TEXT(Plantilla!DB407,"#"),"")</f>
        <v/>
      </c>
      <c r="DE396" s="6" t="str">
        <f>IF($C396="OK",_xlfn.NUMBERVALUE(Plantilla!DC407),"")</f>
        <v/>
      </c>
      <c r="DF396" s="4" t="str">
        <f>IF($C396="OK",_xlfn.NUMBERVALUE(Plantilla!DD407),"")</f>
        <v/>
      </c>
      <c r="DG396" s="6" t="str">
        <f>IF($C396="OK",_xlfn.NUMBERVALUE(Plantilla!DE407),"")</f>
        <v/>
      </c>
      <c r="DH396" s="6" t="str">
        <f>IF($C396="OK",_xlfn.NUMBERVALUE(Plantilla!DF407),"")</f>
        <v/>
      </c>
      <c r="DI396" s="6" t="str">
        <f>IF($C396="OK",_xlfn.NUMBERVALUE(Plantilla!DG407),"")</f>
        <v/>
      </c>
      <c r="DJ396" s="6" t="str">
        <f>IF($C396="OK",_xlfn.NUMBERVALUE(Plantilla!DH407),"")</f>
        <v/>
      </c>
      <c r="DK396" s="6" t="str">
        <f>IF($C396="OK",_xlfn.NUMBERVALUE(Plantilla!DI407),"")</f>
        <v/>
      </c>
      <c r="DL396" s="6" t="str">
        <f>IF($C396="OK",_xlfn.NUMBERVALUE(Plantilla!DJ407),"")</f>
        <v/>
      </c>
      <c r="DM396" s="6" t="str">
        <f>IF($C396="OK",_xlfn.NUMBERVALUE(Plantilla!DK407),"")</f>
        <v/>
      </c>
      <c r="DN396" s="6" t="str">
        <f>IF($C396="OK",_xlfn.NUMBERVALUE(Plantilla!DL407),"")</f>
        <v/>
      </c>
      <c r="DO396" s="6" t="str">
        <f>IF($C396="OK",_xlfn.NUMBERVALUE(Plantilla!DM407),"")</f>
        <v/>
      </c>
      <c r="DP396" s="6" t="str">
        <f>IF($C396="OK",_xlfn.NUMBERVALUE(Plantilla!DN407),"")</f>
        <v/>
      </c>
      <c r="DQ396" s="6" t="str">
        <f>IF($C396="OK",_xlfn.NUMBERVALUE(Plantilla!DO407),"")</f>
        <v/>
      </c>
      <c r="DR396" s="6" t="str">
        <f>IF($C396="OK",_xlfn.NUMBERVALUE(Plantilla!DP407),"")</f>
        <v/>
      </c>
      <c r="DS396" t="str">
        <f>IF($C396="OK",TEXT(Plantilla!DR407,"#"),"")</f>
        <v/>
      </c>
      <c r="DT396" s="6"/>
    </row>
    <row r="397" spans="1:124" x14ac:dyDescent="0.25">
      <c r="A397" t="str">
        <f>IF(Plantilla!$I$6="¡Perfecto!, Guarda el archivo y adjúntalo a tu interfaz de Nómina Electrónica","OK","Error")</f>
        <v>OK</v>
      </c>
      <c r="B397" t="str">
        <f>IF(Plantilla!$I$6="¡Perfecto!, Guarda el archivo y adjúntalo a tu interfaz de Nómina Electrónica",MID(Plantilla!$D$2,SEARCH("V",Plantilla!$D$2),10),"")</f>
        <v>V2.0</v>
      </c>
      <c r="C397" t="str">
        <f>Plantilla!C408</f>
        <v/>
      </c>
      <c r="D397" t="str">
        <f>IF($C397="OK",Plantilla!B408,"")</f>
        <v/>
      </c>
      <c r="E397" t="str">
        <f>IF($C397="OK",
   VLOOKUP(Plantilla!$E$4,'Tablas '!$AP$4:$AT$6,5,FALSE),
"")</f>
        <v/>
      </c>
      <c r="F397" t="str">
        <f>IF($C397="OK",TEXT(Plantilla!D408,"#"),"")</f>
        <v/>
      </c>
      <c r="G397" t="str">
        <f>IF($C397="OK",
   VLOOKUP(Plantilla!E408,'Tablas '!$B$4:$C$14,2,FALSE),
"")</f>
        <v/>
      </c>
      <c r="H397" t="str">
        <f>IF($C397="OK",TEXT(Plantilla!F408,"#"),"")</f>
        <v/>
      </c>
      <c r="I397" t="str">
        <f>IF($C397="OK",TEXT(Plantilla!G408,"#"),"")</f>
        <v/>
      </c>
      <c r="J397" t="str">
        <f>IF($C397="OK",TEXT(Plantilla!H408,"#"),"")</f>
        <v/>
      </c>
      <c r="K397" t="str">
        <f>IF($C397="OK",TEXT(Plantilla!I408,"#"),"")</f>
        <v/>
      </c>
      <c r="L397" t="str">
        <f>IF($C397="OK",TEXT(Plantilla!J408,"#"),"")</f>
        <v/>
      </c>
      <c r="M397" t="str">
        <f>IF($C397="OK",TEXT(Plantilla!K408,"#"),"")</f>
        <v/>
      </c>
      <c r="N397" t="str">
        <f>IF($C397="OK",
   CONCATENATE(YEAR(Plantilla!L408),"-",TEXT(MONTH(Plantilla!L408),"00"),"-",TEXT(DAY(Plantilla!L408),"00")),
"")</f>
        <v/>
      </c>
      <c r="O397" t="str">
        <f>IF($C397="OK",_xlfn.NUMBERVALUE(Plantilla!M408),"")</f>
        <v/>
      </c>
      <c r="P397" t="str">
        <f>IF($C397="OK",
   IF(Plantilla!N408&lt;&gt;"",
      CONCATENATE(YEAR(Plantilla!N408),"-",TEXT(MONTH(Plantilla!N408),"00"),"-",TEXT(DAY(Plantilla!N408),"00")),
   ""),
"")</f>
        <v/>
      </c>
      <c r="Q397" t="str">
        <f>IF($C397="OK",
   VLOOKUP(Plantilla!O408,'Tablas '!$E$4:$F$19,2,FALSE),
"")</f>
        <v/>
      </c>
      <c r="R397" t="str">
        <f>IF($C397="OK",
   VLOOKUP(Plantilla!P408,'Tablas '!$H$4:$I$5,2,FALSE),
"")</f>
        <v/>
      </c>
      <c r="S397" t="str">
        <f>IF($C397="OK",
   VLOOKUP(Plantilla!Q408,'Tablas '!$K$4:$L$8,2,FALSE),
"")</f>
        <v/>
      </c>
      <c r="T397" t="str">
        <f>IF($C397="OK",
   VLOOKUP(Plantilla!R408,'Tablas '!$AE$4:$AF$6,2,FALSE),
"")</f>
        <v/>
      </c>
      <c r="U397" t="str">
        <f>IF($C397="OK",
   VLOOKUP(Plantilla!S408,'Tablas '!$AE$4:$AF$6,2,FALSE),
"")</f>
        <v/>
      </c>
      <c r="V397" t="str">
        <f>IF($C397="OK",TEXT(Plantilla!T408,"#"),"")</f>
        <v/>
      </c>
      <c r="W397" s="84" t="str">
        <f>IF($C397="OK",
   VLOOKUP(Plantilla!U408,'Tablas '!$AM$4:$AN$1126,2,FALSE),
"")</f>
        <v/>
      </c>
      <c r="X397" t="str">
        <f>IF($C397="OK",TEXT(Plantilla!V408,"#"),"")</f>
        <v/>
      </c>
      <c r="Y397" t="str">
        <f>IF($C397="OK",
   CONCATENATE(YEAR(Plantilla!W408),"-",TEXT(MONTH(Plantilla!W408),"00"),"-",TEXT(DAY(Plantilla!W408),"00")),
"")</f>
        <v/>
      </c>
      <c r="Z397" t="str">
        <f>IF($C397="OK",
   CONCATENATE(YEAR(Plantilla!X408),"-",TEXT(MONTH(Plantilla!X408),"00"),"-",TEXT(DAY(Plantilla!X408),"00")),
"")</f>
        <v/>
      </c>
      <c r="AA397" t="str">
        <f>IF($C397="OK",
   TEXT(VLOOKUP(Plantilla!Y408,'Tablas '!$Q$4:$R$9,2,FALSE),"#"),
"")</f>
        <v/>
      </c>
      <c r="AB397" t="str">
        <f>IF($C397="OK",
   CONCATENATE(YEAR(Plantilla!Z408),"-",TEXT(MONTH(Plantilla!Z408),"00"),"-",TEXT(DAY(Plantilla!Z408),"00")),
"")</f>
        <v/>
      </c>
      <c r="AC397" t="str">
        <f>IF($C397="OK",
   TEXT(VLOOKUP(Plantilla!AA408,'Tablas '!$T$4:$U$13,2,FALSE),"#"),
"")</f>
        <v/>
      </c>
      <c r="AD397" t="str">
        <f>IF($C397="OK",TEXT(Plantilla!AB408,"#"),"")</f>
        <v/>
      </c>
      <c r="AE397" t="str">
        <f>IF($C397="OK",
   IF(Plantilla!AC408&lt;&gt;"",
      TEXT(VLOOKUP(Plantilla!AC408,'Tablas '!$W$4:$X$7,2,FALSE),"#"),
   ""),
"")</f>
        <v/>
      </c>
      <c r="AF397" t="str">
        <f>IF($C397="OK",TEXT(Plantilla!AD408,"#"),"")</f>
        <v/>
      </c>
      <c r="AG397" s="6" t="str">
        <f>IF($C397="OK",_xlfn.NUMBERVALUE(Plantilla!AE408),"")</f>
        <v/>
      </c>
      <c r="AH397" s="4" t="str">
        <f>IF($C397="OK",_xlfn.NUMBERVALUE(Plantilla!AF408),"")</f>
        <v/>
      </c>
      <c r="AI397" s="6" t="str">
        <f>IF($C397="OK",_xlfn.NUMBERVALUE(Plantilla!AG408),"")</f>
        <v/>
      </c>
      <c r="AJ397" s="6" t="str">
        <f>IF($C397="OK",_xlfn.NUMBERVALUE(Plantilla!AH408),"")</f>
        <v/>
      </c>
      <c r="AK397" s="6" t="str">
        <f>IF($C397="OK",_xlfn.NUMBERVALUE(Plantilla!AI408),"")</f>
        <v/>
      </c>
      <c r="AL397" s="6" t="str">
        <f>IF($C397="OK",_xlfn.NUMBERVALUE(Plantilla!AJ408),"")</f>
        <v/>
      </c>
      <c r="AM397" s="4" t="str">
        <f>IF($C397="OK",_xlfn.NUMBERVALUE(Plantilla!AK408),"")</f>
        <v/>
      </c>
      <c r="AN397" s="6" t="str">
        <f>IF($C397="OK",_xlfn.NUMBERVALUE(Plantilla!AL408),"")</f>
        <v/>
      </c>
      <c r="AO397" s="4" t="str">
        <f>IF($C397="OK",_xlfn.NUMBERVALUE(Plantilla!AM408),"")</f>
        <v/>
      </c>
      <c r="AP397" s="6" t="str">
        <f>IF($C397="OK",_xlfn.NUMBERVALUE(Plantilla!AN408),"")</f>
        <v/>
      </c>
      <c r="AQ397" s="4" t="str">
        <f>IF($C397="OK",_xlfn.NUMBERVALUE(Plantilla!AO408),"")</f>
        <v/>
      </c>
      <c r="AR397" s="6" t="str">
        <f>IF($C397="OK",_xlfn.NUMBERVALUE(Plantilla!AP408),"")</f>
        <v/>
      </c>
      <c r="AS397" s="4" t="str">
        <f>IF($C397="OK",_xlfn.NUMBERVALUE(Plantilla!AQ408),"")</f>
        <v/>
      </c>
      <c r="AT397" s="6" t="str">
        <f>IF($C397="OK",_xlfn.NUMBERVALUE(Plantilla!AR408),"")</f>
        <v/>
      </c>
      <c r="AU397" s="4" t="str">
        <f>IF($C397="OK",_xlfn.NUMBERVALUE(Plantilla!AS408),"")</f>
        <v/>
      </c>
      <c r="AV397" s="6" t="str">
        <f>IF($C397="OK",_xlfn.NUMBERVALUE(Plantilla!AT408),"")</f>
        <v/>
      </c>
      <c r="AW397" s="4" t="str">
        <f>IF($C397="OK",_xlfn.NUMBERVALUE(Plantilla!AU408),"")</f>
        <v/>
      </c>
      <c r="AX397" s="6" t="str">
        <f>IF($C397="OK",_xlfn.NUMBERVALUE(Plantilla!AV408),"")</f>
        <v/>
      </c>
      <c r="AY397" s="4" t="str">
        <f>IF($C397="OK",_xlfn.NUMBERVALUE(Plantilla!AW408),"")</f>
        <v/>
      </c>
      <c r="AZ397" s="6" t="str">
        <f>IF($C397="OK",_xlfn.NUMBERVALUE(Plantilla!AX408),"")</f>
        <v/>
      </c>
      <c r="BA397" t="str">
        <f>IF($C397="OK",_xlfn.NUMBERVALUE(Plantilla!AY408),"")</f>
        <v/>
      </c>
      <c r="BB397" t="str">
        <f>IF($C397="OK",_xlfn.NUMBERVALUE(Plantilla!AZ408),"")</f>
        <v/>
      </c>
      <c r="BC397" s="4" t="str">
        <f>IF($C397="OK",_xlfn.NUMBERVALUE(Plantilla!BA408),"")</f>
        <v/>
      </c>
      <c r="BD397" s="6" t="str">
        <f>IF($C397="OK",_xlfn.NUMBERVALUE(Plantilla!BB408),"")</f>
        <v/>
      </c>
      <c r="BE397" s="4" t="str">
        <f>IF($C397="OK",_xlfn.NUMBERVALUE(Plantilla!BC408),"")</f>
        <v/>
      </c>
      <c r="BF397" s="6" t="str">
        <f>IF($C397="OK",_xlfn.NUMBERVALUE(Plantilla!BD408),"")</f>
        <v/>
      </c>
      <c r="BG397" s="4" t="str">
        <f>IF($C397="OK",_xlfn.NUMBERVALUE(Plantilla!BE408),"")</f>
        <v/>
      </c>
      <c r="BH397" s="6" t="str">
        <f>IF($C397="OK",_xlfn.NUMBERVALUE(Plantilla!BF408),"")</f>
        <v/>
      </c>
      <c r="BI397" s="110" t="str">
        <f>IF($C397="OK",_xlfn.NUMBERVALUE(Plantilla!BG408),"")</f>
        <v/>
      </c>
      <c r="BJ397" s="6" t="str">
        <f>IF($C397="OK",_xlfn.NUMBERVALUE(Plantilla!BH408),"")</f>
        <v/>
      </c>
      <c r="BK397" s="109" t="str">
        <f>IF($C397="OK",_xlfn.NUMBERVALUE(Plantilla!BI408),"")</f>
        <v/>
      </c>
      <c r="BL397" s="6" t="str">
        <f>IF($C397="OK",
   IF(Plantilla!BJ408&lt;&gt;"",
      TEXT(VLOOKUP(Plantilla!BJ408,'Tablas '!$Z$4:$AA$6,2,FALSE),"#"),
   ""),
"")</f>
        <v/>
      </c>
      <c r="BM397" s="4" t="str">
        <f>IF($C397="OK",_xlfn.NUMBERVALUE(Plantilla!BK408),"")</f>
        <v/>
      </c>
      <c r="BN397" s="4" t="str">
        <f>IF($C397="OK",_xlfn.NUMBERVALUE(Plantilla!BL408),"")</f>
        <v/>
      </c>
      <c r="BO397" s="6" t="str">
        <f>IF($C397="OK",_xlfn.NUMBERVALUE(Plantilla!BM408),"")</f>
        <v/>
      </c>
      <c r="BP397" s="4" t="str">
        <f>IF($C397="OK",_xlfn.NUMBERVALUE(Plantilla!BN408),"")</f>
        <v/>
      </c>
      <c r="BQ397" s="6" t="str">
        <f>IF($C397="OK",_xlfn.NUMBERVALUE(Plantilla!BO408),"")</f>
        <v/>
      </c>
      <c r="BR397" s="4" t="str">
        <f>IF($C397="OK",_xlfn.NUMBERVALUE(Plantilla!BP408),"")</f>
        <v/>
      </c>
      <c r="BS397" s="6" t="str">
        <f>IF($C397="OK",_xlfn.NUMBERVALUE(Plantilla!BQ408),"")</f>
        <v/>
      </c>
      <c r="BT397" s="4" t="str">
        <f>IF($C397="OK",_xlfn.NUMBERVALUE(Plantilla!BR408),"")</f>
        <v/>
      </c>
      <c r="BU397" s="6" t="str">
        <f>IF($C397="OK",_xlfn.NUMBERVALUE(Plantilla!BS408),"")</f>
        <v/>
      </c>
      <c r="BV397" s="6" t="str">
        <f>IF($C397="OK",_xlfn.NUMBERVALUE(Plantilla!BT408),"")</f>
        <v/>
      </c>
      <c r="BW397" s="6" t="str">
        <f>IF($C397="OK",_xlfn.NUMBERVALUE(Plantilla!BU408),"")</f>
        <v/>
      </c>
      <c r="BX397" s="6" t="str">
        <f>IF($C397="OK",_xlfn.NUMBERVALUE(Plantilla!BV408),"")</f>
        <v/>
      </c>
      <c r="BY397" s="6" t="str">
        <f>IF($C397="OK",_xlfn.NUMBERVALUE(Plantilla!BW408),"")</f>
        <v/>
      </c>
      <c r="BZ397" s="6" t="str">
        <f>IF($C397="OK",_xlfn.NUMBERVALUE(Plantilla!BX408),"")</f>
        <v/>
      </c>
      <c r="CA397" s="6" t="str">
        <f>IF($C397="OK",_xlfn.NUMBERVALUE(Plantilla!BY408),"")</f>
        <v/>
      </c>
      <c r="CB397" s="6" t="str">
        <f>IF($C397="OK",_xlfn.NUMBERVALUE(Plantilla!BZ408),"")</f>
        <v/>
      </c>
      <c r="CC397" s="6" t="str">
        <f>IF($C397="OK",_xlfn.NUMBERVALUE(Plantilla!CA408),"")</f>
        <v/>
      </c>
      <c r="CD397" s="6" t="str">
        <f>IF($C397="OK",_xlfn.NUMBERVALUE(Plantilla!CB408),"")</f>
        <v/>
      </c>
      <c r="CE397" s="6" t="str">
        <f>IF($C397="OK",_xlfn.NUMBERVALUE(Plantilla!CC408),"")</f>
        <v/>
      </c>
      <c r="CF397" s="4" t="str">
        <f>IF($C397="OK",_xlfn.NUMBERVALUE(Plantilla!CD408),"")</f>
        <v/>
      </c>
      <c r="CG397" s="6" t="str">
        <f>IF($C397="OK",_xlfn.NUMBERVALUE(Plantilla!CE408),"")</f>
        <v/>
      </c>
      <c r="CH397" s="6" t="str">
        <f>IF($C397="OK",_xlfn.NUMBERVALUE(Plantilla!CF408),"")</f>
        <v/>
      </c>
      <c r="CI397" s="6" t="str">
        <f>IF($C397="OK",_xlfn.NUMBERVALUE(Plantilla!CG408),"")</f>
        <v/>
      </c>
      <c r="CJ397" s="6" t="str">
        <f>IF($C397="OK",_xlfn.NUMBERVALUE(Plantilla!CH408),"")</f>
        <v/>
      </c>
      <c r="CK397" s="6" t="str">
        <f>IF($C397="OK",_xlfn.NUMBERVALUE(Plantilla!CI408),"")</f>
        <v/>
      </c>
      <c r="CL397" s="6" t="str">
        <f>IF($C397="OK",_xlfn.NUMBERVALUE(Plantilla!CJ408),"")</f>
        <v/>
      </c>
      <c r="CM397" t="str">
        <f>IF($C397="OK",TEXT(Plantilla!CK408,"#"),"")</f>
        <v/>
      </c>
      <c r="CN397" s="6" t="str">
        <f>IF($C397="OK",_xlfn.NUMBERVALUE(Plantilla!CL408),"")</f>
        <v/>
      </c>
      <c r="CO397" s="6" t="str">
        <f>IF($C397="OK",_xlfn.NUMBERVALUE(Plantilla!CM408),"")</f>
        <v/>
      </c>
      <c r="CP397" s="110" t="str">
        <f>IF($C397="OK",_xlfn.NUMBERVALUE(Plantilla!CN408),"")</f>
        <v/>
      </c>
      <c r="CQ397" s="6" t="str">
        <f>IF($C397="OK",_xlfn.NUMBERVALUE(Plantilla!CO408),"")</f>
        <v/>
      </c>
      <c r="CR397" s="109" t="str">
        <f>IF($C397="OK",_xlfn.NUMBERVALUE(Plantilla!CP408),"")</f>
        <v/>
      </c>
      <c r="CS397" s="110" t="str">
        <f>IF($C397="OK",_xlfn.NUMBERVALUE(Plantilla!CQ408),"")</f>
        <v/>
      </c>
      <c r="CT397" s="6" t="str">
        <f>IF($C397="OK",_xlfn.NUMBERVALUE(Plantilla!CR408),"")</f>
        <v/>
      </c>
      <c r="CU397" s="109" t="str">
        <f>IF($C397="OK",_xlfn.NUMBERVALUE(Plantilla!CS408),"")</f>
        <v/>
      </c>
      <c r="CV397" s="110" t="str">
        <f>IF($C397="OK",_xlfn.NUMBERVALUE(Plantilla!CT408),"")</f>
        <v/>
      </c>
      <c r="CW397" s="6" t="str">
        <f>IF($C397="OK",_xlfn.NUMBERVALUE(Plantilla!CU408),"")</f>
        <v/>
      </c>
      <c r="CX397" s="82" t="str">
        <f>IF($C397="OK",_xlfn.NUMBERVALUE(Plantilla!CV408),"")</f>
        <v/>
      </c>
      <c r="CY397" s="6" t="str">
        <f>IF($C397="OK",_xlfn.NUMBERVALUE(Plantilla!CW408),"")</f>
        <v/>
      </c>
      <c r="CZ397" s="82" t="str">
        <f>IF($C397="OK",_xlfn.NUMBERVALUE(Plantilla!CX408),"")</f>
        <v/>
      </c>
      <c r="DA397" s="6" t="str">
        <f>IF($C397="OK",_xlfn.NUMBERVALUE(Plantilla!CY408),"")</f>
        <v/>
      </c>
      <c r="DB397" s="109" t="str">
        <f>IF($C397="OK",_xlfn.NUMBERVALUE(Plantilla!CZ408),"")</f>
        <v/>
      </c>
      <c r="DC397" s="6" t="str">
        <f>IF($C397="OK",_xlfn.NUMBERVALUE(Plantilla!DA408),"")</f>
        <v/>
      </c>
      <c r="DD397" s="6" t="str">
        <f>IF($C397="OK",TEXT(Plantilla!DB408,"#"),"")</f>
        <v/>
      </c>
      <c r="DE397" s="6" t="str">
        <f>IF($C397="OK",_xlfn.NUMBERVALUE(Plantilla!DC408),"")</f>
        <v/>
      </c>
      <c r="DF397" s="4" t="str">
        <f>IF($C397="OK",_xlfn.NUMBERVALUE(Plantilla!DD408),"")</f>
        <v/>
      </c>
      <c r="DG397" s="6" t="str">
        <f>IF($C397="OK",_xlfn.NUMBERVALUE(Plantilla!DE408),"")</f>
        <v/>
      </c>
      <c r="DH397" s="6" t="str">
        <f>IF($C397="OK",_xlfn.NUMBERVALUE(Plantilla!DF408),"")</f>
        <v/>
      </c>
      <c r="DI397" s="6" t="str">
        <f>IF($C397="OK",_xlfn.NUMBERVALUE(Plantilla!DG408),"")</f>
        <v/>
      </c>
      <c r="DJ397" s="6" t="str">
        <f>IF($C397="OK",_xlfn.NUMBERVALUE(Plantilla!DH408),"")</f>
        <v/>
      </c>
      <c r="DK397" s="6" t="str">
        <f>IF($C397="OK",_xlfn.NUMBERVALUE(Plantilla!DI408),"")</f>
        <v/>
      </c>
      <c r="DL397" s="6" t="str">
        <f>IF($C397="OK",_xlfn.NUMBERVALUE(Plantilla!DJ408),"")</f>
        <v/>
      </c>
      <c r="DM397" s="6" t="str">
        <f>IF($C397="OK",_xlfn.NUMBERVALUE(Plantilla!DK408),"")</f>
        <v/>
      </c>
      <c r="DN397" s="6" t="str">
        <f>IF($C397="OK",_xlfn.NUMBERVALUE(Plantilla!DL408),"")</f>
        <v/>
      </c>
      <c r="DO397" s="6" t="str">
        <f>IF($C397="OK",_xlfn.NUMBERVALUE(Plantilla!DM408),"")</f>
        <v/>
      </c>
      <c r="DP397" s="6" t="str">
        <f>IF($C397="OK",_xlfn.NUMBERVALUE(Plantilla!DN408),"")</f>
        <v/>
      </c>
      <c r="DQ397" s="6" t="str">
        <f>IF($C397="OK",_xlfn.NUMBERVALUE(Plantilla!DO408),"")</f>
        <v/>
      </c>
      <c r="DR397" s="6" t="str">
        <f>IF($C397="OK",_xlfn.NUMBERVALUE(Plantilla!DP408),"")</f>
        <v/>
      </c>
      <c r="DS397" t="str">
        <f>IF($C397="OK",TEXT(Plantilla!DR408,"#"),"")</f>
        <v/>
      </c>
      <c r="DT397" s="6"/>
    </row>
    <row r="398" spans="1:124" x14ac:dyDescent="0.25">
      <c r="A398" t="str">
        <f>IF(Plantilla!$I$6="¡Perfecto!, Guarda el archivo y adjúntalo a tu interfaz de Nómina Electrónica","OK","Error")</f>
        <v>OK</v>
      </c>
      <c r="B398" t="str">
        <f>IF(Plantilla!$I$6="¡Perfecto!, Guarda el archivo y adjúntalo a tu interfaz de Nómina Electrónica",MID(Plantilla!$D$2,SEARCH("V",Plantilla!$D$2),10),"")</f>
        <v>V2.0</v>
      </c>
      <c r="C398" t="str">
        <f>Plantilla!C409</f>
        <v/>
      </c>
      <c r="D398" t="str">
        <f>IF($C398="OK",Plantilla!B409,"")</f>
        <v/>
      </c>
      <c r="E398" t="str">
        <f>IF($C398="OK",
   VLOOKUP(Plantilla!$E$4,'Tablas '!$AP$4:$AT$6,5,FALSE),
"")</f>
        <v/>
      </c>
      <c r="F398" t="str">
        <f>IF($C398="OK",TEXT(Plantilla!D409,"#"),"")</f>
        <v/>
      </c>
      <c r="G398" t="str">
        <f>IF($C398="OK",
   VLOOKUP(Plantilla!E409,'Tablas '!$B$4:$C$14,2,FALSE),
"")</f>
        <v/>
      </c>
      <c r="H398" t="str">
        <f>IF($C398="OK",TEXT(Plantilla!F409,"#"),"")</f>
        <v/>
      </c>
      <c r="I398" t="str">
        <f>IF($C398="OK",TEXT(Plantilla!G409,"#"),"")</f>
        <v/>
      </c>
      <c r="J398" t="str">
        <f>IF($C398="OK",TEXT(Plantilla!H409,"#"),"")</f>
        <v/>
      </c>
      <c r="K398" t="str">
        <f>IF($C398="OK",TEXT(Plantilla!I409,"#"),"")</f>
        <v/>
      </c>
      <c r="L398" t="str">
        <f>IF($C398="OK",TEXT(Plantilla!J409,"#"),"")</f>
        <v/>
      </c>
      <c r="M398" t="str">
        <f>IF($C398="OK",TEXT(Plantilla!K409,"#"),"")</f>
        <v/>
      </c>
      <c r="N398" t="str">
        <f>IF($C398="OK",
   CONCATENATE(YEAR(Plantilla!L409),"-",TEXT(MONTH(Plantilla!L409),"00"),"-",TEXT(DAY(Plantilla!L409),"00")),
"")</f>
        <v/>
      </c>
      <c r="O398" t="str">
        <f>IF($C398="OK",_xlfn.NUMBERVALUE(Plantilla!M409),"")</f>
        <v/>
      </c>
      <c r="P398" t="str">
        <f>IF($C398="OK",
   IF(Plantilla!N409&lt;&gt;"",
      CONCATENATE(YEAR(Plantilla!N409),"-",TEXT(MONTH(Plantilla!N409),"00"),"-",TEXT(DAY(Plantilla!N409),"00")),
   ""),
"")</f>
        <v/>
      </c>
      <c r="Q398" t="str">
        <f>IF($C398="OK",
   VLOOKUP(Plantilla!O409,'Tablas '!$E$4:$F$19,2,FALSE),
"")</f>
        <v/>
      </c>
      <c r="R398" t="str">
        <f>IF($C398="OK",
   VLOOKUP(Plantilla!P409,'Tablas '!$H$4:$I$5,2,FALSE),
"")</f>
        <v/>
      </c>
      <c r="S398" t="str">
        <f>IF($C398="OK",
   VLOOKUP(Plantilla!Q409,'Tablas '!$K$4:$L$8,2,FALSE),
"")</f>
        <v/>
      </c>
      <c r="T398" t="str">
        <f>IF($C398="OK",
   VLOOKUP(Plantilla!R409,'Tablas '!$AE$4:$AF$6,2,FALSE),
"")</f>
        <v/>
      </c>
      <c r="U398" t="str">
        <f>IF($C398="OK",
   VLOOKUP(Plantilla!S409,'Tablas '!$AE$4:$AF$6,2,FALSE),
"")</f>
        <v/>
      </c>
      <c r="V398" t="str">
        <f>IF($C398="OK",TEXT(Plantilla!T409,"#"),"")</f>
        <v/>
      </c>
      <c r="W398" s="84" t="str">
        <f>IF($C398="OK",
   VLOOKUP(Plantilla!U409,'Tablas '!$AM$4:$AN$1126,2,FALSE),
"")</f>
        <v/>
      </c>
      <c r="X398" t="str">
        <f>IF($C398="OK",TEXT(Plantilla!V409,"#"),"")</f>
        <v/>
      </c>
      <c r="Y398" t="str">
        <f>IF($C398="OK",
   CONCATENATE(YEAR(Plantilla!W409),"-",TEXT(MONTH(Plantilla!W409),"00"),"-",TEXT(DAY(Plantilla!W409),"00")),
"")</f>
        <v/>
      </c>
      <c r="Z398" t="str">
        <f>IF($C398="OK",
   CONCATENATE(YEAR(Plantilla!X409),"-",TEXT(MONTH(Plantilla!X409),"00"),"-",TEXT(DAY(Plantilla!X409),"00")),
"")</f>
        <v/>
      </c>
      <c r="AA398" t="str">
        <f>IF($C398="OK",
   TEXT(VLOOKUP(Plantilla!Y409,'Tablas '!$Q$4:$R$9,2,FALSE),"#"),
"")</f>
        <v/>
      </c>
      <c r="AB398" t="str">
        <f>IF($C398="OK",
   CONCATENATE(YEAR(Plantilla!Z409),"-",TEXT(MONTH(Plantilla!Z409),"00"),"-",TEXT(DAY(Plantilla!Z409),"00")),
"")</f>
        <v/>
      </c>
      <c r="AC398" t="str">
        <f>IF($C398="OK",
   TEXT(VLOOKUP(Plantilla!AA409,'Tablas '!$T$4:$U$13,2,FALSE),"#"),
"")</f>
        <v/>
      </c>
      <c r="AD398" t="str">
        <f>IF($C398="OK",TEXT(Plantilla!AB409,"#"),"")</f>
        <v/>
      </c>
      <c r="AE398" t="str">
        <f>IF($C398="OK",
   IF(Plantilla!AC409&lt;&gt;"",
      TEXT(VLOOKUP(Plantilla!AC409,'Tablas '!$W$4:$X$7,2,FALSE),"#"),
   ""),
"")</f>
        <v/>
      </c>
      <c r="AF398" t="str">
        <f>IF($C398="OK",TEXT(Plantilla!AD409,"#"),"")</f>
        <v/>
      </c>
      <c r="AG398" s="6" t="str">
        <f>IF($C398="OK",_xlfn.NUMBERVALUE(Plantilla!AE409),"")</f>
        <v/>
      </c>
      <c r="AH398" s="4" t="str">
        <f>IF($C398="OK",_xlfn.NUMBERVALUE(Plantilla!AF409),"")</f>
        <v/>
      </c>
      <c r="AI398" s="6" t="str">
        <f>IF($C398="OK",_xlfn.NUMBERVALUE(Plantilla!AG409),"")</f>
        <v/>
      </c>
      <c r="AJ398" s="6" t="str">
        <f>IF($C398="OK",_xlfn.NUMBERVALUE(Plantilla!AH409),"")</f>
        <v/>
      </c>
      <c r="AK398" s="6" t="str">
        <f>IF($C398="OK",_xlfn.NUMBERVALUE(Plantilla!AI409),"")</f>
        <v/>
      </c>
      <c r="AL398" s="6" t="str">
        <f>IF($C398="OK",_xlfn.NUMBERVALUE(Plantilla!AJ409),"")</f>
        <v/>
      </c>
      <c r="AM398" s="4" t="str">
        <f>IF($C398="OK",_xlfn.NUMBERVALUE(Plantilla!AK409),"")</f>
        <v/>
      </c>
      <c r="AN398" s="6" t="str">
        <f>IF($C398="OK",_xlfn.NUMBERVALUE(Plantilla!AL409),"")</f>
        <v/>
      </c>
      <c r="AO398" s="4" t="str">
        <f>IF($C398="OK",_xlfn.NUMBERVALUE(Plantilla!AM409),"")</f>
        <v/>
      </c>
      <c r="AP398" s="6" t="str">
        <f>IF($C398="OK",_xlfn.NUMBERVALUE(Plantilla!AN409),"")</f>
        <v/>
      </c>
      <c r="AQ398" s="4" t="str">
        <f>IF($C398="OK",_xlfn.NUMBERVALUE(Plantilla!AO409),"")</f>
        <v/>
      </c>
      <c r="AR398" s="6" t="str">
        <f>IF($C398="OK",_xlfn.NUMBERVALUE(Plantilla!AP409),"")</f>
        <v/>
      </c>
      <c r="AS398" s="4" t="str">
        <f>IF($C398="OK",_xlfn.NUMBERVALUE(Plantilla!AQ409),"")</f>
        <v/>
      </c>
      <c r="AT398" s="6" t="str">
        <f>IF($C398="OK",_xlfn.NUMBERVALUE(Plantilla!AR409),"")</f>
        <v/>
      </c>
      <c r="AU398" s="4" t="str">
        <f>IF($C398="OK",_xlfn.NUMBERVALUE(Plantilla!AS409),"")</f>
        <v/>
      </c>
      <c r="AV398" s="6" t="str">
        <f>IF($C398="OK",_xlfn.NUMBERVALUE(Plantilla!AT409),"")</f>
        <v/>
      </c>
      <c r="AW398" s="4" t="str">
        <f>IF($C398="OK",_xlfn.NUMBERVALUE(Plantilla!AU409),"")</f>
        <v/>
      </c>
      <c r="AX398" s="6" t="str">
        <f>IF($C398="OK",_xlfn.NUMBERVALUE(Plantilla!AV409),"")</f>
        <v/>
      </c>
      <c r="AY398" s="4" t="str">
        <f>IF($C398="OK",_xlfn.NUMBERVALUE(Plantilla!AW409),"")</f>
        <v/>
      </c>
      <c r="AZ398" s="6" t="str">
        <f>IF($C398="OK",_xlfn.NUMBERVALUE(Plantilla!AX409),"")</f>
        <v/>
      </c>
      <c r="BA398" t="str">
        <f>IF($C398="OK",_xlfn.NUMBERVALUE(Plantilla!AY409),"")</f>
        <v/>
      </c>
      <c r="BB398" t="str">
        <f>IF($C398="OK",_xlfn.NUMBERVALUE(Plantilla!AZ409),"")</f>
        <v/>
      </c>
      <c r="BC398" s="4" t="str">
        <f>IF($C398="OK",_xlfn.NUMBERVALUE(Plantilla!BA409),"")</f>
        <v/>
      </c>
      <c r="BD398" s="6" t="str">
        <f>IF($C398="OK",_xlfn.NUMBERVALUE(Plantilla!BB409),"")</f>
        <v/>
      </c>
      <c r="BE398" s="4" t="str">
        <f>IF($C398="OK",_xlfn.NUMBERVALUE(Plantilla!BC409),"")</f>
        <v/>
      </c>
      <c r="BF398" s="6" t="str">
        <f>IF($C398="OK",_xlfn.NUMBERVALUE(Plantilla!BD409),"")</f>
        <v/>
      </c>
      <c r="BG398" s="4" t="str">
        <f>IF($C398="OK",_xlfn.NUMBERVALUE(Plantilla!BE409),"")</f>
        <v/>
      </c>
      <c r="BH398" s="6" t="str">
        <f>IF($C398="OK",_xlfn.NUMBERVALUE(Plantilla!BF409),"")</f>
        <v/>
      </c>
      <c r="BI398" s="110" t="str">
        <f>IF($C398="OK",_xlfn.NUMBERVALUE(Plantilla!BG409),"")</f>
        <v/>
      </c>
      <c r="BJ398" s="6" t="str">
        <f>IF($C398="OK",_xlfn.NUMBERVALUE(Plantilla!BH409),"")</f>
        <v/>
      </c>
      <c r="BK398" s="109" t="str">
        <f>IF($C398="OK",_xlfn.NUMBERVALUE(Plantilla!BI409),"")</f>
        <v/>
      </c>
      <c r="BL398" s="6" t="str">
        <f>IF($C398="OK",
   IF(Plantilla!BJ409&lt;&gt;"",
      TEXT(VLOOKUP(Plantilla!BJ409,'Tablas '!$Z$4:$AA$6,2,FALSE),"#"),
   ""),
"")</f>
        <v/>
      </c>
      <c r="BM398" s="4" t="str">
        <f>IF($C398="OK",_xlfn.NUMBERVALUE(Plantilla!BK409),"")</f>
        <v/>
      </c>
      <c r="BN398" s="4" t="str">
        <f>IF($C398="OK",_xlfn.NUMBERVALUE(Plantilla!BL409),"")</f>
        <v/>
      </c>
      <c r="BO398" s="6" t="str">
        <f>IF($C398="OK",_xlfn.NUMBERVALUE(Plantilla!BM409),"")</f>
        <v/>
      </c>
      <c r="BP398" s="4" t="str">
        <f>IF($C398="OK",_xlfn.NUMBERVALUE(Plantilla!BN409),"")</f>
        <v/>
      </c>
      <c r="BQ398" s="6" t="str">
        <f>IF($C398="OK",_xlfn.NUMBERVALUE(Plantilla!BO409),"")</f>
        <v/>
      </c>
      <c r="BR398" s="4" t="str">
        <f>IF($C398="OK",_xlfn.NUMBERVALUE(Plantilla!BP409),"")</f>
        <v/>
      </c>
      <c r="BS398" s="6" t="str">
        <f>IF($C398="OK",_xlfn.NUMBERVALUE(Plantilla!BQ409),"")</f>
        <v/>
      </c>
      <c r="BT398" s="4" t="str">
        <f>IF($C398="OK",_xlfn.NUMBERVALUE(Plantilla!BR409),"")</f>
        <v/>
      </c>
      <c r="BU398" s="6" t="str">
        <f>IF($C398="OK",_xlfn.NUMBERVALUE(Plantilla!BS409),"")</f>
        <v/>
      </c>
      <c r="BV398" s="6" t="str">
        <f>IF($C398="OK",_xlfn.NUMBERVALUE(Plantilla!BT409),"")</f>
        <v/>
      </c>
      <c r="BW398" s="6" t="str">
        <f>IF($C398="OK",_xlfn.NUMBERVALUE(Plantilla!BU409),"")</f>
        <v/>
      </c>
      <c r="BX398" s="6" t="str">
        <f>IF($C398="OK",_xlfn.NUMBERVALUE(Plantilla!BV409),"")</f>
        <v/>
      </c>
      <c r="BY398" s="6" t="str">
        <f>IF($C398="OK",_xlfn.NUMBERVALUE(Plantilla!BW409),"")</f>
        <v/>
      </c>
      <c r="BZ398" s="6" t="str">
        <f>IF($C398="OK",_xlfn.NUMBERVALUE(Plantilla!BX409),"")</f>
        <v/>
      </c>
      <c r="CA398" s="6" t="str">
        <f>IF($C398="OK",_xlfn.NUMBERVALUE(Plantilla!BY409),"")</f>
        <v/>
      </c>
      <c r="CB398" s="6" t="str">
        <f>IF($C398="OK",_xlfn.NUMBERVALUE(Plantilla!BZ409),"")</f>
        <v/>
      </c>
      <c r="CC398" s="6" t="str">
        <f>IF($C398="OK",_xlfn.NUMBERVALUE(Plantilla!CA409),"")</f>
        <v/>
      </c>
      <c r="CD398" s="6" t="str">
        <f>IF($C398="OK",_xlfn.NUMBERVALUE(Plantilla!CB409),"")</f>
        <v/>
      </c>
      <c r="CE398" s="6" t="str">
        <f>IF($C398="OK",_xlfn.NUMBERVALUE(Plantilla!CC409),"")</f>
        <v/>
      </c>
      <c r="CF398" s="4" t="str">
        <f>IF($C398="OK",_xlfn.NUMBERVALUE(Plantilla!CD409),"")</f>
        <v/>
      </c>
      <c r="CG398" s="6" t="str">
        <f>IF($C398="OK",_xlfn.NUMBERVALUE(Plantilla!CE409),"")</f>
        <v/>
      </c>
      <c r="CH398" s="6" t="str">
        <f>IF($C398="OK",_xlfn.NUMBERVALUE(Plantilla!CF409),"")</f>
        <v/>
      </c>
      <c r="CI398" s="6" t="str">
        <f>IF($C398="OK",_xlfn.NUMBERVALUE(Plantilla!CG409),"")</f>
        <v/>
      </c>
      <c r="CJ398" s="6" t="str">
        <f>IF($C398="OK",_xlfn.NUMBERVALUE(Plantilla!CH409),"")</f>
        <v/>
      </c>
      <c r="CK398" s="6" t="str">
        <f>IF($C398="OK",_xlfn.NUMBERVALUE(Plantilla!CI409),"")</f>
        <v/>
      </c>
      <c r="CL398" s="6" t="str">
        <f>IF($C398="OK",_xlfn.NUMBERVALUE(Plantilla!CJ409),"")</f>
        <v/>
      </c>
      <c r="CM398" t="str">
        <f>IF($C398="OK",TEXT(Plantilla!CK409,"#"),"")</f>
        <v/>
      </c>
      <c r="CN398" s="6" t="str">
        <f>IF($C398="OK",_xlfn.NUMBERVALUE(Plantilla!CL409),"")</f>
        <v/>
      </c>
      <c r="CO398" s="6" t="str">
        <f>IF($C398="OK",_xlfn.NUMBERVALUE(Plantilla!CM409),"")</f>
        <v/>
      </c>
      <c r="CP398" s="110" t="str">
        <f>IF($C398="OK",_xlfn.NUMBERVALUE(Plantilla!CN409),"")</f>
        <v/>
      </c>
      <c r="CQ398" s="6" t="str">
        <f>IF($C398="OK",_xlfn.NUMBERVALUE(Plantilla!CO409),"")</f>
        <v/>
      </c>
      <c r="CR398" s="109" t="str">
        <f>IF($C398="OK",_xlfn.NUMBERVALUE(Plantilla!CP409),"")</f>
        <v/>
      </c>
      <c r="CS398" s="110" t="str">
        <f>IF($C398="OK",_xlfn.NUMBERVALUE(Plantilla!CQ409),"")</f>
        <v/>
      </c>
      <c r="CT398" s="6" t="str">
        <f>IF($C398="OK",_xlfn.NUMBERVALUE(Plantilla!CR409),"")</f>
        <v/>
      </c>
      <c r="CU398" s="109" t="str">
        <f>IF($C398="OK",_xlfn.NUMBERVALUE(Plantilla!CS409),"")</f>
        <v/>
      </c>
      <c r="CV398" s="110" t="str">
        <f>IF($C398="OK",_xlfn.NUMBERVALUE(Plantilla!CT409),"")</f>
        <v/>
      </c>
      <c r="CW398" s="6" t="str">
        <f>IF($C398="OK",_xlfn.NUMBERVALUE(Plantilla!CU409),"")</f>
        <v/>
      </c>
      <c r="CX398" s="82" t="str">
        <f>IF($C398="OK",_xlfn.NUMBERVALUE(Plantilla!CV409),"")</f>
        <v/>
      </c>
      <c r="CY398" s="6" t="str">
        <f>IF($C398="OK",_xlfn.NUMBERVALUE(Plantilla!CW409),"")</f>
        <v/>
      </c>
      <c r="CZ398" s="82" t="str">
        <f>IF($C398="OK",_xlfn.NUMBERVALUE(Plantilla!CX409),"")</f>
        <v/>
      </c>
      <c r="DA398" s="6" t="str">
        <f>IF($C398="OK",_xlfn.NUMBERVALUE(Plantilla!CY409),"")</f>
        <v/>
      </c>
      <c r="DB398" s="109" t="str">
        <f>IF($C398="OK",_xlfn.NUMBERVALUE(Plantilla!CZ409),"")</f>
        <v/>
      </c>
      <c r="DC398" s="6" t="str">
        <f>IF($C398="OK",_xlfn.NUMBERVALUE(Plantilla!DA409),"")</f>
        <v/>
      </c>
      <c r="DD398" s="6" t="str">
        <f>IF($C398="OK",TEXT(Plantilla!DB409,"#"),"")</f>
        <v/>
      </c>
      <c r="DE398" s="6" t="str">
        <f>IF($C398="OK",_xlfn.NUMBERVALUE(Plantilla!DC409),"")</f>
        <v/>
      </c>
      <c r="DF398" s="4" t="str">
        <f>IF($C398="OK",_xlfn.NUMBERVALUE(Plantilla!DD409),"")</f>
        <v/>
      </c>
      <c r="DG398" s="6" t="str">
        <f>IF($C398="OK",_xlfn.NUMBERVALUE(Plantilla!DE409),"")</f>
        <v/>
      </c>
      <c r="DH398" s="6" t="str">
        <f>IF($C398="OK",_xlfn.NUMBERVALUE(Plantilla!DF409),"")</f>
        <v/>
      </c>
      <c r="DI398" s="6" t="str">
        <f>IF($C398="OK",_xlfn.NUMBERVALUE(Plantilla!DG409),"")</f>
        <v/>
      </c>
      <c r="DJ398" s="6" t="str">
        <f>IF($C398="OK",_xlfn.NUMBERVALUE(Plantilla!DH409),"")</f>
        <v/>
      </c>
      <c r="DK398" s="6" t="str">
        <f>IF($C398="OK",_xlfn.NUMBERVALUE(Plantilla!DI409),"")</f>
        <v/>
      </c>
      <c r="DL398" s="6" t="str">
        <f>IF($C398="OK",_xlfn.NUMBERVALUE(Plantilla!DJ409),"")</f>
        <v/>
      </c>
      <c r="DM398" s="6" t="str">
        <f>IF($C398="OK",_xlfn.NUMBERVALUE(Plantilla!DK409),"")</f>
        <v/>
      </c>
      <c r="DN398" s="6" t="str">
        <f>IF($C398="OK",_xlfn.NUMBERVALUE(Plantilla!DL409),"")</f>
        <v/>
      </c>
      <c r="DO398" s="6" t="str">
        <f>IF($C398="OK",_xlfn.NUMBERVALUE(Plantilla!DM409),"")</f>
        <v/>
      </c>
      <c r="DP398" s="6" t="str">
        <f>IF($C398="OK",_xlfn.NUMBERVALUE(Plantilla!DN409),"")</f>
        <v/>
      </c>
      <c r="DQ398" s="6" t="str">
        <f>IF($C398="OK",_xlfn.NUMBERVALUE(Plantilla!DO409),"")</f>
        <v/>
      </c>
      <c r="DR398" s="6" t="str">
        <f>IF($C398="OK",_xlfn.NUMBERVALUE(Plantilla!DP409),"")</f>
        <v/>
      </c>
      <c r="DS398" t="str">
        <f>IF($C398="OK",TEXT(Plantilla!DR409,"#"),"")</f>
        <v/>
      </c>
      <c r="DT398" s="6"/>
    </row>
    <row r="399" spans="1:124" x14ac:dyDescent="0.25">
      <c r="A399" t="str">
        <f>IF(Plantilla!$I$6="¡Perfecto!, Guarda el archivo y adjúntalo a tu interfaz de Nómina Electrónica","OK","Error")</f>
        <v>OK</v>
      </c>
      <c r="B399" t="str">
        <f>IF(Plantilla!$I$6="¡Perfecto!, Guarda el archivo y adjúntalo a tu interfaz de Nómina Electrónica",MID(Plantilla!$D$2,SEARCH("V",Plantilla!$D$2),10),"")</f>
        <v>V2.0</v>
      </c>
      <c r="C399" t="str">
        <f>Plantilla!C410</f>
        <v/>
      </c>
      <c r="D399" t="str">
        <f>IF($C399="OK",Plantilla!B410,"")</f>
        <v/>
      </c>
      <c r="E399" t="str">
        <f>IF($C399="OK",
   VLOOKUP(Plantilla!$E$4,'Tablas '!$AP$4:$AT$6,5,FALSE),
"")</f>
        <v/>
      </c>
      <c r="F399" t="str">
        <f>IF($C399="OK",TEXT(Plantilla!D410,"#"),"")</f>
        <v/>
      </c>
      <c r="G399" t="str">
        <f>IF($C399="OK",
   VLOOKUP(Plantilla!E410,'Tablas '!$B$4:$C$14,2,FALSE),
"")</f>
        <v/>
      </c>
      <c r="H399" t="str">
        <f>IF($C399="OK",TEXT(Plantilla!F410,"#"),"")</f>
        <v/>
      </c>
      <c r="I399" t="str">
        <f>IF($C399="OK",TEXT(Plantilla!G410,"#"),"")</f>
        <v/>
      </c>
      <c r="J399" t="str">
        <f>IF($C399="OK",TEXT(Plantilla!H410,"#"),"")</f>
        <v/>
      </c>
      <c r="K399" t="str">
        <f>IF($C399="OK",TEXT(Plantilla!I410,"#"),"")</f>
        <v/>
      </c>
      <c r="L399" t="str">
        <f>IF($C399="OK",TEXT(Plantilla!J410,"#"),"")</f>
        <v/>
      </c>
      <c r="M399" t="str">
        <f>IF($C399="OK",TEXT(Plantilla!K410,"#"),"")</f>
        <v/>
      </c>
      <c r="N399" t="str">
        <f>IF($C399="OK",
   CONCATENATE(YEAR(Plantilla!L410),"-",TEXT(MONTH(Plantilla!L410),"00"),"-",TEXT(DAY(Plantilla!L410),"00")),
"")</f>
        <v/>
      </c>
      <c r="O399" t="str">
        <f>IF($C399="OK",_xlfn.NUMBERVALUE(Plantilla!M410),"")</f>
        <v/>
      </c>
      <c r="P399" t="str">
        <f>IF($C399="OK",
   IF(Plantilla!N410&lt;&gt;"",
      CONCATENATE(YEAR(Plantilla!N410),"-",TEXT(MONTH(Plantilla!N410),"00"),"-",TEXT(DAY(Plantilla!N410),"00")),
   ""),
"")</f>
        <v/>
      </c>
      <c r="Q399" t="str">
        <f>IF($C399="OK",
   VLOOKUP(Plantilla!O410,'Tablas '!$E$4:$F$19,2,FALSE),
"")</f>
        <v/>
      </c>
      <c r="R399" t="str">
        <f>IF($C399="OK",
   VLOOKUP(Plantilla!P410,'Tablas '!$H$4:$I$5,2,FALSE),
"")</f>
        <v/>
      </c>
      <c r="S399" t="str">
        <f>IF($C399="OK",
   VLOOKUP(Plantilla!Q410,'Tablas '!$K$4:$L$8,2,FALSE),
"")</f>
        <v/>
      </c>
      <c r="T399" t="str">
        <f>IF($C399="OK",
   VLOOKUP(Plantilla!R410,'Tablas '!$AE$4:$AF$6,2,FALSE),
"")</f>
        <v/>
      </c>
      <c r="U399" t="str">
        <f>IF($C399="OK",
   VLOOKUP(Plantilla!S410,'Tablas '!$AE$4:$AF$6,2,FALSE),
"")</f>
        <v/>
      </c>
      <c r="V399" t="str">
        <f>IF($C399="OK",TEXT(Plantilla!T410,"#"),"")</f>
        <v/>
      </c>
      <c r="W399" s="84" t="str">
        <f>IF($C399="OK",
   VLOOKUP(Plantilla!U410,'Tablas '!$AM$4:$AN$1126,2,FALSE),
"")</f>
        <v/>
      </c>
      <c r="X399" t="str">
        <f>IF($C399="OK",TEXT(Plantilla!V410,"#"),"")</f>
        <v/>
      </c>
      <c r="Y399" t="str">
        <f>IF($C399="OK",
   CONCATENATE(YEAR(Plantilla!W410),"-",TEXT(MONTH(Plantilla!W410),"00"),"-",TEXT(DAY(Plantilla!W410),"00")),
"")</f>
        <v/>
      </c>
      <c r="Z399" t="str">
        <f>IF($C399="OK",
   CONCATENATE(YEAR(Plantilla!X410),"-",TEXT(MONTH(Plantilla!X410),"00"),"-",TEXT(DAY(Plantilla!X410),"00")),
"")</f>
        <v/>
      </c>
      <c r="AA399" t="str">
        <f>IF($C399="OK",
   TEXT(VLOOKUP(Plantilla!Y410,'Tablas '!$Q$4:$R$9,2,FALSE),"#"),
"")</f>
        <v/>
      </c>
      <c r="AB399" t="str">
        <f>IF($C399="OK",
   CONCATENATE(YEAR(Plantilla!Z410),"-",TEXT(MONTH(Plantilla!Z410),"00"),"-",TEXT(DAY(Plantilla!Z410),"00")),
"")</f>
        <v/>
      </c>
      <c r="AC399" t="str">
        <f>IF($C399="OK",
   TEXT(VLOOKUP(Plantilla!AA410,'Tablas '!$T$4:$U$13,2,FALSE),"#"),
"")</f>
        <v/>
      </c>
      <c r="AD399" t="str">
        <f>IF($C399="OK",TEXT(Plantilla!AB410,"#"),"")</f>
        <v/>
      </c>
      <c r="AE399" t="str">
        <f>IF($C399="OK",
   IF(Plantilla!AC410&lt;&gt;"",
      TEXT(VLOOKUP(Plantilla!AC410,'Tablas '!$W$4:$X$7,2,FALSE),"#"),
   ""),
"")</f>
        <v/>
      </c>
      <c r="AF399" t="str">
        <f>IF($C399="OK",TEXT(Plantilla!AD410,"#"),"")</f>
        <v/>
      </c>
      <c r="AG399" s="6" t="str">
        <f>IF($C399="OK",_xlfn.NUMBERVALUE(Plantilla!AE410),"")</f>
        <v/>
      </c>
      <c r="AH399" s="4" t="str">
        <f>IF($C399="OK",_xlfn.NUMBERVALUE(Plantilla!AF410),"")</f>
        <v/>
      </c>
      <c r="AI399" s="6" t="str">
        <f>IF($C399="OK",_xlfn.NUMBERVALUE(Plantilla!AG410),"")</f>
        <v/>
      </c>
      <c r="AJ399" s="6" t="str">
        <f>IF($C399="OK",_xlfn.NUMBERVALUE(Plantilla!AH410),"")</f>
        <v/>
      </c>
      <c r="AK399" s="6" t="str">
        <f>IF($C399="OK",_xlfn.NUMBERVALUE(Plantilla!AI410),"")</f>
        <v/>
      </c>
      <c r="AL399" s="6" t="str">
        <f>IF($C399="OK",_xlfn.NUMBERVALUE(Plantilla!AJ410),"")</f>
        <v/>
      </c>
      <c r="AM399" s="4" t="str">
        <f>IF($C399="OK",_xlfn.NUMBERVALUE(Plantilla!AK410),"")</f>
        <v/>
      </c>
      <c r="AN399" s="6" t="str">
        <f>IF($C399="OK",_xlfn.NUMBERVALUE(Plantilla!AL410),"")</f>
        <v/>
      </c>
      <c r="AO399" s="4" t="str">
        <f>IF($C399="OK",_xlfn.NUMBERVALUE(Plantilla!AM410),"")</f>
        <v/>
      </c>
      <c r="AP399" s="6" t="str">
        <f>IF($C399="OK",_xlfn.NUMBERVALUE(Plantilla!AN410),"")</f>
        <v/>
      </c>
      <c r="AQ399" s="4" t="str">
        <f>IF($C399="OK",_xlfn.NUMBERVALUE(Plantilla!AO410),"")</f>
        <v/>
      </c>
      <c r="AR399" s="6" t="str">
        <f>IF($C399="OK",_xlfn.NUMBERVALUE(Plantilla!AP410),"")</f>
        <v/>
      </c>
      <c r="AS399" s="4" t="str">
        <f>IF($C399="OK",_xlfn.NUMBERVALUE(Plantilla!AQ410),"")</f>
        <v/>
      </c>
      <c r="AT399" s="6" t="str">
        <f>IF($C399="OK",_xlfn.NUMBERVALUE(Plantilla!AR410),"")</f>
        <v/>
      </c>
      <c r="AU399" s="4" t="str">
        <f>IF($C399="OK",_xlfn.NUMBERVALUE(Plantilla!AS410),"")</f>
        <v/>
      </c>
      <c r="AV399" s="6" t="str">
        <f>IF($C399="OK",_xlfn.NUMBERVALUE(Plantilla!AT410),"")</f>
        <v/>
      </c>
      <c r="AW399" s="4" t="str">
        <f>IF($C399="OK",_xlfn.NUMBERVALUE(Plantilla!AU410),"")</f>
        <v/>
      </c>
      <c r="AX399" s="6" t="str">
        <f>IF($C399="OK",_xlfn.NUMBERVALUE(Plantilla!AV410),"")</f>
        <v/>
      </c>
      <c r="AY399" s="4" t="str">
        <f>IF($C399="OK",_xlfn.NUMBERVALUE(Plantilla!AW410),"")</f>
        <v/>
      </c>
      <c r="AZ399" s="6" t="str">
        <f>IF($C399="OK",_xlfn.NUMBERVALUE(Plantilla!AX410),"")</f>
        <v/>
      </c>
      <c r="BA399" t="str">
        <f>IF($C399="OK",_xlfn.NUMBERVALUE(Plantilla!AY410),"")</f>
        <v/>
      </c>
      <c r="BB399" t="str">
        <f>IF($C399="OK",_xlfn.NUMBERVALUE(Plantilla!AZ410),"")</f>
        <v/>
      </c>
      <c r="BC399" s="4" t="str">
        <f>IF($C399="OK",_xlfn.NUMBERVALUE(Plantilla!BA410),"")</f>
        <v/>
      </c>
      <c r="BD399" s="6" t="str">
        <f>IF($C399="OK",_xlfn.NUMBERVALUE(Plantilla!BB410),"")</f>
        <v/>
      </c>
      <c r="BE399" s="4" t="str">
        <f>IF($C399="OK",_xlfn.NUMBERVALUE(Plantilla!BC410),"")</f>
        <v/>
      </c>
      <c r="BF399" s="6" t="str">
        <f>IF($C399="OK",_xlfn.NUMBERVALUE(Plantilla!BD410),"")</f>
        <v/>
      </c>
      <c r="BG399" s="4" t="str">
        <f>IF($C399="OK",_xlfn.NUMBERVALUE(Plantilla!BE410),"")</f>
        <v/>
      </c>
      <c r="BH399" s="6" t="str">
        <f>IF($C399="OK",_xlfn.NUMBERVALUE(Plantilla!BF410),"")</f>
        <v/>
      </c>
      <c r="BI399" s="110" t="str">
        <f>IF($C399="OK",_xlfn.NUMBERVALUE(Plantilla!BG410),"")</f>
        <v/>
      </c>
      <c r="BJ399" s="6" t="str">
        <f>IF($C399="OK",_xlfn.NUMBERVALUE(Plantilla!BH410),"")</f>
        <v/>
      </c>
      <c r="BK399" s="109" t="str">
        <f>IF($C399="OK",_xlfn.NUMBERVALUE(Plantilla!BI410),"")</f>
        <v/>
      </c>
      <c r="BL399" s="6" t="str">
        <f>IF($C399="OK",
   IF(Plantilla!BJ410&lt;&gt;"",
      TEXT(VLOOKUP(Plantilla!BJ410,'Tablas '!$Z$4:$AA$6,2,FALSE),"#"),
   ""),
"")</f>
        <v/>
      </c>
      <c r="BM399" s="4" t="str">
        <f>IF($C399="OK",_xlfn.NUMBERVALUE(Plantilla!BK410),"")</f>
        <v/>
      </c>
      <c r="BN399" s="4" t="str">
        <f>IF($C399="OK",_xlfn.NUMBERVALUE(Plantilla!BL410),"")</f>
        <v/>
      </c>
      <c r="BO399" s="6" t="str">
        <f>IF($C399="OK",_xlfn.NUMBERVALUE(Plantilla!BM410),"")</f>
        <v/>
      </c>
      <c r="BP399" s="4" t="str">
        <f>IF($C399="OK",_xlfn.NUMBERVALUE(Plantilla!BN410),"")</f>
        <v/>
      </c>
      <c r="BQ399" s="6" t="str">
        <f>IF($C399="OK",_xlfn.NUMBERVALUE(Plantilla!BO410),"")</f>
        <v/>
      </c>
      <c r="BR399" s="4" t="str">
        <f>IF($C399="OK",_xlfn.NUMBERVALUE(Plantilla!BP410),"")</f>
        <v/>
      </c>
      <c r="BS399" s="6" t="str">
        <f>IF($C399="OK",_xlfn.NUMBERVALUE(Plantilla!BQ410),"")</f>
        <v/>
      </c>
      <c r="BT399" s="4" t="str">
        <f>IF($C399="OK",_xlfn.NUMBERVALUE(Plantilla!BR410),"")</f>
        <v/>
      </c>
      <c r="BU399" s="6" t="str">
        <f>IF($C399="OK",_xlfn.NUMBERVALUE(Plantilla!BS410),"")</f>
        <v/>
      </c>
      <c r="BV399" s="6" t="str">
        <f>IF($C399="OK",_xlfn.NUMBERVALUE(Plantilla!BT410),"")</f>
        <v/>
      </c>
      <c r="BW399" s="6" t="str">
        <f>IF($C399="OK",_xlfn.NUMBERVALUE(Plantilla!BU410),"")</f>
        <v/>
      </c>
      <c r="BX399" s="6" t="str">
        <f>IF($C399="OK",_xlfn.NUMBERVALUE(Plantilla!BV410),"")</f>
        <v/>
      </c>
      <c r="BY399" s="6" t="str">
        <f>IF($C399="OK",_xlfn.NUMBERVALUE(Plantilla!BW410),"")</f>
        <v/>
      </c>
      <c r="BZ399" s="6" t="str">
        <f>IF($C399="OK",_xlfn.NUMBERVALUE(Plantilla!BX410),"")</f>
        <v/>
      </c>
      <c r="CA399" s="6" t="str">
        <f>IF($C399="OK",_xlfn.NUMBERVALUE(Plantilla!BY410),"")</f>
        <v/>
      </c>
      <c r="CB399" s="6" t="str">
        <f>IF($C399="OK",_xlfn.NUMBERVALUE(Plantilla!BZ410),"")</f>
        <v/>
      </c>
      <c r="CC399" s="6" t="str">
        <f>IF($C399="OK",_xlfn.NUMBERVALUE(Plantilla!CA410),"")</f>
        <v/>
      </c>
      <c r="CD399" s="6" t="str">
        <f>IF($C399="OK",_xlfn.NUMBERVALUE(Plantilla!CB410),"")</f>
        <v/>
      </c>
      <c r="CE399" s="6" t="str">
        <f>IF($C399="OK",_xlfn.NUMBERVALUE(Plantilla!CC410),"")</f>
        <v/>
      </c>
      <c r="CF399" s="4" t="str">
        <f>IF($C399="OK",_xlfn.NUMBERVALUE(Plantilla!CD410),"")</f>
        <v/>
      </c>
      <c r="CG399" s="6" t="str">
        <f>IF($C399="OK",_xlfn.NUMBERVALUE(Plantilla!CE410),"")</f>
        <v/>
      </c>
      <c r="CH399" s="6" t="str">
        <f>IF($C399="OK",_xlfn.NUMBERVALUE(Plantilla!CF410),"")</f>
        <v/>
      </c>
      <c r="CI399" s="6" t="str">
        <f>IF($C399="OK",_xlfn.NUMBERVALUE(Plantilla!CG410),"")</f>
        <v/>
      </c>
      <c r="CJ399" s="6" t="str">
        <f>IF($C399="OK",_xlfn.NUMBERVALUE(Plantilla!CH410),"")</f>
        <v/>
      </c>
      <c r="CK399" s="6" t="str">
        <f>IF($C399="OK",_xlfn.NUMBERVALUE(Plantilla!CI410),"")</f>
        <v/>
      </c>
      <c r="CL399" s="6" t="str">
        <f>IF($C399="OK",_xlfn.NUMBERVALUE(Plantilla!CJ410),"")</f>
        <v/>
      </c>
      <c r="CM399" t="str">
        <f>IF($C399="OK",TEXT(Plantilla!CK410,"#"),"")</f>
        <v/>
      </c>
      <c r="CN399" s="6" t="str">
        <f>IF($C399="OK",_xlfn.NUMBERVALUE(Plantilla!CL410),"")</f>
        <v/>
      </c>
      <c r="CO399" s="6" t="str">
        <f>IF($C399="OK",_xlfn.NUMBERVALUE(Plantilla!CM410),"")</f>
        <v/>
      </c>
      <c r="CP399" s="110" t="str">
        <f>IF($C399="OK",_xlfn.NUMBERVALUE(Plantilla!CN410),"")</f>
        <v/>
      </c>
      <c r="CQ399" s="6" t="str">
        <f>IF($C399="OK",_xlfn.NUMBERVALUE(Plantilla!CO410),"")</f>
        <v/>
      </c>
      <c r="CR399" s="109" t="str">
        <f>IF($C399="OK",_xlfn.NUMBERVALUE(Plantilla!CP410),"")</f>
        <v/>
      </c>
      <c r="CS399" s="110" t="str">
        <f>IF($C399="OK",_xlfn.NUMBERVALUE(Plantilla!CQ410),"")</f>
        <v/>
      </c>
      <c r="CT399" s="6" t="str">
        <f>IF($C399="OK",_xlfn.NUMBERVALUE(Plantilla!CR410),"")</f>
        <v/>
      </c>
      <c r="CU399" s="109" t="str">
        <f>IF($C399="OK",_xlfn.NUMBERVALUE(Plantilla!CS410),"")</f>
        <v/>
      </c>
      <c r="CV399" s="110" t="str">
        <f>IF($C399="OK",_xlfn.NUMBERVALUE(Plantilla!CT410),"")</f>
        <v/>
      </c>
      <c r="CW399" s="6" t="str">
        <f>IF($C399="OK",_xlfn.NUMBERVALUE(Plantilla!CU410),"")</f>
        <v/>
      </c>
      <c r="CX399" s="82" t="str">
        <f>IF($C399="OK",_xlfn.NUMBERVALUE(Plantilla!CV410),"")</f>
        <v/>
      </c>
      <c r="CY399" s="6" t="str">
        <f>IF($C399="OK",_xlfn.NUMBERVALUE(Plantilla!CW410),"")</f>
        <v/>
      </c>
      <c r="CZ399" s="82" t="str">
        <f>IF($C399="OK",_xlfn.NUMBERVALUE(Plantilla!CX410),"")</f>
        <v/>
      </c>
      <c r="DA399" s="6" t="str">
        <f>IF($C399="OK",_xlfn.NUMBERVALUE(Plantilla!CY410),"")</f>
        <v/>
      </c>
      <c r="DB399" s="109" t="str">
        <f>IF($C399="OK",_xlfn.NUMBERVALUE(Plantilla!CZ410),"")</f>
        <v/>
      </c>
      <c r="DC399" s="6" t="str">
        <f>IF($C399="OK",_xlfn.NUMBERVALUE(Plantilla!DA410),"")</f>
        <v/>
      </c>
      <c r="DD399" s="6" t="str">
        <f>IF($C399="OK",TEXT(Plantilla!DB410,"#"),"")</f>
        <v/>
      </c>
      <c r="DE399" s="6" t="str">
        <f>IF($C399="OK",_xlfn.NUMBERVALUE(Plantilla!DC410),"")</f>
        <v/>
      </c>
      <c r="DF399" s="4" t="str">
        <f>IF($C399="OK",_xlfn.NUMBERVALUE(Plantilla!DD410),"")</f>
        <v/>
      </c>
      <c r="DG399" s="6" t="str">
        <f>IF($C399="OK",_xlfn.NUMBERVALUE(Plantilla!DE410),"")</f>
        <v/>
      </c>
      <c r="DH399" s="6" t="str">
        <f>IF($C399="OK",_xlfn.NUMBERVALUE(Plantilla!DF410),"")</f>
        <v/>
      </c>
      <c r="DI399" s="6" t="str">
        <f>IF($C399="OK",_xlfn.NUMBERVALUE(Plantilla!DG410),"")</f>
        <v/>
      </c>
      <c r="DJ399" s="6" t="str">
        <f>IF($C399="OK",_xlfn.NUMBERVALUE(Plantilla!DH410),"")</f>
        <v/>
      </c>
      <c r="DK399" s="6" t="str">
        <f>IF($C399="OK",_xlfn.NUMBERVALUE(Plantilla!DI410),"")</f>
        <v/>
      </c>
      <c r="DL399" s="6" t="str">
        <f>IF($C399="OK",_xlfn.NUMBERVALUE(Plantilla!DJ410),"")</f>
        <v/>
      </c>
      <c r="DM399" s="6" t="str">
        <f>IF($C399="OK",_xlfn.NUMBERVALUE(Plantilla!DK410),"")</f>
        <v/>
      </c>
      <c r="DN399" s="6" t="str">
        <f>IF($C399="OK",_xlfn.NUMBERVALUE(Plantilla!DL410),"")</f>
        <v/>
      </c>
      <c r="DO399" s="6" t="str">
        <f>IF($C399="OK",_xlfn.NUMBERVALUE(Plantilla!DM410),"")</f>
        <v/>
      </c>
      <c r="DP399" s="6" t="str">
        <f>IF($C399="OK",_xlfn.NUMBERVALUE(Plantilla!DN410),"")</f>
        <v/>
      </c>
      <c r="DQ399" s="6" t="str">
        <f>IF($C399="OK",_xlfn.NUMBERVALUE(Plantilla!DO410),"")</f>
        <v/>
      </c>
      <c r="DR399" s="6" t="str">
        <f>IF($C399="OK",_xlfn.NUMBERVALUE(Plantilla!DP410),"")</f>
        <v/>
      </c>
      <c r="DS399" t="str">
        <f>IF($C399="OK",TEXT(Plantilla!DR410,"#"),"")</f>
        <v/>
      </c>
      <c r="DT399" s="6"/>
    </row>
    <row r="400" spans="1:124" x14ac:dyDescent="0.25">
      <c r="A400" t="str">
        <f>IF(Plantilla!$I$6="¡Perfecto!, Guarda el archivo y adjúntalo a tu interfaz de Nómina Electrónica","OK","Error")</f>
        <v>OK</v>
      </c>
      <c r="B400" t="str">
        <f>IF(Plantilla!$I$6="¡Perfecto!, Guarda el archivo y adjúntalo a tu interfaz de Nómina Electrónica",MID(Plantilla!$D$2,SEARCH("V",Plantilla!$D$2),10),"")</f>
        <v>V2.0</v>
      </c>
      <c r="C400" t="str">
        <f>Plantilla!C411</f>
        <v/>
      </c>
      <c r="D400" t="str">
        <f>IF($C400="OK",Plantilla!B411,"")</f>
        <v/>
      </c>
      <c r="E400" t="str">
        <f>IF($C400="OK",
   VLOOKUP(Plantilla!$E$4,'Tablas '!$AP$4:$AT$6,5,FALSE),
"")</f>
        <v/>
      </c>
      <c r="F400" t="str">
        <f>IF($C400="OK",TEXT(Plantilla!D411,"#"),"")</f>
        <v/>
      </c>
      <c r="G400" t="str">
        <f>IF($C400="OK",
   VLOOKUP(Plantilla!E411,'Tablas '!$B$4:$C$14,2,FALSE),
"")</f>
        <v/>
      </c>
      <c r="H400" t="str">
        <f>IF($C400="OK",TEXT(Plantilla!F411,"#"),"")</f>
        <v/>
      </c>
      <c r="I400" t="str">
        <f>IF($C400="OK",TEXT(Plantilla!G411,"#"),"")</f>
        <v/>
      </c>
      <c r="J400" t="str">
        <f>IF($C400="OK",TEXT(Plantilla!H411,"#"),"")</f>
        <v/>
      </c>
      <c r="K400" t="str">
        <f>IF($C400="OK",TEXT(Plantilla!I411,"#"),"")</f>
        <v/>
      </c>
      <c r="L400" t="str">
        <f>IF($C400="OK",TEXT(Plantilla!J411,"#"),"")</f>
        <v/>
      </c>
      <c r="M400" t="str">
        <f>IF($C400="OK",TEXT(Plantilla!K411,"#"),"")</f>
        <v/>
      </c>
      <c r="N400" t="str">
        <f>IF($C400="OK",
   CONCATENATE(YEAR(Plantilla!L411),"-",TEXT(MONTH(Plantilla!L411),"00"),"-",TEXT(DAY(Plantilla!L411),"00")),
"")</f>
        <v/>
      </c>
      <c r="O400" t="str">
        <f>IF($C400="OK",_xlfn.NUMBERVALUE(Plantilla!M411),"")</f>
        <v/>
      </c>
      <c r="P400" t="str">
        <f>IF($C400="OK",
   IF(Plantilla!N411&lt;&gt;"",
      CONCATENATE(YEAR(Plantilla!N411),"-",TEXT(MONTH(Plantilla!N411),"00"),"-",TEXT(DAY(Plantilla!N411),"00")),
   ""),
"")</f>
        <v/>
      </c>
      <c r="Q400" t="str">
        <f>IF($C400="OK",
   VLOOKUP(Plantilla!O411,'Tablas '!$E$4:$F$19,2,FALSE),
"")</f>
        <v/>
      </c>
      <c r="R400" t="str">
        <f>IF($C400="OK",
   VLOOKUP(Plantilla!P411,'Tablas '!$H$4:$I$5,2,FALSE),
"")</f>
        <v/>
      </c>
      <c r="S400" t="str">
        <f>IF($C400="OK",
   VLOOKUP(Plantilla!Q411,'Tablas '!$K$4:$L$8,2,FALSE),
"")</f>
        <v/>
      </c>
      <c r="T400" t="str">
        <f>IF($C400="OK",
   VLOOKUP(Plantilla!R411,'Tablas '!$AE$4:$AF$6,2,FALSE),
"")</f>
        <v/>
      </c>
      <c r="U400" t="str">
        <f>IF($C400="OK",
   VLOOKUP(Plantilla!S411,'Tablas '!$AE$4:$AF$6,2,FALSE),
"")</f>
        <v/>
      </c>
      <c r="V400" t="str">
        <f>IF($C400="OK",TEXT(Plantilla!T411,"#"),"")</f>
        <v/>
      </c>
      <c r="W400" s="84" t="str">
        <f>IF($C400="OK",
   VLOOKUP(Plantilla!U411,'Tablas '!$AM$4:$AN$1126,2,FALSE),
"")</f>
        <v/>
      </c>
      <c r="X400" t="str">
        <f>IF($C400="OK",TEXT(Plantilla!V411,"#"),"")</f>
        <v/>
      </c>
      <c r="Y400" t="str">
        <f>IF($C400="OK",
   CONCATENATE(YEAR(Plantilla!W411),"-",TEXT(MONTH(Plantilla!W411),"00"),"-",TEXT(DAY(Plantilla!W411),"00")),
"")</f>
        <v/>
      </c>
      <c r="Z400" t="str">
        <f>IF($C400="OK",
   CONCATENATE(YEAR(Plantilla!X411),"-",TEXT(MONTH(Plantilla!X411),"00"),"-",TEXT(DAY(Plantilla!X411),"00")),
"")</f>
        <v/>
      </c>
      <c r="AA400" t="str">
        <f>IF($C400="OK",
   TEXT(VLOOKUP(Plantilla!Y411,'Tablas '!$Q$4:$R$9,2,FALSE),"#"),
"")</f>
        <v/>
      </c>
      <c r="AB400" t="str">
        <f>IF($C400="OK",
   CONCATENATE(YEAR(Plantilla!Z411),"-",TEXT(MONTH(Plantilla!Z411),"00"),"-",TEXT(DAY(Plantilla!Z411),"00")),
"")</f>
        <v/>
      </c>
      <c r="AC400" t="str">
        <f>IF($C400="OK",
   TEXT(VLOOKUP(Plantilla!AA411,'Tablas '!$T$4:$U$13,2,FALSE),"#"),
"")</f>
        <v/>
      </c>
      <c r="AD400" t="str">
        <f>IF($C400="OK",TEXT(Plantilla!AB411,"#"),"")</f>
        <v/>
      </c>
      <c r="AE400" t="str">
        <f>IF($C400="OK",
   IF(Plantilla!AC411&lt;&gt;"",
      TEXT(VLOOKUP(Plantilla!AC411,'Tablas '!$W$4:$X$7,2,FALSE),"#"),
   ""),
"")</f>
        <v/>
      </c>
      <c r="AF400" t="str">
        <f>IF($C400="OK",TEXT(Plantilla!AD411,"#"),"")</f>
        <v/>
      </c>
      <c r="AG400" s="6" t="str">
        <f>IF($C400="OK",_xlfn.NUMBERVALUE(Plantilla!AE411),"")</f>
        <v/>
      </c>
      <c r="AH400" s="4" t="str">
        <f>IF($C400="OK",_xlfn.NUMBERVALUE(Plantilla!AF411),"")</f>
        <v/>
      </c>
      <c r="AI400" s="6" t="str">
        <f>IF($C400="OK",_xlfn.NUMBERVALUE(Plantilla!AG411),"")</f>
        <v/>
      </c>
      <c r="AJ400" s="6" t="str">
        <f>IF($C400="OK",_xlfn.NUMBERVALUE(Plantilla!AH411),"")</f>
        <v/>
      </c>
      <c r="AK400" s="6" t="str">
        <f>IF($C400="OK",_xlfn.NUMBERVALUE(Plantilla!AI411),"")</f>
        <v/>
      </c>
      <c r="AL400" s="6" t="str">
        <f>IF($C400="OK",_xlfn.NUMBERVALUE(Plantilla!AJ411),"")</f>
        <v/>
      </c>
      <c r="AM400" s="4" t="str">
        <f>IF($C400="OK",_xlfn.NUMBERVALUE(Plantilla!AK411),"")</f>
        <v/>
      </c>
      <c r="AN400" s="6" t="str">
        <f>IF($C400="OK",_xlfn.NUMBERVALUE(Plantilla!AL411),"")</f>
        <v/>
      </c>
      <c r="AO400" s="4" t="str">
        <f>IF($C400="OK",_xlfn.NUMBERVALUE(Plantilla!AM411),"")</f>
        <v/>
      </c>
      <c r="AP400" s="6" t="str">
        <f>IF($C400="OK",_xlfn.NUMBERVALUE(Plantilla!AN411),"")</f>
        <v/>
      </c>
      <c r="AQ400" s="4" t="str">
        <f>IF($C400="OK",_xlfn.NUMBERVALUE(Plantilla!AO411),"")</f>
        <v/>
      </c>
      <c r="AR400" s="6" t="str">
        <f>IF($C400="OK",_xlfn.NUMBERVALUE(Plantilla!AP411),"")</f>
        <v/>
      </c>
      <c r="AS400" s="4" t="str">
        <f>IF($C400="OK",_xlfn.NUMBERVALUE(Plantilla!AQ411),"")</f>
        <v/>
      </c>
      <c r="AT400" s="6" t="str">
        <f>IF($C400="OK",_xlfn.NUMBERVALUE(Plantilla!AR411),"")</f>
        <v/>
      </c>
      <c r="AU400" s="4" t="str">
        <f>IF($C400="OK",_xlfn.NUMBERVALUE(Plantilla!AS411),"")</f>
        <v/>
      </c>
      <c r="AV400" s="6" t="str">
        <f>IF($C400="OK",_xlfn.NUMBERVALUE(Plantilla!AT411),"")</f>
        <v/>
      </c>
      <c r="AW400" s="4" t="str">
        <f>IF($C400="OK",_xlfn.NUMBERVALUE(Plantilla!AU411),"")</f>
        <v/>
      </c>
      <c r="AX400" s="6" t="str">
        <f>IF($C400="OK",_xlfn.NUMBERVALUE(Plantilla!AV411),"")</f>
        <v/>
      </c>
      <c r="AY400" s="4" t="str">
        <f>IF($C400="OK",_xlfn.NUMBERVALUE(Plantilla!AW411),"")</f>
        <v/>
      </c>
      <c r="AZ400" s="6" t="str">
        <f>IF($C400="OK",_xlfn.NUMBERVALUE(Plantilla!AX411),"")</f>
        <v/>
      </c>
      <c r="BA400" t="str">
        <f>IF($C400="OK",_xlfn.NUMBERVALUE(Plantilla!AY411),"")</f>
        <v/>
      </c>
      <c r="BB400" t="str">
        <f>IF($C400="OK",_xlfn.NUMBERVALUE(Plantilla!AZ411),"")</f>
        <v/>
      </c>
      <c r="BC400" s="4" t="str">
        <f>IF($C400="OK",_xlfn.NUMBERVALUE(Plantilla!BA411),"")</f>
        <v/>
      </c>
      <c r="BD400" s="6" t="str">
        <f>IF($C400="OK",_xlfn.NUMBERVALUE(Plantilla!BB411),"")</f>
        <v/>
      </c>
      <c r="BE400" s="4" t="str">
        <f>IF($C400="OK",_xlfn.NUMBERVALUE(Plantilla!BC411),"")</f>
        <v/>
      </c>
      <c r="BF400" s="6" t="str">
        <f>IF($C400="OK",_xlfn.NUMBERVALUE(Plantilla!BD411),"")</f>
        <v/>
      </c>
      <c r="BG400" s="4" t="str">
        <f>IF($C400="OK",_xlfn.NUMBERVALUE(Plantilla!BE411),"")</f>
        <v/>
      </c>
      <c r="BH400" s="6" t="str">
        <f>IF($C400="OK",_xlfn.NUMBERVALUE(Plantilla!BF411),"")</f>
        <v/>
      </c>
      <c r="BI400" s="110" t="str">
        <f>IF($C400="OK",_xlfn.NUMBERVALUE(Plantilla!BG411),"")</f>
        <v/>
      </c>
      <c r="BJ400" s="6" t="str">
        <f>IF($C400="OK",_xlfn.NUMBERVALUE(Plantilla!BH411),"")</f>
        <v/>
      </c>
      <c r="BK400" s="109" t="str">
        <f>IF($C400="OK",_xlfn.NUMBERVALUE(Plantilla!BI411),"")</f>
        <v/>
      </c>
      <c r="BL400" s="6" t="str">
        <f>IF($C400="OK",
   IF(Plantilla!BJ411&lt;&gt;"",
      TEXT(VLOOKUP(Plantilla!BJ411,'Tablas '!$Z$4:$AA$6,2,FALSE),"#"),
   ""),
"")</f>
        <v/>
      </c>
      <c r="BM400" s="4" t="str">
        <f>IF($C400="OK",_xlfn.NUMBERVALUE(Plantilla!BK411),"")</f>
        <v/>
      </c>
      <c r="BN400" s="4" t="str">
        <f>IF($C400="OK",_xlfn.NUMBERVALUE(Plantilla!BL411),"")</f>
        <v/>
      </c>
      <c r="BO400" s="6" t="str">
        <f>IF($C400="OK",_xlfn.NUMBERVALUE(Plantilla!BM411),"")</f>
        <v/>
      </c>
      <c r="BP400" s="4" t="str">
        <f>IF($C400="OK",_xlfn.NUMBERVALUE(Plantilla!BN411),"")</f>
        <v/>
      </c>
      <c r="BQ400" s="6" t="str">
        <f>IF($C400="OK",_xlfn.NUMBERVALUE(Plantilla!BO411),"")</f>
        <v/>
      </c>
      <c r="BR400" s="4" t="str">
        <f>IF($C400="OK",_xlfn.NUMBERVALUE(Plantilla!BP411),"")</f>
        <v/>
      </c>
      <c r="BS400" s="6" t="str">
        <f>IF($C400="OK",_xlfn.NUMBERVALUE(Plantilla!BQ411),"")</f>
        <v/>
      </c>
      <c r="BT400" s="4" t="str">
        <f>IF($C400="OK",_xlfn.NUMBERVALUE(Plantilla!BR411),"")</f>
        <v/>
      </c>
      <c r="BU400" s="6" t="str">
        <f>IF($C400="OK",_xlfn.NUMBERVALUE(Plantilla!BS411),"")</f>
        <v/>
      </c>
      <c r="BV400" s="6" t="str">
        <f>IF($C400="OK",_xlfn.NUMBERVALUE(Plantilla!BT411),"")</f>
        <v/>
      </c>
      <c r="BW400" s="6" t="str">
        <f>IF($C400="OK",_xlfn.NUMBERVALUE(Plantilla!BU411),"")</f>
        <v/>
      </c>
      <c r="BX400" s="6" t="str">
        <f>IF($C400="OK",_xlfn.NUMBERVALUE(Plantilla!BV411),"")</f>
        <v/>
      </c>
      <c r="BY400" s="6" t="str">
        <f>IF($C400="OK",_xlfn.NUMBERVALUE(Plantilla!BW411),"")</f>
        <v/>
      </c>
      <c r="BZ400" s="6" t="str">
        <f>IF($C400="OK",_xlfn.NUMBERVALUE(Plantilla!BX411),"")</f>
        <v/>
      </c>
      <c r="CA400" s="6" t="str">
        <f>IF($C400="OK",_xlfn.NUMBERVALUE(Plantilla!BY411),"")</f>
        <v/>
      </c>
      <c r="CB400" s="6" t="str">
        <f>IF($C400="OK",_xlfn.NUMBERVALUE(Plantilla!BZ411),"")</f>
        <v/>
      </c>
      <c r="CC400" s="6" t="str">
        <f>IF($C400="OK",_xlfn.NUMBERVALUE(Plantilla!CA411),"")</f>
        <v/>
      </c>
      <c r="CD400" s="6" t="str">
        <f>IF($C400="OK",_xlfn.NUMBERVALUE(Plantilla!CB411),"")</f>
        <v/>
      </c>
      <c r="CE400" s="6" t="str">
        <f>IF($C400="OK",_xlfn.NUMBERVALUE(Plantilla!CC411),"")</f>
        <v/>
      </c>
      <c r="CF400" s="4" t="str">
        <f>IF($C400="OK",_xlfn.NUMBERVALUE(Plantilla!CD411),"")</f>
        <v/>
      </c>
      <c r="CG400" s="6" t="str">
        <f>IF($C400="OK",_xlfn.NUMBERVALUE(Plantilla!CE411),"")</f>
        <v/>
      </c>
      <c r="CH400" s="6" t="str">
        <f>IF($C400="OK",_xlfn.NUMBERVALUE(Plantilla!CF411),"")</f>
        <v/>
      </c>
      <c r="CI400" s="6" t="str">
        <f>IF($C400="OK",_xlfn.NUMBERVALUE(Plantilla!CG411),"")</f>
        <v/>
      </c>
      <c r="CJ400" s="6" t="str">
        <f>IF($C400="OK",_xlfn.NUMBERVALUE(Plantilla!CH411),"")</f>
        <v/>
      </c>
      <c r="CK400" s="6" t="str">
        <f>IF($C400="OK",_xlfn.NUMBERVALUE(Plantilla!CI411),"")</f>
        <v/>
      </c>
      <c r="CL400" s="6" t="str">
        <f>IF($C400="OK",_xlfn.NUMBERVALUE(Plantilla!CJ411),"")</f>
        <v/>
      </c>
      <c r="CM400" t="str">
        <f>IF($C400="OK",TEXT(Plantilla!CK411,"#"),"")</f>
        <v/>
      </c>
      <c r="CN400" s="6" t="str">
        <f>IF($C400="OK",_xlfn.NUMBERVALUE(Plantilla!CL411),"")</f>
        <v/>
      </c>
      <c r="CO400" s="6" t="str">
        <f>IF($C400="OK",_xlfn.NUMBERVALUE(Plantilla!CM411),"")</f>
        <v/>
      </c>
      <c r="CP400" s="110" t="str">
        <f>IF($C400="OK",_xlfn.NUMBERVALUE(Plantilla!CN411),"")</f>
        <v/>
      </c>
      <c r="CQ400" s="6" t="str">
        <f>IF($C400="OK",_xlfn.NUMBERVALUE(Plantilla!CO411),"")</f>
        <v/>
      </c>
      <c r="CR400" s="109" t="str">
        <f>IF($C400="OK",_xlfn.NUMBERVALUE(Plantilla!CP411),"")</f>
        <v/>
      </c>
      <c r="CS400" s="110" t="str">
        <f>IF($C400="OK",_xlfn.NUMBERVALUE(Plantilla!CQ411),"")</f>
        <v/>
      </c>
      <c r="CT400" s="6" t="str">
        <f>IF($C400="OK",_xlfn.NUMBERVALUE(Plantilla!CR411),"")</f>
        <v/>
      </c>
      <c r="CU400" s="109" t="str">
        <f>IF($C400="OK",_xlfn.NUMBERVALUE(Plantilla!CS411),"")</f>
        <v/>
      </c>
      <c r="CV400" s="110" t="str">
        <f>IF($C400="OK",_xlfn.NUMBERVALUE(Plantilla!CT411),"")</f>
        <v/>
      </c>
      <c r="CW400" s="6" t="str">
        <f>IF($C400="OK",_xlfn.NUMBERVALUE(Plantilla!CU411),"")</f>
        <v/>
      </c>
      <c r="CX400" s="82" t="str">
        <f>IF($C400="OK",_xlfn.NUMBERVALUE(Plantilla!CV411),"")</f>
        <v/>
      </c>
      <c r="CY400" s="6" t="str">
        <f>IF($C400="OK",_xlfn.NUMBERVALUE(Plantilla!CW411),"")</f>
        <v/>
      </c>
      <c r="CZ400" s="82" t="str">
        <f>IF($C400="OK",_xlfn.NUMBERVALUE(Plantilla!CX411),"")</f>
        <v/>
      </c>
      <c r="DA400" s="6" t="str">
        <f>IF($C400="OK",_xlfn.NUMBERVALUE(Plantilla!CY411),"")</f>
        <v/>
      </c>
      <c r="DB400" s="109" t="str">
        <f>IF($C400="OK",_xlfn.NUMBERVALUE(Plantilla!CZ411),"")</f>
        <v/>
      </c>
      <c r="DC400" s="6" t="str">
        <f>IF($C400="OK",_xlfn.NUMBERVALUE(Plantilla!DA411),"")</f>
        <v/>
      </c>
      <c r="DD400" s="6" t="str">
        <f>IF($C400="OK",TEXT(Plantilla!DB411,"#"),"")</f>
        <v/>
      </c>
      <c r="DE400" s="6" t="str">
        <f>IF($C400="OK",_xlfn.NUMBERVALUE(Plantilla!DC411),"")</f>
        <v/>
      </c>
      <c r="DF400" s="4" t="str">
        <f>IF($C400="OK",_xlfn.NUMBERVALUE(Plantilla!DD411),"")</f>
        <v/>
      </c>
      <c r="DG400" s="6" t="str">
        <f>IF($C400="OK",_xlfn.NUMBERVALUE(Plantilla!DE411),"")</f>
        <v/>
      </c>
      <c r="DH400" s="6" t="str">
        <f>IF($C400="OK",_xlfn.NUMBERVALUE(Plantilla!DF411),"")</f>
        <v/>
      </c>
      <c r="DI400" s="6" t="str">
        <f>IF($C400="OK",_xlfn.NUMBERVALUE(Plantilla!DG411),"")</f>
        <v/>
      </c>
      <c r="DJ400" s="6" t="str">
        <f>IF($C400="OK",_xlfn.NUMBERVALUE(Plantilla!DH411),"")</f>
        <v/>
      </c>
      <c r="DK400" s="6" t="str">
        <f>IF($C400="OK",_xlfn.NUMBERVALUE(Plantilla!DI411),"")</f>
        <v/>
      </c>
      <c r="DL400" s="6" t="str">
        <f>IF($C400="OK",_xlfn.NUMBERVALUE(Plantilla!DJ411),"")</f>
        <v/>
      </c>
      <c r="DM400" s="6" t="str">
        <f>IF($C400="OK",_xlfn.NUMBERVALUE(Plantilla!DK411),"")</f>
        <v/>
      </c>
      <c r="DN400" s="6" t="str">
        <f>IF($C400="OK",_xlfn.NUMBERVALUE(Plantilla!DL411),"")</f>
        <v/>
      </c>
      <c r="DO400" s="6" t="str">
        <f>IF($C400="OK",_xlfn.NUMBERVALUE(Plantilla!DM411),"")</f>
        <v/>
      </c>
      <c r="DP400" s="6" t="str">
        <f>IF($C400="OK",_xlfn.NUMBERVALUE(Plantilla!DN411),"")</f>
        <v/>
      </c>
      <c r="DQ400" s="6" t="str">
        <f>IF($C400="OK",_xlfn.NUMBERVALUE(Plantilla!DO411),"")</f>
        <v/>
      </c>
      <c r="DR400" s="6" t="str">
        <f>IF($C400="OK",_xlfn.NUMBERVALUE(Plantilla!DP411),"")</f>
        <v/>
      </c>
      <c r="DS400" t="str">
        <f>IF($C400="OK",TEXT(Plantilla!DR411,"#"),"")</f>
        <v/>
      </c>
      <c r="DT400" s="6"/>
    </row>
    <row r="401" spans="1:124" x14ac:dyDescent="0.25">
      <c r="A401" t="str">
        <f>IF(Plantilla!$I$6="¡Perfecto!, Guarda el archivo y adjúntalo a tu interfaz de Nómina Electrónica","OK","Error")</f>
        <v>OK</v>
      </c>
      <c r="B401" t="str">
        <f>IF(Plantilla!$I$6="¡Perfecto!, Guarda el archivo y adjúntalo a tu interfaz de Nómina Electrónica",MID(Plantilla!$D$2,SEARCH("V",Plantilla!$D$2),10),"")</f>
        <v>V2.0</v>
      </c>
      <c r="C401" t="str">
        <f>Plantilla!C412</f>
        <v/>
      </c>
      <c r="D401" t="str">
        <f>IF($C401="OK",Plantilla!B412,"")</f>
        <v/>
      </c>
      <c r="E401" t="str">
        <f>IF($C401="OK",
   VLOOKUP(Plantilla!$E$4,'Tablas '!$AP$4:$AT$6,5,FALSE),
"")</f>
        <v/>
      </c>
      <c r="F401" t="str">
        <f>IF($C401="OK",TEXT(Plantilla!D412,"#"),"")</f>
        <v/>
      </c>
      <c r="G401" t="str">
        <f>IF($C401="OK",
   VLOOKUP(Plantilla!E412,'Tablas '!$B$4:$C$14,2,FALSE),
"")</f>
        <v/>
      </c>
      <c r="H401" t="str">
        <f>IF($C401="OK",TEXT(Plantilla!F412,"#"),"")</f>
        <v/>
      </c>
      <c r="I401" t="str">
        <f>IF($C401="OK",TEXT(Plantilla!G412,"#"),"")</f>
        <v/>
      </c>
      <c r="J401" t="str">
        <f>IF($C401="OK",TEXT(Plantilla!H412,"#"),"")</f>
        <v/>
      </c>
      <c r="K401" t="str">
        <f>IF($C401="OK",TEXT(Plantilla!I412,"#"),"")</f>
        <v/>
      </c>
      <c r="L401" t="str">
        <f>IF($C401="OK",TEXT(Plantilla!J412,"#"),"")</f>
        <v/>
      </c>
      <c r="M401" t="str">
        <f>IF($C401="OK",TEXT(Plantilla!K412,"#"),"")</f>
        <v/>
      </c>
      <c r="N401" t="str">
        <f>IF($C401="OK",
   CONCATENATE(YEAR(Plantilla!L412),"-",TEXT(MONTH(Plantilla!L412),"00"),"-",TEXT(DAY(Plantilla!L412),"00")),
"")</f>
        <v/>
      </c>
      <c r="O401" t="str">
        <f>IF($C401="OK",_xlfn.NUMBERVALUE(Plantilla!M412),"")</f>
        <v/>
      </c>
      <c r="P401" t="str">
        <f>IF($C401="OK",
   IF(Plantilla!N412&lt;&gt;"",
      CONCATENATE(YEAR(Plantilla!N412),"-",TEXT(MONTH(Plantilla!N412),"00"),"-",TEXT(DAY(Plantilla!N412),"00")),
   ""),
"")</f>
        <v/>
      </c>
      <c r="Q401" t="str">
        <f>IF($C401="OK",
   VLOOKUP(Plantilla!O412,'Tablas '!$E$4:$F$19,2,FALSE),
"")</f>
        <v/>
      </c>
      <c r="R401" t="str">
        <f>IF($C401="OK",
   VLOOKUP(Plantilla!P412,'Tablas '!$H$4:$I$5,2,FALSE),
"")</f>
        <v/>
      </c>
      <c r="S401" t="str">
        <f>IF($C401="OK",
   VLOOKUP(Plantilla!Q412,'Tablas '!$K$4:$L$8,2,FALSE),
"")</f>
        <v/>
      </c>
      <c r="T401" t="str">
        <f>IF($C401="OK",
   VLOOKUP(Plantilla!R412,'Tablas '!$AE$4:$AF$6,2,FALSE),
"")</f>
        <v/>
      </c>
      <c r="U401" t="str">
        <f>IF($C401="OK",
   VLOOKUP(Plantilla!S412,'Tablas '!$AE$4:$AF$6,2,FALSE),
"")</f>
        <v/>
      </c>
      <c r="V401" t="str">
        <f>IF($C401="OK",TEXT(Plantilla!T412,"#"),"")</f>
        <v/>
      </c>
      <c r="W401" s="84" t="str">
        <f>IF($C401="OK",
   VLOOKUP(Plantilla!U412,'Tablas '!$AM$4:$AN$1126,2,FALSE),
"")</f>
        <v/>
      </c>
      <c r="X401" t="str">
        <f>IF($C401="OK",TEXT(Plantilla!V412,"#"),"")</f>
        <v/>
      </c>
      <c r="Y401" t="str">
        <f>IF($C401="OK",
   CONCATENATE(YEAR(Plantilla!W412),"-",TEXT(MONTH(Plantilla!W412),"00"),"-",TEXT(DAY(Plantilla!W412),"00")),
"")</f>
        <v/>
      </c>
      <c r="Z401" t="str">
        <f>IF($C401="OK",
   CONCATENATE(YEAR(Plantilla!X412),"-",TEXT(MONTH(Plantilla!X412),"00"),"-",TEXT(DAY(Plantilla!X412),"00")),
"")</f>
        <v/>
      </c>
      <c r="AA401" t="str">
        <f>IF($C401="OK",
   TEXT(VLOOKUP(Plantilla!Y412,'Tablas '!$Q$4:$R$9,2,FALSE),"#"),
"")</f>
        <v/>
      </c>
      <c r="AB401" t="str">
        <f>IF($C401="OK",
   CONCATENATE(YEAR(Plantilla!Z412),"-",TEXT(MONTH(Plantilla!Z412),"00"),"-",TEXT(DAY(Plantilla!Z412),"00")),
"")</f>
        <v/>
      </c>
      <c r="AC401" t="str">
        <f>IF($C401="OK",
   TEXT(VLOOKUP(Plantilla!AA412,'Tablas '!$T$4:$U$13,2,FALSE),"#"),
"")</f>
        <v/>
      </c>
      <c r="AD401" t="str">
        <f>IF($C401="OK",TEXT(Plantilla!AB412,"#"),"")</f>
        <v/>
      </c>
      <c r="AE401" t="str">
        <f>IF($C401="OK",
   IF(Plantilla!AC412&lt;&gt;"",
      TEXT(VLOOKUP(Plantilla!AC412,'Tablas '!$W$4:$X$7,2,FALSE),"#"),
   ""),
"")</f>
        <v/>
      </c>
      <c r="AF401" t="str">
        <f>IF($C401="OK",TEXT(Plantilla!AD412,"#"),"")</f>
        <v/>
      </c>
      <c r="AG401" s="6" t="str">
        <f>IF($C401="OK",_xlfn.NUMBERVALUE(Plantilla!AE412),"")</f>
        <v/>
      </c>
      <c r="AH401" s="4" t="str">
        <f>IF($C401="OK",_xlfn.NUMBERVALUE(Plantilla!AF412),"")</f>
        <v/>
      </c>
      <c r="AI401" s="6" t="str">
        <f>IF($C401="OK",_xlfn.NUMBERVALUE(Plantilla!AG412),"")</f>
        <v/>
      </c>
      <c r="AJ401" s="6" t="str">
        <f>IF($C401="OK",_xlfn.NUMBERVALUE(Plantilla!AH412),"")</f>
        <v/>
      </c>
      <c r="AK401" s="6" t="str">
        <f>IF($C401="OK",_xlfn.NUMBERVALUE(Plantilla!AI412),"")</f>
        <v/>
      </c>
      <c r="AL401" s="6" t="str">
        <f>IF($C401="OK",_xlfn.NUMBERVALUE(Plantilla!AJ412),"")</f>
        <v/>
      </c>
      <c r="AM401" s="4" t="str">
        <f>IF($C401="OK",_xlfn.NUMBERVALUE(Plantilla!AK412),"")</f>
        <v/>
      </c>
      <c r="AN401" s="6" t="str">
        <f>IF($C401="OK",_xlfn.NUMBERVALUE(Plantilla!AL412),"")</f>
        <v/>
      </c>
      <c r="AO401" s="4" t="str">
        <f>IF($C401="OK",_xlfn.NUMBERVALUE(Plantilla!AM412),"")</f>
        <v/>
      </c>
      <c r="AP401" s="6" t="str">
        <f>IF($C401="OK",_xlfn.NUMBERVALUE(Plantilla!AN412),"")</f>
        <v/>
      </c>
      <c r="AQ401" s="4" t="str">
        <f>IF($C401="OK",_xlfn.NUMBERVALUE(Plantilla!AO412),"")</f>
        <v/>
      </c>
      <c r="AR401" s="6" t="str">
        <f>IF($C401="OK",_xlfn.NUMBERVALUE(Plantilla!AP412),"")</f>
        <v/>
      </c>
      <c r="AS401" s="4" t="str">
        <f>IF($C401="OK",_xlfn.NUMBERVALUE(Plantilla!AQ412),"")</f>
        <v/>
      </c>
      <c r="AT401" s="6" t="str">
        <f>IF($C401="OK",_xlfn.NUMBERVALUE(Plantilla!AR412),"")</f>
        <v/>
      </c>
      <c r="AU401" s="4" t="str">
        <f>IF($C401="OK",_xlfn.NUMBERVALUE(Plantilla!AS412),"")</f>
        <v/>
      </c>
      <c r="AV401" s="6" t="str">
        <f>IF($C401="OK",_xlfn.NUMBERVALUE(Plantilla!AT412),"")</f>
        <v/>
      </c>
      <c r="AW401" s="4" t="str">
        <f>IF($C401="OK",_xlfn.NUMBERVALUE(Plantilla!AU412),"")</f>
        <v/>
      </c>
      <c r="AX401" s="6" t="str">
        <f>IF($C401="OK",_xlfn.NUMBERVALUE(Plantilla!AV412),"")</f>
        <v/>
      </c>
      <c r="AY401" s="4" t="str">
        <f>IF($C401="OK",_xlfn.NUMBERVALUE(Plantilla!AW412),"")</f>
        <v/>
      </c>
      <c r="AZ401" s="6" t="str">
        <f>IF($C401="OK",_xlfn.NUMBERVALUE(Plantilla!AX412),"")</f>
        <v/>
      </c>
      <c r="BA401" t="str">
        <f>IF($C401="OK",_xlfn.NUMBERVALUE(Plantilla!AY412),"")</f>
        <v/>
      </c>
      <c r="BB401" t="str">
        <f>IF($C401="OK",_xlfn.NUMBERVALUE(Plantilla!AZ412),"")</f>
        <v/>
      </c>
      <c r="BC401" s="4" t="str">
        <f>IF($C401="OK",_xlfn.NUMBERVALUE(Plantilla!BA412),"")</f>
        <v/>
      </c>
      <c r="BD401" s="6" t="str">
        <f>IF($C401="OK",_xlfn.NUMBERVALUE(Plantilla!BB412),"")</f>
        <v/>
      </c>
      <c r="BE401" s="4" t="str">
        <f>IF($C401="OK",_xlfn.NUMBERVALUE(Plantilla!BC412),"")</f>
        <v/>
      </c>
      <c r="BF401" s="6" t="str">
        <f>IF($C401="OK",_xlfn.NUMBERVALUE(Plantilla!BD412),"")</f>
        <v/>
      </c>
      <c r="BG401" s="4" t="str">
        <f>IF($C401="OK",_xlfn.NUMBERVALUE(Plantilla!BE412),"")</f>
        <v/>
      </c>
      <c r="BH401" s="6" t="str">
        <f>IF($C401="OK",_xlfn.NUMBERVALUE(Plantilla!BF412),"")</f>
        <v/>
      </c>
      <c r="BI401" s="110" t="str">
        <f>IF($C401="OK",_xlfn.NUMBERVALUE(Plantilla!BG412),"")</f>
        <v/>
      </c>
      <c r="BJ401" s="6" t="str">
        <f>IF($C401="OK",_xlfn.NUMBERVALUE(Plantilla!BH412),"")</f>
        <v/>
      </c>
      <c r="BK401" s="109" t="str">
        <f>IF($C401="OK",_xlfn.NUMBERVALUE(Plantilla!BI412),"")</f>
        <v/>
      </c>
      <c r="BL401" s="6" t="str">
        <f>IF($C401="OK",
   IF(Plantilla!BJ412&lt;&gt;"",
      TEXT(VLOOKUP(Plantilla!BJ412,'Tablas '!$Z$4:$AA$6,2,FALSE),"#"),
   ""),
"")</f>
        <v/>
      </c>
      <c r="BM401" s="4" t="str">
        <f>IF($C401="OK",_xlfn.NUMBERVALUE(Plantilla!BK412),"")</f>
        <v/>
      </c>
      <c r="BN401" s="4" t="str">
        <f>IF($C401="OK",_xlfn.NUMBERVALUE(Plantilla!BL412),"")</f>
        <v/>
      </c>
      <c r="BO401" s="6" t="str">
        <f>IF($C401="OK",_xlfn.NUMBERVALUE(Plantilla!BM412),"")</f>
        <v/>
      </c>
      <c r="BP401" s="4" t="str">
        <f>IF($C401="OK",_xlfn.NUMBERVALUE(Plantilla!BN412),"")</f>
        <v/>
      </c>
      <c r="BQ401" s="6" t="str">
        <f>IF($C401="OK",_xlfn.NUMBERVALUE(Plantilla!BO412),"")</f>
        <v/>
      </c>
      <c r="BR401" s="4" t="str">
        <f>IF($C401="OK",_xlfn.NUMBERVALUE(Plantilla!BP412),"")</f>
        <v/>
      </c>
      <c r="BS401" s="6" t="str">
        <f>IF($C401="OK",_xlfn.NUMBERVALUE(Plantilla!BQ412),"")</f>
        <v/>
      </c>
      <c r="BT401" s="4" t="str">
        <f>IF($C401="OK",_xlfn.NUMBERVALUE(Plantilla!BR412),"")</f>
        <v/>
      </c>
      <c r="BU401" s="6" t="str">
        <f>IF($C401="OK",_xlfn.NUMBERVALUE(Plantilla!BS412),"")</f>
        <v/>
      </c>
      <c r="BV401" s="6" t="str">
        <f>IF($C401="OK",_xlfn.NUMBERVALUE(Plantilla!BT412),"")</f>
        <v/>
      </c>
      <c r="BW401" s="6" t="str">
        <f>IF($C401="OK",_xlfn.NUMBERVALUE(Plantilla!BU412),"")</f>
        <v/>
      </c>
      <c r="BX401" s="6" t="str">
        <f>IF($C401="OK",_xlfn.NUMBERVALUE(Plantilla!BV412),"")</f>
        <v/>
      </c>
      <c r="BY401" s="6" t="str">
        <f>IF($C401="OK",_xlfn.NUMBERVALUE(Plantilla!BW412),"")</f>
        <v/>
      </c>
      <c r="BZ401" s="6" t="str">
        <f>IF($C401="OK",_xlfn.NUMBERVALUE(Plantilla!BX412),"")</f>
        <v/>
      </c>
      <c r="CA401" s="6" t="str">
        <f>IF($C401="OK",_xlfn.NUMBERVALUE(Plantilla!BY412),"")</f>
        <v/>
      </c>
      <c r="CB401" s="6" t="str">
        <f>IF($C401="OK",_xlfn.NUMBERVALUE(Plantilla!BZ412),"")</f>
        <v/>
      </c>
      <c r="CC401" s="6" t="str">
        <f>IF($C401="OK",_xlfn.NUMBERVALUE(Plantilla!CA412),"")</f>
        <v/>
      </c>
      <c r="CD401" s="6" t="str">
        <f>IF($C401="OK",_xlfn.NUMBERVALUE(Plantilla!CB412),"")</f>
        <v/>
      </c>
      <c r="CE401" s="6" t="str">
        <f>IF($C401="OK",_xlfn.NUMBERVALUE(Plantilla!CC412),"")</f>
        <v/>
      </c>
      <c r="CF401" s="4" t="str">
        <f>IF($C401="OK",_xlfn.NUMBERVALUE(Plantilla!CD412),"")</f>
        <v/>
      </c>
      <c r="CG401" s="6" t="str">
        <f>IF($C401="OK",_xlfn.NUMBERVALUE(Plantilla!CE412),"")</f>
        <v/>
      </c>
      <c r="CH401" s="6" t="str">
        <f>IF($C401="OK",_xlfn.NUMBERVALUE(Plantilla!CF412),"")</f>
        <v/>
      </c>
      <c r="CI401" s="6" t="str">
        <f>IF($C401="OK",_xlfn.NUMBERVALUE(Plantilla!CG412),"")</f>
        <v/>
      </c>
      <c r="CJ401" s="6" t="str">
        <f>IF($C401="OK",_xlfn.NUMBERVALUE(Plantilla!CH412),"")</f>
        <v/>
      </c>
      <c r="CK401" s="6" t="str">
        <f>IF($C401="OK",_xlfn.NUMBERVALUE(Plantilla!CI412),"")</f>
        <v/>
      </c>
      <c r="CL401" s="6" t="str">
        <f>IF($C401="OK",_xlfn.NUMBERVALUE(Plantilla!CJ412),"")</f>
        <v/>
      </c>
      <c r="CM401" t="str">
        <f>IF($C401="OK",TEXT(Plantilla!CK412,"#"),"")</f>
        <v/>
      </c>
      <c r="CN401" s="6" t="str">
        <f>IF($C401="OK",_xlfn.NUMBERVALUE(Plantilla!CL412),"")</f>
        <v/>
      </c>
      <c r="CO401" s="6" t="str">
        <f>IF($C401="OK",_xlfn.NUMBERVALUE(Plantilla!CM412),"")</f>
        <v/>
      </c>
      <c r="CP401" s="110" t="str">
        <f>IF($C401="OK",_xlfn.NUMBERVALUE(Plantilla!CN412),"")</f>
        <v/>
      </c>
      <c r="CQ401" s="6" t="str">
        <f>IF($C401="OK",_xlfn.NUMBERVALUE(Plantilla!CO412),"")</f>
        <v/>
      </c>
      <c r="CR401" s="109" t="str">
        <f>IF($C401="OK",_xlfn.NUMBERVALUE(Plantilla!CP412),"")</f>
        <v/>
      </c>
      <c r="CS401" s="110" t="str">
        <f>IF($C401="OK",_xlfn.NUMBERVALUE(Plantilla!CQ412),"")</f>
        <v/>
      </c>
      <c r="CT401" s="6" t="str">
        <f>IF($C401="OK",_xlfn.NUMBERVALUE(Plantilla!CR412),"")</f>
        <v/>
      </c>
      <c r="CU401" s="109" t="str">
        <f>IF($C401="OK",_xlfn.NUMBERVALUE(Plantilla!CS412),"")</f>
        <v/>
      </c>
      <c r="CV401" s="110" t="str">
        <f>IF($C401="OK",_xlfn.NUMBERVALUE(Plantilla!CT412),"")</f>
        <v/>
      </c>
      <c r="CW401" s="6" t="str">
        <f>IF($C401="OK",_xlfn.NUMBERVALUE(Plantilla!CU412),"")</f>
        <v/>
      </c>
      <c r="CX401" s="82" t="str">
        <f>IF($C401="OK",_xlfn.NUMBERVALUE(Plantilla!CV412),"")</f>
        <v/>
      </c>
      <c r="CY401" s="6" t="str">
        <f>IF($C401="OK",_xlfn.NUMBERVALUE(Plantilla!CW412),"")</f>
        <v/>
      </c>
      <c r="CZ401" s="82" t="str">
        <f>IF($C401="OK",_xlfn.NUMBERVALUE(Plantilla!CX412),"")</f>
        <v/>
      </c>
      <c r="DA401" s="6" t="str">
        <f>IF($C401="OK",_xlfn.NUMBERVALUE(Plantilla!CY412),"")</f>
        <v/>
      </c>
      <c r="DB401" s="109" t="str">
        <f>IF($C401="OK",_xlfn.NUMBERVALUE(Plantilla!CZ412),"")</f>
        <v/>
      </c>
      <c r="DC401" s="6" t="str">
        <f>IF($C401="OK",_xlfn.NUMBERVALUE(Plantilla!DA412),"")</f>
        <v/>
      </c>
      <c r="DD401" s="6" t="str">
        <f>IF($C401="OK",TEXT(Plantilla!DB412,"#"),"")</f>
        <v/>
      </c>
      <c r="DE401" s="6" t="str">
        <f>IF($C401="OK",_xlfn.NUMBERVALUE(Plantilla!DC412),"")</f>
        <v/>
      </c>
      <c r="DF401" s="4" t="str">
        <f>IF($C401="OK",_xlfn.NUMBERVALUE(Plantilla!DD412),"")</f>
        <v/>
      </c>
      <c r="DG401" s="6" t="str">
        <f>IF($C401="OK",_xlfn.NUMBERVALUE(Plantilla!DE412),"")</f>
        <v/>
      </c>
      <c r="DH401" s="6" t="str">
        <f>IF($C401="OK",_xlfn.NUMBERVALUE(Plantilla!DF412),"")</f>
        <v/>
      </c>
      <c r="DI401" s="6" t="str">
        <f>IF($C401="OK",_xlfn.NUMBERVALUE(Plantilla!DG412),"")</f>
        <v/>
      </c>
      <c r="DJ401" s="6" t="str">
        <f>IF($C401="OK",_xlfn.NUMBERVALUE(Plantilla!DH412),"")</f>
        <v/>
      </c>
      <c r="DK401" s="6" t="str">
        <f>IF($C401="OK",_xlfn.NUMBERVALUE(Plantilla!DI412),"")</f>
        <v/>
      </c>
      <c r="DL401" s="6" t="str">
        <f>IF($C401="OK",_xlfn.NUMBERVALUE(Plantilla!DJ412),"")</f>
        <v/>
      </c>
      <c r="DM401" s="6" t="str">
        <f>IF($C401="OK",_xlfn.NUMBERVALUE(Plantilla!DK412),"")</f>
        <v/>
      </c>
      <c r="DN401" s="6" t="str">
        <f>IF($C401="OK",_xlfn.NUMBERVALUE(Plantilla!DL412),"")</f>
        <v/>
      </c>
      <c r="DO401" s="6" t="str">
        <f>IF($C401="OK",_xlfn.NUMBERVALUE(Plantilla!DM412),"")</f>
        <v/>
      </c>
      <c r="DP401" s="6" t="str">
        <f>IF($C401="OK",_xlfn.NUMBERVALUE(Plantilla!DN412),"")</f>
        <v/>
      </c>
      <c r="DQ401" s="6" t="str">
        <f>IF($C401="OK",_xlfn.NUMBERVALUE(Plantilla!DO412),"")</f>
        <v/>
      </c>
      <c r="DR401" s="6" t="str">
        <f>IF($C401="OK",_xlfn.NUMBERVALUE(Plantilla!DP412),"")</f>
        <v/>
      </c>
      <c r="DS401" t="str">
        <f>IF($C401="OK",TEXT(Plantilla!DR412,"#"),"")</f>
        <v/>
      </c>
      <c r="DT401" s="6"/>
    </row>
    <row r="402" spans="1:124" x14ac:dyDescent="0.25">
      <c r="A402" t="str">
        <f>IF(Plantilla!$I$6="¡Perfecto!, Guarda el archivo y adjúntalo a tu interfaz de Nómina Electrónica","OK","Error")</f>
        <v>OK</v>
      </c>
      <c r="B402" t="str">
        <f>IF(Plantilla!$I$6="¡Perfecto!, Guarda el archivo y adjúntalo a tu interfaz de Nómina Electrónica",MID(Plantilla!$D$2,SEARCH("V",Plantilla!$D$2),10),"")</f>
        <v>V2.0</v>
      </c>
      <c r="C402" t="str">
        <f>Plantilla!C413</f>
        <v/>
      </c>
      <c r="D402" t="str">
        <f>IF($C402="OK",Plantilla!B413,"")</f>
        <v/>
      </c>
      <c r="E402" t="str">
        <f>IF($C402="OK",
   VLOOKUP(Plantilla!$E$4,'Tablas '!$AP$4:$AT$6,5,FALSE),
"")</f>
        <v/>
      </c>
      <c r="F402" t="str">
        <f>IF($C402="OK",TEXT(Plantilla!D413,"#"),"")</f>
        <v/>
      </c>
      <c r="G402" t="str">
        <f>IF($C402="OK",
   VLOOKUP(Plantilla!E413,'Tablas '!$B$4:$C$14,2,FALSE),
"")</f>
        <v/>
      </c>
      <c r="H402" t="str">
        <f>IF($C402="OK",TEXT(Plantilla!F413,"#"),"")</f>
        <v/>
      </c>
      <c r="I402" t="str">
        <f>IF($C402="OK",TEXT(Plantilla!G413,"#"),"")</f>
        <v/>
      </c>
      <c r="J402" t="str">
        <f>IF($C402="OK",TEXT(Plantilla!H413,"#"),"")</f>
        <v/>
      </c>
      <c r="K402" t="str">
        <f>IF($C402="OK",TEXT(Plantilla!I413,"#"),"")</f>
        <v/>
      </c>
      <c r="L402" t="str">
        <f>IF($C402="OK",TEXT(Plantilla!J413,"#"),"")</f>
        <v/>
      </c>
      <c r="M402" t="str">
        <f>IF($C402="OK",TEXT(Plantilla!K413,"#"),"")</f>
        <v/>
      </c>
      <c r="N402" t="str">
        <f>IF($C402="OK",
   CONCATENATE(YEAR(Plantilla!L413),"-",TEXT(MONTH(Plantilla!L413),"00"),"-",TEXT(DAY(Plantilla!L413),"00")),
"")</f>
        <v/>
      </c>
      <c r="O402" t="str">
        <f>IF($C402="OK",_xlfn.NUMBERVALUE(Plantilla!M413),"")</f>
        <v/>
      </c>
      <c r="P402" t="str">
        <f>IF($C402="OK",
   IF(Plantilla!N413&lt;&gt;"",
      CONCATENATE(YEAR(Plantilla!N413),"-",TEXT(MONTH(Plantilla!N413),"00"),"-",TEXT(DAY(Plantilla!N413),"00")),
   ""),
"")</f>
        <v/>
      </c>
      <c r="Q402" t="str">
        <f>IF($C402="OK",
   VLOOKUP(Plantilla!O413,'Tablas '!$E$4:$F$19,2,FALSE),
"")</f>
        <v/>
      </c>
      <c r="R402" t="str">
        <f>IF($C402="OK",
   VLOOKUP(Plantilla!P413,'Tablas '!$H$4:$I$5,2,FALSE),
"")</f>
        <v/>
      </c>
      <c r="S402" t="str">
        <f>IF($C402="OK",
   VLOOKUP(Plantilla!Q413,'Tablas '!$K$4:$L$8,2,FALSE),
"")</f>
        <v/>
      </c>
      <c r="T402" t="str">
        <f>IF($C402="OK",
   VLOOKUP(Plantilla!R413,'Tablas '!$AE$4:$AF$6,2,FALSE),
"")</f>
        <v/>
      </c>
      <c r="U402" t="str">
        <f>IF($C402="OK",
   VLOOKUP(Plantilla!S413,'Tablas '!$AE$4:$AF$6,2,FALSE),
"")</f>
        <v/>
      </c>
      <c r="V402" t="str">
        <f>IF($C402="OK",TEXT(Plantilla!T413,"#"),"")</f>
        <v/>
      </c>
      <c r="W402" s="84" t="str">
        <f>IF($C402="OK",
   VLOOKUP(Plantilla!U413,'Tablas '!$AM$4:$AN$1126,2,FALSE),
"")</f>
        <v/>
      </c>
      <c r="X402" t="str">
        <f>IF($C402="OK",TEXT(Plantilla!V413,"#"),"")</f>
        <v/>
      </c>
      <c r="Y402" t="str">
        <f>IF($C402="OK",
   CONCATENATE(YEAR(Plantilla!W413),"-",TEXT(MONTH(Plantilla!W413),"00"),"-",TEXT(DAY(Plantilla!W413),"00")),
"")</f>
        <v/>
      </c>
      <c r="Z402" t="str">
        <f>IF($C402="OK",
   CONCATENATE(YEAR(Plantilla!X413),"-",TEXT(MONTH(Plantilla!X413),"00"),"-",TEXT(DAY(Plantilla!X413),"00")),
"")</f>
        <v/>
      </c>
      <c r="AA402" t="str">
        <f>IF($C402="OK",
   TEXT(VLOOKUP(Plantilla!Y413,'Tablas '!$Q$4:$R$9,2,FALSE),"#"),
"")</f>
        <v/>
      </c>
      <c r="AB402" t="str">
        <f>IF($C402="OK",
   CONCATENATE(YEAR(Plantilla!Z413),"-",TEXT(MONTH(Plantilla!Z413),"00"),"-",TEXT(DAY(Plantilla!Z413),"00")),
"")</f>
        <v/>
      </c>
      <c r="AC402" t="str">
        <f>IF($C402="OK",
   TEXT(VLOOKUP(Plantilla!AA413,'Tablas '!$T$4:$U$13,2,FALSE),"#"),
"")</f>
        <v/>
      </c>
      <c r="AD402" t="str">
        <f>IF($C402="OK",TEXT(Plantilla!AB413,"#"),"")</f>
        <v/>
      </c>
      <c r="AE402" t="str">
        <f>IF($C402="OK",
   IF(Plantilla!AC413&lt;&gt;"",
      TEXT(VLOOKUP(Plantilla!AC413,'Tablas '!$W$4:$X$7,2,FALSE),"#"),
   ""),
"")</f>
        <v/>
      </c>
      <c r="AF402" t="str">
        <f>IF($C402="OK",TEXT(Plantilla!AD413,"#"),"")</f>
        <v/>
      </c>
      <c r="AG402" s="6" t="str">
        <f>IF($C402="OK",_xlfn.NUMBERVALUE(Plantilla!AE413),"")</f>
        <v/>
      </c>
      <c r="AH402" s="4" t="str">
        <f>IF($C402="OK",_xlfn.NUMBERVALUE(Plantilla!AF413),"")</f>
        <v/>
      </c>
      <c r="AI402" s="6" t="str">
        <f>IF($C402="OK",_xlfn.NUMBERVALUE(Plantilla!AG413),"")</f>
        <v/>
      </c>
      <c r="AJ402" s="6" t="str">
        <f>IF($C402="OK",_xlfn.NUMBERVALUE(Plantilla!AH413),"")</f>
        <v/>
      </c>
      <c r="AK402" s="6" t="str">
        <f>IF($C402="OK",_xlfn.NUMBERVALUE(Plantilla!AI413),"")</f>
        <v/>
      </c>
      <c r="AL402" s="6" t="str">
        <f>IF($C402="OK",_xlfn.NUMBERVALUE(Plantilla!AJ413),"")</f>
        <v/>
      </c>
      <c r="AM402" s="4" t="str">
        <f>IF($C402="OK",_xlfn.NUMBERVALUE(Plantilla!AK413),"")</f>
        <v/>
      </c>
      <c r="AN402" s="6" t="str">
        <f>IF($C402="OK",_xlfn.NUMBERVALUE(Plantilla!AL413),"")</f>
        <v/>
      </c>
      <c r="AO402" s="4" t="str">
        <f>IF($C402="OK",_xlfn.NUMBERVALUE(Plantilla!AM413),"")</f>
        <v/>
      </c>
      <c r="AP402" s="6" t="str">
        <f>IF($C402="OK",_xlfn.NUMBERVALUE(Plantilla!AN413),"")</f>
        <v/>
      </c>
      <c r="AQ402" s="4" t="str">
        <f>IF($C402="OK",_xlfn.NUMBERVALUE(Plantilla!AO413),"")</f>
        <v/>
      </c>
      <c r="AR402" s="6" t="str">
        <f>IF($C402="OK",_xlfn.NUMBERVALUE(Plantilla!AP413),"")</f>
        <v/>
      </c>
      <c r="AS402" s="4" t="str">
        <f>IF($C402="OK",_xlfn.NUMBERVALUE(Plantilla!AQ413),"")</f>
        <v/>
      </c>
      <c r="AT402" s="6" t="str">
        <f>IF($C402="OK",_xlfn.NUMBERVALUE(Plantilla!AR413),"")</f>
        <v/>
      </c>
      <c r="AU402" s="4" t="str">
        <f>IF($C402="OK",_xlfn.NUMBERVALUE(Plantilla!AS413),"")</f>
        <v/>
      </c>
      <c r="AV402" s="6" t="str">
        <f>IF($C402="OK",_xlfn.NUMBERVALUE(Plantilla!AT413),"")</f>
        <v/>
      </c>
      <c r="AW402" s="4" t="str">
        <f>IF($C402="OK",_xlfn.NUMBERVALUE(Plantilla!AU413),"")</f>
        <v/>
      </c>
      <c r="AX402" s="6" t="str">
        <f>IF($C402="OK",_xlfn.NUMBERVALUE(Plantilla!AV413),"")</f>
        <v/>
      </c>
      <c r="AY402" s="4" t="str">
        <f>IF($C402="OK",_xlfn.NUMBERVALUE(Plantilla!AW413),"")</f>
        <v/>
      </c>
      <c r="AZ402" s="6" t="str">
        <f>IF($C402="OK",_xlfn.NUMBERVALUE(Plantilla!AX413),"")</f>
        <v/>
      </c>
      <c r="BA402" t="str">
        <f>IF($C402="OK",_xlfn.NUMBERVALUE(Plantilla!AY413),"")</f>
        <v/>
      </c>
      <c r="BB402" t="str">
        <f>IF($C402="OK",_xlfn.NUMBERVALUE(Plantilla!AZ413),"")</f>
        <v/>
      </c>
      <c r="BC402" s="4" t="str">
        <f>IF($C402="OK",_xlfn.NUMBERVALUE(Plantilla!BA413),"")</f>
        <v/>
      </c>
      <c r="BD402" s="6" t="str">
        <f>IF($C402="OK",_xlfn.NUMBERVALUE(Plantilla!BB413),"")</f>
        <v/>
      </c>
      <c r="BE402" s="4" t="str">
        <f>IF($C402="OK",_xlfn.NUMBERVALUE(Plantilla!BC413),"")</f>
        <v/>
      </c>
      <c r="BF402" s="6" t="str">
        <f>IF($C402="OK",_xlfn.NUMBERVALUE(Plantilla!BD413),"")</f>
        <v/>
      </c>
      <c r="BG402" s="4" t="str">
        <f>IF($C402="OK",_xlfn.NUMBERVALUE(Plantilla!BE413),"")</f>
        <v/>
      </c>
      <c r="BH402" s="6" t="str">
        <f>IF($C402="OK",_xlfn.NUMBERVALUE(Plantilla!BF413),"")</f>
        <v/>
      </c>
      <c r="BI402" s="110" t="str">
        <f>IF($C402="OK",_xlfn.NUMBERVALUE(Plantilla!BG413),"")</f>
        <v/>
      </c>
      <c r="BJ402" s="6" t="str">
        <f>IF($C402="OK",_xlfn.NUMBERVALUE(Plantilla!BH413),"")</f>
        <v/>
      </c>
      <c r="BK402" s="109" t="str">
        <f>IF($C402="OK",_xlfn.NUMBERVALUE(Plantilla!BI413),"")</f>
        <v/>
      </c>
      <c r="BL402" s="6" t="str">
        <f>IF($C402="OK",
   IF(Plantilla!BJ413&lt;&gt;"",
      TEXT(VLOOKUP(Plantilla!BJ413,'Tablas '!$Z$4:$AA$6,2,FALSE),"#"),
   ""),
"")</f>
        <v/>
      </c>
      <c r="BM402" s="4" t="str">
        <f>IF($C402="OK",_xlfn.NUMBERVALUE(Plantilla!BK413),"")</f>
        <v/>
      </c>
      <c r="BN402" s="4" t="str">
        <f>IF($C402="OK",_xlfn.NUMBERVALUE(Plantilla!BL413),"")</f>
        <v/>
      </c>
      <c r="BO402" s="6" t="str">
        <f>IF($C402="OK",_xlfn.NUMBERVALUE(Plantilla!BM413),"")</f>
        <v/>
      </c>
      <c r="BP402" s="4" t="str">
        <f>IF($C402="OK",_xlfn.NUMBERVALUE(Plantilla!BN413),"")</f>
        <v/>
      </c>
      <c r="BQ402" s="6" t="str">
        <f>IF($C402="OK",_xlfn.NUMBERVALUE(Plantilla!BO413),"")</f>
        <v/>
      </c>
      <c r="BR402" s="4" t="str">
        <f>IF($C402="OK",_xlfn.NUMBERVALUE(Plantilla!BP413),"")</f>
        <v/>
      </c>
      <c r="BS402" s="6" t="str">
        <f>IF($C402="OK",_xlfn.NUMBERVALUE(Plantilla!BQ413),"")</f>
        <v/>
      </c>
      <c r="BT402" s="4" t="str">
        <f>IF($C402="OK",_xlfn.NUMBERVALUE(Plantilla!BR413),"")</f>
        <v/>
      </c>
      <c r="BU402" s="6" t="str">
        <f>IF($C402="OK",_xlfn.NUMBERVALUE(Plantilla!BS413),"")</f>
        <v/>
      </c>
      <c r="BV402" s="6" t="str">
        <f>IF($C402="OK",_xlfn.NUMBERVALUE(Plantilla!BT413),"")</f>
        <v/>
      </c>
      <c r="BW402" s="6" t="str">
        <f>IF($C402="OK",_xlfn.NUMBERVALUE(Plantilla!BU413),"")</f>
        <v/>
      </c>
      <c r="BX402" s="6" t="str">
        <f>IF($C402="OK",_xlfn.NUMBERVALUE(Plantilla!BV413),"")</f>
        <v/>
      </c>
      <c r="BY402" s="6" t="str">
        <f>IF($C402="OK",_xlfn.NUMBERVALUE(Plantilla!BW413),"")</f>
        <v/>
      </c>
      <c r="BZ402" s="6" t="str">
        <f>IF($C402="OK",_xlfn.NUMBERVALUE(Plantilla!BX413),"")</f>
        <v/>
      </c>
      <c r="CA402" s="6" t="str">
        <f>IF($C402="OK",_xlfn.NUMBERVALUE(Plantilla!BY413),"")</f>
        <v/>
      </c>
      <c r="CB402" s="6" t="str">
        <f>IF($C402="OK",_xlfn.NUMBERVALUE(Plantilla!BZ413),"")</f>
        <v/>
      </c>
      <c r="CC402" s="6" t="str">
        <f>IF($C402="OK",_xlfn.NUMBERVALUE(Plantilla!CA413),"")</f>
        <v/>
      </c>
      <c r="CD402" s="6" t="str">
        <f>IF($C402="OK",_xlfn.NUMBERVALUE(Plantilla!CB413),"")</f>
        <v/>
      </c>
      <c r="CE402" s="6" t="str">
        <f>IF($C402="OK",_xlfn.NUMBERVALUE(Plantilla!CC413),"")</f>
        <v/>
      </c>
      <c r="CF402" s="4" t="str">
        <f>IF($C402="OK",_xlfn.NUMBERVALUE(Plantilla!CD413),"")</f>
        <v/>
      </c>
      <c r="CG402" s="6" t="str">
        <f>IF($C402="OK",_xlfn.NUMBERVALUE(Plantilla!CE413),"")</f>
        <v/>
      </c>
      <c r="CH402" s="6" t="str">
        <f>IF($C402="OK",_xlfn.NUMBERVALUE(Plantilla!CF413),"")</f>
        <v/>
      </c>
      <c r="CI402" s="6" t="str">
        <f>IF($C402="OK",_xlfn.NUMBERVALUE(Plantilla!CG413),"")</f>
        <v/>
      </c>
      <c r="CJ402" s="6" t="str">
        <f>IF($C402="OK",_xlfn.NUMBERVALUE(Plantilla!CH413),"")</f>
        <v/>
      </c>
      <c r="CK402" s="6" t="str">
        <f>IF($C402="OK",_xlfn.NUMBERVALUE(Plantilla!CI413),"")</f>
        <v/>
      </c>
      <c r="CL402" s="6" t="str">
        <f>IF($C402="OK",_xlfn.NUMBERVALUE(Plantilla!CJ413),"")</f>
        <v/>
      </c>
      <c r="CM402" t="str">
        <f>IF($C402="OK",TEXT(Plantilla!CK413,"#"),"")</f>
        <v/>
      </c>
      <c r="CN402" s="6" t="str">
        <f>IF($C402="OK",_xlfn.NUMBERVALUE(Plantilla!CL413),"")</f>
        <v/>
      </c>
      <c r="CO402" s="6" t="str">
        <f>IF($C402="OK",_xlfn.NUMBERVALUE(Plantilla!CM413),"")</f>
        <v/>
      </c>
      <c r="CP402" s="110" t="str">
        <f>IF($C402="OK",_xlfn.NUMBERVALUE(Plantilla!CN413),"")</f>
        <v/>
      </c>
      <c r="CQ402" s="6" t="str">
        <f>IF($C402="OK",_xlfn.NUMBERVALUE(Plantilla!CO413),"")</f>
        <v/>
      </c>
      <c r="CR402" s="109" t="str">
        <f>IF($C402="OK",_xlfn.NUMBERVALUE(Plantilla!CP413),"")</f>
        <v/>
      </c>
      <c r="CS402" s="110" t="str">
        <f>IF($C402="OK",_xlfn.NUMBERVALUE(Plantilla!CQ413),"")</f>
        <v/>
      </c>
      <c r="CT402" s="6" t="str">
        <f>IF($C402="OK",_xlfn.NUMBERVALUE(Plantilla!CR413),"")</f>
        <v/>
      </c>
      <c r="CU402" s="109" t="str">
        <f>IF($C402="OK",_xlfn.NUMBERVALUE(Plantilla!CS413),"")</f>
        <v/>
      </c>
      <c r="CV402" s="110" t="str">
        <f>IF($C402="OK",_xlfn.NUMBERVALUE(Plantilla!CT413),"")</f>
        <v/>
      </c>
      <c r="CW402" s="6" t="str">
        <f>IF($C402="OK",_xlfn.NUMBERVALUE(Plantilla!CU413),"")</f>
        <v/>
      </c>
      <c r="CX402" s="82" t="str">
        <f>IF($C402="OK",_xlfn.NUMBERVALUE(Plantilla!CV413),"")</f>
        <v/>
      </c>
      <c r="CY402" s="6" t="str">
        <f>IF($C402="OK",_xlfn.NUMBERVALUE(Plantilla!CW413),"")</f>
        <v/>
      </c>
      <c r="CZ402" s="82" t="str">
        <f>IF($C402="OK",_xlfn.NUMBERVALUE(Plantilla!CX413),"")</f>
        <v/>
      </c>
      <c r="DA402" s="6" t="str">
        <f>IF($C402="OK",_xlfn.NUMBERVALUE(Plantilla!CY413),"")</f>
        <v/>
      </c>
      <c r="DB402" s="109" t="str">
        <f>IF($C402="OK",_xlfn.NUMBERVALUE(Plantilla!CZ413),"")</f>
        <v/>
      </c>
      <c r="DC402" s="6" t="str">
        <f>IF($C402="OK",_xlfn.NUMBERVALUE(Plantilla!DA413),"")</f>
        <v/>
      </c>
      <c r="DD402" s="6" t="str">
        <f>IF($C402="OK",TEXT(Plantilla!DB413,"#"),"")</f>
        <v/>
      </c>
      <c r="DE402" s="6" t="str">
        <f>IF($C402="OK",_xlfn.NUMBERVALUE(Plantilla!DC413),"")</f>
        <v/>
      </c>
      <c r="DF402" s="4" t="str">
        <f>IF($C402="OK",_xlfn.NUMBERVALUE(Plantilla!DD413),"")</f>
        <v/>
      </c>
      <c r="DG402" s="6" t="str">
        <f>IF($C402="OK",_xlfn.NUMBERVALUE(Plantilla!DE413),"")</f>
        <v/>
      </c>
      <c r="DH402" s="6" t="str">
        <f>IF($C402="OK",_xlfn.NUMBERVALUE(Plantilla!DF413),"")</f>
        <v/>
      </c>
      <c r="DI402" s="6" t="str">
        <f>IF($C402="OK",_xlfn.NUMBERVALUE(Plantilla!DG413),"")</f>
        <v/>
      </c>
      <c r="DJ402" s="6" t="str">
        <f>IF($C402="OK",_xlfn.NUMBERVALUE(Plantilla!DH413),"")</f>
        <v/>
      </c>
      <c r="DK402" s="6" t="str">
        <f>IF($C402="OK",_xlfn.NUMBERVALUE(Plantilla!DI413),"")</f>
        <v/>
      </c>
      <c r="DL402" s="6" t="str">
        <f>IF($C402="OK",_xlfn.NUMBERVALUE(Plantilla!DJ413),"")</f>
        <v/>
      </c>
      <c r="DM402" s="6" t="str">
        <f>IF($C402="OK",_xlfn.NUMBERVALUE(Plantilla!DK413),"")</f>
        <v/>
      </c>
      <c r="DN402" s="6" t="str">
        <f>IF($C402="OK",_xlfn.NUMBERVALUE(Plantilla!DL413),"")</f>
        <v/>
      </c>
      <c r="DO402" s="6" t="str">
        <f>IF($C402="OK",_xlfn.NUMBERVALUE(Plantilla!DM413),"")</f>
        <v/>
      </c>
      <c r="DP402" s="6" t="str">
        <f>IF($C402="OK",_xlfn.NUMBERVALUE(Plantilla!DN413),"")</f>
        <v/>
      </c>
      <c r="DQ402" s="6" t="str">
        <f>IF($C402="OK",_xlfn.NUMBERVALUE(Plantilla!DO413),"")</f>
        <v/>
      </c>
      <c r="DR402" s="6" t="str">
        <f>IF($C402="OK",_xlfn.NUMBERVALUE(Plantilla!DP413),"")</f>
        <v/>
      </c>
      <c r="DS402" t="str">
        <f>IF($C402="OK",TEXT(Plantilla!DR413,"#"),"")</f>
        <v/>
      </c>
      <c r="DT402" s="6"/>
    </row>
    <row r="403" spans="1:124" x14ac:dyDescent="0.25">
      <c r="A403" t="str">
        <f>IF(Plantilla!$I$6="¡Perfecto!, Guarda el archivo y adjúntalo a tu interfaz de Nómina Electrónica","OK","Error")</f>
        <v>OK</v>
      </c>
      <c r="B403" t="str">
        <f>IF(Plantilla!$I$6="¡Perfecto!, Guarda el archivo y adjúntalo a tu interfaz de Nómina Electrónica",MID(Plantilla!$D$2,SEARCH("V",Plantilla!$D$2),10),"")</f>
        <v>V2.0</v>
      </c>
      <c r="C403" t="str">
        <f>Plantilla!C414</f>
        <v/>
      </c>
      <c r="D403" t="str">
        <f>IF($C403="OK",Plantilla!B414,"")</f>
        <v/>
      </c>
      <c r="E403" t="str">
        <f>IF($C403="OK",
   VLOOKUP(Plantilla!$E$4,'Tablas '!$AP$4:$AT$6,5,FALSE),
"")</f>
        <v/>
      </c>
      <c r="F403" t="str">
        <f>IF($C403="OK",TEXT(Plantilla!D414,"#"),"")</f>
        <v/>
      </c>
      <c r="G403" t="str">
        <f>IF($C403="OK",
   VLOOKUP(Plantilla!E414,'Tablas '!$B$4:$C$14,2,FALSE),
"")</f>
        <v/>
      </c>
      <c r="H403" t="str">
        <f>IF($C403="OK",TEXT(Plantilla!F414,"#"),"")</f>
        <v/>
      </c>
      <c r="I403" t="str">
        <f>IF($C403="OK",TEXT(Plantilla!G414,"#"),"")</f>
        <v/>
      </c>
      <c r="J403" t="str">
        <f>IF($C403="OK",TEXT(Plantilla!H414,"#"),"")</f>
        <v/>
      </c>
      <c r="K403" t="str">
        <f>IF($C403="OK",TEXT(Plantilla!I414,"#"),"")</f>
        <v/>
      </c>
      <c r="L403" t="str">
        <f>IF($C403="OK",TEXT(Plantilla!J414,"#"),"")</f>
        <v/>
      </c>
      <c r="M403" t="str">
        <f>IF($C403="OK",TEXT(Plantilla!K414,"#"),"")</f>
        <v/>
      </c>
      <c r="N403" t="str">
        <f>IF($C403="OK",
   CONCATENATE(YEAR(Plantilla!L414),"-",TEXT(MONTH(Plantilla!L414),"00"),"-",TEXT(DAY(Plantilla!L414),"00")),
"")</f>
        <v/>
      </c>
      <c r="O403" t="str">
        <f>IF($C403="OK",_xlfn.NUMBERVALUE(Plantilla!M414),"")</f>
        <v/>
      </c>
      <c r="P403" t="str">
        <f>IF($C403="OK",
   IF(Plantilla!N414&lt;&gt;"",
      CONCATENATE(YEAR(Plantilla!N414),"-",TEXT(MONTH(Plantilla!N414),"00"),"-",TEXT(DAY(Plantilla!N414),"00")),
   ""),
"")</f>
        <v/>
      </c>
      <c r="Q403" t="str">
        <f>IF($C403="OK",
   VLOOKUP(Plantilla!O414,'Tablas '!$E$4:$F$19,2,FALSE),
"")</f>
        <v/>
      </c>
      <c r="R403" t="str">
        <f>IF($C403="OK",
   VLOOKUP(Plantilla!P414,'Tablas '!$H$4:$I$5,2,FALSE),
"")</f>
        <v/>
      </c>
      <c r="S403" t="str">
        <f>IF($C403="OK",
   VLOOKUP(Plantilla!Q414,'Tablas '!$K$4:$L$8,2,FALSE),
"")</f>
        <v/>
      </c>
      <c r="T403" t="str">
        <f>IF($C403="OK",
   VLOOKUP(Plantilla!R414,'Tablas '!$AE$4:$AF$6,2,FALSE),
"")</f>
        <v/>
      </c>
      <c r="U403" t="str">
        <f>IF($C403="OK",
   VLOOKUP(Plantilla!S414,'Tablas '!$AE$4:$AF$6,2,FALSE),
"")</f>
        <v/>
      </c>
      <c r="V403" t="str">
        <f>IF($C403="OK",TEXT(Plantilla!T414,"#"),"")</f>
        <v/>
      </c>
      <c r="W403" s="84" t="str">
        <f>IF($C403="OK",
   VLOOKUP(Plantilla!U414,'Tablas '!$AM$4:$AN$1126,2,FALSE),
"")</f>
        <v/>
      </c>
      <c r="X403" t="str">
        <f>IF($C403="OK",TEXT(Plantilla!V414,"#"),"")</f>
        <v/>
      </c>
      <c r="Y403" t="str">
        <f>IF($C403="OK",
   CONCATENATE(YEAR(Plantilla!W414),"-",TEXT(MONTH(Plantilla!W414),"00"),"-",TEXT(DAY(Plantilla!W414),"00")),
"")</f>
        <v/>
      </c>
      <c r="Z403" t="str">
        <f>IF($C403="OK",
   CONCATENATE(YEAR(Plantilla!X414),"-",TEXT(MONTH(Plantilla!X414),"00"),"-",TEXT(DAY(Plantilla!X414),"00")),
"")</f>
        <v/>
      </c>
      <c r="AA403" t="str">
        <f>IF($C403="OK",
   TEXT(VLOOKUP(Plantilla!Y414,'Tablas '!$Q$4:$R$9,2,FALSE),"#"),
"")</f>
        <v/>
      </c>
      <c r="AB403" t="str">
        <f>IF($C403="OK",
   CONCATENATE(YEAR(Plantilla!Z414),"-",TEXT(MONTH(Plantilla!Z414),"00"),"-",TEXT(DAY(Plantilla!Z414),"00")),
"")</f>
        <v/>
      </c>
      <c r="AC403" t="str">
        <f>IF($C403="OK",
   TEXT(VLOOKUP(Plantilla!AA414,'Tablas '!$T$4:$U$13,2,FALSE),"#"),
"")</f>
        <v/>
      </c>
      <c r="AD403" t="str">
        <f>IF($C403="OK",TEXT(Plantilla!AB414,"#"),"")</f>
        <v/>
      </c>
      <c r="AE403" t="str">
        <f>IF($C403="OK",
   IF(Plantilla!AC414&lt;&gt;"",
      TEXT(VLOOKUP(Plantilla!AC414,'Tablas '!$W$4:$X$7,2,FALSE),"#"),
   ""),
"")</f>
        <v/>
      </c>
      <c r="AF403" t="str">
        <f>IF($C403="OK",TEXT(Plantilla!AD414,"#"),"")</f>
        <v/>
      </c>
      <c r="AG403" s="6" t="str">
        <f>IF($C403="OK",_xlfn.NUMBERVALUE(Plantilla!AE414),"")</f>
        <v/>
      </c>
      <c r="AH403" s="4" t="str">
        <f>IF($C403="OK",_xlfn.NUMBERVALUE(Plantilla!AF414),"")</f>
        <v/>
      </c>
      <c r="AI403" s="6" t="str">
        <f>IF($C403="OK",_xlfn.NUMBERVALUE(Plantilla!AG414),"")</f>
        <v/>
      </c>
      <c r="AJ403" s="6" t="str">
        <f>IF($C403="OK",_xlfn.NUMBERVALUE(Plantilla!AH414),"")</f>
        <v/>
      </c>
      <c r="AK403" s="6" t="str">
        <f>IF($C403="OK",_xlfn.NUMBERVALUE(Plantilla!AI414),"")</f>
        <v/>
      </c>
      <c r="AL403" s="6" t="str">
        <f>IF($C403="OK",_xlfn.NUMBERVALUE(Plantilla!AJ414),"")</f>
        <v/>
      </c>
      <c r="AM403" s="4" t="str">
        <f>IF($C403="OK",_xlfn.NUMBERVALUE(Plantilla!AK414),"")</f>
        <v/>
      </c>
      <c r="AN403" s="6" t="str">
        <f>IF($C403="OK",_xlfn.NUMBERVALUE(Plantilla!AL414),"")</f>
        <v/>
      </c>
      <c r="AO403" s="4" t="str">
        <f>IF($C403="OK",_xlfn.NUMBERVALUE(Plantilla!AM414),"")</f>
        <v/>
      </c>
      <c r="AP403" s="6" t="str">
        <f>IF($C403="OK",_xlfn.NUMBERVALUE(Plantilla!AN414),"")</f>
        <v/>
      </c>
      <c r="AQ403" s="4" t="str">
        <f>IF($C403="OK",_xlfn.NUMBERVALUE(Plantilla!AO414),"")</f>
        <v/>
      </c>
      <c r="AR403" s="6" t="str">
        <f>IF($C403="OK",_xlfn.NUMBERVALUE(Plantilla!AP414),"")</f>
        <v/>
      </c>
      <c r="AS403" s="4" t="str">
        <f>IF($C403="OK",_xlfn.NUMBERVALUE(Plantilla!AQ414),"")</f>
        <v/>
      </c>
      <c r="AT403" s="6" t="str">
        <f>IF($C403="OK",_xlfn.NUMBERVALUE(Plantilla!AR414),"")</f>
        <v/>
      </c>
      <c r="AU403" s="4" t="str">
        <f>IF($C403="OK",_xlfn.NUMBERVALUE(Plantilla!AS414),"")</f>
        <v/>
      </c>
      <c r="AV403" s="6" t="str">
        <f>IF($C403="OK",_xlfn.NUMBERVALUE(Plantilla!AT414),"")</f>
        <v/>
      </c>
      <c r="AW403" s="4" t="str">
        <f>IF($C403="OK",_xlfn.NUMBERVALUE(Plantilla!AU414),"")</f>
        <v/>
      </c>
      <c r="AX403" s="6" t="str">
        <f>IF($C403="OK",_xlfn.NUMBERVALUE(Plantilla!AV414),"")</f>
        <v/>
      </c>
      <c r="AY403" s="4" t="str">
        <f>IF($C403="OK",_xlfn.NUMBERVALUE(Plantilla!AW414),"")</f>
        <v/>
      </c>
      <c r="AZ403" s="6" t="str">
        <f>IF($C403="OK",_xlfn.NUMBERVALUE(Plantilla!AX414),"")</f>
        <v/>
      </c>
      <c r="BA403" t="str">
        <f>IF($C403="OK",_xlfn.NUMBERVALUE(Plantilla!AY414),"")</f>
        <v/>
      </c>
      <c r="BB403" t="str">
        <f>IF($C403="OK",_xlfn.NUMBERVALUE(Plantilla!AZ414),"")</f>
        <v/>
      </c>
      <c r="BC403" s="4" t="str">
        <f>IF($C403="OK",_xlfn.NUMBERVALUE(Plantilla!BA414),"")</f>
        <v/>
      </c>
      <c r="BD403" s="6" t="str">
        <f>IF($C403="OK",_xlfn.NUMBERVALUE(Plantilla!BB414),"")</f>
        <v/>
      </c>
      <c r="BE403" s="4" t="str">
        <f>IF($C403="OK",_xlfn.NUMBERVALUE(Plantilla!BC414),"")</f>
        <v/>
      </c>
      <c r="BF403" s="6" t="str">
        <f>IF($C403="OK",_xlfn.NUMBERVALUE(Plantilla!BD414),"")</f>
        <v/>
      </c>
      <c r="BG403" s="4" t="str">
        <f>IF($C403="OK",_xlfn.NUMBERVALUE(Plantilla!BE414),"")</f>
        <v/>
      </c>
      <c r="BH403" s="6" t="str">
        <f>IF($C403="OK",_xlfn.NUMBERVALUE(Plantilla!BF414),"")</f>
        <v/>
      </c>
      <c r="BI403" s="110" t="str">
        <f>IF($C403="OK",_xlfn.NUMBERVALUE(Plantilla!BG414),"")</f>
        <v/>
      </c>
      <c r="BJ403" s="6" t="str">
        <f>IF($C403="OK",_xlfn.NUMBERVALUE(Plantilla!BH414),"")</f>
        <v/>
      </c>
      <c r="BK403" s="109" t="str">
        <f>IF($C403="OK",_xlfn.NUMBERVALUE(Plantilla!BI414),"")</f>
        <v/>
      </c>
      <c r="BL403" s="6" t="str">
        <f>IF($C403="OK",
   IF(Plantilla!BJ414&lt;&gt;"",
      TEXT(VLOOKUP(Plantilla!BJ414,'Tablas '!$Z$4:$AA$6,2,FALSE),"#"),
   ""),
"")</f>
        <v/>
      </c>
      <c r="BM403" s="4" t="str">
        <f>IF($C403="OK",_xlfn.NUMBERVALUE(Plantilla!BK414),"")</f>
        <v/>
      </c>
      <c r="BN403" s="4" t="str">
        <f>IF($C403="OK",_xlfn.NUMBERVALUE(Plantilla!BL414),"")</f>
        <v/>
      </c>
      <c r="BO403" s="6" t="str">
        <f>IF($C403="OK",_xlfn.NUMBERVALUE(Plantilla!BM414),"")</f>
        <v/>
      </c>
      <c r="BP403" s="4" t="str">
        <f>IF($C403="OK",_xlfn.NUMBERVALUE(Plantilla!BN414),"")</f>
        <v/>
      </c>
      <c r="BQ403" s="6" t="str">
        <f>IF($C403="OK",_xlfn.NUMBERVALUE(Plantilla!BO414),"")</f>
        <v/>
      </c>
      <c r="BR403" s="4" t="str">
        <f>IF($C403="OK",_xlfn.NUMBERVALUE(Plantilla!BP414),"")</f>
        <v/>
      </c>
      <c r="BS403" s="6" t="str">
        <f>IF($C403="OK",_xlfn.NUMBERVALUE(Plantilla!BQ414),"")</f>
        <v/>
      </c>
      <c r="BT403" s="4" t="str">
        <f>IF($C403="OK",_xlfn.NUMBERVALUE(Plantilla!BR414),"")</f>
        <v/>
      </c>
      <c r="BU403" s="6" t="str">
        <f>IF($C403="OK",_xlfn.NUMBERVALUE(Plantilla!BS414),"")</f>
        <v/>
      </c>
      <c r="BV403" s="6" t="str">
        <f>IF($C403="OK",_xlfn.NUMBERVALUE(Plantilla!BT414),"")</f>
        <v/>
      </c>
      <c r="BW403" s="6" t="str">
        <f>IF($C403="OK",_xlfn.NUMBERVALUE(Plantilla!BU414),"")</f>
        <v/>
      </c>
      <c r="BX403" s="6" t="str">
        <f>IF($C403="OK",_xlfn.NUMBERVALUE(Plantilla!BV414),"")</f>
        <v/>
      </c>
      <c r="BY403" s="6" t="str">
        <f>IF($C403="OK",_xlfn.NUMBERVALUE(Plantilla!BW414),"")</f>
        <v/>
      </c>
      <c r="BZ403" s="6" t="str">
        <f>IF($C403="OK",_xlfn.NUMBERVALUE(Plantilla!BX414),"")</f>
        <v/>
      </c>
      <c r="CA403" s="6" t="str">
        <f>IF($C403="OK",_xlfn.NUMBERVALUE(Plantilla!BY414),"")</f>
        <v/>
      </c>
      <c r="CB403" s="6" t="str">
        <f>IF($C403="OK",_xlfn.NUMBERVALUE(Plantilla!BZ414),"")</f>
        <v/>
      </c>
      <c r="CC403" s="6" t="str">
        <f>IF($C403="OK",_xlfn.NUMBERVALUE(Plantilla!CA414),"")</f>
        <v/>
      </c>
      <c r="CD403" s="6" t="str">
        <f>IF($C403="OK",_xlfn.NUMBERVALUE(Plantilla!CB414),"")</f>
        <v/>
      </c>
      <c r="CE403" s="6" t="str">
        <f>IF($C403="OK",_xlfn.NUMBERVALUE(Plantilla!CC414),"")</f>
        <v/>
      </c>
      <c r="CF403" s="4" t="str">
        <f>IF($C403="OK",_xlfn.NUMBERVALUE(Plantilla!CD414),"")</f>
        <v/>
      </c>
      <c r="CG403" s="6" t="str">
        <f>IF($C403="OK",_xlfn.NUMBERVALUE(Plantilla!CE414),"")</f>
        <v/>
      </c>
      <c r="CH403" s="6" t="str">
        <f>IF($C403="OK",_xlfn.NUMBERVALUE(Plantilla!CF414),"")</f>
        <v/>
      </c>
      <c r="CI403" s="6" t="str">
        <f>IF($C403="OK",_xlfn.NUMBERVALUE(Plantilla!CG414),"")</f>
        <v/>
      </c>
      <c r="CJ403" s="6" t="str">
        <f>IF($C403="OK",_xlfn.NUMBERVALUE(Plantilla!CH414),"")</f>
        <v/>
      </c>
      <c r="CK403" s="6" t="str">
        <f>IF($C403="OK",_xlfn.NUMBERVALUE(Plantilla!CI414),"")</f>
        <v/>
      </c>
      <c r="CL403" s="6" t="str">
        <f>IF($C403="OK",_xlfn.NUMBERVALUE(Plantilla!CJ414),"")</f>
        <v/>
      </c>
      <c r="CM403" t="str">
        <f>IF($C403="OK",TEXT(Plantilla!CK414,"#"),"")</f>
        <v/>
      </c>
      <c r="CN403" s="6" t="str">
        <f>IF($C403="OK",_xlfn.NUMBERVALUE(Plantilla!CL414),"")</f>
        <v/>
      </c>
      <c r="CO403" s="6" t="str">
        <f>IF($C403="OK",_xlfn.NUMBERVALUE(Plantilla!CM414),"")</f>
        <v/>
      </c>
      <c r="CP403" s="110" t="str">
        <f>IF($C403="OK",_xlfn.NUMBERVALUE(Plantilla!CN414),"")</f>
        <v/>
      </c>
      <c r="CQ403" s="6" t="str">
        <f>IF($C403="OK",_xlfn.NUMBERVALUE(Plantilla!CO414),"")</f>
        <v/>
      </c>
      <c r="CR403" s="109" t="str">
        <f>IF($C403="OK",_xlfn.NUMBERVALUE(Plantilla!CP414),"")</f>
        <v/>
      </c>
      <c r="CS403" s="110" t="str">
        <f>IF($C403="OK",_xlfn.NUMBERVALUE(Plantilla!CQ414),"")</f>
        <v/>
      </c>
      <c r="CT403" s="6" t="str">
        <f>IF($C403="OK",_xlfn.NUMBERVALUE(Plantilla!CR414),"")</f>
        <v/>
      </c>
      <c r="CU403" s="109" t="str">
        <f>IF($C403="OK",_xlfn.NUMBERVALUE(Plantilla!CS414),"")</f>
        <v/>
      </c>
      <c r="CV403" s="110" t="str">
        <f>IF($C403="OK",_xlfn.NUMBERVALUE(Plantilla!CT414),"")</f>
        <v/>
      </c>
      <c r="CW403" s="6" t="str">
        <f>IF($C403="OK",_xlfn.NUMBERVALUE(Plantilla!CU414),"")</f>
        <v/>
      </c>
      <c r="CX403" s="82" t="str">
        <f>IF($C403="OK",_xlfn.NUMBERVALUE(Plantilla!CV414),"")</f>
        <v/>
      </c>
      <c r="CY403" s="6" t="str">
        <f>IF($C403="OK",_xlfn.NUMBERVALUE(Plantilla!CW414),"")</f>
        <v/>
      </c>
      <c r="CZ403" s="82" t="str">
        <f>IF($C403="OK",_xlfn.NUMBERVALUE(Plantilla!CX414),"")</f>
        <v/>
      </c>
      <c r="DA403" s="6" t="str">
        <f>IF($C403="OK",_xlfn.NUMBERVALUE(Plantilla!CY414),"")</f>
        <v/>
      </c>
      <c r="DB403" s="109" t="str">
        <f>IF($C403="OK",_xlfn.NUMBERVALUE(Plantilla!CZ414),"")</f>
        <v/>
      </c>
      <c r="DC403" s="6" t="str">
        <f>IF($C403="OK",_xlfn.NUMBERVALUE(Plantilla!DA414),"")</f>
        <v/>
      </c>
      <c r="DD403" s="6" t="str">
        <f>IF($C403="OK",TEXT(Plantilla!DB414,"#"),"")</f>
        <v/>
      </c>
      <c r="DE403" s="6" t="str">
        <f>IF($C403="OK",_xlfn.NUMBERVALUE(Plantilla!DC414),"")</f>
        <v/>
      </c>
      <c r="DF403" s="4" t="str">
        <f>IF($C403="OK",_xlfn.NUMBERVALUE(Plantilla!DD414),"")</f>
        <v/>
      </c>
      <c r="DG403" s="6" t="str">
        <f>IF($C403="OK",_xlfn.NUMBERVALUE(Plantilla!DE414),"")</f>
        <v/>
      </c>
      <c r="DH403" s="6" t="str">
        <f>IF($C403="OK",_xlfn.NUMBERVALUE(Plantilla!DF414),"")</f>
        <v/>
      </c>
      <c r="DI403" s="6" t="str">
        <f>IF($C403="OK",_xlfn.NUMBERVALUE(Plantilla!DG414),"")</f>
        <v/>
      </c>
      <c r="DJ403" s="6" t="str">
        <f>IF($C403="OK",_xlfn.NUMBERVALUE(Plantilla!DH414),"")</f>
        <v/>
      </c>
      <c r="DK403" s="6" t="str">
        <f>IF($C403="OK",_xlfn.NUMBERVALUE(Plantilla!DI414),"")</f>
        <v/>
      </c>
      <c r="DL403" s="6" t="str">
        <f>IF($C403="OK",_xlfn.NUMBERVALUE(Plantilla!DJ414),"")</f>
        <v/>
      </c>
      <c r="DM403" s="6" t="str">
        <f>IF($C403="OK",_xlfn.NUMBERVALUE(Plantilla!DK414),"")</f>
        <v/>
      </c>
      <c r="DN403" s="6" t="str">
        <f>IF($C403="OK",_xlfn.NUMBERVALUE(Plantilla!DL414),"")</f>
        <v/>
      </c>
      <c r="DO403" s="6" t="str">
        <f>IF($C403="OK",_xlfn.NUMBERVALUE(Plantilla!DM414),"")</f>
        <v/>
      </c>
      <c r="DP403" s="6" t="str">
        <f>IF($C403="OK",_xlfn.NUMBERVALUE(Plantilla!DN414),"")</f>
        <v/>
      </c>
      <c r="DQ403" s="6" t="str">
        <f>IF($C403="OK",_xlfn.NUMBERVALUE(Plantilla!DO414),"")</f>
        <v/>
      </c>
      <c r="DR403" s="6" t="str">
        <f>IF($C403="OK",_xlfn.NUMBERVALUE(Plantilla!DP414),"")</f>
        <v/>
      </c>
      <c r="DS403" t="str">
        <f>IF($C403="OK",TEXT(Plantilla!DR414,"#"),"")</f>
        <v/>
      </c>
      <c r="DT403" s="6"/>
    </row>
    <row r="404" spans="1:124" x14ac:dyDescent="0.25">
      <c r="A404" t="str">
        <f>IF(Plantilla!$I$6="¡Perfecto!, Guarda el archivo y adjúntalo a tu interfaz de Nómina Electrónica","OK","Error")</f>
        <v>OK</v>
      </c>
      <c r="B404" t="str">
        <f>IF(Plantilla!$I$6="¡Perfecto!, Guarda el archivo y adjúntalo a tu interfaz de Nómina Electrónica",MID(Plantilla!$D$2,SEARCH("V",Plantilla!$D$2),10),"")</f>
        <v>V2.0</v>
      </c>
      <c r="C404" t="str">
        <f>Plantilla!C415</f>
        <v/>
      </c>
      <c r="D404" t="str">
        <f>IF($C404="OK",Plantilla!B415,"")</f>
        <v/>
      </c>
      <c r="E404" t="str">
        <f>IF($C404="OK",
   VLOOKUP(Plantilla!$E$4,'Tablas '!$AP$4:$AT$6,5,FALSE),
"")</f>
        <v/>
      </c>
      <c r="F404" t="str">
        <f>IF($C404="OK",TEXT(Plantilla!D415,"#"),"")</f>
        <v/>
      </c>
      <c r="G404" t="str">
        <f>IF($C404="OK",
   VLOOKUP(Plantilla!E415,'Tablas '!$B$4:$C$14,2,FALSE),
"")</f>
        <v/>
      </c>
      <c r="H404" t="str">
        <f>IF($C404="OK",TEXT(Plantilla!F415,"#"),"")</f>
        <v/>
      </c>
      <c r="I404" t="str">
        <f>IF($C404="OK",TEXT(Plantilla!G415,"#"),"")</f>
        <v/>
      </c>
      <c r="J404" t="str">
        <f>IF($C404="OK",TEXT(Plantilla!H415,"#"),"")</f>
        <v/>
      </c>
      <c r="K404" t="str">
        <f>IF($C404="OK",TEXT(Plantilla!I415,"#"),"")</f>
        <v/>
      </c>
      <c r="L404" t="str">
        <f>IF($C404="OK",TEXT(Plantilla!J415,"#"),"")</f>
        <v/>
      </c>
      <c r="M404" t="str">
        <f>IF($C404="OK",TEXT(Plantilla!K415,"#"),"")</f>
        <v/>
      </c>
      <c r="N404" t="str">
        <f>IF($C404="OK",
   CONCATENATE(YEAR(Plantilla!L415),"-",TEXT(MONTH(Plantilla!L415),"00"),"-",TEXT(DAY(Plantilla!L415),"00")),
"")</f>
        <v/>
      </c>
      <c r="O404" t="str">
        <f>IF($C404="OK",_xlfn.NUMBERVALUE(Plantilla!M415),"")</f>
        <v/>
      </c>
      <c r="P404" t="str">
        <f>IF($C404="OK",
   IF(Plantilla!N415&lt;&gt;"",
      CONCATENATE(YEAR(Plantilla!N415),"-",TEXT(MONTH(Plantilla!N415),"00"),"-",TEXT(DAY(Plantilla!N415),"00")),
   ""),
"")</f>
        <v/>
      </c>
      <c r="Q404" t="str">
        <f>IF($C404="OK",
   VLOOKUP(Plantilla!O415,'Tablas '!$E$4:$F$19,2,FALSE),
"")</f>
        <v/>
      </c>
      <c r="R404" t="str">
        <f>IF($C404="OK",
   VLOOKUP(Plantilla!P415,'Tablas '!$H$4:$I$5,2,FALSE),
"")</f>
        <v/>
      </c>
      <c r="S404" t="str">
        <f>IF($C404="OK",
   VLOOKUP(Plantilla!Q415,'Tablas '!$K$4:$L$8,2,FALSE),
"")</f>
        <v/>
      </c>
      <c r="T404" t="str">
        <f>IF($C404="OK",
   VLOOKUP(Plantilla!R415,'Tablas '!$AE$4:$AF$6,2,FALSE),
"")</f>
        <v/>
      </c>
      <c r="U404" t="str">
        <f>IF($C404="OK",
   VLOOKUP(Plantilla!S415,'Tablas '!$AE$4:$AF$6,2,FALSE),
"")</f>
        <v/>
      </c>
      <c r="V404" t="str">
        <f>IF($C404="OK",TEXT(Plantilla!T415,"#"),"")</f>
        <v/>
      </c>
      <c r="W404" s="84" t="str">
        <f>IF($C404="OK",
   VLOOKUP(Plantilla!U415,'Tablas '!$AM$4:$AN$1126,2,FALSE),
"")</f>
        <v/>
      </c>
      <c r="X404" t="str">
        <f>IF($C404="OK",TEXT(Plantilla!V415,"#"),"")</f>
        <v/>
      </c>
      <c r="Y404" t="str">
        <f>IF($C404="OK",
   CONCATENATE(YEAR(Plantilla!W415),"-",TEXT(MONTH(Plantilla!W415),"00"),"-",TEXT(DAY(Plantilla!W415),"00")),
"")</f>
        <v/>
      </c>
      <c r="Z404" t="str">
        <f>IF($C404="OK",
   CONCATENATE(YEAR(Plantilla!X415),"-",TEXT(MONTH(Plantilla!X415),"00"),"-",TEXT(DAY(Plantilla!X415),"00")),
"")</f>
        <v/>
      </c>
      <c r="AA404" t="str">
        <f>IF($C404="OK",
   TEXT(VLOOKUP(Plantilla!Y415,'Tablas '!$Q$4:$R$9,2,FALSE),"#"),
"")</f>
        <v/>
      </c>
      <c r="AB404" t="str">
        <f>IF($C404="OK",
   CONCATENATE(YEAR(Plantilla!Z415),"-",TEXT(MONTH(Plantilla!Z415),"00"),"-",TEXT(DAY(Plantilla!Z415),"00")),
"")</f>
        <v/>
      </c>
      <c r="AC404" t="str">
        <f>IF($C404="OK",
   TEXT(VLOOKUP(Plantilla!AA415,'Tablas '!$T$4:$U$13,2,FALSE),"#"),
"")</f>
        <v/>
      </c>
      <c r="AD404" t="str">
        <f>IF($C404="OK",TEXT(Plantilla!AB415,"#"),"")</f>
        <v/>
      </c>
      <c r="AE404" t="str">
        <f>IF($C404="OK",
   IF(Plantilla!AC415&lt;&gt;"",
      TEXT(VLOOKUP(Plantilla!AC415,'Tablas '!$W$4:$X$7,2,FALSE),"#"),
   ""),
"")</f>
        <v/>
      </c>
      <c r="AF404" t="str">
        <f>IF($C404="OK",TEXT(Plantilla!AD415,"#"),"")</f>
        <v/>
      </c>
      <c r="AG404" s="6" t="str">
        <f>IF($C404="OK",_xlfn.NUMBERVALUE(Plantilla!AE415),"")</f>
        <v/>
      </c>
      <c r="AH404" s="4" t="str">
        <f>IF($C404="OK",_xlfn.NUMBERVALUE(Plantilla!AF415),"")</f>
        <v/>
      </c>
      <c r="AI404" s="6" t="str">
        <f>IF($C404="OK",_xlfn.NUMBERVALUE(Plantilla!AG415),"")</f>
        <v/>
      </c>
      <c r="AJ404" s="6" t="str">
        <f>IF($C404="OK",_xlfn.NUMBERVALUE(Plantilla!AH415),"")</f>
        <v/>
      </c>
      <c r="AK404" s="6" t="str">
        <f>IF($C404="OK",_xlfn.NUMBERVALUE(Plantilla!AI415),"")</f>
        <v/>
      </c>
      <c r="AL404" s="6" t="str">
        <f>IF($C404="OK",_xlfn.NUMBERVALUE(Plantilla!AJ415),"")</f>
        <v/>
      </c>
      <c r="AM404" s="4" t="str">
        <f>IF($C404="OK",_xlfn.NUMBERVALUE(Plantilla!AK415),"")</f>
        <v/>
      </c>
      <c r="AN404" s="6" t="str">
        <f>IF($C404="OK",_xlfn.NUMBERVALUE(Plantilla!AL415),"")</f>
        <v/>
      </c>
      <c r="AO404" s="4" t="str">
        <f>IF($C404="OK",_xlfn.NUMBERVALUE(Plantilla!AM415),"")</f>
        <v/>
      </c>
      <c r="AP404" s="6" t="str">
        <f>IF($C404="OK",_xlfn.NUMBERVALUE(Plantilla!AN415),"")</f>
        <v/>
      </c>
      <c r="AQ404" s="4" t="str">
        <f>IF($C404="OK",_xlfn.NUMBERVALUE(Plantilla!AO415),"")</f>
        <v/>
      </c>
      <c r="AR404" s="6" t="str">
        <f>IF($C404="OK",_xlfn.NUMBERVALUE(Plantilla!AP415),"")</f>
        <v/>
      </c>
      <c r="AS404" s="4" t="str">
        <f>IF($C404="OK",_xlfn.NUMBERVALUE(Plantilla!AQ415),"")</f>
        <v/>
      </c>
      <c r="AT404" s="6" t="str">
        <f>IF($C404="OK",_xlfn.NUMBERVALUE(Plantilla!AR415),"")</f>
        <v/>
      </c>
      <c r="AU404" s="4" t="str">
        <f>IF($C404="OK",_xlfn.NUMBERVALUE(Plantilla!AS415),"")</f>
        <v/>
      </c>
      <c r="AV404" s="6" t="str">
        <f>IF($C404="OK",_xlfn.NUMBERVALUE(Plantilla!AT415),"")</f>
        <v/>
      </c>
      <c r="AW404" s="4" t="str">
        <f>IF($C404="OK",_xlfn.NUMBERVALUE(Plantilla!AU415),"")</f>
        <v/>
      </c>
      <c r="AX404" s="6" t="str">
        <f>IF($C404="OK",_xlfn.NUMBERVALUE(Plantilla!AV415),"")</f>
        <v/>
      </c>
      <c r="AY404" s="4" t="str">
        <f>IF($C404="OK",_xlfn.NUMBERVALUE(Plantilla!AW415),"")</f>
        <v/>
      </c>
      <c r="AZ404" s="6" t="str">
        <f>IF($C404="OK",_xlfn.NUMBERVALUE(Plantilla!AX415),"")</f>
        <v/>
      </c>
      <c r="BA404" t="str">
        <f>IF($C404="OK",_xlfn.NUMBERVALUE(Plantilla!AY415),"")</f>
        <v/>
      </c>
      <c r="BB404" t="str">
        <f>IF($C404="OK",_xlfn.NUMBERVALUE(Plantilla!AZ415),"")</f>
        <v/>
      </c>
      <c r="BC404" s="4" t="str">
        <f>IF($C404="OK",_xlfn.NUMBERVALUE(Plantilla!BA415),"")</f>
        <v/>
      </c>
      <c r="BD404" s="6" t="str">
        <f>IF($C404="OK",_xlfn.NUMBERVALUE(Plantilla!BB415),"")</f>
        <v/>
      </c>
      <c r="BE404" s="4" t="str">
        <f>IF($C404="OK",_xlfn.NUMBERVALUE(Plantilla!BC415),"")</f>
        <v/>
      </c>
      <c r="BF404" s="6" t="str">
        <f>IF($C404="OK",_xlfn.NUMBERVALUE(Plantilla!BD415),"")</f>
        <v/>
      </c>
      <c r="BG404" s="4" t="str">
        <f>IF($C404="OK",_xlfn.NUMBERVALUE(Plantilla!BE415),"")</f>
        <v/>
      </c>
      <c r="BH404" s="6" t="str">
        <f>IF($C404="OK",_xlfn.NUMBERVALUE(Plantilla!BF415),"")</f>
        <v/>
      </c>
      <c r="BI404" s="110" t="str">
        <f>IF($C404="OK",_xlfn.NUMBERVALUE(Plantilla!BG415),"")</f>
        <v/>
      </c>
      <c r="BJ404" s="6" t="str">
        <f>IF($C404="OK",_xlfn.NUMBERVALUE(Plantilla!BH415),"")</f>
        <v/>
      </c>
      <c r="BK404" s="109" t="str">
        <f>IF($C404="OK",_xlfn.NUMBERVALUE(Plantilla!BI415),"")</f>
        <v/>
      </c>
      <c r="BL404" s="6" t="str">
        <f>IF($C404="OK",
   IF(Plantilla!BJ415&lt;&gt;"",
      TEXT(VLOOKUP(Plantilla!BJ415,'Tablas '!$Z$4:$AA$6,2,FALSE),"#"),
   ""),
"")</f>
        <v/>
      </c>
      <c r="BM404" s="4" t="str">
        <f>IF($C404="OK",_xlfn.NUMBERVALUE(Plantilla!BK415),"")</f>
        <v/>
      </c>
      <c r="BN404" s="4" t="str">
        <f>IF($C404="OK",_xlfn.NUMBERVALUE(Plantilla!BL415),"")</f>
        <v/>
      </c>
      <c r="BO404" s="6" t="str">
        <f>IF($C404="OK",_xlfn.NUMBERVALUE(Plantilla!BM415),"")</f>
        <v/>
      </c>
      <c r="BP404" s="4" t="str">
        <f>IF($C404="OK",_xlfn.NUMBERVALUE(Plantilla!BN415),"")</f>
        <v/>
      </c>
      <c r="BQ404" s="6" t="str">
        <f>IF($C404="OK",_xlfn.NUMBERVALUE(Plantilla!BO415),"")</f>
        <v/>
      </c>
      <c r="BR404" s="4" t="str">
        <f>IF($C404="OK",_xlfn.NUMBERVALUE(Plantilla!BP415),"")</f>
        <v/>
      </c>
      <c r="BS404" s="6" t="str">
        <f>IF($C404="OK",_xlfn.NUMBERVALUE(Plantilla!BQ415),"")</f>
        <v/>
      </c>
      <c r="BT404" s="4" t="str">
        <f>IF($C404="OK",_xlfn.NUMBERVALUE(Plantilla!BR415),"")</f>
        <v/>
      </c>
      <c r="BU404" s="6" t="str">
        <f>IF($C404="OK",_xlfn.NUMBERVALUE(Plantilla!BS415),"")</f>
        <v/>
      </c>
      <c r="BV404" s="6" t="str">
        <f>IF($C404="OK",_xlfn.NUMBERVALUE(Plantilla!BT415),"")</f>
        <v/>
      </c>
      <c r="BW404" s="6" t="str">
        <f>IF($C404="OK",_xlfn.NUMBERVALUE(Plantilla!BU415),"")</f>
        <v/>
      </c>
      <c r="BX404" s="6" t="str">
        <f>IF($C404="OK",_xlfn.NUMBERVALUE(Plantilla!BV415),"")</f>
        <v/>
      </c>
      <c r="BY404" s="6" t="str">
        <f>IF($C404="OK",_xlfn.NUMBERVALUE(Plantilla!BW415),"")</f>
        <v/>
      </c>
      <c r="BZ404" s="6" t="str">
        <f>IF($C404="OK",_xlfn.NUMBERVALUE(Plantilla!BX415),"")</f>
        <v/>
      </c>
      <c r="CA404" s="6" t="str">
        <f>IF($C404="OK",_xlfn.NUMBERVALUE(Plantilla!BY415),"")</f>
        <v/>
      </c>
      <c r="CB404" s="6" t="str">
        <f>IF($C404="OK",_xlfn.NUMBERVALUE(Plantilla!BZ415),"")</f>
        <v/>
      </c>
      <c r="CC404" s="6" t="str">
        <f>IF($C404="OK",_xlfn.NUMBERVALUE(Plantilla!CA415),"")</f>
        <v/>
      </c>
      <c r="CD404" s="6" t="str">
        <f>IF($C404="OK",_xlfn.NUMBERVALUE(Plantilla!CB415),"")</f>
        <v/>
      </c>
      <c r="CE404" s="6" t="str">
        <f>IF($C404="OK",_xlfn.NUMBERVALUE(Plantilla!CC415),"")</f>
        <v/>
      </c>
      <c r="CF404" s="4" t="str">
        <f>IF($C404="OK",_xlfn.NUMBERVALUE(Plantilla!CD415),"")</f>
        <v/>
      </c>
      <c r="CG404" s="6" t="str">
        <f>IF($C404="OK",_xlfn.NUMBERVALUE(Plantilla!CE415),"")</f>
        <v/>
      </c>
      <c r="CH404" s="6" t="str">
        <f>IF($C404="OK",_xlfn.NUMBERVALUE(Plantilla!CF415),"")</f>
        <v/>
      </c>
      <c r="CI404" s="6" t="str">
        <f>IF($C404="OK",_xlfn.NUMBERVALUE(Plantilla!CG415),"")</f>
        <v/>
      </c>
      <c r="CJ404" s="6" t="str">
        <f>IF($C404="OK",_xlfn.NUMBERVALUE(Plantilla!CH415),"")</f>
        <v/>
      </c>
      <c r="CK404" s="6" t="str">
        <f>IF($C404="OK",_xlfn.NUMBERVALUE(Plantilla!CI415),"")</f>
        <v/>
      </c>
      <c r="CL404" s="6" t="str">
        <f>IF($C404="OK",_xlfn.NUMBERVALUE(Plantilla!CJ415),"")</f>
        <v/>
      </c>
      <c r="CM404" t="str">
        <f>IF($C404="OK",TEXT(Plantilla!CK415,"#"),"")</f>
        <v/>
      </c>
      <c r="CN404" s="6" t="str">
        <f>IF($C404="OK",_xlfn.NUMBERVALUE(Plantilla!CL415),"")</f>
        <v/>
      </c>
      <c r="CO404" s="6" t="str">
        <f>IF($C404="OK",_xlfn.NUMBERVALUE(Plantilla!CM415),"")</f>
        <v/>
      </c>
      <c r="CP404" s="110" t="str">
        <f>IF($C404="OK",_xlfn.NUMBERVALUE(Plantilla!CN415),"")</f>
        <v/>
      </c>
      <c r="CQ404" s="6" t="str">
        <f>IF($C404="OK",_xlfn.NUMBERVALUE(Plantilla!CO415),"")</f>
        <v/>
      </c>
      <c r="CR404" s="109" t="str">
        <f>IF($C404="OK",_xlfn.NUMBERVALUE(Plantilla!CP415),"")</f>
        <v/>
      </c>
      <c r="CS404" s="110" t="str">
        <f>IF($C404="OK",_xlfn.NUMBERVALUE(Plantilla!CQ415),"")</f>
        <v/>
      </c>
      <c r="CT404" s="6" t="str">
        <f>IF($C404="OK",_xlfn.NUMBERVALUE(Plantilla!CR415),"")</f>
        <v/>
      </c>
      <c r="CU404" s="109" t="str">
        <f>IF($C404="OK",_xlfn.NUMBERVALUE(Plantilla!CS415),"")</f>
        <v/>
      </c>
      <c r="CV404" s="110" t="str">
        <f>IF($C404="OK",_xlfn.NUMBERVALUE(Plantilla!CT415),"")</f>
        <v/>
      </c>
      <c r="CW404" s="6" t="str">
        <f>IF($C404="OK",_xlfn.NUMBERVALUE(Plantilla!CU415),"")</f>
        <v/>
      </c>
      <c r="CX404" s="82" t="str">
        <f>IF($C404="OK",_xlfn.NUMBERVALUE(Plantilla!CV415),"")</f>
        <v/>
      </c>
      <c r="CY404" s="6" t="str">
        <f>IF($C404="OK",_xlfn.NUMBERVALUE(Plantilla!CW415),"")</f>
        <v/>
      </c>
      <c r="CZ404" s="82" t="str">
        <f>IF($C404="OK",_xlfn.NUMBERVALUE(Plantilla!CX415),"")</f>
        <v/>
      </c>
      <c r="DA404" s="6" t="str">
        <f>IF($C404="OK",_xlfn.NUMBERVALUE(Plantilla!CY415),"")</f>
        <v/>
      </c>
      <c r="DB404" s="109" t="str">
        <f>IF($C404="OK",_xlfn.NUMBERVALUE(Plantilla!CZ415),"")</f>
        <v/>
      </c>
      <c r="DC404" s="6" t="str">
        <f>IF($C404="OK",_xlfn.NUMBERVALUE(Plantilla!DA415),"")</f>
        <v/>
      </c>
      <c r="DD404" s="6" t="str">
        <f>IF($C404="OK",TEXT(Plantilla!DB415,"#"),"")</f>
        <v/>
      </c>
      <c r="DE404" s="6" t="str">
        <f>IF($C404="OK",_xlfn.NUMBERVALUE(Plantilla!DC415),"")</f>
        <v/>
      </c>
      <c r="DF404" s="4" t="str">
        <f>IF($C404="OK",_xlfn.NUMBERVALUE(Plantilla!DD415),"")</f>
        <v/>
      </c>
      <c r="DG404" s="6" t="str">
        <f>IF($C404="OK",_xlfn.NUMBERVALUE(Plantilla!DE415),"")</f>
        <v/>
      </c>
      <c r="DH404" s="6" t="str">
        <f>IF($C404="OK",_xlfn.NUMBERVALUE(Plantilla!DF415),"")</f>
        <v/>
      </c>
      <c r="DI404" s="6" t="str">
        <f>IF($C404="OK",_xlfn.NUMBERVALUE(Plantilla!DG415),"")</f>
        <v/>
      </c>
      <c r="DJ404" s="6" t="str">
        <f>IF($C404="OK",_xlfn.NUMBERVALUE(Plantilla!DH415),"")</f>
        <v/>
      </c>
      <c r="DK404" s="6" t="str">
        <f>IF($C404="OK",_xlfn.NUMBERVALUE(Plantilla!DI415),"")</f>
        <v/>
      </c>
      <c r="DL404" s="6" t="str">
        <f>IF($C404="OK",_xlfn.NUMBERVALUE(Plantilla!DJ415),"")</f>
        <v/>
      </c>
      <c r="DM404" s="6" t="str">
        <f>IF($C404="OK",_xlfn.NUMBERVALUE(Plantilla!DK415),"")</f>
        <v/>
      </c>
      <c r="DN404" s="6" t="str">
        <f>IF($C404="OK",_xlfn.NUMBERVALUE(Plantilla!DL415),"")</f>
        <v/>
      </c>
      <c r="DO404" s="6" t="str">
        <f>IF($C404="OK",_xlfn.NUMBERVALUE(Plantilla!DM415),"")</f>
        <v/>
      </c>
      <c r="DP404" s="6" t="str">
        <f>IF($C404="OK",_xlfn.NUMBERVALUE(Plantilla!DN415),"")</f>
        <v/>
      </c>
      <c r="DQ404" s="6" t="str">
        <f>IF($C404="OK",_xlfn.NUMBERVALUE(Plantilla!DO415),"")</f>
        <v/>
      </c>
      <c r="DR404" s="6" t="str">
        <f>IF($C404="OK",_xlfn.NUMBERVALUE(Plantilla!DP415),"")</f>
        <v/>
      </c>
      <c r="DS404" t="str">
        <f>IF($C404="OK",TEXT(Plantilla!DR415,"#"),"")</f>
        <v/>
      </c>
      <c r="DT404" s="6"/>
    </row>
    <row r="405" spans="1:124" x14ac:dyDescent="0.25">
      <c r="A405" t="str">
        <f>IF(Plantilla!$I$6="¡Perfecto!, Guarda el archivo y adjúntalo a tu interfaz de Nómina Electrónica","OK","Error")</f>
        <v>OK</v>
      </c>
      <c r="B405" t="str">
        <f>IF(Plantilla!$I$6="¡Perfecto!, Guarda el archivo y adjúntalo a tu interfaz de Nómina Electrónica",MID(Plantilla!$D$2,SEARCH("V",Plantilla!$D$2),10),"")</f>
        <v>V2.0</v>
      </c>
      <c r="C405" t="str">
        <f>Plantilla!C416</f>
        <v/>
      </c>
      <c r="D405" t="str">
        <f>IF($C405="OK",Plantilla!B416,"")</f>
        <v/>
      </c>
      <c r="E405" t="str">
        <f>IF($C405="OK",
   VLOOKUP(Plantilla!$E$4,'Tablas '!$AP$4:$AT$6,5,FALSE),
"")</f>
        <v/>
      </c>
      <c r="F405" t="str">
        <f>IF($C405="OK",TEXT(Plantilla!D416,"#"),"")</f>
        <v/>
      </c>
      <c r="G405" t="str">
        <f>IF($C405="OK",
   VLOOKUP(Plantilla!E416,'Tablas '!$B$4:$C$14,2,FALSE),
"")</f>
        <v/>
      </c>
      <c r="H405" t="str">
        <f>IF($C405="OK",TEXT(Plantilla!F416,"#"),"")</f>
        <v/>
      </c>
      <c r="I405" t="str">
        <f>IF($C405="OK",TEXT(Plantilla!G416,"#"),"")</f>
        <v/>
      </c>
      <c r="J405" t="str">
        <f>IF($C405="OK",TEXT(Plantilla!H416,"#"),"")</f>
        <v/>
      </c>
      <c r="K405" t="str">
        <f>IF($C405="OK",TEXT(Plantilla!I416,"#"),"")</f>
        <v/>
      </c>
      <c r="L405" t="str">
        <f>IF($C405="OK",TEXT(Plantilla!J416,"#"),"")</f>
        <v/>
      </c>
      <c r="M405" t="str">
        <f>IF($C405="OK",TEXT(Plantilla!K416,"#"),"")</f>
        <v/>
      </c>
      <c r="N405" t="str">
        <f>IF($C405="OK",
   CONCATENATE(YEAR(Plantilla!L416),"-",TEXT(MONTH(Plantilla!L416),"00"),"-",TEXT(DAY(Plantilla!L416),"00")),
"")</f>
        <v/>
      </c>
      <c r="O405" t="str">
        <f>IF($C405="OK",_xlfn.NUMBERVALUE(Plantilla!M416),"")</f>
        <v/>
      </c>
      <c r="P405" t="str">
        <f>IF($C405="OK",
   IF(Plantilla!N416&lt;&gt;"",
      CONCATENATE(YEAR(Plantilla!N416),"-",TEXT(MONTH(Plantilla!N416),"00"),"-",TEXT(DAY(Plantilla!N416),"00")),
   ""),
"")</f>
        <v/>
      </c>
      <c r="Q405" t="str">
        <f>IF($C405="OK",
   VLOOKUP(Plantilla!O416,'Tablas '!$E$4:$F$19,2,FALSE),
"")</f>
        <v/>
      </c>
      <c r="R405" t="str">
        <f>IF($C405="OK",
   VLOOKUP(Plantilla!P416,'Tablas '!$H$4:$I$5,2,FALSE),
"")</f>
        <v/>
      </c>
      <c r="S405" t="str">
        <f>IF($C405="OK",
   VLOOKUP(Plantilla!Q416,'Tablas '!$K$4:$L$8,2,FALSE),
"")</f>
        <v/>
      </c>
      <c r="T405" t="str">
        <f>IF($C405="OK",
   VLOOKUP(Plantilla!R416,'Tablas '!$AE$4:$AF$6,2,FALSE),
"")</f>
        <v/>
      </c>
      <c r="U405" t="str">
        <f>IF($C405="OK",
   VLOOKUP(Plantilla!S416,'Tablas '!$AE$4:$AF$6,2,FALSE),
"")</f>
        <v/>
      </c>
      <c r="V405" t="str">
        <f>IF($C405="OK",TEXT(Plantilla!T416,"#"),"")</f>
        <v/>
      </c>
      <c r="W405" s="84" t="str">
        <f>IF($C405="OK",
   VLOOKUP(Plantilla!U416,'Tablas '!$AM$4:$AN$1126,2,FALSE),
"")</f>
        <v/>
      </c>
      <c r="X405" t="str">
        <f>IF($C405="OK",TEXT(Plantilla!V416,"#"),"")</f>
        <v/>
      </c>
      <c r="Y405" t="str">
        <f>IF($C405="OK",
   CONCATENATE(YEAR(Plantilla!W416),"-",TEXT(MONTH(Plantilla!W416),"00"),"-",TEXT(DAY(Plantilla!W416),"00")),
"")</f>
        <v/>
      </c>
      <c r="Z405" t="str">
        <f>IF($C405="OK",
   CONCATENATE(YEAR(Plantilla!X416),"-",TEXT(MONTH(Plantilla!X416),"00"),"-",TEXT(DAY(Plantilla!X416),"00")),
"")</f>
        <v/>
      </c>
      <c r="AA405" t="str">
        <f>IF($C405="OK",
   TEXT(VLOOKUP(Plantilla!Y416,'Tablas '!$Q$4:$R$9,2,FALSE),"#"),
"")</f>
        <v/>
      </c>
      <c r="AB405" t="str">
        <f>IF($C405="OK",
   CONCATENATE(YEAR(Plantilla!Z416),"-",TEXT(MONTH(Plantilla!Z416),"00"),"-",TEXT(DAY(Plantilla!Z416),"00")),
"")</f>
        <v/>
      </c>
      <c r="AC405" t="str">
        <f>IF($C405="OK",
   TEXT(VLOOKUP(Plantilla!AA416,'Tablas '!$T$4:$U$13,2,FALSE),"#"),
"")</f>
        <v/>
      </c>
      <c r="AD405" t="str">
        <f>IF($C405="OK",TEXT(Plantilla!AB416,"#"),"")</f>
        <v/>
      </c>
      <c r="AE405" t="str">
        <f>IF($C405="OK",
   IF(Plantilla!AC416&lt;&gt;"",
      TEXT(VLOOKUP(Plantilla!AC416,'Tablas '!$W$4:$X$7,2,FALSE),"#"),
   ""),
"")</f>
        <v/>
      </c>
      <c r="AF405" t="str">
        <f>IF($C405="OK",TEXT(Plantilla!AD416,"#"),"")</f>
        <v/>
      </c>
      <c r="AG405" s="6" t="str">
        <f>IF($C405="OK",_xlfn.NUMBERVALUE(Plantilla!AE416),"")</f>
        <v/>
      </c>
      <c r="AH405" s="4" t="str">
        <f>IF($C405="OK",_xlfn.NUMBERVALUE(Plantilla!AF416),"")</f>
        <v/>
      </c>
      <c r="AI405" s="6" t="str">
        <f>IF($C405="OK",_xlfn.NUMBERVALUE(Plantilla!AG416),"")</f>
        <v/>
      </c>
      <c r="AJ405" s="6" t="str">
        <f>IF($C405="OK",_xlfn.NUMBERVALUE(Plantilla!AH416),"")</f>
        <v/>
      </c>
      <c r="AK405" s="6" t="str">
        <f>IF($C405="OK",_xlfn.NUMBERVALUE(Plantilla!AI416),"")</f>
        <v/>
      </c>
      <c r="AL405" s="6" t="str">
        <f>IF($C405="OK",_xlfn.NUMBERVALUE(Plantilla!AJ416),"")</f>
        <v/>
      </c>
      <c r="AM405" s="4" t="str">
        <f>IF($C405="OK",_xlfn.NUMBERVALUE(Plantilla!AK416),"")</f>
        <v/>
      </c>
      <c r="AN405" s="6" t="str">
        <f>IF($C405="OK",_xlfn.NUMBERVALUE(Plantilla!AL416),"")</f>
        <v/>
      </c>
      <c r="AO405" s="4" t="str">
        <f>IF($C405="OK",_xlfn.NUMBERVALUE(Plantilla!AM416),"")</f>
        <v/>
      </c>
      <c r="AP405" s="6" t="str">
        <f>IF($C405="OK",_xlfn.NUMBERVALUE(Plantilla!AN416),"")</f>
        <v/>
      </c>
      <c r="AQ405" s="4" t="str">
        <f>IF($C405="OK",_xlfn.NUMBERVALUE(Plantilla!AO416),"")</f>
        <v/>
      </c>
      <c r="AR405" s="6" t="str">
        <f>IF($C405="OK",_xlfn.NUMBERVALUE(Plantilla!AP416),"")</f>
        <v/>
      </c>
      <c r="AS405" s="4" t="str">
        <f>IF($C405="OK",_xlfn.NUMBERVALUE(Plantilla!AQ416),"")</f>
        <v/>
      </c>
      <c r="AT405" s="6" t="str">
        <f>IF($C405="OK",_xlfn.NUMBERVALUE(Plantilla!AR416),"")</f>
        <v/>
      </c>
      <c r="AU405" s="4" t="str">
        <f>IF($C405="OK",_xlfn.NUMBERVALUE(Plantilla!AS416),"")</f>
        <v/>
      </c>
      <c r="AV405" s="6" t="str">
        <f>IF($C405="OK",_xlfn.NUMBERVALUE(Plantilla!AT416),"")</f>
        <v/>
      </c>
      <c r="AW405" s="4" t="str">
        <f>IF($C405="OK",_xlfn.NUMBERVALUE(Plantilla!AU416),"")</f>
        <v/>
      </c>
      <c r="AX405" s="6" t="str">
        <f>IF($C405="OK",_xlfn.NUMBERVALUE(Plantilla!AV416),"")</f>
        <v/>
      </c>
      <c r="AY405" s="4" t="str">
        <f>IF($C405="OK",_xlfn.NUMBERVALUE(Plantilla!AW416),"")</f>
        <v/>
      </c>
      <c r="AZ405" s="6" t="str">
        <f>IF($C405="OK",_xlfn.NUMBERVALUE(Plantilla!AX416),"")</f>
        <v/>
      </c>
      <c r="BA405" t="str">
        <f>IF($C405="OK",_xlfn.NUMBERVALUE(Plantilla!AY416),"")</f>
        <v/>
      </c>
      <c r="BB405" t="str">
        <f>IF($C405="OK",_xlfn.NUMBERVALUE(Plantilla!AZ416),"")</f>
        <v/>
      </c>
      <c r="BC405" s="4" t="str">
        <f>IF($C405="OK",_xlfn.NUMBERVALUE(Plantilla!BA416),"")</f>
        <v/>
      </c>
      <c r="BD405" s="6" t="str">
        <f>IF($C405="OK",_xlfn.NUMBERVALUE(Plantilla!BB416),"")</f>
        <v/>
      </c>
      <c r="BE405" s="4" t="str">
        <f>IF($C405="OK",_xlfn.NUMBERVALUE(Plantilla!BC416),"")</f>
        <v/>
      </c>
      <c r="BF405" s="6" t="str">
        <f>IF($C405="OK",_xlfn.NUMBERVALUE(Plantilla!BD416),"")</f>
        <v/>
      </c>
      <c r="BG405" s="4" t="str">
        <f>IF($C405="OK",_xlfn.NUMBERVALUE(Plantilla!BE416),"")</f>
        <v/>
      </c>
      <c r="BH405" s="6" t="str">
        <f>IF($C405="OK",_xlfn.NUMBERVALUE(Plantilla!BF416),"")</f>
        <v/>
      </c>
      <c r="BI405" s="110" t="str">
        <f>IF($C405="OK",_xlfn.NUMBERVALUE(Plantilla!BG416),"")</f>
        <v/>
      </c>
      <c r="BJ405" s="6" t="str">
        <f>IF($C405="OK",_xlfn.NUMBERVALUE(Plantilla!BH416),"")</f>
        <v/>
      </c>
      <c r="BK405" s="109" t="str">
        <f>IF($C405="OK",_xlfn.NUMBERVALUE(Plantilla!BI416),"")</f>
        <v/>
      </c>
      <c r="BL405" s="6" t="str">
        <f>IF($C405="OK",
   IF(Plantilla!BJ416&lt;&gt;"",
      TEXT(VLOOKUP(Plantilla!BJ416,'Tablas '!$Z$4:$AA$6,2,FALSE),"#"),
   ""),
"")</f>
        <v/>
      </c>
      <c r="BM405" s="4" t="str">
        <f>IF($C405="OK",_xlfn.NUMBERVALUE(Plantilla!BK416),"")</f>
        <v/>
      </c>
      <c r="BN405" s="4" t="str">
        <f>IF($C405="OK",_xlfn.NUMBERVALUE(Plantilla!BL416),"")</f>
        <v/>
      </c>
      <c r="BO405" s="6" t="str">
        <f>IF($C405="OK",_xlfn.NUMBERVALUE(Plantilla!BM416),"")</f>
        <v/>
      </c>
      <c r="BP405" s="4" t="str">
        <f>IF($C405="OK",_xlfn.NUMBERVALUE(Plantilla!BN416),"")</f>
        <v/>
      </c>
      <c r="BQ405" s="6" t="str">
        <f>IF($C405="OK",_xlfn.NUMBERVALUE(Plantilla!BO416),"")</f>
        <v/>
      </c>
      <c r="BR405" s="4" t="str">
        <f>IF($C405="OK",_xlfn.NUMBERVALUE(Plantilla!BP416),"")</f>
        <v/>
      </c>
      <c r="BS405" s="6" t="str">
        <f>IF($C405="OK",_xlfn.NUMBERVALUE(Plantilla!BQ416),"")</f>
        <v/>
      </c>
      <c r="BT405" s="4" t="str">
        <f>IF($C405="OK",_xlfn.NUMBERVALUE(Plantilla!BR416),"")</f>
        <v/>
      </c>
      <c r="BU405" s="6" t="str">
        <f>IF($C405="OK",_xlfn.NUMBERVALUE(Plantilla!BS416),"")</f>
        <v/>
      </c>
      <c r="BV405" s="6" t="str">
        <f>IF($C405="OK",_xlfn.NUMBERVALUE(Plantilla!BT416),"")</f>
        <v/>
      </c>
      <c r="BW405" s="6" t="str">
        <f>IF($C405="OK",_xlfn.NUMBERVALUE(Plantilla!BU416),"")</f>
        <v/>
      </c>
      <c r="BX405" s="6" t="str">
        <f>IF($C405="OK",_xlfn.NUMBERVALUE(Plantilla!BV416),"")</f>
        <v/>
      </c>
      <c r="BY405" s="6" t="str">
        <f>IF($C405="OK",_xlfn.NUMBERVALUE(Plantilla!BW416),"")</f>
        <v/>
      </c>
      <c r="BZ405" s="6" t="str">
        <f>IF($C405="OK",_xlfn.NUMBERVALUE(Plantilla!BX416),"")</f>
        <v/>
      </c>
      <c r="CA405" s="6" t="str">
        <f>IF($C405="OK",_xlfn.NUMBERVALUE(Plantilla!BY416),"")</f>
        <v/>
      </c>
      <c r="CB405" s="6" t="str">
        <f>IF($C405="OK",_xlfn.NUMBERVALUE(Plantilla!BZ416),"")</f>
        <v/>
      </c>
      <c r="CC405" s="6" t="str">
        <f>IF($C405="OK",_xlfn.NUMBERVALUE(Plantilla!CA416),"")</f>
        <v/>
      </c>
      <c r="CD405" s="6" t="str">
        <f>IF($C405="OK",_xlfn.NUMBERVALUE(Plantilla!CB416),"")</f>
        <v/>
      </c>
      <c r="CE405" s="6" t="str">
        <f>IF($C405="OK",_xlfn.NUMBERVALUE(Plantilla!CC416),"")</f>
        <v/>
      </c>
      <c r="CF405" s="4" t="str">
        <f>IF($C405="OK",_xlfn.NUMBERVALUE(Plantilla!CD416),"")</f>
        <v/>
      </c>
      <c r="CG405" s="6" t="str">
        <f>IF($C405="OK",_xlfn.NUMBERVALUE(Plantilla!CE416),"")</f>
        <v/>
      </c>
      <c r="CH405" s="6" t="str">
        <f>IF($C405="OK",_xlfn.NUMBERVALUE(Plantilla!CF416),"")</f>
        <v/>
      </c>
      <c r="CI405" s="6" t="str">
        <f>IF($C405="OK",_xlfn.NUMBERVALUE(Plantilla!CG416),"")</f>
        <v/>
      </c>
      <c r="CJ405" s="6" t="str">
        <f>IF($C405="OK",_xlfn.NUMBERVALUE(Plantilla!CH416),"")</f>
        <v/>
      </c>
      <c r="CK405" s="6" t="str">
        <f>IF($C405="OK",_xlfn.NUMBERVALUE(Plantilla!CI416),"")</f>
        <v/>
      </c>
      <c r="CL405" s="6" t="str">
        <f>IF($C405="OK",_xlfn.NUMBERVALUE(Plantilla!CJ416),"")</f>
        <v/>
      </c>
      <c r="CM405" t="str">
        <f>IF($C405="OK",TEXT(Plantilla!CK416,"#"),"")</f>
        <v/>
      </c>
      <c r="CN405" s="6" t="str">
        <f>IF($C405="OK",_xlfn.NUMBERVALUE(Plantilla!CL416),"")</f>
        <v/>
      </c>
      <c r="CO405" s="6" t="str">
        <f>IF($C405="OK",_xlfn.NUMBERVALUE(Plantilla!CM416),"")</f>
        <v/>
      </c>
      <c r="CP405" s="110" t="str">
        <f>IF($C405="OK",_xlfn.NUMBERVALUE(Plantilla!CN416),"")</f>
        <v/>
      </c>
      <c r="CQ405" s="6" t="str">
        <f>IF($C405="OK",_xlfn.NUMBERVALUE(Plantilla!CO416),"")</f>
        <v/>
      </c>
      <c r="CR405" s="109" t="str">
        <f>IF($C405="OK",_xlfn.NUMBERVALUE(Plantilla!CP416),"")</f>
        <v/>
      </c>
      <c r="CS405" s="110" t="str">
        <f>IF($C405="OK",_xlfn.NUMBERVALUE(Plantilla!CQ416),"")</f>
        <v/>
      </c>
      <c r="CT405" s="6" t="str">
        <f>IF($C405="OK",_xlfn.NUMBERVALUE(Plantilla!CR416),"")</f>
        <v/>
      </c>
      <c r="CU405" s="109" t="str">
        <f>IF($C405="OK",_xlfn.NUMBERVALUE(Plantilla!CS416),"")</f>
        <v/>
      </c>
      <c r="CV405" s="110" t="str">
        <f>IF($C405="OK",_xlfn.NUMBERVALUE(Plantilla!CT416),"")</f>
        <v/>
      </c>
      <c r="CW405" s="6" t="str">
        <f>IF($C405="OK",_xlfn.NUMBERVALUE(Plantilla!CU416),"")</f>
        <v/>
      </c>
      <c r="CX405" s="82" t="str">
        <f>IF($C405="OK",_xlfn.NUMBERVALUE(Plantilla!CV416),"")</f>
        <v/>
      </c>
      <c r="CY405" s="6" t="str">
        <f>IF($C405="OK",_xlfn.NUMBERVALUE(Plantilla!CW416),"")</f>
        <v/>
      </c>
      <c r="CZ405" s="82" t="str">
        <f>IF($C405="OK",_xlfn.NUMBERVALUE(Plantilla!CX416),"")</f>
        <v/>
      </c>
      <c r="DA405" s="6" t="str">
        <f>IF($C405="OK",_xlfn.NUMBERVALUE(Plantilla!CY416),"")</f>
        <v/>
      </c>
      <c r="DB405" s="109" t="str">
        <f>IF($C405="OK",_xlfn.NUMBERVALUE(Plantilla!CZ416),"")</f>
        <v/>
      </c>
      <c r="DC405" s="6" t="str">
        <f>IF($C405="OK",_xlfn.NUMBERVALUE(Plantilla!DA416),"")</f>
        <v/>
      </c>
      <c r="DD405" s="6" t="str">
        <f>IF($C405="OK",TEXT(Plantilla!DB416,"#"),"")</f>
        <v/>
      </c>
      <c r="DE405" s="6" t="str">
        <f>IF($C405="OK",_xlfn.NUMBERVALUE(Plantilla!DC416),"")</f>
        <v/>
      </c>
      <c r="DF405" s="4" t="str">
        <f>IF($C405="OK",_xlfn.NUMBERVALUE(Plantilla!DD416),"")</f>
        <v/>
      </c>
      <c r="DG405" s="6" t="str">
        <f>IF($C405="OK",_xlfn.NUMBERVALUE(Plantilla!DE416),"")</f>
        <v/>
      </c>
      <c r="DH405" s="6" t="str">
        <f>IF($C405="OK",_xlfn.NUMBERVALUE(Plantilla!DF416),"")</f>
        <v/>
      </c>
      <c r="DI405" s="6" t="str">
        <f>IF($C405="OK",_xlfn.NUMBERVALUE(Plantilla!DG416),"")</f>
        <v/>
      </c>
      <c r="DJ405" s="6" t="str">
        <f>IF($C405="OK",_xlfn.NUMBERVALUE(Plantilla!DH416),"")</f>
        <v/>
      </c>
      <c r="DK405" s="6" t="str">
        <f>IF($C405="OK",_xlfn.NUMBERVALUE(Plantilla!DI416),"")</f>
        <v/>
      </c>
      <c r="DL405" s="6" t="str">
        <f>IF($C405="OK",_xlfn.NUMBERVALUE(Plantilla!DJ416),"")</f>
        <v/>
      </c>
      <c r="DM405" s="6" t="str">
        <f>IF($C405="OK",_xlfn.NUMBERVALUE(Plantilla!DK416),"")</f>
        <v/>
      </c>
      <c r="DN405" s="6" t="str">
        <f>IF($C405="OK",_xlfn.NUMBERVALUE(Plantilla!DL416),"")</f>
        <v/>
      </c>
      <c r="DO405" s="6" t="str">
        <f>IF($C405="OK",_xlfn.NUMBERVALUE(Plantilla!DM416),"")</f>
        <v/>
      </c>
      <c r="DP405" s="6" t="str">
        <f>IF($C405="OK",_xlfn.NUMBERVALUE(Plantilla!DN416),"")</f>
        <v/>
      </c>
      <c r="DQ405" s="6" t="str">
        <f>IF($C405="OK",_xlfn.NUMBERVALUE(Plantilla!DO416),"")</f>
        <v/>
      </c>
      <c r="DR405" s="6" t="str">
        <f>IF($C405="OK",_xlfn.NUMBERVALUE(Plantilla!DP416),"")</f>
        <v/>
      </c>
      <c r="DS405" t="str">
        <f>IF($C405="OK",TEXT(Plantilla!DR416,"#"),"")</f>
        <v/>
      </c>
      <c r="DT405" s="6"/>
    </row>
    <row r="406" spans="1:124" x14ac:dyDescent="0.25">
      <c r="A406" t="str">
        <f>IF(Plantilla!$I$6="¡Perfecto!, Guarda el archivo y adjúntalo a tu interfaz de Nómina Electrónica","OK","Error")</f>
        <v>OK</v>
      </c>
      <c r="B406" t="str">
        <f>IF(Plantilla!$I$6="¡Perfecto!, Guarda el archivo y adjúntalo a tu interfaz de Nómina Electrónica",MID(Plantilla!$D$2,SEARCH("V",Plantilla!$D$2),10),"")</f>
        <v>V2.0</v>
      </c>
      <c r="C406" t="str">
        <f>Plantilla!C417</f>
        <v/>
      </c>
      <c r="D406" t="str">
        <f>IF($C406="OK",Plantilla!B417,"")</f>
        <v/>
      </c>
      <c r="E406" t="str">
        <f>IF($C406="OK",
   VLOOKUP(Plantilla!$E$4,'Tablas '!$AP$4:$AT$6,5,FALSE),
"")</f>
        <v/>
      </c>
      <c r="F406" t="str">
        <f>IF($C406="OK",TEXT(Plantilla!D417,"#"),"")</f>
        <v/>
      </c>
      <c r="G406" t="str">
        <f>IF($C406="OK",
   VLOOKUP(Plantilla!E417,'Tablas '!$B$4:$C$14,2,FALSE),
"")</f>
        <v/>
      </c>
      <c r="H406" t="str">
        <f>IF($C406="OK",TEXT(Plantilla!F417,"#"),"")</f>
        <v/>
      </c>
      <c r="I406" t="str">
        <f>IF($C406="OK",TEXT(Plantilla!G417,"#"),"")</f>
        <v/>
      </c>
      <c r="J406" t="str">
        <f>IF($C406="OK",TEXT(Plantilla!H417,"#"),"")</f>
        <v/>
      </c>
      <c r="K406" t="str">
        <f>IF($C406="OK",TEXT(Plantilla!I417,"#"),"")</f>
        <v/>
      </c>
      <c r="L406" t="str">
        <f>IF($C406="OK",TEXT(Plantilla!J417,"#"),"")</f>
        <v/>
      </c>
      <c r="M406" t="str">
        <f>IF($C406="OK",TEXT(Plantilla!K417,"#"),"")</f>
        <v/>
      </c>
      <c r="N406" t="str">
        <f>IF($C406="OK",
   CONCATENATE(YEAR(Plantilla!L417),"-",TEXT(MONTH(Plantilla!L417),"00"),"-",TEXT(DAY(Plantilla!L417),"00")),
"")</f>
        <v/>
      </c>
      <c r="O406" t="str">
        <f>IF($C406="OK",_xlfn.NUMBERVALUE(Plantilla!M417),"")</f>
        <v/>
      </c>
      <c r="P406" t="str">
        <f>IF($C406="OK",
   IF(Plantilla!N417&lt;&gt;"",
      CONCATENATE(YEAR(Plantilla!N417),"-",TEXT(MONTH(Plantilla!N417),"00"),"-",TEXT(DAY(Plantilla!N417),"00")),
   ""),
"")</f>
        <v/>
      </c>
      <c r="Q406" t="str">
        <f>IF($C406="OK",
   VLOOKUP(Plantilla!O417,'Tablas '!$E$4:$F$19,2,FALSE),
"")</f>
        <v/>
      </c>
      <c r="R406" t="str">
        <f>IF($C406="OK",
   VLOOKUP(Plantilla!P417,'Tablas '!$H$4:$I$5,2,FALSE),
"")</f>
        <v/>
      </c>
      <c r="S406" t="str">
        <f>IF($C406="OK",
   VLOOKUP(Plantilla!Q417,'Tablas '!$K$4:$L$8,2,FALSE),
"")</f>
        <v/>
      </c>
      <c r="T406" t="str">
        <f>IF($C406="OK",
   VLOOKUP(Plantilla!R417,'Tablas '!$AE$4:$AF$6,2,FALSE),
"")</f>
        <v/>
      </c>
      <c r="U406" t="str">
        <f>IF($C406="OK",
   VLOOKUP(Plantilla!S417,'Tablas '!$AE$4:$AF$6,2,FALSE),
"")</f>
        <v/>
      </c>
      <c r="V406" t="str">
        <f>IF($C406="OK",TEXT(Plantilla!T417,"#"),"")</f>
        <v/>
      </c>
      <c r="W406" s="84" t="str">
        <f>IF($C406="OK",
   VLOOKUP(Plantilla!U417,'Tablas '!$AM$4:$AN$1126,2,FALSE),
"")</f>
        <v/>
      </c>
      <c r="X406" t="str">
        <f>IF($C406="OK",TEXT(Plantilla!V417,"#"),"")</f>
        <v/>
      </c>
      <c r="Y406" t="str">
        <f>IF($C406="OK",
   CONCATENATE(YEAR(Plantilla!W417),"-",TEXT(MONTH(Plantilla!W417),"00"),"-",TEXT(DAY(Plantilla!W417),"00")),
"")</f>
        <v/>
      </c>
      <c r="Z406" t="str">
        <f>IF($C406="OK",
   CONCATENATE(YEAR(Plantilla!X417),"-",TEXT(MONTH(Plantilla!X417),"00"),"-",TEXT(DAY(Plantilla!X417),"00")),
"")</f>
        <v/>
      </c>
      <c r="AA406" t="str">
        <f>IF($C406="OK",
   TEXT(VLOOKUP(Plantilla!Y417,'Tablas '!$Q$4:$R$9,2,FALSE),"#"),
"")</f>
        <v/>
      </c>
      <c r="AB406" t="str">
        <f>IF($C406="OK",
   CONCATENATE(YEAR(Plantilla!Z417),"-",TEXT(MONTH(Plantilla!Z417),"00"),"-",TEXT(DAY(Plantilla!Z417),"00")),
"")</f>
        <v/>
      </c>
      <c r="AC406" t="str">
        <f>IF($C406="OK",
   TEXT(VLOOKUP(Plantilla!AA417,'Tablas '!$T$4:$U$13,2,FALSE),"#"),
"")</f>
        <v/>
      </c>
      <c r="AD406" t="str">
        <f>IF($C406="OK",TEXT(Plantilla!AB417,"#"),"")</f>
        <v/>
      </c>
      <c r="AE406" t="str">
        <f>IF($C406="OK",
   IF(Plantilla!AC417&lt;&gt;"",
      TEXT(VLOOKUP(Plantilla!AC417,'Tablas '!$W$4:$X$7,2,FALSE),"#"),
   ""),
"")</f>
        <v/>
      </c>
      <c r="AF406" t="str">
        <f>IF($C406="OK",TEXT(Plantilla!AD417,"#"),"")</f>
        <v/>
      </c>
      <c r="AG406" s="6" t="str">
        <f>IF($C406="OK",_xlfn.NUMBERVALUE(Plantilla!AE417),"")</f>
        <v/>
      </c>
      <c r="AH406" s="4" t="str">
        <f>IF($C406="OK",_xlfn.NUMBERVALUE(Plantilla!AF417),"")</f>
        <v/>
      </c>
      <c r="AI406" s="6" t="str">
        <f>IF($C406="OK",_xlfn.NUMBERVALUE(Plantilla!AG417),"")</f>
        <v/>
      </c>
      <c r="AJ406" s="6" t="str">
        <f>IF($C406="OK",_xlfn.NUMBERVALUE(Plantilla!AH417),"")</f>
        <v/>
      </c>
      <c r="AK406" s="6" t="str">
        <f>IF($C406="OK",_xlfn.NUMBERVALUE(Plantilla!AI417),"")</f>
        <v/>
      </c>
      <c r="AL406" s="6" t="str">
        <f>IF($C406="OK",_xlfn.NUMBERVALUE(Plantilla!AJ417),"")</f>
        <v/>
      </c>
      <c r="AM406" s="4" t="str">
        <f>IF($C406="OK",_xlfn.NUMBERVALUE(Plantilla!AK417),"")</f>
        <v/>
      </c>
      <c r="AN406" s="6" t="str">
        <f>IF($C406="OK",_xlfn.NUMBERVALUE(Plantilla!AL417),"")</f>
        <v/>
      </c>
      <c r="AO406" s="4" t="str">
        <f>IF($C406="OK",_xlfn.NUMBERVALUE(Plantilla!AM417),"")</f>
        <v/>
      </c>
      <c r="AP406" s="6" t="str">
        <f>IF($C406="OK",_xlfn.NUMBERVALUE(Plantilla!AN417),"")</f>
        <v/>
      </c>
      <c r="AQ406" s="4" t="str">
        <f>IF($C406="OK",_xlfn.NUMBERVALUE(Plantilla!AO417),"")</f>
        <v/>
      </c>
      <c r="AR406" s="6" t="str">
        <f>IF($C406="OK",_xlfn.NUMBERVALUE(Plantilla!AP417),"")</f>
        <v/>
      </c>
      <c r="AS406" s="4" t="str">
        <f>IF($C406="OK",_xlfn.NUMBERVALUE(Plantilla!AQ417),"")</f>
        <v/>
      </c>
      <c r="AT406" s="6" t="str">
        <f>IF($C406="OK",_xlfn.NUMBERVALUE(Plantilla!AR417),"")</f>
        <v/>
      </c>
      <c r="AU406" s="4" t="str">
        <f>IF($C406="OK",_xlfn.NUMBERVALUE(Plantilla!AS417),"")</f>
        <v/>
      </c>
      <c r="AV406" s="6" t="str">
        <f>IF($C406="OK",_xlfn.NUMBERVALUE(Plantilla!AT417),"")</f>
        <v/>
      </c>
      <c r="AW406" s="4" t="str">
        <f>IF($C406="OK",_xlfn.NUMBERVALUE(Plantilla!AU417),"")</f>
        <v/>
      </c>
      <c r="AX406" s="6" t="str">
        <f>IF($C406="OK",_xlfn.NUMBERVALUE(Plantilla!AV417),"")</f>
        <v/>
      </c>
      <c r="AY406" s="4" t="str">
        <f>IF($C406="OK",_xlfn.NUMBERVALUE(Plantilla!AW417),"")</f>
        <v/>
      </c>
      <c r="AZ406" s="6" t="str">
        <f>IF($C406="OK",_xlfn.NUMBERVALUE(Plantilla!AX417),"")</f>
        <v/>
      </c>
      <c r="BA406" t="str">
        <f>IF($C406="OK",_xlfn.NUMBERVALUE(Plantilla!AY417),"")</f>
        <v/>
      </c>
      <c r="BB406" t="str">
        <f>IF($C406="OK",_xlfn.NUMBERVALUE(Plantilla!AZ417),"")</f>
        <v/>
      </c>
      <c r="BC406" s="4" t="str">
        <f>IF($C406="OK",_xlfn.NUMBERVALUE(Plantilla!BA417),"")</f>
        <v/>
      </c>
      <c r="BD406" s="6" t="str">
        <f>IF($C406="OK",_xlfn.NUMBERVALUE(Plantilla!BB417),"")</f>
        <v/>
      </c>
      <c r="BE406" s="4" t="str">
        <f>IF($C406="OK",_xlfn.NUMBERVALUE(Plantilla!BC417),"")</f>
        <v/>
      </c>
      <c r="BF406" s="6" t="str">
        <f>IF($C406="OK",_xlfn.NUMBERVALUE(Plantilla!BD417),"")</f>
        <v/>
      </c>
      <c r="BG406" s="4" t="str">
        <f>IF($C406="OK",_xlfn.NUMBERVALUE(Plantilla!BE417),"")</f>
        <v/>
      </c>
      <c r="BH406" s="6" t="str">
        <f>IF($C406="OK",_xlfn.NUMBERVALUE(Plantilla!BF417),"")</f>
        <v/>
      </c>
      <c r="BI406" s="110" t="str">
        <f>IF($C406="OK",_xlfn.NUMBERVALUE(Plantilla!BG417),"")</f>
        <v/>
      </c>
      <c r="BJ406" s="6" t="str">
        <f>IF($C406="OK",_xlfn.NUMBERVALUE(Plantilla!BH417),"")</f>
        <v/>
      </c>
      <c r="BK406" s="109" t="str">
        <f>IF($C406="OK",_xlfn.NUMBERVALUE(Plantilla!BI417),"")</f>
        <v/>
      </c>
      <c r="BL406" s="6" t="str">
        <f>IF($C406="OK",
   IF(Plantilla!BJ417&lt;&gt;"",
      TEXT(VLOOKUP(Plantilla!BJ417,'Tablas '!$Z$4:$AA$6,2,FALSE),"#"),
   ""),
"")</f>
        <v/>
      </c>
      <c r="BM406" s="4" t="str">
        <f>IF($C406="OK",_xlfn.NUMBERVALUE(Plantilla!BK417),"")</f>
        <v/>
      </c>
      <c r="BN406" s="4" t="str">
        <f>IF($C406="OK",_xlfn.NUMBERVALUE(Plantilla!BL417),"")</f>
        <v/>
      </c>
      <c r="BO406" s="6" t="str">
        <f>IF($C406="OK",_xlfn.NUMBERVALUE(Plantilla!BM417),"")</f>
        <v/>
      </c>
      <c r="BP406" s="4" t="str">
        <f>IF($C406="OK",_xlfn.NUMBERVALUE(Plantilla!BN417),"")</f>
        <v/>
      </c>
      <c r="BQ406" s="6" t="str">
        <f>IF($C406="OK",_xlfn.NUMBERVALUE(Plantilla!BO417),"")</f>
        <v/>
      </c>
      <c r="BR406" s="4" t="str">
        <f>IF($C406="OK",_xlfn.NUMBERVALUE(Plantilla!BP417),"")</f>
        <v/>
      </c>
      <c r="BS406" s="6" t="str">
        <f>IF($C406="OK",_xlfn.NUMBERVALUE(Plantilla!BQ417),"")</f>
        <v/>
      </c>
      <c r="BT406" s="4" t="str">
        <f>IF($C406="OK",_xlfn.NUMBERVALUE(Plantilla!BR417),"")</f>
        <v/>
      </c>
      <c r="BU406" s="6" t="str">
        <f>IF($C406="OK",_xlfn.NUMBERVALUE(Plantilla!BS417),"")</f>
        <v/>
      </c>
      <c r="BV406" s="6" t="str">
        <f>IF($C406="OK",_xlfn.NUMBERVALUE(Plantilla!BT417),"")</f>
        <v/>
      </c>
      <c r="BW406" s="6" t="str">
        <f>IF($C406="OK",_xlfn.NUMBERVALUE(Plantilla!BU417),"")</f>
        <v/>
      </c>
      <c r="BX406" s="6" t="str">
        <f>IF($C406="OK",_xlfn.NUMBERVALUE(Plantilla!BV417),"")</f>
        <v/>
      </c>
      <c r="BY406" s="6" t="str">
        <f>IF($C406="OK",_xlfn.NUMBERVALUE(Plantilla!BW417),"")</f>
        <v/>
      </c>
      <c r="BZ406" s="6" t="str">
        <f>IF($C406="OK",_xlfn.NUMBERVALUE(Plantilla!BX417),"")</f>
        <v/>
      </c>
      <c r="CA406" s="6" t="str">
        <f>IF($C406="OK",_xlfn.NUMBERVALUE(Plantilla!BY417),"")</f>
        <v/>
      </c>
      <c r="CB406" s="6" t="str">
        <f>IF($C406="OK",_xlfn.NUMBERVALUE(Plantilla!BZ417),"")</f>
        <v/>
      </c>
      <c r="CC406" s="6" t="str">
        <f>IF($C406="OK",_xlfn.NUMBERVALUE(Plantilla!CA417),"")</f>
        <v/>
      </c>
      <c r="CD406" s="6" t="str">
        <f>IF($C406="OK",_xlfn.NUMBERVALUE(Plantilla!CB417),"")</f>
        <v/>
      </c>
      <c r="CE406" s="6" t="str">
        <f>IF($C406="OK",_xlfn.NUMBERVALUE(Plantilla!CC417),"")</f>
        <v/>
      </c>
      <c r="CF406" s="4" t="str">
        <f>IF($C406="OK",_xlfn.NUMBERVALUE(Plantilla!CD417),"")</f>
        <v/>
      </c>
      <c r="CG406" s="6" t="str">
        <f>IF($C406="OK",_xlfn.NUMBERVALUE(Plantilla!CE417),"")</f>
        <v/>
      </c>
      <c r="CH406" s="6" t="str">
        <f>IF($C406="OK",_xlfn.NUMBERVALUE(Plantilla!CF417),"")</f>
        <v/>
      </c>
      <c r="CI406" s="6" t="str">
        <f>IF($C406="OK",_xlfn.NUMBERVALUE(Plantilla!CG417),"")</f>
        <v/>
      </c>
      <c r="CJ406" s="6" t="str">
        <f>IF($C406="OK",_xlfn.NUMBERVALUE(Plantilla!CH417),"")</f>
        <v/>
      </c>
      <c r="CK406" s="6" t="str">
        <f>IF($C406="OK",_xlfn.NUMBERVALUE(Plantilla!CI417),"")</f>
        <v/>
      </c>
      <c r="CL406" s="6" t="str">
        <f>IF($C406="OK",_xlfn.NUMBERVALUE(Plantilla!CJ417),"")</f>
        <v/>
      </c>
      <c r="CM406" t="str">
        <f>IF($C406="OK",TEXT(Plantilla!CK417,"#"),"")</f>
        <v/>
      </c>
      <c r="CN406" s="6" t="str">
        <f>IF($C406="OK",_xlfn.NUMBERVALUE(Plantilla!CL417),"")</f>
        <v/>
      </c>
      <c r="CO406" s="6" t="str">
        <f>IF($C406="OK",_xlfn.NUMBERVALUE(Plantilla!CM417),"")</f>
        <v/>
      </c>
      <c r="CP406" s="110" t="str">
        <f>IF($C406="OK",_xlfn.NUMBERVALUE(Plantilla!CN417),"")</f>
        <v/>
      </c>
      <c r="CQ406" s="6" t="str">
        <f>IF($C406="OK",_xlfn.NUMBERVALUE(Plantilla!CO417),"")</f>
        <v/>
      </c>
      <c r="CR406" s="109" t="str">
        <f>IF($C406="OK",_xlfn.NUMBERVALUE(Plantilla!CP417),"")</f>
        <v/>
      </c>
      <c r="CS406" s="110" t="str">
        <f>IF($C406="OK",_xlfn.NUMBERVALUE(Plantilla!CQ417),"")</f>
        <v/>
      </c>
      <c r="CT406" s="6" t="str">
        <f>IF($C406="OK",_xlfn.NUMBERVALUE(Plantilla!CR417),"")</f>
        <v/>
      </c>
      <c r="CU406" s="109" t="str">
        <f>IF($C406="OK",_xlfn.NUMBERVALUE(Plantilla!CS417),"")</f>
        <v/>
      </c>
      <c r="CV406" s="110" t="str">
        <f>IF($C406="OK",_xlfn.NUMBERVALUE(Plantilla!CT417),"")</f>
        <v/>
      </c>
      <c r="CW406" s="6" t="str">
        <f>IF($C406="OK",_xlfn.NUMBERVALUE(Plantilla!CU417),"")</f>
        <v/>
      </c>
      <c r="CX406" s="82" t="str">
        <f>IF($C406="OK",_xlfn.NUMBERVALUE(Plantilla!CV417),"")</f>
        <v/>
      </c>
      <c r="CY406" s="6" t="str">
        <f>IF($C406="OK",_xlfn.NUMBERVALUE(Plantilla!CW417),"")</f>
        <v/>
      </c>
      <c r="CZ406" s="82" t="str">
        <f>IF($C406="OK",_xlfn.NUMBERVALUE(Plantilla!CX417),"")</f>
        <v/>
      </c>
      <c r="DA406" s="6" t="str">
        <f>IF($C406="OK",_xlfn.NUMBERVALUE(Plantilla!CY417),"")</f>
        <v/>
      </c>
      <c r="DB406" s="109" t="str">
        <f>IF($C406="OK",_xlfn.NUMBERVALUE(Plantilla!CZ417),"")</f>
        <v/>
      </c>
      <c r="DC406" s="6" t="str">
        <f>IF($C406="OK",_xlfn.NUMBERVALUE(Plantilla!DA417),"")</f>
        <v/>
      </c>
      <c r="DD406" s="6" t="str">
        <f>IF($C406="OK",TEXT(Plantilla!DB417,"#"),"")</f>
        <v/>
      </c>
      <c r="DE406" s="6" t="str">
        <f>IF($C406="OK",_xlfn.NUMBERVALUE(Plantilla!DC417),"")</f>
        <v/>
      </c>
      <c r="DF406" s="4" t="str">
        <f>IF($C406="OK",_xlfn.NUMBERVALUE(Plantilla!DD417),"")</f>
        <v/>
      </c>
      <c r="DG406" s="6" t="str">
        <f>IF($C406="OK",_xlfn.NUMBERVALUE(Plantilla!DE417),"")</f>
        <v/>
      </c>
      <c r="DH406" s="6" t="str">
        <f>IF($C406="OK",_xlfn.NUMBERVALUE(Plantilla!DF417),"")</f>
        <v/>
      </c>
      <c r="DI406" s="6" t="str">
        <f>IF($C406="OK",_xlfn.NUMBERVALUE(Plantilla!DG417),"")</f>
        <v/>
      </c>
      <c r="DJ406" s="6" t="str">
        <f>IF($C406="OK",_xlfn.NUMBERVALUE(Plantilla!DH417),"")</f>
        <v/>
      </c>
      <c r="DK406" s="6" t="str">
        <f>IF($C406="OK",_xlfn.NUMBERVALUE(Plantilla!DI417),"")</f>
        <v/>
      </c>
      <c r="DL406" s="6" t="str">
        <f>IF($C406="OK",_xlfn.NUMBERVALUE(Plantilla!DJ417),"")</f>
        <v/>
      </c>
      <c r="DM406" s="6" t="str">
        <f>IF($C406="OK",_xlfn.NUMBERVALUE(Plantilla!DK417),"")</f>
        <v/>
      </c>
      <c r="DN406" s="6" t="str">
        <f>IF($C406="OK",_xlfn.NUMBERVALUE(Plantilla!DL417),"")</f>
        <v/>
      </c>
      <c r="DO406" s="6" t="str">
        <f>IF($C406="OK",_xlfn.NUMBERVALUE(Plantilla!DM417),"")</f>
        <v/>
      </c>
      <c r="DP406" s="6" t="str">
        <f>IF($C406="OK",_xlfn.NUMBERVALUE(Plantilla!DN417),"")</f>
        <v/>
      </c>
      <c r="DQ406" s="6" t="str">
        <f>IF($C406="OK",_xlfn.NUMBERVALUE(Plantilla!DO417),"")</f>
        <v/>
      </c>
      <c r="DR406" s="6" t="str">
        <f>IF($C406="OK",_xlfn.NUMBERVALUE(Plantilla!DP417),"")</f>
        <v/>
      </c>
      <c r="DS406" t="str">
        <f>IF($C406="OK",TEXT(Plantilla!DR417,"#"),"")</f>
        <v/>
      </c>
      <c r="DT406" s="6"/>
    </row>
    <row r="407" spans="1:124" x14ac:dyDescent="0.25">
      <c r="A407" t="str">
        <f>IF(Plantilla!$I$6="¡Perfecto!, Guarda el archivo y adjúntalo a tu interfaz de Nómina Electrónica","OK","Error")</f>
        <v>OK</v>
      </c>
      <c r="B407" t="str">
        <f>IF(Plantilla!$I$6="¡Perfecto!, Guarda el archivo y adjúntalo a tu interfaz de Nómina Electrónica",MID(Plantilla!$D$2,SEARCH("V",Plantilla!$D$2),10),"")</f>
        <v>V2.0</v>
      </c>
      <c r="C407" t="str">
        <f>Plantilla!C418</f>
        <v/>
      </c>
      <c r="D407" t="str">
        <f>IF($C407="OK",Plantilla!B418,"")</f>
        <v/>
      </c>
      <c r="E407" t="str">
        <f>IF($C407="OK",
   VLOOKUP(Plantilla!$E$4,'Tablas '!$AP$4:$AT$6,5,FALSE),
"")</f>
        <v/>
      </c>
      <c r="F407" t="str">
        <f>IF($C407="OK",TEXT(Plantilla!D418,"#"),"")</f>
        <v/>
      </c>
      <c r="G407" t="str">
        <f>IF($C407="OK",
   VLOOKUP(Plantilla!E418,'Tablas '!$B$4:$C$14,2,FALSE),
"")</f>
        <v/>
      </c>
      <c r="H407" t="str">
        <f>IF($C407="OK",TEXT(Plantilla!F418,"#"),"")</f>
        <v/>
      </c>
      <c r="I407" t="str">
        <f>IF($C407="OK",TEXT(Plantilla!G418,"#"),"")</f>
        <v/>
      </c>
      <c r="J407" t="str">
        <f>IF($C407="OK",TEXT(Plantilla!H418,"#"),"")</f>
        <v/>
      </c>
      <c r="K407" t="str">
        <f>IF($C407="OK",TEXT(Plantilla!I418,"#"),"")</f>
        <v/>
      </c>
      <c r="L407" t="str">
        <f>IF($C407="OK",TEXT(Plantilla!J418,"#"),"")</f>
        <v/>
      </c>
      <c r="M407" t="str">
        <f>IF($C407="OK",TEXT(Plantilla!K418,"#"),"")</f>
        <v/>
      </c>
      <c r="N407" t="str">
        <f>IF($C407="OK",
   CONCATENATE(YEAR(Plantilla!L418),"-",TEXT(MONTH(Plantilla!L418),"00"),"-",TEXT(DAY(Plantilla!L418),"00")),
"")</f>
        <v/>
      </c>
      <c r="O407" t="str">
        <f>IF($C407="OK",_xlfn.NUMBERVALUE(Plantilla!M418),"")</f>
        <v/>
      </c>
      <c r="P407" t="str">
        <f>IF($C407="OK",
   IF(Plantilla!N418&lt;&gt;"",
      CONCATENATE(YEAR(Plantilla!N418),"-",TEXT(MONTH(Plantilla!N418),"00"),"-",TEXT(DAY(Plantilla!N418),"00")),
   ""),
"")</f>
        <v/>
      </c>
      <c r="Q407" t="str">
        <f>IF($C407="OK",
   VLOOKUP(Plantilla!O418,'Tablas '!$E$4:$F$19,2,FALSE),
"")</f>
        <v/>
      </c>
      <c r="R407" t="str">
        <f>IF($C407="OK",
   VLOOKUP(Plantilla!P418,'Tablas '!$H$4:$I$5,2,FALSE),
"")</f>
        <v/>
      </c>
      <c r="S407" t="str">
        <f>IF($C407="OK",
   VLOOKUP(Plantilla!Q418,'Tablas '!$K$4:$L$8,2,FALSE),
"")</f>
        <v/>
      </c>
      <c r="T407" t="str">
        <f>IF($C407="OK",
   VLOOKUP(Plantilla!R418,'Tablas '!$AE$4:$AF$6,2,FALSE),
"")</f>
        <v/>
      </c>
      <c r="U407" t="str">
        <f>IF($C407="OK",
   VLOOKUP(Plantilla!S418,'Tablas '!$AE$4:$AF$6,2,FALSE),
"")</f>
        <v/>
      </c>
      <c r="V407" t="str">
        <f>IF($C407="OK",TEXT(Plantilla!T418,"#"),"")</f>
        <v/>
      </c>
      <c r="W407" s="84" t="str">
        <f>IF($C407="OK",
   VLOOKUP(Plantilla!U418,'Tablas '!$AM$4:$AN$1126,2,FALSE),
"")</f>
        <v/>
      </c>
      <c r="X407" t="str">
        <f>IF($C407="OK",TEXT(Plantilla!V418,"#"),"")</f>
        <v/>
      </c>
      <c r="Y407" t="str">
        <f>IF($C407="OK",
   CONCATENATE(YEAR(Plantilla!W418),"-",TEXT(MONTH(Plantilla!W418),"00"),"-",TEXT(DAY(Plantilla!W418),"00")),
"")</f>
        <v/>
      </c>
      <c r="Z407" t="str">
        <f>IF($C407="OK",
   CONCATENATE(YEAR(Plantilla!X418),"-",TEXT(MONTH(Plantilla!X418),"00"),"-",TEXT(DAY(Plantilla!X418),"00")),
"")</f>
        <v/>
      </c>
      <c r="AA407" t="str">
        <f>IF($C407="OK",
   TEXT(VLOOKUP(Plantilla!Y418,'Tablas '!$Q$4:$R$9,2,FALSE),"#"),
"")</f>
        <v/>
      </c>
      <c r="AB407" t="str">
        <f>IF($C407="OK",
   CONCATENATE(YEAR(Plantilla!Z418),"-",TEXT(MONTH(Plantilla!Z418),"00"),"-",TEXT(DAY(Plantilla!Z418),"00")),
"")</f>
        <v/>
      </c>
      <c r="AC407" t="str">
        <f>IF($C407="OK",
   TEXT(VLOOKUP(Plantilla!AA418,'Tablas '!$T$4:$U$13,2,FALSE),"#"),
"")</f>
        <v/>
      </c>
      <c r="AD407" t="str">
        <f>IF($C407="OK",TEXT(Plantilla!AB418,"#"),"")</f>
        <v/>
      </c>
      <c r="AE407" t="str">
        <f>IF($C407="OK",
   IF(Plantilla!AC418&lt;&gt;"",
      TEXT(VLOOKUP(Plantilla!AC418,'Tablas '!$W$4:$X$7,2,FALSE),"#"),
   ""),
"")</f>
        <v/>
      </c>
      <c r="AF407" t="str">
        <f>IF($C407="OK",TEXT(Plantilla!AD418,"#"),"")</f>
        <v/>
      </c>
      <c r="AG407" s="6" t="str">
        <f>IF($C407="OK",_xlfn.NUMBERVALUE(Plantilla!AE418),"")</f>
        <v/>
      </c>
      <c r="AH407" s="4" t="str">
        <f>IF($C407="OK",_xlfn.NUMBERVALUE(Plantilla!AF418),"")</f>
        <v/>
      </c>
      <c r="AI407" s="6" t="str">
        <f>IF($C407="OK",_xlfn.NUMBERVALUE(Plantilla!AG418),"")</f>
        <v/>
      </c>
      <c r="AJ407" s="6" t="str">
        <f>IF($C407="OK",_xlfn.NUMBERVALUE(Plantilla!AH418),"")</f>
        <v/>
      </c>
      <c r="AK407" s="6" t="str">
        <f>IF($C407="OK",_xlfn.NUMBERVALUE(Plantilla!AI418),"")</f>
        <v/>
      </c>
      <c r="AL407" s="6" t="str">
        <f>IF($C407="OK",_xlfn.NUMBERVALUE(Plantilla!AJ418),"")</f>
        <v/>
      </c>
      <c r="AM407" s="4" t="str">
        <f>IF($C407="OK",_xlfn.NUMBERVALUE(Plantilla!AK418),"")</f>
        <v/>
      </c>
      <c r="AN407" s="6" t="str">
        <f>IF($C407="OK",_xlfn.NUMBERVALUE(Plantilla!AL418),"")</f>
        <v/>
      </c>
      <c r="AO407" s="4" t="str">
        <f>IF($C407="OK",_xlfn.NUMBERVALUE(Plantilla!AM418),"")</f>
        <v/>
      </c>
      <c r="AP407" s="6" t="str">
        <f>IF($C407="OK",_xlfn.NUMBERVALUE(Plantilla!AN418),"")</f>
        <v/>
      </c>
      <c r="AQ407" s="4" t="str">
        <f>IF($C407="OK",_xlfn.NUMBERVALUE(Plantilla!AO418),"")</f>
        <v/>
      </c>
      <c r="AR407" s="6" t="str">
        <f>IF($C407="OK",_xlfn.NUMBERVALUE(Plantilla!AP418),"")</f>
        <v/>
      </c>
      <c r="AS407" s="4" t="str">
        <f>IF($C407="OK",_xlfn.NUMBERVALUE(Plantilla!AQ418),"")</f>
        <v/>
      </c>
      <c r="AT407" s="6" t="str">
        <f>IF($C407="OK",_xlfn.NUMBERVALUE(Plantilla!AR418),"")</f>
        <v/>
      </c>
      <c r="AU407" s="4" t="str">
        <f>IF($C407="OK",_xlfn.NUMBERVALUE(Plantilla!AS418),"")</f>
        <v/>
      </c>
      <c r="AV407" s="6" t="str">
        <f>IF($C407="OK",_xlfn.NUMBERVALUE(Plantilla!AT418),"")</f>
        <v/>
      </c>
      <c r="AW407" s="4" t="str">
        <f>IF($C407="OK",_xlfn.NUMBERVALUE(Plantilla!AU418),"")</f>
        <v/>
      </c>
      <c r="AX407" s="6" t="str">
        <f>IF($C407="OK",_xlfn.NUMBERVALUE(Plantilla!AV418),"")</f>
        <v/>
      </c>
      <c r="AY407" s="4" t="str">
        <f>IF($C407="OK",_xlfn.NUMBERVALUE(Plantilla!AW418),"")</f>
        <v/>
      </c>
      <c r="AZ407" s="6" t="str">
        <f>IF($C407="OK",_xlfn.NUMBERVALUE(Plantilla!AX418),"")</f>
        <v/>
      </c>
      <c r="BA407" t="str">
        <f>IF($C407="OK",_xlfn.NUMBERVALUE(Plantilla!AY418),"")</f>
        <v/>
      </c>
      <c r="BB407" t="str">
        <f>IF($C407="OK",_xlfn.NUMBERVALUE(Plantilla!AZ418),"")</f>
        <v/>
      </c>
      <c r="BC407" s="4" t="str">
        <f>IF($C407="OK",_xlfn.NUMBERVALUE(Plantilla!BA418),"")</f>
        <v/>
      </c>
      <c r="BD407" s="6" t="str">
        <f>IF($C407="OK",_xlfn.NUMBERVALUE(Plantilla!BB418),"")</f>
        <v/>
      </c>
      <c r="BE407" s="4" t="str">
        <f>IF($C407="OK",_xlfn.NUMBERVALUE(Plantilla!BC418),"")</f>
        <v/>
      </c>
      <c r="BF407" s="6" t="str">
        <f>IF($C407="OK",_xlfn.NUMBERVALUE(Plantilla!BD418),"")</f>
        <v/>
      </c>
      <c r="BG407" s="4" t="str">
        <f>IF($C407="OK",_xlfn.NUMBERVALUE(Plantilla!BE418),"")</f>
        <v/>
      </c>
      <c r="BH407" s="6" t="str">
        <f>IF($C407="OK",_xlfn.NUMBERVALUE(Plantilla!BF418),"")</f>
        <v/>
      </c>
      <c r="BI407" s="110" t="str">
        <f>IF($C407="OK",_xlfn.NUMBERVALUE(Plantilla!BG418),"")</f>
        <v/>
      </c>
      <c r="BJ407" s="6" t="str">
        <f>IF($C407="OK",_xlfn.NUMBERVALUE(Plantilla!BH418),"")</f>
        <v/>
      </c>
      <c r="BK407" s="109" t="str">
        <f>IF($C407="OK",_xlfn.NUMBERVALUE(Plantilla!BI418),"")</f>
        <v/>
      </c>
      <c r="BL407" s="6" t="str">
        <f>IF($C407="OK",
   IF(Plantilla!BJ418&lt;&gt;"",
      TEXT(VLOOKUP(Plantilla!BJ418,'Tablas '!$Z$4:$AA$6,2,FALSE),"#"),
   ""),
"")</f>
        <v/>
      </c>
      <c r="BM407" s="4" t="str">
        <f>IF($C407="OK",_xlfn.NUMBERVALUE(Plantilla!BK418),"")</f>
        <v/>
      </c>
      <c r="BN407" s="4" t="str">
        <f>IF($C407="OK",_xlfn.NUMBERVALUE(Plantilla!BL418),"")</f>
        <v/>
      </c>
      <c r="BO407" s="6" t="str">
        <f>IF($C407="OK",_xlfn.NUMBERVALUE(Plantilla!BM418),"")</f>
        <v/>
      </c>
      <c r="BP407" s="4" t="str">
        <f>IF($C407="OK",_xlfn.NUMBERVALUE(Plantilla!BN418),"")</f>
        <v/>
      </c>
      <c r="BQ407" s="6" t="str">
        <f>IF($C407="OK",_xlfn.NUMBERVALUE(Plantilla!BO418),"")</f>
        <v/>
      </c>
      <c r="BR407" s="4" t="str">
        <f>IF($C407="OK",_xlfn.NUMBERVALUE(Plantilla!BP418),"")</f>
        <v/>
      </c>
      <c r="BS407" s="6" t="str">
        <f>IF($C407="OK",_xlfn.NUMBERVALUE(Plantilla!BQ418),"")</f>
        <v/>
      </c>
      <c r="BT407" s="4" t="str">
        <f>IF($C407="OK",_xlfn.NUMBERVALUE(Plantilla!BR418),"")</f>
        <v/>
      </c>
      <c r="BU407" s="6" t="str">
        <f>IF($C407="OK",_xlfn.NUMBERVALUE(Plantilla!BS418),"")</f>
        <v/>
      </c>
      <c r="BV407" s="6" t="str">
        <f>IF($C407="OK",_xlfn.NUMBERVALUE(Plantilla!BT418),"")</f>
        <v/>
      </c>
      <c r="BW407" s="6" t="str">
        <f>IF($C407="OK",_xlfn.NUMBERVALUE(Plantilla!BU418),"")</f>
        <v/>
      </c>
      <c r="BX407" s="6" t="str">
        <f>IF($C407="OK",_xlfn.NUMBERVALUE(Plantilla!BV418),"")</f>
        <v/>
      </c>
      <c r="BY407" s="6" t="str">
        <f>IF($C407="OK",_xlfn.NUMBERVALUE(Plantilla!BW418),"")</f>
        <v/>
      </c>
      <c r="BZ407" s="6" t="str">
        <f>IF($C407="OK",_xlfn.NUMBERVALUE(Plantilla!BX418),"")</f>
        <v/>
      </c>
      <c r="CA407" s="6" t="str">
        <f>IF($C407="OK",_xlfn.NUMBERVALUE(Plantilla!BY418),"")</f>
        <v/>
      </c>
      <c r="CB407" s="6" t="str">
        <f>IF($C407="OK",_xlfn.NUMBERVALUE(Plantilla!BZ418),"")</f>
        <v/>
      </c>
      <c r="CC407" s="6" t="str">
        <f>IF($C407="OK",_xlfn.NUMBERVALUE(Plantilla!CA418),"")</f>
        <v/>
      </c>
      <c r="CD407" s="6" t="str">
        <f>IF($C407="OK",_xlfn.NUMBERVALUE(Plantilla!CB418),"")</f>
        <v/>
      </c>
      <c r="CE407" s="6" t="str">
        <f>IF($C407="OK",_xlfn.NUMBERVALUE(Plantilla!CC418),"")</f>
        <v/>
      </c>
      <c r="CF407" s="4" t="str">
        <f>IF($C407="OK",_xlfn.NUMBERVALUE(Plantilla!CD418),"")</f>
        <v/>
      </c>
      <c r="CG407" s="6" t="str">
        <f>IF($C407="OK",_xlfn.NUMBERVALUE(Plantilla!CE418),"")</f>
        <v/>
      </c>
      <c r="CH407" s="6" t="str">
        <f>IF($C407="OK",_xlfn.NUMBERVALUE(Plantilla!CF418),"")</f>
        <v/>
      </c>
      <c r="CI407" s="6" t="str">
        <f>IF($C407="OK",_xlfn.NUMBERVALUE(Plantilla!CG418),"")</f>
        <v/>
      </c>
      <c r="CJ407" s="6" t="str">
        <f>IF($C407="OK",_xlfn.NUMBERVALUE(Plantilla!CH418),"")</f>
        <v/>
      </c>
      <c r="CK407" s="6" t="str">
        <f>IF($C407="OK",_xlfn.NUMBERVALUE(Plantilla!CI418),"")</f>
        <v/>
      </c>
      <c r="CL407" s="6" t="str">
        <f>IF($C407="OK",_xlfn.NUMBERVALUE(Plantilla!CJ418),"")</f>
        <v/>
      </c>
      <c r="CM407" t="str">
        <f>IF($C407="OK",TEXT(Plantilla!CK418,"#"),"")</f>
        <v/>
      </c>
      <c r="CN407" s="6" t="str">
        <f>IF($C407="OK",_xlfn.NUMBERVALUE(Plantilla!CL418),"")</f>
        <v/>
      </c>
      <c r="CO407" s="6" t="str">
        <f>IF($C407="OK",_xlfn.NUMBERVALUE(Plantilla!CM418),"")</f>
        <v/>
      </c>
      <c r="CP407" s="110" t="str">
        <f>IF($C407="OK",_xlfn.NUMBERVALUE(Plantilla!CN418),"")</f>
        <v/>
      </c>
      <c r="CQ407" s="6" t="str">
        <f>IF($C407="OK",_xlfn.NUMBERVALUE(Plantilla!CO418),"")</f>
        <v/>
      </c>
      <c r="CR407" s="109" t="str">
        <f>IF($C407="OK",_xlfn.NUMBERVALUE(Plantilla!CP418),"")</f>
        <v/>
      </c>
      <c r="CS407" s="110" t="str">
        <f>IF($C407="OK",_xlfn.NUMBERVALUE(Plantilla!CQ418),"")</f>
        <v/>
      </c>
      <c r="CT407" s="6" t="str">
        <f>IF($C407="OK",_xlfn.NUMBERVALUE(Plantilla!CR418),"")</f>
        <v/>
      </c>
      <c r="CU407" s="109" t="str">
        <f>IF($C407="OK",_xlfn.NUMBERVALUE(Plantilla!CS418),"")</f>
        <v/>
      </c>
      <c r="CV407" s="110" t="str">
        <f>IF($C407="OK",_xlfn.NUMBERVALUE(Plantilla!CT418),"")</f>
        <v/>
      </c>
      <c r="CW407" s="6" t="str">
        <f>IF($C407="OK",_xlfn.NUMBERVALUE(Plantilla!CU418),"")</f>
        <v/>
      </c>
      <c r="CX407" s="82" t="str">
        <f>IF($C407="OK",_xlfn.NUMBERVALUE(Plantilla!CV418),"")</f>
        <v/>
      </c>
      <c r="CY407" s="6" t="str">
        <f>IF($C407="OK",_xlfn.NUMBERVALUE(Plantilla!CW418),"")</f>
        <v/>
      </c>
      <c r="CZ407" s="82" t="str">
        <f>IF($C407="OK",_xlfn.NUMBERVALUE(Plantilla!CX418),"")</f>
        <v/>
      </c>
      <c r="DA407" s="6" t="str">
        <f>IF($C407="OK",_xlfn.NUMBERVALUE(Plantilla!CY418),"")</f>
        <v/>
      </c>
      <c r="DB407" s="109" t="str">
        <f>IF($C407="OK",_xlfn.NUMBERVALUE(Plantilla!CZ418),"")</f>
        <v/>
      </c>
      <c r="DC407" s="6" t="str">
        <f>IF($C407="OK",_xlfn.NUMBERVALUE(Plantilla!DA418),"")</f>
        <v/>
      </c>
      <c r="DD407" s="6" t="str">
        <f>IF($C407="OK",TEXT(Plantilla!DB418,"#"),"")</f>
        <v/>
      </c>
      <c r="DE407" s="6" t="str">
        <f>IF($C407="OK",_xlfn.NUMBERVALUE(Plantilla!DC418),"")</f>
        <v/>
      </c>
      <c r="DF407" s="4" t="str">
        <f>IF($C407="OK",_xlfn.NUMBERVALUE(Plantilla!DD418),"")</f>
        <v/>
      </c>
      <c r="DG407" s="6" t="str">
        <f>IF($C407="OK",_xlfn.NUMBERVALUE(Plantilla!DE418),"")</f>
        <v/>
      </c>
      <c r="DH407" s="6" t="str">
        <f>IF($C407="OK",_xlfn.NUMBERVALUE(Plantilla!DF418),"")</f>
        <v/>
      </c>
      <c r="DI407" s="6" t="str">
        <f>IF($C407="OK",_xlfn.NUMBERVALUE(Plantilla!DG418),"")</f>
        <v/>
      </c>
      <c r="DJ407" s="6" t="str">
        <f>IF($C407="OK",_xlfn.NUMBERVALUE(Plantilla!DH418),"")</f>
        <v/>
      </c>
      <c r="DK407" s="6" t="str">
        <f>IF($C407="OK",_xlfn.NUMBERVALUE(Plantilla!DI418),"")</f>
        <v/>
      </c>
      <c r="DL407" s="6" t="str">
        <f>IF($C407="OK",_xlfn.NUMBERVALUE(Plantilla!DJ418),"")</f>
        <v/>
      </c>
      <c r="DM407" s="6" t="str">
        <f>IF($C407="OK",_xlfn.NUMBERVALUE(Plantilla!DK418),"")</f>
        <v/>
      </c>
      <c r="DN407" s="6" t="str">
        <f>IF($C407="OK",_xlfn.NUMBERVALUE(Plantilla!DL418),"")</f>
        <v/>
      </c>
      <c r="DO407" s="6" t="str">
        <f>IF($C407="OK",_xlfn.NUMBERVALUE(Plantilla!DM418),"")</f>
        <v/>
      </c>
      <c r="DP407" s="6" t="str">
        <f>IF($C407="OK",_xlfn.NUMBERVALUE(Plantilla!DN418),"")</f>
        <v/>
      </c>
      <c r="DQ407" s="6" t="str">
        <f>IF($C407="OK",_xlfn.NUMBERVALUE(Plantilla!DO418),"")</f>
        <v/>
      </c>
      <c r="DR407" s="6" t="str">
        <f>IF($C407="OK",_xlfn.NUMBERVALUE(Plantilla!DP418),"")</f>
        <v/>
      </c>
      <c r="DS407" t="str">
        <f>IF($C407="OK",TEXT(Plantilla!DR418,"#"),"")</f>
        <v/>
      </c>
      <c r="DT407" s="6"/>
    </row>
    <row r="408" spans="1:124" x14ac:dyDescent="0.25">
      <c r="A408" t="str">
        <f>IF(Plantilla!$I$6="¡Perfecto!, Guarda el archivo y adjúntalo a tu interfaz de Nómina Electrónica","OK","Error")</f>
        <v>OK</v>
      </c>
      <c r="B408" t="str">
        <f>IF(Plantilla!$I$6="¡Perfecto!, Guarda el archivo y adjúntalo a tu interfaz de Nómina Electrónica",MID(Plantilla!$D$2,SEARCH("V",Plantilla!$D$2),10),"")</f>
        <v>V2.0</v>
      </c>
      <c r="C408" t="str">
        <f>Plantilla!C419</f>
        <v/>
      </c>
      <c r="D408" t="str">
        <f>IF($C408="OK",Plantilla!B419,"")</f>
        <v/>
      </c>
      <c r="E408" t="str">
        <f>IF($C408="OK",
   VLOOKUP(Plantilla!$E$4,'Tablas '!$AP$4:$AT$6,5,FALSE),
"")</f>
        <v/>
      </c>
      <c r="F408" t="str">
        <f>IF($C408="OK",TEXT(Plantilla!D419,"#"),"")</f>
        <v/>
      </c>
      <c r="G408" t="str">
        <f>IF($C408="OK",
   VLOOKUP(Plantilla!E419,'Tablas '!$B$4:$C$14,2,FALSE),
"")</f>
        <v/>
      </c>
      <c r="H408" t="str">
        <f>IF($C408="OK",TEXT(Plantilla!F419,"#"),"")</f>
        <v/>
      </c>
      <c r="I408" t="str">
        <f>IF($C408="OK",TEXT(Plantilla!G419,"#"),"")</f>
        <v/>
      </c>
      <c r="J408" t="str">
        <f>IF($C408="OK",TEXT(Plantilla!H419,"#"),"")</f>
        <v/>
      </c>
      <c r="K408" t="str">
        <f>IF($C408="OK",TEXT(Plantilla!I419,"#"),"")</f>
        <v/>
      </c>
      <c r="L408" t="str">
        <f>IF($C408="OK",TEXT(Plantilla!J419,"#"),"")</f>
        <v/>
      </c>
      <c r="M408" t="str">
        <f>IF($C408="OK",TEXT(Plantilla!K419,"#"),"")</f>
        <v/>
      </c>
      <c r="N408" t="str">
        <f>IF($C408="OK",
   CONCATENATE(YEAR(Plantilla!L419),"-",TEXT(MONTH(Plantilla!L419),"00"),"-",TEXT(DAY(Plantilla!L419),"00")),
"")</f>
        <v/>
      </c>
      <c r="O408" t="str">
        <f>IF($C408="OK",_xlfn.NUMBERVALUE(Plantilla!M419),"")</f>
        <v/>
      </c>
      <c r="P408" t="str">
        <f>IF($C408="OK",
   IF(Plantilla!N419&lt;&gt;"",
      CONCATENATE(YEAR(Plantilla!N419),"-",TEXT(MONTH(Plantilla!N419),"00"),"-",TEXT(DAY(Plantilla!N419),"00")),
   ""),
"")</f>
        <v/>
      </c>
      <c r="Q408" t="str">
        <f>IF($C408="OK",
   VLOOKUP(Plantilla!O419,'Tablas '!$E$4:$F$19,2,FALSE),
"")</f>
        <v/>
      </c>
      <c r="R408" t="str">
        <f>IF($C408="OK",
   VLOOKUP(Plantilla!P419,'Tablas '!$H$4:$I$5,2,FALSE),
"")</f>
        <v/>
      </c>
      <c r="S408" t="str">
        <f>IF($C408="OK",
   VLOOKUP(Plantilla!Q419,'Tablas '!$K$4:$L$8,2,FALSE),
"")</f>
        <v/>
      </c>
      <c r="T408" t="str">
        <f>IF($C408="OK",
   VLOOKUP(Plantilla!R419,'Tablas '!$AE$4:$AF$6,2,FALSE),
"")</f>
        <v/>
      </c>
      <c r="U408" t="str">
        <f>IF($C408="OK",
   VLOOKUP(Plantilla!S419,'Tablas '!$AE$4:$AF$6,2,FALSE),
"")</f>
        <v/>
      </c>
      <c r="V408" t="str">
        <f>IF($C408="OK",TEXT(Plantilla!T419,"#"),"")</f>
        <v/>
      </c>
      <c r="W408" s="84" t="str">
        <f>IF($C408="OK",
   VLOOKUP(Plantilla!U419,'Tablas '!$AM$4:$AN$1126,2,FALSE),
"")</f>
        <v/>
      </c>
      <c r="X408" t="str">
        <f>IF($C408="OK",TEXT(Plantilla!V419,"#"),"")</f>
        <v/>
      </c>
      <c r="Y408" t="str">
        <f>IF($C408="OK",
   CONCATENATE(YEAR(Plantilla!W419),"-",TEXT(MONTH(Plantilla!W419),"00"),"-",TEXT(DAY(Plantilla!W419),"00")),
"")</f>
        <v/>
      </c>
      <c r="Z408" t="str">
        <f>IF($C408="OK",
   CONCATENATE(YEAR(Plantilla!X419),"-",TEXT(MONTH(Plantilla!X419),"00"),"-",TEXT(DAY(Plantilla!X419),"00")),
"")</f>
        <v/>
      </c>
      <c r="AA408" t="str">
        <f>IF($C408="OK",
   TEXT(VLOOKUP(Plantilla!Y419,'Tablas '!$Q$4:$R$9,2,FALSE),"#"),
"")</f>
        <v/>
      </c>
      <c r="AB408" t="str">
        <f>IF($C408="OK",
   CONCATENATE(YEAR(Plantilla!Z419),"-",TEXT(MONTH(Plantilla!Z419),"00"),"-",TEXT(DAY(Plantilla!Z419),"00")),
"")</f>
        <v/>
      </c>
      <c r="AC408" t="str">
        <f>IF($C408="OK",
   TEXT(VLOOKUP(Plantilla!AA419,'Tablas '!$T$4:$U$13,2,FALSE),"#"),
"")</f>
        <v/>
      </c>
      <c r="AD408" t="str">
        <f>IF($C408="OK",TEXT(Plantilla!AB419,"#"),"")</f>
        <v/>
      </c>
      <c r="AE408" t="str">
        <f>IF($C408="OK",
   IF(Plantilla!AC419&lt;&gt;"",
      TEXT(VLOOKUP(Plantilla!AC419,'Tablas '!$W$4:$X$7,2,FALSE),"#"),
   ""),
"")</f>
        <v/>
      </c>
      <c r="AF408" t="str">
        <f>IF($C408="OK",TEXT(Plantilla!AD419,"#"),"")</f>
        <v/>
      </c>
      <c r="AG408" s="6" t="str">
        <f>IF($C408="OK",_xlfn.NUMBERVALUE(Plantilla!AE419),"")</f>
        <v/>
      </c>
      <c r="AH408" s="4" t="str">
        <f>IF($C408="OK",_xlfn.NUMBERVALUE(Plantilla!AF419),"")</f>
        <v/>
      </c>
      <c r="AI408" s="6" t="str">
        <f>IF($C408="OK",_xlfn.NUMBERVALUE(Plantilla!AG419),"")</f>
        <v/>
      </c>
      <c r="AJ408" s="6" t="str">
        <f>IF($C408="OK",_xlfn.NUMBERVALUE(Plantilla!AH419),"")</f>
        <v/>
      </c>
      <c r="AK408" s="6" t="str">
        <f>IF($C408="OK",_xlfn.NUMBERVALUE(Plantilla!AI419),"")</f>
        <v/>
      </c>
      <c r="AL408" s="6" t="str">
        <f>IF($C408="OK",_xlfn.NUMBERVALUE(Plantilla!AJ419),"")</f>
        <v/>
      </c>
      <c r="AM408" s="4" t="str">
        <f>IF($C408="OK",_xlfn.NUMBERVALUE(Plantilla!AK419),"")</f>
        <v/>
      </c>
      <c r="AN408" s="6" t="str">
        <f>IF($C408="OK",_xlfn.NUMBERVALUE(Plantilla!AL419),"")</f>
        <v/>
      </c>
      <c r="AO408" s="4" t="str">
        <f>IF($C408="OK",_xlfn.NUMBERVALUE(Plantilla!AM419),"")</f>
        <v/>
      </c>
      <c r="AP408" s="6" t="str">
        <f>IF($C408="OK",_xlfn.NUMBERVALUE(Plantilla!AN419),"")</f>
        <v/>
      </c>
      <c r="AQ408" s="4" t="str">
        <f>IF($C408="OK",_xlfn.NUMBERVALUE(Plantilla!AO419),"")</f>
        <v/>
      </c>
      <c r="AR408" s="6" t="str">
        <f>IF($C408="OK",_xlfn.NUMBERVALUE(Plantilla!AP419),"")</f>
        <v/>
      </c>
      <c r="AS408" s="4" t="str">
        <f>IF($C408="OK",_xlfn.NUMBERVALUE(Plantilla!AQ419),"")</f>
        <v/>
      </c>
      <c r="AT408" s="6" t="str">
        <f>IF($C408="OK",_xlfn.NUMBERVALUE(Plantilla!AR419),"")</f>
        <v/>
      </c>
      <c r="AU408" s="4" t="str">
        <f>IF($C408="OK",_xlfn.NUMBERVALUE(Plantilla!AS419),"")</f>
        <v/>
      </c>
      <c r="AV408" s="6" t="str">
        <f>IF($C408="OK",_xlfn.NUMBERVALUE(Plantilla!AT419),"")</f>
        <v/>
      </c>
      <c r="AW408" s="4" t="str">
        <f>IF($C408="OK",_xlfn.NUMBERVALUE(Plantilla!AU419),"")</f>
        <v/>
      </c>
      <c r="AX408" s="6" t="str">
        <f>IF($C408="OK",_xlfn.NUMBERVALUE(Plantilla!AV419),"")</f>
        <v/>
      </c>
      <c r="AY408" s="4" t="str">
        <f>IF($C408="OK",_xlfn.NUMBERVALUE(Plantilla!AW419),"")</f>
        <v/>
      </c>
      <c r="AZ408" s="6" t="str">
        <f>IF($C408="OK",_xlfn.NUMBERVALUE(Plantilla!AX419),"")</f>
        <v/>
      </c>
      <c r="BA408" t="str">
        <f>IF($C408="OK",_xlfn.NUMBERVALUE(Plantilla!AY419),"")</f>
        <v/>
      </c>
      <c r="BB408" t="str">
        <f>IF($C408="OK",_xlfn.NUMBERVALUE(Plantilla!AZ419),"")</f>
        <v/>
      </c>
      <c r="BC408" s="4" t="str">
        <f>IF($C408="OK",_xlfn.NUMBERVALUE(Plantilla!BA419),"")</f>
        <v/>
      </c>
      <c r="BD408" s="6" t="str">
        <f>IF($C408="OK",_xlfn.NUMBERVALUE(Plantilla!BB419),"")</f>
        <v/>
      </c>
      <c r="BE408" s="4" t="str">
        <f>IF($C408="OK",_xlfn.NUMBERVALUE(Plantilla!BC419),"")</f>
        <v/>
      </c>
      <c r="BF408" s="6" t="str">
        <f>IF($C408="OK",_xlfn.NUMBERVALUE(Plantilla!BD419),"")</f>
        <v/>
      </c>
      <c r="BG408" s="4" t="str">
        <f>IF($C408="OK",_xlfn.NUMBERVALUE(Plantilla!BE419),"")</f>
        <v/>
      </c>
      <c r="BH408" s="6" t="str">
        <f>IF($C408="OK",_xlfn.NUMBERVALUE(Plantilla!BF419),"")</f>
        <v/>
      </c>
      <c r="BI408" s="110" t="str">
        <f>IF($C408="OK",_xlfn.NUMBERVALUE(Plantilla!BG419),"")</f>
        <v/>
      </c>
      <c r="BJ408" s="6" t="str">
        <f>IF($C408="OK",_xlfn.NUMBERVALUE(Plantilla!BH419),"")</f>
        <v/>
      </c>
      <c r="BK408" s="109" t="str">
        <f>IF($C408="OK",_xlfn.NUMBERVALUE(Plantilla!BI419),"")</f>
        <v/>
      </c>
      <c r="BL408" s="6" t="str">
        <f>IF($C408="OK",
   IF(Plantilla!BJ419&lt;&gt;"",
      TEXT(VLOOKUP(Plantilla!BJ419,'Tablas '!$Z$4:$AA$6,2,FALSE),"#"),
   ""),
"")</f>
        <v/>
      </c>
      <c r="BM408" s="4" t="str">
        <f>IF($C408="OK",_xlfn.NUMBERVALUE(Plantilla!BK419),"")</f>
        <v/>
      </c>
      <c r="BN408" s="4" t="str">
        <f>IF($C408="OK",_xlfn.NUMBERVALUE(Plantilla!BL419),"")</f>
        <v/>
      </c>
      <c r="BO408" s="6" t="str">
        <f>IF($C408="OK",_xlfn.NUMBERVALUE(Plantilla!BM419),"")</f>
        <v/>
      </c>
      <c r="BP408" s="4" t="str">
        <f>IF($C408="OK",_xlfn.NUMBERVALUE(Plantilla!BN419),"")</f>
        <v/>
      </c>
      <c r="BQ408" s="6" t="str">
        <f>IF($C408="OK",_xlfn.NUMBERVALUE(Plantilla!BO419),"")</f>
        <v/>
      </c>
      <c r="BR408" s="4" t="str">
        <f>IF($C408="OK",_xlfn.NUMBERVALUE(Plantilla!BP419),"")</f>
        <v/>
      </c>
      <c r="BS408" s="6" t="str">
        <f>IF($C408="OK",_xlfn.NUMBERVALUE(Plantilla!BQ419),"")</f>
        <v/>
      </c>
      <c r="BT408" s="4" t="str">
        <f>IF($C408="OK",_xlfn.NUMBERVALUE(Plantilla!BR419),"")</f>
        <v/>
      </c>
      <c r="BU408" s="6" t="str">
        <f>IF($C408="OK",_xlfn.NUMBERVALUE(Plantilla!BS419),"")</f>
        <v/>
      </c>
      <c r="BV408" s="6" t="str">
        <f>IF($C408="OK",_xlfn.NUMBERVALUE(Plantilla!BT419),"")</f>
        <v/>
      </c>
      <c r="BW408" s="6" t="str">
        <f>IF($C408="OK",_xlfn.NUMBERVALUE(Plantilla!BU419),"")</f>
        <v/>
      </c>
      <c r="BX408" s="6" t="str">
        <f>IF($C408="OK",_xlfn.NUMBERVALUE(Plantilla!BV419),"")</f>
        <v/>
      </c>
      <c r="BY408" s="6" t="str">
        <f>IF($C408="OK",_xlfn.NUMBERVALUE(Plantilla!BW419),"")</f>
        <v/>
      </c>
      <c r="BZ408" s="6" t="str">
        <f>IF($C408="OK",_xlfn.NUMBERVALUE(Plantilla!BX419),"")</f>
        <v/>
      </c>
      <c r="CA408" s="6" t="str">
        <f>IF($C408="OK",_xlfn.NUMBERVALUE(Plantilla!BY419),"")</f>
        <v/>
      </c>
      <c r="CB408" s="6" t="str">
        <f>IF($C408="OK",_xlfn.NUMBERVALUE(Plantilla!BZ419),"")</f>
        <v/>
      </c>
      <c r="CC408" s="6" t="str">
        <f>IF($C408="OK",_xlfn.NUMBERVALUE(Plantilla!CA419),"")</f>
        <v/>
      </c>
      <c r="CD408" s="6" t="str">
        <f>IF($C408="OK",_xlfn.NUMBERVALUE(Plantilla!CB419),"")</f>
        <v/>
      </c>
      <c r="CE408" s="6" t="str">
        <f>IF($C408="OK",_xlfn.NUMBERVALUE(Plantilla!CC419),"")</f>
        <v/>
      </c>
      <c r="CF408" s="4" t="str">
        <f>IF($C408="OK",_xlfn.NUMBERVALUE(Plantilla!CD419),"")</f>
        <v/>
      </c>
      <c r="CG408" s="6" t="str">
        <f>IF($C408="OK",_xlfn.NUMBERVALUE(Plantilla!CE419),"")</f>
        <v/>
      </c>
      <c r="CH408" s="6" t="str">
        <f>IF($C408="OK",_xlfn.NUMBERVALUE(Plantilla!CF419),"")</f>
        <v/>
      </c>
      <c r="CI408" s="6" t="str">
        <f>IF($C408="OK",_xlfn.NUMBERVALUE(Plantilla!CG419),"")</f>
        <v/>
      </c>
      <c r="CJ408" s="6" t="str">
        <f>IF($C408="OK",_xlfn.NUMBERVALUE(Plantilla!CH419),"")</f>
        <v/>
      </c>
      <c r="CK408" s="6" t="str">
        <f>IF($C408="OK",_xlfn.NUMBERVALUE(Plantilla!CI419),"")</f>
        <v/>
      </c>
      <c r="CL408" s="6" t="str">
        <f>IF($C408="OK",_xlfn.NUMBERVALUE(Plantilla!CJ419),"")</f>
        <v/>
      </c>
      <c r="CM408" t="str">
        <f>IF($C408="OK",TEXT(Plantilla!CK419,"#"),"")</f>
        <v/>
      </c>
      <c r="CN408" s="6" t="str">
        <f>IF($C408="OK",_xlfn.NUMBERVALUE(Plantilla!CL419),"")</f>
        <v/>
      </c>
      <c r="CO408" s="6" t="str">
        <f>IF($C408="OK",_xlfn.NUMBERVALUE(Plantilla!CM419),"")</f>
        <v/>
      </c>
      <c r="CP408" s="110" t="str">
        <f>IF($C408="OK",_xlfn.NUMBERVALUE(Plantilla!CN419),"")</f>
        <v/>
      </c>
      <c r="CQ408" s="6" t="str">
        <f>IF($C408="OK",_xlfn.NUMBERVALUE(Plantilla!CO419),"")</f>
        <v/>
      </c>
      <c r="CR408" s="109" t="str">
        <f>IF($C408="OK",_xlfn.NUMBERVALUE(Plantilla!CP419),"")</f>
        <v/>
      </c>
      <c r="CS408" s="110" t="str">
        <f>IF($C408="OK",_xlfn.NUMBERVALUE(Plantilla!CQ419),"")</f>
        <v/>
      </c>
      <c r="CT408" s="6" t="str">
        <f>IF($C408="OK",_xlfn.NUMBERVALUE(Plantilla!CR419),"")</f>
        <v/>
      </c>
      <c r="CU408" s="109" t="str">
        <f>IF($C408="OK",_xlfn.NUMBERVALUE(Plantilla!CS419),"")</f>
        <v/>
      </c>
      <c r="CV408" s="110" t="str">
        <f>IF($C408="OK",_xlfn.NUMBERVALUE(Plantilla!CT419),"")</f>
        <v/>
      </c>
      <c r="CW408" s="6" t="str">
        <f>IF($C408="OK",_xlfn.NUMBERVALUE(Plantilla!CU419),"")</f>
        <v/>
      </c>
      <c r="CX408" s="82" t="str">
        <f>IF($C408="OK",_xlfn.NUMBERVALUE(Plantilla!CV419),"")</f>
        <v/>
      </c>
      <c r="CY408" s="6" t="str">
        <f>IF($C408="OK",_xlfn.NUMBERVALUE(Plantilla!CW419),"")</f>
        <v/>
      </c>
      <c r="CZ408" s="82" t="str">
        <f>IF($C408="OK",_xlfn.NUMBERVALUE(Plantilla!CX419),"")</f>
        <v/>
      </c>
      <c r="DA408" s="6" t="str">
        <f>IF($C408="OK",_xlfn.NUMBERVALUE(Plantilla!CY419),"")</f>
        <v/>
      </c>
      <c r="DB408" s="109" t="str">
        <f>IF($C408="OK",_xlfn.NUMBERVALUE(Plantilla!CZ419),"")</f>
        <v/>
      </c>
      <c r="DC408" s="6" t="str">
        <f>IF($C408="OK",_xlfn.NUMBERVALUE(Plantilla!DA419),"")</f>
        <v/>
      </c>
      <c r="DD408" s="6" t="str">
        <f>IF($C408="OK",TEXT(Plantilla!DB419,"#"),"")</f>
        <v/>
      </c>
      <c r="DE408" s="6" t="str">
        <f>IF($C408="OK",_xlfn.NUMBERVALUE(Plantilla!DC419),"")</f>
        <v/>
      </c>
      <c r="DF408" s="4" t="str">
        <f>IF($C408="OK",_xlfn.NUMBERVALUE(Plantilla!DD419),"")</f>
        <v/>
      </c>
      <c r="DG408" s="6" t="str">
        <f>IF($C408="OK",_xlfn.NUMBERVALUE(Plantilla!DE419),"")</f>
        <v/>
      </c>
      <c r="DH408" s="6" t="str">
        <f>IF($C408="OK",_xlfn.NUMBERVALUE(Plantilla!DF419),"")</f>
        <v/>
      </c>
      <c r="DI408" s="6" t="str">
        <f>IF($C408="OK",_xlfn.NUMBERVALUE(Plantilla!DG419),"")</f>
        <v/>
      </c>
      <c r="DJ408" s="6" t="str">
        <f>IF($C408="OK",_xlfn.NUMBERVALUE(Plantilla!DH419),"")</f>
        <v/>
      </c>
      <c r="DK408" s="6" t="str">
        <f>IF($C408="OK",_xlfn.NUMBERVALUE(Plantilla!DI419),"")</f>
        <v/>
      </c>
      <c r="DL408" s="6" t="str">
        <f>IF($C408="OK",_xlfn.NUMBERVALUE(Plantilla!DJ419),"")</f>
        <v/>
      </c>
      <c r="DM408" s="6" t="str">
        <f>IF($C408="OK",_xlfn.NUMBERVALUE(Plantilla!DK419),"")</f>
        <v/>
      </c>
      <c r="DN408" s="6" t="str">
        <f>IF($C408="OK",_xlfn.NUMBERVALUE(Plantilla!DL419),"")</f>
        <v/>
      </c>
      <c r="DO408" s="6" t="str">
        <f>IF($C408="OK",_xlfn.NUMBERVALUE(Plantilla!DM419),"")</f>
        <v/>
      </c>
      <c r="DP408" s="6" t="str">
        <f>IF($C408="OK",_xlfn.NUMBERVALUE(Plantilla!DN419),"")</f>
        <v/>
      </c>
      <c r="DQ408" s="6" t="str">
        <f>IF($C408="OK",_xlfn.NUMBERVALUE(Plantilla!DO419),"")</f>
        <v/>
      </c>
      <c r="DR408" s="6" t="str">
        <f>IF($C408="OK",_xlfn.NUMBERVALUE(Plantilla!DP419),"")</f>
        <v/>
      </c>
      <c r="DS408" t="str">
        <f>IF($C408="OK",TEXT(Plantilla!DR419,"#"),"")</f>
        <v/>
      </c>
      <c r="DT408" s="6"/>
    </row>
    <row r="409" spans="1:124" x14ac:dyDescent="0.25">
      <c r="A409" t="str">
        <f>IF(Plantilla!$I$6="¡Perfecto!, Guarda el archivo y adjúntalo a tu interfaz de Nómina Electrónica","OK","Error")</f>
        <v>OK</v>
      </c>
      <c r="B409" t="str">
        <f>IF(Plantilla!$I$6="¡Perfecto!, Guarda el archivo y adjúntalo a tu interfaz de Nómina Electrónica",MID(Plantilla!$D$2,SEARCH("V",Plantilla!$D$2),10),"")</f>
        <v>V2.0</v>
      </c>
      <c r="C409" t="str">
        <f>Plantilla!C420</f>
        <v/>
      </c>
      <c r="D409" t="str">
        <f>IF($C409="OK",Plantilla!B420,"")</f>
        <v/>
      </c>
      <c r="E409" t="str">
        <f>IF($C409="OK",
   VLOOKUP(Plantilla!$E$4,'Tablas '!$AP$4:$AT$6,5,FALSE),
"")</f>
        <v/>
      </c>
      <c r="F409" t="str">
        <f>IF($C409="OK",TEXT(Plantilla!D420,"#"),"")</f>
        <v/>
      </c>
      <c r="G409" t="str">
        <f>IF($C409="OK",
   VLOOKUP(Plantilla!E420,'Tablas '!$B$4:$C$14,2,FALSE),
"")</f>
        <v/>
      </c>
      <c r="H409" t="str">
        <f>IF($C409="OK",TEXT(Plantilla!F420,"#"),"")</f>
        <v/>
      </c>
      <c r="I409" t="str">
        <f>IF($C409="OK",TEXT(Plantilla!G420,"#"),"")</f>
        <v/>
      </c>
      <c r="J409" t="str">
        <f>IF($C409="OK",TEXT(Plantilla!H420,"#"),"")</f>
        <v/>
      </c>
      <c r="K409" t="str">
        <f>IF($C409="OK",TEXT(Plantilla!I420,"#"),"")</f>
        <v/>
      </c>
      <c r="L409" t="str">
        <f>IF($C409="OK",TEXT(Plantilla!J420,"#"),"")</f>
        <v/>
      </c>
      <c r="M409" t="str">
        <f>IF($C409="OK",TEXT(Plantilla!K420,"#"),"")</f>
        <v/>
      </c>
      <c r="N409" t="str">
        <f>IF($C409="OK",
   CONCATENATE(YEAR(Plantilla!L420),"-",TEXT(MONTH(Plantilla!L420),"00"),"-",TEXT(DAY(Plantilla!L420),"00")),
"")</f>
        <v/>
      </c>
      <c r="O409" t="str">
        <f>IF($C409="OK",_xlfn.NUMBERVALUE(Plantilla!M420),"")</f>
        <v/>
      </c>
      <c r="P409" t="str">
        <f>IF($C409="OK",
   IF(Plantilla!N420&lt;&gt;"",
      CONCATENATE(YEAR(Plantilla!N420),"-",TEXT(MONTH(Plantilla!N420),"00"),"-",TEXT(DAY(Plantilla!N420),"00")),
   ""),
"")</f>
        <v/>
      </c>
      <c r="Q409" t="str">
        <f>IF($C409="OK",
   VLOOKUP(Plantilla!O420,'Tablas '!$E$4:$F$19,2,FALSE),
"")</f>
        <v/>
      </c>
      <c r="R409" t="str">
        <f>IF($C409="OK",
   VLOOKUP(Plantilla!P420,'Tablas '!$H$4:$I$5,2,FALSE),
"")</f>
        <v/>
      </c>
      <c r="S409" t="str">
        <f>IF($C409="OK",
   VLOOKUP(Plantilla!Q420,'Tablas '!$K$4:$L$8,2,FALSE),
"")</f>
        <v/>
      </c>
      <c r="T409" t="str">
        <f>IF($C409="OK",
   VLOOKUP(Plantilla!R420,'Tablas '!$AE$4:$AF$6,2,FALSE),
"")</f>
        <v/>
      </c>
      <c r="U409" t="str">
        <f>IF($C409="OK",
   VLOOKUP(Plantilla!S420,'Tablas '!$AE$4:$AF$6,2,FALSE),
"")</f>
        <v/>
      </c>
      <c r="V409" t="str">
        <f>IF($C409="OK",TEXT(Plantilla!T420,"#"),"")</f>
        <v/>
      </c>
      <c r="W409" s="84" t="str">
        <f>IF($C409="OK",
   VLOOKUP(Plantilla!U420,'Tablas '!$AM$4:$AN$1126,2,FALSE),
"")</f>
        <v/>
      </c>
      <c r="X409" t="str">
        <f>IF($C409="OK",TEXT(Plantilla!V420,"#"),"")</f>
        <v/>
      </c>
      <c r="Y409" t="str">
        <f>IF($C409="OK",
   CONCATENATE(YEAR(Plantilla!W420),"-",TEXT(MONTH(Plantilla!W420),"00"),"-",TEXT(DAY(Plantilla!W420),"00")),
"")</f>
        <v/>
      </c>
      <c r="Z409" t="str">
        <f>IF($C409="OK",
   CONCATENATE(YEAR(Plantilla!X420),"-",TEXT(MONTH(Plantilla!X420),"00"),"-",TEXT(DAY(Plantilla!X420),"00")),
"")</f>
        <v/>
      </c>
      <c r="AA409" t="str">
        <f>IF($C409="OK",
   TEXT(VLOOKUP(Plantilla!Y420,'Tablas '!$Q$4:$R$9,2,FALSE),"#"),
"")</f>
        <v/>
      </c>
      <c r="AB409" t="str">
        <f>IF($C409="OK",
   CONCATENATE(YEAR(Plantilla!Z420),"-",TEXT(MONTH(Plantilla!Z420),"00"),"-",TEXT(DAY(Plantilla!Z420),"00")),
"")</f>
        <v/>
      </c>
      <c r="AC409" t="str">
        <f>IF($C409="OK",
   TEXT(VLOOKUP(Plantilla!AA420,'Tablas '!$T$4:$U$13,2,FALSE),"#"),
"")</f>
        <v/>
      </c>
      <c r="AD409" t="str">
        <f>IF($C409="OK",TEXT(Plantilla!AB420,"#"),"")</f>
        <v/>
      </c>
      <c r="AE409" t="str">
        <f>IF($C409="OK",
   IF(Plantilla!AC420&lt;&gt;"",
      TEXT(VLOOKUP(Plantilla!AC420,'Tablas '!$W$4:$X$7,2,FALSE),"#"),
   ""),
"")</f>
        <v/>
      </c>
      <c r="AF409" t="str">
        <f>IF($C409="OK",TEXT(Plantilla!AD420,"#"),"")</f>
        <v/>
      </c>
      <c r="AG409" s="6" t="str">
        <f>IF($C409="OK",_xlfn.NUMBERVALUE(Plantilla!AE420),"")</f>
        <v/>
      </c>
      <c r="AH409" s="4" t="str">
        <f>IF($C409="OK",_xlfn.NUMBERVALUE(Plantilla!AF420),"")</f>
        <v/>
      </c>
      <c r="AI409" s="6" t="str">
        <f>IF($C409="OK",_xlfn.NUMBERVALUE(Plantilla!AG420),"")</f>
        <v/>
      </c>
      <c r="AJ409" s="6" t="str">
        <f>IF($C409="OK",_xlfn.NUMBERVALUE(Plantilla!AH420),"")</f>
        <v/>
      </c>
      <c r="AK409" s="6" t="str">
        <f>IF($C409="OK",_xlfn.NUMBERVALUE(Plantilla!AI420),"")</f>
        <v/>
      </c>
      <c r="AL409" s="6" t="str">
        <f>IF($C409="OK",_xlfn.NUMBERVALUE(Plantilla!AJ420),"")</f>
        <v/>
      </c>
      <c r="AM409" s="4" t="str">
        <f>IF($C409="OK",_xlfn.NUMBERVALUE(Plantilla!AK420),"")</f>
        <v/>
      </c>
      <c r="AN409" s="6" t="str">
        <f>IF($C409="OK",_xlfn.NUMBERVALUE(Plantilla!AL420),"")</f>
        <v/>
      </c>
      <c r="AO409" s="4" t="str">
        <f>IF($C409="OK",_xlfn.NUMBERVALUE(Plantilla!AM420),"")</f>
        <v/>
      </c>
      <c r="AP409" s="6" t="str">
        <f>IF($C409="OK",_xlfn.NUMBERVALUE(Plantilla!AN420),"")</f>
        <v/>
      </c>
      <c r="AQ409" s="4" t="str">
        <f>IF($C409="OK",_xlfn.NUMBERVALUE(Plantilla!AO420),"")</f>
        <v/>
      </c>
      <c r="AR409" s="6" t="str">
        <f>IF($C409="OK",_xlfn.NUMBERVALUE(Plantilla!AP420),"")</f>
        <v/>
      </c>
      <c r="AS409" s="4" t="str">
        <f>IF($C409="OK",_xlfn.NUMBERVALUE(Plantilla!AQ420),"")</f>
        <v/>
      </c>
      <c r="AT409" s="6" t="str">
        <f>IF($C409="OK",_xlfn.NUMBERVALUE(Plantilla!AR420),"")</f>
        <v/>
      </c>
      <c r="AU409" s="4" t="str">
        <f>IF($C409="OK",_xlfn.NUMBERVALUE(Plantilla!AS420),"")</f>
        <v/>
      </c>
      <c r="AV409" s="6" t="str">
        <f>IF($C409="OK",_xlfn.NUMBERVALUE(Plantilla!AT420),"")</f>
        <v/>
      </c>
      <c r="AW409" s="4" t="str">
        <f>IF($C409="OK",_xlfn.NUMBERVALUE(Plantilla!AU420),"")</f>
        <v/>
      </c>
      <c r="AX409" s="6" t="str">
        <f>IF($C409="OK",_xlfn.NUMBERVALUE(Plantilla!AV420),"")</f>
        <v/>
      </c>
      <c r="AY409" s="4" t="str">
        <f>IF($C409="OK",_xlfn.NUMBERVALUE(Plantilla!AW420),"")</f>
        <v/>
      </c>
      <c r="AZ409" s="6" t="str">
        <f>IF($C409="OK",_xlfn.NUMBERVALUE(Plantilla!AX420),"")</f>
        <v/>
      </c>
      <c r="BA409" t="str">
        <f>IF($C409="OK",_xlfn.NUMBERVALUE(Plantilla!AY420),"")</f>
        <v/>
      </c>
      <c r="BB409" t="str">
        <f>IF($C409="OK",_xlfn.NUMBERVALUE(Plantilla!AZ420),"")</f>
        <v/>
      </c>
      <c r="BC409" s="4" t="str">
        <f>IF($C409="OK",_xlfn.NUMBERVALUE(Plantilla!BA420),"")</f>
        <v/>
      </c>
      <c r="BD409" s="6" t="str">
        <f>IF($C409="OK",_xlfn.NUMBERVALUE(Plantilla!BB420),"")</f>
        <v/>
      </c>
      <c r="BE409" s="4" t="str">
        <f>IF($C409="OK",_xlfn.NUMBERVALUE(Plantilla!BC420),"")</f>
        <v/>
      </c>
      <c r="BF409" s="6" t="str">
        <f>IF($C409="OK",_xlfn.NUMBERVALUE(Plantilla!BD420),"")</f>
        <v/>
      </c>
      <c r="BG409" s="4" t="str">
        <f>IF($C409="OK",_xlfn.NUMBERVALUE(Plantilla!BE420),"")</f>
        <v/>
      </c>
      <c r="BH409" s="6" t="str">
        <f>IF($C409="OK",_xlfn.NUMBERVALUE(Plantilla!BF420),"")</f>
        <v/>
      </c>
      <c r="BI409" s="110" t="str">
        <f>IF($C409="OK",_xlfn.NUMBERVALUE(Plantilla!BG420),"")</f>
        <v/>
      </c>
      <c r="BJ409" s="6" t="str">
        <f>IF($C409="OK",_xlfn.NUMBERVALUE(Plantilla!BH420),"")</f>
        <v/>
      </c>
      <c r="BK409" s="109" t="str">
        <f>IF($C409="OK",_xlfn.NUMBERVALUE(Plantilla!BI420),"")</f>
        <v/>
      </c>
      <c r="BL409" s="6" t="str">
        <f>IF($C409="OK",
   IF(Plantilla!BJ420&lt;&gt;"",
      TEXT(VLOOKUP(Plantilla!BJ420,'Tablas '!$Z$4:$AA$6,2,FALSE),"#"),
   ""),
"")</f>
        <v/>
      </c>
      <c r="BM409" s="4" t="str">
        <f>IF($C409="OK",_xlfn.NUMBERVALUE(Plantilla!BK420),"")</f>
        <v/>
      </c>
      <c r="BN409" s="4" t="str">
        <f>IF($C409="OK",_xlfn.NUMBERVALUE(Plantilla!BL420),"")</f>
        <v/>
      </c>
      <c r="BO409" s="6" t="str">
        <f>IF($C409="OK",_xlfn.NUMBERVALUE(Plantilla!BM420),"")</f>
        <v/>
      </c>
      <c r="BP409" s="4" t="str">
        <f>IF($C409="OK",_xlfn.NUMBERVALUE(Plantilla!BN420),"")</f>
        <v/>
      </c>
      <c r="BQ409" s="6" t="str">
        <f>IF($C409="OK",_xlfn.NUMBERVALUE(Plantilla!BO420),"")</f>
        <v/>
      </c>
      <c r="BR409" s="4" t="str">
        <f>IF($C409="OK",_xlfn.NUMBERVALUE(Plantilla!BP420),"")</f>
        <v/>
      </c>
      <c r="BS409" s="6" t="str">
        <f>IF($C409="OK",_xlfn.NUMBERVALUE(Plantilla!BQ420),"")</f>
        <v/>
      </c>
      <c r="BT409" s="4" t="str">
        <f>IF($C409="OK",_xlfn.NUMBERVALUE(Plantilla!BR420),"")</f>
        <v/>
      </c>
      <c r="BU409" s="6" t="str">
        <f>IF($C409="OK",_xlfn.NUMBERVALUE(Plantilla!BS420),"")</f>
        <v/>
      </c>
      <c r="BV409" s="6" t="str">
        <f>IF($C409="OK",_xlfn.NUMBERVALUE(Plantilla!BT420),"")</f>
        <v/>
      </c>
      <c r="BW409" s="6" t="str">
        <f>IF($C409="OK",_xlfn.NUMBERVALUE(Plantilla!BU420),"")</f>
        <v/>
      </c>
      <c r="BX409" s="6" t="str">
        <f>IF($C409="OK",_xlfn.NUMBERVALUE(Plantilla!BV420),"")</f>
        <v/>
      </c>
      <c r="BY409" s="6" t="str">
        <f>IF($C409="OK",_xlfn.NUMBERVALUE(Plantilla!BW420),"")</f>
        <v/>
      </c>
      <c r="BZ409" s="6" t="str">
        <f>IF($C409="OK",_xlfn.NUMBERVALUE(Plantilla!BX420),"")</f>
        <v/>
      </c>
      <c r="CA409" s="6" t="str">
        <f>IF($C409="OK",_xlfn.NUMBERVALUE(Plantilla!BY420),"")</f>
        <v/>
      </c>
      <c r="CB409" s="6" t="str">
        <f>IF($C409="OK",_xlfn.NUMBERVALUE(Plantilla!BZ420),"")</f>
        <v/>
      </c>
      <c r="CC409" s="6" t="str">
        <f>IF($C409="OK",_xlfn.NUMBERVALUE(Plantilla!CA420),"")</f>
        <v/>
      </c>
      <c r="CD409" s="6" t="str">
        <f>IF($C409="OK",_xlfn.NUMBERVALUE(Plantilla!CB420),"")</f>
        <v/>
      </c>
      <c r="CE409" s="6" t="str">
        <f>IF($C409="OK",_xlfn.NUMBERVALUE(Plantilla!CC420),"")</f>
        <v/>
      </c>
      <c r="CF409" s="4" t="str">
        <f>IF($C409="OK",_xlfn.NUMBERVALUE(Plantilla!CD420),"")</f>
        <v/>
      </c>
      <c r="CG409" s="6" t="str">
        <f>IF($C409="OK",_xlfn.NUMBERVALUE(Plantilla!CE420),"")</f>
        <v/>
      </c>
      <c r="CH409" s="6" t="str">
        <f>IF($C409="OK",_xlfn.NUMBERVALUE(Plantilla!CF420),"")</f>
        <v/>
      </c>
      <c r="CI409" s="6" t="str">
        <f>IF($C409="OK",_xlfn.NUMBERVALUE(Plantilla!CG420),"")</f>
        <v/>
      </c>
      <c r="CJ409" s="6" t="str">
        <f>IF($C409="OK",_xlfn.NUMBERVALUE(Plantilla!CH420),"")</f>
        <v/>
      </c>
      <c r="CK409" s="6" t="str">
        <f>IF($C409="OK",_xlfn.NUMBERVALUE(Plantilla!CI420),"")</f>
        <v/>
      </c>
      <c r="CL409" s="6" t="str">
        <f>IF($C409="OK",_xlfn.NUMBERVALUE(Plantilla!CJ420),"")</f>
        <v/>
      </c>
      <c r="CM409" t="str">
        <f>IF($C409="OK",TEXT(Plantilla!CK420,"#"),"")</f>
        <v/>
      </c>
      <c r="CN409" s="6" t="str">
        <f>IF($C409="OK",_xlfn.NUMBERVALUE(Plantilla!CL420),"")</f>
        <v/>
      </c>
      <c r="CO409" s="6" t="str">
        <f>IF($C409="OK",_xlfn.NUMBERVALUE(Plantilla!CM420),"")</f>
        <v/>
      </c>
      <c r="CP409" s="110" t="str">
        <f>IF($C409="OK",_xlfn.NUMBERVALUE(Plantilla!CN420),"")</f>
        <v/>
      </c>
      <c r="CQ409" s="6" t="str">
        <f>IF($C409="OK",_xlfn.NUMBERVALUE(Plantilla!CO420),"")</f>
        <v/>
      </c>
      <c r="CR409" s="109" t="str">
        <f>IF($C409="OK",_xlfn.NUMBERVALUE(Plantilla!CP420),"")</f>
        <v/>
      </c>
      <c r="CS409" s="110" t="str">
        <f>IF($C409="OK",_xlfn.NUMBERVALUE(Plantilla!CQ420),"")</f>
        <v/>
      </c>
      <c r="CT409" s="6" t="str">
        <f>IF($C409="OK",_xlfn.NUMBERVALUE(Plantilla!CR420),"")</f>
        <v/>
      </c>
      <c r="CU409" s="109" t="str">
        <f>IF($C409="OK",_xlfn.NUMBERVALUE(Plantilla!CS420),"")</f>
        <v/>
      </c>
      <c r="CV409" s="110" t="str">
        <f>IF($C409="OK",_xlfn.NUMBERVALUE(Plantilla!CT420),"")</f>
        <v/>
      </c>
      <c r="CW409" s="6" t="str">
        <f>IF($C409="OK",_xlfn.NUMBERVALUE(Plantilla!CU420),"")</f>
        <v/>
      </c>
      <c r="CX409" s="82" t="str">
        <f>IF($C409="OK",_xlfn.NUMBERVALUE(Plantilla!CV420),"")</f>
        <v/>
      </c>
      <c r="CY409" s="6" t="str">
        <f>IF($C409="OK",_xlfn.NUMBERVALUE(Plantilla!CW420),"")</f>
        <v/>
      </c>
      <c r="CZ409" s="82" t="str">
        <f>IF($C409="OK",_xlfn.NUMBERVALUE(Plantilla!CX420),"")</f>
        <v/>
      </c>
      <c r="DA409" s="6" t="str">
        <f>IF($C409="OK",_xlfn.NUMBERVALUE(Plantilla!CY420),"")</f>
        <v/>
      </c>
      <c r="DB409" s="109" t="str">
        <f>IF($C409="OK",_xlfn.NUMBERVALUE(Plantilla!CZ420),"")</f>
        <v/>
      </c>
      <c r="DC409" s="6" t="str">
        <f>IF($C409="OK",_xlfn.NUMBERVALUE(Plantilla!DA420),"")</f>
        <v/>
      </c>
      <c r="DD409" s="6" t="str">
        <f>IF($C409="OK",TEXT(Plantilla!DB420,"#"),"")</f>
        <v/>
      </c>
      <c r="DE409" s="6" t="str">
        <f>IF($C409="OK",_xlfn.NUMBERVALUE(Plantilla!DC420),"")</f>
        <v/>
      </c>
      <c r="DF409" s="4" t="str">
        <f>IF($C409="OK",_xlfn.NUMBERVALUE(Plantilla!DD420),"")</f>
        <v/>
      </c>
      <c r="DG409" s="6" t="str">
        <f>IF($C409="OK",_xlfn.NUMBERVALUE(Plantilla!DE420),"")</f>
        <v/>
      </c>
      <c r="DH409" s="6" t="str">
        <f>IF($C409="OK",_xlfn.NUMBERVALUE(Plantilla!DF420),"")</f>
        <v/>
      </c>
      <c r="DI409" s="6" t="str">
        <f>IF($C409="OK",_xlfn.NUMBERVALUE(Plantilla!DG420),"")</f>
        <v/>
      </c>
      <c r="DJ409" s="6" t="str">
        <f>IF($C409="OK",_xlfn.NUMBERVALUE(Plantilla!DH420),"")</f>
        <v/>
      </c>
      <c r="DK409" s="6" t="str">
        <f>IF($C409="OK",_xlfn.NUMBERVALUE(Plantilla!DI420),"")</f>
        <v/>
      </c>
      <c r="DL409" s="6" t="str">
        <f>IF($C409="OK",_xlfn.NUMBERVALUE(Plantilla!DJ420),"")</f>
        <v/>
      </c>
      <c r="DM409" s="6" t="str">
        <f>IF($C409="OK",_xlfn.NUMBERVALUE(Plantilla!DK420),"")</f>
        <v/>
      </c>
      <c r="DN409" s="6" t="str">
        <f>IF($C409="OK",_xlfn.NUMBERVALUE(Plantilla!DL420),"")</f>
        <v/>
      </c>
      <c r="DO409" s="6" t="str">
        <f>IF($C409="OK",_xlfn.NUMBERVALUE(Plantilla!DM420),"")</f>
        <v/>
      </c>
      <c r="DP409" s="6" t="str">
        <f>IF($C409="OK",_xlfn.NUMBERVALUE(Plantilla!DN420),"")</f>
        <v/>
      </c>
      <c r="DQ409" s="6" t="str">
        <f>IF($C409="OK",_xlfn.NUMBERVALUE(Plantilla!DO420),"")</f>
        <v/>
      </c>
      <c r="DR409" s="6" t="str">
        <f>IF($C409="OK",_xlfn.NUMBERVALUE(Plantilla!DP420),"")</f>
        <v/>
      </c>
      <c r="DS409" t="str">
        <f>IF($C409="OK",TEXT(Plantilla!DR420,"#"),"")</f>
        <v/>
      </c>
      <c r="DT409" s="6"/>
    </row>
    <row r="410" spans="1:124" x14ac:dyDescent="0.25">
      <c r="A410" t="str">
        <f>IF(Plantilla!$I$6="¡Perfecto!, Guarda el archivo y adjúntalo a tu interfaz de Nómina Electrónica","OK","Error")</f>
        <v>OK</v>
      </c>
      <c r="B410" t="str">
        <f>IF(Plantilla!$I$6="¡Perfecto!, Guarda el archivo y adjúntalo a tu interfaz de Nómina Electrónica",MID(Plantilla!$D$2,SEARCH("V",Plantilla!$D$2),10),"")</f>
        <v>V2.0</v>
      </c>
      <c r="C410" t="str">
        <f>Plantilla!C421</f>
        <v/>
      </c>
      <c r="D410" t="str">
        <f>IF($C410="OK",Plantilla!B421,"")</f>
        <v/>
      </c>
      <c r="E410" t="str">
        <f>IF($C410="OK",
   VLOOKUP(Plantilla!$E$4,'Tablas '!$AP$4:$AT$6,5,FALSE),
"")</f>
        <v/>
      </c>
      <c r="F410" t="str">
        <f>IF($C410="OK",TEXT(Plantilla!D421,"#"),"")</f>
        <v/>
      </c>
      <c r="G410" t="str">
        <f>IF($C410="OK",
   VLOOKUP(Plantilla!E421,'Tablas '!$B$4:$C$14,2,FALSE),
"")</f>
        <v/>
      </c>
      <c r="H410" t="str">
        <f>IF($C410="OK",TEXT(Plantilla!F421,"#"),"")</f>
        <v/>
      </c>
      <c r="I410" t="str">
        <f>IF($C410="OK",TEXT(Plantilla!G421,"#"),"")</f>
        <v/>
      </c>
      <c r="J410" t="str">
        <f>IF($C410="OK",TEXT(Plantilla!H421,"#"),"")</f>
        <v/>
      </c>
      <c r="K410" t="str">
        <f>IF($C410="OK",TEXT(Plantilla!I421,"#"),"")</f>
        <v/>
      </c>
      <c r="L410" t="str">
        <f>IF($C410="OK",TEXT(Plantilla!J421,"#"),"")</f>
        <v/>
      </c>
      <c r="M410" t="str">
        <f>IF($C410="OK",TEXT(Plantilla!K421,"#"),"")</f>
        <v/>
      </c>
      <c r="N410" t="str">
        <f>IF($C410="OK",
   CONCATENATE(YEAR(Plantilla!L421),"-",TEXT(MONTH(Plantilla!L421),"00"),"-",TEXT(DAY(Plantilla!L421),"00")),
"")</f>
        <v/>
      </c>
      <c r="O410" t="str">
        <f>IF($C410="OK",_xlfn.NUMBERVALUE(Plantilla!M421),"")</f>
        <v/>
      </c>
      <c r="P410" t="str">
        <f>IF($C410="OK",
   IF(Plantilla!N421&lt;&gt;"",
      CONCATENATE(YEAR(Plantilla!N421),"-",TEXT(MONTH(Plantilla!N421),"00"),"-",TEXT(DAY(Plantilla!N421),"00")),
   ""),
"")</f>
        <v/>
      </c>
      <c r="Q410" t="str">
        <f>IF($C410="OK",
   VLOOKUP(Plantilla!O421,'Tablas '!$E$4:$F$19,2,FALSE),
"")</f>
        <v/>
      </c>
      <c r="R410" t="str">
        <f>IF($C410="OK",
   VLOOKUP(Plantilla!P421,'Tablas '!$H$4:$I$5,2,FALSE),
"")</f>
        <v/>
      </c>
      <c r="S410" t="str">
        <f>IF($C410="OK",
   VLOOKUP(Plantilla!Q421,'Tablas '!$K$4:$L$8,2,FALSE),
"")</f>
        <v/>
      </c>
      <c r="T410" t="str">
        <f>IF($C410="OK",
   VLOOKUP(Plantilla!R421,'Tablas '!$AE$4:$AF$6,2,FALSE),
"")</f>
        <v/>
      </c>
      <c r="U410" t="str">
        <f>IF($C410="OK",
   VLOOKUP(Plantilla!S421,'Tablas '!$AE$4:$AF$6,2,FALSE),
"")</f>
        <v/>
      </c>
      <c r="V410" t="str">
        <f>IF($C410="OK",TEXT(Plantilla!T421,"#"),"")</f>
        <v/>
      </c>
      <c r="W410" s="84" t="str">
        <f>IF($C410="OK",
   VLOOKUP(Plantilla!U421,'Tablas '!$AM$4:$AN$1126,2,FALSE),
"")</f>
        <v/>
      </c>
      <c r="X410" t="str">
        <f>IF($C410="OK",TEXT(Plantilla!V421,"#"),"")</f>
        <v/>
      </c>
      <c r="Y410" t="str">
        <f>IF($C410="OK",
   CONCATENATE(YEAR(Plantilla!W421),"-",TEXT(MONTH(Plantilla!W421),"00"),"-",TEXT(DAY(Plantilla!W421),"00")),
"")</f>
        <v/>
      </c>
      <c r="Z410" t="str">
        <f>IF($C410="OK",
   CONCATENATE(YEAR(Plantilla!X421),"-",TEXT(MONTH(Plantilla!X421),"00"),"-",TEXT(DAY(Plantilla!X421),"00")),
"")</f>
        <v/>
      </c>
      <c r="AA410" t="str">
        <f>IF($C410="OK",
   TEXT(VLOOKUP(Plantilla!Y421,'Tablas '!$Q$4:$R$9,2,FALSE),"#"),
"")</f>
        <v/>
      </c>
      <c r="AB410" t="str">
        <f>IF($C410="OK",
   CONCATENATE(YEAR(Plantilla!Z421),"-",TEXT(MONTH(Plantilla!Z421),"00"),"-",TEXT(DAY(Plantilla!Z421),"00")),
"")</f>
        <v/>
      </c>
      <c r="AC410" t="str">
        <f>IF($C410="OK",
   TEXT(VLOOKUP(Plantilla!AA421,'Tablas '!$T$4:$U$13,2,FALSE),"#"),
"")</f>
        <v/>
      </c>
      <c r="AD410" t="str">
        <f>IF($C410="OK",TEXT(Plantilla!AB421,"#"),"")</f>
        <v/>
      </c>
      <c r="AE410" t="str">
        <f>IF($C410="OK",
   IF(Plantilla!AC421&lt;&gt;"",
      TEXT(VLOOKUP(Plantilla!AC421,'Tablas '!$W$4:$X$7,2,FALSE),"#"),
   ""),
"")</f>
        <v/>
      </c>
      <c r="AF410" t="str">
        <f>IF($C410="OK",TEXT(Plantilla!AD421,"#"),"")</f>
        <v/>
      </c>
      <c r="AG410" s="6" t="str">
        <f>IF($C410="OK",_xlfn.NUMBERVALUE(Plantilla!AE421),"")</f>
        <v/>
      </c>
      <c r="AH410" s="4" t="str">
        <f>IF($C410="OK",_xlfn.NUMBERVALUE(Plantilla!AF421),"")</f>
        <v/>
      </c>
      <c r="AI410" s="6" t="str">
        <f>IF($C410="OK",_xlfn.NUMBERVALUE(Plantilla!AG421),"")</f>
        <v/>
      </c>
      <c r="AJ410" s="6" t="str">
        <f>IF($C410="OK",_xlfn.NUMBERVALUE(Plantilla!AH421),"")</f>
        <v/>
      </c>
      <c r="AK410" s="6" t="str">
        <f>IF($C410="OK",_xlfn.NUMBERVALUE(Plantilla!AI421),"")</f>
        <v/>
      </c>
      <c r="AL410" s="6" t="str">
        <f>IF($C410="OK",_xlfn.NUMBERVALUE(Plantilla!AJ421),"")</f>
        <v/>
      </c>
      <c r="AM410" s="4" t="str">
        <f>IF($C410="OK",_xlfn.NUMBERVALUE(Plantilla!AK421),"")</f>
        <v/>
      </c>
      <c r="AN410" s="6" t="str">
        <f>IF($C410="OK",_xlfn.NUMBERVALUE(Plantilla!AL421),"")</f>
        <v/>
      </c>
      <c r="AO410" s="4" t="str">
        <f>IF($C410="OK",_xlfn.NUMBERVALUE(Plantilla!AM421),"")</f>
        <v/>
      </c>
      <c r="AP410" s="6" t="str">
        <f>IF($C410="OK",_xlfn.NUMBERVALUE(Plantilla!AN421),"")</f>
        <v/>
      </c>
      <c r="AQ410" s="4" t="str">
        <f>IF($C410="OK",_xlfn.NUMBERVALUE(Plantilla!AO421),"")</f>
        <v/>
      </c>
      <c r="AR410" s="6" t="str">
        <f>IF($C410="OK",_xlfn.NUMBERVALUE(Plantilla!AP421),"")</f>
        <v/>
      </c>
      <c r="AS410" s="4" t="str">
        <f>IF($C410="OK",_xlfn.NUMBERVALUE(Plantilla!AQ421),"")</f>
        <v/>
      </c>
      <c r="AT410" s="6" t="str">
        <f>IF($C410="OK",_xlfn.NUMBERVALUE(Plantilla!AR421),"")</f>
        <v/>
      </c>
      <c r="AU410" s="4" t="str">
        <f>IF($C410="OK",_xlfn.NUMBERVALUE(Plantilla!AS421),"")</f>
        <v/>
      </c>
      <c r="AV410" s="6" t="str">
        <f>IF($C410="OK",_xlfn.NUMBERVALUE(Plantilla!AT421),"")</f>
        <v/>
      </c>
      <c r="AW410" s="4" t="str">
        <f>IF($C410="OK",_xlfn.NUMBERVALUE(Plantilla!AU421),"")</f>
        <v/>
      </c>
      <c r="AX410" s="6" t="str">
        <f>IF($C410="OK",_xlfn.NUMBERVALUE(Plantilla!AV421),"")</f>
        <v/>
      </c>
      <c r="AY410" s="4" t="str">
        <f>IF($C410="OK",_xlfn.NUMBERVALUE(Plantilla!AW421),"")</f>
        <v/>
      </c>
      <c r="AZ410" s="6" t="str">
        <f>IF($C410="OK",_xlfn.NUMBERVALUE(Plantilla!AX421),"")</f>
        <v/>
      </c>
      <c r="BA410" t="str">
        <f>IF($C410="OK",_xlfn.NUMBERVALUE(Plantilla!AY421),"")</f>
        <v/>
      </c>
      <c r="BB410" t="str">
        <f>IF($C410="OK",_xlfn.NUMBERVALUE(Plantilla!AZ421),"")</f>
        <v/>
      </c>
      <c r="BC410" s="4" t="str">
        <f>IF($C410="OK",_xlfn.NUMBERVALUE(Plantilla!BA421),"")</f>
        <v/>
      </c>
      <c r="BD410" s="6" t="str">
        <f>IF($C410="OK",_xlfn.NUMBERVALUE(Plantilla!BB421),"")</f>
        <v/>
      </c>
      <c r="BE410" s="4" t="str">
        <f>IF($C410="OK",_xlfn.NUMBERVALUE(Plantilla!BC421),"")</f>
        <v/>
      </c>
      <c r="BF410" s="6" t="str">
        <f>IF($C410="OK",_xlfn.NUMBERVALUE(Plantilla!BD421),"")</f>
        <v/>
      </c>
      <c r="BG410" s="4" t="str">
        <f>IF($C410="OK",_xlfn.NUMBERVALUE(Plantilla!BE421),"")</f>
        <v/>
      </c>
      <c r="BH410" s="6" t="str">
        <f>IF($C410="OK",_xlfn.NUMBERVALUE(Plantilla!BF421),"")</f>
        <v/>
      </c>
      <c r="BI410" s="110" t="str">
        <f>IF($C410="OK",_xlfn.NUMBERVALUE(Plantilla!BG421),"")</f>
        <v/>
      </c>
      <c r="BJ410" s="6" t="str">
        <f>IF($C410="OK",_xlfn.NUMBERVALUE(Plantilla!BH421),"")</f>
        <v/>
      </c>
      <c r="BK410" s="109" t="str">
        <f>IF($C410="OK",_xlfn.NUMBERVALUE(Plantilla!BI421),"")</f>
        <v/>
      </c>
      <c r="BL410" s="6" t="str">
        <f>IF($C410="OK",
   IF(Plantilla!BJ421&lt;&gt;"",
      TEXT(VLOOKUP(Plantilla!BJ421,'Tablas '!$Z$4:$AA$6,2,FALSE),"#"),
   ""),
"")</f>
        <v/>
      </c>
      <c r="BM410" s="4" t="str">
        <f>IF($C410="OK",_xlfn.NUMBERVALUE(Plantilla!BK421),"")</f>
        <v/>
      </c>
      <c r="BN410" s="4" t="str">
        <f>IF($C410="OK",_xlfn.NUMBERVALUE(Plantilla!BL421),"")</f>
        <v/>
      </c>
      <c r="BO410" s="6" t="str">
        <f>IF($C410="OK",_xlfn.NUMBERVALUE(Plantilla!BM421),"")</f>
        <v/>
      </c>
      <c r="BP410" s="4" t="str">
        <f>IF($C410="OK",_xlfn.NUMBERVALUE(Plantilla!BN421),"")</f>
        <v/>
      </c>
      <c r="BQ410" s="6" t="str">
        <f>IF($C410="OK",_xlfn.NUMBERVALUE(Plantilla!BO421),"")</f>
        <v/>
      </c>
      <c r="BR410" s="4" t="str">
        <f>IF($C410="OK",_xlfn.NUMBERVALUE(Plantilla!BP421),"")</f>
        <v/>
      </c>
      <c r="BS410" s="6" t="str">
        <f>IF($C410="OK",_xlfn.NUMBERVALUE(Plantilla!BQ421),"")</f>
        <v/>
      </c>
      <c r="BT410" s="4" t="str">
        <f>IF($C410="OK",_xlfn.NUMBERVALUE(Plantilla!BR421),"")</f>
        <v/>
      </c>
      <c r="BU410" s="6" t="str">
        <f>IF($C410="OK",_xlfn.NUMBERVALUE(Plantilla!BS421),"")</f>
        <v/>
      </c>
      <c r="BV410" s="6" t="str">
        <f>IF($C410="OK",_xlfn.NUMBERVALUE(Plantilla!BT421),"")</f>
        <v/>
      </c>
      <c r="BW410" s="6" t="str">
        <f>IF($C410="OK",_xlfn.NUMBERVALUE(Plantilla!BU421),"")</f>
        <v/>
      </c>
      <c r="BX410" s="6" t="str">
        <f>IF($C410="OK",_xlfn.NUMBERVALUE(Plantilla!BV421),"")</f>
        <v/>
      </c>
      <c r="BY410" s="6" t="str">
        <f>IF($C410="OK",_xlfn.NUMBERVALUE(Plantilla!BW421),"")</f>
        <v/>
      </c>
      <c r="BZ410" s="6" t="str">
        <f>IF($C410="OK",_xlfn.NUMBERVALUE(Plantilla!BX421),"")</f>
        <v/>
      </c>
      <c r="CA410" s="6" t="str">
        <f>IF($C410="OK",_xlfn.NUMBERVALUE(Plantilla!BY421),"")</f>
        <v/>
      </c>
      <c r="CB410" s="6" t="str">
        <f>IF($C410="OK",_xlfn.NUMBERVALUE(Plantilla!BZ421),"")</f>
        <v/>
      </c>
      <c r="CC410" s="6" t="str">
        <f>IF($C410="OK",_xlfn.NUMBERVALUE(Plantilla!CA421),"")</f>
        <v/>
      </c>
      <c r="CD410" s="6" t="str">
        <f>IF($C410="OK",_xlfn.NUMBERVALUE(Plantilla!CB421),"")</f>
        <v/>
      </c>
      <c r="CE410" s="6" t="str">
        <f>IF($C410="OK",_xlfn.NUMBERVALUE(Plantilla!CC421),"")</f>
        <v/>
      </c>
      <c r="CF410" s="4" t="str">
        <f>IF($C410="OK",_xlfn.NUMBERVALUE(Plantilla!CD421),"")</f>
        <v/>
      </c>
      <c r="CG410" s="6" t="str">
        <f>IF($C410="OK",_xlfn.NUMBERVALUE(Plantilla!CE421),"")</f>
        <v/>
      </c>
      <c r="CH410" s="6" t="str">
        <f>IF($C410="OK",_xlfn.NUMBERVALUE(Plantilla!CF421),"")</f>
        <v/>
      </c>
      <c r="CI410" s="6" t="str">
        <f>IF($C410="OK",_xlfn.NUMBERVALUE(Plantilla!CG421),"")</f>
        <v/>
      </c>
      <c r="CJ410" s="6" t="str">
        <f>IF($C410="OK",_xlfn.NUMBERVALUE(Plantilla!CH421),"")</f>
        <v/>
      </c>
      <c r="CK410" s="6" t="str">
        <f>IF($C410="OK",_xlfn.NUMBERVALUE(Plantilla!CI421),"")</f>
        <v/>
      </c>
      <c r="CL410" s="6" t="str">
        <f>IF($C410="OK",_xlfn.NUMBERVALUE(Plantilla!CJ421),"")</f>
        <v/>
      </c>
      <c r="CM410" t="str">
        <f>IF($C410="OK",TEXT(Plantilla!CK421,"#"),"")</f>
        <v/>
      </c>
      <c r="CN410" s="6" t="str">
        <f>IF($C410="OK",_xlfn.NUMBERVALUE(Plantilla!CL421),"")</f>
        <v/>
      </c>
      <c r="CO410" s="6" t="str">
        <f>IF($C410="OK",_xlfn.NUMBERVALUE(Plantilla!CM421),"")</f>
        <v/>
      </c>
      <c r="CP410" s="110" t="str">
        <f>IF($C410="OK",_xlfn.NUMBERVALUE(Plantilla!CN421),"")</f>
        <v/>
      </c>
      <c r="CQ410" s="6" t="str">
        <f>IF($C410="OK",_xlfn.NUMBERVALUE(Plantilla!CO421),"")</f>
        <v/>
      </c>
      <c r="CR410" s="109" t="str">
        <f>IF($C410="OK",_xlfn.NUMBERVALUE(Plantilla!CP421),"")</f>
        <v/>
      </c>
      <c r="CS410" s="110" t="str">
        <f>IF($C410="OK",_xlfn.NUMBERVALUE(Plantilla!CQ421),"")</f>
        <v/>
      </c>
      <c r="CT410" s="6" t="str">
        <f>IF($C410="OK",_xlfn.NUMBERVALUE(Plantilla!CR421),"")</f>
        <v/>
      </c>
      <c r="CU410" s="109" t="str">
        <f>IF($C410="OK",_xlfn.NUMBERVALUE(Plantilla!CS421),"")</f>
        <v/>
      </c>
      <c r="CV410" s="110" t="str">
        <f>IF($C410="OK",_xlfn.NUMBERVALUE(Plantilla!CT421),"")</f>
        <v/>
      </c>
      <c r="CW410" s="6" t="str">
        <f>IF($C410="OK",_xlfn.NUMBERVALUE(Plantilla!CU421),"")</f>
        <v/>
      </c>
      <c r="CX410" s="82" t="str">
        <f>IF($C410="OK",_xlfn.NUMBERVALUE(Plantilla!CV421),"")</f>
        <v/>
      </c>
      <c r="CY410" s="6" t="str">
        <f>IF($C410="OK",_xlfn.NUMBERVALUE(Plantilla!CW421),"")</f>
        <v/>
      </c>
      <c r="CZ410" s="82" t="str">
        <f>IF($C410="OK",_xlfn.NUMBERVALUE(Plantilla!CX421),"")</f>
        <v/>
      </c>
      <c r="DA410" s="6" t="str">
        <f>IF($C410="OK",_xlfn.NUMBERVALUE(Plantilla!CY421),"")</f>
        <v/>
      </c>
      <c r="DB410" s="109" t="str">
        <f>IF($C410="OK",_xlfn.NUMBERVALUE(Plantilla!CZ421),"")</f>
        <v/>
      </c>
      <c r="DC410" s="6" t="str">
        <f>IF($C410="OK",_xlfn.NUMBERVALUE(Plantilla!DA421),"")</f>
        <v/>
      </c>
      <c r="DD410" s="6" t="str">
        <f>IF($C410="OK",TEXT(Plantilla!DB421,"#"),"")</f>
        <v/>
      </c>
      <c r="DE410" s="6" t="str">
        <f>IF($C410="OK",_xlfn.NUMBERVALUE(Plantilla!DC421),"")</f>
        <v/>
      </c>
      <c r="DF410" s="4" t="str">
        <f>IF($C410="OK",_xlfn.NUMBERVALUE(Plantilla!DD421),"")</f>
        <v/>
      </c>
      <c r="DG410" s="6" t="str">
        <f>IF($C410="OK",_xlfn.NUMBERVALUE(Plantilla!DE421),"")</f>
        <v/>
      </c>
      <c r="DH410" s="6" t="str">
        <f>IF($C410="OK",_xlfn.NUMBERVALUE(Plantilla!DF421),"")</f>
        <v/>
      </c>
      <c r="DI410" s="6" t="str">
        <f>IF($C410="OK",_xlfn.NUMBERVALUE(Plantilla!DG421),"")</f>
        <v/>
      </c>
      <c r="DJ410" s="6" t="str">
        <f>IF($C410="OK",_xlfn.NUMBERVALUE(Plantilla!DH421),"")</f>
        <v/>
      </c>
      <c r="DK410" s="6" t="str">
        <f>IF($C410="OK",_xlfn.NUMBERVALUE(Plantilla!DI421),"")</f>
        <v/>
      </c>
      <c r="DL410" s="6" t="str">
        <f>IF($C410="OK",_xlfn.NUMBERVALUE(Plantilla!DJ421),"")</f>
        <v/>
      </c>
      <c r="DM410" s="6" t="str">
        <f>IF($C410="OK",_xlfn.NUMBERVALUE(Plantilla!DK421),"")</f>
        <v/>
      </c>
      <c r="DN410" s="6" t="str">
        <f>IF($C410="OK",_xlfn.NUMBERVALUE(Plantilla!DL421),"")</f>
        <v/>
      </c>
      <c r="DO410" s="6" t="str">
        <f>IF($C410="OK",_xlfn.NUMBERVALUE(Plantilla!DM421),"")</f>
        <v/>
      </c>
      <c r="DP410" s="6" t="str">
        <f>IF($C410="OK",_xlfn.NUMBERVALUE(Plantilla!DN421),"")</f>
        <v/>
      </c>
      <c r="DQ410" s="6" t="str">
        <f>IF($C410="OK",_xlfn.NUMBERVALUE(Plantilla!DO421),"")</f>
        <v/>
      </c>
      <c r="DR410" s="6" t="str">
        <f>IF($C410="OK",_xlfn.NUMBERVALUE(Plantilla!DP421),"")</f>
        <v/>
      </c>
      <c r="DS410" t="str">
        <f>IF($C410="OK",TEXT(Plantilla!DR421,"#"),"")</f>
        <v/>
      </c>
      <c r="DT410" s="6"/>
    </row>
    <row r="411" spans="1:124" x14ac:dyDescent="0.25">
      <c r="A411" t="str">
        <f>IF(Plantilla!$I$6="¡Perfecto!, Guarda el archivo y adjúntalo a tu interfaz de Nómina Electrónica","OK","Error")</f>
        <v>OK</v>
      </c>
      <c r="B411" t="str">
        <f>IF(Plantilla!$I$6="¡Perfecto!, Guarda el archivo y adjúntalo a tu interfaz de Nómina Electrónica",MID(Plantilla!$D$2,SEARCH("V",Plantilla!$D$2),10),"")</f>
        <v>V2.0</v>
      </c>
      <c r="C411" t="str">
        <f>Plantilla!C422</f>
        <v/>
      </c>
      <c r="D411" t="str">
        <f>IF($C411="OK",Plantilla!B422,"")</f>
        <v/>
      </c>
      <c r="E411" t="str">
        <f>IF($C411="OK",
   VLOOKUP(Plantilla!$E$4,'Tablas '!$AP$4:$AT$6,5,FALSE),
"")</f>
        <v/>
      </c>
      <c r="F411" t="str">
        <f>IF($C411="OK",TEXT(Plantilla!D422,"#"),"")</f>
        <v/>
      </c>
      <c r="G411" t="str">
        <f>IF($C411="OK",
   VLOOKUP(Plantilla!E422,'Tablas '!$B$4:$C$14,2,FALSE),
"")</f>
        <v/>
      </c>
      <c r="H411" t="str">
        <f>IF($C411="OK",TEXT(Plantilla!F422,"#"),"")</f>
        <v/>
      </c>
      <c r="I411" t="str">
        <f>IF($C411="OK",TEXT(Plantilla!G422,"#"),"")</f>
        <v/>
      </c>
      <c r="J411" t="str">
        <f>IF($C411="OK",TEXT(Plantilla!H422,"#"),"")</f>
        <v/>
      </c>
      <c r="K411" t="str">
        <f>IF($C411="OK",TEXT(Plantilla!I422,"#"),"")</f>
        <v/>
      </c>
      <c r="L411" t="str">
        <f>IF($C411="OK",TEXT(Plantilla!J422,"#"),"")</f>
        <v/>
      </c>
      <c r="M411" t="str">
        <f>IF($C411="OK",TEXT(Plantilla!K422,"#"),"")</f>
        <v/>
      </c>
      <c r="N411" t="str">
        <f>IF($C411="OK",
   CONCATENATE(YEAR(Plantilla!L422),"-",TEXT(MONTH(Plantilla!L422),"00"),"-",TEXT(DAY(Plantilla!L422),"00")),
"")</f>
        <v/>
      </c>
      <c r="O411" t="str">
        <f>IF($C411="OK",_xlfn.NUMBERVALUE(Plantilla!M422),"")</f>
        <v/>
      </c>
      <c r="P411" t="str">
        <f>IF($C411="OK",
   IF(Plantilla!N422&lt;&gt;"",
      CONCATENATE(YEAR(Plantilla!N422),"-",TEXT(MONTH(Plantilla!N422),"00"),"-",TEXT(DAY(Plantilla!N422),"00")),
   ""),
"")</f>
        <v/>
      </c>
      <c r="Q411" t="str">
        <f>IF($C411="OK",
   VLOOKUP(Plantilla!O422,'Tablas '!$E$4:$F$19,2,FALSE),
"")</f>
        <v/>
      </c>
      <c r="R411" t="str">
        <f>IF($C411="OK",
   VLOOKUP(Plantilla!P422,'Tablas '!$H$4:$I$5,2,FALSE),
"")</f>
        <v/>
      </c>
      <c r="S411" t="str">
        <f>IF($C411="OK",
   VLOOKUP(Plantilla!Q422,'Tablas '!$K$4:$L$8,2,FALSE),
"")</f>
        <v/>
      </c>
      <c r="T411" t="str">
        <f>IF($C411="OK",
   VLOOKUP(Plantilla!R422,'Tablas '!$AE$4:$AF$6,2,FALSE),
"")</f>
        <v/>
      </c>
      <c r="U411" t="str">
        <f>IF($C411="OK",
   VLOOKUP(Plantilla!S422,'Tablas '!$AE$4:$AF$6,2,FALSE),
"")</f>
        <v/>
      </c>
      <c r="V411" t="str">
        <f>IF($C411="OK",TEXT(Plantilla!T422,"#"),"")</f>
        <v/>
      </c>
      <c r="W411" s="84" t="str">
        <f>IF($C411="OK",
   VLOOKUP(Plantilla!U422,'Tablas '!$AM$4:$AN$1126,2,FALSE),
"")</f>
        <v/>
      </c>
      <c r="X411" t="str">
        <f>IF($C411="OK",TEXT(Plantilla!V422,"#"),"")</f>
        <v/>
      </c>
      <c r="Y411" t="str">
        <f>IF($C411="OK",
   CONCATENATE(YEAR(Plantilla!W422),"-",TEXT(MONTH(Plantilla!W422),"00"),"-",TEXT(DAY(Plantilla!W422),"00")),
"")</f>
        <v/>
      </c>
      <c r="Z411" t="str">
        <f>IF($C411="OK",
   CONCATENATE(YEAR(Plantilla!X422),"-",TEXT(MONTH(Plantilla!X422),"00"),"-",TEXT(DAY(Plantilla!X422),"00")),
"")</f>
        <v/>
      </c>
      <c r="AA411" t="str">
        <f>IF($C411="OK",
   TEXT(VLOOKUP(Plantilla!Y422,'Tablas '!$Q$4:$R$9,2,FALSE),"#"),
"")</f>
        <v/>
      </c>
      <c r="AB411" t="str">
        <f>IF($C411="OK",
   CONCATENATE(YEAR(Plantilla!Z422),"-",TEXT(MONTH(Plantilla!Z422),"00"),"-",TEXT(DAY(Plantilla!Z422),"00")),
"")</f>
        <v/>
      </c>
      <c r="AC411" t="str">
        <f>IF($C411="OK",
   TEXT(VLOOKUP(Plantilla!AA422,'Tablas '!$T$4:$U$13,2,FALSE),"#"),
"")</f>
        <v/>
      </c>
      <c r="AD411" t="str">
        <f>IF($C411="OK",TEXT(Plantilla!AB422,"#"),"")</f>
        <v/>
      </c>
      <c r="AE411" t="str">
        <f>IF($C411="OK",
   IF(Plantilla!AC422&lt;&gt;"",
      TEXT(VLOOKUP(Plantilla!AC422,'Tablas '!$W$4:$X$7,2,FALSE),"#"),
   ""),
"")</f>
        <v/>
      </c>
      <c r="AF411" t="str">
        <f>IF($C411="OK",TEXT(Plantilla!AD422,"#"),"")</f>
        <v/>
      </c>
      <c r="AG411" s="6" t="str">
        <f>IF($C411="OK",_xlfn.NUMBERVALUE(Plantilla!AE422),"")</f>
        <v/>
      </c>
      <c r="AH411" s="4" t="str">
        <f>IF($C411="OK",_xlfn.NUMBERVALUE(Plantilla!AF422),"")</f>
        <v/>
      </c>
      <c r="AI411" s="6" t="str">
        <f>IF($C411="OK",_xlfn.NUMBERVALUE(Plantilla!AG422),"")</f>
        <v/>
      </c>
      <c r="AJ411" s="6" t="str">
        <f>IF($C411="OK",_xlfn.NUMBERVALUE(Plantilla!AH422),"")</f>
        <v/>
      </c>
      <c r="AK411" s="6" t="str">
        <f>IF($C411="OK",_xlfn.NUMBERVALUE(Plantilla!AI422),"")</f>
        <v/>
      </c>
      <c r="AL411" s="6" t="str">
        <f>IF($C411="OK",_xlfn.NUMBERVALUE(Plantilla!AJ422),"")</f>
        <v/>
      </c>
      <c r="AM411" s="4" t="str">
        <f>IF($C411="OK",_xlfn.NUMBERVALUE(Plantilla!AK422),"")</f>
        <v/>
      </c>
      <c r="AN411" s="6" t="str">
        <f>IF($C411="OK",_xlfn.NUMBERVALUE(Plantilla!AL422),"")</f>
        <v/>
      </c>
      <c r="AO411" s="4" t="str">
        <f>IF($C411="OK",_xlfn.NUMBERVALUE(Plantilla!AM422),"")</f>
        <v/>
      </c>
      <c r="AP411" s="6" t="str">
        <f>IF($C411="OK",_xlfn.NUMBERVALUE(Plantilla!AN422),"")</f>
        <v/>
      </c>
      <c r="AQ411" s="4" t="str">
        <f>IF($C411="OK",_xlfn.NUMBERVALUE(Plantilla!AO422),"")</f>
        <v/>
      </c>
      <c r="AR411" s="6" t="str">
        <f>IF($C411="OK",_xlfn.NUMBERVALUE(Plantilla!AP422),"")</f>
        <v/>
      </c>
      <c r="AS411" s="4" t="str">
        <f>IF($C411="OK",_xlfn.NUMBERVALUE(Plantilla!AQ422),"")</f>
        <v/>
      </c>
      <c r="AT411" s="6" t="str">
        <f>IF($C411="OK",_xlfn.NUMBERVALUE(Plantilla!AR422),"")</f>
        <v/>
      </c>
      <c r="AU411" s="4" t="str">
        <f>IF($C411="OK",_xlfn.NUMBERVALUE(Plantilla!AS422),"")</f>
        <v/>
      </c>
      <c r="AV411" s="6" t="str">
        <f>IF($C411="OK",_xlfn.NUMBERVALUE(Plantilla!AT422),"")</f>
        <v/>
      </c>
      <c r="AW411" s="4" t="str">
        <f>IF($C411="OK",_xlfn.NUMBERVALUE(Plantilla!AU422),"")</f>
        <v/>
      </c>
      <c r="AX411" s="6" t="str">
        <f>IF($C411="OK",_xlfn.NUMBERVALUE(Plantilla!AV422),"")</f>
        <v/>
      </c>
      <c r="AY411" s="4" t="str">
        <f>IF($C411="OK",_xlfn.NUMBERVALUE(Plantilla!AW422),"")</f>
        <v/>
      </c>
      <c r="AZ411" s="6" t="str">
        <f>IF($C411="OK",_xlfn.NUMBERVALUE(Plantilla!AX422),"")</f>
        <v/>
      </c>
      <c r="BA411" t="str">
        <f>IF($C411="OK",_xlfn.NUMBERVALUE(Plantilla!AY422),"")</f>
        <v/>
      </c>
      <c r="BB411" t="str">
        <f>IF($C411="OK",_xlfn.NUMBERVALUE(Plantilla!AZ422),"")</f>
        <v/>
      </c>
      <c r="BC411" s="4" t="str">
        <f>IF($C411="OK",_xlfn.NUMBERVALUE(Plantilla!BA422),"")</f>
        <v/>
      </c>
      <c r="BD411" s="6" t="str">
        <f>IF($C411="OK",_xlfn.NUMBERVALUE(Plantilla!BB422),"")</f>
        <v/>
      </c>
      <c r="BE411" s="4" t="str">
        <f>IF($C411="OK",_xlfn.NUMBERVALUE(Plantilla!BC422),"")</f>
        <v/>
      </c>
      <c r="BF411" s="6" t="str">
        <f>IF($C411="OK",_xlfn.NUMBERVALUE(Plantilla!BD422),"")</f>
        <v/>
      </c>
      <c r="BG411" s="4" t="str">
        <f>IF($C411="OK",_xlfn.NUMBERVALUE(Plantilla!BE422),"")</f>
        <v/>
      </c>
      <c r="BH411" s="6" t="str">
        <f>IF($C411="OK",_xlfn.NUMBERVALUE(Plantilla!BF422),"")</f>
        <v/>
      </c>
      <c r="BI411" s="110" t="str">
        <f>IF($C411="OK",_xlfn.NUMBERVALUE(Plantilla!BG422),"")</f>
        <v/>
      </c>
      <c r="BJ411" s="6" t="str">
        <f>IF($C411="OK",_xlfn.NUMBERVALUE(Plantilla!BH422),"")</f>
        <v/>
      </c>
      <c r="BK411" s="109" t="str">
        <f>IF($C411="OK",_xlfn.NUMBERVALUE(Plantilla!BI422),"")</f>
        <v/>
      </c>
      <c r="BL411" s="6" t="str">
        <f>IF($C411="OK",
   IF(Plantilla!BJ422&lt;&gt;"",
      TEXT(VLOOKUP(Plantilla!BJ422,'Tablas '!$Z$4:$AA$6,2,FALSE),"#"),
   ""),
"")</f>
        <v/>
      </c>
      <c r="BM411" s="4" t="str">
        <f>IF($C411="OK",_xlfn.NUMBERVALUE(Plantilla!BK422),"")</f>
        <v/>
      </c>
      <c r="BN411" s="4" t="str">
        <f>IF($C411="OK",_xlfn.NUMBERVALUE(Plantilla!BL422),"")</f>
        <v/>
      </c>
      <c r="BO411" s="6" t="str">
        <f>IF($C411="OK",_xlfn.NUMBERVALUE(Plantilla!BM422),"")</f>
        <v/>
      </c>
      <c r="BP411" s="4" t="str">
        <f>IF($C411="OK",_xlfn.NUMBERVALUE(Plantilla!BN422),"")</f>
        <v/>
      </c>
      <c r="BQ411" s="6" t="str">
        <f>IF($C411="OK",_xlfn.NUMBERVALUE(Plantilla!BO422),"")</f>
        <v/>
      </c>
      <c r="BR411" s="4" t="str">
        <f>IF($C411="OK",_xlfn.NUMBERVALUE(Plantilla!BP422),"")</f>
        <v/>
      </c>
      <c r="BS411" s="6" t="str">
        <f>IF($C411="OK",_xlfn.NUMBERVALUE(Plantilla!BQ422),"")</f>
        <v/>
      </c>
      <c r="BT411" s="4" t="str">
        <f>IF($C411="OK",_xlfn.NUMBERVALUE(Plantilla!BR422),"")</f>
        <v/>
      </c>
      <c r="BU411" s="6" t="str">
        <f>IF($C411="OK",_xlfn.NUMBERVALUE(Plantilla!BS422),"")</f>
        <v/>
      </c>
      <c r="BV411" s="6" t="str">
        <f>IF($C411="OK",_xlfn.NUMBERVALUE(Plantilla!BT422),"")</f>
        <v/>
      </c>
      <c r="BW411" s="6" t="str">
        <f>IF($C411="OK",_xlfn.NUMBERVALUE(Plantilla!BU422),"")</f>
        <v/>
      </c>
      <c r="BX411" s="6" t="str">
        <f>IF($C411="OK",_xlfn.NUMBERVALUE(Plantilla!BV422),"")</f>
        <v/>
      </c>
      <c r="BY411" s="6" t="str">
        <f>IF($C411="OK",_xlfn.NUMBERVALUE(Plantilla!BW422),"")</f>
        <v/>
      </c>
      <c r="BZ411" s="6" t="str">
        <f>IF($C411="OK",_xlfn.NUMBERVALUE(Plantilla!BX422),"")</f>
        <v/>
      </c>
      <c r="CA411" s="6" t="str">
        <f>IF($C411="OK",_xlfn.NUMBERVALUE(Plantilla!BY422),"")</f>
        <v/>
      </c>
      <c r="CB411" s="6" t="str">
        <f>IF($C411="OK",_xlfn.NUMBERVALUE(Plantilla!BZ422),"")</f>
        <v/>
      </c>
      <c r="CC411" s="6" t="str">
        <f>IF($C411="OK",_xlfn.NUMBERVALUE(Plantilla!CA422),"")</f>
        <v/>
      </c>
      <c r="CD411" s="6" t="str">
        <f>IF($C411="OK",_xlfn.NUMBERVALUE(Plantilla!CB422),"")</f>
        <v/>
      </c>
      <c r="CE411" s="6" t="str">
        <f>IF($C411="OK",_xlfn.NUMBERVALUE(Plantilla!CC422),"")</f>
        <v/>
      </c>
      <c r="CF411" s="4" t="str">
        <f>IF($C411="OK",_xlfn.NUMBERVALUE(Plantilla!CD422),"")</f>
        <v/>
      </c>
      <c r="CG411" s="6" t="str">
        <f>IF($C411="OK",_xlfn.NUMBERVALUE(Plantilla!CE422),"")</f>
        <v/>
      </c>
      <c r="CH411" s="6" t="str">
        <f>IF($C411="OK",_xlfn.NUMBERVALUE(Plantilla!CF422),"")</f>
        <v/>
      </c>
      <c r="CI411" s="6" t="str">
        <f>IF($C411="OK",_xlfn.NUMBERVALUE(Plantilla!CG422),"")</f>
        <v/>
      </c>
      <c r="CJ411" s="6" t="str">
        <f>IF($C411="OK",_xlfn.NUMBERVALUE(Plantilla!CH422),"")</f>
        <v/>
      </c>
      <c r="CK411" s="6" t="str">
        <f>IF($C411="OK",_xlfn.NUMBERVALUE(Plantilla!CI422),"")</f>
        <v/>
      </c>
      <c r="CL411" s="6" t="str">
        <f>IF($C411="OK",_xlfn.NUMBERVALUE(Plantilla!CJ422),"")</f>
        <v/>
      </c>
      <c r="CM411" t="str">
        <f>IF($C411="OK",TEXT(Plantilla!CK422,"#"),"")</f>
        <v/>
      </c>
      <c r="CN411" s="6" t="str">
        <f>IF($C411="OK",_xlfn.NUMBERVALUE(Plantilla!CL422),"")</f>
        <v/>
      </c>
      <c r="CO411" s="6" t="str">
        <f>IF($C411="OK",_xlfn.NUMBERVALUE(Plantilla!CM422),"")</f>
        <v/>
      </c>
      <c r="CP411" s="110" t="str">
        <f>IF($C411="OK",_xlfn.NUMBERVALUE(Plantilla!CN422),"")</f>
        <v/>
      </c>
      <c r="CQ411" s="6" t="str">
        <f>IF($C411="OK",_xlfn.NUMBERVALUE(Plantilla!CO422),"")</f>
        <v/>
      </c>
      <c r="CR411" s="109" t="str">
        <f>IF($C411="OK",_xlfn.NUMBERVALUE(Plantilla!CP422),"")</f>
        <v/>
      </c>
      <c r="CS411" s="110" t="str">
        <f>IF($C411="OK",_xlfn.NUMBERVALUE(Plantilla!CQ422),"")</f>
        <v/>
      </c>
      <c r="CT411" s="6" t="str">
        <f>IF($C411="OK",_xlfn.NUMBERVALUE(Plantilla!CR422),"")</f>
        <v/>
      </c>
      <c r="CU411" s="109" t="str">
        <f>IF($C411="OK",_xlfn.NUMBERVALUE(Plantilla!CS422),"")</f>
        <v/>
      </c>
      <c r="CV411" s="110" t="str">
        <f>IF($C411="OK",_xlfn.NUMBERVALUE(Plantilla!CT422),"")</f>
        <v/>
      </c>
      <c r="CW411" s="6" t="str">
        <f>IF($C411="OK",_xlfn.NUMBERVALUE(Plantilla!CU422),"")</f>
        <v/>
      </c>
      <c r="CX411" s="82" t="str">
        <f>IF($C411="OK",_xlfn.NUMBERVALUE(Plantilla!CV422),"")</f>
        <v/>
      </c>
      <c r="CY411" s="6" t="str">
        <f>IF($C411="OK",_xlfn.NUMBERVALUE(Plantilla!CW422),"")</f>
        <v/>
      </c>
      <c r="CZ411" s="82" t="str">
        <f>IF($C411="OK",_xlfn.NUMBERVALUE(Plantilla!CX422),"")</f>
        <v/>
      </c>
      <c r="DA411" s="6" t="str">
        <f>IF($C411="OK",_xlfn.NUMBERVALUE(Plantilla!CY422),"")</f>
        <v/>
      </c>
      <c r="DB411" s="109" t="str">
        <f>IF($C411="OK",_xlfn.NUMBERVALUE(Plantilla!CZ422),"")</f>
        <v/>
      </c>
      <c r="DC411" s="6" t="str">
        <f>IF($C411="OK",_xlfn.NUMBERVALUE(Plantilla!DA422),"")</f>
        <v/>
      </c>
      <c r="DD411" s="6" t="str">
        <f>IF($C411="OK",TEXT(Plantilla!DB422,"#"),"")</f>
        <v/>
      </c>
      <c r="DE411" s="6" t="str">
        <f>IF($C411="OK",_xlfn.NUMBERVALUE(Plantilla!DC422),"")</f>
        <v/>
      </c>
      <c r="DF411" s="4" t="str">
        <f>IF($C411="OK",_xlfn.NUMBERVALUE(Plantilla!DD422),"")</f>
        <v/>
      </c>
      <c r="DG411" s="6" t="str">
        <f>IF($C411="OK",_xlfn.NUMBERVALUE(Plantilla!DE422),"")</f>
        <v/>
      </c>
      <c r="DH411" s="6" t="str">
        <f>IF($C411="OK",_xlfn.NUMBERVALUE(Plantilla!DF422),"")</f>
        <v/>
      </c>
      <c r="DI411" s="6" t="str">
        <f>IF($C411="OK",_xlfn.NUMBERVALUE(Plantilla!DG422),"")</f>
        <v/>
      </c>
      <c r="DJ411" s="6" t="str">
        <f>IF($C411="OK",_xlfn.NUMBERVALUE(Plantilla!DH422),"")</f>
        <v/>
      </c>
      <c r="DK411" s="6" t="str">
        <f>IF($C411="OK",_xlfn.NUMBERVALUE(Plantilla!DI422),"")</f>
        <v/>
      </c>
      <c r="DL411" s="6" t="str">
        <f>IF($C411="OK",_xlfn.NUMBERVALUE(Plantilla!DJ422),"")</f>
        <v/>
      </c>
      <c r="DM411" s="6" t="str">
        <f>IF($C411="OK",_xlfn.NUMBERVALUE(Plantilla!DK422),"")</f>
        <v/>
      </c>
      <c r="DN411" s="6" t="str">
        <f>IF($C411="OK",_xlfn.NUMBERVALUE(Plantilla!DL422),"")</f>
        <v/>
      </c>
      <c r="DO411" s="6" t="str">
        <f>IF($C411="OK",_xlfn.NUMBERVALUE(Plantilla!DM422),"")</f>
        <v/>
      </c>
      <c r="DP411" s="6" t="str">
        <f>IF($C411="OK",_xlfn.NUMBERVALUE(Plantilla!DN422),"")</f>
        <v/>
      </c>
      <c r="DQ411" s="6" t="str">
        <f>IF($C411="OK",_xlfn.NUMBERVALUE(Plantilla!DO422),"")</f>
        <v/>
      </c>
      <c r="DR411" s="6" t="str">
        <f>IF($C411="OK",_xlfn.NUMBERVALUE(Plantilla!DP422),"")</f>
        <v/>
      </c>
      <c r="DS411" t="str">
        <f>IF($C411="OK",TEXT(Plantilla!DR422,"#"),"")</f>
        <v/>
      </c>
      <c r="DT411" s="6"/>
    </row>
    <row r="412" spans="1:124" x14ac:dyDescent="0.25">
      <c r="A412" t="str">
        <f>IF(Plantilla!$I$6="¡Perfecto!, Guarda el archivo y adjúntalo a tu interfaz de Nómina Electrónica","OK","Error")</f>
        <v>OK</v>
      </c>
      <c r="B412" t="str">
        <f>IF(Plantilla!$I$6="¡Perfecto!, Guarda el archivo y adjúntalo a tu interfaz de Nómina Electrónica",MID(Plantilla!$D$2,SEARCH("V",Plantilla!$D$2),10),"")</f>
        <v>V2.0</v>
      </c>
      <c r="C412" t="str">
        <f>Plantilla!C423</f>
        <v/>
      </c>
      <c r="D412" t="str">
        <f>IF($C412="OK",Plantilla!B423,"")</f>
        <v/>
      </c>
      <c r="E412" t="str">
        <f>IF($C412="OK",
   VLOOKUP(Plantilla!$E$4,'Tablas '!$AP$4:$AT$6,5,FALSE),
"")</f>
        <v/>
      </c>
      <c r="F412" t="str">
        <f>IF($C412="OK",TEXT(Plantilla!D423,"#"),"")</f>
        <v/>
      </c>
      <c r="G412" t="str">
        <f>IF($C412="OK",
   VLOOKUP(Plantilla!E423,'Tablas '!$B$4:$C$14,2,FALSE),
"")</f>
        <v/>
      </c>
      <c r="H412" t="str">
        <f>IF($C412="OK",TEXT(Plantilla!F423,"#"),"")</f>
        <v/>
      </c>
      <c r="I412" t="str">
        <f>IF($C412="OK",TEXT(Plantilla!G423,"#"),"")</f>
        <v/>
      </c>
      <c r="J412" t="str">
        <f>IF($C412="OK",TEXT(Plantilla!H423,"#"),"")</f>
        <v/>
      </c>
      <c r="K412" t="str">
        <f>IF($C412="OK",TEXT(Plantilla!I423,"#"),"")</f>
        <v/>
      </c>
      <c r="L412" t="str">
        <f>IF($C412="OK",TEXT(Plantilla!J423,"#"),"")</f>
        <v/>
      </c>
      <c r="M412" t="str">
        <f>IF($C412="OK",TEXT(Plantilla!K423,"#"),"")</f>
        <v/>
      </c>
      <c r="N412" t="str">
        <f>IF($C412="OK",
   CONCATENATE(YEAR(Plantilla!L423),"-",TEXT(MONTH(Plantilla!L423),"00"),"-",TEXT(DAY(Plantilla!L423),"00")),
"")</f>
        <v/>
      </c>
      <c r="O412" t="str">
        <f>IF($C412="OK",_xlfn.NUMBERVALUE(Plantilla!M423),"")</f>
        <v/>
      </c>
      <c r="P412" t="str">
        <f>IF($C412="OK",
   IF(Plantilla!N423&lt;&gt;"",
      CONCATENATE(YEAR(Plantilla!N423),"-",TEXT(MONTH(Plantilla!N423),"00"),"-",TEXT(DAY(Plantilla!N423),"00")),
   ""),
"")</f>
        <v/>
      </c>
      <c r="Q412" t="str">
        <f>IF($C412="OK",
   VLOOKUP(Plantilla!O423,'Tablas '!$E$4:$F$19,2,FALSE),
"")</f>
        <v/>
      </c>
      <c r="R412" t="str">
        <f>IF($C412="OK",
   VLOOKUP(Plantilla!P423,'Tablas '!$H$4:$I$5,2,FALSE),
"")</f>
        <v/>
      </c>
      <c r="S412" t="str">
        <f>IF($C412="OK",
   VLOOKUP(Plantilla!Q423,'Tablas '!$K$4:$L$8,2,FALSE),
"")</f>
        <v/>
      </c>
      <c r="T412" t="str">
        <f>IF($C412="OK",
   VLOOKUP(Plantilla!R423,'Tablas '!$AE$4:$AF$6,2,FALSE),
"")</f>
        <v/>
      </c>
      <c r="U412" t="str">
        <f>IF($C412="OK",
   VLOOKUP(Plantilla!S423,'Tablas '!$AE$4:$AF$6,2,FALSE),
"")</f>
        <v/>
      </c>
      <c r="V412" t="str">
        <f>IF($C412="OK",TEXT(Plantilla!T423,"#"),"")</f>
        <v/>
      </c>
      <c r="W412" s="84" t="str">
        <f>IF($C412="OK",
   VLOOKUP(Plantilla!U423,'Tablas '!$AM$4:$AN$1126,2,FALSE),
"")</f>
        <v/>
      </c>
      <c r="X412" t="str">
        <f>IF($C412="OK",TEXT(Plantilla!V423,"#"),"")</f>
        <v/>
      </c>
      <c r="Y412" t="str">
        <f>IF($C412="OK",
   CONCATENATE(YEAR(Plantilla!W423),"-",TEXT(MONTH(Plantilla!W423),"00"),"-",TEXT(DAY(Plantilla!W423),"00")),
"")</f>
        <v/>
      </c>
      <c r="Z412" t="str">
        <f>IF($C412="OK",
   CONCATENATE(YEAR(Plantilla!X423),"-",TEXT(MONTH(Plantilla!X423),"00"),"-",TEXT(DAY(Plantilla!X423),"00")),
"")</f>
        <v/>
      </c>
      <c r="AA412" t="str">
        <f>IF($C412="OK",
   TEXT(VLOOKUP(Plantilla!Y423,'Tablas '!$Q$4:$R$9,2,FALSE),"#"),
"")</f>
        <v/>
      </c>
      <c r="AB412" t="str">
        <f>IF($C412="OK",
   CONCATENATE(YEAR(Plantilla!Z423),"-",TEXT(MONTH(Plantilla!Z423),"00"),"-",TEXT(DAY(Plantilla!Z423),"00")),
"")</f>
        <v/>
      </c>
      <c r="AC412" t="str">
        <f>IF($C412="OK",
   TEXT(VLOOKUP(Plantilla!AA423,'Tablas '!$T$4:$U$13,2,FALSE),"#"),
"")</f>
        <v/>
      </c>
      <c r="AD412" t="str">
        <f>IF($C412="OK",TEXT(Plantilla!AB423,"#"),"")</f>
        <v/>
      </c>
      <c r="AE412" t="str">
        <f>IF($C412="OK",
   IF(Plantilla!AC423&lt;&gt;"",
      TEXT(VLOOKUP(Plantilla!AC423,'Tablas '!$W$4:$X$7,2,FALSE),"#"),
   ""),
"")</f>
        <v/>
      </c>
      <c r="AF412" t="str">
        <f>IF($C412="OK",TEXT(Plantilla!AD423,"#"),"")</f>
        <v/>
      </c>
      <c r="AG412" s="6" t="str">
        <f>IF($C412="OK",_xlfn.NUMBERVALUE(Plantilla!AE423),"")</f>
        <v/>
      </c>
      <c r="AH412" s="4" t="str">
        <f>IF($C412="OK",_xlfn.NUMBERVALUE(Plantilla!AF423),"")</f>
        <v/>
      </c>
      <c r="AI412" s="6" t="str">
        <f>IF($C412="OK",_xlfn.NUMBERVALUE(Plantilla!AG423),"")</f>
        <v/>
      </c>
      <c r="AJ412" s="6" t="str">
        <f>IF($C412="OK",_xlfn.NUMBERVALUE(Plantilla!AH423),"")</f>
        <v/>
      </c>
      <c r="AK412" s="6" t="str">
        <f>IF($C412="OK",_xlfn.NUMBERVALUE(Plantilla!AI423),"")</f>
        <v/>
      </c>
      <c r="AL412" s="6" t="str">
        <f>IF($C412="OK",_xlfn.NUMBERVALUE(Plantilla!AJ423),"")</f>
        <v/>
      </c>
      <c r="AM412" s="4" t="str">
        <f>IF($C412="OK",_xlfn.NUMBERVALUE(Plantilla!AK423),"")</f>
        <v/>
      </c>
      <c r="AN412" s="6" t="str">
        <f>IF($C412="OK",_xlfn.NUMBERVALUE(Plantilla!AL423),"")</f>
        <v/>
      </c>
      <c r="AO412" s="4" t="str">
        <f>IF($C412="OK",_xlfn.NUMBERVALUE(Plantilla!AM423),"")</f>
        <v/>
      </c>
      <c r="AP412" s="6" t="str">
        <f>IF($C412="OK",_xlfn.NUMBERVALUE(Plantilla!AN423),"")</f>
        <v/>
      </c>
      <c r="AQ412" s="4" t="str">
        <f>IF($C412="OK",_xlfn.NUMBERVALUE(Plantilla!AO423),"")</f>
        <v/>
      </c>
      <c r="AR412" s="6" t="str">
        <f>IF($C412="OK",_xlfn.NUMBERVALUE(Plantilla!AP423),"")</f>
        <v/>
      </c>
      <c r="AS412" s="4" t="str">
        <f>IF($C412="OK",_xlfn.NUMBERVALUE(Plantilla!AQ423),"")</f>
        <v/>
      </c>
      <c r="AT412" s="6" t="str">
        <f>IF($C412="OK",_xlfn.NUMBERVALUE(Plantilla!AR423),"")</f>
        <v/>
      </c>
      <c r="AU412" s="4" t="str">
        <f>IF($C412="OK",_xlfn.NUMBERVALUE(Plantilla!AS423),"")</f>
        <v/>
      </c>
      <c r="AV412" s="6" t="str">
        <f>IF($C412="OK",_xlfn.NUMBERVALUE(Plantilla!AT423),"")</f>
        <v/>
      </c>
      <c r="AW412" s="4" t="str">
        <f>IF($C412="OK",_xlfn.NUMBERVALUE(Plantilla!AU423),"")</f>
        <v/>
      </c>
      <c r="AX412" s="6" t="str">
        <f>IF($C412="OK",_xlfn.NUMBERVALUE(Plantilla!AV423),"")</f>
        <v/>
      </c>
      <c r="AY412" s="4" t="str">
        <f>IF($C412="OK",_xlfn.NUMBERVALUE(Plantilla!AW423),"")</f>
        <v/>
      </c>
      <c r="AZ412" s="6" t="str">
        <f>IF($C412="OK",_xlfn.NUMBERVALUE(Plantilla!AX423),"")</f>
        <v/>
      </c>
      <c r="BA412" t="str">
        <f>IF($C412="OK",_xlfn.NUMBERVALUE(Plantilla!AY423),"")</f>
        <v/>
      </c>
      <c r="BB412" t="str">
        <f>IF($C412="OK",_xlfn.NUMBERVALUE(Plantilla!AZ423),"")</f>
        <v/>
      </c>
      <c r="BC412" s="4" t="str">
        <f>IF($C412="OK",_xlfn.NUMBERVALUE(Plantilla!BA423),"")</f>
        <v/>
      </c>
      <c r="BD412" s="6" t="str">
        <f>IF($C412="OK",_xlfn.NUMBERVALUE(Plantilla!BB423),"")</f>
        <v/>
      </c>
      <c r="BE412" s="4" t="str">
        <f>IF($C412="OK",_xlfn.NUMBERVALUE(Plantilla!BC423),"")</f>
        <v/>
      </c>
      <c r="BF412" s="6" t="str">
        <f>IF($C412="OK",_xlfn.NUMBERVALUE(Plantilla!BD423),"")</f>
        <v/>
      </c>
      <c r="BG412" s="4" t="str">
        <f>IF($C412="OK",_xlfn.NUMBERVALUE(Plantilla!BE423),"")</f>
        <v/>
      </c>
      <c r="BH412" s="6" t="str">
        <f>IF($C412="OK",_xlfn.NUMBERVALUE(Plantilla!BF423),"")</f>
        <v/>
      </c>
      <c r="BI412" s="110" t="str">
        <f>IF($C412="OK",_xlfn.NUMBERVALUE(Plantilla!BG423),"")</f>
        <v/>
      </c>
      <c r="BJ412" s="6" t="str">
        <f>IF($C412="OK",_xlfn.NUMBERVALUE(Plantilla!BH423),"")</f>
        <v/>
      </c>
      <c r="BK412" s="109" t="str">
        <f>IF($C412="OK",_xlfn.NUMBERVALUE(Plantilla!BI423),"")</f>
        <v/>
      </c>
      <c r="BL412" s="6" t="str">
        <f>IF($C412="OK",
   IF(Plantilla!BJ423&lt;&gt;"",
      TEXT(VLOOKUP(Plantilla!BJ423,'Tablas '!$Z$4:$AA$6,2,FALSE),"#"),
   ""),
"")</f>
        <v/>
      </c>
      <c r="BM412" s="4" t="str">
        <f>IF($C412="OK",_xlfn.NUMBERVALUE(Plantilla!BK423),"")</f>
        <v/>
      </c>
      <c r="BN412" s="4" t="str">
        <f>IF($C412="OK",_xlfn.NUMBERVALUE(Plantilla!BL423),"")</f>
        <v/>
      </c>
      <c r="BO412" s="6" t="str">
        <f>IF($C412="OK",_xlfn.NUMBERVALUE(Plantilla!BM423),"")</f>
        <v/>
      </c>
      <c r="BP412" s="4" t="str">
        <f>IF($C412="OK",_xlfn.NUMBERVALUE(Plantilla!BN423),"")</f>
        <v/>
      </c>
      <c r="BQ412" s="6" t="str">
        <f>IF($C412="OK",_xlfn.NUMBERVALUE(Plantilla!BO423),"")</f>
        <v/>
      </c>
      <c r="BR412" s="4" t="str">
        <f>IF($C412="OK",_xlfn.NUMBERVALUE(Plantilla!BP423),"")</f>
        <v/>
      </c>
      <c r="BS412" s="6" t="str">
        <f>IF($C412="OK",_xlfn.NUMBERVALUE(Plantilla!BQ423),"")</f>
        <v/>
      </c>
      <c r="BT412" s="4" t="str">
        <f>IF($C412="OK",_xlfn.NUMBERVALUE(Plantilla!BR423),"")</f>
        <v/>
      </c>
      <c r="BU412" s="6" t="str">
        <f>IF($C412="OK",_xlfn.NUMBERVALUE(Plantilla!BS423),"")</f>
        <v/>
      </c>
      <c r="BV412" s="6" t="str">
        <f>IF($C412="OK",_xlfn.NUMBERVALUE(Plantilla!BT423),"")</f>
        <v/>
      </c>
      <c r="BW412" s="6" t="str">
        <f>IF($C412="OK",_xlfn.NUMBERVALUE(Plantilla!BU423),"")</f>
        <v/>
      </c>
      <c r="BX412" s="6" t="str">
        <f>IF($C412="OK",_xlfn.NUMBERVALUE(Plantilla!BV423),"")</f>
        <v/>
      </c>
      <c r="BY412" s="6" t="str">
        <f>IF($C412="OK",_xlfn.NUMBERVALUE(Plantilla!BW423),"")</f>
        <v/>
      </c>
      <c r="BZ412" s="6" t="str">
        <f>IF($C412="OK",_xlfn.NUMBERVALUE(Plantilla!BX423),"")</f>
        <v/>
      </c>
      <c r="CA412" s="6" t="str">
        <f>IF($C412="OK",_xlfn.NUMBERVALUE(Plantilla!BY423),"")</f>
        <v/>
      </c>
      <c r="CB412" s="6" t="str">
        <f>IF($C412="OK",_xlfn.NUMBERVALUE(Plantilla!BZ423),"")</f>
        <v/>
      </c>
      <c r="CC412" s="6" t="str">
        <f>IF($C412="OK",_xlfn.NUMBERVALUE(Plantilla!CA423),"")</f>
        <v/>
      </c>
      <c r="CD412" s="6" t="str">
        <f>IF($C412="OK",_xlfn.NUMBERVALUE(Plantilla!CB423),"")</f>
        <v/>
      </c>
      <c r="CE412" s="6" t="str">
        <f>IF($C412="OK",_xlfn.NUMBERVALUE(Plantilla!CC423),"")</f>
        <v/>
      </c>
      <c r="CF412" s="4" t="str">
        <f>IF($C412="OK",_xlfn.NUMBERVALUE(Plantilla!CD423),"")</f>
        <v/>
      </c>
      <c r="CG412" s="6" t="str">
        <f>IF($C412="OK",_xlfn.NUMBERVALUE(Plantilla!CE423),"")</f>
        <v/>
      </c>
      <c r="CH412" s="6" t="str">
        <f>IF($C412="OK",_xlfn.NUMBERVALUE(Plantilla!CF423),"")</f>
        <v/>
      </c>
      <c r="CI412" s="6" t="str">
        <f>IF($C412="OK",_xlfn.NUMBERVALUE(Plantilla!CG423),"")</f>
        <v/>
      </c>
      <c r="CJ412" s="6" t="str">
        <f>IF($C412="OK",_xlfn.NUMBERVALUE(Plantilla!CH423),"")</f>
        <v/>
      </c>
      <c r="CK412" s="6" t="str">
        <f>IF($C412="OK",_xlfn.NUMBERVALUE(Plantilla!CI423),"")</f>
        <v/>
      </c>
      <c r="CL412" s="6" t="str">
        <f>IF($C412="OK",_xlfn.NUMBERVALUE(Plantilla!CJ423),"")</f>
        <v/>
      </c>
      <c r="CM412" t="str">
        <f>IF($C412="OK",TEXT(Plantilla!CK423,"#"),"")</f>
        <v/>
      </c>
      <c r="CN412" s="6" t="str">
        <f>IF($C412="OK",_xlfn.NUMBERVALUE(Plantilla!CL423),"")</f>
        <v/>
      </c>
      <c r="CO412" s="6" t="str">
        <f>IF($C412="OK",_xlfn.NUMBERVALUE(Plantilla!CM423),"")</f>
        <v/>
      </c>
      <c r="CP412" s="110" t="str">
        <f>IF($C412="OK",_xlfn.NUMBERVALUE(Plantilla!CN423),"")</f>
        <v/>
      </c>
      <c r="CQ412" s="6" t="str">
        <f>IF($C412="OK",_xlfn.NUMBERVALUE(Plantilla!CO423),"")</f>
        <v/>
      </c>
      <c r="CR412" s="109" t="str">
        <f>IF($C412="OK",_xlfn.NUMBERVALUE(Plantilla!CP423),"")</f>
        <v/>
      </c>
      <c r="CS412" s="110" t="str">
        <f>IF($C412="OK",_xlfn.NUMBERVALUE(Plantilla!CQ423),"")</f>
        <v/>
      </c>
      <c r="CT412" s="6" t="str">
        <f>IF($C412="OK",_xlfn.NUMBERVALUE(Plantilla!CR423),"")</f>
        <v/>
      </c>
      <c r="CU412" s="109" t="str">
        <f>IF($C412="OK",_xlfn.NUMBERVALUE(Plantilla!CS423),"")</f>
        <v/>
      </c>
      <c r="CV412" s="110" t="str">
        <f>IF($C412="OK",_xlfn.NUMBERVALUE(Plantilla!CT423),"")</f>
        <v/>
      </c>
      <c r="CW412" s="6" t="str">
        <f>IF($C412="OK",_xlfn.NUMBERVALUE(Plantilla!CU423),"")</f>
        <v/>
      </c>
      <c r="CX412" s="82" t="str">
        <f>IF($C412="OK",_xlfn.NUMBERVALUE(Plantilla!CV423),"")</f>
        <v/>
      </c>
      <c r="CY412" s="6" t="str">
        <f>IF($C412="OK",_xlfn.NUMBERVALUE(Plantilla!CW423),"")</f>
        <v/>
      </c>
      <c r="CZ412" s="82" t="str">
        <f>IF($C412="OK",_xlfn.NUMBERVALUE(Plantilla!CX423),"")</f>
        <v/>
      </c>
      <c r="DA412" s="6" t="str">
        <f>IF($C412="OK",_xlfn.NUMBERVALUE(Plantilla!CY423),"")</f>
        <v/>
      </c>
      <c r="DB412" s="109" t="str">
        <f>IF($C412="OK",_xlfn.NUMBERVALUE(Plantilla!CZ423),"")</f>
        <v/>
      </c>
      <c r="DC412" s="6" t="str">
        <f>IF($C412="OK",_xlfn.NUMBERVALUE(Plantilla!DA423),"")</f>
        <v/>
      </c>
      <c r="DD412" s="6" t="str">
        <f>IF($C412="OK",TEXT(Plantilla!DB423,"#"),"")</f>
        <v/>
      </c>
      <c r="DE412" s="6" t="str">
        <f>IF($C412="OK",_xlfn.NUMBERVALUE(Plantilla!DC423),"")</f>
        <v/>
      </c>
      <c r="DF412" s="4" t="str">
        <f>IF($C412="OK",_xlfn.NUMBERVALUE(Plantilla!DD423),"")</f>
        <v/>
      </c>
      <c r="DG412" s="6" t="str">
        <f>IF($C412="OK",_xlfn.NUMBERVALUE(Plantilla!DE423),"")</f>
        <v/>
      </c>
      <c r="DH412" s="6" t="str">
        <f>IF($C412="OK",_xlfn.NUMBERVALUE(Plantilla!DF423),"")</f>
        <v/>
      </c>
      <c r="DI412" s="6" t="str">
        <f>IF($C412="OK",_xlfn.NUMBERVALUE(Plantilla!DG423),"")</f>
        <v/>
      </c>
      <c r="DJ412" s="6" t="str">
        <f>IF($C412="OK",_xlfn.NUMBERVALUE(Plantilla!DH423),"")</f>
        <v/>
      </c>
      <c r="DK412" s="6" t="str">
        <f>IF($C412="OK",_xlfn.NUMBERVALUE(Plantilla!DI423),"")</f>
        <v/>
      </c>
      <c r="DL412" s="6" t="str">
        <f>IF($C412="OK",_xlfn.NUMBERVALUE(Plantilla!DJ423),"")</f>
        <v/>
      </c>
      <c r="DM412" s="6" t="str">
        <f>IF($C412="OK",_xlfn.NUMBERVALUE(Plantilla!DK423),"")</f>
        <v/>
      </c>
      <c r="DN412" s="6" t="str">
        <f>IF($C412="OK",_xlfn.NUMBERVALUE(Plantilla!DL423),"")</f>
        <v/>
      </c>
      <c r="DO412" s="6" t="str">
        <f>IF($C412="OK",_xlfn.NUMBERVALUE(Plantilla!DM423),"")</f>
        <v/>
      </c>
      <c r="DP412" s="6" t="str">
        <f>IF($C412="OK",_xlfn.NUMBERVALUE(Plantilla!DN423),"")</f>
        <v/>
      </c>
      <c r="DQ412" s="6" t="str">
        <f>IF($C412="OK",_xlfn.NUMBERVALUE(Plantilla!DO423),"")</f>
        <v/>
      </c>
      <c r="DR412" s="6" t="str">
        <f>IF($C412="OK",_xlfn.NUMBERVALUE(Plantilla!DP423),"")</f>
        <v/>
      </c>
      <c r="DS412" t="str">
        <f>IF($C412="OK",TEXT(Plantilla!DR423,"#"),"")</f>
        <v/>
      </c>
      <c r="DT412" s="6"/>
    </row>
    <row r="413" spans="1:124" x14ac:dyDescent="0.25">
      <c r="A413" t="str">
        <f>IF(Plantilla!$I$6="¡Perfecto!, Guarda el archivo y adjúntalo a tu interfaz de Nómina Electrónica","OK","Error")</f>
        <v>OK</v>
      </c>
      <c r="B413" t="str">
        <f>IF(Plantilla!$I$6="¡Perfecto!, Guarda el archivo y adjúntalo a tu interfaz de Nómina Electrónica",MID(Plantilla!$D$2,SEARCH("V",Plantilla!$D$2),10),"")</f>
        <v>V2.0</v>
      </c>
      <c r="C413" t="str">
        <f>Plantilla!C424</f>
        <v/>
      </c>
      <c r="D413" t="str">
        <f>IF($C413="OK",Plantilla!B424,"")</f>
        <v/>
      </c>
      <c r="E413" t="str">
        <f>IF($C413="OK",
   VLOOKUP(Plantilla!$E$4,'Tablas '!$AP$4:$AT$6,5,FALSE),
"")</f>
        <v/>
      </c>
      <c r="F413" t="str">
        <f>IF($C413="OK",TEXT(Plantilla!D424,"#"),"")</f>
        <v/>
      </c>
      <c r="G413" t="str">
        <f>IF($C413="OK",
   VLOOKUP(Plantilla!E424,'Tablas '!$B$4:$C$14,2,FALSE),
"")</f>
        <v/>
      </c>
      <c r="H413" t="str">
        <f>IF($C413="OK",TEXT(Plantilla!F424,"#"),"")</f>
        <v/>
      </c>
      <c r="I413" t="str">
        <f>IF($C413="OK",TEXT(Plantilla!G424,"#"),"")</f>
        <v/>
      </c>
      <c r="J413" t="str">
        <f>IF($C413="OK",TEXT(Plantilla!H424,"#"),"")</f>
        <v/>
      </c>
      <c r="K413" t="str">
        <f>IF($C413="OK",TEXT(Plantilla!I424,"#"),"")</f>
        <v/>
      </c>
      <c r="L413" t="str">
        <f>IF($C413="OK",TEXT(Plantilla!J424,"#"),"")</f>
        <v/>
      </c>
      <c r="M413" t="str">
        <f>IF($C413="OK",TEXT(Plantilla!K424,"#"),"")</f>
        <v/>
      </c>
      <c r="N413" t="str">
        <f>IF($C413="OK",
   CONCATENATE(YEAR(Plantilla!L424),"-",TEXT(MONTH(Plantilla!L424),"00"),"-",TEXT(DAY(Plantilla!L424),"00")),
"")</f>
        <v/>
      </c>
      <c r="O413" t="str">
        <f>IF($C413="OK",_xlfn.NUMBERVALUE(Plantilla!M424),"")</f>
        <v/>
      </c>
      <c r="P413" t="str">
        <f>IF($C413="OK",
   IF(Plantilla!N424&lt;&gt;"",
      CONCATENATE(YEAR(Plantilla!N424),"-",TEXT(MONTH(Plantilla!N424),"00"),"-",TEXT(DAY(Plantilla!N424),"00")),
   ""),
"")</f>
        <v/>
      </c>
      <c r="Q413" t="str">
        <f>IF($C413="OK",
   VLOOKUP(Plantilla!O424,'Tablas '!$E$4:$F$19,2,FALSE),
"")</f>
        <v/>
      </c>
      <c r="R413" t="str">
        <f>IF($C413="OK",
   VLOOKUP(Plantilla!P424,'Tablas '!$H$4:$I$5,2,FALSE),
"")</f>
        <v/>
      </c>
      <c r="S413" t="str">
        <f>IF($C413="OK",
   VLOOKUP(Plantilla!Q424,'Tablas '!$K$4:$L$8,2,FALSE),
"")</f>
        <v/>
      </c>
      <c r="T413" t="str">
        <f>IF($C413="OK",
   VLOOKUP(Plantilla!R424,'Tablas '!$AE$4:$AF$6,2,FALSE),
"")</f>
        <v/>
      </c>
      <c r="U413" t="str">
        <f>IF($C413="OK",
   VLOOKUP(Plantilla!S424,'Tablas '!$AE$4:$AF$6,2,FALSE),
"")</f>
        <v/>
      </c>
      <c r="V413" t="str">
        <f>IF($C413="OK",TEXT(Plantilla!T424,"#"),"")</f>
        <v/>
      </c>
      <c r="W413" s="84" t="str">
        <f>IF($C413="OK",
   VLOOKUP(Plantilla!U424,'Tablas '!$AM$4:$AN$1126,2,FALSE),
"")</f>
        <v/>
      </c>
      <c r="X413" t="str">
        <f>IF($C413="OK",TEXT(Plantilla!V424,"#"),"")</f>
        <v/>
      </c>
      <c r="Y413" t="str">
        <f>IF($C413="OK",
   CONCATENATE(YEAR(Plantilla!W424),"-",TEXT(MONTH(Plantilla!W424),"00"),"-",TEXT(DAY(Plantilla!W424),"00")),
"")</f>
        <v/>
      </c>
      <c r="Z413" t="str">
        <f>IF($C413="OK",
   CONCATENATE(YEAR(Plantilla!X424),"-",TEXT(MONTH(Plantilla!X424),"00"),"-",TEXT(DAY(Plantilla!X424),"00")),
"")</f>
        <v/>
      </c>
      <c r="AA413" t="str">
        <f>IF($C413="OK",
   TEXT(VLOOKUP(Plantilla!Y424,'Tablas '!$Q$4:$R$9,2,FALSE),"#"),
"")</f>
        <v/>
      </c>
      <c r="AB413" t="str">
        <f>IF($C413="OK",
   CONCATENATE(YEAR(Plantilla!Z424),"-",TEXT(MONTH(Plantilla!Z424),"00"),"-",TEXT(DAY(Plantilla!Z424),"00")),
"")</f>
        <v/>
      </c>
      <c r="AC413" t="str">
        <f>IF($C413="OK",
   TEXT(VLOOKUP(Plantilla!AA424,'Tablas '!$T$4:$U$13,2,FALSE),"#"),
"")</f>
        <v/>
      </c>
      <c r="AD413" t="str">
        <f>IF($C413="OK",TEXT(Plantilla!AB424,"#"),"")</f>
        <v/>
      </c>
      <c r="AE413" t="str">
        <f>IF($C413="OK",
   IF(Plantilla!AC424&lt;&gt;"",
      TEXT(VLOOKUP(Plantilla!AC424,'Tablas '!$W$4:$X$7,2,FALSE),"#"),
   ""),
"")</f>
        <v/>
      </c>
      <c r="AF413" t="str">
        <f>IF($C413="OK",TEXT(Plantilla!AD424,"#"),"")</f>
        <v/>
      </c>
      <c r="AG413" s="6" t="str">
        <f>IF($C413="OK",_xlfn.NUMBERVALUE(Plantilla!AE424),"")</f>
        <v/>
      </c>
      <c r="AH413" s="4" t="str">
        <f>IF($C413="OK",_xlfn.NUMBERVALUE(Plantilla!AF424),"")</f>
        <v/>
      </c>
      <c r="AI413" s="6" t="str">
        <f>IF($C413="OK",_xlfn.NUMBERVALUE(Plantilla!AG424),"")</f>
        <v/>
      </c>
      <c r="AJ413" s="6" t="str">
        <f>IF($C413="OK",_xlfn.NUMBERVALUE(Plantilla!AH424),"")</f>
        <v/>
      </c>
      <c r="AK413" s="6" t="str">
        <f>IF($C413="OK",_xlfn.NUMBERVALUE(Plantilla!AI424),"")</f>
        <v/>
      </c>
      <c r="AL413" s="6" t="str">
        <f>IF($C413="OK",_xlfn.NUMBERVALUE(Plantilla!AJ424),"")</f>
        <v/>
      </c>
      <c r="AM413" s="4" t="str">
        <f>IF($C413="OK",_xlfn.NUMBERVALUE(Plantilla!AK424),"")</f>
        <v/>
      </c>
      <c r="AN413" s="6" t="str">
        <f>IF($C413="OK",_xlfn.NUMBERVALUE(Plantilla!AL424),"")</f>
        <v/>
      </c>
      <c r="AO413" s="4" t="str">
        <f>IF($C413="OK",_xlfn.NUMBERVALUE(Plantilla!AM424),"")</f>
        <v/>
      </c>
      <c r="AP413" s="6" t="str">
        <f>IF($C413="OK",_xlfn.NUMBERVALUE(Plantilla!AN424),"")</f>
        <v/>
      </c>
      <c r="AQ413" s="4" t="str">
        <f>IF($C413="OK",_xlfn.NUMBERVALUE(Plantilla!AO424),"")</f>
        <v/>
      </c>
      <c r="AR413" s="6" t="str">
        <f>IF($C413="OK",_xlfn.NUMBERVALUE(Plantilla!AP424),"")</f>
        <v/>
      </c>
      <c r="AS413" s="4" t="str">
        <f>IF($C413="OK",_xlfn.NUMBERVALUE(Plantilla!AQ424),"")</f>
        <v/>
      </c>
      <c r="AT413" s="6" t="str">
        <f>IF($C413="OK",_xlfn.NUMBERVALUE(Plantilla!AR424),"")</f>
        <v/>
      </c>
      <c r="AU413" s="4" t="str">
        <f>IF($C413="OK",_xlfn.NUMBERVALUE(Plantilla!AS424),"")</f>
        <v/>
      </c>
      <c r="AV413" s="6" t="str">
        <f>IF($C413="OK",_xlfn.NUMBERVALUE(Plantilla!AT424),"")</f>
        <v/>
      </c>
      <c r="AW413" s="4" t="str">
        <f>IF($C413="OK",_xlfn.NUMBERVALUE(Plantilla!AU424),"")</f>
        <v/>
      </c>
      <c r="AX413" s="6" t="str">
        <f>IF($C413="OK",_xlfn.NUMBERVALUE(Plantilla!AV424),"")</f>
        <v/>
      </c>
      <c r="AY413" s="4" t="str">
        <f>IF($C413="OK",_xlfn.NUMBERVALUE(Plantilla!AW424),"")</f>
        <v/>
      </c>
      <c r="AZ413" s="6" t="str">
        <f>IF($C413="OK",_xlfn.NUMBERVALUE(Plantilla!AX424),"")</f>
        <v/>
      </c>
      <c r="BA413" t="str">
        <f>IF($C413="OK",_xlfn.NUMBERVALUE(Plantilla!AY424),"")</f>
        <v/>
      </c>
      <c r="BB413" t="str">
        <f>IF($C413="OK",_xlfn.NUMBERVALUE(Plantilla!AZ424),"")</f>
        <v/>
      </c>
      <c r="BC413" s="4" t="str">
        <f>IF($C413="OK",_xlfn.NUMBERVALUE(Plantilla!BA424),"")</f>
        <v/>
      </c>
      <c r="BD413" s="6" t="str">
        <f>IF($C413="OK",_xlfn.NUMBERVALUE(Plantilla!BB424),"")</f>
        <v/>
      </c>
      <c r="BE413" s="4" t="str">
        <f>IF($C413="OK",_xlfn.NUMBERVALUE(Plantilla!BC424),"")</f>
        <v/>
      </c>
      <c r="BF413" s="6" t="str">
        <f>IF($C413="OK",_xlfn.NUMBERVALUE(Plantilla!BD424),"")</f>
        <v/>
      </c>
      <c r="BG413" s="4" t="str">
        <f>IF($C413="OK",_xlfn.NUMBERVALUE(Plantilla!BE424),"")</f>
        <v/>
      </c>
      <c r="BH413" s="6" t="str">
        <f>IF($C413="OK",_xlfn.NUMBERVALUE(Plantilla!BF424),"")</f>
        <v/>
      </c>
      <c r="BI413" s="110" t="str">
        <f>IF($C413="OK",_xlfn.NUMBERVALUE(Plantilla!BG424),"")</f>
        <v/>
      </c>
      <c r="BJ413" s="6" t="str">
        <f>IF($C413="OK",_xlfn.NUMBERVALUE(Plantilla!BH424),"")</f>
        <v/>
      </c>
      <c r="BK413" s="109" t="str">
        <f>IF($C413="OK",_xlfn.NUMBERVALUE(Plantilla!BI424),"")</f>
        <v/>
      </c>
      <c r="BL413" s="6" t="str">
        <f>IF($C413="OK",
   IF(Plantilla!BJ424&lt;&gt;"",
      TEXT(VLOOKUP(Plantilla!BJ424,'Tablas '!$Z$4:$AA$6,2,FALSE),"#"),
   ""),
"")</f>
        <v/>
      </c>
      <c r="BM413" s="4" t="str">
        <f>IF($C413="OK",_xlfn.NUMBERVALUE(Plantilla!BK424),"")</f>
        <v/>
      </c>
      <c r="BN413" s="4" t="str">
        <f>IF($C413="OK",_xlfn.NUMBERVALUE(Plantilla!BL424),"")</f>
        <v/>
      </c>
      <c r="BO413" s="6" t="str">
        <f>IF($C413="OK",_xlfn.NUMBERVALUE(Plantilla!BM424),"")</f>
        <v/>
      </c>
      <c r="BP413" s="4" t="str">
        <f>IF($C413="OK",_xlfn.NUMBERVALUE(Plantilla!BN424),"")</f>
        <v/>
      </c>
      <c r="BQ413" s="6" t="str">
        <f>IF($C413="OK",_xlfn.NUMBERVALUE(Plantilla!BO424),"")</f>
        <v/>
      </c>
      <c r="BR413" s="4" t="str">
        <f>IF($C413="OK",_xlfn.NUMBERVALUE(Plantilla!BP424),"")</f>
        <v/>
      </c>
      <c r="BS413" s="6" t="str">
        <f>IF($C413="OK",_xlfn.NUMBERVALUE(Plantilla!BQ424),"")</f>
        <v/>
      </c>
      <c r="BT413" s="4" t="str">
        <f>IF($C413="OK",_xlfn.NUMBERVALUE(Plantilla!BR424),"")</f>
        <v/>
      </c>
      <c r="BU413" s="6" t="str">
        <f>IF($C413="OK",_xlfn.NUMBERVALUE(Plantilla!BS424),"")</f>
        <v/>
      </c>
      <c r="BV413" s="6" t="str">
        <f>IF($C413="OK",_xlfn.NUMBERVALUE(Plantilla!BT424),"")</f>
        <v/>
      </c>
      <c r="BW413" s="6" t="str">
        <f>IF($C413="OK",_xlfn.NUMBERVALUE(Plantilla!BU424),"")</f>
        <v/>
      </c>
      <c r="BX413" s="6" t="str">
        <f>IF($C413="OK",_xlfn.NUMBERVALUE(Plantilla!BV424),"")</f>
        <v/>
      </c>
      <c r="BY413" s="6" t="str">
        <f>IF($C413="OK",_xlfn.NUMBERVALUE(Plantilla!BW424),"")</f>
        <v/>
      </c>
      <c r="BZ413" s="6" t="str">
        <f>IF($C413="OK",_xlfn.NUMBERVALUE(Plantilla!BX424),"")</f>
        <v/>
      </c>
      <c r="CA413" s="6" t="str">
        <f>IF($C413="OK",_xlfn.NUMBERVALUE(Plantilla!BY424),"")</f>
        <v/>
      </c>
      <c r="CB413" s="6" t="str">
        <f>IF($C413="OK",_xlfn.NUMBERVALUE(Plantilla!BZ424),"")</f>
        <v/>
      </c>
      <c r="CC413" s="6" t="str">
        <f>IF($C413="OK",_xlfn.NUMBERVALUE(Plantilla!CA424),"")</f>
        <v/>
      </c>
      <c r="CD413" s="6" t="str">
        <f>IF($C413="OK",_xlfn.NUMBERVALUE(Plantilla!CB424),"")</f>
        <v/>
      </c>
      <c r="CE413" s="6" t="str">
        <f>IF($C413="OK",_xlfn.NUMBERVALUE(Plantilla!CC424),"")</f>
        <v/>
      </c>
      <c r="CF413" s="4" t="str">
        <f>IF($C413="OK",_xlfn.NUMBERVALUE(Plantilla!CD424),"")</f>
        <v/>
      </c>
      <c r="CG413" s="6" t="str">
        <f>IF($C413="OK",_xlfn.NUMBERVALUE(Plantilla!CE424),"")</f>
        <v/>
      </c>
      <c r="CH413" s="6" t="str">
        <f>IF($C413="OK",_xlfn.NUMBERVALUE(Plantilla!CF424),"")</f>
        <v/>
      </c>
      <c r="CI413" s="6" t="str">
        <f>IF($C413="OK",_xlfn.NUMBERVALUE(Plantilla!CG424),"")</f>
        <v/>
      </c>
      <c r="CJ413" s="6" t="str">
        <f>IF($C413="OK",_xlfn.NUMBERVALUE(Plantilla!CH424),"")</f>
        <v/>
      </c>
      <c r="CK413" s="6" t="str">
        <f>IF($C413="OK",_xlfn.NUMBERVALUE(Plantilla!CI424),"")</f>
        <v/>
      </c>
      <c r="CL413" s="6" t="str">
        <f>IF($C413="OK",_xlfn.NUMBERVALUE(Plantilla!CJ424),"")</f>
        <v/>
      </c>
      <c r="CM413" t="str">
        <f>IF($C413="OK",TEXT(Plantilla!CK424,"#"),"")</f>
        <v/>
      </c>
      <c r="CN413" s="6" t="str">
        <f>IF($C413="OK",_xlfn.NUMBERVALUE(Plantilla!CL424),"")</f>
        <v/>
      </c>
      <c r="CO413" s="6" t="str">
        <f>IF($C413="OK",_xlfn.NUMBERVALUE(Plantilla!CM424),"")</f>
        <v/>
      </c>
      <c r="CP413" s="110" t="str">
        <f>IF($C413="OK",_xlfn.NUMBERVALUE(Plantilla!CN424),"")</f>
        <v/>
      </c>
      <c r="CQ413" s="6" t="str">
        <f>IF($C413="OK",_xlfn.NUMBERVALUE(Plantilla!CO424),"")</f>
        <v/>
      </c>
      <c r="CR413" s="109" t="str">
        <f>IF($C413="OK",_xlfn.NUMBERVALUE(Plantilla!CP424),"")</f>
        <v/>
      </c>
      <c r="CS413" s="110" t="str">
        <f>IF($C413="OK",_xlfn.NUMBERVALUE(Plantilla!CQ424),"")</f>
        <v/>
      </c>
      <c r="CT413" s="6" t="str">
        <f>IF($C413="OK",_xlfn.NUMBERVALUE(Plantilla!CR424),"")</f>
        <v/>
      </c>
      <c r="CU413" s="109" t="str">
        <f>IF($C413="OK",_xlfn.NUMBERVALUE(Plantilla!CS424),"")</f>
        <v/>
      </c>
      <c r="CV413" s="110" t="str">
        <f>IF($C413="OK",_xlfn.NUMBERVALUE(Plantilla!CT424),"")</f>
        <v/>
      </c>
      <c r="CW413" s="6" t="str">
        <f>IF($C413="OK",_xlfn.NUMBERVALUE(Plantilla!CU424),"")</f>
        <v/>
      </c>
      <c r="CX413" s="82" t="str">
        <f>IF($C413="OK",_xlfn.NUMBERVALUE(Plantilla!CV424),"")</f>
        <v/>
      </c>
      <c r="CY413" s="6" t="str">
        <f>IF($C413="OK",_xlfn.NUMBERVALUE(Plantilla!CW424),"")</f>
        <v/>
      </c>
      <c r="CZ413" s="82" t="str">
        <f>IF($C413="OK",_xlfn.NUMBERVALUE(Plantilla!CX424),"")</f>
        <v/>
      </c>
      <c r="DA413" s="6" t="str">
        <f>IF($C413="OK",_xlfn.NUMBERVALUE(Plantilla!CY424),"")</f>
        <v/>
      </c>
      <c r="DB413" s="109" t="str">
        <f>IF($C413="OK",_xlfn.NUMBERVALUE(Plantilla!CZ424),"")</f>
        <v/>
      </c>
      <c r="DC413" s="6" t="str">
        <f>IF($C413="OK",_xlfn.NUMBERVALUE(Plantilla!DA424),"")</f>
        <v/>
      </c>
      <c r="DD413" s="6" t="str">
        <f>IF($C413="OK",TEXT(Plantilla!DB424,"#"),"")</f>
        <v/>
      </c>
      <c r="DE413" s="6" t="str">
        <f>IF($C413="OK",_xlfn.NUMBERVALUE(Plantilla!DC424),"")</f>
        <v/>
      </c>
      <c r="DF413" s="4" t="str">
        <f>IF($C413="OK",_xlfn.NUMBERVALUE(Plantilla!DD424),"")</f>
        <v/>
      </c>
      <c r="DG413" s="6" t="str">
        <f>IF($C413="OK",_xlfn.NUMBERVALUE(Plantilla!DE424),"")</f>
        <v/>
      </c>
      <c r="DH413" s="6" t="str">
        <f>IF($C413="OK",_xlfn.NUMBERVALUE(Plantilla!DF424),"")</f>
        <v/>
      </c>
      <c r="DI413" s="6" t="str">
        <f>IF($C413="OK",_xlfn.NUMBERVALUE(Plantilla!DG424),"")</f>
        <v/>
      </c>
      <c r="DJ413" s="6" t="str">
        <f>IF($C413="OK",_xlfn.NUMBERVALUE(Plantilla!DH424),"")</f>
        <v/>
      </c>
      <c r="DK413" s="6" t="str">
        <f>IF($C413="OK",_xlfn.NUMBERVALUE(Plantilla!DI424),"")</f>
        <v/>
      </c>
      <c r="DL413" s="6" t="str">
        <f>IF($C413="OK",_xlfn.NUMBERVALUE(Plantilla!DJ424),"")</f>
        <v/>
      </c>
      <c r="DM413" s="6" t="str">
        <f>IF($C413="OK",_xlfn.NUMBERVALUE(Plantilla!DK424),"")</f>
        <v/>
      </c>
      <c r="DN413" s="6" t="str">
        <f>IF($C413="OK",_xlfn.NUMBERVALUE(Plantilla!DL424),"")</f>
        <v/>
      </c>
      <c r="DO413" s="6" t="str">
        <f>IF($C413="OK",_xlfn.NUMBERVALUE(Plantilla!DM424),"")</f>
        <v/>
      </c>
      <c r="DP413" s="6" t="str">
        <f>IF($C413="OK",_xlfn.NUMBERVALUE(Plantilla!DN424),"")</f>
        <v/>
      </c>
      <c r="DQ413" s="6" t="str">
        <f>IF($C413="OK",_xlfn.NUMBERVALUE(Plantilla!DO424),"")</f>
        <v/>
      </c>
      <c r="DR413" s="6" t="str">
        <f>IF($C413="OK",_xlfn.NUMBERVALUE(Plantilla!DP424),"")</f>
        <v/>
      </c>
      <c r="DS413" t="str">
        <f>IF($C413="OK",TEXT(Plantilla!DR424,"#"),"")</f>
        <v/>
      </c>
      <c r="DT413" s="6"/>
    </row>
    <row r="414" spans="1:124" x14ac:dyDescent="0.25">
      <c r="A414" t="str">
        <f>IF(Plantilla!$I$6="¡Perfecto!, Guarda el archivo y adjúntalo a tu interfaz de Nómina Electrónica","OK","Error")</f>
        <v>OK</v>
      </c>
      <c r="B414" t="str">
        <f>IF(Plantilla!$I$6="¡Perfecto!, Guarda el archivo y adjúntalo a tu interfaz de Nómina Electrónica",MID(Plantilla!$D$2,SEARCH("V",Plantilla!$D$2),10),"")</f>
        <v>V2.0</v>
      </c>
      <c r="C414" t="str">
        <f>Plantilla!C425</f>
        <v/>
      </c>
      <c r="D414" t="str">
        <f>IF($C414="OK",Plantilla!B425,"")</f>
        <v/>
      </c>
      <c r="E414" t="str">
        <f>IF($C414="OK",
   VLOOKUP(Plantilla!$E$4,'Tablas '!$AP$4:$AT$6,5,FALSE),
"")</f>
        <v/>
      </c>
      <c r="F414" t="str">
        <f>IF($C414="OK",TEXT(Plantilla!D425,"#"),"")</f>
        <v/>
      </c>
      <c r="G414" t="str">
        <f>IF($C414="OK",
   VLOOKUP(Plantilla!E425,'Tablas '!$B$4:$C$14,2,FALSE),
"")</f>
        <v/>
      </c>
      <c r="H414" t="str">
        <f>IF($C414="OK",TEXT(Plantilla!F425,"#"),"")</f>
        <v/>
      </c>
      <c r="I414" t="str">
        <f>IF($C414="OK",TEXT(Plantilla!G425,"#"),"")</f>
        <v/>
      </c>
      <c r="J414" t="str">
        <f>IF($C414="OK",TEXT(Plantilla!H425,"#"),"")</f>
        <v/>
      </c>
      <c r="K414" t="str">
        <f>IF($C414="OK",TEXT(Plantilla!I425,"#"),"")</f>
        <v/>
      </c>
      <c r="L414" t="str">
        <f>IF($C414="OK",TEXT(Plantilla!J425,"#"),"")</f>
        <v/>
      </c>
      <c r="M414" t="str">
        <f>IF($C414="OK",TEXT(Plantilla!K425,"#"),"")</f>
        <v/>
      </c>
      <c r="N414" t="str">
        <f>IF($C414="OK",
   CONCATENATE(YEAR(Plantilla!L425),"-",TEXT(MONTH(Plantilla!L425),"00"),"-",TEXT(DAY(Plantilla!L425),"00")),
"")</f>
        <v/>
      </c>
      <c r="O414" t="str">
        <f>IF($C414="OK",_xlfn.NUMBERVALUE(Plantilla!M425),"")</f>
        <v/>
      </c>
      <c r="P414" t="str">
        <f>IF($C414="OK",
   IF(Plantilla!N425&lt;&gt;"",
      CONCATENATE(YEAR(Plantilla!N425),"-",TEXT(MONTH(Plantilla!N425),"00"),"-",TEXT(DAY(Plantilla!N425),"00")),
   ""),
"")</f>
        <v/>
      </c>
      <c r="Q414" t="str">
        <f>IF($C414="OK",
   VLOOKUP(Plantilla!O425,'Tablas '!$E$4:$F$19,2,FALSE),
"")</f>
        <v/>
      </c>
      <c r="R414" t="str">
        <f>IF($C414="OK",
   VLOOKUP(Plantilla!P425,'Tablas '!$H$4:$I$5,2,FALSE),
"")</f>
        <v/>
      </c>
      <c r="S414" t="str">
        <f>IF($C414="OK",
   VLOOKUP(Plantilla!Q425,'Tablas '!$K$4:$L$8,2,FALSE),
"")</f>
        <v/>
      </c>
      <c r="T414" t="str">
        <f>IF($C414="OK",
   VLOOKUP(Plantilla!R425,'Tablas '!$AE$4:$AF$6,2,FALSE),
"")</f>
        <v/>
      </c>
      <c r="U414" t="str">
        <f>IF($C414="OK",
   VLOOKUP(Plantilla!S425,'Tablas '!$AE$4:$AF$6,2,FALSE),
"")</f>
        <v/>
      </c>
      <c r="V414" t="str">
        <f>IF($C414="OK",TEXT(Plantilla!T425,"#"),"")</f>
        <v/>
      </c>
      <c r="W414" s="84" t="str">
        <f>IF($C414="OK",
   VLOOKUP(Plantilla!U425,'Tablas '!$AM$4:$AN$1126,2,FALSE),
"")</f>
        <v/>
      </c>
      <c r="X414" t="str">
        <f>IF($C414="OK",TEXT(Plantilla!V425,"#"),"")</f>
        <v/>
      </c>
      <c r="Y414" t="str">
        <f>IF($C414="OK",
   CONCATENATE(YEAR(Plantilla!W425),"-",TEXT(MONTH(Plantilla!W425),"00"),"-",TEXT(DAY(Plantilla!W425),"00")),
"")</f>
        <v/>
      </c>
      <c r="Z414" t="str">
        <f>IF($C414="OK",
   CONCATENATE(YEAR(Plantilla!X425),"-",TEXT(MONTH(Plantilla!X425),"00"),"-",TEXT(DAY(Plantilla!X425),"00")),
"")</f>
        <v/>
      </c>
      <c r="AA414" t="str">
        <f>IF($C414="OK",
   TEXT(VLOOKUP(Plantilla!Y425,'Tablas '!$Q$4:$R$9,2,FALSE),"#"),
"")</f>
        <v/>
      </c>
      <c r="AB414" t="str">
        <f>IF($C414="OK",
   CONCATENATE(YEAR(Plantilla!Z425),"-",TEXT(MONTH(Plantilla!Z425),"00"),"-",TEXT(DAY(Plantilla!Z425),"00")),
"")</f>
        <v/>
      </c>
      <c r="AC414" t="str">
        <f>IF($C414="OK",
   TEXT(VLOOKUP(Plantilla!AA425,'Tablas '!$T$4:$U$13,2,FALSE),"#"),
"")</f>
        <v/>
      </c>
      <c r="AD414" t="str">
        <f>IF($C414="OK",TEXT(Plantilla!AB425,"#"),"")</f>
        <v/>
      </c>
      <c r="AE414" t="str">
        <f>IF($C414="OK",
   IF(Plantilla!AC425&lt;&gt;"",
      TEXT(VLOOKUP(Plantilla!AC425,'Tablas '!$W$4:$X$7,2,FALSE),"#"),
   ""),
"")</f>
        <v/>
      </c>
      <c r="AF414" t="str">
        <f>IF($C414="OK",TEXT(Plantilla!AD425,"#"),"")</f>
        <v/>
      </c>
      <c r="AG414" s="6" t="str">
        <f>IF($C414="OK",_xlfn.NUMBERVALUE(Plantilla!AE425),"")</f>
        <v/>
      </c>
      <c r="AH414" s="4" t="str">
        <f>IF($C414="OK",_xlfn.NUMBERVALUE(Plantilla!AF425),"")</f>
        <v/>
      </c>
      <c r="AI414" s="6" t="str">
        <f>IF($C414="OK",_xlfn.NUMBERVALUE(Plantilla!AG425),"")</f>
        <v/>
      </c>
      <c r="AJ414" s="6" t="str">
        <f>IF($C414="OK",_xlfn.NUMBERVALUE(Plantilla!AH425),"")</f>
        <v/>
      </c>
      <c r="AK414" s="6" t="str">
        <f>IF($C414="OK",_xlfn.NUMBERVALUE(Plantilla!AI425),"")</f>
        <v/>
      </c>
      <c r="AL414" s="6" t="str">
        <f>IF($C414="OK",_xlfn.NUMBERVALUE(Plantilla!AJ425),"")</f>
        <v/>
      </c>
      <c r="AM414" s="4" t="str">
        <f>IF($C414="OK",_xlfn.NUMBERVALUE(Plantilla!AK425),"")</f>
        <v/>
      </c>
      <c r="AN414" s="6" t="str">
        <f>IF($C414="OK",_xlfn.NUMBERVALUE(Plantilla!AL425),"")</f>
        <v/>
      </c>
      <c r="AO414" s="4" t="str">
        <f>IF($C414="OK",_xlfn.NUMBERVALUE(Plantilla!AM425),"")</f>
        <v/>
      </c>
      <c r="AP414" s="6" t="str">
        <f>IF($C414="OK",_xlfn.NUMBERVALUE(Plantilla!AN425),"")</f>
        <v/>
      </c>
      <c r="AQ414" s="4" t="str">
        <f>IF($C414="OK",_xlfn.NUMBERVALUE(Plantilla!AO425),"")</f>
        <v/>
      </c>
      <c r="AR414" s="6" t="str">
        <f>IF($C414="OK",_xlfn.NUMBERVALUE(Plantilla!AP425),"")</f>
        <v/>
      </c>
      <c r="AS414" s="4" t="str">
        <f>IF($C414="OK",_xlfn.NUMBERVALUE(Plantilla!AQ425),"")</f>
        <v/>
      </c>
      <c r="AT414" s="6" t="str">
        <f>IF($C414="OK",_xlfn.NUMBERVALUE(Plantilla!AR425),"")</f>
        <v/>
      </c>
      <c r="AU414" s="4" t="str">
        <f>IF($C414="OK",_xlfn.NUMBERVALUE(Plantilla!AS425),"")</f>
        <v/>
      </c>
      <c r="AV414" s="6" t="str">
        <f>IF($C414="OK",_xlfn.NUMBERVALUE(Plantilla!AT425),"")</f>
        <v/>
      </c>
      <c r="AW414" s="4" t="str">
        <f>IF($C414="OK",_xlfn.NUMBERVALUE(Plantilla!AU425),"")</f>
        <v/>
      </c>
      <c r="AX414" s="6" t="str">
        <f>IF($C414="OK",_xlfn.NUMBERVALUE(Plantilla!AV425),"")</f>
        <v/>
      </c>
      <c r="AY414" s="4" t="str">
        <f>IF($C414="OK",_xlfn.NUMBERVALUE(Plantilla!AW425),"")</f>
        <v/>
      </c>
      <c r="AZ414" s="6" t="str">
        <f>IF($C414="OK",_xlfn.NUMBERVALUE(Plantilla!AX425),"")</f>
        <v/>
      </c>
      <c r="BA414" t="str">
        <f>IF($C414="OK",_xlfn.NUMBERVALUE(Plantilla!AY425),"")</f>
        <v/>
      </c>
      <c r="BB414" t="str">
        <f>IF($C414="OK",_xlfn.NUMBERVALUE(Plantilla!AZ425),"")</f>
        <v/>
      </c>
      <c r="BC414" s="4" t="str">
        <f>IF($C414="OK",_xlfn.NUMBERVALUE(Plantilla!BA425),"")</f>
        <v/>
      </c>
      <c r="BD414" s="6" t="str">
        <f>IF($C414="OK",_xlfn.NUMBERVALUE(Plantilla!BB425),"")</f>
        <v/>
      </c>
      <c r="BE414" s="4" t="str">
        <f>IF($C414="OK",_xlfn.NUMBERVALUE(Plantilla!BC425),"")</f>
        <v/>
      </c>
      <c r="BF414" s="6" t="str">
        <f>IF($C414="OK",_xlfn.NUMBERVALUE(Plantilla!BD425),"")</f>
        <v/>
      </c>
      <c r="BG414" s="4" t="str">
        <f>IF($C414="OK",_xlfn.NUMBERVALUE(Plantilla!BE425),"")</f>
        <v/>
      </c>
      <c r="BH414" s="6" t="str">
        <f>IF($C414="OK",_xlfn.NUMBERVALUE(Plantilla!BF425),"")</f>
        <v/>
      </c>
      <c r="BI414" s="110" t="str">
        <f>IF($C414="OK",_xlfn.NUMBERVALUE(Plantilla!BG425),"")</f>
        <v/>
      </c>
      <c r="BJ414" s="6" t="str">
        <f>IF($C414="OK",_xlfn.NUMBERVALUE(Plantilla!BH425),"")</f>
        <v/>
      </c>
      <c r="BK414" s="109" t="str">
        <f>IF($C414="OK",_xlfn.NUMBERVALUE(Plantilla!BI425),"")</f>
        <v/>
      </c>
      <c r="BL414" s="6" t="str">
        <f>IF($C414="OK",
   IF(Plantilla!BJ425&lt;&gt;"",
      TEXT(VLOOKUP(Plantilla!BJ425,'Tablas '!$Z$4:$AA$6,2,FALSE),"#"),
   ""),
"")</f>
        <v/>
      </c>
      <c r="BM414" s="4" t="str">
        <f>IF($C414="OK",_xlfn.NUMBERVALUE(Plantilla!BK425),"")</f>
        <v/>
      </c>
      <c r="BN414" s="4" t="str">
        <f>IF($C414="OK",_xlfn.NUMBERVALUE(Plantilla!BL425),"")</f>
        <v/>
      </c>
      <c r="BO414" s="6" t="str">
        <f>IF($C414="OK",_xlfn.NUMBERVALUE(Plantilla!BM425),"")</f>
        <v/>
      </c>
      <c r="BP414" s="4" t="str">
        <f>IF($C414="OK",_xlfn.NUMBERVALUE(Plantilla!BN425),"")</f>
        <v/>
      </c>
      <c r="BQ414" s="6" t="str">
        <f>IF($C414="OK",_xlfn.NUMBERVALUE(Plantilla!BO425),"")</f>
        <v/>
      </c>
      <c r="BR414" s="4" t="str">
        <f>IF($C414="OK",_xlfn.NUMBERVALUE(Plantilla!BP425),"")</f>
        <v/>
      </c>
      <c r="BS414" s="6" t="str">
        <f>IF($C414="OK",_xlfn.NUMBERVALUE(Plantilla!BQ425),"")</f>
        <v/>
      </c>
      <c r="BT414" s="4" t="str">
        <f>IF($C414="OK",_xlfn.NUMBERVALUE(Plantilla!BR425),"")</f>
        <v/>
      </c>
      <c r="BU414" s="6" t="str">
        <f>IF($C414="OK",_xlfn.NUMBERVALUE(Plantilla!BS425),"")</f>
        <v/>
      </c>
      <c r="BV414" s="6" t="str">
        <f>IF($C414="OK",_xlfn.NUMBERVALUE(Plantilla!BT425),"")</f>
        <v/>
      </c>
      <c r="BW414" s="6" t="str">
        <f>IF($C414="OK",_xlfn.NUMBERVALUE(Plantilla!BU425),"")</f>
        <v/>
      </c>
      <c r="BX414" s="6" t="str">
        <f>IF($C414="OK",_xlfn.NUMBERVALUE(Plantilla!BV425),"")</f>
        <v/>
      </c>
      <c r="BY414" s="6" t="str">
        <f>IF($C414="OK",_xlfn.NUMBERVALUE(Plantilla!BW425),"")</f>
        <v/>
      </c>
      <c r="BZ414" s="6" t="str">
        <f>IF($C414="OK",_xlfn.NUMBERVALUE(Plantilla!BX425),"")</f>
        <v/>
      </c>
      <c r="CA414" s="6" t="str">
        <f>IF($C414="OK",_xlfn.NUMBERVALUE(Plantilla!BY425),"")</f>
        <v/>
      </c>
      <c r="CB414" s="6" t="str">
        <f>IF($C414="OK",_xlfn.NUMBERVALUE(Plantilla!BZ425),"")</f>
        <v/>
      </c>
      <c r="CC414" s="6" t="str">
        <f>IF($C414="OK",_xlfn.NUMBERVALUE(Plantilla!CA425),"")</f>
        <v/>
      </c>
      <c r="CD414" s="6" t="str">
        <f>IF($C414="OK",_xlfn.NUMBERVALUE(Plantilla!CB425),"")</f>
        <v/>
      </c>
      <c r="CE414" s="6" t="str">
        <f>IF($C414="OK",_xlfn.NUMBERVALUE(Plantilla!CC425),"")</f>
        <v/>
      </c>
      <c r="CF414" s="4" t="str">
        <f>IF($C414="OK",_xlfn.NUMBERVALUE(Plantilla!CD425),"")</f>
        <v/>
      </c>
      <c r="CG414" s="6" t="str">
        <f>IF($C414="OK",_xlfn.NUMBERVALUE(Plantilla!CE425),"")</f>
        <v/>
      </c>
      <c r="CH414" s="6" t="str">
        <f>IF($C414="OK",_xlfn.NUMBERVALUE(Plantilla!CF425),"")</f>
        <v/>
      </c>
      <c r="CI414" s="6" t="str">
        <f>IF($C414="OK",_xlfn.NUMBERVALUE(Plantilla!CG425),"")</f>
        <v/>
      </c>
      <c r="CJ414" s="6" t="str">
        <f>IF($C414="OK",_xlfn.NUMBERVALUE(Plantilla!CH425),"")</f>
        <v/>
      </c>
      <c r="CK414" s="6" t="str">
        <f>IF($C414="OK",_xlfn.NUMBERVALUE(Plantilla!CI425),"")</f>
        <v/>
      </c>
      <c r="CL414" s="6" t="str">
        <f>IF($C414="OK",_xlfn.NUMBERVALUE(Plantilla!CJ425),"")</f>
        <v/>
      </c>
      <c r="CM414" t="str">
        <f>IF($C414="OK",TEXT(Plantilla!CK425,"#"),"")</f>
        <v/>
      </c>
      <c r="CN414" s="6" t="str">
        <f>IF($C414="OK",_xlfn.NUMBERVALUE(Plantilla!CL425),"")</f>
        <v/>
      </c>
      <c r="CO414" s="6" t="str">
        <f>IF($C414="OK",_xlfn.NUMBERVALUE(Plantilla!CM425),"")</f>
        <v/>
      </c>
      <c r="CP414" s="110" t="str">
        <f>IF($C414="OK",_xlfn.NUMBERVALUE(Plantilla!CN425),"")</f>
        <v/>
      </c>
      <c r="CQ414" s="6" t="str">
        <f>IF($C414="OK",_xlfn.NUMBERVALUE(Plantilla!CO425),"")</f>
        <v/>
      </c>
      <c r="CR414" s="109" t="str">
        <f>IF($C414="OK",_xlfn.NUMBERVALUE(Plantilla!CP425),"")</f>
        <v/>
      </c>
      <c r="CS414" s="110" t="str">
        <f>IF($C414="OK",_xlfn.NUMBERVALUE(Plantilla!CQ425),"")</f>
        <v/>
      </c>
      <c r="CT414" s="6" t="str">
        <f>IF($C414="OK",_xlfn.NUMBERVALUE(Plantilla!CR425),"")</f>
        <v/>
      </c>
      <c r="CU414" s="109" t="str">
        <f>IF($C414="OK",_xlfn.NUMBERVALUE(Plantilla!CS425),"")</f>
        <v/>
      </c>
      <c r="CV414" s="110" t="str">
        <f>IF($C414="OK",_xlfn.NUMBERVALUE(Plantilla!CT425),"")</f>
        <v/>
      </c>
      <c r="CW414" s="6" t="str">
        <f>IF($C414="OK",_xlfn.NUMBERVALUE(Plantilla!CU425),"")</f>
        <v/>
      </c>
      <c r="CX414" s="82" t="str">
        <f>IF($C414="OK",_xlfn.NUMBERVALUE(Plantilla!CV425),"")</f>
        <v/>
      </c>
      <c r="CY414" s="6" t="str">
        <f>IF($C414="OK",_xlfn.NUMBERVALUE(Plantilla!CW425),"")</f>
        <v/>
      </c>
      <c r="CZ414" s="82" t="str">
        <f>IF($C414="OK",_xlfn.NUMBERVALUE(Plantilla!CX425),"")</f>
        <v/>
      </c>
      <c r="DA414" s="6" t="str">
        <f>IF($C414="OK",_xlfn.NUMBERVALUE(Plantilla!CY425),"")</f>
        <v/>
      </c>
      <c r="DB414" s="109" t="str">
        <f>IF($C414="OK",_xlfn.NUMBERVALUE(Plantilla!CZ425),"")</f>
        <v/>
      </c>
      <c r="DC414" s="6" t="str">
        <f>IF($C414="OK",_xlfn.NUMBERVALUE(Plantilla!DA425),"")</f>
        <v/>
      </c>
      <c r="DD414" s="6" t="str">
        <f>IF($C414="OK",TEXT(Plantilla!DB425,"#"),"")</f>
        <v/>
      </c>
      <c r="DE414" s="6" t="str">
        <f>IF($C414="OK",_xlfn.NUMBERVALUE(Plantilla!DC425),"")</f>
        <v/>
      </c>
      <c r="DF414" s="4" t="str">
        <f>IF($C414="OK",_xlfn.NUMBERVALUE(Plantilla!DD425),"")</f>
        <v/>
      </c>
      <c r="DG414" s="6" t="str">
        <f>IF($C414="OK",_xlfn.NUMBERVALUE(Plantilla!DE425),"")</f>
        <v/>
      </c>
      <c r="DH414" s="6" t="str">
        <f>IF($C414="OK",_xlfn.NUMBERVALUE(Plantilla!DF425),"")</f>
        <v/>
      </c>
      <c r="DI414" s="6" t="str">
        <f>IF($C414="OK",_xlfn.NUMBERVALUE(Plantilla!DG425),"")</f>
        <v/>
      </c>
      <c r="DJ414" s="6" t="str">
        <f>IF($C414="OK",_xlfn.NUMBERVALUE(Plantilla!DH425),"")</f>
        <v/>
      </c>
      <c r="DK414" s="6" t="str">
        <f>IF($C414="OK",_xlfn.NUMBERVALUE(Plantilla!DI425),"")</f>
        <v/>
      </c>
      <c r="DL414" s="6" t="str">
        <f>IF($C414="OK",_xlfn.NUMBERVALUE(Plantilla!DJ425),"")</f>
        <v/>
      </c>
      <c r="DM414" s="6" t="str">
        <f>IF($C414="OK",_xlfn.NUMBERVALUE(Plantilla!DK425),"")</f>
        <v/>
      </c>
      <c r="DN414" s="6" t="str">
        <f>IF($C414="OK",_xlfn.NUMBERVALUE(Plantilla!DL425),"")</f>
        <v/>
      </c>
      <c r="DO414" s="6" t="str">
        <f>IF($C414="OK",_xlfn.NUMBERVALUE(Plantilla!DM425),"")</f>
        <v/>
      </c>
      <c r="DP414" s="6" t="str">
        <f>IF($C414="OK",_xlfn.NUMBERVALUE(Plantilla!DN425),"")</f>
        <v/>
      </c>
      <c r="DQ414" s="6" t="str">
        <f>IF($C414="OK",_xlfn.NUMBERVALUE(Plantilla!DO425),"")</f>
        <v/>
      </c>
      <c r="DR414" s="6" t="str">
        <f>IF($C414="OK",_xlfn.NUMBERVALUE(Plantilla!DP425),"")</f>
        <v/>
      </c>
      <c r="DS414" t="str">
        <f>IF($C414="OK",TEXT(Plantilla!DR425,"#"),"")</f>
        <v/>
      </c>
      <c r="DT414" s="6"/>
    </row>
    <row r="415" spans="1:124" x14ac:dyDescent="0.25">
      <c r="A415" t="str">
        <f>IF(Plantilla!$I$6="¡Perfecto!, Guarda el archivo y adjúntalo a tu interfaz de Nómina Electrónica","OK","Error")</f>
        <v>OK</v>
      </c>
      <c r="B415" t="str">
        <f>IF(Plantilla!$I$6="¡Perfecto!, Guarda el archivo y adjúntalo a tu interfaz de Nómina Electrónica",MID(Plantilla!$D$2,SEARCH("V",Plantilla!$D$2),10),"")</f>
        <v>V2.0</v>
      </c>
      <c r="C415" t="str">
        <f>Plantilla!C426</f>
        <v/>
      </c>
      <c r="D415" t="str">
        <f>IF($C415="OK",Plantilla!B426,"")</f>
        <v/>
      </c>
      <c r="E415" t="str">
        <f>IF($C415="OK",
   VLOOKUP(Plantilla!$E$4,'Tablas '!$AP$4:$AT$6,5,FALSE),
"")</f>
        <v/>
      </c>
      <c r="F415" t="str">
        <f>IF($C415="OK",TEXT(Plantilla!D426,"#"),"")</f>
        <v/>
      </c>
      <c r="G415" t="str">
        <f>IF($C415="OK",
   VLOOKUP(Plantilla!E426,'Tablas '!$B$4:$C$14,2,FALSE),
"")</f>
        <v/>
      </c>
      <c r="H415" t="str">
        <f>IF($C415="OK",TEXT(Plantilla!F426,"#"),"")</f>
        <v/>
      </c>
      <c r="I415" t="str">
        <f>IF($C415="OK",TEXT(Plantilla!G426,"#"),"")</f>
        <v/>
      </c>
      <c r="J415" t="str">
        <f>IF($C415="OK",TEXT(Plantilla!H426,"#"),"")</f>
        <v/>
      </c>
      <c r="K415" t="str">
        <f>IF($C415="OK",TEXT(Plantilla!I426,"#"),"")</f>
        <v/>
      </c>
      <c r="L415" t="str">
        <f>IF($C415="OK",TEXT(Plantilla!J426,"#"),"")</f>
        <v/>
      </c>
      <c r="M415" t="str">
        <f>IF($C415="OK",TEXT(Plantilla!K426,"#"),"")</f>
        <v/>
      </c>
      <c r="N415" t="str">
        <f>IF($C415="OK",
   CONCATENATE(YEAR(Plantilla!L426),"-",TEXT(MONTH(Plantilla!L426),"00"),"-",TEXT(DAY(Plantilla!L426),"00")),
"")</f>
        <v/>
      </c>
      <c r="O415" t="str">
        <f>IF($C415="OK",_xlfn.NUMBERVALUE(Plantilla!M426),"")</f>
        <v/>
      </c>
      <c r="P415" t="str">
        <f>IF($C415="OK",
   IF(Plantilla!N426&lt;&gt;"",
      CONCATENATE(YEAR(Plantilla!N426),"-",TEXT(MONTH(Plantilla!N426),"00"),"-",TEXT(DAY(Plantilla!N426),"00")),
   ""),
"")</f>
        <v/>
      </c>
      <c r="Q415" t="str">
        <f>IF($C415="OK",
   VLOOKUP(Plantilla!O426,'Tablas '!$E$4:$F$19,2,FALSE),
"")</f>
        <v/>
      </c>
      <c r="R415" t="str">
        <f>IF($C415="OK",
   VLOOKUP(Plantilla!P426,'Tablas '!$H$4:$I$5,2,FALSE),
"")</f>
        <v/>
      </c>
      <c r="S415" t="str">
        <f>IF($C415="OK",
   VLOOKUP(Plantilla!Q426,'Tablas '!$K$4:$L$8,2,FALSE),
"")</f>
        <v/>
      </c>
      <c r="T415" t="str">
        <f>IF($C415="OK",
   VLOOKUP(Plantilla!R426,'Tablas '!$AE$4:$AF$6,2,FALSE),
"")</f>
        <v/>
      </c>
      <c r="U415" t="str">
        <f>IF($C415="OK",
   VLOOKUP(Plantilla!S426,'Tablas '!$AE$4:$AF$6,2,FALSE),
"")</f>
        <v/>
      </c>
      <c r="V415" t="str">
        <f>IF($C415="OK",TEXT(Plantilla!T426,"#"),"")</f>
        <v/>
      </c>
      <c r="W415" s="84" t="str">
        <f>IF($C415="OK",
   VLOOKUP(Plantilla!U426,'Tablas '!$AM$4:$AN$1126,2,FALSE),
"")</f>
        <v/>
      </c>
      <c r="X415" t="str">
        <f>IF($C415="OK",TEXT(Plantilla!V426,"#"),"")</f>
        <v/>
      </c>
      <c r="Y415" t="str">
        <f>IF($C415="OK",
   CONCATENATE(YEAR(Plantilla!W426),"-",TEXT(MONTH(Plantilla!W426),"00"),"-",TEXT(DAY(Plantilla!W426),"00")),
"")</f>
        <v/>
      </c>
      <c r="Z415" t="str">
        <f>IF($C415="OK",
   CONCATENATE(YEAR(Plantilla!X426),"-",TEXT(MONTH(Plantilla!X426),"00"),"-",TEXT(DAY(Plantilla!X426),"00")),
"")</f>
        <v/>
      </c>
      <c r="AA415" t="str">
        <f>IF($C415="OK",
   TEXT(VLOOKUP(Plantilla!Y426,'Tablas '!$Q$4:$R$9,2,FALSE),"#"),
"")</f>
        <v/>
      </c>
      <c r="AB415" t="str">
        <f>IF($C415="OK",
   CONCATENATE(YEAR(Plantilla!Z426),"-",TEXT(MONTH(Plantilla!Z426),"00"),"-",TEXT(DAY(Plantilla!Z426),"00")),
"")</f>
        <v/>
      </c>
      <c r="AC415" t="str">
        <f>IF($C415="OK",
   TEXT(VLOOKUP(Plantilla!AA426,'Tablas '!$T$4:$U$13,2,FALSE),"#"),
"")</f>
        <v/>
      </c>
      <c r="AD415" t="str">
        <f>IF($C415="OK",TEXT(Plantilla!AB426,"#"),"")</f>
        <v/>
      </c>
      <c r="AE415" t="str">
        <f>IF($C415="OK",
   IF(Plantilla!AC426&lt;&gt;"",
      TEXT(VLOOKUP(Plantilla!AC426,'Tablas '!$W$4:$X$7,2,FALSE),"#"),
   ""),
"")</f>
        <v/>
      </c>
      <c r="AF415" t="str">
        <f>IF($C415="OK",TEXT(Plantilla!AD426,"#"),"")</f>
        <v/>
      </c>
      <c r="AG415" s="6" t="str">
        <f>IF($C415="OK",_xlfn.NUMBERVALUE(Plantilla!AE426),"")</f>
        <v/>
      </c>
      <c r="AH415" s="4" t="str">
        <f>IF($C415="OK",_xlfn.NUMBERVALUE(Plantilla!AF426),"")</f>
        <v/>
      </c>
      <c r="AI415" s="6" t="str">
        <f>IF($C415="OK",_xlfn.NUMBERVALUE(Plantilla!AG426),"")</f>
        <v/>
      </c>
      <c r="AJ415" s="6" t="str">
        <f>IF($C415="OK",_xlfn.NUMBERVALUE(Plantilla!AH426),"")</f>
        <v/>
      </c>
      <c r="AK415" s="6" t="str">
        <f>IF($C415="OK",_xlfn.NUMBERVALUE(Plantilla!AI426),"")</f>
        <v/>
      </c>
      <c r="AL415" s="6" t="str">
        <f>IF($C415="OK",_xlfn.NUMBERVALUE(Plantilla!AJ426),"")</f>
        <v/>
      </c>
      <c r="AM415" s="4" t="str">
        <f>IF($C415="OK",_xlfn.NUMBERVALUE(Plantilla!AK426),"")</f>
        <v/>
      </c>
      <c r="AN415" s="6" t="str">
        <f>IF($C415="OK",_xlfn.NUMBERVALUE(Plantilla!AL426),"")</f>
        <v/>
      </c>
      <c r="AO415" s="4" t="str">
        <f>IF($C415="OK",_xlfn.NUMBERVALUE(Plantilla!AM426),"")</f>
        <v/>
      </c>
      <c r="AP415" s="6" t="str">
        <f>IF($C415="OK",_xlfn.NUMBERVALUE(Plantilla!AN426),"")</f>
        <v/>
      </c>
      <c r="AQ415" s="4" t="str">
        <f>IF($C415="OK",_xlfn.NUMBERVALUE(Plantilla!AO426),"")</f>
        <v/>
      </c>
      <c r="AR415" s="6" t="str">
        <f>IF($C415="OK",_xlfn.NUMBERVALUE(Plantilla!AP426),"")</f>
        <v/>
      </c>
      <c r="AS415" s="4" t="str">
        <f>IF($C415="OK",_xlfn.NUMBERVALUE(Plantilla!AQ426),"")</f>
        <v/>
      </c>
      <c r="AT415" s="6" t="str">
        <f>IF($C415="OK",_xlfn.NUMBERVALUE(Plantilla!AR426),"")</f>
        <v/>
      </c>
      <c r="AU415" s="4" t="str">
        <f>IF($C415="OK",_xlfn.NUMBERVALUE(Plantilla!AS426),"")</f>
        <v/>
      </c>
      <c r="AV415" s="6" t="str">
        <f>IF($C415="OK",_xlfn.NUMBERVALUE(Plantilla!AT426),"")</f>
        <v/>
      </c>
      <c r="AW415" s="4" t="str">
        <f>IF($C415="OK",_xlfn.NUMBERVALUE(Plantilla!AU426),"")</f>
        <v/>
      </c>
      <c r="AX415" s="6" t="str">
        <f>IF($C415="OK",_xlfn.NUMBERVALUE(Plantilla!AV426),"")</f>
        <v/>
      </c>
      <c r="AY415" s="4" t="str">
        <f>IF($C415="OK",_xlfn.NUMBERVALUE(Plantilla!AW426),"")</f>
        <v/>
      </c>
      <c r="AZ415" s="6" t="str">
        <f>IF($C415="OK",_xlfn.NUMBERVALUE(Plantilla!AX426),"")</f>
        <v/>
      </c>
      <c r="BA415" t="str">
        <f>IF($C415="OK",_xlfn.NUMBERVALUE(Plantilla!AY426),"")</f>
        <v/>
      </c>
      <c r="BB415" t="str">
        <f>IF($C415="OK",_xlfn.NUMBERVALUE(Plantilla!AZ426),"")</f>
        <v/>
      </c>
      <c r="BC415" s="4" t="str">
        <f>IF($C415="OK",_xlfn.NUMBERVALUE(Plantilla!BA426),"")</f>
        <v/>
      </c>
      <c r="BD415" s="6" t="str">
        <f>IF($C415="OK",_xlfn.NUMBERVALUE(Plantilla!BB426),"")</f>
        <v/>
      </c>
      <c r="BE415" s="4" t="str">
        <f>IF($C415="OK",_xlfn.NUMBERVALUE(Plantilla!BC426),"")</f>
        <v/>
      </c>
      <c r="BF415" s="6" t="str">
        <f>IF($C415="OK",_xlfn.NUMBERVALUE(Plantilla!BD426),"")</f>
        <v/>
      </c>
      <c r="BG415" s="4" t="str">
        <f>IF($C415="OK",_xlfn.NUMBERVALUE(Plantilla!BE426),"")</f>
        <v/>
      </c>
      <c r="BH415" s="6" t="str">
        <f>IF($C415="OK",_xlfn.NUMBERVALUE(Plantilla!BF426),"")</f>
        <v/>
      </c>
      <c r="BI415" s="110" t="str">
        <f>IF($C415="OK",_xlfn.NUMBERVALUE(Plantilla!BG426),"")</f>
        <v/>
      </c>
      <c r="BJ415" s="6" t="str">
        <f>IF($C415="OK",_xlfn.NUMBERVALUE(Plantilla!BH426),"")</f>
        <v/>
      </c>
      <c r="BK415" s="109" t="str">
        <f>IF($C415="OK",_xlfn.NUMBERVALUE(Plantilla!BI426),"")</f>
        <v/>
      </c>
      <c r="BL415" s="6" t="str">
        <f>IF($C415="OK",
   IF(Plantilla!BJ426&lt;&gt;"",
      TEXT(VLOOKUP(Plantilla!BJ426,'Tablas '!$Z$4:$AA$6,2,FALSE),"#"),
   ""),
"")</f>
        <v/>
      </c>
      <c r="BM415" s="4" t="str">
        <f>IF($C415="OK",_xlfn.NUMBERVALUE(Plantilla!BK426),"")</f>
        <v/>
      </c>
      <c r="BN415" s="4" t="str">
        <f>IF($C415="OK",_xlfn.NUMBERVALUE(Plantilla!BL426),"")</f>
        <v/>
      </c>
      <c r="BO415" s="6" t="str">
        <f>IF($C415="OK",_xlfn.NUMBERVALUE(Plantilla!BM426),"")</f>
        <v/>
      </c>
      <c r="BP415" s="4" t="str">
        <f>IF($C415="OK",_xlfn.NUMBERVALUE(Plantilla!BN426),"")</f>
        <v/>
      </c>
      <c r="BQ415" s="6" t="str">
        <f>IF($C415="OK",_xlfn.NUMBERVALUE(Plantilla!BO426),"")</f>
        <v/>
      </c>
      <c r="BR415" s="4" t="str">
        <f>IF($C415="OK",_xlfn.NUMBERVALUE(Plantilla!BP426),"")</f>
        <v/>
      </c>
      <c r="BS415" s="6" t="str">
        <f>IF($C415="OK",_xlfn.NUMBERVALUE(Plantilla!BQ426),"")</f>
        <v/>
      </c>
      <c r="BT415" s="4" t="str">
        <f>IF($C415="OK",_xlfn.NUMBERVALUE(Plantilla!BR426),"")</f>
        <v/>
      </c>
      <c r="BU415" s="6" t="str">
        <f>IF($C415="OK",_xlfn.NUMBERVALUE(Plantilla!BS426),"")</f>
        <v/>
      </c>
      <c r="BV415" s="6" t="str">
        <f>IF($C415="OK",_xlfn.NUMBERVALUE(Plantilla!BT426),"")</f>
        <v/>
      </c>
      <c r="BW415" s="6" t="str">
        <f>IF($C415="OK",_xlfn.NUMBERVALUE(Plantilla!BU426),"")</f>
        <v/>
      </c>
      <c r="BX415" s="6" t="str">
        <f>IF($C415="OK",_xlfn.NUMBERVALUE(Plantilla!BV426),"")</f>
        <v/>
      </c>
      <c r="BY415" s="6" t="str">
        <f>IF($C415="OK",_xlfn.NUMBERVALUE(Plantilla!BW426),"")</f>
        <v/>
      </c>
      <c r="BZ415" s="6" t="str">
        <f>IF($C415="OK",_xlfn.NUMBERVALUE(Plantilla!BX426),"")</f>
        <v/>
      </c>
      <c r="CA415" s="6" t="str">
        <f>IF($C415="OK",_xlfn.NUMBERVALUE(Plantilla!BY426),"")</f>
        <v/>
      </c>
      <c r="CB415" s="6" t="str">
        <f>IF($C415="OK",_xlfn.NUMBERVALUE(Plantilla!BZ426),"")</f>
        <v/>
      </c>
      <c r="CC415" s="6" t="str">
        <f>IF($C415="OK",_xlfn.NUMBERVALUE(Plantilla!CA426),"")</f>
        <v/>
      </c>
      <c r="CD415" s="6" t="str">
        <f>IF($C415="OK",_xlfn.NUMBERVALUE(Plantilla!CB426),"")</f>
        <v/>
      </c>
      <c r="CE415" s="6" t="str">
        <f>IF($C415="OK",_xlfn.NUMBERVALUE(Plantilla!CC426),"")</f>
        <v/>
      </c>
      <c r="CF415" s="4" t="str">
        <f>IF($C415="OK",_xlfn.NUMBERVALUE(Plantilla!CD426),"")</f>
        <v/>
      </c>
      <c r="CG415" s="6" t="str">
        <f>IF($C415="OK",_xlfn.NUMBERVALUE(Plantilla!CE426),"")</f>
        <v/>
      </c>
      <c r="CH415" s="6" t="str">
        <f>IF($C415="OK",_xlfn.NUMBERVALUE(Plantilla!CF426),"")</f>
        <v/>
      </c>
      <c r="CI415" s="6" t="str">
        <f>IF($C415="OK",_xlfn.NUMBERVALUE(Plantilla!CG426),"")</f>
        <v/>
      </c>
      <c r="CJ415" s="6" t="str">
        <f>IF($C415="OK",_xlfn.NUMBERVALUE(Plantilla!CH426),"")</f>
        <v/>
      </c>
      <c r="CK415" s="6" t="str">
        <f>IF($C415="OK",_xlfn.NUMBERVALUE(Plantilla!CI426),"")</f>
        <v/>
      </c>
      <c r="CL415" s="6" t="str">
        <f>IF($C415="OK",_xlfn.NUMBERVALUE(Plantilla!CJ426),"")</f>
        <v/>
      </c>
      <c r="CM415" t="str">
        <f>IF($C415="OK",TEXT(Plantilla!CK426,"#"),"")</f>
        <v/>
      </c>
      <c r="CN415" s="6" t="str">
        <f>IF($C415="OK",_xlfn.NUMBERVALUE(Plantilla!CL426),"")</f>
        <v/>
      </c>
      <c r="CO415" s="6" t="str">
        <f>IF($C415="OK",_xlfn.NUMBERVALUE(Plantilla!CM426),"")</f>
        <v/>
      </c>
      <c r="CP415" s="110" t="str">
        <f>IF($C415="OK",_xlfn.NUMBERVALUE(Plantilla!CN426),"")</f>
        <v/>
      </c>
      <c r="CQ415" s="6" t="str">
        <f>IF($C415="OK",_xlfn.NUMBERVALUE(Plantilla!CO426),"")</f>
        <v/>
      </c>
      <c r="CR415" s="109" t="str">
        <f>IF($C415="OK",_xlfn.NUMBERVALUE(Plantilla!CP426),"")</f>
        <v/>
      </c>
      <c r="CS415" s="110" t="str">
        <f>IF($C415="OK",_xlfn.NUMBERVALUE(Plantilla!CQ426),"")</f>
        <v/>
      </c>
      <c r="CT415" s="6" t="str">
        <f>IF($C415="OK",_xlfn.NUMBERVALUE(Plantilla!CR426),"")</f>
        <v/>
      </c>
      <c r="CU415" s="109" t="str">
        <f>IF($C415="OK",_xlfn.NUMBERVALUE(Plantilla!CS426),"")</f>
        <v/>
      </c>
      <c r="CV415" s="110" t="str">
        <f>IF($C415="OK",_xlfn.NUMBERVALUE(Plantilla!CT426),"")</f>
        <v/>
      </c>
      <c r="CW415" s="6" t="str">
        <f>IF($C415="OK",_xlfn.NUMBERVALUE(Plantilla!CU426),"")</f>
        <v/>
      </c>
      <c r="CX415" s="82" t="str">
        <f>IF($C415="OK",_xlfn.NUMBERVALUE(Plantilla!CV426),"")</f>
        <v/>
      </c>
      <c r="CY415" s="6" t="str">
        <f>IF($C415="OK",_xlfn.NUMBERVALUE(Plantilla!CW426),"")</f>
        <v/>
      </c>
      <c r="CZ415" s="82" t="str">
        <f>IF($C415="OK",_xlfn.NUMBERVALUE(Plantilla!CX426),"")</f>
        <v/>
      </c>
      <c r="DA415" s="6" t="str">
        <f>IF($C415="OK",_xlfn.NUMBERVALUE(Plantilla!CY426),"")</f>
        <v/>
      </c>
      <c r="DB415" s="109" t="str">
        <f>IF($C415="OK",_xlfn.NUMBERVALUE(Plantilla!CZ426),"")</f>
        <v/>
      </c>
      <c r="DC415" s="6" t="str">
        <f>IF($C415="OK",_xlfn.NUMBERVALUE(Plantilla!DA426),"")</f>
        <v/>
      </c>
      <c r="DD415" s="6" t="str">
        <f>IF($C415="OK",TEXT(Plantilla!DB426,"#"),"")</f>
        <v/>
      </c>
      <c r="DE415" s="6" t="str">
        <f>IF($C415="OK",_xlfn.NUMBERVALUE(Plantilla!DC426),"")</f>
        <v/>
      </c>
      <c r="DF415" s="4" t="str">
        <f>IF($C415="OK",_xlfn.NUMBERVALUE(Plantilla!DD426),"")</f>
        <v/>
      </c>
      <c r="DG415" s="6" t="str">
        <f>IF($C415="OK",_xlfn.NUMBERVALUE(Plantilla!DE426),"")</f>
        <v/>
      </c>
      <c r="DH415" s="6" t="str">
        <f>IF($C415="OK",_xlfn.NUMBERVALUE(Plantilla!DF426),"")</f>
        <v/>
      </c>
      <c r="DI415" s="6" t="str">
        <f>IF($C415="OK",_xlfn.NUMBERVALUE(Plantilla!DG426),"")</f>
        <v/>
      </c>
      <c r="DJ415" s="6" t="str">
        <f>IF($C415="OK",_xlfn.NUMBERVALUE(Plantilla!DH426),"")</f>
        <v/>
      </c>
      <c r="DK415" s="6" t="str">
        <f>IF($C415="OK",_xlfn.NUMBERVALUE(Plantilla!DI426),"")</f>
        <v/>
      </c>
      <c r="DL415" s="6" t="str">
        <f>IF($C415="OK",_xlfn.NUMBERVALUE(Plantilla!DJ426),"")</f>
        <v/>
      </c>
      <c r="DM415" s="6" t="str">
        <f>IF($C415="OK",_xlfn.NUMBERVALUE(Plantilla!DK426),"")</f>
        <v/>
      </c>
      <c r="DN415" s="6" t="str">
        <f>IF($C415="OK",_xlfn.NUMBERVALUE(Plantilla!DL426),"")</f>
        <v/>
      </c>
      <c r="DO415" s="6" t="str">
        <f>IF($C415="OK",_xlfn.NUMBERVALUE(Plantilla!DM426),"")</f>
        <v/>
      </c>
      <c r="DP415" s="6" t="str">
        <f>IF($C415="OK",_xlfn.NUMBERVALUE(Plantilla!DN426),"")</f>
        <v/>
      </c>
      <c r="DQ415" s="6" t="str">
        <f>IF($C415="OK",_xlfn.NUMBERVALUE(Plantilla!DO426),"")</f>
        <v/>
      </c>
      <c r="DR415" s="6" t="str">
        <f>IF($C415="OK",_xlfn.NUMBERVALUE(Plantilla!DP426),"")</f>
        <v/>
      </c>
      <c r="DS415" t="str">
        <f>IF($C415="OK",TEXT(Plantilla!DR426,"#"),"")</f>
        <v/>
      </c>
      <c r="DT415" s="6"/>
    </row>
    <row r="416" spans="1:124" x14ac:dyDescent="0.25">
      <c r="A416" t="str">
        <f>IF(Plantilla!$I$6="¡Perfecto!, Guarda el archivo y adjúntalo a tu interfaz de Nómina Electrónica","OK","Error")</f>
        <v>OK</v>
      </c>
      <c r="B416" t="str">
        <f>IF(Plantilla!$I$6="¡Perfecto!, Guarda el archivo y adjúntalo a tu interfaz de Nómina Electrónica",MID(Plantilla!$D$2,SEARCH("V",Plantilla!$D$2),10),"")</f>
        <v>V2.0</v>
      </c>
      <c r="C416" t="str">
        <f>Plantilla!C427</f>
        <v/>
      </c>
      <c r="D416" t="str">
        <f>IF($C416="OK",Plantilla!B427,"")</f>
        <v/>
      </c>
      <c r="E416" t="str">
        <f>IF($C416="OK",
   VLOOKUP(Plantilla!$E$4,'Tablas '!$AP$4:$AT$6,5,FALSE),
"")</f>
        <v/>
      </c>
      <c r="F416" t="str">
        <f>IF($C416="OK",TEXT(Plantilla!D427,"#"),"")</f>
        <v/>
      </c>
      <c r="G416" t="str">
        <f>IF($C416="OK",
   VLOOKUP(Plantilla!E427,'Tablas '!$B$4:$C$14,2,FALSE),
"")</f>
        <v/>
      </c>
      <c r="H416" t="str">
        <f>IF($C416="OK",TEXT(Plantilla!F427,"#"),"")</f>
        <v/>
      </c>
      <c r="I416" t="str">
        <f>IF($C416="OK",TEXT(Plantilla!G427,"#"),"")</f>
        <v/>
      </c>
      <c r="J416" t="str">
        <f>IF($C416="OK",TEXT(Plantilla!H427,"#"),"")</f>
        <v/>
      </c>
      <c r="K416" t="str">
        <f>IF($C416="OK",TEXT(Plantilla!I427,"#"),"")</f>
        <v/>
      </c>
      <c r="L416" t="str">
        <f>IF($C416="OK",TEXT(Plantilla!J427,"#"),"")</f>
        <v/>
      </c>
      <c r="M416" t="str">
        <f>IF($C416="OK",TEXT(Plantilla!K427,"#"),"")</f>
        <v/>
      </c>
      <c r="N416" t="str">
        <f>IF($C416="OK",
   CONCATENATE(YEAR(Plantilla!L427),"-",TEXT(MONTH(Plantilla!L427),"00"),"-",TEXT(DAY(Plantilla!L427),"00")),
"")</f>
        <v/>
      </c>
      <c r="O416" t="str">
        <f>IF($C416="OK",_xlfn.NUMBERVALUE(Plantilla!M427),"")</f>
        <v/>
      </c>
      <c r="P416" t="str">
        <f>IF($C416="OK",
   IF(Plantilla!N427&lt;&gt;"",
      CONCATENATE(YEAR(Plantilla!N427),"-",TEXT(MONTH(Plantilla!N427),"00"),"-",TEXT(DAY(Plantilla!N427),"00")),
   ""),
"")</f>
        <v/>
      </c>
      <c r="Q416" t="str">
        <f>IF($C416="OK",
   VLOOKUP(Plantilla!O427,'Tablas '!$E$4:$F$19,2,FALSE),
"")</f>
        <v/>
      </c>
      <c r="R416" t="str">
        <f>IF($C416="OK",
   VLOOKUP(Plantilla!P427,'Tablas '!$H$4:$I$5,2,FALSE),
"")</f>
        <v/>
      </c>
      <c r="S416" t="str">
        <f>IF($C416="OK",
   VLOOKUP(Plantilla!Q427,'Tablas '!$K$4:$L$8,2,FALSE),
"")</f>
        <v/>
      </c>
      <c r="T416" t="str">
        <f>IF($C416="OK",
   VLOOKUP(Plantilla!R427,'Tablas '!$AE$4:$AF$6,2,FALSE),
"")</f>
        <v/>
      </c>
      <c r="U416" t="str">
        <f>IF($C416="OK",
   VLOOKUP(Plantilla!S427,'Tablas '!$AE$4:$AF$6,2,FALSE),
"")</f>
        <v/>
      </c>
      <c r="V416" t="str">
        <f>IF($C416="OK",TEXT(Plantilla!T427,"#"),"")</f>
        <v/>
      </c>
      <c r="W416" s="84" t="str">
        <f>IF($C416="OK",
   VLOOKUP(Plantilla!U427,'Tablas '!$AM$4:$AN$1126,2,FALSE),
"")</f>
        <v/>
      </c>
      <c r="X416" t="str">
        <f>IF($C416="OK",TEXT(Plantilla!V427,"#"),"")</f>
        <v/>
      </c>
      <c r="Y416" t="str">
        <f>IF($C416="OK",
   CONCATENATE(YEAR(Plantilla!W427),"-",TEXT(MONTH(Plantilla!W427),"00"),"-",TEXT(DAY(Plantilla!W427),"00")),
"")</f>
        <v/>
      </c>
      <c r="Z416" t="str">
        <f>IF($C416="OK",
   CONCATENATE(YEAR(Plantilla!X427),"-",TEXT(MONTH(Plantilla!X427),"00"),"-",TEXT(DAY(Plantilla!X427),"00")),
"")</f>
        <v/>
      </c>
      <c r="AA416" t="str">
        <f>IF($C416="OK",
   TEXT(VLOOKUP(Plantilla!Y427,'Tablas '!$Q$4:$R$9,2,FALSE),"#"),
"")</f>
        <v/>
      </c>
      <c r="AB416" t="str">
        <f>IF($C416="OK",
   CONCATENATE(YEAR(Plantilla!Z427),"-",TEXT(MONTH(Plantilla!Z427),"00"),"-",TEXT(DAY(Plantilla!Z427),"00")),
"")</f>
        <v/>
      </c>
      <c r="AC416" t="str">
        <f>IF($C416="OK",
   TEXT(VLOOKUP(Plantilla!AA427,'Tablas '!$T$4:$U$13,2,FALSE),"#"),
"")</f>
        <v/>
      </c>
      <c r="AD416" t="str">
        <f>IF($C416="OK",TEXT(Plantilla!AB427,"#"),"")</f>
        <v/>
      </c>
      <c r="AE416" t="str">
        <f>IF($C416="OK",
   IF(Plantilla!AC427&lt;&gt;"",
      TEXT(VLOOKUP(Plantilla!AC427,'Tablas '!$W$4:$X$7,2,FALSE),"#"),
   ""),
"")</f>
        <v/>
      </c>
      <c r="AF416" t="str">
        <f>IF($C416="OK",TEXT(Plantilla!AD427,"#"),"")</f>
        <v/>
      </c>
      <c r="AG416" s="6" t="str">
        <f>IF($C416="OK",_xlfn.NUMBERVALUE(Plantilla!AE427),"")</f>
        <v/>
      </c>
      <c r="AH416" s="4" t="str">
        <f>IF($C416="OK",_xlfn.NUMBERVALUE(Plantilla!AF427),"")</f>
        <v/>
      </c>
      <c r="AI416" s="6" t="str">
        <f>IF($C416="OK",_xlfn.NUMBERVALUE(Plantilla!AG427),"")</f>
        <v/>
      </c>
      <c r="AJ416" s="6" t="str">
        <f>IF($C416="OK",_xlfn.NUMBERVALUE(Plantilla!AH427),"")</f>
        <v/>
      </c>
      <c r="AK416" s="6" t="str">
        <f>IF($C416="OK",_xlfn.NUMBERVALUE(Plantilla!AI427),"")</f>
        <v/>
      </c>
      <c r="AL416" s="6" t="str">
        <f>IF($C416="OK",_xlfn.NUMBERVALUE(Plantilla!AJ427),"")</f>
        <v/>
      </c>
      <c r="AM416" s="4" t="str">
        <f>IF($C416="OK",_xlfn.NUMBERVALUE(Plantilla!AK427),"")</f>
        <v/>
      </c>
      <c r="AN416" s="6" t="str">
        <f>IF($C416="OK",_xlfn.NUMBERVALUE(Plantilla!AL427),"")</f>
        <v/>
      </c>
      <c r="AO416" s="4" t="str">
        <f>IF($C416="OK",_xlfn.NUMBERVALUE(Plantilla!AM427),"")</f>
        <v/>
      </c>
      <c r="AP416" s="6" t="str">
        <f>IF($C416="OK",_xlfn.NUMBERVALUE(Plantilla!AN427),"")</f>
        <v/>
      </c>
      <c r="AQ416" s="4" t="str">
        <f>IF($C416="OK",_xlfn.NUMBERVALUE(Plantilla!AO427),"")</f>
        <v/>
      </c>
      <c r="AR416" s="6" t="str">
        <f>IF($C416="OK",_xlfn.NUMBERVALUE(Plantilla!AP427),"")</f>
        <v/>
      </c>
      <c r="AS416" s="4" t="str">
        <f>IF($C416="OK",_xlfn.NUMBERVALUE(Plantilla!AQ427),"")</f>
        <v/>
      </c>
      <c r="AT416" s="6" t="str">
        <f>IF($C416="OK",_xlfn.NUMBERVALUE(Plantilla!AR427),"")</f>
        <v/>
      </c>
      <c r="AU416" s="4" t="str">
        <f>IF($C416="OK",_xlfn.NUMBERVALUE(Plantilla!AS427),"")</f>
        <v/>
      </c>
      <c r="AV416" s="6" t="str">
        <f>IF($C416="OK",_xlfn.NUMBERVALUE(Plantilla!AT427),"")</f>
        <v/>
      </c>
      <c r="AW416" s="4" t="str">
        <f>IF($C416="OK",_xlfn.NUMBERVALUE(Plantilla!AU427),"")</f>
        <v/>
      </c>
      <c r="AX416" s="6" t="str">
        <f>IF($C416="OK",_xlfn.NUMBERVALUE(Plantilla!AV427),"")</f>
        <v/>
      </c>
      <c r="AY416" s="4" t="str">
        <f>IF($C416="OK",_xlfn.NUMBERVALUE(Plantilla!AW427),"")</f>
        <v/>
      </c>
      <c r="AZ416" s="6" t="str">
        <f>IF($C416="OK",_xlfn.NUMBERVALUE(Plantilla!AX427),"")</f>
        <v/>
      </c>
      <c r="BA416" t="str">
        <f>IF($C416="OK",_xlfn.NUMBERVALUE(Plantilla!AY427),"")</f>
        <v/>
      </c>
      <c r="BB416" t="str">
        <f>IF($C416="OK",_xlfn.NUMBERVALUE(Plantilla!AZ427),"")</f>
        <v/>
      </c>
      <c r="BC416" s="4" t="str">
        <f>IF($C416="OK",_xlfn.NUMBERVALUE(Plantilla!BA427),"")</f>
        <v/>
      </c>
      <c r="BD416" s="6" t="str">
        <f>IF($C416="OK",_xlfn.NUMBERVALUE(Plantilla!BB427),"")</f>
        <v/>
      </c>
      <c r="BE416" s="4" t="str">
        <f>IF($C416="OK",_xlfn.NUMBERVALUE(Plantilla!BC427),"")</f>
        <v/>
      </c>
      <c r="BF416" s="6" t="str">
        <f>IF($C416="OK",_xlfn.NUMBERVALUE(Plantilla!BD427),"")</f>
        <v/>
      </c>
      <c r="BG416" s="4" t="str">
        <f>IF($C416="OK",_xlfn.NUMBERVALUE(Plantilla!BE427),"")</f>
        <v/>
      </c>
      <c r="BH416" s="6" t="str">
        <f>IF($C416="OK",_xlfn.NUMBERVALUE(Plantilla!BF427),"")</f>
        <v/>
      </c>
      <c r="BI416" s="110" t="str">
        <f>IF($C416="OK",_xlfn.NUMBERVALUE(Plantilla!BG427),"")</f>
        <v/>
      </c>
      <c r="BJ416" s="6" t="str">
        <f>IF($C416="OK",_xlfn.NUMBERVALUE(Plantilla!BH427),"")</f>
        <v/>
      </c>
      <c r="BK416" s="109" t="str">
        <f>IF($C416="OK",_xlfn.NUMBERVALUE(Plantilla!BI427),"")</f>
        <v/>
      </c>
      <c r="BL416" s="6" t="str">
        <f>IF($C416="OK",
   IF(Plantilla!BJ427&lt;&gt;"",
      TEXT(VLOOKUP(Plantilla!BJ427,'Tablas '!$Z$4:$AA$6,2,FALSE),"#"),
   ""),
"")</f>
        <v/>
      </c>
      <c r="BM416" s="4" t="str">
        <f>IF($C416="OK",_xlfn.NUMBERVALUE(Plantilla!BK427),"")</f>
        <v/>
      </c>
      <c r="BN416" s="4" t="str">
        <f>IF($C416="OK",_xlfn.NUMBERVALUE(Plantilla!BL427),"")</f>
        <v/>
      </c>
      <c r="BO416" s="6" t="str">
        <f>IF($C416="OK",_xlfn.NUMBERVALUE(Plantilla!BM427),"")</f>
        <v/>
      </c>
      <c r="BP416" s="4" t="str">
        <f>IF($C416="OK",_xlfn.NUMBERVALUE(Plantilla!BN427),"")</f>
        <v/>
      </c>
      <c r="BQ416" s="6" t="str">
        <f>IF($C416="OK",_xlfn.NUMBERVALUE(Plantilla!BO427),"")</f>
        <v/>
      </c>
      <c r="BR416" s="4" t="str">
        <f>IF($C416="OK",_xlfn.NUMBERVALUE(Plantilla!BP427),"")</f>
        <v/>
      </c>
      <c r="BS416" s="6" t="str">
        <f>IF($C416="OK",_xlfn.NUMBERVALUE(Plantilla!BQ427),"")</f>
        <v/>
      </c>
      <c r="BT416" s="4" t="str">
        <f>IF($C416="OK",_xlfn.NUMBERVALUE(Plantilla!BR427),"")</f>
        <v/>
      </c>
      <c r="BU416" s="6" t="str">
        <f>IF($C416="OK",_xlfn.NUMBERVALUE(Plantilla!BS427),"")</f>
        <v/>
      </c>
      <c r="BV416" s="6" t="str">
        <f>IF($C416="OK",_xlfn.NUMBERVALUE(Plantilla!BT427),"")</f>
        <v/>
      </c>
      <c r="BW416" s="6" t="str">
        <f>IF($C416="OK",_xlfn.NUMBERVALUE(Plantilla!BU427),"")</f>
        <v/>
      </c>
      <c r="BX416" s="6" t="str">
        <f>IF($C416="OK",_xlfn.NUMBERVALUE(Plantilla!BV427),"")</f>
        <v/>
      </c>
      <c r="BY416" s="6" t="str">
        <f>IF($C416="OK",_xlfn.NUMBERVALUE(Plantilla!BW427),"")</f>
        <v/>
      </c>
      <c r="BZ416" s="6" t="str">
        <f>IF($C416="OK",_xlfn.NUMBERVALUE(Plantilla!BX427),"")</f>
        <v/>
      </c>
      <c r="CA416" s="6" t="str">
        <f>IF($C416="OK",_xlfn.NUMBERVALUE(Plantilla!BY427),"")</f>
        <v/>
      </c>
      <c r="CB416" s="6" t="str">
        <f>IF($C416="OK",_xlfn.NUMBERVALUE(Plantilla!BZ427),"")</f>
        <v/>
      </c>
      <c r="CC416" s="6" t="str">
        <f>IF($C416="OK",_xlfn.NUMBERVALUE(Plantilla!CA427),"")</f>
        <v/>
      </c>
      <c r="CD416" s="6" t="str">
        <f>IF($C416="OK",_xlfn.NUMBERVALUE(Plantilla!CB427),"")</f>
        <v/>
      </c>
      <c r="CE416" s="6" t="str">
        <f>IF($C416="OK",_xlfn.NUMBERVALUE(Plantilla!CC427),"")</f>
        <v/>
      </c>
      <c r="CF416" s="4" t="str">
        <f>IF($C416="OK",_xlfn.NUMBERVALUE(Plantilla!CD427),"")</f>
        <v/>
      </c>
      <c r="CG416" s="6" t="str">
        <f>IF($C416="OK",_xlfn.NUMBERVALUE(Plantilla!CE427),"")</f>
        <v/>
      </c>
      <c r="CH416" s="6" t="str">
        <f>IF($C416="OK",_xlfn.NUMBERVALUE(Plantilla!CF427),"")</f>
        <v/>
      </c>
      <c r="CI416" s="6" t="str">
        <f>IF($C416="OK",_xlfn.NUMBERVALUE(Plantilla!CG427),"")</f>
        <v/>
      </c>
      <c r="CJ416" s="6" t="str">
        <f>IF($C416="OK",_xlfn.NUMBERVALUE(Plantilla!CH427),"")</f>
        <v/>
      </c>
      <c r="CK416" s="6" t="str">
        <f>IF($C416="OK",_xlfn.NUMBERVALUE(Plantilla!CI427),"")</f>
        <v/>
      </c>
      <c r="CL416" s="6" t="str">
        <f>IF($C416="OK",_xlfn.NUMBERVALUE(Plantilla!CJ427),"")</f>
        <v/>
      </c>
      <c r="CM416" t="str">
        <f>IF($C416="OK",TEXT(Plantilla!CK427,"#"),"")</f>
        <v/>
      </c>
      <c r="CN416" s="6" t="str">
        <f>IF($C416="OK",_xlfn.NUMBERVALUE(Plantilla!CL427),"")</f>
        <v/>
      </c>
      <c r="CO416" s="6" t="str">
        <f>IF($C416="OK",_xlfn.NUMBERVALUE(Plantilla!CM427),"")</f>
        <v/>
      </c>
      <c r="CP416" s="110" t="str">
        <f>IF($C416="OK",_xlfn.NUMBERVALUE(Plantilla!CN427),"")</f>
        <v/>
      </c>
      <c r="CQ416" s="6" t="str">
        <f>IF($C416="OK",_xlfn.NUMBERVALUE(Plantilla!CO427),"")</f>
        <v/>
      </c>
      <c r="CR416" s="109" t="str">
        <f>IF($C416="OK",_xlfn.NUMBERVALUE(Plantilla!CP427),"")</f>
        <v/>
      </c>
      <c r="CS416" s="110" t="str">
        <f>IF($C416="OK",_xlfn.NUMBERVALUE(Plantilla!CQ427),"")</f>
        <v/>
      </c>
      <c r="CT416" s="6" t="str">
        <f>IF($C416="OK",_xlfn.NUMBERVALUE(Plantilla!CR427),"")</f>
        <v/>
      </c>
      <c r="CU416" s="109" t="str">
        <f>IF($C416="OK",_xlfn.NUMBERVALUE(Plantilla!CS427),"")</f>
        <v/>
      </c>
      <c r="CV416" s="110" t="str">
        <f>IF($C416="OK",_xlfn.NUMBERVALUE(Plantilla!CT427),"")</f>
        <v/>
      </c>
      <c r="CW416" s="6" t="str">
        <f>IF($C416="OK",_xlfn.NUMBERVALUE(Plantilla!CU427),"")</f>
        <v/>
      </c>
      <c r="CX416" s="82" t="str">
        <f>IF($C416="OK",_xlfn.NUMBERVALUE(Plantilla!CV427),"")</f>
        <v/>
      </c>
      <c r="CY416" s="6" t="str">
        <f>IF($C416="OK",_xlfn.NUMBERVALUE(Plantilla!CW427),"")</f>
        <v/>
      </c>
      <c r="CZ416" s="82" t="str">
        <f>IF($C416="OK",_xlfn.NUMBERVALUE(Plantilla!CX427),"")</f>
        <v/>
      </c>
      <c r="DA416" s="6" t="str">
        <f>IF($C416="OK",_xlfn.NUMBERVALUE(Plantilla!CY427),"")</f>
        <v/>
      </c>
      <c r="DB416" s="109" t="str">
        <f>IF($C416="OK",_xlfn.NUMBERVALUE(Plantilla!CZ427),"")</f>
        <v/>
      </c>
      <c r="DC416" s="6" t="str">
        <f>IF($C416="OK",_xlfn.NUMBERVALUE(Plantilla!DA427),"")</f>
        <v/>
      </c>
      <c r="DD416" s="6" t="str">
        <f>IF($C416="OK",TEXT(Plantilla!DB427,"#"),"")</f>
        <v/>
      </c>
      <c r="DE416" s="6" t="str">
        <f>IF($C416="OK",_xlfn.NUMBERVALUE(Plantilla!DC427),"")</f>
        <v/>
      </c>
      <c r="DF416" s="4" t="str">
        <f>IF($C416="OK",_xlfn.NUMBERVALUE(Plantilla!DD427),"")</f>
        <v/>
      </c>
      <c r="DG416" s="6" t="str">
        <f>IF($C416="OK",_xlfn.NUMBERVALUE(Plantilla!DE427),"")</f>
        <v/>
      </c>
      <c r="DH416" s="6" t="str">
        <f>IF($C416="OK",_xlfn.NUMBERVALUE(Plantilla!DF427),"")</f>
        <v/>
      </c>
      <c r="DI416" s="6" t="str">
        <f>IF($C416="OK",_xlfn.NUMBERVALUE(Plantilla!DG427),"")</f>
        <v/>
      </c>
      <c r="DJ416" s="6" t="str">
        <f>IF($C416="OK",_xlfn.NUMBERVALUE(Plantilla!DH427),"")</f>
        <v/>
      </c>
      <c r="DK416" s="6" t="str">
        <f>IF($C416="OK",_xlfn.NUMBERVALUE(Plantilla!DI427),"")</f>
        <v/>
      </c>
      <c r="DL416" s="6" t="str">
        <f>IF($C416="OK",_xlfn.NUMBERVALUE(Plantilla!DJ427),"")</f>
        <v/>
      </c>
      <c r="DM416" s="6" t="str">
        <f>IF($C416="OK",_xlfn.NUMBERVALUE(Plantilla!DK427),"")</f>
        <v/>
      </c>
      <c r="DN416" s="6" t="str">
        <f>IF($C416="OK",_xlfn.NUMBERVALUE(Plantilla!DL427),"")</f>
        <v/>
      </c>
      <c r="DO416" s="6" t="str">
        <f>IF($C416="OK",_xlfn.NUMBERVALUE(Plantilla!DM427),"")</f>
        <v/>
      </c>
      <c r="DP416" s="6" t="str">
        <f>IF($C416="OK",_xlfn.NUMBERVALUE(Plantilla!DN427),"")</f>
        <v/>
      </c>
      <c r="DQ416" s="6" t="str">
        <f>IF($C416="OK",_xlfn.NUMBERVALUE(Plantilla!DO427),"")</f>
        <v/>
      </c>
      <c r="DR416" s="6" t="str">
        <f>IF($C416="OK",_xlfn.NUMBERVALUE(Plantilla!DP427),"")</f>
        <v/>
      </c>
      <c r="DS416" t="str">
        <f>IF($C416="OK",TEXT(Plantilla!DR427,"#"),"")</f>
        <v/>
      </c>
      <c r="DT416" s="6"/>
    </row>
    <row r="417" spans="1:124" x14ac:dyDescent="0.25">
      <c r="A417" t="str">
        <f>IF(Plantilla!$I$6="¡Perfecto!, Guarda el archivo y adjúntalo a tu interfaz de Nómina Electrónica","OK","Error")</f>
        <v>OK</v>
      </c>
      <c r="B417" t="str">
        <f>IF(Plantilla!$I$6="¡Perfecto!, Guarda el archivo y adjúntalo a tu interfaz de Nómina Electrónica",MID(Plantilla!$D$2,SEARCH("V",Plantilla!$D$2),10),"")</f>
        <v>V2.0</v>
      </c>
      <c r="C417" t="str">
        <f>Plantilla!C428</f>
        <v/>
      </c>
      <c r="D417" t="str">
        <f>IF($C417="OK",Plantilla!B428,"")</f>
        <v/>
      </c>
      <c r="E417" t="str">
        <f>IF($C417="OK",
   VLOOKUP(Plantilla!$E$4,'Tablas '!$AP$4:$AT$6,5,FALSE),
"")</f>
        <v/>
      </c>
      <c r="F417" t="str">
        <f>IF($C417="OK",TEXT(Plantilla!D428,"#"),"")</f>
        <v/>
      </c>
      <c r="G417" t="str">
        <f>IF($C417="OK",
   VLOOKUP(Plantilla!E428,'Tablas '!$B$4:$C$14,2,FALSE),
"")</f>
        <v/>
      </c>
      <c r="H417" t="str">
        <f>IF($C417="OK",TEXT(Plantilla!F428,"#"),"")</f>
        <v/>
      </c>
      <c r="I417" t="str">
        <f>IF($C417="OK",TEXT(Plantilla!G428,"#"),"")</f>
        <v/>
      </c>
      <c r="J417" t="str">
        <f>IF($C417="OK",TEXT(Plantilla!H428,"#"),"")</f>
        <v/>
      </c>
      <c r="K417" t="str">
        <f>IF($C417="OK",TEXT(Plantilla!I428,"#"),"")</f>
        <v/>
      </c>
      <c r="L417" t="str">
        <f>IF($C417="OK",TEXT(Plantilla!J428,"#"),"")</f>
        <v/>
      </c>
      <c r="M417" t="str">
        <f>IF($C417="OK",TEXT(Plantilla!K428,"#"),"")</f>
        <v/>
      </c>
      <c r="N417" t="str">
        <f>IF($C417="OK",
   CONCATENATE(YEAR(Plantilla!L428),"-",TEXT(MONTH(Plantilla!L428),"00"),"-",TEXT(DAY(Plantilla!L428),"00")),
"")</f>
        <v/>
      </c>
      <c r="O417" t="str">
        <f>IF($C417="OK",_xlfn.NUMBERVALUE(Plantilla!M428),"")</f>
        <v/>
      </c>
      <c r="P417" t="str">
        <f>IF($C417="OK",
   IF(Plantilla!N428&lt;&gt;"",
      CONCATENATE(YEAR(Plantilla!N428),"-",TEXT(MONTH(Plantilla!N428),"00"),"-",TEXT(DAY(Plantilla!N428),"00")),
   ""),
"")</f>
        <v/>
      </c>
      <c r="Q417" t="str">
        <f>IF($C417="OK",
   VLOOKUP(Plantilla!O428,'Tablas '!$E$4:$F$19,2,FALSE),
"")</f>
        <v/>
      </c>
      <c r="R417" t="str">
        <f>IF($C417="OK",
   VLOOKUP(Plantilla!P428,'Tablas '!$H$4:$I$5,2,FALSE),
"")</f>
        <v/>
      </c>
      <c r="S417" t="str">
        <f>IF($C417="OK",
   VLOOKUP(Plantilla!Q428,'Tablas '!$K$4:$L$8,2,FALSE),
"")</f>
        <v/>
      </c>
      <c r="T417" t="str">
        <f>IF($C417="OK",
   VLOOKUP(Plantilla!R428,'Tablas '!$AE$4:$AF$6,2,FALSE),
"")</f>
        <v/>
      </c>
      <c r="U417" t="str">
        <f>IF($C417="OK",
   VLOOKUP(Plantilla!S428,'Tablas '!$AE$4:$AF$6,2,FALSE),
"")</f>
        <v/>
      </c>
      <c r="V417" t="str">
        <f>IF($C417="OK",TEXT(Plantilla!T428,"#"),"")</f>
        <v/>
      </c>
      <c r="W417" s="84" t="str">
        <f>IF($C417="OK",
   VLOOKUP(Plantilla!U428,'Tablas '!$AM$4:$AN$1126,2,FALSE),
"")</f>
        <v/>
      </c>
      <c r="X417" t="str">
        <f>IF($C417="OK",TEXT(Plantilla!V428,"#"),"")</f>
        <v/>
      </c>
      <c r="Y417" t="str">
        <f>IF($C417="OK",
   CONCATENATE(YEAR(Plantilla!W428),"-",TEXT(MONTH(Plantilla!W428),"00"),"-",TEXT(DAY(Plantilla!W428),"00")),
"")</f>
        <v/>
      </c>
      <c r="Z417" t="str">
        <f>IF($C417="OK",
   CONCATENATE(YEAR(Plantilla!X428),"-",TEXT(MONTH(Plantilla!X428),"00"),"-",TEXT(DAY(Plantilla!X428),"00")),
"")</f>
        <v/>
      </c>
      <c r="AA417" t="str">
        <f>IF($C417="OK",
   TEXT(VLOOKUP(Plantilla!Y428,'Tablas '!$Q$4:$R$9,2,FALSE),"#"),
"")</f>
        <v/>
      </c>
      <c r="AB417" t="str">
        <f>IF($C417="OK",
   CONCATENATE(YEAR(Plantilla!Z428),"-",TEXT(MONTH(Plantilla!Z428),"00"),"-",TEXT(DAY(Plantilla!Z428),"00")),
"")</f>
        <v/>
      </c>
      <c r="AC417" t="str">
        <f>IF($C417="OK",
   TEXT(VLOOKUP(Plantilla!AA428,'Tablas '!$T$4:$U$13,2,FALSE),"#"),
"")</f>
        <v/>
      </c>
      <c r="AD417" t="str">
        <f>IF($C417="OK",TEXT(Plantilla!AB428,"#"),"")</f>
        <v/>
      </c>
      <c r="AE417" t="str">
        <f>IF($C417="OK",
   IF(Plantilla!AC428&lt;&gt;"",
      TEXT(VLOOKUP(Plantilla!AC428,'Tablas '!$W$4:$X$7,2,FALSE),"#"),
   ""),
"")</f>
        <v/>
      </c>
      <c r="AF417" t="str">
        <f>IF($C417="OK",TEXT(Plantilla!AD428,"#"),"")</f>
        <v/>
      </c>
      <c r="AG417" s="6" t="str">
        <f>IF($C417="OK",_xlfn.NUMBERVALUE(Plantilla!AE428),"")</f>
        <v/>
      </c>
      <c r="AH417" s="4" t="str">
        <f>IF($C417="OK",_xlfn.NUMBERVALUE(Plantilla!AF428),"")</f>
        <v/>
      </c>
      <c r="AI417" s="6" t="str">
        <f>IF($C417="OK",_xlfn.NUMBERVALUE(Plantilla!AG428),"")</f>
        <v/>
      </c>
      <c r="AJ417" s="6" t="str">
        <f>IF($C417="OK",_xlfn.NUMBERVALUE(Plantilla!AH428),"")</f>
        <v/>
      </c>
      <c r="AK417" s="6" t="str">
        <f>IF($C417="OK",_xlfn.NUMBERVALUE(Plantilla!AI428),"")</f>
        <v/>
      </c>
      <c r="AL417" s="6" t="str">
        <f>IF($C417="OK",_xlfn.NUMBERVALUE(Plantilla!AJ428),"")</f>
        <v/>
      </c>
      <c r="AM417" s="4" t="str">
        <f>IF($C417="OK",_xlfn.NUMBERVALUE(Plantilla!AK428),"")</f>
        <v/>
      </c>
      <c r="AN417" s="6" t="str">
        <f>IF($C417="OK",_xlfn.NUMBERVALUE(Plantilla!AL428),"")</f>
        <v/>
      </c>
      <c r="AO417" s="4" t="str">
        <f>IF($C417="OK",_xlfn.NUMBERVALUE(Plantilla!AM428),"")</f>
        <v/>
      </c>
      <c r="AP417" s="6" t="str">
        <f>IF($C417="OK",_xlfn.NUMBERVALUE(Plantilla!AN428),"")</f>
        <v/>
      </c>
      <c r="AQ417" s="4" t="str">
        <f>IF($C417="OK",_xlfn.NUMBERVALUE(Plantilla!AO428),"")</f>
        <v/>
      </c>
      <c r="AR417" s="6" t="str">
        <f>IF($C417="OK",_xlfn.NUMBERVALUE(Plantilla!AP428),"")</f>
        <v/>
      </c>
      <c r="AS417" s="4" t="str">
        <f>IF($C417="OK",_xlfn.NUMBERVALUE(Plantilla!AQ428),"")</f>
        <v/>
      </c>
      <c r="AT417" s="6" t="str">
        <f>IF($C417="OK",_xlfn.NUMBERVALUE(Plantilla!AR428),"")</f>
        <v/>
      </c>
      <c r="AU417" s="4" t="str">
        <f>IF($C417="OK",_xlfn.NUMBERVALUE(Plantilla!AS428),"")</f>
        <v/>
      </c>
      <c r="AV417" s="6" t="str">
        <f>IF($C417="OK",_xlfn.NUMBERVALUE(Plantilla!AT428),"")</f>
        <v/>
      </c>
      <c r="AW417" s="4" t="str">
        <f>IF($C417="OK",_xlfn.NUMBERVALUE(Plantilla!AU428),"")</f>
        <v/>
      </c>
      <c r="AX417" s="6" t="str">
        <f>IF($C417="OK",_xlfn.NUMBERVALUE(Plantilla!AV428),"")</f>
        <v/>
      </c>
      <c r="AY417" s="4" t="str">
        <f>IF($C417="OK",_xlfn.NUMBERVALUE(Plantilla!AW428),"")</f>
        <v/>
      </c>
      <c r="AZ417" s="6" t="str">
        <f>IF($C417="OK",_xlfn.NUMBERVALUE(Plantilla!AX428),"")</f>
        <v/>
      </c>
      <c r="BA417" t="str">
        <f>IF($C417="OK",_xlfn.NUMBERVALUE(Plantilla!AY428),"")</f>
        <v/>
      </c>
      <c r="BB417" t="str">
        <f>IF($C417="OK",_xlfn.NUMBERVALUE(Plantilla!AZ428),"")</f>
        <v/>
      </c>
      <c r="BC417" s="4" t="str">
        <f>IF($C417="OK",_xlfn.NUMBERVALUE(Plantilla!BA428),"")</f>
        <v/>
      </c>
      <c r="BD417" s="6" t="str">
        <f>IF($C417="OK",_xlfn.NUMBERVALUE(Plantilla!BB428),"")</f>
        <v/>
      </c>
      <c r="BE417" s="4" t="str">
        <f>IF($C417="OK",_xlfn.NUMBERVALUE(Plantilla!BC428),"")</f>
        <v/>
      </c>
      <c r="BF417" s="6" t="str">
        <f>IF($C417="OK",_xlfn.NUMBERVALUE(Plantilla!BD428),"")</f>
        <v/>
      </c>
      <c r="BG417" s="4" t="str">
        <f>IF($C417="OK",_xlfn.NUMBERVALUE(Plantilla!BE428),"")</f>
        <v/>
      </c>
      <c r="BH417" s="6" t="str">
        <f>IF($C417="OK",_xlfn.NUMBERVALUE(Plantilla!BF428),"")</f>
        <v/>
      </c>
      <c r="BI417" s="110" t="str">
        <f>IF($C417="OK",_xlfn.NUMBERVALUE(Plantilla!BG428),"")</f>
        <v/>
      </c>
      <c r="BJ417" s="6" t="str">
        <f>IF($C417="OK",_xlfn.NUMBERVALUE(Plantilla!BH428),"")</f>
        <v/>
      </c>
      <c r="BK417" s="109" t="str">
        <f>IF($C417="OK",_xlfn.NUMBERVALUE(Plantilla!BI428),"")</f>
        <v/>
      </c>
      <c r="BL417" s="6" t="str">
        <f>IF($C417="OK",
   IF(Plantilla!BJ428&lt;&gt;"",
      TEXT(VLOOKUP(Plantilla!BJ428,'Tablas '!$Z$4:$AA$6,2,FALSE),"#"),
   ""),
"")</f>
        <v/>
      </c>
      <c r="BM417" s="4" t="str">
        <f>IF($C417="OK",_xlfn.NUMBERVALUE(Plantilla!BK428),"")</f>
        <v/>
      </c>
      <c r="BN417" s="4" t="str">
        <f>IF($C417="OK",_xlfn.NUMBERVALUE(Plantilla!BL428),"")</f>
        <v/>
      </c>
      <c r="BO417" s="6" t="str">
        <f>IF($C417="OK",_xlfn.NUMBERVALUE(Plantilla!BM428),"")</f>
        <v/>
      </c>
      <c r="BP417" s="4" t="str">
        <f>IF($C417="OK",_xlfn.NUMBERVALUE(Plantilla!BN428),"")</f>
        <v/>
      </c>
      <c r="BQ417" s="6" t="str">
        <f>IF($C417="OK",_xlfn.NUMBERVALUE(Plantilla!BO428),"")</f>
        <v/>
      </c>
      <c r="BR417" s="4" t="str">
        <f>IF($C417="OK",_xlfn.NUMBERVALUE(Plantilla!BP428),"")</f>
        <v/>
      </c>
      <c r="BS417" s="6" t="str">
        <f>IF($C417="OK",_xlfn.NUMBERVALUE(Plantilla!BQ428),"")</f>
        <v/>
      </c>
      <c r="BT417" s="4" t="str">
        <f>IF($C417="OK",_xlfn.NUMBERVALUE(Plantilla!BR428),"")</f>
        <v/>
      </c>
      <c r="BU417" s="6" t="str">
        <f>IF($C417="OK",_xlfn.NUMBERVALUE(Plantilla!BS428),"")</f>
        <v/>
      </c>
      <c r="BV417" s="6" t="str">
        <f>IF($C417="OK",_xlfn.NUMBERVALUE(Plantilla!BT428),"")</f>
        <v/>
      </c>
      <c r="BW417" s="6" t="str">
        <f>IF($C417="OK",_xlfn.NUMBERVALUE(Plantilla!BU428),"")</f>
        <v/>
      </c>
      <c r="BX417" s="6" t="str">
        <f>IF($C417="OK",_xlfn.NUMBERVALUE(Plantilla!BV428),"")</f>
        <v/>
      </c>
      <c r="BY417" s="6" t="str">
        <f>IF($C417="OK",_xlfn.NUMBERVALUE(Plantilla!BW428),"")</f>
        <v/>
      </c>
      <c r="BZ417" s="6" t="str">
        <f>IF($C417="OK",_xlfn.NUMBERVALUE(Plantilla!BX428),"")</f>
        <v/>
      </c>
      <c r="CA417" s="6" t="str">
        <f>IF($C417="OK",_xlfn.NUMBERVALUE(Plantilla!BY428),"")</f>
        <v/>
      </c>
      <c r="CB417" s="6" t="str">
        <f>IF($C417="OK",_xlfn.NUMBERVALUE(Plantilla!BZ428),"")</f>
        <v/>
      </c>
      <c r="CC417" s="6" t="str">
        <f>IF($C417="OK",_xlfn.NUMBERVALUE(Plantilla!CA428),"")</f>
        <v/>
      </c>
      <c r="CD417" s="6" t="str">
        <f>IF($C417="OK",_xlfn.NUMBERVALUE(Plantilla!CB428),"")</f>
        <v/>
      </c>
      <c r="CE417" s="6" t="str">
        <f>IF($C417="OK",_xlfn.NUMBERVALUE(Plantilla!CC428),"")</f>
        <v/>
      </c>
      <c r="CF417" s="4" t="str">
        <f>IF($C417="OK",_xlfn.NUMBERVALUE(Plantilla!CD428),"")</f>
        <v/>
      </c>
      <c r="CG417" s="6" t="str">
        <f>IF($C417="OK",_xlfn.NUMBERVALUE(Plantilla!CE428),"")</f>
        <v/>
      </c>
      <c r="CH417" s="6" t="str">
        <f>IF($C417="OK",_xlfn.NUMBERVALUE(Plantilla!CF428),"")</f>
        <v/>
      </c>
      <c r="CI417" s="6" t="str">
        <f>IF($C417="OK",_xlfn.NUMBERVALUE(Plantilla!CG428),"")</f>
        <v/>
      </c>
      <c r="CJ417" s="6" t="str">
        <f>IF($C417="OK",_xlfn.NUMBERVALUE(Plantilla!CH428),"")</f>
        <v/>
      </c>
      <c r="CK417" s="6" t="str">
        <f>IF($C417="OK",_xlfn.NUMBERVALUE(Plantilla!CI428),"")</f>
        <v/>
      </c>
      <c r="CL417" s="6" t="str">
        <f>IF($C417="OK",_xlfn.NUMBERVALUE(Plantilla!CJ428),"")</f>
        <v/>
      </c>
      <c r="CM417" t="str">
        <f>IF($C417="OK",TEXT(Plantilla!CK428,"#"),"")</f>
        <v/>
      </c>
      <c r="CN417" s="6" t="str">
        <f>IF($C417="OK",_xlfn.NUMBERVALUE(Plantilla!CL428),"")</f>
        <v/>
      </c>
      <c r="CO417" s="6" t="str">
        <f>IF($C417="OK",_xlfn.NUMBERVALUE(Plantilla!CM428),"")</f>
        <v/>
      </c>
      <c r="CP417" s="110" t="str">
        <f>IF($C417="OK",_xlfn.NUMBERVALUE(Plantilla!CN428),"")</f>
        <v/>
      </c>
      <c r="CQ417" s="6" t="str">
        <f>IF($C417="OK",_xlfn.NUMBERVALUE(Plantilla!CO428),"")</f>
        <v/>
      </c>
      <c r="CR417" s="109" t="str">
        <f>IF($C417="OK",_xlfn.NUMBERVALUE(Plantilla!CP428),"")</f>
        <v/>
      </c>
      <c r="CS417" s="110" t="str">
        <f>IF($C417="OK",_xlfn.NUMBERVALUE(Plantilla!CQ428),"")</f>
        <v/>
      </c>
      <c r="CT417" s="6" t="str">
        <f>IF($C417="OK",_xlfn.NUMBERVALUE(Plantilla!CR428),"")</f>
        <v/>
      </c>
      <c r="CU417" s="109" t="str">
        <f>IF($C417="OK",_xlfn.NUMBERVALUE(Plantilla!CS428),"")</f>
        <v/>
      </c>
      <c r="CV417" s="110" t="str">
        <f>IF($C417="OK",_xlfn.NUMBERVALUE(Plantilla!CT428),"")</f>
        <v/>
      </c>
      <c r="CW417" s="6" t="str">
        <f>IF($C417="OK",_xlfn.NUMBERVALUE(Plantilla!CU428),"")</f>
        <v/>
      </c>
      <c r="CX417" s="82" t="str">
        <f>IF($C417="OK",_xlfn.NUMBERVALUE(Plantilla!CV428),"")</f>
        <v/>
      </c>
      <c r="CY417" s="6" t="str">
        <f>IF($C417="OK",_xlfn.NUMBERVALUE(Plantilla!CW428),"")</f>
        <v/>
      </c>
      <c r="CZ417" s="82" t="str">
        <f>IF($C417="OK",_xlfn.NUMBERVALUE(Plantilla!CX428),"")</f>
        <v/>
      </c>
      <c r="DA417" s="6" t="str">
        <f>IF($C417="OK",_xlfn.NUMBERVALUE(Plantilla!CY428),"")</f>
        <v/>
      </c>
      <c r="DB417" s="109" t="str">
        <f>IF($C417="OK",_xlfn.NUMBERVALUE(Plantilla!CZ428),"")</f>
        <v/>
      </c>
      <c r="DC417" s="6" t="str">
        <f>IF($C417="OK",_xlfn.NUMBERVALUE(Plantilla!DA428),"")</f>
        <v/>
      </c>
      <c r="DD417" s="6" t="str">
        <f>IF($C417="OK",TEXT(Plantilla!DB428,"#"),"")</f>
        <v/>
      </c>
      <c r="DE417" s="6" t="str">
        <f>IF($C417="OK",_xlfn.NUMBERVALUE(Plantilla!DC428),"")</f>
        <v/>
      </c>
      <c r="DF417" s="4" t="str">
        <f>IF($C417="OK",_xlfn.NUMBERVALUE(Plantilla!DD428),"")</f>
        <v/>
      </c>
      <c r="DG417" s="6" t="str">
        <f>IF($C417="OK",_xlfn.NUMBERVALUE(Plantilla!DE428),"")</f>
        <v/>
      </c>
      <c r="DH417" s="6" t="str">
        <f>IF($C417="OK",_xlfn.NUMBERVALUE(Plantilla!DF428),"")</f>
        <v/>
      </c>
      <c r="DI417" s="6" t="str">
        <f>IF($C417="OK",_xlfn.NUMBERVALUE(Plantilla!DG428),"")</f>
        <v/>
      </c>
      <c r="DJ417" s="6" t="str">
        <f>IF($C417="OK",_xlfn.NUMBERVALUE(Plantilla!DH428),"")</f>
        <v/>
      </c>
      <c r="DK417" s="6" t="str">
        <f>IF($C417="OK",_xlfn.NUMBERVALUE(Plantilla!DI428),"")</f>
        <v/>
      </c>
      <c r="DL417" s="6" t="str">
        <f>IF($C417="OK",_xlfn.NUMBERVALUE(Plantilla!DJ428),"")</f>
        <v/>
      </c>
      <c r="DM417" s="6" t="str">
        <f>IF($C417="OK",_xlfn.NUMBERVALUE(Plantilla!DK428),"")</f>
        <v/>
      </c>
      <c r="DN417" s="6" t="str">
        <f>IF($C417="OK",_xlfn.NUMBERVALUE(Plantilla!DL428),"")</f>
        <v/>
      </c>
      <c r="DO417" s="6" t="str">
        <f>IF($C417="OK",_xlfn.NUMBERVALUE(Plantilla!DM428),"")</f>
        <v/>
      </c>
      <c r="DP417" s="6" t="str">
        <f>IF($C417="OK",_xlfn.NUMBERVALUE(Plantilla!DN428),"")</f>
        <v/>
      </c>
      <c r="DQ417" s="6" t="str">
        <f>IF($C417="OK",_xlfn.NUMBERVALUE(Plantilla!DO428),"")</f>
        <v/>
      </c>
      <c r="DR417" s="6" t="str">
        <f>IF($C417="OK",_xlfn.NUMBERVALUE(Plantilla!DP428),"")</f>
        <v/>
      </c>
      <c r="DS417" t="str">
        <f>IF($C417="OK",TEXT(Plantilla!DR428,"#"),"")</f>
        <v/>
      </c>
      <c r="DT417" s="6"/>
    </row>
    <row r="418" spans="1:124" x14ac:dyDescent="0.25">
      <c r="A418" t="str">
        <f>IF(Plantilla!$I$6="¡Perfecto!, Guarda el archivo y adjúntalo a tu interfaz de Nómina Electrónica","OK","Error")</f>
        <v>OK</v>
      </c>
      <c r="B418" t="str">
        <f>IF(Plantilla!$I$6="¡Perfecto!, Guarda el archivo y adjúntalo a tu interfaz de Nómina Electrónica",MID(Plantilla!$D$2,SEARCH("V",Plantilla!$D$2),10),"")</f>
        <v>V2.0</v>
      </c>
      <c r="C418" t="str">
        <f>Plantilla!C429</f>
        <v/>
      </c>
      <c r="D418" t="str">
        <f>IF($C418="OK",Plantilla!B429,"")</f>
        <v/>
      </c>
      <c r="E418" t="str">
        <f>IF($C418="OK",
   VLOOKUP(Plantilla!$E$4,'Tablas '!$AP$4:$AT$6,5,FALSE),
"")</f>
        <v/>
      </c>
      <c r="F418" t="str">
        <f>IF($C418="OK",TEXT(Plantilla!D429,"#"),"")</f>
        <v/>
      </c>
      <c r="G418" t="str">
        <f>IF($C418="OK",
   VLOOKUP(Plantilla!E429,'Tablas '!$B$4:$C$14,2,FALSE),
"")</f>
        <v/>
      </c>
      <c r="H418" t="str">
        <f>IF($C418="OK",TEXT(Plantilla!F429,"#"),"")</f>
        <v/>
      </c>
      <c r="I418" t="str">
        <f>IF($C418="OK",TEXT(Plantilla!G429,"#"),"")</f>
        <v/>
      </c>
      <c r="J418" t="str">
        <f>IF($C418="OK",TEXT(Plantilla!H429,"#"),"")</f>
        <v/>
      </c>
      <c r="K418" t="str">
        <f>IF($C418="OK",TEXT(Plantilla!I429,"#"),"")</f>
        <v/>
      </c>
      <c r="L418" t="str">
        <f>IF($C418="OK",TEXT(Plantilla!J429,"#"),"")</f>
        <v/>
      </c>
      <c r="M418" t="str">
        <f>IF($C418="OK",TEXT(Plantilla!K429,"#"),"")</f>
        <v/>
      </c>
      <c r="N418" t="str">
        <f>IF($C418="OK",
   CONCATENATE(YEAR(Plantilla!L429),"-",TEXT(MONTH(Plantilla!L429),"00"),"-",TEXT(DAY(Plantilla!L429),"00")),
"")</f>
        <v/>
      </c>
      <c r="O418" t="str">
        <f>IF($C418="OK",_xlfn.NUMBERVALUE(Plantilla!M429),"")</f>
        <v/>
      </c>
      <c r="P418" t="str">
        <f>IF($C418="OK",
   IF(Plantilla!N429&lt;&gt;"",
      CONCATENATE(YEAR(Plantilla!N429),"-",TEXT(MONTH(Plantilla!N429),"00"),"-",TEXT(DAY(Plantilla!N429),"00")),
   ""),
"")</f>
        <v/>
      </c>
      <c r="Q418" t="str">
        <f>IF($C418="OK",
   VLOOKUP(Plantilla!O429,'Tablas '!$E$4:$F$19,2,FALSE),
"")</f>
        <v/>
      </c>
      <c r="R418" t="str">
        <f>IF($C418="OK",
   VLOOKUP(Plantilla!P429,'Tablas '!$H$4:$I$5,2,FALSE),
"")</f>
        <v/>
      </c>
      <c r="S418" t="str">
        <f>IF($C418="OK",
   VLOOKUP(Plantilla!Q429,'Tablas '!$K$4:$L$8,2,FALSE),
"")</f>
        <v/>
      </c>
      <c r="T418" t="str">
        <f>IF($C418="OK",
   VLOOKUP(Plantilla!R429,'Tablas '!$AE$4:$AF$6,2,FALSE),
"")</f>
        <v/>
      </c>
      <c r="U418" t="str">
        <f>IF($C418="OK",
   VLOOKUP(Plantilla!S429,'Tablas '!$AE$4:$AF$6,2,FALSE),
"")</f>
        <v/>
      </c>
      <c r="V418" t="str">
        <f>IF($C418="OK",TEXT(Plantilla!T429,"#"),"")</f>
        <v/>
      </c>
      <c r="W418" s="84" t="str">
        <f>IF($C418="OK",
   VLOOKUP(Plantilla!U429,'Tablas '!$AM$4:$AN$1126,2,FALSE),
"")</f>
        <v/>
      </c>
      <c r="X418" t="str">
        <f>IF($C418="OK",TEXT(Plantilla!V429,"#"),"")</f>
        <v/>
      </c>
      <c r="Y418" t="str">
        <f>IF($C418="OK",
   CONCATENATE(YEAR(Plantilla!W429),"-",TEXT(MONTH(Plantilla!W429),"00"),"-",TEXT(DAY(Plantilla!W429),"00")),
"")</f>
        <v/>
      </c>
      <c r="Z418" t="str">
        <f>IF($C418="OK",
   CONCATENATE(YEAR(Plantilla!X429),"-",TEXT(MONTH(Plantilla!X429),"00"),"-",TEXT(DAY(Plantilla!X429),"00")),
"")</f>
        <v/>
      </c>
      <c r="AA418" t="str">
        <f>IF($C418="OK",
   TEXT(VLOOKUP(Plantilla!Y429,'Tablas '!$Q$4:$R$9,2,FALSE),"#"),
"")</f>
        <v/>
      </c>
      <c r="AB418" t="str">
        <f>IF($C418="OK",
   CONCATENATE(YEAR(Plantilla!Z429),"-",TEXT(MONTH(Plantilla!Z429),"00"),"-",TEXT(DAY(Plantilla!Z429),"00")),
"")</f>
        <v/>
      </c>
      <c r="AC418" t="str">
        <f>IF($C418="OK",
   TEXT(VLOOKUP(Plantilla!AA429,'Tablas '!$T$4:$U$13,2,FALSE),"#"),
"")</f>
        <v/>
      </c>
      <c r="AD418" t="str">
        <f>IF($C418="OK",TEXT(Plantilla!AB429,"#"),"")</f>
        <v/>
      </c>
      <c r="AE418" t="str">
        <f>IF($C418="OK",
   IF(Plantilla!AC429&lt;&gt;"",
      TEXT(VLOOKUP(Plantilla!AC429,'Tablas '!$W$4:$X$7,2,FALSE),"#"),
   ""),
"")</f>
        <v/>
      </c>
      <c r="AF418" t="str">
        <f>IF($C418="OK",TEXT(Plantilla!AD429,"#"),"")</f>
        <v/>
      </c>
      <c r="AG418" s="6" t="str">
        <f>IF($C418="OK",_xlfn.NUMBERVALUE(Plantilla!AE429),"")</f>
        <v/>
      </c>
      <c r="AH418" s="4" t="str">
        <f>IF($C418="OK",_xlfn.NUMBERVALUE(Plantilla!AF429),"")</f>
        <v/>
      </c>
      <c r="AI418" s="6" t="str">
        <f>IF($C418="OK",_xlfn.NUMBERVALUE(Plantilla!AG429),"")</f>
        <v/>
      </c>
      <c r="AJ418" s="6" t="str">
        <f>IF($C418="OK",_xlfn.NUMBERVALUE(Plantilla!AH429),"")</f>
        <v/>
      </c>
      <c r="AK418" s="6" t="str">
        <f>IF($C418="OK",_xlfn.NUMBERVALUE(Plantilla!AI429),"")</f>
        <v/>
      </c>
      <c r="AL418" s="6" t="str">
        <f>IF($C418="OK",_xlfn.NUMBERVALUE(Plantilla!AJ429),"")</f>
        <v/>
      </c>
      <c r="AM418" s="4" t="str">
        <f>IF($C418="OK",_xlfn.NUMBERVALUE(Plantilla!AK429),"")</f>
        <v/>
      </c>
      <c r="AN418" s="6" t="str">
        <f>IF($C418="OK",_xlfn.NUMBERVALUE(Plantilla!AL429),"")</f>
        <v/>
      </c>
      <c r="AO418" s="4" t="str">
        <f>IF($C418="OK",_xlfn.NUMBERVALUE(Plantilla!AM429),"")</f>
        <v/>
      </c>
      <c r="AP418" s="6" t="str">
        <f>IF($C418="OK",_xlfn.NUMBERVALUE(Plantilla!AN429),"")</f>
        <v/>
      </c>
      <c r="AQ418" s="4" t="str">
        <f>IF($C418="OK",_xlfn.NUMBERVALUE(Plantilla!AO429),"")</f>
        <v/>
      </c>
      <c r="AR418" s="6" t="str">
        <f>IF($C418="OK",_xlfn.NUMBERVALUE(Plantilla!AP429),"")</f>
        <v/>
      </c>
      <c r="AS418" s="4" t="str">
        <f>IF($C418="OK",_xlfn.NUMBERVALUE(Plantilla!AQ429),"")</f>
        <v/>
      </c>
      <c r="AT418" s="6" t="str">
        <f>IF($C418="OK",_xlfn.NUMBERVALUE(Plantilla!AR429),"")</f>
        <v/>
      </c>
      <c r="AU418" s="4" t="str">
        <f>IF($C418="OK",_xlfn.NUMBERVALUE(Plantilla!AS429),"")</f>
        <v/>
      </c>
      <c r="AV418" s="6" t="str">
        <f>IF($C418="OK",_xlfn.NUMBERVALUE(Plantilla!AT429),"")</f>
        <v/>
      </c>
      <c r="AW418" s="4" t="str">
        <f>IF($C418="OK",_xlfn.NUMBERVALUE(Plantilla!AU429),"")</f>
        <v/>
      </c>
      <c r="AX418" s="6" t="str">
        <f>IF($C418="OK",_xlfn.NUMBERVALUE(Plantilla!AV429),"")</f>
        <v/>
      </c>
      <c r="AY418" s="4" t="str">
        <f>IF($C418="OK",_xlfn.NUMBERVALUE(Plantilla!AW429),"")</f>
        <v/>
      </c>
      <c r="AZ418" s="6" t="str">
        <f>IF($C418="OK",_xlfn.NUMBERVALUE(Plantilla!AX429),"")</f>
        <v/>
      </c>
      <c r="BA418" t="str">
        <f>IF($C418="OK",_xlfn.NUMBERVALUE(Plantilla!AY429),"")</f>
        <v/>
      </c>
      <c r="BB418" t="str">
        <f>IF($C418="OK",_xlfn.NUMBERVALUE(Plantilla!AZ429),"")</f>
        <v/>
      </c>
      <c r="BC418" s="4" t="str">
        <f>IF($C418="OK",_xlfn.NUMBERVALUE(Plantilla!BA429),"")</f>
        <v/>
      </c>
      <c r="BD418" s="6" t="str">
        <f>IF($C418="OK",_xlfn.NUMBERVALUE(Plantilla!BB429),"")</f>
        <v/>
      </c>
      <c r="BE418" s="4" t="str">
        <f>IF($C418="OK",_xlfn.NUMBERVALUE(Plantilla!BC429),"")</f>
        <v/>
      </c>
      <c r="BF418" s="6" t="str">
        <f>IF($C418="OK",_xlfn.NUMBERVALUE(Plantilla!BD429),"")</f>
        <v/>
      </c>
      <c r="BG418" s="4" t="str">
        <f>IF($C418="OK",_xlfn.NUMBERVALUE(Plantilla!BE429),"")</f>
        <v/>
      </c>
      <c r="BH418" s="6" t="str">
        <f>IF($C418="OK",_xlfn.NUMBERVALUE(Plantilla!BF429),"")</f>
        <v/>
      </c>
      <c r="BI418" s="110" t="str">
        <f>IF($C418="OK",_xlfn.NUMBERVALUE(Plantilla!BG429),"")</f>
        <v/>
      </c>
      <c r="BJ418" s="6" t="str">
        <f>IF($C418="OK",_xlfn.NUMBERVALUE(Plantilla!BH429),"")</f>
        <v/>
      </c>
      <c r="BK418" s="109" t="str">
        <f>IF($C418="OK",_xlfn.NUMBERVALUE(Plantilla!BI429),"")</f>
        <v/>
      </c>
      <c r="BL418" s="6" t="str">
        <f>IF($C418="OK",
   IF(Plantilla!BJ429&lt;&gt;"",
      TEXT(VLOOKUP(Plantilla!BJ429,'Tablas '!$Z$4:$AA$6,2,FALSE),"#"),
   ""),
"")</f>
        <v/>
      </c>
      <c r="BM418" s="4" t="str">
        <f>IF($C418="OK",_xlfn.NUMBERVALUE(Plantilla!BK429),"")</f>
        <v/>
      </c>
      <c r="BN418" s="4" t="str">
        <f>IF($C418="OK",_xlfn.NUMBERVALUE(Plantilla!BL429),"")</f>
        <v/>
      </c>
      <c r="BO418" s="6" t="str">
        <f>IF($C418="OK",_xlfn.NUMBERVALUE(Plantilla!BM429),"")</f>
        <v/>
      </c>
      <c r="BP418" s="4" t="str">
        <f>IF($C418="OK",_xlfn.NUMBERVALUE(Plantilla!BN429),"")</f>
        <v/>
      </c>
      <c r="BQ418" s="6" t="str">
        <f>IF($C418="OK",_xlfn.NUMBERVALUE(Plantilla!BO429),"")</f>
        <v/>
      </c>
      <c r="BR418" s="4" t="str">
        <f>IF($C418="OK",_xlfn.NUMBERVALUE(Plantilla!BP429),"")</f>
        <v/>
      </c>
      <c r="BS418" s="6" t="str">
        <f>IF($C418="OK",_xlfn.NUMBERVALUE(Plantilla!BQ429),"")</f>
        <v/>
      </c>
      <c r="BT418" s="4" t="str">
        <f>IF($C418="OK",_xlfn.NUMBERVALUE(Plantilla!BR429),"")</f>
        <v/>
      </c>
      <c r="BU418" s="6" t="str">
        <f>IF($C418="OK",_xlfn.NUMBERVALUE(Plantilla!BS429),"")</f>
        <v/>
      </c>
      <c r="BV418" s="6" t="str">
        <f>IF($C418="OK",_xlfn.NUMBERVALUE(Plantilla!BT429),"")</f>
        <v/>
      </c>
      <c r="BW418" s="6" t="str">
        <f>IF($C418="OK",_xlfn.NUMBERVALUE(Plantilla!BU429),"")</f>
        <v/>
      </c>
      <c r="BX418" s="6" t="str">
        <f>IF($C418="OK",_xlfn.NUMBERVALUE(Plantilla!BV429),"")</f>
        <v/>
      </c>
      <c r="BY418" s="6" t="str">
        <f>IF($C418="OK",_xlfn.NUMBERVALUE(Plantilla!BW429),"")</f>
        <v/>
      </c>
      <c r="BZ418" s="6" t="str">
        <f>IF($C418="OK",_xlfn.NUMBERVALUE(Plantilla!BX429),"")</f>
        <v/>
      </c>
      <c r="CA418" s="6" t="str">
        <f>IF($C418="OK",_xlfn.NUMBERVALUE(Plantilla!BY429),"")</f>
        <v/>
      </c>
      <c r="CB418" s="6" t="str">
        <f>IF($C418="OK",_xlfn.NUMBERVALUE(Plantilla!BZ429),"")</f>
        <v/>
      </c>
      <c r="CC418" s="6" t="str">
        <f>IF($C418="OK",_xlfn.NUMBERVALUE(Plantilla!CA429),"")</f>
        <v/>
      </c>
      <c r="CD418" s="6" t="str">
        <f>IF($C418="OK",_xlfn.NUMBERVALUE(Plantilla!CB429),"")</f>
        <v/>
      </c>
      <c r="CE418" s="6" t="str">
        <f>IF($C418="OK",_xlfn.NUMBERVALUE(Plantilla!CC429),"")</f>
        <v/>
      </c>
      <c r="CF418" s="4" t="str">
        <f>IF($C418="OK",_xlfn.NUMBERVALUE(Plantilla!CD429),"")</f>
        <v/>
      </c>
      <c r="CG418" s="6" t="str">
        <f>IF($C418="OK",_xlfn.NUMBERVALUE(Plantilla!CE429),"")</f>
        <v/>
      </c>
      <c r="CH418" s="6" t="str">
        <f>IF($C418="OK",_xlfn.NUMBERVALUE(Plantilla!CF429),"")</f>
        <v/>
      </c>
      <c r="CI418" s="6" t="str">
        <f>IF($C418="OK",_xlfn.NUMBERVALUE(Plantilla!CG429),"")</f>
        <v/>
      </c>
      <c r="CJ418" s="6" t="str">
        <f>IF($C418="OK",_xlfn.NUMBERVALUE(Plantilla!CH429),"")</f>
        <v/>
      </c>
      <c r="CK418" s="6" t="str">
        <f>IF($C418="OK",_xlfn.NUMBERVALUE(Plantilla!CI429),"")</f>
        <v/>
      </c>
      <c r="CL418" s="6" t="str">
        <f>IF($C418="OK",_xlfn.NUMBERVALUE(Plantilla!CJ429),"")</f>
        <v/>
      </c>
      <c r="CM418" t="str">
        <f>IF($C418="OK",TEXT(Plantilla!CK429,"#"),"")</f>
        <v/>
      </c>
      <c r="CN418" s="6" t="str">
        <f>IF($C418="OK",_xlfn.NUMBERVALUE(Plantilla!CL429),"")</f>
        <v/>
      </c>
      <c r="CO418" s="6" t="str">
        <f>IF($C418="OK",_xlfn.NUMBERVALUE(Plantilla!CM429),"")</f>
        <v/>
      </c>
      <c r="CP418" s="110" t="str">
        <f>IF($C418="OK",_xlfn.NUMBERVALUE(Plantilla!CN429),"")</f>
        <v/>
      </c>
      <c r="CQ418" s="6" t="str">
        <f>IF($C418="OK",_xlfn.NUMBERVALUE(Plantilla!CO429),"")</f>
        <v/>
      </c>
      <c r="CR418" s="109" t="str">
        <f>IF($C418="OK",_xlfn.NUMBERVALUE(Plantilla!CP429),"")</f>
        <v/>
      </c>
      <c r="CS418" s="110" t="str">
        <f>IF($C418="OK",_xlfn.NUMBERVALUE(Plantilla!CQ429),"")</f>
        <v/>
      </c>
      <c r="CT418" s="6" t="str">
        <f>IF($C418="OK",_xlfn.NUMBERVALUE(Plantilla!CR429),"")</f>
        <v/>
      </c>
      <c r="CU418" s="109" t="str">
        <f>IF($C418="OK",_xlfn.NUMBERVALUE(Plantilla!CS429),"")</f>
        <v/>
      </c>
      <c r="CV418" s="110" t="str">
        <f>IF($C418="OK",_xlfn.NUMBERVALUE(Plantilla!CT429),"")</f>
        <v/>
      </c>
      <c r="CW418" s="6" t="str">
        <f>IF($C418="OK",_xlfn.NUMBERVALUE(Plantilla!CU429),"")</f>
        <v/>
      </c>
      <c r="CX418" s="82" t="str">
        <f>IF($C418="OK",_xlfn.NUMBERVALUE(Plantilla!CV429),"")</f>
        <v/>
      </c>
      <c r="CY418" s="6" t="str">
        <f>IF($C418="OK",_xlfn.NUMBERVALUE(Plantilla!CW429),"")</f>
        <v/>
      </c>
      <c r="CZ418" s="82" t="str">
        <f>IF($C418="OK",_xlfn.NUMBERVALUE(Plantilla!CX429),"")</f>
        <v/>
      </c>
      <c r="DA418" s="6" t="str">
        <f>IF($C418="OK",_xlfn.NUMBERVALUE(Plantilla!CY429),"")</f>
        <v/>
      </c>
      <c r="DB418" s="109" t="str">
        <f>IF($C418="OK",_xlfn.NUMBERVALUE(Plantilla!CZ429),"")</f>
        <v/>
      </c>
      <c r="DC418" s="6" t="str">
        <f>IF($C418="OK",_xlfn.NUMBERVALUE(Plantilla!DA429),"")</f>
        <v/>
      </c>
      <c r="DD418" s="6" t="str">
        <f>IF($C418="OK",TEXT(Plantilla!DB429,"#"),"")</f>
        <v/>
      </c>
      <c r="DE418" s="6" t="str">
        <f>IF($C418="OK",_xlfn.NUMBERVALUE(Plantilla!DC429),"")</f>
        <v/>
      </c>
      <c r="DF418" s="4" t="str">
        <f>IF($C418="OK",_xlfn.NUMBERVALUE(Plantilla!DD429),"")</f>
        <v/>
      </c>
      <c r="DG418" s="6" t="str">
        <f>IF($C418="OK",_xlfn.NUMBERVALUE(Plantilla!DE429),"")</f>
        <v/>
      </c>
      <c r="DH418" s="6" t="str">
        <f>IF($C418="OK",_xlfn.NUMBERVALUE(Plantilla!DF429),"")</f>
        <v/>
      </c>
      <c r="DI418" s="6" t="str">
        <f>IF($C418="OK",_xlfn.NUMBERVALUE(Plantilla!DG429),"")</f>
        <v/>
      </c>
      <c r="DJ418" s="6" t="str">
        <f>IF($C418="OK",_xlfn.NUMBERVALUE(Plantilla!DH429),"")</f>
        <v/>
      </c>
      <c r="DK418" s="6" t="str">
        <f>IF($C418="OK",_xlfn.NUMBERVALUE(Plantilla!DI429),"")</f>
        <v/>
      </c>
      <c r="DL418" s="6" t="str">
        <f>IF($C418="OK",_xlfn.NUMBERVALUE(Plantilla!DJ429),"")</f>
        <v/>
      </c>
      <c r="DM418" s="6" t="str">
        <f>IF($C418="OK",_xlfn.NUMBERVALUE(Plantilla!DK429),"")</f>
        <v/>
      </c>
      <c r="DN418" s="6" t="str">
        <f>IF($C418="OK",_xlfn.NUMBERVALUE(Plantilla!DL429),"")</f>
        <v/>
      </c>
      <c r="DO418" s="6" t="str">
        <f>IF($C418="OK",_xlfn.NUMBERVALUE(Plantilla!DM429),"")</f>
        <v/>
      </c>
      <c r="DP418" s="6" t="str">
        <f>IF($C418="OK",_xlfn.NUMBERVALUE(Plantilla!DN429),"")</f>
        <v/>
      </c>
      <c r="DQ418" s="6" t="str">
        <f>IF($C418="OK",_xlfn.NUMBERVALUE(Plantilla!DO429),"")</f>
        <v/>
      </c>
      <c r="DR418" s="6" t="str">
        <f>IF($C418="OK",_xlfn.NUMBERVALUE(Plantilla!DP429),"")</f>
        <v/>
      </c>
      <c r="DS418" t="str">
        <f>IF($C418="OK",TEXT(Plantilla!DR429,"#"),"")</f>
        <v/>
      </c>
      <c r="DT418" s="6"/>
    </row>
    <row r="419" spans="1:124" x14ac:dyDescent="0.25">
      <c r="A419" t="str">
        <f>IF(Plantilla!$I$6="¡Perfecto!, Guarda el archivo y adjúntalo a tu interfaz de Nómina Electrónica","OK","Error")</f>
        <v>OK</v>
      </c>
      <c r="B419" t="str">
        <f>IF(Plantilla!$I$6="¡Perfecto!, Guarda el archivo y adjúntalo a tu interfaz de Nómina Electrónica",MID(Plantilla!$D$2,SEARCH("V",Plantilla!$D$2),10),"")</f>
        <v>V2.0</v>
      </c>
      <c r="C419" t="str">
        <f>Plantilla!C430</f>
        <v/>
      </c>
      <c r="D419" t="str">
        <f>IF($C419="OK",Plantilla!B430,"")</f>
        <v/>
      </c>
      <c r="E419" t="str">
        <f>IF($C419="OK",
   VLOOKUP(Plantilla!$E$4,'Tablas '!$AP$4:$AT$6,5,FALSE),
"")</f>
        <v/>
      </c>
      <c r="F419" t="str">
        <f>IF($C419="OK",TEXT(Plantilla!D430,"#"),"")</f>
        <v/>
      </c>
      <c r="G419" t="str">
        <f>IF($C419="OK",
   VLOOKUP(Plantilla!E430,'Tablas '!$B$4:$C$14,2,FALSE),
"")</f>
        <v/>
      </c>
      <c r="H419" t="str">
        <f>IF($C419="OK",TEXT(Plantilla!F430,"#"),"")</f>
        <v/>
      </c>
      <c r="I419" t="str">
        <f>IF($C419="OK",TEXT(Plantilla!G430,"#"),"")</f>
        <v/>
      </c>
      <c r="J419" t="str">
        <f>IF($C419="OK",TEXT(Plantilla!H430,"#"),"")</f>
        <v/>
      </c>
      <c r="K419" t="str">
        <f>IF($C419="OK",TEXT(Plantilla!I430,"#"),"")</f>
        <v/>
      </c>
      <c r="L419" t="str">
        <f>IF($C419="OK",TEXT(Plantilla!J430,"#"),"")</f>
        <v/>
      </c>
      <c r="M419" t="str">
        <f>IF($C419="OK",TEXT(Plantilla!K430,"#"),"")</f>
        <v/>
      </c>
      <c r="N419" t="str">
        <f>IF($C419="OK",
   CONCATENATE(YEAR(Plantilla!L430),"-",TEXT(MONTH(Plantilla!L430),"00"),"-",TEXT(DAY(Plantilla!L430),"00")),
"")</f>
        <v/>
      </c>
      <c r="O419" t="str">
        <f>IF($C419="OK",_xlfn.NUMBERVALUE(Plantilla!M430),"")</f>
        <v/>
      </c>
      <c r="P419" t="str">
        <f>IF($C419="OK",
   IF(Plantilla!N430&lt;&gt;"",
      CONCATENATE(YEAR(Plantilla!N430),"-",TEXT(MONTH(Plantilla!N430),"00"),"-",TEXT(DAY(Plantilla!N430),"00")),
   ""),
"")</f>
        <v/>
      </c>
      <c r="Q419" t="str">
        <f>IF($C419="OK",
   VLOOKUP(Plantilla!O430,'Tablas '!$E$4:$F$19,2,FALSE),
"")</f>
        <v/>
      </c>
      <c r="R419" t="str">
        <f>IF($C419="OK",
   VLOOKUP(Plantilla!P430,'Tablas '!$H$4:$I$5,2,FALSE),
"")</f>
        <v/>
      </c>
      <c r="S419" t="str">
        <f>IF($C419="OK",
   VLOOKUP(Plantilla!Q430,'Tablas '!$K$4:$L$8,2,FALSE),
"")</f>
        <v/>
      </c>
      <c r="T419" t="str">
        <f>IF($C419="OK",
   VLOOKUP(Plantilla!R430,'Tablas '!$AE$4:$AF$6,2,FALSE),
"")</f>
        <v/>
      </c>
      <c r="U419" t="str">
        <f>IF($C419="OK",
   VLOOKUP(Plantilla!S430,'Tablas '!$AE$4:$AF$6,2,FALSE),
"")</f>
        <v/>
      </c>
      <c r="V419" t="str">
        <f>IF($C419="OK",TEXT(Plantilla!T430,"#"),"")</f>
        <v/>
      </c>
      <c r="W419" s="84" t="str">
        <f>IF($C419="OK",
   VLOOKUP(Plantilla!U430,'Tablas '!$AM$4:$AN$1126,2,FALSE),
"")</f>
        <v/>
      </c>
      <c r="X419" t="str">
        <f>IF($C419="OK",TEXT(Plantilla!V430,"#"),"")</f>
        <v/>
      </c>
      <c r="Y419" t="str">
        <f>IF($C419="OK",
   CONCATENATE(YEAR(Plantilla!W430),"-",TEXT(MONTH(Plantilla!W430),"00"),"-",TEXT(DAY(Plantilla!W430),"00")),
"")</f>
        <v/>
      </c>
      <c r="Z419" t="str">
        <f>IF($C419="OK",
   CONCATENATE(YEAR(Plantilla!X430),"-",TEXT(MONTH(Plantilla!X430),"00"),"-",TEXT(DAY(Plantilla!X430),"00")),
"")</f>
        <v/>
      </c>
      <c r="AA419" t="str">
        <f>IF($C419="OK",
   TEXT(VLOOKUP(Plantilla!Y430,'Tablas '!$Q$4:$R$9,2,FALSE),"#"),
"")</f>
        <v/>
      </c>
      <c r="AB419" t="str">
        <f>IF($C419="OK",
   CONCATENATE(YEAR(Plantilla!Z430),"-",TEXT(MONTH(Plantilla!Z430),"00"),"-",TEXT(DAY(Plantilla!Z430),"00")),
"")</f>
        <v/>
      </c>
      <c r="AC419" t="str">
        <f>IF($C419="OK",
   TEXT(VLOOKUP(Plantilla!AA430,'Tablas '!$T$4:$U$13,2,FALSE),"#"),
"")</f>
        <v/>
      </c>
      <c r="AD419" t="str">
        <f>IF($C419="OK",TEXT(Plantilla!AB430,"#"),"")</f>
        <v/>
      </c>
      <c r="AE419" t="str">
        <f>IF($C419="OK",
   IF(Plantilla!AC430&lt;&gt;"",
      TEXT(VLOOKUP(Plantilla!AC430,'Tablas '!$W$4:$X$7,2,FALSE),"#"),
   ""),
"")</f>
        <v/>
      </c>
      <c r="AF419" t="str">
        <f>IF($C419="OK",TEXT(Plantilla!AD430,"#"),"")</f>
        <v/>
      </c>
      <c r="AG419" s="6" t="str">
        <f>IF($C419="OK",_xlfn.NUMBERVALUE(Plantilla!AE430),"")</f>
        <v/>
      </c>
      <c r="AH419" s="4" t="str">
        <f>IF($C419="OK",_xlfn.NUMBERVALUE(Plantilla!AF430),"")</f>
        <v/>
      </c>
      <c r="AI419" s="6" t="str">
        <f>IF($C419="OK",_xlfn.NUMBERVALUE(Plantilla!AG430),"")</f>
        <v/>
      </c>
      <c r="AJ419" s="6" t="str">
        <f>IF($C419="OK",_xlfn.NUMBERVALUE(Plantilla!AH430),"")</f>
        <v/>
      </c>
      <c r="AK419" s="6" t="str">
        <f>IF($C419="OK",_xlfn.NUMBERVALUE(Plantilla!AI430),"")</f>
        <v/>
      </c>
      <c r="AL419" s="6" t="str">
        <f>IF($C419="OK",_xlfn.NUMBERVALUE(Plantilla!AJ430),"")</f>
        <v/>
      </c>
      <c r="AM419" s="4" t="str">
        <f>IF($C419="OK",_xlfn.NUMBERVALUE(Plantilla!AK430),"")</f>
        <v/>
      </c>
      <c r="AN419" s="6" t="str">
        <f>IF($C419="OK",_xlfn.NUMBERVALUE(Plantilla!AL430),"")</f>
        <v/>
      </c>
      <c r="AO419" s="4" t="str">
        <f>IF($C419="OK",_xlfn.NUMBERVALUE(Plantilla!AM430),"")</f>
        <v/>
      </c>
      <c r="AP419" s="6" t="str">
        <f>IF($C419="OK",_xlfn.NUMBERVALUE(Plantilla!AN430),"")</f>
        <v/>
      </c>
      <c r="AQ419" s="4" t="str">
        <f>IF($C419="OK",_xlfn.NUMBERVALUE(Plantilla!AO430),"")</f>
        <v/>
      </c>
      <c r="AR419" s="6" t="str">
        <f>IF($C419="OK",_xlfn.NUMBERVALUE(Plantilla!AP430),"")</f>
        <v/>
      </c>
      <c r="AS419" s="4" t="str">
        <f>IF($C419="OK",_xlfn.NUMBERVALUE(Plantilla!AQ430),"")</f>
        <v/>
      </c>
      <c r="AT419" s="6" t="str">
        <f>IF($C419="OK",_xlfn.NUMBERVALUE(Plantilla!AR430),"")</f>
        <v/>
      </c>
      <c r="AU419" s="4" t="str">
        <f>IF($C419="OK",_xlfn.NUMBERVALUE(Plantilla!AS430),"")</f>
        <v/>
      </c>
      <c r="AV419" s="6" t="str">
        <f>IF($C419="OK",_xlfn.NUMBERVALUE(Plantilla!AT430),"")</f>
        <v/>
      </c>
      <c r="AW419" s="4" t="str">
        <f>IF($C419="OK",_xlfn.NUMBERVALUE(Plantilla!AU430),"")</f>
        <v/>
      </c>
      <c r="AX419" s="6" t="str">
        <f>IF($C419="OK",_xlfn.NUMBERVALUE(Plantilla!AV430),"")</f>
        <v/>
      </c>
      <c r="AY419" s="4" t="str">
        <f>IF($C419="OK",_xlfn.NUMBERVALUE(Plantilla!AW430),"")</f>
        <v/>
      </c>
      <c r="AZ419" s="6" t="str">
        <f>IF($C419="OK",_xlfn.NUMBERVALUE(Plantilla!AX430),"")</f>
        <v/>
      </c>
      <c r="BA419" t="str">
        <f>IF($C419="OK",_xlfn.NUMBERVALUE(Plantilla!AY430),"")</f>
        <v/>
      </c>
      <c r="BB419" t="str">
        <f>IF($C419="OK",_xlfn.NUMBERVALUE(Plantilla!AZ430),"")</f>
        <v/>
      </c>
      <c r="BC419" s="4" t="str">
        <f>IF($C419="OK",_xlfn.NUMBERVALUE(Plantilla!BA430),"")</f>
        <v/>
      </c>
      <c r="BD419" s="6" t="str">
        <f>IF($C419="OK",_xlfn.NUMBERVALUE(Plantilla!BB430),"")</f>
        <v/>
      </c>
      <c r="BE419" s="4" t="str">
        <f>IF($C419="OK",_xlfn.NUMBERVALUE(Plantilla!BC430),"")</f>
        <v/>
      </c>
      <c r="BF419" s="6" t="str">
        <f>IF($C419="OK",_xlfn.NUMBERVALUE(Plantilla!BD430),"")</f>
        <v/>
      </c>
      <c r="BG419" s="4" t="str">
        <f>IF($C419="OK",_xlfn.NUMBERVALUE(Plantilla!BE430),"")</f>
        <v/>
      </c>
      <c r="BH419" s="6" t="str">
        <f>IF($C419="OK",_xlfn.NUMBERVALUE(Plantilla!BF430),"")</f>
        <v/>
      </c>
      <c r="BI419" s="110" t="str">
        <f>IF($C419="OK",_xlfn.NUMBERVALUE(Plantilla!BG430),"")</f>
        <v/>
      </c>
      <c r="BJ419" s="6" t="str">
        <f>IF($C419="OK",_xlfn.NUMBERVALUE(Plantilla!BH430),"")</f>
        <v/>
      </c>
      <c r="BK419" s="109" t="str">
        <f>IF($C419="OK",_xlfn.NUMBERVALUE(Plantilla!BI430),"")</f>
        <v/>
      </c>
      <c r="BL419" s="6" t="str">
        <f>IF($C419="OK",
   IF(Plantilla!BJ430&lt;&gt;"",
      TEXT(VLOOKUP(Plantilla!BJ430,'Tablas '!$Z$4:$AA$6,2,FALSE),"#"),
   ""),
"")</f>
        <v/>
      </c>
      <c r="BM419" s="4" t="str">
        <f>IF($C419="OK",_xlfn.NUMBERVALUE(Plantilla!BK430),"")</f>
        <v/>
      </c>
      <c r="BN419" s="4" t="str">
        <f>IF($C419="OK",_xlfn.NUMBERVALUE(Plantilla!BL430),"")</f>
        <v/>
      </c>
      <c r="BO419" s="6" t="str">
        <f>IF($C419="OK",_xlfn.NUMBERVALUE(Plantilla!BM430),"")</f>
        <v/>
      </c>
      <c r="BP419" s="4" t="str">
        <f>IF($C419="OK",_xlfn.NUMBERVALUE(Plantilla!BN430),"")</f>
        <v/>
      </c>
      <c r="BQ419" s="6" t="str">
        <f>IF($C419="OK",_xlfn.NUMBERVALUE(Plantilla!BO430),"")</f>
        <v/>
      </c>
      <c r="BR419" s="4" t="str">
        <f>IF($C419="OK",_xlfn.NUMBERVALUE(Plantilla!BP430),"")</f>
        <v/>
      </c>
      <c r="BS419" s="6" t="str">
        <f>IF($C419="OK",_xlfn.NUMBERVALUE(Plantilla!BQ430),"")</f>
        <v/>
      </c>
      <c r="BT419" s="4" t="str">
        <f>IF($C419="OK",_xlfn.NUMBERVALUE(Plantilla!BR430),"")</f>
        <v/>
      </c>
      <c r="BU419" s="6" t="str">
        <f>IF($C419="OK",_xlfn.NUMBERVALUE(Plantilla!BS430),"")</f>
        <v/>
      </c>
      <c r="BV419" s="6" t="str">
        <f>IF($C419="OK",_xlfn.NUMBERVALUE(Plantilla!BT430),"")</f>
        <v/>
      </c>
      <c r="BW419" s="6" t="str">
        <f>IF($C419="OK",_xlfn.NUMBERVALUE(Plantilla!BU430),"")</f>
        <v/>
      </c>
      <c r="BX419" s="6" t="str">
        <f>IF($C419="OK",_xlfn.NUMBERVALUE(Plantilla!BV430),"")</f>
        <v/>
      </c>
      <c r="BY419" s="6" t="str">
        <f>IF($C419="OK",_xlfn.NUMBERVALUE(Plantilla!BW430),"")</f>
        <v/>
      </c>
      <c r="BZ419" s="6" t="str">
        <f>IF($C419="OK",_xlfn.NUMBERVALUE(Plantilla!BX430),"")</f>
        <v/>
      </c>
      <c r="CA419" s="6" t="str">
        <f>IF($C419="OK",_xlfn.NUMBERVALUE(Plantilla!BY430),"")</f>
        <v/>
      </c>
      <c r="CB419" s="6" t="str">
        <f>IF($C419="OK",_xlfn.NUMBERVALUE(Plantilla!BZ430),"")</f>
        <v/>
      </c>
      <c r="CC419" s="6" t="str">
        <f>IF($C419="OK",_xlfn.NUMBERVALUE(Plantilla!CA430),"")</f>
        <v/>
      </c>
      <c r="CD419" s="6" t="str">
        <f>IF($C419="OK",_xlfn.NUMBERVALUE(Plantilla!CB430),"")</f>
        <v/>
      </c>
      <c r="CE419" s="6" t="str">
        <f>IF($C419="OK",_xlfn.NUMBERVALUE(Plantilla!CC430),"")</f>
        <v/>
      </c>
      <c r="CF419" s="4" t="str">
        <f>IF($C419="OK",_xlfn.NUMBERVALUE(Plantilla!CD430),"")</f>
        <v/>
      </c>
      <c r="CG419" s="6" t="str">
        <f>IF($C419="OK",_xlfn.NUMBERVALUE(Plantilla!CE430),"")</f>
        <v/>
      </c>
      <c r="CH419" s="6" t="str">
        <f>IF($C419="OK",_xlfn.NUMBERVALUE(Plantilla!CF430),"")</f>
        <v/>
      </c>
      <c r="CI419" s="6" t="str">
        <f>IF($C419="OK",_xlfn.NUMBERVALUE(Plantilla!CG430),"")</f>
        <v/>
      </c>
      <c r="CJ419" s="6" t="str">
        <f>IF($C419="OK",_xlfn.NUMBERVALUE(Plantilla!CH430),"")</f>
        <v/>
      </c>
      <c r="CK419" s="6" t="str">
        <f>IF($C419="OK",_xlfn.NUMBERVALUE(Plantilla!CI430),"")</f>
        <v/>
      </c>
      <c r="CL419" s="6" t="str">
        <f>IF($C419="OK",_xlfn.NUMBERVALUE(Plantilla!CJ430),"")</f>
        <v/>
      </c>
      <c r="CM419" t="str">
        <f>IF($C419="OK",TEXT(Plantilla!CK430,"#"),"")</f>
        <v/>
      </c>
      <c r="CN419" s="6" t="str">
        <f>IF($C419="OK",_xlfn.NUMBERVALUE(Plantilla!CL430),"")</f>
        <v/>
      </c>
      <c r="CO419" s="6" t="str">
        <f>IF($C419="OK",_xlfn.NUMBERVALUE(Plantilla!CM430),"")</f>
        <v/>
      </c>
      <c r="CP419" s="110" t="str">
        <f>IF($C419="OK",_xlfn.NUMBERVALUE(Plantilla!CN430),"")</f>
        <v/>
      </c>
      <c r="CQ419" s="6" t="str">
        <f>IF($C419="OK",_xlfn.NUMBERVALUE(Plantilla!CO430),"")</f>
        <v/>
      </c>
      <c r="CR419" s="109" t="str">
        <f>IF($C419="OK",_xlfn.NUMBERVALUE(Plantilla!CP430),"")</f>
        <v/>
      </c>
      <c r="CS419" s="110" t="str">
        <f>IF($C419="OK",_xlfn.NUMBERVALUE(Plantilla!CQ430),"")</f>
        <v/>
      </c>
      <c r="CT419" s="6" t="str">
        <f>IF($C419="OK",_xlfn.NUMBERVALUE(Plantilla!CR430),"")</f>
        <v/>
      </c>
      <c r="CU419" s="109" t="str">
        <f>IF($C419="OK",_xlfn.NUMBERVALUE(Plantilla!CS430),"")</f>
        <v/>
      </c>
      <c r="CV419" s="110" t="str">
        <f>IF($C419="OK",_xlfn.NUMBERVALUE(Plantilla!CT430),"")</f>
        <v/>
      </c>
      <c r="CW419" s="6" t="str">
        <f>IF($C419="OK",_xlfn.NUMBERVALUE(Plantilla!CU430),"")</f>
        <v/>
      </c>
      <c r="CX419" s="82" t="str">
        <f>IF($C419="OK",_xlfn.NUMBERVALUE(Plantilla!CV430),"")</f>
        <v/>
      </c>
      <c r="CY419" s="6" t="str">
        <f>IF($C419="OK",_xlfn.NUMBERVALUE(Plantilla!CW430),"")</f>
        <v/>
      </c>
      <c r="CZ419" s="82" t="str">
        <f>IF($C419="OK",_xlfn.NUMBERVALUE(Plantilla!CX430),"")</f>
        <v/>
      </c>
      <c r="DA419" s="6" t="str">
        <f>IF($C419="OK",_xlfn.NUMBERVALUE(Plantilla!CY430),"")</f>
        <v/>
      </c>
      <c r="DB419" s="109" t="str">
        <f>IF($C419="OK",_xlfn.NUMBERVALUE(Plantilla!CZ430),"")</f>
        <v/>
      </c>
      <c r="DC419" s="6" t="str">
        <f>IF($C419="OK",_xlfn.NUMBERVALUE(Plantilla!DA430),"")</f>
        <v/>
      </c>
      <c r="DD419" s="6" t="str">
        <f>IF($C419="OK",TEXT(Plantilla!DB430,"#"),"")</f>
        <v/>
      </c>
      <c r="DE419" s="6" t="str">
        <f>IF($C419="OK",_xlfn.NUMBERVALUE(Plantilla!DC430),"")</f>
        <v/>
      </c>
      <c r="DF419" s="4" t="str">
        <f>IF($C419="OK",_xlfn.NUMBERVALUE(Plantilla!DD430),"")</f>
        <v/>
      </c>
      <c r="DG419" s="6" t="str">
        <f>IF($C419="OK",_xlfn.NUMBERVALUE(Plantilla!DE430),"")</f>
        <v/>
      </c>
      <c r="DH419" s="6" t="str">
        <f>IF($C419="OK",_xlfn.NUMBERVALUE(Plantilla!DF430),"")</f>
        <v/>
      </c>
      <c r="DI419" s="6" t="str">
        <f>IF($C419="OK",_xlfn.NUMBERVALUE(Plantilla!DG430),"")</f>
        <v/>
      </c>
      <c r="DJ419" s="6" t="str">
        <f>IF($C419="OK",_xlfn.NUMBERVALUE(Plantilla!DH430),"")</f>
        <v/>
      </c>
      <c r="DK419" s="6" t="str">
        <f>IF($C419="OK",_xlfn.NUMBERVALUE(Plantilla!DI430),"")</f>
        <v/>
      </c>
      <c r="DL419" s="6" t="str">
        <f>IF($C419="OK",_xlfn.NUMBERVALUE(Plantilla!DJ430),"")</f>
        <v/>
      </c>
      <c r="DM419" s="6" t="str">
        <f>IF($C419="OK",_xlfn.NUMBERVALUE(Plantilla!DK430),"")</f>
        <v/>
      </c>
      <c r="DN419" s="6" t="str">
        <f>IF($C419="OK",_xlfn.NUMBERVALUE(Plantilla!DL430),"")</f>
        <v/>
      </c>
      <c r="DO419" s="6" t="str">
        <f>IF($C419="OK",_xlfn.NUMBERVALUE(Plantilla!DM430),"")</f>
        <v/>
      </c>
      <c r="DP419" s="6" t="str">
        <f>IF($C419="OK",_xlfn.NUMBERVALUE(Plantilla!DN430),"")</f>
        <v/>
      </c>
      <c r="DQ419" s="6" t="str">
        <f>IF($C419="OK",_xlfn.NUMBERVALUE(Plantilla!DO430),"")</f>
        <v/>
      </c>
      <c r="DR419" s="6" t="str">
        <f>IF($C419="OK",_xlfn.NUMBERVALUE(Plantilla!DP430),"")</f>
        <v/>
      </c>
      <c r="DS419" t="str">
        <f>IF($C419="OK",TEXT(Plantilla!DR430,"#"),"")</f>
        <v/>
      </c>
      <c r="DT419" s="6"/>
    </row>
    <row r="420" spans="1:124" x14ac:dyDescent="0.25">
      <c r="A420" t="str">
        <f>IF(Plantilla!$I$6="¡Perfecto!, Guarda el archivo y adjúntalo a tu interfaz de Nómina Electrónica","OK","Error")</f>
        <v>OK</v>
      </c>
      <c r="B420" t="str">
        <f>IF(Plantilla!$I$6="¡Perfecto!, Guarda el archivo y adjúntalo a tu interfaz de Nómina Electrónica",MID(Plantilla!$D$2,SEARCH("V",Plantilla!$D$2),10),"")</f>
        <v>V2.0</v>
      </c>
      <c r="C420" t="str">
        <f>Plantilla!C431</f>
        <v/>
      </c>
      <c r="D420" t="str">
        <f>IF($C420="OK",Plantilla!B431,"")</f>
        <v/>
      </c>
      <c r="E420" t="str">
        <f>IF($C420="OK",
   VLOOKUP(Plantilla!$E$4,'Tablas '!$AP$4:$AT$6,5,FALSE),
"")</f>
        <v/>
      </c>
      <c r="F420" t="str">
        <f>IF($C420="OK",TEXT(Plantilla!D431,"#"),"")</f>
        <v/>
      </c>
      <c r="G420" t="str">
        <f>IF($C420="OK",
   VLOOKUP(Plantilla!E431,'Tablas '!$B$4:$C$14,2,FALSE),
"")</f>
        <v/>
      </c>
      <c r="H420" t="str">
        <f>IF($C420="OK",TEXT(Plantilla!F431,"#"),"")</f>
        <v/>
      </c>
      <c r="I420" t="str">
        <f>IF($C420="OK",TEXT(Plantilla!G431,"#"),"")</f>
        <v/>
      </c>
      <c r="J420" t="str">
        <f>IF($C420="OK",TEXT(Plantilla!H431,"#"),"")</f>
        <v/>
      </c>
      <c r="K420" t="str">
        <f>IF($C420="OK",TEXT(Plantilla!I431,"#"),"")</f>
        <v/>
      </c>
      <c r="L420" t="str">
        <f>IF($C420="OK",TEXT(Plantilla!J431,"#"),"")</f>
        <v/>
      </c>
      <c r="M420" t="str">
        <f>IF($C420="OK",TEXT(Plantilla!K431,"#"),"")</f>
        <v/>
      </c>
      <c r="N420" t="str">
        <f>IF($C420="OK",
   CONCATENATE(YEAR(Plantilla!L431),"-",TEXT(MONTH(Plantilla!L431),"00"),"-",TEXT(DAY(Plantilla!L431),"00")),
"")</f>
        <v/>
      </c>
      <c r="O420" t="str">
        <f>IF($C420="OK",_xlfn.NUMBERVALUE(Plantilla!M431),"")</f>
        <v/>
      </c>
      <c r="P420" t="str">
        <f>IF($C420="OK",
   IF(Plantilla!N431&lt;&gt;"",
      CONCATENATE(YEAR(Plantilla!N431),"-",TEXT(MONTH(Plantilla!N431),"00"),"-",TEXT(DAY(Plantilla!N431),"00")),
   ""),
"")</f>
        <v/>
      </c>
      <c r="Q420" t="str">
        <f>IF($C420="OK",
   VLOOKUP(Plantilla!O431,'Tablas '!$E$4:$F$19,2,FALSE),
"")</f>
        <v/>
      </c>
      <c r="R420" t="str">
        <f>IF($C420="OK",
   VLOOKUP(Plantilla!P431,'Tablas '!$H$4:$I$5,2,FALSE),
"")</f>
        <v/>
      </c>
      <c r="S420" t="str">
        <f>IF($C420="OK",
   VLOOKUP(Plantilla!Q431,'Tablas '!$K$4:$L$8,2,FALSE),
"")</f>
        <v/>
      </c>
      <c r="T420" t="str">
        <f>IF($C420="OK",
   VLOOKUP(Plantilla!R431,'Tablas '!$AE$4:$AF$6,2,FALSE),
"")</f>
        <v/>
      </c>
      <c r="U420" t="str">
        <f>IF($C420="OK",
   VLOOKUP(Plantilla!S431,'Tablas '!$AE$4:$AF$6,2,FALSE),
"")</f>
        <v/>
      </c>
      <c r="V420" t="str">
        <f>IF($C420="OK",TEXT(Plantilla!T431,"#"),"")</f>
        <v/>
      </c>
      <c r="W420" s="84" t="str">
        <f>IF($C420="OK",
   VLOOKUP(Plantilla!U431,'Tablas '!$AM$4:$AN$1126,2,FALSE),
"")</f>
        <v/>
      </c>
      <c r="X420" t="str">
        <f>IF($C420="OK",TEXT(Plantilla!V431,"#"),"")</f>
        <v/>
      </c>
      <c r="Y420" t="str">
        <f>IF($C420="OK",
   CONCATENATE(YEAR(Plantilla!W431),"-",TEXT(MONTH(Plantilla!W431),"00"),"-",TEXT(DAY(Plantilla!W431),"00")),
"")</f>
        <v/>
      </c>
      <c r="Z420" t="str">
        <f>IF($C420="OK",
   CONCATENATE(YEAR(Plantilla!X431),"-",TEXT(MONTH(Plantilla!X431),"00"),"-",TEXT(DAY(Plantilla!X431),"00")),
"")</f>
        <v/>
      </c>
      <c r="AA420" t="str">
        <f>IF($C420="OK",
   TEXT(VLOOKUP(Plantilla!Y431,'Tablas '!$Q$4:$R$9,2,FALSE),"#"),
"")</f>
        <v/>
      </c>
      <c r="AB420" t="str">
        <f>IF($C420="OK",
   CONCATENATE(YEAR(Plantilla!Z431),"-",TEXT(MONTH(Plantilla!Z431),"00"),"-",TEXT(DAY(Plantilla!Z431),"00")),
"")</f>
        <v/>
      </c>
      <c r="AC420" t="str">
        <f>IF($C420="OK",
   TEXT(VLOOKUP(Plantilla!AA431,'Tablas '!$T$4:$U$13,2,FALSE),"#"),
"")</f>
        <v/>
      </c>
      <c r="AD420" t="str">
        <f>IF($C420="OK",TEXT(Plantilla!AB431,"#"),"")</f>
        <v/>
      </c>
      <c r="AE420" t="str">
        <f>IF($C420="OK",
   IF(Plantilla!AC431&lt;&gt;"",
      TEXT(VLOOKUP(Plantilla!AC431,'Tablas '!$W$4:$X$7,2,FALSE),"#"),
   ""),
"")</f>
        <v/>
      </c>
      <c r="AF420" t="str">
        <f>IF($C420="OK",TEXT(Plantilla!AD431,"#"),"")</f>
        <v/>
      </c>
      <c r="AG420" s="6" t="str">
        <f>IF($C420="OK",_xlfn.NUMBERVALUE(Plantilla!AE431),"")</f>
        <v/>
      </c>
      <c r="AH420" s="4" t="str">
        <f>IF($C420="OK",_xlfn.NUMBERVALUE(Plantilla!AF431),"")</f>
        <v/>
      </c>
      <c r="AI420" s="6" t="str">
        <f>IF($C420="OK",_xlfn.NUMBERVALUE(Plantilla!AG431),"")</f>
        <v/>
      </c>
      <c r="AJ420" s="6" t="str">
        <f>IF($C420="OK",_xlfn.NUMBERVALUE(Plantilla!AH431),"")</f>
        <v/>
      </c>
      <c r="AK420" s="6" t="str">
        <f>IF($C420="OK",_xlfn.NUMBERVALUE(Plantilla!AI431),"")</f>
        <v/>
      </c>
      <c r="AL420" s="6" t="str">
        <f>IF($C420="OK",_xlfn.NUMBERVALUE(Plantilla!AJ431),"")</f>
        <v/>
      </c>
      <c r="AM420" s="4" t="str">
        <f>IF($C420="OK",_xlfn.NUMBERVALUE(Plantilla!AK431),"")</f>
        <v/>
      </c>
      <c r="AN420" s="6" t="str">
        <f>IF($C420="OK",_xlfn.NUMBERVALUE(Plantilla!AL431),"")</f>
        <v/>
      </c>
      <c r="AO420" s="4" t="str">
        <f>IF($C420="OK",_xlfn.NUMBERVALUE(Plantilla!AM431),"")</f>
        <v/>
      </c>
      <c r="AP420" s="6" t="str">
        <f>IF($C420="OK",_xlfn.NUMBERVALUE(Plantilla!AN431),"")</f>
        <v/>
      </c>
      <c r="AQ420" s="4" t="str">
        <f>IF($C420="OK",_xlfn.NUMBERVALUE(Plantilla!AO431),"")</f>
        <v/>
      </c>
      <c r="AR420" s="6" t="str">
        <f>IF($C420="OK",_xlfn.NUMBERVALUE(Plantilla!AP431),"")</f>
        <v/>
      </c>
      <c r="AS420" s="4" t="str">
        <f>IF($C420="OK",_xlfn.NUMBERVALUE(Plantilla!AQ431),"")</f>
        <v/>
      </c>
      <c r="AT420" s="6" t="str">
        <f>IF($C420="OK",_xlfn.NUMBERVALUE(Plantilla!AR431),"")</f>
        <v/>
      </c>
      <c r="AU420" s="4" t="str">
        <f>IF($C420="OK",_xlfn.NUMBERVALUE(Plantilla!AS431),"")</f>
        <v/>
      </c>
      <c r="AV420" s="6" t="str">
        <f>IF($C420="OK",_xlfn.NUMBERVALUE(Plantilla!AT431),"")</f>
        <v/>
      </c>
      <c r="AW420" s="4" t="str">
        <f>IF($C420="OK",_xlfn.NUMBERVALUE(Plantilla!AU431),"")</f>
        <v/>
      </c>
      <c r="AX420" s="6" t="str">
        <f>IF($C420="OK",_xlfn.NUMBERVALUE(Plantilla!AV431),"")</f>
        <v/>
      </c>
      <c r="AY420" s="4" t="str">
        <f>IF($C420="OK",_xlfn.NUMBERVALUE(Plantilla!AW431),"")</f>
        <v/>
      </c>
      <c r="AZ420" s="6" t="str">
        <f>IF($C420="OK",_xlfn.NUMBERVALUE(Plantilla!AX431),"")</f>
        <v/>
      </c>
      <c r="BA420" t="str">
        <f>IF($C420="OK",_xlfn.NUMBERVALUE(Plantilla!AY431),"")</f>
        <v/>
      </c>
      <c r="BB420" t="str">
        <f>IF($C420="OK",_xlfn.NUMBERVALUE(Plantilla!AZ431),"")</f>
        <v/>
      </c>
      <c r="BC420" s="4" t="str">
        <f>IF($C420="OK",_xlfn.NUMBERVALUE(Plantilla!BA431),"")</f>
        <v/>
      </c>
      <c r="BD420" s="6" t="str">
        <f>IF($C420="OK",_xlfn.NUMBERVALUE(Plantilla!BB431),"")</f>
        <v/>
      </c>
      <c r="BE420" s="4" t="str">
        <f>IF($C420="OK",_xlfn.NUMBERVALUE(Plantilla!BC431),"")</f>
        <v/>
      </c>
      <c r="BF420" s="6" t="str">
        <f>IF($C420="OK",_xlfn.NUMBERVALUE(Plantilla!BD431),"")</f>
        <v/>
      </c>
      <c r="BG420" s="4" t="str">
        <f>IF($C420="OK",_xlfn.NUMBERVALUE(Plantilla!BE431),"")</f>
        <v/>
      </c>
      <c r="BH420" s="6" t="str">
        <f>IF($C420="OK",_xlfn.NUMBERVALUE(Plantilla!BF431),"")</f>
        <v/>
      </c>
      <c r="BI420" s="110" t="str">
        <f>IF($C420="OK",_xlfn.NUMBERVALUE(Plantilla!BG431),"")</f>
        <v/>
      </c>
      <c r="BJ420" s="6" t="str">
        <f>IF($C420="OK",_xlfn.NUMBERVALUE(Plantilla!BH431),"")</f>
        <v/>
      </c>
      <c r="BK420" s="109" t="str">
        <f>IF($C420="OK",_xlfn.NUMBERVALUE(Plantilla!BI431),"")</f>
        <v/>
      </c>
      <c r="BL420" s="6" t="str">
        <f>IF($C420="OK",
   IF(Plantilla!BJ431&lt;&gt;"",
      TEXT(VLOOKUP(Plantilla!BJ431,'Tablas '!$Z$4:$AA$6,2,FALSE),"#"),
   ""),
"")</f>
        <v/>
      </c>
      <c r="BM420" s="4" t="str">
        <f>IF($C420="OK",_xlfn.NUMBERVALUE(Plantilla!BK431),"")</f>
        <v/>
      </c>
      <c r="BN420" s="4" t="str">
        <f>IF($C420="OK",_xlfn.NUMBERVALUE(Plantilla!BL431),"")</f>
        <v/>
      </c>
      <c r="BO420" s="6" t="str">
        <f>IF($C420="OK",_xlfn.NUMBERVALUE(Plantilla!BM431),"")</f>
        <v/>
      </c>
      <c r="BP420" s="4" t="str">
        <f>IF($C420="OK",_xlfn.NUMBERVALUE(Plantilla!BN431),"")</f>
        <v/>
      </c>
      <c r="BQ420" s="6" t="str">
        <f>IF($C420="OK",_xlfn.NUMBERVALUE(Plantilla!BO431),"")</f>
        <v/>
      </c>
      <c r="BR420" s="4" t="str">
        <f>IF($C420="OK",_xlfn.NUMBERVALUE(Plantilla!BP431),"")</f>
        <v/>
      </c>
      <c r="BS420" s="6" t="str">
        <f>IF($C420="OK",_xlfn.NUMBERVALUE(Plantilla!BQ431),"")</f>
        <v/>
      </c>
      <c r="BT420" s="4" t="str">
        <f>IF($C420="OK",_xlfn.NUMBERVALUE(Plantilla!BR431),"")</f>
        <v/>
      </c>
      <c r="BU420" s="6" t="str">
        <f>IF($C420="OK",_xlfn.NUMBERVALUE(Plantilla!BS431),"")</f>
        <v/>
      </c>
      <c r="BV420" s="6" t="str">
        <f>IF($C420="OK",_xlfn.NUMBERVALUE(Plantilla!BT431),"")</f>
        <v/>
      </c>
      <c r="BW420" s="6" t="str">
        <f>IF($C420="OK",_xlfn.NUMBERVALUE(Plantilla!BU431),"")</f>
        <v/>
      </c>
      <c r="BX420" s="6" t="str">
        <f>IF($C420="OK",_xlfn.NUMBERVALUE(Plantilla!BV431),"")</f>
        <v/>
      </c>
      <c r="BY420" s="6" t="str">
        <f>IF($C420="OK",_xlfn.NUMBERVALUE(Plantilla!BW431),"")</f>
        <v/>
      </c>
      <c r="BZ420" s="6" t="str">
        <f>IF($C420="OK",_xlfn.NUMBERVALUE(Plantilla!BX431),"")</f>
        <v/>
      </c>
      <c r="CA420" s="6" t="str">
        <f>IF($C420="OK",_xlfn.NUMBERVALUE(Plantilla!BY431),"")</f>
        <v/>
      </c>
      <c r="CB420" s="6" t="str">
        <f>IF($C420="OK",_xlfn.NUMBERVALUE(Plantilla!BZ431),"")</f>
        <v/>
      </c>
      <c r="CC420" s="6" t="str">
        <f>IF($C420="OK",_xlfn.NUMBERVALUE(Plantilla!CA431),"")</f>
        <v/>
      </c>
      <c r="CD420" s="6" t="str">
        <f>IF($C420="OK",_xlfn.NUMBERVALUE(Plantilla!CB431),"")</f>
        <v/>
      </c>
      <c r="CE420" s="6" t="str">
        <f>IF($C420="OK",_xlfn.NUMBERVALUE(Plantilla!CC431),"")</f>
        <v/>
      </c>
      <c r="CF420" s="4" t="str">
        <f>IF($C420="OK",_xlfn.NUMBERVALUE(Plantilla!CD431),"")</f>
        <v/>
      </c>
      <c r="CG420" s="6" t="str">
        <f>IF($C420="OK",_xlfn.NUMBERVALUE(Plantilla!CE431),"")</f>
        <v/>
      </c>
      <c r="CH420" s="6" t="str">
        <f>IF($C420="OK",_xlfn.NUMBERVALUE(Plantilla!CF431),"")</f>
        <v/>
      </c>
      <c r="CI420" s="6" t="str">
        <f>IF($C420="OK",_xlfn.NUMBERVALUE(Plantilla!CG431),"")</f>
        <v/>
      </c>
      <c r="CJ420" s="6" t="str">
        <f>IF($C420="OK",_xlfn.NUMBERVALUE(Plantilla!CH431),"")</f>
        <v/>
      </c>
      <c r="CK420" s="6" t="str">
        <f>IF($C420="OK",_xlfn.NUMBERVALUE(Plantilla!CI431),"")</f>
        <v/>
      </c>
      <c r="CL420" s="6" t="str">
        <f>IF($C420="OK",_xlfn.NUMBERVALUE(Plantilla!CJ431),"")</f>
        <v/>
      </c>
      <c r="CM420" t="str">
        <f>IF($C420="OK",TEXT(Plantilla!CK431,"#"),"")</f>
        <v/>
      </c>
      <c r="CN420" s="6" t="str">
        <f>IF($C420="OK",_xlfn.NUMBERVALUE(Plantilla!CL431),"")</f>
        <v/>
      </c>
      <c r="CO420" s="6" t="str">
        <f>IF($C420="OK",_xlfn.NUMBERVALUE(Plantilla!CM431),"")</f>
        <v/>
      </c>
      <c r="CP420" s="110" t="str">
        <f>IF($C420="OK",_xlfn.NUMBERVALUE(Plantilla!CN431),"")</f>
        <v/>
      </c>
      <c r="CQ420" s="6" t="str">
        <f>IF($C420="OK",_xlfn.NUMBERVALUE(Plantilla!CO431),"")</f>
        <v/>
      </c>
      <c r="CR420" s="109" t="str">
        <f>IF($C420="OK",_xlfn.NUMBERVALUE(Plantilla!CP431),"")</f>
        <v/>
      </c>
      <c r="CS420" s="110" t="str">
        <f>IF($C420="OK",_xlfn.NUMBERVALUE(Plantilla!CQ431),"")</f>
        <v/>
      </c>
      <c r="CT420" s="6" t="str">
        <f>IF($C420="OK",_xlfn.NUMBERVALUE(Plantilla!CR431),"")</f>
        <v/>
      </c>
      <c r="CU420" s="109" t="str">
        <f>IF($C420="OK",_xlfn.NUMBERVALUE(Plantilla!CS431),"")</f>
        <v/>
      </c>
      <c r="CV420" s="110" t="str">
        <f>IF($C420="OK",_xlfn.NUMBERVALUE(Plantilla!CT431),"")</f>
        <v/>
      </c>
      <c r="CW420" s="6" t="str">
        <f>IF($C420="OK",_xlfn.NUMBERVALUE(Plantilla!CU431),"")</f>
        <v/>
      </c>
      <c r="CX420" s="82" t="str">
        <f>IF($C420="OK",_xlfn.NUMBERVALUE(Plantilla!CV431),"")</f>
        <v/>
      </c>
      <c r="CY420" s="6" t="str">
        <f>IF($C420="OK",_xlfn.NUMBERVALUE(Plantilla!CW431),"")</f>
        <v/>
      </c>
      <c r="CZ420" s="82" t="str">
        <f>IF($C420="OK",_xlfn.NUMBERVALUE(Plantilla!CX431),"")</f>
        <v/>
      </c>
      <c r="DA420" s="6" t="str">
        <f>IF($C420="OK",_xlfn.NUMBERVALUE(Plantilla!CY431),"")</f>
        <v/>
      </c>
      <c r="DB420" s="109" t="str">
        <f>IF($C420="OK",_xlfn.NUMBERVALUE(Plantilla!CZ431),"")</f>
        <v/>
      </c>
      <c r="DC420" s="6" t="str">
        <f>IF($C420="OK",_xlfn.NUMBERVALUE(Plantilla!DA431),"")</f>
        <v/>
      </c>
      <c r="DD420" s="6" t="str">
        <f>IF($C420="OK",TEXT(Plantilla!DB431,"#"),"")</f>
        <v/>
      </c>
      <c r="DE420" s="6" t="str">
        <f>IF($C420="OK",_xlfn.NUMBERVALUE(Plantilla!DC431),"")</f>
        <v/>
      </c>
      <c r="DF420" s="4" t="str">
        <f>IF($C420="OK",_xlfn.NUMBERVALUE(Plantilla!DD431),"")</f>
        <v/>
      </c>
      <c r="DG420" s="6" t="str">
        <f>IF($C420="OK",_xlfn.NUMBERVALUE(Plantilla!DE431),"")</f>
        <v/>
      </c>
      <c r="DH420" s="6" t="str">
        <f>IF($C420="OK",_xlfn.NUMBERVALUE(Plantilla!DF431),"")</f>
        <v/>
      </c>
      <c r="DI420" s="6" t="str">
        <f>IF($C420="OK",_xlfn.NUMBERVALUE(Plantilla!DG431),"")</f>
        <v/>
      </c>
      <c r="DJ420" s="6" t="str">
        <f>IF($C420="OK",_xlfn.NUMBERVALUE(Plantilla!DH431),"")</f>
        <v/>
      </c>
      <c r="DK420" s="6" t="str">
        <f>IF($C420="OK",_xlfn.NUMBERVALUE(Plantilla!DI431),"")</f>
        <v/>
      </c>
      <c r="DL420" s="6" t="str">
        <f>IF($C420="OK",_xlfn.NUMBERVALUE(Plantilla!DJ431),"")</f>
        <v/>
      </c>
      <c r="DM420" s="6" t="str">
        <f>IF($C420="OK",_xlfn.NUMBERVALUE(Plantilla!DK431),"")</f>
        <v/>
      </c>
      <c r="DN420" s="6" t="str">
        <f>IF($C420="OK",_xlfn.NUMBERVALUE(Plantilla!DL431),"")</f>
        <v/>
      </c>
      <c r="DO420" s="6" t="str">
        <f>IF($C420="OK",_xlfn.NUMBERVALUE(Plantilla!DM431),"")</f>
        <v/>
      </c>
      <c r="DP420" s="6" t="str">
        <f>IF($C420="OK",_xlfn.NUMBERVALUE(Plantilla!DN431),"")</f>
        <v/>
      </c>
      <c r="DQ420" s="6" t="str">
        <f>IF($C420="OK",_xlfn.NUMBERVALUE(Plantilla!DO431),"")</f>
        <v/>
      </c>
      <c r="DR420" s="6" t="str">
        <f>IF($C420="OK",_xlfn.NUMBERVALUE(Plantilla!DP431),"")</f>
        <v/>
      </c>
      <c r="DS420" t="str">
        <f>IF($C420="OK",TEXT(Plantilla!DR431,"#"),"")</f>
        <v/>
      </c>
      <c r="DT420" s="6"/>
    </row>
    <row r="421" spans="1:124" x14ac:dyDescent="0.25">
      <c r="A421" t="str">
        <f>IF(Plantilla!$I$6="¡Perfecto!, Guarda el archivo y adjúntalo a tu interfaz de Nómina Electrónica","OK","Error")</f>
        <v>OK</v>
      </c>
      <c r="B421" t="str">
        <f>IF(Plantilla!$I$6="¡Perfecto!, Guarda el archivo y adjúntalo a tu interfaz de Nómina Electrónica",MID(Plantilla!$D$2,SEARCH("V",Plantilla!$D$2),10),"")</f>
        <v>V2.0</v>
      </c>
      <c r="C421" t="str">
        <f>Plantilla!C432</f>
        <v/>
      </c>
      <c r="D421" t="str">
        <f>IF($C421="OK",Plantilla!B432,"")</f>
        <v/>
      </c>
      <c r="E421" t="str">
        <f>IF($C421="OK",
   VLOOKUP(Plantilla!$E$4,'Tablas '!$AP$4:$AT$6,5,FALSE),
"")</f>
        <v/>
      </c>
      <c r="F421" t="str">
        <f>IF($C421="OK",TEXT(Plantilla!D432,"#"),"")</f>
        <v/>
      </c>
      <c r="G421" t="str">
        <f>IF($C421="OK",
   VLOOKUP(Plantilla!E432,'Tablas '!$B$4:$C$14,2,FALSE),
"")</f>
        <v/>
      </c>
      <c r="H421" t="str">
        <f>IF($C421="OK",TEXT(Plantilla!F432,"#"),"")</f>
        <v/>
      </c>
      <c r="I421" t="str">
        <f>IF($C421="OK",TEXT(Plantilla!G432,"#"),"")</f>
        <v/>
      </c>
      <c r="J421" t="str">
        <f>IF($C421="OK",TEXT(Plantilla!H432,"#"),"")</f>
        <v/>
      </c>
      <c r="K421" t="str">
        <f>IF($C421="OK",TEXT(Plantilla!I432,"#"),"")</f>
        <v/>
      </c>
      <c r="L421" t="str">
        <f>IF($C421="OK",TEXT(Plantilla!J432,"#"),"")</f>
        <v/>
      </c>
      <c r="M421" t="str">
        <f>IF($C421="OK",TEXT(Plantilla!K432,"#"),"")</f>
        <v/>
      </c>
      <c r="N421" t="str">
        <f>IF($C421="OK",
   CONCATENATE(YEAR(Plantilla!L432),"-",TEXT(MONTH(Plantilla!L432),"00"),"-",TEXT(DAY(Plantilla!L432),"00")),
"")</f>
        <v/>
      </c>
      <c r="O421" t="str">
        <f>IF($C421="OK",_xlfn.NUMBERVALUE(Plantilla!M432),"")</f>
        <v/>
      </c>
      <c r="P421" t="str">
        <f>IF($C421="OK",
   IF(Plantilla!N432&lt;&gt;"",
      CONCATENATE(YEAR(Plantilla!N432),"-",TEXT(MONTH(Plantilla!N432),"00"),"-",TEXT(DAY(Plantilla!N432),"00")),
   ""),
"")</f>
        <v/>
      </c>
      <c r="Q421" t="str">
        <f>IF($C421="OK",
   VLOOKUP(Plantilla!O432,'Tablas '!$E$4:$F$19,2,FALSE),
"")</f>
        <v/>
      </c>
      <c r="R421" t="str">
        <f>IF($C421="OK",
   VLOOKUP(Plantilla!P432,'Tablas '!$H$4:$I$5,2,FALSE),
"")</f>
        <v/>
      </c>
      <c r="S421" t="str">
        <f>IF($C421="OK",
   VLOOKUP(Plantilla!Q432,'Tablas '!$K$4:$L$8,2,FALSE),
"")</f>
        <v/>
      </c>
      <c r="T421" t="str">
        <f>IF($C421="OK",
   VLOOKUP(Plantilla!R432,'Tablas '!$AE$4:$AF$6,2,FALSE),
"")</f>
        <v/>
      </c>
      <c r="U421" t="str">
        <f>IF($C421="OK",
   VLOOKUP(Plantilla!S432,'Tablas '!$AE$4:$AF$6,2,FALSE),
"")</f>
        <v/>
      </c>
      <c r="V421" t="str">
        <f>IF($C421="OK",TEXT(Plantilla!T432,"#"),"")</f>
        <v/>
      </c>
      <c r="W421" s="84" t="str">
        <f>IF($C421="OK",
   VLOOKUP(Plantilla!U432,'Tablas '!$AM$4:$AN$1126,2,FALSE),
"")</f>
        <v/>
      </c>
      <c r="X421" t="str">
        <f>IF($C421="OK",TEXT(Plantilla!V432,"#"),"")</f>
        <v/>
      </c>
      <c r="Y421" t="str">
        <f>IF($C421="OK",
   CONCATENATE(YEAR(Plantilla!W432),"-",TEXT(MONTH(Plantilla!W432),"00"),"-",TEXT(DAY(Plantilla!W432),"00")),
"")</f>
        <v/>
      </c>
      <c r="Z421" t="str">
        <f>IF($C421="OK",
   CONCATENATE(YEAR(Plantilla!X432),"-",TEXT(MONTH(Plantilla!X432),"00"),"-",TEXT(DAY(Plantilla!X432),"00")),
"")</f>
        <v/>
      </c>
      <c r="AA421" t="str">
        <f>IF($C421="OK",
   TEXT(VLOOKUP(Plantilla!Y432,'Tablas '!$Q$4:$R$9,2,FALSE),"#"),
"")</f>
        <v/>
      </c>
      <c r="AB421" t="str">
        <f>IF($C421="OK",
   CONCATENATE(YEAR(Plantilla!Z432),"-",TEXT(MONTH(Plantilla!Z432),"00"),"-",TEXT(DAY(Plantilla!Z432),"00")),
"")</f>
        <v/>
      </c>
      <c r="AC421" t="str">
        <f>IF($C421="OK",
   TEXT(VLOOKUP(Plantilla!AA432,'Tablas '!$T$4:$U$13,2,FALSE),"#"),
"")</f>
        <v/>
      </c>
      <c r="AD421" t="str">
        <f>IF($C421="OK",TEXT(Plantilla!AB432,"#"),"")</f>
        <v/>
      </c>
      <c r="AE421" t="str">
        <f>IF($C421="OK",
   IF(Plantilla!AC432&lt;&gt;"",
      TEXT(VLOOKUP(Plantilla!AC432,'Tablas '!$W$4:$X$7,2,FALSE),"#"),
   ""),
"")</f>
        <v/>
      </c>
      <c r="AF421" t="str">
        <f>IF($C421="OK",TEXT(Plantilla!AD432,"#"),"")</f>
        <v/>
      </c>
      <c r="AG421" s="6" t="str">
        <f>IF($C421="OK",_xlfn.NUMBERVALUE(Plantilla!AE432),"")</f>
        <v/>
      </c>
      <c r="AH421" s="4" t="str">
        <f>IF($C421="OK",_xlfn.NUMBERVALUE(Plantilla!AF432),"")</f>
        <v/>
      </c>
      <c r="AI421" s="6" t="str">
        <f>IF($C421="OK",_xlfn.NUMBERVALUE(Plantilla!AG432),"")</f>
        <v/>
      </c>
      <c r="AJ421" s="6" t="str">
        <f>IF($C421="OK",_xlfn.NUMBERVALUE(Plantilla!AH432),"")</f>
        <v/>
      </c>
      <c r="AK421" s="6" t="str">
        <f>IF($C421="OK",_xlfn.NUMBERVALUE(Plantilla!AI432),"")</f>
        <v/>
      </c>
      <c r="AL421" s="6" t="str">
        <f>IF($C421="OK",_xlfn.NUMBERVALUE(Plantilla!AJ432),"")</f>
        <v/>
      </c>
      <c r="AM421" s="4" t="str">
        <f>IF($C421="OK",_xlfn.NUMBERVALUE(Plantilla!AK432),"")</f>
        <v/>
      </c>
      <c r="AN421" s="6" t="str">
        <f>IF($C421="OK",_xlfn.NUMBERVALUE(Plantilla!AL432),"")</f>
        <v/>
      </c>
      <c r="AO421" s="4" t="str">
        <f>IF($C421="OK",_xlfn.NUMBERVALUE(Plantilla!AM432),"")</f>
        <v/>
      </c>
      <c r="AP421" s="6" t="str">
        <f>IF($C421="OK",_xlfn.NUMBERVALUE(Plantilla!AN432),"")</f>
        <v/>
      </c>
      <c r="AQ421" s="4" t="str">
        <f>IF($C421="OK",_xlfn.NUMBERVALUE(Plantilla!AO432),"")</f>
        <v/>
      </c>
      <c r="AR421" s="6" t="str">
        <f>IF($C421="OK",_xlfn.NUMBERVALUE(Plantilla!AP432),"")</f>
        <v/>
      </c>
      <c r="AS421" s="4" t="str">
        <f>IF($C421="OK",_xlfn.NUMBERVALUE(Plantilla!AQ432),"")</f>
        <v/>
      </c>
      <c r="AT421" s="6" t="str">
        <f>IF($C421="OK",_xlfn.NUMBERVALUE(Plantilla!AR432),"")</f>
        <v/>
      </c>
      <c r="AU421" s="4" t="str">
        <f>IF($C421="OK",_xlfn.NUMBERVALUE(Plantilla!AS432),"")</f>
        <v/>
      </c>
      <c r="AV421" s="6" t="str">
        <f>IF($C421="OK",_xlfn.NUMBERVALUE(Plantilla!AT432),"")</f>
        <v/>
      </c>
      <c r="AW421" s="4" t="str">
        <f>IF($C421="OK",_xlfn.NUMBERVALUE(Plantilla!AU432),"")</f>
        <v/>
      </c>
      <c r="AX421" s="6" t="str">
        <f>IF($C421="OK",_xlfn.NUMBERVALUE(Plantilla!AV432),"")</f>
        <v/>
      </c>
      <c r="AY421" s="4" t="str">
        <f>IF($C421="OK",_xlfn.NUMBERVALUE(Plantilla!AW432),"")</f>
        <v/>
      </c>
      <c r="AZ421" s="6" t="str">
        <f>IF($C421="OK",_xlfn.NUMBERVALUE(Plantilla!AX432),"")</f>
        <v/>
      </c>
      <c r="BA421" t="str">
        <f>IF($C421="OK",_xlfn.NUMBERVALUE(Plantilla!AY432),"")</f>
        <v/>
      </c>
      <c r="BB421" t="str">
        <f>IF($C421="OK",_xlfn.NUMBERVALUE(Plantilla!AZ432),"")</f>
        <v/>
      </c>
      <c r="BC421" s="4" t="str">
        <f>IF($C421="OK",_xlfn.NUMBERVALUE(Plantilla!BA432),"")</f>
        <v/>
      </c>
      <c r="BD421" s="6" t="str">
        <f>IF($C421="OK",_xlfn.NUMBERVALUE(Plantilla!BB432),"")</f>
        <v/>
      </c>
      <c r="BE421" s="4" t="str">
        <f>IF($C421="OK",_xlfn.NUMBERVALUE(Plantilla!BC432),"")</f>
        <v/>
      </c>
      <c r="BF421" s="6" t="str">
        <f>IF($C421="OK",_xlfn.NUMBERVALUE(Plantilla!BD432),"")</f>
        <v/>
      </c>
      <c r="BG421" s="4" t="str">
        <f>IF($C421="OK",_xlfn.NUMBERVALUE(Plantilla!BE432),"")</f>
        <v/>
      </c>
      <c r="BH421" s="6" t="str">
        <f>IF($C421="OK",_xlfn.NUMBERVALUE(Plantilla!BF432),"")</f>
        <v/>
      </c>
      <c r="BI421" s="110" t="str">
        <f>IF($C421="OK",_xlfn.NUMBERVALUE(Plantilla!BG432),"")</f>
        <v/>
      </c>
      <c r="BJ421" s="6" t="str">
        <f>IF($C421="OK",_xlfn.NUMBERVALUE(Plantilla!BH432),"")</f>
        <v/>
      </c>
      <c r="BK421" s="109" t="str">
        <f>IF($C421="OK",_xlfn.NUMBERVALUE(Plantilla!BI432),"")</f>
        <v/>
      </c>
      <c r="BL421" s="6" t="str">
        <f>IF($C421="OK",
   IF(Plantilla!BJ432&lt;&gt;"",
      TEXT(VLOOKUP(Plantilla!BJ432,'Tablas '!$Z$4:$AA$6,2,FALSE),"#"),
   ""),
"")</f>
        <v/>
      </c>
      <c r="BM421" s="4" t="str">
        <f>IF($C421="OK",_xlfn.NUMBERVALUE(Plantilla!BK432),"")</f>
        <v/>
      </c>
      <c r="BN421" s="4" t="str">
        <f>IF($C421="OK",_xlfn.NUMBERVALUE(Plantilla!BL432),"")</f>
        <v/>
      </c>
      <c r="BO421" s="6" t="str">
        <f>IF($C421="OK",_xlfn.NUMBERVALUE(Plantilla!BM432),"")</f>
        <v/>
      </c>
      <c r="BP421" s="4" t="str">
        <f>IF($C421="OK",_xlfn.NUMBERVALUE(Plantilla!BN432),"")</f>
        <v/>
      </c>
      <c r="BQ421" s="6" t="str">
        <f>IF($C421="OK",_xlfn.NUMBERVALUE(Plantilla!BO432),"")</f>
        <v/>
      </c>
      <c r="BR421" s="4" t="str">
        <f>IF($C421="OK",_xlfn.NUMBERVALUE(Plantilla!BP432),"")</f>
        <v/>
      </c>
      <c r="BS421" s="6" t="str">
        <f>IF($C421="OK",_xlfn.NUMBERVALUE(Plantilla!BQ432),"")</f>
        <v/>
      </c>
      <c r="BT421" s="4" t="str">
        <f>IF($C421="OK",_xlfn.NUMBERVALUE(Plantilla!BR432),"")</f>
        <v/>
      </c>
      <c r="BU421" s="6" t="str">
        <f>IF($C421="OK",_xlfn.NUMBERVALUE(Plantilla!BS432),"")</f>
        <v/>
      </c>
      <c r="BV421" s="6" t="str">
        <f>IF($C421="OK",_xlfn.NUMBERVALUE(Plantilla!BT432),"")</f>
        <v/>
      </c>
      <c r="BW421" s="6" t="str">
        <f>IF($C421="OK",_xlfn.NUMBERVALUE(Plantilla!BU432),"")</f>
        <v/>
      </c>
      <c r="BX421" s="6" t="str">
        <f>IF($C421="OK",_xlfn.NUMBERVALUE(Plantilla!BV432),"")</f>
        <v/>
      </c>
      <c r="BY421" s="6" t="str">
        <f>IF($C421="OK",_xlfn.NUMBERVALUE(Plantilla!BW432),"")</f>
        <v/>
      </c>
      <c r="BZ421" s="6" t="str">
        <f>IF($C421="OK",_xlfn.NUMBERVALUE(Plantilla!BX432),"")</f>
        <v/>
      </c>
      <c r="CA421" s="6" t="str">
        <f>IF($C421="OK",_xlfn.NUMBERVALUE(Plantilla!BY432),"")</f>
        <v/>
      </c>
      <c r="CB421" s="6" t="str">
        <f>IF($C421="OK",_xlfn.NUMBERVALUE(Plantilla!BZ432),"")</f>
        <v/>
      </c>
      <c r="CC421" s="6" t="str">
        <f>IF($C421="OK",_xlfn.NUMBERVALUE(Plantilla!CA432),"")</f>
        <v/>
      </c>
      <c r="CD421" s="6" t="str">
        <f>IF($C421="OK",_xlfn.NUMBERVALUE(Plantilla!CB432),"")</f>
        <v/>
      </c>
      <c r="CE421" s="6" t="str">
        <f>IF($C421="OK",_xlfn.NUMBERVALUE(Plantilla!CC432),"")</f>
        <v/>
      </c>
      <c r="CF421" s="4" t="str">
        <f>IF($C421="OK",_xlfn.NUMBERVALUE(Plantilla!CD432),"")</f>
        <v/>
      </c>
      <c r="CG421" s="6" t="str">
        <f>IF($C421="OK",_xlfn.NUMBERVALUE(Plantilla!CE432),"")</f>
        <v/>
      </c>
      <c r="CH421" s="6" t="str">
        <f>IF($C421="OK",_xlfn.NUMBERVALUE(Plantilla!CF432),"")</f>
        <v/>
      </c>
      <c r="CI421" s="6" t="str">
        <f>IF($C421="OK",_xlfn.NUMBERVALUE(Plantilla!CG432),"")</f>
        <v/>
      </c>
      <c r="CJ421" s="6" t="str">
        <f>IF($C421="OK",_xlfn.NUMBERVALUE(Plantilla!CH432),"")</f>
        <v/>
      </c>
      <c r="CK421" s="6" t="str">
        <f>IF($C421="OK",_xlfn.NUMBERVALUE(Plantilla!CI432),"")</f>
        <v/>
      </c>
      <c r="CL421" s="6" t="str">
        <f>IF($C421="OK",_xlfn.NUMBERVALUE(Plantilla!CJ432),"")</f>
        <v/>
      </c>
      <c r="CM421" t="str">
        <f>IF($C421="OK",TEXT(Plantilla!CK432,"#"),"")</f>
        <v/>
      </c>
      <c r="CN421" s="6" t="str">
        <f>IF($C421="OK",_xlfn.NUMBERVALUE(Plantilla!CL432),"")</f>
        <v/>
      </c>
      <c r="CO421" s="6" t="str">
        <f>IF($C421="OK",_xlfn.NUMBERVALUE(Plantilla!CM432),"")</f>
        <v/>
      </c>
      <c r="CP421" s="110" t="str">
        <f>IF($C421="OK",_xlfn.NUMBERVALUE(Plantilla!CN432),"")</f>
        <v/>
      </c>
      <c r="CQ421" s="6" t="str">
        <f>IF($C421="OK",_xlfn.NUMBERVALUE(Plantilla!CO432),"")</f>
        <v/>
      </c>
      <c r="CR421" s="109" t="str">
        <f>IF($C421="OK",_xlfn.NUMBERVALUE(Plantilla!CP432),"")</f>
        <v/>
      </c>
      <c r="CS421" s="110" t="str">
        <f>IF($C421="OK",_xlfn.NUMBERVALUE(Plantilla!CQ432),"")</f>
        <v/>
      </c>
      <c r="CT421" s="6" t="str">
        <f>IF($C421="OK",_xlfn.NUMBERVALUE(Plantilla!CR432),"")</f>
        <v/>
      </c>
      <c r="CU421" s="109" t="str">
        <f>IF($C421="OK",_xlfn.NUMBERVALUE(Plantilla!CS432),"")</f>
        <v/>
      </c>
      <c r="CV421" s="110" t="str">
        <f>IF($C421="OK",_xlfn.NUMBERVALUE(Plantilla!CT432),"")</f>
        <v/>
      </c>
      <c r="CW421" s="6" t="str">
        <f>IF($C421="OK",_xlfn.NUMBERVALUE(Plantilla!CU432),"")</f>
        <v/>
      </c>
      <c r="CX421" s="82" t="str">
        <f>IF($C421="OK",_xlfn.NUMBERVALUE(Plantilla!CV432),"")</f>
        <v/>
      </c>
      <c r="CY421" s="6" t="str">
        <f>IF($C421="OK",_xlfn.NUMBERVALUE(Plantilla!CW432),"")</f>
        <v/>
      </c>
      <c r="CZ421" s="82" t="str">
        <f>IF($C421="OK",_xlfn.NUMBERVALUE(Plantilla!CX432),"")</f>
        <v/>
      </c>
      <c r="DA421" s="6" t="str">
        <f>IF($C421="OK",_xlfn.NUMBERVALUE(Plantilla!CY432),"")</f>
        <v/>
      </c>
      <c r="DB421" s="109" t="str">
        <f>IF($C421="OK",_xlfn.NUMBERVALUE(Plantilla!CZ432),"")</f>
        <v/>
      </c>
      <c r="DC421" s="6" t="str">
        <f>IF($C421="OK",_xlfn.NUMBERVALUE(Plantilla!DA432),"")</f>
        <v/>
      </c>
      <c r="DD421" s="6" t="str">
        <f>IF($C421="OK",TEXT(Plantilla!DB432,"#"),"")</f>
        <v/>
      </c>
      <c r="DE421" s="6" t="str">
        <f>IF($C421="OK",_xlfn.NUMBERVALUE(Plantilla!DC432),"")</f>
        <v/>
      </c>
      <c r="DF421" s="4" t="str">
        <f>IF($C421="OK",_xlfn.NUMBERVALUE(Plantilla!DD432),"")</f>
        <v/>
      </c>
      <c r="DG421" s="6" t="str">
        <f>IF($C421="OK",_xlfn.NUMBERVALUE(Plantilla!DE432),"")</f>
        <v/>
      </c>
      <c r="DH421" s="6" t="str">
        <f>IF($C421="OK",_xlfn.NUMBERVALUE(Plantilla!DF432),"")</f>
        <v/>
      </c>
      <c r="DI421" s="6" t="str">
        <f>IF($C421="OK",_xlfn.NUMBERVALUE(Plantilla!DG432),"")</f>
        <v/>
      </c>
      <c r="DJ421" s="6" t="str">
        <f>IF($C421="OK",_xlfn.NUMBERVALUE(Plantilla!DH432),"")</f>
        <v/>
      </c>
      <c r="DK421" s="6" t="str">
        <f>IF($C421="OK",_xlfn.NUMBERVALUE(Plantilla!DI432),"")</f>
        <v/>
      </c>
      <c r="DL421" s="6" t="str">
        <f>IF($C421="OK",_xlfn.NUMBERVALUE(Plantilla!DJ432),"")</f>
        <v/>
      </c>
      <c r="DM421" s="6" t="str">
        <f>IF($C421="OK",_xlfn.NUMBERVALUE(Plantilla!DK432),"")</f>
        <v/>
      </c>
      <c r="DN421" s="6" t="str">
        <f>IF($C421="OK",_xlfn.NUMBERVALUE(Plantilla!DL432),"")</f>
        <v/>
      </c>
      <c r="DO421" s="6" t="str">
        <f>IF($C421="OK",_xlfn.NUMBERVALUE(Plantilla!DM432),"")</f>
        <v/>
      </c>
      <c r="DP421" s="6" t="str">
        <f>IF($C421="OK",_xlfn.NUMBERVALUE(Plantilla!DN432),"")</f>
        <v/>
      </c>
      <c r="DQ421" s="6" t="str">
        <f>IF($C421="OK",_xlfn.NUMBERVALUE(Plantilla!DO432),"")</f>
        <v/>
      </c>
      <c r="DR421" s="6" t="str">
        <f>IF($C421="OK",_xlfn.NUMBERVALUE(Plantilla!DP432),"")</f>
        <v/>
      </c>
      <c r="DS421" t="str">
        <f>IF($C421="OK",TEXT(Plantilla!DR432,"#"),"")</f>
        <v/>
      </c>
      <c r="DT421" s="6"/>
    </row>
    <row r="422" spans="1:124" x14ac:dyDescent="0.25">
      <c r="A422" t="str">
        <f>IF(Plantilla!$I$6="¡Perfecto!, Guarda el archivo y adjúntalo a tu interfaz de Nómina Electrónica","OK","Error")</f>
        <v>OK</v>
      </c>
      <c r="B422" t="str">
        <f>IF(Plantilla!$I$6="¡Perfecto!, Guarda el archivo y adjúntalo a tu interfaz de Nómina Electrónica",MID(Plantilla!$D$2,SEARCH("V",Plantilla!$D$2),10),"")</f>
        <v>V2.0</v>
      </c>
      <c r="C422" t="str">
        <f>Plantilla!C433</f>
        <v/>
      </c>
      <c r="D422" t="str">
        <f>IF($C422="OK",Plantilla!B433,"")</f>
        <v/>
      </c>
      <c r="E422" t="str">
        <f>IF($C422="OK",
   VLOOKUP(Plantilla!$E$4,'Tablas '!$AP$4:$AT$6,5,FALSE),
"")</f>
        <v/>
      </c>
      <c r="F422" t="str">
        <f>IF($C422="OK",TEXT(Plantilla!D433,"#"),"")</f>
        <v/>
      </c>
      <c r="G422" t="str">
        <f>IF($C422="OK",
   VLOOKUP(Plantilla!E433,'Tablas '!$B$4:$C$14,2,FALSE),
"")</f>
        <v/>
      </c>
      <c r="H422" t="str">
        <f>IF($C422="OK",TEXT(Plantilla!F433,"#"),"")</f>
        <v/>
      </c>
      <c r="I422" t="str">
        <f>IF($C422="OK",TEXT(Plantilla!G433,"#"),"")</f>
        <v/>
      </c>
      <c r="J422" t="str">
        <f>IF($C422="OK",TEXT(Plantilla!H433,"#"),"")</f>
        <v/>
      </c>
      <c r="K422" t="str">
        <f>IF($C422="OK",TEXT(Plantilla!I433,"#"),"")</f>
        <v/>
      </c>
      <c r="L422" t="str">
        <f>IF($C422="OK",TEXT(Plantilla!J433,"#"),"")</f>
        <v/>
      </c>
      <c r="M422" t="str">
        <f>IF($C422="OK",TEXT(Plantilla!K433,"#"),"")</f>
        <v/>
      </c>
      <c r="N422" t="str">
        <f>IF($C422="OK",
   CONCATENATE(YEAR(Plantilla!L433),"-",TEXT(MONTH(Plantilla!L433),"00"),"-",TEXT(DAY(Plantilla!L433),"00")),
"")</f>
        <v/>
      </c>
      <c r="O422" t="str">
        <f>IF($C422="OK",_xlfn.NUMBERVALUE(Plantilla!M433),"")</f>
        <v/>
      </c>
      <c r="P422" t="str">
        <f>IF($C422="OK",
   IF(Plantilla!N433&lt;&gt;"",
      CONCATENATE(YEAR(Plantilla!N433),"-",TEXT(MONTH(Plantilla!N433),"00"),"-",TEXT(DAY(Plantilla!N433),"00")),
   ""),
"")</f>
        <v/>
      </c>
      <c r="Q422" t="str">
        <f>IF($C422="OK",
   VLOOKUP(Plantilla!O433,'Tablas '!$E$4:$F$19,2,FALSE),
"")</f>
        <v/>
      </c>
      <c r="R422" t="str">
        <f>IF($C422="OK",
   VLOOKUP(Plantilla!P433,'Tablas '!$H$4:$I$5,2,FALSE),
"")</f>
        <v/>
      </c>
      <c r="S422" t="str">
        <f>IF($C422="OK",
   VLOOKUP(Plantilla!Q433,'Tablas '!$K$4:$L$8,2,FALSE),
"")</f>
        <v/>
      </c>
      <c r="T422" t="str">
        <f>IF($C422="OK",
   VLOOKUP(Plantilla!R433,'Tablas '!$AE$4:$AF$6,2,FALSE),
"")</f>
        <v/>
      </c>
      <c r="U422" t="str">
        <f>IF($C422="OK",
   VLOOKUP(Plantilla!S433,'Tablas '!$AE$4:$AF$6,2,FALSE),
"")</f>
        <v/>
      </c>
      <c r="V422" t="str">
        <f>IF($C422="OK",TEXT(Plantilla!T433,"#"),"")</f>
        <v/>
      </c>
      <c r="W422" s="84" t="str">
        <f>IF($C422="OK",
   VLOOKUP(Plantilla!U433,'Tablas '!$AM$4:$AN$1126,2,FALSE),
"")</f>
        <v/>
      </c>
      <c r="X422" t="str">
        <f>IF($C422="OK",TEXT(Plantilla!V433,"#"),"")</f>
        <v/>
      </c>
      <c r="Y422" t="str">
        <f>IF($C422="OK",
   CONCATENATE(YEAR(Plantilla!W433),"-",TEXT(MONTH(Plantilla!W433),"00"),"-",TEXT(DAY(Plantilla!W433),"00")),
"")</f>
        <v/>
      </c>
      <c r="Z422" t="str">
        <f>IF($C422="OK",
   CONCATENATE(YEAR(Plantilla!X433),"-",TEXT(MONTH(Plantilla!X433),"00"),"-",TEXT(DAY(Plantilla!X433),"00")),
"")</f>
        <v/>
      </c>
      <c r="AA422" t="str">
        <f>IF($C422="OK",
   TEXT(VLOOKUP(Plantilla!Y433,'Tablas '!$Q$4:$R$9,2,FALSE),"#"),
"")</f>
        <v/>
      </c>
      <c r="AB422" t="str">
        <f>IF($C422="OK",
   CONCATENATE(YEAR(Plantilla!Z433),"-",TEXT(MONTH(Plantilla!Z433),"00"),"-",TEXT(DAY(Plantilla!Z433),"00")),
"")</f>
        <v/>
      </c>
      <c r="AC422" t="str">
        <f>IF($C422="OK",
   TEXT(VLOOKUP(Plantilla!AA433,'Tablas '!$T$4:$U$13,2,FALSE),"#"),
"")</f>
        <v/>
      </c>
      <c r="AD422" t="str">
        <f>IF($C422="OK",TEXT(Plantilla!AB433,"#"),"")</f>
        <v/>
      </c>
      <c r="AE422" t="str">
        <f>IF($C422="OK",
   IF(Plantilla!AC433&lt;&gt;"",
      TEXT(VLOOKUP(Plantilla!AC433,'Tablas '!$W$4:$X$7,2,FALSE),"#"),
   ""),
"")</f>
        <v/>
      </c>
      <c r="AF422" t="str">
        <f>IF($C422="OK",TEXT(Plantilla!AD433,"#"),"")</f>
        <v/>
      </c>
      <c r="AG422" s="6" t="str">
        <f>IF($C422="OK",_xlfn.NUMBERVALUE(Plantilla!AE433),"")</f>
        <v/>
      </c>
      <c r="AH422" s="4" t="str">
        <f>IF($C422="OK",_xlfn.NUMBERVALUE(Plantilla!AF433),"")</f>
        <v/>
      </c>
      <c r="AI422" s="6" t="str">
        <f>IF($C422="OK",_xlfn.NUMBERVALUE(Plantilla!AG433),"")</f>
        <v/>
      </c>
      <c r="AJ422" s="6" t="str">
        <f>IF($C422="OK",_xlfn.NUMBERVALUE(Plantilla!AH433),"")</f>
        <v/>
      </c>
      <c r="AK422" s="6" t="str">
        <f>IF($C422="OK",_xlfn.NUMBERVALUE(Plantilla!AI433),"")</f>
        <v/>
      </c>
      <c r="AL422" s="6" t="str">
        <f>IF($C422="OK",_xlfn.NUMBERVALUE(Plantilla!AJ433),"")</f>
        <v/>
      </c>
      <c r="AM422" s="4" t="str">
        <f>IF($C422="OK",_xlfn.NUMBERVALUE(Plantilla!AK433),"")</f>
        <v/>
      </c>
      <c r="AN422" s="6" t="str">
        <f>IF($C422="OK",_xlfn.NUMBERVALUE(Plantilla!AL433),"")</f>
        <v/>
      </c>
      <c r="AO422" s="4" t="str">
        <f>IF($C422="OK",_xlfn.NUMBERVALUE(Plantilla!AM433),"")</f>
        <v/>
      </c>
      <c r="AP422" s="6" t="str">
        <f>IF($C422="OK",_xlfn.NUMBERVALUE(Plantilla!AN433),"")</f>
        <v/>
      </c>
      <c r="AQ422" s="4" t="str">
        <f>IF($C422="OK",_xlfn.NUMBERVALUE(Plantilla!AO433),"")</f>
        <v/>
      </c>
      <c r="AR422" s="6" t="str">
        <f>IF($C422="OK",_xlfn.NUMBERVALUE(Plantilla!AP433),"")</f>
        <v/>
      </c>
      <c r="AS422" s="4" t="str">
        <f>IF($C422="OK",_xlfn.NUMBERVALUE(Plantilla!AQ433),"")</f>
        <v/>
      </c>
      <c r="AT422" s="6" t="str">
        <f>IF($C422="OK",_xlfn.NUMBERVALUE(Plantilla!AR433),"")</f>
        <v/>
      </c>
      <c r="AU422" s="4" t="str">
        <f>IF($C422="OK",_xlfn.NUMBERVALUE(Plantilla!AS433),"")</f>
        <v/>
      </c>
      <c r="AV422" s="6" t="str">
        <f>IF($C422="OK",_xlfn.NUMBERVALUE(Plantilla!AT433),"")</f>
        <v/>
      </c>
      <c r="AW422" s="4" t="str">
        <f>IF($C422="OK",_xlfn.NUMBERVALUE(Plantilla!AU433),"")</f>
        <v/>
      </c>
      <c r="AX422" s="6" t="str">
        <f>IF($C422="OK",_xlfn.NUMBERVALUE(Plantilla!AV433),"")</f>
        <v/>
      </c>
      <c r="AY422" s="4" t="str">
        <f>IF($C422="OK",_xlfn.NUMBERVALUE(Plantilla!AW433),"")</f>
        <v/>
      </c>
      <c r="AZ422" s="6" t="str">
        <f>IF($C422="OK",_xlfn.NUMBERVALUE(Plantilla!AX433),"")</f>
        <v/>
      </c>
      <c r="BA422" t="str">
        <f>IF($C422="OK",_xlfn.NUMBERVALUE(Plantilla!AY433),"")</f>
        <v/>
      </c>
      <c r="BB422" t="str">
        <f>IF($C422="OK",_xlfn.NUMBERVALUE(Plantilla!AZ433),"")</f>
        <v/>
      </c>
      <c r="BC422" s="4" t="str">
        <f>IF($C422="OK",_xlfn.NUMBERVALUE(Plantilla!BA433),"")</f>
        <v/>
      </c>
      <c r="BD422" s="6" t="str">
        <f>IF($C422="OK",_xlfn.NUMBERVALUE(Plantilla!BB433),"")</f>
        <v/>
      </c>
      <c r="BE422" s="4" t="str">
        <f>IF($C422="OK",_xlfn.NUMBERVALUE(Plantilla!BC433),"")</f>
        <v/>
      </c>
      <c r="BF422" s="6" t="str">
        <f>IF($C422="OK",_xlfn.NUMBERVALUE(Plantilla!BD433),"")</f>
        <v/>
      </c>
      <c r="BG422" s="4" t="str">
        <f>IF($C422="OK",_xlfn.NUMBERVALUE(Plantilla!BE433),"")</f>
        <v/>
      </c>
      <c r="BH422" s="6" t="str">
        <f>IF($C422="OK",_xlfn.NUMBERVALUE(Plantilla!BF433),"")</f>
        <v/>
      </c>
      <c r="BI422" s="110" t="str">
        <f>IF($C422="OK",_xlfn.NUMBERVALUE(Plantilla!BG433),"")</f>
        <v/>
      </c>
      <c r="BJ422" s="6" t="str">
        <f>IF($C422="OK",_xlfn.NUMBERVALUE(Plantilla!BH433),"")</f>
        <v/>
      </c>
      <c r="BK422" s="109" t="str">
        <f>IF($C422="OK",_xlfn.NUMBERVALUE(Plantilla!BI433),"")</f>
        <v/>
      </c>
      <c r="BL422" s="6" t="str">
        <f>IF($C422="OK",
   IF(Plantilla!BJ433&lt;&gt;"",
      TEXT(VLOOKUP(Plantilla!BJ433,'Tablas '!$Z$4:$AA$6,2,FALSE),"#"),
   ""),
"")</f>
        <v/>
      </c>
      <c r="BM422" s="4" t="str">
        <f>IF($C422="OK",_xlfn.NUMBERVALUE(Plantilla!BK433),"")</f>
        <v/>
      </c>
      <c r="BN422" s="4" t="str">
        <f>IF($C422="OK",_xlfn.NUMBERVALUE(Plantilla!BL433),"")</f>
        <v/>
      </c>
      <c r="BO422" s="6" t="str">
        <f>IF($C422="OK",_xlfn.NUMBERVALUE(Plantilla!BM433),"")</f>
        <v/>
      </c>
      <c r="BP422" s="4" t="str">
        <f>IF($C422="OK",_xlfn.NUMBERVALUE(Plantilla!BN433),"")</f>
        <v/>
      </c>
      <c r="BQ422" s="6" t="str">
        <f>IF($C422="OK",_xlfn.NUMBERVALUE(Plantilla!BO433),"")</f>
        <v/>
      </c>
      <c r="BR422" s="4" t="str">
        <f>IF($C422="OK",_xlfn.NUMBERVALUE(Plantilla!BP433),"")</f>
        <v/>
      </c>
      <c r="BS422" s="6" t="str">
        <f>IF($C422="OK",_xlfn.NUMBERVALUE(Plantilla!BQ433),"")</f>
        <v/>
      </c>
      <c r="BT422" s="4" t="str">
        <f>IF($C422="OK",_xlfn.NUMBERVALUE(Plantilla!BR433),"")</f>
        <v/>
      </c>
      <c r="BU422" s="6" t="str">
        <f>IF($C422="OK",_xlfn.NUMBERVALUE(Plantilla!BS433),"")</f>
        <v/>
      </c>
      <c r="BV422" s="6" t="str">
        <f>IF($C422="OK",_xlfn.NUMBERVALUE(Plantilla!BT433),"")</f>
        <v/>
      </c>
      <c r="BW422" s="6" t="str">
        <f>IF($C422="OK",_xlfn.NUMBERVALUE(Plantilla!BU433),"")</f>
        <v/>
      </c>
      <c r="BX422" s="6" t="str">
        <f>IF($C422="OK",_xlfn.NUMBERVALUE(Plantilla!BV433),"")</f>
        <v/>
      </c>
      <c r="BY422" s="6" t="str">
        <f>IF($C422="OK",_xlfn.NUMBERVALUE(Plantilla!BW433),"")</f>
        <v/>
      </c>
      <c r="BZ422" s="6" t="str">
        <f>IF($C422="OK",_xlfn.NUMBERVALUE(Plantilla!BX433),"")</f>
        <v/>
      </c>
      <c r="CA422" s="6" t="str">
        <f>IF($C422="OK",_xlfn.NUMBERVALUE(Plantilla!BY433),"")</f>
        <v/>
      </c>
      <c r="CB422" s="6" t="str">
        <f>IF($C422="OK",_xlfn.NUMBERVALUE(Plantilla!BZ433),"")</f>
        <v/>
      </c>
      <c r="CC422" s="6" t="str">
        <f>IF($C422="OK",_xlfn.NUMBERVALUE(Plantilla!CA433),"")</f>
        <v/>
      </c>
      <c r="CD422" s="6" t="str">
        <f>IF($C422="OK",_xlfn.NUMBERVALUE(Plantilla!CB433),"")</f>
        <v/>
      </c>
      <c r="CE422" s="6" t="str">
        <f>IF($C422="OK",_xlfn.NUMBERVALUE(Plantilla!CC433),"")</f>
        <v/>
      </c>
      <c r="CF422" s="4" t="str">
        <f>IF($C422="OK",_xlfn.NUMBERVALUE(Plantilla!CD433),"")</f>
        <v/>
      </c>
      <c r="CG422" s="6" t="str">
        <f>IF($C422="OK",_xlfn.NUMBERVALUE(Plantilla!CE433),"")</f>
        <v/>
      </c>
      <c r="CH422" s="6" t="str">
        <f>IF($C422="OK",_xlfn.NUMBERVALUE(Plantilla!CF433),"")</f>
        <v/>
      </c>
      <c r="CI422" s="6" t="str">
        <f>IF($C422="OK",_xlfn.NUMBERVALUE(Plantilla!CG433),"")</f>
        <v/>
      </c>
      <c r="CJ422" s="6" t="str">
        <f>IF($C422="OK",_xlfn.NUMBERVALUE(Plantilla!CH433),"")</f>
        <v/>
      </c>
      <c r="CK422" s="6" t="str">
        <f>IF($C422="OK",_xlfn.NUMBERVALUE(Plantilla!CI433),"")</f>
        <v/>
      </c>
      <c r="CL422" s="6" t="str">
        <f>IF($C422="OK",_xlfn.NUMBERVALUE(Plantilla!CJ433),"")</f>
        <v/>
      </c>
      <c r="CM422" t="str">
        <f>IF($C422="OK",TEXT(Plantilla!CK433,"#"),"")</f>
        <v/>
      </c>
      <c r="CN422" s="6" t="str">
        <f>IF($C422="OK",_xlfn.NUMBERVALUE(Plantilla!CL433),"")</f>
        <v/>
      </c>
      <c r="CO422" s="6" t="str">
        <f>IF($C422="OK",_xlfn.NUMBERVALUE(Plantilla!CM433),"")</f>
        <v/>
      </c>
      <c r="CP422" s="110" t="str">
        <f>IF($C422="OK",_xlfn.NUMBERVALUE(Plantilla!CN433),"")</f>
        <v/>
      </c>
      <c r="CQ422" s="6" t="str">
        <f>IF($C422="OK",_xlfn.NUMBERVALUE(Plantilla!CO433),"")</f>
        <v/>
      </c>
      <c r="CR422" s="109" t="str">
        <f>IF($C422="OK",_xlfn.NUMBERVALUE(Plantilla!CP433),"")</f>
        <v/>
      </c>
      <c r="CS422" s="110" t="str">
        <f>IF($C422="OK",_xlfn.NUMBERVALUE(Plantilla!CQ433),"")</f>
        <v/>
      </c>
      <c r="CT422" s="6" t="str">
        <f>IF($C422="OK",_xlfn.NUMBERVALUE(Plantilla!CR433),"")</f>
        <v/>
      </c>
      <c r="CU422" s="109" t="str">
        <f>IF($C422="OK",_xlfn.NUMBERVALUE(Plantilla!CS433),"")</f>
        <v/>
      </c>
      <c r="CV422" s="110" t="str">
        <f>IF($C422="OK",_xlfn.NUMBERVALUE(Plantilla!CT433),"")</f>
        <v/>
      </c>
      <c r="CW422" s="6" t="str">
        <f>IF($C422="OK",_xlfn.NUMBERVALUE(Plantilla!CU433),"")</f>
        <v/>
      </c>
      <c r="CX422" s="82" t="str">
        <f>IF($C422="OK",_xlfn.NUMBERVALUE(Plantilla!CV433),"")</f>
        <v/>
      </c>
      <c r="CY422" s="6" t="str">
        <f>IF($C422="OK",_xlfn.NUMBERVALUE(Plantilla!CW433),"")</f>
        <v/>
      </c>
      <c r="CZ422" s="82" t="str">
        <f>IF($C422="OK",_xlfn.NUMBERVALUE(Plantilla!CX433),"")</f>
        <v/>
      </c>
      <c r="DA422" s="6" t="str">
        <f>IF($C422="OK",_xlfn.NUMBERVALUE(Plantilla!CY433),"")</f>
        <v/>
      </c>
      <c r="DB422" s="109" t="str">
        <f>IF($C422="OK",_xlfn.NUMBERVALUE(Plantilla!CZ433),"")</f>
        <v/>
      </c>
      <c r="DC422" s="6" t="str">
        <f>IF($C422="OK",_xlfn.NUMBERVALUE(Plantilla!DA433),"")</f>
        <v/>
      </c>
      <c r="DD422" s="6" t="str">
        <f>IF($C422="OK",TEXT(Plantilla!DB433,"#"),"")</f>
        <v/>
      </c>
      <c r="DE422" s="6" t="str">
        <f>IF($C422="OK",_xlfn.NUMBERVALUE(Plantilla!DC433),"")</f>
        <v/>
      </c>
      <c r="DF422" s="4" t="str">
        <f>IF($C422="OK",_xlfn.NUMBERVALUE(Plantilla!DD433),"")</f>
        <v/>
      </c>
      <c r="DG422" s="6" t="str">
        <f>IF($C422="OK",_xlfn.NUMBERVALUE(Plantilla!DE433),"")</f>
        <v/>
      </c>
      <c r="DH422" s="6" t="str">
        <f>IF($C422="OK",_xlfn.NUMBERVALUE(Plantilla!DF433),"")</f>
        <v/>
      </c>
      <c r="DI422" s="6" t="str">
        <f>IF($C422="OK",_xlfn.NUMBERVALUE(Plantilla!DG433),"")</f>
        <v/>
      </c>
      <c r="DJ422" s="6" t="str">
        <f>IF($C422="OK",_xlfn.NUMBERVALUE(Plantilla!DH433),"")</f>
        <v/>
      </c>
      <c r="DK422" s="6" t="str">
        <f>IF($C422="OK",_xlfn.NUMBERVALUE(Plantilla!DI433),"")</f>
        <v/>
      </c>
      <c r="DL422" s="6" t="str">
        <f>IF($C422="OK",_xlfn.NUMBERVALUE(Plantilla!DJ433),"")</f>
        <v/>
      </c>
      <c r="DM422" s="6" t="str">
        <f>IF($C422="OK",_xlfn.NUMBERVALUE(Plantilla!DK433),"")</f>
        <v/>
      </c>
      <c r="DN422" s="6" t="str">
        <f>IF($C422="OK",_xlfn.NUMBERVALUE(Plantilla!DL433),"")</f>
        <v/>
      </c>
      <c r="DO422" s="6" t="str">
        <f>IF($C422="OK",_xlfn.NUMBERVALUE(Plantilla!DM433),"")</f>
        <v/>
      </c>
      <c r="DP422" s="6" t="str">
        <f>IF($C422="OK",_xlfn.NUMBERVALUE(Plantilla!DN433),"")</f>
        <v/>
      </c>
      <c r="DQ422" s="6" t="str">
        <f>IF($C422="OK",_xlfn.NUMBERVALUE(Plantilla!DO433),"")</f>
        <v/>
      </c>
      <c r="DR422" s="6" t="str">
        <f>IF($C422="OK",_xlfn.NUMBERVALUE(Plantilla!DP433),"")</f>
        <v/>
      </c>
      <c r="DS422" t="str">
        <f>IF($C422="OK",TEXT(Plantilla!DR433,"#"),"")</f>
        <v/>
      </c>
      <c r="DT422" s="6"/>
    </row>
    <row r="423" spans="1:124" x14ac:dyDescent="0.25">
      <c r="A423" t="str">
        <f>IF(Plantilla!$I$6="¡Perfecto!, Guarda el archivo y adjúntalo a tu interfaz de Nómina Electrónica","OK","Error")</f>
        <v>OK</v>
      </c>
      <c r="B423" t="str">
        <f>IF(Plantilla!$I$6="¡Perfecto!, Guarda el archivo y adjúntalo a tu interfaz de Nómina Electrónica",MID(Plantilla!$D$2,SEARCH("V",Plantilla!$D$2),10),"")</f>
        <v>V2.0</v>
      </c>
      <c r="C423" t="str">
        <f>Plantilla!C434</f>
        <v/>
      </c>
      <c r="D423" t="str">
        <f>IF($C423="OK",Plantilla!B434,"")</f>
        <v/>
      </c>
      <c r="E423" t="str">
        <f>IF($C423="OK",
   VLOOKUP(Plantilla!$E$4,'Tablas '!$AP$4:$AT$6,5,FALSE),
"")</f>
        <v/>
      </c>
      <c r="F423" t="str">
        <f>IF($C423="OK",TEXT(Plantilla!D434,"#"),"")</f>
        <v/>
      </c>
      <c r="G423" t="str">
        <f>IF($C423="OK",
   VLOOKUP(Plantilla!E434,'Tablas '!$B$4:$C$14,2,FALSE),
"")</f>
        <v/>
      </c>
      <c r="H423" t="str">
        <f>IF($C423="OK",TEXT(Plantilla!F434,"#"),"")</f>
        <v/>
      </c>
      <c r="I423" t="str">
        <f>IF($C423="OK",TEXT(Plantilla!G434,"#"),"")</f>
        <v/>
      </c>
      <c r="J423" t="str">
        <f>IF($C423="OK",TEXT(Plantilla!H434,"#"),"")</f>
        <v/>
      </c>
      <c r="K423" t="str">
        <f>IF($C423="OK",TEXT(Plantilla!I434,"#"),"")</f>
        <v/>
      </c>
      <c r="L423" t="str">
        <f>IF($C423="OK",TEXT(Plantilla!J434,"#"),"")</f>
        <v/>
      </c>
      <c r="M423" t="str">
        <f>IF($C423="OK",TEXT(Plantilla!K434,"#"),"")</f>
        <v/>
      </c>
      <c r="N423" t="str">
        <f>IF($C423="OK",
   CONCATENATE(YEAR(Plantilla!L434),"-",TEXT(MONTH(Plantilla!L434),"00"),"-",TEXT(DAY(Plantilla!L434),"00")),
"")</f>
        <v/>
      </c>
      <c r="O423" t="str">
        <f>IF($C423="OK",_xlfn.NUMBERVALUE(Plantilla!M434),"")</f>
        <v/>
      </c>
      <c r="P423" t="str">
        <f>IF($C423="OK",
   IF(Plantilla!N434&lt;&gt;"",
      CONCATENATE(YEAR(Plantilla!N434),"-",TEXT(MONTH(Plantilla!N434),"00"),"-",TEXT(DAY(Plantilla!N434),"00")),
   ""),
"")</f>
        <v/>
      </c>
      <c r="Q423" t="str">
        <f>IF($C423="OK",
   VLOOKUP(Plantilla!O434,'Tablas '!$E$4:$F$19,2,FALSE),
"")</f>
        <v/>
      </c>
      <c r="R423" t="str">
        <f>IF($C423="OK",
   VLOOKUP(Plantilla!P434,'Tablas '!$H$4:$I$5,2,FALSE),
"")</f>
        <v/>
      </c>
      <c r="S423" t="str">
        <f>IF($C423="OK",
   VLOOKUP(Plantilla!Q434,'Tablas '!$K$4:$L$8,2,FALSE),
"")</f>
        <v/>
      </c>
      <c r="T423" t="str">
        <f>IF($C423="OK",
   VLOOKUP(Plantilla!R434,'Tablas '!$AE$4:$AF$6,2,FALSE),
"")</f>
        <v/>
      </c>
      <c r="U423" t="str">
        <f>IF($C423="OK",
   VLOOKUP(Plantilla!S434,'Tablas '!$AE$4:$AF$6,2,FALSE),
"")</f>
        <v/>
      </c>
      <c r="V423" t="str">
        <f>IF($C423="OK",TEXT(Plantilla!T434,"#"),"")</f>
        <v/>
      </c>
      <c r="W423" s="84" t="str">
        <f>IF($C423="OK",
   VLOOKUP(Plantilla!U434,'Tablas '!$AM$4:$AN$1126,2,FALSE),
"")</f>
        <v/>
      </c>
      <c r="X423" t="str">
        <f>IF($C423="OK",TEXT(Plantilla!V434,"#"),"")</f>
        <v/>
      </c>
      <c r="Y423" t="str">
        <f>IF($C423="OK",
   CONCATENATE(YEAR(Plantilla!W434),"-",TEXT(MONTH(Plantilla!W434),"00"),"-",TEXT(DAY(Plantilla!W434),"00")),
"")</f>
        <v/>
      </c>
      <c r="Z423" t="str">
        <f>IF($C423="OK",
   CONCATENATE(YEAR(Plantilla!X434),"-",TEXT(MONTH(Plantilla!X434),"00"),"-",TEXT(DAY(Plantilla!X434),"00")),
"")</f>
        <v/>
      </c>
      <c r="AA423" t="str">
        <f>IF($C423="OK",
   TEXT(VLOOKUP(Plantilla!Y434,'Tablas '!$Q$4:$R$9,2,FALSE),"#"),
"")</f>
        <v/>
      </c>
      <c r="AB423" t="str">
        <f>IF($C423="OK",
   CONCATENATE(YEAR(Plantilla!Z434),"-",TEXT(MONTH(Plantilla!Z434),"00"),"-",TEXT(DAY(Plantilla!Z434),"00")),
"")</f>
        <v/>
      </c>
      <c r="AC423" t="str">
        <f>IF($C423="OK",
   TEXT(VLOOKUP(Plantilla!AA434,'Tablas '!$T$4:$U$13,2,FALSE),"#"),
"")</f>
        <v/>
      </c>
      <c r="AD423" t="str">
        <f>IF($C423="OK",TEXT(Plantilla!AB434,"#"),"")</f>
        <v/>
      </c>
      <c r="AE423" t="str">
        <f>IF($C423="OK",
   IF(Plantilla!AC434&lt;&gt;"",
      TEXT(VLOOKUP(Plantilla!AC434,'Tablas '!$W$4:$X$7,2,FALSE),"#"),
   ""),
"")</f>
        <v/>
      </c>
      <c r="AF423" t="str">
        <f>IF($C423="OK",TEXT(Plantilla!AD434,"#"),"")</f>
        <v/>
      </c>
      <c r="AG423" s="6" t="str">
        <f>IF($C423="OK",_xlfn.NUMBERVALUE(Plantilla!AE434),"")</f>
        <v/>
      </c>
      <c r="AH423" s="4" t="str">
        <f>IF($C423="OK",_xlfn.NUMBERVALUE(Plantilla!AF434),"")</f>
        <v/>
      </c>
      <c r="AI423" s="6" t="str">
        <f>IF($C423="OK",_xlfn.NUMBERVALUE(Plantilla!AG434),"")</f>
        <v/>
      </c>
      <c r="AJ423" s="6" t="str">
        <f>IF($C423="OK",_xlfn.NUMBERVALUE(Plantilla!AH434),"")</f>
        <v/>
      </c>
      <c r="AK423" s="6" t="str">
        <f>IF($C423="OK",_xlfn.NUMBERVALUE(Plantilla!AI434),"")</f>
        <v/>
      </c>
      <c r="AL423" s="6" t="str">
        <f>IF($C423="OK",_xlfn.NUMBERVALUE(Plantilla!AJ434),"")</f>
        <v/>
      </c>
      <c r="AM423" s="4" t="str">
        <f>IF($C423="OK",_xlfn.NUMBERVALUE(Plantilla!AK434),"")</f>
        <v/>
      </c>
      <c r="AN423" s="6" t="str">
        <f>IF($C423="OK",_xlfn.NUMBERVALUE(Plantilla!AL434),"")</f>
        <v/>
      </c>
      <c r="AO423" s="4" t="str">
        <f>IF($C423="OK",_xlfn.NUMBERVALUE(Plantilla!AM434),"")</f>
        <v/>
      </c>
      <c r="AP423" s="6" t="str">
        <f>IF($C423="OK",_xlfn.NUMBERVALUE(Plantilla!AN434),"")</f>
        <v/>
      </c>
      <c r="AQ423" s="4" t="str">
        <f>IF($C423="OK",_xlfn.NUMBERVALUE(Plantilla!AO434),"")</f>
        <v/>
      </c>
      <c r="AR423" s="6" t="str">
        <f>IF($C423="OK",_xlfn.NUMBERVALUE(Plantilla!AP434),"")</f>
        <v/>
      </c>
      <c r="AS423" s="4" t="str">
        <f>IF($C423="OK",_xlfn.NUMBERVALUE(Plantilla!AQ434),"")</f>
        <v/>
      </c>
      <c r="AT423" s="6" t="str">
        <f>IF($C423="OK",_xlfn.NUMBERVALUE(Plantilla!AR434),"")</f>
        <v/>
      </c>
      <c r="AU423" s="4" t="str">
        <f>IF($C423="OK",_xlfn.NUMBERVALUE(Plantilla!AS434),"")</f>
        <v/>
      </c>
      <c r="AV423" s="6" t="str">
        <f>IF($C423="OK",_xlfn.NUMBERVALUE(Plantilla!AT434),"")</f>
        <v/>
      </c>
      <c r="AW423" s="4" t="str">
        <f>IF($C423="OK",_xlfn.NUMBERVALUE(Plantilla!AU434),"")</f>
        <v/>
      </c>
      <c r="AX423" s="6" t="str">
        <f>IF($C423="OK",_xlfn.NUMBERVALUE(Plantilla!AV434),"")</f>
        <v/>
      </c>
      <c r="AY423" s="4" t="str">
        <f>IF($C423="OK",_xlfn.NUMBERVALUE(Plantilla!AW434),"")</f>
        <v/>
      </c>
      <c r="AZ423" s="6" t="str">
        <f>IF($C423="OK",_xlfn.NUMBERVALUE(Plantilla!AX434),"")</f>
        <v/>
      </c>
      <c r="BA423" t="str">
        <f>IF($C423="OK",_xlfn.NUMBERVALUE(Plantilla!AY434),"")</f>
        <v/>
      </c>
      <c r="BB423" t="str">
        <f>IF($C423="OK",_xlfn.NUMBERVALUE(Plantilla!AZ434),"")</f>
        <v/>
      </c>
      <c r="BC423" s="4" t="str">
        <f>IF($C423="OK",_xlfn.NUMBERVALUE(Plantilla!BA434),"")</f>
        <v/>
      </c>
      <c r="BD423" s="6" t="str">
        <f>IF($C423="OK",_xlfn.NUMBERVALUE(Plantilla!BB434),"")</f>
        <v/>
      </c>
      <c r="BE423" s="4" t="str">
        <f>IF($C423="OK",_xlfn.NUMBERVALUE(Plantilla!BC434),"")</f>
        <v/>
      </c>
      <c r="BF423" s="6" t="str">
        <f>IF($C423="OK",_xlfn.NUMBERVALUE(Plantilla!BD434),"")</f>
        <v/>
      </c>
      <c r="BG423" s="4" t="str">
        <f>IF($C423="OK",_xlfn.NUMBERVALUE(Plantilla!BE434),"")</f>
        <v/>
      </c>
      <c r="BH423" s="6" t="str">
        <f>IF($C423="OK",_xlfn.NUMBERVALUE(Plantilla!BF434),"")</f>
        <v/>
      </c>
      <c r="BI423" s="110" t="str">
        <f>IF($C423="OK",_xlfn.NUMBERVALUE(Plantilla!BG434),"")</f>
        <v/>
      </c>
      <c r="BJ423" s="6" t="str">
        <f>IF($C423="OK",_xlfn.NUMBERVALUE(Plantilla!BH434),"")</f>
        <v/>
      </c>
      <c r="BK423" s="109" t="str">
        <f>IF($C423="OK",_xlfn.NUMBERVALUE(Plantilla!BI434),"")</f>
        <v/>
      </c>
      <c r="BL423" s="6" t="str">
        <f>IF($C423="OK",
   IF(Plantilla!BJ434&lt;&gt;"",
      TEXT(VLOOKUP(Plantilla!BJ434,'Tablas '!$Z$4:$AA$6,2,FALSE),"#"),
   ""),
"")</f>
        <v/>
      </c>
      <c r="BM423" s="4" t="str">
        <f>IF($C423="OK",_xlfn.NUMBERVALUE(Plantilla!BK434),"")</f>
        <v/>
      </c>
      <c r="BN423" s="4" t="str">
        <f>IF($C423="OK",_xlfn.NUMBERVALUE(Plantilla!BL434),"")</f>
        <v/>
      </c>
      <c r="BO423" s="6" t="str">
        <f>IF($C423="OK",_xlfn.NUMBERVALUE(Plantilla!BM434),"")</f>
        <v/>
      </c>
      <c r="BP423" s="4" t="str">
        <f>IF($C423="OK",_xlfn.NUMBERVALUE(Plantilla!BN434),"")</f>
        <v/>
      </c>
      <c r="BQ423" s="6" t="str">
        <f>IF($C423="OK",_xlfn.NUMBERVALUE(Plantilla!BO434),"")</f>
        <v/>
      </c>
      <c r="BR423" s="4" t="str">
        <f>IF($C423="OK",_xlfn.NUMBERVALUE(Plantilla!BP434),"")</f>
        <v/>
      </c>
      <c r="BS423" s="6" t="str">
        <f>IF($C423="OK",_xlfn.NUMBERVALUE(Plantilla!BQ434),"")</f>
        <v/>
      </c>
      <c r="BT423" s="4" t="str">
        <f>IF($C423="OK",_xlfn.NUMBERVALUE(Plantilla!BR434),"")</f>
        <v/>
      </c>
      <c r="BU423" s="6" t="str">
        <f>IF($C423="OK",_xlfn.NUMBERVALUE(Plantilla!BS434),"")</f>
        <v/>
      </c>
      <c r="BV423" s="6" t="str">
        <f>IF($C423="OK",_xlfn.NUMBERVALUE(Plantilla!BT434),"")</f>
        <v/>
      </c>
      <c r="BW423" s="6" t="str">
        <f>IF($C423="OK",_xlfn.NUMBERVALUE(Plantilla!BU434),"")</f>
        <v/>
      </c>
      <c r="BX423" s="6" t="str">
        <f>IF($C423="OK",_xlfn.NUMBERVALUE(Plantilla!BV434),"")</f>
        <v/>
      </c>
      <c r="BY423" s="6" t="str">
        <f>IF($C423="OK",_xlfn.NUMBERVALUE(Plantilla!BW434),"")</f>
        <v/>
      </c>
      <c r="BZ423" s="6" t="str">
        <f>IF($C423="OK",_xlfn.NUMBERVALUE(Plantilla!BX434),"")</f>
        <v/>
      </c>
      <c r="CA423" s="6" t="str">
        <f>IF($C423="OK",_xlfn.NUMBERVALUE(Plantilla!BY434),"")</f>
        <v/>
      </c>
      <c r="CB423" s="6" t="str">
        <f>IF($C423="OK",_xlfn.NUMBERVALUE(Plantilla!BZ434),"")</f>
        <v/>
      </c>
      <c r="CC423" s="6" t="str">
        <f>IF($C423="OK",_xlfn.NUMBERVALUE(Plantilla!CA434),"")</f>
        <v/>
      </c>
      <c r="CD423" s="6" t="str">
        <f>IF($C423="OK",_xlfn.NUMBERVALUE(Plantilla!CB434),"")</f>
        <v/>
      </c>
      <c r="CE423" s="6" t="str">
        <f>IF($C423="OK",_xlfn.NUMBERVALUE(Plantilla!CC434),"")</f>
        <v/>
      </c>
      <c r="CF423" s="4" t="str">
        <f>IF($C423="OK",_xlfn.NUMBERVALUE(Plantilla!CD434),"")</f>
        <v/>
      </c>
      <c r="CG423" s="6" t="str">
        <f>IF($C423="OK",_xlfn.NUMBERVALUE(Plantilla!CE434),"")</f>
        <v/>
      </c>
      <c r="CH423" s="6" t="str">
        <f>IF($C423="OK",_xlfn.NUMBERVALUE(Plantilla!CF434),"")</f>
        <v/>
      </c>
      <c r="CI423" s="6" t="str">
        <f>IF($C423="OK",_xlfn.NUMBERVALUE(Plantilla!CG434),"")</f>
        <v/>
      </c>
      <c r="CJ423" s="6" t="str">
        <f>IF($C423="OK",_xlfn.NUMBERVALUE(Plantilla!CH434),"")</f>
        <v/>
      </c>
      <c r="CK423" s="6" t="str">
        <f>IF($C423="OK",_xlfn.NUMBERVALUE(Plantilla!CI434),"")</f>
        <v/>
      </c>
      <c r="CL423" s="6" t="str">
        <f>IF($C423="OK",_xlfn.NUMBERVALUE(Plantilla!CJ434),"")</f>
        <v/>
      </c>
      <c r="CM423" t="str">
        <f>IF($C423="OK",TEXT(Plantilla!CK434,"#"),"")</f>
        <v/>
      </c>
      <c r="CN423" s="6" t="str">
        <f>IF($C423="OK",_xlfn.NUMBERVALUE(Plantilla!CL434),"")</f>
        <v/>
      </c>
      <c r="CO423" s="6" t="str">
        <f>IF($C423="OK",_xlfn.NUMBERVALUE(Plantilla!CM434),"")</f>
        <v/>
      </c>
      <c r="CP423" s="110" t="str">
        <f>IF($C423="OK",_xlfn.NUMBERVALUE(Plantilla!CN434),"")</f>
        <v/>
      </c>
      <c r="CQ423" s="6" t="str">
        <f>IF($C423="OK",_xlfn.NUMBERVALUE(Plantilla!CO434),"")</f>
        <v/>
      </c>
      <c r="CR423" s="109" t="str">
        <f>IF($C423="OK",_xlfn.NUMBERVALUE(Plantilla!CP434),"")</f>
        <v/>
      </c>
      <c r="CS423" s="110" t="str">
        <f>IF($C423="OK",_xlfn.NUMBERVALUE(Plantilla!CQ434),"")</f>
        <v/>
      </c>
      <c r="CT423" s="6" t="str">
        <f>IF($C423="OK",_xlfn.NUMBERVALUE(Plantilla!CR434),"")</f>
        <v/>
      </c>
      <c r="CU423" s="109" t="str">
        <f>IF($C423="OK",_xlfn.NUMBERVALUE(Plantilla!CS434),"")</f>
        <v/>
      </c>
      <c r="CV423" s="110" t="str">
        <f>IF($C423="OK",_xlfn.NUMBERVALUE(Plantilla!CT434),"")</f>
        <v/>
      </c>
      <c r="CW423" s="6" t="str">
        <f>IF($C423="OK",_xlfn.NUMBERVALUE(Plantilla!CU434),"")</f>
        <v/>
      </c>
      <c r="CX423" s="82" t="str">
        <f>IF($C423="OK",_xlfn.NUMBERVALUE(Plantilla!CV434),"")</f>
        <v/>
      </c>
      <c r="CY423" s="6" t="str">
        <f>IF($C423="OK",_xlfn.NUMBERVALUE(Plantilla!CW434),"")</f>
        <v/>
      </c>
      <c r="CZ423" s="82" t="str">
        <f>IF($C423="OK",_xlfn.NUMBERVALUE(Plantilla!CX434),"")</f>
        <v/>
      </c>
      <c r="DA423" s="6" t="str">
        <f>IF($C423="OK",_xlfn.NUMBERVALUE(Plantilla!CY434),"")</f>
        <v/>
      </c>
      <c r="DB423" s="109" t="str">
        <f>IF($C423="OK",_xlfn.NUMBERVALUE(Plantilla!CZ434),"")</f>
        <v/>
      </c>
      <c r="DC423" s="6" t="str">
        <f>IF($C423="OK",_xlfn.NUMBERVALUE(Plantilla!DA434),"")</f>
        <v/>
      </c>
      <c r="DD423" s="6" t="str">
        <f>IF($C423="OK",TEXT(Plantilla!DB434,"#"),"")</f>
        <v/>
      </c>
      <c r="DE423" s="6" t="str">
        <f>IF($C423="OK",_xlfn.NUMBERVALUE(Plantilla!DC434),"")</f>
        <v/>
      </c>
      <c r="DF423" s="4" t="str">
        <f>IF($C423="OK",_xlfn.NUMBERVALUE(Plantilla!DD434),"")</f>
        <v/>
      </c>
      <c r="DG423" s="6" t="str">
        <f>IF($C423="OK",_xlfn.NUMBERVALUE(Plantilla!DE434),"")</f>
        <v/>
      </c>
      <c r="DH423" s="6" t="str">
        <f>IF($C423="OK",_xlfn.NUMBERVALUE(Plantilla!DF434),"")</f>
        <v/>
      </c>
      <c r="DI423" s="6" t="str">
        <f>IF($C423="OK",_xlfn.NUMBERVALUE(Plantilla!DG434),"")</f>
        <v/>
      </c>
      <c r="DJ423" s="6" t="str">
        <f>IF($C423="OK",_xlfn.NUMBERVALUE(Plantilla!DH434),"")</f>
        <v/>
      </c>
      <c r="DK423" s="6" t="str">
        <f>IF($C423="OK",_xlfn.NUMBERVALUE(Plantilla!DI434),"")</f>
        <v/>
      </c>
      <c r="DL423" s="6" t="str">
        <f>IF($C423="OK",_xlfn.NUMBERVALUE(Plantilla!DJ434),"")</f>
        <v/>
      </c>
      <c r="DM423" s="6" t="str">
        <f>IF($C423="OK",_xlfn.NUMBERVALUE(Plantilla!DK434),"")</f>
        <v/>
      </c>
      <c r="DN423" s="6" t="str">
        <f>IF($C423="OK",_xlfn.NUMBERVALUE(Plantilla!DL434),"")</f>
        <v/>
      </c>
      <c r="DO423" s="6" t="str">
        <f>IF($C423="OK",_xlfn.NUMBERVALUE(Plantilla!DM434),"")</f>
        <v/>
      </c>
      <c r="DP423" s="6" t="str">
        <f>IF($C423="OK",_xlfn.NUMBERVALUE(Plantilla!DN434),"")</f>
        <v/>
      </c>
      <c r="DQ423" s="6" t="str">
        <f>IF($C423="OK",_xlfn.NUMBERVALUE(Plantilla!DO434),"")</f>
        <v/>
      </c>
      <c r="DR423" s="6" t="str">
        <f>IF($C423="OK",_xlfn.NUMBERVALUE(Plantilla!DP434),"")</f>
        <v/>
      </c>
      <c r="DS423" t="str">
        <f>IF($C423="OK",TEXT(Plantilla!DR434,"#"),"")</f>
        <v/>
      </c>
      <c r="DT423" s="6"/>
    </row>
    <row r="424" spans="1:124" x14ac:dyDescent="0.25">
      <c r="A424" t="str">
        <f>IF(Plantilla!$I$6="¡Perfecto!, Guarda el archivo y adjúntalo a tu interfaz de Nómina Electrónica","OK","Error")</f>
        <v>OK</v>
      </c>
      <c r="B424" t="str">
        <f>IF(Plantilla!$I$6="¡Perfecto!, Guarda el archivo y adjúntalo a tu interfaz de Nómina Electrónica",MID(Plantilla!$D$2,SEARCH("V",Plantilla!$D$2),10),"")</f>
        <v>V2.0</v>
      </c>
      <c r="C424" t="str">
        <f>Plantilla!C435</f>
        <v/>
      </c>
      <c r="D424" t="str">
        <f>IF($C424="OK",Plantilla!B435,"")</f>
        <v/>
      </c>
      <c r="E424" t="str">
        <f>IF($C424="OK",
   VLOOKUP(Plantilla!$E$4,'Tablas '!$AP$4:$AT$6,5,FALSE),
"")</f>
        <v/>
      </c>
      <c r="F424" t="str">
        <f>IF($C424="OK",TEXT(Plantilla!D435,"#"),"")</f>
        <v/>
      </c>
      <c r="G424" t="str">
        <f>IF($C424="OK",
   VLOOKUP(Plantilla!E435,'Tablas '!$B$4:$C$14,2,FALSE),
"")</f>
        <v/>
      </c>
      <c r="H424" t="str">
        <f>IF($C424="OK",TEXT(Plantilla!F435,"#"),"")</f>
        <v/>
      </c>
      <c r="I424" t="str">
        <f>IF($C424="OK",TEXT(Plantilla!G435,"#"),"")</f>
        <v/>
      </c>
      <c r="J424" t="str">
        <f>IF($C424="OK",TEXT(Plantilla!H435,"#"),"")</f>
        <v/>
      </c>
      <c r="K424" t="str">
        <f>IF($C424="OK",TEXT(Plantilla!I435,"#"),"")</f>
        <v/>
      </c>
      <c r="L424" t="str">
        <f>IF($C424="OK",TEXT(Plantilla!J435,"#"),"")</f>
        <v/>
      </c>
      <c r="M424" t="str">
        <f>IF($C424="OK",TEXT(Plantilla!K435,"#"),"")</f>
        <v/>
      </c>
      <c r="N424" t="str">
        <f>IF($C424="OK",
   CONCATENATE(YEAR(Plantilla!L435),"-",TEXT(MONTH(Plantilla!L435),"00"),"-",TEXT(DAY(Plantilla!L435),"00")),
"")</f>
        <v/>
      </c>
      <c r="O424" t="str">
        <f>IF($C424="OK",_xlfn.NUMBERVALUE(Plantilla!M435),"")</f>
        <v/>
      </c>
      <c r="P424" t="str">
        <f>IF($C424="OK",
   IF(Plantilla!N435&lt;&gt;"",
      CONCATENATE(YEAR(Plantilla!N435),"-",TEXT(MONTH(Plantilla!N435),"00"),"-",TEXT(DAY(Plantilla!N435),"00")),
   ""),
"")</f>
        <v/>
      </c>
      <c r="Q424" t="str">
        <f>IF($C424="OK",
   VLOOKUP(Plantilla!O435,'Tablas '!$E$4:$F$19,2,FALSE),
"")</f>
        <v/>
      </c>
      <c r="R424" t="str">
        <f>IF($C424="OK",
   VLOOKUP(Plantilla!P435,'Tablas '!$H$4:$I$5,2,FALSE),
"")</f>
        <v/>
      </c>
      <c r="S424" t="str">
        <f>IF($C424="OK",
   VLOOKUP(Plantilla!Q435,'Tablas '!$K$4:$L$8,2,FALSE),
"")</f>
        <v/>
      </c>
      <c r="T424" t="str">
        <f>IF($C424="OK",
   VLOOKUP(Plantilla!R435,'Tablas '!$AE$4:$AF$6,2,FALSE),
"")</f>
        <v/>
      </c>
      <c r="U424" t="str">
        <f>IF($C424="OK",
   VLOOKUP(Plantilla!S435,'Tablas '!$AE$4:$AF$6,2,FALSE),
"")</f>
        <v/>
      </c>
      <c r="V424" t="str">
        <f>IF($C424="OK",TEXT(Plantilla!T435,"#"),"")</f>
        <v/>
      </c>
      <c r="W424" s="84" t="str">
        <f>IF($C424="OK",
   VLOOKUP(Plantilla!U435,'Tablas '!$AM$4:$AN$1126,2,FALSE),
"")</f>
        <v/>
      </c>
      <c r="X424" t="str">
        <f>IF($C424="OK",TEXT(Plantilla!V435,"#"),"")</f>
        <v/>
      </c>
      <c r="Y424" t="str">
        <f>IF($C424="OK",
   CONCATENATE(YEAR(Plantilla!W435),"-",TEXT(MONTH(Plantilla!W435),"00"),"-",TEXT(DAY(Plantilla!W435),"00")),
"")</f>
        <v/>
      </c>
      <c r="Z424" t="str">
        <f>IF($C424="OK",
   CONCATENATE(YEAR(Plantilla!X435),"-",TEXT(MONTH(Plantilla!X435),"00"),"-",TEXT(DAY(Plantilla!X435),"00")),
"")</f>
        <v/>
      </c>
      <c r="AA424" t="str">
        <f>IF($C424="OK",
   TEXT(VLOOKUP(Plantilla!Y435,'Tablas '!$Q$4:$R$9,2,FALSE),"#"),
"")</f>
        <v/>
      </c>
      <c r="AB424" t="str">
        <f>IF($C424="OK",
   CONCATENATE(YEAR(Plantilla!Z435),"-",TEXT(MONTH(Plantilla!Z435),"00"),"-",TEXT(DAY(Plantilla!Z435),"00")),
"")</f>
        <v/>
      </c>
      <c r="AC424" t="str">
        <f>IF($C424="OK",
   TEXT(VLOOKUP(Plantilla!AA435,'Tablas '!$T$4:$U$13,2,FALSE),"#"),
"")</f>
        <v/>
      </c>
      <c r="AD424" t="str">
        <f>IF($C424="OK",TEXT(Plantilla!AB435,"#"),"")</f>
        <v/>
      </c>
      <c r="AE424" t="str">
        <f>IF($C424="OK",
   IF(Plantilla!AC435&lt;&gt;"",
      TEXT(VLOOKUP(Plantilla!AC435,'Tablas '!$W$4:$X$7,2,FALSE),"#"),
   ""),
"")</f>
        <v/>
      </c>
      <c r="AF424" t="str">
        <f>IF($C424="OK",TEXT(Plantilla!AD435,"#"),"")</f>
        <v/>
      </c>
      <c r="AG424" s="6" t="str">
        <f>IF($C424="OK",_xlfn.NUMBERVALUE(Plantilla!AE435),"")</f>
        <v/>
      </c>
      <c r="AH424" s="4" t="str">
        <f>IF($C424="OK",_xlfn.NUMBERVALUE(Plantilla!AF435),"")</f>
        <v/>
      </c>
      <c r="AI424" s="6" t="str">
        <f>IF($C424="OK",_xlfn.NUMBERVALUE(Plantilla!AG435),"")</f>
        <v/>
      </c>
      <c r="AJ424" s="6" t="str">
        <f>IF($C424="OK",_xlfn.NUMBERVALUE(Plantilla!AH435),"")</f>
        <v/>
      </c>
      <c r="AK424" s="6" t="str">
        <f>IF($C424="OK",_xlfn.NUMBERVALUE(Plantilla!AI435),"")</f>
        <v/>
      </c>
      <c r="AL424" s="6" t="str">
        <f>IF($C424="OK",_xlfn.NUMBERVALUE(Plantilla!AJ435),"")</f>
        <v/>
      </c>
      <c r="AM424" s="4" t="str">
        <f>IF($C424="OK",_xlfn.NUMBERVALUE(Plantilla!AK435),"")</f>
        <v/>
      </c>
      <c r="AN424" s="6" t="str">
        <f>IF($C424="OK",_xlfn.NUMBERVALUE(Plantilla!AL435),"")</f>
        <v/>
      </c>
      <c r="AO424" s="4" t="str">
        <f>IF($C424="OK",_xlfn.NUMBERVALUE(Plantilla!AM435),"")</f>
        <v/>
      </c>
      <c r="AP424" s="6" t="str">
        <f>IF($C424="OK",_xlfn.NUMBERVALUE(Plantilla!AN435),"")</f>
        <v/>
      </c>
      <c r="AQ424" s="4" t="str">
        <f>IF($C424="OK",_xlfn.NUMBERVALUE(Plantilla!AO435),"")</f>
        <v/>
      </c>
      <c r="AR424" s="6" t="str">
        <f>IF($C424="OK",_xlfn.NUMBERVALUE(Plantilla!AP435),"")</f>
        <v/>
      </c>
      <c r="AS424" s="4" t="str">
        <f>IF($C424="OK",_xlfn.NUMBERVALUE(Plantilla!AQ435),"")</f>
        <v/>
      </c>
      <c r="AT424" s="6" t="str">
        <f>IF($C424="OK",_xlfn.NUMBERVALUE(Plantilla!AR435),"")</f>
        <v/>
      </c>
      <c r="AU424" s="4" t="str">
        <f>IF($C424="OK",_xlfn.NUMBERVALUE(Plantilla!AS435),"")</f>
        <v/>
      </c>
      <c r="AV424" s="6" t="str">
        <f>IF($C424="OK",_xlfn.NUMBERVALUE(Plantilla!AT435),"")</f>
        <v/>
      </c>
      <c r="AW424" s="4" t="str">
        <f>IF($C424="OK",_xlfn.NUMBERVALUE(Plantilla!AU435),"")</f>
        <v/>
      </c>
      <c r="AX424" s="6" t="str">
        <f>IF($C424="OK",_xlfn.NUMBERVALUE(Plantilla!AV435),"")</f>
        <v/>
      </c>
      <c r="AY424" s="4" t="str">
        <f>IF($C424="OK",_xlfn.NUMBERVALUE(Plantilla!AW435),"")</f>
        <v/>
      </c>
      <c r="AZ424" s="6" t="str">
        <f>IF($C424="OK",_xlfn.NUMBERVALUE(Plantilla!AX435),"")</f>
        <v/>
      </c>
      <c r="BA424" t="str">
        <f>IF($C424="OK",_xlfn.NUMBERVALUE(Plantilla!AY435),"")</f>
        <v/>
      </c>
      <c r="BB424" t="str">
        <f>IF($C424="OK",_xlfn.NUMBERVALUE(Plantilla!AZ435),"")</f>
        <v/>
      </c>
      <c r="BC424" s="4" t="str">
        <f>IF($C424="OK",_xlfn.NUMBERVALUE(Plantilla!BA435),"")</f>
        <v/>
      </c>
      <c r="BD424" s="6" t="str">
        <f>IF($C424="OK",_xlfn.NUMBERVALUE(Plantilla!BB435),"")</f>
        <v/>
      </c>
      <c r="BE424" s="4" t="str">
        <f>IF($C424="OK",_xlfn.NUMBERVALUE(Plantilla!BC435),"")</f>
        <v/>
      </c>
      <c r="BF424" s="6" t="str">
        <f>IF($C424="OK",_xlfn.NUMBERVALUE(Plantilla!BD435),"")</f>
        <v/>
      </c>
      <c r="BG424" s="4" t="str">
        <f>IF($C424="OK",_xlfn.NUMBERVALUE(Plantilla!BE435),"")</f>
        <v/>
      </c>
      <c r="BH424" s="6" t="str">
        <f>IF($C424="OK",_xlfn.NUMBERVALUE(Plantilla!BF435),"")</f>
        <v/>
      </c>
      <c r="BI424" s="110" t="str">
        <f>IF($C424="OK",_xlfn.NUMBERVALUE(Plantilla!BG435),"")</f>
        <v/>
      </c>
      <c r="BJ424" s="6" t="str">
        <f>IF($C424="OK",_xlfn.NUMBERVALUE(Plantilla!BH435),"")</f>
        <v/>
      </c>
      <c r="BK424" s="109" t="str">
        <f>IF($C424="OK",_xlfn.NUMBERVALUE(Plantilla!BI435),"")</f>
        <v/>
      </c>
      <c r="BL424" s="6" t="str">
        <f>IF($C424="OK",
   IF(Plantilla!BJ435&lt;&gt;"",
      TEXT(VLOOKUP(Plantilla!BJ435,'Tablas '!$Z$4:$AA$6,2,FALSE),"#"),
   ""),
"")</f>
        <v/>
      </c>
      <c r="BM424" s="4" t="str">
        <f>IF($C424="OK",_xlfn.NUMBERVALUE(Plantilla!BK435),"")</f>
        <v/>
      </c>
      <c r="BN424" s="4" t="str">
        <f>IF($C424="OK",_xlfn.NUMBERVALUE(Plantilla!BL435),"")</f>
        <v/>
      </c>
      <c r="BO424" s="6" t="str">
        <f>IF($C424="OK",_xlfn.NUMBERVALUE(Plantilla!BM435),"")</f>
        <v/>
      </c>
      <c r="BP424" s="4" t="str">
        <f>IF($C424="OK",_xlfn.NUMBERVALUE(Plantilla!BN435),"")</f>
        <v/>
      </c>
      <c r="BQ424" s="6" t="str">
        <f>IF($C424="OK",_xlfn.NUMBERVALUE(Plantilla!BO435),"")</f>
        <v/>
      </c>
      <c r="BR424" s="4" t="str">
        <f>IF($C424="OK",_xlfn.NUMBERVALUE(Plantilla!BP435),"")</f>
        <v/>
      </c>
      <c r="BS424" s="6" t="str">
        <f>IF($C424="OK",_xlfn.NUMBERVALUE(Plantilla!BQ435),"")</f>
        <v/>
      </c>
      <c r="BT424" s="4" t="str">
        <f>IF($C424="OK",_xlfn.NUMBERVALUE(Plantilla!BR435),"")</f>
        <v/>
      </c>
      <c r="BU424" s="6" t="str">
        <f>IF($C424="OK",_xlfn.NUMBERVALUE(Plantilla!BS435),"")</f>
        <v/>
      </c>
      <c r="BV424" s="6" t="str">
        <f>IF($C424="OK",_xlfn.NUMBERVALUE(Plantilla!BT435),"")</f>
        <v/>
      </c>
      <c r="BW424" s="6" t="str">
        <f>IF($C424="OK",_xlfn.NUMBERVALUE(Plantilla!BU435),"")</f>
        <v/>
      </c>
      <c r="BX424" s="6" t="str">
        <f>IF($C424="OK",_xlfn.NUMBERVALUE(Plantilla!BV435),"")</f>
        <v/>
      </c>
      <c r="BY424" s="6" t="str">
        <f>IF($C424="OK",_xlfn.NUMBERVALUE(Plantilla!BW435),"")</f>
        <v/>
      </c>
      <c r="BZ424" s="6" t="str">
        <f>IF($C424="OK",_xlfn.NUMBERVALUE(Plantilla!BX435),"")</f>
        <v/>
      </c>
      <c r="CA424" s="6" t="str">
        <f>IF($C424="OK",_xlfn.NUMBERVALUE(Plantilla!BY435),"")</f>
        <v/>
      </c>
      <c r="CB424" s="6" t="str">
        <f>IF($C424="OK",_xlfn.NUMBERVALUE(Plantilla!BZ435),"")</f>
        <v/>
      </c>
      <c r="CC424" s="6" t="str">
        <f>IF($C424="OK",_xlfn.NUMBERVALUE(Plantilla!CA435),"")</f>
        <v/>
      </c>
      <c r="CD424" s="6" t="str">
        <f>IF($C424="OK",_xlfn.NUMBERVALUE(Plantilla!CB435),"")</f>
        <v/>
      </c>
      <c r="CE424" s="6" t="str">
        <f>IF($C424="OK",_xlfn.NUMBERVALUE(Plantilla!CC435),"")</f>
        <v/>
      </c>
      <c r="CF424" s="4" t="str">
        <f>IF($C424="OK",_xlfn.NUMBERVALUE(Plantilla!CD435),"")</f>
        <v/>
      </c>
      <c r="CG424" s="6" t="str">
        <f>IF($C424="OK",_xlfn.NUMBERVALUE(Plantilla!CE435),"")</f>
        <v/>
      </c>
      <c r="CH424" s="6" t="str">
        <f>IF($C424="OK",_xlfn.NUMBERVALUE(Plantilla!CF435),"")</f>
        <v/>
      </c>
      <c r="CI424" s="6" t="str">
        <f>IF($C424="OK",_xlfn.NUMBERVALUE(Plantilla!CG435),"")</f>
        <v/>
      </c>
      <c r="CJ424" s="6" t="str">
        <f>IF($C424="OK",_xlfn.NUMBERVALUE(Plantilla!CH435),"")</f>
        <v/>
      </c>
      <c r="CK424" s="6" t="str">
        <f>IF($C424="OK",_xlfn.NUMBERVALUE(Plantilla!CI435),"")</f>
        <v/>
      </c>
      <c r="CL424" s="6" t="str">
        <f>IF($C424="OK",_xlfn.NUMBERVALUE(Plantilla!CJ435),"")</f>
        <v/>
      </c>
      <c r="CM424" t="str">
        <f>IF($C424="OK",TEXT(Plantilla!CK435,"#"),"")</f>
        <v/>
      </c>
      <c r="CN424" s="6" t="str">
        <f>IF($C424="OK",_xlfn.NUMBERVALUE(Plantilla!CL435),"")</f>
        <v/>
      </c>
      <c r="CO424" s="6" t="str">
        <f>IF($C424="OK",_xlfn.NUMBERVALUE(Plantilla!CM435),"")</f>
        <v/>
      </c>
      <c r="CP424" s="110" t="str">
        <f>IF($C424="OK",_xlfn.NUMBERVALUE(Plantilla!CN435),"")</f>
        <v/>
      </c>
      <c r="CQ424" s="6" t="str">
        <f>IF($C424="OK",_xlfn.NUMBERVALUE(Plantilla!CO435),"")</f>
        <v/>
      </c>
      <c r="CR424" s="109" t="str">
        <f>IF($C424="OK",_xlfn.NUMBERVALUE(Plantilla!CP435),"")</f>
        <v/>
      </c>
      <c r="CS424" s="110" t="str">
        <f>IF($C424="OK",_xlfn.NUMBERVALUE(Plantilla!CQ435),"")</f>
        <v/>
      </c>
      <c r="CT424" s="6" t="str">
        <f>IF($C424="OK",_xlfn.NUMBERVALUE(Plantilla!CR435),"")</f>
        <v/>
      </c>
      <c r="CU424" s="109" t="str">
        <f>IF($C424="OK",_xlfn.NUMBERVALUE(Plantilla!CS435),"")</f>
        <v/>
      </c>
      <c r="CV424" s="110" t="str">
        <f>IF($C424="OK",_xlfn.NUMBERVALUE(Plantilla!CT435),"")</f>
        <v/>
      </c>
      <c r="CW424" s="6" t="str">
        <f>IF($C424="OK",_xlfn.NUMBERVALUE(Plantilla!CU435),"")</f>
        <v/>
      </c>
      <c r="CX424" s="82" t="str">
        <f>IF($C424="OK",_xlfn.NUMBERVALUE(Plantilla!CV435),"")</f>
        <v/>
      </c>
      <c r="CY424" s="6" t="str">
        <f>IF($C424="OK",_xlfn.NUMBERVALUE(Plantilla!CW435),"")</f>
        <v/>
      </c>
      <c r="CZ424" s="82" t="str">
        <f>IF($C424="OK",_xlfn.NUMBERVALUE(Plantilla!CX435),"")</f>
        <v/>
      </c>
      <c r="DA424" s="6" t="str">
        <f>IF($C424="OK",_xlfn.NUMBERVALUE(Plantilla!CY435),"")</f>
        <v/>
      </c>
      <c r="DB424" s="109" t="str">
        <f>IF($C424="OK",_xlfn.NUMBERVALUE(Plantilla!CZ435),"")</f>
        <v/>
      </c>
      <c r="DC424" s="6" t="str">
        <f>IF($C424="OK",_xlfn.NUMBERVALUE(Plantilla!DA435),"")</f>
        <v/>
      </c>
      <c r="DD424" s="6" t="str">
        <f>IF($C424="OK",TEXT(Plantilla!DB435,"#"),"")</f>
        <v/>
      </c>
      <c r="DE424" s="6" t="str">
        <f>IF($C424="OK",_xlfn.NUMBERVALUE(Plantilla!DC435),"")</f>
        <v/>
      </c>
      <c r="DF424" s="4" t="str">
        <f>IF($C424="OK",_xlfn.NUMBERVALUE(Plantilla!DD435),"")</f>
        <v/>
      </c>
      <c r="DG424" s="6" t="str">
        <f>IF($C424="OK",_xlfn.NUMBERVALUE(Plantilla!DE435),"")</f>
        <v/>
      </c>
      <c r="DH424" s="6" t="str">
        <f>IF($C424="OK",_xlfn.NUMBERVALUE(Plantilla!DF435),"")</f>
        <v/>
      </c>
      <c r="DI424" s="6" t="str">
        <f>IF($C424="OK",_xlfn.NUMBERVALUE(Plantilla!DG435),"")</f>
        <v/>
      </c>
      <c r="DJ424" s="6" t="str">
        <f>IF($C424="OK",_xlfn.NUMBERVALUE(Plantilla!DH435),"")</f>
        <v/>
      </c>
      <c r="DK424" s="6" t="str">
        <f>IF($C424="OK",_xlfn.NUMBERVALUE(Plantilla!DI435),"")</f>
        <v/>
      </c>
      <c r="DL424" s="6" t="str">
        <f>IF($C424="OK",_xlfn.NUMBERVALUE(Plantilla!DJ435),"")</f>
        <v/>
      </c>
      <c r="DM424" s="6" t="str">
        <f>IF($C424="OK",_xlfn.NUMBERVALUE(Plantilla!DK435),"")</f>
        <v/>
      </c>
      <c r="DN424" s="6" t="str">
        <f>IF($C424="OK",_xlfn.NUMBERVALUE(Plantilla!DL435),"")</f>
        <v/>
      </c>
      <c r="DO424" s="6" t="str">
        <f>IF($C424="OK",_xlfn.NUMBERVALUE(Plantilla!DM435),"")</f>
        <v/>
      </c>
      <c r="DP424" s="6" t="str">
        <f>IF($C424="OK",_xlfn.NUMBERVALUE(Plantilla!DN435),"")</f>
        <v/>
      </c>
      <c r="DQ424" s="6" t="str">
        <f>IF($C424="OK",_xlfn.NUMBERVALUE(Plantilla!DO435),"")</f>
        <v/>
      </c>
      <c r="DR424" s="6" t="str">
        <f>IF($C424="OK",_xlfn.NUMBERVALUE(Plantilla!DP435),"")</f>
        <v/>
      </c>
      <c r="DS424" t="str">
        <f>IF($C424="OK",TEXT(Plantilla!DR435,"#"),"")</f>
        <v/>
      </c>
      <c r="DT424" s="6"/>
    </row>
    <row r="425" spans="1:124" x14ac:dyDescent="0.25">
      <c r="A425" t="str">
        <f>IF(Plantilla!$I$6="¡Perfecto!, Guarda el archivo y adjúntalo a tu interfaz de Nómina Electrónica","OK","Error")</f>
        <v>OK</v>
      </c>
      <c r="B425" t="str">
        <f>IF(Plantilla!$I$6="¡Perfecto!, Guarda el archivo y adjúntalo a tu interfaz de Nómina Electrónica",MID(Plantilla!$D$2,SEARCH("V",Plantilla!$D$2),10),"")</f>
        <v>V2.0</v>
      </c>
      <c r="C425" t="str">
        <f>Plantilla!C436</f>
        <v/>
      </c>
      <c r="D425" t="str">
        <f>IF($C425="OK",Plantilla!B436,"")</f>
        <v/>
      </c>
      <c r="E425" t="str">
        <f>IF($C425="OK",
   VLOOKUP(Plantilla!$E$4,'Tablas '!$AP$4:$AT$6,5,FALSE),
"")</f>
        <v/>
      </c>
      <c r="F425" t="str">
        <f>IF($C425="OK",TEXT(Plantilla!D436,"#"),"")</f>
        <v/>
      </c>
      <c r="G425" t="str">
        <f>IF($C425="OK",
   VLOOKUP(Plantilla!E436,'Tablas '!$B$4:$C$14,2,FALSE),
"")</f>
        <v/>
      </c>
      <c r="H425" t="str">
        <f>IF($C425="OK",TEXT(Plantilla!F436,"#"),"")</f>
        <v/>
      </c>
      <c r="I425" t="str">
        <f>IF($C425="OK",TEXT(Plantilla!G436,"#"),"")</f>
        <v/>
      </c>
      <c r="J425" t="str">
        <f>IF($C425="OK",TEXT(Plantilla!H436,"#"),"")</f>
        <v/>
      </c>
      <c r="K425" t="str">
        <f>IF($C425="OK",TEXT(Plantilla!I436,"#"),"")</f>
        <v/>
      </c>
      <c r="L425" t="str">
        <f>IF($C425="OK",TEXT(Plantilla!J436,"#"),"")</f>
        <v/>
      </c>
      <c r="M425" t="str">
        <f>IF($C425="OK",TEXT(Plantilla!K436,"#"),"")</f>
        <v/>
      </c>
      <c r="N425" t="str">
        <f>IF($C425="OK",
   CONCATENATE(YEAR(Plantilla!L436),"-",TEXT(MONTH(Plantilla!L436),"00"),"-",TEXT(DAY(Plantilla!L436),"00")),
"")</f>
        <v/>
      </c>
      <c r="O425" t="str">
        <f>IF($C425="OK",_xlfn.NUMBERVALUE(Plantilla!M436),"")</f>
        <v/>
      </c>
      <c r="P425" t="str">
        <f>IF($C425="OK",
   IF(Plantilla!N436&lt;&gt;"",
      CONCATENATE(YEAR(Plantilla!N436),"-",TEXT(MONTH(Plantilla!N436),"00"),"-",TEXT(DAY(Plantilla!N436),"00")),
   ""),
"")</f>
        <v/>
      </c>
      <c r="Q425" t="str">
        <f>IF($C425="OK",
   VLOOKUP(Plantilla!O436,'Tablas '!$E$4:$F$19,2,FALSE),
"")</f>
        <v/>
      </c>
      <c r="R425" t="str">
        <f>IF($C425="OK",
   VLOOKUP(Plantilla!P436,'Tablas '!$H$4:$I$5,2,FALSE),
"")</f>
        <v/>
      </c>
      <c r="S425" t="str">
        <f>IF($C425="OK",
   VLOOKUP(Plantilla!Q436,'Tablas '!$K$4:$L$8,2,FALSE),
"")</f>
        <v/>
      </c>
      <c r="T425" t="str">
        <f>IF($C425="OK",
   VLOOKUP(Plantilla!R436,'Tablas '!$AE$4:$AF$6,2,FALSE),
"")</f>
        <v/>
      </c>
      <c r="U425" t="str">
        <f>IF($C425="OK",
   VLOOKUP(Plantilla!S436,'Tablas '!$AE$4:$AF$6,2,FALSE),
"")</f>
        <v/>
      </c>
      <c r="V425" t="str">
        <f>IF($C425="OK",TEXT(Plantilla!T436,"#"),"")</f>
        <v/>
      </c>
      <c r="W425" s="84" t="str">
        <f>IF($C425="OK",
   VLOOKUP(Plantilla!U436,'Tablas '!$AM$4:$AN$1126,2,FALSE),
"")</f>
        <v/>
      </c>
      <c r="X425" t="str">
        <f>IF($C425="OK",TEXT(Plantilla!V436,"#"),"")</f>
        <v/>
      </c>
      <c r="Y425" t="str">
        <f>IF($C425="OK",
   CONCATENATE(YEAR(Plantilla!W436),"-",TEXT(MONTH(Plantilla!W436),"00"),"-",TEXT(DAY(Plantilla!W436),"00")),
"")</f>
        <v/>
      </c>
      <c r="Z425" t="str">
        <f>IF($C425="OK",
   CONCATENATE(YEAR(Plantilla!X436),"-",TEXT(MONTH(Plantilla!X436),"00"),"-",TEXT(DAY(Plantilla!X436),"00")),
"")</f>
        <v/>
      </c>
      <c r="AA425" t="str">
        <f>IF($C425="OK",
   TEXT(VLOOKUP(Plantilla!Y436,'Tablas '!$Q$4:$R$9,2,FALSE),"#"),
"")</f>
        <v/>
      </c>
      <c r="AB425" t="str">
        <f>IF($C425="OK",
   CONCATENATE(YEAR(Plantilla!Z436),"-",TEXT(MONTH(Plantilla!Z436),"00"),"-",TEXT(DAY(Plantilla!Z436),"00")),
"")</f>
        <v/>
      </c>
      <c r="AC425" t="str">
        <f>IF($C425="OK",
   TEXT(VLOOKUP(Plantilla!AA436,'Tablas '!$T$4:$U$13,2,FALSE),"#"),
"")</f>
        <v/>
      </c>
      <c r="AD425" t="str">
        <f>IF($C425="OK",TEXT(Plantilla!AB436,"#"),"")</f>
        <v/>
      </c>
      <c r="AE425" t="str">
        <f>IF($C425="OK",
   IF(Plantilla!AC436&lt;&gt;"",
      TEXT(VLOOKUP(Plantilla!AC436,'Tablas '!$W$4:$X$7,2,FALSE),"#"),
   ""),
"")</f>
        <v/>
      </c>
      <c r="AF425" t="str">
        <f>IF($C425="OK",TEXT(Plantilla!AD436,"#"),"")</f>
        <v/>
      </c>
      <c r="AG425" s="6" t="str">
        <f>IF($C425="OK",_xlfn.NUMBERVALUE(Plantilla!AE436),"")</f>
        <v/>
      </c>
      <c r="AH425" s="4" t="str">
        <f>IF($C425="OK",_xlfn.NUMBERVALUE(Plantilla!AF436),"")</f>
        <v/>
      </c>
      <c r="AI425" s="6" t="str">
        <f>IF($C425="OK",_xlfn.NUMBERVALUE(Plantilla!AG436),"")</f>
        <v/>
      </c>
      <c r="AJ425" s="6" t="str">
        <f>IF($C425="OK",_xlfn.NUMBERVALUE(Plantilla!AH436),"")</f>
        <v/>
      </c>
      <c r="AK425" s="6" t="str">
        <f>IF($C425="OK",_xlfn.NUMBERVALUE(Plantilla!AI436),"")</f>
        <v/>
      </c>
      <c r="AL425" s="6" t="str">
        <f>IF($C425="OK",_xlfn.NUMBERVALUE(Plantilla!AJ436),"")</f>
        <v/>
      </c>
      <c r="AM425" s="4" t="str">
        <f>IF($C425="OK",_xlfn.NUMBERVALUE(Plantilla!AK436),"")</f>
        <v/>
      </c>
      <c r="AN425" s="6" t="str">
        <f>IF($C425="OK",_xlfn.NUMBERVALUE(Plantilla!AL436),"")</f>
        <v/>
      </c>
      <c r="AO425" s="4" t="str">
        <f>IF($C425="OK",_xlfn.NUMBERVALUE(Plantilla!AM436),"")</f>
        <v/>
      </c>
      <c r="AP425" s="6" t="str">
        <f>IF($C425="OK",_xlfn.NUMBERVALUE(Plantilla!AN436),"")</f>
        <v/>
      </c>
      <c r="AQ425" s="4" t="str">
        <f>IF($C425="OK",_xlfn.NUMBERVALUE(Plantilla!AO436),"")</f>
        <v/>
      </c>
      <c r="AR425" s="6" t="str">
        <f>IF($C425="OK",_xlfn.NUMBERVALUE(Plantilla!AP436),"")</f>
        <v/>
      </c>
      <c r="AS425" s="4" t="str">
        <f>IF($C425="OK",_xlfn.NUMBERVALUE(Plantilla!AQ436),"")</f>
        <v/>
      </c>
      <c r="AT425" s="6" t="str">
        <f>IF($C425="OK",_xlfn.NUMBERVALUE(Plantilla!AR436),"")</f>
        <v/>
      </c>
      <c r="AU425" s="4" t="str">
        <f>IF($C425="OK",_xlfn.NUMBERVALUE(Plantilla!AS436),"")</f>
        <v/>
      </c>
      <c r="AV425" s="6" t="str">
        <f>IF($C425="OK",_xlfn.NUMBERVALUE(Plantilla!AT436),"")</f>
        <v/>
      </c>
      <c r="AW425" s="4" t="str">
        <f>IF($C425="OK",_xlfn.NUMBERVALUE(Plantilla!AU436),"")</f>
        <v/>
      </c>
      <c r="AX425" s="6" t="str">
        <f>IF($C425="OK",_xlfn.NUMBERVALUE(Plantilla!AV436),"")</f>
        <v/>
      </c>
      <c r="AY425" s="4" t="str">
        <f>IF($C425="OK",_xlfn.NUMBERVALUE(Plantilla!AW436),"")</f>
        <v/>
      </c>
      <c r="AZ425" s="6" t="str">
        <f>IF($C425="OK",_xlfn.NUMBERVALUE(Plantilla!AX436),"")</f>
        <v/>
      </c>
      <c r="BA425" t="str">
        <f>IF($C425="OK",_xlfn.NUMBERVALUE(Plantilla!AY436),"")</f>
        <v/>
      </c>
      <c r="BB425" t="str">
        <f>IF($C425="OK",_xlfn.NUMBERVALUE(Plantilla!AZ436),"")</f>
        <v/>
      </c>
      <c r="BC425" s="4" t="str">
        <f>IF($C425="OK",_xlfn.NUMBERVALUE(Plantilla!BA436),"")</f>
        <v/>
      </c>
      <c r="BD425" s="6" t="str">
        <f>IF($C425="OK",_xlfn.NUMBERVALUE(Plantilla!BB436),"")</f>
        <v/>
      </c>
      <c r="BE425" s="4" t="str">
        <f>IF($C425="OK",_xlfn.NUMBERVALUE(Plantilla!BC436),"")</f>
        <v/>
      </c>
      <c r="BF425" s="6" t="str">
        <f>IF($C425="OK",_xlfn.NUMBERVALUE(Plantilla!BD436),"")</f>
        <v/>
      </c>
      <c r="BG425" s="4" t="str">
        <f>IF($C425="OK",_xlfn.NUMBERVALUE(Plantilla!BE436),"")</f>
        <v/>
      </c>
      <c r="BH425" s="6" t="str">
        <f>IF($C425="OK",_xlfn.NUMBERVALUE(Plantilla!BF436),"")</f>
        <v/>
      </c>
      <c r="BI425" s="110" t="str">
        <f>IF($C425="OK",_xlfn.NUMBERVALUE(Plantilla!BG436),"")</f>
        <v/>
      </c>
      <c r="BJ425" s="6" t="str">
        <f>IF($C425="OK",_xlfn.NUMBERVALUE(Plantilla!BH436),"")</f>
        <v/>
      </c>
      <c r="BK425" s="109" t="str">
        <f>IF($C425="OK",_xlfn.NUMBERVALUE(Plantilla!BI436),"")</f>
        <v/>
      </c>
      <c r="BL425" s="6" t="str">
        <f>IF($C425="OK",
   IF(Plantilla!BJ436&lt;&gt;"",
      TEXT(VLOOKUP(Plantilla!BJ436,'Tablas '!$Z$4:$AA$6,2,FALSE),"#"),
   ""),
"")</f>
        <v/>
      </c>
      <c r="BM425" s="4" t="str">
        <f>IF($C425="OK",_xlfn.NUMBERVALUE(Plantilla!BK436),"")</f>
        <v/>
      </c>
      <c r="BN425" s="4" t="str">
        <f>IF($C425="OK",_xlfn.NUMBERVALUE(Plantilla!BL436),"")</f>
        <v/>
      </c>
      <c r="BO425" s="6" t="str">
        <f>IF($C425="OK",_xlfn.NUMBERVALUE(Plantilla!BM436),"")</f>
        <v/>
      </c>
      <c r="BP425" s="4" t="str">
        <f>IF($C425="OK",_xlfn.NUMBERVALUE(Plantilla!BN436),"")</f>
        <v/>
      </c>
      <c r="BQ425" s="6" t="str">
        <f>IF($C425="OK",_xlfn.NUMBERVALUE(Plantilla!BO436),"")</f>
        <v/>
      </c>
      <c r="BR425" s="4" t="str">
        <f>IF($C425="OK",_xlfn.NUMBERVALUE(Plantilla!BP436),"")</f>
        <v/>
      </c>
      <c r="BS425" s="6" t="str">
        <f>IF($C425="OK",_xlfn.NUMBERVALUE(Plantilla!BQ436),"")</f>
        <v/>
      </c>
      <c r="BT425" s="4" t="str">
        <f>IF($C425="OK",_xlfn.NUMBERVALUE(Plantilla!BR436),"")</f>
        <v/>
      </c>
      <c r="BU425" s="6" t="str">
        <f>IF($C425="OK",_xlfn.NUMBERVALUE(Plantilla!BS436),"")</f>
        <v/>
      </c>
      <c r="BV425" s="6" t="str">
        <f>IF($C425="OK",_xlfn.NUMBERVALUE(Plantilla!BT436),"")</f>
        <v/>
      </c>
      <c r="BW425" s="6" t="str">
        <f>IF($C425="OK",_xlfn.NUMBERVALUE(Plantilla!BU436),"")</f>
        <v/>
      </c>
      <c r="BX425" s="6" t="str">
        <f>IF($C425="OK",_xlfn.NUMBERVALUE(Plantilla!BV436),"")</f>
        <v/>
      </c>
      <c r="BY425" s="6" t="str">
        <f>IF($C425="OK",_xlfn.NUMBERVALUE(Plantilla!BW436),"")</f>
        <v/>
      </c>
      <c r="BZ425" s="6" t="str">
        <f>IF($C425="OK",_xlfn.NUMBERVALUE(Plantilla!BX436),"")</f>
        <v/>
      </c>
      <c r="CA425" s="6" t="str">
        <f>IF($C425="OK",_xlfn.NUMBERVALUE(Plantilla!BY436),"")</f>
        <v/>
      </c>
      <c r="CB425" s="6" t="str">
        <f>IF($C425="OK",_xlfn.NUMBERVALUE(Plantilla!BZ436),"")</f>
        <v/>
      </c>
      <c r="CC425" s="6" t="str">
        <f>IF($C425="OK",_xlfn.NUMBERVALUE(Plantilla!CA436),"")</f>
        <v/>
      </c>
      <c r="CD425" s="6" t="str">
        <f>IF($C425="OK",_xlfn.NUMBERVALUE(Plantilla!CB436),"")</f>
        <v/>
      </c>
      <c r="CE425" s="6" t="str">
        <f>IF($C425="OK",_xlfn.NUMBERVALUE(Plantilla!CC436),"")</f>
        <v/>
      </c>
      <c r="CF425" s="4" t="str">
        <f>IF($C425="OK",_xlfn.NUMBERVALUE(Plantilla!CD436),"")</f>
        <v/>
      </c>
      <c r="CG425" s="6" t="str">
        <f>IF($C425="OK",_xlfn.NUMBERVALUE(Plantilla!CE436),"")</f>
        <v/>
      </c>
      <c r="CH425" s="6" t="str">
        <f>IF($C425="OK",_xlfn.NUMBERVALUE(Plantilla!CF436),"")</f>
        <v/>
      </c>
      <c r="CI425" s="6" t="str">
        <f>IF($C425="OK",_xlfn.NUMBERVALUE(Plantilla!CG436),"")</f>
        <v/>
      </c>
      <c r="CJ425" s="6" t="str">
        <f>IF($C425="OK",_xlfn.NUMBERVALUE(Plantilla!CH436),"")</f>
        <v/>
      </c>
      <c r="CK425" s="6" t="str">
        <f>IF($C425="OK",_xlfn.NUMBERVALUE(Plantilla!CI436),"")</f>
        <v/>
      </c>
      <c r="CL425" s="6" t="str">
        <f>IF($C425="OK",_xlfn.NUMBERVALUE(Plantilla!CJ436),"")</f>
        <v/>
      </c>
      <c r="CM425" t="str">
        <f>IF($C425="OK",TEXT(Plantilla!CK436,"#"),"")</f>
        <v/>
      </c>
      <c r="CN425" s="6" t="str">
        <f>IF($C425="OK",_xlfn.NUMBERVALUE(Plantilla!CL436),"")</f>
        <v/>
      </c>
      <c r="CO425" s="6" t="str">
        <f>IF($C425="OK",_xlfn.NUMBERVALUE(Plantilla!CM436),"")</f>
        <v/>
      </c>
      <c r="CP425" s="110" t="str">
        <f>IF($C425="OK",_xlfn.NUMBERVALUE(Plantilla!CN436),"")</f>
        <v/>
      </c>
      <c r="CQ425" s="6" t="str">
        <f>IF($C425="OK",_xlfn.NUMBERVALUE(Plantilla!CO436),"")</f>
        <v/>
      </c>
      <c r="CR425" s="109" t="str">
        <f>IF($C425="OK",_xlfn.NUMBERVALUE(Plantilla!CP436),"")</f>
        <v/>
      </c>
      <c r="CS425" s="110" t="str">
        <f>IF($C425="OK",_xlfn.NUMBERVALUE(Plantilla!CQ436),"")</f>
        <v/>
      </c>
      <c r="CT425" s="6" t="str">
        <f>IF($C425="OK",_xlfn.NUMBERVALUE(Plantilla!CR436),"")</f>
        <v/>
      </c>
      <c r="CU425" s="109" t="str">
        <f>IF($C425="OK",_xlfn.NUMBERVALUE(Plantilla!CS436),"")</f>
        <v/>
      </c>
      <c r="CV425" s="110" t="str">
        <f>IF($C425="OK",_xlfn.NUMBERVALUE(Plantilla!CT436),"")</f>
        <v/>
      </c>
      <c r="CW425" s="6" t="str">
        <f>IF($C425="OK",_xlfn.NUMBERVALUE(Plantilla!CU436),"")</f>
        <v/>
      </c>
      <c r="CX425" s="82" t="str">
        <f>IF($C425="OK",_xlfn.NUMBERVALUE(Plantilla!CV436),"")</f>
        <v/>
      </c>
      <c r="CY425" s="6" t="str">
        <f>IF($C425="OK",_xlfn.NUMBERVALUE(Plantilla!CW436),"")</f>
        <v/>
      </c>
      <c r="CZ425" s="82" t="str">
        <f>IF($C425="OK",_xlfn.NUMBERVALUE(Plantilla!CX436),"")</f>
        <v/>
      </c>
      <c r="DA425" s="6" t="str">
        <f>IF($C425="OK",_xlfn.NUMBERVALUE(Plantilla!CY436),"")</f>
        <v/>
      </c>
      <c r="DB425" s="109" t="str">
        <f>IF($C425="OK",_xlfn.NUMBERVALUE(Plantilla!CZ436),"")</f>
        <v/>
      </c>
      <c r="DC425" s="6" t="str">
        <f>IF($C425="OK",_xlfn.NUMBERVALUE(Plantilla!DA436),"")</f>
        <v/>
      </c>
      <c r="DD425" s="6" t="str">
        <f>IF($C425="OK",TEXT(Plantilla!DB436,"#"),"")</f>
        <v/>
      </c>
      <c r="DE425" s="6" t="str">
        <f>IF($C425="OK",_xlfn.NUMBERVALUE(Plantilla!DC436),"")</f>
        <v/>
      </c>
      <c r="DF425" s="4" t="str">
        <f>IF($C425="OK",_xlfn.NUMBERVALUE(Plantilla!DD436),"")</f>
        <v/>
      </c>
      <c r="DG425" s="6" t="str">
        <f>IF($C425="OK",_xlfn.NUMBERVALUE(Plantilla!DE436),"")</f>
        <v/>
      </c>
      <c r="DH425" s="6" t="str">
        <f>IF($C425="OK",_xlfn.NUMBERVALUE(Plantilla!DF436),"")</f>
        <v/>
      </c>
      <c r="DI425" s="6" t="str">
        <f>IF($C425="OK",_xlfn.NUMBERVALUE(Plantilla!DG436),"")</f>
        <v/>
      </c>
      <c r="DJ425" s="6" t="str">
        <f>IF($C425="OK",_xlfn.NUMBERVALUE(Plantilla!DH436),"")</f>
        <v/>
      </c>
      <c r="DK425" s="6" t="str">
        <f>IF($C425="OK",_xlfn.NUMBERVALUE(Plantilla!DI436),"")</f>
        <v/>
      </c>
      <c r="DL425" s="6" t="str">
        <f>IF($C425="OK",_xlfn.NUMBERVALUE(Plantilla!DJ436),"")</f>
        <v/>
      </c>
      <c r="DM425" s="6" t="str">
        <f>IF($C425="OK",_xlfn.NUMBERVALUE(Plantilla!DK436),"")</f>
        <v/>
      </c>
      <c r="DN425" s="6" t="str">
        <f>IF($C425="OK",_xlfn.NUMBERVALUE(Plantilla!DL436),"")</f>
        <v/>
      </c>
      <c r="DO425" s="6" t="str">
        <f>IF($C425="OK",_xlfn.NUMBERVALUE(Plantilla!DM436),"")</f>
        <v/>
      </c>
      <c r="DP425" s="6" t="str">
        <f>IF($C425="OK",_xlfn.NUMBERVALUE(Plantilla!DN436),"")</f>
        <v/>
      </c>
      <c r="DQ425" s="6" t="str">
        <f>IF($C425="OK",_xlfn.NUMBERVALUE(Plantilla!DO436),"")</f>
        <v/>
      </c>
      <c r="DR425" s="6" t="str">
        <f>IF($C425="OK",_xlfn.NUMBERVALUE(Plantilla!DP436),"")</f>
        <v/>
      </c>
      <c r="DS425" t="str">
        <f>IF($C425="OK",TEXT(Plantilla!DR436,"#"),"")</f>
        <v/>
      </c>
      <c r="DT425" s="6"/>
    </row>
    <row r="426" spans="1:124" x14ac:dyDescent="0.25">
      <c r="A426" t="str">
        <f>IF(Plantilla!$I$6="¡Perfecto!, Guarda el archivo y adjúntalo a tu interfaz de Nómina Electrónica","OK","Error")</f>
        <v>OK</v>
      </c>
      <c r="B426" t="str">
        <f>IF(Plantilla!$I$6="¡Perfecto!, Guarda el archivo y adjúntalo a tu interfaz de Nómina Electrónica",MID(Plantilla!$D$2,SEARCH("V",Plantilla!$D$2),10),"")</f>
        <v>V2.0</v>
      </c>
      <c r="C426" t="str">
        <f>Plantilla!C437</f>
        <v/>
      </c>
      <c r="D426" t="str">
        <f>IF($C426="OK",Plantilla!B437,"")</f>
        <v/>
      </c>
      <c r="E426" t="str">
        <f>IF($C426="OK",
   VLOOKUP(Plantilla!$E$4,'Tablas '!$AP$4:$AT$6,5,FALSE),
"")</f>
        <v/>
      </c>
      <c r="F426" t="str">
        <f>IF($C426="OK",TEXT(Plantilla!D437,"#"),"")</f>
        <v/>
      </c>
      <c r="G426" t="str">
        <f>IF($C426="OK",
   VLOOKUP(Plantilla!E437,'Tablas '!$B$4:$C$14,2,FALSE),
"")</f>
        <v/>
      </c>
      <c r="H426" t="str">
        <f>IF($C426="OK",TEXT(Plantilla!F437,"#"),"")</f>
        <v/>
      </c>
      <c r="I426" t="str">
        <f>IF($C426="OK",TEXT(Plantilla!G437,"#"),"")</f>
        <v/>
      </c>
      <c r="J426" t="str">
        <f>IF($C426="OK",TEXT(Plantilla!H437,"#"),"")</f>
        <v/>
      </c>
      <c r="K426" t="str">
        <f>IF($C426="OK",TEXT(Plantilla!I437,"#"),"")</f>
        <v/>
      </c>
      <c r="L426" t="str">
        <f>IF($C426="OK",TEXT(Plantilla!J437,"#"),"")</f>
        <v/>
      </c>
      <c r="M426" t="str">
        <f>IF($C426="OK",TEXT(Plantilla!K437,"#"),"")</f>
        <v/>
      </c>
      <c r="N426" t="str">
        <f>IF($C426="OK",
   CONCATENATE(YEAR(Plantilla!L437),"-",TEXT(MONTH(Plantilla!L437),"00"),"-",TEXT(DAY(Plantilla!L437),"00")),
"")</f>
        <v/>
      </c>
      <c r="O426" t="str">
        <f>IF($C426="OK",_xlfn.NUMBERVALUE(Plantilla!M437),"")</f>
        <v/>
      </c>
      <c r="P426" t="str">
        <f>IF($C426="OK",
   IF(Plantilla!N437&lt;&gt;"",
      CONCATENATE(YEAR(Plantilla!N437),"-",TEXT(MONTH(Plantilla!N437),"00"),"-",TEXT(DAY(Plantilla!N437),"00")),
   ""),
"")</f>
        <v/>
      </c>
      <c r="Q426" t="str">
        <f>IF($C426="OK",
   VLOOKUP(Plantilla!O437,'Tablas '!$E$4:$F$19,2,FALSE),
"")</f>
        <v/>
      </c>
      <c r="R426" t="str">
        <f>IF($C426="OK",
   VLOOKUP(Plantilla!P437,'Tablas '!$H$4:$I$5,2,FALSE),
"")</f>
        <v/>
      </c>
      <c r="S426" t="str">
        <f>IF($C426="OK",
   VLOOKUP(Plantilla!Q437,'Tablas '!$K$4:$L$8,2,FALSE),
"")</f>
        <v/>
      </c>
      <c r="T426" t="str">
        <f>IF($C426="OK",
   VLOOKUP(Plantilla!R437,'Tablas '!$AE$4:$AF$6,2,FALSE),
"")</f>
        <v/>
      </c>
      <c r="U426" t="str">
        <f>IF($C426="OK",
   VLOOKUP(Plantilla!S437,'Tablas '!$AE$4:$AF$6,2,FALSE),
"")</f>
        <v/>
      </c>
      <c r="V426" t="str">
        <f>IF($C426="OK",TEXT(Plantilla!T437,"#"),"")</f>
        <v/>
      </c>
      <c r="W426" s="84" t="str">
        <f>IF($C426="OK",
   VLOOKUP(Plantilla!U437,'Tablas '!$AM$4:$AN$1126,2,FALSE),
"")</f>
        <v/>
      </c>
      <c r="X426" t="str">
        <f>IF($C426="OK",TEXT(Plantilla!V437,"#"),"")</f>
        <v/>
      </c>
      <c r="Y426" t="str">
        <f>IF($C426="OK",
   CONCATENATE(YEAR(Plantilla!W437),"-",TEXT(MONTH(Plantilla!W437),"00"),"-",TEXT(DAY(Plantilla!W437),"00")),
"")</f>
        <v/>
      </c>
      <c r="Z426" t="str">
        <f>IF($C426="OK",
   CONCATENATE(YEAR(Plantilla!X437),"-",TEXT(MONTH(Plantilla!X437),"00"),"-",TEXT(DAY(Plantilla!X437),"00")),
"")</f>
        <v/>
      </c>
      <c r="AA426" t="str">
        <f>IF($C426="OK",
   TEXT(VLOOKUP(Plantilla!Y437,'Tablas '!$Q$4:$R$9,2,FALSE),"#"),
"")</f>
        <v/>
      </c>
      <c r="AB426" t="str">
        <f>IF($C426="OK",
   CONCATENATE(YEAR(Plantilla!Z437),"-",TEXT(MONTH(Plantilla!Z437),"00"),"-",TEXT(DAY(Plantilla!Z437),"00")),
"")</f>
        <v/>
      </c>
      <c r="AC426" t="str">
        <f>IF($C426="OK",
   TEXT(VLOOKUP(Plantilla!AA437,'Tablas '!$T$4:$U$13,2,FALSE),"#"),
"")</f>
        <v/>
      </c>
      <c r="AD426" t="str">
        <f>IF($C426="OK",TEXT(Plantilla!AB437,"#"),"")</f>
        <v/>
      </c>
      <c r="AE426" t="str">
        <f>IF($C426="OK",
   IF(Plantilla!AC437&lt;&gt;"",
      TEXT(VLOOKUP(Plantilla!AC437,'Tablas '!$W$4:$X$7,2,FALSE),"#"),
   ""),
"")</f>
        <v/>
      </c>
      <c r="AF426" t="str">
        <f>IF($C426="OK",TEXT(Plantilla!AD437,"#"),"")</f>
        <v/>
      </c>
      <c r="AG426" s="6" t="str">
        <f>IF($C426="OK",_xlfn.NUMBERVALUE(Plantilla!AE437),"")</f>
        <v/>
      </c>
      <c r="AH426" s="4" t="str">
        <f>IF($C426="OK",_xlfn.NUMBERVALUE(Plantilla!AF437),"")</f>
        <v/>
      </c>
      <c r="AI426" s="6" t="str">
        <f>IF($C426="OK",_xlfn.NUMBERVALUE(Plantilla!AG437),"")</f>
        <v/>
      </c>
      <c r="AJ426" s="6" t="str">
        <f>IF($C426="OK",_xlfn.NUMBERVALUE(Plantilla!AH437),"")</f>
        <v/>
      </c>
      <c r="AK426" s="6" t="str">
        <f>IF($C426="OK",_xlfn.NUMBERVALUE(Plantilla!AI437),"")</f>
        <v/>
      </c>
      <c r="AL426" s="6" t="str">
        <f>IF($C426="OK",_xlfn.NUMBERVALUE(Plantilla!AJ437),"")</f>
        <v/>
      </c>
      <c r="AM426" s="4" t="str">
        <f>IF($C426="OK",_xlfn.NUMBERVALUE(Plantilla!AK437),"")</f>
        <v/>
      </c>
      <c r="AN426" s="6" t="str">
        <f>IF($C426="OK",_xlfn.NUMBERVALUE(Plantilla!AL437),"")</f>
        <v/>
      </c>
      <c r="AO426" s="4" t="str">
        <f>IF($C426="OK",_xlfn.NUMBERVALUE(Plantilla!AM437),"")</f>
        <v/>
      </c>
      <c r="AP426" s="6" t="str">
        <f>IF($C426="OK",_xlfn.NUMBERVALUE(Plantilla!AN437),"")</f>
        <v/>
      </c>
      <c r="AQ426" s="4" t="str">
        <f>IF($C426="OK",_xlfn.NUMBERVALUE(Plantilla!AO437),"")</f>
        <v/>
      </c>
      <c r="AR426" s="6" t="str">
        <f>IF($C426="OK",_xlfn.NUMBERVALUE(Plantilla!AP437),"")</f>
        <v/>
      </c>
      <c r="AS426" s="4" t="str">
        <f>IF($C426="OK",_xlfn.NUMBERVALUE(Plantilla!AQ437),"")</f>
        <v/>
      </c>
      <c r="AT426" s="6" t="str">
        <f>IF($C426="OK",_xlfn.NUMBERVALUE(Plantilla!AR437),"")</f>
        <v/>
      </c>
      <c r="AU426" s="4" t="str">
        <f>IF($C426="OK",_xlfn.NUMBERVALUE(Plantilla!AS437),"")</f>
        <v/>
      </c>
      <c r="AV426" s="6" t="str">
        <f>IF($C426="OK",_xlfn.NUMBERVALUE(Plantilla!AT437),"")</f>
        <v/>
      </c>
      <c r="AW426" s="4" t="str">
        <f>IF($C426="OK",_xlfn.NUMBERVALUE(Plantilla!AU437),"")</f>
        <v/>
      </c>
      <c r="AX426" s="6" t="str">
        <f>IF($C426="OK",_xlfn.NUMBERVALUE(Plantilla!AV437),"")</f>
        <v/>
      </c>
      <c r="AY426" s="4" t="str">
        <f>IF($C426="OK",_xlfn.NUMBERVALUE(Plantilla!AW437),"")</f>
        <v/>
      </c>
      <c r="AZ426" s="6" t="str">
        <f>IF($C426="OK",_xlfn.NUMBERVALUE(Plantilla!AX437),"")</f>
        <v/>
      </c>
      <c r="BA426" t="str">
        <f>IF($C426="OK",_xlfn.NUMBERVALUE(Plantilla!AY437),"")</f>
        <v/>
      </c>
      <c r="BB426" t="str">
        <f>IF($C426="OK",_xlfn.NUMBERVALUE(Plantilla!AZ437),"")</f>
        <v/>
      </c>
      <c r="BC426" s="4" t="str">
        <f>IF($C426="OK",_xlfn.NUMBERVALUE(Plantilla!BA437),"")</f>
        <v/>
      </c>
      <c r="BD426" s="6" t="str">
        <f>IF($C426="OK",_xlfn.NUMBERVALUE(Plantilla!BB437),"")</f>
        <v/>
      </c>
      <c r="BE426" s="4" t="str">
        <f>IF($C426="OK",_xlfn.NUMBERVALUE(Plantilla!BC437),"")</f>
        <v/>
      </c>
      <c r="BF426" s="6" t="str">
        <f>IF($C426="OK",_xlfn.NUMBERVALUE(Plantilla!BD437),"")</f>
        <v/>
      </c>
      <c r="BG426" s="4" t="str">
        <f>IF($C426="OK",_xlfn.NUMBERVALUE(Plantilla!BE437),"")</f>
        <v/>
      </c>
      <c r="BH426" s="6" t="str">
        <f>IF($C426="OK",_xlfn.NUMBERVALUE(Plantilla!BF437),"")</f>
        <v/>
      </c>
      <c r="BI426" s="110" t="str">
        <f>IF($C426="OK",_xlfn.NUMBERVALUE(Plantilla!BG437),"")</f>
        <v/>
      </c>
      <c r="BJ426" s="6" t="str">
        <f>IF($C426="OK",_xlfn.NUMBERVALUE(Plantilla!BH437),"")</f>
        <v/>
      </c>
      <c r="BK426" s="109" t="str">
        <f>IF($C426="OK",_xlfn.NUMBERVALUE(Plantilla!BI437),"")</f>
        <v/>
      </c>
      <c r="BL426" s="6" t="str">
        <f>IF($C426="OK",
   IF(Plantilla!BJ437&lt;&gt;"",
      TEXT(VLOOKUP(Plantilla!BJ437,'Tablas '!$Z$4:$AA$6,2,FALSE),"#"),
   ""),
"")</f>
        <v/>
      </c>
      <c r="BM426" s="4" t="str">
        <f>IF($C426="OK",_xlfn.NUMBERVALUE(Plantilla!BK437),"")</f>
        <v/>
      </c>
      <c r="BN426" s="4" t="str">
        <f>IF($C426="OK",_xlfn.NUMBERVALUE(Plantilla!BL437),"")</f>
        <v/>
      </c>
      <c r="BO426" s="6" t="str">
        <f>IF($C426="OK",_xlfn.NUMBERVALUE(Plantilla!BM437),"")</f>
        <v/>
      </c>
      <c r="BP426" s="4" t="str">
        <f>IF($C426="OK",_xlfn.NUMBERVALUE(Plantilla!BN437),"")</f>
        <v/>
      </c>
      <c r="BQ426" s="6" t="str">
        <f>IF($C426="OK",_xlfn.NUMBERVALUE(Plantilla!BO437),"")</f>
        <v/>
      </c>
      <c r="BR426" s="4" t="str">
        <f>IF($C426="OK",_xlfn.NUMBERVALUE(Plantilla!BP437),"")</f>
        <v/>
      </c>
      <c r="BS426" s="6" t="str">
        <f>IF($C426="OK",_xlfn.NUMBERVALUE(Plantilla!BQ437),"")</f>
        <v/>
      </c>
      <c r="BT426" s="4" t="str">
        <f>IF($C426="OK",_xlfn.NUMBERVALUE(Plantilla!BR437),"")</f>
        <v/>
      </c>
      <c r="BU426" s="6" t="str">
        <f>IF($C426="OK",_xlfn.NUMBERVALUE(Plantilla!BS437),"")</f>
        <v/>
      </c>
      <c r="BV426" s="6" t="str">
        <f>IF($C426="OK",_xlfn.NUMBERVALUE(Plantilla!BT437),"")</f>
        <v/>
      </c>
      <c r="BW426" s="6" t="str">
        <f>IF($C426="OK",_xlfn.NUMBERVALUE(Plantilla!BU437),"")</f>
        <v/>
      </c>
      <c r="BX426" s="6" t="str">
        <f>IF($C426="OK",_xlfn.NUMBERVALUE(Plantilla!BV437),"")</f>
        <v/>
      </c>
      <c r="BY426" s="6" t="str">
        <f>IF($C426="OK",_xlfn.NUMBERVALUE(Plantilla!BW437),"")</f>
        <v/>
      </c>
      <c r="BZ426" s="6" t="str">
        <f>IF($C426="OK",_xlfn.NUMBERVALUE(Plantilla!BX437),"")</f>
        <v/>
      </c>
      <c r="CA426" s="6" t="str">
        <f>IF($C426="OK",_xlfn.NUMBERVALUE(Plantilla!BY437),"")</f>
        <v/>
      </c>
      <c r="CB426" s="6" t="str">
        <f>IF($C426="OK",_xlfn.NUMBERVALUE(Plantilla!BZ437),"")</f>
        <v/>
      </c>
      <c r="CC426" s="6" t="str">
        <f>IF($C426="OK",_xlfn.NUMBERVALUE(Plantilla!CA437),"")</f>
        <v/>
      </c>
      <c r="CD426" s="6" t="str">
        <f>IF($C426="OK",_xlfn.NUMBERVALUE(Plantilla!CB437),"")</f>
        <v/>
      </c>
      <c r="CE426" s="6" t="str">
        <f>IF($C426="OK",_xlfn.NUMBERVALUE(Plantilla!CC437),"")</f>
        <v/>
      </c>
      <c r="CF426" s="4" t="str">
        <f>IF($C426="OK",_xlfn.NUMBERVALUE(Plantilla!CD437),"")</f>
        <v/>
      </c>
      <c r="CG426" s="6" t="str">
        <f>IF($C426="OK",_xlfn.NUMBERVALUE(Plantilla!CE437),"")</f>
        <v/>
      </c>
      <c r="CH426" s="6" t="str">
        <f>IF($C426="OK",_xlfn.NUMBERVALUE(Plantilla!CF437),"")</f>
        <v/>
      </c>
      <c r="CI426" s="6" t="str">
        <f>IF($C426="OK",_xlfn.NUMBERVALUE(Plantilla!CG437),"")</f>
        <v/>
      </c>
      <c r="CJ426" s="6" t="str">
        <f>IF($C426="OK",_xlfn.NUMBERVALUE(Plantilla!CH437),"")</f>
        <v/>
      </c>
      <c r="CK426" s="6" t="str">
        <f>IF($C426="OK",_xlfn.NUMBERVALUE(Plantilla!CI437),"")</f>
        <v/>
      </c>
      <c r="CL426" s="6" t="str">
        <f>IF($C426="OK",_xlfn.NUMBERVALUE(Plantilla!CJ437),"")</f>
        <v/>
      </c>
      <c r="CM426" t="str">
        <f>IF($C426="OK",TEXT(Plantilla!CK437,"#"),"")</f>
        <v/>
      </c>
      <c r="CN426" s="6" t="str">
        <f>IF($C426="OK",_xlfn.NUMBERVALUE(Plantilla!CL437),"")</f>
        <v/>
      </c>
      <c r="CO426" s="6" t="str">
        <f>IF($C426="OK",_xlfn.NUMBERVALUE(Plantilla!CM437),"")</f>
        <v/>
      </c>
      <c r="CP426" s="110" t="str">
        <f>IF($C426="OK",_xlfn.NUMBERVALUE(Plantilla!CN437),"")</f>
        <v/>
      </c>
      <c r="CQ426" s="6" t="str">
        <f>IF($C426="OK",_xlfn.NUMBERVALUE(Plantilla!CO437),"")</f>
        <v/>
      </c>
      <c r="CR426" s="109" t="str">
        <f>IF($C426="OK",_xlfn.NUMBERVALUE(Plantilla!CP437),"")</f>
        <v/>
      </c>
      <c r="CS426" s="110" t="str">
        <f>IF($C426="OK",_xlfn.NUMBERVALUE(Plantilla!CQ437),"")</f>
        <v/>
      </c>
      <c r="CT426" s="6" t="str">
        <f>IF($C426="OK",_xlfn.NUMBERVALUE(Plantilla!CR437),"")</f>
        <v/>
      </c>
      <c r="CU426" s="109" t="str">
        <f>IF($C426="OK",_xlfn.NUMBERVALUE(Plantilla!CS437),"")</f>
        <v/>
      </c>
      <c r="CV426" s="110" t="str">
        <f>IF($C426="OK",_xlfn.NUMBERVALUE(Plantilla!CT437),"")</f>
        <v/>
      </c>
      <c r="CW426" s="6" t="str">
        <f>IF($C426="OK",_xlfn.NUMBERVALUE(Plantilla!CU437),"")</f>
        <v/>
      </c>
      <c r="CX426" s="82" t="str">
        <f>IF($C426="OK",_xlfn.NUMBERVALUE(Plantilla!CV437),"")</f>
        <v/>
      </c>
      <c r="CY426" s="6" t="str">
        <f>IF($C426="OK",_xlfn.NUMBERVALUE(Plantilla!CW437),"")</f>
        <v/>
      </c>
      <c r="CZ426" s="82" t="str">
        <f>IF($C426="OK",_xlfn.NUMBERVALUE(Plantilla!CX437),"")</f>
        <v/>
      </c>
      <c r="DA426" s="6" t="str">
        <f>IF($C426="OK",_xlfn.NUMBERVALUE(Plantilla!CY437),"")</f>
        <v/>
      </c>
      <c r="DB426" s="109" t="str">
        <f>IF($C426="OK",_xlfn.NUMBERVALUE(Plantilla!CZ437),"")</f>
        <v/>
      </c>
      <c r="DC426" s="6" t="str">
        <f>IF($C426="OK",_xlfn.NUMBERVALUE(Plantilla!DA437),"")</f>
        <v/>
      </c>
      <c r="DD426" s="6" t="str">
        <f>IF($C426="OK",TEXT(Plantilla!DB437,"#"),"")</f>
        <v/>
      </c>
      <c r="DE426" s="6" t="str">
        <f>IF($C426="OK",_xlfn.NUMBERVALUE(Plantilla!DC437),"")</f>
        <v/>
      </c>
      <c r="DF426" s="4" t="str">
        <f>IF($C426="OK",_xlfn.NUMBERVALUE(Plantilla!DD437),"")</f>
        <v/>
      </c>
      <c r="DG426" s="6" t="str">
        <f>IF($C426="OK",_xlfn.NUMBERVALUE(Plantilla!DE437),"")</f>
        <v/>
      </c>
      <c r="DH426" s="6" t="str">
        <f>IF($C426="OK",_xlfn.NUMBERVALUE(Plantilla!DF437),"")</f>
        <v/>
      </c>
      <c r="DI426" s="6" t="str">
        <f>IF($C426="OK",_xlfn.NUMBERVALUE(Plantilla!DG437),"")</f>
        <v/>
      </c>
      <c r="DJ426" s="6" t="str">
        <f>IF($C426="OK",_xlfn.NUMBERVALUE(Plantilla!DH437),"")</f>
        <v/>
      </c>
      <c r="DK426" s="6" t="str">
        <f>IF($C426="OK",_xlfn.NUMBERVALUE(Plantilla!DI437),"")</f>
        <v/>
      </c>
      <c r="DL426" s="6" t="str">
        <f>IF($C426="OK",_xlfn.NUMBERVALUE(Plantilla!DJ437),"")</f>
        <v/>
      </c>
      <c r="DM426" s="6" t="str">
        <f>IF($C426="OK",_xlfn.NUMBERVALUE(Plantilla!DK437),"")</f>
        <v/>
      </c>
      <c r="DN426" s="6" t="str">
        <f>IF($C426="OK",_xlfn.NUMBERVALUE(Plantilla!DL437),"")</f>
        <v/>
      </c>
      <c r="DO426" s="6" t="str">
        <f>IF($C426="OK",_xlfn.NUMBERVALUE(Plantilla!DM437),"")</f>
        <v/>
      </c>
      <c r="DP426" s="6" t="str">
        <f>IF($C426="OK",_xlfn.NUMBERVALUE(Plantilla!DN437),"")</f>
        <v/>
      </c>
      <c r="DQ426" s="6" t="str">
        <f>IF($C426="OK",_xlfn.NUMBERVALUE(Plantilla!DO437),"")</f>
        <v/>
      </c>
      <c r="DR426" s="6" t="str">
        <f>IF($C426="OK",_xlfn.NUMBERVALUE(Plantilla!DP437),"")</f>
        <v/>
      </c>
      <c r="DS426" t="str">
        <f>IF($C426="OK",TEXT(Plantilla!DR437,"#"),"")</f>
        <v/>
      </c>
      <c r="DT426" s="6"/>
    </row>
    <row r="427" spans="1:124" x14ac:dyDescent="0.25">
      <c r="A427" t="str">
        <f>IF(Plantilla!$I$6="¡Perfecto!, Guarda el archivo y adjúntalo a tu interfaz de Nómina Electrónica","OK","Error")</f>
        <v>OK</v>
      </c>
      <c r="B427" t="str">
        <f>IF(Plantilla!$I$6="¡Perfecto!, Guarda el archivo y adjúntalo a tu interfaz de Nómina Electrónica",MID(Plantilla!$D$2,SEARCH("V",Plantilla!$D$2),10),"")</f>
        <v>V2.0</v>
      </c>
      <c r="C427" t="str">
        <f>Plantilla!C438</f>
        <v/>
      </c>
      <c r="D427" t="str">
        <f>IF($C427="OK",Plantilla!B438,"")</f>
        <v/>
      </c>
      <c r="E427" t="str">
        <f>IF($C427="OK",
   VLOOKUP(Plantilla!$E$4,'Tablas '!$AP$4:$AT$6,5,FALSE),
"")</f>
        <v/>
      </c>
      <c r="F427" t="str">
        <f>IF($C427="OK",TEXT(Plantilla!D438,"#"),"")</f>
        <v/>
      </c>
      <c r="G427" t="str">
        <f>IF($C427="OK",
   VLOOKUP(Plantilla!E438,'Tablas '!$B$4:$C$14,2,FALSE),
"")</f>
        <v/>
      </c>
      <c r="H427" t="str">
        <f>IF($C427="OK",TEXT(Plantilla!F438,"#"),"")</f>
        <v/>
      </c>
      <c r="I427" t="str">
        <f>IF($C427="OK",TEXT(Plantilla!G438,"#"),"")</f>
        <v/>
      </c>
      <c r="J427" t="str">
        <f>IF($C427="OK",TEXT(Plantilla!H438,"#"),"")</f>
        <v/>
      </c>
      <c r="K427" t="str">
        <f>IF($C427="OK",TEXT(Plantilla!I438,"#"),"")</f>
        <v/>
      </c>
      <c r="L427" t="str">
        <f>IF($C427="OK",TEXT(Plantilla!J438,"#"),"")</f>
        <v/>
      </c>
      <c r="M427" t="str">
        <f>IF($C427="OK",TEXT(Plantilla!K438,"#"),"")</f>
        <v/>
      </c>
      <c r="N427" t="str">
        <f>IF($C427="OK",
   CONCATENATE(YEAR(Plantilla!L438),"-",TEXT(MONTH(Plantilla!L438),"00"),"-",TEXT(DAY(Plantilla!L438),"00")),
"")</f>
        <v/>
      </c>
      <c r="O427" t="str">
        <f>IF($C427="OK",_xlfn.NUMBERVALUE(Plantilla!M438),"")</f>
        <v/>
      </c>
      <c r="P427" t="str">
        <f>IF($C427="OK",
   IF(Plantilla!N438&lt;&gt;"",
      CONCATENATE(YEAR(Plantilla!N438),"-",TEXT(MONTH(Plantilla!N438),"00"),"-",TEXT(DAY(Plantilla!N438),"00")),
   ""),
"")</f>
        <v/>
      </c>
      <c r="Q427" t="str">
        <f>IF($C427="OK",
   VLOOKUP(Plantilla!O438,'Tablas '!$E$4:$F$19,2,FALSE),
"")</f>
        <v/>
      </c>
      <c r="R427" t="str">
        <f>IF($C427="OK",
   VLOOKUP(Plantilla!P438,'Tablas '!$H$4:$I$5,2,FALSE),
"")</f>
        <v/>
      </c>
      <c r="S427" t="str">
        <f>IF($C427="OK",
   VLOOKUP(Plantilla!Q438,'Tablas '!$K$4:$L$8,2,FALSE),
"")</f>
        <v/>
      </c>
      <c r="T427" t="str">
        <f>IF($C427="OK",
   VLOOKUP(Plantilla!R438,'Tablas '!$AE$4:$AF$6,2,FALSE),
"")</f>
        <v/>
      </c>
      <c r="U427" t="str">
        <f>IF($C427="OK",
   VLOOKUP(Plantilla!S438,'Tablas '!$AE$4:$AF$6,2,FALSE),
"")</f>
        <v/>
      </c>
      <c r="V427" t="str">
        <f>IF($C427="OK",TEXT(Plantilla!T438,"#"),"")</f>
        <v/>
      </c>
      <c r="W427" s="84" t="str">
        <f>IF($C427="OK",
   VLOOKUP(Plantilla!U438,'Tablas '!$AM$4:$AN$1126,2,FALSE),
"")</f>
        <v/>
      </c>
      <c r="X427" t="str">
        <f>IF($C427="OK",TEXT(Plantilla!V438,"#"),"")</f>
        <v/>
      </c>
      <c r="Y427" t="str">
        <f>IF($C427="OK",
   CONCATENATE(YEAR(Plantilla!W438),"-",TEXT(MONTH(Plantilla!W438),"00"),"-",TEXT(DAY(Plantilla!W438),"00")),
"")</f>
        <v/>
      </c>
      <c r="Z427" t="str">
        <f>IF($C427="OK",
   CONCATENATE(YEAR(Plantilla!X438),"-",TEXT(MONTH(Plantilla!X438),"00"),"-",TEXT(DAY(Plantilla!X438),"00")),
"")</f>
        <v/>
      </c>
      <c r="AA427" t="str">
        <f>IF($C427="OK",
   TEXT(VLOOKUP(Plantilla!Y438,'Tablas '!$Q$4:$R$9,2,FALSE),"#"),
"")</f>
        <v/>
      </c>
      <c r="AB427" t="str">
        <f>IF($C427="OK",
   CONCATENATE(YEAR(Plantilla!Z438),"-",TEXT(MONTH(Plantilla!Z438),"00"),"-",TEXT(DAY(Plantilla!Z438),"00")),
"")</f>
        <v/>
      </c>
      <c r="AC427" t="str">
        <f>IF($C427="OK",
   TEXT(VLOOKUP(Plantilla!AA438,'Tablas '!$T$4:$U$13,2,FALSE),"#"),
"")</f>
        <v/>
      </c>
      <c r="AD427" t="str">
        <f>IF($C427="OK",TEXT(Plantilla!AB438,"#"),"")</f>
        <v/>
      </c>
      <c r="AE427" t="str">
        <f>IF($C427="OK",
   IF(Plantilla!AC438&lt;&gt;"",
      TEXT(VLOOKUP(Plantilla!AC438,'Tablas '!$W$4:$X$7,2,FALSE),"#"),
   ""),
"")</f>
        <v/>
      </c>
      <c r="AF427" t="str">
        <f>IF($C427="OK",TEXT(Plantilla!AD438,"#"),"")</f>
        <v/>
      </c>
      <c r="AG427" s="6" t="str">
        <f>IF($C427="OK",_xlfn.NUMBERVALUE(Plantilla!AE438),"")</f>
        <v/>
      </c>
      <c r="AH427" s="4" t="str">
        <f>IF($C427="OK",_xlfn.NUMBERVALUE(Plantilla!AF438),"")</f>
        <v/>
      </c>
      <c r="AI427" s="6" t="str">
        <f>IF($C427="OK",_xlfn.NUMBERVALUE(Plantilla!AG438),"")</f>
        <v/>
      </c>
      <c r="AJ427" s="6" t="str">
        <f>IF($C427="OK",_xlfn.NUMBERVALUE(Plantilla!AH438),"")</f>
        <v/>
      </c>
      <c r="AK427" s="6" t="str">
        <f>IF($C427="OK",_xlfn.NUMBERVALUE(Plantilla!AI438),"")</f>
        <v/>
      </c>
      <c r="AL427" s="6" t="str">
        <f>IF($C427="OK",_xlfn.NUMBERVALUE(Plantilla!AJ438),"")</f>
        <v/>
      </c>
      <c r="AM427" s="4" t="str">
        <f>IF($C427="OK",_xlfn.NUMBERVALUE(Plantilla!AK438),"")</f>
        <v/>
      </c>
      <c r="AN427" s="6" t="str">
        <f>IF($C427="OK",_xlfn.NUMBERVALUE(Plantilla!AL438),"")</f>
        <v/>
      </c>
      <c r="AO427" s="4" t="str">
        <f>IF($C427="OK",_xlfn.NUMBERVALUE(Plantilla!AM438),"")</f>
        <v/>
      </c>
      <c r="AP427" s="6" t="str">
        <f>IF($C427="OK",_xlfn.NUMBERVALUE(Plantilla!AN438),"")</f>
        <v/>
      </c>
      <c r="AQ427" s="4" t="str">
        <f>IF($C427="OK",_xlfn.NUMBERVALUE(Plantilla!AO438),"")</f>
        <v/>
      </c>
      <c r="AR427" s="6" t="str">
        <f>IF($C427="OK",_xlfn.NUMBERVALUE(Plantilla!AP438),"")</f>
        <v/>
      </c>
      <c r="AS427" s="4" t="str">
        <f>IF($C427="OK",_xlfn.NUMBERVALUE(Plantilla!AQ438),"")</f>
        <v/>
      </c>
      <c r="AT427" s="6" t="str">
        <f>IF($C427="OK",_xlfn.NUMBERVALUE(Plantilla!AR438),"")</f>
        <v/>
      </c>
      <c r="AU427" s="4" t="str">
        <f>IF($C427="OK",_xlfn.NUMBERVALUE(Plantilla!AS438),"")</f>
        <v/>
      </c>
      <c r="AV427" s="6" t="str">
        <f>IF($C427="OK",_xlfn.NUMBERVALUE(Plantilla!AT438),"")</f>
        <v/>
      </c>
      <c r="AW427" s="4" t="str">
        <f>IF($C427="OK",_xlfn.NUMBERVALUE(Plantilla!AU438),"")</f>
        <v/>
      </c>
      <c r="AX427" s="6" t="str">
        <f>IF($C427="OK",_xlfn.NUMBERVALUE(Plantilla!AV438),"")</f>
        <v/>
      </c>
      <c r="AY427" s="4" t="str">
        <f>IF($C427="OK",_xlfn.NUMBERVALUE(Plantilla!AW438),"")</f>
        <v/>
      </c>
      <c r="AZ427" s="6" t="str">
        <f>IF($C427="OK",_xlfn.NUMBERVALUE(Plantilla!AX438),"")</f>
        <v/>
      </c>
      <c r="BA427" t="str">
        <f>IF($C427="OK",_xlfn.NUMBERVALUE(Plantilla!AY438),"")</f>
        <v/>
      </c>
      <c r="BB427" t="str">
        <f>IF($C427="OK",_xlfn.NUMBERVALUE(Plantilla!AZ438),"")</f>
        <v/>
      </c>
      <c r="BC427" s="4" t="str">
        <f>IF($C427="OK",_xlfn.NUMBERVALUE(Plantilla!BA438),"")</f>
        <v/>
      </c>
      <c r="BD427" s="6" t="str">
        <f>IF($C427="OK",_xlfn.NUMBERVALUE(Plantilla!BB438),"")</f>
        <v/>
      </c>
      <c r="BE427" s="4" t="str">
        <f>IF($C427="OK",_xlfn.NUMBERVALUE(Plantilla!BC438),"")</f>
        <v/>
      </c>
      <c r="BF427" s="6" t="str">
        <f>IF($C427="OK",_xlfn.NUMBERVALUE(Plantilla!BD438),"")</f>
        <v/>
      </c>
      <c r="BG427" s="4" t="str">
        <f>IF($C427="OK",_xlfn.NUMBERVALUE(Plantilla!BE438),"")</f>
        <v/>
      </c>
      <c r="BH427" s="6" t="str">
        <f>IF($C427="OK",_xlfn.NUMBERVALUE(Plantilla!BF438),"")</f>
        <v/>
      </c>
      <c r="BI427" s="110" t="str">
        <f>IF($C427="OK",_xlfn.NUMBERVALUE(Plantilla!BG438),"")</f>
        <v/>
      </c>
      <c r="BJ427" s="6" t="str">
        <f>IF($C427="OK",_xlfn.NUMBERVALUE(Plantilla!BH438),"")</f>
        <v/>
      </c>
      <c r="BK427" s="109" t="str">
        <f>IF($C427="OK",_xlfn.NUMBERVALUE(Plantilla!BI438),"")</f>
        <v/>
      </c>
      <c r="BL427" s="6" t="str">
        <f>IF($C427="OK",
   IF(Plantilla!BJ438&lt;&gt;"",
      TEXT(VLOOKUP(Plantilla!BJ438,'Tablas '!$Z$4:$AA$6,2,FALSE),"#"),
   ""),
"")</f>
        <v/>
      </c>
      <c r="BM427" s="4" t="str">
        <f>IF($C427="OK",_xlfn.NUMBERVALUE(Plantilla!BK438),"")</f>
        <v/>
      </c>
      <c r="BN427" s="4" t="str">
        <f>IF($C427="OK",_xlfn.NUMBERVALUE(Plantilla!BL438),"")</f>
        <v/>
      </c>
      <c r="BO427" s="6" t="str">
        <f>IF($C427="OK",_xlfn.NUMBERVALUE(Plantilla!BM438),"")</f>
        <v/>
      </c>
      <c r="BP427" s="4" t="str">
        <f>IF($C427="OK",_xlfn.NUMBERVALUE(Plantilla!BN438),"")</f>
        <v/>
      </c>
      <c r="BQ427" s="6" t="str">
        <f>IF($C427="OK",_xlfn.NUMBERVALUE(Plantilla!BO438),"")</f>
        <v/>
      </c>
      <c r="BR427" s="4" t="str">
        <f>IF($C427="OK",_xlfn.NUMBERVALUE(Plantilla!BP438),"")</f>
        <v/>
      </c>
      <c r="BS427" s="6" t="str">
        <f>IF($C427="OK",_xlfn.NUMBERVALUE(Plantilla!BQ438),"")</f>
        <v/>
      </c>
      <c r="BT427" s="4" t="str">
        <f>IF($C427="OK",_xlfn.NUMBERVALUE(Plantilla!BR438),"")</f>
        <v/>
      </c>
      <c r="BU427" s="6" t="str">
        <f>IF($C427="OK",_xlfn.NUMBERVALUE(Plantilla!BS438),"")</f>
        <v/>
      </c>
      <c r="BV427" s="6" t="str">
        <f>IF($C427="OK",_xlfn.NUMBERVALUE(Plantilla!BT438),"")</f>
        <v/>
      </c>
      <c r="BW427" s="6" t="str">
        <f>IF($C427="OK",_xlfn.NUMBERVALUE(Plantilla!BU438),"")</f>
        <v/>
      </c>
      <c r="BX427" s="6" t="str">
        <f>IF($C427="OK",_xlfn.NUMBERVALUE(Plantilla!BV438),"")</f>
        <v/>
      </c>
      <c r="BY427" s="6" t="str">
        <f>IF($C427="OK",_xlfn.NUMBERVALUE(Plantilla!BW438),"")</f>
        <v/>
      </c>
      <c r="BZ427" s="6" t="str">
        <f>IF($C427="OK",_xlfn.NUMBERVALUE(Plantilla!BX438),"")</f>
        <v/>
      </c>
      <c r="CA427" s="6" t="str">
        <f>IF($C427="OK",_xlfn.NUMBERVALUE(Plantilla!BY438),"")</f>
        <v/>
      </c>
      <c r="CB427" s="6" t="str">
        <f>IF($C427="OK",_xlfn.NUMBERVALUE(Plantilla!BZ438),"")</f>
        <v/>
      </c>
      <c r="CC427" s="6" t="str">
        <f>IF($C427="OK",_xlfn.NUMBERVALUE(Plantilla!CA438),"")</f>
        <v/>
      </c>
      <c r="CD427" s="6" t="str">
        <f>IF($C427="OK",_xlfn.NUMBERVALUE(Plantilla!CB438),"")</f>
        <v/>
      </c>
      <c r="CE427" s="6" t="str">
        <f>IF($C427="OK",_xlfn.NUMBERVALUE(Plantilla!CC438),"")</f>
        <v/>
      </c>
      <c r="CF427" s="4" t="str">
        <f>IF($C427="OK",_xlfn.NUMBERVALUE(Plantilla!CD438),"")</f>
        <v/>
      </c>
      <c r="CG427" s="6" t="str">
        <f>IF($C427="OK",_xlfn.NUMBERVALUE(Plantilla!CE438),"")</f>
        <v/>
      </c>
      <c r="CH427" s="6" t="str">
        <f>IF($C427="OK",_xlfn.NUMBERVALUE(Plantilla!CF438),"")</f>
        <v/>
      </c>
      <c r="CI427" s="6" t="str">
        <f>IF($C427="OK",_xlfn.NUMBERVALUE(Plantilla!CG438),"")</f>
        <v/>
      </c>
      <c r="CJ427" s="6" t="str">
        <f>IF($C427="OK",_xlfn.NUMBERVALUE(Plantilla!CH438),"")</f>
        <v/>
      </c>
      <c r="CK427" s="6" t="str">
        <f>IF($C427="OK",_xlfn.NUMBERVALUE(Plantilla!CI438),"")</f>
        <v/>
      </c>
      <c r="CL427" s="6" t="str">
        <f>IF($C427="OK",_xlfn.NUMBERVALUE(Plantilla!CJ438),"")</f>
        <v/>
      </c>
      <c r="CM427" t="str">
        <f>IF($C427="OK",TEXT(Plantilla!CK438,"#"),"")</f>
        <v/>
      </c>
      <c r="CN427" s="6" t="str">
        <f>IF($C427="OK",_xlfn.NUMBERVALUE(Plantilla!CL438),"")</f>
        <v/>
      </c>
      <c r="CO427" s="6" t="str">
        <f>IF($C427="OK",_xlfn.NUMBERVALUE(Plantilla!CM438),"")</f>
        <v/>
      </c>
      <c r="CP427" s="110" t="str">
        <f>IF($C427="OK",_xlfn.NUMBERVALUE(Plantilla!CN438),"")</f>
        <v/>
      </c>
      <c r="CQ427" s="6" t="str">
        <f>IF($C427="OK",_xlfn.NUMBERVALUE(Plantilla!CO438),"")</f>
        <v/>
      </c>
      <c r="CR427" s="109" t="str">
        <f>IF($C427="OK",_xlfn.NUMBERVALUE(Plantilla!CP438),"")</f>
        <v/>
      </c>
      <c r="CS427" s="110" t="str">
        <f>IF($C427="OK",_xlfn.NUMBERVALUE(Plantilla!CQ438),"")</f>
        <v/>
      </c>
      <c r="CT427" s="6" t="str">
        <f>IF($C427="OK",_xlfn.NUMBERVALUE(Plantilla!CR438),"")</f>
        <v/>
      </c>
      <c r="CU427" s="109" t="str">
        <f>IF($C427="OK",_xlfn.NUMBERVALUE(Plantilla!CS438),"")</f>
        <v/>
      </c>
      <c r="CV427" s="110" t="str">
        <f>IF($C427="OK",_xlfn.NUMBERVALUE(Plantilla!CT438),"")</f>
        <v/>
      </c>
      <c r="CW427" s="6" t="str">
        <f>IF($C427="OK",_xlfn.NUMBERVALUE(Plantilla!CU438),"")</f>
        <v/>
      </c>
      <c r="CX427" s="82" t="str">
        <f>IF($C427="OK",_xlfn.NUMBERVALUE(Plantilla!CV438),"")</f>
        <v/>
      </c>
      <c r="CY427" s="6" t="str">
        <f>IF($C427="OK",_xlfn.NUMBERVALUE(Plantilla!CW438),"")</f>
        <v/>
      </c>
      <c r="CZ427" s="82" t="str">
        <f>IF($C427="OK",_xlfn.NUMBERVALUE(Plantilla!CX438),"")</f>
        <v/>
      </c>
      <c r="DA427" s="6" t="str">
        <f>IF($C427="OK",_xlfn.NUMBERVALUE(Plantilla!CY438),"")</f>
        <v/>
      </c>
      <c r="DB427" s="109" t="str">
        <f>IF($C427="OK",_xlfn.NUMBERVALUE(Plantilla!CZ438),"")</f>
        <v/>
      </c>
      <c r="DC427" s="6" t="str">
        <f>IF($C427="OK",_xlfn.NUMBERVALUE(Plantilla!DA438),"")</f>
        <v/>
      </c>
      <c r="DD427" s="6" t="str">
        <f>IF($C427="OK",TEXT(Plantilla!DB438,"#"),"")</f>
        <v/>
      </c>
      <c r="DE427" s="6" t="str">
        <f>IF($C427="OK",_xlfn.NUMBERVALUE(Plantilla!DC438),"")</f>
        <v/>
      </c>
      <c r="DF427" s="4" t="str">
        <f>IF($C427="OK",_xlfn.NUMBERVALUE(Plantilla!DD438),"")</f>
        <v/>
      </c>
      <c r="DG427" s="6" t="str">
        <f>IF($C427="OK",_xlfn.NUMBERVALUE(Plantilla!DE438),"")</f>
        <v/>
      </c>
      <c r="DH427" s="6" t="str">
        <f>IF($C427="OK",_xlfn.NUMBERVALUE(Plantilla!DF438),"")</f>
        <v/>
      </c>
      <c r="DI427" s="6" t="str">
        <f>IF($C427="OK",_xlfn.NUMBERVALUE(Plantilla!DG438),"")</f>
        <v/>
      </c>
      <c r="DJ427" s="6" t="str">
        <f>IF($C427="OK",_xlfn.NUMBERVALUE(Plantilla!DH438),"")</f>
        <v/>
      </c>
      <c r="DK427" s="6" t="str">
        <f>IF($C427="OK",_xlfn.NUMBERVALUE(Plantilla!DI438),"")</f>
        <v/>
      </c>
      <c r="DL427" s="6" t="str">
        <f>IF($C427="OK",_xlfn.NUMBERVALUE(Plantilla!DJ438),"")</f>
        <v/>
      </c>
      <c r="DM427" s="6" t="str">
        <f>IF($C427="OK",_xlfn.NUMBERVALUE(Plantilla!DK438),"")</f>
        <v/>
      </c>
      <c r="DN427" s="6" t="str">
        <f>IF($C427="OK",_xlfn.NUMBERVALUE(Plantilla!DL438),"")</f>
        <v/>
      </c>
      <c r="DO427" s="6" t="str">
        <f>IF($C427="OK",_xlfn.NUMBERVALUE(Plantilla!DM438),"")</f>
        <v/>
      </c>
      <c r="DP427" s="6" t="str">
        <f>IF($C427="OK",_xlfn.NUMBERVALUE(Plantilla!DN438),"")</f>
        <v/>
      </c>
      <c r="DQ427" s="6" t="str">
        <f>IF($C427="OK",_xlfn.NUMBERVALUE(Plantilla!DO438),"")</f>
        <v/>
      </c>
      <c r="DR427" s="6" t="str">
        <f>IF($C427="OK",_xlfn.NUMBERVALUE(Plantilla!DP438),"")</f>
        <v/>
      </c>
      <c r="DS427" t="str">
        <f>IF($C427="OK",TEXT(Plantilla!DR438,"#"),"")</f>
        <v/>
      </c>
      <c r="DT427" s="6"/>
    </row>
    <row r="428" spans="1:124" x14ac:dyDescent="0.25">
      <c r="A428" t="str">
        <f>IF(Plantilla!$I$6="¡Perfecto!, Guarda el archivo y adjúntalo a tu interfaz de Nómina Electrónica","OK","Error")</f>
        <v>OK</v>
      </c>
      <c r="B428" t="str">
        <f>IF(Plantilla!$I$6="¡Perfecto!, Guarda el archivo y adjúntalo a tu interfaz de Nómina Electrónica",MID(Plantilla!$D$2,SEARCH("V",Plantilla!$D$2),10),"")</f>
        <v>V2.0</v>
      </c>
      <c r="C428" t="str">
        <f>Plantilla!C439</f>
        <v/>
      </c>
      <c r="D428" t="str">
        <f>IF($C428="OK",Plantilla!B439,"")</f>
        <v/>
      </c>
      <c r="E428" t="str">
        <f>IF($C428="OK",
   VLOOKUP(Plantilla!$E$4,'Tablas '!$AP$4:$AT$6,5,FALSE),
"")</f>
        <v/>
      </c>
      <c r="F428" t="str">
        <f>IF($C428="OK",TEXT(Plantilla!D439,"#"),"")</f>
        <v/>
      </c>
      <c r="G428" t="str">
        <f>IF($C428="OK",
   VLOOKUP(Plantilla!E439,'Tablas '!$B$4:$C$14,2,FALSE),
"")</f>
        <v/>
      </c>
      <c r="H428" t="str">
        <f>IF($C428="OK",TEXT(Plantilla!F439,"#"),"")</f>
        <v/>
      </c>
      <c r="I428" t="str">
        <f>IF($C428="OK",TEXT(Plantilla!G439,"#"),"")</f>
        <v/>
      </c>
      <c r="J428" t="str">
        <f>IF($C428="OK",TEXT(Plantilla!H439,"#"),"")</f>
        <v/>
      </c>
      <c r="K428" t="str">
        <f>IF($C428="OK",TEXT(Plantilla!I439,"#"),"")</f>
        <v/>
      </c>
      <c r="L428" t="str">
        <f>IF($C428="OK",TEXT(Plantilla!J439,"#"),"")</f>
        <v/>
      </c>
      <c r="M428" t="str">
        <f>IF($C428="OK",TEXT(Plantilla!K439,"#"),"")</f>
        <v/>
      </c>
      <c r="N428" t="str">
        <f>IF($C428="OK",
   CONCATENATE(YEAR(Plantilla!L439),"-",TEXT(MONTH(Plantilla!L439),"00"),"-",TEXT(DAY(Plantilla!L439),"00")),
"")</f>
        <v/>
      </c>
      <c r="O428" t="str">
        <f>IF($C428="OK",_xlfn.NUMBERVALUE(Plantilla!M439),"")</f>
        <v/>
      </c>
      <c r="P428" t="str">
        <f>IF($C428="OK",
   IF(Plantilla!N439&lt;&gt;"",
      CONCATENATE(YEAR(Plantilla!N439),"-",TEXT(MONTH(Plantilla!N439),"00"),"-",TEXT(DAY(Plantilla!N439),"00")),
   ""),
"")</f>
        <v/>
      </c>
      <c r="Q428" t="str">
        <f>IF($C428="OK",
   VLOOKUP(Plantilla!O439,'Tablas '!$E$4:$F$19,2,FALSE),
"")</f>
        <v/>
      </c>
      <c r="R428" t="str">
        <f>IF($C428="OK",
   VLOOKUP(Plantilla!P439,'Tablas '!$H$4:$I$5,2,FALSE),
"")</f>
        <v/>
      </c>
      <c r="S428" t="str">
        <f>IF($C428="OK",
   VLOOKUP(Plantilla!Q439,'Tablas '!$K$4:$L$8,2,FALSE),
"")</f>
        <v/>
      </c>
      <c r="T428" t="str">
        <f>IF($C428="OK",
   VLOOKUP(Plantilla!R439,'Tablas '!$AE$4:$AF$6,2,FALSE),
"")</f>
        <v/>
      </c>
      <c r="U428" t="str">
        <f>IF($C428="OK",
   VLOOKUP(Plantilla!S439,'Tablas '!$AE$4:$AF$6,2,FALSE),
"")</f>
        <v/>
      </c>
      <c r="V428" t="str">
        <f>IF($C428="OK",TEXT(Plantilla!T439,"#"),"")</f>
        <v/>
      </c>
      <c r="W428" s="84" t="str">
        <f>IF($C428="OK",
   VLOOKUP(Plantilla!U439,'Tablas '!$AM$4:$AN$1126,2,FALSE),
"")</f>
        <v/>
      </c>
      <c r="X428" t="str">
        <f>IF($C428="OK",TEXT(Plantilla!V439,"#"),"")</f>
        <v/>
      </c>
      <c r="Y428" t="str">
        <f>IF($C428="OK",
   CONCATENATE(YEAR(Plantilla!W439),"-",TEXT(MONTH(Plantilla!W439),"00"),"-",TEXT(DAY(Plantilla!W439),"00")),
"")</f>
        <v/>
      </c>
      <c r="Z428" t="str">
        <f>IF($C428="OK",
   CONCATENATE(YEAR(Plantilla!X439),"-",TEXT(MONTH(Plantilla!X439),"00"),"-",TEXT(DAY(Plantilla!X439),"00")),
"")</f>
        <v/>
      </c>
      <c r="AA428" t="str">
        <f>IF($C428="OK",
   TEXT(VLOOKUP(Plantilla!Y439,'Tablas '!$Q$4:$R$9,2,FALSE),"#"),
"")</f>
        <v/>
      </c>
      <c r="AB428" t="str">
        <f>IF($C428="OK",
   CONCATENATE(YEAR(Plantilla!Z439),"-",TEXT(MONTH(Plantilla!Z439),"00"),"-",TEXT(DAY(Plantilla!Z439),"00")),
"")</f>
        <v/>
      </c>
      <c r="AC428" t="str">
        <f>IF($C428="OK",
   TEXT(VLOOKUP(Plantilla!AA439,'Tablas '!$T$4:$U$13,2,FALSE),"#"),
"")</f>
        <v/>
      </c>
      <c r="AD428" t="str">
        <f>IF($C428="OK",TEXT(Plantilla!AB439,"#"),"")</f>
        <v/>
      </c>
      <c r="AE428" t="str">
        <f>IF($C428="OK",
   IF(Plantilla!AC439&lt;&gt;"",
      TEXT(VLOOKUP(Plantilla!AC439,'Tablas '!$W$4:$X$7,2,FALSE),"#"),
   ""),
"")</f>
        <v/>
      </c>
      <c r="AF428" t="str">
        <f>IF($C428="OK",TEXT(Plantilla!AD439,"#"),"")</f>
        <v/>
      </c>
      <c r="AG428" s="6" t="str">
        <f>IF($C428="OK",_xlfn.NUMBERVALUE(Plantilla!AE439),"")</f>
        <v/>
      </c>
      <c r="AH428" s="4" t="str">
        <f>IF($C428="OK",_xlfn.NUMBERVALUE(Plantilla!AF439),"")</f>
        <v/>
      </c>
      <c r="AI428" s="6" t="str">
        <f>IF($C428="OK",_xlfn.NUMBERVALUE(Plantilla!AG439),"")</f>
        <v/>
      </c>
      <c r="AJ428" s="6" t="str">
        <f>IF($C428="OK",_xlfn.NUMBERVALUE(Plantilla!AH439),"")</f>
        <v/>
      </c>
      <c r="AK428" s="6" t="str">
        <f>IF($C428="OK",_xlfn.NUMBERVALUE(Plantilla!AI439),"")</f>
        <v/>
      </c>
      <c r="AL428" s="6" t="str">
        <f>IF($C428="OK",_xlfn.NUMBERVALUE(Plantilla!AJ439),"")</f>
        <v/>
      </c>
      <c r="AM428" s="4" t="str">
        <f>IF($C428="OK",_xlfn.NUMBERVALUE(Plantilla!AK439),"")</f>
        <v/>
      </c>
      <c r="AN428" s="6" t="str">
        <f>IF($C428="OK",_xlfn.NUMBERVALUE(Plantilla!AL439),"")</f>
        <v/>
      </c>
      <c r="AO428" s="4" t="str">
        <f>IF($C428="OK",_xlfn.NUMBERVALUE(Plantilla!AM439),"")</f>
        <v/>
      </c>
      <c r="AP428" s="6" t="str">
        <f>IF($C428="OK",_xlfn.NUMBERVALUE(Plantilla!AN439),"")</f>
        <v/>
      </c>
      <c r="AQ428" s="4" t="str">
        <f>IF($C428="OK",_xlfn.NUMBERVALUE(Plantilla!AO439),"")</f>
        <v/>
      </c>
      <c r="AR428" s="6" t="str">
        <f>IF($C428="OK",_xlfn.NUMBERVALUE(Plantilla!AP439),"")</f>
        <v/>
      </c>
      <c r="AS428" s="4" t="str">
        <f>IF($C428="OK",_xlfn.NUMBERVALUE(Plantilla!AQ439),"")</f>
        <v/>
      </c>
      <c r="AT428" s="6" t="str">
        <f>IF($C428="OK",_xlfn.NUMBERVALUE(Plantilla!AR439),"")</f>
        <v/>
      </c>
      <c r="AU428" s="4" t="str">
        <f>IF($C428="OK",_xlfn.NUMBERVALUE(Plantilla!AS439),"")</f>
        <v/>
      </c>
      <c r="AV428" s="6" t="str">
        <f>IF($C428="OK",_xlfn.NUMBERVALUE(Plantilla!AT439),"")</f>
        <v/>
      </c>
      <c r="AW428" s="4" t="str">
        <f>IF($C428="OK",_xlfn.NUMBERVALUE(Plantilla!AU439),"")</f>
        <v/>
      </c>
      <c r="AX428" s="6" t="str">
        <f>IF($C428="OK",_xlfn.NUMBERVALUE(Plantilla!AV439),"")</f>
        <v/>
      </c>
      <c r="AY428" s="4" t="str">
        <f>IF($C428="OK",_xlfn.NUMBERVALUE(Plantilla!AW439),"")</f>
        <v/>
      </c>
      <c r="AZ428" s="6" t="str">
        <f>IF($C428="OK",_xlfn.NUMBERVALUE(Plantilla!AX439),"")</f>
        <v/>
      </c>
      <c r="BA428" t="str">
        <f>IF($C428="OK",_xlfn.NUMBERVALUE(Plantilla!AY439),"")</f>
        <v/>
      </c>
      <c r="BB428" t="str">
        <f>IF($C428="OK",_xlfn.NUMBERVALUE(Plantilla!AZ439),"")</f>
        <v/>
      </c>
      <c r="BC428" s="4" t="str">
        <f>IF($C428="OK",_xlfn.NUMBERVALUE(Plantilla!BA439),"")</f>
        <v/>
      </c>
      <c r="BD428" s="6" t="str">
        <f>IF($C428="OK",_xlfn.NUMBERVALUE(Plantilla!BB439),"")</f>
        <v/>
      </c>
      <c r="BE428" s="4" t="str">
        <f>IF($C428="OK",_xlfn.NUMBERVALUE(Plantilla!BC439),"")</f>
        <v/>
      </c>
      <c r="BF428" s="6" t="str">
        <f>IF($C428="OK",_xlfn.NUMBERVALUE(Plantilla!BD439),"")</f>
        <v/>
      </c>
      <c r="BG428" s="4" t="str">
        <f>IF($C428="OK",_xlfn.NUMBERVALUE(Plantilla!BE439),"")</f>
        <v/>
      </c>
      <c r="BH428" s="6" t="str">
        <f>IF($C428="OK",_xlfn.NUMBERVALUE(Plantilla!BF439),"")</f>
        <v/>
      </c>
      <c r="BI428" s="110" t="str">
        <f>IF($C428="OK",_xlfn.NUMBERVALUE(Plantilla!BG439),"")</f>
        <v/>
      </c>
      <c r="BJ428" s="6" t="str">
        <f>IF($C428="OK",_xlfn.NUMBERVALUE(Plantilla!BH439),"")</f>
        <v/>
      </c>
      <c r="BK428" s="109" t="str">
        <f>IF($C428="OK",_xlfn.NUMBERVALUE(Plantilla!BI439),"")</f>
        <v/>
      </c>
      <c r="BL428" s="6" t="str">
        <f>IF($C428="OK",
   IF(Plantilla!BJ439&lt;&gt;"",
      TEXT(VLOOKUP(Plantilla!BJ439,'Tablas '!$Z$4:$AA$6,2,FALSE),"#"),
   ""),
"")</f>
        <v/>
      </c>
      <c r="BM428" s="4" t="str">
        <f>IF($C428="OK",_xlfn.NUMBERVALUE(Plantilla!BK439),"")</f>
        <v/>
      </c>
      <c r="BN428" s="4" t="str">
        <f>IF($C428="OK",_xlfn.NUMBERVALUE(Plantilla!BL439),"")</f>
        <v/>
      </c>
      <c r="BO428" s="6" t="str">
        <f>IF($C428="OK",_xlfn.NUMBERVALUE(Plantilla!BM439),"")</f>
        <v/>
      </c>
      <c r="BP428" s="4" t="str">
        <f>IF($C428="OK",_xlfn.NUMBERVALUE(Plantilla!BN439),"")</f>
        <v/>
      </c>
      <c r="BQ428" s="6" t="str">
        <f>IF($C428="OK",_xlfn.NUMBERVALUE(Plantilla!BO439),"")</f>
        <v/>
      </c>
      <c r="BR428" s="4" t="str">
        <f>IF($C428="OK",_xlfn.NUMBERVALUE(Plantilla!BP439),"")</f>
        <v/>
      </c>
      <c r="BS428" s="6" t="str">
        <f>IF($C428="OK",_xlfn.NUMBERVALUE(Plantilla!BQ439),"")</f>
        <v/>
      </c>
      <c r="BT428" s="4" t="str">
        <f>IF($C428="OK",_xlfn.NUMBERVALUE(Plantilla!BR439),"")</f>
        <v/>
      </c>
      <c r="BU428" s="6" t="str">
        <f>IF($C428="OK",_xlfn.NUMBERVALUE(Plantilla!BS439),"")</f>
        <v/>
      </c>
      <c r="BV428" s="6" t="str">
        <f>IF($C428="OK",_xlfn.NUMBERVALUE(Plantilla!BT439),"")</f>
        <v/>
      </c>
      <c r="BW428" s="6" t="str">
        <f>IF($C428="OK",_xlfn.NUMBERVALUE(Plantilla!BU439),"")</f>
        <v/>
      </c>
      <c r="BX428" s="6" t="str">
        <f>IF($C428="OK",_xlfn.NUMBERVALUE(Plantilla!BV439),"")</f>
        <v/>
      </c>
      <c r="BY428" s="6" t="str">
        <f>IF($C428="OK",_xlfn.NUMBERVALUE(Plantilla!BW439),"")</f>
        <v/>
      </c>
      <c r="BZ428" s="6" t="str">
        <f>IF($C428="OK",_xlfn.NUMBERVALUE(Plantilla!BX439),"")</f>
        <v/>
      </c>
      <c r="CA428" s="6" t="str">
        <f>IF($C428="OK",_xlfn.NUMBERVALUE(Plantilla!BY439),"")</f>
        <v/>
      </c>
      <c r="CB428" s="6" t="str">
        <f>IF($C428="OK",_xlfn.NUMBERVALUE(Plantilla!BZ439),"")</f>
        <v/>
      </c>
      <c r="CC428" s="6" t="str">
        <f>IF($C428="OK",_xlfn.NUMBERVALUE(Plantilla!CA439),"")</f>
        <v/>
      </c>
      <c r="CD428" s="6" t="str">
        <f>IF($C428="OK",_xlfn.NUMBERVALUE(Plantilla!CB439),"")</f>
        <v/>
      </c>
      <c r="CE428" s="6" t="str">
        <f>IF($C428="OK",_xlfn.NUMBERVALUE(Plantilla!CC439),"")</f>
        <v/>
      </c>
      <c r="CF428" s="4" t="str">
        <f>IF($C428="OK",_xlfn.NUMBERVALUE(Plantilla!CD439),"")</f>
        <v/>
      </c>
      <c r="CG428" s="6" t="str">
        <f>IF($C428="OK",_xlfn.NUMBERVALUE(Plantilla!CE439),"")</f>
        <v/>
      </c>
      <c r="CH428" s="6" t="str">
        <f>IF($C428="OK",_xlfn.NUMBERVALUE(Plantilla!CF439),"")</f>
        <v/>
      </c>
      <c r="CI428" s="6" t="str">
        <f>IF($C428="OK",_xlfn.NUMBERVALUE(Plantilla!CG439),"")</f>
        <v/>
      </c>
      <c r="CJ428" s="6" t="str">
        <f>IF($C428="OK",_xlfn.NUMBERVALUE(Plantilla!CH439),"")</f>
        <v/>
      </c>
      <c r="CK428" s="6" t="str">
        <f>IF($C428="OK",_xlfn.NUMBERVALUE(Plantilla!CI439),"")</f>
        <v/>
      </c>
      <c r="CL428" s="6" t="str">
        <f>IF($C428="OK",_xlfn.NUMBERVALUE(Plantilla!CJ439),"")</f>
        <v/>
      </c>
      <c r="CM428" t="str">
        <f>IF($C428="OK",TEXT(Plantilla!CK439,"#"),"")</f>
        <v/>
      </c>
      <c r="CN428" s="6" t="str">
        <f>IF($C428="OK",_xlfn.NUMBERVALUE(Plantilla!CL439),"")</f>
        <v/>
      </c>
      <c r="CO428" s="6" t="str">
        <f>IF($C428="OK",_xlfn.NUMBERVALUE(Plantilla!CM439),"")</f>
        <v/>
      </c>
      <c r="CP428" s="110" t="str">
        <f>IF($C428="OK",_xlfn.NUMBERVALUE(Plantilla!CN439),"")</f>
        <v/>
      </c>
      <c r="CQ428" s="6" t="str">
        <f>IF($C428="OK",_xlfn.NUMBERVALUE(Plantilla!CO439),"")</f>
        <v/>
      </c>
      <c r="CR428" s="109" t="str">
        <f>IF($C428="OK",_xlfn.NUMBERVALUE(Plantilla!CP439),"")</f>
        <v/>
      </c>
      <c r="CS428" s="110" t="str">
        <f>IF($C428="OK",_xlfn.NUMBERVALUE(Plantilla!CQ439),"")</f>
        <v/>
      </c>
      <c r="CT428" s="6" t="str">
        <f>IF($C428="OK",_xlfn.NUMBERVALUE(Plantilla!CR439),"")</f>
        <v/>
      </c>
      <c r="CU428" s="109" t="str">
        <f>IF($C428="OK",_xlfn.NUMBERVALUE(Plantilla!CS439),"")</f>
        <v/>
      </c>
      <c r="CV428" s="110" t="str">
        <f>IF($C428="OK",_xlfn.NUMBERVALUE(Plantilla!CT439),"")</f>
        <v/>
      </c>
      <c r="CW428" s="6" t="str">
        <f>IF($C428="OK",_xlfn.NUMBERVALUE(Plantilla!CU439),"")</f>
        <v/>
      </c>
      <c r="CX428" s="82" t="str">
        <f>IF($C428="OK",_xlfn.NUMBERVALUE(Plantilla!CV439),"")</f>
        <v/>
      </c>
      <c r="CY428" s="6" t="str">
        <f>IF($C428="OK",_xlfn.NUMBERVALUE(Plantilla!CW439),"")</f>
        <v/>
      </c>
      <c r="CZ428" s="82" t="str">
        <f>IF($C428="OK",_xlfn.NUMBERVALUE(Plantilla!CX439),"")</f>
        <v/>
      </c>
      <c r="DA428" s="6" t="str">
        <f>IF($C428="OK",_xlfn.NUMBERVALUE(Plantilla!CY439),"")</f>
        <v/>
      </c>
      <c r="DB428" s="109" t="str">
        <f>IF($C428="OK",_xlfn.NUMBERVALUE(Plantilla!CZ439),"")</f>
        <v/>
      </c>
      <c r="DC428" s="6" t="str">
        <f>IF($C428="OK",_xlfn.NUMBERVALUE(Plantilla!DA439),"")</f>
        <v/>
      </c>
      <c r="DD428" s="6" t="str">
        <f>IF($C428="OK",TEXT(Plantilla!DB439,"#"),"")</f>
        <v/>
      </c>
      <c r="DE428" s="6" t="str">
        <f>IF($C428="OK",_xlfn.NUMBERVALUE(Plantilla!DC439),"")</f>
        <v/>
      </c>
      <c r="DF428" s="4" t="str">
        <f>IF($C428="OK",_xlfn.NUMBERVALUE(Plantilla!DD439),"")</f>
        <v/>
      </c>
      <c r="DG428" s="6" t="str">
        <f>IF($C428="OK",_xlfn.NUMBERVALUE(Plantilla!DE439),"")</f>
        <v/>
      </c>
      <c r="DH428" s="6" t="str">
        <f>IF($C428="OK",_xlfn.NUMBERVALUE(Plantilla!DF439),"")</f>
        <v/>
      </c>
      <c r="DI428" s="6" t="str">
        <f>IF($C428="OK",_xlfn.NUMBERVALUE(Plantilla!DG439),"")</f>
        <v/>
      </c>
      <c r="DJ428" s="6" t="str">
        <f>IF($C428="OK",_xlfn.NUMBERVALUE(Plantilla!DH439),"")</f>
        <v/>
      </c>
      <c r="DK428" s="6" t="str">
        <f>IF($C428="OK",_xlfn.NUMBERVALUE(Plantilla!DI439),"")</f>
        <v/>
      </c>
      <c r="DL428" s="6" t="str">
        <f>IF($C428="OK",_xlfn.NUMBERVALUE(Plantilla!DJ439),"")</f>
        <v/>
      </c>
      <c r="DM428" s="6" t="str">
        <f>IF($C428="OK",_xlfn.NUMBERVALUE(Plantilla!DK439),"")</f>
        <v/>
      </c>
      <c r="DN428" s="6" t="str">
        <f>IF($C428="OK",_xlfn.NUMBERVALUE(Plantilla!DL439),"")</f>
        <v/>
      </c>
      <c r="DO428" s="6" t="str">
        <f>IF($C428="OK",_xlfn.NUMBERVALUE(Plantilla!DM439),"")</f>
        <v/>
      </c>
      <c r="DP428" s="6" t="str">
        <f>IF($C428="OK",_xlfn.NUMBERVALUE(Plantilla!DN439),"")</f>
        <v/>
      </c>
      <c r="DQ428" s="6" t="str">
        <f>IF($C428="OK",_xlfn.NUMBERVALUE(Plantilla!DO439),"")</f>
        <v/>
      </c>
      <c r="DR428" s="6" t="str">
        <f>IF($C428="OK",_xlfn.NUMBERVALUE(Plantilla!DP439),"")</f>
        <v/>
      </c>
      <c r="DS428" t="str">
        <f>IF($C428="OK",TEXT(Plantilla!DR439,"#"),"")</f>
        <v/>
      </c>
      <c r="DT428" s="6"/>
    </row>
    <row r="429" spans="1:124" x14ac:dyDescent="0.25">
      <c r="A429" t="str">
        <f>IF(Plantilla!$I$6="¡Perfecto!, Guarda el archivo y adjúntalo a tu interfaz de Nómina Electrónica","OK","Error")</f>
        <v>OK</v>
      </c>
      <c r="B429" t="str">
        <f>IF(Plantilla!$I$6="¡Perfecto!, Guarda el archivo y adjúntalo a tu interfaz de Nómina Electrónica",MID(Plantilla!$D$2,SEARCH("V",Plantilla!$D$2),10),"")</f>
        <v>V2.0</v>
      </c>
      <c r="C429" t="str">
        <f>Plantilla!C440</f>
        <v/>
      </c>
      <c r="D429" t="str">
        <f>IF($C429="OK",Plantilla!B440,"")</f>
        <v/>
      </c>
      <c r="E429" t="str">
        <f>IF($C429="OK",
   VLOOKUP(Plantilla!$E$4,'Tablas '!$AP$4:$AT$6,5,FALSE),
"")</f>
        <v/>
      </c>
      <c r="F429" t="str">
        <f>IF($C429="OK",TEXT(Plantilla!D440,"#"),"")</f>
        <v/>
      </c>
      <c r="G429" t="str">
        <f>IF($C429="OK",
   VLOOKUP(Plantilla!E440,'Tablas '!$B$4:$C$14,2,FALSE),
"")</f>
        <v/>
      </c>
      <c r="H429" t="str">
        <f>IF($C429="OK",TEXT(Plantilla!F440,"#"),"")</f>
        <v/>
      </c>
      <c r="I429" t="str">
        <f>IF($C429="OK",TEXT(Plantilla!G440,"#"),"")</f>
        <v/>
      </c>
      <c r="J429" t="str">
        <f>IF($C429="OK",TEXT(Plantilla!H440,"#"),"")</f>
        <v/>
      </c>
      <c r="K429" t="str">
        <f>IF($C429="OK",TEXT(Plantilla!I440,"#"),"")</f>
        <v/>
      </c>
      <c r="L429" t="str">
        <f>IF($C429="OK",TEXT(Plantilla!J440,"#"),"")</f>
        <v/>
      </c>
      <c r="M429" t="str">
        <f>IF($C429="OK",TEXT(Plantilla!K440,"#"),"")</f>
        <v/>
      </c>
      <c r="N429" t="str">
        <f>IF($C429="OK",
   CONCATENATE(YEAR(Plantilla!L440),"-",TEXT(MONTH(Plantilla!L440),"00"),"-",TEXT(DAY(Plantilla!L440),"00")),
"")</f>
        <v/>
      </c>
      <c r="O429" t="str">
        <f>IF($C429="OK",_xlfn.NUMBERVALUE(Plantilla!M440),"")</f>
        <v/>
      </c>
      <c r="P429" t="str">
        <f>IF($C429="OK",
   IF(Plantilla!N440&lt;&gt;"",
      CONCATENATE(YEAR(Plantilla!N440),"-",TEXT(MONTH(Plantilla!N440),"00"),"-",TEXT(DAY(Plantilla!N440),"00")),
   ""),
"")</f>
        <v/>
      </c>
      <c r="Q429" t="str">
        <f>IF($C429="OK",
   VLOOKUP(Plantilla!O440,'Tablas '!$E$4:$F$19,2,FALSE),
"")</f>
        <v/>
      </c>
      <c r="R429" t="str">
        <f>IF($C429="OK",
   VLOOKUP(Plantilla!P440,'Tablas '!$H$4:$I$5,2,FALSE),
"")</f>
        <v/>
      </c>
      <c r="S429" t="str">
        <f>IF($C429="OK",
   VLOOKUP(Plantilla!Q440,'Tablas '!$K$4:$L$8,2,FALSE),
"")</f>
        <v/>
      </c>
      <c r="T429" t="str">
        <f>IF($C429="OK",
   VLOOKUP(Plantilla!R440,'Tablas '!$AE$4:$AF$6,2,FALSE),
"")</f>
        <v/>
      </c>
      <c r="U429" t="str">
        <f>IF($C429="OK",
   VLOOKUP(Plantilla!S440,'Tablas '!$AE$4:$AF$6,2,FALSE),
"")</f>
        <v/>
      </c>
      <c r="V429" t="str">
        <f>IF($C429="OK",TEXT(Plantilla!T440,"#"),"")</f>
        <v/>
      </c>
      <c r="W429" s="84" t="str">
        <f>IF($C429="OK",
   VLOOKUP(Plantilla!U440,'Tablas '!$AM$4:$AN$1126,2,FALSE),
"")</f>
        <v/>
      </c>
      <c r="X429" t="str">
        <f>IF($C429="OK",TEXT(Plantilla!V440,"#"),"")</f>
        <v/>
      </c>
      <c r="Y429" t="str">
        <f>IF($C429="OK",
   CONCATENATE(YEAR(Plantilla!W440),"-",TEXT(MONTH(Plantilla!W440),"00"),"-",TEXT(DAY(Plantilla!W440),"00")),
"")</f>
        <v/>
      </c>
      <c r="Z429" t="str">
        <f>IF($C429="OK",
   CONCATENATE(YEAR(Plantilla!X440),"-",TEXT(MONTH(Plantilla!X440),"00"),"-",TEXT(DAY(Plantilla!X440),"00")),
"")</f>
        <v/>
      </c>
      <c r="AA429" t="str">
        <f>IF($C429="OK",
   TEXT(VLOOKUP(Plantilla!Y440,'Tablas '!$Q$4:$R$9,2,FALSE),"#"),
"")</f>
        <v/>
      </c>
      <c r="AB429" t="str">
        <f>IF($C429="OK",
   CONCATENATE(YEAR(Plantilla!Z440),"-",TEXT(MONTH(Plantilla!Z440),"00"),"-",TEXT(DAY(Plantilla!Z440),"00")),
"")</f>
        <v/>
      </c>
      <c r="AC429" t="str">
        <f>IF($C429="OK",
   TEXT(VLOOKUP(Plantilla!AA440,'Tablas '!$T$4:$U$13,2,FALSE),"#"),
"")</f>
        <v/>
      </c>
      <c r="AD429" t="str">
        <f>IF($C429="OK",TEXT(Plantilla!AB440,"#"),"")</f>
        <v/>
      </c>
      <c r="AE429" t="str">
        <f>IF($C429="OK",
   IF(Plantilla!AC440&lt;&gt;"",
      TEXT(VLOOKUP(Plantilla!AC440,'Tablas '!$W$4:$X$7,2,FALSE),"#"),
   ""),
"")</f>
        <v/>
      </c>
      <c r="AF429" t="str">
        <f>IF($C429="OK",TEXT(Plantilla!AD440,"#"),"")</f>
        <v/>
      </c>
      <c r="AG429" s="6" t="str">
        <f>IF($C429="OK",_xlfn.NUMBERVALUE(Plantilla!AE440),"")</f>
        <v/>
      </c>
      <c r="AH429" s="4" t="str">
        <f>IF($C429="OK",_xlfn.NUMBERVALUE(Plantilla!AF440),"")</f>
        <v/>
      </c>
      <c r="AI429" s="6" t="str">
        <f>IF($C429="OK",_xlfn.NUMBERVALUE(Plantilla!AG440),"")</f>
        <v/>
      </c>
      <c r="AJ429" s="6" t="str">
        <f>IF($C429="OK",_xlfn.NUMBERVALUE(Plantilla!AH440),"")</f>
        <v/>
      </c>
      <c r="AK429" s="6" t="str">
        <f>IF($C429="OK",_xlfn.NUMBERVALUE(Plantilla!AI440),"")</f>
        <v/>
      </c>
      <c r="AL429" s="6" t="str">
        <f>IF($C429="OK",_xlfn.NUMBERVALUE(Plantilla!AJ440),"")</f>
        <v/>
      </c>
      <c r="AM429" s="4" t="str">
        <f>IF($C429="OK",_xlfn.NUMBERVALUE(Plantilla!AK440),"")</f>
        <v/>
      </c>
      <c r="AN429" s="6" t="str">
        <f>IF($C429="OK",_xlfn.NUMBERVALUE(Plantilla!AL440),"")</f>
        <v/>
      </c>
      <c r="AO429" s="4" t="str">
        <f>IF($C429="OK",_xlfn.NUMBERVALUE(Plantilla!AM440),"")</f>
        <v/>
      </c>
      <c r="AP429" s="6" t="str">
        <f>IF($C429="OK",_xlfn.NUMBERVALUE(Plantilla!AN440),"")</f>
        <v/>
      </c>
      <c r="AQ429" s="4" t="str">
        <f>IF($C429="OK",_xlfn.NUMBERVALUE(Plantilla!AO440),"")</f>
        <v/>
      </c>
      <c r="AR429" s="6" t="str">
        <f>IF($C429="OK",_xlfn.NUMBERVALUE(Plantilla!AP440),"")</f>
        <v/>
      </c>
      <c r="AS429" s="4" t="str">
        <f>IF($C429="OK",_xlfn.NUMBERVALUE(Plantilla!AQ440),"")</f>
        <v/>
      </c>
      <c r="AT429" s="6" t="str">
        <f>IF($C429="OK",_xlfn.NUMBERVALUE(Plantilla!AR440),"")</f>
        <v/>
      </c>
      <c r="AU429" s="4" t="str">
        <f>IF($C429="OK",_xlfn.NUMBERVALUE(Plantilla!AS440),"")</f>
        <v/>
      </c>
      <c r="AV429" s="6" t="str">
        <f>IF($C429="OK",_xlfn.NUMBERVALUE(Plantilla!AT440),"")</f>
        <v/>
      </c>
      <c r="AW429" s="4" t="str">
        <f>IF($C429="OK",_xlfn.NUMBERVALUE(Plantilla!AU440),"")</f>
        <v/>
      </c>
      <c r="AX429" s="6" t="str">
        <f>IF($C429="OK",_xlfn.NUMBERVALUE(Plantilla!AV440),"")</f>
        <v/>
      </c>
      <c r="AY429" s="4" t="str">
        <f>IF($C429="OK",_xlfn.NUMBERVALUE(Plantilla!AW440),"")</f>
        <v/>
      </c>
      <c r="AZ429" s="6" t="str">
        <f>IF($C429="OK",_xlfn.NUMBERVALUE(Plantilla!AX440),"")</f>
        <v/>
      </c>
      <c r="BA429" t="str">
        <f>IF($C429="OK",_xlfn.NUMBERVALUE(Plantilla!AY440),"")</f>
        <v/>
      </c>
      <c r="BB429" t="str">
        <f>IF($C429="OK",_xlfn.NUMBERVALUE(Plantilla!AZ440),"")</f>
        <v/>
      </c>
      <c r="BC429" s="4" t="str">
        <f>IF($C429="OK",_xlfn.NUMBERVALUE(Plantilla!BA440),"")</f>
        <v/>
      </c>
      <c r="BD429" s="6" t="str">
        <f>IF($C429="OK",_xlfn.NUMBERVALUE(Plantilla!BB440),"")</f>
        <v/>
      </c>
      <c r="BE429" s="4" t="str">
        <f>IF($C429="OK",_xlfn.NUMBERVALUE(Plantilla!BC440),"")</f>
        <v/>
      </c>
      <c r="BF429" s="6" t="str">
        <f>IF($C429="OK",_xlfn.NUMBERVALUE(Plantilla!BD440),"")</f>
        <v/>
      </c>
      <c r="BG429" s="4" t="str">
        <f>IF($C429="OK",_xlfn.NUMBERVALUE(Plantilla!BE440),"")</f>
        <v/>
      </c>
      <c r="BH429" s="6" t="str">
        <f>IF($C429="OK",_xlfn.NUMBERVALUE(Plantilla!BF440),"")</f>
        <v/>
      </c>
      <c r="BI429" s="110" t="str">
        <f>IF($C429="OK",_xlfn.NUMBERVALUE(Plantilla!BG440),"")</f>
        <v/>
      </c>
      <c r="BJ429" s="6" t="str">
        <f>IF($C429="OK",_xlfn.NUMBERVALUE(Plantilla!BH440),"")</f>
        <v/>
      </c>
      <c r="BK429" s="109" t="str">
        <f>IF($C429="OK",_xlfn.NUMBERVALUE(Plantilla!BI440),"")</f>
        <v/>
      </c>
      <c r="BL429" s="6" t="str">
        <f>IF($C429="OK",
   IF(Plantilla!BJ440&lt;&gt;"",
      TEXT(VLOOKUP(Plantilla!BJ440,'Tablas '!$Z$4:$AA$6,2,FALSE),"#"),
   ""),
"")</f>
        <v/>
      </c>
      <c r="BM429" s="4" t="str">
        <f>IF($C429="OK",_xlfn.NUMBERVALUE(Plantilla!BK440),"")</f>
        <v/>
      </c>
      <c r="BN429" s="4" t="str">
        <f>IF($C429="OK",_xlfn.NUMBERVALUE(Plantilla!BL440),"")</f>
        <v/>
      </c>
      <c r="BO429" s="6" t="str">
        <f>IF($C429="OK",_xlfn.NUMBERVALUE(Plantilla!BM440),"")</f>
        <v/>
      </c>
      <c r="BP429" s="4" t="str">
        <f>IF($C429="OK",_xlfn.NUMBERVALUE(Plantilla!BN440),"")</f>
        <v/>
      </c>
      <c r="BQ429" s="6" t="str">
        <f>IF($C429="OK",_xlfn.NUMBERVALUE(Plantilla!BO440),"")</f>
        <v/>
      </c>
      <c r="BR429" s="4" t="str">
        <f>IF($C429="OK",_xlfn.NUMBERVALUE(Plantilla!BP440),"")</f>
        <v/>
      </c>
      <c r="BS429" s="6" t="str">
        <f>IF($C429="OK",_xlfn.NUMBERVALUE(Plantilla!BQ440),"")</f>
        <v/>
      </c>
      <c r="BT429" s="4" t="str">
        <f>IF($C429="OK",_xlfn.NUMBERVALUE(Plantilla!BR440),"")</f>
        <v/>
      </c>
      <c r="BU429" s="6" t="str">
        <f>IF($C429="OK",_xlfn.NUMBERVALUE(Plantilla!BS440),"")</f>
        <v/>
      </c>
      <c r="BV429" s="6" t="str">
        <f>IF($C429="OK",_xlfn.NUMBERVALUE(Plantilla!BT440),"")</f>
        <v/>
      </c>
      <c r="BW429" s="6" t="str">
        <f>IF($C429="OK",_xlfn.NUMBERVALUE(Plantilla!BU440),"")</f>
        <v/>
      </c>
      <c r="BX429" s="6" t="str">
        <f>IF($C429="OK",_xlfn.NUMBERVALUE(Plantilla!BV440),"")</f>
        <v/>
      </c>
      <c r="BY429" s="6" t="str">
        <f>IF($C429="OK",_xlfn.NUMBERVALUE(Plantilla!BW440),"")</f>
        <v/>
      </c>
      <c r="BZ429" s="6" t="str">
        <f>IF($C429="OK",_xlfn.NUMBERVALUE(Plantilla!BX440),"")</f>
        <v/>
      </c>
      <c r="CA429" s="6" t="str">
        <f>IF($C429="OK",_xlfn.NUMBERVALUE(Plantilla!BY440),"")</f>
        <v/>
      </c>
      <c r="CB429" s="6" t="str">
        <f>IF($C429="OK",_xlfn.NUMBERVALUE(Plantilla!BZ440),"")</f>
        <v/>
      </c>
      <c r="CC429" s="6" t="str">
        <f>IF($C429="OK",_xlfn.NUMBERVALUE(Plantilla!CA440),"")</f>
        <v/>
      </c>
      <c r="CD429" s="6" t="str">
        <f>IF($C429="OK",_xlfn.NUMBERVALUE(Plantilla!CB440),"")</f>
        <v/>
      </c>
      <c r="CE429" s="6" t="str">
        <f>IF($C429="OK",_xlfn.NUMBERVALUE(Plantilla!CC440),"")</f>
        <v/>
      </c>
      <c r="CF429" s="4" t="str">
        <f>IF($C429="OK",_xlfn.NUMBERVALUE(Plantilla!CD440),"")</f>
        <v/>
      </c>
      <c r="CG429" s="6" t="str">
        <f>IF($C429="OK",_xlfn.NUMBERVALUE(Plantilla!CE440),"")</f>
        <v/>
      </c>
      <c r="CH429" s="6" t="str">
        <f>IF($C429="OK",_xlfn.NUMBERVALUE(Plantilla!CF440),"")</f>
        <v/>
      </c>
      <c r="CI429" s="6" t="str">
        <f>IF($C429="OK",_xlfn.NUMBERVALUE(Plantilla!CG440),"")</f>
        <v/>
      </c>
      <c r="CJ429" s="6" t="str">
        <f>IF($C429="OK",_xlfn.NUMBERVALUE(Plantilla!CH440),"")</f>
        <v/>
      </c>
      <c r="CK429" s="6" t="str">
        <f>IF($C429="OK",_xlfn.NUMBERVALUE(Plantilla!CI440),"")</f>
        <v/>
      </c>
      <c r="CL429" s="6" t="str">
        <f>IF($C429="OK",_xlfn.NUMBERVALUE(Plantilla!CJ440),"")</f>
        <v/>
      </c>
      <c r="CM429" t="str">
        <f>IF($C429="OK",TEXT(Plantilla!CK440,"#"),"")</f>
        <v/>
      </c>
      <c r="CN429" s="6" t="str">
        <f>IF($C429="OK",_xlfn.NUMBERVALUE(Plantilla!CL440),"")</f>
        <v/>
      </c>
      <c r="CO429" s="6" t="str">
        <f>IF($C429="OK",_xlfn.NUMBERVALUE(Plantilla!CM440),"")</f>
        <v/>
      </c>
      <c r="CP429" s="110" t="str">
        <f>IF($C429="OK",_xlfn.NUMBERVALUE(Plantilla!CN440),"")</f>
        <v/>
      </c>
      <c r="CQ429" s="6" t="str">
        <f>IF($C429="OK",_xlfn.NUMBERVALUE(Plantilla!CO440),"")</f>
        <v/>
      </c>
      <c r="CR429" s="109" t="str">
        <f>IF($C429="OK",_xlfn.NUMBERVALUE(Plantilla!CP440),"")</f>
        <v/>
      </c>
      <c r="CS429" s="110" t="str">
        <f>IF($C429="OK",_xlfn.NUMBERVALUE(Plantilla!CQ440),"")</f>
        <v/>
      </c>
      <c r="CT429" s="6" t="str">
        <f>IF($C429="OK",_xlfn.NUMBERVALUE(Plantilla!CR440),"")</f>
        <v/>
      </c>
      <c r="CU429" s="109" t="str">
        <f>IF($C429="OK",_xlfn.NUMBERVALUE(Plantilla!CS440),"")</f>
        <v/>
      </c>
      <c r="CV429" s="110" t="str">
        <f>IF($C429="OK",_xlfn.NUMBERVALUE(Plantilla!CT440),"")</f>
        <v/>
      </c>
      <c r="CW429" s="6" t="str">
        <f>IF($C429="OK",_xlfn.NUMBERVALUE(Plantilla!CU440),"")</f>
        <v/>
      </c>
      <c r="CX429" s="82" t="str">
        <f>IF($C429="OK",_xlfn.NUMBERVALUE(Plantilla!CV440),"")</f>
        <v/>
      </c>
      <c r="CY429" s="6" t="str">
        <f>IF($C429="OK",_xlfn.NUMBERVALUE(Plantilla!CW440),"")</f>
        <v/>
      </c>
      <c r="CZ429" s="82" t="str">
        <f>IF($C429="OK",_xlfn.NUMBERVALUE(Plantilla!CX440),"")</f>
        <v/>
      </c>
      <c r="DA429" s="6" t="str">
        <f>IF($C429="OK",_xlfn.NUMBERVALUE(Plantilla!CY440),"")</f>
        <v/>
      </c>
      <c r="DB429" s="109" t="str">
        <f>IF($C429="OK",_xlfn.NUMBERVALUE(Plantilla!CZ440),"")</f>
        <v/>
      </c>
      <c r="DC429" s="6" t="str">
        <f>IF($C429="OK",_xlfn.NUMBERVALUE(Plantilla!DA440),"")</f>
        <v/>
      </c>
      <c r="DD429" s="6" t="str">
        <f>IF($C429="OK",TEXT(Plantilla!DB440,"#"),"")</f>
        <v/>
      </c>
      <c r="DE429" s="6" t="str">
        <f>IF($C429="OK",_xlfn.NUMBERVALUE(Plantilla!DC440),"")</f>
        <v/>
      </c>
      <c r="DF429" s="4" t="str">
        <f>IF($C429="OK",_xlfn.NUMBERVALUE(Plantilla!DD440),"")</f>
        <v/>
      </c>
      <c r="DG429" s="6" t="str">
        <f>IF($C429="OK",_xlfn.NUMBERVALUE(Plantilla!DE440),"")</f>
        <v/>
      </c>
      <c r="DH429" s="6" t="str">
        <f>IF($C429="OK",_xlfn.NUMBERVALUE(Plantilla!DF440),"")</f>
        <v/>
      </c>
      <c r="DI429" s="6" t="str">
        <f>IF($C429="OK",_xlfn.NUMBERVALUE(Plantilla!DG440),"")</f>
        <v/>
      </c>
      <c r="DJ429" s="6" t="str">
        <f>IF($C429="OK",_xlfn.NUMBERVALUE(Plantilla!DH440),"")</f>
        <v/>
      </c>
      <c r="DK429" s="6" t="str">
        <f>IF($C429="OK",_xlfn.NUMBERVALUE(Plantilla!DI440),"")</f>
        <v/>
      </c>
      <c r="DL429" s="6" t="str">
        <f>IF($C429="OK",_xlfn.NUMBERVALUE(Plantilla!DJ440),"")</f>
        <v/>
      </c>
      <c r="DM429" s="6" t="str">
        <f>IF($C429="OK",_xlfn.NUMBERVALUE(Plantilla!DK440),"")</f>
        <v/>
      </c>
      <c r="DN429" s="6" t="str">
        <f>IF($C429="OK",_xlfn.NUMBERVALUE(Plantilla!DL440),"")</f>
        <v/>
      </c>
      <c r="DO429" s="6" t="str">
        <f>IF($C429="OK",_xlfn.NUMBERVALUE(Plantilla!DM440),"")</f>
        <v/>
      </c>
      <c r="DP429" s="6" t="str">
        <f>IF($C429="OK",_xlfn.NUMBERVALUE(Plantilla!DN440),"")</f>
        <v/>
      </c>
      <c r="DQ429" s="6" t="str">
        <f>IF($C429="OK",_xlfn.NUMBERVALUE(Plantilla!DO440),"")</f>
        <v/>
      </c>
      <c r="DR429" s="6" t="str">
        <f>IF($C429="OK",_xlfn.NUMBERVALUE(Plantilla!DP440),"")</f>
        <v/>
      </c>
      <c r="DS429" t="str">
        <f>IF($C429="OK",TEXT(Plantilla!DR440,"#"),"")</f>
        <v/>
      </c>
      <c r="DT429" s="6"/>
    </row>
    <row r="430" spans="1:124" x14ac:dyDescent="0.25">
      <c r="A430" t="str">
        <f>IF(Plantilla!$I$6="¡Perfecto!, Guarda el archivo y adjúntalo a tu interfaz de Nómina Electrónica","OK","Error")</f>
        <v>OK</v>
      </c>
      <c r="B430" t="str">
        <f>IF(Plantilla!$I$6="¡Perfecto!, Guarda el archivo y adjúntalo a tu interfaz de Nómina Electrónica",MID(Plantilla!$D$2,SEARCH("V",Plantilla!$D$2),10),"")</f>
        <v>V2.0</v>
      </c>
      <c r="C430" t="str">
        <f>Plantilla!C441</f>
        <v/>
      </c>
      <c r="D430" t="str">
        <f>IF($C430="OK",Plantilla!B441,"")</f>
        <v/>
      </c>
      <c r="E430" t="str">
        <f>IF($C430="OK",
   VLOOKUP(Plantilla!$E$4,'Tablas '!$AP$4:$AT$6,5,FALSE),
"")</f>
        <v/>
      </c>
      <c r="F430" t="str">
        <f>IF($C430="OK",TEXT(Plantilla!D441,"#"),"")</f>
        <v/>
      </c>
      <c r="G430" t="str">
        <f>IF($C430="OK",
   VLOOKUP(Plantilla!E441,'Tablas '!$B$4:$C$14,2,FALSE),
"")</f>
        <v/>
      </c>
      <c r="H430" t="str">
        <f>IF($C430="OK",TEXT(Plantilla!F441,"#"),"")</f>
        <v/>
      </c>
      <c r="I430" t="str">
        <f>IF($C430="OK",TEXT(Plantilla!G441,"#"),"")</f>
        <v/>
      </c>
      <c r="J430" t="str">
        <f>IF($C430="OK",TEXT(Plantilla!H441,"#"),"")</f>
        <v/>
      </c>
      <c r="K430" t="str">
        <f>IF($C430="OK",TEXT(Plantilla!I441,"#"),"")</f>
        <v/>
      </c>
      <c r="L430" t="str">
        <f>IF($C430="OK",TEXT(Plantilla!J441,"#"),"")</f>
        <v/>
      </c>
      <c r="M430" t="str">
        <f>IF($C430="OK",TEXT(Plantilla!K441,"#"),"")</f>
        <v/>
      </c>
      <c r="N430" t="str">
        <f>IF($C430="OK",
   CONCATENATE(YEAR(Plantilla!L441),"-",TEXT(MONTH(Plantilla!L441),"00"),"-",TEXT(DAY(Plantilla!L441),"00")),
"")</f>
        <v/>
      </c>
      <c r="O430" t="str">
        <f>IF($C430="OK",_xlfn.NUMBERVALUE(Plantilla!M441),"")</f>
        <v/>
      </c>
      <c r="P430" t="str">
        <f>IF($C430="OK",
   IF(Plantilla!N441&lt;&gt;"",
      CONCATENATE(YEAR(Plantilla!N441),"-",TEXT(MONTH(Plantilla!N441),"00"),"-",TEXT(DAY(Plantilla!N441),"00")),
   ""),
"")</f>
        <v/>
      </c>
      <c r="Q430" t="str">
        <f>IF($C430="OK",
   VLOOKUP(Plantilla!O441,'Tablas '!$E$4:$F$19,2,FALSE),
"")</f>
        <v/>
      </c>
      <c r="R430" t="str">
        <f>IF($C430="OK",
   VLOOKUP(Plantilla!P441,'Tablas '!$H$4:$I$5,2,FALSE),
"")</f>
        <v/>
      </c>
      <c r="S430" t="str">
        <f>IF($C430="OK",
   VLOOKUP(Plantilla!Q441,'Tablas '!$K$4:$L$8,2,FALSE),
"")</f>
        <v/>
      </c>
      <c r="T430" t="str">
        <f>IF($C430="OK",
   VLOOKUP(Plantilla!R441,'Tablas '!$AE$4:$AF$6,2,FALSE),
"")</f>
        <v/>
      </c>
      <c r="U430" t="str">
        <f>IF($C430="OK",
   VLOOKUP(Plantilla!S441,'Tablas '!$AE$4:$AF$6,2,FALSE),
"")</f>
        <v/>
      </c>
      <c r="V430" t="str">
        <f>IF($C430="OK",TEXT(Plantilla!T441,"#"),"")</f>
        <v/>
      </c>
      <c r="W430" s="84" t="str">
        <f>IF($C430="OK",
   VLOOKUP(Plantilla!U441,'Tablas '!$AM$4:$AN$1126,2,FALSE),
"")</f>
        <v/>
      </c>
      <c r="X430" t="str">
        <f>IF($C430="OK",TEXT(Plantilla!V441,"#"),"")</f>
        <v/>
      </c>
      <c r="Y430" t="str">
        <f>IF($C430="OK",
   CONCATENATE(YEAR(Plantilla!W441),"-",TEXT(MONTH(Plantilla!W441),"00"),"-",TEXT(DAY(Plantilla!W441),"00")),
"")</f>
        <v/>
      </c>
      <c r="Z430" t="str">
        <f>IF($C430="OK",
   CONCATENATE(YEAR(Plantilla!X441),"-",TEXT(MONTH(Plantilla!X441),"00"),"-",TEXT(DAY(Plantilla!X441),"00")),
"")</f>
        <v/>
      </c>
      <c r="AA430" t="str">
        <f>IF($C430="OK",
   TEXT(VLOOKUP(Plantilla!Y441,'Tablas '!$Q$4:$R$9,2,FALSE),"#"),
"")</f>
        <v/>
      </c>
      <c r="AB430" t="str">
        <f>IF($C430="OK",
   CONCATENATE(YEAR(Plantilla!Z441),"-",TEXT(MONTH(Plantilla!Z441),"00"),"-",TEXT(DAY(Plantilla!Z441),"00")),
"")</f>
        <v/>
      </c>
      <c r="AC430" t="str">
        <f>IF($C430="OK",
   TEXT(VLOOKUP(Plantilla!AA441,'Tablas '!$T$4:$U$13,2,FALSE),"#"),
"")</f>
        <v/>
      </c>
      <c r="AD430" t="str">
        <f>IF($C430="OK",TEXT(Plantilla!AB441,"#"),"")</f>
        <v/>
      </c>
      <c r="AE430" t="str">
        <f>IF($C430="OK",
   IF(Plantilla!AC441&lt;&gt;"",
      TEXT(VLOOKUP(Plantilla!AC441,'Tablas '!$W$4:$X$7,2,FALSE),"#"),
   ""),
"")</f>
        <v/>
      </c>
      <c r="AF430" t="str">
        <f>IF($C430="OK",TEXT(Plantilla!AD441,"#"),"")</f>
        <v/>
      </c>
      <c r="AG430" s="6" t="str">
        <f>IF($C430="OK",_xlfn.NUMBERVALUE(Plantilla!AE441),"")</f>
        <v/>
      </c>
      <c r="AH430" s="4" t="str">
        <f>IF($C430="OK",_xlfn.NUMBERVALUE(Plantilla!AF441),"")</f>
        <v/>
      </c>
      <c r="AI430" s="6" t="str">
        <f>IF($C430="OK",_xlfn.NUMBERVALUE(Plantilla!AG441),"")</f>
        <v/>
      </c>
      <c r="AJ430" s="6" t="str">
        <f>IF($C430="OK",_xlfn.NUMBERVALUE(Plantilla!AH441),"")</f>
        <v/>
      </c>
      <c r="AK430" s="6" t="str">
        <f>IF($C430="OK",_xlfn.NUMBERVALUE(Plantilla!AI441),"")</f>
        <v/>
      </c>
      <c r="AL430" s="6" t="str">
        <f>IF($C430="OK",_xlfn.NUMBERVALUE(Plantilla!AJ441),"")</f>
        <v/>
      </c>
      <c r="AM430" s="4" t="str">
        <f>IF($C430="OK",_xlfn.NUMBERVALUE(Plantilla!AK441),"")</f>
        <v/>
      </c>
      <c r="AN430" s="6" t="str">
        <f>IF($C430="OK",_xlfn.NUMBERVALUE(Plantilla!AL441),"")</f>
        <v/>
      </c>
      <c r="AO430" s="4" t="str">
        <f>IF($C430="OK",_xlfn.NUMBERVALUE(Plantilla!AM441),"")</f>
        <v/>
      </c>
      <c r="AP430" s="6" t="str">
        <f>IF($C430="OK",_xlfn.NUMBERVALUE(Plantilla!AN441),"")</f>
        <v/>
      </c>
      <c r="AQ430" s="4" t="str">
        <f>IF($C430="OK",_xlfn.NUMBERVALUE(Plantilla!AO441),"")</f>
        <v/>
      </c>
      <c r="AR430" s="6" t="str">
        <f>IF($C430="OK",_xlfn.NUMBERVALUE(Plantilla!AP441),"")</f>
        <v/>
      </c>
      <c r="AS430" s="4" t="str">
        <f>IF($C430="OK",_xlfn.NUMBERVALUE(Plantilla!AQ441),"")</f>
        <v/>
      </c>
      <c r="AT430" s="6" t="str">
        <f>IF($C430="OK",_xlfn.NUMBERVALUE(Plantilla!AR441),"")</f>
        <v/>
      </c>
      <c r="AU430" s="4" t="str">
        <f>IF($C430="OK",_xlfn.NUMBERVALUE(Plantilla!AS441),"")</f>
        <v/>
      </c>
      <c r="AV430" s="6" t="str">
        <f>IF($C430="OK",_xlfn.NUMBERVALUE(Plantilla!AT441),"")</f>
        <v/>
      </c>
      <c r="AW430" s="4" t="str">
        <f>IF($C430="OK",_xlfn.NUMBERVALUE(Plantilla!AU441),"")</f>
        <v/>
      </c>
      <c r="AX430" s="6" t="str">
        <f>IF($C430="OK",_xlfn.NUMBERVALUE(Plantilla!AV441),"")</f>
        <v/>
      </c>
      <c r="AY430" s="4" t="str">
        <f>IF($C430="OK",_xlfn.NUMBERVALUE(Plantilla!AW441),"")</f>
        <v/>
      </c>
      <c r="AZ430" s="6" t="str">
        <f>IF($C430="OK",_xlfn.NUMBERVALUE(Plantilla!AX441),"")</f>
        <v/>
      </c>
      <c r="BA430" t="str">
        <f>IF($C430="OK",_xlfn.NUMBERVALUE(Plantilla!AY441),"")</f>
        <v/>
      </c>
      <c r="BB430" t="str">
        <f>IF($C430="OK",_xlfn.NUMBERVALUE(Plantilla!AZ441),"")</f>
        <v/>
      </c>
      <c r="BC430" s="4" t="str">
        <f>IF($C430="OK",_xlfn.NUMBERVALUE(Plantilla!BA441),"")</f>
        <v/>
      </c>
      <c r="BD430" s="6" t="str">
        <f>IF($C430="OK",_xlfn.NUMBERVALUE(Plantilla!BB441),"")</f>
        <v/>
      </c>
      <c r="BE430" s="4" t="str">
        <f>IF($C430="OK",_xlfn.NUMBERVALUE(Plantilla!BC441),"")</f>
        <v/>
      </c>
      <c r="BF430" s="6" t="str">
        <f>IF($C430="OK",_xlfn.NUMBERVALUE(Plantilla!BD441),"")</f>
        <v/>
      </c>
      <c r="BG430" s="4" t="str">
        <f>IF($C430="OK",_xlfn.NUMBERVALUE(Plantilla!BE441),"")</f>
        <v/>
      </c>
      <c r="BH430" s="6" t="str">
        <f>IF($C430="OK",_xlfn.NUMBERVALUE(Plantilla!BF441),"")</f>
        <v/>
      </c>
      <c r="BI430" s="110" t="str">
        <f>IF($C430="OK",_xlfn.NUMBERVALUE(Plantilla!BG441),"")</f>
        <v/>
      </c>
      <c r="BJ430" s="6" t="str">
        <f>IF($C430="OK",_xlfn.NUMBERVALUE(Plantilla!BH441),"")</f>
        <v/>
      </c>
      <c r="BK430" s="109" t="str">
        <f>IF($C430="OK",_xlfn.NUMBERVALUE(Plantilla!BI441),"")</f>
        <v/>
      </c>
      <c r="BL430" s="6" t="str">
        <f>IF($C430="OK",
   IF(Plantilla!BJ441&lt;&gt;"",
      TEXT(VLOOKUP(Plantilla!BJ441,'Tablas '!$Z$4:$AA$6,2,FALSE),"#"),
   ""),
"")</f>
        <v/>
      </c>
      <c r="BM430" s="4" t="str">
        <f>IF($C430="OK",_xlfn.NUMBERVALUE(Plantilla!BK441),"")</f>
        <v/>
      </c>
      <c r="BN430" s="4" t="str">
        <f>IF($C430="OK",_xlfn.NUMBERVALUE(Plantilla!BL441),"")</f>
        <v/>
      </c>
      <c r="BO430" s="6" t="str">
        <f>IF($C430="OK",_xlfn.NUMBERVALUE(Plantilla!BM441),"")</f>
        <v/>
      </c>
      <c r="BP430" s="4" t="str">
        <f>IF($C430="OK",_xlfn.NUMBERVALUE(Plantilla!BN441),"")</f>
        <v/>
      </c>
      <c r="BQ430" s="6" t="str">
        <f>IF($C430="OK",_xlfn.NUMBERVALUE(Plantilla!BO441),"")</f>
        <v/>
      </c>
      <c r="BR430" s="4" t="str">
        <f>IF($C430="OK",_xlfn.NUMBERVALUE(Plantilla!BP441),"")</f>
        <v/>
      </c>
      <c r="BS430" s="6" t="str">
        <f>IF($C430="OK",_xlfn.NUMBERVALUE(Plantilla!BQ441),"")</f>
        <v/>
      </c>
      <c r="BT430" s="4" t="str">
        <f>IF($C430="OK",_xlfn.NUMBERVALUE(Plantilla!BR441),"")</f>
        <v/>
      </c>
      <c r="BU430" s="6" t="str">
        <f>IF($C430="OK",_xlfn.NUMBERVALUE(Plantilla!BS441),"")</f>
        <v/>
      </c>
      <c r="BV430" s="6" t="str">
        <f>IF($C430="OK",_xlfn.NUMBERVALUE(Plantilla!BT441),"")</f>
        <v/>
      </c>
      <c r="BW430" s="6" t="str">
        <f>IF($C430="OK",_xlfn.NUMBERVALUE(Plantilla!BU441),"")</f>
        <v/>
      </c>
      <c r="BX430" s="6" t="str">
        <f>IF($C430="OK",_xlfn.NUMBERVALUE(Plantilla!BV441),"")</f>
        <v/>
      </c>
      <c r="BY430" s="6" t="str">
        <f>IF($C430="OK",_xlfn.NUMBERVALUE(Plantilla!BW441),"")</f>
        <v/>
      </c>
      <c r="BZ430" s="6" t="str">
        <f>IF($C430="OK",_xlfn.NUMBERVALUE(Plantilla!BX441),"")</f>
        <v/>
      </c>
      <c r="CA430" s="6" t="str">
        <f>IF($C430="OK",_xlfn.NUMBERVALUE(Plantilla!BY441),"")</f>
        <v/>
      </c>
      <c r="CB430" s="6" t="str">
        <f>IF($C430="OK",_xlfn.NUMBERVALUE(Plantilla!BZ441),"")</f>
        <v/>
      </c>
      <c r="CC430" s="6" t="str">
        <f>IF($C430="OK",_xlfn.NUMBERVALUE(Plantilla!CA441),"")</f>
        <v/>
      </c>
      <c r="CD430" s="6" t="str">
        <f>IF($C430="OK",_xlfn.NUMBERVALUE(Plantilla!CB441),"")</f>
        <v/>
      </c>
      <c r="CE430" s="6" t="str">
        <f>IF($C430="OK",_xlfn.NUMBERVALUE(Plantilla!CC441),"")</f>
        <v/>
      </c>
      <c r="CF430" s="4" t="str">
        <f>IF($C430="OK",_xlfn.NUMBERVALUE(Plantilla!CD441),"")</f>
        <v/>
      </c>
      <c r="CG430" s="6" t="str">
        <f>IF($C430="OK",_xlfn.NUMBERVALUE(Plantilla!CE441),"")</f>
        <v/>
      </c>
      <c r="CH430" s="6" t="str">
        <f>IF($C430="OK",_xlfn.NUMBERVALUE(Plantilla!CF441),"")</f>
        <v/>
      </c>
      <c r="CI430" s="6" t="str">
        <f>IF($C430="OK",_xlfn.NUMBERVALUE(Plantilla!CG441),"")</f>
        <v/>
      </c>
      <c r="CJ430" s="6" t="str">
        <f>IF($C430="OK",_xlfn.NUMBERVALUE(Plantilla!CH441),"")</f>
        <v/>
      </c>
      <c r="CK430" s="6" t="str">
        <f>IF($C430="OK",_xlfn.NUMBERVALUE(Plantilla!CI441),"")</f>
        <v/>
      </c>
      <c r="CL430" s="6" t="str">
        <f>IF($C430="OK",_xlfn.NUMBERVALUE(Plantilla!CJ441),"")</f>
        <v/>
      </c>
      <c r="CM430" t="str">
        <f>IF($C430="OK",TEXT(Plantilla!CK441,"#"),"")</f>
        <v/>
      </c>
      <c r="CN430" s="6" t="str">
        <f>IF($C430="OK",_xlfn.NUMBERVALUE(Plantilla!CL441),"")</f>
        <v/>
      </c>
      <c r="CO430" s="6" t="str">
        <f>IF($C430="OK",_xlfn.NUMBERVALUE(Plantilla!CM441),"")</f>
        <v/>
      </c>
      <c r="CP430" s="110" t="str">
        <f>IF($C430="OK",_xlfn.NUMBERVALUE(Plantilla!CN441),"")</f>
        <v/>
      </c>
      <c r="CQ430" s="6" t="str">
        <f>IF($C430="OK",_xlfn.NUMBERVALUE(Plantilla!CO441),"")</f>
        <v/>
      </c>
      <c r="CR430" s="109" t="str">
        <f>IF($C430="OK",_xlfn.NUMBERVALUE(Plantilla!CP441),"")</f>
        <v/>
      </c>
      <c r="CS430" s="110" t="str">
        <f>IF($C430="OK",_xlfn.NUMBERVALUE(Plantilla!CQ441),"")</f>
        <v/>
      </c>
      <c r="CT430" s="6" t="str">
        <f>IF($C430="OK",_xlfn.NUMBERVALUE(Plantilla!CR441),"")</f>
        <v/>
      </c>
      <c r="CU430" s="109" t="str">
        <f>IF($C430="OK",_xlfn.NUMBERVALUE(Plantilla!CS441),"")</f>
        <v/>
      </c>
      <c r="CV430" s="110" t="str">
        <f>IF($C430="OK",_xlfn.NUMBERVALUE(Plantilla!CT441),"")</f>
        <v/>
      </c>
      <c r="CW430" s="6" t="str">
        <f>IF($C430="OK",_xlfn.NUMBERVALUE(Plantilla!CU441),"")</f>
        <v/>
      </c>
      <c r="CX430" s="82" t="str">
        <f>IF($C430="OK",_xlfn.NUMBERVALUE(Plantilla!CV441),"")</f>
        <v/>
      </c>
      <c r="CY430" s="6" t="str">
        <f>IF($C430="OK",_xlfn.NUMBERVALUE(Plantilla!CW441),"")</f>
        <v/>
      </c>
      <c r="CZ430" s="82" t="str">
        <f>IF($C430="OK",_xlfn.NUMBERVALUE(Plantilla!CX441),"")</f>
        <v/>
      </c>
      <c r="DA430" s="6" t="str">
        <f>IF($C430="OK",_xlfn.NUMBERVALUE(Plantilla!CY441),"")</f>
        <v/>
      </c>
      <c r="DB430" s="109" t="str">
        <f>IF($C430="OK",_xlfn.NUMBERVALUE(Plantilla!CZ441),"")</f>
        <v/>
      </c>
      <c r="DC430" s="6" t="str">
        <f>IF($C430="OK",_xlfn.NUMBERVALUE(Plantilla!DA441),"")</f>
        <v/>
      </c>
      <c r="DD430" s="6" t="str">
        <f>IF($C430="OK",TEXT(Plantilla!DB441,"#"),"")</f>
        <v/>
      </c>
      <c r="DE430" s="6" t="str">
        <f>IF($C430="OK",_xlfn.NUMBERVALUE(Plantilla!DC441),"")</f>
        <v/>
      </c>
      <c r="DF430" s="4" t="str">
        <f>IF($C430="OK",_xlfn.NUMBERVALUE(Plantilla!DD441),"")</f>
        <v/>
      </c>
      <c r="DG430" s="6" t="str">
        <f>IF($C430="OK",_xlfn.NUMBERVALUE(Plantilla!DE441),"")</f>
        <v/>
      </c>
      <c r="DH430" s="6" t="str">
        <f>IF($C430="OK",_xlfn.NUMBERVALUE(Plantilla!DF441),"")</f>
        <v/>
      </c>
      <c r="DI430" s="6" t="str">
        <f>IF($C430="OK",_xlfn.NUMBERVALUE(Plantilla!DG441),"")</f>
        <v/>
      </c>
      <c r="DJ430" s="6" t="str">
        <f>IF($C430="OK",_xlfn.NUMBERVALUE(Plantilla!DH441),"")</f>
        <v/>
      </c>
      <c r="DK430" s="6" t="str">
        <f>IF($C430="OK",_xlfn.NUMBERVALUE(Plantilla!DI441),"")</f>
        <v/>
      </c>
      <c r="DL430" s="6" t="str">
        <f>IF($C430="OK",_xlfn.NUMBERVALUE(Plantilla!DJ441),"")</f>
        <v/>
      </c>
      <c r="DM430" s="6" t="str">
        <f>IF($C430="OK",_xlfn.NUMBERVALUE(Plantilla!DK441),"")</f>
        <v/>
      </c>
      <c r="DN430" s="6" t="str">
        <f>IF($C430="OK",_xlfn.NUMBERVALUE(Plantilla!DL441),"")</f>
        <v/>
      </c>
      <c r="DO430" s="6" t="str">
        <f>IF($C430="OK",_xlfn.NUMBERVALUE(Plantilla!DM441),"")</f>
        <v/>
      </c>
      <c r="DP430" s="6" t="str">
        <f>IF($C430="OK",_xlfn.NUMBERVALUE(Plantilla!DN441),"")</f>
        <v/>
      </c>
      <c r="DQ430" s="6" t="str">
        <f>IF($C430="OK",_xlfn.NUMBERVALUE(Plantilla!DO441),"")</f>
        <v/>
      </c>
      <c r="DR430" s="6" t="str">
        <f>IF($C430="OK",_xlfn.NUMBERVALUE(Plantilla!DP441),"")</f>
        <v/>
      </c>
      <c r="DS430" t="str">
        <f>IF($C430="OK",TEXT(Plantilla!DR441,"#"),"")</f>
        <v/>
      </c>
      <c r="DT430" s="6"/>
    </row>
    <row r="431" spans="1:124" x14ac:dyDescent="0.25">
      <c r="A431" t="str">
        <f>IF(Plantilla!$I$6="¡Perfecto!, Guarda el archivo y adjúntalo a tu interfaz de Nómina Electrónica","OK","Error")</f>
        <v>OK</v>
      </c>
      <c r="B431" t="str">
        <f>IF(Plantilla!$I$6="¡Perfecto!, Guarda el archivo y adjúntalo a tu interfaz de Nómina Electrónica",MID(Plantilla!$D$2,SEARCH("V",Plantilla!$D$2),10),"")</f>
        <v>V2.0</v>
      </c>
      <c r="C431" t="str">
        <f>Plantilla!C442</f>
        <v/>
      </c>
      <c r="D431" t="str">
        <f>IF($C431="OK",Plantilla!B442,"")</f>
        <v/>
      </c>
      <c r="E431" t="str">
        <f>IF($C431="OK",
   VLOOKUP(Plantilla!$E$4,'Tablas '!$AP$4:$AT$6,5,FALSE),
"")</f>
        <v/>
      </c>
      <c r="F431" t="str">
        <f>IF($C431="OK",TEXT(Plantilla!D442,"#"),"")</f>
        <v/>
      </c>
      <c r="G431" t="str">
        <f>IF($C431="OK",
   VLOOKUP(Plantilla!E442,'Tablas '!$B$4:$C$14,2,FALSE),
"")</f>
        <v/>
      </c>
      <c r="H431" t="str">
        <f>IF($C431="OK",TEXT(Plantilla!F442,"#"),"")</f>
        <v/>
      </c>
      <c r="I431" t="str">
        <f>IF($C431="OK",TEXT(Plantilla!G442,"#"),"")</f>
        <v/>
      </c>
      <c r="J431" t="str">
        <f>IF($C431="OK",TEXT(Plantilla!H442,"#"),"")</f>
        <v/>
      </c>
      <c r="K431" t="str">
        <f>IF($C431="OK",TEXT(Plantilla!I442,"#"),"")</f>
        <v/>
      </c>
      <c r="L431" t="str">
        <f>IF($C431="OK",TEXT(Plantilla!J442,"#"),"")</f>
        <v/>
      </c>
      <c r="M431" t="str">
        <f>IF($C431="OK",TEXT(Plantilla!K442,"#"),"")</f>
        <v/>
      </c>
      <c r="N431" t="str">
        <f>IF($C431="OK",
   CONCATENATE(YEAR(Plantilla!L442),"-",TEXT(MONTH(Plantilla!L442),"00"),"-",TEXT(DAY(Plantilla!L442),"00")),
"")</f>
        <v/>
      </c>
      <c r="O431" t="str">
        <f>IF($C431="OK",_xlfn.NUMBERVALUE(Plantilla!M442),"")</f>
        <v/>
      </c>
      <c r="P431" t="str">
        <f>IF($C431="OK",
   IF(Plantilla!N442&lt;&gt;"",
      CONCATENATE(YEAR(Plantilla!N442),"-",TEXT(MONTH(Plantilla!N442),"00"),"-",TEXT(DAY(Plantilla!N442),"00")),
   ""),
"")</f>
        <v/>
      </c>
      <c r="Q431" t="str">
        <f>IF($C431="OK",
   VLOOKUP(Plantilla!O442,'Tablas '!$E$4:$F$19,2,FALSE),
"")</f>
        <v/>
      </c>
      <c r="R431" t="str">
        <f>IF($C431="OK",
   VLOOKUP(Plantilla!P442,'Tablas '!$H$4:$I$5,2,FALSE),
"")</f>
        <v/>
      </c>
      <c r="S431" t="str">
        <f>IF($C431="OK",
   VLOOKUP(Plantilla!Q442,'Tablas '!$K$4:$L$8,2,FALSE),
"")</f>
        <v/>
      </c>
      <c r="T431" t="str">
        <f>IF($C431="OK",
   VLOOKUP(Plantilla!R442,'Tablas '!$AE$4:$AF$6,2,FALSE),
"")</f>
        <v/>
      </c>
      <c r="U431" t="str">
        <f>IF($C431="OK",
   VLOOKUP(Plantilla!S442,'Tablas '!$AE$4:$AF$6,2,FALSE),
"")</f>
        <v/>
      </c>
      <c r="V431" t="str">
        <f>IF($C431="OK",TEXT(Plantilla!T442,"#"),"")</f>
        <v/>
      </c>
      <c r="W431" s="84" t="str">
        <f>IF($C431="OK",
   VLOOKUP(Plantilla!U442,'Tablas '!$AM$4:$AN$1126,2,FALSE),
"")</f>
        <v/>
      </c>
      <c r="X431" t="str">
        <f>IF($C431="OK",TEXT(Plantilla!V442,"#"),"")</f>
        <v/>
      </c>
      <c r="Y431" t="str">
        <f>IF($C431="OK",
   CONCATENATE(YEAR(Plantilla!W442),"-",TEXT(MONTH(Plantilla!W442),"00"),"-",TEXT(DAY(Plantilla!W442),"00")),
"")</f>
        <v/>
      </c>
      <c r="Z431" t="str">
        <f>IF($C431="OK",
   CONCATENATE(YEAR(Plantilla!X442),"-",TEXT(MONTH(Plantilla!X442),"00"),"-",TEXT(DAY(Plantilla!X442),"00")),
"")</f>
        <v/>
      </c>
      <c r="AA431" t="str">
        <f>IF($C431="OK",
   TEXT(VLOOKUP(Plantilla!Y442,'Tablas '!$Q$4:$R$9,2,FALSE),"#"),
"")</f>
        <v/>
      </c>
      <c r="AB431" t="str">
        <f>IF($C431="OK",
   CONCATENATE(YEAR(Plantilla!Z442),"-",TEXT(MONTH(Plantilla!Z442),"00"),"-",TEXT(DAY(Plantilla!Z442),"00")),
"")</f>
        <v/>
      </c>
      <c r="AC431" t="str">
        <f>IF($C431="OK",
   TEXT(VLOOKUP(Plantilla!AA442,'Tablas '!$T$4:$U$13,2,FALSE),"#"),
"")</f>
        <v/>
      </c>
      <c r="AD431" t="str">
        <f>IF($C431="OK",TEXT(Plantilla!AB442,"#"),"")</f>
        <v/>
      </c>
      <c r="AE431" t="str">
        <f>IF($C431="OK",
   IF(Plantilla!AC442&lt;&gt;"",
      TEXT(VLOOKUP(Plantilla!AC442,'Tablas '!$W$4:$X$7,2,FALSE),"#"),
   ""),
"")</f>
        <v/>
      </c>
      <c r="AF431" t="str">
        <f>IF($C431="OK",TEXT(Plantilla!AD442,"#"),"")</f>
        <v/>
      </c>
      <c r="AG431" s="6" t="str">
        <f>IF($C431="OK",_xlfn.NUMBERVALUE(Plantilla!AE442),"")</f>
        <v/>
      </c>
      <c r="AH431" s="4" t="str">
        <f>IF($C431="OK",_xlfn.NUMBERVALUE(Plantilla!AF442),"")</f>
        <v/>
      </c>
      <c r="AI431" s="6" t="str">
        <f>IF($C431="OK",_xlfn.NUMBERVALUE(Plantilla!AG442),"")</f>
        <v/>
      </c>
      <c r="AJ431" s="6" t="str">
        <f>IF($C431="OK",_xlfn.NUMBERVALUE(Plantilla!AH442),"")</f>
        <v/>
      </c>
      <c r="AK431" s="6" t="str">
        <f>IF($C431="OK",_xlfn.NUMBERVALUE(Plantilla!AI442),"")</f>
        <v/>
      </c>
      <c r="AL431" s="6" t="str">
        <f>IF($C431="OK",_xlfn.NUMBERVALUE(Plantilla!AJ442),"")</f>
        <v/>
      </c>
      <c r="AM431" s="4" t="str">
        <f>IF($C431="OK",_xlfn.NUMBERVALUE(Plantilla!AK442),"")</f>
        <v/>
      </c>
      <c r="AN431" s="6" t="str">
        <f>IF($C431="OK",_xlfn.NUMBERVALUE(Plantilla!AL442),"")</f>
        <v/>
      </c>
      <c r="AO431" s="4" t="str">
        <f>IF($C431="OK",_xlfn.NUMBERVALUE(Plantilla!AM442),"")</f>
        <v/>
      </c>
      <c r="AP431" s="6" t="str">
        <f>IF($C431="OK",_xlfn.NUMBERVALUE(Plantilla!AN442),"")</f>
        <v/>
      </c>
      <c r="AQ431" s="4" t="str">
        <f>IF($C431="OK",_xlfn.NUMBERVALUE(Plantilla!AO442),"")</f>
        <v/>
      </c>
      <c r="AR431" s="6" t="str">
        <f>IF($C431="OK",_xlfn.NUMBERVALUE(Plantilla!AP442),"")</f>
        <v/>
      </c>
      <c r="AS431" s="4" t="str">
        <f>IF($C431="OK",_xlfn.NUMBERVALUE(Plantilla!AQ442),"")</f>
        <v/>
      </c>
      <c r="AT431" s="6" t="str">
        <f>IF($C431="OK",_xlfn.NUMBERVALUE(Plantilla!AR442),"")</f>
        <v/>
      </c>
      <c r="AU431" s="4" t="str">
        <f>IF($C431="OK",_xlfn.NUMBERVALUE(Plantilla!AS442),"")</f>
        <v/>
      </c>
      <c r="AV431" s="6" t="str">
        <f>IF($C431="OK",_xlfn.NUMBERVALUE(Plantilla!AT442),"")</f>
        <v/>
      </c>
      <c r="AW431" s="4" t="str">
        <f>IF($C431="OK",_xlfn.NUMBERVALUE(Plantilla!AU442),"")</f>
        <v/>
      </c>
      <c r="AX431" s="6" t="str">
        <f>IF($C431="OK",_xlfn.NUMBERVALUE(Plantilla!AV442),"")</f>
        <v/>
      </c>
      <c r="AY431" s="4" t="str">
        <f>IF($C431="OK",_xlfn.NUMBERVALUE(Plantilla!AW442),"")</f>
        <v/>
      </c>
      <c r="AZ431" s="6" t="str">
        <f>IF($C431="OK",_xlfn.NUMBERVALUE(Plantilla!AX442),"")</f>
        <v/>
      </c>
      <c r="BA431" t="str">
        <f>IF($C431="OK",_xlfn.NUMBERVALUE(Plantilla!AY442),"")</f>
        <v/>
      </c>
      <c r="BB431" t="str">
        <f>IF($C431="OK",_xlfn.NUMBERVALUE(Plantilla!AZ442),"")</f>
        <v/>
      </c>
      <c r="BC431" s="4" t="str">
        <f>IF($C431="OK",_xlfn.NUMBERVALUE(Plantilla!BA442),"")</f>
        <v/>
      </c>
      <c r="BD431" s="6" t="str">
        <f>IF($C431="OK",_xlfn.NUMBERVALUE(Plantilla!BB442),"")</f>
        <v/>
      </c>
      <c r="BE431" s="4" t="str">
        <f>IF($C431="OK",_xlfn.NUMBERVALUE(Plantilla!BC442),"")</f>
        <v/>
      </c>
      <c r="BF431" s="6" t="str">
        <f>IF($C431="OK",_xlfn.NUMBERVALUE(Plantilla!BD442),"")</f>
        <v/>
      </c>
      <c r="BG431" s="4" t="str">
        <f>IF($C431="OK",_xlfn.NUMBERVALUE(Plantilla!BE442),"")</f>
        <v/>
      </c>
      <c r="BH431" s="6" t="str">
        <f>IF($C431="OK",_xlfn.NUMBERVALUE(Plantilla!BF442),"")</f>
        <v/>
      </c>
      <c r="BI431" s="110" t="str">
        <f>IF($C431="OK",_xlfn.NUMBERVALUE(Plantilla!BG442),"")</f>
        <v/>
      </c>
      <c r="BJ431" s="6" t="str">
        <f>IF($C431="OK",_xlfn.NUMBERVALUE(Plantilla!BH442),"")</f>
        <v/>
      </c>
      <c r="BK431" s="109" t="str">
        <f>IF($C431="OK",_xlfn.NUMBERVALUE(Plantilla!BI442),"")</f>
        <v/>
      </c>
      <c r="BL431" s="6" t="str">
        <f>IF($C431="OK",
   IF(Plantilla!BJ442&lt;&gt;"",
      TEXT(VLOOKUP(Plantilla!BJ442,'Tablas '!$Z$4:$AA$6,2,FALSE),"#"),
   ""),
"")</f>
        <v/>
      </c>
      <c r="BM431" s="4" t="str">
        <f>IF($C431="OK",_xlfn.NUMBERVALUE(Plantilla!BK442),"")</f>
        <v/>
      </c>
      <c r="BN431" s="4" t="str">
        <f>IF($C431="OK",_xlfn.NUMBERVALUE(Plantilla!BL442),"")</f>
        <v/>
      </c>
      <c r="BO431" s="6" t="str">
        <f>IF($C431="OK",_xlfn.NUMBERVALUE(Plantilla!BM442),"")</f>
        <v/>
      </c>
      <c r="BP431" s="4" t="str">
        <f>IF($C431="OK",_xlfn.NUMBERVALUE(Plantilla!BN442),"")</f>
        <v/>
      </c>
      <c r="BQ431" s="6" t="str">
        <f>IF($C431="OK",_xlfn.NUMBERVALUE(Plantilla!BO442),"")</f>
        <v/>
      </c>
      <c r="BR431" s="4" t="str">
        <f>IF($C431="OK",_xlfn.NUMBERVALUE(Plantilla!BP442),"")</f>
        <v/>
      </c>
      <c r="BS431" s="6" t="str">
        <f>IF($C431="OK",_xlfn.NUMBERVALUE(Plantilla!BQ442),"")</f>
        <v/>
      </c>
      <c r="BT431" s="4" t="str">
        <f>IF($C431="OK",_xlfn.NUMBERVALUE(Plantilla!BR442),"")</f>
        <v/>
      </c>
      <c r="BU431" s="6" t="str">
        <f>IF($C431="OK",_xlfn.NUMBERVALUE(Plantilla!BS442),"")</f>
        <v/>
      </c>
      <c r="BV431" s="6" t="str">
        <f>IF($C431="OK",_xlfn.NUMBERVALUE(Plantilla!BT442),"")</f>
        <v/>
      </c>
      <c r="BW431" s="6" t="str">
        <f>IF($C431="OK",_xlfn.NUMBERVALUE(Plantilla!BU442),"")</f>
        <v/>
      </c>
      <c r="BX431" s="6" t="str">
        <f>IF($C431="OK",_xlfn.NUMBERVALUE(Plantilla!BV442),"")</f>
        <v/>
      </c>
      <c r="BY431" s="6" t="str">
        <f>IF($C431="OK",_xlfn.NUMBERVALUE(Plantilla!BW442),"")</f>
        <v/>
      </c>
      <c r="BZ431" s="6" t="str">
        <f>IF($C431="OK",_xlfn.NUMBERVALUE(Plantilla!BX442),"")</f>
        <v/>
      </c>
      <c r="CA431" s="6" t="str">
        <f>IF($C431="OK",_xlfn.NUMBERVALUE(Plantilla!BY442),"")</f>
        <v/>
      </c>
      <c r="CB431" s="6" t="str">
        <f>IF($C431="OK",_xlfn.NUMBERVALUE(Plantilla!BZ442),"")</f>
        <v/>
      </c>
      <c r="CC431" s="6" t="str">
        <f>IF($C431="OK",_xlfn.NUMBERVALUE(Plantilla!CA442),"")</f>
        <v/>
      </c>
      <c r="CD431" s="6" t="str">
        <f>IF($C431="OK",_xlfn.NUMBERVALUE(Plantilla!CB442),"")</f>
        <v/>
      </c>
      <c r="CE431" s="6" t="str">
        <f>IF($C431="OK",_xlfn.NUMBERVALUE(Plantilla!CC442),"")</f>
        <v/>
      </c>
      <c r="CF431" s="4" t="str">
        <f>IF($C431="OK",_xlfn.NUMBERVALUE(Plantilla!CD442),"")</f>
        <v/>
      </c>
      <c r="CG431" s="6" t="str">
        <f>IF($C431="OK",_xlfn.NUMBERVALUE(Plantilla!CE442),"")</f>
        <v/>
      </c>
      <c r="CH431" s="6" t="str">
        <f>IF($C431="OK",_xlfn.NUMBERVALUE(Plantilla!CF442),"")</f>
        <v/>
      </c>
      <c r="CI431" s="6" t="str">
        <f>IF($C431="OK",_xlfn.NUMBERVALUE(Plantilla!CG442),"")</f>
        <v/>
      </c>
      <c r="CJ431" s="6" t="str">
        <f>IF($C431="OK",_xlfn.NUMBERVALUE(Plantilla!CH442),"")</f>
        <v/>
      </c>
      <c r="CK431" s="6" t="str">
        <f>IF($C431="OK",_xlfn.NUMBERVALUE(Plantilla!CI442),"")</f>
        <v/>
      </c>
      <c r="CL431" s="6" t="str">
        <f>IF($C431="OK",_xlfn.NUMBERVALUE(Plantilla!CJ442),"")</f>
        <v/>
      </c>
      <c r="CM431" t="str">
        <f>IF($C431="OK",TEXT(Plantilla!CK442,"#"),"")</f>
        <v/>
      </c>
      <c r="CN431" s="6" t="str">
        <f>IF($C431="OK",_xlfn.NUMBERVALUE(Plantilla!CL442),"")</f>
        <v/>
      </c>
      <c r="CO431" s="6" t="str">
        <f>IF($C431="OK",_xlfn.NUMBERVALUE(Plantilla!CM442),"")</f>
        <v/>
      </c>
      <c r="CP431" s="110" t="str">
        <f>IF($C431="OK",_xlfn.NUMBERVALUE(Plantilla!CN442),"")</f>
        <v/>
      </c>
      <c r="CQ431" s="6" t="str">
        <f>IF($C431="OK",_xlfn.NUMBERVALUE(Plantilla!CO442),"")</f>
        <v/>
      </c>
      <c r="CR431" s="109" t="str">
        <f>IF($C431="OK",_xlfn.NUMBERVALUE(Plantilla!CP442),"")</f>
        <v/>
      </c>
      <c r="CS431" s="110" t="str">
        <f>IF($C431="OK",_xlfn.NUMBERVALUE(Plantilla!CQ442),"")</f>
        <v/>
      </c>
      <c r="CT431" s="6" t="str">
        <f>IF($C431="OK",_xlfn.NUMBERVALUE(Plantilla!CR442),"")</f>
        <v/>
      </c>
      <c r="CU431" s="109" t="str">
        <f>IF($C431="OK",_xlfn.NUMBERVALUE(Plantilla!CS442),"")</f>
        <v/>
      </c>
      <c r="CV431" s="110" t="str">
        <f>IF($C431="OK",_xlfn.NUMBERVALUE(Plantilla!CT442),"")</f>
        <v/>
      </c>
      <c r="CW431" s="6" t="str">
        <f>IF($C431="OK",_xlfn.NUMBERVALUE(Plantilla!CU442),"")</f>
        <v/>
      </c>
      <c r="CX431" s="82" t="str">
        <f>IF($C431="OK",_xlfn.NUMBERVALUE(Plantilla!CV442),"")</f>
        <v/>
      </c>
      <c r="CY431" s="6" t="str">
        <f>IF($C431="OK",_xlfn.NUMBERVALUE(Plantilla!CW442),"")</f>
        <v/>
      </c>
      <c r="CZ431" s="82" t="str">
        <f>IF($C431="OK",_xlfn.NUMBERVALUE(Plantilla!CX442),"")</f>
        <v/>
      </c>
      <c r="DA431" s="6" t="str">
        <f>IF($C431="OK",_xlfn.NUMBERVALUE(Plantilla!CY442),"")</f>
        <v/>
      </c>
      <c r="DB431" s="109" t="str">
        <f>IF($C431="OK",_xlfn.NUMBERVALUE(Plantilla!CZ442),"")</f>
        <v/>
      </c>
      <c r="DC431" s="6" t="str">
        <f>IF($C431="OK",_xlfn.NUMBERVALUE(Plantilla!DA442),"")</f>
        <v/>
      </c>
      <c r="DD431" s="6" t="str">
        <f>IF($C431="OK",TEXT(Plantilla!DB442,"#"),"")</f>
        <v/>
      </c>
      <c r="DE431" s="6" t="str">
        <f>IF($C431="OK",_xlfn.NUMBERVALUE(Plantilla!DC442),"")</f>
        <v/>
      </c>
      <c r="DF431" s="4" t="str">
        <f>IF($C431="OK",_xlfn.NUMBERVALUE(Plantilla!DD442),"")</f>
        <v/>
      </c>
      <c r="DG431" s="6" t="str">
        <f>IF($C431="OK",_xlfn.NUMBERVALUE(Plantilla!DE442),"")</f>
        <v/>
      </c>
      <c r="DH431" s="6" t="str">
        <f>IF($C431="OK",_xlfn.NUMBERVALUE(Plantilla!DF442),"")</f>
        <v/>
      </c>
      <c r="DI431" s="6" t="str">
        <f>IF($C431="OK",_xlfn.NUMBERVALUE(Plantilla!DG442),"")</f>
        <v/>
      </c>
      <c r="DJ431" s="6" t="str">
        <f>IF($C431="OK",_xlfn.NUMBERVALUE(Plantilla!DH442),"")</f>
        <v/>
      </c>
      <c r="DK431" s="6" t="str">
        <f>IF($C431="OK",_xlfn.NUMBERVALUE(Plantilla!DI442),"")</f>
        <v/>
      </c>
      <c r="DL431" s="6" t="str">
        <f>IF($C431="OK",_xlfn.NUMBERVALUE(Plantilla!DJ442),"")</f>
        <v/>
      </c>
      <c r="DM431" s="6" t="str">
        <f>IF($C431="OK",_xlfn.NUMBERVALUE(Plantilla!DK442),"")</f>
        <v/>
      </c>
      <c r="DN431" s="6" t="str">
        <f>IF($C431="OK",_xlfn.NUMBERVALUE(Plantilla!DL442),"")</f>
        <v/>
      </c>
      <c r="DO431" s="6" t="str">
        <f>IF($C431="OK",_xlfn.NUMBERVALUE(Plantilla!DM442),"")</f>
        <v/>
      </c>
      <c r="DP431" s="6" t="str">
        <f>IF($C431="OK",_xlfn.NUMBERVALUE(Plantilla!DN442),"")</f>
        <v/>
      </c>
      <c r="DQ431" s="6" t="str">
        <f>IF($C431="OK",_xlfn.NUMBERVALUE(Plantilla!DO442),"")</f>
        <v/>
      </c>
      <c r="DR431" s="6" t="str">
        <f>IF($C431="OK",_xlfn.NUMBERVALUE(Plantilla!DP442),"")</f>
        <v/>
      </c>
      <c r="DS431" t="str">
        <f>IF($C431="OK",TEXT(Plantilla!DR442,"#"),"")</f>
        <v/>
      </c>
      <c r="DT431" s="6"/>
    </row>
    <row r="432" spans="1:124" x14ac:dyDescent="0.25">
      <c r="A432" t="str">
        <f>IF(Plantilla!$I$6="¡Perfecto!, Guarda el archivo y adjúntalo a tu interfaz de Nómina Electrónica","OK","Error")</f>
        <v>OK</v>
      </c>
      <c r="B432" t="str">
        <f>IF(Plantilla!$I$6="¡Perfecto!, Guarda el archivo y adjúntalo a tu interfaz de Nómina Electrónica",MID(Plantilla!$D$2,SEARCH("V",Plantilla!$D$2),10),"")</f>
        <v>V2.0</v>
      </c>
      <c r="C432" t="str">
        <f>Plantilla!C443</f>
        <v/>
      </c>
      <c r="D432" t="str">
        <f>IF($C432="OK",Plantilla!B443,"")</f>
        <v/>
      </c>
      <c r="E432" t="str">
        <f>IF($C432="OK",
   VLOOKUP(Plantilla!$E$4,'Tablas '!$AP$4:$AT$6,5,FALSE),
"")</f>
        <v/>
      </c>
      <c r="F432" t="str">
        <f>IF($C432="OK",TEXT(Plantilla!D443,"#"),"")</f>
        <v/>
      </c>
      <c r="G432" t="str">
        <f>IF($C432="OK",
   VLOOKUP(Plantilla!E443,'Tablas '!$B$4:$C$14,2,FALSE),
"")</f>
        <v/>
      </c>
      <c r="H432" t="str">
        <f>IF($C432="OK",TEXT(Plantilla!F443,"#"),"")</f>
        <v/>
      </c>
      <c r="I432" t="str">
        <f>IF($C432="OK",TEXT(Plantilla!G443,"#"),"")</f>
        <v/>
      </c>
      <c r="J432" t="str">
        <f>IF($C432="OK",TEXT(Plantilla!H443,"#"),"")</f>
        <v/>
      </c>
      <c r="K432" t="str">
        <f>IF($C432="OK",TEXT(Plantilla!I443,"#"),"")</f>
        <v/>
      </c>
      <c r="L432" t="str">
        <f>IF($C432="OK",TEXT(Plantilla!J443,"#"),"")</f>
        <v/>
      </c>
      <c r="M432" t="str">
        <f>IF($C432="OK",TEXT(Plantilla!K443,"#"),"")</f>
        <v/>
      </c>
      <c r="N432" t="str">
        <f>IF($C432="OK",
   CONCATENATE(YEAR(Plantilla!L443),"-",TEXT(MONTH(Plantilla!L443),"00"),"-",TEXT(DAY(Plantilla!L443),"00")),
"")</f>
        <v/>
      </c>
      <c r="O432" t="str">
        <f>IF($C432="OK",_xlfn.NUMBERVALUE(Plantilla!M443),"")</f>
        <v/>
      </c>
      <c r="P432" t="str">
        <f>IF($C432="OK",
   IF(Plantilla!N443&lt;&gt;"",
      CONCATENATE(YEAR(Plantilla!N443),"-",TEXT(MONTH(Plantilla!N443),"00"),"-",TEXT(DAY(Plantilla!N443),"00")),
   ""),
"")</f>
        <v/>
      </c>
      <c r="Q432" t="str">
        <f>IF($C432="OK",
   VLOOKUP(Plantilla!O443,'Tablas '!$E$4:$F$19,2,FALSE),
"")</f>
        <v/>
      </c>
      <c r="R432" t="str">
        <f>IF($C432="OK",
   VLOOKUP(Plantilla!P443,'Tablas '!$H$4:$I$5,2,FALSE),
"")</f>
        <v/>
      </c>
      <c r="S432" t="str">
        <f>IF($C432="OK",
   VLOOKUP(Plantilla!Q443,'Tablas '!$K$4:$L$8,2,FALSE),
"")</f>
        <v/>
      </c>
      <c r="T432" t="str">
        <f>IF($C432="OK",
   VLOOKUP(Plantilla!R443,'Tablas '!$AE$4:$AF$6,2,FALSE),
"")</f>
        <v/>
      </c>
      <c r="U432" t="str">
        <f>IF($C432="OK",
   VLOOKUP(Plantilla!S443,'Tablas '!$AE$4:$AF$6,2,FALSE),
"")</f>
        <v/>
      </c>
      <c r="V432" t="str">
        <f>IF($C432="OK",TEXT(Plantilla!T443,"#"),"")</f>
        <v/>
      </c>
      <c r="W432" s="84" t="str">
        <f>IF($C432="OK",
   VLOOKUP(Plantilla!U443,'Tablas '!$AM$4:$AN$1126,2,FALSE),
"")</f>
        <v/>
      </c>
      <c r="X432" t="str">
        <f>IF($C432="OK",TEXT(Plantilla!V443,"#"),"")</f>
        <v/>
      </c>
      <c r="Y432" t="str">
        <f>IF($C432="OK",
   CONCATENATE(YEAR(Plantilla!W443),"-",TEXT(MONTH(Plantilla!W443),"00"),"-",TEXT(DAY(Plantilla!W443),"00")),
"")</f>
        <v/>
      </c>
      <c r="Z432" t="str">
        <f>IF($C432="OK",
   CONCATENATE(YEAR(Plantilla!X443),"-",TEXT(MONTH(Plantilla!X443),"00"),"-",TEXT(DAY(Plantilla!X443),"00")),
"")</f>
        <v/>
      </c>
      <c r="AA432" t="str">
        <f>IF($C432="OK",
   TEXT(VLOOKUP(Plantilla!Y443,'Tablas '!$Q$4:$R$9,2,FALSE),"#"),
"")</f>
        <v/>
      </c>
      <c r="AB432" t="str">
        <f>IF($C432="OK",
   CONCATENATE(YEAR(Plantilla!Z443),"-",TEXT(MONTH(Plantilla!Z443),"00"),"-",TEXT(DAY(Plantilla!Z443),"00")),
"")</f>
        <v/>
      </c>
      <c r="AC432" t="str">
        <f>IF($C432="OK",
   TEXT(VLOOKUP(Plantilla!AA443,'Tablas '!$T$4:$U$13,2,FALSE),"#"),
"")</f>
        <v/>
      </c>
      <c r="AD432" t="str">
        <f>IF($C432="OK",TEXT(Plantilla!AB443,"#"),"")</f>
        <v/>
      </c>
      <c r="AE432" t="str">
        <f>IF($C432="OK",
   IF(Plantilla!AC443&lt;&gt;"",
      TEXT(VLOOKUP(Plantilla!AC443,'Tablas '!$W$4:$X$7,2,FALSE),"#"),
   ""),
"")</f>
        <v/>
      </c>
      <c r="AF432" t="str">
        <f>IF($C432="OK",TEXT(Plantilla!AD443,"#"),"")</f>
        <v/>
      </c>
      <c r="AG432" s="6" t="str">
        <f>IF($C432="OK",_xlfn.NUMBERVALUE(Plantilla!AE443),"")</f>
        <v/>
      </c>
      <c r="AH432" s="4" t="str">
        <f>IF($C432="OK",_xlfn.NUMBERVALUE(Plantilla!AF443),"")</f>
        <v/>
      </c>
      <c r="AI432" s="6" t="str">
        <f>IF($C432="OK",_xlfn.NUMBERVALUE(Plantilla!AG443),"")</f>
        <v/>
      </c>
      <c r="AJ432" s="6" t="str">
        <f>IF($C432="OK",_xlfn.NUMBERVALUE(Plantilla!AH443),"")</f>
        <v/>
      </c>
      <c r="AK432" s="6" t="str">
        <f>IF($C432="OK",_xlfn.NUMBERVALUE(Plantilla!AI443),"")</f>
        <v/>
      </c>
      <c r="AL432" s="6" t="str">
        <f>IF($C432="OK",_xlfn.NUMBERVALUE(Plantilla!AJ443),"")</f>
        <v/>
      </c>
      <c r="AM432" s="4" t="str">
        <f>IF($C432="OK",_xlfn.NUMBERVALUE(Plantilla!AK443),"")</f>
        <v/>
      </c>
      <c r="AN432" s="6" t="str">
        <f>IF($C432="OK",_xlfn.NUMBERVALUE(Plantilla!AL443),"")</f>
        <v/>
      </c>
      <c r="AO432" s="4" t="str">
        <f>IF($C432="OK",_xlfn.NUMBERVALUE(Plantilla!AM443),"")</f>
        <v/>
      </c>
      <c r="AP432" s="6" t="str">
        <f>IF($C432="OK",_xlfn.NUMBERVALUE(Plantilla!AN443),"")</f>
        <v/>
      </c>
      <c r="AQ432" s="4" t="str">
        <f>IF($C432="OK",_xlfn.NUMBERVALUE(Plantilla!AO443),"")</f>
        <v/>
      </c>
      <c r="AR432" s="6" t="str">
        <f>IF($C432="OK",_xlfn.NUMBERVALUE(Plantilla!AP443),"")</f>
        <v/>
      </c>
      <c r="AS432" s="4" t="str">
        <f>IF($C432="OK",_xlfn.NUMBERVALUE(Plantilla!AQ443),"")</f>
        <v/>
      </c>
      <c r="AT432" s="6" t="str">
        <f>IF($C432="OK",_xlfn.NUMBERVALUE(Plantilla!AR443),"")</f>
        <v/>
      </c>
      <c r="AU432" s="4" t="str">
        <f>IF($C432="OK",_xlfn.NUMBERVALUE(Plantilla!AS443),"")</f>
        <v/>
      </c>
      <c r="AV432" s="6" t="str">
        <f>IF($C432="OK",_xlfn.NUMBERVALUE(Plantilla!AT443),"")</f>
        <v/>
      </c>
      <c r="AW432" s="4" t="str">
        <f>IF($C432="OK",_xlfn.NUMBERVALUE(Plantilla!AU443),"")</f>
        <v/>
      </c>
      <c r="AX432" s="6" t="str">
        <f>IF($C432="OK",_xlfn.NUMBERVALUE(Plantilla!AV443),"")</f>
        <v/>
      </c>
      <c r="AY432" s="4" t="str">
        <f>IF($C432="OK",_xlfn.NUMBERVALUE(Plantilla!AW443),"")</f>
        <v/>
      </c>
      <c r="AZ432" s="6" t="str">
        <f>IF($C432="OK",_xlfn.NUMBERVALUE(Plantilla!AX443),"")</f>
        <v/>
      </c>
      <c r="BA432" t="str">
        <f>IF($C432="OK",_xlfn.NUMBERVALUE(Plantilla!AY443),"")</f>
        <v/>
      </c>
      <c r="BB432" t="str">
        <f>IF($C432="OK",_xlfn.NUMBERVALUE(Plantilla!AZ443),"")</f>
        <v/>
      </c>
      <c r="BC432" s="4" t="str">
        <f>IF($C432="OK",_xlfn.NUMBERVALUE(Plantilla!BA443),"")</f>
        <v/>
      </c>
      <c r="BD432" s="6" t="str">
        <f>IF($C432="OK",_xlfn.NUMBERVALUE(Plantilla!BB443),"")</f>
        <v/>
      </c>
      <c r="BE432" s="4" t="str">
        <f>IF($C432="OK",_xlfn.NUMBERVALUE(Plantilla!BC443),"")</f>
        <v/>
      </c>
      <c r="BF432" s="6" t="str">
        <f>IF($C432="OK",_xlfn.NUMBERVALUE(Plantilla!BD443),"")</f>
        <v/>
      </c>
      <c r="BG432" s="4" t="str">
        <f>IF($C432="OK",_xlfn.NUMBERVALUE(Plantilla!BE443),"")</f>
        <v/>
      </c>
      <c r="BH432" s="6" t="str">
        <f>IF($C432="OK",_xlfn.NUMBERVALUE(Plantilla!BF443),"")</f>
        <v/>
      </c>
      <c r="BI432" s="110" t="str">
        <f>IF($C432="OK",_xlfn.NUMBERVALUE(Plantilla!BG443),"")</f>
        <v/>
      </c>
      <c r="BJ432" s="6" t="str">
        <f>IF($C432="OK",_xlfn.NUMBERVALUE(Plantilla!BH443),"")</f>
        <v/>
      </c>
      <c r="BK432" s="109" t="str">
        <f>IF($C432="OK",_xlfn.NUMBERVALUE(Plantilla!BI443),"")</f>
        <v/>
      </c>
      <c r="BL432" s="6" t="str">
        <f>IF($C432="OK",
   IF(Plantilla!BJ443&lt;&gt;"",
      TEXT(VLOOKUP(Plantilla!BJ443,'Tablas '!$Z$4:$AA$6,2,FALSE),"#"),
   ""),
"")</f>
        <v/>
      </c>
      <c r="BM432" s="4" t="str">
        <f>IF($C432="OK",_xlfn.NUMBERVALUE(Plantilla!BK443),"")</f>
        <v/>
      </c>
      <c r="BN432" s="4" t="str">
        <f>IF($C432="OK",_xlfn.NUMBERVALUE(Plantilla!BL443),"")</f>
        <v/>
      </c>
      <c r="BO432" s="6" t="str">
        <f>IF($C432="OK",_xlfn.NUMBERVALUE(Plantilla!BM443),"")</f>
        <v/>
      </c>
      <c r="BP432" s="4" t="str">
        <f>IF($C432="OK",_xlfn.NUMBERVALUE(Plantilla!BN443),"")</f>
        <v/>
      </c>
      <c r="BQ432" s="6" t="str">
        <f>IF($C432="OK",_xlfn.NUMBERVALUE(Plantilla!BO443),"")</f>
        <v/>
      </c>
      <c r="BR432" s="4" t="str">
        <f>IF($C432="OK",_xlfn.NUMBERVALUE(Plantilla!BP443),"")</f>
        <v/>
      </c>
      <c r="BS432" s="6" t="str">
        <f>IF($C432="OK",_xlfn.NUMBERVALUE(Plantilla!BQ443),"")</f>
        <v/>
      </c>
      <c r="BT432" s="4" t="str">
        <f>IF($C432="OK",_xlfn.NUMBERVALUE(Plantilla!BR443),"")</f>
        <v/>
      </c>
      <c r="BU432" s="6" t="str">
        <f>IF($C432="OK",_xlfn.NUMBERVALUE(Plantilla!BS443),"")</f>
        <v/>
      </c>
      <c r="BV432" s="6" t="str">
        <f>IF($C432="OK",_xlfn.NUMBERVALUE(Plantilla!BT443),"")</f>
        <v/>
      </c>
      <c r="BW432" s="6" t="str">
        <f>IF($C432="OK",_xlfn.NUMBERVALUE(Plantilla!BU443),"")</f>
        <v/>
      </c>
      <c r="BX432" s="6" t="str">
        <f>IF($C432="OK",_xlfn.NUMBERVALUE(Plantilla!BV443),"")</f>
        <v/>
      </c>
      <c r="BY432" s="6" t="str">
        <f>IF($C432="OK",_xlfn.NUMBERVALUE(Plantilla!BW443),"")</f>
        <v/>
      </c>
      <c r="BZ432" s="6" t="str">
        <f>IF($C432="OK",_xlfn.NUMBERVALUE(Plantilla!BX443),"")</f>
        <v/>
      </c>
      <c r="CA432" s="6" t="str">
        <f>IF($C432="OK",_xlfn.NUMBERVALUE(Plantilla!BY443),"")</f>
        <v/>
      </c>
      <c r="CB432" s="6" t="str">
        <f>IF($C432="OK",_xlfn.NUMBERVALUE(Plantilla!BZ443),"")</f>
        <v/>
      </c>
      <c r="CC432" s="6" t="str">
        <f>IF($C432="OK",_xlfn.NUMBERVALUE(Plantilla!CA443),"")</f>
        <v/>
      </c>
      <c r="CD432" s="6" t="str">
        <f>IF($C432="OK",_xlfn.NUMBERVALUE(Plantilla!CB443),"")</f>
        <v/>
      </c>
      <c r="CE432" s="6" t="str">
        <f>IF($C432="OK",_xlfn.NUMBERVALUE(Plantilla!CC443),"")</f>
        <v/>
      </c>
      <c r="CF432" s="4" t="str">
        <f>IF($C432="OK",_xlfn.NUMBERVALUE(Plantilla!CD443),"")</f>
        <v/>
      </c>
      <c r="CG432" s="6" t="str">
        <f>IF($C432="OK",_xlfn.NUMBERVALUE(Plantilla!CE443),"")</f>
        <v/>
      </c>
      <c r="CH432" s="6" t="str">
        <f>IF($C432="OK",_xlfn.NUMBERVALUE(Plantilla!CF443),"")</f>
        <v/>
      </c>
      <c r="CI432" s="6" t="str">
        <f>IF($C432="OK",_xlfn.NUMBERVALUE(Plantilla!CG443),"")</f>
        <v/>
      </c>
      <c r="CJ432" s="6" t="str">
        <f>IF($C432="OK",_xlfn.NUMBERVALUE(Plantilla!CH443),"")</f>
        <v/>
      </c>
      <c r="CK432" s="6" t="str">
        <f>IF($C432="OK",_xlfn.NUMBERVALUE(Plantilla!CI443),"")</f>
        <v/>
      </c>
      <c r="CL432" s="6" t="str">
        <f>IF($C432="OK",_xlfn.NUMBERVALUE(Plantilla!CJ443),"")</f>
        <v/>
      </c>
      <c r="CM432" t="str">
        <f>IF($C432="OK",TEXT(Plantilla!CK443,"#"),"")</f>
        <v/>
      </c>
      <c r="CN432" s="6" t="str">
        <f>IF($C432="OK",_xlfn.NUMBERVALUE(Plantilla!CL443),"")</f>
        <v/>
      </c>
      <c r="CO432" s="6" t="str">
        <f>IF($C432="OK",_xlfn.NUMBERVALUE(Plantilla!CM443),"")</f>
        <v/>
      </c>
      <c r="CP432" s="110" t="str">
        <f>IF($C432="OK",_xlfn.NUMBERVALUE(Plantilla!CN443),"")</f>
        <v/>
      </c>
      <c r="CQ432" s="6" t="str">
        <f>IF($C432="OK",_xlfn.NUMBERVALUE(Plantilla!CO443),"")</f>
        <v/>
      </c>
      <c r="CR432" s="109" t="str">
        <f>IF($C432="OK",_xlfn.NUMBERVALUE(Plantilla!CP443),"")</f>
        <v/>
      </c>
      <c r="CS432" s="110" t="str">
        <f>IF($C432="OK",_xlfn.NUMBERVALUE(Plantilla!CQ443),"")</f>
        <v/>
      </c>
      <c r="CT432" s="6" t="str">
        <f>IF($C432="OK",_xlfn.NUMBERVALUE(Plantilla!CR443),"")</f>
        <v/>
      </c>
      <c r="CU432" s="109" t="str">
        <f>IF($C432="OK",_xlfn.NUMBERVALUE(Plantilla!CS443),"")</f>
        <v/>
      </c>
      <c r="CV432" s="110" t="str">
        <f>IF($C432="OK",_xlfn.NUMBERVALUE(Plantilla!CT443),"")</f>
        <v/>
      </c>
      <c r="CW432" s="6" t="str">
        <f>IF($C432="OK",_xlfn.NUMBERVALUE(Plantilla!CU443),"")</f>
        <v/>
      </c>
      <c r="CX432" s="82" t="str">
        <f>IF($C432="OK",_xlfn.NUMBERVALUE(Plantilla!CV443),"")</f>
        <v/>
      </c>
      <c r="CY432" s="6" t="str">
        <f>IF($C432="OK",_xlfn.NUMBERVALUE(Plantilla!CW443),"")</f>
        <v/>
      </c>
      <c r="CZ432" s="82" t="str">
        <f>IF($C432="OK",_xlfn.NUMBERVALUE(Plantilla!CX443),"")</f>
        <v/>
      </c>
      <c r="DA432" s="6" t="str">
        <f>IF($C432="OK",_xlfn.NUMBERVALUE(Plantilla!CY443),"")</f>
        <v/>
      </c>
      <c r="DB432" s="109" t="str">
        <f>IF($C432="OK",_xlfn.NUMBERVALUE(Plantilla!CZ443),"")</f>
        <v/>
      </c>
      <c r="DC432" s="6" t="str">
        <f>IF($C432="OK",_xlfn.NUMBERVALUE(Plantilla!DA443),"")</f>
        <v/>
      </c>
      <c r="DD432" s="6" t="str">
        <f>IF($C432="OK",TEXT(Plantilla!DB443,"#"),"")</f>
        <v/>
      </c>
      <c r="DE432" s="6" t="str">
        <f>IF($C432="OK",_xlfn.NUMBERVALUE(Plantilla!DC443),"")</f>
        <v/>
      </c>
      <c r="DF432" s="4" t="str">
        <f>IF($C432="OK",_xlfn.NUMBERVALUE(Plantilla!DD443),"")</f>
        <v/>
      </c>
      <c r="DG432" s="6" t="str">
        <f>IF($C432="OK",_xlfn.NUMBERVALUE(Plantilla!DE443),"")</f>
        <v/>
      </c>
      <c r="DH432" s="6" t="str">
        <f>IF($C432="OK",_xlfn.NUMBERVALUE(Plantilla!DF443),"")</f>
        <v/>
      </c>
      <c r="DI432" s="6" t="str">
        <f>IF($C432="OK",_xlfn.NUMBERVALUE(Plantilla!DG443),"")</f>
        <v/>
      </c>
      <c r="DJ432" s="6" t="str">
        <f>IF($C432="OK",_xlfn.NUMBERVALUE(Plantilla!DH443),"")</f>
        <v/>
      </c>
      <c r="DK432" s="6" t="str">
        <f>IF($C432="OK",_xlfn.NUMBERVALUE(Plantilla!DI443),"")</f>
        <v/>
      </c>
      <c r="DL432" s="6" t="str">
        <f>IF($C432="OK",_xlfn.NUMBERVALUE(Plantilla!DJ443),"")</f>
        <v/>
      </c>
      <c r="DM432" s="6" t="str">
        <f>IF($C432="OK",_xlfn.NUMBERVALUE(Plantilla!DK443),"")</f>
        <v/>
      </c>
      <c r="DN432" s="6" t="str">
        <f>IF($C432="OK",_xlfn.NUMBERVALUE(Plantilla!DL443),"")</f>
        <v/>
      </c>
      <c r="DO432" s="6" t="str">
        <f>IF($C432="OK",_xlfn.NUMBERVALUE(Plantilla!DM443),"")</f>
        <v/>
      </c>
      <c r="DP432" s="6" t="str">
        <f>IF($C432="OK",_xlfn.NUMBERVALUE(Plantilla!DN443),"")</f>
        <v/>
      </c>
      <c r="DQ432" s="6" t="str">
        <f>IF($C432="OK",_xlfn.NUMBERVALUE(Plantilla!DO443),"")</f>
        <v/>
      </c>
      <c r="DR432" s="6" t="str">
        <f>IF($C432="OK",_xlfn.NUMBERVALUE(Plantilla!DP443),"")</f>
        <v/>
      </c>
      <c r="DS432" t="str">
        <f>IF($C432="OK",TEXT(Plantilla!DR443,"#"),"")</f>
        <v/>
      </c>
      <c r="DT432" s="6"/>
    </row>
    <row r="433" spans="1:124" x14ac:dyDescent="0.25">
      <c r="A433" t="str">
        <f>IF(Plantilla!$I$6="¡Perfecto!, Guarda el archivo y adjúntalo a tu interfaz de Nómina Electrónica","OK","Error")</f>
        <v>OK</v>
      </c>
      <c r="B433" t="str">
        <f>IF(Plantilla!$I$6="¡Perfecto!, Guarda el archivo y adjúntalo a tu interfaz de Nómina Electrónica",MID(Plantilla!$D$2,SEARCH("V",Plantilla!$D$2),10),"")</f>
        <v>V2.0</v>
      </c>
      <c r="C433" t="str">
        <f>Plantilla!C444</f>
        <v/>
      </c>
      <c r="D433" t="str">
        <f>IF($C433="OK",Plantilla!B444,"")</f>
        <v/>
      </c>
      <c r="E433" t="str">
        <f>IF($C433="OK",
   VLOOKUP(Plantilla!$E$4,'Tablas '!$AP$4:$AT$6,5,FALSE),
"")</f>
        <v/>
      </c>
      <c r="F433" t="str">
        <f>IF($C433="OK",TEXT(Plantilla!D444,"#"),"")</f>
        <v/>
      </c>
      <c r="G433" t="str">
        <f>IF($C433="OK",
   VLOOKUP(Plantilla!E444,'Tablas '!$B$4:$C$14,2,FALSE),
"")</f>
        <v/>
      </c>
      <c r="H433" t="str">
        <f>IF($C433="OK",TEXT(Plantilla!F444,"#"),"")</f>
        <v/>
      </c>
      <c r="I433" t="str">
        <f>IF($C433="OK",TEXT(Plantilla!G444,"#"),"")</f>
        <v/>
      </c>
      <c r="J433" t="str">
        <f>IF($C433="OK",TEXT(Plantilla!H444,"#"),"")</f>
        <v/>
      </c>
      <c r="K433" t="str">
        <f>IF($C433="OK",TEXT(Plantilla!I444,"#"),"")</f>
        <v/>
      </c>
      <c r="L433" t="str">
        <f>IF($C433="OK",TEXT(Plantilla!J444,"#"),"")</f>
        <v/>
      </c>
      <c r="M433" t="str">
        <f>IF($C433="OK",TEXT(Plantilla!K444,"#"),"")</f>
        <v/>
      </c>
      <c r="N433" t="str">
        <f>IF($C433="OK",
   CONCATENATE(YEAR(Plantilla!L444),"-",TEXT(MONTH(Plantilla!L444),"00"),"-",TEXT(DAY(Plantilla!L444),"00")),
"")</f>
        <v/>
      </c>
      <c r="O433" t="str">
        <f>IF($C433="OK",_xlfn.NUMBERVALUE(Plantilla!M444),"")</f>
        <v/>
      </c>
      <c r="P433" t="str">
        <f>IF($C433="OK",
   IF(Plantilla!N444&lt;&gt;"",
      CONCATENATE(YEAR(Plantilla!N444),"-",TEXT(MONTH(Plantilla!N444),"00"),"-",TEXT(DAY(Plantilla!N444),"00")),
   ""),
"")</f>
        <v/>
      </c>
      <c r="Q433" t="str">
        <f>IF($C433="OK",
   VLOOKUP(Plantilla!O444,'Tablas '!$E$4:$F$19,2,FALSE),
"")</f>
        <v/>
      </c>
      <c r="R433" t="str">
        <f>IF($C433="OK",
   VLOOKUP(Plantilla!P444,'Tablas '!$H$4:$I$5,2,FALSE),
"")</f>
        <v/>
      </c>
      <c r="S433" t="str">
        <f>IF($C433="OK",
   VLOOKUP(Plantilla!Q444,'Tablas '!$K$4:$L$8,2,FALSE),
"")</f>
        <v/>
      </c>
      <c r="T433" t="str">
        <f>IF($C433="OK",
   VLOOKUP(Plantilla!R444,'Tablas '!$AE$4:$AF$6,2,FALSE),
"")</f>
        <v/>
      </c>
      <c r="U433" t="str">
        <f>IF($C433="OK",
   VLOOKUP(Plantilla!S444,'Tablas '!$AE$4:$AF$6,2,FALSE),
"")</f>
        <v/>
      </c>
      <c r="V433" t="str">
        <f>IF($C433="OK",TEXT(Plantilla!T444,"#"),"")</f>
        <v/>
      </c>
      <c r="W433" s="84" t="str">
        <f>IF($C433="OK",
   VLOOKUP(Plantilla!U444,'Tablas '!$AM$4:$AN$1126,2,FALSE),
"")</f>
        <v/>
      </c>
      <c r="X433" t="str">
        <f>IF($C433="OK",TEXT(Plantilla!V444,"#"),"")</f>
        <v/>
      </c>
      <c r="Y433" t="str">
        <f>IF($C433="OK",
   CONCATENATE(YEAR(Plantilla!W444),"-",TEXT(MONTH(Plantilla!W444),"00"),"-",TEXT(DAY(Plantilla!W444),"00")),
"")</f>
        <v/>
      </c>
      <c r="Z433" t="str">
        <f>IF($C433="OK",
   CONCATENATE(YEAR(Plantilla!X444),"-",TEXT(MONTH(Plantilla!X444),"00"),"-",TEXT(DAY(Plantilla!X444),"00")),
"")</f>
        <v/>
      </c>
      <c r="AA433" t="str">
        <f>IF($C433="OK",
   TEXT(VLOOKUP(Plantilla!Y444,'Tablas '!$Q$4:$R$9,2,FALSE),"#"),
"")</f>
        <v/>
      </c>
      <c r="AB433" t="str">
        <f>IF($C433="OK",
   CONCATENATE(YEAR(Plantilla!Z444),"-",TEXT(MONTH(Plantilla!Z444),"00"),"-",TEXT(DAY(Plantilla!Z444),"00")),
"")</f>
        <v/>
      </c>
      <c r="AC433" t="str">
        <f>IF($C433="OK",
   TEXT(VLOOKUP(Plantilla!AA444,'Tablas '!$T$4:$U$13,2,FALSE),"#"),
"")</f>
        <v/>
      </c>
      <c r="AD433" t="str">
        <f>IF($C433="OK",TEXT(Plantilla!AB444,"#"),"")</f>
        <v/>
      </c>
      <c r="AE433" t="str">
        <f>IF($C433="OK",
   IF(Plantilla!AC444&lt;&gt;"",
      TEXT(VLOOKUP(Plantilla!AC444,'Tablas '!$W$4:$X$7,2,FALSE),"#"),
   ""),
"")</f>
        <v/>
      </c>
      <c r="AF433" t="str">
        <f>IF($C433="OK",TEXT(Plantilla!AD444,"#"),"")</f>
        <v/>
      </c>
      <c r="AG433" s="6" t="str">
        <f>IF($C433="OK",_xlfn.NUMBERVALUE(Plantilla!AE444),"")</f>
        <v/>
      </c>
      <c r="AH433" s="4" t="str">
        <f>IF($C433="OK",_xlfn.NUMBERVALUE(Plantilla!AF444),"")</f>
        <v/>
      </c>
      <c r="AI433" s="6" t="str">
        <f>IF($C433="OK",_xlfn.NUMBERVALUE(Plantilla!AG444),"")</f>
        <v/>
      </c>
      <c r="AJ433" s="6" t="str">
        <f>IF($C433="OK",_xlfn.NUMBERVALUE(Plantilla!AH444),"")</f>
        <v/>
      </c>
      <c r="AK433" s="6" t="str">
        <f>IF($C433="OK",_xlfn.NUMBERVALUE(Plantilla!AI444),"")</f>
        <v/>
      </c>
      <c r="AL433" s="6" t="str">
        <f>IF($C433="OK",_xlfn.NUMBERVALUE(Plantilla!AJ444),"")</f>
        <v/>
      </c>
      <c r="AM433" s="4" t="str">
        <f>IF($C433="OK",_xlfn.NUMBERVALUE(Plantilla!AK444),"")</f>
        <v/>
      </c>
      <c r="AN433" s="6" t="str">
        <f>IF($C433="OK",_xlfn.NUMBERVALUE(Plantilla!AL444),"")</f>
        <v/>
      </c>
      <c r="AO433" s="4" t="str">
        <f>IF($C433="OK",_xlfn.NUMBERVALUE(Plantilla!AM444),"")</f>
        <v/>
      </c>
      <c r="AP433" s="6" t="str">
        <f>IF($C433="OK",_xlfn.NUMBERVALUE(Plantilla!AN444),"")</f>
        <v/>
      </c>
      <c r="AQ433" s="4" t="str">
        <f>IF($C433="OK",_xlfn.NUMBERVALUE(Plantilla!AO444),"")</f>
        <v/>
      </c>
      <c r="AR433" s="6" t="str">
        <f>IF($C433="OK",_xlfn.NUMBERVALUE(Plantilla!AP444),"")</f>
        <v/>
      </c>
      <c r="AS433" s="4" t="str">
        <f>IF($C433="OK",_xlfn.NUMBERVALUE(Plantilla!AQ444),"")</f>
        <v/>
      </c>
      <c r="AT433" s="6" t="str">
        <f>IF($C433="OK",_xlfn.NUMBERVALUE(Plantilla!AR444),"")</f>
        <v/>
      </c>
      <c r="AU433" s="4" t="str">
        <f>IF($C433="OK",_xlfn.NUMBERVALUE(Plantilla!AS444),"")</f>
        <v/>
      </c>
      <c r="AV433" s="6" t="str">
        <f>IF($C433="OK",_xlfn.NUMBERVALUE(Plantilla!AT444),"")</f>
        <v/>
      </c>
      <c r="AW433" s="4" t="str">
        <f>IF($C433="OK",_xlfn.NUMBERVALUE(Plantilla!AU444),"")</f>
        <v/>
      </c>
      <c r="AX433" s="6" t="str">
        <f>IF($C433="OK",_xlfn.NUMBERVALUE(Plantilla!AV444),"")</f>
        <v/>
      </c>
      <c r="AY433" s="4" t="str">
        <f>IF($C433="OK",_xlfn.NUMBERVALUE(Plantilla!AW444),"")</f>
        <v/>
      </c>
      <c r="AZ433" s="6" t="str">
        <f>IF($C433="OK",_xlfn.NUMBERVALUE(Plantilla!AX444),"")</f>
        <v/>
      </c>
      <c r="BA433" t="str">
        <f>IF($C433="OK",_xlfn.NUMBERVALUE(Plantilla!AY444),"")</f>
        <v/>
      </c>
      <c r="BB433" t="str">
        <f>IF($C433="OK",_xlfn.NUMBERVALUE(Plantilla!AZ444),"")</f>
        <v/>
      </c>
      <c r="BC433" s="4" t="str">
        <f>IF($C433="OK",_xlfn.NUMBERVALUE(Plantilla!BA444),"")</f>
        <v/>
      </c>
      <c r="BD433" s="6" t="str">
        <f>IF($C433="OK",_xlfn.NUMBERVALUE(Plantilla!BB444),"")</f>
        <v/>
      </c>
      <c r="BE433" s="4" t="str">
        <f>IF($C433="OK",_xlfn.NUMBERVALUE(Plantilla!BC444),"")</f>
        <v/>
      </c>
      <c r="BF433" s="6" t="str">
        <f>IF($C433="OK",_xlfn.NUMBERVALUE(Plantilla!BD444),"")</f>
        <v/>
      </c>
      <c r="BG433" s="4" t="str">
        <f>IF($C433="OK",_xlfn.NUMBERVALUE(Plantilla!BE444),"")</f>
        <v/>
      </c>
      <c r="BH433" s="6" t="str">
        <f>IF($C433="OK",_xlfn.NUMBERVALUE(Plantilla!BF444),"")</f>
        <v/>
      </c>
      <c r="BI433" s="110" t="str">
        <f>IF($C433="OK",_xlfn.NUMBERVALUE(Plantilla!BG444),"")</f>
        <v/>
      </c>
      <c r="BJ433" s="6" t="str">
        <f>IF($C433="OK",_xlfn.NUMBERVALUE(Plantilla!BH444),"")</f>
        <v/>
      </c>
      <c r="BK433" s="109" t="str">
        <f>IF($C433="OK",_xlfn.NUMBERVALUE(Plantilla!BI444),"")</f>
        <v/>
      </c>
      <c r="BL433" s="6" t="str">
        <f>IF($C433="OK",
   IF(Plantilla!BJ444&lt;&gt;"",
      TEXT(VLOOKUP(Plantilla!BJ444,'Tablas '!$Z$4:$AA$6,2,FALSE),"#"),
   ""),
"")</f>
        <v/>
      </c>
      <c r="BM433" s="4" t="str">
        <f>IF($C433="OK",_xlfn.NUMBERVALUE(Plantilla!BK444),"")</f>
        <v/>
      </c>
      <c r="BN433" s="4" t="str">
        <f>IF($C433="OK",_xlfn.NUMBERVALUE(Plantilla!BL444),"")</f>
        <v/>
      </c>
      <c r="BO433" s="6" t="str">
        <f>IF($C433="OK",_xlfn.NUMBERVALUE(Plantilla!BM444),"")</f>
        <v/>
      </c>
      <c r="BP433" s="4" t="str">
        <f>IF($C433="OK",_xlfn.NUMBERVALUE(Plantilla!BN444),"")</f>
        <v/>
      </c>
      <c r="BQ433" s="6" t="str">
        <f>IF($C433="OK",_xlfn.NUMBERVALUE(Plantilla!BO444),"")</f>
        <v/>
      </c>
      <c r="BR433" s="4" t="str">
        <f>IF($C433="OK",_xlfn.NUMBERVALUE(Plantilla!BP444),"")</f>
        <v/>
      </c>
      <c r="BS433" s="6" t="str">
        <f>IF($C433="OK",_xlfn.NUMBERVALUE(Plantilla!BQ444),"")</f>
        <v/>
      </c>
      <c r="BT433" s="4" t="str">
        <f>IF($C433="OK",_xlfn.NUMBERVALUE(Plantilla!BR444),"")</f>
        <v/>
      </c>
      <c r="BU433" s="6" t="str">
        <f>IF($C433="OK",_xlfn.NUMBERVALUE(Plantilla!BS444),"")</f>
        <v/>
      </c>
      <c r="BV433" s="6" t="str">
        <f>IF($C433="OK",_xlfn.NUMBERVALUE(Plantilla!BT444),"")</f>
        <v/>
      </c>
      <c r="BW433" s="6" t="str">
        <f>IF($C433="OK",_xlfn.NUMBERVALUE(Plantilla!BU444),"")</f>
        <v/>
      </c>
      <c r="BX433" s="6" t="str">
        <f>IF($C433="OK",_xlfn.NUMBERVALUE(Plantilla!BV444),"")</f>
        <v/>
      </c>
      <c r="BY433" s="6" t="str">
        <f>IF($C433="OK",_xlfn.NUMBERVALUE(Plantilla!BW444),"")</f>
        <v/>
      </c>
      <c r="BZ433" s="6" t="str">
        <f>IF($C433="OK",_xlfn.NUMBERVALUE(Plantilla!BX444),"")</f>
        <v/>
      </c>
      <c r="CA433" s="6" t="str">
        <f>IF($C433="OK",_xlfn.NUMBERVALUE(Plantilla!BY444),"")</f>
        <v/>
      </c>
      <c r="CB433" s="6" t="str">
        <f>IF($C433="OK",_xlfn.NUMBERVALUE(Plantilla!BZ444),"")</f>
        <v/>
      </c>
      <c r="CC433" s="6" t="str">
        <f>IF($C433="OK",_xlfn.NUMBERVALUE(Plantilla!CA444),"")</f>
        <v/>
      </c>
      <c r="CD433" s="6" t="str">
        <f>IF($C433="OK",_xlfn.NUMBERVALUE(Plantilla!CB444),"")</f>
        <v/>
      </c>
      <c r="CE433" s="6" t="str">
        <f>IF($C433="OK",_xlfn.NUMBERVALUE(Plantilla!CC444),"")</f>
        <v/>
      </c>
      <c r="CF433" s="4" t="str">
        <f>IF($C433="OK",_xlfn.NUMBERVALUE(Plantilla!CD444),"")</f>
        <v/>
      </c>
      <c r="CG433" s="6" t="str">
        <f>IF($C433="OK",_xlfn.NUMBERVALUE(Plantilla!CE444),"")</f>
        <v/>
      </c>
      <c r="CH433" s="6" t="str">
        <f>IF($C433="OK",_xlfn.NUMBERVALUE(Plantilla!CF444),"")</f>
        <v/>
      </c>
      <c r="CI433" s="6" t="str">
        <f>IF($C433="OK",_xlfn.NUMBERVALUE(Plantilla!CG444),"")</f>
        <v/>
      </c>
      <c r="CJ433" s="6" t="str">
        <f>IF($C433="OK",_xlfn.NUMBERVALUE(Plantilla!CH444),"")</f>
        <v/>
      </c>
      <c r="CK433" s="6" t="str">
        <f>IF($C433="OK",_xlfn.NUMBERVALUE(Plantilla!CI444),"")</f>
        <v/>
      </c>
      <c r="CL433" s="6" t="str">
        <f>IF($C433="OK",_xlfn.NUMBERVALUE(Plantilla!CJ444),"")</f>
        <v/>
      </c>
      <c r="CM433" t="str">
        <f>IF($C433="OK",TEXT(Plantilla!CK444,"#"),"")</f>
        <v/>
      </c>
      <c r="CN433" s="6" t="str">
        <f>IF($C433="OK",_xlfn.NUMBERVALUE(Plantilla!CL444),"")</f>
        <v/>
      </c>
      <c r="CO433" s="6" t="str">
        <f>IF($C433="OK",_xlfn.NUMBERVALUE(Plantilla!CM444),"")</f>
        <v/>
      </c>
      <c r="CP433" s="110" t="str">
        <f>IF($C433="OK",_xlfn.NUMBERVALUE(Plantilla!CN444),"")</f>
        <v/>
      </c>
      <c r="CQ433" s="6" t="str">
        <f>IF($C433="OK",_xlfn.NUMBERVALUE(Plantilla!CO444),"")</f>
        <v/>
      </c>
      <c r="CR433" s="109" t="str">
        <f>IF($C433="OK",_xlfn.NUMBERVALUE(Plantilla!CP444),"")</f>
        <v/>
      </c>
      <c r="CS433" s="110" t="str">
        <f>IF($C433="OK",_xlfn.NUMBERVALUE(Plantilla!CQ444),"")</f>
        <v/>
      </c>
      <c r="CT433" s="6" t="str">
        <f>IF($C433="OK",_xlfn.NUMBERVALUE(Plantilla!CR444),"")</f>
        <v/>
      </c>
      <c r="CU433" s="109" t="str">
        <f>IF($C433="OK",_xlfn.NUMBERVALUE(Plantilla!CS444),"")</f>
        <v/>
      </c>
      <c r="CV433" s="110" t="str">
        <f>IF($C433="OK",_xlfn.NUMBERVALUE(Plantilla!CT444),"")</f>
        <v/>
      </c>
      <c r="CW433" s="6" t="str">
        <f>IF($C433="OK",_xlfn.NUMBERVALUE(Plantilla!CU444),"")</f>
        <v/>
      </c>
      <c r="CX433" s="82" t="str">
        <f>IF($C433="OK",_xlfn.NUMBERVALUE(Plantilla!CV444),"")</f>
        <v/>
      </c>
      <c r="CY433" s="6" t="str">
        <f>IF($C433="OK",_xlfn.NUMBERVALUE(Plantilla!CW444),"")</f>
        <v/>
      </c>
      <c r="CZ433" s="82" t="str">
        <f>IF($C433="OK",_xlfn.NUMBERVALUE(Plantilla!CX444),"")</f>
        <v/>
      </c>
      <c r="DA433" s="6" t="str">
        <f>IF($C433="OK",_xlfn.NUMBERVALUE(Plantilla!CY444),"")</f>
        <v/>
      </c>
      <c r="DB433" s="109" t="str">
        <f>IF($C433="OK",_xlfn.NUMBERVALUE(Plantilla!CZ444),"")</f>
        <v/>
      </c>
      <c r="DC433" s="6" t="str">
        <f>IF($C433="OK",_xlfn.NUMBERVALUE(Plantilla!DA444),"")</f>
        <v/>
      </c>
      <c r="DD433" s="6" t="str">
        <f>IF($C433="OK",TEXT(Plantilla!DB444,"#"),"")</f>
        <v/>
      </c>
      <c r="DE433" s="6" t="str">
        <f>IF($C433="OK",_xlfn.NUMBERVALUE(Plantilla!DC444),"")</f>
        <v/>
      </c>
      <c r="DF433" s="4" t="str">
        <f>IF($C433="OK",_xlfn.NUMBERVALUE(Plantilla!DD444),"")</f>
        <v/>
      </c>
      <c r="DG433" s="6" t="str">
        <f>IF($C433="OK",_xlfn.NUMBERVALUE(Plantilla!DE444),"")</f>
        <v/>
      </c>
      <c r="DH433" s="6" t="str">
        <f>IF($C433="OK",_xlfn.NUMBERVALUE(Plantilla!DF444),"")</f>
        <v/>
      </c>
      <c r="DI433" s="6" t="str">
        <f>IF($C433="OK",_xlfn.NUMBERVALUE(Plantilla!DG444),"")</f>
        <v/>
      </c>
      <c r="DJ433" s="6" t="str">
        <f>IF($C433="OK",_xlfn.NUMBERVALUE(Plantilla!DH444),"")</f>
        <v/>
      </c>
      <c r="DK433" s="6" t="str">
        <f>IF($C433="OK",_xlfn.NUMBERVALUE(Plantilla!DI444),"")</f>
        <v/>
      </c>
      <c r="DL433" s="6" t="str">
        <f>IF($C433="OK",_xlfn.NUMBERVALUE(Plantilla!DJ444),"")</f>
        <v/>
      </c>
      <c r="DM433" s="6" t="str">
        <f>IF($C433="OK",_xlfn.NUMBERVALUE(Plantilla!DK444),"")</f>
        <v/>
      </c>
      <c r="DN433" s="6" t="str">
        <f>IF($C433="OK",_xlfn.NUMBERVALUE(Plantilla!DL444),"")</f>
        <v/>
      </c>
      <c r="DO433" s="6" t="str">
        <f>IF($C433="OK",_xlfn.NUMBERVALUE(Plantilla!DM444),"")</f>
        <v/>
      </c>
      <c r="DP433" s="6" t="str">
        <f>IF($C433="OK",_xlfn.NUMBERVALUE(Plantilla!DN444),"")</f>
        <v/>
      </c>
      <c r="DQ433" s="6" t="str">
        <f>IF($C433="OK",_xlfn.NUMBERVALUE(Plantilla!DO444),"")</f>
        <v/>
      </c>
      <c r="DR433" s="6" t="str">
        <f>IF($C433="OK",_xlfn.NUMBERVALUE(Plantilla!DP444),"")</f>
        <v/>
      </c>
      <c r="DS433" t="str">
        <f>IF($C433="OK",TEXT(Plantilla!DR444,"#"),"")</f>
        <v/>
      </c>
      <c r="DT433" s="6"/>
    </row>
    <row r="434" spans="1:124" x14ac:dyDescent="0.25">
      <c r="A434" t="str">
        <f>IF(Plantilla!$I$6="¡Perfecto!, Guarda el archivo y adjúntalo a tu interfaz de Nómina Electrónica","OK","Error")</f>
        <v>OK</v>
      </c>
      <c r="B434" t="str">
        <f>IF(Plantilla!$I$6="¡Perfecto!, Guarda el archivo y adjúntalo a tu interfaz de Nómina Electrónica",MID(Plantilla!$D$2,SEARCH("V",Plantilla!$D$2),10),"")</f>
        <v>V2.0</v>
      </c>
      <c r="C434" t="str">
        <f>Plantilla!C445</f>
        <v/>
      </c>
      <c r="D434" t="str">
        <f>IF($C434="OK",Plantilla!B445,"")</f>
        <v/>
      </c>
      <c r="E434" t="str">
        <f>IF($C434="OK",
   VLOOKUP(Plantilla!$E$4,'Tablas '!$AP$4:$AT$6,5,FALSE),
"")</f>
        <v/>
      </c>
      <c r="F434" t="str">
        <f>IF($C434="OK",TEXT(Plantilla!D445,"#"),"")</f>
        <v/>
      </c>
      <c r="G434" t="str">
        <f>IF($C434="OK",
   VLOOKUP(Plantilla!E445,'Tablas '!$B$4:$C$14,2,FALSE),
"")</f>
        <v/>
      </c>
      <c r="H434" t="str">
        <f>IF($C434="OK",TEXT(Plantilla!F445,"#"),"")</f>
        <v/>
      </c>
      <c r="I434" t="str">
        <f>IF($C434="OK",TEXT(Plantilla!G445,"#"),"")</f>
        <v/>
      </c>
      <c r="J434" t="str">
        <f>IF($C434="OK",TEXT(Plantilla!H445,"#"),"")</f>
        <v/>
      </c>
      <c r="K434" t="str">
        <f>IF($C434="OK",TEXT(Plantilla!I445,"#"),"")</f>
        <v/>
      </c>
      <c r="L434" t="str">
        <f>IF($C434="OK",TEXT(Plantilla!J445,"#"),"")</f>
        <v/>
      </c>
      <c r="M434" t="str">
        <f>IF($C434="OK",TEXT(Plantilla!K445,"#"),"")</f>
        <v/>
      </c>
      <c r="N434" t="str">
        <f>IF($C434="OK",
   CONCATENATE(YEAR(Plantilla!L445),"-",TEXT(MONTH(Plantilla!L445),"00"),"-",TEXT(DAY(Plantilla!L445),"00")),
"")</f>
        <v/>
      </c>
      <c r="O434" t="str">
        <f>IF($C434="OK",_xlfn.NUMBERVALUE(Plantilla!M445),"")</f>
        <v/>
      </c>
      <c r="P434" t="str">
        <f>IF($C434="OK",
   IF(Plantilla!N445&lt;&gt;"",
      CONCATENATE(YEAR(Plantilla!N445),"-",TEXT(MONTH(Plantilla!N445),"00"),"-",TEXT(DAY(Plantilla!N445),"00")),
   ""),
"")</f>
        <v/>
      </c>
      <c r="Q434" t="str">
        <f>IF($C434="OK",
   VLOOKUP(Plantilla!O445,'Tablas '!$E$4:$F$19,2,FALSE),
"")</f>
        <v/>
      </c>
      <c r="R434" t="str">
        <f>IF($C434="OK",
   VLOOKUP(Plantilla!P445,'Tablas '!$H$4:$I$5,2,FALSE),
"")</f>
        <v/>
      </c>
      <c r="S434" t="str">
        <f>IF($C434="OK",
   VLOOKUP(Plantilla!Q445,'Tablas '!$K$4:$L$8,2,FALSE),
"")</f>
        <v/>
      </c>
      <c r="T434" t="str">
        <f>IF($C434="OK",
   VLOOKUP(Plantilla!R445,'Tablas '!$AE$4:$AF$6,2,FALSE),
"")</f>
        <v/>
      </c>
      <c r="U434" t="str">
        <f>IF($C434="OK",
   VLOOKUP(Plantilla!S445,'Tablas '!$AE$4:$AF$6,2,FALSE),
"")</f>
        <v/>
      </c>
      <c r="V434" t="str">
        <f>IF($C434="OK",TEXT(Plantilla!T445,"#"),"")</f>
        <v/>
      </c>
      <c r="W434" s="84" t="str">
        <f>IF($C434="OK",
   VLOOKUP(Plantilla!U445,'Tablas '!$AM$4:$AN$1126,2,FALSE),
"")</f>
        <v/>
      </c>
      <c r="X434" t="str">
        <f>IF($C434="OK",TEXT(Plantilla!V445,"#"),"")</f>
        <v/>
      </c>
      <c r="Y434" t="str">
        <f>IF($C434="OK",
   CONCATENATE(YEAR(Plantilla!W445),"-",TEXT(MONTH(Plantilla!W445),"00"),"-",TEXT(DAY(Plantilla!W445),"00")),
"")</f>
        <v/>
      </c>
      <c r="Z434" t="str">
        <f>IF($C434="OK",
   CONCATENATE(YEAR(Plantilla!X445),"-",TEXT(MONTH(Plantilla!X445),"00"),"-",TEXT(DAY(Plantilla!X445),"00")),
"")</f>
        <v/>
      </c>
      <c r="AA434" t="str">
        <f>IF($C434="OK",
   TEXT(VLOOKUP(Plantilla!Y445,'Tablas '!$Q$4:$R$9,2,FALSE),"#"),
"")</f>
        <v/>
      </c>
      <c r="AB434" t="str">
        <f>IF($C434="OK",
   CONCATENATE(YEAR(Plantilla!Z445),"-",TEXT(MONTH(Plantilla!Z445),"00"),"-",TEXT(DAY(Plantilla!Z445),"00")),
"")</f>
        <v/>
      </c>
      <c r="AC434" t="str">
        <f>IF($C434="OK",
   TEXT(VLOOKUP(Plantilla!AA445,'Tablas '!$T$4:$U$13,2,FALSE),"#"),
"")</f>
        <v/>
      </c>
      <c r="AD434" t="str">
        <f>IF($C434="OK",TEXT(Plantilla!AB445,"#"),"")</f>
        <v/>
      </c>
      <c r="AE434" t="str">
        <f>IF($C434="OK",
   IF(Plantilla!AC445&lt;&gt;"",
      TEXT(VLOOKUP(Plantilla!AC445,'Tablas '!$W$4:$X$7,2,FALSE),"#"),
   ""),
"")</f>
        <v/>
      </c>
      <c r="AF434" t="str">
        <f>IF($C434="OK",TEXT(Plantilla!AD445,"#"),"")</f>
        <v/>
      </c>
      <c r="AG434" s="6" t="str">
        <f>IF($C434="OK",_xlfn.NUMBERVALUE(Plantilla!AE445),"")</f>
        <v/>
      </c>
      <c r="AH434" s="4" t="str">
        <f>IF($C434="OK",_xlfn.NUMBERVALUE(Plantilla!AF445),"")</f>
        <v/>
      </c>
      <c r="AI434" s="6" t="str">
        <f>IF($C434="OK",_xlfn.NUMBERVALUE(Plantilla!AG445),"")</f>
        <v/>
      </c>
      <c r="AJ434" s="6" t="str">
        <f>IF($C434="OK",_xlfn.NUMBERVALUE(Plantilla!AH445),"")</f>
        <v/>
      </c>
      <c r="AK434" s="6" t="str">
        <f>IF($C434="OK",_xlfn.NUMBERVALUE(Plantilla!AI445),"")</f>
        <v/>
      </c>
      <c r="AL434" s="6" t="str">
        <f>IF($C434="OK",_xlfn.NUMBERVALUE(Plantilla!AJ445),"")</f>
        <v/>
      </c>
      <c r="AM434" s="4" t="str">
        <f>IF($C434="OK",_xlfn.NUMBERVALUE(Plantilla!AK445),"")</f>
        <v/>
      </c>
      <c r="AN434" s="6" t="str">
        <f>IF($C434="OK",_xlfn.NUMBERVALUE(Plantilla!AL445),"")</f>
        <v/>
      </c>
      <c r="AO434" s="4" t="str">
        <f>IF($C434="OK",_xlfn.NUMBERVALUE(Plantilla!AM445),"")</f>
        <v/>
      </c>
      <c r="AP434" s="6" t="str">
        <f>IF($C434="OK",_xlfn.NUMBERVALUE(Plantilla!AN445),"")</f>
        <v/>
      </c>
      <c r="AQ434" s="4" t="str">
        <f>IF($C434="OK",_xlfn.NUMBERVALUE(Plantilla!AO445),"")</f>
        <v/>
      </c>
      <c r="AR434" s="6" t="str">
        <f>IF($C434="OK",_xlfn.NUMBERVALUE(Plantilla!AP445),"")</f>
        <v/>
      </c>
      <c r="AS434" s="4" t="str">
        <f>IF($C434="OK",_xlfn.NUMBERVALUE(Plantilla!AQ445),"")</f>
        <v/>
      </c>
      <c r="AT434" s="6" t="str">
        <f>IF($C434="OK",_xlfn.NUMBERVALUE(Plantilla!AR445),"")</f>
        <v/>
      </c>
      <c r="AU434" s="4" t="str">
        <f>IF($C434="OK",_xlfn.NUMBERVALUE(Plantilla!AS445),"")</f>
        <v/>
      </c>
      <c r="AV434" s="6" t="str">
        <f>IF($C434="OK",_xlfn.NUMBERVALUE(Plantilla!AT445),"")</f>
        <v/>
      </c>
      <c r="AW434" s="4" t="str">
        <f>IF($C434="OK",_xlfn.NUMBERVALUE(Plantilla!AU445),"")</f>
        <v/>
      </c>
      <c r="AX434" s="6" t="str">
        <f>IF($C434="OK",_xlfn.NUMBERVALUE(Plantilla!AV445),"")</f>
        <v/>
      </c>
      <c r="AY434" s="4" t="str">
        <f>IF($C434="OK",_xlfn.NUMBERVALUE(Plantilla!AW445),"")</f>
        <v/>
      </c>
      <c r="AZ434" s="6" t="str">
        <f>IF($C434="OK",_xlfn.NUMBERVALUE(Plantilla!AX445),"")</f>
        <v/>
      </c>
      <c r="BA434" t="str">
        <f>IF($C434="OK",_xlfn.NUMBERVALUE(Plantilla!AY445),"")</f>
        <v/>
      </c>
      <c r="BB434" t="str">
        <f>IF($C434="OK",_xlfn.NUMBERVALUE(Plantilla!AZ445),"")</f>
        <v/>
      </c>
      <c r="BC434" s="4" t="str">
        <f>IF($C434="OK",_xlfn.NUMBERVALUE(Plantilla!BA445),"")</f>
        <v/>
      </c>
      <c r="BD434" s="6" t="str">
        <f>IF($C434="OK",_xlfn.NUMBERVALUE(Plantilla!BB445),"")</f>
        <v/>
      </c>
      <c r="BE434" s="4" t="str">
        <f>IF($C434="OK",_xlfn.NUMBERVALUE(Plantilla!BC445),"")</f>
        <v/>
      </c>
      <c r="BF434" s="6" t="str">
        <f>IF($C434="OK",_xlfn.NUMBERVALUE(Plantilla!BD445),"")</f>
        <v/>
      </c>
      <c r="BG434" s="4" t="str">
        <f>IF($C434="OK",_xlfn.NUMBERVALUE(Plantilla!BE445),"")</f>
        <v/>
      </c>
      <c r="BH434" s="6" t="str">
        <f>IF($C434="OK",_xlfn.NUMBERVALUE(Plantilla!BF445),"")</f>
        <v/>
      </c>
      <c r="BI434" s="110" t="str">
        <f>IF($C434="OK",_xlfn.NUMBERVALUE(Plantilla!BG445),"")</f>
        <v/>
      </c>
      <c r="BJ434" s="6" t="str">
        <f>IF($C434="OK",_xlfn.NUMBERVALUE(Plantilla!BH445),"")</f>
        <v/>
      </c>
      <c r="BK434" s="109" t="str">
        <f>IF($C434="OK",_xlfn.NUMBERVALUE(Plantilla!BI445),"")</f>
        <v/>
      </c>
      <c r="BL434" s="6" t="str">
        <f>IF($C434="OK",
   IF(Plantilla!BJ445&lt;&gt;"",
      TEXT(VLOOKUP(Plantilla!BJ445,'Tablas '!$Z$4:$AA$6,2,FALSE),"#"),
   ""),
"")</f>
        <v/>
      </c>
      <c r="BM434" s="4" t="str">
        <f>IF($C434="OK",_xlfn.NUMBERVALUE(Plantilla!BK445),"")</f>
        <v/>
      </c>
      <c r="BN434" s="4" t="str">
        <f>IF($C434="OK",_xlfn.NUMBERVALUE(Plantilla!BL445),"")</f>
        <v/>
      </c>
      <c r="BO434" s="6" t="str">
        <f>IF($C434="OK",_xlfn.NUMBERVALUE(Plantilla!BM445),"")</f>
        <v/>
      </c>
      <c r="BP434" s="4" t="str">
        <f>IF($C434="OK",_xlfn.NUMBERVALUE(Plantilla!BN445),"")</f>
        <v/>
      </c>
      <c r="BQ434" s="6" t="str">
        <f>IF($C434="OK",_xlfn.NUMBERVALUE(Plantilla!BO445),"")</f>
        <v/>
      </c>
      <c r="BR434" s="4" t="str">
        <f>IF($C434="OK",_xlfn.NUMBERVALUE(Plantilla!BP445),"")</f>
        <v/>
      </c>
      <c r="BS434" s="6" t="str">
        <f>IF($C434="OK",_xlfn.NUMBERVALUE(Plantilla!BQ445),"")</f>
        <v/>
      </c>
      <c r="BT434" s="4" t="str">
        <f>IF($C434="OK",_xlfn.NUMBERVALUE(Plantilla!BR445),"")</f>
        <v/>
      </c>
      <c r="BU434" s="6" t="str">
        <f>IF($C434="OK",_xlfn.NUMBERVALUE(Plantilla!BS445),"")</f>
        <v/>
      </c>
      <c r="BV434" s="6" t="str">
        <f>IF($C434="OK",_xlfn.NUMBERVALUE(Plantilla!BT445),"")</f>
        <v/>
      </c>
      <c r="BW434" s="6" t="str">
        <f>IF($C434="OK",_xlfn.NUMBERVALUE(Plantilla!BU445),"")</f>
        <v/>
      </c>
      <c r="BX434" s="6" t="str">
        <f>IF($C434="OK",_xlfn.NUMBERVALUE(Plantilla!BV445),"")</f>
        <v/>
      </c>
      <c r="BY434" s="6" t="str">
        <f>IF($C434="OK",_xlfn.NUMBERVALUE(Plantilla!BW445),"")</f>
        <v/>
      </c>
      <c r="BZ434" s="6" t="str">
        <f>IF($C434="OK",_xlfn.NUMBERVALUE(Plantilla!BX445),"")</f>
        <v/>
      </c>
      <c r="CA434" s="6" t="str">
        <f>IF($C434="OK",_xlfn.NUMBERVALUE(Plantilla!BY445),"")</f>
        <v/>
      </c>
      <c r="CB434" s="6" t="str">
        <f>IF($C434="OK",_xlfn.NUMBERVALUE(Plantilla!BZ445),"")</f>
        <v/>
      </c>
      <c r="CC434" s="6" t="str">
        <f>IF($C434="OK",_xlfn.NUMBERVALUE(Plantilla!CA445),"")</f>
        <v/>
      </c>
      <c r="CD434" s="6" t="str">
        <f>IF($C434="OK",_xlfn.NUMBERVALUE(Plantilla!CB445),"")</f>
        <v/>
      </c>
      <c r="CE434" s="6" t="str">
        <f>IF($C434="OK",_xlfn.NUMBERVALUE(Plantilla!CC445),"")</f>
        <v/>
      </c>
      <c r="CF434" s="4" t="str">
        <f>IF($C434="OK",_xlfn.NUMBERVALUE(Plantilla!CD445),"")</f>
        <v/>
      </c>
      <c r="CG434" s="6" t="str">
        <f>IF($C434="OK",_xlfn.NUMBERVALUE(Plantilla!CE445),"")</f>
        <v/>
      </c>
      <c r="CH434" s="6" t="str">
        <f>IF($C434="OK",_xlfn.NUMBERVALUE(Plantilla!CF445),"")</f>
        <v/>
      </c>
      <c r="CI434" s="6" t="str">
        <f>IF($C434="OK",_xlfn.NUMBERVALUE(Plantilla!CG445),"")</f>
        <v/>
      </c>
      <c r="CJ434" s="6" t="str">
        <f>IF($C434="OK",_xlfn.NUMBERVALUE(Plantilla!CH445),"")</f>
        <v/>
      </c>
      <c r="CK434" s="6" t="str">
        <f>IF($C434="OK",_xlfn.NUMBERVALUE(Plantilla!CI445),"")</f>
        <v/>
      </c>
      <c r="CL434" s="6" t="str">
        <f>IF($C434="OK",_xlfn.NUMBERVALUE(Plantilla!CJ445),"")</f>
        <v/>
      </c>
      <c r="CM434" t="str">
        <f>IF($C434="OK",TEXT(Plantilla!CK445,"#"),"")</f>
        <v/>
      </c>
      <c r="CN434" s="6" t="str">
        <f>IF($C434="OK",_xlfn.NUMBERVALUE(Plantilla!CL445),"")</f>
        <v/>
      </c>
      <c r="CO434" s="6" t="str">
        <f>IF($C434="OK",_xlfn.NUMBERVALUE(Plantilla!CM445),"")</f>
        <v/>
      </c>
      <c r="CP434" s="110" t="str">
        <f>IF($C434="OK",_xlfn.NUMBERVALUE(Plantilla!CN445),"")</f>
        <v/>
      </c>
      <c r="CQ434" s="6" t="str">
        <f>IF($C434="OK",_xlfn.NUMBERVALUE(Plantilla!CO445),"")</f>
        <v/>
      </c>
      <c r="CR434" s="109" t="str">
        <f>IF($C434="OK",_xlfn.NUMBERVALUE(Plantilla!CP445),"")</f>
        <v/>
      </c>
      <c r="CS434" s="110" t="str">
        <f>IF($C434="OK",_xlfn.NUMBERVALUE(Plantilla!CQ445),"")</f>
        <v/>
      </c>
      <c r="CT434" s="6" t="str">
        <f>IF($C434="OK",_xlfn.NUMBERVALUE(Plantilla!CR445),"")</f>
        <v/>
      </c>
      <c r="CU434" s="109" t="str">
        <f>IF($C434="OK",_xlfn.NUMBERVALUE(Plantilla!CS445),"")</f>
        <v/>
      </c>
      <c r="CV434" s="110" t="str">
        <f>IF($C434="OK",_xlfn.NUMBERVALUE(Plantilla!CT445),"")</f>
        <v/>
      </c>
      <c r="CW434" s="6" t="str">
        <f>IF($C434="OK",_xlfn.NUMBERVALUE(Plantilla!CU445),"")</f>
        <v/>
      </c>
      <c r="CX434" s="82" t="str">
        <f>IF($C434="OK",_xlfn.NUMBERVALUE(Plantilla!CV445),"")</f>
        <v/>
      </c>
      <c r="CY434" s="6" t="str">
        <f>IF($C434="OK",_xlfn.NUMBERVALUE(Plantilla!CW445),"")</f>
        <v/>
      </c>
      <c r="CZ434" s="82" t="str">
        <f>IF($C434="OK",_xlfn.NUMBERVALUE(Plantilla!CX445),"")</f>
        <v/>
      </c>
      <c r="DA434" s="6" t="str">
        <f>IF($C434="OK",_xlfn.NUMBERVALUE(Plantilla!CY445),"")</f>
        <v/>
      </c>
      <c r="DB434" s="109" t="str">
        <f>IF($C434="OK",_xlfn.NUMBERVALUE(Plantilla!CZ445),"")</f>
        <v/>
      </c>
      <c r="DC434" s="6" t="str">
        <f>IF($C434="OK",_xlfn.NUMBERVALUE(Plantilla!DA445),"")</f>
        <v/>
      </c>
      <c r="DD434" s="6" t="str">
        <f>IF($C434="OK",TEXT(Plantilla!DB445,"#"),"")</f>
        <v/>
      </c>
      <c r="DE434" s="6" t="str">
        <f>IF($C434="OK",_xlfn.NUMBERVALUE(Plantilla!DC445),"")</f>
        <v/>
      </c>
      <c r="DF434" s="4" t="str">
        <f>IF($C434="OK",_xlfn.NUMBERVALUE(Plantilla!DD445),"")</f>
        <v/>
      </c>
      <c r="DG434" s="6" t="str">
        <f>IF($C434="OK",_xlfn.NUMBERVALUE(Plantilla!DE445),"")</f>
        <v/>
      </c>
      <c r="DH434" s="6" t="str">
        <f>IF($C434="OK",_xlfn.NUMBERVALUE(Plantilla!DF445),"")</f>
        <v/>
      </c>
      <c r="DI434" s="6" t="str">
        <f>IF($C434="OK",_xlfn.NUMBERVALUE(Plantilla!DG445),"")</f>
        <v/>
      </c>
      <c r="DJ434" s="6" t="str">
        <f>IF($C434="OK",_xlfn.NUMBERVALUE(Plantilla!DH445),"")</f>
        <v/>
      </c>
      <c r="DK434" s="6" t="str">
        <f>IF($C434="OK",_xlfn.NUMBERVALUE(Plantilla!DI445),"")</f>
        <v/>
      </c>
      <c r="DL434" s="6" t="str">
        <f>IF($C434="OK",_xlfn.NUMBERVALUE(Plantilla!DJ445),"")</f>
        <v/>
      </c>
      <c r="DM434" s="6" t="str">
        <f>IF($C434="OK",_xlfn.NUMBERVALUE(Plantilla!DK445),"")</f>
        <v/>
      </c>
      <c r="DN434" s="6" t="str">
        <f>IF($C434="OK",_xlfn.NUMBERVALUE(Plantilla!DL445),"")</f>
        <v/>
      </c>
      <c r="DO434" s="6" t="str">
        <f>IF($C434="OK",_xlfn.NUMBERVALUE(Plantilla!DM445),"")</f>
        <v/>
      </c>
      <c r="DP434" s="6" t="str">
        <f>IF($C434="OK",_xlfn.NUMBERVALUE(Plantilla!DN445),"")</f>
        <v/>
      </c>
      <c r="DQ434" s="6" t="str">
        <f>IF($C434="OK",_xlfn.NUMBERVALUE(Plantilla!DO445),"")</f>
        <v/>
      </c>
      <c r="DR434" s="6" t="str">
        <f>IF($C434="OK",_xlfn.NUMBERVALUE(Plantilla!DP445),"")</f>
        <v/>
      </c>
      <c r="DS434" t="str">
        <f>IF($C434="OK",TEXT(Plantilla!DR445,"#"),"")</f>
        <v/>
      </c>
      <c r="DT434" s="6"/>
    </row>
    <row r="435" spans="1:124" x14ac:dyDescent="0.25">
      <c r="A435" t="str">
        <f>IF(Plantilla!$I$6="¡Perfecto!, Guarda el archivo y adjúntalo a tu interfaz de Nómina Electrónica","OK","Error")</f>
        <v>OK</v>
      </c>
      <c r="B435" t="str">
        <f>IF(Plantilla!$I$6="¡Perfecto!, Guarda el archivo y adjúntalo a tu interfaz de Nómina Electrónica",MID(Plantilla!$D$2,SEARCH("V",Plantilla!$D$2),10),"")</f>
        <v>V2.0</v>
      </c>
      <c r="C435" t="str">
        <f>Plantilla!C446</f>
        <v/>
      </c>
      <c r="D435" t="str">
        <f>IF($C435="OK",Plantilla!B446,"")</f>
        <v/>
      </c>
      <c r="E435" t="str">
        <f>IF($C435="OK",
   VLOOKUP(Plantilla!$E$4,'Tablas '!$AP$4:$AT$6,5,FALSE),
"")</f>
        <v/>
      </c>
      <c r="F435" t="str">
        <f>IF($C435="OK",TEXT(Plantilla!D446,"#"),"")</f>
        <v/>
      </c>
      <c r="G435" t="str">
        <f>IF($C435="OK",
   VLOOKUP(Plantilla!E446,'Tablas '!$B$4:$C$14,2,FALSE),
"")</f>
        <v/>
      </c>
      <c r="H435" t="str">
        <f>IF($C435="OK",TEXT(Plantilla!F446,"#"),"")</f>
        <v/>
      </c>
      <c r="I435" t="str">
        <f>IF($C435="OK",TEXT(Plantilla!G446,"#"),"")</f>
        <v/>
      </c>
      <c r="J435" t="str">
        <f>IF($C435="OK",TEXT(Plantilla!H446,"#"),"")</f>
        <v/>
      </c>
      <c r="K435" t="str">
        <f>IF($C435="OK",TEXT(Plantilla!I446,"#"),"")</f>
        <v/>
      </c>
      <c r="L435" t="str">
        <f>IF($C435="OK",TEXT(Plantilla!J446,"#"),"")</f>
        <v/>
      </c>
      <c r="M435" t="str">
        <f>IF($C435="OK",TEXT(Plantilla!K446,"#"),"")</f>
        <v/>
      </c>
      <c r="N435" t="str">
        <f>IF($C435="OK",
   CONCATENATE(YEAR(Plantilla!L446),"-",TEXT(MONTH(Plantilla!L446),"00"),"-",TEXT(DAY(Plantilla!L446),"00")),
"")</f>
        <v/>
      </c>
      <c r="O435" t="str">
        <f>IF($C435="OK",_xlfn.NUMBERVALUE(Plantilla!M446),"")</f>
        <v/>
      </c>
      <c r="P435" t="str">
        <f>IF($C435="OK",
   IF(Plantilla!N446&lt;&gt;"",
      CONCATENATE(YEAR(Plantilla!N446),"-",TEXT(MONTH(Plantilla!N446),"00"),"-",TEXT(DAY(Plantilla!N446),"00")),
   ""),
"")</f>
        <v/>
      </c>
      <c r="Q435" t="str">
        <f>IF($C435="OK",
   VLOOKUP(Plantilla!O446,'Tablas '!$E$4:$F$19,2,FALSE),
"")</f>
        <v/>
      </c>
      <c r="R435" t="str">
        <f>IF($C435="OK",
   VLOOKUP(Plantilla!P446,'Tablas '!$H$4:$I$5,2,FALSE),
"")</f>
        <v/>
      </c>
      <c r="S435" t="str">
        <f>IF($C435="OK",
   VLOOKUP(Plantilla!Q446,'Tablas '!$K$4:$L$8,2,FALSE),
"")</f>
        <v/>
      </c>
      <c r="T435" t="str">
        <f>IF($C435="OK",
   VLOOKUP(Plantilla!R446,'Tablas '!$AE$4:$AF$6,2,FALSE),
"")</f>
        <v/>
      </c>
      <c r="U435" t="str">
        <f>IF($C435="OK",
   VLOOKUP(Plantilla!S446,'Tablas '!$AE$4:$AF$6,2,FALSE),
"")</f>
        <v/>
      </c>
      <c r="V435" t="str">
        <f>IF($C435="OK",TEXT(Plantilla!T446,"#"),"")</f>
        <v/>
      </c>
      <c r="W435" s="84" t="str">
        <f>IF($C435="OK",
   VLOOKUP(Plantilla!U446,'Tablas '!$AM$4:$AN$1126,2,FALSE),
"")</f>
        <v/>
      </c>
      <c r="X435" t="str">
        <f>IF($C435="OK",TEXT(Plantilla!V446,"#"),"")</f>
        <v/>
      </c>
      <c r="Y435" t="str">
        <f>IF($C435="OK",
   CONCATENATE(YEAR(Plantilla!W446),"-",TEXT(MONTH(Plantilla!W446),"00"),"-",TEXT(DAY(Plantilla!W446),"00")),
"")</f>
        <v/>
      </c>
      <c r="Z435" t="str">
        <f>IF($C435="OK",
   CONCATENATE(YEAR(Plantilla!X446),"-",TEXT(MONTH(Plantilla!X446),"00"),"-",TEXT(DAY(Plantilla!X446),"00")),
"")</f>
        <v/>
      </c>
      <c r="AA435" t="str">
        <f>IF($C435="OK",
   TEXT(VLOOKUP(Plantilla!Y446,'Tablas '!$Q$4:$R$9,2,FALSE),"#"),
"")</f>
        <v/>
      </c>
      <c r="AB435" t="str">
        <f>IF($C435="OK",
   CONCATENATE(YEAR(Plantilla!Z446),"-",TEXT(MONTH(Plantilla!Z446),"00"),"-",TEXT(DAY(Plantilla!Z446),"00")),
"")</f>
        <v/>
      </c>
      <c r="AC435" t="str">
        <f>IF($C435="OK",
   TEXT(VLOOKUP(Plantilla!AA446,'Tablas '!$T$4:$U$13,2,FALSE),"#"),
"")</f>
        <v/>
      </c>
      <c r="AD435" t="str">
        <f>IF($C435="OK",TEXT(Plantilla!AB446,"#"),"")</f>
        <v/>
      </c>
      <c r="AE435" t="str">
        <f>IF($C435="OK",
   IF(Plantilla!AC446&lt;&gt;"",
      TEXT(VLOOKUP(Plantilla!AC446,'Tablas '!$W$4:$X$7,2,FALSE),"#"),
   ""),
"")</f>
        <v/>
      </c>
      <c r="AF435" t="str">
        <f>IF($C435="OK",TEXT(Plantilla!AD446,"#"),"")</f>
        <v/>
      </c>
      <c r="AG435" s="6" t="str">
        <f>IF($C435="OK",_xlfn.NUMBERVALUE(Plantilla!AE446),"")</f>
        <v/>
      </c>
      <c r="AH435" s="4" t="str">
        <f>IF($C435="OK",_xlfn.NUMBERVALUE(Plantilla!AF446),"")</f>
        <v/>
      </c>
      <c r="AI435" s="6" t="str">
        <f>IF($C435="OK",_xlfn.NUMBERVALUE(Plantilla!AG446),"")</f>
        <v/>
      </c>
      <c r="AJ435" s="6" t="str">
        <f>IF($C435="OK",_xlfn.NUMBERVALUE(Plantilla!AH446),"")</f>
        <v/>
      </c>
      <c r="AK435" s="6" t="str">
        <f>IF($C435="OK",_xlfn.NUMBERVALUE(Plantilla!AI446),"")</f>
        <v/>
      </c>
      <c r="AL435" s="6" t="str">
        <f>IF($C435="OK",_xlfn.NUMBERVALUE(Plantilla!AJ446),"")</f>
        <v/>
      </c>
      <c r="AM435" s="4" t="str">
        <f>IF($C435="OK",_xlfn.NUMBERVALUE(Plantilla!AK446),"")</f>
        <v/>
      </c>
      <c r="AN435" s="6" t="str">
        <f>IF($C435="OK",_xlfn.NUMBERVALUE(Plantilla!AL446),"")</f>
        <v/>
      </c>
      <c r="AO435" s="4" t="str">
        <f>IF($C435="OK",_xlfn.NUMBERVALUE(Plantilla!AM446),"")</f>
        <v/>
      </c>
      <c r="AP435" s="6" t="str">
        <f>IF($C435="OK",_xlfn.NUMBERVALUE(Plantilla!AN446),"")</f>
        <v/>
      </c>
      <c r="AQ435" s="4" t="str">
        <f>IF($C435="OK",_xlfn.NUMBERVALUE(Plantilla!AO446),"")</f>
        <v/>
      </c>
      <c r="AR435" s="6" t="str">
        <f>IF($C435="OK",_xlfn.NUMBERVALUE(Plantilla!AP446),"")</f>
        <v/>
      </c>
      <c r="AS435" s="4" t="str">
        <f>IF($C435="OK",_xlfn.NUMBERVALUE(Plantilla!AQ446),"")</f>
        <v/>
      </c>
      <c r="AT435" s="6" t="str">
        <f>IF($C435="OK",_xlfn.NUMBERVALUE(Plantilla!AR446),"")</f>
        <v/>
      </c>
      <c r="AU435" s="4" t="str">
        <f>IF($C435="OK",_xlfn.NUMBERVALUE(Plantilla!AS446),"")</f>
        <v/>
      </c>
      <c r="AV435" s="6" t="str">
        <f>IF($C435="OK",_xlfn.NUMBERVALUE(Plantilla!AT446),"")</f>
        <v/>
      </c>
      <c r="AW435" s="4" t="str">
        <f>IF($C435="OK",_xlfn.NUMBERVALUE(Plantilla!AU446),"")</f>
        <v/>
      </c>
      <c r="AX435" s="6" t="str">
        <f>IF($C435="OK",_xlfn.NUMBERVALUE(Plantilla!AV446),"")</f>
        <v/>
      </c>
      <c r="AY435" s="4" t="str">
        <f>IF($C435="OK",_xlfn.NUMBERVALUE(Plantilla!AW446),"")</f>
        <v/>
      </c>
      <c r="AZ435" s="6" t="str">
        <f>IF($C435="OK",_xlfn.NUMBERVALUE(Plantilla!AX446),"")</f>
        <v/>
      </c>
      <c r="BA435" t="str">
        <f>IF($C435="OK",_xlfn.NUMBERVALUE(Plantilla!AY446),"")</f>
        <v/>
      </c>
      <c r="BB435" t="str">
        <f>IF($C435="OK",_xlfn.NUMBERVALUE(Plantilla!AZ446),"")</f>
        <v/>
      </c>
      <c r="BC435" s="4" t="str">
        <f>IF($C435="OK",_xlfn.NUMBERVALUE(Plantilla!BA446),"")</f>
        <v/>
      </c>
      <c r="BD435" s="6" t="str">
        <f>IF($C435="OK",_xlfn.NUMBERVALUE(Plantilla!BB446),"")</f>
        <v/>
      </c>
      <c r="BE435" s="4" t="str">
        <f>IF($C435="OK",_xlfn.NUMBERVALUE(Plantilla!BC446),"")</f>
        <v/>
      </c>
      <c r="BF435" s="6" t="str">
        <f>IF($C435="OK",_xlfn.NUMBERVALUE(Plantilla!BD446),"")</f>
        <v/>
      </c>
      <c r="BG435" s="4" t="str">
        <f>IF($C435="OK",_xlfn.NUMBERVALUE(Plantilla!BE446),"")</f>
        <v/>
      </c>
      <c r="BH435" s="6" t="str">
        <f>IF($C435="OK",_xlfn.NUMBERVALUE(Plantilla!BF446),"")</f>
        <v/>
      </c>
      <c r="BI435" s="110" t="str">
        <f>IF($C435="OK",_xlfn.NUMBERVALUE(Plantilla!BG446),"")</f>
        <v/>
      </c>
      <c r="BJ435" s="6" t="str">
        <f>IF($C435="OK",_xlfn.NUMBERVALUE(Plantilla!BH446),"")</f>
        <v/>
      </c>
      <c r="BK435" s="109" t="str">
        <f>IF($C435="OK",_xlfn.NUMBERVALUE(Plantilla!BI446),"")</f>
        <v/>
      </c>
      <c r="BL435" s="6" t="str">
        <f>IF($C435="OK",
   IF(Plantilla!BJ446&lt;&gt;"",
      TEXT(VLOOKUP(Plantilla!BJ446,'Tablas '!$Z$4:$AA$6,2,FALSE),"#"),
   ""),
"")</f>
        <v/>
      </c>
      <c r="BM435" s="4" t="str">
        <f>IF($C435="OK",_xlfn.NUMBERVALUE(Plantilla!BK446),"")</f>
        <v/>
      </c>
      <c r="BN435" s="4" t="str">
        <f>IF($C435="OK",_xlfn.NUMBERVALUE(Plantilla!BL446),"")</f>
        <v/>
      </c>
      <c r="BO435" s="6" t="str">
        <f>IF($C435="OK",_xlfn.NUMBERVALUE(Plantilla!BM446),"")</f>
        <v/>
      </c>
      <c r="BP435" s="4" t="str">
        <f>IF($C435="OK",_xlfn.NUMBERVALUE(Plantilla!BN446),"")</f>
        <v/>
      </c>
      <c r="BQ435" s="6" t="str">
        <f>IF($C435="OK",_xlfn.NUMBERVALUE(Plantilla!BO446),"")</f>
        <v/>
      </c>
      <c r="BR435" s="4" t="str">
        <f>IF($C435="OK",_xlfn.NUMBERVALUE(Plantilla!BP446),"")</f>
        <v/>
      </c>
      <c r="BS435" s="6" t="str">
        <f>IF($C435="OK",_xlfn.NUMBERVALUE(Plantilla!BQ446),"")</f>
        <v/>
      </c>
      <c r="BT435" s="4" t="str">
        <f>IF($C435="OK",_xlfn.NUMBERVALUE(Plantilla!BR446),"")</f>
        <v/>
      </c>
      <c r="BU435" s="6" t="str">
        <f>IF($C435="OK",_xlfn.NUMBERVALUE(Plantilla!BS446),"")</f>
        <v/>
      </c>
      <c r="BV435" s="6" t="str">
        <f>IF($C435="OK",_xlfn.NUMBERVALUE(Plantilla!BT446),"")</f>
        <v/>
      </c>
      <c r="BW435" s="6" t="str">
        <f>IF($C435="OK",_xlfn.NUMBERVALUE(Plantilla!BU446),"")</f>
        <v/>
      </c>
      <c r="BX435" s="6" t="str">
        <f>IF($C435="OK",_xlfn.NUMBERVALUE(Plantilla!BV446),"")</f>
        <v/>
      </c>
      <c r="BY435" s="6" t="str">
        <f>IF($C435="OK",_xlfn.NUMBERVALUE(Plantilla!BW446),"")</f>
        <v/>
      </c>
      <c r="BZ435" s="6" t="str">
        <f>IF($C435="OK",_xlfn.NUMBERVALUE(Plantilla!BX446),"")</f>
        <v/>
      </c>
      <c r="CA435" s="6" t="str">
        <f>IF($C435="OK",_xlfn.NUMBERVALUE(Plantilla!BY446),"")</f>
        <v/>
      </c>
      <c r="CB435" s="6" t="str">
        <f>IF($C435="OK",_xlfn.NUMBERVALUE(Plantilla!BZ446),"")</f>
        <v/>
      </c>
      <c r="CC435" s="6" t="str">
        <f>IF($C435="OK",_xlfn.NUMBERVALUE(Plantilla!CA446),"")</f>
        <v/>
      </c>
      <c r="CD435" s="6" t="str">
        <f>IF($C435="OK",_xlfn.NUMBERVALUE(Plantilla!CB446),"")</f>
        <v/>
      </c>
      <c r="CE435" s="6" t="str">
        <f>IF($C435="OK",_xlfn.NUMBERVALUE(Plantilla!CC446),"")</f>
        <v/>
      </c>
      <c r="CF435" s="4" t="str">
        <f>IF($C435="OK",_xlfn.NUMBERVALUE(Plantilla!CD446),"")</f>
        <v/>
      </c>
      <c r="CG435" s="6" t="str">
        <f>IF($C435="OK",_xlfn.NUMBERVALUE(Plantilla!CE446),"")</f>
        <v/>
      </c>
      <c r="CH435" s="6" t="str">
        <f>IF($C435="OK",_xlfn.NUMBERVALUE(Plantilla!CF446),"")</f>
        <v/>
      </c>
      <c r="CI435" s="6" t="str">
        <f>IF($C435="OK",_xlfn.NUMBERVALUE(Plantilla!CG446),"")</f>
        <v/>
      </c>
      <c r="CJ435" s="6" t="str">
        <f>IF($C435="OK",_xlfn.NUMBERVALUE(Plantilla!CH446),"")</f>
        <v/>
      </c>
      <c r="CK435" s="6" t="str">
        <f>IF($C435="OK",_xlfn.NUMBERVALUE(Plantilla!CI446),"")</f>
        <v/>
      </c>
      <c r="CL435" s="6" t="str">
        <f>IF($C435="OK",_xlfn.NUMBERVALUE(Plantilla!CJ446),"")</f>
        <v/>
      </c>
      <c r="CM435" t="str">
        <f>IF($C435="OK",TEXT(Plantilla!CK446,"#"),"")</f>
        <v/>
      </c>
      <c r="CN435" s="6" t="str">
        <f>IF($C435="OK",_xlfn.NUMBERVALUE(Plantilla!CL446),"")</f>
        <v/>
      </c>
      <c r="CO435" s="6" t="str">
        <f>IF($C435="OK",_xlfn.NUMBERVALUE(Plantilla!CM446),"")</f>
        <v/>
      </c>
      <c r="CP435" s="110" t="str">
        <f>IF($C435="OK",_xlfn.NUMBERVALUE(Plantilla!CN446),"")</f>
        <v/>
      </c>
      <c r="CQ435" s="6" t="str">
        <f>IF($C435="OK",_xlfn.NUMBERVALUE(Plantilla!CO446),"")</f>
        <v/>
      </c>
      <c r="CR435" s="109" t="str">
        <f>IF($C435="OK",_xlfn.NUMBERVALUE(Plantilla!CP446),"")</f>
        <v/>
      </c>
      <c r="CS435" s="110" t="str">
        <f>IF($C435="OK",_xlfn.NUMBERVALUE(Plantilla!CQ446),"")</f>
        <v/>
      </c>
      <c r="CT435" s="6" t="str">
        <f>IF($C435="OK",_xlfn.NUMBERVALUE(Plantilla!CR446),"")</f>
        <v/>
      </c>
      <c r="CU435" s="109" t="str">
        <f>IF($C435="OK",_xlfn.NUMBERVALUE(Plantilla!CS446),"")</f>
        <v/>
      </c>
      <c r="CV435" s="110" t="str">
        <f>IF($C435="OK",_xlfn.NUMBERVALUE(Plantilla!CT446),"")</f>
        <v/>
      </c>
      <c r="CW435" s="6" t="str">
        <f>IF($C435="OK",_xlfn.NUMBERVALUE(Plantilla!CU446),"")</f>
        <v/>
      </c>
      <c r="CX435" s="82" t="str">
        <f>IF($C435="OK",_xlfn.NUMBERVALUE(Plantilla!CV446),"")</f>
        <v/>
      </c>
      <c r="CY435" s="6" t="str">
        <f>IF($C435="OK",_xlfn.NUMBERVALUE(Plantilla!CW446),"")</f>
        <v/>
      </c>
      <c r="CZ435" s="82" t="str">
        <f>IF($C435="OK",_xlfn.NUMBERVALUE(Plantilla!CX446),"")</f>
        <v/>
      </c>
      <c r="DA435" s="6" t="str">
        <f>IF($C435="OK",_xlfn.NUMBERVALUE(Plantilla!CY446),"")</f>
        <v/>
      </c>
      <c r="DB435" s="109" t="str">
        <f>IF($C435="OK",_xlfn.NUMBERVALUE(Plantilla!CZ446),"")</f>
        <v/>
      </c>
      <c r="DC435" s="6" t="str">
        <f>IF($C435="OK",_xlfn.NUMBERVALUE(Plantilla!DA446),"")</f>
        <v/>
      </c>
      <c r="DD435" s="6" t="str">
        <f>IF($C435="OK",TEXT(Plantilla!DB446,"#"),"")</f>
        <v/>
      </c>
      <c r="DE435" s="6" t="str">
        <f>IF($C435="OK",_xlfn.NUMBERVALUE(Plantilla!DC446),"")</f>
        <v/>
      </c>
      <c r="DF435" s="4" t="str">
        <f>IF($C435="OK",_xlfn.NUMBERVALUE(Plantilla!DD446),"")</f>
        <v/>
      </c>
      <c r="DG435" s="6" t="str">
        <f>IF($C435="OK",_xlfn.NUMBERVALUE(Plantilla!DE446),"")</f>
        <v/>
      </c>
      <c r="DH435" s="6" t="str">
        <f>IF($C435="OK",_xlfn.NUMBERVALUE(Plantilla!DF446),"")</f>
        <v/>
      </c>
      <c r="DI435" s="6" t="str">
        <f>IF($C435="OK",_xlfn.NUMBERVALUE(Plantilla!DG446),"")</f>
        <v/>
      </c>
      <c r="DJ435" s="6" t="str">
        <f>IF($C435="OK",_xlfn.NUMBERVALUE(Plantilla!DH446),"")</f>
        <v/>
      </c>
      <c r="DK435" s="6" t="str">
        <f>IF($C435="OK",_xlfn.NUMBERVALUE(Plantilla!DI446),"")</f>
        <v/>
      </c>
      <c r="DL435" s="6" t="str">
        <f>IF($C435="OK",_xlfn.NUMBERVALUE(Plantilla!DJ446),"")</f>
        <v/>
      </c>
      <c r="DM435" s="6" t="str">
        <f>IF($C435="OK",_xlfn.NUMBERVALUE(Plantilla!DK446),"")</f>
        <v/>
      </c>
      <c r="DN435" s="6" t="str">
        <f>IF($C435="OK",_xlfn.NUMBERVALUE(Plantilla!DL446),"")</f>
        <v/>
      </c>
      <c r="DO435" s="6" t="str">
        <f>IF($C435="OK",_xlfn.NUMBERVALUE(Plantilla!DM446),"")</f>
        <v/>
      </c>
      <c r="DP435" s="6" t="str">
        <f>IF($C435="OK",_xlfn.NUMBERVALUE(Plantilla!DN446),"")</f>
        <v/>
      </c>
      <c r="DQ435" s="6" t="str">
        <f>IF($C435="OK",_xlfn.NUMBERVALUE(Plantilla!DO446),"")</f>
        <v/>
      </c>
      <c r="DR435" s="6" t="str">
        <f>IF($C435="OK",_xlfn.NUMBERVALUE(Plantilla!DP446),"")</f>
        <v/>
      </c>
      <c r="DS435" t="str">
        <f>IF($C435="OK",TEXT(Plantilla!DR446,"#"),"")</f>
        <v/>
      </c>
      <c r="DT435" s="6"/>
    </row>
    <row r="436" spans="1:124" x14ac:dyDescent="0.25">
      <c r="A436" t="str">
        <f>IF(Plantilla!$I$6="¡Perfecto!, Guarda el archivo y adjúntalo a tu interfaz de Nómina Electrónica","OK","Error")</f>
        <v>OK</v>
      </c>
      <c r="B436" t="str">
        <f>IF(Plantilla!$I$6="¡Perfecto!, Guarda el archivo y adjúntalo a tu interfaz de Nómina Electrónica",MID(Plantilla!$D$2,SEARCH("V",Plantilla!$D$2),10),"")</f>
        <v>V2.0</v>
      </c>
      <c r="C436" t="str">
        <f>Plantilla!C447</f>
        <v/>
      </c>
      <c r="D436" t="str">
        <f>IF($C436="OK",Plantilla!B447,"")</f>
        <v/>
      </c>
      <c r="E436" t="str">
        <f>IF($C436="OK",
   VLOOKUP(Plantilla!$E$4,'Tablas '!$AP$4:$AT$6,5,FALSE),
"")</f>
        <v/>
      </c>
      <c r="F436" t="str">
        <f>IF($C436="OK",TEXT(Plantilla!D447,"#"),"")</f>
        <v/>
      </c>
      <c r="G436" t="str">
        <f>IF($C436="OK",
   VLOOKUP(Plantilla!E447,'Tablas '!$B$4:$C$14,2,FALSE),
"")</f>
        <v/>
      </c>
      <c r="H436" t="str">
        <f>IF($C436="OK",TEXT(Plantilla!F447,"#"),"")</f>
        <v/>
      </c>
      <c r="I436" t="str">
        <f>IF($C436="OK",TEXT(Plantilla!G447,"#"),"")</f>
        <v/>
      </c>
      <c r="J436" t="str">
        <f>IF($C436="OK",TEXT(Plantilla!H447,"#"),"")</f>
        <v/>
      </c>
      <c r="K436" t="str">
        <f>IF($C436="OK",TEXT(Plantilla!I447,"#"),"")</f>
        <v/>
      </c>
      <c r="L436" t="str">
        <f>IF($C436="OK",TEXT(Plantilla!J447,"#"),"")</f>
        <v/>
      </c>
      <c r="M436" t="str">
        <f>IF($C436="OK",TEXT(Plantilla!K447,"#"),"")</f>
        <v/>
      </c>
      <c r="N436" t="str">
        <f>IF($C436="OK",
   CONCATENATE(YEAR(Plantilla!L447),"-",TEXT(MONTH(Plantilla!L447),"00"),"-",TEXT(DAY(Plantilla!L447),"00")),
"")</f>
        <v/>
      </c>
      <c r="O436" t="str">
        <f>IF($C436="OK",_xlfn.NUMBERVALUE(Plantilla!M447),"")</f>
        <v/>
      </c>
      <c r="P436" t="str">
        <f>IF($C436="OK",
   IF(Plantilla!N447&lt;&gt;"",
      CONCATENATE(YEAR(Plantilla!N447),"-",TEXT(MONTH(Plantilla!N447),"00"),"-",TEXT(DAY(Plantilla!N447),"00")),
   ""),
"")</f>
        <v/>
      </c>
      <c r="Q436" t="str">
        <f>IF($C436="OK",
   VLOOKUP(Plantilla!O447,'Tablas '!$E$4:$F$19,2,FALSE),
"")</f>
        <v/>
      </c>
      <c r="R436" t="str">
        <f>IF($C436="OK",
   VLOOKUP(Plantilla!P447,'Tablas '!$H$4:$I$5,2,FALSE),
"")</f>
        <v/>
      </c>
      <c r="S436" t="str">
        <f>IF($C436="OK",
   VLOOKUP(Plantilla!Q447,'Tablas '!$K$4:$L$8,2,FALSE),
"")</f>
        <v/>
      </c>
      <c r="T436" t="str">
        <f>IF($C436="OK",
   VLOOKUP(Plantilla!R447,'Tablas '!$AE$4:$AF$6,2,FALSE),
"")</f>
        <v/>
      </c>
      <c r="U436" t="str">
        <f>IF($C436="OK",
   VLOOKUP(Plantilla!S447,'Tablas '!$AE$4:$AF$6,2,FALSE),
"")</f>
        <v/>
      </c>
      <c r="V436" t="str">
        <f>IF($C436="OK",TEXT(Plantilla!T447,"#"),"")</f>
        <v/>
      </c>
      <c r="W436" s="84" t="str">
        <f>IF($C436="OK",
   VLOOKUP(Plantilla!U447,'Tablas '!$AM$4:$AN$1126,2,FALSE),
"")</f>
        <v/>
      </c>
      <c r="X436" t="str">
        <f>IF($C436="OK",TEXT(Plantilla!V447,"#"),"")</f>
        <v/>
      </c>
      <c r="Y436" t="str">
        <f>IF($C436="OK",
   CONCATENATE(YEAR(Plantilla!W447),"-",TEXT(MONTH(Plantilla!W447),"00"),"-",TEXT(DAY(Plantilla!W447),"00")),
"")</f>
        <v/>
      </c>
      <c r="Z436" t="str">
        <f>IF($C436="OK",
   CONCATENATE(YEAR(Plantilla!X447),"-",TEXT(MONTH(Plantilla!X447),"00"),"-",TEXT(DAY(Plantilla!X447),"00")),
"")</f>
        <v/>
      </c>
      <c r="AA436" t="str">
        <f>IF($C436="OK",
   TEXT(VLOOKUP(Plantilla!Y447,'Tablas '!$Q$4:$R$9,2,FALSE),"#"),
"")</f>
        <v/>
      </c>
      <c r="AB436" t="str">
        <f>IF($C436="OK",
   CONCATENATE(YEAR(Plantilla!Z447),"-",TEXT(MONTH(Plantilla!Z447),"00"),"-",TEXT(DAY(Plantilla!Z447),"00")),
"")</f>
        <v/>
      </c>
      <c r="AC436" t="str">
        <f>IF($C436="OK",
   TEXT(VLOOKUP(Plantilla!AA447,'Tablas '!$T$4:$U$13,2,FALSE),"#"),
"")</f>
        <v/>
      </c>
      <c r="AD436" t="str">
        <f>IF($C436="OK",TEXT(Plantilla!AB447,"#"),"")</f>
        <v/>
      </c>
      <c r="AE436" t="str">
        <f>IF($C436="OK",
   IF(Plantilla!AC447&lt;&gt;"",
      TEXT(VLOOKUP(Plantilla!AC447,'Tablas '!$W$4:$X$7,2,FALSE),"#"),
   ""),
"")</f>
        <v/>
      </c>
      <c r="AF436" t="str">
        <f>IF($C436="OK",TEXT(Plantilla!AD447,"#"),"")</f>
        <v/>
      </c>
      <c r="AG436" s="6" t="str">
        <f>IF($C436="OK",_xlfn.NUMBERVALUE(Plantilla!AE447),"")</f>
        <v/>
      </c>
      <c r="AH436" s="4" t="str">
        <f>IF($C436="OK",_xlfn.NUMBERVALUE(Plantilla!AF447),"")</f>
        <v/>
      </c>
      <c r="AI436" s="6" t="str">
        <f>IF($C436="OK",_xlfn.NUMBERVALUE(Plantilla!AG447),"")</f>
        <v/>
      </c>
      <c r="AJ436" s="6" t="str">
        <f>IF($C436="OK",_xlfn.NUMBERVALUE(Plantilla!AH447),"")</f>
        <v/>
      </c>
      <c r="AK436" s="6" t="str">
        <f>IF($C436="OK",_xlfn.NUMBERVALUE(Plantilla!AI447),"")</f>
        <v/>
      </c>
      <c r="AL436" s="6" t="str">
        <f>IF($C436="OK",_xlfn.NUMBERVALUE(Plantilla!AJ447),"")</f>
        <v/>
      </c>
      <c r="AM436" s="4" t="str">
        <f>IF($C436="OK",_xlfn.NUMBERVALUE(Plantilla!AK447),"")</f>
        <v/>
      </c>
      <c r="AN436" s="6" t="str">
        <f>IF($C436="OK",_xlfn.NUMBERVALUE(Plantilla!AL447),"")</f>
        <v/>
      </c>
      <c r="AO436" s="4" t="str">
        <f>IF($C436="OK",_xlfn.NUMBERVALUE(Plantilla!AM447),"")</f>
        <v/>
      </c>
      <c r="AP436" s="6" t="str">
        <f>IF($C436="OK",_xlfn.NUMBERVALUE(Plantilla!AN447),"")</f>
        <v/>
      </c>
      <c r="AQ436" s="4" t="str">
        <f>IF($C436="OK",_xlfn.NUMBERVALUE(Plantilla!AO447),"")</f>
        <v/>
      </c>
      <c r="AR436" s="6" t="str">
        <f>IF($C436="OK",_xlfn.NUMBERVALUE(Plantilla!AP447),"")</f>
        <v/>
      </c>
      <c r="AS436" s="4" t="str">
        <f>IF($C436="OK",_xlfn.NUMBERVALUE(Plantilla!AQ447),"")</f>
        <v/>
      </c>
      <c r="AT436" s="6" t="str">
        <f>IF($C436="OK",_xlfn.NUMBERVALUE(Plantilla!AR447),"")</f>
        <v/>
      </c>
      <c r="AU436" s="4" t="str">
        <f>IF($C436="OK",_xlfn.NUMBERVALUE(Plantilla!AS447),"")</f>
        <v/>
      </c>
      <c r="AV436" s="6" t="str">
        <f>IF($C436="OK",_xlfn.NUMBERVALUE(Plantilla!AT447),"")</f>
        <v/>
      </c>
      <c r="AW436" s="4" t="str">
        <f>IF($C436="OK",_xlfn.NUMBERVALUE(Plantilla!AU447),"")</f>
        <v/>
      </c>
      <c r="AX436" s="6" t="str">
        <f>IF($C436="OK",_xlfn.NUMBERVALUE(Plantilla!AV447),"")</f>
        <v/>
      </c>
      <c r="AY436" s="4" t="str">
        <f>IF($C436="OK",_xlfn.NUMBERVALUE(Plantilla!AW447),"")</f>
        <v/>
      </c>
      <c r="AZ436" s="6" t="str">
        <f>IF($C436="OK",_xlfn.NUMBERVALUE(Plantilla!AX447),"")</f>
        <v/>
      </c>
      <c r="BA436" t="str">
        <f>IF($C436="OK",_xlfn.NUMBERVALUE(Plantilla!AY447),"")</f>
        <v/>
      </c>
      <c r="BB436" t="str">
        <f>IF($C436="OK",_xlfn.NUMBERVALUE(Plantilla!AZ447),"")</f>
        <v/>
      </c>
      <c r="BC436" s="4" t="str">
        <f>IF($C436="OK",_xlfn.NUMBERVALUE(Plantilla!BA447),"")</f>
        <v/>
      </c>
      <c r="BD436" s="6" t="str">
        <f>IF($C436="OK",_xlfn.NUMBERVALUE(Plantilla!BB447),"")</f>
        <v/>
      </c>
      <c r="BE436" s="4" t="str">
        <f>IF($C436="OK",_xlfn.NUMBERVALUE(Plantilla!BC447),"")</f>
        <v/>
      </c>
      <c r="BF436" s="6" t="str">
        <f>IF($C436="OK",_xlfn.NUMBERVALUE(Plantilla!BD447),"")</f>
        <v/>
      </c>
      <c r="BG436" s="4" t="str">
        <f>IF($C436="OK",_xlfn.NUMBERVALUE(Plantilla!BE447),"")</f>
        <v/>
      </c>
      <c r="BH436" s="6" t="str">
        <f>IF($C436="OK",_xlfn.NUMBERVALUE(Plantilla!BF447),"")</f>
        <v/>
      </c>
      <c r="BI436" s="110" t="str">
        <f>IF($C436="OK",_xlfn.NUMBERVALUE(Plantilla!BG447),"")</f>
        <v/>
      </c>
      <c r="BJ436" s="6" t="str">
        <f>IF($C436="OK",_xlfn.NUMBERVALUE(Plantilla!BH447),"")</f>
        <v/>
      </c>
      <c r="BK436" s="109" t="str">
        <f>IF($C436="OK",_xlfn.NUMBERVALUE(Plantilla!BI447),"")</f>
        <v/>
      </c>
      <c r="BL436" s="6" t="str">
        <f>IF($C436="OK",
   IF(Plantilla!BJ447&lt;&gt;"",
      TEXT(VLOOKUP(Plantilla!BJ447,'Tablas '!$Z$4:$AA$6,2,FALSE),"#"),
   ""),
"")</f>
        <v/>
      </c>
      <c r="BM436" s="4" t="str">
        <f>IF($C436="OK",_xlfn.NUMBERVALUE(Plantilla!BK447),"")</f>
        <v/>
      </c>
      <c r="BN436" s="4" t="str">
        <f>IF($C436="OK",_xlfn.NUMBERVALUE(Plantilla!BL447),"")</f>
        <v/>
      </c>
      <c r="BO436" s="6" t="str">
        <f>IF($C436="OK",_xlfn.NUMBERVALUE(Plantilla!BM447),"")</f>
        <v/>
      </c>
      <c r="BP436" s="4" t="str">
        <f>IF($C436="OK",_xlfn.NUMBERVALUE(Plantilla!BN447),"")</f>
        <v/>
      </c>
      <c r="BQ436" s="6" t="str">
        <f>IF($C436="OK",_xlfn.NUMBERVALUE(Plantilla!BO447),"")</f>
        <v/>
      </c>
      <c r="BR436" s="4" t="str">
        <f>IF($C436="OK",_xlfn.NUMBERVALUE(Plantilla!BP447),"")</f>
        <v/>
      </c>
      <c r="BS436" s="6" t="str">
        <f>IF($C436="OK",_xlfn.NUMBERVALUE(Plantilla!BQ447),"")</f>
        <v/>
      </c>
      <c r="BT436" s="4" t="str">
        <f>IF($C436="OK",_xlfn.NUMBERVALUE(Plantilla!BR447),"")</f>
        <v/>
      </c>
      <c r="BU436" s="6" t="str">
        <f>IF($C436="OK",_xlfn.NUMBERVALUE(Plantilla!BS447),"")</f>
        <v/>
      </c>
      <c r="BV436" s="6" t="str">
        <f>IF($C436="OK",_xlfn.NUMBERVALUE(Plantilla!BT447),"")</f>
        <v/>
      </c>
      <c r="BW436" s="6" t="str">
        <f>IF($C436="OK",_xlfn.NUMBERVALUE(Plantilla!BU447),"")</f>
        <v/>
      </c>
      <c r="BX436" s="6" t="str">
        <f>IF($C436="OK",_xlfn.NUMBERVALUE(Plantilla!BV447),"")</f>
        <v/>
      </c>
      <c r="BY436" s="6" t="str">
        <f>IF($C436="OK",_xlfn.NUMBERVALUE(Plantilla!BW447),"")</f>
        <v/>
      </c>
      <c r="BZ436" s="6" t="str">
        <f>IF($C436="OK",_xlfn.NUMBERVALUE(Plantilla!BX447),"")</f>
        <v/>
      </c>
      <c r="CA436" s="6" t="str">
        <f>IF($C436="OK",_xlfn.NUMBERVALUE(Plantilla!BY447),"")</f>
        <v/>
      </c>
      <c r="CB436" s="6" t="str">
        <f>IF($C436="OK",_xlfn.NUMBERVALUE(Plantilla!BZ447),"")</f>
        <v/>
      </c>
      <c r="CC436" s="6" t="str">
        <f>IF($C436="OK",_xlfn.NUMBERVALUE(Plantilla!CA447),"")</f>
        <v/>
      </c>
      <c r="CD436" s="6" t="str">
        <f>IF($C436="OK",_xlfn.NUMBERVALUE(Plantilla!CB447),"")</f>
        <v/>
      </c>
      <c r="CE436" s="6" t="str">
        <f>IF($C436="OK",_xlfn.NUMBERVALUE(Plantilla!CC447),"")</f>
        <v/>
      </c>
      <c r="CF436" s="4" t="str">
        <f>IF($C436="OK",_xlfn.NUMBERVALUE(Plantilla!CD447),"")</f>
        <v/>
      </c>
      <c r="CG436" s="6" t="str">
        <f>IF($C436="OK",_xlfn.NUMBERVALUE(Plantilla!CE447),"")</f>
        <v/>
      </c>
      <c r="CH436" s="6" t="str">
        <f>IF($C436="OK",_xlfn.NUMBERVALUE(Plantilla!CF447),"")</f>
        <v/>
      </c>
      <c r="CI436" s="6" t="str">
        <f>IF($C436="OK",_xlfn.NUMBERVALUE(Plantilla!CG447),"")</f>
        <v/>
      </c>
      <c r="CJ436" s="6" t="str">
        <f>IF($C436="OK",_xlfn.NUMBERVALUE(Plantilla!CH447),"")</f>
        <v/>
      </c>
      <c r="CK436" s="6" t="str">
        <f>IF($C436="OK",_xlfn.NUMBERVALUE(Plantilla!CI447),"")</f>
        <v/>
      </c>
      <c r="CL436" s="6" t="str">
        <f>IF($C436="OK",_xlfn.NUMBERVALUE(Plantilla!CJ447),"")</f>
        <v/>
      </c>
      <c r="CM436" t="str">
        <f>IF($C436="OK",TEXT(Plantilla!CK447,"#"),"")</f>
        <v/>
      </c>
      <c r="CN436" s="6" t="str">
        <f>IF($C436="OK",_xlfn.NUMBERVALUE(Plantilla!CL447),"")</f>
        <v/>
      </c>
      <c r="CO436" s="6" t="str">
        <f>IF($C436="OK",_xlfn.NUMBERVALUE(Plantilla!CM447),"")</f>
        <v/>
      </c>
      <c r="CP436" s="110" t="str">
        <f>IF($C436="OK",_xlfn.NUMBERVALUE(Plantilla!CN447),"")</f>
        <v/>
      </c>
      <c r="CQ436" s="6" t="str">
        <f>IF($C436="OK",_xlfn.NUMBERVALUE(Plantilla!CO447),"")</f>
        <v/>
      </c>
      <c r="CR436" s="109" t="str">
        <f>IF($C436="OK",_xlfn.NUMBERVALUE(Plantilla!CP447),"")</f>
        <v/>
      </c>
      <c r="CS436" s="110" t="str">
        <f>IF($C436="OK",_xlfn.NUMBERVALUE(Plantilla!CQ447),"")</f>
        <v/>
      </c>
      <c r="CT436" s="6" t="str">
        <f>IF($C436="OK",_xlfn.NUMBERVALUE(Plantilla!CR447),"")</f>
        <v/>
      </c>
      <c r="CU436" s="109" t="str">
        <f>IF($C436="OK",_xlfn.NUMBERVALUE(Plantilla!CS447),"")</f>
        <v/>
      </c>
      <c r="CV436" s="110" t="str">
        <f>IF($C436="OK",_xlfn.NUMBERVALUE(Plantilla!CT447),"")</f>
        <v/>
      </c>
      <c r="CW436" s="6" t="str">
        <f>IF($C436="OK",_xlfn.NUMBERVALUE(Plantilla!CU447),"")</f>
        <v/>
      </c>
      <c r="CX436" s="82" t="str">
        <f>IF($C436="OK",_xlfn.NUMBERVALUE(Plantilla!CV447),"")</f>
        <v/>
      </c>
      <c r="CY436" s="6" t="str">
        <f>IF($C436="OK",_xlfn.NUMBERVALUE(Plantilla!CW447),"")</f>
        <v/>
      </c>
      <c r="CZ436" s="82" t="str">
        <f>IF($C436="OK",_xlfn.NUMBERVALUE(Plantilla!CX447),"")</f>
        <v/>
      </c>
      <c r="DA436" s="6" t="str">
        <f>IF($C436="OK",_xlfn.NUMBERVALUE(Plantilla!CY447),"")</f>
        <v/>
      </c>
      <c r="DB436" s="109" t="str">
        <f>IF($C436="OK",_xlfn.NUMBERVALUE(Plantilla!CZ447),"")</f>
        <v/>
      </c>
      <c r="DC436" s="6" t="str">
        <f>IF($C436="OK",_xlfn.NUMBERVALUE(Plantilla!DA447),"")</f>
        <v/>
      </c>
      <c r="DD436" s="6" t="str">
        <f>IF($C436="OK",TEXT(Plantilla!DB447,"#"),"")</f>
        <v/>
      </c>
      <c r="DE436" s="6" t="str">
        <f>IF($C436="OK",_xlfn.NUMBERVALUE(Plantilla!DC447),"")</f>
        <v/>
      </c>
      <c r="DF436" s="4" t="str">
        <f>IF($C436="OK",_xlfn.NUMBERVALUE(Plantilla!DD447),"")</f>
        <v/>
      </c>
      <c r="DG436" s="6" t="str">
        <f>IF($C436="OK",_xlfn.NUMBERVALUE(Plantilla!DE447),"")</f>
        <v/>
      </c>
      <c r="DH436" s="6" t="str">
        <f>IF($C436="OK",_xlfn.NUMBERVALUE(Plantilla!DF447),"")</f>
        <v/>
      </c>
      <c r="DI436" s="6" t="str">
        <f>IF($C436="OK",_xlfn.NUMBERVALUE(Plantilla!DG447),"")</f>
        <v/>
      </c>
      <c r="DJ436" s="6" t="str">
        <f>IF($C436="OK",_xlfn.NUMBERVALUE(Plantilla!DH447),"")</f>
        <v/>
      </c>
      <c r="DK436" s="6" t="str">
        <f>IF($C436="OK",_xlfn.NUMBERVALUE(Plantilla!DI447),"")</f>
        <v/>
      </c>
      <c r="DL436" s="6" t="str">
        <f>IF($C436="OK",_xlfn.NUMBERVALUE(Plantilla!DJ447),"")</f>
        <v/>
      </c>
      <c r="DM436" s="6" t="str">
        <f>IF($C436="OK",_xlfn.NUMBERVALUE(Plantilla!DK447),"")</f>
        <v/>
      </c>
      <c r="DN436" s="6" t="str">
        <f>IF($C436="OK",_xlfn.NUMBERVALUE(Plantilla!DL447),"")</f>
        <v/>
      </c>
      <c r="DO436" s="6" t="str">
        <f>IF($C436="OK",_xlfn.NUMBERVALUE(Plantilla!DM447),"")</f>
        <v/>
      </c>
      <c r="DP436" s="6" t="str">
        <f>IF($C436="OK",_xlfn.NUMBERVALUE(Plantilla!DN447),"")</f>
        <v/>
      </c>
      <c r="DQ436" s="6" t="str">
        <f>IF($C436="OK",_xlfn.NUMBERVALUE(Plantilla!DO447),"")</f>
        <v/>
      </c>
      <c r="DR436" s="6" t="str">
        <f>IF($C436="OK",_xlfn.NUMBERVALUE(Plantilla!DP447),"")</f>
        <v/>
      </c>
      <c r="DS436" t="str">
        <f>IF($C436="OK",TEXT(Plantilla!DR447,"#"),"")</f>
        <v/>
      </c>
      <c r="DT436" s="6"/>
    </row>
    <row r="437" spans="1:124" x14ac:dyDescent="0.25">
      <c r="A437" t="str">
        <f>IF(Plantilla!$I$6="¡Perfecto!, Guarda el archivo y adjúntalo a tu interfaz de Nómina Electrónica","OK","Error")</f>
        <v>OK</v>
      </c>
      <c r="B437" t="str">
        <f>IF(Plantilla!$I$6="¡Perfecto!, Guarda el archivo y adjúntalo a tu interfaz de Nómina Electrónica",MID(Plantilla!$D$2,SEARCH("V",Plantilla!$D$2),10),"")</f>
        <v>V2.0</v>
      </c>
      <c r="C437" t="str">
        <f>Plantilla!C448</f>
        <v/>
      </c>
      <c r="D437" t="str">
        <f>IF($C437="OK",Plantilla!B448,"")</f>
        <v/>
      </c>
      <c r="E437" t="str">
        <f>IF($C437="OK",
   VLOOKUP(Plantilla!$E$4,'Tablas '!$AP$4:$AT$6,5,FALSE),
"")</f>
        <v/>
      </c>
      <c r="F437" t="str">
        <f>IF($C437="OK",TEXT(Plantilla!D448,"#"),"")</f>
        <v/>
      </c>
      <c r="G437" t="str">
        <f>IF($C437="OK",
   VLOOKUP(Plantilla!E448,'Tablas '!$B$4:$C$14,2,FALSE),
"")</f>
        <v/>
      </c>
      <c r="H437" t="str">
        <f>IF($C437="OK",TEXT(Plantilla!F448,"#"),"")</f>
        <v/>
      </c>
      <c r="I437" t="str">
        <f>IF($C437="OK",TEXT(Plantilla!G448,"#"),"")</f>
        <v/>
      </c>
      <c r="J437" t="str">
        <f>IF($C437="OK",TEXT(Plantilla!H448,"#"),"")</f>
        <v/>
      </c>
      <c r="K437" t="str">
        <f>IF($C437="OK",TEXT(Plantilla!I448,"#"),"")</f>
        <v/>
      </c>
      <c r="L437" t="str">
        <f>IF($C437="OK",TEXT(Plantilla!J448,"#"),"")</f>
        <v/>
      </c>
      <c r="M437" t="str">
        <f>IF($C437="OK",TEXT(Plantilla!K448,"#"),"")</f>
        <v/>
      </c>
      <c r="N437" t="str">
        <f>IF($C437="OK",
   CONCATENATE(YEAR(Plantilla!L448),"-",TEXT(MONTH(Plantilla!L448),"00"),"-",TEXT(DAY(Plantilla!L448),"00")),
"")</f>
        <v/>
      </c>
      <c r="O437" t="str">
        <f>IF($C437="OK",_xlfn.NUMBERVALUE(Plantilla!M448),"")</f>
        <v/>
      </c>
      <c r="P437" t="str">
        <f>IF($C437="OK",
   IF(Plantilla!N448&lt;&gt;"",
      CONCATENATE(YEAR(Plantilla!N448),"-",TEXT(MONTH(Plantilla!N448),"00"),"-",TEXT(DAY(Plantilla!N448),"00")),
   ""),
"")</f>
        <v/>
      </c>
      <c r="Q437" t="str">
        <f>IF($C437="OK",
   VLOOKUP(Plantilla!O448,'Tablas '!$E$4:$F$19,2,FALSE),
"")</f>
        <v/>
      </c>
      <c r="R437" t="str">
        <f>IF($C437="OK",
   VLOOKUP(Plantilla!P448,'Tablas '!$H$4:$I$5,2,FALSE),
"")</f>
        <v/>
      </c>
      <c r="S437" t="str">
        <f>IF($C437="OK",
   VLOOKUP(Plantilla!Q448,'Tablas '!$K$4:$L$8,2,FALSE),
"")</f>
        <v/>
      </c>
      <c r="T437" t="str">
        <f>IF($C437="OK",
   VLOOKUP(Plantilla!R448,'Tablas '!$AE$4:$AF$6,2,FALSE),
"")</f>
        <v/>
      </c>
      <c r="U437" t="str">
        <f>IF($C437="OK",
   VLOOKUP(Plantilla!S448,'Tablas '!$AE$4:$AF$6,2,FALSE),
"")</f>
        <v/>
      </c>
      <c r="V437" t="str">
        <f>IF($C437="OK",TEXT(Plantilla!T448,"#"),"")</f>
        <v/>
      </c>
      <c r="W437" s="84" t="str">
        <f>IF($C437="OK",
   VLOOKUP(Plantilla!U448,'Tablas '!$AM$4:$AN$1126,2,FALSE),
"")</f>
        <v/>
      </c>
      <c r="X437" t="str">
        <f>IF($C437="OK",TEXT(Plantilla!V448,"#"),"")</f>
        <v/>
      </c>
      <c r="Y437" t="str">
        <f>IF($C437="OK",
   CONCATENATE(YEAR(Plantilla!W448),"-",TEXT(MONTH(Plantilla!W448),"00"),"-",TEXT(DAY(Plantilla!W448),"00")),
"")</f>
        <v/>
      </c>
      <c r="Z437" t="str">
        <f>IF($C437="OK",
   CONCATENATE(YEAR(Plantilla!X448),"-",TEXT(MONTH(Plantilla!X448),"00"),"-",TEXT(DAY(Plantilla!X448),"00")),
"")</f>
        <v/>
      </c>
      <c r="AA437" t="str">
        <f>IF($C437="OK",
   TEXT(VLOOKUP(Plantilla!Y448,'Tablas '!$Q$4:$R$9,2,FALSE),"#"),
"")</f>
        <v/>
      </c>
      <c r="AB437" t="str">
        <f>IF($C437="OK",
   CONCATENATE(YEAR(Plantilla!Z448),"-",TEXT(MONTH(Plantilla!Z448),"00"),"-",TEXT(DAY(Plantilla!Z448),"00")),
"")</f>
        <v/>
      </c>
      <c r="AC437" t="str">
        <f>IF($C437="OK",
   TEXT(VLOOKUP(Plantilla!AA448,'Tablas '!$T$4:$U$13,2,FALSE),"#"),
"")</f>
        <v/>
      </c>
      <c r="AD437" t="str">
        <f>IF($C437="OK",TEXT(Plantilla!AB448,"#"),"")</f>
        <v/>
      </c>
      <c r="AE437" t="str">
        <f>IF($C437="OK",
   IF(Plantilla!AC448&lt;&gt;"",
      TEXT(VLOOKUP(Plantilla!AC448,'Tablas '!$W$4:$X$7,2,FALSE),"#"),
   ""),
"")</f>
        <v/>
      </c>
      <c r="AF437" t="str">
        <f>IF($C437="OK",TEXT(Plantilla!AD448,"#"),"")</f>
        <v/>
      </c>
      <c r="AG437" s="6" t="str">
        <f>IF($C437="OK",_xlfn.NUMBERVALUE(Plantilla!AE448),"")</f>
        <v/>
      </c>
      <c r="AH437" s="4" t="str">
        <f>IF($C437="OK",_xlfn.NUMBERVALUE(Plantilla!AF448),"")</f>
        <v/>
      </c>
      <c r="AI437" s="6" t="str">
        <f>IF($C437="OK",_xlfn.NUMBERVALUE(Plantilla!AG448),"")</f>
        <v/>
      </c>
      <c r="AJ437" s="6" t="str">
        <f>IF($C437="OK",_xlfn.NUMBERVALUE(Plantilla!AH448),"")</f>
        <v/>
      </c>
      <c r="AK437" s="6" t="str">
        <f>IF($C437="OK",_xlfn.NUMBERVALUE(Plantilla!AI448),"")</f>
        <v/>
      </c>
      <c r="AL437" s="6" t="str">
        <f>IF($C437="OK",_xlfn.NUMBERVALUE(Plantilla!AJ448),"")</f>
        <v/>
      </c>
      <c r="AM437" s="4" t="str">
        <f>IF($C437="OK",_xlfn.NUMBERVALUE(Plantilla!AK448),"")</f>
        <v/>
      </c>
      <c r="AN437" s="6" t="str">
        <f>IF($C437="OK",_xlfn.NUMBERVALUE(Plantilla!AL448),"")</f>
        <v/>
      </c>
      <c r="AO437" s="4" t="str">
        <f>IF($C437="OK",_xlfn.NUMBERVALUE(Plantilla!AM448),"")</f>
        <v/>
      </c>
      <c r="AP437" s="6" t="str">
        <f>IF($C437="OK",_xlfn.NUMBERVALUE(Plantilla!AN448),"")</f>
        <v/>
      </c>
      <c r="AQ437" s="4" t="str">
        <f>IF($C437="OK",_xlfn.NUMBERVALUE(Plantilla!AO448),"")</f>
        <v/>
      </c>
      <c r="AR437" s="6" t="str">
        <f>IF($C437="OK",_xlfn.NUMBERVALUE(Plantilla!AP448),"")</f>
        <v/>
      </c>
      <c r="AS437" s="4" t="str">
        <f>IF($C437="OK",_xlfn.NUMBERVALUE(Plantilla!AQ448),"")</f>
        <v/>
      </c>
      <c r="AT437" s="6" t="str">
        <f>IF($C437="OK",_xlfn.NUMBERVALUE(Plantilla!AR448),"")</f>
        <v/>
      </c>
      <c r="AU437" s="4" t="str">
        <f>IF($C437="OK",_xlfn.NUMBERVALUE(Plantilla!AS448),"")</f>
        <v/>
      </c>
      <c r="AV437" s="6" t="str">
        <f>IF($C437="OK",_xlfn.NUMBERVALUE(Plantilla!AT448),"")</f>
        <v/>
      </c>
      <c r="AW437" s="4" t="str">
        <f>IF($C437="OK",_xlfn.NUMBERVALUE(Plantilla!AU448),"")</f>
        <v/>
      </c>
      <c r="AX437" s="6" t="str">
        <f>IF($C437="OK",_xlfn.NUMBERVALUE(Plantilla!AV448),"")</f>
        <v/>
      </c>
      <c r="AY437" s="4" t="str">
        <f>IF($C437="OK",_xlfn.NUMBERVALUE(Plantilla!AW448),"")</f>
        <v/>
      </c>
      <c r="AZ437" s="6" t="str">
        <f>IF($C437="OK",_xlfn.NUMBERVALUE(Plantilla!AX448),"")</f>
        <v/>
      </c>
      <c r="BA437" t="str">
        <f>IF($C437="OK",_xlfn.NUMBERVALUE(Plantilla!AY448),"")</f>
        <v/>
      </c>
      <c r="BB437" t="str">
        <f>IF($C437="OK",_xlfn.NUMBERVALUE(Plantilla!AZ448),"")</f>
        <v/>
      </c>
      <c r="BC437" s="4" t="str">
        <f>IF($C437="OK",_xlfn.NUMBERVALUE(Plantilla!BA448),"")</f>
        <v/>
      </c>
      <c r="BD437" s="6" t="str">
        <f>IF($C437="OK",_xlfn.NUMBERVALUE(Plantilla!BB448),"")</f>
        <v/>
      </c>
      <c r="BE437" s="4" t="str">
        <f>IF($C437="OK",_xlfn.NUMBERVALUE(Plantilla!BC448),"")</f>
        <v/>
      </c>
      <c r="BF437" s="6" t="str">
        <f>IF($C437="OK",_xlfn.NUMBERVALUE(Plantilla!BD448),"")</f>
        <v/>
      </c>
      <c r="BG437" s="4" t="str">
        <f>IF($C437="OK",_xlfn.NUMBERVALUE(Plantilla!BE448),"")</f>
        <v/>
      </c>
      <c r="BH437" s="6" t="str">
        <f>IF($C437="OK",_xlfn.NUMBERVALUE(Plantilla!BF448),"")</f>
        <v/>
      </c>
      <c r="BI437" s="110" t="str">
        <f>IF($C437="OK",_xlfn.NUMBERVALUE(Plantilla!BG448),"")</f>
        <v/>
      </c>
      <c r="BJ437" s="6" t="str">
        <f>IF($C437="OK",_xlfn.NUMBERVALUE(Plantilla!BH448),"")</f>
        <v/>
      </c>
      <c r="BK437" s="109" t="str">
        <f>IF($C437="OK",_xlfn.NUMBERVALUE(Plantilla!BI448),"")</f>
        <v/>
      </c>
      <c r="BL437" s="6" t="str">
        <f>IF($C437="OK",
   IF(Plantilla!BJ448&lt;&gt;"",
      TEXT(VLOOKUP(Plantilla!BJ448,'Tablas '!$Z$4:$AA$6,2,FALSE),"#"),
   ""),
"")</f>
        <v/>
      </c>
      <c r="BM437" s="4" t="str">
        <f>IF($C437="OK",_xlfn.NUMBERVALUE(Plantilla!BK448),"")</f>
        <v/>
      </c>
      <c r="BN437" s="4" t="str">
        <f>IF($C437="OK",_xlfn.NUMBERVALUE(Plantilla!BL448),"")</f>
        <v/>
      </c>
      <c r="BO437" s="6" t="str">
        <f>IF($C437="OK",_xlfn.NUMBERVALUE(Plantilla!BM448),"")</f>
        <v/>
      </c>
      <c r="BP437" s="4" t="str">
        <f>IF($C437="OK",_xlfn.NUMBERVALUE(Plantilla!BN448),"")</f>
        <v/>
      </c>
      <c r="BQ437" s="6" t="str">
        <f>IF($C437="OK",_xlfn.NUMBERVALUE(Plantilla!BO448),"")</f>
        <v/>
      </c>
      <c r="BR437" s="4" t="str">
        <f>IF($C437="OK",_xlfn.NUMBERVALUE(Plantilla!BP448),"")</f>
        <v/>
      </c>
      <c r="BS437" s="6" t="str">
        <f>IF($C437="OK",_xlfn.NUMBERVALUE(Plantilla!BQ448),"")</f>
        <v/>
      </c>
      <c r="BT437" s="4" t="str">
        <f>IF($C437="OK",_xlfn.NUMBERVALUE(Plantilla!BR448),"")</f>
        <v/>
      </c>
      <c r="BU437" s="6" t="str">
        <f>IF($C437="OK",_xlfn.NUMBERVALUE(Plantilla!BS448),"")</f>
        <v/>
      </c>
      <c r="BV437" s="6" t="str">
        <f>IF($C437="OK",_xlfn.NUMBERVALUE(Plantilla!BT448),"")</f>
        <v/>
      </c>
      <c r="BW437" s="6" t="str">
        <f>IF($C437="OK",_xlfn.NUMBERVALUE(Plantilla!BU448),"")</f>
        <v/>
      </c>
      <c r="BX437" s="6" t="str">
        <f>IF($C437="OK",_xlfn.NUMBERVALUE(Plantilla!BV448),"")</f>
        <v/>
      </c>
      <c r="BY437" s="6" t="str">
        <f>IF($C437="OK",_xlfn.NUMBERVALUE(Plantilla!BW448),"")</f>
        <v/>
      </c>
      <c r="BZ437" s="6" t="str">
        <f>IF($C437="OK",_xlfn.NUMBERVALUE(Plantilla!BX448),"")</f>
        <v/>
      </c>
      <c r="CA437" s="6" t="str">
        <f>IF($C437="OK",_xlfn.NUMBERVALUE(Plantilla!BY448),"")</f>
        <v/>
      </c>
      <c r="CB437" s="6" t="str">
        <f>IF($C437="OK",_xlfn.NUMBERVALUE(Plantilla!BZ448),"")</f>
        <v/>
      </c>
      <c r="CC437" s="6" t="str">
        <f>IF($C437="OK",_xlfn.NUMBERVALUE(Plantilla!CA448),"")</f>
        <v/>
      </c>
      <c r="CD437" s="6" t="str">
        <f>IF($C437="OK",_xlfn.NUMBERVALUE(Plantilla!CB448),"")</f>
        <v/>
      </c>
      <c r="CE437" s="6" t="str">
        <f>IF($C437="OK",_xlfn.NUMBERVALUE(Plantilla!CC448),"")</f>
        <v/>
      </c>
      <c r="CF437" s="4" t="str">
        <f>IF($C437="OK",_xlfn.NUMBERVALUE(Plantilla!CD448),"")</f>
        <v/>
      </c>
      <c r="CG437" s="6" t="str">
        <f>IF($C437="OK",_xlfn.NUMBERVALUE(Plantilla!CE448),"")</f>
        <v/>
      </c>
      <c r="CH437" s="6" t="str">
        <f>IF($C437="OK",_xlfn.NUMBERVALUE(Plantilla!CF448),"")</f>
        <v/>
      </c>
      <c r="CI437" s="6" t="str">
        <f>IF($C437="OK",_xlfn.NUMBERVALUE(Plantilla!CG448),"")</f>
        <v/>
      </c>
      <c r="CJ437" s="6" t="str">
        <f>IF($C437="OK",_xlfn.NUMBERVALUE(Plantilla!CH448),"")</f>
        <v/>
      </c>
      <c r="CK437" s="6" t="str">
        <f>IF($C437="OK",_xlfn.NUMBERVALUE(Plantilla!CI448),"")</f>
        <v/>
      </c>
      <c r="CL437" s="6" t="str">
        <f>IF($C437="OK",_xlfn.NUMBERVALUE(Plantilla!CJ448),"")</f>
        <v/>
      </c>
      <c r="CM437" t="str">
        <f>IF($C437="OK",TEXT(Plantilla!CK448,"#"),"")</f>
        <v/>
      </c>
      <c r="CN437" s="6" t="str">
        <f>IF($C437="OK",_xlfn.NUMBERVALUE(Plantilla!CL448),"")</f>
        <v/>
      </c>
      <c r="CO437" s="6" t="str">
        <f>IF($C437="OK",_xlfn.NUMBERVALUE(Plantilla!CM448),"")</f>
        <v/>
      </c>
      <c r="CP437" s="110" t="str">
        <f>IF($C437="OK",_xlfn.NUMBERVALUE(Plantilla!CN448),"")</f>
        <v/>
      </c>
      <c r="CQ437" s="6" t="str">
        <f>IF($C437="OK",_xlfn.NUMBERVALUE(Plantilla!CO448),"")</f>
        <v/>
      </c>
      <c r="CR437" s="109" t="str">
        <f>IF($C437="OK",_xlfn.NUMBERVALUE(Plantilla!CP448),"")</f>
        <v/>
      </c>
      <c r="CS437" s="110" t="str">
        <f>IF($C437="OK",_xlfn.NUMBERVALUE(Plantilla!CQ448),"")</f>
        <v/>
      </c>
      <c r="CT437" s="6" t="str">
        <f>IF($C437="OK",_xlfn.NUMBERVALUE(Plantilla!CR448),"")</f>
        <v/>
      </c>
      <c r="CU437" s="109" t="str">
        <f>IF($C437="OK",_xlfn.NUMBERVALUE(Plantilla!CS448),"")</f>
        <v/>
      </c>
      <c r="CV437" s="110" t="str">
        <f>IF($C437="OK",_xlfn.NUMBERVALUE(Plantilla!CT448),"")</f>
        <v/>
      </c>
      <c r="CW437" s="6" t="str">
        <f>IF($C437="OK",_xlfn.NUMBERVALUE(Plantilla!CU448),"")</f>
        <v/>
      </c>
      <c r="CX437" s="82" t="str">
        <f>IF($C437="OK",_xlfn.NUMBERVALUE(Plantilla!CV448),"")</f>
        <v/>
      </c>
      <c r="CY437" s="6" t="str">
        <f>IF($C437="OK",_xlfn.NUMBERVALUE(Plantilla!CW448),"")</f>
        <v/>
      </c>
      <c r="CZ437" s="82" t="str">
        <f>IF($C437="OK",_xlfn.NUMBERVALUE(Plantilla!CX448),"")</f>
        <v/>
      </c>
      <c r="DA437" s="6" t="str">
        <f>IF($C437="OK",_xlfn.NUMBERVALUE(Plantilla!CY448),"")</f>
        <v/>
      </c>
      <c r="DB437" s="109" t="str">
        <f>IF($C437="OK",_xlfn.NUMBERVALUE(Plantilla!CZ448),"")</f>
        <v/>
      </c>
      <c r="DC437" s="6" t="str">
        <f>IF($C437="OK",_xlfn.NUMBERVALUE(Plantilla!DA448),"")</f>
        <v/>
      </c>
      <c r="DD437" s="6" t="str">
        <f>IF($C437="OK",TEXT(Plantilla!DB448,"#"),"")</f>
        <v/>
      </c>
      <c r="DE437" s="6" t="str">
        <f>IF($C437="OK",_xlfn.NUMBERVALUE(Plantilla!DC448),"")</f>
        <v/>
      </c>
      <c r="DF437" s="4" t="str">
        <f>IF($C437="OK",_xlfn.NUMBERVALUE(Plantilla!DD448),"")</f>
        <v/>
      </c>
      <c r="DG437" s="6" t="str">
        <f>IF($C437="OK",_xlfn.NUMBERVALUE(Plantilla!DE448),"")</f>
        <v/>
      </c>
      <c r="DH437" s="6" t="str">
        <f>IF($C437="OK",_xlfn.NUMBERVALUE(Plantilla!DF448),"")</f>
        <v/>
      </c>
      <c r="DI437" s="6" t="str">
        <f>IF($C437="OK",_xlfn.NUMBERVALUE(Plantilla!DG448),"")</f>
        <v/>
      </c>
      <c r="DJ437" s="6" t="str">
        <f>IF($C437="OK",_xlfn.NUMBERVALUE(Plantilla!DH448),"")</f>
        <v/>
      </c>
      <c r="DK437" s="6" t="str">
        <f>IF($C437="OK",_xlfn.NUMBERVALUE(Plantilla!DI448),"")</f>
        <v/>
      </c>
      <c r="DL437" s="6" t="str">
        <f>IF($C437="OK",_xlfn.NUMBERVALUE(Plantilla!DJ448),"")</f>
        <v/>
      </c>
      <c r="DM437" s="6" t="str">
        <f>IF($C437="OK",_xlfn.NUMBERVALUE(Plantilla!DK448),"")</f>
        <v/>
      </c>
      <c r="DN437" s="6" t="str">
        <f>IF($C437="OK",_xlfn.NUMBERVALUE(Plantilla!DL448),"")</f>
        <v/>
      </c>
      <c r="DO437" s="6" t="str">
        <f>IF($C437="OK",_xlfn.NUMBERVALUE(Plantilla!DM448),"")</f>
        <v/>
      </c>
      <c r="DP437" s="6" t="str">
        <f>IF($C437="OK",_xlfn.NUMBERVALUE(Plantilla!DN448),"")</f>
        <v/>
      </c>
      <c r="DQ437" s="6" t="str">
        <f>IF($C437="OK",_xlfn.NUMBERVALUE(Plantilla!DO448),"")</f>
        <v/>
      </c>
      <c r="DR437" s="6" t="str">
        <f>IF($C437="OK",_xlfn.NUMBERVALUE(Plantilla!DP448),"")</f>
        <v/>
      </c>
      <c r="DS437" t="str">
        <f>IF($C437="OK",TEXT(Plantilla!DR448,"#"),"")</f>
        <v/>
      </c>
      <c r="DT437" s="6"/>
    </row>
    <row r="438" spans="1:124" x14ac:dyDescent="0.25">
      <c r="A438" t="str">
        <f>IF(Plantilla!$I$6="¡Perfecto!, Guarda el archivo y adjúntalo a tu interfaz de Nómina Electrónica","OK","Error")</f>
        <v>OK</v>
      </c>
      <c r="B438" t="str">
        <f>IF(Plantilla!$I$6="¡Perfecto!, Guarda el archivo y adjúntalo a tu interfaz de Nómina Electrónica",MID(Plantilla!$D$2,SEARCH("V",Plantilla!$D$2),10),"")</f>
        <v>V2.0</v>
      </c>
      <c r="C438" t="str">
        <f>Plantilla!C449</f>
        <v/>
      </c>
      <c r="D438" t="str">
        <f>IF($C438="OK",Plantilla!B449,"")</f>
        <v/>
      </c>
      <c r="E438" t="str">
        <f>IF($C438="OK",
   VLOOKUP(Plantilla!$E$4,'Tablas '!$AP$4:$AT$6,5,FALSE),
"")</f>
        <v/>
      </c>
      <c r="F438" t="str">
        <f>IF($C438="OK",TEXT(Plantilla!D449,"#"),"")</f>
        <v/>
      </c>
      <c r="G438" t="str">
        <f>IF($C438="OK",
   VLOOKUP(Plantilla!E449,'Tablas '!$B$4:$C$14,2,FALSE),
"")</f>
        <v/>
      </c>
      <c r="H438" t="str">
        <f>IF($C438="OK",TEXT(Plantilla!F449,"#"),"")</f>
        <v/>
      </c>
      <c r="I438" t="str">
        <f>IF($C438="OK",TEXT(Plantilla!G449,"#"),"")</f>
        <v/>
      </c>
      <c r="J438" t="str">
        <f>IF($C438="OK",TEXT(Plantilla!H449,"#"),"")</f>
        <v/>
      </c>
      <c r="K438" t="str">
        <f>IF($C438="OK",TEXT(Plantilla!I449,"#"),"")</f>
        <v/>
      </c>
      <c r="L438" t="str">
        <f>IF($C438="OK",TEXT(Plantilla!J449,"#"),"")</f>
        <v/>
      </c>
      <c r="M438" t="str">
        <f>IF($C438="OK",TEXT(Plantilla!K449,"#"),"")</f>
        <v/>
      </c>
      <c r="N438" t="str">
        <f>IF($C438="OK",
   CONCATENATE(YEAR(Plantilla!L449),"-",TEXT(MONTH(Plantilla!L449),"00"),"-",TEXT(DAY(Plantilla!L449),"00")),
"")</f>
        <v/>
      </c>
      <c r="O438" t="str">
        <f>IF($C438="OK",_xlfn.NUMBERVALUE(Plantilla!M449),"")</f>
        <v/>
      </c>
      <c r="P438" t="str">
        <f>IF($C438="OK",
   IF(Plantilla!N449&lt;&gt;"",
      CONCATENATE(YEAR(Plantilla!N449),"-",TEXT(MONTH(Plantilla!N449),"00"),"-",TEXT(DAY(Plantilla!N449),"00")),
   ""),
"")</f>
        <v/>
      </c>
      <c r="Q438" t="str">
        <f>IF($C438="OK",
   VLOOKUP(Plantilla!O449,'Tablas '!$E$4:$F$19,2,FALSE),
"")</f>
        <v/>
      </c>
      <c r="R438" t="str">
        <f>IF($C438="OK",
   VLOOKUP(Plantilla!P449,'Tablas '!$H$4:$I$5,2,FALSE),
"")</f>
        <v/>
      </c>
      <c r="S438" t="str">
        <f>IF($C438="OK",
   VLOOKUP(Plantilla!Q449,'Tablas '!$K$4:$L$8,2,FALSE),
"")</f>
        <v/>
      </c>
      <c r="T438" t="str">
        <f>IF($C438="OK",
   VLOOKUP(Plantilla!R449,'Tablas '!$AE$4:$AF$6,2,FALSE),
"")</f>
        <v/>
      </c>
      <c r="U438" t="str">
        <f>IF($C438="OK",
   VLOOKUP(Plantilla!S449,'Tablas '!$AE$4:$AF$6,2,FALSE),
"")</f>
        <v/>
      </c>
      <c r="V438" t="str">
        <f>IF($C438="OK",TEXT(Plantilla!T449,"#"),"")</f>
        <v/>
      </c>
      <c r="W438" s="84" t="str">
        <f>IF($C438="OK",
   VLOOKUP(Plantilla!U449,'Tablas '!$AM$4:$AN$1126,2,FALSE),
"")</f>
        <v/>
      </c>
      <c r="X438" t="str">
        <f>IF($C438="OK",TEXT(Plantilla!V449,"#"),"")</f>
        <v/>
      </c>
      <c r="Y438" t="str">
        <f>IF($C438="OK",
   CONCATENATE(YEAR(Plantilla!W449),"-",TEXT(MONTH(Plantilla!W449),"00"),"-",TEXT(DAY(Plantilla!W449),"00")),
"")</f>
        <v/>
      </c>
      <c r="Z438" t="str">
        <f>IF($C438="OK",
   CONCATENATE(YEAR(Plantilla!X449),"-",TEXT(MONTH(Plantilla!X449),"00"),"-",TEXT(DAY(Plantilla!X449),"00")),
"")</f>
        <v/>
      </c>
      <c r="AA438" t="str">
        <f>IF($C438="OK",
   TEXT(VLOOKUP(Plantilla!Y449,'Tablas '!$Q$4:$R$9,2,FALSE),"#"),
"")</f>
        <v/>
      </c>
      <c r="AB438" t="str">
        <f>IF($C438="OK",
   CONCATENATE(YEAR(Plantilla!Z449),"-",TEXT(MONTH(Plantilla!Z449),"00"),"-",TEXT(DAY(Plantilla!Z449),"00")),
"")</f>
        <v/>
      </c>
      <c r="AC438" t="str">
        <f>IF($C438="OK",
   TEXT(VLOOKUP(Plantilla!AA449,'Tablas '!$T$4:$U$13,2,FALSE),"#"),
"")</f>
        <v/>
      </c>
      <c r="AD438" t="str">
        <f>IF($C438="OK",TEXT(Plantilla!AB449,"#"),"")</f>
        <v/>
      </c>
      <c r="AE438" t="str">
        <f>IF($C438="OK",
   IF(Plantilla!AC449&lt;&gt;"",
      TEXT(VLOOKUP(Plantilla!AC449,'Tablas '!$W$4:$X$7,2,FALSE),"#"),
   ""),
"")</f>
        <v/>
      </c>
      <c r="AF438" t="str">
        <f>IF($C438="OK",TEXT(Plantilla!AD449,"#"),"")</f>
        <v/>
      </c>
      <c r="AG438" s="6" t="str">
        <f>IF($C438="OK",_xlfn.NUMBERVALUE(Plantilla!AE449),"")</f>
        <v/>
      </c>
      <c r="AH438" s="4" t="str">
        <f>IF($C438="OK",_xlfn.NUMBERVALUE(Plantilla!AF449),"")</f>
        <v/>
      </c>
      <c r="AI438" s="6" t="str">
        <f>IF($C438="OK",_xlfn.NUMBERVALUE(Plantilla!AG449),"")</f>
        <v/>
      </c>
      <c r="AJ438" s="6" t="str">
        <f>IF($C438="OK",_xlfn.NUMBERVALUE(Plantilla!AH449),"")</f>
        <v/>
      </c>
      <c r="AK438" s="6" t="str">
        <f>IF($C438="OK",_xlfn.NUMBERVALUE(Plantilla!AI449),"")</f>
        <v/>
      </c>
      <c r="AL438" s="6" t="str">
        <f>IF($C438="OK",_xlfn.NUMBERVALUE(Plantilla!AJ449),"")</f>
        <v/>
      </c>
      <c r="AM438" s="4" t="str">
        <f>IF($C438="OK",_xlfn.NUMBERVALUE(Plantilla!AK449),"")</f>
        <v/>
      </c>
      <c r="AN438" s="6" t="str">
        <f>IF($C438="OK",_xlfn.NUMBERVALUE(Plantilla!AL449),"")</f>
        <v/>
      </c>
      <c r="AO438" s="4" t="str">
        <f>IF($C438="OK",_xlfn.NUMBERVALUE(Plantilla!AM449),"")</f>
        <v/>
      </c>
      <c r="AP438" s="6" t="str">
        <f>IF($C438="OK",_xlfn.NUMBERVALUE(Plantilla!AN449),"")</f>
        <v/>
      </c>
      <c r="AQ438" s="4" t="str">
        <f>IF($C438="OK",_xlfn.NUMBERVALUE(Plantilla!AO449),"")</f>
        <v/>
      </c>
      <c r="AR438" s="6" t="str">
        <f>IF($C438="OK",_xlfn.NUMBERVALUE(Plantilla!AP449),"")</f>
        <v/>
      </c>
      <c r="AS438" s="4" t="str">
        <f>IF($C438="OK",_xlfn.NUMBERVALUE(Plantilla!AQ449),"")</f>
        <v/>
      </c>
      <c r="AT438" s="6" t="str">
        <f>IF($C438="OK",_xlfn.NUMBERVALUE(Plantilla!AR449),"")</f>
        <v/>
      </c>
      <c r="AU438" s="4" t="str">
        <f>IF($C438="OK",_xlfn.NUMBERVALUE(Plantilla!AS449),"")</f>
        <v/>
      </c>
      <c r="AV438" s="6" t="str">
        <f>IF($C438="OK",_xlfn.NUMBERVALUE(Plantilla!AT449),"")</f>
        <v/>
      </c>
      <c r="AW438" s="4" t="str">
        <f>IF($C438="OK",_xlfn.NUMBERVALUE(Plantilla!AU449),"")</f>
        <v/>
      </c>
      <c r="AX438" s="6" t="str">
        <f>IF($C438="OK",_xlfn.NUMBERVALUE(Plantilla!AV449),"")</f>
        <v/>
      </c>
      <c r="AY438" s="4" t="str">
        <f>IF($C438="OK",_xlfn.NUMBERVALUE(Plantilla!AW449),"")</f>
        <v/>
      </c>
      <c r="AZ438" s="6" t="str">
        <f>IF($C438="OK",_xlfn.NUMBERVALUE(Plantilla!AX449),"")</f>
        <v/>
      </c>
      <c r="BA438" t="str">
        <f>IF($C438="OK",_xlfn.NUMBERVALUE(Plantilla!AY449),"")</f>
        <v/>
      </c>
      <c r="BB438" t="str">
        <f>IF($C438="OK",_xlfn.NUMBERVALUE(Plantilla!AZ449),"")</f>
        <v/>
      </c>
      <c r="BC438" s="4" t="str">
        <f>IF($C438="OK",_xlfn.NUMBERVALUE(Plantilla!BA449),"")</f>
        <v/>
      </c>
      <c r="BD438" s="6" t="str">
        <f>IF($C438="OK",_xlfn.NUMBERVALUE(Plantilla!BB449),"")</f>
        <v/>
      </c>
      <c r="BE438" s="4" t="str">
        <f>IF($C438="OK",_xlfn.NUMBERVALUE(Plantilla!BC449),"")</f>
        <v/>
      </c>
      <c r="BF438" s="6" t="str">
        <f>IF($C438="OK",_xlfn.NUMBERVALUE(Plantilla!BD449),"")</f>
        <v/>
      </c>
      <c r="BG438" s="4" t="str">
        <f>IF($C438="OK",_xlfn.NUMBERVALUE(Plantilla!BE449),"")</f>
        <v/>
      </c>
      <c r="BH438" s="6" t="str">
        <f>IF($C438="OK",_xlfn.NUMBERVALUE(Plantilla!BF449),"")</f>
        <v/>
      </c>
      <c r="BI438" s="110" t="str">
        <f>IF($C438="OK",_xlfn.NUMBERVALUE(Plantilla!BG449),"")</f>
        <v/>
      </c>
      <c r="BJ438" s="6" t="str">
        <f>IF($C438="OK",_xlfn.NUMBERVALUE(Plantilla!BH449),"")</f>
        <v/>
      </c>
      <c r="BK438" s="109" t="str">
        <f>IF($C438="OK",_xlfn.NUMBERVALUE(Plantilla!BI449),"")</f>
        <v/>
      </c>
      <c r="BL438" s="6" t="str">
        <f>IF($C438="OK",
   IF(Plantilla!BJ449&lt;&gt;"",
      TEXT(VLOOKUP(Plantilla!BJ449,'Tablas '!$Z$4:$AA$6,2,FALSE),"#"),
   ""),
"")</f>
        <v/>
      </c>
      <c r="BM438" s="4" t="str">
        <f>IF($C438="OK",_xlfn.NUMBERVALUE(Plantilla!BK449),"")</f>
        <v/>
      </c>
      <c r="BN438" s="4" t="str">
        <f>IF($C438="OK",_xlfn.NUMBERVALUE(Plantilla!BL449),"")</f>
        <v/>
      </c>
      <c r="BO438" s="6" t="str">
        <f>IF($C438="OK",_xlfn.NUMBERVALUE(Plantilla!BM449),"")</f>
        <v/>
      </c>
      <c r="BP438" s="4" t="str">
        <f>IF($C438="OK",_xlfn.NUMBERVALUE(Plantilla!BN449),"")</f>
        <v/>
      </c>
      <c r="BQ438" s="6" t="str">
        <f>IF($C438="OK",_xlfn.NUMBERVALUE(Plantilla!BO449),"")</f>
        <v/>
      </c>
      <c r="BR438" s="4" t="str">
        <f>IF($C438="OK",_xlfn.NUMBERVALUE(Plantilla!BP449),"")</f>
        <v/>
      </c>
      <c r="BS438" s="6" t="str">
        <f>IF($C438="OK",_xlfn.NUMBERVALUE(Plantilla!BQ449),"")</f>
        <v/>
      </c>
      <c r="BT438" s="4" t="str">
        <f>IF($C438="OK",_xlfn.NUMBERVALUE(Plantilla!BR449),"")</f>
        <v/>
      </c>
      <c r="BU438" s="6" t="str">
        <f>IF($C438="OK",_xlfn.NUMBERVALUE(Plantilla!BS449),"")</f>
        <v/>
      </c>
      <c r="BV438" s="6" t="str">
        <f>IF($C438="OK",_xlfn.NUMBERVALUE(Plantilla!BT449),"")</f>
        <v/>
      </c>
      <c r="BW438" s="6" t="str">
        <f>IF($C438="OK",_xlfn.NUMBERVALUE(Plantilla!BU449),"")</f>
        <v/>
      </c>
      <c r="BX438" s="6" t="str">
        <f>IF($C438="OK",_xlfn.NUMBERVALUE(Plantilla!BV449),"")</f>
        <v/>
      </c>
      <c r="BY438" s="6" t="str">
        <f>IF($C438="OK",_xlfn.NUMBERVALUE(Plantilla!BW449),"")</f>
        <v/>
      </c>
      <c r="BZ438" s="6" t="str">
        <f>IF($C438="OK",_xlfn.NUMBERVALUE(Plantilla!BX449),"")</f>
        <v/>
      </c>
      <c r="CA438" s="6" t="str">
        <f>IF($C438="OK",_xlfn.NUMBERVALUE(Plantilla!BY449),"")</f>
        <v/>
      </c>
      <c r="CB438" s="6" t="str">
        <f>IF($C438="OK",_xlfn.NUMBERVALUE(Plantilla!BZ449),"")</f>
        <v/>
      </c>
      <c r="CC438" s="6" t="str">
        <f>IF($C438="OK",_xlfn.NUMBERVALUE(Plantilla!CA449),"")</f>
        <v/>
      </c>
      <c r="CD438" s="6" t="str">
        <f>IF($C438="OK",_xlfn.NUMBERVALUE(Plantilla!CB449),"")</f>
        <v/>
      </c>
      <c r="CE438" s="6" t="str">
        <f>IF($C438="OK",_xlfn.NUMBERVALUE(Plantilla!CC449),"")</f>
        <v/>
      </c>
      <c r="CF438" s="4" t="str">
        <f>IF($C438="OK",_xlfn.NUMBERVALUE(Plantilla!CD449),"")</f>
        <v/>
      </c>
      <c r="CG438" s="6" t="str">
        <f>IF($C438="OK",_xlfn.NUMBERVALUE(Plantilla!CE449),"")</f>
        <v/>
      </c>
      <c r="CH438" s="6" t="str">
        <f>IF($C438="OK",_xlfn.NUMBERVALUE(Plantilla!CF449),"")</f>
        <v/>
      </c>
      <c r="CI438" s="6" t="str">
        <f>IF($C438="OK",_xlfn.NUMBERVALUE(Plantilla!CG449),"")</f>
        <v/>
      </c>
      <c r="CJ438" s="6" t="str">
        <f>IF($C438="OK",_xlfn.NUMBERVALUE(Plantilla!CH449),"")</f>
        <v/>
      </c>
      <c r="CK438" s="6" t="str">
        <f>IF($C438="OK",_xlfn.NUMBERVALUE(Plantilla!CI449),"")</f>
        <v/>
      </c>
      <c r="CL438" s="6" t="str">
        <f>IF($C438="OK",_xlfn.NUMBERVALUE(Plantilla!CJ449),"")</f>
        <v/>
      </c>
      <c r="CM438" t="str">
        <f>IF($C438="OK",TEXT(Plantilla!CK449,"#"),"")</f>
        <v/>
      </c>
      <c r="CN438" s="6" t="str">
        <f>IF($C438="OK",_xlfn.NUMBERVALUE(Plantilla!CL449),"")</f>
        <v/>
      </c>
      <c r="CO438" s="6" t="str">
        <f>IF($C438="OK",_xlfn.NUMBERVALUE(Plantilla!CM449),"")</f>
        <v/>
      </c>
      <c r="CP438" s="110" t="str">
        <f>IF($C438="OK",_xlfn.NUMBERVALUE(Plantilla!CN449),"")</f>
        <v/>
      </c>
      <c r="CQ438" s="6" t="str">
        <f>IF($C438="OK",_xlfn.NUMBERVALUE(Plantilla!CO449),"")</f>
        <v/>
      </c>
      <c r="CR438" s="109" t="str">
        <f>IF($C438="OK",_xlfn.NUMBERVALUE(Plantilla!CP449),"")</f>
        <v/>
      </c>
      <c r="CS438" s="110" t="str">
        <f>IF($C438="OK",_xlfn.NUMBERVALUE(Plantilla!CQ449),"")</f>
        <v/>
      </c>
      <c r="CT438" s="6" t="str">
        <f>IF($C438="OK",_xlfn.NUMBERVALUE(Plantilla!CR449),"")</f>
        <v/>
      </c>
      <c r="CU438" s="109" t="str">
        <f>IF($C438="OK",_xlfn.NUMBERVALUE(Plantilla!CS449),"")</f>
        <v/>
      </c>
      <c r="CV438" s="110" t="str">
        <f>IF($C438="OK",_xlfn.NUMBERVALUE(Plantilla!CT449),"")</f>
        <v/>
      </c>
      <c r="CW438" s="6" t="str">
        <f>IF($C438="OK",_xlfn.NUMBERVALUE(Plantilla!CU449),"")</f>
        <v/>
      </c>
      <c r="CX438" s="82" t="str">
        <f>IF($C438="OK",_xlfn.NUMBERVALUE(Plantilla!CV449),"")</f>
        <v/>
      </c>
      <c r="CY438" s="6" t="str">
        <f>IF($C438="OK",_xlfn.NUMBERVALUE(Plantilla!CW449),"")</f>
        <v/>
      </c>
      <c r="CZ438" s="82" t="str">
        <f>IF($C438="OK",_xlfn.NUMBERVALUE(Plantilla!CX449),"")</f>
        <v/>
      </c>
      <c r="DA438" s="6" t="str">
        <f>IF($C438="OK",_xlfn.NUMBERVALUE(Plantilla!CY449),"")</f>
        <v/>
      </c>
      <c r="DB438" s="109" t="str">
        <f>IF($C438="OK",_xlfn.NUMBERVALUE(Plantilla!CZ449),"")</f>
        <v/>
      </c>
      <c r="DC438" s="6" t="str">
        <f>IF($C438="OK",_xlfn.NUMBERVALUE(Plantilla!DA449),"")</f>
        <v/>
      </c>
      <c r="DD438" s="6" t="str">
        <f>IF($C438="OK",TEXT(Plantilla!DB449,"#"),"")</f>
        <v/>
      </c>
      <c r="DE438" s="6" t="str">
        <f>IF($C438="OK",_xlfn.NUMBERVALUE(Plantilla!DC449),"")</f>
        <v/>
      </c>
      <c r="DF438" s="4" t="str">
        <f>IF($C438="OK",_xlfn.NUMBERVALUE(Plantilla!DD449),"")</f>
        <v/>
      </c>
      <c r="DG438" s="6" t="str">
        <f>IF($C438="OK",_xlfn.NUMBERVALUE(Plantilla!DE449),"")</f>
        <v/>
      </c>
      <c r="DH438" s="6" t="str">
        <f>IF($C438="OK",_xlfn.NUMBERVALUE(Plantilla!DF449),"")</f>
        <v/>
      </c>
      <c r="DI438" s="6" t="str">
        <f>IF($C438="OK",_xlfn.NUMBERVALUE(Plantilla!DG449),"")</f>
        <v/>
      </c>
      <c r="DJ438" s="6" t="str">
        <f>IF($C438="OK",_xlfn.NUMBERVALUE(Plantilla!DH449),"")</f>
        <v/>
      </c>
      <c r="DK438" s="6" t="str">
        <f>IF($C438="OK",_xlfn.NUMBERVALUE(Plantilla!DI449),"")</f>
        <v/>
      </c>
      <c r="DL438" s="6" t="str">
        <f>IF($C438="OK",_xlfn.NUMBERVALUE(Plantilla!DJ449),"")</f>
        <v/>
      </c>
      <c r="DM438" s="6" t="str">
        <f>IF($C438="OK",_xlfn.NUMBERVALUE(Plantilla!DK449),"")</f>
        <v/>
      </c>
      <c r="DN438" s="6" t="str">
        <f>IF($C438="OK",_xlfn.NUMBERVALUE(Plantilla!DL449),"")</f>
        <v/>
      </c>
      <c r="DO438" s="6" t="str">
        <f>IF($C438="OK",_xlfn.NUMBERVALUE(Plantilla!DM449),"")</f>
        <v/>
      </c>
      <c r="DP438" s="6" t="str">
        <f>IF($C438="OK",_xlfn.NUMBERVALUE(Plantilla!DN449),"")</f>
        <v/>
      </c>
      <c r="DQ438" s="6" t="str">
        <f>IF($C438="OK",_xlfn.NUMBERVALUE(Plantilla!DO449),"")</f>
        <v/>
      </c>
      <c r="DR438" s="6" t="str">
        <f>IF($C438="OK",_xlfn.NUMBERVALUE(Plantilla!DP449),"")</f>
        <v/>
      </c>
      <c r="DS438" t="str">
        <f>IF($C438="OK",TEXT(Plantilla!DR449,"#"),"")</f>
        <v/>
      </c>
      <c r="DT438" s="6"/>
    </row>
    <row r="439" spans="1:124" x14ac:dyDescent="0.25">
      <c r="A439" t="str">
        <f>IF(Plantilla!$I$6="¡Perfecto!, Guarda el archivo y adjúntalo a tu interfaz de Nómina Electrónica","OK","Error")</f>
        <v>OK</v>
      </c>
      <c r="B439" t="str">
        <f>IF(Plantilla!$I$6="¡Perfecto!, Guarda el archivo y adjúntalo a tu interfaz de Nómina Electrónica",MID(Plantilla!$D$2,SEARCH("V",Plantilla!$D$2),10),"")</f>
        <v>V2.0</v>
      </c>
      <c r="C439" t="str">
        <f>Plantilla!C450</f>
        <v/>
      </c>
      <c r="D439" t="str">
        <f>IF($C439="OK",Plantilla!B450,"")</f>
        <v/>
      </c>
      <c r="E439" t="str">
        <f>IF($C439="OK",
   VLOOKUP(Plantilla!$E$4,'Tablas '!$AP$4:$AT$6,5,FALSE),
"")</f>
        <v/>
      </c>
      <c r="F439" t="str">
        <f>IF($C439="OK",TEXT(Plantilla!D450,"#"),"")</f>
        <v/>
      </c>
      <c r="G439" t="str">
        <f>IF($C439="OK",
   VLOOKUP(Plantilla!E450,'Tablas '!$B$4:$C$14,2,FALSE),
"")</f>
        <v/>
      </c>
      <c r="H439" t="str">
        <f>IF($C439="OK",TEXT(Plantilla!F450,"#"),"")</f>
        <v/>
      </c>
      <c r="I439" t="str">
        <f>IF($C439="OK",TEXT(Plantilla!G450,"#"),"")</f>
        <v/>
      </c>
      <c r="J439" t="str">
        <f>IF($C439="OK",TEXT(Plantilla!H450,"#"),"")</f>
        <v/>
      </c>
      <c r="K439" t="str">
        <f>IF($C439="OK",TEXT(Plantilla!I450,"#"),"")</f>
        <v/>
      </c>
      <c r="L439" t="str">
        <f>IF($C439="OK",TEXT(Plantilla!J450,"#"),"")</f>
        <v/>
      </c>
      <c r="M439" t="str">
        <f>IF($C439="OK",TEXT(Plantilla!K450,"#"),"")</f>
        <v/>
      </c>
      <c r="N439" t="str">
        <f>IF($C439="OK",
   CONCATENATE(YEAR(Plantilla!L450),"-",TEXT(MONTH(Plantilla!L450),"00"),"-",TEXT(DAY(Plantilla!L450),"00")),
"")</f>
        <v/>
      </c>
      <c r="O439" t="str">
        <f>IF($C439="OK",_xlfn.NUMBERVALUE(Plantilla!M450),"")</f>
        <v/>
      </c>
      <c r="P439" t="str">
        <f>IF($C439="OK",
   IF(Plantilla!N450&lt;&gt;"",
      CONCATENATE(YEAR(Plantilla!N450),"-",TEXT(MONTH(Plantilla!N450),"00"),"-",TEXT(DAY(Plantilla!N450),"00")),
   ""),
"")</f>
        <v/>
      </c>
      <c r="Q439" t="str">
        <f>IF($C439="OK",
   VLOOKUP(Plantilla!O450,'Tablas '!$E$4:$F$19,2,FALSE),
"")</f>
        <v/>
      </c>
      <c r="R439" t="str">
        <f>IF($C439="OK",
   VLOOKUP(Plantilla!P450,'Tablas '!$H$4:$I$5,2,FALSE),
"")</f>
        <v/>
      </c>
      <c r="S439" t="str">
        <f>IF($C439="OK",
   VLOOKUP(Plantilla!Q450,'Tablas '!$K$4:$L$8,2,FALSE),
"")</f>
        <v/>
      </c>
      <c r="T439" t="str">
        <f>IF($C439="OK",
   VLOOKUP(Plantilla!R450,'Tablas '!$AE$4:$AF$6,2,FALSE),
"")</f>
        <v/>
      </c>
      <c r="U439" t="str">
        <f>IF($C439="OK",
   VLOOKUP(Plantilla!S450,'Tablas '!$AE$4:$AF$6,2,FALSE),
"")</f>
        <v/>
      </c>
      <c r="V439" t="str">
        <f>IF($C439="OK",TEXT(Plantilla!T450,"#"),"")</f>
        <v/>
      </c>
      <c r="W439" s="84" t="str">
        <f>IF($C439="OK",
   VLOOKUP(Plantilla!U450,'Tablas '!$AM$4:$AN$1126,2,FALSE),
"")</f>
        <v/>
      </c>
      <c r="X439" t="str">
        <f>IF($C439="OK",TEXT(Plantilla!V450,"#"),"")</f>
        <v/>
      </c>
      <c r="Y439" t="str">
        <f>IF($C439="OK",
   CONCATENATE(YEAR(Plantilla!W450),"-",TEXT(MONTH(Plantilla!W450),"00"),"-",TEXT(DAY(Plantilla!W450),"00")),
"")</f>
        <v/>
      </c>
      <c r="Z439" t="str">
        <f>IF($C439="OK",
   CONCATENATE(YEAR(Plantilla!X450),"-",TEXT(MONTH(Plantilla!X450),"00"),"-",TEXT(DAY(Plantilla!X450),"00")),
"")</f>
        <v/>
      </c>
      <c r="AA439" t="str">
        <f>IF($C439="OK",
   TEXT(VLOOKUP(Plantilla!Y450,'Tablas '!$Q$4:$R$9,2,FALSE),"#"),
"")</f>
        <v/>
      </c>
      <c r="AB439" t="str">
        <f>IF($C439="OK",
   CONCATENATE(YEAR(Plantilla!Z450),"-",TEXT(MONTH(Plantilla!Z450),"00"),"-",TEXT(DAY(Plantilla!Z450),"00")),
"")</f>
        <v/>
      </c>
      <c r="AC439" t="str">
        <f>IF($C439="OK",
   TEXT(VLOOKUP(Plantilla!AA450,'Tablas '!$T$4:$U$13,2,FALSE),"#"),
"")</f>
        <v/>
      </c>
      <c r="AD439" t="str">
        <f>IF($C439="OK",TEXT(Plantilla!AB450,"#"),"")</f>
        <v/>
      </c>
      <c r="AE439" t="str">
        <f>IF($C439="OK",
   IF(Plantilla!AC450&lt;&gt;"",
      TEXT(VLOOKUP(Plantilla!AC450,'Tablas '!$W$4:$X$7,2,FALSE),"#"),
   ""),
"")</f>
        <v/>
      </c>
      <c r="AF439" t="str">
        <f>IF($C439="OK",TEXT(Plantilla!AD450,"#"),"")</f>
        <v/>
      </c>
      <c r="AG439" s="6" t="str">
        <f>IF($C439="OK",_xlfn.NUMBERVALUE(Plantilla!AE450),"")</f>
        <v/>
      </c>
      <c r="AH439" s="4" t="str">
        <f>IF($C439="OK",_xlfn.NUMBERVALUE(Plantilla!AF450),"")</f>
        <v/>
      </c>
      <c r="AI439" s="6" t="str">
        <f>IF($C439="OK",_xlfn.NUMBERVALUE(Plantilla!AG450),"")</f>
        <v/>
      </c>
      <c r="AJ439" s="6" t="str">
        <f>IF($C439="OK",_xlfn.NUMBERVALUE(Plantilla!AH450),"")</f>
        <v/>
      </c>
      <c r="AK439" s="6" t="str">
        <f>IF($C439="OK",_xlfn.NUMBERVALUE(Plantilla!AI450),"")</f>
        <v/>
      </c>
      <c r="AL439" s="6" t="str">
        <f>IF($C439="OK",_xlfn.NUMBERVALUE(Plantilla!AJ450),"")</f>
        <v/>
      </c>
      <c r="AM439" s="4" t="str">
        <f>IF($C439="OK",_xlfn.NUMBERVALUE(Plantilla!AK450),"")</f>
        <v/>
      </c>
      <c r="AN439" s="6" t="str">
        <f>IF($C439="OK",_xlfn.NUMBERVALUE(Plantilla!AL450),"")</f>
        <v/>
      </c>
      <c r="AO439" s="4" t="str">
        <f>IF($C439="OK",_xlfn.NUMBERVALUE(Plantilla!AM450),"")</f>
        <v/>
      </c>
      <c r="AP439" s="6" t="str">
        <f>IF($C439="OK",_xlfn.NUMBERVALUE(Plantilla!AN450),"")</f>
        <v/>
      </c>
      <c r="AQ439" s="4" t="str">
        <f>IF($C439="OK",_xlfn.NUMBERVALUE(Plantilla!AO450),"")</f>
        <v/>
      </c>
      <c r="AR439" s="6" t="str">
        <f>IF($C439="OK",_xlfn.NUMBERVALUE(Plantilla!AP450),"")</f>
        <v/>
      </c>
      <c r="AS439" s="4" t="str">
        <f>IF($C439="OK",_xlfn.NUMBERVALUE(Plantilla!AQ450),"")</f>
        <v/>
      </c>
      <c r="AT439" s="6" t="str">
        <f>IF($C439="OK",_xlfn.NUMBERVALUE(Plantilla!AR450),"")</f>
        <v/>
      </c>
      <c r="AU439" s="4" t="str">
        <f>IF($C439="OK",_xlfn.NUMBERVALUE(Plantilla!AS450),"")</f>
        <v/>
      </c>
      <c r="AV439" s="6" t="str">
        <f>IF($C439="OK",_xlfn.NUMBERVALUE(Plantilla!AT450),"")</f>
        <v/>
      </c>
      <c r="AW439" s="4" t="str">
        <f>IF($C439="OK",_xlfn.NUMBERVALUE(Plantilla!AU450),"")</f>
        <v/>
      </c>
      <c r="AX439" s="6" t="str">
        <f>IF($C439="OK",_xlfn.NUMBERVALUE(Plantilla!AV450),"")</f>
        <v/>
      </c>
      <c r="AY439" s="4" t="str">
        <f>IF($C439="OK",_xlfn.NUMBERVALUE(Plantilla!AW450),"")</f>
        <v/>
      </c>
      <c r="AZ439" s="6" t="str">
        <f>IF($C439="OK",_xlfn.NUMBERVALUE(Plantilla!AX450),"")</f>
        <v/>
      </c>
      <c r="BA439" t="str">
        <f>IF($C439="OK",_xlfn.NUMBERVALUE(Plantilla!AY450),"")</f>
        <v/>
      </c>
      <c r="BB439" t="str">
        <f>IF($C439="OK",_xlfn.NUMBERVALUE(Plantilla!AZ450),"")</f>
        <v/>
      </c>
      <c r="BC439" s="4" t="str">
        <f>IF($C439="OK",_xlfn.NUMBERVALUE(Plantilla!BA450),"")</f>
        <v/>
      </c>
      <c r="BD439" s="6" t="str">
        <f>IF($C439="OK",_xlfn.NUMBERVALUE(Plantilla!BB450),"")</f>
        <v/>
      </c>
      <c r="BE439" s="4" t="str">
        <f>IF($C439="OK",_xlfn.NUMBERVALUE(Plantilla!BC450),"")</f>
        <v/>
      </c>
      <c r="BF439" s="6" t="str">
        <f>IF($C439="OK",_xlfn.NUMBERVALUE(Plantilla!BD450),"")</f>
        <v/>
      </c>
      <c r="BG439" s="4" t="str">
        <f>IF($C439="OK",_xlfn.NUMBERVALUE(Plantilla!BE450),"")</f>
        <v/>
      </c>
      <c r="BH439" s="6" t="str">
        <f>IF($C439="OK",_xlfn.NUMBERVALUE(Plantilla!BF450),"")</f>
        <v/>
      </c>
      <c r="BI439" s="110" t="str">
        <f>IF($C439="OK",_xlfn.NUMBERVALUE(Plantilla!BG450),"")</f>
        <v/>
      </c>
      <c r="BJ439" s="6" t="str">
        <f>IF($C439="OK",_xlfn.NUMBERVALUE(Plantilla!BH450),"")</f>
        <v/>
      </c>
      <c r="BK439" s="109" t="str">
        <f>IF($C439="OK",_xlfn.NUMBERVALUE(Plantilla!BI450),"")</f>
        <v/>
      </c>
      <c r="BL439" s="6" t="str">
        <f>IF($C439="OK",
   IF(Plantilla!BJ450&lt;&gt;"",
      TEXT(VLOOKUP(Plantilla!BJ450,'Tablas '!$Z$4:$AA$6,2,FALSE),"#"),
   ""),
"")</f>
        <v/>
      </c>
      <c r="BM439" s="4" t="str">
        <f>IF($C439="OK",_xlfn.NUMBERVALUE(Plantilla!BK450),"")</f>
        <v/>
      </c>
      <c r="BN439" s="4" t="str">
        <f>IF($C439="OK",_xlfn.NUMBERVALUE(Plantilla!BL450),"")</f>
        <v/>
      </c>
      <c r="BO439" s="6" t="str">
        <f>IF($C439="OK",_xlfn.NUMBERVALUE(Plantilla!BM450),"")</f>
        <v/>
      </c>
      <c r="BP439" s="4" t="str">
        <f>IF($C439="OK",_xlfn.NUMBERVALUE(Plantilla!BN450),"")</f>
        <v/>
      </c>
      <c r="BQ439" s="6" t="str">
        <f>IF($C439="OK",_xlfn.NUMBERVALUE(Plantilla!BO450),"")</f>
        <v/>
      </c>
      <c r="BR439" s="4" t="str">
        <f>IF($C439="OK",_xlfn.NUMBERVALUE(Plantilla!BP450),"")</f>
        <v/>
      </c>
      <c r="BS439" s="6" t="str">
        <f>IF($C439="OK",_xlfn.NUMBERVALUE(Plantilla!BQ450),"")</f>
        <v/>
      </c>
      <c r="BT439" s="4" t="str">
        <f>IF($C439="OK",_xlfn.NUMBERVALUE(Plantilla!BR450),"")</f>
        <v/>
      </c>
      <c r="BU439" s="6" t="str">
        <f>IF($C439="OK",_xlfn.NUMBERVALUE(Plantilla!BS450),"")</f>
        <v/>
      </c>
      <c r="BV439" s="6" t="str">
        <f>IF($C439="OK",_xlfn.NUMBERVALUE(Plantilla!BT450),"")</f>
        <v/>
      </c>
      <c r="BW439" s="6" t="str">
        <f>IF($C439="OK",_xlfn.NUMBERVALUE(Plantilla!BU450),"")</f>
        <v/>
      </c>
      <c r="BX439" s="6" t="str">
        <f>IF($C439="OK",_xlfn.NUMBERVALUE(Plantilla!BV450),"")</f>
        <v/>
      </c>
      <c r="BY439" s="6" t="str">
        <f>IF($C439="OK",_xlfn.NUMBERVALUE(Plantilla!BW450),"")</f>
        <v/>
      </c>
      <c r="BZ439" s="6" t="str">
        <f>IF($C439="OK",_xlfn.NUMBERVALUE(Plantilla!BX450),"")</f>
        <v/>
      </c>
      <c r="CA439" s="6" t="str">
        <f>IF($C439="OK",_xlfn.NUMBERVALUE(Plantilla!BY450),"")</f>
        <v/>
      </c>
      <c r="CB439" s="6" t="str">
        <f>IF($C439="OK",_xlfn.NUMBERVALUE(Plantilla!BZ450),"")</f>
        <v/>
      </c>
      <c r="CC439" s="6" t="str">
        <f>IF($C439="OK",_xlfn.NUMBERVALUE(Plantilla!CA450),"")</f>
        <v/>
      </c>
      <c r="CD439" s="6" t="str">
        <f>IF($C439="OK",_xlfn.NUMBERVALUE(Plantilla!CB450),"")</f>
        <v/>
      </c>
      <c r="CE439" s="6" t="str">
        <f>IF($C439="OK",_xlfn.NUMBERVALUE(Plantilla!CC450),"")</f>
        <v/>
      </c>
      <c r="CF439" s="4" t="str">
        <f>IF($C439="OK",_xlfn.NUMBERVALUE(Plantilla!CD450),"")</f>
        <v/>
      </c>
      <c r="CG439" s="6" t="str">
        <f>IF($C439="OK",_xlfn.NUMBERVALUE(Plantilla!CE450),"")</f>
        <v/>
      </c>
      <c r="CH439" s="6" t="str">
        <f>IF($C439="OK",_xlfn.NUMBERVALUE(Plantilla!CF450),"")</f>
        <v/>
      </c>
      <c r="CI439" s="6" t="str">
        <f>IF($C439="OK",_xlfn.NUMBERVALUE(Plantilla!CG450),"")</f>
        <v/>
      </c>
      <c r="CJ439" s="6" t="str">
        <f>IF($C439="OK",_xlfn.NUMBERVALUE(Plantilla!CH450),"")</f>
        <v/>
      </c>
      <c r="CK439" s="6" t="str">
        <f>IF($C439="OK",_xlfn.NUMBERVALUE(Plantilla!CI450),"")</f>
        <v/>
      </c>
      <c r="CL439" s="6" t="str">
        <f>IF($C439="OK",_xlfn.NUMBERVALUE(Plantilla!CJ450),"")</f>
        <v/>
      </c>
      <c r="CM439" t="str">
        <f>IF($C439="OK",TEXT(Plantilla!CK450,"#"),"")</f>
        <v/>
      </c>
      <c r="CN439" s="6" t="str">
        <f>IF($C439="OK",_xlfn.NUMBERVALUE(Plantilla!CL450),"")</f>
        <v/>
      </c>
      <c r="CO439" s="6" t="str">
        <f>IF($C439="OK",_xlfn.NUMBERVALUE(Plantilla!CM450),"")</f>
        <v/>
      </c>
      <c r="CP439" s="110" t="str">
        <f>IF($C439="OK",_xlfn.NUMBERVALUE(Plantilla!CN450),"")</f>
        <v/>
      </c>
      <c r="CQ439" s="6" t="str">
        <f>IF($C439="OK",_xlfn.NUMBERVALUE(Plantilla!CO450),"")</f>
        <v/>
      </c>
      <c r="CR439" s="109" t="str">
        <f>IF($C439="OK",_xlfn.NUMBERVALUE(Plantilla!CP450),"")</f>
        <v/>
      </c>
      <c r="CS439" s="110" t="str">
        <f>IF($C439="OK",_xlfn.NUMBERVALUE(Plantilla!CQ450),"")</f>
        <v/>
      </c>
      <c r="CT439" s="6" t="str">
        <f>IF($C439="OK",_xlfn.NUMBERVALUE(Plantilla!CR450),"")</f>
        <v/>
      </c>
      <c r="CU439" s="109" t="str">
        <f>IF($C439="OK",_xlfn.NUMBERVALUE(Plantilla!CS450),"")</f>
        <v/>
      </c>
      <c r="CV439" s="110" t="str">
        <f>IF($C439="OK",_xlfn.NUMBERVALUE(Plantilla!CT450),"")</f>
        <v/>
      </c>
      <c r="CW439" s="6" t="str">
        <f>IF($C439="OK",_xlfn.NUMBERVALUE(Plantilla!CU450),"")</f>
        <v/>
      </c>
      <c r="CX439" s="82" t="str">
        <f>IF($C439="OK",_xlfn.NUMBERVALUE(Plantilla!CV450),"")</f>
        <v/>
      </c>
      <c r="CY439" s="6" t="str">
        <f>IF($C439="OK",_xlfn.NUMBERVALUE(Plantilla!CW450),"")</f>
        <v/>
      </c>
      <c r="CZ439" s="82" t="str">
        <f>IF($C439="OK",_xlfn.NUMBERVALUE(Plantilla!CX450),"")</f>
        <v/>
      </c>
      <c r="DA439" s="6" t="str">
        <f>IF($C439="OK",_xlfn.NUMBERVALUE(Plantilla!CY450),"")</f>
        <v/>
      </c>
      <c r="DB439" s="109" t="str">
        <f>IF($C439="OK",_xlfn.NUMBERVALUE(Plantilla!CZ450),"")</f>
        <v/>
      </c>
      <c r="DC439" s="6" t="str">
        <f>IF($C439="OK",_xlfn.NUMBERVALUE(Plantilla!DA450),"")</f>
        <v/>
      </c>
      <c r="DD439" s="6" t="str">
        <f>IF($C439="OK",TEXT(Plantilla!DB450,"#"),"")</f>
        <v/>
      </c>
      <c r="DE439" s="6" t="str">
        <f>IF($C439="OK",_xlfn.NUMBERVALUE(Plantilla!DC450),"")</f>
        <v/>
      </c>
      <c r="DF439" s="4" t="str">
        <f>IF($C439="OK",_xlfn.NUMBERVALUE(Plantilla!DD450),"")</f>
        <v/>
      </c>
      <c r="DG439" s="6" t="str">
        <f>IF($C439="OK",_xlfn.NUMBERVALUE(Plantilla!DE450),"")</f>
        <v/>
      </c>
      <c r="DH439" s="6" t="str">
        <f>IF($C439="OK",_xlfn.NUMBERVALUE(Plantilla!DF450),"")</f>
        <v/>
      </c>
      <c r="DI439" s="6" t="str">
        <f>IF($C439="OK",_xlfn.NUMBERVALUE(Plantilla!DG450),"")</f>
        <v/>
      </c>
      <c r="DJ439" s="6" t="str">
        <f>IF($C439="OK",_xlfn.NUMBERVALUE(Plantilla!DH450),"")</f>
        <v/>
      </c>
      <c r="DK439" s="6" t="str">
        <f>IF($C439="OK",_xlfn.NUMBERVALUE(Plantilla!DI450),"")</f>
        <v/>
      </c>
      <c r="DL439" s="6" t="str">
        <f>IF($C439="OK",_xlfn.NUMBERVALUE(Plantilla!DJ450),"")</f>
        <v/>
      </c>
      <c r="DM439" s="6" t="str">
        <f>IF($C439="OK",_xlfn.NUMBERVALUE(Plantilla!DK450),"")</f>
        <v/>
      </c>
      <c r="DN439" s="6" t="str">
        <f>IF($C439="OK",_xlfn.NUMBERVALUE(Plantilla!DL450),"")</f>
        <v/>
      </c>
      <c r="DO439" s="6" t="str">
        <f>IF($C439="OK",_xlfn.NUMBERVALUE(Plantilla!DM450),"")</f>
        <v/>
      </c>
      <c r="DP439" s="6" t="str">
        <f>IF($C439="OK",_xlfn.NUMBERVALUE(Plantilla!DN450),"")</f>
        <v/>
      </c>
      <c r="DQ439" s="6" t="str">
        <f>IF($C439="OK",_xlfn.NUMBERVALUE(Plantilla!DO450),"")</f>
        <v/>
      </c>
      <c r="DR439" s="6" t="str">
        <f>IF($C439="OK",_xlfn.NUMBERVALUE(Plantilla!DP450),"")</f>
        <v/>
      </c>
      <c r="DS439" t="str">
        <f>IF($C439="OK",TEXT(Plantilla!DR450,"#"),"")</f>
        <v/>
      </c>
      <c r="DT439" s="6"/>
    </row>
    <row r="440" spans="1:124" x14ac:dyDescent="0.25">
      <c r="A440" t="str">
        <f>IF(Plantilla!$I$6="¡Perfecto!, Guarda el archivo y adjúntalo a tu interfaz de Nómina Electrónica","OK","Error")</f>
        <v>OK</v>
      </c>
      <c r="B440" t="str">
        <f>IF(Plantilla!$I$6="¡Perfecto!, Guarda el archivo y adjúntalo a tu interfaz de Nómina Electrónica",MID(Plantilla!$D$2,SEARCH("V",Plantilla!$D$2),10),"")</f>
        <v>V2.0</v>
      </c>
      <c r="C440" t="str">
        <f>Plantilla!C451</f>
        <v/>
      </c>
      <c r="D440" t="str">
        <f>IF($C440="OK",Plantilla!B451,"")</f>
        <v/>
      </c>
      <c r="E440" t="str">
        <f>IF($C440="OK",
   VLOOKUP(Plantilla!$E$4,'Tablas '!$AP$4:$AT$6,5,FALSE),
"")</f>
        <v/>
      </c>
      <c r="F440" t="str">
        <f>IF($C440="OK",TEXT(Plantilla!D451,"#"),"")</f>
        <v/>
      </c>
      <c r="G440" t="str">
        <f>IF($C440="OK",
   VLOOKUP(Plantilla!E451,'Tablas '!$B$4:$C$14,2,FALSE),
"")</f>
        <v/>
      </c>
      <c r="H440" t="str">
        <f>IF($C440="OK",TEXT(Plantilla!F451,"#"),"")</f>
        <v/>
      </c>
      <c r="I440" t="str">
        <f>IF($C440="OK",TEXT(Plantilla!G451,"#"),"")</f>
        <v/>
      </c>
      <c r="J440" t="str">
        <f>IF($C440="OK",TEXT(Plantilla!H451,"#"),"")</f>
        <v/>
      </c>
      <c r="K440" t="str">
        <f>IF($C440="OK",TEXT(Plantilla!I451,"#"),"")</f>
        <v/>
      </c>
      <c r="L440" t="str">
        <f>IF($C440="OK",TEXT(Plantilla!J451,"#"),"")</f>
        <v/>
      </c>
      <c r="M440" t="str">
        <f>IF($C440="OK",TEXT(Plantilla!K451,"#"),"")</f>
        <v/>
      </c>
      <c r="N440" t="str">
        <f>IF($C440="OK",
   CONCATENATE(YEAR(Plantilla!L451),"-",TEXT(MONTH(Plantilla!L451),"00"),"-",TEXT(DAY(Plantilla!L451),"00")),
"")</f>
        <v/>
      </c>
      <c r="O440" t="str">
        <f>IF($C440="OK",_xlfn.NUMBERVALUE(Plantilla!M451),"")</f>
        <v/>
      </c>
      <c r="P440" t="str">
        <f>IF($C440="OK",
   IF(Plantilla!N451&lt;&gt;"",
      CONCATENATE(YEAR(Plantilla!N451),"-",TEXT(MONTH(Plantilla!N451),"00"),"-",TEXT(DAY(Plantilla!N451),"00")),
   ""),
"")</f>
        <v/>
      </c>
      <c r="Q440" t="str">
        <f>IF($C440="OK",
   VLOOKUP(Plantilla!O451,'Tablas '!$E$4:$F$19,2,FALSE),
"")</f>
        <v/>
      </c>
      <c r="R440" t="str">
        <f>IF($C440="OK",
   VLOOKUP(Plantilla!P451,'Tablas '!$H$4:$I$5,2,FALSE),
"")</f>
        <v/>
      </c>
      <c r="S440" t="str">
        <f>IF($C440="OK",
   VLOOKUP(Plantilla!Q451,'Tablas '!$K$4:$L$8,2,FALSE),
"")</f>
        <v/>
      </c>
      <c r="T440" t="str">
        <f>IF($C440="OK",
   VLOOKUP(Plantilla!R451,'Tablas '!$AE$4:$AF$6,2,FALSE),
"")</f>
        <v/>
      </c>
      <c r="U440" t="str">
        <f>IF($C440="OK",
   VLOOKUP(Plantilla!S451,'Tablas '!$AE$4:$AF$6,2,FALSE),
"")</f>
        <v/>
      </c>
      <c r="V440" t="str">
        <f>IF($C440="OK",TEXT(Plantilla!T451,"#"),"")</f>
        <v/>
      </c>
      <c r="W440" s="84" t="str">
        <f>IF($C440="OK",
   VLOOKUP(Plantilla!U451,'Tablas '!$AM$4:$AN$1126,2,FALSE),
"")</f>
        <v/>
      </c>
      <c r="X440" t="str">
        <f>IF($C440="OK",TEXT(Plantilla!V451,"#"),"")</f>
        <v/>
      </c>
      <c r="Y440" t="str">
        <f>IF($C440="OK",
   CONCATENATE(YEAR(Plantilla!W451),"-",TEXT(MONTH(Plantilla!W451),"00"),"-",TEXT(DAY(Plantilla!W451),"00")),
"")</f>
        <v/>
      </c>
      <c r="Z440" t="str">
        <f>IF($C440="OK",
   CONCATENATE(YEAR(Plantilla!X451),"-",TEXT(MONTH(Plantilla!X451),"00"),"-",TEXT(DAY(Plantilla!X451),"00")),
"")</f>
        <v/>
      </c>
      <c r="AA440" t="str">
        <f>IF($C440="OK",
   TEXT(VLOOKUP(Plantilla!Y451,'Tablas '!$Q$4:$R$9,2,FALSE),"#"),
"")</f>
        <v/>
      </c>
      <c r="AB440" t="str">
        <f>IF($C440="OK",
   CONCATENATE(YEAR(Plantilla!Z451),"-",TEXT(MONTH(Plantilla!Z451),"00"),"-",TEXT(DAY(Plantilla!Z451),"00")),
"")</f>
        <v/>
      </c>
      <c r="AC440" t="str">
        <f>IF($C440="OK",
   TEXT(VLOOKUP(Plantilla!AA451,'Tablas '!$T$4:$U$13,2,FALSE),"#"),
"")</f>
        <v/>
      </c>
      <c r="AD440" t="str">
        <f>IF($C440="OK",TEXT(Plantilla!AB451,"#"),"")</f>
        <v/>
      </c>
      <c r="AE440" t="str">
        <f>IF($C440="OK",
   IF(Plantilla!AC451&lt;&gt;"",
      TEXT(VLOOKUP(Plantilla!AC451,'Tablas '!$W$4:$X$7,2,FALSE),"#"),
   ""),
"")</f>
        <v/>
      </c>
      <c r="AF440" t="str">
        <f>IF($C440="OK",TEXT(Plantilla!AD451,"#"),"")</f>
        <v/>
      </c>
      <c r="AG440" s="6" t="str">
        <f>IF($C440="OK",_xlfn.NUMBERVALUE(Plantilla!AE451),"")</f>
        <v/>
      </c>
      <c r="AH440" s="4" t="str">
        <f>IF($C440="OK",_xlfn.NUMBERVALUE(Plantilla!AF451),"")</f>
        <v/>
      </c>
      <c r="AI440" s="6" t="str">
        <f>IF($C440="OK",_xlfn.NUMBERVALUE(Plantilla!AG451),"")</f>
        <v/>
      </c>
      <c r="AJ440" s="6" t="str">
        <f>IF($C440="OK",_xlfn.NUMBERVALUE(Plantilla!AH451),"")</f>
        <v/>
      </c>
      <c r="AK440" s="6" t="str">
        <f>IF($C440="OK",_xlfn.NUMBERVALUE(Plantilla!AI451),"")</f>
        <v/>
      </c>
      <c r="AL440" s="6" t="str">
        <f>IF($C440="OK",_xlfn.NUMBERVALUE(Plantilla!AJ451),"")</f>
        <v/>
      </c>
      <c r="AM440" s="4" t="str">
        <f>IF($C440="OK",_xlfn.NUMBERVALUE(Plantilla!AK451),"")</f>
        <v/>
      </c>
      <c r="AN440" s="6" t="str">
        <f>IF($C440="OK",_xlfn.NUMBERVALUE(Plantilla!AL451),"")</f>
        <v/>
      </c>
      <c r="AO440" s="4" t="str">
        <f>IF($C440="OK",_xlfn.NUMBERVALUE(Plantilla!AM451),"")</f>
        <v/>
      </c>
      <c r="AP440" s="6" t="str">
        <f>IF($C440="OK",_xlfn.NUMBERVALUE(Plantilla!AN451),"")</f>
        <v/>
      </c>
      <c r="AQ440" s="4" t="str">
        <f>IF($C440="OK",_xlfn.NUMBERVALUE(Plantilla!AO451),"")</f>
        <v/>
      </c>
      <c r="AR440" s="6" t="str">
        <f>IF($C440="OK",_xlfn.NUMBERVALUE(Plantilla!AP451),"")</f>
        <v/>
      </c>
      <c r="AS440" s="4" t="str">
        <f>IF($C440="OK",_xlfn.NUMBERVALUE(Plantilla!AQ451),"")</f>
        <v/>
      </c>
      <c r="AT440" s="6" t="str">
        <f>IF($C440="OK",_xlfn.NUMBERVALUE(Plantilla!AR451),"")</f>
        <v/>
      </c>
      <c r="AU440" s="4" t="str">
        <f>IF($C440="OK",_xlfn.NUMBERVALUE(Plantilla!AS451),"")</f>
        <v/>
      </c>
      <c r="AV440" s="6" t="str">
        <f>IF($C440="OK",_xlfn.NUMBERVALUE(Plantilla!AT451),"")</f>
        <v/>
      </c>
      <c r="AW440" s="4" t="str">
        <f>IF($C440="OK",_xlfn.NUMBERVALUE(Plantilla!AU451),"")</f>
        <v/>
      </c>
      <c r="AX440" s="6" t="str">
        <f>IF($C440="OK",_xlfn.NUMBERVALUE(Plantilla!AV451),"")</f>
        <v/>
      </c>
      <c r="AY440" s="4" t="str">
        <f>IF($C440="OK",_xlfn.NUMBERVALUE(Plantilla!AW451),"")</f>
        <v/>
      </c>
      <c r="AZ440" s="6" t="str">
        <f>IF($C440="OK",_xlfn.NUMBERVALUE(Plantilla!AX451),"")</f>
        <v/>
      </c>
      <c r="BA440" t="str">
        <f>IF($C440="OK",_xlfn.NUMBERVALUE(Plantilla!AY451),"")</f>
        <v/>
      </c>
      <c r="BB440" t="str">
        <f>IF($C440="OK",_xlfn.NUMBERVALUE(Plantilla!AZ451),"")</f>
        <v/>
      </c>
      <c r="BC440" s="4" t="str">
        <f>IF($C440="OK",_xlfn.NUMBERVALUE(Plantilla!BA451),"")</f>
        <v/>
      </c>
      <c r="BD440" s="6" t="str">
        <f>IF($C440="OK",_xlfn.NUMBERVALUE(Plantilla!BB451),"")</f>
        <v/>
      </c>
      <c r="BE440" s="4" t="str">
        <f>IF($C440="OK",_xlfn.NUMBERVALUE(Plantilla!BC451),"")</f>
        <v/>
      </c>
      <c r="BF440" s="6" t="str">
        <f>IF($C440="OK",_xlfn.NUMBERVALUE(Plantilla!BD451),"")</f>
        <v/>
      </c>
      <c r="BG440" s="4" t="str">
        <f>IF($C440="OK",_xlfn.NUMBERVALUE(Plantilla!BE451),"")</f>
        <v/>
      </c>
      <c r="BH440" s="6" t="str">
        <f>IF($C440="OK",_xlfn.NUMBERVALUE(Plantilla!BF451),"")</f>
        <v/>
      </c>
      <c r="BI440" s="110" t="str">
        <f>IF($C440="OK",_xlfn.NUMBERVALUE(Plantilla!BG451),"")</f>
        <v/>
      </c>
      <c r="BJ440" s="6" t="str">
        <f>IF($C440="OK",_xlfn.NUMBERVALUE(Plantilla!BH451),"")</f>
        <v/>
      </c>
      <c r="BK440" s="109" t="str">
        <f>IF($C440="OK",_xlfn.NUMBERVALUE(Plantilla!BI451),"")</f>
        <v/>
      </c>
      <c r="BL440" s="6" t="str">
        <f>IF($C440="OK",
   IF(Plantilla!BJ451&lt;&gt;"",
      TEXT(VLOOKUP(Plantilla!BJ451,'Tablas '!$Z$4:$AA$6,2,FALSE),"#"),
   ""),
"")</f>
        <v/>
      </c>
      <c r="BM440" s="4" t="str">
        <f>IF($C440="OK",_xlfn.NUMBERVALUE(Plantilla!BK451),"")</f>
        <v/>
      </c>
      <c r="BN440" s="4" t="str">
        <f>IF($C440="OK",_xlfn.NUMBERVALUE(Plantilla!BL451),"")</f>
        <v/>
      </c>
      <c r="BO440" s="6" t="str">
        <f>IF($C440="OK",_xlfn.NUMBERVALUE(Plantilla!BM451),"")</f>
        <v/>
      </c>
      <c r="BP440" s="4" t="str">
        <f>IF($C440="OK",_xlfn.NUMBERVALUE(Plantilla!BN451),"")</f>
        <v/>
      </c>
      <c r="BQ440" s="6" t="str">
        <f>IF($C440="OK",_xlfn.NUMBERVALUE(Plantilla!BO451),"")</f>
        <v/>
      </c>
      <c r="BR440" s="4" t="str">
        <f>IF($C440="OK",_xlfn.NUMBERVALUE(Plantilla!BP451),"")</f>
        <v/>
      </c>
      <c r="BS440" s="6" t="str">
        <f>IF($C440="OK",_xlfn.NUMBERVALUE(Plantilla!BQ451),"")</f>
        <v/>
      </c>
      <c r="BT440" s="4" t="str">
        <f>IF($C440="OK",_xlfn.NUMBERVALUE(Plantilla!BR451),"")</f>
        <v/>
      </c>
      <c r="BU440" s="6" t="str">
        <f>IF($C440="OK",_xlfn.NUMBERVALUE(Plantilla!BS451),"")</f>
        <v/>
      </c>
      <c r="BV440" s="6" t="str">
        <f>IF($C440="OK",_xlfn.NUMBERVALUE(Plantilla!BT451),"")</f>
        <v/>
      </c>
      <c r="BW440" s="6" t="str">
        <f>IF($C440="OK",_xlfn.NUMBERVALUE(Plantilla!BU451),"")</f>
        <v/>
      </c>
      <c r="BX440" s="6" t="str">
        <f>IF($C440="OK",_xlfn.NUMBERVALUE(Plantilla!BV451),"")</f>
        <v/>
      </c>
      <c r="BY440" s="6" t="str">
        <f>IF($C440="OK",_xlfn.NUMBERVALUE(Plantilla!BW451),"")</f>
        <v/>
      </c>
      <c r="BZ440" s="6" t="str">
        <f>IF($C440="OK",_xlfn.NUMBERVALUE(Plantilla!BX451),"")</f>
        <v/>
      </c>
      <c r="CA440" s="6" t="str">
        <f>IF($C440="OK",_xlfn.NUMBERVALUE(Plantilla!BY451),"")</f>
        <v/>
      </c>
      <c r="CB440" s="6" t="str">
        <f>IF($C440="OK",_xlfn.NUMBERVALUE(Plantilla!BZ451),"")</f>
        <v/>
      </c>
      <c r="CC440" s="6" t="str">
        <f>IF($C440="OK",_xlfn.NUMBERVALUE(Plantilla!CA451),"")</f>
        <v/>
      </c>
      <c r="CD440" s="6" t="str">
        <f>IF($C440="OK",_xlfn.NUMBERVALUE(Plantilla!CB451),"")</f>
        <v/>
      </c>
      <c r="CE440" s="6" t="str">
        <f>IF($C440="OK",_xlfn.NUMBERVALUE(Plantilla!CC451),"")</f>
        <v/>
      </c>
      <c r="CF440" s="4" t="str">
        <f>IF($C440="OK",_xlfn.NUMBERVALUE(Plantilla!CD451),"")</f>
        <v/>
      </c>
      <c r="CG440" s="6" t="str">
        <f>IF($C440="OK",_xlfn.NUMBERVALUE(Plantilla!CE451),"")</f>
        <v/>
      </c>
      <c r="CH440" s="6" t="str">
        <f>IF($C440="OK",_xlfn.NUMBERVALUE(Plantilla!CF451),"")</f>
        <v/>
      </c>
      <c r="CI440" s="6" t="str">
        <f>IF($C440="OK",_xlfn.NUMBERVALUE(Plantilla!CG451),"")</f>
        <v/>
      </c>
      <c r="CJ440" s="6" t="str">
        <f>IF($C440="OK",_xlfn.NUMBERVALUE(Plantilla!CH451),"")</f>
        <v/>
      </c>
      <c r="CK440" s="6" t="str">
        <f>IF($C440="OK",_xlfn.NUMBERVALUE(Plantilla!CI451),"")</f>
        <v/>
      </c>
      <c r="CL440" s="6" t="str">
        <f>IF($C440="OK",_xlfn.NUMBERVALUE(Plantilla!CJ451),"")</f>
        <v/>
      </c>
      <c r="CM440" t="str">
        <f>IF($C440="OK",TEXT(Plantilla!CK451,"#"),"")</f>
        <v/>
      </c>
      <c r="CN440" s="6" t="str">
        <f>IF($C440="OK",_xlfn.NUMBERVALUE(Plantilla!CL451),"")</f>
        <v/>
      </c>
      <c r="CO440" s="6" t="str">
        <f>IF($C440="OK",_xlfn.NUMBERVALUE(Plantilla!CM451),"")</f>
        <v/>
      </c>
      <c r="CP440" s="110" t="str">
        <f>IF($C440="OK",_xlfn.NUMBERVALUE(Plantilla!CN451),"")</f>
        <v/>
      </c>
      <c r="CQ440" s="6" t="str">
        <f>IF($C440="OK",_xlfn.NUMBERVALUE(Plantilla!CO451),"")</f>
        <v/>
      </c>
      <c r="CR440" s="109" t="str">
        <f>IF($C440="OK",_xlfn.NUMBERVALUE(Plantilla!CP451),"")</f>
        <v/>
      </c>
      <c r="CS440" s="110" t="str">
        <f>IF($C440="OK",_xlfn.NUMBERVALUE(Plantilla!CQ451),"")</f>
        <v/>
      </c>
      <c r="CT440" s="6" t="str">
        <f>IF($C440="OK",_xlfn.NUMBERVALUE(Plantilla!CR451),"")</f>
        <v/>
      </c>
      <c r="CU440" s="109" t="str">
        <f>IF($C440="OK",_xlfn.NUMBERVALUE(Plantilla!CS451),"")</f>
        <v/>
      </c>
      <c r="CV440" s="110" t="str">
        <f>IF($C440="OK",_xlfn.NUMBERVALUE(Plantilla!CT451),"")</f>
        <v/>
      </c>
      <c r="CW440" s="6" t="str">
        <f>IF($C440="OK",_xlfn.NUMBERVALUE(Plantilla!CU451),"")</f>
        <v/>
      </c>
      <c r="CX440" s="82" t="str">
        <f>IF($C440="OK",_xlfn.NUMBERVALUE(Plantilla!CV451),"")</f>
        <v/>
      </c>
      <c r="CY440" s="6" t="str">
        <f>IF($C440="OK",_xlfn.NUMBERVALUE(Plantilla!CW451),"")</f>
        <v/>
      </c>
      <c r="CZ440" s="82" t="str">
        <f>IF($C440="OK",_xlfn.NUMBERVALUE(Plantilla!CX451),"")</f>
        <v/>
      </c>
      <c r="DA440" s="6" t="str">
        <f>IF($C440="OK",_xlfn.NUMBERVALUE(Plantilla!CY451),"")</f>
        <v/>
      </c>
      <c r="DB440" s="109" t="str">
        <f>IF($C440="OK",_xlfn.NUMBERVALUE(Plantilla!CZ451),"")</f>
        <v/>
      </c>
      <c r="DC440" s="6" t="str">
        <f>IF($C440="OK",_xlfn.NUMBERVALUE(Plantilla!DA451),"")</f>
        <v/>
      </c>
      <c r="DD440" s="6" t="str">
        <f>IF($C440="OK",TEXT(Plantilla!DB451,"#"),"")</f>
        <v/>
      </c>
      <c r="DE440" s="6" t="str">
        <f>IF($C440="OK",_xlfn.NUMBERVALUE(Plantilla!DC451),"")</f>
        <v/>
      </c>
      <c r="DF440" s="4" t="str">
        <f>IF($C440="OK",_xlfn.NUMBERVALUE(Plantilla!DD451),"")</f>
        <v/>
      </c>
      <c r="DG440" s="6" t="str">
        <f>IF($C440="OK",_xlfn.NUMBERVALUE(Plantilla!DE451),"")</f>
        <v/>
      </c>
      <c r="DH440" s="6" t="str">
        <f>IF($C440="OK",_xlfn.NUMBERVALUE(Plantilla!DF451),"")</f>
        <v/>
      </c>
      <c r="DI440" s="6" t="str">
        <f>IF($C440="OK",_xlfn.NUMBERVALUE(Plantilla!DG451),"")</f>
        <v/>
      </c>
      <c r="DJ440" s="6" t="str">
        <f>IF($C440="OK",_xlfn.NUMBERVALUE(Plantilla!DH451),"")</f>
        <v/>
      </c>
      <c r="DK440" s="6" t="str">
        <f>IF($C440="OK",_xlfn.NUMBERVALUE(Plantilla!DI451),"")</f>
        <v/>
      </c>
      <c r="DL440" s="6" t="str">
        <f>IF($C440="OK",_xlfn.NUMBERVALUE(Plantilla!DJ451),"")</f>
        <v/>
      </c>
      <c r="DM440" s="6" t="str">
        <f>IF($C440="OK",_xlfn.NUMBERVALUE(Plantilla!DK451),"")</f>
        <v/>
      </c>
      <c r="DN440" s="6" t="str">
        <f>IF($C440="OK",_xlfn.NUMBERVALUE(Plantilla!DL451),"")</f>
        <v/>
      </c>
      <c r="DO440" s="6" t="str">
        <f>IF($C440="OK",_xlfn.NUMBERVALUE(Plantilla!DM451),"")</f>
        <v/>
      </c>
      <c r="DP440" s="6" t="str">
        <f>IF($C440="OK",_xlfn.NUMBERVALUE(Plantilla!DN451),"")</f>
        <v/>
      </c>
      <c r="DQ440" s="6" t="str">
        <f>IF($C440="OK",_xlfn.NUMBERVALUE(Plantilla!DO451),"")</f>
        <v/>
      </c>
      <c r="DR440" s="6" t="str">
        <f>IF($C440="OK",_xlfn.NUMBERVALUE(Plantilla!DP451),"")</f>
        <v/>
      </c>
      <c r="DS440" t="str">
        <f>IF($C440="OK",TEXT(Plantilla!DR451,"#"),"")</f>
        <v/>
      </c>
      <c r="DT440" s="6"/>
    </row>
    <row r="441" spans="1:124" x14ac:dyDescent="0.25">
      <c r="A441" t="str">
        <f>IF(Plantilla!$I$6="¡Perfecto!, Guarda el archivo y adjúntalo a tu interfaz de Nómina Electrónica","OK","Error")</f>
        <v>OK</v>
      </c>
      <c r="B441" t="str">
        <f>IF(Plantilla!$I$6="¡Perfecto!, Guarda el archivo y adjúntalo a tu interfaz de Nómina Electrónica",MID(Plantilla!$D$2,SEARCH("V",Plantilla!$D$2),10),"")</f>
        <v>V2.0</v>
      </c>
      <c r="C441" t="str">
        <f>Plantilla!C452</f>
        <v/>
      </c>
      <c r="D441" t="str">
        <f>IF($C441="OK",Plantilla!B452,"")</f>
        <v/>
      </c>
      <c r="E441" t="str">
        <f>IF($C441="OK",
   VLOOKUP(Plantilla!$E$4,'Tablas '!$AP$4:$AT$6,5,FALSE),
"")</f>
        <v/>
      </c>
      <c r="F441" t="str">
        <f>IF($C441="OK",TEXT(Plantilla!D452,"#"),"")</f>
        <v/>
      </c>
      <c r="G441" t="str">
        <f>IF($C441="OK",
   VLOOKUP(Plantilla!E452,'Tablas '!$B$4:$C$14,2,FALSE),
"")</f>
        <v/>
      </c>
      <c r="H441" t="str">
        <f>IF($C441="OK",TEXT(Plantilla!F452,"#"),"")</f>
        <v/>
      </c>
      <c r="I441" t="str">
        <f>IF($C441="OK",TEXT(Plantilla!G452,"#"),"")</f>
        <v/>
      </c>
      <c r="J441" t="str">
        <f>IF($C441="OK",TEXT(Plantilla!H452,"#"),"")</f>
        <v/>
      </c>
      <c r="K441" t="str">
        <f>IF($C441="OK",TEXT(Plantilla!I452,"#"),"")</f>
        <v/>
      </c>
      <c r="L441" t="str">
        <f>IF($C441="OK",TEXT(Plantilla!J452,"#"),"")</f>
        <v/>
      </c>
      <c r="M441" t="str">
        <f>IF($C441="OK",TEXT(Plantilla!K452,"#"),"")</f>
        <v/>
      </c>
      <c r="N441" t="str">
        <f>IF($C441="OK",
   CONCATENATE(YEAR(Plantilla!L452),"-",TEXT(MONTH(Plantilla!L452),"00"),"-",TEXT(DAY(Plantilla!L452),"00")),
"")</f>
        <v/>
      </c>
      <c r="O441" t="str">
        <f>IF($C441="OK",_xlfn.NUMBERVALUE(Plantilla!M452),"")</f>
        <v/>
      </c>
      <c r="P441" t="str">
        <f>IF($C441="OK",
   IF(Plantilla!N452&lt;&gt;"",
      CONCATENATE(YEAR(Plantilla!N452),"-",TEXT(MONTH(Plantilla!N452),"00"),"-",TEXT(DAY(Plantilla!N452),"00")),
   ""),
"")</f>
        <v/>
      </c>
      <c r="Q441" t="str">
        <f>IF($C441="OK",
   VLOOKUP(Plantilla!O452,'Tablas '!$E$4:$F$19,2,FALSE),
"")</f>
        <v/>
      </c>
      <c r="R441" t="str">
        <f>IF($C441="OK",
   VLOOKUP(Plantilla!P452,'Tablas '!$H$4:$I$5,2,FALSE),
"")</f>
        <v/>
      </c>
      <c r="S441" t="str">
        <f>IF($C441="OK",
   VLOOKUP(Plantilla!Q452,'Tablas '!$K$4:$L$8,2,FALSE),
"")</f>
        <v/>
      </c>
      <c r="T441" t="str">
        <f>IF($C441="OK",
   VLOOKUP(Plantilla!R452,'Tablas '!$AE$4:$AF$6,2,FALSE),
"")</f>
        <v/>
      </c>
      <c r="U441" t="str">
        <f>IF($C441="OK",
   VLOOKUP(Plantilla!S452,'Tablas '!$AE$4:$AF$6,2,FALSE),
"")</f>
        <v/>
      </c>
      <c r="V441" t="str">
        <f>IF($C441="OK",TEXT(Plantilla!T452,"#"),"")</f>
        <v/>
      </c>
      <c r="W441" s="84" t="str">
        <f>IF($C441="OK",
   VLOOKUP(Plantilla!U452,'Tablas '!$AM$4:$AN$1126,2,FALSE),
"")</f>
        <v/>
      </c>
      <c r="X441" t="str">
        <f>IF($C441="OK",TEXT(Plantilla!V452,"#"),"")</f>
        <v/>
      </c>
      <c r="Y441" t="str">
        <f>IF($C441="OK",
   CONCATENATE(YEAR(Plantilla!W452),"-",TEXT(MONTH(Plantilla!W452),"00"),"-",TEXT(DAY(Plantilla!W452),"00")),
"")</f>
        <v/>
      </c>
      <c r="Z441" t="str">
        <f>IF($C441="OK",
   CONCATENATE(YEAR(Plantilla!X452),"-",TEXT(MONTH(Plantilla!X452),"00"),"-",TEXT(DAY(Plantilla!X452),"00")),
"")</f>
        <v/>
      </c>
      <c r="AA441" t="str">
        <f>IF($C441="OK",
   TEXT(VLOOKUP(Plantilla!Y452,'Tablas '!$Q$4:$R$9,2,FALSE),"#"),
"")</f>
        <v/>
      </c>
      <c r="AB441" t="str">
        <f>IF($C441="OK",
   CONCATENATE(YEAR(Plantilla!Z452),"-",TEXT(MONTH(Plantilla!Z452),"00"),"-",TEXT(DAY(Plantilla!Z452),"00")),
"")</f>
        <v/>
      </c>
      <c r="AC441" t="str">
        <f>IF($C441="OK",
   TEXT(VLOOKUP(Plantilla!AA452,'Tablas '!$T$4:$U$13,2,FALSE),"#"),
"")</f>
        <v/>
      </c>
      <c r="AD441" t="str">
        <f>IF($C441="OK",TEXT(Plantilla!AB452,"#"),"")</f>
        <v/>
      </c>
      <c r="AE441" t="str">
        <f>IF($C441="OK",
   IF(Plantilla!AC452&lt;&gt;"",
      TEXT(VLOOKUP(Plantilla!AC452,'Tablas '!$W$4:$X$7,2,FALSE),"#"),
   ""),
"")</f>
        <v/>
      </c>
      <c r="AF441" t="str">
        <f>IF($C441="OK",TEXT(Plantilla!AD452,"#"),"")</f>
        <v/>
      </c>
      <c r="AG441" s="6" t="str">
        <f>IF($C441="OK",_xlfn.NUMBERVALUE(Plantilla!AE452),"")</f>
        <v/>
      </c>
      <c r="AH441" s="4" t="str">
        <f>IF($C441="OK",_xlfn.NUMBERVALUE(Plantilla!AF452),"")</f>
        <v/>
      </c>
      <c r="AI441" s="6" t="str">
        <f>IF($C441="OK",_xlfn.NUMBERVALUE(Plantilla!AG452),"")</f>
        <v/>
      </c>
      <c r="AJ441" s="6" t="str">
        <f>IF($C441="OK",_xlfn.NUMBERVALUE(Plantilla!AH452),"")</f>
        <v/>
      </c>
      <c r="AK441" s="6" t="str">
        <f>IF($C441="OK",_xlfn.NUMBERVALUE(Plantilla!AI452),"")</f>
        <v/>
      </c>
      <c r="AL441" s="6" t="str">
        <f>IF($C441="OK",_xlfn.NUMBERVALUE(Plantilla!AJ452),"")</f>
        <v/>
      </c>
      <c r="AM441" s="4" t="str">
        <f>IF($C441="OK",_xlfn.NUMBERVALUE(Plantilla!AK452),"")</f>
        <v/>
      </c>
      <c r="AN441" s="6" t="str">
        <f>IF($C441="OK",_xlfn.NUMBERVALUE(Plantilla!AL452),"")</f>
        <v/>
      </c>
      <c r="AO441" s="4" t="str">
        <f>IF($C441="OK",_xlfn.NUMBERVALUE(Plantilla!AM452),"")</f>
        <v/>
      </c>
      <c r="AP441" s="6" t="str">
        <f>IF($C441="OK",_xlfn.NUMBERVALUE(Plantilla!AN452),"")</f>
        <v/>
      </c>
      <c r="AQ441" s="4" t="str">
        <f>IF($C441="OK",_xlfn.NUMBERVALUE(Plantilla!AO452),"")</f>
        <v/>
      </c>
      <c r="AR441" s="6" t="str">
        <f>IF($C441="OK",_xlfn.NUMBERVALUE(Plantilla!AP452),"")</f>
        <v/>
      </c>
      <c r="AS441" s="4" t="str">
        <f>IF($C441="OK",_xlfn.NUMBERVALUE(Plantilla!AQ452),"")</f>
        <v/>
      </c>
      <c r="AT441" s="6" t="str">
        <f>IF($C441="OK",_xlfn.NUMBERVALUE(Plantilla!AR452),"")</f>
        <v/>
      </c>
      <c r="AU441" s="4" t="str">
        <f>IF($C441="OK",_xlfn.NUMBERVALUE(Plantilla!AS452),"")</f>
        <v/>
      </c>
      <c r="AV441" s="6" t="str">
        <f>IF($C441="OK",_xlfn.NUMBERVALUE(Plantilla!AT452),"")</f>
        <v/>
      </c>
      <c r="AW441" s="4" t="str">
        <f>IF($C441="OK",_xlfn.NUMBERVALUE(Plantilla!AU452),"")</f>
        <v/>
      </c>
      <c r="AX441" s="6" t="str">
        <f>IF($C441="OK",_xlfn.NUMBERVALUE(Plantilla!AV452),"")</f>
        <v/>
      </c>
      <c r="AY441" s="4" t="str">
        <f>IF($C441="OK",_xlfn.NUMBERVALUE(Plantilla!AW452),"")</f>
        <v/>
      </c>
      <c r="AZ441" s="6" t="str">
        <f>IF($C441="OK",_xlfn.NUMBERVALUE(Plantilla!AX452),"")</f>
        <v/>
      </c>
      <c r="BA441" t="str">
        <f>IF($C441="OK",_xlfn.NUMBERVALUE(Plantilla!AY452),"")</f>
        <v/>
      </c>
      <c r="BB441" t="str">
        <f>IF($C441="OK",_xlfn.NUMBERVALUE(Plantilla!AZ452),"")</f>
        <v/>
      </c>
      <c r="BC441" s="4" t="str">
        <f>IF($C441="OK",_xlfn.NUMBERVALUE(Plantilla!BA452),"")</f>
        <v/>
      </c>
      <c r="BD441" s="6" t="str">
        <f>IF($C441="OK",_xlfn.NUMBERVALUE(Plantilla!BB452),"")</f>
        <v/>
      </c>
      <c r="BE441" s="4" t="str">
        <f>IF($C441="OK",_xlfn.NUMBERVALUE(Plantilla!BC452),"")</f>
        <v/>
      </c>
      <c r="BF441" s="6" t="str">
        <f>IF($C441="OK",_xlfn.NUMBERVALUE(Plantilla!BD452),"")</f>
        <v/>
      </c>
      <c r="BG441" s="4" t="str">
        <f>IF($C441="OK",_xlfn.NUMBERVALUE(Plantilla!BE452),"")</f>
        <v/>
      </c>
      <c r="BH441" s="6" t="str">
        <f>IF($C441="OK",_xlfn.NUMBERVALUE(Plantilla!BF452),"")</f>
        <v/>
      </c>
      <c r="BI441" s="110" t="str">
        <f>IF($C441="OK",_xlfn.NUMBERVALUE(Plantilla!BG452),"")</f>
        <v/>
      </c>
      <c r="BJ441" s="6" t="str">
        <f>IF($C441="OK",_xlfn.NUMBERVALUE(Plantilla!BH452),"")</f>
        <v/>
      </c>
      <c r="BK441" s="109" t="str">
        <f>IF($C441="OK",_xlfn.NUMBERVALUE(Plantilla!BI452),"")</f>
        <v/>
      </c>
      <c r="BL441" s="6" t="str">
        <f>IF($C441="OK",
   IF(Plantilla!BJ452&lt;&gt;"",
      TEXT(VLOOKUP(Plantilla!BJ452,'Tablas '!$Z$4:$AA$6,2,FALSE),"#"),
   ""),
"")</f>
        <v/>
      </c>
      <c r="BM441" s="4" t="str">
        <f>IF($C441="OK",_xlfn.NUMBERVALUE(Plantilla!BK452),"")</f>
        <v/>
      </c>
      <c r="BN441" s="4" t="str">
        <f>IF($C441="OK",_xlfn.NUMBERVALUE(Plantilla!BL452),"")</f>
        <v/>
      </c>
      <c r="BO441" s="6" t="str">
        <f>IF($C441="OK",_xlfn.NUMBERVALUE(Plantilla!BM452),"")</f>
        <v/>
      </c>
      <c r="BP441" s="4" t="str">
        <f>IF($C441="OK",_xlfn.NUMBERVALUE(Plantilla!BN452),"")</f>
        <v/>
      </c>
      <c r="BQ441" s="6" t="str">
        <f>IF($C441="OK",_xlfn.NUMBERVALUE(Plantilla!BO452),"")</f>
        <v/>
      </c>
      <c r="BR441" s="4" t="str">
        <f>IF($C441="OK",_xlfn.NUMBERVALUE(Plantilla!BP452),"")</f>
        <v/>
      </c>
      <c r="BS441" s="6" t="str">
        <f>IF($C441="OK",_xlfn.NUMBERVALUE(Plantilla!BQ452),"")</f>
        <v/>
      </c>
      <c r="BT441" s="4" t="str">
        <f>IF($C441="OK",_xlfn.NUMBERVALUE(Plantilla!BR452),"")</f>
        <v/>
      </c>
      <c r="BU441" s="6" t="str">
        <f>IF($C441="OK",_xlfn.NUMBERVALUE(Plantilla!BS452),"")</f>
        <v/>
      </c>
      <c r="BV441" s="6" t="str">
        <f>IF($C441="OK",_xlfn.NUMBERVALUE(Plantilla!BT452),"")</f>
        <v/>
      </c>
      <c r="BW441" s="6" t="str">
        <f>IF($C441="OK",_xlfn.NUMBERVALUE(Plantilla!BU452),"")</f>
        <v/>
      </c>
      <c r="BX441" s="6" t="str">
        <f>IF($C441="OK",_xlfn.NUMBERVALUE(Plantilla!BV452),"")</f>
        <v/>
      </c>
      <c r="BY441" s="6" t="str">
        <f>IF($C441="OK",_xlfn.NUMBERVALUE(Plantilla!BW452),"")</f>
        <v/>
      </c>
      <c r="BZ441" s="6" t="str">
        <f>IF($C441="OK",_xlfn.NUMBERVALUE(Plantilla!BX452),"")</f>
        <v/>
      </c>
      <c r="CA441" s="6" t="str">
        <f>IF($C441="OK",_xlfn.NUMBERVALUE(Plantilla!BY452),"")</f>
        <v/>
      </c>
      <c r="CB441" s="6" t="str">
        <f>IF($C441="OK",_xlfn.NUMBERVALUE(Plantilla!BZ452),"")</f>
        <v/>
      </c>
      <c r="CC441" s="6" t="str">
        <f>IF($C441="OK",_xlfn.NUMBERVALUE(Plantilla!CA452),"")</f>
        <v/>
      </c>
      <c r="CD441" s="6" t="str">
        <f>IF($C441="OK",_xlfn.NUMBERVALUE(Plantilla!CB452),"")</f>
        <v/>
      </c>
      <c r="CE441" s="6" t="str">
        <f>IF($C441="OK",_xlfn.NUMBERVALUE(Plantilla!CC452),"")</f>
        <v/>
      </c>
      <c r="CF441" s="4" t="str">
        <f>IF($C441="OK",_xlfn.NUMBERVALUE(Plantilla!CD452),"")</f>
        <v/>
      </c>
      <c r="CG441" s="6" t="str">
        <f>IF($C441="OK",_xlfn.NUMBERVALUE(Plantilla!CE452),"")</f>
        <v/>
      </c>
      <c r="CH441" s="6" t="str">
        <f>IF($C441="OK",_xlfn.NUMBERVALUE(Plantilla!CF452),"")</f>
        <v/>
      </c>
      <c r="CI441" s="6" t="str">
        <f>IF($C441="OK",_xlfn.NUMBERVALUE(Plantilla!CG452),"")</f>
        <v/>
      </c>
      <c r="CJ441" s="6" t="str">
        <f>IF($C441="OK",_xlfn.NUMBERVALUE(Plantilla!CH452),"")</f>
        <v/>
      </c>
      <c r="CK441" s="6" t="str">
        <f>IF($C441="OK",_xlfn.NUMBERVALUE(Plantilla!CI452),"")</f>
        <v/>
      </c>
      <c r="CL441" s="6" t="str">
        <f>IF($C441="OK",_xlfn.NUMBERVALUE(Plantilla!CJ452),"")</f>
        <v/>
      </c>
      <c r="CM441" t="str">
        <f>IF($C441="OK",TEXT(Plantilla!CK452,"#"),"")</f>
        <v/>
      </c>
      <c r="CN441" s="6" t="str">
        <f>IF($C441="OK",_xlfn.NUMBERVALUE(Plantilla!CL452),"")</f>
        <v/>
      </c>
      <c r="CO441" s="6" t="str">
        <f>IF($C441="OK",_xlfn.NUMBERVALUE(Plantilla!CM452),"")</f>
        <v/>
      </c>
      <c r="CP441" s="110" t="str">
        <f>IF($C441="OK",_xlfn.NUMBERVALUE(Plantilla!CN452),"")</f>
        <v/>
      </c>
      <c r="CQ441" s="6" t="str">
        <f>IF($C441="OK",_xlfn.NUMBERVALUE(Plantilla!CO452),"")</f>
        <v/>
      </c>
      <c r="CR441" s="109" t="str">
        <f>IF($C441="OK",_xlfn.NUMBERVALUE(Plantilla!CP452),"")</f>
        <v/>
      </c>
      <c r="CS441" s="110" t="str">
        <f>IF($C441="OK",_xlfn.NUMBERVALUE(Plantilla!CQ452),"")</f>
        <v/>
      </c>
      <c r="CT441" s="6" t="str">
        <f>IF($C441="OK",_xlfn.NUMBERVALUE(Plantilla!CR452),"")</f>
        <v/>
      </c>
      <c r="CU441" s="109" t="str">
        <f>IF($C441="OK",_xlfn.NUMBERVALUE(Plantilla!CS452),"")</f>
        <v/>
      </c>
      <c r="CV441" s="110" t="str">
        <f>IF($C441="OK",_xlfn.NUMBERVALUE(Plantilla!CT452),"")</f>
        <v/>
      </c>
      <c r="CW441" s="6" t="str">
        <f>IF($C441="OK",_xlfn.NUMBERVALUE(Plantilla!CU452),"")</f>
        <v/>
      </c>
      <c r="CX441" s="82" t="str">
        <f>IF($C441="OK",_xlfn.NUMBERVALUE(Plantilla!CV452),"")</f>
        <v/>
      </c>
      <c r="CY441" s="6" t="str">
        <f>IF($C441="OK",_xlfn.NUMBERVALUE(Plantilla!CW452),"")</f>
        <v/>
      </c>
      <c r="CZ441" s="82" t="str">
        <f>IF($C441="OK",_xlfn.NUMBERVALUE(Plantilla!CX452),"")</f>
        <v/>
      </c>
      <c r="DA441" s="6" t="str">
        <f>IF($C441="OK",_xlfn.NUMBERVALUE(Plantilla!CY452),"")</f>
        <v/>
      </c>
      <c r="DB441" s="109" t="str">
        <f>IF($C441="OK",_xlfn.NUMBERVALUE(Plantilla!CZ452),"")</f>
        <v/>
      </c>
      <c r="DC441" s="6" t="str">
        <f>IF($C441="OK",_xlfn.NUMBERVALUE(Plantilla!DA452),"")</f>
        <v/>
      </c>
      <c r="DD441" s="6" t="str">
        <f>IF($C441="OK",TEXT(Plantilla!DB452,"#"),"")</f>
        <v/>
      </c>
      <c r="DE441" s="6" t="str">
        <f>IF($C441="OK",_xlfn.NUMBERVALUE(Plantilla!DC452),"")</f>
        <v/>
      </c>
      <c r="DF441" s="4" t="str">
        <f>IF($C441="OK",_xlfn.NUMBERVALUE(Plantilla!DD452),"")</f>
        <v/>
      </c>
      <c r="DG441" s="6" t="str">
        <f>IF($C441="OK",_xlfn.NUMBERVALUE(Plantilla!DE452),"")</f>
        <v/>
      </c>
      <c r="DH441" s="6" t="str">
        <f>IF($C441="OK",_xlfn.NUMBERVALUE(Plantilla!DF452),"")</f>
        <v/>
      </c>
      <c r="DI441" s="6" t="str">
        <f>IF($C441="OK",_xlfn.NUMBERVALUE(Plantilla!DG452),"")</f>
        <v/>
      </c>
      <c r="DJ441" s="6" t="str">
        <f>IF($C441="OK",_xlfn.NUMBERVALUE(Plantilla!DH452),"")</f>
        <v/>
      </c>
      <c r="DK441" s="6" t="str">
        <f>IF($C441="OK",_xlfn.NUMBERVALUE(Plantilla!DI452),"")</f>
        <v/>
      </c>
      <c r="DL441" s="6" t="str">
        <f>IF($C441="OK",_xlfn.NUMBERVALUE(Plantilla!DJ452),"")</f>
        <v/>
      </c>
      <c r="DM441" s="6" t="str">
        <f>IF($C441="OK",_xlfn.NUMBERVALUE(Plantilla!DK452),"")</f>
        <v/>
      </c>
      <c r="DN441" s="6" t="str">
        <f>IF($C441="OK",_xlfn.NUMBERVALUE(Plantilla!DL452),"")</f>
        <v/>
      </c>
      <c r="DO441" s="6" t="str">
        <f>IF($C441="OK",_xlfn.NUMBERVALUE(Plantilla!DM452),"")</f>
        <v/>
      </c>
      <c r="DP441" s="6" t="str">
        <f>IF($C441="OK",_xlfn.NUMBERVALUE(Plantilla!DN452),"")</f>
        <v/>
      </c>
      <c r="DQ441" s="6" t="str">
        <f>IF($C441="OK",_xlfn.NUMBERVALUE(Plantilla!DO452),"")</f>
        <v/>
      </c>
      <c r="DR441" s="6" t="str">
        <f>IF($C441="OK",_xlfn.NUMBERVALUE(Plantilla!DP452),"")</f>
        <v/>
      </c>
      <c r="DS441" t="str">
        <f>IF($C441="OK",TEXT(Plantilla!DR452,"#"),"")</f>
        <v/>
      </c>
      <c r="DT441" s="6"/>
    </row>
    <row r="442" spans="1:124" x14ac:dyDescent="0.25">
      <c r="A442" t="str">
        <f>IF(Plantilla!$I$6="¡Perfecto!, Guarda el archivo y adjúntalo a tu interfaz de Nómina Electrónica","OK","Error")</f>
        <v>OK</v>
      </c>
      <c r="B442" t="str">
        <f>IF(Plantilla!$I$6="¡Perfecto!, Guarda el archivo y adjúntalo a tu interfaz de Nómina Electrónica",MID(Plantilla!$D$2,SEARCH("V",Plantilla!$D$2),10),"")</f>
        <v>V2.0</v>
      </c>
      <c r="C442" t="str">
        <f>Plantilla!C453</f>
        <v/>
      </c>
      <c r="D442" t="str">
        <f>IF($C442="OK",Plantilla!B453,"")</f>
        <v/>
      </c>
      <c r="E442" t="str">
        <f>IF($C442="OK",
   VLOOKUP(Plantilla!$E$4,'Tablas '!$AP$4:$AT$6,5,FALSE),
"")</f>
        <v/>
      </c>
      <c r="F442" t="str">
        <f>IF($C442="OK",TEXT(Plantilla!D453,"#"),"")</f>
        <v/>
      </c>
      <c r="G442" t="str">
        <f>IF($C442="OK",
   VLOOKUP(Plantilla!E453,'Tablas '!$B$4:$C$14,2,FALSE),
"")</f>
        <v/>
      </c>
      <c r="H442" t="str">
        <f>IF($C442="OK",TEXT(Plantilla!F453,"#"),"")</f>
        <v/>
      </c>
      <c r="I442" t="str">
        <f>IF($C442="OK",TEXT(Plantilla!G453,"#"),"")</f>
        <v/>
      </c>
      <c r="J442" t="str">
        <f>IF($C442="OK",TEXT(Plantilla!H453,"#"),"")</f>
        <v/>
      </c>
      <c r="K442" t="str">
        <f>IF($C442="OK",TEXT(Plantilla!I453,"#"),"")</f>
        <v/>
      </c>
      <c r="L442" t="str">
        <f>IF($C442="OK",TEXT(Plantilla!J453,"#"),"")</f>
        <v/>
      </c>
      <c r="M442" t="str">
        <f>IF($C442="OK",TEXT(Plantilla!K453,"#"),"")</f>
        <v/>
      </c>
      <c r="N442" t="str">
        <f>IF($C442="OK",
   CONCATENATE(YEAR(Plantilla!L453),"-",TEXT(MONTH(Plantilla!L453),"00"),"-",TEXT(DAY(Plantilla!L453),"00")),
"")</f>
        <v/>
      </c>
      <c r="O442" t="str">
        <f>IF($C442="OK",_xlfn.NUMBERVALUE(Plantilla!M453),"")</f>
        <v/>
      </c>
      <c r="P442" t="str">
        <f>IF($C442="OK",
   IF(Plantilla!N453&lt;&gt;"",
      CONCATENATE(YEAR(Plantilla!N453),"-",TEXT(MONTH(Plantilla!N453),"00"),"-",TEXT(DAY(Plantilla!N453),"00")),
   ""),
"")</f>
        <v/>
      </c>
      <c r="Q442" t="str">
        <f>IF($C442="OK",
   VLOOKUP(Plantilla!O453,'Tablas '!$E$4:$F$19,2,FALSE),
"")</f>
        <v/>
      </c>
      <c r="R442" t="str">
        <f>IF($C442="OK",
   VLOOKUP(Plantilla!P453,'Tablas '!$H$4:$I$5,2,FALSE),
"")</f>
        <v/>
      </c>
      <c r="S442" t="str">
        <f>IF($C442="OK",
   VLOOKUP(Plantilla!Q453,'Tablas '!$K$4:$L$8,2,FALSE),
"")</f>
        <v/>
      </c>
      <c r="T442" t="str">
        <f>IF($C442="OK",
   VLOOKUP(Plantilla!R453,'Tablas '!$AE$4:$AF$6,2,FALSE),
"")</f>
        <v/>
      </c>
      <c r="U442" t="str">
        <f>IF($C442="OK",
   VLOOKUP(Plantilla!S453,'Tablas '!$AE$4:$AF$6,2,FALSE),
"")</f>
        <v/>
      </c>
      <c r="V442" t="str">
        <f>IF($C442="OK",TEXT(Plantilla!T453,"#"),"")</f>
        <v/>
      </c>
      <c r="W442" s="84" t="str">
        <f>IF($C442="OK",
   VLOOKUP(Plantilla!U453,'Tablas '!$AM$4:$AN$1126,2,FALSE),
"")</f>
        <v/>
      </c>
      <c r="X442" t="str">
        <f>IF($C442="OK",TEXT(Plantilla!V453,"#"),"")</f>
        <v/>
      </c>
      <c r="Y442" t="str">
        <f>IF($C442="OK",
   CONCATENATE(YEAR(Plantilla!W453),"-",TEXT(MONTH(Plantilla!W453),"00"),"-",TEXT(DAY(Plantilla!W453),"00")),
"")</f>
        <v/>
      </c>
      <c r="Z442" t="str">
        <f>IF($C442="OK",
   CONCATENATE(YEAR(Plantilla!X453),"-",TEXT(MONTH(Plantilla!X453),"00"),"-",TEXT(DAY(Plantilla!X453),"00")),
"")</f>
        <v/>
      </c>
      <c r="AA442" t="str">
        <f>IF($C442="OK",
   TEXT(VLOOKUP(Plantilla!Y453,'Tablas '!$Q$4:$R$9,2,FALSE),"#"),
"")</f>
        <v/>
      </c>
      <c r="AB442" t="str">
        <f>IF($C442="OK",
   CONCATENATE(YEAR(Plantilla!Z453),"-",TEXT(MONTH(Plantilla!Z453),"00"),"-",TEXT(DAY(Plantilla!Z453),"00")),
"")</f>
        <v/>
      </c>
      <c r="AC442" t="str">
        <f>IF($C442="OK",
   TEXT(VLOOKUP(Plantilla!AA453,'Tablas '!$T$4:$U$13,2,FALSE),"#"),
"")</f>
        <v/>
      </c>
      <c r="AD442" t="str">
        <f>IF($C442="OK",TEXT(Plantilla!AB453,"#"),"")</f>
        <v/>
      </c>
      <c r="AE442" t="str">
        <f>IF($C442="OK",
   IF(Plantilla!AC453&lt;&gt;"",
      TEXT(VLOOKUP(Plantilla!AC453,'Tablas '!$W$4:$X$7,2,FALSE),"#"),
   ""),
"")</f>
        <v/>
      </c>
      <c r="AF442" t="str">
        <f>IF($C442="OK",TEXT(Plantilla!AD453,"#"),"")</f>
        <v/>
      </c>
      <c r="AG442" s="6" t="str">
        <f>IF($C442="OK",_xlfn.NUMBERVALUE(Plantilla!AE453),"")</f>
        <v/>
      </c>
      <c r="AH442" s="4" t="str">
        <f>IF($C442="OK",_xlfn.NUMBERVALUE(Plantilla!AF453),"")</f>
        <v/>
      </c>
      <c r="AI442" s="6" t="str">
        <f>IF($C442="OK",_xlfn.NUMBERVALUE(Plantilla!AG453),"")</f>
        <v/>
      </c>
      <c r="AJ442" s="6" t="str">
        <f>IF($C442="OK",_xlfn.NUMBERVALUE(Plantilla!AH453),"")</f>
        <v/>
      </c>
      <c r="AK442" s="6" t="str">
        <f>IF($C442="OK",_xlfn.NUMBERVALUE(Plantilla!AI453),"")</f>
        <v/>
      </c>
      <c r="AL442" s="6" t="str">
        <f>IF($C442="OK",_xlfn.NUMBERVALUE(Plantilla!AJ453),"")</f>
        <v/>
      </c>
      <c r="AM442" s="4" t="str">
        <f>IF($C442="OK",_xlfn.NUMBERVALUE(Plantilla!AK453),"")</f>
        <v/>
      </c>
      <c r="AN442" s="6" t="str">
        <f>IF($C442="OK",_xlfn.NUMBERVALUE(Plantilla!AL453),"")</f>
        <v/>
      </c>
      <c r="AO442" s="4" t="str">
        <f>IF($C442="OK",_xlfn.NUMBERVALUE(Plantilla!AM453),"")</f>
        <v/>
      </c>
      <c r="AP442" s="6" t="str">
        <f>IF($C442="OK",_xlfn.NUMBERVALUE(Plantilla!AN453),"")</f>
        <v/>
      </c>
      <c r="AQ442" s="4" t="str">
        <f>IF($C442="OK",_xlfn.NUMBERVALUE(Plantilla!AO453),"")</f>
        <v/>
      </c>
      <c r="AR442" s="6" t="str">
        <f>IF($C442="OK",_xlfn.NUMBERVALUE(Plantilla!AP453),"")</f>
        <v/>
      </c>
      <c r="AS442" s="4" t="str">
        <f>IF($C442="OK",_xlfn.NUMBERVALUE(Plantilla!AQ453),"")</f>
        <v/>
      </c>
      <c r="AT442" s="6" t="str">
        <f>IF($C442="OK",_xlfn.NUMBERVALUE(Plantilla!AR453),"")</f>
        <v/>
      </c>
      <c r="AU442" s="4" t="str">
        <f>IF($C442="OK",_xlfn.NUMBERVALUE(Plantilla!AS453),"")</f>
        <v/>
      </c>
      <c r="AV442" s="6" t="str">
        <f>IF($C442="OK",_xlfn.NUMBERVALUE(Plantilla!AT453),"")</f>
        <v/>
      </c>
      <c r="AW442" s="4" t="str">
        <f>IF($C442="OK",_xlfn.NUMBERVALUE(Plantilla!AU453),"")</f>
        <v/>
      </c>
      <c r="AX442" s="6" t="str">
        <f>IF($C442="OK",_xlfn.NUMBERVALUE(Plantilla!AV453),"")</f>
        <v/>
      </c>
      <c r="AY442" s="4" t="str">
        <f>IF($C442="OK",_xlfn.NUMBERVALUE(Plantilla!AW453),"")</f>
        <v/>
      </c>
      <c r="AZ442" s="6" t="str">
        <f>IF($C442="OK",_xlfn.NUMBERVALUE(Plantilla!AX453),"")</f>
        <v/>
      </c>
      <c r="BA442" t="str">
        <f>IF($C442="OK",_xlfn.NUMBERVALUE(Plantilla!AY453),"")</f>
        <v/>
      </c>
      <c r="BB442" t="str">
        <f>IF($C442="OK",_xlfn.NUMBERVALUE(Plantilla!AZ453),"")</f>
        <v/>
      </c>
      <c r="BC442" s="4" t="str">
        <f>IF($C442="OK",_xlfn.NUMBERVALUE(Plantilla!BA453),"")</f>
        <v/>
      </c>
      <c r="BD442" s="6" t="str">
        <f>IF($C442="OK",_xlfn.NUMBERVALUE(Plantilla!BB453),"")</f>
        <v/>
      </c>
      <c r="BE442" s="4" t="str">
        <f>IF($C442="OK",_xlfn.NUMBERVALUE(Plantilla!BC453),"")</f>
        <v/>
      </c>
      <c r="BF442" s="6" t="str">
        <f>IF($C442="OK",_xlfn.NUMBERVALUE(Plantilla!BD453),"")</f>
        <v/>
      </c>
      <c r="BG442" s="4" t="str">
        <f>IF($C442="OK",_xlfn.NUMBERVALUE(Plantilla!BE453),"")</f>
        <v/>
      </c>
      <c r="BH442" s="6" t="str">
        <f>IF($C442="OK",_xlfn.NUMBERVALUE(Plantilla!BF453),"")</f>
        <v/>
      </c>
      <c r="BI442" s="110" t="str">
        <f>IF($C442="OK",_xlfn.NUMBERVALUE(Plantilla!BG453),"")</f>
        <v/>
      </c>
      <c r="BJ442" s="6" t="str">
        <f>IF($C442="OK",_xlfn.NUMBERVALUE(Plantilla!BH453),"")</f>
        <v/>
      </c>
      <c r="BK442" s="109" t="str">
        <f>IF($C442="OK",_xlfn.NUMBERVALUE(Plantilla!BI453),"")</f>
        <v/>
      </c>
      <c r="BL442" s="6" t="str">
        <f>IF($C442="OK",
   IF(Plantilla!BJ453&lt;&gt;"",
      TEXT(VLOOKUP(Plantilla!BJ453,'Tablas '!$Z$4:$AA$6,2,FALSE),"#"),
   ""),
"")</f>
        <v/>
      </c>
      <c r="BM442" s="4" t="str">
        <f>IF($C442="OK",_xlfn.NUMBERVALUE(Plantilla!BK453),"")</f>
        <v/>
      </c>
      <c r="BN442" s="4" t="str">
        <f>IF($C442="OK",_xlfn.NUMBERVALUE(Plantilla!BL453),"")</f>
        <v/>
      </c>
      <c r="BO442" s="6" t="str">
        <f>IF($C442="OK",_xlfn.NUMBERVALUE(Plantilla!BM453),"")</f>
        <v/>
      </c>
      <c r="BP442" s="4" t="str">
        <f>IF($C442="OK",_xlfn.NUMBERVALUE(Plantilla!BN453),"")</f>
        <v/>
      </c>
      <c r="BQ442" s="6" t="str">
        <f>IF($C442="OK",_xlfn.NUMBERVALUE(Plantilla!BO453),"")</f>
        <v/>
      </c>
      <c r="BR442" s="4" t="str">
        <f>IF($C442="OK",_xlfn.NUMBERVALUE(Plantilla!BP453),"")</f>
        <v/>
      </c>
      <c r="BS442" s="6" t="str">
        <f>IF($C442="OK",_xlfn.NUMBERVALUE(Plantilla!BQ453),"")</f>
        <v/>
      </c>
      <c r="BT442" s="4" t="str">
        <f>IF($C442="OK",_xlfn.NUMBERVALUE(Plantilla!BR453),"")</f>
        <v/>
      </c>
      <c r="BU442" s="6" t="str">
        <f>IF($C442="OK",_xlfn.NUMBERVALUE(Plantilla!BS453),"")</f>
        <v/>
      </c>
      <c r="BV442" s="6" t="str">
        <f>IF($C442="OK",_xlfn.NUMBERVALUE(Plantilla!BT453),"")</f>
        <v/>
      </c>
      <c r="BW442" s="6" t="str">
        <f>IF($C442="OK",_xlfn.NUMBERVALUE(Plantilla!BU453),"")</f>
        <v/>
      </c>
      <c r="BX442" s="6" t="str">
        <f>IF($C442="OK",_xlfn.NUMBERVALUE(Plantilla!BV453),"")</f>
        <v/>
      </c>
      <c r="BY442" s="6" t="str">
        <f>IF($C442="OK",_xlfn.NUMBERVALUE(Plantilla!BW453),"")</f>
        <v/>
      </c>
      <c r="BZ442" s="6" t="str">
        <f>IF($C442="OK",_xlfn.NUMBERVALUE(Plantilla!BX453),"")</f>
        <v/>
      </c>
      <c r="CA442" s="6" t="str">
        <f>IF($C442="OK",_xlfn.NUMBERVALUE(Plantilla!BY453),"")</f>
        <v/>
      </c>
      <c r="CB442" s="6" t="str">
        <f>IF($C442="OK",_xlfn.NUMBERVALUE(Plantilla!BZ453),"")</f>
        <v/>
      </c>
      <c r="CC442" s="6" t="str">
        <f>IF($C442="OK",_xlfn.NUMBERVALUE(Plantilla!CA453),"")</f>
        <v/>
      </c>
      <c r="CD442" s="6" t="str">
        <f>IF($C442="OK",_xlfn.NUMBERVALUE(Plantilla!CB453),"")</f>
        <v/>
      </c>
      <c r="CE442" s="6" t="str">
        <f>IF($C442="OK",_xlfn.NUMBERVALUE(Plantilla!CC453),"")</f>
        <v/>
      </c>
      <c r="CF442" s="4" t="str">
        <f>IF($C442="OK",_xlfn.NUMBERVALUE(Plantilla!CD453),"")</f>
        <v/>
      </c>
      <c r="CG442" s="6" t="str">
        <f>IF($C442="OK",_xlfn.NUMBERVALUE(Plantilla!CE453),"")</f>
        <v/>
      </c>
      <c r="CH442" s="6" t="str">
        <f>IF($C442="OK",_xlfn.NUMBERVALUE(Plantilla!CF453),"")</f>
        <v/>
      </c>
      <c r="CI442" s="6" t="str">
        <f>IF($C442="OK",_xlfn.NUMBERVALUE(Plantilla!CG453),"")</f>
        <v/>
      </c>
      <c r="CJ442" s="6" t="str">
        <f>IF($C442="OK",_xlfn.NUMBERVALUE(Plantilla!CH453),"")</f>
        <v/>
      </c>
      <c r="CK442" s="6" t="str">
        <f>IF($C442="OK",_xlfn.NUMBERVALUE(Plantilla!CI453),"")</f>
        <v/>
      </c>
      <c r="CL442" s="6" t="str">
        <f>IF($C442="OK",_xlfn.NUMBERVALUE(Plantilla!CJ453),"")</f>
        <v/>
      </c>
      <c r="CM442" t="str">
        <f>IF($C442="OK",TEXT(Plantilla!CK453,"#"),"")</f>
        <v/>
      </c>
      <c r="CN442" s="6" t="str">
        <f>IF($C442="OK",_xlfn.NUMBERVALUE(Plantilla!CL453),"")</f>
        <v/>
      </c>
      <c r="CO442" s="6" t="str">
        <f>IF($C442="OK",_xlfn.NUMBERVALUE(Plantilla!CM453),"")</f>
        <v/>
      </c>
      <c r="CP442" s="110" t="str">
        <f>IF($C442="OK",_xlfn.NUMBERVALUE(Plantilla!CN453),"")</f>
        <v/>
      </c>
      <c r="CQ442" s="6" t="str">
        <f>IF($C442="OK",_xlfn.NUMBERVALUE(Plantilla!CO453),"")</f>
        <v/>
      </c>
      <c r="CR442" s="109" t="str">
        <f>IF($C442="OK",_xlfn.NUMBERVALUE(Plantilla!CP453),"")</f>
        <v/>
      </c>
      <c r="CS442" s="110" t="str">
        <f>IF($C442="OK",_xlfn.NUMBERVALUE(Plantilla!CQ453),"")</f>
        <v/>
      </c>
      <c r="CT442" s="6" t="str">
        <f>IF($C442="OK",_xlfn.NUMBERVALUE(Plantilla!CR453),"")</f>
        <v/>
      </c>
      <c r="CU442" s="109" t="str">
        <f>IF($C442="OK",_xlfn.NUMBERVALUE(Plantilla!CS453),"")</f>
        <v/>
      </c>
      <c r="CV442" s="110" t="str">
        <f>IF($C442="OK",_xlfn.NUMBERVALUE(Plantilla!CT453),"")</f>
        <v/>
      </c>
      <c r="CW442" s="6" t="str">
        <f>IF($C442="OK",_xlfn.NUMBERVALUE(Plantilla!CU453),"")</f>
        <v/>
      </c>
      <c r="CX442" s="82" t="str">
        <f>IF($C442="OK",_xlfn.NUMBERVALUE(Plantilla!CV453),"")</f>
        <v/>
      </c>
      <c r="CY442" s="6" t="str">
        <f>IF($C442="OK",_xlfn.NUMBERVALUE(Plantilla!CW453),"")</f>
        <v/>
      </c>
      <c r="CZ442" s="82" t="str">
        <f>IF($C442="OK",_xlfn.NUMBERVALUE(Plantilla!CX453),"")</f>
        <v/>
      </c>
      <c r="DA442" s="6" t="str">
        <f>IF($C442="OK",_xlfn.NUMBERVALUE(Plantilla!CY453),"")</f>
        <v/>
      </c>
      <c r="DB442" s="109" t="str">
        <f>IF($C442="OK",_xlfn.NUMBERVALUE(Plantilla!CZ453),"")</f>
        <v/>
      </c>
      <c r="DC442" s="6" t="str">
        <f>IF($C442="OK",_xlfn.NUMBERVALUE(Plantilla!DA453),"")</f>
        <v/>
      </c>
      <c r="DD442" s="6" t="str">
        <f>IF($C442="OK",TEXT(Plantilla!DB453,"#"),"")</f>
        <v/>
      </c>
      <c r="DE442" s="6" t="str">
        <f>IF($C442="OK",_xlfn.NUMBERVALUE(Plantilla!DC453),"")</f>
        <v/>
      </c>
      <c r="DF442" s="4" t="str">
        <f>IF($C442="OK",_xlfn.NUMBERVALUE(Plantilla!DD453),"")</f>
        <v/>
      </c>
      <c r="DG442" s="6" t="str">
        <f>IF($C442="OK",_xlfn.NUMBERVALUE(Plantilla!DE453),"")</f>
        <v/>
      </c>
      <c r="DH442" s="6" t="str">
        <f>IF($C442="OK",_xlfn.NUMBERVALUE(Plantilla!DF453),"")</f>
        <v/>
      </c>
      <c r="DI442" s="6" t="str">
        <f>IF($C442="OK",_xlfn.NUMBERVALUE(Plantilla!DG453),"")</f>
        <v/>
      </c>
      <c r="DJ442" s="6" t="str">
        <f>IF($C442="OK",_xlfn.NUMBERVALUE(Plantilla!DH453),"")</f>
        <v/>
      </c>
      <c r="DK442" s="6" t="str">
        <f>IF($C442="OK",_xlfn.NUMBERVALUE(Plantilla!DI453),"")</f>
        <v/>
      </c>
      <c r="DL442" s="6" t="str">
        <f>IF($C442="OK",_xlfn.NUMBERVALUE(Plantilla!DJ453),"")</f>
        <v/>
      </c>
      <c r="DM442" s="6" t="str">
        <f>IF($C442="OK",_xlfn.NUMBERVALUE(Plantilla!DK453),"")</f>
        <v/>
      </c>
      <c r="DN442" s="6" t="str">
        <f>IF($C442="OK",_xlfn.NUMBERVALUE(Plantilla!DL453),"")</f>
        <v/>
      </c>
      <c r="DO442" s="6" t="str">
        <f>IF($C442="OK",_xlfn.NUMBERVALUE(Plantilla!DM453),"")</f>
        <v/>
      </c>
      <c r="DP442" s="6" t="str">
        <f>IF($C442="OK",_xlfn.NUMBERVALUE(Plantilla!DN453),"")</f>
        <v/>
      </c>
      <c r="DQ442" s="6" t="str">
        <f>IF($C442="OK",_xlfn.NUMBERVALUE(Plantilla!DO453),"")</f>
        <v/>
      </c>
      <c r="DR442" s="6" t="str">
        <f>IF($C442="OK",_xlfn.NUMBERVALUE(Plantilla!DP453),"")</f>
        <v/>
      </c>
      <c r="DS442" t="str">
        <f>IF($C442="OK",TEXT(Plantilla!DR453,"#"),"")</f>
        <v/>
      </c>
      <c r="DT442" s="6"/>
    </row>
    <row r="443" spans="1:124" x14ac:dyDescent="0.25">
      <c r="A443" t="str">
        <f>IF(Plantilla!$I$6="¡Perfecto!, Guarda el archivo y adjúntalo a tu interfaz de Nómina Electrónica","OK","Error")</f>
        <v>OK</v>
      </c>
      <c r="B443" t="str">
        <f>IF(Plantilla!$I$6="¡Perfecto!, Guarda el archivo y adjúntalo a tu interfaz de Nómina Electrónica",MID(Plantilla!$D$2,SEARCH("V",Plantilla!$D$2),10),"")</f>
        <v>V2.0</v>
      </c>
      <c r="C443" t="str">
        <f>Plantilla!C454</f>
        <v/>
      </c>
      <c r="D443" t="str">
        <f>IF($C443="OK",Plantilla!B454,"")</f>
        <v/>
      </c>
      <c r="E443" t="str">
        <f>IF($C443="OK",
   VLOOKUP(Plantilla!$E$4,'Tablas '!$AP$4:$AT$6,5,FALSE),
"")</f>
        <v/>
      </c>
      <c r="F443" t="str">
        <f>IF($C443="OK",TEXT(Plantilla!D454,"#"),"")</f>
        <v/>
      </c>
      <c r="G443" t="str">
        <f>IF($C443="OK",
   VLOOKUP(Plantilla!E454,'Tablas '!$B$4:$C$14,2,FALSE),
"")</f>
        <v/>
      </c>
      <c r="H443" t="str">
        <f>IF($C443="OK",TEXT(Plantilla!F454,"#"),"")</f>
        <v/>
      </c>
      <c r="I443" t="str">
        <f>IF($C443="OK",TEXT(Plantilla!G454,"#"),"")</f>
        <v/>
      </c>
      <c r="J443" t="str">
        <f>IF($C443="OK",TEXT(Plantilla!H454,"#"),"")</f>
        <v/>
      </c>
      <c r="K443" t="str">
        <f>IF($C443="OK",TEXT(Plantilla!I454,"#"),"")</f>
        <v/>
      </c>
      <c r="L443" t="str">
        <f>IF($C443="OK",TEXT(Plantilla!J454,"#"),"")</f>
        <v/>
      </c>
      <c r="M443" t="str">
        <f>IF($C443="OK",TEXT(Plantilla!K454,"#"),"")</f>
        <v/>
      </c>
      <c r="N443" t="str">
        <f>IF($C443="OK",
   CONCATENATE(YEAR(Plantilla!L454),"-",TEXT(MONTH(Plantilla!L454),"00"),"-",TEXT(DAY(Plantilla!L454),"00")),
"")</f>
        <v/>
      </c>
      <c r="O443" t="str">
        <f>IF($C443="OK",_xlfn.NUMBERVALUE(Plantilla!M454),"")</f>
        <v/>
      </c>
      <c r="P443" t="str">
        <f>IF($C443="OK",
   IF(Plantilla!N454&lt;&gt;"",
      CONCATENATE(YEAR(Plantilla!N454),"-",TEXT(MONTH(Plantilla!N454),"00"),"-",TEXT(DAY(Plantilla!N454),"00")),
   ""),
"")</f>
        <v/>
      </c>
      <c r="Q443" t="str">
        <f>IF($C443="OK",
   VLOOKUP(Plantilla!O454,'Tablas '!$E$4:$F$19,2,FALSE),
"")</f>
        <v/>
      </c>
      <c r="R443" t="str">
        <f>IF($C443="OK",
   VLOOKUP(Plantilla!P454,'Tablas '!$H$4:$I$5,2,FALSE),
"")</f>
        <v/>
      </c>
      <c r="S443" t="str">
        <f>IF($C443="OK",
   VLOOKUP(Plantilla!Q454,'Tablas '!$K$4:$L$8,2,FALSE),
"")</f>
        <v/>
      </c>
      <c r="T443" t="str">
        <f>IF($C443="OK",
   VLOOKUP(Plantilla!R454,'Tablas '!$AE$4:$AF$6,2,FALSE),
"")</f>
        <v/>
      </c>
      <c r="U443" t="str">
        <f>IF($C443="OK",
   VLOOKUP(Plantilla!S454,'Tablas '!$AE$4:$AF$6,2,FALSE),
"")</f>
        <v/>
      </c>
      <c r="V443" t="str">
        <f>IF($C443="OK",TEXT(Plantilla!T454,"#"),"")</f>
        <v/>
      </c>
      <c r="W443" s="84" t="str">
        <f>IF($C443="OK",
   VLOOKUP(Plantilla!U454,'Tablas '!$AM$4:$AN$1126,2,FALSE),
"")</f>
        <v/>
      </c>
      <c r="X443" t="str">
        <f>IF($C443="OK",TEXT(Plantilla!V454,"#"),"")</f>
        <v/>
      </c>
      <c r="Y443" t="str">
        <f>IF($C443="OK",
   CONCATENATE(YEAR(Plantilla!W454),"-",TEXT(MONTH(Plantilla!W454),"00"),"-",TEXT(DAY(Plantilla!W454),"00")),
"")</f>
        <v/>
      </c>
      <c r="Z443" t="str">
        <f>IF($C443="OK",
   CONCATENATE(YEAR(Plantilla!X454),"-",TEXT(MONTH(Plantilla!X454),"00"),"-",TEXT(DAY(Plantilla!X454),"00")),
"")</f>
        <v/>
      </c>
      <c r="AA443" t="str">
        <f>IF($C443="OK",
   TEXT(VLOOKUP(Plantilla!Y454,'Tablas '!$Q$4:$R$9,2,FALSE),"#"),
"")</f>
        <v/>
      </c>
      <c r="AB443" t="str">
        <f>IF($C443="OK",
   CONCATENATE(YEAR(Plantilla!Z454),"-",TEXT(MONTH(Plantilla!Z454),"00"),"-",TEXT(DAY(Plantilla!Z454),"00")),
"")</f>
        <v/>
      </c>
      <c r="AC443" t="str">
        <f>IF($C443="OK",
   TEXT(VLOOKUP(Plantilla!AA454,'Tablas '!$T$4:$U$13,2,FALSE),"#"),
"")</f>
        <v/>
      </c>
      <c r="AD443" t="str">
        <f>IF($C443="OK",TEXT(Plantilla!AB454,"#"),"")</f>
        <v/>
      </c>
      <c r="AE443" t="str">
        <f>IF($C443="OK",
   IF(Plantilla!AC454&lt;&gt;"",
      TEXT(VLOOKUP(Plantilla!AC454,'Tablas '!$W$4:$X$7,2,FALSE),"#"),
   ""),
"")</f>
        <v/>
      </c>
      <c r="AF443" t="str">
        <f>IF($C443="OK",TEXT(Plantilla!AD454,"#"),"")</f>
        <v/>
      </c>
      <c r="AG443" s="6" t="str">
        <f>IF($C443="OK",_xlfn.NUMBERVALUE(Plantilla!AE454),"")</f>
        <v/>
      </c>
      <c r="AH443" s="4" t="str">
        <f>IF($C443="OK",_xlfn.NUMBERVALUE(Plantilla!AF454),"")</f>
        <v/>
      </c>
      <c r="AI443" s="6" t="str">
        <f>IF($C443="OK",_xlfn.NUMBERVALUE(Plantilla!AG454),"")</f>
        <v/>
      </c>
      <c r="AJ443" s="6" t="str">
        <f>IF($C443="OK",_xlfn.NUMBERVALUE(Plantilla!AH454),"")</f>
        <v/>
      </c>
      <c r="AK443" s="6" t="str">
        <f>IF($C443="OK",_xlfn.NUMBERVALUE(Plantilla!AI454),"")</f>
        <v/>
      </c>
      <c r="AL443" s="6" t="str">
        <f>IF($C443="OK",_xlfn.NUMBERVALUE(Plantilla!AJ454),"")</f>
        <v/>
      </c>
      <c r="AM443" s="4" t="str">
        <f>IF($C443="OK",_xlfn.NUMBERVALUE(Plantilla!AK454),"")</f>
        <v/>
      </c>
      <c r="AN443" s="6" t="str">
        <f>IF($C443="OK",_xlfn.NUMBERVALUE(Plantilla!AL454),"")</f>
        <v/>
      </c>
      <c r="AO443" s="4" t="str">
        <f>IF($C443="OK",_xlfn.NUMBERVALUE(Plantilla!AM454),"")</f>
        <v/>
      </c>
      <c r="AP443" s="6" t="str">
        <f>IF($C443="OK",_xlfn.NUMBERVALUE(Plantilla!AN454),"")</f>
        <v/>
      </c>
      <c r="AQ443" s="4" t="str">
        <f>IF($C443="OK",_xlfn.NUMBERVALUE(Plantilla!AO454),"")</f>
        <v/>
      </c>
      <c r="AR443" s="6" t="str">
        <f>IF($C443="OK",_xlfn.NUMBERVALUE(Plantilla!AP454),"")</f>
        <v/>
      </c>
      <c r="AS443" s="4" t="str">
        <f>IF($C443="OK",_xlfn.NUMBERVALUE(Plantilla!AQ454),"")</f>
        <v/>
      </c>
      <c r="AT443" s="6" t="str">
        <f>IF($C443="OK",_xlfn.NUMBERVALUE(Plantilla!AR454),"")</f>
        <v/>
      </c>
      <c r="AU443" s="4" t="str">
        <f>IF($C443="OK",_xlfn.NUMBERVALUE(Plantilla!AS454),"")</f>
        <v/>
      </c>
      <c r="AV443" s="6" t="str">
        <f>IF($C443="OK",_xlfn.NUMBERVALUE(Plantilla!AT454),"")</f>
        <v/>
      </c>
      <c r="AW443" s="4" t="str">
        <f>IF($C443="OK",_xlfn.NUMBERVALUE(Plantilla!AU454),"")</f>
        <v/>
      </c>
      <c r="AX443" s="6" t="str">
        <f>IF($C443="OK",_xlfn.NUMBERVALUE(Plantilla!AV454),"")</f>
        <v/>
      </c>
      <c r="AY443" s="4" t="str">
        <f>IF($C443="OK",_xlfn.NUMBERVALUE(Plantilla!AW454),"")</f>
        <v/>
      </c>
      <c r="AZ443" s="6" t="str">
        <f>IF($C443="OK",_xlfn.NUMBERVALUE(Plantilla!AX454),"")</f>
        <v/>
      </c>
      <c r="BA443" t="str">
        <f>IF($C443="OK",_xlfn.NUMBERVALUE(Plantilla!AY454),"")</f>
        <v/>
      </c>
      <c r="BB443" t="str">
        <f>IF($C443="OK",_xlfn.NUMBERVALUE(Plantilla!AZ454),"")</f>
        <v/>
      </c>
      <c r="BC443" s="4" t="str">
        <f>IF($C443="OK",_xlfn.NUMBERVALUE(Plantilla!BA454),"")</f>
        <v/>
      </c>
      <c r="BD443" s="6" t="str">
        <f>IF($C443="OK",_xlfn.NUMBERVALUE(Plantilla!BB454),"")</f>
        <v/>
      </c>
      <c r="BE443" s="4" t="str">
        <f>IF($C443="OK",_xlfn.NUMBERVALUE(Plantilla!BC454),"")</f>
        <v/>
      </c>
      <c r="BF443" s="6" t="str">
        <f>IF($C443="OK",_xlfn.NUMBERVALUE(Plantilla!BD454),"")</f>
        <v/>
      </c>
      <c r="BG443" s="4" t="str">
        <f>IF($C443="OK",_xlfn.NUMBERVALUE(Plantilla!BE454),"")</f>
        <v/>
      </c>
      <c r="BH443" s="6" t="str">
        <f>IF($C443="OK",_xlfn.NUMBERVALUE(Plantilla!BF454),"")</f>
        <v/>
      </c>
      <c r="BI443" s="110" t="str">
        <f>IF($C443="OK",_xlfn.NUMBERVALUE(Plantilla!BG454),"")</f>
        <v/>
      </c>
      <c r="BJ443" s="6" t="str">
        <f>IF($C443="OK",_xlfn.NUMBERVALUE(Plantilla!BH454),"")</f>
        <v/>
      </c>
      <c r="BK443" s="109" t="str">
        <f>IF($C443="OK",_xlfn.NUMBERVALUE(Plantilla!BI454),"")</f>
        <v/>
      </c>
      <c r="BL443" s="6" t="str">
        <f>IF($C443="OK",
   IF(Plantilla!BJ454&lt;&gt;"",
      TEXT(VLOOKUP(Plantilla!BJ454,'Tablas '!$Z$4:$AA$6,2,FALSE),"#"),
   ""),
"")</f>
        <v/>
      </c>
      <c r="BM443" s="4" t="str">
        <f>IF($C443="OK",_xlfn.NUMBERVALUE(Plantilla!BK454),"")</f>
        <v/>
      </c>
      <c r="BN443" s="4" t="str">
        <f>IF($C443="OK",_xlfn.NUMBERVALUE(Plantilla!BL454),"")</f>
        <v/>
      </c>
      <c r="BO443" s="6" t="str">
        <f>IF($C443="OK",_xlfn.NUMBERVALUE(Plantilla!BM454),"")</f>
        <v/>
      </c>
      <c r="BP443" s="4" t="str">
        <f>IF($C443="OK",_xlfn.NUMBERVALUE(Plantilla!BN454),"")</f>
        <v/>
      </c>
      <c r="BQ443" s="6" t="str">
        <f>IF($C443="OK",_xlfn.NUMBERVALUE(Plantilla!BO454),"")</f>
        <v/>
      </c>
      <c r="BR443" s="4" t="str">
        <f>IF($C443="OK",_xlfn.NUMBERVALUE(Plantilla!BP454),"")</f>
        <v/>
      </c>
      <c r="BS443" s="6" t="str">
        <f>IF($C443="OK",_xlfn.NUMBERVALUE(Plantilla!BQ454),"")</f>
        <v/>
      </c>
      <c r="BT443" s="4" t="str">
        <f>IF($C443="OK",_xlfn.NUMBERVALUE(Plantilla!BR454),"")</f>
        <v/>
      </c>
      <c r="BU443" s="6" t="str">
        <f>IF($C443="OK",_xlfn.NUMBERVALUE(Plantilla!BS454),"")</f>
        <v/>
      </c>
      <c r="BV443" s="6" t="str">
        <f>IF($C443="OK",_xlfn.NUMBERVALUE(Plantilla!BT454),"")</f>
        <v/>
      </c>
      <c r="BW443" s="6" t="str">
        <f>IF($C443="OK",_xlfn.NUMBERVALUE(Plantilla!BU454),"")</f>
        <v/>
      </c>
      <c r="BX443" s="6" t="str">
        <f>IF($C443="OK",_xlfn.NUMBERVALUE(Plantilla!BV454),"")</f>
        <v/>
      </c>
      <c r="BY443" s="6" t="str">
        <f>IF($C443="OK",_xlfn.NUMBERVALUE(Plantilla!BW454),"")</f>
        <v/>
      </c>
      <c r="BZ443" s="6" t="str">
        <f>IF($C443="OK",_xlfn.NUMBERVALUE(Plantilla!BX454),"")</f>
        <v/>
      </c>
      <c r="CA443" s="6" t="str">
        <f>IF($C443="OK",_xlfn.NUMBERVALUE(Plantilla!BY454),"")</f>
        <v/>
      </c>
      <c r="CB443" s="6" t="str">
        <f>IF($C443="OK",_xlfn.NUMBERVALUE(Plantilla!BZ454),"")</f>
        <v/>
      </c>
      <c r="CC443" s="6" t="str">
        <f>IF($C443="OK",_xlfn.NUMBERVALUE(Plantilla!CA454),"")</f>
        <v/>
      </c>
      <c r="CD443" s="6" t="str">
        <f>IF($C443="OK",_xlfn.NUMBERVALUE(Plantilla!CB454),"")</f>
        <v/>
      </c>
      <c r="CE443" s="6" t="str">
        <f>IF($C443="OK",_xlfn.NUMBERVALUE(Plantilla!CC454),"")</f>
        <v/>
      </c>
      <c r="CF443" s="4" t="str">
        <f>IF($C443="OK",_xlfn.NUMBERVALUE(Plantilla!CD454),"")</f>
        <v/>
      </c>
      <c r="CG443" s="6" t="str">
        <f>IF($C443="OK",_xlfn.NUMBERVALUE(Plantilla!CE454),"")</f>
        <v/>
      </c>
      <c r="CH443" s="6" t="str">
        <f>IF($C443="OK",_xlfn.NUMBERVALUE(Plantilla!CF454),"")</f>
        <v/>
      </c>
      <c r="CI443" s="6" t="str">
        <f>IF($C443="OK",_xlfn.NUMBERVALUE(Plantilla!CG454),"")</f>
        <v/>
      </c>
      <c r="CJ443" s="6" t="str">
        <f>IF($C443="OK",_xlfn.NUMBERVALUE(Plantilla!CH454),"")</f>
        <v/>
      </c>
      <c r="CK443" s="6" t="str">
        <f>IF($C443="OK",_xlfn.NUMBERVALUE(Plantilla!CI454),"")</f>
        <v/>
      </c>
      <c r="CL443" s="6" t="str">
        <f>IF($C443="OK",_xlfn.NUMBERVALUE(Plantilla!CJ454),"")</f>
        <v/>
      </c>
      <c r="CM443" t="str">
        <f>IF($C443="OK",TEXT(Plantilla!CK454,"#"),"")</f>
        <v/>
      </c>
      <c r="CN443" s="6" t="str">
        <f>IF($C443="OK",_xlfn.NUMBERVALUE(Plantilla!CL454),"")</f>
        <v/>
      </c>
      <c r="CO443" s="6" t="str">
        <f>IF($C443="OK",_xlfn.NUMBERVALUE(Plantilla!CM454),"")</f>
        <v/>
      </c>
      <c r="CP443" s="110" t="str">
        <f>IF($C443="OK",_xlfn.NUMBERVALUE(Plantilla!CN454),"")</f>
        <v/>
      </c>
      <c r="CQ443" s="6" t="str">
        <f>IF($C443="OK",_xlfn.NUMBERVALUE(Plantilla!CO454),"")</f>
        <v/>
      </c>
      <c r="CR443" s="109" t="str">
        <f>IF($C443="OK",_xlfn.NUMBERVALUE(Plantilla!CP454),"")</f>
        <v/>
      </c>
      <c r="CS443" s="110" t="str">
        <f>IF($C443="OK",_xlfn.NUMBERVALUE(Plantilla!CQ454),"")</f>
        <v/>
      </c>
      <c r="CT443" s="6" t="str">
        <f>IF($C443="OK",_xlfn.NUMBERVALUE(Plantilla!CR454),"")</f>
        <v/>
      </c>
      <c r="CU443" s="109" t="str">
        <f>IF($C443="OK",_xlfn.NUMBERVALUE(Plantilla!CS454),"")</f>
        <v/>
      </c>
      <c r="CV443" s="110" t="str">
        <f>IF($C443="OK",_xlfn.NUMBERVALUE(Plantilla!CT454),"")</f>
        <v/>
      </c>
      <c r="CW443" s="6" t="str">
        <f>IF($C443="OK",_xlfn.NUMBERVALUE(Plantilla!CU454),"")</f>
        <v/>
      </c>
      <c r="CX443" s="82" t="str">
        <f>IF($C443="OK",_xlfn.NUMBERVALUE(Plantilla!CV454),"")</f>
        <v/>
      </c>
      <c r="CY443" s="6" t="str">
        <f>IF($C443="OK",_xlfn.NUMBERVALUE(Plantilla!CW454),"")</f>
        <v/>
      </c>
      <c r="CZ443" s="82" t="str">
        <f>IF($C443="OK",_xlfn.NUMBERVALUE(Plantilla!CX454),"")</f>
        <v/>
      </c>
      <c r="DA443" s="6" t="str">
        <f>IF($C443="OK",_xlfn.NUMBERVALUE(Plantilla!CY454),"")</f>
        <v/>
      </c>
      <c r="DB443" s="109" t="str">
        <f>IF($C443="OK",_xlfn.NUMBERVALUE(Plantilla!CZ454),"")</f>
        <v/>
      </c>
      <c r="DC443" s="6" t="str">
        <f>IF($C443="OK",_xlfn.NUMBERVALUE(Plantilla!DA454),"")</f>
        <v/>
      </c>
      <c r="DD443" s="6" t="str">
        <f>IF($C443="OK",TEXT(Plantilla!DB454,"#"),"")</f>
        <v/>
      </c>
      <c r="DE443" s="6" t="str">
        <f>IF($C443="OK",_xlfn.NUMBERVALUE(Plantilla!DC454),"")</f>
        <v/>
      </c>
      <c r="DF443" s="4" t="str">
        <f>IF($C443="OK",_xlfn.NUMBERVALUE(Plantilla!DD454),"")</f>
        <v/>
      </c>
      <c r="DG443" s="6" t="str">
        <f>IF($C443="OK",_xlfn.NUMBERVALUE(Plantilla!DE454),"")</f>
        <v/>
      </c>
      <c r="DH443" s="6" t="str">
        <f>IF($C443="OK",_xlfn.NUMBERVALUE(Plantilla!DF454),"")</f>
        <v/>
      </c>
      <c r="DI443" s="6" t="str">
        <f>IF($C443="OK",_xlfn.NUMBERVALUE(Plantilla!DG454),"")</f>
        <v/>
      </c>
      <c r="DJ443" s="6" t="str">
        <f>IF($C443="OK",_xlfn.NUMBERVALUE(Plantilla!DH454),"")</f>
        <v/>
      </c>
      <c r="DK443" s="6" t="str">
        <f>IF($C443="OK",_xlfn.NUMBERVALUE(Plantilla!DI454),"")</f>
        <v/>
      </c>
      <c r="DL443" s="6" t="str">
        <f>IF($C443="OK",_xlfn.NUMBERVALUE(Plantilla!DJ454),"")</f>
        <v/>
      </c>
      <c r="DM443" s="6" t="str">
        <f>IF($C443="OK",_xlfn.NUMBERVALUE(Plantilla!DK454),"")</f>
        <v/>
      </c>
      <c r="DN443" s="6" t="str">
        <f>IF($C443="OK",_xlfn.NUMBERVALUE(Plantilla!DL454),"")</f>
        <v/>
      </c>
      <c r="DO443" s="6" t="str">
        <f>IF($C443="OK",_xlfn.NUMBERVALUE(Plantilla!DM454),"")</f>
        <v/>
      </c>
      <c r="DP443" s="6" t="str">
        <f>IF($C443="OK",_xlfn.NUMBERVALUE(Plantilla!DN454),"")</f>
        <v/>
      </c>
      <c r="DQ443" s="6" t="str">
        <f>IF($C443="OK",_xlfn.NUMBERVALUE(Plantilla!DO454),"")</f>
        <v/>
      </c>
      <c r="DR443" s="6" t="str">
        <f>IF($C443="OK",_xlfn.NUMBERVALUE(Plantilla!DP454),"")</f>
        <v/>
      </c>
      <c r="DS443" t="str">
        <f>IF($C443="OK",TEXT(Plantilla!DR454,"#"),"")</f>
        <v/>
      </c>
      <c r="DT443" s="6"/>
    </row>
    <row r="444" spans="1:124" x14ac:dyDescent="0.25">
      <c r="A444" t="str">
        <f>IF(Plantilla!$I$6="¡Perfecto!, Guarda el archivo y adjúntalo a tu interfaz de Nómina Electrónica","OK","Error")</f>
        <v>OK</v>
      </c>
      <c r="B444" t="str">
        <f>IF(Plantilla!$I$6="¡Perfecto!, Guarda el archivo y adjúntalo a tu interfaz de Nómina Electrónica",MID(Plantilla!$D$2,SEARCH("V",Plantilla!$D$2),10),"")</f>
        <v>V2.0</v>
      </c>
      <c r="C444" t="str">
        <f>Plantilla!C455</f>
        <v/>
      </c>
      <c r="D444" t="str">
        <f>IF($C444="OK",Plantilla!B455,"")</f>
        <v/>
      </c>
      <c r="E444" t="str">
        <f>IF($C444="OK",
   VLOOKUP(Plantilla!$E$4,'Tablas '!$AP$4:$AT$6,5,FALSE),
"")</f>
        <v/>
      </c>
      <c r="F444" t="str">
        <f>IF($C444="OK",TEXT(Plantilla!D455,"#"),"")</f>
        <v/>
      </c>
      <c r="G444" t="str">
        <f>IF($C444="OK",
   VLOOKUP(Plantilla!E455,'Tablas '!$B$4:$C$14,2,FALSE),
"")</f>
        <v/>
      </c>
      <c r="H444" t="str">
        <f>IF($C444="OK",TEXT(Plantilla!F455,"#"),"")</f>
        <v/>
      </c>
      <c r="I444" t="str">
        <f>IF($C444="OK",TEXT(Plantilla!G455,"#"),"")</f>
        <v/>
      </c>
      <c r="J444" t="str">
        <f>IF($C444="OK",TEXT(Plantilla!H455,"#"),"")</f>
        <v/>
      </c>
      <c r="K444" t="str">
        <f>IF($C444="OK",TEXT(Plantilla!I455,"#"),"")</f>
        <v/>
      </c>
      <c r="L444" t="str">
        <f>IF($C444="OK",TEXT(Plantilla!J455,"#"),"")</f>
        <v/>
      </c>
      <c r="M444" t="str">
        <f>IF($C444="OK",TEXT(Plantilla!K455,"#"),"")</f>
        <v/>
      </c>
      <c r="N444" t="str">
        <f>IF($C444="OK",
   CONCATENATE(YEAR(Plantilla!L455),"-",TEXT(MONTH(Plantilla!L455),"00"),"-",TEXT(DAY(Plantilla!L455),"00")),
"")</f>
        <v/>
      </c>
      <c r="O444" t="str">
        <f>IF($C444="OK",_xlfn.NUMBERVALUE(Plantilla!M455),"")</f>
        <v/>
      </c>
      <c r="P444" t="str">
        <f>IF($C444="OK",
   IF(Plantilla!N455&lt;&gt;"",
      CONCATENATE(YEAR(Plantilla!N455),"-",TEXT(MONTH(Plantilla!N455),"00"),"-",TEXT(DAY(Plantilla!N455),"00")),
   ""),
"")</f>
        <v/>
      </c>
      <c r="Q444" t="str">
        <f>IF($C444="OK",
   VLOOKUP(Plantilla!O455,'Tablas '!$E$4:$F$19,2,FALSE),
"")</f>
        <v/>
      </c>
      <c r="R444" t="str">
        <f>IF($C444="OK",
   VLOOKUP(Plantilla!P455,'Tablas '!$H$4:$I$5,2,FALSE),
"")</f>
        <v/>
      </c>
      <c r="S444" t="str">
        <f>IF($C444="OK",
   VLOOKUP(Plantilla!Q455,'Tablas '!$K$4:$L$8,2,FALSE),
"")</f>
        <v/>
      </c>
      <c r="T444" t="str">
        <f>IF($C444="OK",
   VLOOKUP(Plantilla!R455,'Tablas '!$AE$4:$AF$6,2,FALSE),
"")</f>
        <v/>
      </c>
      <c r="U444" t="str">
        <f>IF($C444="OK",
   VLOOKUP(Plantilla!S455,'Tablas '!$AE$4:$AF$6,2,FALSE),
"")</f>
        <v/>
      </c>
      <c r="V444" t="str">
        <f>IF($C444="OK",TEXT(Plantilla!T455,"#"),"")</f>
        <v/>
      </c>
      <c r="W444" s="84" t="str">
        <f>IF($C444="OK",
   VLOOKUP(Plantilla!U455,'Tablas '!$AM$4:$AN$1126,2,FALSE),
"")</f>
        <v/>
      </c>
      <c r="X444" t="str">
        <f>IF($C444="OK",TEXT(Plantilla!V455,"#"),"")</f>
        <v/>
      </c>
      <c r="Y444" t="str">
        <f>IF($C444="OK",
   CONCATENATE(YEAR(Plantilla!W455),"-",TEXT(MONTH(Plantilla!W455),"00"),"-",TEXT(DAY(Plantilla!W455),"00")),
"")</f>
        <v/>
      </c>
      <c r="Z444" t="str">
        <f>IF($C444="OK",
   CONCATENATE(YEAR(Plantilla!X455),"-",TEXT(MONTH(Plantilla!X455),"00"),"-",TEXT(DAY(Plantilla!X455),"00")),
"")</f>
        <v/>
      </c>
      <c r="AA444" t="str">
        <f>IF($C444="OK",
   TEXT(VLOOKUP(Plantilla!Y455,'Tablas '!$Q$4:$R$9,2,FALSE),"#"),
"")</f>
        <v/>
      </c>
      <c r="AB444" t="str">
        <f>IF($C444="OK",
   CONCATENATE(YEAR(Plantilla!Z455),"-",TEXT(MONTH(Plantilla!Z455),"00"),"-",TEXT(DAY(Plantilla!Z455),"00")),
"")</f>
        <v/>
      </c>
      <c r="AC444" t="str">
        <f>IF($C444="OK",
   TEXT(VLOOKUP(Plantilla!AA455,'Tablas '!$T$4:$U$13,2,FALSE),"#"),
"")</f>
        <v/>
      </c>
      <c r="AD444" t="str">
        <f>IF($C444="OK",TEXT(Plantilla!AB455,"#"),"")</f>
        <v/>
      </c>
      <c r="AE444" t="str">
        <f>IF($C444="OK",
   IF(Plantilla!AC455&lt;&gt;"",
      TEXT(VLOOKUP(Plantilla!AC455,'Tablas '!$W$4:$X$7,2,FALSE),"#"),
   ""),
"")</f>
        <v/>
      </c>
      <c r="AF444" t="str">
        <f>IF($C444="OK",TEXT(Plantilla!AD455,"#"),"")</f>
        <v/>
      </c>
      <c r="AG444" s="6" t="str">
        <f>IF($C444="OK",_xlfn.NUMBERVALUE(Plantilla!AE455),"")</f>
        <v/>
      </c>
      <c r="AH444" s="4" t="str">
        <f>IF($C444="OK",_xlfn.NUMBERVALUE(Plantilla!AF455),"")</f>
        <v/>
      </c>
      <c r="AI444" s="6" t="str">
        <f>IF($C444="OK",_xlfn.NUMBERVALUE(Plantilla!AG455),"")</f>
        <v/>
      </c>
      <c r="AJ444" s="6" t="str">
        <f>IF($C444="OK",_xlfn.NUMBERVALUE(Plantilla!AH455),"")</f>
        <v/>
      </c>
      <c r="AK444" s="6" t="str">
        <f>IF($C444="OK",_xlfn.NUMBERVALUE(Plantilla!AI455),"")</f>
        <v/>
      </c>
      <c r="AL444" s="6" t="str">
        <f>IF($C444="OK",_xlfn.NUMBERVALUE(Plantilla!AJ455),"")</f>
        <v/>
      </c>
      <c r="AM444" s="4" t="str">
        <f>IF($C444="OK",_xlfn.NUMBERVALUE(Plantilla!AK455),"")</f>
        <v/>
      </c>
      <c r="AN444" s="6" t="str">
        <f>IF($C444="OK",_xlfn.NUMBERVALUE(Plantilla!AL455),"")</f>
        <v/>
      </c>
      <c r="AO444" s="4" t="str">
        <f>IF($C444="OK",_xlfn.NUMBERVALUE(Plantilla!AM455),"")</f>
        <v/>
      </c>
      <c r="AP444" s="6" t="str">
        <f>IF($C444="OK",_xlfn.NUMBERVALUE(Plantilla!AN455),"")</f>
        <v/>
      </c>
      <c r="AQ444" s="4" t="str">
        <f>IF($C444="OK",_xlfn.NUMBERVALUE(Plantilla!AO455),"")</f>
        <v/>
      </c>
      <c r="AR444" s="6" t="str">
        <f>IF($C444="OK",_xlfn.NUMBERVALUE(Plantilla!AP455),"")</f>
        <v/>
      </c>
      <c r="AS444" s="4" t="str">
        <f>IF($C444="OK",_xlfn.NUMBERVALUE(Plantilla!AQ455),"")</f>
        <v/>
      </c>
      <c r="AT444" s="6" t="str">
        <f>IF($C444="OK",_xlfn.NUMBERVALUE(Plantilla!AR455),"")</f>
        <v/>
      </c>
      <c r="AU444" s="4" t="str">
        <f>IF($C444="OK",_xlfn.NUMBERVALUE(Plantilla!AS455),"")</f>
        <v/>
      </c>
      <c r="AV444" s="6" t="str">
        <f>IF($C444="OK",_xlfn.NUMBERVALUE(Plantilla!AT455),"")</f>
        <v/>
      </c>
      <c r="AW444" s="4" t="str">
        <f>IF($C444="OK",_xlfn.NUMBERVALUE(Plantilla!AU455),"")</f>
        <v/>
      </c>
      <c r="AX444" s="6" t="str">
        <f>IF($C444="OK",_xlfn.NUMBERVALUE(Plantilla!AV455),"")</f>
        <v/>
      </c>
      <c r="AY444" s="4" t="str">
        <f>IF($C444="OK",_xlfn.NUMBERVALUE(Plantilla!AW455),"")</f>
        <v/>
      </c>
      <c r="AZ444" s="6" t="str">
        <f>IF($C444="OK",_xlfn.NUMBERVALUE(Plantilla!AX455),"")</f>
        <v/>
      </c>
      <c r="BA444" t="str">
        <f>IF($C444="OK",_xlfn.NUMBERVALUE(Plantilla!AY455),"")</f>
        <v/>
      </c>
      <c r="BB444" t="str">
        <f>IF($C444="OK",_xlfn.NUMBERVALUE(Plantilla!AZ455),"")</f>
        <v/>
      </c>
      <c r="BC444" s="4" t="str">
        <f>IF($C444="OK",_xlfn.NUMBERVALUE(Plantilla!BA455),"")</f>
        <v/>
      </c>
      <c r="BD444" s="6" t="str">
        <f>IF($C444="OK",_xlfn.NUMBERVALUE(Plantilla!BB455),"")</f>
        <v/>
      </c>
      <c r="BE444" s="4" t="str">
        <f>IF($C444="OK",_xlfn.NUMBERVALUE(Plantilla!BC455),"")</f>
        <v/>
      </c>
      <c r="BF444" s="6" t="str">
        <f>IF($C444="OK",_xlfn.NUMBERVALUE(Plantilla!BD455),"")</f>
        <v/>
      </c>
      <c r="BG444" s="4" t="str">
        <f>IF($C444="OK",_xlfn.NUMBERVALUE(Plantilla!BE455),"")</f>
        <v/>
      </c>
      <c r="BH444" s="6" t="str">
        <f>IF($C444="OK",_xlfn.NUMBERVALUE(Plantilla!BF455),"")</f>
        <v/>
      </c>
      <c r="BI444" s="110" t="str">
        <f>IF($C444="OK",_xlfn.NUMBERVALUE(Plantilla!BG455),"")</f>
        <v/>
      </c>
      <c r="BJ444" s="6" t="str">
        <f>IF($C444="OK",_xlfn.NUMBERVALUE(Plantilla!BH455),"")</f>
        <v/>
      </c>
      <c r="BK444" s="109" t="str">
        <f>IF($C444="OK",_xlfn.NUMBERVALUE(Plantilla!BI455),"")</f>
        <v/>
      </c>
      <c r="BL444" s="6" t="str">
        <f>IF($C444="OK",
   IF(Plantilla!BJ455&lt;&gt;"",
      TEXT(VLOOKUP(Plantilla!BJ455,'Tablas '!$Z$4:$AA$6,2,FALSE),"#"),
   ""),
"")</f>
        <v/>
      </c>
      <c r="BM444" s="4" t="str">
        <f>IF($C444="OK",_xlfn.NUMBERVALUE(Plantilla!BK455),"")</f>
        <v/>
      </c>
      <c r="BN444" s="4" t="str">
        <f>IF($C444="OK",_xlfn.NUMBERVALUE(Plantilla!BL455),"")</f>
        <v/>
      </c>
      <c r="BO444" s="6" t="str">
        <f>IF($C444="OK",_xlfn.NUMBERVALUE(Plantilla!BM455),"")</f>
        <v/>
      </c>
      <c r="BP444" s="4" t="str">
        <f>IF($C444="OK",_xlfn.NUMBERVALUE(Plantilla!BN455),"")</f>
        <v/>
      </c>
      <c r="BQ444" s="6" t="str">
        <f>IF($C444="OK",_xlfn.NUMBERVALUE(Plantilla!BO455),"")</f>
        <v/>
      </c>
      <c r="BR444" s="4" t="str">
        <f>IF($C444="OK",_xlfn.NUMBERVALUE(Plantilla!BP455),"")</f>
        <v/>
      </c>
      <c r="BS444" s="6" t="str">
        <f>IF($C444="OK",_xlfn.NUMBERVALUE(Plantilla!BQ455),"")</f>
        <v/>
      </c>
      <c r="BT444" s="4" t="str">
        <f>IF($C444="OK",_xlfn.NUMBERVALUE(Plantilla!BR455),"")</f>
        <v/>
      </c>
      <c r="BU444" s="6" t="str">
        <f>IF($C444="OK",_xlfn.NUMBERVALUE(Plantilla!BS455),"")</f>
        <v/>
      </c>
      <c r="BV444" s="6" t="str">
        <f>IF($C444="OK",_xlfn.NUMBERVALUE(Plantilla!BT455),"")</f>
        <v/>
      </c>
      <c r="BW444" s="6" t="str">
        <f>IF($C444="OK",_xlfn.NUMBERVALUE(Plantilla!BU455),"")</f>
        <v/>
      </c>
      <c r="BX444" s="6" t="str">
        <f>IF($C444="OK",_xlfn.NUMBERVALUE(Plantilla!BV455),"")</f>
        <v/>
      </c>
      <c r="BY444" s="6" t="str">
        <f>IF($C444="OK",_xlfn.NUMBERVALUE(Plantilla!BW455),"")</f>
        <v/>
      </c>
      <c r="BZ444" s="6" t="str">
        <f>IF($C444="OK",_xlfn.NUMBERVALUE(Plantilla!BX455),"")</f>
        <v/>
      </c>
      <c r="CA444" s="6" t="str">
        <f>IF($C444="OK",_xlfn.NUMBERVALUE(Plantilla!BY455),"")</f>
        <v/>
      </c>
      <c r="CB444" s="6" t="str">
        <f>IF($C444="OK",_xlfn.NUMBERVALUE(Plantilla!BZ455),"")</f>
        <v/>
      </c>
      <c r="CC444" s="6" t="str">
        <f>IF($C444="OK",_xlfn.NUMBERVALUE(Plantilla!CA455),"")</f>
        <v/>
      </c>
      <c r="CD444" s="6" t="str">
        <f>IF($C444="OK",_xlfn.NUMBERVALUE(Plantilla!CB455),"")</f>
        <v/>
      </c>
      <c r="CE444" s="6" t="str">
        <f>IF($C444="OK",_xlfn.NUMBERVALUE(Plantilla!CC455),"")</f>
        <v/>
      </c>
      <c r="CF444" s="4" t="str">
        <f>IF($C444="OK",_xlfn.NUMBERVALUE(Plantilla!CD455),"")</f>
        <v/>
      </c>
      <c r="CG444" s="6" t="str">
        <f>IF($C444="OK",_xlfn.NUMBERVALUE(Plantilla!CE455),"")</f>
        <v/>
      </c>
      <c r="CH444" s="6" t="str">
        <f>IF($C444="OK",_xlfn.NUMBERVALUE(Plantilla!CF455),"")</f>
        <v/>
      </c>
      <c r="CI444" s="6" t="str">
        <f>IF($C444="OK",_xlfn.NUMBERVALUE(Plantilla!CG455),"")</f>
        <v/>
      </c>
      <c r="CJ444" s="6" t="str">
        <f>IF($C444="OK",_xlfn.NUMBERVALUE(Plantilla!CH455),"")</f>
        <v/>
      </c>
      <c r="CK444" s="6" t="str">
        <f>IF($C444="OK",_xlfn.NUMBERVALUE(Plantilla!CI455),"")</f>
        <v/>
      </c>
      <c r="CL444" s="6" t="str">
        <f>IF($C444="OK",_xlfn.NUMBERVALUE(Plantilla!CJ455),"")</f>
        <v/>
      </c>
      <c r="CM444" t="str">
        <f>IF($C444="OK",TEXT(Plantilla!CK455,"#"),"")</f>
        <v/>
      </c>
      <c r="CN444" s="6" t="str">
        <f>IF($C444="OK",_xlfn.NUMBERVALUE(Plantilla!CL455),"")</f>
        <v/>
      </c>
      <c r="CO444" s="6" t="str">
        <f>IF($C444="OK",_xlfn.NUMBERVALUE(Plantilla!CM455),"")</f>
        <v/>
      </c>
      <c r="CP444" s="110" t="str">
        <f>IF($C444="OK",_xlfn.NUMBERVALUE(Plantilla!CN455),"")</f>
        <v/>
      </c>
      <c r="CQ444" s="6" t="str">
        <f>IF($C444="OK",_xlfn.NUMBERVALUE(Plantilla!CO455),"")</f>
        <v/>
      </c>
      <c r="CR444" s="109" t="str">
        <f>IF($C444="OK",_xlfn.NUMBERVALUE(Plantilla!CP455),"")</f>
        <v/>
      </c>
      <c r="CS444" s="110" t="str">
        <f>IF($C444="OK",_xlfn.NUMBERVALUE(Plantilla!CQ455),"")</f>
        <v/>
      </c>
      <c r="CT444" s="6" t="str">
        <f>IF($C444="OK",_xlfn.NUMBERVALUE(Plantilla!CR455),"")</f>
        <v/>
      </c>
      <c r="CU444" s="109" t="str">
        <f>IF($C444="OK",_xlfn.NUMBERVALUE(Plantilla!CS455),"")</f>
        <v/>
      </c>
      <c r="CV444" s="110" t="str">
        <f>IF($C444="OK",_xlfn.NUMBERVALUE(Plantilla!CT455),"")</f>
        <v/>
      </c>
      <c r="CW444" s="6" t="str">
        <f>IF($C444="OK",_xlfn.NUMBERVALUE(Plantilla!CU455),"")</f>
        <v/>
      </c>
      <c r="CX444" s="82" t="str">
        <f>IF($C444="OK",_xlfn.NUMBERVALUE(Plantilla!CV455),"")</f>
        <v/>
      </c>
      <c r="CY444" s="6" t="str">
        <f>IF($C444="OK",_xlfn.NUMBERVALUE(Plantilla!CW455),"")</f>
        <v/>
      </c>
      <c r="CZ444" s="82" t="str">
        <f>IF($C444="OK",_xlfn.NUMBERVALUE(Plantilla!CX455),"")</f>
        <v/>
      </c>
      <c r="DA444" s="6" t="str">
        <f>IF($C444="OK",_xlfn.NUMBERVALUE(Plantilla!CY455),"")</f>
        <v/>
      </c>
      <c r="DB444" s="109" t="str">
        <f>IF($C444="OK",_xlfn.NUMBERVALUE(Plantilla!CZ455),"")</f>
        <v/>
      </c>
      <c r="DC444" s="6" t="str">
        <f>IF($C444="OK",_xlfn.NUMBERVALUE(Plantilla!DA455),"")</f>
        <v/>
      </c>
      <c r="DD444" s="6" t="str">
        <f>IF($C444="OK",TEXT(Plantilla!DB455,"#"),"")</f>
        <v/>
      </c>
      <c r="DE444" s="6" t="str">
        <f>IF($C444="OK",_xlfn.NUMBERVALUE(Plantilla!DC455),"")</f>
        <v/>
      </c>
      <c r="DF444" s="4" t="str">
        <f>IF($C444="OK",_xlfn.NUMBERVALUE(Plantilla!DD455),"")</f>
        <v/>
      </c>
      <c r="DG444" s="6" t="str">
        <f>IF($C444="OK",_xlfn.NUMBERVALUE(Plantilla!DE455),"")</f>
        <v/>
      </c>
      <c r="DH444" s="6" t="str">
        <f>IF($C444="OK",_xlfn.NUMBERVALUE(Plantilla!DF455),"")</f>
        <v/>
      </c>
      <c r="DI444" s="6" t="str">
        <f>IF($C444="OK",_xlfn.NUMBERVALUE(Plantilla!DG455),"")</f>
        <v/>
      </c>
      <c r="DJ444" s="6" t="str">
        <f>IF($C444="OK",_xlfn.NUMBERVALUE(Plantilla!DH455),"")</f>
        <v/>
      </c>
      <c r="DK444" s="6" t="str">
        <f>IF($C444="OK",_xlfn.NUMBERVALUE(Plantilla!DI455),"")</f>
        <v/>
      </c>
      <c r="DL444" s="6" t="str">
        <f>IF($C444="OK",_xlfn.NUMBERVALUE(Plantilla!DJ455),"")</f>
        <v/>
      </c>
      <c r="DM444" s="6" t="str">
        <f>IF($C444="OK",_xlfn.NUMBERVALUE(Plantilla!DK455),"")</f>
        <v/>
      </c>
      <c r="DN444" s="6" t="str">
        <f>IF($C444="OK",_xlfn.NUMBERVALUE(Plantilla!DL455),"")</f>
        <v/>
      </c>
      <c r="DO444" s="6" t="str">
        <f>IF($C444="OK",_xlfn.NUMBERVALUE(Plantilla!DM455),"")</f>
        <v/>
      </c>
      <c r="DP444" s="6" t="str">
        <f>IF($C444="OK",_xlfn.NUMBERVALUE(Plantilla!DN455),"")</f>
        <v/>
      </c>
      <c r="DQ444" s="6" t="str">
        <f>IF($C444="OK",_xlfn.NUMBERVALUE(Plantilla!DO455),"")</f>
        <v/>
      </c>
      <c r="DR444" s="6" t="str">
        <f>IF($C444="OK",_xlfn.NUMBERVALUE(Plantilla!DP455),"")</f>
        <v/>
      </c>
      <c r="DS444" t="str">
        <f>IF($C444="OK",TEXT(Plantilla!DR455,"#"),"")</f>
        <v/>
      </c>
      <c r="DT444" s="6"/>
    </row>
    <row r="445" spans="1:124" x14ac:dyDescent="0.25">
      <c r="A445" t="str">
        <f>IF(Plantilla!$I$6="¡Perfecto!, Guarda el archivo y adjúntalo a tu interfaz de Nómina Electrónica","OK","Error")</f>
        <v>OK</v>
      </c>
      <c r="B445" t="str">
        <f>IF(Plantilla!$I$6="¡Perfecto!, Guarda el archivo y adjúntalo a tu interfaz de Nómina Electrónica",MID(Plantilla!$D$2,SEARCH("V",Plantilla!$D$2),10),"")</f>
        <v>V2.0</v>
      </c>
      <c r="C445" t="str">
        <f>Plantilla!C456</f>
        <v/>
      </c>
      <c r="D445" t="str">
        <f>IF($C445="OK",Plantilla!B456,"")</f>
        <v/>
      </c>
      <c r="E445" t="str">
        <f>IF($C445="OK",
   VLOOKUP(Plantilla!$E$4,'Tablas '!$AP$4:$AT$6,5,FALSE),
"")</f>
        <v/>
      </c>
      <c r="F445" t="str">
        <f>IF($C445="OK",TEXT(Plantilla!D456,"#"),"")</f>
        <v/>
      </c>
      <c r="G445" t="str">
        <f>IF($C445="OK",
   VLOOKUP(Plantilla!E456,'Tablas '!$B$4:$C$14,2,FALSE),
"")</f>
        <v/>
      </c>
      <c r="H445" t="str">
        <f>IF($C445="OK",TEXT(Plantilla!F456,"#"),"")</f>
        <v/>
      </c>
      <c r="I445" t="str">
        <f>IF($C445="OK",TEXT(Plantilla!G456,"#"),"")</f>
        <v/>
      </c>
      <c r="J445" t="str">
        <f>IF($C445="OK",TEXT(Plantilla!H456,"#"),"")</f>
        <v/>
      </c>
      <c r="K445" t="str">
        <f>IF($C445="OK",TEXT(Plantilla!I456,"#"),"")</f>
        <v/>
      </c>
      <c r="L445" t="str">
        <f>IF($C445="OK",TEXT(Plantilla!J456,"#"),"")</f>
        <v/>
      </c>
      <c r="M445" t="str">
        <f>IF($C445="OK",TEXT(Plantilla!K456,"#"),"")</f>
        <v/>
      </c>
      <c r="N445" t="str">
        <f>IF($C445="OK",
   CONCATENATE(YEAR(Plantilla!L456),"-",TEXT(MONTH(Plantilla!L456),"00"),"-",TEXT(DAY(Plantilla!L456),"00")),
"")</f>
        <v/>
      </c>
      <c r="O445" t="str">
        <f>IF($C445="OK",_xlfn.NUMBERVALUE(Plantilla!M456),"")</f>
        <v/>
      </c>
      <c r="P445" t="str">
        <f>IF($C445="OK",
   IF(Plantilla!N456&lt;&gt;"",
      CONCATENATE(YEAR(Plantilla!N456),"-",TEXT(MONTH(Plantilla!N456),"00"),"-",TEXT(DAY(Plantilla!N456),"00")),
   ""),
"")</f>
        <v/>
      </c>
      <c r="Q445" t="str">
        <f>IF($C445="OK",
   VLOOKUP(Plantilla!O456,'Tablas '!$E$4:$F$19,2,FALSE),
"")</f>
        <v/>
      </c>
      <c r="R445" t="str">
        <f>IF($C445="OK",
   VLOOKUP(Plantilla!P456,'Tablas '!$H$4:$I$5,2,FALSE),
"")</f>
        <v/>
      </c>
      <c r="S445" t="str">
        <f>IF($C445="OK",
   VLOOKUP(Plantilla!Q456,'Tablas '!$K$4:$L$8,2,FALSE),
"")</f>
        <v/>
      </c>
      <c r="T445" t="str">
        <f>IF($C445="OK",
   VLOOKUP(Plantilla!R456,'Tablas '!$AE$4:$AF$6,2,FALSE),
"")</f>
        <v/>
      </c>
      <c r="U445" t="str">
        <f>IF($C445="OK",
   VLOOKUP(Plantilla!S456,'Tablas '!$AE$4:$AF$6,2,FALSE),
"")</f>
        <v/>
      </c>
      <c r="V445" t="str">
        <f>IF($C445="OK",TEXT(Plantilla!T456,"#"),"")</f>
        <v/>
      </c>
      <c r="W445" s="84" t="str">
        <f>IF($C445="OK",
   VLOOKUP(Plantilla!U456,'Tablas '!$AM$4:$AN$1126,2,FALSE),
"")</f>
        <v/>
      </c>
      <c r="X445" t="str">
        <f>IF($C445="OK",TEXT(Plantilla!V456,"#"),"")</f>
        <v/>
      </c>
      <c r="Y445" t="str">
        <f>IF($C445="OK",
   CONCATENATE(YEAR(Plantilla!W456),"-",TEXT(MONTH(Plantilla!W456),"00"),"-",TEXT(DAY(Plantilla!W456),"00")),
"")</f>
        <v/>
      </c>
      <c r="Z445" t="str">
        <f>IF($C445="OK",
   CONCATENATE(YEAR(Plantilla!X456),"-",TEXT(MONTH(Plantilla!X456),"00"),"-",TEXT(DAY(Plantilla!X456),"00")),
"")</f>
        <v/>
      </c>
      <c r="AA445" t="str">
        <f>IF($C445="OK",
   TEXT(VLOOKUP(Plantilla!Y456,'Tablas '!$Q$4:$R$9,2,FALSE),"#"),
"")</f>
        <v/>
      </c>
      <c r="AB445" t="str">
        <f>IF($C445="OK",
   CONCATENATE(YEAR(Plantilla!Z456),"-",TEXT(MONTH(Plantilla!Z456),"00"),"-",TEXT(DAY(Plantilla!Z456),"00")),
"")</f>
        <v/>
      </c>
      <c r="AC445" t="str">
        <f>IF($C445="OK",
   TEXT(VLOOKUP(Plantilla!AA456,'Tablas '!$T$4:$U$13,2,FALSE),"#"),
"")</f>
        <v/>
      </c>
      <c r="AD445" t="str">
        <f>IF($C445="OK",TEXT(Plantilla!AB456,"#"),"")</f>
        <v/>
      </c>
      <c r="AE445" t="str">
        <f>IF($C445="OK",
   IF(Plantilla!AC456&lt;&gt;"",
      TEXT(VLOOKUP(Plantilla!AC456,'Tablas '!$W$4:$X$7,2,FALSE),"#"),
   ""),
"")</f>
        <v/>
      </c>
      <c r="AF445" t="str">
        <f>IF($C445="OK",TEXT(Plantilla!AD456,"#"),"")</f>
        <v/>
      </c>
      <c r="AG445" s="6" t="str">
        <f>IF($C445="OK",_xlfn.NUMBERVALUE(Plantilla!AE456),"")</f>
        <v/>
      </c>
      <c r="AH445" s="4" t="str">
        <f>IF($C445="OK",_xlfn.NUMBERVALUE(Plantilla!AF456),"")</f>
        <v/>
      </c>
      <c r="AI445" s="6" t="str">
        <f>IF($C445="OK",_xlfn.NUMBERVALUE(Plantilla!AG456),"")</f>
        <v/>
      </c>
      <c r="AJ445" s="6" t="str">
        <f>IF($C445="OK",_xlfn.NUMBERVALUE(Plantilla!AH456),"")</f>
        <v/>
      </c>
      <c r="AK445" s="6" t="str">
        <f>IF($C445="OK",_xlfn.NUMBERVALUE(Plantilla!AI456),"")</f>
        <v/>
      </c>
      <c r="AL445" s="6" t="str">
        <f>IF($C445="OK",_xlfn.NUMBERVALUE(Plantilla!AJ456),"")</f>
        <v/>
      </c>
      <c r="AM445" s="4" t="str">
        <f>IF($C445="OK",_xlfn.NUMBERVALUE(Plantilla!AK456),"")</f>
        <v/>
      </c>
      <c r="AN445" s="6" t="str">
        <f>IF($C445="OK",_xlfn.NUMBERVALUE(Plantilla!AL456),"")</f>
        <v/>
      </c>
      <c r="AO445" s="4" t="str">
        <f>IF($C445="OK",_xlfn.NUMBERVALUE(Plantilla!AM456),"")</f>
        <v/>
      </c>
      <c r="AP445" s="6" t="str">
        <f>IF($C445="OK",_xlfn.NUMBERVALUE(Plantilla!AN456),"")</f>
        <v/>
      </c>
      <c r="AQ445" s="4" t="str">
        <f>IF($C445="OK",_xlfn.NUMBERVALUE(Plantilla!AO456),"")</f>
        <v/>
      </c>
      <c r="AR445" s="6" t="str">
        <f>IF($C445="OK",_xlfn.NUMBERVALUE(Plantilla!AP456),"")</f>
        <v/>
      </c>
      <c r="AS445" s="4" t="str">
        <f>IF($C445="OK",_xlfn.NUMBERVALUE(Plantilla!AQ456),"")</f>
        <v/>
      </c>
      <c r="AT445" s="6" t="str">
        <f>IF($C445="OK",_xlfn.NUMBERVALUE(Plantilla!AR456),"")</f>
        <v/>
      </c>
      <c r="AU445" s="4" t="str">
        <f>IF($C445="OK",_xlfn.NUMBERVALUE(Plantilla!AS456),"")</f>
        <v/>
      </c>
      <c r="AV445" s="6" t="str">
        <f>IF($C445="OK",_xlfn.NUMBERVALUE(Plantilla!AT456),"")</f>
        <v/>
      </c>
      <c r="AW445" s="4" t="str">
        <f>IF($C445="OK",_xlfn.NUMBERVALUE(Plantilla!AU456),"")</f>
        <v/>
      </c>
      <c r="AX445" s="6" t="str">
        <f>IF($C445="OK",_xlfn.NUMBERVALUE(Plantilla!AV456),"")</f>
        <v/>
      </c>
      <c r="AY445" s="4" t="str">
        <f>IF($C445="OK",_xlfn.NUMBERVALUE(Plantilla!AW456),"")</f>
        <v/>
      </c>
      <c r="AZ445" s="6" t="str">
        <f>IF($C445="OK",_xlfn.NUMBERVALUE(Plantilla!AX456),"")</f>
        <v/>
      </c>
      <c r="BA445" t="str">
        <f>IF($C445="OK",_xlfn.NUMBERVALUE(Plantilla!AY456),"")</f>
        <v/>
      </c>
      <c r="BB445" t="str">
        <f>IF($C445="OK",_xlfn.NUMBERVALUE(Plantilla!AZ456),"")</f>
        <v/>
      </c>
      <c r="BC445" s="4" t="str">
        <f>IF($C445="OK",_xlfn.NUMBERVALUE(Plantilla!BA456),"")</f>
        <v/>
      </c>
      <c r="BD445" s="6" t="str">
        <f>IF($C445="OK",_xlfn.NUMBERVALUE(Plantilla!BB456),"")</f>
        <v/>
      </c>
      <c r="BE445" s="4" t="str">
        <f>IF($C445="OK",_xlfn.NUMBERVALUE(Plantilla!BC456),"")</f>
        <v/>
      </c>
      <c r="BF445" s="6" t="str">
        <f>IF($C445="OK",_xlfn.NUMBERVALUE(Plantilla!BD456),"")</f>
        <v/>
      </c>
      <c r="BG445" s="4" t="str">
        <f>IF($C445="OK",_xlfn.NUMBERVALUE(Plantilla!BE456),"")</f>
        <v/>
      </c>
      <c r="BH445" s="6" t="str">
        <f>IF($C445="OK",_xlfn.NUMBERVALUE(Plantilla!BF456),"")</f>
        <v/>
      </c>
      <c r="BI445" s="110" t="str">
        <f>IF($C445="OK",_xlfn.NUMBERVALUE(Plantilla!BG456),"")</f>
        <v/>
      </c>
      <c r="BJ445" s="6" t="str">
        <f>IF($C445="OK",_xlfn.NUMBERVALUE(Plantilla!BH456),"")</f>
        <v/>
      </c>
      <c r="BK445" s="109" t="str">
        <f>IF($C445="OK",_xlfn.NUMBERVALUE(Plantilla!BI456),"")</f>
        <v/>
      </c>
      <c r="BL445" s="6" t="str">
        <f>IF($C445="OK",
   IF(Plantilla!BJ456&lt;&gt;"",
      TEXT(VLOOKUP(Plantilla!BJ456,'Tablas '!$Z$4:$AA$6,2,FALSE),"#"),
   ""),
"")</f>
        <v/>
      </c>
      <c r="BM445" s="4" t="str">
        <f>IF($C445="OK",_xlfn.NUMBERVALUE(Plantilla!BK456),"")</f>
        <v/>
      </c>
      <c r="BN445" s="4" t="str">
        <f>IF($C445="OK",_xlfn.NUMBERVALUE(Plantilla!BL456),"")</f>
        <v/>
      </c>
      <c r="BO445" s="6" t="str">
        <f>IF($C445="OK",_xlfn.NUMBERVALUE(Plantilla!BM456),"")</f>
        <v/>
      </c>
      <c r="BP445" s="4" t="str">
        <f>IF($C445="OK",_xlfn.NUMBERVALUE(Plantilla!BN456),"")</f>
        <v/>
      </c>
      <c r="BQ445" s="6" t="str">
        <f>IF($C445="OK",_xlfn.NUMBERVALUE(Plantilla!BO456),"")</f>
        <v/>
      </c>
      <c r="BR445" s="4" t="str">
        <f>IF($C445="OK",_xlfn.NUMBERVALUE(Plantilla!BP456),"")</f>
        <v/>
      </c>
      <c r="BS445" s="6" t="str">
        <f>IF($C445="OK",_xlfn.NUMBERVALUE(Plantilla!BQ456),"")</f>
        <v/>
      </c>
      <c r="BT445" s="4" t="str">
        <f>IF($C445="OK",_xlfn.NUMBERVALUE(Plantilla!BR456),"")</f>
        <v/>
      </c>
      <c r="BU445" s="6" t="str">
        <f>IF($C445="OK",_xlfn.NUMBERVALUE(Plantilla!BS456),"")</f>
        <v/>
      </c>
      <c r="BV445" s="6" t="str">
        <f>IF($C445="OK",_xlfn.NUMBERVALUE(Plantilla!BT456),"")</f>
        <v/>
      </c>
      <c r="BW445" s="6" t="str">
        <f>IF($C445="OK",_xlfn.NUMBERVALUE(Plantilla!BU456),"")</f>
        <v/>
      </c>
      <c r="BX445" s="6" t="str">
        <f>IF($C445="OK",_xlfn.NUMBERVALUE(Plantilla!BV456),"")</f>
        <v/>
      </c>
      <c r="BY445" s="6" t="str">
        <f>IF($C445="OK",_xlfn.NUMBERVALUE(Plantilla!BW456),"")</f>
        <v/>
      </c>
      <c r="BZ445" s="6" t="str">
        <f>IF($C445="OK",_xlfn.NUMBERVALUE(Plantilla!BX456),"")</f>
        <v/>
      </c>
      <c r="CA445" s="6" t="str">
        <f>IF($C445="OK",_xlfn.NUMBERVALUE(Plantilla!BY456),"")</f>
        <v/>
      </c>
      <c r="CB445" s="6" t="str">
        <f>IF($C445="OK",_xlfn.NUMBERVALUE(Plantilla!BZ456),"")</f>
        <v/>
      </c>
      <c r="CC445" s="6" t="str">
        <f>IF($C445="OK",_xlfn.NUMBERVALUE(Plantilla!CA456),"")</f>
        <v/>
      </c>
      <c r="CD445" s="6" t="str">
        <f>IF($C445="OK",_xlfn.NUMBERVALUE(Plantilla!CB456),"")</f>
        <v/>
      </c>
      <c r="CE445" s="6" t="str">
        <f>IF($C445="OK",_xlfn.NUMBERVALUE(Plantilla!CC456),"")</f>
        <v/>
      </c>
      <c r="CF445" s="4" t="str">
        <f>IF($C445="OK",_xlfn.NUMBERVALUE(Plantilla!CD456),"")</f>
        <v/>
      </c>
      <c r="CG445" s="6" t="str">
        <f>IF($C445="OK",_xlfn.NUMBERVALUE(Plantilla!CE456),"")</f>
        <v/>
      </c>
      <c r="CH445" s="6" t="str">
        <f>IF($C445="OK",_xlfn.NUMBERVALUE(Plantilla!CF456),"")</f>
        <v/>
      </c>
      <c r="CI445" s="6" t="str">
        <f>IF($C445="OK",_xlfn.NUMBERVALUE(Plantilla!CG456),"")</f>
        <v/>
      </c>
      <c r="CJ445" s="6" t="str">
        <f>IF($C445="OK",_xlfn.NUMBERVALUE(Plantilla!CH456),"")</f>
        <v/>
      </c>
      <c r="CK445" s="6" t="str">
        <f>IF($C445="OK",_xlfn.NUMBERVALUE(Plantilla!CI456),"")</f>
        <v/>
      </c>
      <c r="CL445" s="6" t="str">
        <f>IF($C445="OK",_xlfn.NUMBERVALUE(Plantilla!CJ456),"")</f>
        <v/>
      </c>
      <c r="CM445" t="str">
        <f>IF($C445="OK",TEXT(Plantilla!CK456,"#"),"")</f>
        <v/>
      </c>
      <c r="CN445" s="6" t="str">
        <f>IF($C445="OK",_xlfn.NUMBERVALUE(Plantilla!CL456),"")</f>
        <v/>
      </c>
      <c r="CO445" s="6" t="str">
        <f>IF($C445="OK",_xlfn.NUMBERVALUE(Plantilla!CM456),"")</f>
        <v/>
      </c>
      <c r="CP445" s="110" t="str">
        <f>IF($C445="OK",_xlfn.NUMBERVALUE(Plantilla!CN456),"")</f>
        <v/>
      </c>
      <c r="CQ445" s="6" t="str">
        <f>IF($C445="OK",_xlfn.NUMBERVALUE(Plantilla!CO456),"")</f>
        <v/>
      </c>
      <c r="CR445" s="109" t="str">
        <f>IF($C445="OK",_xlfn.NUMBERVALUE(Plantilla!CP456),"")</f>
        <v/>
      </c>
      <c r="CS445" s="110" t="str">
        <f>IF($C445="OK",_xlfn.NUMBERVALUE(Plantilla!CQ456),"")</f>
        <v/>
      </c>
      <c r="CT445" s="6" t="str">
        <f>IF($C445="OK",_xlfn.NUMBERVALUE(Plantilla!CR456),"")</f>
        <v/>
      </c>
      <c r="CU445" s="109" t="str">
        <f>IF($C445="OK",_xlfn.NUMBERVALUE(Plantilla!CS456),"")</f>
        <v/>
      </c>
      <c r="CV445" s="110" t="str">
        <f>IF($C445="OK",_xlfn.NUMBERVALUE(Plantilla!CT456),"")</f>
        <v/>
      </c>
      <c r="CW445" s="6" t="str">
        <f>IF($C445="OK",_xlfn.NUMBERVALUE(Plantilla!CU456),"")</f>
        <v/>
      </c>
      <c r="CX445" s="82" t="str">
        <f>IF($C445="OK",_xlfn.NUMBERVALUE(Plantilla!CV456),"")</f>
        <v/>
      </c>
      <c r="CY445" s="6" t="str">
        <f>IF($C445="OK",_xlfn.NUMBERVALUE(Plantilla!CW456),"")</f>
        <v/>
      </c>
      <c r="CZ445" s="82" t="str">
        <f>IF($C445="OK",_xlfn.NUMBERVALUE(Plantilla!CX456),"")</f>
        <v/>
      </c>
      <c r="DA445" s="6" t="str">
        <f>IF($C445="OK",_xlfn.NUMBERVALUE(Plantilla!CY456),"")</f>
        <v/>
      </c>
      <c r="DB445" s="109" t="str">
        <f>IF($C445="OK",_xlfn.NUMBERVALUE(Plantilla!CZ456),"")</f>
        <v/>
      </c>
      <c r="DC445" s="6" t="str">
        <f>IF($C445="OK",_xlfn.NUMBERVALUE(Plantilla!DA456),"")</f>
        <v/>
      </c>
      <c r="DD445" s="6" t="str">
        <f>IF($C445="OK",TEXT(Plantilla!DB456,"#"),"")</f>
        <v/>
      </c>
      <c r="DE445" s="6" t="str">
        <f>IF($C445="OK",_xlfn.NUMBERVALUE(Plantilla!DC456),"")</f>
        <v/>
      </c>
      <c r="DF445" s="4" t="str">
        <f>IF($C445="OK",_xlfn.NUMBERVALUE(Plantilla!DD456),"")</f>
        <v/>
      </c>
      <c r="DG445" s="6" t="str">
        <f>IF($C445="OK",_xlfn.NUMBERVALUE(Plantilla!DE456),"")</f>
        <v/>
      </c>
      <c r="DH445" s="6" t="str">
        <f>IF($C445="OK",_xlfn.NUMBERVALUE(Plantilla!DF456),"")</f>
        <v/>
      </c>
      <c r="DI445" s="6" t="str">
        <f>IF($C445="OK",_xlfn.NUMBERVALUE(Plantilla!DG456),"")</f>
        <v/>
      </c>
      <c r="DJ445" s="6" t="str">
        <f>IF($C445="OK",_xlfn.NUMBERVALUE(Plantilla!DH456),"")</f>
        <v/>
      </c>
      <c r="DK445" s="6" t="str">
        <f>IF($C445="OK",_xlfn.NUMBERVALUE(Plantilla!DI456),"")</f>
        <v/>
      </c>
      <c r="DL445" s="6" t="str">
        <f>IF($C445="OK",_xlfn.NUMBERVALUE(Plantilla!DJ456),"")</f>
        <v/>
      </c>
      <c r="DM445" s="6" t="str">
        <f>IF($C445="OK",_xlfn.NUMBERVALUE(Plantilla!DK456),"")</f>
        <v/>
      </c>
      <c r="DN445" s="6" t="str">
        <f>IF($C445="OK",_xlfn.NUMBERVALUE(Plantilla!DL456),"")</f>
        <v/>
      </c>
      <c r="DO445" s="6" t="str">
        <f>IF($C445="OK",_xlfn.NUMBERVALUE(Plantilla!DM456),"")</f>
        <v/>
      </c>
      <c r="DP445" s="6" t="str">
        <f>IF($C445="OK",_xlfn.NUMBERVALUE(Plantilla!DN456),"")</f>
        <v/>
      </c>
      <c r="DQ445" s="6" t="str">
        <f>IF($C445="OK",_xlfn.NUMBERVALUE(Plantilla!DO456),"")</f>
        <v/>
      </c>
      <c r="DR445" s="6" t="str">
        <f>IF($C445="OK",_xlfn.NUMBERVALUE(Plantilla!DP456),"")</f>
        <v/>
      </c>
      <c r="DS445" t="str">
        <f>IF($C445="OK",TEXT(Plantilla!DR456,"#"),"")</f>
        <v/>
      </c>
      <c r="DT445" s="6"/>
    </row>
    <row r="446" spans="1:124" x14ac:dyDescent="0.25">
      <c r="A446" t="str">
        <f>IF(Plantilla!$I$6="¡Perfecto!, Guarda el archivo y adjúntalo a tu interfaz de Nómina Electrónica","OK","Error")</f>
        <v>OK</v>
      </c>
      <c r="B446" t="str">
        <f>IF(Plantilla!$I$6="¡Perfecto!, Guarda el archivo y adjúntalo a tu interfaz de Nómina Electrónica",MID(Plantilla!$D$2,SEARCH("V",Plantilla!$D$2),10),"")</f>
        <v>V2.0</v>
      </c>
      <c r="C446" t="str">
        <f>Plantilla!C457</f>
        <v/>
      </c>
      <c r="D446" t="str">
        <f>IF($C446="OK",Plantilla!B457,"")</f>
        <v/>
      </c>
      <c r="E446" t="str">
        <f>IF($C446="OK",
   VLOOKUP(Plantilla!$E$4,'Tablas '!$AP$4:$AT$6,5,FALSE),
"")</f>
        <v/>
      </c>
      <c r="F446" t="str">
        <f>IF($C446="OK",TEXT(Plantilla!D457,"#"),"")</f>
        <v/>
      </c>
      <c r="G446" t="str">
        <f>IF($C446="OK",
   VLOOKUP(Plantilla!E457,'Tablas '!$B$4:$C$14,2,FALSE),
"")</f>
        <v/>
      </c>
      <c r="H446" t="str">
        <f>IF($C446="OK",TEXT(Plantilla!F457,"#"),"")</f>
        <v/>
      </c>
      <c r="I446" t="str">
        <f>IF($C446="OK",TEXT(Plantilla!G457,"#"),"")</f>
        <v/>
      </c>
      <c r="J446" t="str">
        <f>IF($C446="OK",TEXT(Plantilla!H457,"#"),"")</f>
        <v/>
      </c>
      <c r="K446" t="str">
        <f>IF($C446="OK",TEXT(Plantilla!I457,"#"),"")</f>
        <v/>
      </c>
      <c r="L446" t="str">
        <f>IF($C446="OK",TEXT(Plantilla!J457,"#"),"")</f>
        <v/>
      </c>
      <c r="M446" t="str">
        <f>IF($C446="OK",TEXT(Plantilla!K457,"#"),"")</f>
        <v/>
      </c>
      <c r="N446" t="str">
        <f>IF($C446="OK",
   CONCATENATE(YEAR(Plantilla!L457),"-",TEXT(MONTH(Plantilla!L457),"00"),"-",TEXT(DAY(Plantilla!L457),"00")),
"")</f>
        <v/>
      </c>
      <c r="O446" t="str">
        <f>IF($C446="OK",_xlfn.NUMBERVALUE(Plantilla!M457),"")</f>
        <v/>
      </c>
      <c r="P446" t="str">
        <f>IF($C446="OK",
   IF(Plantilla!N457&lt;&gt;"",
      CONCATENATE(YEAR(Plantilla!N457),"-",TEXT(MONTH(Plantilla!N457),"00"),"-",TEXT(DAY(Plantilla!N457),"00")),
   ""),
"")</f>
        <v/>
      </c>
      <c r="Q446" t="str">
        <f>IF($C446="OK",
   VLOOKUP(Plantilla!O457,'Tablas '!$E$4:$F$19,2,FALSE),
"")</f>
        <v/>
      </c>
      <c r="R446" t="str">
        <f>IF($C446="OK",
   VLOOKUP(Plantilla!P457,'Tablas '!$H$4:$I$5,2,FALSE),
"")</f>
        <v/>
      </c>
      <c r="S446" t="str">
        <f>IF($C446="OK",
   VLOOKUP(Plantilla!Q457,'Tablas '!$K$4:$L$8,2,FALSE),
"")</f>
        <v/>
      </c>
      <c r="T446" t="str">
        <f>IF($C446="OK",
   VLOOKUP(Plantilla!R457,'Tablas '!$AE$4:$AF$6,2,FALSE),
"")</f>
        <v/>
      </c>
      <c r="U446" t="str">
        <f>IF($C446="OK",
   VLOOKUP(Plantilla!S457,'Tablas '!$AE$4:$AF$6,2,FALSE),
"")</f>
        <v/>
      </c>
      <c r="V446" t="str">
        <f>IF($C446="OK",TEXT(Plantilla!T457,"#"),"")</f>
        <v/>
      </c>
      <c r="W446" s="84" t="str">
        <f>IF($C446="OK",
   VLOOKUP(Plantilla!U457,'Tablas '!$AM$4:$AN$1126,2,FALSE),
"")</f>
        <v/>
      </c>
      <c r="X446" t="str">
        <f>IF($C446="OK",TEXT(Plantilla!V457,"#"),"")</f>
        <v/>
      </c>
      <c r="Y446" t="str">
        <f>IF($C446="OK",
   CONCATENATE(YEAR(Plantilla!W457),"-",TEXT(MONTH(Plantilla!W457),"00"),"-",TEXT(DAY(Plantilla!W457),"00")),
"")</f>
        <v/>
      </c>
      <c r="Z446" t="str">
        <f>IF($C446="OK",
   CONCATENATE(YEAR(Plantilla!X457),"-",TEXT(MONTH(Plantilla!X457),"00"),"-",TEXT(DAY(Plantilla!X457),"00")),
"")</f>
        <v/>
      </c>
      <c r="AA446" t="str">
        <f>IF($C446="OK",
   TEXT(VLOOKUP(Plantilla!Y457,'Tablas '!$Q$4:$R$9,2,FALSE),"#"),
"")</f>
        <v/>
      </c>
      <c r="AB446" t="str">
        <f>IF($C446="OK",
   CONCATENATE(YEAR(Plantilla!Z457),"-",TEXT(MONTH(Plantilla!Z457),"00"),"-",TEXT(DAY(Plantilla!Z457),"00")),
"")</f>
        <v/>
      </c>
      <c r="AC446" t="str">
        <f>IF($C446="OK",
   TEXT(VLOOKUP(Plantilla!AA457,'Tablas '!$T$4:$U$13,2,FALSE),"#"),
"")</f>
        <v/>
      </c>
      <c r="AD446" t="str">
        <f>IF($C446="OK",TEXT(Plantilla!AB457,"#"),"")</f>
        <v/>
      </c>
      <c r="AE446" t="str">
        <f>IF($C446="OK",
   IF(Plantilla!AC457&lt;&gt;"",
      TEXT(VLOOKUP(Plantilla!AC457,'Tablas '!$W$4:$X$7,2,FALSE),"#"),
   ""),
"")</f>
        <v/>
      </c>
      <c r="AF446" t="str">
        <f>IF($C446="OK",TEXT(Plantilla!AD457,"#"),"")</f>
        <v/>
      </c>
      <c r="AG446" s="6" t="str">
        <f>IF($C446="OK",_xlfn.NUMBERVALUE(Plantilla!AE457),"")</f>
        <v/>
      </c>
      <c r="AH446" s="4" t="str">
        <f>IF($C446="OK",_xlfn.NUMBERVALUE(Plantilla!AF457),"")</f>
        <v/>
      </c>
      <c r="AI446" s="6" t="str">
        <f>IF($C446="OK",_xlfn.NUMBERVALUE(Plantilla!AG457),"")</f>
        <v/>
      </c>
      <c r="AJ446" s="6" t="str">
        <f>IF($C446="OK",_xlfn.NUMBERVALUE(Plantilla!AH457),"")</f>
        <v/>
      </c>
      <c r="AK446" s="6" t="str">
        <f>IF($C446="OK",_xlfn.NUMBERVALUE(Plantilla!AI457),"")</f>
        <v/>
      </c>
      <c r="AL446" s="6" t="str">
        <f>IF($C446="OK",_xlfn.NUMBERVALUE(Plantilla!AJ457),"")</f>
        <v/>
      </c>
      <c r="AM446" s="4" t="str">
        <f>IF($C446="OK",_xlfn.NUMBERVALUE(Plantilla!AK457),"")</f>
        <v/>
      </c>
      <c r="AN446" s="6" t="str">
        <f>IF($C446="OK",_xlfn.NUMBERVALUE(Plantilla!AL457),"")</f>
        <v/>
      </c>
      <c r="AO446" s="4" t="str">
        <f>IF($C446="OK",_xlfn.NUMBERVALUE(Plantilla!AM457),"")</f>
        <v/>
      </c>
      <c r="AP446" s="6" t="str">
        <f>IF($C446="OK",_xlfn.NUMBERVALUE(Plantilla!AN457),"")</f>
        <v/>
      </c>
      <c r="AQ446" s="4" t="str">
        <f>IF($C446="OK",_xlfn.NUMBERVALUE(Plantilla!AO457),"")</f>
        <v/>
      </c>
      <c r="AR446" s="6" t="str">
        <f>IF($C446="OK",_xlfn.NUMBERVALUE(Plantilla!AP457),"")</f>
        <v/>
      </c>
      <c r="AS446" s="4" t="str">
        <f>IF($C446="OK",_xlfn.NUMBERVALUE(Plantilla!AQ457),"")</f>
        <v/>
      </c>
      <c r="AT446" s="6" t="str">
        <f>IF($C446="OK",_xlfn.NUMBERVALUE(Plantilla!AR457),"")</f>
        <v/>
      </c>
      <c r="AU446" s="4" t="str">
        <f>IF($C446="OK",_xlfn.NUMBERVALUE(Plantilla!AS457),"")</f>
        <v/>
      </c>
      <c r="AV446" s="6" t="str">
        <f>IF($C446="OK",_xlfn.NUMBERVALUE(Plantilla!AT457),"")</f>
        <v/>
      </c>
      <c r="AW446" s="4" t="str">
        <f>IF($C446="OK",_xlfn.NUMBERVALUE(Plantilla!AU457),"")</f>
        <v/>
      </c>
      <c r="AX446" s="6" t="str">
        <f>IF($C446="OK",_xlfn.NUMBERVALUE(Plantilla!AV457),"")</f>
        <v/>
      </c>
      <c r="AY446" s="4" t="str">
        <f>IF($C446="OK",_xlfn.NUMBERVALUE(Plantilla!AW457),"")</f>
        <v/>
      </c>
      <c r="AZ446" s="6" t="str">
        <f>IF($C446="OK",_xlfn.NUMBERVALUE(Plantilla!AX457),"")</f>
        <v/>
      </c>
      <c r="BA446" t="str">
        <f>IF($C446="OK",_xlfn.NUMBERVALUE(Plantilla!AY457),"")</f>
        <v/>
      </c>
      <c r="BB446" t="str">
        <f>IF($C446="OK",_xlfn.NUMBERVALUE(Plantilla!AZ457),"")</f>
        <v/>
      </c>
      <c r="BC446" s="4" t="str">
        <f>IF($C446="OK",_xlfn.NUMBERVALUE(Plantilla!BA457),"")</f>
        <v/>
      </c>
      <c r="BD446" s="6" t="str">
        <f>IF($C446="OK",_xlfn.NUMBERVALUE(Plantilla!BB457),"")</f>
        <v/>
      </c>
      <c r="BE446" s="4" t="str">
        <f>IF($C446="OK",_xlfn.NUMBERVALUE(Plantilla!BC457),"")</f>
        <v/>
      </c>
      <c r="BF446" s="6" t="str">
        <f>IF($C446="OK",_xlfn.NUMBERVALUE(Plantilla!BD457),"")</f>
        <v/>
      </c>
      <c r="BG446" s="4" t="str">
        <f>IF($C446="OK",_xlfn.NUMBERVALUE(Plantilla!BE457),"")</f>
        <v/>
      </c>
      <c r="BH446" s="6" t="str">
        <f>IF($C446="OK",_xlfn.NUMBERVALUE(Plantilla!BF457),"")</f>
        <v/>
      </c>
      <c r="BI446" s="110" t="str">
        <f>IF($C446="OK",_xlfn.NUMBERVALUE(Plantilla!BG457),"")</f>
        <v/>
      </c>
      <c r="BJ446" s="6" t="str">
        <f>IF($C446="OK",_xlfn.NUMBERVALUE(Plantilla!BH457),"")</f>
        <v/>
      </c>
      <c r="BK446" s="109" t="str">
        <f>IF($C446="OK",_xlfn.NUMBERVALUE(Plantilla!BI457),"")</f>
        <v/>
      </c>
      <c r="BL446" s="6" t="str">
        <f>IF($C446="OK",
   IF(Plantilla!BJ457&lt;&gt;"",
      TEXT(VLOOKUP(Plantilla!BJ457,'Tablas '!$Z$4:$AA$6,2,FALSE),"#"),
   ""),
"")</f>
        <v/>
      </c>
      <c r="BM446" s="4" t="str">
        <f>IF($C446="OK",_xlfn.NUMBERVALUE(Plantilla!BK457),"")</f>
        <v/>
      </c>
      <c r="BN446" s="4" t="str">
        <f>IF($C446="OK",_xlfn.NUMBERVALUE(Plantilla!BL457),"")</f>
        <v/>
      </c>
      <c r="BO446" s="6" t="str">
        <f>IF($C446="OK",_xlfn.NUMBERVALUE(Plantilla!BM457),"")</f>
        <v/>
      </c>
      <c r="BP446" s="4" t="str">
        <f>IF($C446="OK",_xlfn.NUMBERVALUE(Plantilla!BN457),"")</f>
        <v/>
      </c>
      <c r="BQ446" s="6" t="str">
        <f>IF($C446="OK",_xlfn.NUMBERVALUE(Plantilla!BO457),"")</f>
        <v/>
      </c>
      <c r="BR446" s="4" t="str">
        <f>IF($C446="OK",_xlfn.NUMBERVALUE(Plantilla!BP457),"")</f>
        <v/>
      </c>
      <c r="BS446" s="6" t="str">
        <f>IF($C446="OK",_xlfn.NUMBERVALUE(Plantilla!BQ457),"")</f>
        <v/>
      </c>
      <c r="BT446" s="4" t="str">
        <f>IF($C446="OK",_xlfn.NUMBERVALUE(Plantilla!BR457),"")</f>
        <v/>
      </c>
      <c r="BU446" s="6" t="str">
        <f>IF($C446="OK",_xlfn.NUMBERVALUE(Plantilla!BS457),"")</f>
        <v/>
      </c>
      <c r="BV446" s="6" t="str">
        <f>IF($C446="OK",_xlfn.NUMBERVALUE(Plantilla!BT457),"")</f>
        <v/>
      </c>
      <c r="BW446" s="6" t="str">
        <f>IF($C446="OK",_xlfn.NUMBERVALUE(Plantilla!BU457),"")</f>
        <v/>
      </c>
      <c r="BX446" s="6" t="str">
        <f>IF($C446="OK",_xlfn.NUMBERVALUE(Plantilla!BV457),"")</f>
        <v/>
      </c>
      <c r="BY446" s="6" t="str">
        <f>IF($C446="OK",_xlfn.NUMBERVALUE(Plantilla!BW457),"")</f>
        <v/>
      </c>
      <c r="BZ446" s="6" t="str">
        <f>IF($C446="OK",_xlfn.NUMBERVALUE(Plantilla!BX457),"")</f>
        <v/>
      </c>
      <c r="CA446" s="6" t="str">
        <f>IF($C446="OK",_xlfn.NUMBERVALUE(Plantilla!BY457),"")</f>
        <v/>
      </c>
      <c r="CB446" s="6" t="str">
        <f>IF($C446="OK",_xlfn.NUMBERVALUE(Plantilla!BZ457),"")</f>
        <v/>
      </c>
      <c r="CC446" s="6" t="str">
        <f>IF($C446="OK",_xlfn.NUMBERVALUE(Plantilla!CA457),"")</f>
        <v/>
      </c>
      <c r="CD446" s="6" t="str">
        <f>IF($C446="OK",_xlfn.NUMBERVALUE(Plantilla!CB457),"")</f>
        <v/>
      </c>
      <c r="CE446" s="6" t="str">
        <f>IF($C446="OK",_xlfn.NUMBERVALUE(Plantilla!CC457),"")</f>
        <v/>
      </c>
      <c r="CF446" s="4" t="str">
        <f>IF($C446="OK",_xlfn.NUMBERVALUE(Plantilla!CD457),"")</f>
        <v/>
      </c>
      <c r="CG446" s="6" t="str">
        <f>IF($C446="OK",_xlfn.NUMBERVALUE(Plantilla!CE457),"")</f>
        <v/>
      </c>
      <c r="CH446" s="6" t="str">
        <f>IF($C446="OK",_xlfn.NUMBERVALUE(Plantilla!CF457),"")</f>
        <v/>
      </c>
      <c r="CI446" s="6" t="str">
        <f>IF($C446="OK",_xlfn.NUMBERVALUE(Plantilla!CG457),"")</f>
        <v/>
      </c>
      <c r="CJ446" s="6" t="str">
        <f>IF($C446="OK",_xlfn.NUMBERVALUE(Plantilla!CH457),"")</f>
        <v/>
      </c>
      <c r="CK446" s="6" t="str">
        <f>IF($C446="OK",_xlfn.NUMBERVALUE(Plantilla!CI457),"")</f>
        <v/>
      </c>
      <c r="CL446" s="6" t="str">
        <f>IF($C446="OK",_xlfn.NUMBERVALUE(Plantilla!CJ457),"")</f>
        <v/>
      </c>
      <c r="CM446" t="str">
        <f>IF($C446="OK",TEXT(Plantilla!CK457,"#"),"")</f>
        <v/>
      </c>
      <c r="CN446" s="6" t="str">
        <f>IF($C446="OK",_xlfn.NUMBERVALUE(Plantilla!CL457),"")</f>
        <v/>
      </c>
      <c r="CO446" s="6" t="str">
        <f>IF($C446="OK",_xlfn.NUMBERVALUE(Plantilla!CM457),"")</f>
        <v/>
      </c>
      <c r="CP446" s="110" t="str">
        <f>IF($C446="OK",_xlfn.NUMBERVALUE(Plantilla!CN457),"")</f>
        <v/>
      </c>
      <c r="CQ446" s="6" t="str">
        <f>IF($C446="OK",_xlfn.NUMBERVALUE(Plantilla!CO457),"")</f>
        <v/>
      </c>
      <c r="CR446" s="109" t="str">
        <f>IF($C446="OK",_xlfn.NUMBERVALUE(Plantilla!CP457),"")</f>
        <v/>
      </c>
      <c r="CS446" s="110" t="str">
        <f>IF($C446="OK",_xlfn.NUMBERVALUE(Plantilla!CQ457),"")</f>
        <v/>
      </c>
      <c r="CT446" s="6" t="str">
        <f>IF($C446="OK",_xlfn.NUMBERVALUE(Plantilla!CR457),"")</f>
        <v/>
      </c>
      <c r="CU446" s="109" t="str">
        <f>IF($C446="OK",_xlfn.NUMBERVALUE(Plantilla!CS457),"")</f>
        <v/>
      </c>
      <c r="CV446" s="110" t="str">
        <f>IF($C446="OK",_xlfn.NUMBERVALUE(Plantilla!CT457),"")</f>
        <v/>
      </c>
      <c r="CW446" s="6" t="str">
        <f>IF($C446="OK",_xlfn.NUMBERVALUE(Plantilla!CU457),"")</f>
        <v/>
      </c>
      <c r="CX446" s="82" t="str">
        <f>IF($C446="OK",_xlfn.NUMBERVALUE(Plantilla!CV457),"")</f>
        <v/>
      </c>
      <c r="CY446" s="6" t="str">
        <f>IF($C446="OK",_xlfn.NUMBERVALUE(Plantilla!CW457),"")</f>
        <v/>
      </c>
      <c r="CZ446" s="82" t="str">
        <f>IF($C446="OK",_xlfn.NUMBERVALUE(Plantilla!CX457),"")</f>
        <v/>
      </c>
      <c r="DA446" s="6" t="str">
        <f>IF($C446="OK",_xlfn.NUMBERVALUE(Plantilla!CY457),"")</f>
        <v/>
      </c>
      <c r="DB446" s="109" t="str">
        <f>IF($C446="OK",_xlfn.NUMBERVALUE(Plantilla!CZ457),"")</f>
        <v/>
      </c>
      <c r="DC446" s="6" t="str">
        <f>IF($C446="OK",_xlfn.NUMBERVALUE(Plantilla!DA457),"")</f>
        <v/>
      </c>
      <c r="DD446" s="6" t="str">
        <f>IF($C446="OK",TEXT(Plantilla!DB457,"#"),"")</f>
        <v/>
      </c>
      <c r="DE446" s="6" t="str">
        <f>IF($C446="OK",_xlfn.NUMBERVALUE(Plantilla!DC457),"")</f>
        <v/>
      </c>
      <c r="DF446" s="4" t="str">
        <f>IF($C446="OK",_xlfn.NUMBERVALUE(Plantilla!DD457),"")</f>
        <v/>
      </c>
      <c r="DG446" s="6" t="str">
        <f>IF($C446="OK",_xlfn.NUMBERVALUE(Plantilla!DE457),"")</f>
        <v/>
      </c>
      <c r="DH446" s="6" t="str">
        <f>IF($C446="OK",_xlfn.NUMBERVALUE(Plantilla!DF457),"")</f>
        <v/>
      </c>
      <c r="DI446" s="6" t="str">
        <f>IF($C446="OK",_xlfn.NUMBERVALUE(Plantilla!DG457),"")</f>
        <v/>
      </c>
      <c r="DJ446" s="6" t="str">
        <f>IF($C446="OK",_xlfn.NUMBERVALUE(Plantilla!DH457),"")</f>
        <v/>
      </c>
      <c r="DK446" s="6" t="str">
        <f>IF($C446="OK",_xlfn.NUMBERVALUE(Plantilla!DI457),"")</f>
        <v/>
      </c>
      <c r="DL446" s="6" t="str">
        <f>IF($C446="OK",_xlfn.NUMBERVALUE(Plantilla!DJ457),"")</f>
        <v/>
      </c>
      <c r="DM446" s="6" t="str">
        <f>IF($C446="OK",_xlfn.NUMBERVALUE(Plantilla!DK457),"")</f>
        <v/>
      </c>
      <c r="DN446" s="6" t="str">
        <f>IF($C446="OK",_xlfn.NUMBERVALUE(Plantilla!DL457),"")</f>
        <v/>
      </c>
      <c r="DO446" s="6" t="str">
        <f>IF($C446="OK",_xlfn.NUMBERVALUE(Plantilla!DM457),"")</f>
        <v/>
      </c>
      <c r="DP446" s="6" t="str">
        <f>IF($C446="OK",_xlfn.NUMBERVALUE(Plantilla!DN457),"")</f>
        <v/>
      </c>
      <c r="DQ446" s="6" t="str">
        <f>IF($C446="OK",_xlfn.NUMBERVALUE(Plantilla!DO457),"")</f>
        <v/>
      </c>
      <c r="DR446" s="6" t="str">
        <f>IF($C446="OK",_xlfn.NUMBERVALUE(Plantilla!DP457),"")</f>
        <v/>
      </c>
      <c r="DS446" t="str">
        <f>IF($C446="OK",TEXT(Plantilla!DR457,"#"),"")</f>
        <v/>
      </c>
      <c r="DT446" s="6"/>
    </row>
    <row r="447" spans="1:124" x14ac:dyDescent="0.25">
      <c r="A447" t="str">
        <f>IF(Plantilla!$I$6="¡Perfecto!, Guarda el archivo y adjúntalo a tu interfaz de Nómina Electrónica","OK","Error")</f>
        <v>OK</v>
      </c>
      <c r="B447" t="str">
        <f>IF(Plantilla!$I$6="¡Perfecto!, Guarda el archivo y adjúntalo a tu interfaz de Nómina Electrónica",MID(Plantilla!$D$2,SEARCH("V",Plantilla!$D$2),10),"")</f>
        <v>V2.0</v>
      </c>
      <c r="C447" t="str">
        <f>Plantilla!C458</f>
        <v/>
      </c>
      <c r="D447" t="str">
        <f>IF($C447="OK",Plantilla!B458,"")</f>
        <v/>
      </c>
      <c r="E447" t="str">
        <f>IF($C447="OK",
   VLOOKUP(Plantilla!$E$4,'Tablas '!$AP$4:$AT$6,5,FALSE),
"")</f>
        <v/>
      </c>
      <c r="F447" t="str">
        <f>IF($C447="OK",TEXT(Plantilla!D458,"#"),"")</f>
        <v/>
      </c>
      <c r="G447" t="str">
        <f>IF($C447="OK",
   VLOOKUP(Plantilla!E458,'Tablas '!$B$4:$C$14,2,FALSE),
"")</f>
        <v/>
      </c>
      <c r="H447" t="str">
        <f>IF($C447="OK",TEXT(Plantilla!F458,"#"),"")</f>
        <v/>
      </c>
      <c r="I447" t="str">
        <f>IF($C447="OK",TEXT(Plantilla!G458,"#"),"")</f>
        <v/>
      </c>
      <c r="J447" t="str">
        <f>IF($C447="OK",TEXT(Plantilla!H458,"#"),"")</f>
        <v/>
      </c>
      <c r="K447" t="str">
        <f>IF($C447="OK",TEXT(Plantilla!I458,"#"),"")</f>
        <v/>
      </c>
      <c r="L447" t="str">
        <f>IF($C447="OK",TEXT(Plantilla!J458,"#"),"")</f>
        <v/>
      </c>
      <c r="M447" t="str">
        <f>IF($C447="OK",TEXT(Plantilla!K458,"#"),"")</f>
        <v/>
      </c>
      <c r="N447" t="str">
        <f>IF($C447="OK",
   CONCATENATE(YEAR(Plantilla!L458),"-",TEXT(MONTH(Plantilla!L458),"00"),"-",TEXT(DAY(Plantilla!L458),"00")),
"")</f>
        <v/>
      </c>
      <c r="O447" t="str">
        <f>IF($C447="OK",_xlfn.NUMBERVALUE(Plantilla!M458),"")</f>
        <v/>
      </c>
      <c r="P447" t="str">
        <f>IF($C447="OK",
   IF(Plantilla!N458&lt;&gt;"",
      CONCATENATE(YEAR(Plantilla!N458),"-",TEXT(MONTH(Plantilla!N458),"00"),"-",TEXT(DAY(Plantilla!N458),"00")),
   ""),
"")</f>
        <v/>
      </c>
      <c r="Q447" t="str">
        <f>IF($C447="OK",
   VLOOKUP(Plantilla!O458,'Tablas '!$E$4:$F$19,2,FALSE),
"")</f>
        <v/>
      </c>
      <c r="R447" t="str">
        <f>IF($C447="OK",
   VLOOKUP(Plantilla!P458,'Tablas '!$H$4:$I$5,2,FALSE),
"")</f>
        <v/>
      </c>
      <c r="S447" t="str">
        <f>IF($C447="OK",
   VLOOKUP(Plantilla!Q458,'Tablas '!$K$4:$L$8,2,FALSE),
"")</f>
        <v/>
      </c>
      <c r="T447" t="str">
        <f>IF($C447="OK",
   VLOOKUP(Plantilla!R458,'Tablas '!$AE$4:$AF$6,2,FALSE),
"")</f>
        <v/>
      </c>
      <c r="U447" t="str">
        <f>IF($C447="OK",
   VLOOKUP(Plantilla!S458,'Tablas '!$AE$4:$AF$6,2,FALSE),
"")</f>
        <v/>
      </c>
      <c r="V447" t="str">
        <f>IF($C447="OK",TEXT(Plantilla!T458,"#"),"")</f>
        <v/>
      </c>
      <c r="W447" s="84" t="str">
        <f>IF($C447="OK",
   VLOOKUP(Plantilla!U458,'Tablas '!$AM$4:$AN$1126,2,FALSE),
"")</f>
        <v/>
      </c>
      <c r="X447" t="str">
        <f>IF($C447="OK",TEXT(Plantilla!V458,"#"),"")</f>
        <v/>
      </c>
      <c r="Y447" t="str">
        <f>IF($C447="OK",
   CONCATENATE(YEAR(Plantilla!W458),"-",TEXT(MONTH(Plantilla!W458),"00"),"-",TEXT(DAY(Plantilla!W458),"00")),
"")</f>
        <v/>
      </c>
      <c r="Z447" t="str">
        <f>IF($C447="OK",
   CONCATENATE(YEAR(Plantilla!X458),"-",TEXT(MONTH(Plantilla!X458),"00"),"-",TEXT(DAY(Plantilla!X458),"00")),
"")</f>
        <v/>
      </c>
      <c r="AA447" t="str">
        <f>IF($C447="OK",
   TEXT(VLOOKUP(Plantilla!Y458,'Tablas '!$Q$4:$R$9,2,FALSE),"#"),
"")</f>
        <v/>
      </c>
      <c r="AB447" t="str">
        <f>IF($C447="OK",
   CONCATENATE(YEAR(Plantilla!Z458),"-",TEXT(MONTH(Plantilla!Z458),"00"),"-",TEXT(DAY(Plantilla!Z458),"00")),
"")</f>
        <v/>
      </c>
      <c r="AC447" t="str">
        <f>IF($C447="OK",
   TEXT(VLOOKUP(Plantilla!AA458,'Tablas '!$T$4:$U$13,2,FALSE),"#"),
"")</f>
        <v/>
      </c>
      <c r="AD447" t="str">
        <f>IF($C447="OK",TEXT(Plantilla!AB458,"#"),"")</f>
        <v/>
      </c>
      <c r="AE447" t="str">
        <f>IF($C447="OK",
   IF(Plantilla!AC458&lt;&gt;"",
      TEXT(VLOOKUP(Plantilla!AC458,'Tablas '!$W$4:$X$7,2,FALSE),"#"),
   ""),
"")</f>
        <v/>
      </c>
      <c r="AF447" t="str">
        <f>IF($C447="OK",TEXT(Plantilla!AD458,"#"),"")</f>
        <v/>
      </c>
      <c r="AG447" s="6" t="str">
        <f>IF($C447="OK",_xlfn.NUMBERVALUE(Plantilla!AE458),"")</f>
        <v/>
      </c>
      <c r="AH447" s="4" t="str">
        <f>IF($C447="OK",_xlfn.NUMBERVALUE(Plantilla!AF458),"")</f>
        <v/>
      </c>
      <c r="AI447" s="6" t="str">
        <f>IF($C447="OK",_xlfn.NUMBERVALUE(Plantilla!AG458),"")</f>
        <v/>
      </c>
      <c r="AJ447" s="6" t="str">
        <f>IF($C447="OK",_xlfn.NUMBERVALUE(Plantilla!AH458),"")</f>
        <v/>
      </c>
      <c r="AK447" s="6" t="str">
        <f>IF($C447="OK",_xlfn.NUMBERVALUE(Plantilla!AI458),"")</f>
        <v/>
      </c>
      <c r="AL447" s="6" t="str">
        <f>IF($C447="OK",_xlfn.NUMBERVALUE(Plantilla!AJ458),"")</f>
        <v/>
      </c>
      <c r="AM447" s="4" t="str">
        <f>IF($C447="OK",_xlfn.NUMBERVALUE(Plantilla!AK458),"")</f>
        <v/>
      </c>
      <c r="AN447" s="6" t="str">
        <f>IF($C447="OK",_xlfn.NUMBERVALUE(Plantilla!AL458),"")</f>
        <v/>
      </c>
      <c r="AO447" s="4" t="str">
        <f>IF($C447="OK",_xlfn.NUMBERVALUE(Plantilla!AM458),"")</f>
        <v/>
      </c>
      <c r="AP447" s="6" t="str">
        <f>IF($C447="OK",_xlfn.NUMBERVALUE(Plantilla!AN458),"")</f>
        <v/>
      </c>
      <c r="AQ447" s="4" t="str">
        <f>IF($C447="OK",_xlfn.NUMBERVALUE(Plantilla!AO458),"")</f>
        <v/>
      </c>
      <c r="AR447" s="6" t="str">
        <f>IF($C447="OK",_xlfn.NUMBERVALUE(Plantilla!AP458),"")</f>
        <v/>
      </c>
      <c r="AS447" s="4" t="str">
        <f>IF($C447="OK",_xlfn.NUMBERVALUE(Plantilla!AQ458),"")</f>
        <v/>
      </c>
      <c r="AT447" s="6" t="str">
        <f>IF($C447="OK",_xlfn.NUMBERVALUE(Plantilla!AR458),"")</f>
        <v/>
      </c>
      <c r="AU447" s="4" t="str">
        <f>IF($C447="OK",_xlfn.NUMBERVALUE(Plantilla!AS458),"")</f>
        <v/>
      </c>
      <c r="AV447" s="6" t="str">
        <f>IF($C447="OK",_xlfn.NUMBERVALUE(Plantilla!AT458),"")</f>
        <v/>
      </c>
      <c r="AW447" s="4" t="str">
        <f>IF($C447="OK",_xlfn.NUMBERVALUE(Plantilla!AU458),"")</f>
        <v/>
      </c>
      <c r="AX447" s="6" t="str">
        <f>IF($C447="OK",_xlfn.NUMBERVALUE(Plantilla!AV458),"")</f>
        <v/>
      </c>
      <c r="AY447" s="4" t="str">
        <f>IF($C447="OK",_xlfn.NUMBERVALUE(Plantilla!AW458),"")</f>
        <v/>
      </c>
      <c r="AZ447" s="6" t="str">
        <f>IF($C447="OK",_xlfn.NUMBERVALUE(Plantilla!AX458),"")</f>
        <v/>
      </c>
      <c r="BA447" t="str">
        <f>IF($C447="OK",_xlfn.NUMBERVALUE(Plantilla!AY458),"")</f>
        <v/>
      </c>
      <c r="BB447" t="str">
        <f>IF($C447="OK",_xlfn.NUMBERVALUE(Plantilla!AZ458),"")</f>
        <v/>
      </c>
      <c r="BC447" s="4" t="str">
        <f>IF($C447="OK",_xlfn.NUMBERVALUE(Plantilla!BA458),"")</f>
        <v/>
      </c>
      <c r="BD447" s="6" t="str">
        <f>IF($C447="OK",_xlfn.NUMBERVALUE(Plantilla!BB458),"")</f>
        <v/>
      </c>
      <c r="BE447" s="4" t="str">
        <f>IF($C447="OK",_xlfn.NUMBERVALUE(Plantilla!BC458),"")</f>
        <v/>
      </c>
      <c r="BF447" s="6" t="str">
        <f>IF($C447="OK",_xlfn.NUMBERVALUE(Plantilla!BD458),"")</f>
        <v/>
      </c>
      <c r="BG447" s="4" t="str">
        <f>IF($C447="OK",_xlfn.NUMBERVALUE(Plantilla!BE458),"")</f>
        <v/>
      </c>
      <c r="BH447" s="6" t="str">
        <f>IF($C447="OK",_xlfn.NUMBERVALUE(Plantilla!BF458),"")</f>
        <v/>
      </c>
      <c r="BI447" s="110" t="str">
        <f>IF($C447="OK",_xlfn.NUMBERVALUE(Plantilla!BG458),"")</f>
        <v/>
      </c>
      <c r="BJ447" s="6" t="str">
        <f>IF($C447="OK",_xlfn.NUMBERVALUE(Plantilla!BH458),"")</f>
        <v/>
      </c>
      <c r="BK447" s="109" t="str">
        <f>IF($C447="OK",_xlfn.NUMBERVALUE(Plantilla!BI458),"")</f>
        <v/>
      </c>
      <c r="BL447" s="6" t="str">
        <f>IF($C447="OK",
   IF(Plantilla!BJ458&lt;&gt;"",
      TEXT(VLOOKUP(Plantilla!BJ458,'Tablas '!$Z$4:$AA$6,2,FALSE),"#"),
   ""),
"")</f>
        <v/>
      </c>
      <c r="BM447" s="4" t="str">
        <f>IF($C447="OK",_xlfn.NUMBERVALUE(Plantilla!BK458),"")</f>
        <v/>
      </c>
      <c r="BN447" s="4" t="str">
        <f>IF($C447="OK",_xlfn.NUMBERVALUE(Plantilla!BL458),"")</f>
        <v/>
      </c>
      <c r="BO447" s="6" t="str">
        <f>IF($C447="OK",_xlfn.NUMBERVALUE(Plantilla!BM458),"")</f>
        <v/>
      </c>
      <c r="BP447" s="4" t="str">
        <f>IF($C447="OK",_xlfn.NUMBERVALUE(Plantilla!BN458),"")</f>
        <v/>
      </c>
      <c r="BQ447" s="6" t="str">
        <f>IF($C447="OK",_xlfn.NUMBERVALUE(Plantilla!BO458),"")</f>
        <v/>
      </c>
      <c r="BR447" s="4" t="str">
        <f>IF($C447="OK",_xlfn.NUMBERVALUE(Plantilla!BP458),"")</f>
        <v/>
      </c>
      <c r="BS447" s="6" t="str">
        <f>IF($C447="OK",_xlfn.NUMBERVALUE(Plantilla!BQ458),"")</f>
        <v/>
      </c>
      <c r="BT447" s="4" t="str">
        <f>IF($C447="OK",_xlfn.NUMBERVALUE(Plantilla!BR458),"")</f>
        <v/>
      </c>
      <c r="BU447" s="6" t="str">
        <f>IF($C447="OK",_xlfn.NUMBERVALUE(Plantilla!BS458),"")</f>
        <v/>
      </c>
      <c r="BV447" s="6" t="str">
        <f>IF($C447="OK",_xlfn.NUMBERVALUE(Plantilla!BT458),"")</f>
        <v/>
      </c>
      <c r="BW447" s="6" t="str">
        <f>IF($C447="OK",_xlfn.NUMBERVALUE(Plantilla!BU458),"")</f>
        <v/>
      </c>
      <c r="BX447" s="6" t="str">
        <f>IF($C447="OK",_xlfn.NUMBERVALUE(Plantilla!BV458),"")</f>
        <v/>
      </c>
      <c r="BY447" s="6" t="str">
        <f>IF($C447="OK",_xlfn.NUMBERVALUE(Plantilla!BW458),"")</f>
        <v/>
      </c>
      <c r="BZ447" s="6" t="str">
        <f>IF($C447="OK",_xlfn.NUMBERVALUE(Plantilla!BX458),"")</f>
        <v/>
      </c>
      <c r="CA447" s="6" t="str">
        <f>IF($C447="OK",_xlfn.NUMBERVALUE(Plantilla!BY458),"")</f>
        <v/>
      </c>
      <c r="CB447" s="6" t="str">
        <f>IF($C447="OK",_xlfn.NUMBERVALUE(Plantilla!BZ458),"")</f>
        <v/>
      </c>
      <c r="CC447" s="6" t="str">
        <f>IF($C447="OK",_xlfn.NUMBERVALUE(Plantilla!CA458),"")</f>
        <v/>
      </c>
      <c r="CD447" s="6" t="str">
        <f>IF($C447="OK",_xlfn.NUMBERVALUE(Plantilla!CB458),"")</f>
        <v/>
      </c>
      <c r="CE447" s="6" t="str">
        <f>IF($C447="OK",_xlfn.NUMBERVALUE(Plantilla!CC458),"")</f>
        <v/>
      </c>
      <c r="CF447" s="4" t="str">
        <f>IF($C447="OK",_xlfn.NUMBERVALUE(Plantilla!CD458),"")</f>
        <v/>
      </c>
      <c r="CG447" s="6" t="str">
        <f>IF($C447="OK",_xlfn.NUMBERVALUE(Plantilla!CE458),"")</f>
        <v/>
      </c>
      <c r="CH447" s="6" t="str">
        <f>IF($C447="OK",_xlfn.NUMBERVALUE(Plantilla!CF458),"")</f>
        <v/>
      </c>
      <c r="CI447" s="6" t="str">
        <f>IF($C447="OK",_xlfn.NUMBERVALUE(Plantilla!CG458),"")</f>
        <v/>
      </c>
      <c r="CJ447" s="6" t="str">
        <f>IF($C447="OK",_xlfn.NUMBERVALUE(Plantilla!CH458),"")</f>
        <v/>
      </c>
      <c r="CK447" s="6" t="str">
        <f>IF($C447="OK",_xlfn.NUMBERVALUE(Plantilla!CI458),"")</f>
        <v/>
      </c>
      <c r="CL447" s="6" t="str">
        <f>IF($C447="OK",_xlfn.NUMBERVALUE(Plantilla!CJ458),"")</f>
        <v/>
      </c>
      <c r="CM447" t="str">
        <f>IF($C447="OK",TEXT(Plantilla!CK458,"#"),"")</f>
        <v/>
      </c>
      <c r="CN447" s="6" t="str">
        <f>IF($C447="OK",_xlfn.NUMBERVALUE(Plantilla!CL458),"")</f>
        <v/>
      </c>
      <c r="CO447" s="6" t="str">
        <f>IF($C447="OK",_xlfn.NUMBERVALUE(Plantilla!CM458),"")</f>
        <v/>
      </c>
      <c r="CP447" s="110" t="str">
        <f>IF($C447="OK",_xlfn.NUMBERVALUE(Plantilla!CN458),"")</f>
        <v/>
      </c>
      <c r="CQ447" s="6" t="str">
        <f>IF($C447="OK",_xlfn.NUMBERVALUE(Plantilla!CO458),"")</f>
        <v/>
      </c>
      <c r="CR447" s="109" t="str">
        <f>IF($C447="OK",_xlfn.NUMBERVALUE(Plantilla!CP458),"")</f>
        <v/>
      </c>
      <c r="CS447" s="110" t="str">
        <f>IF($C447="OK",_xlfn.NUMBERVALUE(Plantilla!CQ458),"")</f>
        <v/>
      </c>
      <c r="CT447" s="6" t="str">
        <f>IF($C447="OK",_xlfn.NUMBERVALUE(Plantilla!CR458),"")</f>
        <v/>
      </c>
      <c r="CU447" s="109" t="str">
        <f>IF($C447="OK",_xlfn.NUMBERVALUE(Plantilla!CS458),"")</f>
        <v/>
      </c>
      <c r="CV447" s="110" t="str">
        <f>IF($C447="OK",_xlfn.NUMBERVALUE(Plantilla!CT458),"")</f>
        <v/>
      </c>
      <c r="CW447" s="6" t="str">
        <f>IF($C447="OK",_xlfn.NUMBERVALUE(Plantilla!CU458),"")</f>
        <v/>
      </c>
      <c r="CX447" s="82" t="str">
        <f>IF($C447="OK",_xlfn.NUMBERVALUE(Plantilla!CV458),"")</f>
        <v/>
      </c>
      <c r="CY447" s="6" t="str">
        <f>IF($C447="OK",_xlfn.NUMBERVALUE(Plantilla!CW458),"")</f>
        <v/>
      </c>
      <c r="CZ447" s="82" t="str">
        <f>IF($C447="OK",_xlfn.NUMBERVALUE(Plantilla!CX458),"")</f>
        <v/>
      </c>
      <c r="DA447" s="6" t="str">
        <f>IF($C447="OK",_xlfn.NUMBERVALUE(Plantilla!CY458),"")</f>
        <v/>
      </c>
      <c r="DB447" s="109" t="str">
        <f>IF($C447="OK",_xlfn.NUMBERVALUE(Plantilla!CZ458),"")</f>
        <v/>
      </c>
      <c r="DC447" s="6" t="str">
        <f>IF($C447="OK",_xlfn.NUMBERVALUE(Plantilla!DA458),"")</f>
        <v/>
      </c>
      <c r="DD447" s="6" t="str">
        <f>IF($C447="OK",TEXT(Plantilla!DB458,"#"),"")</f>
        <v/>
      </c>
      <c r="DE447" s="6" t="str">
        <f>IF($C447="OK",_xlfn.NUMBERVALUE(Plantilla!DC458),"")</f>
        <v/>
      </c>
      <c r="DF447" s="4" t="str">
        <f>IF($C447="OK",_xlfn.NUMBERVALUE(Plantilla!DD458),"")</f>
        <v/>
      </c>
      <c r="DG447" s="6" t="str">
        <f>IF($C447="OK",_xlfn.NUMBERVALUE(Plantilla!DE458),"")</f>
        <v/>
      </c>
      <c r="DH447" s="6" t="str">
        <f>IF($C447="OK",_xlfn.NUMBERVALUE(Plantilla!DF458),"")</f>
        <v/>
      </c>
      <c r="DI447" s="6" t="str">
        <f>IF($C447="OK",_xlfn.NUMBERVALUE(Plantilla!DG458),"")</f>
        <v/>
      </c>
      <c r="DJ447" s="6" t="str">
        <f>IF($C447="OK",_xlfn.NUMBERVALUE(Plantilla!DH458),"")</f>
        <v/>
      </c>
      <c r="DK447" s="6" t="str">
        <f>IF($C447="OK",_xlfn.NUMBERVALUE(Plantilla!DI458),"")</f>
        <v/>
      </c>
      <c r="DL447" s="6" t="str">
        <f>IF($C447="OK",_xlfn.NUMBERVALUE(Plantilla!DJ458),"")</f>
        <v/>
      </c>
      <c r="DM447" s="6" t="str">
        <f>IF($C447="OK",_xlfn.NUMBERVALUE(Plantilla!DK458),"")</f>
        <v/>
      </c>
      <c r="DN447" s="6" t="str">
        <f>IF($C447="OK",_xlfn.NUMBERVALUE(Plantilla!DL458),"")</f>
        <v/>
      </c>
      <c r="DO447" s="6" t="str">
        <f>IF($C447="OK",_xlfn.NUMBERVALUE(Plantilla!DM458),"")</f>
        <v/>
      </c>
      <c r="DP447" s="6" t="str">
        <f>IF($C447="OK",_xlfn.NUMBERVALUE(Plantilla!DN458),"")</f>
        <v/>
      </c>
      <c r="DQ447" s="6" t="str">
        <f>IF($C447="OK",_xlfn.NUMBERVALUE(Plantilla!DO458),"")</f>
        <v/>
      </c>
      <c r="DR447" s="6" t="str">
        <f>IF($C447="OK",_xlfn.NUMBERVALUE(Plantilla!DP458),"")</f>
        <v/>
      </c>
      <c r="DS447" t="str">
        <f>IF($C447="OK",TEXT(Plantilla!DR458,"#"),"")</f>
        <v/>
      </c>
      <c r="DT447" s="6"/>
    </row>
    <row r="448" spans="1:124" x14ac:dyDescent="0.25">
      <c r="A448" t="str">
        <f>IF(Plantilla!$I$6="¡Perfecto!, Guarda el archivo y adjúntalo a tu interfaz de Nómina Electrónica","OK","Error")</f>
        <v>OK</v>
      </c>
      <c r="B448" t="str">
        <f>IF(Plantilla!$I$6="¡Perfecto!, Guarda el archivo y adjúntalo a tu interfaz de Nómina Electrónica",MID(Plantilla!$D$2,SEARCH("V",Plantilla!$D$2),10),"")</f>
        <v>V2.0</v>
      </c>
      <c r="C448" t="str">
        <f>Plantilla!C459</f>
        <v/>
      </c>
      <c r="D448" t="str">
        <f>IF($C448="OK",Plantilla!B459,"")</f>
        <v/>
      </c>
      <c r="E448" t="str">
        <f>IF($C448="OK",
   VLOOKUP(Plantilla!$E$4,'Tablas '!$AP$4:$AT$6,5,FALSE),
"")</f>
        <v/>
      </c>
      <c r="F448" t="str">
        <f>IF($C448="OK",TEXT(Plantilla!D459,"#"),"")</f>
        <v/>
      </c>
      <c r="G448" t="str">
        <f>IF($C448="OK",
   VLOOKUP(Plantilla!E459,'Tablas '!$B$4:$C$14,2,FALSE),
"")</f>
        <v/>
      </c>
      <c r="H448" t="str">
        <f>IF($C448="OK",TEXT(Plantilla!F459,"#"),"")</f>
        <v/>
      </c>
      <c r="I448" t="str">
        <f>IF($C448="OK",TEXT(Plantilla!G459,"#"),"")</f>
        <v/>
      </c>
      <c r="J448" t="str">
        <f>IF($C448="OK",TEXT(Plantilla!H459,"#"),"")</f>
        <v/>
      </c>
      <c r="K448" t="str">
        <f>IF($C448="OK",TEXT(Plantilla!I459,"#"),"")</f>
        <v/>
      </c>
      <c r="L448" t="str">
        <f>IF($C448="OK",TEXT(Plantilla!J459,"#"),"")</f>
        <v/>
      </c>
      <c r="M448" t="str">
        <f>IF($C448="OK",TEXT(Plantilla!K459,"#"),"")</f>
        <v/>
      </c>
      <c r="N448" t="str">
        <f>IF($C448="OK",
   CONCATENATE(YEAR(Plantilla!L459),"-",TEXT(MONTH(Plantilla!L459),"00"),"-",TEXT(DAY(Plantilla!L459),"00")),
"")</f>
        <v/>
      </c>
      <c r="O448" t="str">
        <f>IF($C448="OK",_xlfn.NUMBERVALUE(Plantilla!M459),"")</f>
        <v/>
      </c>
      <c r="P448" t="str">
        <f>IF($C448="OK",
   IF(Plantilla!N459&lt;&gt;"",
      CONCATENATE(YEAR(Plantilla!N459),"-",TEXT(MONTH(Plantilla!N459),"00"),"-",TEXT(DAY(Plantilla!N459),"00")),
   ""),
"")</f>
        <v/>
      </c>
      <c r="Q448" t="str">
        <f>IF($C448="OK",
   VLOOKUP(Plantilla!O459,'Tablas '!$E$4:$F$19,2,FALSE),
"")</f>
        <v/>
      </c>
      <c r="R448" t="str">
        <f>IF($C448="OK",
   VLOOKUP(Plantilla!P459,'Tablas '!$H$4:$I$5,2,FALSE),
"")</f>
        <v/>
      </c>
      <c r="S448" t="str">
        <f>IF($C448="OK",
   VLOOKUP(Plantilla!Q459,'Tablas '!$K$4:$L$8,2,FALSE),
"")</f>
        <v/>
      </c>
      <c r="T448" t="str">
        <f>IF($C448="OK",
   VLOOKUP(Plantilla!R459,'Tablas '!$AE$4:$AF$6,2,FALSE),
"")</f>
        <v/>
      </c>
      <c r="U448" t="str">
        <f>IF($C448="OK",
   VLOOKUP(Plantilla!S459,'Tablas '!$AE$4:$AF$6,2,FALSE),
"")</f>
        <v/>
      </c>
      <c r="V448" t="str">
        <f>IF($C448="OK",TEXT(Plantilla!T459,"#"),"")</f>
        <v/>
      </c>
      <c r="W448" s="84" t="str">
        <f>IF($C448="OK",
   VLOOKUP(Plantilla!U459,'Tablas '!$AM$4:$AN$1126,2,FALSE),
"")</f>
        <v/>
      </c>
      <c r="X448" t="str">
        <f>IF($C448="OK",TEXT(Plantilla!V459,"#"),"")</f>
        <v/>
      </c>
      <c r="Y448" t="str">
        <f>IF($C448="OK",
   CONCATENATE(YEAR(Plantilla!W459),"-",TEXT(MONTH(Plantilla!W459),"00"),"-",TEXT(DAY(Plantilla!W459),"00")),
"")</f>
        <v/>
      </c>
      <c r="Z448" t="str">
        <f>IF($C448="OK",
   CONCATENATE(YEAR(Plantilla!X459),"-",TEXT(MONTH(Plantilla!X459),"00"),"-",TEXT(DAY(Plantilla!X459),"00")),
"")</f>
        <v/>
      </c>
      <c r="AA448" t="str">
        <f>IF($C448="OK",
   TEXT(VLOOKUP(Plantilla!Y459,'Tablas '!$Q$4:$R$9,2,FALSE),"#"),
"")</f>
        <v/>
      </c>
      <c r="AB448" t="str">
        <f>IF($C448="OK",
   CONCATENATE(YEAR(Plantilla!Z459),"-",TEXT(MONTH(Plantilla!Z459),"00"),"-",TEXT(DAY(Plantilla!Z459),"00")),
"")</f>
        <v/>
      </c>
      <c r="AC448" t="str">
        <f>IF($C448="OK",
   TEXT(VLOOKUP(Plantilla!AA459,'Tablas '!$T$4:$U$13,2,FALSE),"#"),
"")</f>
        <v/>
      </c>
      <c r="AD448" t="str">
        <f>IF($C448="OK",TEXT(Plantilla!AB459,"#"),"")</f>
        <v/>
      </c>
      <c r="AE448" t="str">
        <f>IF($C448="OK",
   IF(Plantilla!AC459&lt;&gt;"",
      TEXT(VLOOKUP(Plantilla!AC459,'Tablas '!$W$4:$X$7,2,FALSE),"#"),
   ""),
"")</f>
        <v/>
      </c>
      <c r="AF448" t="str">
        <f>IF($C448="OK",TEXT(Plantilla!AD459,"#"),"")</f>
        <v/>
      </c>
      <c r="AG448" s="6" t="str">
        <f>IF($C448="OK",_xlfn.NUMBERVALUE(Plantilla!AE459),"")</f>
        <v/>
      </c>
      <c r="AH448" s="4" t="str">
        <f>IF($C448="OK",_xlfn.NUMBERVALUE(Plantilla!AF459),"")</f>
        <v/>
      </c>
      <c r="AI448" s="6" t="str">
        <f>IF($C448="OK",_xlfn.NUMBERVALUE(Plantilla!AG459),"")</f>
        <v/>
      </c>
      <c r="AJ448" s="6" t="str">
        <f>IF($C448="OK",_xlfn.NUMBERVALUE(Plantilla!AH459),"")</f>
        <v/>
      </c>
      <c r="AK448" s="6" t="str">
        <f>IF($C448="OK",_xlfn.NUMBERVALUE(Plantilla!AI459),"")</f>
        <v/>
      </c>
      <c r="AL448" s="6" t="str">
        <f>IF($C448="OK",_xlfn.NUMBERVALUE(Plantilla!AJ459),"")</f>
        <v/>
      </c>
      <c r="AM448" s="4" t="str">
        <f>IF($C448="OK",_xlfn.NUMBERVALUE(Plantilla!AK459),"")</f>
        <v/>
      </c>
      <c r="AN448" s="6" t="str">
        <f>IF($C448="OK",_xlfn.NUMBERVALUE(Plantilla!AL459),"")</f>
        <v/>
      </c>
      <c r="AO448" s="4" t="str">
        <f>IF($C448="OK",_xlfn.NUMBERVALUE(Plantilla!AM459),"")</f>
        <v/>
      </c>
      <c r="AP448" s="6" t="str">
        <f>IF($C448="OK",_xlfn.NUMBERVALUE(Plantilla!AN459),"")</f>
        <v/>
      </c>
      <c r="AQ448" s="4" t="str">
        <f>IF($C448="OK",_xlfn.NUMBERVALUE(Plantilla!AO459),"")</f>
        <v/>
      </c>
      <c r="AR448" s="6" t="str">
        <f>IF($C448="OK",_xlfn.NUMBERVALUE(Plantilla!AP459),"")</f>
        <v/>
      </c>
      <c r="AS448" s="4" t="str">
        <f>IF($C448="OK",_xlfn.NUMBERVALUE(Plantilla!AQ459),"")</f>
        <v/>
      </c>
      <c r="AT448" s="6" t="str">
        <f>IF($C448="OK",_xlfn.NUMBERVALUE(Plantilla!AR459),"")</f>
        <v/>
      </c>
      <c r="AU448" s="4" t="str">
        <f>IF($C448="OK",_xlfn.NUMBERVALUE(Plantilla!AS459),"")</f>
        <v/>
      </c>
      <c r="AV448" s="6" t="str">
        <f>IF($C448="OK",_xlfn.NUMBERVALUE(Plantilla!AT459),"")</f>
        <v/>
      </c>
      <c r="AW448" s="4" t="str">
        <f>IF($C448="OK",_xlfn.NUMBERVALUE(Plantilla!AU459),"")</f>
        <v/>
      </c>
      <c r="AX448" s="6" t="str">
        <f>IF($C448="OK",_xlfn.NUMBERVALUE(Plantilla!AV459),"")</f>
        <v/>
      </c>
      <c r="AY448" s="4" t="str">
        <f>IF($C448="OK",_xlfn.NUMBERVALUE(Plantilla!AW459),"")</f>
        <v/>
      </c>
      <c r="AZ448" s="6" t="str">
        <f>IF($C448="OK",_xlfn.NUMBERVALUE(Plantilla!AX459),"")</f>
        <v/>
      </c>
      <c r="BA448" t="str">
        <f>IF($C448="OK",_xlfn.NUMBERVALUE(Plantilla!AY459),"")</f>
        <v/>
      </c>
      <c r="BB448" t="str">
        <f>IF($C448="OK",_xlfn.NUMBERVALUE(Plantilla!AZ459),"")</f>
        <v/>
      </c>
      <c r="BC448" s="4" t="str">
        <f>IF($C448="OK",_xlfn.NUMBERVALUE(Plantilla!BA459),"")</f>
        <v/>
      </c>
      <c r="BD448" s="6" t="str">
        <f>IF($C448="OK",_xlfn.NUMBERVALUE(Plantilla!BB459),"")</f>
        <v/>
      </c>
      <c r="BE448" s="4" t="str">
        <f>IF($C448="OK",_xlfn.NUMBERVALUE(Plantilla!BC459),"")</f>
        <v/>
      </c>
      <c r="BF448" s="6" t="str">
        <f>IF($C448="OK",_xlfn.NUMBERVALUE(Plantilla!BD459),"")</f>
        <v/>
      </c>
      <c r="BG448" s="4" t="str">
        <f>IF($C448="OK",_xlfn.NUMBERVALUE(Plantilla!BE459),"")</f>
        <v/>
      </c>
      <c r="BH448" s="6" t="str">
        <f>IF($C448="OK",_xlfn.NUMBERVALUE(Plantilla!BF459),"")</f>
        <v/>
      </c>
      <c r="BI448" s="110" t="str">
        <f>IF($C448="OK",_xlfn.NUMBERVALUE(Plantilla!BG459),"")</f>
        <v/>
      </c>
      <c r="BJ448" s="6" t="str">
        <f>IF($C448="OK",_xlfn.NUMBERVALUE(Plantilla!BH459),"")</f>
        <v/>
      </c>
      <c r="BK448" s="109" t="str">
        <f>IF($C448="OK",_xlfn.NUMBERVALUE(Plantilla!BI459),"")</f>
        <v/>
      </c>
      <c r="BL448" s="6" t="str">
        <f>IF($C448="OK",
   IF(Plantilla!BJ459&lt;&gt;"",
      TEXT(VLOOKUP(Plantilla!BJ459,'Tablas '!$Z$4:$AA$6,2,FALSE),"#"),
   ""),
"")</f>
        <v/>
      </c>
      <c r="BM448" s="4" t="str">
        <f>IF($C448="OK",_xlfn.NUMBERVALUE(Plantilla!BK459),"")</f>
        <v/>
      </c>
      <c r="BN448" s="4" t="str">
        <f>IF($C448="OK",_xlfn.NUMBERVALUE(Plantilla!BL459),"")</f>
        <v/>
      </c>
      <c r="BO448" s="6" t="str">
        <f>IF($C448="OK",_xlfn.NUMBERVALUE(Plantilla!BM459),"")</f>
        <v/>
      </c>
      <c r="BP448" s="4" t="str">
        <f>IF($C448="OK",_xlfn.NUMBERVALUE(Plantilla!BN459),"")</f>
        <v/>
      </c>
      <c r="BQ448" s="6" t="str">
        <f>IF($C448="OK",_xlfn.NUMBERVALUE(Plantilla!BO459),"")</f>
        <v/>
      </c>
      <c r="BR448" s="4" t="str">
        <f>IF($C448="OK",_xlfn.NUMBERVALUE(Plantilla!BP459),"")</f>
        <v/>
      </c>
      <c r="BS448" s="6" t="str">
        <f>IF($C448="OK",_xlfn.NUMBERVALUE(Plantilla!BQ459),"")</f>
        <v/>
      </c>
      <c r="BT448" s="4" t="str">
        <f>IF($C448="OK",_xlfn.NUMBERVALUE(Plantilla!BR459),"")</f>
        <v/>
      </c>
      <c r="BU448" s="6" t="str">
        <f>IF($C448="OK",_xlfn.NUMBERVALUE(Plantilla!BS459),"")</f>
        <v/>
      </c>
      <c r="BV448" s="6" t="str">
        <f>IF($C448="OK",_xlfn.NUMBERVALUE(Plantilla!BT459),"")</f>
        <v/>
      </c>
      <c r="BW448" s="6" t="str">
        <f>IF($C448="OK",_xlfn.NUMBERVALUE(Plantilla!BU459),"")</f>
        <v/>
      </c>
      <c r="BX448" s="6" t="str">
        <f>IF($C448="OK",_xlfn.NUMBERVALUE(Plantilla!BV459),"")</f>
        <v/>
      </c>
      <c r="BY448" s="6" t="str">
        <f>IF($C448="OK",_xlfn.NUMBERVALUE(Plantilla!BW459),"")</f>
        <v/>
      </c>
      <c r="BZ448" s="6" t="str">
        <f>IF($C448="OK",_xlfn.NUMBERVALUE(Plantilla!BX459),"")</f>
        <v/>
      </c>
      <c r="CA448" s="6" t="str">
        <f>IF($C448="OK",_xlfn.NUMBERVALUE(Plantilla!BY459),"")</f>
        <v/>
      </c>
      <c r="CB448" s="6" t="str">
        <f>IF($C448="OK",_xlfn.NUMBERVALUE(Plantilla!BZ459),"")</f>
        <v/>
      </c>
      <c r="CC448" s="6" t="str">
        <f>IF($C448="OK",_xlfn.NUMBERVALUE(Plantilla!CA459),"")</f>
        <v/>
      </c>
      <c r="CD448" s="6" t="str">
        <f>IF($C448="OK",_xlfn.NUMBERVALUE(Plantilla!CB459),"")</f>
        <v/>
      </c>
      <c r="CE448" s="6" t="str">
        <f>IF($C448="OK",_xlfn.NUMBERVALUE(Plantilla!CC459),"")</f>
        <v/>
      </c>
      <c r="CF448" s="4" t="str">
        <f>IF($C448="OK",_xlfn.NUMBERVALUE(Plantilla!CD459),"")</f>
        <v/>
      </c>
      <c r="CG448" s="6" t="str">
        <f>IF($C448="OK",_xlfn.NUMBERVALUE(Plantilla!CE459),"")</f>
        <v/>
      </c>
      <c r="CH448" s="6" t="str">
        <f>IF($C448="OK",_xlfn.NUMBERVALUE(Plantilla!CF459),"")</f>
        <v/>
      </c>
      <c r="CI448" s="6" t="str">
        <f>IF($C448="OK",_xlfn.NUMBERVALUE(Plantilla!CG459),"")</f>
        <v/>
      </c>
      <c r="CJ448" s="6" t="str">
        <f>IF($C448="OK",_xlfn.NUMBERVALUE(Plantilla!CH459),"")</f>
        <v/>
      </c>
      <c r="CK448" s="6" t="str">
        <f>IF($C448="OK",_xlfn.NUMBERVALUE(Plantilla!CI459),"")</f>
        <v/>
      </c>
      <c r="CL448" s="6" t="str">
        <f>IF($C448="OK",_xlfn.NUMBERVALUE(Plantilla!CJ459),"")</f>
        <v/>
      </c>
      <c r="CM448" t="str">
        <f>IF($C448="OK",TEXT(Plantilla!CK459,"#"),"")</f>
        <v/>
      </c>
      <c r="CN448" s="6" t="str">
        <f>IF($C448="OK",_xlfn.NUMBERVALUE(Plantilla!CL459),"")</f>
        <v/>
      </c>
      <c r="CO448" s="6" t="str">
        <f>IF($C448="OK",_xlfn.NUMBERVALUE(Plantilla!CM459),"")</f>
        <v/>
      </c>
      <c r="CP448" s="110" t="str">
        <f>IF($C448="OK",_xlfn.NUMBERVALUE(Plantilla!CN459),"")</f>
        <v/>
      </c>
      <c r="CQ448" s="6" t="str">
        <f>IF($C448="OK",_xlfn.NUMBERVALUE(Plantilla!CO459),"")</f>
        <v/>
      </c>
      <c r="CR448" s="109" t="str">
        <f>IF($C448="OK",_xlfn.NUMBERVALUE(Plantilla!CP459),"")</f>
        <v/>
      </c>
      <c r="CS448" s="110" t="str">
        <f>IF($C448="OK",_xlfn.NUMBERVALUE(Plantilla!CQ459),"")</f>
        <v/>
      </c>
      <c r="CT448" s="6" t="str">
        <f>IF($C448="OK",_xlfn.NUMBERVALUE(Plantilla!CR459),"")</f>
        <v/>
      </c>
      <c r="CU448" s="109" t="str">
        <f>IF($C448="OK",_xlfn.NUMBERVALUE(Plantilla!CS459),"")</f>
        <v/>
      </c>
      <c r="CV448" s="110" t="str">
        <f>IF($C448="OK",_xlfn.NUMBERVALUE(Plantilla!CT459),"")</f>
        <v/>
      </c>
      <c r="CW448" s="6" t="str">
        <f>IF($C448="OK",_xlfn.NUMBERVALUE(Plantilla!CU459),"")</f>
        <v/>
      </c>
      <c r="CX448" s="82" t="str">
        <f>IF($C448="OK",_xlfn.NUMBERVALUE(Plantilla!CV459),"")</f>
        <v/>
      </c>
      <c r="CY448" s="6" t="str">
        <f>IF($C448="OK",_xlfn.NUMBERVALUE(Plantilla!CW459),"")</f>
        <v/>
      </c>
      <c r="CZ448" s="82" t="str">
        <f>IF($C448="OK",_xlfn.NUMBERVALUE(Plantilla!CX459),"")</f>
        <v/>
      </c>
      <c r="DA448" s="6" t="str">
        <f>IF($C448="OK",_xlfn.NUMBERVALUE(Plantilla!CY459),"")</f>
        <v/>
      </c>
      <c r="DB448" s="109" t="str">
        <f>IF($C448="OK",_xlfn.NUMBERVALUE(Plantilla!CZ459),"")</f>
        <v/>
      </c>
      <c r="DC448" s="6" t="str">
        <f>IF($C448="OK",_xlfn.NUMBERVALUE(Plantilla!DA459),"")</f>
        <v/>
      </c>
      <c r="DD448" s="6" t="str">
        <f>IF($C448="OK",TEXT(Plantilla!DB459,"#"),"")</f>
        <v/>
      </c>
      <c r="DE448" s="6" t="str">
        <f>IF($C448="OK",_xlfn.NUMBERVALUE(Plantilla!DC459),"")</f>
        <v/>
      </c>
      <c r="DF448" s="4" t="str">
        <f>IF($C448="OK",_xlfn.NUMBERVALUE(Plantilla!DD459),"")</f>
        <v/>
      </c>
      <c r="DG448" s="6" t="str">
        <f>IF($C448="OK",_xlfn.NUMBERVALUE(Plantilla!DE459),"")</f>
        <v/>
      </c>
      <c r="DH448" s="6" t="str">
        <f>IF($C448="OK",_xlfn.NUMBERVALUE(Plantilla!DF459),"")</f>
        <v/>
      </c>
      <c r="DI448" s="6" t="str">
        <f>IF($C448="OK",_xlfn.NUMBERVALUE(Plantilla!DG459),"")</f>
        <v/>
      </c>
      <c r="DJ448" s="6" t="str">
        <f>IF($C448="OK",_xlfn.NUMBERVALUE(Plantilla!DH459),"")</f>
        <v/>
      </c>
      <c r="DK448" s="6" t="str">
        <f>IF($C448="OK",_xlfn.NUMBERVALUE(Plantilla!DI459),"")</f>
        <v/>
      </c>
      <c r="DL448" s="6" t="str">
        <f>IF($C448="OK",_xlfn.NUMBERVALUE(Plantilla!DJ459),"")</f>
        <v/>
      </c>
      <c r="DM448" s="6" t="str">
        <f>IF($C448="OK",_xlfn.NUMBERVALUE(Plantilla!DK459),"")</f>
        <v/>
      </c>
      <c r="DN448" s="6" t="str">
        <f>IF($C448="OK",_xlfn.NUMBERVALUE(Plantilla!DL459),"")</f>
        <v/>
      </c>
      <c r="DO448" s="6" t="str">
        <f>IF($C448="OK",_xlfn.NUMBERVALUE(Plantilla!DM459),"")</f>
        <v/>
      </c>
      <c r="DP448" s="6" t="str">
        <f>IF($C448="OK",_xlfn.NUMBERVALUE(Plantilla!DN459),"")</f>
        <v/>
      </c>
      <c r="DQ448" s="6" t="str">
        <f>IF($C448="OK",_xlfn.NUMBERVALUE(Plantilla!DO459),"")</f>
        <v/>
      </c>
      <c r="DR448" s="6" t="str">
        <f>IF($C448="OK",_xlfn.NUMBERVALUE(Plantilla!DP459),"")</f>
        <v/>
      </c>
      <c r="DS448" t="str">
        <f>IF($C448="OK",TEXT(Plantilla!DR459,"#"),"")</f>
        <v/>
      </c>
      <c r="DT448" s="6"/>
    </row>
    <row r="449" spans="1:124" x14ac:dyDescent="0.25">
      <c r="A449" t="str">
        <f>IF(Plantilla!$I$6="¡Perfecto!, Guarda el archivo y adjúntalo a tu interfaz de Nómina Electrónica","OK","Error")</f>
        <v>OK</v>
      </c>
      <c r="B449" t="str">
        <f>IF(Plantilla!$I$6="¡Perfecto!, Guarda el archivo y adjúntalo a tu interfaz de Nómina Electrónica",MID(Plantilla!$D$2,SEARCH("V",Plantilla!$D$2),10),"")</f>
        <v>V2.0</v>
      </c>
      <c r="C449" t="str">
        <f>Plantilla!C460</f>
        <v/>
      </c>
      <c r="D449" t="str">
        <f>IF($C449="OK",Plantilla!B460,"")</f>
        <v/>
      </c>
      <c r="E449" t="str">
        <f>IF($C449="OK",
   VLOOKUP(Plantilla!$E$4,'Tablas '!$AP$4:$AT$6,5,FALSE),
"")</f>
        <v/>
      </c>
      <c r="F449" t="str">
        <f>IF($C449="OK",TEXT(Plantilla!D460,"#"),"")</f>
        <v/>
      </c>
      <c r="G449" t="str">
        <f>IF($C449="OK",
   VLOOKUP(Plantilla!E460,'Tablas '!$B$4:$C$14,2,FALSE),
"")</f>
        <v/>
      </c>
      <c r="H449" t="str">
        <f>IF($C449="OK",TEXT(Plantilla!F460,"#"),"")</f>
        <v/>
      </c>
      <c r="I449" t="str">
        <f>IF($C449="OK",TEXT(Plantilla!G460,"#"),"")</f>
        <v/>
      </c>
      <c r="J449" t="str">
        <f>IF($C449="OK",TEXT(Plantilla!H460,"#"),"")</f>
        <v/>
      </c>
      <c r="K449" t="str">
        <f>IF($C449="OK",TEXT(Plantilla!I460,"#"),"")</f>
        <v/>
      </c>
      <c r="L449" t="str">
        <f>IF($C449="OK",TEXT(Plantilla!J460,"#"),"")</f>
        <v/>
      </c>
      <c r="M449" t="str">
        <f>IF($C449="OK",TEXT(Plantilla!K460,"#"),"")</f>
        <v/>
      </c>
      <c r="N449" t="str">
        <f>IF($C449="OK",
   CONCATENATE(YEAR(Plantilla!L460),"-",TEXT(MONTH(Plantilla!L460),"00"),"-",TEXT(DAY(Plantilla!L460),"00")),
"")</f>
        <v/>
      </c>
      <c r="O449" t="str">
        <f>IF($C449="OK",_xlfn.NUMBERVALUE(Plantilla!M460),"")</f>
        <v/>
      </c>
      <c r="P449" t="str">
        <f>IF($C449="OK",
   IF(Plantilla!N460&lt;&gt;"",
      CONCATENATE(YEAR(Plantilla!N460),"-",TEXT(MONTH(Plantilla!N460),"00"),"-",TEXT(DAY(Plantilla!N460),"00")),
   ""),
"")</f>
        <v/>
      </c>
      <c r="Q449" t="str">
        <f>IF($C449="OK",
   VLOOKUP(Plantilla!O460,'Tablas '!$E$4:$F$19,2,FALSE),
"")</f>
        <v/>
      </c>
      <c r="R449" t="str">
        <f>IF($C449="OK",
   VLOOKUP(Plantilla!P460,'Tablas '!$H$4:$I$5,2,FALSE),
"")</f>
        <v/>
      </c>
      <c r="S449" t="str">
        <f>IF($C449="OK",
   VLOOKUP(Plantilla!Q460,'Tablas '!$K$4:$L$8,2,FALSE),
"")</f>
        <v/>
      </c>
      <c r="T449" t="str">
        <f>IF($C449="OK",
   VLOOKUP(Plantilla!R460,'Tablas '!$AE$4:$AF$6,2,FALSE),
"")</f>
        <v/>
      </c>
      <c r="U449" t="str">
        <f>IF($C449="OK",
   VLOOKUP(Plantilla!S460,'Tablas '!$AE$4:$AF$6,2,FALSE),
"")</f>
        <v/>
      </c>
      <c r="V449" t="str">
        <f>IF($C449="OK",TEXT(Plantilla!T460,"#"),"")</f>
        <v/>
      </c>
      <c r="W449" s="84" t="str">
        <f>IF($C449="OK",
   VLOOKUP(Plantilla!U460,'Tablas '!$AM$4:$AN$1126,2,FALSE),
"")</f>
        <v/>
      </c>
      <c r="X449" t="str">
        <f>IF($C449="OK",TEXT(Plantilla!V460,"#"),"")</f>
        <v/>
      </c>
      <c r="Y449" t="str">
        <f>IF($C449="OK",
   CONCATENATE(YEAR(Plantilla!W460),"-",TEXT(MONTH(Plantilla!W460),"00"),"-",TEXT(DAY(Plantilla!W460),"00")),
"")</f>
        <v/>
      </c>
      <c r="Z449" t="str">
        <f>IF($C449="OK",
   CONCATENATE(YEAR(Plantilla!X460),"-",TEXT(MONTH(Plantilla!X460),"00"),"-",TEXT(DAY(Plantilla!X460),"00")),
"")</f>
        <v/>
      </c>
      <c r="AA449" t="str">
        <f>IF($C449="OK",
   TEXT(VLOOKUP(Plantilla!Y460,'Tablas '!$Q$4:$R$9,2,FALSE),"#"),
"")</f>
        <v/>
      </c>
      <c r="AB449" t="str">
        <f>IF($C449="OK",
   CONCATENATE(YEAR(Plantilla!Z460),"-",TEXT(MONTH(Plantilla!Z460),"00"),"-",TEXT(DAY(Plantilla!Z460),"00")),
"")</f>
        <v/>
      </c>
      <c r="AC449" t="str">
        <f>IF($C449="OK",
   TEXT(VLOOKUP(Plantilla!AA460,'Tablas '!$T$4:$U$13,2,FALSE),"#"),
"")</f>
        <v/>
      </c>
      <c r="AD449" t="str">
        <f>IF($C449="OK",TEXT(Plantilla!AB460,"#"),"")</f>
        <v/>
      </c>
      <c r="AE449" t="str">
        <f>IF($C449="OK",
   IF(Plantilla!AC460&lt;&gt;"",
      TEXT(VLOOKUP(Plantilla!AC460,'Tablas '!$W$4:$X$7,2,FALSE),"#"),
   ""),
"")</f>
        <v/>
      </c>
      <c r="AF449" t="str">
        <f>IF($C449="OK",TEXT(Plantilla!AD460,"#"),"")</f>
        <v/>
      </c>
      <c r="AG449" s="6" t="str">
        <f>IF($C449="OK",_xlfn.NUMBERVALUE(Plantilla!AE460),"")</f>
        <v/>
      </c>
      <c r="AH449" s="4" t="str">
        <f>IF($C449="OK",_xlfn.NUMBERVALUE(Plantilla!AF460),"")</f>
        <v/>
      </c>
      <c r="AI449" s="6" t="str">
        <f>IF($C449="OK",_xlfn.NUMBERVALUE(Plantilla!AG460),"")</f>
        <v/>
      </c>
      <c r="AJ449" s="6" t="str">
        <f>IF($C449="OK",_xlfn.NUMBERVALUE(Plantilla!AH460),"")</f>
        <v/>
      </c>
      <c r="AK449" s="6" t="str">
        <f>IF($C449="OK",_xlfn.NUMBERVALUE(Plantilla!AI460),"")</f>
        <v/>
      </c>
      <c r="AL449" s="6" t="str">
        <f>IF($C449="OK",_xlfn.NUMBERVALUE(Plantilla!AJ460),"")</f>
        <v/>
      </c>
      <c r="AM449" s="4" t="str">
        <f>IF($C449="OK",_xlfn.NUMBERVALUE(Plantilla!AK460),"")</f>
        <v/>
      </c>
      <c r="AN449" s="6" t="str">
        <f>IF($C449="OK",_xlfn.NUMBERVALUE(Plantilla!AL460),"")</f>
        <v/>
      </c>
      <c r="AO449" s="4" t="str">
        <f>IF($C449="OK",_xlfn.NUMBERVALUE(Plantilla!AM460),"")</f>
        <v/>
      </c>
      <c r="AP449" s="6" t="str">
        <f>IF($C449="OK",_xlfn.NUMBERVALUE(Plantilla!AN460),"")</f>
        <v/>
      </c>
      <c r="AQ449" s="4" t="str">
        <f>IF($C449="OK",_xlfn.NUMBERVALUE(Plantilla!AO460),"")</f>
        <v/>
      </c>
      <c r="AR449" s="6" t="str">
        <f>IF($C449="OK",_xlfn.NUMBERVALUE(Plantilla!AP460),"")</f>
        <v/>
      </c>
      <c r="AS449" s="4" t="str">
        <f>IF($C449="OK",_xlfn.NUMBERVALUE(Plantilla!AQ460),"")</f>
        <v/>
      </c>
      <c r="AT449" s="6" t="str">
        <f>IF($C449="OK",_xlfn.NUMBERVALUE(Plantilla!AR460),"")</f>
        <v/>
      </c>
      <c r="AU449" s="4" t="str">
        <f>IF($C449="OK",_xlfn.NUMBERVALUE(Plantilla!AS460),"")</f>
        <v/>
      </c>
      <c r="AV449" s="6" t="str">
        <f>IF($C449="OK",_xlfn.NUMBERVALUE(Plantilla!AT460),"")</f>
        <v/>
      </c>
      <c r="AW449" s="4" t="str">
        <f>IF($C449="OK",_xlfn.NUMBERVALUE(Plantilla!AU460),"")</f>
        <v/>
      </c>
      <c r="AX449" s="6" t="str">
        <f>IF($C449="OK",_xlfn.NUMBERVALUE(Plantilla!AV460),"")</f>
        <v/>
      </c>
      <c r="AY449" s="4" t="str">
        <f>IF($C449="OK",_xlfn.NUMBERVALUE(Plantilla!AW460),"")</f>
        <v/>
      </c>
      <c r="AZ449" s="6" t="str">
        <f>IF($C449="OK",_xlfn.NUMBERVALUE(Plantilla!AX460),"")</f>
        <v/>
      </c>
      <c r="BA449" t="str">
        <f>IF($C449="OK",_xlfn.NUMBERVALUE(Plantilla!AY460),"")</f>
        <v/>
      </c>
      <c r="BB449" t="str">
        <f>IF($C449="OK",_xlfn.NUMBERVALUE(Plantilla!AZ460),"")</f>
        <v/>
      </c>
      <c r="BC449" s="4" t="str">
        <f>IF($C449="OK",_xlfn.NUMBERVALUE(Plantilla!BA460),"")</f>
        <v/>
      </c>
      <c r="BD449" s="6" t="str">
        <f>IF($C449="OK",_xlfn.NUMBERVALUE(Plantilla!BB460),"")</f>
        <v/>
      </c>
      <c r="BE449" s="4" t="str">
        <f>IF($C449="OK",_xlfn.NUMBERVALUE(Plantilla!BC460),"")</f>
        <v/>
      </c>
      <c r="BF449" s="6" t="str">
        <f>IF($C449="OK",_xlfn.NUMBERVALUE(Plantilla!BD460),"")</f>
        <v/>
      </c>
      <c r="BG449" s="4" t="str">
        <f>IF($C449="OK",_xlfn.NUMBERVALUE(Plantilla!BE460),"")</f>
        <v/>
      </c>
      <c r="BH449" s="6" t="str">
        <f>IF($C449="OK",_xlfn.NUMBERVALUE(Plantilla!BF460),"")</f>
        <v/>
      </c>
      <c r="BI449" s="110" t="str">
        <f>IF($C449="OK",_xlfn.NUMBERVALUE(Plantilla!BG460),"")</f>
        <v/>
      </c>
      <c r="BJ449" s="6" t="str">
        <f>IF($C449="OK",_xlfn.NUMBERVALUE(Plantilla!BH460),"")</f>
        <v/>
      </c>
      <c r="BK449" s="109" t="str">
        <f>IF($C449="OK",_xlfn.NUMBERVALUE(Plantilla!BI460),"")</f>
        <v/>
      </c>
      <c r="BL449" s="6" t="str">
        <f>IF($C449="OK",
   IF(Plantilla!BJ460&lt;&gt;"",
      TEXT(VLOOKUP(Plantilla!BJ460,'Tablas '!$Z$4:$AA$6,2,FALSE),"#"),
   ""),
"")</f>
        <v/>
      </c>
      <c r="BM449" s="4" t="str">
        <f>IF($C449="OK",_xlfn.NUMBERVALUE(Plantilla!BK460),"")</f>
        <v/>
      </c>
      <c r="BN449" s="4" t="str">
        <f>IF($C449="OK",_xlfn.NUMBERVALUE(Plantilla!BL460),"")</f>
        <v/>
      </c>
      <c r="BO449" s="6" t="str">
        <f>IF($C449="OK",_xlfn.NUMBERVALUE(Plantilla!BM460),"")</f>
        <v/>
      </c>
      <c r="BP449" s="4" t="str">
        <f>IF($C449="OK",_xlfn.NUMBERVALUE(Plantilla!BN460),"")</f>
        <v/>
      </c>
      <c r="BQ449" s="6" t="str">
        <f>IF($C449="OK",_xlfn.NUMBERVALUE(Plantilla!BO460),"")</f>
        <v/>
      </c>
      <c r="BR449" s="4" t="str">
        <f>IF($C449="OK",_xlfn.NUMBERVALUE(Plantilla!BP460),"")</f>
        <v/>
      </c>
      <c r="BS449" s="6" t="str">
        <f>IF($C449="OK",_xlfn.NUMBERVALUE(Plantilla!BQ460),"")</f>
        <v/>
      </c>
      <c r="BT449" s="4" t="str">
        <f>IF($C449="OK",_xlfn.NUMBERVALUE(Plantilla!BR460),"")</f>
        <v/>
      </c>
      <c r="BU449" s="6" t="str">
        <f>IF($C449="OK",_xlfn.NUMBERVALUE(Plantilla!BS460),"")</f>
        <v/>
      </c>
      <c r="BV449" s="6" t="str">
        <f>IF($C449="OK",_xlfn.NUMBERVALUE(Plantilla!BT460),"")</f>
        <v/>
      </c>
      <c r="BW449" s="6" t="str">
        <f>IF($C449="OK",_xlfn.NUMBERVALUE(Plantilla!BU460),"")</f>
        <v/>
      </c>
      <c r="BX449" s="6" t="str">
        <f>IF($C449="OK",_xlfn.NUMBERVALUE(Plantilla!BV460),"")</f>
        <v/>
      </c>
      <c r="BY449" s="6" t="str">
        <f>IF($C449="OK",_xlfn.NUMBERVALUE(Plantilla!BW460),"")</f>
        <v/>
      </c>
      <c r="BZ449" s="6" t="str">
        <f>IF($C449="OK",_xlfn.NUMBERVALUE(Plantilla!BX460),"")</f>
        <v/>
      </c>
      <c r="CA449" s="6" t="str">
        <f>IF($C449="OK",_xlfn.NUMBERVALUE(Plantilla!BY460),"")</f>
        <v/>
      </c>
      <c r="CB449" s="6" t="str">
        <f>IF($C449="OK",_xlfn.NUMBERVALUE(Plantilla!BZ460),"")</f>
        <v/>
      </c>
      <c r="CC449" s="6" t="str">
        <f>IF($C449="OK",_xlfn.NUMBERVALUE(Plantilla!CA460),"")</f>
        <v/>
      </c>
      <c r="CD449" s="6" t="str">
        <f>IF($C449="OK",_xlfn.NUMBERVALUE(Plantilla!CB460),"")</f>
        <v/>
      </c>
      <c r="CE449" s="6" t="str">
        <f>IF($C449="OK",_xlfn.NUMBERVALUE(Plantilla!CC460),"")</f>
        <v/>
      </c>
      <c r="CF449" s="4" t="str">
        <f>IF($C449="OK",_xlfn.NUMBERVALUE(Plantilla!CD460),"")</f>
        <v/>
      </c>
      <c r="CG449" s="6" t="str">
        <f>IF($C449="OK",_xlfn.NUMBERVALUE(Plantilla!CE460),"")</f>
        <v/>
      </c>
      <c r="CH449" s="6" t="str">
        <f>IF($C449="OK",_xlfn.NUMBERVALUE(Plantilla!CF460),"")</f>
        <v/>
      </c>
      <c r="CI449" s="6" t="str">
        <f>IF($C449="OK",_xlfn.NUMBERVALUE(Plantilla!CG460),"")</f>
        <v/>
      </c>
      <c r="CJ449" s="6" t="str">
        <f>IF($C449="OK",_xlfn.NUMBERVALUE(Plantilla!CH460),"")</f>
        <v/>
      </c>
      <c r="CK449" s="6" t="str">
        <f>IF($C449="OK",_xlfn.NUMBERVALUE(Plantilla!CI460),"")</f>
        <v/>
      </c>
      <c r="CL449" s="6" t="str">
        <f>IF($C449="OK",_xlfn.NUMBERVALUE(Plantilla!CJ460),"")</f>
        <v/>
      </c>
      <c r="CM449" t="str">
        <f>IF($C449="OK",TEXT(Plantilla!CK460,"#"),"")</f>
        <v/>
      </c>
      <c r="CN449" s="6" t="str">
        <f>IF($C449="OK",_xlfn.NUMBERVALUE(Plantilla!CL460),"")</f>
        <v/>
      </c>
      <c r="CO449" s="6" t="str">
        <f>IF($C449="OK",_xlfn.NUMBERVALUE(Plantilla!CM460),"")</f>
        <v/>
      </c>
      <c r="CP449" s="110" t="str">
        <f>IF($C449="OK",_xlfn.NUMBERVALUE(Plantilla!CN460),"")</f>
        <v/>
      </c>
      <c r="CQ449" s="6" t="str">
        <f>IF($C449="OK",_xlfn.NUMBERVALUE(Plantilla!CO460),"")</f>
        <v/>
      </c>
      <c r="CR449" s="109" t="str">
        <f>IF($C449="OK",_xlfn.NUMBERVALUE(Plantilla!CP460),"")</f>
        <v/>
      </c>
      <c r="CS449" s="110" t="str">
        <f>IF($C449="OK",_xlfn.NUMBERVALUE(Plantilla!CQ460),"")</f>
        <v/>
      </c>
      <c r="CT449" s="6" t="str">
        <f>IF($C449="OK",_xlfn.NUMBERVALUE(Plantilla!CR460),"")</f>
        <v/>
      </c>
      <c r="CU449" s="109" t="str">
        <f>IF($C449="OK",_xlfn.NUMBERVALUE(Plantilla!CS460),"")</f>
        <v/>
      </c>
      <c r="CV449" s="110" t="str">
        <f>IF($C449="OK",_xlfn.NUMBERVALUE(Plantilla!CT460),"")</f>
        <v/>
      </c>
      <c r="CW449" s="6" t="str">
        <f>IF($C449="OK",_xlfn.NUMBERVALUE(Plantilla!CU460),"")</f>
        <v/>
      </c>
      <c r="CX449" s="82" t="str">
        <f>IF($C449="OK",_xlfn.NUMBERVALUE(Plantilla!CV460),"")</f>
        <v/>
      </c>
      <c r="CY449" s="6" t="str">
        <f>IF($C449="OK",_xlfn.NUMBERVALUE(Plantilla!CW460),"")</f>
        <v/>
      </c>
      <c r="CZ449" s="82" t="str">
        <f>IF($C449="OK",_xlfn.NUMBERVALUE(Plantilla!CX460),"")</f>
        <v/>
      </c>
      <c r="DA449" s="6" t="str">
        <f>IF($C449="OK",_xlfn.NUMBERVALUE(Plantilla!CY460),"")</f>
        <v/>
      </c>
      <c r="DB449" s="109" t="str">
        <f>IF($C449="OK",_xlfn.NUMBERVALUE(Plantilla!CZ460),"")</f>
        <v/>
      </c>
      <c r="DC449" s="6" t="str">
        <f>IF($C449="OK",_xlfn.NUMBERVALUE(Plantilla!DA460),"")</f>
        <v/>
      </c>
      <c r="DD449" s="6" t="str">
        <f>IF($C449="OK",TEXT(Plantilla!DB460,"#"),"")</f>
        <v/>
      </c>
      <c r="DE449" s="6" t="str">
        <f>IF($C449="OK",_xlfn.NUMBERVALUE(Plantilla!DC460),"")</f>
        <v/>
      </c>
      <c r="DF449" s="4" t="str">
        <f>IF($C449="OK",_xlfn.NUMBERVALUE(Plantilla!DD460),"")</f>
        <v/>
      </c>
      <c r="DG449" s="6" t="str">
        <f>IF($C449="OK",_xlfn.NUMBERVALUE(Plantilla!DE460),"")</f>
        <v/>
      </c>
      <c r="DH449" s="6" t="str">
        <f>IF($C449="OK",_xlfn.NUMBERVALUE(Plantilla!DF460),"")</f>
        <v/>
      </c>
      <c r="DI449" s="6" t="str">
        <f>IF($C449="OK",_xlfn.NUMBERVALUE(Plantilla!DG460),"")</f>
        <v/>
      </c>
      <c r="DJ449" s="6" t="str">
        <f>IF($C449="OK",_xlfn.NUMBERVALUE(Plantilla!DH460),"")</f>
        <v/>
      </c>
      <c r="DK449" s="6" t="str">
        <f>IF($C449="OK",_xlfn.NUMBERVALUE(Plantilla!DI460),"")</f>
        <v/>
      </c>
      <c r="DL449" s="6" t="str">
        <f>IF($C449="OK",_xlfn.NUMBERVALUE(Plantilla!DJ460),"")</f>
        <v/>
      </c>
      <c r="DM449" s="6" t="str">
        <f>IF($C449="OK",_xlfn.NUMBERVALUE(Plantilla!DK460),"")</f>
        <v/>
      </c>
      <c r="DN449" s="6" t="str">
        <f>IF($C449="OK",_xlfn.NUMBERVALUE(Plantilla!DL460),"")</f>
        <v/>
      </c>
      <c r="DO449" s="6" t="str">
        <f>IF($C449="OK",_xlfn.NUMBERVALUE(Plantilla!DM460),"")</f>
        <v/>
      </c>
      <c r="DP449" s="6" t="str">
        <f>IF($C449="OK",_xlfn.NUMBERVALUE(Plantilla!DN460),"")</f>
        <v/>
      </c>
      <c r="DQ449" s="6" t="str">
        <f>IF($C449="OK",_xlfn.NUMBERVALUE(Plantilla!DO460),"")</f>
        <v/>
      </c>
      <c r="DR449" s="6" t="str">
        <f>IF($C449="OK",_xlfn.NUMBERVALUE(Plantilla!DP460),"")</f>
        <v/>
      </c>
      <c r="DS449" t="str">
        <f>IF($C449="OK",TEXT(Plantilla!DR460,"#"),"")</f>
        <v/>
      </c>
      <c r="DT449" s="6"/>
    </row>
    <row r="450" spans="1:124" x14ac:dyDescent="0.25">
      <c r="A450" t="str">
        <f>IF(Plantilla!$I$6="¡Perfecto!, Guarda el archivo y adjúntalo a tu interfaz de Nómina Electrónica","OK","Error")</f>
        <v>OK</v>
      </c>
      <c r="B450" t="str">
        <f>IF(Plantilla!$I$6="¡Perfecto!, Guarda el archivo y adjúntalo a tu interfaz de Nómina Electrónica",MID(Plantilla!$D$2,SEARCH("V",Plantilla!$D$2),10),"")</f>
        <v>V2.0</v>
      </c>
      <c r="C450" t="str">
        <f>Plantilla!C461</f>
        <v/>
      </c>
      <c r="D450" t="str">
        <f>IF($C450="OK",Plantilla!B461,"")</f>
        <v/>
      </c>
      <c r="E450" t="str">
        <f>IF($C450="OK",
   VLOOKUP(Plantilla!$E$4,'Tablas '!$AP$4:$AT$6,5,FALSE),
"")</f>
        <v/>
      </c>
      <c r="F450" t="str">
        <f>IF($C450="OK",TEXT(Plantilla!D461,"#"),"")</f>
        <v/>
      </c>
      <c r="G450" t="str">
        <f>IF($C450="OK",
   VLOOKUP(Plantilla!E461,'Tablas '!$B$4:$C$14,2,FALSE),
"")</f>
        <v/>
      </c>
      <c r="H450" t="str">
        <f>IF($C450="OK",TEXT(Plantilla!F461,"#"),"")</f>
        <v/>
      </c>
      <c r="I450" t="str">
        <f>IF($C450="OK",TEXT(Plantilla!G461,"#"),"")</f>
        <v/>
      </c>
      <c r="J450" t="str">
        <f>IF($C450="OK",TEXT(Plantilla!H461,"#"),"")</f>
        <v/>
      </c>
      <c r="K450" t="str">
        <f>IF($C450="OK",TEXT(Plantilla!I461,"#"),"")</f>
        <v/>
      </c>
      <c r="L450" t="str">
        <f>IF($C450="OK",TEXT(Plantilla!J461,"#"),"")</f>
        <v/>
      </c>
      <c r="M450" t="str">
        <f>IF($C450="OK",TEXT(Plantilla!K461,"#"),"")</f>
        <v/>
      </c>
      <c r="N450" t="str">
        <f>IF($C450="OK",
   CONCATENATE(YEAR(Plantilla!L461),"-",TEXT(MONTH(Plantilla!L461),"00"),"-",TEXT(DAY(Plantilla!L461),"00")),
"")</f>
        <v/>
      </c>
      <c r="O450" t="str">
        <f>IF($C450="OK",_xlfn.NUMBERVALUE(Plantilla!M461),"")</f>
        <v/>
      </c>
      <c r="P450" t="str">
        <f>IF($C450="OK",
   IF(Plantilla!N461&lt;&gt;"",
      CONCATENATE(YEAR(Plantilla!N461),"-",TEXT(MONTH(Plantilla!N461),"00"),"-",TEXT(DAY(Plantilla!N461),"00")),
   ""),
"")</f>
        <v/>
      </c>
      <c r="Q450" t="str">
        <f>IF($C450="OK",
   VLOOKUP(Plantilla!O461,'Tablas '!$E$4:$F$19,2,FALSE),
"")</f>
        <v/>
      </c>
      <c r="R450" t="str">
        <f>IF($C450="OK",
   VLOOKUP(Plantilla!P461,'Tablas '!$H$4:$I$5,2,FALSE),
"")</f>
        <v/>
      </c>
      <c r="S450" t="str">
        <f>IF($C450="OK",
   VLOOKUP(Plantilla!Q461,'Tablas '!$K$4:$L$8,2,FALSE),
"")</f>
        <v/>
      </c>
      <c r="T450" t="str">
        <f>IF($C450="OK",
   VLOOKUP(Plantilla!R461,'Tablas '!$AE$4:$AF$6,2,FALSE),
"")</f>
        <v/>
      </c>
      <c r="U450" t="str">
        <f>IF($C450="OK",
   VLOOKUP(Plantilla!S461,'Tablas '!$AE$4:$AF$6,2,FALSE),
"")</f>
        <v/>
      </c>
      <c r="V450" t="str">
        <f>IF($C450="OK",TEXT(Plantilla!T461,"#"),"")</f>
        <v/>
      </c>
      <c r="W450" s="84" t="str">
        <f>IF($C450="OK",
   VLOOKUP(Plantilla!U461,'Tablas '!$AM$4:$AN$1126,2,FALSE),
"")</f>
        <v/>
      </c>
      <c r="X450" t="str">
        <f>IF($C450="OK",TEXT(Plantilla!V461,"#"),"")</f>
        <v/>
      </c>
      <c r="Y450" t="str">
        <f>IF($C450="OK",
   CONCATENATE(YEAR(Plantilla!W461),"-",TEXT(MONTH(Plantilla!W461),"00"),"-",TEXT(DAY(Plantilla!W461),"00")),
"")</f>
        <v/>
      </c>
      <c r="Z450" t="str">
        <f>IF($C450="OK",
   CONCATENATE(YEAR(Plantilla!X461),"-",TEXT(MONTH(Plantilla!X461),"00"),"-",TEXT(DAY(Plantilla!X461),"00")),
"")</f>
        <v/>
      </c>
      <c r="AA450" t="str">
        <f>IF($C450="OK",
   TEXT(VLOOKUP(Plantilla!Y461,'Tablas '!$Q$4:$R$9,2,FALSE),"#"),
"")</f>
        <v/>
      </c>
      <c r="AB450" t="str">
        <f>IF($C450="OK",
   CONCATENATE(YEAR(Plantilla!Z461),"-",TEXT(MONTH(Plantilla!Z461),"00"),"-",TEXT(DAY(Plantilla!Z461),"00")),
"")</f>
        <v/>
      </c>
      <c r="AC450" t="str">
        <f>IF($C450="OK",
   TEXT(VLOOKUP(Plantilla!AA461,'Tablas '!$T$4:$U$13,2,FALSE),"#"),
"")</f>
        <v/>
      </c>
      <c r="AD450" t="str">
        <f>IF($C450="OK",TEXT(Plantilla!AB461,"#"),"")</f>
        <v/>
      </c>
      <c r="AE450" t="str">
        <f>IF($C450="OK",
   IF(Plantilla!AC461&lt;&gt;"",
      TEXT(VLOOKUP(Plantilla!AC461,'Tablas '!$W$4:$X$7,2,FALSE),"#"),
   ""),
"")</f>
        <v/>
      </c>
      <c r="AF450" t="str">
        <f>IF($C450="OK",TEXT(Plantilla!AD461,"#"),"")</f>
        <v/>
      </c>
      <c r="AG450" s="6" t="str">
        <f>IF($C450="OK",_xlfn.NUMBERVALUE(Plantilla!AE461),"")</f>
        <v/>
      </c>
      <c r="AH450" s="4" t="str">
        <f>IF($C450="OK",_xlfn.NUMBERVALUE(Plantilla!AF461),"")</f>
        <v/>
      </c>
      <c r="AI450" s="6" t="str">
        <f>IF($C450="OK",_xlfn.NUMBERVALUE(Plantilla!AG461),"")</f>
        <v/>
      </c>
      <c r="AJ450" s="6" t="str">
        <f>IF($C450="OK",_xlfn.NUMBERVALUE(Plantilla!AH461),"")</f>
        <v/>
      </c>
      <c r="AK450" s="6" t="str">
        <f>IF($C450="OK",_xlfn.NUMBERVALUE(Plantilla!AI461),"")</f>
        <v/>
      </c>
      <c r="AL450" s="6" t="str">
        <f>IF($C450="OK",_xlfn.NUMBERVALUE(Plantilla!AJ461),"")</f>
        <v/>
      </c>
      <c r="AM450" s="4" t="str">
        <f>IF($C450="OK",_xlfn.NUMBERVALUE(Plantilla!AK461),"")</f>
        <v/>
      </c>
      <c r="AN450" s="6" t="str">
        <f>IF($C450="OK",_xlfn.NUMBERVALUE(Plantilla!AL461),"")</f>
        <v/>
      </c>
      <c r="AO450" s="4" t="str">
        <f>IF($C450="OK",_xlfn.NUMBERVALUE(Plantilla!AM461),"")</f>
        <v/>
      </c>
      <c r="AP450" s="6" t="str">
        <f>IF($C450="OK",_xlfn.NUMBERVALUE(Plantilla!AN461),"")</f>
        <v/>
      </c>
      <c r="AQ450" s="4" t="str">
        <f>IF($C450="OK",_xlfn.NUMBERVALUE(Plantilla!AO461),"")</f>
        <v/>
      </c>
      <c r="AR450" s="6" t="str">
        <f>IF($C450="OK",_xlfn.NUMBERVALUE(Plantilla!AP461),"")</f>
        <v/>
      </c>
      <c r="AS450" s="4" t="str">
        <f>IF($C450="OK",_xlfn.NUMBERVALUE(Plantilla!AQ461),"")</f>
        <v/>
      </c>
      <c r="AT450" s="6" t="str">
        <f>IF($C450="OK",_xlfn.NUMBERVALUE(Plantilla!AR461),"")</f>
        <v/>
      </c>
      <c r="AU450" s="4" t="str">
        <f>IF($C450="OK",_xlfn.NUMBERVALUE(Plantilla!AS461),"")</f>
        <v/>
      </c>
      <c r="AV450" s="6" t="str">
        <f>IF($C450="OK",_xlfn.NUMBERVALUE(Plantilla!AT461),"")</f>
        <v/>
      </c>
      <c r="AW450" s="4" t="str">
        <f>IF($C450="OK",_xlfn.NUMBERVALUE(Plantilla!AU461),"")</f>
        <v/>
      </c>
      <c r="AX450" s="6" t="str">
        <f>IF($C450="OK",_xlfn.NUMBERVALUE(Plantilla!AV461),"")</f>
        <v/>
      </c>
      <c r="AY450" s="4" t="str">
        <f>IF($C450="OK",_xlfn.NUMBERVALUE(Plantilla!AW461),"")</f>
        <v/>
      </c>
      <c r="AZ450" s="6" t="str">
        <f>IF($C450="OK",_xlfn.NUMBERVALUE(Plantilla!AX461),"")</f>
        <v/>
      </c>
      <c r="BA450" t="str">
        <f>IF($C450="OK",_xlfn.NUMBERVALUE(Plantilla!AY461),"")</f>
        <v/>
      </c>
      <c r="BB450" t="str">
        <f>IF($C450="OK",_xlfn.NUMBERVALUE(Plantilla!AZ461),"")</f>
        <v/>
      </c>
      <c r="BC450" s="4" t="str">
        <f>IF($C450="OK",_xlfn.NUMBERVALUE(Plantilla!BA461),"")</f>
        <v/>
      </c>
      <c r="BD450" s="6" t="str">
        <f>IF($C450="OK",_xlfn.NUMBERVALUE(Plantilla!BB461),"")</f>
        <v/>
      </c>
      <c r="BE450" s="4" t="str">
        <f>IF($C450="OK",_xlfn.NUMBERVALUE(Plantilla!BC461),"")</f>
        <v/>
      </c>
      <c r="BF450" s="6" t="str">
        <f>IF($C450="OK",_xlfn.NUMBERVALUE(Plantilla!BD461),"")</f>
        <v/>
      </c>
      <c r="BG450" s="4" t="str">
        <f>IF($C450="OK",_xlfn.NUMBERVALUE(Plantilla!BE461),"")</f>
        <v/>
      </c>
      <c r="BH450" s="6" t="str">
        <f>IF($C450="OK",_xlfn.NUMBERVALUE(Plantilla!BF461),"")</f>
        <v/>
      </c>
      <c r="BI450" s="110" t="str">
        <f>IF($C450="OK",_xlfn.NUMBERVALUE(Plantilla!BG461),"")</f>
        <v/>
      </c>
      <c r="BJ450" s="6" t="str">
        <f>IF($C450="OK",_xlfn.NUMBERVALUE(Plantilla!BH461),"")</f>
        <v/>
      </c>
      <c r="BK450" s="109" t="str">
        <f>IF($C450="OK",_xlfn.NUMBERVALUE(Plantilla!BI461),"")</f>
        <v/>
      </c>
      <c r="BL450" s="6" t="str">
        <f>IF($C450="OK",
   IF(Plantilla!BJ461&lt;&gt;"",
      TEXT(VLOOKUP(Plantilla!BJ461,'Tablas '!$Z$4:$AA$6,2,FALSE),"#"),
   ""),
"")</f>
        <v/>
      </c>
      <c r="BM450" s="4" t="str">
        <f>IF($C450="OK",_xlfn.NUMBERVALUE(Plantilla!BK461),"")</f>
        <v/>
      </c>
      <c r="BN450" s="4" t="str">
        <f>IF($C450="OK",_xlfn.NUMBERVALUE(Plantilla!BL461),"")</f>
        <v/>
      </c>
      <c r="BO450" s="6" t="str">
        <f>IF($C450="OK",_xlfn.NUMBERVALUE(Plantilla!BM461),"")</f>
        <v/>
      </c>
      <c r="BP450" s="4" t="str">
        <f>IF($C450="OK",_xlfn.NUMBERVALUE(Plantilla!BN461),"")</f>
        <v/>
      </c>
      <c r="BQ450" s="6" t="str">
        <f>IF($C450="OK",_xlfn.NUMBERVALUE(Plantilla!BO461),"")</f>
        <v/>
      </c>
      <c r="BR450" s="4" t="str">
        <f>IF($C450="OK",_xlfn.NUMBERVALUE(Plantilla!BP461),"")</f>
        <v/>
      </c>
      <c r="BS450" s="6" t="str">
        <f>IF($C450="OK",_xlfn.NUMBERVALUE(Plantilla!BQ461),"")</f>
        <v/>
      </c>
      <c r="BT450" s="4" t="str">
        <f>IF($C450="OK",_xlfn.NUMBERVALUE(Plantilla!BR461),"")</f>
        <v/>
      </c>
      <c r="BU450" s="6" t="str">
        <f>IF($C450="OK",_xlfn.NUMBERVALUE(Plantilla!BS461),"")</f>
        <v/>
      </c>
      <c r="BV450" s="6" t="str">
        <f>IF($C450="OK",_xlfn.NUMBERVALUE(Plantilla!BT461),"")</f>
        <v/>
      </c>
      <c r="BW450" s="6" t="str">
        <f>IF($C450="OK",_xlfn.NUMBERVALUE(Plantilla!BU461),"")</f>
        <v/>
      </c>
      <c r="BX450" s="6" t="str">
        <f>IF($C450="OK",_xlfn.NUMBERVALUE(Plantilla!BV461),"")</f>
        <v/>
      </c>
      <c r="BY450" s="6" t="str">
        <f>IF($C450="OK",_xlfn.NUMBERVALUE(Plantilla!BW461),"")</f>
        <v/>
      </c>
      <c r="BZ450" s="6" t="str">
        <f>IF($C450="OK",_xlfn.NUMBERVALUE(Plantilla!BX461),"")</f>
        <v/>
      </c>
      <c r="CA450" s="6" t="str">
        <f>IF($C450="OK",_xlfn.NUMBERVALUE(Plantilla!BY461),"")</f>
        <v/>
      </c>
      <c r="CB450" s="6" t="str">
        <f>IF($C450="OK",_xlfn.NUMBERVALUE(Plantilla!BZ461),"")</f>
        <v/>
      </c>
      <c r="CC450" s="6" t="str">
        <f>IF($C450="OK",_xlfn.NUMBERVALUE(Plantilla!CA461),"")</f>
        <v/>
      </c>
      <c r="CD450" s="6" t="str">
        <f>IF($C450="OK",_xlfn.NUMBERVALUE(Plantilla!CB461),"")</f>
        <v/>
      </c>
      <c r="CE450" s="6" t="str">
        <f>IF($C450="OK",_xlfn.NUMBERVALUE(Plantilla!CC461),"")</f>
        <v/>
      </c>
      <c r="CF450" s="4" t="str">
        <f>IF($C450="OK",_xlfn.NUMBERVALUE(Plantilla!CD461),"")</f>
        <v/>
      </c>
      <c r="CG450" s="6" t="str">
        <f>IF($C450="OK",_xlfn.NUMBERVALUE(Plantilla!CE461),"")</f>
        <v/>
      </c>
      <c r="CH450" s="6" t="str">
        <f>IF($C450="OK",_xlfn.NUMBERVALUE(Plantilla!CF461),"")</f>
        <v/>
      </c>
      <c r="CI450" s="6" t="str">
        <f>IF($C450="OK",_xlfn.NUMBERVALUE(Plantilla!CG461),"")</f>
        <v/>
      </c>
      <c r="CJ450" s="6" t="str">
        <f>IF($C450="OK",_xlfn.NUMBERVALUE(Plantilla!CH461),"")</f>
        <v/>
      </c>
      <c r="CK450" s="6" t="str">
        <f>IF($C450="OK",_xlfn.NUMBERVALUE(Plantilla!CI461),"")</f>
        <v/>
      </c>
      <c r="CL450" s="6" t="str">
        <f>IF($C450="OK",_xlfn.NUMBERVALUE(Plantilla!CJ461),"")</f>
        <v/>
      </c>
      <c r="CM450" t="str">
        <f>IF($C450="OK",TEXT(Plantilla!CK461,"#"),"")</f>
        <v/>
      </c>
      <c r="CN450" s="6" t="str">
        <f>IF($C450="OK",_xlfn.NUMBERVALUE(Plantilla!CL461),"")</f>
        <v/>
      </c>
      <c r="CO450" s="6" t="str">
        <f>IF($C450="OK",_xlfn.NUMBERVALUE(Plantilla!CM461),"")</f>
        <v/>
      </c>
      <c r="CP450" s="110" t="str">
        <f>IF($C450="OK",_xlfn.NUMBERVALUE(Plantilla!CN461),"")</f>
        <v/>
      </c>
      <c r="CQ450" s="6" t="str">
        <f>IF($C450="OK",_xlfn.NUMBERVALUE(Plantilla!CO461),"")</f>
        <v/>
      </c>
      <c r="CR450" s="109" t="str">
        <f>IF($C450="OK",_xlfn.NUMBERVALUE(Plantilla!CP461),"")</f>
        <v/>
      </c>
      <c r="CS450" s="110" t="str">
        <f>IF($C450="OK",_xlfn.NUMBERVALUE(Plantilla!CQ461),"")</f>
        <v/>
      </c>
      <c r="CT450" s="6" t="str">
        <f>IF($C450="OK",_xlfn.NUMBERVALUE(Plantilla!CR461),"")</f>
        <v/>
      </c>
      <c r="CU450" s="109" t="str">
        <f>IF($C450="OK",_xlfn.NUMBERVALUE(Plantilla!CS461),"")</f>
        <v/>
      </c>
      <c r="CV450" s="110" t="str">
        <f>IF($C450="OK",_xlfn.NUMBERVALUE(Plantilla!CT461),"")</f>
        <v/>
      </c>
      <c r="CW450" s="6" t="str">
        <f>IF($C450="OK",_xlfn.NUMBERVALUE(Plantilla!CU461),"")</f>
        <v/>
      </c>
      <c r="CX450" s="82" t="str">
        <f>IF($C450="OK",_xlfn.NUMBERVALUE(Plantilla!CV461),"")</f>
        <v/>
      </c>
      <c r="CY450" s="6" t="str">
        <f>IF($C450="OK",_xlfn.NUMBERVALUE(Plantilla!CW461),"")</f>
        <v/>
      </c>
      <c r="CZ450" s="82" t="str">
        <f>IF($C450="OK",_xlfn.NUMBERVALUE(Plantilla!CX461),"")</f>
        <v/>
      </c>
      <c r="DA450" s="6" t="str">
        <f>IF($C450="OK",_xlfn.NUMBERVALUE(Plantilla!CY461),"")</f>
        <v/>
      </c>
      <c r="DB450" s="109" t="str">
        <f>IF($C450="OK",_xlfn.NUMBERVALUE(Plantilla!CZ461),"")</f>
        <v/>
      </c>
      <c r="DC450" s="6" t="str">
        <f>IF($C450="OK",_xlfn.NUMBERVALUE(Plantilla!DA461),"")</f>
        <v/>
      </c>
      <c r="DD450" s="6" t="str">
        <f>IF($C450="OK",TEXT(Plantilla!DB461,"#"),"")</f>
        <v/>
      </c>
      <c r="DE450" s="6" t="str">
        <f>IF($C450="OK",_xlfn.NUMBERVALUE(Plantilla!DC461),"")</f>
        <v/>
      </c>
      <c r="DF450" s="4" t="str">
        <f>IF($C450="OK",_xlfn.NUMBERVALUE(Plantilla!DD461),"")</f>
        <v/>
      </c>
      <c r="DG450" s="6" t="str">
        <f>IF($C450="OK",_xlfn.NUMBERVALUE(Plantilla!DE461),"")</f>
        <v/>
      </c>
      <c r="DH450" s="6" t="str">
        <f>IF($C450="OK",_xlfn.NUMBERVALUE(Plantilla!DF461),"")</f>
        <v/>
      </c>
      <c r="DI450" s="6" t="str">
        <f>IF($C450="OK",_xlfn.NUMBERVALUE(Plantilla!DG461),"")</f>
        <v/>
      </c>
      <c r="DJ450" s="6" t="str">
        <f>IF($C450="OK",_xlfn.NUMBERVALUE(Plantilla!DH461),"")</f>
        <v/>
      </c>
      <c r="DK450" s="6" t="str">
        <f>IF($C450="OK",_xlfn.NUMBERVALUE(Plantilla!DI461),"")</f>
        <v/>
      </c>
      <c r="DL450" s="6" t="str">
        <f>IF($C450="OK",_xlfn.NUMBERVALUE(Plantilla!DJ461),"")</f>
        <v/>
      </c>
      <c r="DM450" s="6" t="str">
        <f>IF($C450="OK",_xlfn.NUMBERVALUE(Plantilla!DK461),"")</f>
        <v/>
      </c>
      <c r="DN450" s="6" t="str">
        <f>IF($C450="OK",_xlfn.NUMBERVALUE(Plantilla!DL461),"")</f>
        <v/>
      </c>
      <c r="DO450" s="6" t="str">
        <f>IF($C450="OK",_xlfn.NUMBERVALUE(Plantilla!DM461),"")</f>
        <v/>
      </c>
      <c r="DP450" s="6" t="str">
        <f>IF($C450="OK",_xlfn.NUMBERVALUE(Plantilla!DN461),"")</f>
        <v/>
      </c>
      <c r="DQ450" s="6" t="str">
        <f>IF($C450="OK",_xlfn.NUMBERVALUE(Plantilla!DO461),"")</f>
        <v/>
      </c>
      <c r="DR450" s="6" t="str">
        <f>IF($C450="OK",_xlfn.NUMBERVALUE(Plantilla!DP461),"")</f>
        <v/>
      </c>
      <c r="DS450" t="str">
        <f>IF($C450="OK",TEXT(Plantilla!DR461,"#"),"")</f>
        <v/>
      </c>
      <c r="DT450" s="6"/>
    </row>
    <row r="451" spans="1:124" x14ac:dyDescent="0.25">
      <c r="A451" t="str">
        <f>IF(Plantilla!$I$6="¡Perfecto!, Guarda el archivo y adjúntalo a tu interfaz de Nómina Electrónica","OK","Error")</f>
        <v>OK</v>
      </c>
      <c r="B451" t="str">
        <f>IF(Plantilla!$I$6="¡Perfecto!, Guarda el archivo y adjúntalo a tu interfaz de Nómina Electrónica",MID(Plantilla!$D$2,SEARCH("V",Plantilla!$D$2),10),"")</f>
        <v>V2.0</v>
      </c>
      <c r="C451" t="str">
        <f>Plantilla!C462</f>
        <v/>
      </c>
      <c r="D451" t="str">
        <f>IF($C451="OK",Plantilla!B462,"")</f>
        <v/>
      </c>
      <c r="E451" t="str">
        <f>IF($C451="OK",
   VLOOKUP(Plantilla!$E$4,'Tablas '!$AP$4:$AT$6,5,FALSE),
"")</f>
        <v/>
      </c>
      <c r="F451" t="str">
        <f>IF($C451="OK",TEXT(Plantilla!D462,"#"),"")</f>
        <v/>
      </c>
      <c r="G451" t="str">
        <f>IF($C451="OK",
   VLOOKUP(Plantilla!E462,'Tablas '!$B$4:$C$14,2,FALSE),
"")</f>
        <v/>
      </c>
      <c r="H451" t="str">
        <f>IF($C451="OK",TEXT(Plantilla!F462,"#"),"")</f>
        <v/>
      </c>
      <c r="I451" t="str">
        <f>IF($C451="OK",TEXT(Plantilla!G462,"#"),"")</f>
        <v/>
      </c>
      <c r="J451" t="str">
        <f>IF($C451="OK",TEXT(Plantilla!H462,"#"),"")</f>
        <v/>
      </c>
      <c r="K451" t="str">
        <f>IF($C451="OK",TEXT(Plantilla!I462,"#"),"")</f>
        <v/>
      </c>
      <c r="L451" t="str">
        <f>IF($C451="OK",TEXT(Plantilla!J462,"#"),"")</f>
        <v/>
      </c>
      <c r="M451" t="str">
        <f>IF($C451="OK",TEXT(Plantilla!K462,"#"),"")</f>
        <v/>
      </c>
      <c r="N451" t="str">
        <f>IF($C451="OK",
   CONCATENATE(YEAR(Plantilla!L462),"-",TEXT(MONTH(Plantilla!L462),"00"),"-",TEXT(DAY(Plantilla!L462),"00")),
"")</f>
        <v/>
      </c>
      <c r="O451" t="str">
        <f>IF($C451="OK",_xlfn.NUMBERVALUE(Plantilla!M462),"")</f>
        <v/>
      </c>
      <c r="P451" t="str">
        <f>IF($C451="OK",
   IF(Plantilla!N462&lt;&gt;"",
      CONCATENATE(YEAR(Plantilla!N462),"-",TEXT(MONTH(Plantilla!N462),"00"),"-",TEXT(DAY(Plantilla!N462),"00")),
   ""),
"")</f>
        <v/>
      </c>
      <c r="Q451" t="str">
        <f>IF($C451="OK",
   VLOOKUP(Plantilla!O462,'Tablas '!$E$4:$F$19,2,FALSE),
"")</f>
        <v/>
      </c>
      <c r="R451" t="str">
        <f>IF($C451="OK",
   VLOOKUP(Plantilla!P462,'Tablas '!$H$4:$I$5,2,FALSE),
"")</f>
        <v/>
      </c>
      <c r="S451" t="str">
        <f>IF($C451="OK",
   VLOOKUP(Plantilla!Q462,'Tablas '!$K$4:$L$8,2,FALSE),
"")</f>
        <v/>
      </c>
      <c r="T451" t="str">
        <f>IF($C451="OK",
   VLOOKUP(Plantilla!R462,'Tablas '!$AE$4:$AF$6,2,FALSE),
"")</f>
        <v/>
      </c>
      <c r="U451" t="str">
        <f>IF($C451="OK",
   VLOOKUP(Plantilla!S462,'Tablas '!$AE$4:$AF$6,2,FALSE),
"")</f>
        <v/>
      </c>
      <c r="V451" t="str">
        <f>IF($C451="OK",TEXT(Plantilla!T462,"#"),"")</f>
        <v/>
      </c>
      <c r="W451" s="84" t="str">
        <f>IF($C451="OK",
   VLOOKUP(Plantilla!U462,'Tablas '!$AM$4:$AN$1126,2,FALSE),
"")</f>
        <v/>
      </c>
      <c r="X451" t="str">
        <f>IF($C451="OK",TEXT(Plantilla!V462,"#"),"")</f>
        <v/>
      </c>
      <c r="Y451" t="str">
        <f>IF($C451="OK",
   CONCATENATE(YEAR(Plantilla!W462),"-",TEXT(MONTH(Plantilla!W462),"00"),"-",TEXT(DAY(Plantilla!W462),"00")),
"")</f>
        <v/>
      </c>
      <c r="Z451" t="str">
        <f>IF($C451="OK",
   CONCATENATE(YEAR(Plantilla!X462),"-",TEXT(MONTH(Plantilla!X462),"00"),"-",TEXT(DAY(Plantilla!X462),"00")),
"")</f>
        <v/>
      </c>
      <c r="AA451" t="str">
        <f>IF($C451="OK",
   TEXT(VLOOKUP(Plantilla!Y462,'Tablas '!$Q$4:$R$9,2,FALSE),"#"),
"")</f>
        <v/>
      </c>
      <c r="AB451" t="str">
        <f>IF($C451="OK",
   CONCATENATE(YEAR(Plantilla!Z462),"-",TEXT(MONTH(Plantilla!Z462),"00"),"-",TEXT(DAY(Plantilla!Z462),"00")),
"")</f>
        <v/>
      </c>
      <c r="AC451" t="str">
        <f>IF($C451="OK",
   TEXT(VLOOKUP(Plantilla!AA462,'Tablas '!$T$4:$U$13,2,FALSE),"#"),
"")</f>
        <v/>
      </c>
      <c r="AD451" t="str">
        <f>IF($C451="OK",TEXT(Plantilla!AB462,"#"),"")</f>
        <v/>
      </c>
      <c r="AE451" t="str">
        <f>IF($C451="OK",
   IF(Plantilla!AC462&lt;&gt;"",
      TEXT(VLOOKUP(Plantilla!AC462,'Tablas '!$W$4:$X$7,2,FALSE),"#"),
   ""),
"")</f>
        <v/>
      </c>
      <c r="AF451" t="str">
        <f>IF($C451="OK",TEXT(Plantilla!AD462,"#"),"")</f>
        <v/>
      </c>
      <c r="AG451" s="6" t="str">
        <f>IF($C451="OK",_xlfn.NUMBERVALUE(Plantilla!AE462),"")</f>
        <v/>
      </c>
      <c r="AH451" s="4" t="str">
        <f>IF($C451="OK",_xlfn.NUMBERVALUE(Plantilla!AF462),"")</f>
        <v/>
      </c>
      <c r="AI451" s="6" t="str">
        <f>IF($C451="OK",_xlfn.NUMBERVALUE(Plantilla!AG462),"")</f>
        <v/>
      </c>
      <c r="AJ451" s="6" t="str">
        <f>IF($C451="OK",_xlfn.NUMBERVALUE(Plantilla!AH462),"")</f>
        <v/>
      </c>
      <c r="AK451" s="6" t="str">
        <f>IF($C451="OK",_xlfn.NUMBERVALUE(Plantilla!AI462),"")</f>
        <v/>
      </c>
      <c r="AL451" s="6" t="str">
        <f>IF($C451="OK",_xlfn.NUMBERVALUE(Plantilla!AJ462),"")</f>
        <v/>
      </c>
      <c r="AM451" s="4" t="str">
        <f>IF($C451="OK",_xlfn.NUMBERVALUE(Plantilla!AK462),"")</f>
        <v/>
      </c>
      <c r="AN451" s="6" t="str">
        <f>IF($C451="OK",_xlfn.NUMBERVALUE(Plantilla!AL462),"")</f>
        <v/>
      </c>
      <c r="AO451" s="4" t="str">
        <f>IF($C451="OK",_xlfn.NUMBERVALUE(Plantilla!AM462),"")</f>
        <v/>
      </c>
      <c r="AP451" s="6" t="str">
        <f>IF($C451="OK",_xlfn.NUMBERVALUE(Plantilla!AN462),"")</f>
        <v/>
      </c>
      <c r="AQ451" s="4" t="str">
        <f>IF($C451="OK",_xlfn.NUMBERVALUE(Plantilla!AO462),"")</f>
        <v/>
      </c>
      <c r="AR451" s="6" t="str">
        <f>IF($C451="OK",_xlfn.NUMBERVALUE(Plantilla!AP462),"")</f>
        <v/>
      </c>
      <c r="AS451" s="4" t="str">
        <f>IF($C451="OK",_xlfn.NUMBERVALUE(Plantilla!AQ462),"")</f>
        <v/>
      </c>
      <c r="AT451" s="6" t="str">
        <f>IF($C451="OK",_xlfn.NUMBERVALUE(Plantilla!AR462),"")</f>
        <v/>
      </c>
      <c r="AU451" s="4" t="str">
        <f>IF($C451="OK",_xlfn.NUMBERVALUE(Plantilla!AS462),"")</f>
        <v/>
      </c>
      <c r="AV451" s="6" t="str">
        <f>IF($C451="OK",_xlfn.NUMBERVALUE(Plantilla!AT462),"")</f>
        <v/>
      </c>
      <c r="AW451" s="4" t="str">
        <f>IF($C451="OK",_xlfn.NUMBERVALUE(Plantilla!AU462),"")</f>
        <v/>
      </c>
      <c r="AX451" s="6" t="str">
        <f>IF($C451="OK",_xlfn.NUMBERVALUE(Plantilla!AV462),"")</f>
        <v/>
      </c>
      <c r="AY451" s="4" t="str">
        <f>IF($C451="OK",_xlfn.NUMBERVALUE(Plantilla!AW462),"")</f>
        <v/>
      </c>
      <c r="AZ451" s="6" t="str">
        <f>IF($C451="OK",_xlfn.NUMBERVALUE(Plantilla!AX462),"")</f>
        <v/>
      </c>
      <c r="BA451" t="str">
        <f>IF($C451="OK",_xlfn.NUMBERVALUE(Plantilla!AY462),"")</f>
        <v/>
      </c>
      <c r="BB451" t="str">
        <f>IF($C451="OK",_xlfn.NUMBERVALUE(Plantilla!AZ462),"")</f>
        <v/>
      </c>
      <c r="BC451" s="4" t="str">
        <f>IF($C451="OK",_xlfn.NUMBERVALUE(Plantilla!BA462),"")</f>
        <v/>
      </c>
      <c r="BD451" s="6" t="str">
        <f>IF($C451="OK",_xlfn.NUMBERVALUE(Plantilla!BB462),"")</f>
        <v/>
      </c>
      <c r="BE451" s="4" t="str">
        <f>IF($C451="OK",_xlfn.NUMBERVALUE(Plantilla!BC462),"")</f>
        <v/>
      </c>
      <c r="BF451" s="6" t="str">
        <f>IF($C451="OK",_xlfn.NUMBERVALUE(Plantilla!BD462),"")</f>
        <v/>
      </c>
      <c r="BG451" s="4" t="str">
        <f>IF($C451="OK",_xlfn.NUMBERVALUE(Plantilla!BE462),"")</f>
        <v/>
      </c>
      <c r="BH451" s="6" t="str">
        <f>IF($C451="OK",_xlfn.NUMBERVALUE(Plantilla!BF462),"")</f>
        <v/>
      </c>
      <c r="BI451" s="110" t="str">
        <f>IF($C451="OK",_xlfn.NUMBERVALUE(Plantilla!BG462),"")</f>
        <v/>
      </c>
      <c r="BJ451" s="6" t="str">
        <f>IF($C451="OK",_xlfn.NUMBERVALUE(Plantilla!BH462),"")</f>
        <v/>
      </c>
      <c r="BK451" s="109" t="str">
        <f>IF($C451="OK",_xlfn.NUMBERVALUE(Plantilla!BI462),"")</f>
        <v/>
      </c>
      <c r="BL451" s="6" t="str">
        <f>IF($C451="OK",
   IF(Plantilla!BJ462&lt;&gt;"",
      TEXT(VLOOKUP(Plantilla!BJ462,'Tablas '!$Z$4:$AA$6,2,FALSE),"#"),
   ""),
"")</f>
        <v/>
      </c>
      <c r="BM451" s="4" t="str">
        <f>IF($C451="OK",_xlfn.NUMBERVALUE(Plantilla!BK462),"")</f>
        <v/>
      </c>
      <c r="BN451" s="4" t="str">
        <f>IF($C451="OK",_xlfn.NUMBERVALUE(Plantilla!BL462),"")</f>
        <v/>
      </c>
      <c r="BO451" s="6" t="str">
        <f>IF($C451="OK",_xlfn.NUMBERVALUE(Plantilla!BM462),"")</f>
        <v/>
      </c>
      <c r="BP451" s="4" t="str">
        <f>IF($C451="OK",_xlfn.NUMBERVALUE(Plantilla!BN462),"")</f>
        <v/>
      </c>
      <c r="BQ451" s="6" t="str">
        <f>IF($C451="OK",_xlfn.NUMBERVALUE(Plantilla!BO462),"")</f>
        <v/>
      </c>
      <c r="BR451" s="4" t="str">
        <f>IF($C451="OK",_xlfn.NUMBERVALUE(Plantilla!BP462),"")</f>
        <v/>
      </c>
      <c r="BS451" s="6" t="str">
        <f>IF($C451="OK",_xlfn.NUMBERVALUE(Plantilla!BQ462),"")</f>
        <v/>
      </c>
      <c r="BT451" s="4" t="str">
        <f>IF($C451="OK",_xlfn.NUMBERVALUE(Plantilla!BR462),"")</f>
        <v/>
      </c>
      <c r="BU451" s="6" t="str">
        <f>IF($C451="OK",_xlfn.NUMBERVALUE(Plantilla!BS462),"")</f>
        <v/>
      </c>
      <c r="BV451" s="6" t="str">
        <f>IF($C451="OK",_xlfn.NUMBERVALUE(Plantilla!BT462),"")</f>
        <v/>
      </c>
      <c r="BW451" s="6" t="str">
        <f>IF($C451="OK",_xlfn.NUMBERVALUE(Plantilla!BU462),"")</f>
        <v/>
      </c>
      <c r="BX451" s="6" t="str">
        <f>IF($C451="OK",_xlfn.NUMBERVALUE(Plantilla!BV462),"")</f>
        <v/>
      </c>
      <c r="BY451" s="6" t="str">
        <f>IF($C451="OK",_xlfn.NUMBERVALUE(Plantilla!BW462),"")</f>
        <v/>
      </c>
      <c r="BZ451" s="6" t="str">
        <f>IF($C451="OK",_xlfn.NUMBERVALUE(Plantilla!BX462),"")</f>
        <v/>
      </c>
      <c r="CA451" s="6" t="str">
        <f>IF($C451="OK",_xlfn.NUMBERVALUE(Plantilla!BY462),"")</f>
        <v/>
      </c>
      <c r="CB451" s="6" t="str">
        <f>IF($C451="OK",_xlfn.NUMBERVALUE(Plantilla!BZ462),"")</f>
        <v/>
      </c>
      <c r="CC451" s="6" t="str">
        <f>IF($C451="OK",_xlfn.NUMBERVALUE(Plantilla!CA462),"")</f>
        <v/>
      </c>
      <c r="CD451" s="6" t="str">
        <f>IF($C451="OK",_xlfn.NUMBERVALUE(Plantilla!CB462),"")</f>
        <v/>
      </c>
      <c r="CE451" s="6" t="str">
        <f>IF($C451="OK",_xlfn.NUMBERVALUE(Plantilla!CC462),"")</f>
        <v/>
      </c>
      <c r="CF451" s="4" t="str">
        <f>IF($C451="OK",_xlfn.NUMBERVALUE(Plantilla!CD462),"")</f>
        <v/>
      </c>
      <c r="CG451" s="6" t="str">
        <f>IF($C451="OK",_xlfn.NUMBERVALUE(Plantilla!CE462),"")</f>
        <v/>
      </c>
      <c r="CH451" s="6" t="str">
        <f>IF($C451="OK",_xlfn.NUMBERVALUE(Plantilla!CF462),"")</f>
        <v/>
      </c>
      <c r="CI451" s="6" t="str">
        <f>IF($C451="OK",_xlfn.NUMBERVALUE(Plantilla!CG462),"")</f>
        <v/>
      </c>
      <c r="CJ451" s="6" t="str">
        <f>IF($C451="OK",_xlfn.NUMBERVALUE(Plantilla!CH462),"")</f>
        <v/>
      </c>
      <c r="CK451" s="6" t="str">
        <f>IF($C451="OK",_xlfn.NUMBERVALUE(Plantilla!CI462),"")</f>
        <v/>
      </c>
      <c r="CL451" s="6" t="str">
        <f>IF($C451="OK",_xlfn.NUMBERVALUE(Plantilla!CJ462),"")</f>
        <v/>
      </c>
      <c r="CM451" t="str">
        <f>IF($C451="OK",TEXT(Plantilla!CK462,"#"),"")</f>
        <v/>
      </c>
      <c r="CN451" s="6" t="str">
        <f>IF($C451="OK",_xlfn.NUMBERVALUE(Plantilla!CL462),"")</f>
        <v/>
      </c>
      <c r="CO451" s="6" t="str">
        <f>IF($C451="OK",_xlfn.NUMBERVALUE(Plantilla!CM462),"")</f>
        <v/>
      </c>
      <c r="CP451" s="110" t="str">
        <f>IF($C451="OK",_xlfn.NUMBERVALUE(Plantilla!CN462),"")</f>
        <v/>
      </c>
      <c r="CQ451" s="6" t="str">
        <f>IF($C451="OK",_xlfn.NUMBERVALUE(Plantilla!CO462),"")</f>
        <v/>
      </c>
      <c r="CR451" s="109" t="str">
        <f>IF($C451="OK",_xlfn.NUMBERVALUE(Plantilla!CP462),"")</f>
        <v/>
      </c>
      <c r="CS451" s="110" t="str">
        <f>IF($C451="OK",_xlfn.NUMBERVALUE(Plantilla!CQ462),"")</f>
        <v/>
      </c>
      <c r="CT451" s="6" t="str">
        <f>IF($C451="OK",_xlfn.NUMBERVALUE(Plantilla!CR462),"")</f>
        <v/>
      </c>
      <c r="CU451" s="109" t="str">
        <f>IF($C451="OK",_xlfn.NUMBERVALUE(Plantilla!CS462),"")</f>
        <v/>
      </c>
      <c r="CV451" s="110" t="str">
        <f>IF($C451="OK",_xlfn.NUMBERVALUE(Plantilla!CT462),"")</f>
        <v/>
      </c>
      <c r="CW451" s="6" t="str">
        <f>IF($C451="OK",_xlfn.NUMBERVALUE(Plantilla!CU462),"")</f>
        <v/>
      </c>
      <c r="CX451" s="82" t="str">
        <f>IF($C451="OK",_xlfn.NUMBERVALUE(Plantilla!CV462),"")</f>
        <v/>
      </c>
      <c r="CY451" s="6" t="str">
        <f>IF($C451="OK",_xlfn.NUMBERVALUE(Plantilla!CW462),"")</f>
        <v/>
      </c>
      <c r="CZ451" s="82" t="str">
        <f>IF($C451="OK",_xlfn.NUMBERVALUE(Plantilla!CX462),"")</f>
        <v/>
      </c>
      <c r="DA451" s="6" t="str">
        <f>IF($C451="OK",_xlfn.NUMBERVALUE(Plantilla!CY462),"")</f>
        <v/>
      </c>
      <c r="DB451" s="109" t="str">
        <f>IF($C451="OK",_xlfn.NUMBERVALUE(Plantilla!CZ462),"")</f>
        <v/>
      </c>
      <c r="DC451" s="6" t="str">
        <f>IF($C451="OK",_xlfn.NUMBERVALUE(Plantilla!DA462),"")</f>
        <v/>
      </c>
      <c r="DD451" s="6" t="str">
        <f>IF($C451="OK",TEXT(Plantilla!DB462,"#"),"")</f>
        <v/>
      </c>
      <c r="DE451" s="6" t="str">
        <f>IF($C451="OK",_xlfn.NUMBERVALUE(Plantilla!DC462),"")</f>
        <v/>
      </c>
      <c r="DF451" s="4" t="str">
        <f>IF($C451="OK",_xlfn.NUMBERVALUE(Plantilla!DD462),"")</f>
        <v/>
      </c>
      <c r="DG451" s="6" t="str">
        <f>IF($C451="OK",_xlfn.NUMBERVALUE(Plantilla!DE462),"")</f>
        <v/>
      </c>
      <c r="DH451" s="6" t="str">
        <f>IF($C451="OK",_xlfn.NUMBERVALUE(Plantilla!DF462),"")</f>
        <v/>
      </c>
      <c r="DI451" s="6" t="str">
        <f>IF($C451="OK",_xlfn.NUMBERVALUE(Plantilla!DG462),"")</f>
        <v/>
      </c>
      <c r="DJ451" s="6" t="str">
        <f>IF($C451="OK",_xlfn.NUMBERVALUE(Plantilla!DH462),"")</f>
        <v/>
      </c>
      <c r="DK451" s="6" t="str">
        <f>IF($C451="OK",_xlfn.NUMBERVALUE(Plantilla!DI462),"")</f>
        <v/>
      </c>
      <c r="DL451" s="6" t="str">
        <f>IF($C451="OK",_xlfn.NUMBERVALUE(Plantilla!DJ462),"")</f>
        <v/>
      </c>
      <c r="DM451" s="6" t="str">
        <f>IF($C451="OK",_xlfn.NUMBERVALUE(Plantilla!DK462),"")</f>
        <v/>
      </c>
      <c r="DN451" s="6" t="str">
        <f>IF($C451="OK",_xlfn.NUMBERVALUE(Plantilla!DL462),"")</f>
        <v/>
      </c>
      <c r="DO451" s="6" t="str">
        <f>IF($C451="OK",_xlfn.NUMBERVALUE(Plantilla!DM462),"")</f>
        <v/>
      </c>
      <c r="DP451" s="6" t="str">
        <f>IF($C451="OK",_xlfn.NUMBERVALUE(Plantilla!DN462),"")</f>
        <v/>
      </c>
      <c r="DQ451" s="6" t="str">
        <f>IF($C451="OK",_xlfn.NUMBERVALUE(Plantilla!DO462),"")</f>
        <v/>
      </c>
      <c r="DR451" s="6" t="str">
        <f>IF($C451="OK",_xlfn.NUMBERVALUE(Plantilla!DP462),"")</f>
        <v/>
      </c>
      <c r="DS451" t="str">
        <f>IF($C451="OK",TEXT(Plantilla!DR462,"#"),"")</f>
        <v/>
      </c>
      <c r="DT451" s="6"/>
    </row>
    <row r="452" spans="1:124" x14ac:dyDescent="0.25">
      <c r="A452" t="str">
        <f>IF(Plantilla!$I$6="¡Perfecto!, Guarda el archivo y adjúntalo a tu interfaz de Nómina Electrónica","OK","Error")</f>
        <v>OK</v>
      </c>
      <c r="B452" t="str">
        <f>IF(Plantilla!$I$6="¡Perfecto!, Guarda el archivo y adjúntalo a tu interfaz de Nómina Electrónica",MID(Plantilla!$D$2,SEARCH("V",Plantilla!$D$2),10),"")</f>
        <v>V2.0</v>
      </c>
      <c r="C452" t="str">
        <f>Plantilla!C463</f>
        <v/>
      </c>
      <c r="D452" t="str">
        <f>IF($C452="OK",Plantilla!B463,"")</f>
        <v/>
      </c>
      <c r="E452" t="str">
        <f>IF($C452="OK",
   VLOOKUP(Plantilla!$E$4,'Tablas '!$AP$4:$AT$6,5,FALSE),
"")</f>
        <v/>
      </c>
      <c r="F452" t="str">
        <f>IF($C452="OK",TEXT(Plantilla!D463,"#"),"")</f>
        <v/>
      </c>
      <c r="G452" t="str">
        <f>IF($C452="OK",
   VLOOKUP(Plantilla!E463,'Tablas '!$B$4:$C$14,2,FALSE),
"")</f>
        <v/>
      </c>
      <c r="H452" t="str">
        <f>IF($C452="OK",TEXT(Plantilla!F463,"#"),"")</f>
        <v/>
      </c>
      <c r="I452" t="str">
        <f>IF($C452="OK",TEXT(Plantilla!G463,"#"),"")</f>
        <v/>
      </c>
      <c r="J452" t="str">
        <f>IF($C452="OK",TEXT(Plantilla!H463,"#"),"")</f>
        <v/>
      </c>
      <c r="K452" t="str">
        <f>IF($C452="OK",TEXT(Plantilla!I463,"#"),"")</f>
        <v/>
      </c>
      <c r="L452" t="str">
        <f>IF($C452="OK",TEXT(Plantilla!J463,"#"),"")</f>
        <v/>
      </c>
      <c r="M452" t="str">
        <f>IF($C452="OK",TEXT(Plantilla!K463,"#"),"")</f>
        <v/>
      </c>
      <c r="N452" t="str">
        <f>IF($C452="OK",
   CONCATENATE(YEAR(Plantilla!L463),"-",TEXT(MONTH(Plantilla!L463),"00"),"-",TEXT(DAY(Plantilla!L463),"00")),
"")</f>
        <v/>
      </c>
      <c r="O452" t="str">
        <f>IF($C452="OK",_xlfn.NUMBERVALUE(Plantilla!M463),"")</f>
        <v/>
      </c>
      <c r="P452" t="str">
        <f>IF($C452="OK",
   IF(Plantilla!N463&lt;&gt;"",
      CONCATENATE(YEAR(Plantilla!N463),"-",TEXT(MONTH(Plantilla!N463),"00"),"-",TEXT(DAY(Plantilla!N463),"00")),
   ""),
"")</f>
        <v/>
      </c>
      <c r="Q452" t="str">
        <f>IF($C452="OK",
   VLOOKUP(Plantilla!O463,'Tablas '!$E$4:$F$19,2,FALSE),
"")</f>
        <v/>
      </c>
      <c r="R452" t="str">
        <f>IF($C452="OK",
   VLOOKUP(Plantilla!P463,'Tablas '!$H$4:$I$5,2,FALSE),
"")</f>
        <v/>
      </c>
      <c r="S452" t="str">
        <f>IF($C452="OK",
   VLOOKUP(Plantilla!Q463,'Tablas '!$K$4:$L$8,2,FALSE),
"")</f>
        <v/>
      </c>
      <c r="T452" t="str">
        <f>IF($C452="OK",
   VLOOKUP(Plantilla!R463,'Tablas '!$AE$4:$AF$6,2,FALSE),
"")</f>
        <v/>
      </c>
      <c r="U452" t="str">
        <f>IF($C452="OK",
   VLOOKUP(Plantilla!S463,'Tablas '!$AE$4:$AF$6,2,FALSE),
"")</f>
        <v/>
      </c>
      <c r="V452" t="str">
        <f>IF($C452="OK",TEXT(Plantilla!T463,"#"),"")</f>
        <v/>
      </c>
      <c r="W452" s="84" t="str">
        <f>IF($C452="OK",
   VLOOKUP(Plantilla!U463,'Tablas '!$AM$4:$AN$1126,2,FALSE),
"")</f>
        <v/>
      </c>
      <c r="X452" t="str">
        <f>IF($C452="OK",TEXT(Plantilla!V463,"#"),"")</f>
        <v/>
      </c>
      <c r="Y452" t="str">
        <f>IF($C452="OK",
   CONCATENATE(YEAR(Plantilla!W463),"-",TEXT(MONTH(Plantilla!W463),"00"),"-",TEXT(DAY(Plantilla!W463),"00")),
"")</f>
        <v/>
      </c>
      <c r="Z452" t="str">
        <f>IF($C452="OK",
   CONCATENATE(YEAR(Plantilla!X463),"-",TEXT(MONTH(Plantilla!X463),"00"),"-",TEXT(DAY(Plantilla!X463),"00")),
"")</f>
        <v/>
      </c>
      <c r="AA452" t="str">
        <f>IF($C452="OK",
   TEXT(VLOOKUP(Plantilla!Y463,'Tablas '!$Q$4:$R$9,2,FALSE),"#"),
"")</f>
        <v/>
      </c>
      <c r="AB452" t="str">
        <f>IF($C452="OK",
   CONCATENATE(YEAR(Plantilla!Z463),"-",TEXT(MONTH(Plantilla!Z463),"00"),"-",TEXT(DAY(Plantilla!Z463),"00")),
"")</f>
        <v/>
      </c>
      <c r="AC452" t="str">
        <f>IF($C452="OK",
   TEXT(VLOOKUP(Plantilla!AA463,'Tablas '!$T$4:$U$13,2,FALSE),"#"),
"")</f>
        <v/>
      </c>
      <c r="AD452" t="str">
        <f>IF($C452="OK",TEXT(Plantilla!AB463,"#"),"")</f>
        <v/>
      </c>
      <c r="AE452" t="str">
        <f>IF($C452="OK",
   IF(Plantilla!AC463&lt;&gt;"",
      TEXT(VLOOKUP(Plantilla!AC463,'Tablas '!$W$4:$X$7,2,FALSE),"#"),
   ""),
"")</f>
        <v/>
      </c>
      <c r="AF452" t="str">
        <f>IF($C452="OK",TEXT(Plantilla!AD463,"#"),"")</f>
        <v/>
      </c>
      <c r="AG452" s="6" t="str">
        <f>IF($C452="OK",_xlfn.NUMBERVALUE(Plantilla!AE463),"")</f>
        <v/>
      </c>
      <c r="AH452" s="4" t="str">
        <f>IF($C452="OK",_xlfn.NUMBERVALUE(Plantilla!AF463),"")</f>
        <v/>
      </c>
      <c r="AI452" s="6" t="str">
        <f>IF($C452="OK",_xlfn.NUMBERVALUE(Plantilla!AG463),"")</f>
        <v/>
      </c>
      <c r="AJ452" s="6" t="str">
        <f>IF($C452="OK",_xlfn.NUMBERVALUE(Plantilla!AH463),"")</f>
        <v/>
      </c>
      <c r="AK452" s="6" t="str">
        <f>IF($C452="OK",_xlfn.NUMBERVALUE(Plantilla!AI463),"")</f>
        <v/>
      </c>
      <c r="AL452" s="6" t="str">
        <f>IF($C452="OK",_xlfn.NUMBERVALUE(Plantilla!AJ463),"")</f>
        <v/>
      </c>
      <c r="AM452" s="4" t="str">
        <f>IF($C452="OK",_xlfn.NUMBERVALUE(Plantilla!AK463),"")</f>
        <v/>
      </c>
      <c r="AN452" s="6" t="str">
        <f>IF($C452="OK",_xlfn.NUMBERVALUE(Plantilla!AL463),"")</f>
        <v/>
      </c>
      <c r="AO452" s="4" t="str">
        <f>IF($C452="OK",_xlfn.NUMBERVALUE(Plantilla!AM463),"")</f>
        <v/>
      </c>
      <c r="AP452" s="6" t="str">
        <f>IF($C452="OK",_xlfn.NUMBERVALUE(Plantilla!AN463),"")</f>
        <v/>
      </c>
      <c r="AQ452" s="4" t="str">
        <f>IF($C452="OK",_xlfn.NUMBERVALUE(Plantilla!AO463),"")</f>
        <v/>
      </c>
      <c r="AR452" s="6" t="str">
        <f>IF($C452="OK",_xlfn.NUMBERVALUE(Plantilla!AP463),"")</f>
        <v/>
      </c>
      <c r="AS452" s="4" t="str">
        <f>IF($C452="OK",_xlfn.NUMBERVALUE(Plantilla!AQ463),"")</f>
        <v/>
      </c>
      <c r="AT452" s="6" t="str">
        <f>IF($C452="OK",_xlfn.NUMBERVALUE(Plantilla!AR463),"")</f>
        <v/>
      </c>
      <c r="AU452" s="4" t="str">
        <f>IF($C452="OK",_xlfn.NUMBERVALUE(Plantilla!AS463),"")</f>
        <v/>
      </c>
      <c r="AV452" s="6" t="str">
        <f>IF($C452="OK",_xlfn.NUMBERVALUE(Plantilla!AT463),"")</f>
        <v/>
      </c>
      <c r="AW452" s="4" t="str">
        <f>IF($C452="OK",_xlfn.NUMBERVALUE(Plantilla!AU463),"")</f>
        <v/>
      </c>
      <c r="AX452" s="6" t="str">
        <f>IF($C452="OK",_xlfn.NUMBERVALUE(Plantilla!AV463),"")</f>
        <v/>
      </c>
      <c r="AY452" s="4" t="str">
        <f>IF($C452="OK",_xlfn.NUMBERVALUE(Plantilla!AW463),"")</f>
        <v/>
      </c>
      <c r="AZ452" s="6" t="str">
        <f>IF($C452="OK",_xlfn.NUMBERVALUE(Plantilla!AX463),"")</f>
        <v/>
      </c>
      <c r="BA452" t="str">
        <f>IF($C452="OK",_xlfn.NUMBERVALUE(Plantilla!AY463),"")</f>
        <v/>
      </c>
      <c r="BB452" t="str">
        <f>IF($C452="OK",_xlfn.NUMBERVALUE(Plantilla!AZ463),"")</f>
        <v/>
      </c>
      <c r="BC452" s="4" t="str">
        <f>IF($C452="OK",_xlfn.NUMBERVALUE(Plantilla!BA463),"")</f>
        <v/>
      </c>
      <c r="BD452" s="6" t="str">
        <f>IF($C452="OK",_xlfn.NUMBERVALUE(Plantilla!BB463),"")</f>
        <v/>
      </c>
      <c r="BE452" s="4" t="str">
        <f>IF($C452="OK",_xlfn.NUMBERVALUE(Plantilla!BC463),"")</f>
        <v/>
      </c>
      <c r="BF452" s="6" t="str">
        <f>IF($C452="OK",_xlfn.NUMBERVALUE(Plantilla!BD463),"")</f>
        <v/>
      </c>
      <c r="BG452" s="4" t="str">
        <f>IF($C452="OK",_xlfn.NUMBERVALUE(Plantilla!BE463),"")</f>
        <v/>
      </c>
      <c r="BH452" s="6" t="str">
        <f>IF($C452="OK",_xlfn.NUMBERVALUE(Plantilla!BF463),"")</f>
        <v/>
      </c>
      <c r="BI452" s="110" t="str">
        <f>IF($C452="OK",_xlfn.NUMBERVALUE(Plantilla!BG463),"")</f>
        <v/>
      </c>
      <c r="BJ452" s="6" t="str">
        <f>IF($C452="OK",_xlfn.NUMBERVALUE(Plantilla!BH463),"")</f>
        <v/>
      </c>
      <c r="BK452" s="109" t="str">
        <f>IF($C452="OK",_xlfn.NUMBERVALUE(Plantilla!BI463),"")</f>
        <v/>
      </c>
      <c r="BL452" s="6" t="str">
        <f>IF($C452="OK",
   IF(Plantilla!BJ463&lt;&gt;"",
      TEXT(VLOOKUP(Plantilla!BJ463,'Tablas '!$Z$4:$AA$6,2,FALSE),"#"),
   ""),
"")</f>
        <v/>
      </c>
      <c r="BM452" s="4" t="str">
        <f>IF($C452="OK",_xlfn.NUMBERVALUE(Plantilla!BK463),"")</f>
        <v/>
      </c>
      <c r="BN452" s="4" t="str">
        <f>IF($C452="OK",_xlfn.NUMBERVALUE(Plantilla!BL463),"")</f>
        <v/>
      </c>
      <c r="BO452" s="6" t="str">
        <f>IF($C452="OK",_xlfn.NUMBERVALUE(Plantilla!BM463),"")</f>
        <v/>
      </c>
      <c r="BP452" s="4" t="str">
        <f>IF($C452="OK",_xlfn.NUMBERVALUE(Plantilla!BN463),"")</f>
        <v/>
      </c>
      <c r="BQ452" s="6" t="str">
        <f>IF($C452="OK",_xlfn.NUMBERVALUE(Plantilla!BO463),"")</f>
        <v/>
      </c>
      <c r="BR452" s="4" t="str">
        <f>IF($C452="OK",_xlfn.NUMBERVALUE(Plantilla!BP463),"")</f>
        <v/>
      </c>
      <c r="BS452" s="6" t="str">
        <f>IF($C452="OK",_xlfn.NUMBERVALUE(Plantilla!BQ463),"")</f>
        <v/>
      </c>
      <c r="BT452" s="4" t="str">
        <f>IF($C452="OK",_xlfn.NUMBERVALUE(Plantilla!BR463),"")</f>
        <v/>
      </c>
      <c r="BU452" s="6" t="str">
        <f>IF($C452="OK",_xlfn.NUMBERVALUE(Plantilla!BS463),"")</f>
        <v/>
      </c>
      <c r="BV452" s="6" t="str">
        <f>IF($C452="OK",_xlfn.NUMBERVALUE(Plantilla!BT463),"")</f>
        <v/>
      </c>
      <c r="BW452" s="6" t="str">
        <f>IF($C452="OK",_xlfn.NUMBERVALUE(Plantilla!BU463),"")</f>
        <v/>
      </c>
      <c r="BX452" s="6" t="str">
        <f>IF($C452="OK",_xlfn.NUMBERVALUE(Plantilla!BV463),"")</f>
        <v/>
      </c>
      <c r="BY452" s="6" t="str">
        <f>IF($C452="OK",_xlfn.NUMBERVALUE(Plantilla!BW463),"")</f>
        <v/>
      </c>
      <c r="BZ452" s="6" t="str">
        <f>IF($C452="OK",_xlfn.NUMBERVALUE(Plantilla!BX463),"")</f>
        <v/>
      </c>
      <c r="CA452" s="6" t="str">
        <f>IF($C452="OK",_xlfn.NUMBERVALUE(Plantilla!BY463),"")</f>
        <v/>
      </c>
      <c r="CB452" s="6" t="str">
        <f>IF($C452="OK",_xlfn.NUMBERVALUE(Plantilla!BZ463),"")</f>
        <v/>
      </c>
      <c r="CC452" s="6" t="str">
        <f>IF($C452="OK",_xlfn.NUMBERVALUE(Plantilla!CA463),"")</f>
        <v/>
      </c>
      <c r="CD452" s="6" t="str">
        <f>IF($C452="OK",_xlfn.NUMBERVALUE(Plantilla!CB463),"")</f>
        <v/>
      </c>
      <c r="CE452" s="6" t="str">
        <f>IF($C452="OK",_xlfn.NUMBERVALUE(Plantilla!CC463),"")</f>
        <v/>
      </c>
      <c r="CF452" s="4" t="str">
        <f>IF($C452="OK",_xlfn.NUMBERVALUE(Plantilla!CD463),"")</f>
        <v/>
      </c>
      <c r="CG452" s="6" t="str">
        <f>IF($C452="OK",_xlfn.NUMBERVALUE(Plantilla!CE463),"")</f>
        <v/>
      </c>
      <c r="CH452" s="6" t="str">
        <f>IF($C452="OK",_xlfn.NUMBERVALUE(Plantilla!CF463),"")</f>
        <v/>
      </c>
      <c r="CI452" s="6" t="str">
        <f>IF($C452="OK",_xlfn.NUMBERVALUE(Plantilla!CG463),"")</f>
        <v/>
      </c>
      <c r="CJ452" s="6" t="str">
        <f>IF($C452="OK",_xlfn.NUMBERVALUE(Plantilla!CH463),"")</f>
        <v/>
      </c>
      <c r="CK452" s="6" t="str">
        <f>IF($C452="OK",_xlfn.NUMBERVALUE(Plantilla!CI463),"")</f>
        <v/>
      </c>
      <c r="CL452" s="6" t="str">
        <f>IF($C452="OK",_xlfn.NUMBERVALUE(Plantilla!CJ463),"")</f>
        <v/>
      </c>
      <c r="CM452" t="str">
        <f>IF($C452="OK",TEXT(Plantilla!CK463,"#"),"")</f>
        <v/>
      </c>
      <c r="CN452" s="6" t="str">
        <f>IF($C452="OK",_xlfn.NUMBERVALUE(Plantilla!CL463),"")</f>
        <v/>
      </c>
      <c r="CO452" s="6" t="str">
        <f>IF($C452="OK",_xlfn.NUMBERVALUE(Plantilla!CM463),"")</f>
        <v/>
      </c>
      <c r="CP452" s="110" t="str">
        <f>IF($C452="OK",_xlfn.NUMBERVALUE(Plantilla!CN463),"")</f>
        <v/>
      </c>
      <c r="CQ452" s="6" t="str">
        <f>IF($C452="OK",_xlfn.NUMBERVALUE(Plantilla!CO463),"")</f>
        <v/>
      </c>
      <c r="CR452" s="109" t="str">
        <f>IF($C452="OK",_xlfn.NUMBERVALUE(Plantilla!CP463),"")</f>
        <v/>
      </c>
      <c r="CS452" s="110" t="str">
        <f>IF($C452="OK",_xlfn.NUMBERVALUE(Plantilla!CQ463),"")</f>
        <v/>
      </c>
      <c r="CT452" s="6" t="str">
        <f>IF($C452="OK",_xlfn.NUMBERVALUE(Plantilla!CR463),"")</f>
        <v/>
      </c>
      <c r="CU452" s="109" t="str">
        <f>IF($C452="OK",_xlfn.NUMBERVALUE(Plantilla!CS463),"")</f>
        <v/>
      </c>
      <c r="CV452" s="110" t="str">
        <f>IF($C452="OK",_xlfn.NUMBERVALUE(Plantilla!CT463),"")</f>
        <v/>
      </c>
      <c r="CW452" s="6" t="str">
        <f>IF($C452="OK",_xlfn.NUMBERVALUE(Plantilla!CU463),"")</f>
        <v/>
      </c>
      <c r="CX452" s="82" t="str">
        <f>IF($C452="OK",_xlfn.NUMBERVALUE(Plantilla!CV463),"")</f>
        <v/>
      </c>
      <c r="CY452" s="6" t="str">
        <f>IF($C452="OK",_xlfn.NUMBERVALUE(Plantilla!CW463),"")</f>
        <v/>
      </c>
      <c r="CZ452" s="82" t="str">
        <f>IF($C452="OK",_xlfn.NUMBERVALUE(Plantilla!CX463),"")</f>
        <v/>
      </c>
      <c r="DA452" s="6" t="str">
        <f>IF($C452="OK",_xlfn.NUMBERVALUE(Plantilla!CY463),"")</f>
        <v/>
      </c>
      <c r="DB452" s="109" t="str">
        <f>IF($C452="OK",_xlfn.NUMBERVALUE(Plantilla!CZ463),"")</f>
        <v/>
      </c>
      <c r="DC452" s="6" t="str">
        <f>IF($C452="OK",_xlfn.NUMBERVALUE(Plantilla!DA463),"")</f>
        <v/>
      </c>
      <c r="DD452" s="6" t="str">
        <f>IF($C452="OK",TEXT(Plantilla!DB463,"#"),"")</f>
        <v/>
      </c>
      <c r="DE452" s="6" t="str">
        <f>IF($C452="OK",_xlfn.NUMBERVALUE(Plantilla!DC463),"")</f>
        <v/>
      </c>
      <c r="DF452" s="4" t="str">
        <f>IF($C452="OK",_xlfn.NUMBERVALUE(Plantilla!DD463),"")</f>
        <v/>
      </c>
      <c r="DG452" s="6" t="str">
        <f>IF($C452="OK",_xlfn.NUMBERVALUE(Plantilla!DE463),"")</f>
        <v/>
      </c>
      <c r="DH452" s="6" t="str">
        <f>IF($C452="OK",_xlfn.NUMBERVALUE(Plantilla!DF463),"")</f>
        <v/>
      </c>
      <c r="DI452" s="6" t="str">
        <f>IF($C452="OK",_xlfn.NUMBERVALUE(Plantilla!DG463),"")</f>
        <v/>
      </c>
      <c r="DJ452" s="6" t="str">
        <f>IF($C452="OK",_xlfn.NUMBERVALUE(Plantilla!DH463),"")</f>
        <v/>
      </c>
      <c r="DK452" s="6" t="str">
        <f>IF($C452="OK",_xlfn.NUMBERVALUE(Plantilla!DI463),"")</f>
        <v/>
      </c>
      <c r="DL452" s="6" t="str">
        <f>IF($C452="OK",_xlfn.NUMBERVALUE(Plantilla!DJ463),"")</f>
        <v/>
      </c>
      <c r="DM452" s="6" t="str">
        <f>IF($C452="OK",_xlfn.NUMBERVALUE(Plantilla!DK463),"")</f>
        <v/>
      </c>
      <c r="DN452" s="6" t="str">
        <f>IF($C452="OK",_xlfn.NUMBERVALUE(Plantilla!DL463),"")</f>
        <v/>
      </c>
      <c r="DO452" s="6" t="str">
        <f>IF($C452="OK",_xlfn.NUMBERVALUE(Plantilla!DM463),"")</f>
        <v/>
      </c>
      <c r="DP452" s="6" t="str">
        <f>IF($C452="OK",_xlfn.NUMBERVALUE(Plantilla!DN463),"")</f>
        <v/>
      </c>
      <c r="DQ452" s="6" t="str">
        <f>IF($C452="OK",_xlfn.NUMBERVALUE(Plantilla!DO463),"")</f>
        <v/>
      </c>
      <c r="DR452" s="6" t="str">
        <f>IF($C452="OK",_xlfn.NUMBERVALUE(Plantilla!DP463),"")</f>
        <v/>
      </c>
      <c r="DS452" t="str">
        <f>IF($C452="OK",TEXT(Plantilla!DR463,"#"),"")</f>
        <v/>
      </c>
      <c r="DT452" s="6"/>
    </row>
    <row r="453" spans="1:124" x14ac:dyDescent="0.25">
      <c r="A453" t="str">
        <f>IF(Plantilla!$I$6="¡Perfecto!, Guarda el archivo y adjúntalo a tu interfaz de Nómina Electrónica","OK","Error")</f>
        <v>OK</v>
      </c>
      <c r="B453" t="str">
        <f>IF(Plantilla!$I$6="¡Perfecto!, Guarda el archivo y adjúntalo a tu interfaz de Nómina Electrónica",MID(Plantilla!$D$2,SEARCH("V",Plantilla!$D$2),10),"")</f>
        <v>V2.0</v>
      </c>
      <c r="C453" t="str">
        <f>Plantilla!C464</f>
        <v/>
      </c>
      <c r="D453" t="str">
        <f>IF($C453="OK",Plantilla!B464,"")</f>
        <v/>
      </c>
      <c r="E453" t="str">
        <f>IF($C453="OK",
   VLOOKUP(Plantilla!$E$4,'Tablas '!$AP$4:$AT$6,5,FALSE),
"")</f>
        <v/>
      </c>
      <c r="F453" t="str">
        <f>IF($C453="OK",TEXT(Plantilla!D464,"#"),"")</f>
        <v/>
      </c>
      <c r="G453" t="str">
        <f>IF($C453="OK",
   VLOOKUP(Plantilla!E464,'Tablas '!$B$4:$C$14,2,FALSE),
"")</f>
        <v/>
      </c>
      <c r="H453" t="str">
        <f>IF($C453="OK",TEXT(Plantilla!F464,"#"),"")</f>
        <v/>
      </c>
      <c r="I453" t="str">
        <f>IF($C453="OK",TEXT(Plantilla!G464,"#"),"")</f>
        <v/>
      </c>
      <c r="J453" t="str">
        <f>IF($C453="OK",TEXT(Plantilla!H464,"#"),"")</f>
        <v/>
      </c>
      <c r="K453" t="str">
        <f>IF($C453="OK",TEXT(Plantilla!I464,"#"),"")</f>
        <v/>
      </c>
      <c r="L453" t="str">
        <f>IF($C453="OK",TEXT(Plantilla!J464,"#"),"")</f>
        <v/>
      </c>
      <c r="M453" t="str">
        <f>IF($C453="OK",TEXT(Plantilla!K464,"#"),"")</f>
        <v/>
      </c>
      <c r="N453" t="str">
        <f>IF($C453="OK",
   CONCATENATE(YEAR(Plantilla!L464),"-",TEXT(MONTH(Plantilla!L464),"00"),"-",TEXT(DAY(Plantilla!L464),"00")),
"")</f>
        <v/>
      </c>
      <c r="O453" t="str">
        <f>IF($C453="OK",_xlfn.NUMBERVALUE(Plantilla!M464),"")</f>
        <v/>
      </c>
      <c r="P453" t="str">
        <f>IF($C453="OK",
   IF(Plantilla!N464&lt;&gt;"",
      CONCATENATE(YEAR(Plantilla!N464),"-",TEXT(MONTH(Plantilla!N464),"00"),"-",TEXT(DAY(Plantilla!N464),"00")),
   ""),
"")</f>
        <v/>
      </c>
      <c r="Q453" t="str">
        <f>IF($C453="OK",
   VLOOKUP(Plantilla!O464,'Tablas '!$E$4:$F$19,2,FALSE),
"")</f>
        <v/>
      </c>
      <c r="R453" t="str">
        <f>IF($C453="OK",
   VLOOKUP(Plantilla!P464,'Tablas '!$H$4:$I$5,2,FALSE),
"")</f>
        <v/>
      </c>
      <c r="S453" t="str">
        <f>IF($C453="OK",
   VLOOKUP(Plantilla!Q464,'Tablas '!$K$4:$L$8,2,FALSE),
"")</f>
        <v/>
      </c>
      <c r="T453" t="str">
        <f>IF($C453="OK",
   VLOOKUP(Plantilla!R464,'Tablas '!$AE$4:$AF$6,2,FALSE),
"")</f>
        <v/>
      </c>
      <c r="U453" t="str">
        <f>IF($C453="OK",
   VLOOKUP(Plantilla!S464,'Tablas '!$AE$4:$AF$6,2,FALSE),
"")</f>
        <v/>
      </c>
      <c r="V453" t="str">
        <f>IF($C453="OK",TEXT(Plantilla!T464,"#"),"")</f>
        <v/>
      </c>
      <c r="W453" s="84" t="str">
        <f>IF($C453="OK",
   VLOOKUP(Plantilla!U464,'Tablas '!$AM$4:$AN$1126,2,FALSE),
"")</f>
        <v/>
      </c>
      <c r="X453" t="str">
        <f>IF($C453="OK",TEXT(Plantilla!V464,"#"),"")</f>
        <v/>
      </c>
      <c r="Y453" t="str">
        <f>IF($C453="OK",
   CONCATENATE(YEAR(Plantilla!W464),"-",TEXT(MONTH(Plantilla!W464),"00"),"-",TEXT(DAY(Plantilla!W464),"00")),
"")</f>
        <v/>
      </c>
      <c r="Z453" t="str">
        <f>IF($C453="OK",
   CONCATENATE(YEAR(Plantilla!X464),"-",TEXT(MONTH(Plantilla!X464),"00"),"-",TEXT(DAY(Plantilla!X464),"00")),
"")</f>
        <v/>
      </c>
      <c r="AA453" t="str">
        <f>IF($C453="OK",
   TEXT(VLOOKUP(Plantilla!Y464,'Tablas '!$Q$4:$R$9,2,FALSE),"#"),
"")</f>
        <v/>
      </c>
      <c r="AB453" t="str">
        <f>IF($C453="OK",
   CONCATENATE(YEAR(Plantilla!Z464),"-",TEXT(MONTH(Plantilla!Z464),"00"),"-",TEXT(DAY(Plantilla!Z464),"00")),
"")</f>
        <v/>
      </c>
      <c r="AC453" t="str">
        <f>IF($C453="OK",
   TEXT(VLOOKUP(Plantilla!AA464,'Tablas '!$T$4:$U$13,2,FALSE),"#"),
"")</f>
        <v/>
      </c>
      <c r="AD453" t="str">
        <f>IF($C453="OK",TEXT(Plantilla!AB464,"#"),"")</f>
        <v/>
      </c>
      <c r="AE453" t="str">
        <f>IF($C453="OK",
   IF(Plantilla!AC464&lt;&gt;"",
      TEXT(VLOOKUP(Plantilla!AC464,'Tablas '!$W$4:$X$7,2,FALSE),"#"),
   ""),
"")</f>
        <v/>
      </c>
      <c r="AF453" t="str">
        <f>IF($C453="OK",TEXT(Plantilla!AD464,"#"),"")</f>
        <v/>
      </c>
      <c r="AG453" s="6" t="str">
        <f>IF($C453="OK",_xlfn.NUMBERVALUE(Plantilla!AE464),"")</f>
        <v/>
      </c>
      <c r="AH453" s="4" t="str">
        <f>IF($C453="OK",_xlfn.NUMBERVALUE(Plantilla!AF464),"")</f>
        <v/>
      </c>
      <c r="AI453" s="6" t="str">
        <f>IF($C453="OK",_xlfn.NUMBERVALUE(Plantilla!AG464),"")</f>
        <v/>
      </c>
      <c r="AJ453" s="6" t="str">
        <f>IF($C453="OK",_xlfn.NUMBERVALUE(Plantilla!AH464),"")</f>
        <v/>
      </c>
      <c r="AK453" s="6" t="str">
        <f>IF($C453="OK",_xlfn.NUMBERVALUE(Plantilla!AI464),"")</f>
        <v/>
      </c>
      <c r="AL453" s="6" t="str">
        <f>IF($C453="OK",_xlfn.NUMBERVALUE(Plantilla!AJ464),"")</f>
        <v/>
      </c>
      <c r="AM453" s="4" t="str">
        <f>IF($C453="OK",_xlfn.NUMBERVALUE(Plantilla!AK464),"")</f>
        <v/>
      </c>
      <c r="AN453" s="6" t="str">
        <f>IF($C453="OK",_xlfn.NUMBERVALUE(Plantilla!AL464),"")</f>
        <v/>
      </c>
      <c r="AO453" s="4" t="str">
        <f>IF($C453="OK",_xlfn.NUMBERVALUE(Plantilla!AM464),"")</f>
        <v/>
      </c>
      <c r="AP453" s="6" t="str">
        <f>IF($C453="OK",_xlfn.NUMBERVALUE(Plantilla!AN464),"")</f>
        <v/>
      </c>
      <c r="AQ453" s="4" t="str">
        <f>IF($C453="OK",_xlfn.NUMBERVALUE(Plantilla!AO464),"")</f>
        <v/>
      </c>
      <c r="AR453" s="6" t="str">
        <f>IF($C453="OK",_xlfn.NUMBERVALUE(Plantilla!AP464),"")</f>
        <v/>
      </c>
      <c r="AS453" s="4" t="str">
        <f>IF($C453="OK",_xlfn.NUMBERVALUE(Plantilla!AQ464),"")</f>
        <v/>
      </c>
      <c r="AT453" s="6" t="str">
        <f>IF($C453="OK",_xlfn.NUMBERVALUE(Plantilla!AR464),"")</f>
        <v/>
      </c>
      <c r="AU453" s="4" t="str">
        <f>IF($C453="OK",_xlfn.NUMBERVALUE(Plantilla!AS464),"")</f>
        <v/>
      </c>
      <c r="AV453" s="6" t="str">
        <f>IF($C453="OK",_xlfn.NUMBERVALUE(Plantilla!AT464),"")</f>
        <v/>
      </c>
      <c r="AW453" s="4" t="str">
        <f>IF($C453="OK",_xlfn.NUMBERVALUE(Plantilla!AU464),"")</f>
        <v/>
      </c>
      <c r="AX453" s="6" t="str">
        <f>IF($C453="OK",_xlfn.NUMBERVALUE(Plantilla!AV464),"")</f>
        <v/>
      </c>
      <c r="AY453" s="4" t="str">
        <f>IF($C453="OK",_xlfn.NUMBERVALUE(Plantilla!AW464),"")</f>
        <v/>
      </c>
      <c r="AZ453" s="6" t="str">
        <f>IF($C453="OK",_xlfn.NUMBERVALUE(Plantilla!AX464),"")</f>
        <v/>
      </c>
      <c r="BA453" t="str">
        <f>IF($C453="OK",_xlfn.NUMBERVALUE(Plantilla!AY464),"")</f>
        <v/>
      </c>
      <c r="BB453" t="str">
        <f>IF($C453="OK",_xlfn.NUMBERVALUE(Plantilla!AZ464),"")</f>
        <v/>
      </c>
      <c r="BC453" s="4" t="str">
        <f>IF($C453="OK",_xlfn.NUMBERVALUE(Plantilla!BA464),"")</f>
        <v/>
      </c>
      <c r="BD453" s="6" t="str">
        <f>IF($C453="OK",_xlfn.NUMBERVALUE(Plantilla!BB464),"")</f>
        <v/>
      </c>
      <c r="BE453" s="4" t="str">
        <f>IF($C453="OK",_xlfn.NUMBERVALUE(Plantilla!BC464),"")</f>
        <v/>
      </c>
      <c r="BF453" s="6" t="str">
        <f>IF($C453="OK",_xlfn.NUMBERVALUE(Plantilla!BD464),"")</f>
        <v/>
      </c>
      <c r="BG453" s="4" t="str">
        <f>IF($C453="OK",_xlfn.NUMBERVALUE(Plantilla!BE464),"")</f>
        <v/>
      </c>
      <c r="BH453" s="6" t="str">
        <f>IF($C453="OK",_xlfn.NUMBERVALUE(Plantilla!BF464),"")</f>
        <v/>
      </c>
      <c r="BI453" s="110" t="str">
        <f>IF($C453="OK",_xlfn.NUMBERVALUE(Plantilla!BG464),"")</f>
        <v/>
      </c>
      <c r="BJ453" s="6" t="str">
        <f>IF($C453="OK",_xlfn.NUMBERVALUE(Plantilla!BH464),"")</f>
        <v/>
      </c>
      <c r="BK453" s="109" t="str">
        <f>IF($C453="OK",_xlfn.NUMBERVALUE(Plantilla!BI464),"")</f>
        <v/>
      </c>
      <c r="BL453" s="6" t="str">
        <f>IF($C453="OK",
   IF(Plantilla!BJ464&lt;&gt;"",
      TEXT(VLOOKUP(Plantilla!BJ464,'Tablas '!$Z$4:$AA$6,2,FALSE),"#"),
   ""),
"")</f>
        <v/>
      </c>
      <c r="BM453" s="4" t="str">
        <f>IF($C453="OK",_xlfn.NUMBERVALUE(Plantilla!BK464),"")</f>
        <v/>
      </c>
      <c r="BN453" s="4" t="str">
        <f>IF($C453="OK",_xlfn.NUMBERVALUE(Plantilla!BL464),"")</f>
        <v/>
      </c>
      <c r="BO453" s="6" t="str">
        <f>IF($C453="OK",_xlfn.NUMBERVALUE(Plantilla!BM464),"")</f>
        <v/>
      </c>
      <c r="BP453" s="4" t="str">
        <f>IF($C453="OK",_xlfn.NUMBERVALUE(Plantilla!BN464),"")</f>
        <v/>
      </c>
      <c r="BQ453" s="6" t="str">
        <f>IF($C453="OK",_xlfn.NUMBERVALUE(Plantilla!BO464),"")</f>
        <v/>
      </c>
      <c r="BR453" s="4" t="str">
        <f>IF($C453="OK",_xlfn.NUMBERVALUE(Plantilla!BP464),"")</f>
        <v/>
      </c>
      <c r="BS453" s="6" t="str">
        <f>IF($C453="OK",_xlfn.NUMBERVALUE(Plantilla!BQ464),"")</f>
        <v/>
      </c>
      <c r="BT453" s="4" t="str">
        <f>IF($C453="OK",_xlfn.NUMBERVALUE(Plantilla!BR464),"")</f>
        <v/>
      </c>
      <c r="BU453" s="6" t="str">
        <f>IF($C453="OK",_xlfn.NUMBERVALUE(Plantilla!BS464),"")</f>
        <v/>
      </c>
      <c r="BV453" s="6" t="str">
        <f>IF($C453="OK",_xlfn.NUMBERVALUE(Plantilla!BT464),"")</f>
        <v/>
      </c>
      <c r="BW453" s="6" t="str">
        <f>IF($C453="OK",_xlfn.NUMBERVALUE(Plantilla!BU464),"")</f>
        <v/>
      </c>
      <c r="BX453" s="6" t="str">
        <f>IF($C453="OK",_xlfn.NUMBERVALUE(Plantilla!BV464),"")</f>
        <v/>
      </c>
      <c r="BY453" s="6" t="str">
        <f>IF($C453="OK",_xlfn.NUMBERVALUE(Plantilla!BW464),"")</f>
        <v/>
      </c>
      <c r="BZ453" s="6" t="str">
        <f>IF($C453="OK",_xlfn.NUMBERVALUE(Plantilla!BX464),"")</f>
        <v/>
      </c>
      <c r="CA453" s="6" t="str">
        <f>IF($C453="OK",_xlfn.NUMBERVALUE(Plantilla!BY464),"")</f>
        <v/>
      </c>
      <c r="CB453" s="6" t="str">
        <f>IF($C453="OK",_xlfn.NUMBERVALUE(Plantilla!BZ464),"")</f>
        <v/>
      </c>
      <c r="CC453" s="6" t="str">
        <f>IF($C453="OK",_xlfn.NUMBERVALUE(Plantilla!CA464),"")</f>
        <v/>
      </c>
      <c r="CD453" s="6" t="str">
        <f>IF($C453="OK",_xlfn.NUMBERVALUE(Plantilla!CB464),"")</f>
        <v/>
      </c>
      <c r="CE453" s="6" t="str">
        <f>IF($C453="OK",_xlfn.NUMBERVALUE(Plantilla!CC464),"")</f>
        <v/>
      </c>
      <c r="CF453" s="4" t="str">
        <f>IF($C453="OK",_xlfn.NUMBERVALUE(Plantilla!CD464),"")</f>
        <v/>
      </c>
      <c r="CG453" s="6" t="str">
        <f>IF($C453="OK",_xlfn.NUMBERVALUE(Plantilla!CE464),"")</f>
        <v/>
      </c>
      <c r="CH453" s="6" t="str">
        <f>IF($C453="OK",_xlfn.NUMBERVALUE(Plantilla!CF464),"")</f>
        <v/>
      </c>
      <c r="CI453" s="6" t="str">
        <f>IF($C453="OK",_xlfn.NUMBERVALUE(Plantilla!CG464),"")</f>
        <v/>
      </c>
      <c r="CJ453" s="6" t="str">
        <f>IF($C453="OK",_xlfn.NUMBERVALUE(Plantilla!CH464),"")</f>
        <v/>
      </c>
      <c r="CK453" s="6" t="str">
        <f>IF($C453="OK",_xlfn.NUMBERVALUE(Plantilla!CI464),"")</f>
        <v/>
      </c>
      <c r="CL453" s="6" t="str">
        <f>IF($C453="OK",_xlfn.NUMBERVALUE(Plantilla!CJ464),"")</f>
        <v/>
      </c>
      <c r="CM453" t="str">
        <f>IF($C453="OK",TEXT(Plantilla!CK464,"#"),"")</f>
        <v/>
      </c>
      <c r="CN453" s="6" t="str">
        <f>IF($C453="OK",_xlfn.NUMBERVALUE(Plantilla!CL464),"")</f>
        <v/>
      </c>
      <c r="CO453" s="6" t="str">
        <f>IF($C453="OK",_xlfn.NUMBERVALUE(Plantilla!CM464),"")</f>
        <v/>
      </c>
      <c r="CP453" s="110" t="str">
        <f>IF($C453="OK",_xlfn.NUMBERVALUE(Plantilla!CN464),"")</f>
        <v/>
      </c>
      <c r="CQ453" s="6" t="str">
        <f>IF($C453="OK",_xlfn.NUMBERVALUE(Plantilla!CO464),"")</f>
        <v/>
      </c>
      <c r="CR453" s="109" t="str">
        <f>IF($C453="OK",_xlfn.NUMBERVALUE(Plantilla!CP464),"")</f>
        <v/>
      </c>
      <c r="CS453" s="110" t="str">
        <f>IF($C453="OK",_xlfn.NUMBERVALUE(Plantilla!CQ464),"")</f>
        <v/>
      </c>
      <c r="CT453" s="6" t="str">
        <f>IF($C453="OK",_xlfn.NUMBERVALUE(Plantilla!CR464),"")</f>
        <v/>
      </c>
      <c r="CU453" s="109" t="str">
        <f>IF($C453="OK",_xlfn.NUMBERVALUE(Plantilla!CS464),"")</f>
        <v/>
      </c>
      <c r="CV453" s="110" t="str">
        <f>IF($C453="OK",_xlfn.NUMBERVALUE(Plantilla!CT464),"")</f>
        <v/>
      </c>
      <c r="CW453" s="6" t="str">
        <f>IF($C453="OK",_xlfn.NUMBERVALUE(Plantilla!CU464),"")</f>
        <v/>
      </c>
      <c r="CX453" s="82" t="str">
        <f>IF($C453="OK",_xlfn.NUMBERVALUE(Plantilla!CV464),"")</f>
        <v/>
      </c>
      <c r="CY453" s="6" t="str">
        <f>IF($C453="OK",_xlfn.NUMBERVALUE(Plantilla!CW464),"")</f>
        <v/>
      </c>
      <c r="CZ453" s="82" t="str">
        <f>IF($C453="OK",_xlfn.NUMBERVALUE(Plantilla!CX464),"")</f>
        <v/>
      </c>
      <c r="DA453" s="6" t="str">
        <f>IF($C453="OK",_xlfn.NUMBERVALUE(Plantilla!CY464),"")</f>
        <v/>
      </c>
      <c r="DB453" s="109" t="str">
        <f>IF($C453="OK",_xlfn.NUMBERVALUE(Plantilla!CZ464),"")</f>
        <v/>
      </c>
      <c r="DC453" s="6" t="str">
        <f>IF($C453="OK",_xlfn.NUMBERVALUE(Plantilla!DA464),"")</f>
        <v/>
      </c>
      <c r="DD453" s="6" t="str">
        <f>IF($C453="OK",TEXT(Plantilla!DB464,"#"),"")</f>
        <v/>
      </c>
      <c r="DE453" s="6" t="str">
        <f>IF($C453="OK",_xlfn.NUMBERVALUE(Plantilla!DC464),"")</f>
        <v/>
      </c>
      <c r="DF453" s="4" t="str">
        <f>IF($C453="OK",_xlfn.NUMBERVALUE(Plantilla!DD464),"")</f>
        <v/>
      </c>
      <c r="DG453" s="6" t="str">
        <f>IF($C453="OK",_xlfn.NUMBERVALUE(Plantilla!DE464),"")</f>
        <v/>
      </c>
      <c r="DH453" s="6" t="str">
        <f>IF($C453="OK",_xlfn.NUMBERVALUE(Plantilla!DF464),"")</f>
        <v/>
      </c>
      <c r="DI453" s="6" t="str">
        <f>IF($C453="OK",_xlfn.NUMBERVALUE(Plantilla!DG464),"")</f>
        <v/>
      </c>
      <c r="DJ453" s="6" t="str">
        <f>IF($C453="OK",_xlfn.NUMBERVALUE(Plantilla!DH464),"")</f>
        <v/>
      </c>
      <c r="DK453" s="6" t="str">
        <f>IF($C453="OK",_xlfn.NUMBERVALUE(Plantilla!DI464),"")</f>
        <v/>
      </c>
      <c r="DL453" s="6" t="str">
        <f>IF($C453="OK",_xlfn.NUMBERVALUE(Plantilla!DJ464),"")</f>
        <v/>
      </c>
      <c r="DM453" s="6" t="str">
        <f>IF($C453="OK",_xlfn.NUMBERVALUE(Plantilla!DK464),"")</f>
        <v/>
      </c>
      <c r="DN453" s="6" t="str">
        <f>IF($C453="OK",_xlfn.NUMBERVALUE(Plantilla!DL464),"")</f>
        <v/>
      </c>
      <c r="DO453" s="6" t="str">
        <f>IF($C453="OK",_xlfn.NUMBERVALUE(Plantilla!DM464),"")</f>
        <v/>
      </c>
      <c r="DP453" s="6" t="str">
        <f>IF($C453="OK",_xlfn.NUMBERVALUE(Plantilla!DN464),"")</f>
        <v/>
      </c>
      <c r="DQ453" s="6" t="str">
        <f>IF($C453="OK",_xlfn.NUMBERVALUE(Plantilla!DO464),"")</f>
        <v/>
      </c>
      <c r="DR453" s="6" t="str">
        <f>IF($C453="OK",_xlfn.NUMBERVALUE(Plantilla!DP464),"")</f>
        <v/>
      </c>
      <c r="DS453" t="str">
        <f>IF($C453="OK",TEXT(Plantilla!DR464,"#"),"")</f>
        <v/>
      </c>
      <c r="DT453" s="6"/>
    </row>
    <row r="454" spans="1:124" x14ac:dyDescent="0.25">
      <c r="A454" t="str">
        <f>IF(Plantilla!$I$6="¡Perfecto!, Guarda el archivo y adjúntalo a tu interfaz de Nómina Electrónica","OK","Error")</f>
        <v>OK</v>
      </c>
      <c r="B454" t="str">
        <f>IF(Plantilla!$I$6="¡Perfecto!, Guarda el archivo y adjúntalo a tu interfaz de Nómina Electrónica",MID(Plantilla!$D$2,SEARCH("V",Plantilla!$D$2),10),"")</f>
        <v>V2.0</v>
      </c>
      <c r="C454" t="str">
        <f>Plantilla!C465</f>
        <v/>
      </c>
      <c r="D454" t="str">
        <f>IF($C454="OK",Plantilla!B465,"")</f>
        <v/>
      </c>
      <c r="E454" t="str">
        <f>IF($C454="OK",
   VLOOKUP(Plantilla!$E$4,'Tablas '!$AP$4:$AT$6,5,FALSE),
"")</f>
        <v/>
      </c>
      <c r="F454" t="str">
        <f>IF($C454="OK",TEXT(Plantilla!D465,"#"),"")</f>
        <v/>
      </c>
      <c r="G454" t="str">
        <f>IF($C454="OK",
   VLOOKUP(Plantilla!E465,'Tablas '!$B$4:$C$14,2,FALSE),
"")</f>
        <v/>
      </c>
      <c r="H454" t="str">
        <f>IF($C454="OK",TEXT(Plantilla!F465,"#"),"")</f>
        <v/>
      </c>
      <c r="I454" t="str">
        <f>IF($C454="OK",TEXT(Plantilla!G465,"#"),"")</f>
        <v/>
      </c>
      <c r="J454" t="str">
        <f>IF($C454="OK",TEXT(Plantilla!H465,"#"),"")</f>
        <v/>
      </c>
      <c r="K454" t="str">
        <f>IF($C454="OK",TEXT(Plantilla!I465,"#"),"")</f>
        <v/>
      </c>
      <c r="L454" t="str">
        <f>IF($C454="OK",TEXT(Plantilla!J465,"#"),"")</f>
        <v/>
      </c>
      <c r="M454" t="str">
        <f>IF($C454="OK",TEXT(Plantilla!K465,"#"),"")</f>
        <v/>
      </c>
      <c r="N454" t="str">
        <f>IF($C454="OK",
   CONCATENATE(YEAR(Plantilla!L465),"-",TEXT(MONTH(Plantilla!L465),"00"),"-",TEXT(DAY(Plantilla!L465),"00")),
"")</f>
        <v/>
      </c>
      <c r="O454" t="str">
        <f>IF($C454="OK",_xlfn.NUMBERVALUE(Plantilla!M465),"")</f>
        <v/>
      </c>
      <c r="P454" t="str">
        <f>IF($C454="OK",
   IF(Plantilla!N465&lt;&gt;"",
      CONCATENATE(YEAR(Plantilla!N465),"-",TEXT(MONTH(Plantilla!N465),"00"),"-",TEXT(DAY(Plantilla!N465),"00")),
   ""),
"")</f>
        <v/>
      </c>
      <c r="Q454" t="str">
        <f>IF($C454="OK",
   VLOOKUP(Plantilla!O465,'Tablas '!$E$4:$F$19,2,FALSE),
"")</f>
        <v/>
      </c>
      <c r="R454" t="str">
        <f>IF($C454="OK",
   VLOOKUP(Plantilla!P465,'Tablas '!$H$4:$I$5,2,FALSE),
"")</f>
        <v/>
      </c>
      <c r="S454" t="str">
        <f>IF($C454="OK",
   VLOOKUP(Plantilla!Q465,'Tablas '!$K$4:$L$8,2,FALSE),
"")</f>
        <v/>
      </c>
      <c r="T454" t="str">
        <f>IF($C454="OK",
   VLOOKUP(Plantilla!R465,'Tablas '!$AE$4:$AF$6,2,FALSE),
"")</f>
        <v/>
      </c>
      <c r="U454" t="str">
        <f>IF($C454="OK",
   VLOOKUP(Plantilla!S465,'Tablas '!$AE$4:$AF$6,2,FALSE),
"")</f>
        <v/>
      </c>
      <c r="V454" t="str">
        <f>IF($C454="OK",TEXT(Plantilla!T465,"#"),"")</f>
        <v/>
      </c>
      <c r="W454" s="84" t="str">
        <f>IF($C454="OK",
   VLOOKUP(Plantilla!U465,'Tablas '!$AM$4:$AN$1126,2,FALSE),
"")</f>
        <v/>
      </c>
      <c r="X454" t="str">
        <f>IF($C454="OK",TEXT(Plantilla!V465,"#"),"")</f>
        <v/>
      </c>
      <c r="Y454" t="str">
        <f>IF($C454="OK",
   CONCATENATE(YEAR(Plantilla!W465),"-",TEXT(MONTH(Plantilla!W465),"00"),"-",TEXT(DAY(Plantilla!W465),"00")),
"")</f>
        <v/>
      </c>
      <c r="Z454" t="str">
        <f>IF($C454="OK",
   CONCATENATE(YEAR(Plantilla!X465),"-",TEXT(MONTH(Plantilla!X465),"00"),"-",TEXT(DAY(Plantilla!X465),"00")),
"")</f>
        <v/>
      </c>
      <c r="AA454" t="str">
        <f>IF($C454="OK",
   TEXT(VLOOKUP(Plantilla!Y465,'Tablas '!$Q$4:$R$9,2,FALSE),"#"),
"")</f>
        <v/>
      </c>
      <c r="AB454" t="str">
        <f>IF($C454="OK",
   CONCATENATE(YEAR(Plantilla!Z465),"-",TEXT(MONTH(Plantilla!Z465),"00"),"-",TEXT(DAY(Plantilla!Z465),"00")),
"")</f>
        <v/>
      </c>
      <c r="AC454" t="str">
        <f>IF($C454="OK",
   TEXT(VLOOKUP(Plantilla!AA465,'Tablas '!$T$4:$U$13,2,FALSE),"#"),
"")</f>
        <v/>
      </c>
      <c r="AD454" t="str">
        <f>IF($C454="OK",TEXT(Plantilla!AB465,"#"),"")</f>
        <v/>
      </c>
      <c r="AE454" t="str">
        <f>IF($C454="OK",
   IF(Plantilla!AC465&lt;&gt;"",
      TEXT(VLOOKUP(Plantilla!AC465,'Tablas '!$W$4:$X$7,2,FALSE),"#"),
   ""),
"")</f>
        <v/>
      </c>
      <c r="AF454" t="str">
        <f>IF($C454="OK",TEXT(Plantilla!AD465,"#"),"")</f>
        <v/>
      </c>
      <c r="AG454" s="6" t="str">
        <f>IF($C454="OK",_xlfn.NUMBERVALUE(Plantilla!AE465),"")</f>
        <v/>
      </c>
      <c r="AH454" s="4" t="str">
        <f>IF($C454="OK",_xlfn.NUMBERVALUE(Plantilla!AF465),"")</f>
        <v/>
      </c>
      <c r="AI454" s="6" t="str">
        <f>IF($C454="OK",_xlfn.NUMBERVALUE(Plantilla!AG465),"")</f>
        <v/>
      </c>
      <c r="AJ454" s="6" t="str">
        <f>IF($C454="OK",_xlfn.NUMBERVALUE(Plantilla!AH465),"")</f>
        <v/>
      </c>
      <c r="AK454" s="6" t="str">
        <f>IF($C454="OK",_xlfn.NUMBERVALUE(Plantilla!AI465),"")</f>
        <v/>
      </c>
      <c r="AL454" s="6" t="str">
        <f>IF($C454="OK",_xlfn.NUMBERVALUE(Plantilla!AJ465),"")</f>
        <v/>
      </c>
      <c r="AM454" s="4" t="str">
        <f>IF($C454="OK",_xlfn.NUMBERVALUE(Plantilla!AK465),"")</f>
        <v/>
      </c>
      <c r="AN454" s="6" t="str">
        <f>IF($C454="OK",_xlfn.NUMBERVALUE(Plantilla!AL465),"")</f>
        <v/>
      </c>
      <c r="AO454" s="4" t="str">
        <f>IF($C454="OK",_xlfn.NUMBERVALUE(Plantilla!AM465),"")</f>
        <v/>
      </c>
      <c r="AP454" s="6" t="str">
        <f>IF($C454="OK",_xlfn.NUMBERVALUE(Plantilla!AN465),"")</f>
        <v/>
      </c>
      <c r="AQ454" s="4" t="str">
        <f>IF($C454="OK",_xlfn.NUMBERVALUE(Plantilla!AO465),"")</f>
        <v/>
      </c>
      <c r="AR454" s="6" t="str">
        <f>IF($C454="OK",_xlfn.NUMBERVALUE(Plantilla!AP465),"")</f>
        <v/>
      </c>
      <c r="AS454" s="4" t="str">
        <f>IF($C454="OK",_xlfn.NUMBERVALUE(Plantilla!AQ465),"")</f>
        <v/>
      </c>
      <c r="AT454" s="6" t="str">
        <f>IF($C454="OK",_xlfn.NUMBERVALUE(Plantilla!AR465),"")</f>
        <v/>
      </c>
      <c r="AU454" s="4" t="str">
        <f>IF($C454="OK",_xlfn.NUMBERVALUE(Plantilla!AS465),"")</f>
        <v/>
      </c>
      <c r="AV454" s="6" t="str">
        <f>IF($C454="OK",_xlfn.NUMBERVALUE(Plantilla!AT465),"")</f>
        <v/>
      </c>
      <c r="AW454" s="4" t="str">
        <f>IF($C454="OK",_xlfn.NUMBERVALUE(Plantilla!AU465),"")</f>
        <v/>
      </c>
      <c r="AX454" s="6" t="str">
        <f>IF($C454="OK",_xlfn.NUMBERVALUE(Plantilla!AV465),"")</f>
        <v/>
      </c>
      <c r="AY454" s="4" t="str">
        <f>IF($C454="OK",_xlfn.NUMBERVALUE(Plantilla!AW465),"")</f>
        <v/>
      </c>
      <c r="AZ454" s="6" t="str">
        <f>IF($C454="OK",_xlfn.NUMBERVALUE(Plantilla!AX465),"")</f>
        <v/>
      </c>
      <c r="BA454" t="str">
        <f>IF($C454="OK",_xlfn.NUMBERVALUE(Plantilla!AY465),"")</f>
        <v/>
      </c>
      <c r="BB454" t="str">
        <f>IF($C454="OK",_xlfn.NUMBERVALUE(Plantilla!AZ465),"")</f>
        <v/>
      </c>
      <c r="BC454" s="4" t="str">
        <f>IF($C454="OK",_xlfn.NUMBERVALUE(Plantilla!BA465),"")</f>
        <v/>
      </c>
      <c r="BD454" s="6" t="str">
        <f>IF($C454="OK",_xlfn.NUMBERVALUE(Plantilla!BB465),"")</f>
        <v/>
      </c>
      <c r="BE454" s="4" t="str">
        <f>IF($C454="OK",_xlfn.NUMBERVALUE(Plantilla!BC465),"")</f>
        <v/>
      </c>
      <c r="BF454" s="6" t="str">
        <f>IF($C454="OK",_xlfn.NUMBERVALUE(Plantilla!BD465),"")</f>
        <v/>
      </c>
      <c r="BG454" s="4" t="str">
        <f>IF($C454="OK",_xlfn.NUMBERVALUE(Plantilla!BE465),"")</f>
        <v/>
      </c>
      <c r="BH454" s="6" t="str">
        <f>IF($C454="OK",_xlfn.NUMBERVALUE(Plantilla!BF465),"")</f>
        <v/>
      </c>
      <c r="BI454" s="110" t="str">
        <f>IF($C454="OK",_xlfn.NUMBERVALUE(Plantilla!BG465),"")</f>
        <v/>
      </c>
      <c r="BJ454" s="6" t="str">
        <f>IF($C454="OK",_xlfn.NUMBERVALUE(Plantilla!BH465),"")</f>
        <v/>
      </c>
      <c r="BK454" s="109" t="str">
        <f>IF($C454="OK",_xlfn.NUMBERVALUE(Plantilla!BI465),"")</f>
        <v/>
      </c>
      <c r="BL454" s="6" t="str">
        <f>IF($C454="OK",
   IF(Plantilla!BJ465&lt;&gt;"",
      TEXT(VLOOKUP(Plantilla!BJ465,'Tablas '!$Z$4:$AA$6,2,FALSE),"#"),
   ""),
"")</f>
        <v/>
      </c>
      <c r="BM454" s="4" t="str">
        <f>IF($C454="OK",_xlfn.NUMBERVALUE(Plantilla!BK465),"")</f>
        <v/>
      </c>
      <c r="BN454" s="4" t="str">
        <f>IF($C454="OK",_xlfn.NUMBERVALUE(Plantilla!BL465),"")</f>
        <v/>
      </c>
      <c r="BO454" s="6" t="str">
        <f>IF($C454="OK",_xlfn.NUMBERVALUE(Plantilla!BM465),"")</f>
        <v/>
      </c>
      <c r="BP454" s="4" t="str">
        <f>IF($C454="OK",_xlfn.NUMBERVALUE(Plantilla!BN465),"")</f>
        <v/>
      </c>
      <c r="BQ454" s="6" t="str">
        <f>IF($C454="OK",_xlfn.NUMBERVALUE(Plantilla!BO465),"")</f>
        <v/>
      </c>
      <c r="BR454" s="4" t="str">
        <f>IF($C454="OK",_xlfn.NUMBERVALUE(Plantilla!BP465),"")</f>
        <v/>
      </c>
      <c r="BS454" s="6" t="str">
        <f>IF($C454="OK",_xlfn.NUMBERVALUE(Plantilla!BQ465),"")</f>
        <v/>
      </c>
      <c r="BT454" s="4" t="str">
        <f>IF($C454="OK",_xlfn.NUMBERVALUE(Plantilla!BR465),"")</f>
        <v/>
      </c>
      <c r="BU454" s="6" t="str">
        <f>IF($C454="OK",_xlfn.NUMBERVALUE(Plantilla!BS465),"")</f>
        <v/>
      </c>
      <c r="BV454" s="6" t="str">
        <f>IF($C454="OK",_xlfn.NUMBERVALUE(Plantilla!BT465),"")</f>
        <v/>
      </c>
      <c r="BW454" s="6" t="str">
        <f>IF($C454="OK",_xlfn.NUMBERVALUE(Plantilla!BU465),"")</f>
        <v/>
      </c>
      <c r="BX454" s="6" t="str">
        <f>IF($C454="OK",_xlfn.NUMBERVALUE(Plantilla!BV465),"")</f>
        <v/>
      </c>
      <c r="BY454" s="6" t="str">
        <f>IF($C454="OK",_xlfn.NUMBERVALUE(Plantilla!BW465),"")</f>
        <v/>
      </c>
      <c r="BZ454" s="6" t="str">
        <f>IF($C454="OK",_xlfn.NUMBERVALUE(Plantilla!BX465),"")</f>
        <v/>
      </c>
      <c r="CA454" s="6" t="str">
        <f>IF($C454="OK",_xlfn.NUMBERVALUE(Plantilla!BY465),"")</f>
        <v/>
      </c>
      <c r="CB454" s="6" t="str">
        <f>IF($C454="OK",_xlfn.NUMBERVALUE(Plantilla!BZ465),"")</f>
        <v/>
      </c>
      <c r="CC454" s="6" t="str">
        <f>IF($C454="OK",_xlfn.NUMBERVALUE(Plantilla!CA465),"")</f>
        <v/>
      </c>
      <c r="CD454" s="6" t="str">
        <f>IF($C454="OK",_xlfn.NUMBERVALUE(Plantilla!CB465),"")</f>
        <v/>
      </c>
      <c r="CE454" s="6" t="str">
        <f>IF($C454="OK",_xlfn.NUMBERVALUE(Plantilla!CC465),"")</f>
        <v/>
      </c>
      <c r="CF454" s="4" t="str">
        <f>IF($C454="OK",_xlfn.NUMBERVALUE(Plantilla!CD465),"")</f>
        <v/>
      </c>
      <c r="CG454" s="6" t="str">
        <f>IF($C454="OK",_xlfn.NUMBERVALUE(Plantilla!CE465),"")</f>
        <v/>
      </c>
      <c r="CH454" s="6" t="str">
        <f>IF($C454="OK",_xlfn.NUMBERVALUE(Plantilla!CF465),"")</f>
        <v/>
      </c>
      <c r="CI454" s="6" t="str">
        <f>IF($C454="OK",_xlfn.NUMBERVALUE(Plantilla!CG465),"")</f>
        <v/>
      </c>
      <c r="CJ454" s="6" t="str">
        <f>IF($C454="OK",_xlfn.NUMBERVALUE(Plantilla!CH465),"")</f>
        <v/>
      </c>
      <c r="CK454" s="6" t="str">
        <f>IF($C454="OK",_xlfn.NUMBERVALUE(Plantilla!CI465),"")</f>
        <v/>
      </c>
      <c r="CL454" s="6" t="str">
        <f>IF($C454="OK",_xlfn.NUMBERVALUE(Plantilla!CJ465),"")</f>
        <v/>
      </c>
      <c r="CM454" t="str">
        <f>IF($C454="OK",TEXT(Plantilla!CK465,"#"),"")</f>
        <v/>
      </c>
      <c r="CN454" s="6" t="str">
        <f>IF($C454="OK",_xlfn.NUMBERVALUE(Plantilla!CL465),"")</f>
        <v/>
      </c>
      <c r="CO454" s="6" t="str">
        <f>IF($C454="OK",_xlfn.NUMBERVALUE(Plantilla!CM465),"")</f>
        <v/>
      </c>
      <c r="CP454" s="110" t="str">
        <f>IF($C454="OK",_xlfn.NUMBERVALUE(Plantilla!CN465),"")</f>
        <v/>
      </c>
      <c r="CQ454" s="6" t="str">
        <f>IF($C454="OK",_xlfn.NUMBERVALUE(Plantilla!CO465),"")</f>
        <v/>
      </c>
      <c r="CR454" s="109" t="str">
        <f>IF($C454="OK",_xlfn.NUMBERVALUE(Plantilla!CP465),"")</f>
        <v/>
      </c>
      <c r="CS454" s="110" t="str">
        <f>IF($C454="OK",_xlfn.NUMBERVALUE(Plantilla!CQ465),"")</f>
        <v/>
      </c>
      <c r="CT454" s="6" t="str">
        <f>IF($C454="OK",_xlfn.NUMBERVALUE(Plantilla!CR465),"")</f>
        <v/>
      </c>
      <c r="CU454" s="109" t="str">
        <f>IF($C454="OK",_xlfn.NUMBERVALUE(Plantilla!CS465),"")</f>
        <v/>
      </c>
      <c r="CV454" s="110" t="str">
        <f>IF($C454="OK",_xlfn.NUMBERVALUE(Plantilla!CT465),"")</f>
        <v/>
      </c>
      <c r="CW454" s="6" t="str">
        <f>IF($C454="OK",_xlfn.NUMBERVALUE(Plantilla!CU465),"")</f>
        <v/>
      </c>
      <c r="CX454" s="82" t="str">
        <f>IF($C454="OK",_xlfn.NUMBERVALUE(Plantilla!CV465),"")</f>
        <v/>
      </c>
      <c r="CY454" s="6" t="str">
        <f>IF($C454="OK",_xlfn.NUMBERVALUE(Plantilla!CW465),"")</f>
        <v/>
      </c>
      <c r="CZ454" s="82" t="str">
        <f>IF($C454="OK",_xlfn.NUMBERVALUE(Plantilla!CX465),"")</f>
        <v/>
      </c>
      <c r="DA454" s="6" t="str">
        <f>IF($C454="OK",_xlfn.NUMBERVALUE(Plantilla!CY465),"")</f>
        <v/>
      </c>
      <c r="DB454" s="109" t="str">
        <f>IF($C454="OK",_xlfn.NUMBERVALUE(Plantilla!CZ465),"")</f>
        <v/>
      </c>
      <c r="DC454" s="6" t="str">
        <f>IF($C454="OK",_xlfn.NUMBERVALUE(Plantilla!DA465),"")</f>
        <v/>
      </c>
      <c r="DD454" s="6" t="str">
        <f>IF($C454="OK",TEXT(Plantilla!DB465,"#"),"")</f>
        <v/>
      </c>
      <c r="DE454" s="6" t="str">
        <f>IF($C454="OK",_xlfn.NUMBERVALUE(Plantilla!DC465),"")</f>
        <v/>
      </c>
      <c r="DF454" s="4" t="str">
        <f>IF($C454="OK",_xlfn.NUMBERVALUE(Plantilla!DD465),"")</f>
        <v/>
      </c>
      <c r="DG454" s="6" t="str">
        <f>IF($C454="OK",_xlfn.NUMBERVALUE(Plantilla!DE465),"")</f>
        <v/>
      </c>
      <c r="DH454" s="6" t="str">
        <f>IF($C454="OK",_xlfn.NUMBERVALUE(Plantilla!DF465),"")</f>
        <v/>
      </c>
      <c r="DI454" s="6" t="str">
        <f>IF($C454="OK",_xlfn.NUMBERVALUE(Plantilla!DG465),"")</f>
        <v/>
      </c>
      <c r="DJ454" s="6" t="str">
        <f>IF($C454="OK",_xlfn.NUMBERVALUE(Plantilla!DH465),"")</f>
        <v/>
      </c>
      <c r="DK454" s="6" t="str">
        <f>IF($C454="OK",_xlfn.NUMBERVALUE(Plantilla!DI465),"")</f>
        <v/>
      </c>
      <c r="DL454" s="6" t="str">
        <f>IF($C454="OK",_xlfn.NUMBERVALUE(Plantilla!DJ465),"")</f>
        <v/>
      </c>
      <c r="DM454" s="6" t="str">
        <f>IF($C454="OK",_xlfn.NUMBERVALUE(Plantilla!DK465),"")</f>
        <v/>
      </c>
      <c r="DN454" s="6" t="str">
        <f>IF($C454="OK",_xlfn.NUMBERVALUE(Plantilla!DL465),"")</f>
        <v/>
      </c>
      <c r="DO454" s="6" t="str">
        <f>IF($C454="OK",_xlfn.NUMBERVALUE(Plantilla!DM465),"")</f>
        <v/>
      </c>
      <c r="DP454" s="6" t="str">
        <f>IF($C454="OK",_xlfn.NUMBERVALUE(Plantilla!DN465),"")</f>
        <v/>
      </c>
      <c r="DQ454" s="6" t="str">
        <f>IF($C454="OK",_xlfn.NUMBERVALUE(Plantilla!DO465),"")</f>
        <v/>
      </c>
      <c r="DR454" s="6" t="str">
        <f>IF($C454="OK",_xlfn.NUMBERVALUE(Plantilla!DP465),"")</f>
        <v/>
      </c>
      <c r="DS454" t="str">
        <f>IF($C454="OK",TEXT(Plantilla!DR465,"#"),"")</f>
        <v/>
      </c>
      <c r="DT454" s="6"/>
    </row>
    <row r="455" spans="1:124" x14ac:dyDescent="0.25">
      <c r="A455" t="str">
        <f>IF(Plantilla!$I$6="¡Perfecto!, Guarda el archivo y adjúntalo a tu interfaz de Nómina Electrónica","OK","Error")</f>
        <v>OK</v>
      </c>
      <c r="B455" t="str">
        <f>IF(Plantilla!$I$6="¡Perfecto!, Guarda el archivo y adjúntalo a tu interfaz de Nómina Electrónica",MID(Plantilla!$D$2,SEARCH("V",Plantilla!$D$2),10),"")</f>
        <v>V2.0</v>
      </c>
      <c r="C455" t="str">
        <f>Plantilla!C466</f>
        <v/>
      </c>
      <c r="D455" t="str">
        <f>IF($C455="OK",Plantilla!B466,"")</f>
        <v/>
      </c>
      <c r="E455" t="str">
        <f>IF($C455="OK",
   VLOOKUP(Plantilla!$E$4,'Tablas '!$AP$4:$AT$6,5,FALSE),
"")</f>
        <v/>
      </c>
      <c r="F455" t="str">
        <f>IF($C455="OK",TEXT(Plantilla!D466,"#"),"")</f>
        <v/>
      </c>
      <c r="G455" t="str">
        <f>IF($C455="OK",
   VLOOKUP(Plantilla!E466,'Tablas '!$B$4:$C$14,2,FALSE),
"")</f>
        <v/>
      </c>
      <c r="H455" t="str">
        <f>IF($C455="OK",TEXT(Plantilla!F466,"#"),"")</f>
        <v/>
      </c>
      <c r="I455" t="str">
        <f>IF($C455="OK",TEXT(Plantilla!G466,"#"),"")</f>
        <v/>
      </c>
      <c r="J455" t="str">
        <f>IF($C455="OK",TEXT(Plantilla!H466,"#"),"")</f>
        <v/>
      </c>
      <c r="K455" t="str">
        <f>IF($C455="OK",TEXT(Plantilla!I466,"#"),"")</f>
        <v/>
      </c>
      <c r="L455" t="str">
        <f>IF($C455="OK",TEXT(Plantilla!J466,"#"),"")</f>
        <v/>
      </c>
      <c r="M455" t="str">
        <f>IF($C455="OK",TEXT(Plantilla!K466,"#"),"")</f>
        <v/>
      </c>
      <c r="N455" t="str">
        <f>IF($C455="OK",
   CONCATENATE(YEAR(Plantilla!L466),"-",TEXT(MONTH(Plantilla!L466),"00"),"-",TEXT(DAY(Plantilla!L466),"00")),
"")</f>
        <v/>
      </c>
      <c r="O455" t="str">
        <f>IF($C455="OK",_xlfn.NUMBERVALUE(Plantilla!M466),"")</f>
        <v/>
      </c>
      <c r="P455" t="str">
        <f>IF($C455="OK",
   IF(Plantilla!N466&lt;&gt;"",
      CONCATENATE(YEAR(Plantilla!N466),"-",TEXT(MONTH(Plantilla!N466),"00"),"-",TEXT(DAY(Plantilla!N466),"00")),
   ""),
"")</f>
        <v/>
      </c>
      <c r="Q455" t="str">
        <f>IF($C455="OK",
   VLOOKUP(Plantilla!O466,'Tablas '!$E$4:$F$19,2,FALSE),
"")</f>
        <v/>
      </c>
      <c r="R455" t="str">
        <f>IF($C455="OK",
   VLOOKUP(Plantilla!P466,'Tablas '!$H$4:$I$5,2,FALSE),
"")</f>
        <v/>
      </c>
      <c r="S455" t="str">
        <f>IF($C455="OK",
   VLOOKUP(Plantilla!Q466,'Tablas '!$K$4:$L$8,2,FALSE),
"")</f>
        <v/>
      </c>
      <c r="T455" t="str">
        <f>IF($C455="OK",
   VLOOKUP(Plantilla!R466,'Tablas '!$AE$4:$AF$6,2,FALSE),
"")</f>
        <v/>
      </c>
      <c r="U455" t="str">
        <f>IF($C455="OK",
   VLOOKUP(Plantilla!S466,'Tablas '!$AE$4:$AF$6,2,FALSE),
"")</f>
        <v/>
      </c>
      <c r="V455" t="str">
        <f>IF($C455="OK",TEXT(Plantilla!T466,"#"),"")</f>
        <v/>
      </c>
      <c r="W455" s="84" t="str">
        <f>IF($C455="OK",
   VLOOKUP(Plantilla!U466,'Tablas '!$AM$4:$AN$1126,2,FALSE),
"")</f>
        <v/>
      </c>
      <c r="X455" t="str">
        <f>IF($C455="OK",TEXT(Plantilla!V466,"#"),"")</f>
        <v/>
      </c>
      <c r="Y455" t="str">
        <f>IF($C455="OK",
   CONCATENATE(YEAR(Plantilla!W466),"-",TEXT(MONTH(Plantilla!W466),"00"),"-",TEXT(DAY(Plantilla!W466),"00")),
"")</f>
        <v/>
      </c>
      <c r="Z455" t="str">
        <f>IF($C455="OK",
   CONCATENATE(YEAR(Plantilla!X466),"-",TEXT(MONTH(Plantilla!X466),"00"),"-",TEXT(DAY(Plantilla!X466),"00")),
"")</f>
        <v/>
      </c>
      <c r="AA455" t="str">
        <f>IF($C455="OK",
   TEXT(VLOOKUP(Plantilla!Y466,'Tablas '!$Q$4:$R$9,2,FALSE),"#"),
"")</f>
        <v/>
      </c>
      <c r="AB455" t="str">
        <f>IF($C455="OK",
   CONCATENATE(YEAR(Plantilla!Z466),"-",TEXT(MONTH(Plantilla!Z466),"00"),"-",TEXT(DAY(Plantilla!Z466),"00")),
"")</f>
        <v/>
      </c>
      <c r="AC455" t="str">
        <f>IF($C455="OK",
   TEXT(VLOOKUP(Plantilla!AA466,'Tablas '!$T$4:$U$13,2,FALSE),"#"),
"")</f>
        <v/>
      </c>
      <c r="AD455" t="str">
        <f>IF($C455="OK",TEXT(Plantilla!AB466,"#"),"")</f>
        <v/>
      </c>
      <c r="AE455" t="str">
        <f>IF($C455="OK",
   IF(Plantilla!AC466&lt;&gt;"",
      TEXT(VLOOKUP(Plantilla!AC466,'Tablas '!$W$4:$X$7,2,FALSE),"#"),
   ""),
"")</f>
        <v/>
      </c>
      <c r="AF455" t="str">
        <f>IF($C455="OK",TEXT(Plantilla!AD466,"#"),"")</f>
        <v/>
      </c>
      <c r="AG455" s="6" t="str">
        <f>IF($C455="OK",_xlfn.NUMBERVALUE(Plantilla!AE466),"")</f>
        <v/>
      </c>
      <c r="AH455" s="4" t="str">
        <f>IF($C455="OK",_xlfn.NUMBERVALUE(Plantilla!AF466),"")</f>
        <v/>
      </c>
      <c r="AI455" s="6" t="str">
        <f>IF($C455="OK",_xlfn.NUMBERVALUE(Plantilla!AG466),"")</f>
        <v/>
      </c>
      <c r="AJ455" s="6" t="str">
        <f>IF($C455="OK",_xlfn.NUMBERVALUE(Plantilla!AH466),"")</f>
        <v/>
      </c>
      <c r="AK455" s="6" t="str">
        <f>IF($C455="OK",_xlfn.NUMBERVALUE(Plantilla!AI466),"")</f>
        <v/>
      </c>
      <c r="AL455" s="6" t="str">
        <f>IF($C455="OK",_xlfn.NUMBERVALUE(Plantilla!AJ466),"")</f>
        <v/>
      </c>
      <c r="AM455" s="4" t="str">
        <f>IF($C455="OK",_xlfn.NUMBERVALUE(Plantilla!AK466),"")</f>
        <v/>
      </c>
      <c r="AN455" s="6" t="str">
        <f>IF($C455="OK",_xlfn.NUMBERVALUE(Plantilla!AL466),"")</f>
        <v/>
      </c>
      <c r="AO455" s="4" t="str">
        <f>IF($C455="OK",_xlfn.NUMBERVALUE(Plantilla!AM466),"")</f>
        <v/>
      </c>
      <c r="AP455" s="6" t="str">
        <f>IF($C455="OK",_xlfn.NUMBERVALUE(Plantilla!AN466),"")</f>
        <v/>
      </c>
      <c r="AQ455" s="4" t="str">
        <f>IF($C455="OK",_xlfn.NUMBERVALUE(Plantilla!AO466),"")</f>
        <v/>
      </c>
      <c r="AR455" s="6" t="str">
        <f>IF($C455="OK",_xlfn.NUMBERVALUE(Plantilla!AP466),"")</f>
        <v/>
      </c>
      <c r="AS455" s="4" t="str">
        <f>IF($C455="OK",_xlfn.NUMBERVALUE(Plantilla!AQ466),"")</f>
        <v/>
      </c>
      <c r="AT455" s="6" t="str">
        <f>IF($C455="OK",_xlfn.NUMBERVALUE(Plantilla!AR466),"")</f>
        <v/>
      </c>
      <c r="AU455" s="4" t="str">
        <f>IF($C455="OK",_xlfn.NUMBERVALUE(Plantilla!AS466),"")</f>
        <v/>
      </c>
      <c r="AV455" s="6" t="str">
        <f>IF($C455="OK",_xlfn.NUMBERVALUE(Plantilla!AT466),"")</f>
        <v/>
      </c>
      <c r="AW455" s="4" t="str">
        <f>IF($C455="OK",_xlfn.NUMBERVALUE(Plantilla!AU466),"")</f>
        <v/>
      </c>
      <c r="AX455" s="6" t="str">
        <f>IF($C455="OK",_xlfn.NUMBERVALUE(Plantilla!AV466),"")</f>
        <v/>
      </c>
      <c r="AY455" s="4" t="str">
        <f>IF($C455="OK",_xlfn.NUMBERVALUE(Plantilla!AW466),"")</f>
        <v/>
      </c>
      <c r="AZ455" s="6" t="str">
        <f>IF($C455="OK",_xlfn.NUMBERVALUE(Plantilla!AX466),"")</f>
        <v/>
      </c>
      <c r="BA455" t="str">
        <f>IF($C455="OK",_xlfn.NUMBERVALUE(Plantilla!AY466),"")</f>
        <v/>
      </c>
      <c r="BB455" t="str">
        <f>IF($C455="OK",_xlfn.NUMBERVALUE(Plantilla!AZ466),"")</f>
        <v/>
      </c>
      <c r="BC455" s="4" t="str">
        <f>IF($C455="OK",_xlfn.NUMBERVALUE(Plantilla!BA466),"")</f>
        <v/>
      </c>
      <c r="BD455" s="6" t="str">
        <f>IF($C455="OK",_xlfn.NUMBERVALUE(Plantilla!BB466),"")</f>
        <v/>
      </c>
      <c r="BE455" s="4" t="str">
        <f>IF($C455="OK",_xlfn.NUMBERVALUE(Plantilla!BC466),"")</f>
        <v/>
      </c>
      <c r="BF455" s="6" t="str">
        <f>IF($C455="OK",_xlfn.NUMBERVALUE(Plantilla!BD466),"")</f>
        <v/>
      </c>
      <c r="BG455" s="4" t="str">
        <f>IF($C455="OK",_xlfn.NUMBERVALUE(Plantilla!BE466),"")</f>
        <v/>
      </c>
      <c r="BH455" s="6" t="str">
        <f>IF($C455="OK",_xlfn.NUMBERVALUE(Plantilla!BF466),"")</f>
        <v/>
      </c>
      <c r="BI455" s="110" t="str">
        <f>IF($C455="OK",_xlfn.NUMBERVALUE(Plantilla!BG466),"")</f>
        <v/>
      </c>
      <c r="BJ455" s="6" t="str">
        <f>IF($C455="OK",_xlfn.NUMBERVALUE(Plantilla!BH466),"")</f>
        <v/>
      </c>
      <c r="BK455" s="109" t="str">
        <f>IF($C455="OK",_xlfn.NUMBERVALUE(Plantilla!BI466),"")</f>
        <v/>
      </c>
      <c r="BL455" s="6" t="str">
        <f>IF($C455="OK",
   IF(Plantilla!BJ466&lt;&gt;"",
      TEXT(VLOOKUP(Plantilla!BJ466,'Tablas '!$Z$4:$AA$6,2,FALSE),"#"),
   ""),
"")</f>
        <v/>
      </c>
      <c r="BM455" s="4" t="str">
        <f>IF($C455="OK",_xlfn.NUMBERVALUE(Plantilla!BK466),"")</f>
        <v/>
      </c>
      <c r="BN455" s="4" t="str">
        <f>IF($C455="OK",_xlfn.NUMBERVALUE(Plantilla!BL466),"")</f>
        <v/>
      </c>
      <c r="BO455" s="6" t="str">
        <f>IF($C455="OK",_xlfn.NUMBERVALUE(Plantilla!BM466),"")</f>
        <v/>
      </c>
      <c r="BP455" s="4" t="str">
        <f>IF($C455="OK",_xlfn.NUMBERVALUE(Plantilla!BN466),"")</f>
        <v/>
      </c>
      <c r="BQ455" s="6" t="str">
        <f>IF($C455="OK",_xlfn.NUMBERVALUE(Plantilla!BO466),"")</f>
        <v/>
      </c>
      <c r="BR455" s="4" t="str">
        <f>IF($C455="OK",_xlfn.NUMBERVALUE(Plantilla!BP466),"")</f>
        <v/>
      </c>
      <c r="BS455" s="6" t="str">
        <f>IF($C455="OK",_xlfn.NUMBERVALUE(Plantilla!BQ466),"")</f>
        <v/>
      </c>
      <c r="BT455" s="4" t="str">
        <f>IF($C455="OK",_xlfn.NUMBERVALUE(Plantilla!BR466),"")</f>
        <v/>
      </c>
      <c r="BU455" s="6" t="str">
        <f>IF($C455="OK",_xlfn.NUMBERVALUE(Plantilla!BS466),"")</f>
        <v/>
      </c>
      <c r="BV455" s="6" t="str">
        <f>IF($C455="OK",_xlfn.NUMBERVALUE(Plantilla!BT466),"")</f>
        <v/>
      </c>
      <c r="BW455" s="6" t="str">
        <f>IF($C455="OK",_xlfn.NUMBERVALUE(Plantilla!BU466),"")</f>
        <v/>
      </c>
      <c r="BX455" s="6" t="str">
        <f>IF($C455="OK",_xlfn.NUMBERVALUE(Plantilla!BV466),"")</f>
        <v/>
      </c>
      <c r="BY455" s="6" t="str">
        <f>IF($C455="OK",_xlfn.NUMBERVALUE(Plantilla!BW466),"")</f>
        <v/>
      </c>
      <c r="BZ455" s="6" t="str">
        <f>IF($C455="OK",_xlfn.NUMBERVALUE(Plantilla!BX466),"")</f>
        <v/>
      </c>
      <c r="CA455" s="6" t="str">
        <f>IF($C455="OK",_xlfn.NUMBERVALUE(Plantilla!BY466),"")</f>
        <v/>
      </c>
      <c r="CB455" s="6" t="str">
        <f>IF($C455="OK",_xlfn.NUMBERVALUE(Plantilla!BZ466),"")</f>
        <v/>
      </c>
      <c r="CC455" s="6" t="str">
        <f>IF($C455="OK",_xlfn.NUMBERVALUE(Plantilla!CA466),"")</f>
        <v/>
      </c>
      <c r="CD455" s="6" t="str">
        <f>IF($C455="OK",_xlfn.NUMBERVALUE(Plantilla!CB466),"")</f>
        <v/>
      </c>
      <c r="CE455" s="6" t="str">
        <f>IF($C455="OK",_xlfn.NUMBERVALUE(Plantilla!CC466),"")</f>
        <v/>
      </c>
      <c r="CF455" s="4" t="str">
        <f>IF($C455="OK",_xlfn.NUMBERVALUE(Plantilla!CD466),"")</f>
        <v/>
      </c>
      <c r="CG455" s="6" t="str">
        <f>IF($C455="OK",_xlfn.NUMBERVALUE(Plantilla!CE466),"")</f>
        <v/>
      </c>
      <c r="CH455" s="6" t="str">
        <f>IF($C455="OK",_xlfn.NUMBERVALUE(Plantilla!CF466),"")</f>
        <v/>
      </c>
      <c r="CI455" s="6" t="str">
        <f>IF($C455="OK",_xlfn.NUMBERVALUE(Plantilla!CG466),"")</f>
        <v/>
      </c>
      <c r="CJ455" s="6" t="str">
        <f>IF($C455="OK",_xlfn.NUMBERVALUE(Plantilla!CH466),"")</f>
        <v/>
      </c>
      <c r="CK455" s="6" t="str">
        <f>IF($C455="OK",_xlfn.NUMBERVALUE(Plantilla!CI466),"")</f>
        <v/>
      </c>
      <c r="CL455" s="6" t="str">
        <f>IF($C455="OK",_xlfn.NUMBERVALUE(Plantilla!CJ466),"")</f>
        <v/>
      </c>
      <c r="CM455" t="str">
        <f>IF($C455="OK",TEXT(Plantilla!CK466,"#"),"")</f>
        <v/>
      </c>
      <c r="CN455" s="6" t="str">
        <f>IF($C455="OK",_xlfn.NUMBERVALUE(Plantilla!CL466),"")</f>
        <v/>
      </c>
      <c r="CO455" s="6" t="str">
        <f>IF($C455="OK",_xlfn.NUMBERVALUE(Plantilla!CM466),"")</f>
        <v/>
      </c>
      <c r="CP455" s="110" t="str">
        <f>IF($C455="OK",_xlfn.NUMBERVALUE(Plantilla!CN466),"")</f>
        <v/>
      </c>
      <c r="CQ455" s="6" t="str">
        <f>IF($C455="OK",_xlfn.NUMBERVALUE(Plantilla!CO466),"")</f>
        <v/>
      </c>
      <c r="CR455" s="109" t="str">
        <f>IF($C455="OK",_xlfn.NUMBERVALUE(Plantilla!CP466),"")</f>
        <v/>
      </c>
      <c r="CS455" s="110" t="str">
        <f>IF($C455="OK",_xlfn.NUMBERVALUE(Plantilla!CQ466),"")</f>
        <v/>
      </c>
      <c r="CT455" s="6" t="str">
        <f>IF($C455="OK",_xlfn.NUMBERVALUE(Plantilla!CR466),"")</f>
        <v/>
      </c>
      <c r="CU455" s="109" t="str">
        <f>IF($C455="OK",_xlfn.NUMBERVALUE(Plantilla!CS466),"")</f>
        <v/>
      </c>
      <c r="CV455" s="110" t="str">
        <f>IF($C455="OK",_xlfn.NUMBERVALUE(Plantilla!CT466),"")</f>
        <v/>
      </c>
      <c r="CW455" s="6" t="str">
        <f>IF($C455="OK",_xlfn.NUMBERVALUE(Plantilla!CU466),"")</f>
        <v/>
      </c>
      <c r="CX455" s="82" t="str">
        <f>IF($C455="OK",_xlfn.NUMBERVALUE(Plantilla!CV466),"")</f>
        <v/>
      </c>
      <c r="CY455" s="6" t="str">
        <f>IF($C455="OK",_xlfn.NUMBERVALUE(Plantilla!CW466),"")</f>
        <v/>
      </c>
      <c r="CZ455" s="82" t="str">
        <f>IF($C455="OK",_xlfn.NUMBERVALUE(Plantilla!CX466),"")</f>
        <v/>
      </c>
      <c r="DA455" s="6" t="str">
        <f>IF($C455="OK",_xlfn.NUMBERVALUE(Plantilla!CY466),"")</f>
        <v/>
      </c>
      <c r="DB455" s="109" t="str">
        <f>IF($C455="OK",_xlfn.NUMBERVALUE(Plantilla!CZ466),"")</f>
        <v/>
      </c>
      <c r="DC455" s="6" t="str">
        <f>IF($C455="OK",_xlfn.NUMBERVALUE(Plantilla!DA466),"")</f>
        <v/>
      </c>
      <c r="DD455" s="6" t="str">
        <f>IF($C455="OK",TEXT(Plantilla!DB466,"#"),"")</f>
        <v/>
      </c>
      <c r="DE455" s="6" t="str">
        <f>IF($C455="OK",_xlfn.NUMBERVALUE(Plantilla!DC466),"")</f>
        <v/>
      </c>
      <c r="DF455" s="4" t="str">
        <f>IF($C455="OK",_xlfn.NUMBERVALUE(Plantilla!DD466),"")</f>
        <v/>
      </c>
      <c r="DG455" s="6" t="str">
        <f>IF($C455="OK",_xlfn.NUMBERVALUE(Plantilla!DE466),"")</f>
        <v/>
      </c>
      <c r="DH455" s="6" t="str">
        <f>IF($C455="OK",_xlfn.NUMBERVALUE(Plantilla!DF466),"")</f>
        <v/>
      </c>
      <c r="DI455" s="6" t="str">
        <f>IF($C455="OK",_xlfn.NUMBERVALUE(Plantilla!DG466),"")</f>
        <v/>
      </c>
      <c r="DJ455" s="6" t="str">
        <f>IF($C455="OK",_xlfn.NUMBERVALUE(Plantilla!DH466),"")</f>
        <v/>
      </c>
      <c r="DK455" s="6" t="str">
        <f>IF($C455="OK",_xlfn.NUMBERVALUE(Plantilla!DI466),"")</f>
        <v/>
      </c>
      <c r="DL455" s="6" t="str">
        <f>IF($C455="OK",_xlfn.NUMBERVALUE(Plantilla!DJ466),"")</f>
        <v/>
      </c>
      <c r="DM455" s="6" t="str">
        <f>IF($C455="OK",_xlfn.NUMBERVALUE(Plantilla!DK466),"")</f>
        <v/>
      </c>
      <c r="DN455" s="6" t="str">
        <f>IF($C455="OK",_xlfn.NUMBERVALUE(Plantilla!DL466),"")</f>
        <v/>
      </c>
      <c r="DO455" s="6" t="str">
        <f>IF($C455="OK",_xlfn.NUMBERVALUE(Plantilla!DM466),"")</f>
        <v/>
      </c>
      <c r="DP455" s="6" t="str">
        <f>IF($C455="OK",_xlfn.NUMBERVALUE(Plantilla!DN466),"")</f>
        <v/>
      </c>
      <c r="DQ455" s="6" t="str">
        <f>IF($C455="OK",_xlfn.NUMBERVALUE(Plantilla!DO466),"")</f>
        <v/>
      </c>
      <c r="DR455" s="6" t="str">
        <f>IF($C455="OK",_xlfn.NUMBERVALUE(Plantilla!DP466),"")</f>
        <v/>
      </c>
      <c r="DS455" t="str">
        <f>IF($C455="OK",TEXT(Plantilla!DR466,"#"),"")</f>
        <v/>
      </c>
      <c r="DT455" s="6"/>
    </row>
    <row r="456" spans="1:124" x14ac:dyDescent="0.25">
      <c r="A456" t="str">
        <f>IF(Plantilla!$I$6="¡Perfecto!, Guarda el archivo y adjúntalo a tu interfaz de Nómina Electrónica","OK","Error")</f>
        <v>OK</v>
      </c>
      <c r="B456" t="str">
        <f>IF(Plantilla!$I$6="¡Perfecto!, Guarda el archivo y adjúntalo a tu interfaz de Nómina Electrónica",MID(Plantilla!$D$2,SEARCH("V",Plantilla!$D$2),10),"")</f>
        <v>V2.0</v>
      </c>
      <c r="C456" t="str">
        <f>Plantilla!C467</f>
        <v/>
      </c>
      <c r="D456" t="str">
        <f>IF($C456="OK",Plantilla!B467,"")</f>
        <v/>
      </c>
      <c r="E456" t="str">
        <f>IF($C456="OK",
   VLOOKUP(Plantilla!$E$4,'Tablas '!$AP$4:$AT$6,5,FALSE),
"")</f>
        <v/>
      </c>
      <c r="F456" t="str">
        <f>IF($C456="OK",TEXT(Plantilla!D467,"#"),"")</f>
        <v/>
      </c>
      <c r="G456" t="str">
        <f>IF($C456="OK",
   VLOOKUP(Plantilla!E467,'Tablas '!$B$4:$C$14,2,FALSE),
"")</f>
        <v/>
      </c>
      <c r="H456" t="str">
        <f>IF($C456="OK",TEXT(Plantilla!F467,"#"),"")</f>
        <v/>
      </c>
      <c r="I456" t="str">
        <f>IF($C456="OK",TEXT(Plantilla!G467,"#"),"")</f>
        <v/>
      </c>
      <c r="J456" t="str">
        <f>IF($C456="OK",TEXT(Plantilla!H467,"#"),"")</f>
        <v/>
      </c>
      <c r="K456" t="str">
        <f>IF($C456="OK",TEXT(Plantilla!I467,"#"),"")</f>
        <v/>
      </c>
      <c r="L456" t="str">
        <f>IF($C456="OK",TEXT(Plantilla!J467,"#"),"")</f>
        <v/>
      </c>
      <c r="M456" t="str">
        <f>IF($C456="OK",TEXT(Plantilla!K467,"#"),"")</f>
        <v/>
      </c>
      <c r="N456" t="str">
        <f>IF($C456="OK",
   CONCATENATE(YEAR(Plantilla!L467),"-",TEXT(MONTH(Plantilla!L467),"00"),"-",TEXT(DAY(Plantilla!L467),"00")),
"")</f>
        <v/>
      </c>
      <c r="O456" t="str">
        <f>IF($C456="OK",_xlfn.NUMBERVALUE(Plantilla!M467),"")</f>
        <v/>
      </c>
      <c r="P456" t="str">
        <f>IF($C456="OK",
   IF(Plantilla!N467&lt;&gt;"",
      CONCATENATE(YEAR(Plantilla!N467),"-",TEXT(MONTH(Plantilla!N467),"00"),"-",TEXT(DAY(Plantilla!N467),"00")),
   ""),
"")</f>
        <v/>
      </c>
      <c r="Q456" t="str">
        <f>IF($C456="OK",
   VLOOKUP(Plantilla!O467,'Tablas '!$E$4:$F$19,2,FALSE),
"")</f>
        <v/>
      </c>
      <c r="R456" t="str">
        <f>IF($C456="OK",
   VLOOKUP(Plantilla!P467,'Tablas '!$H$4:$I$5,2,FALSE),
"")</f>
        <v/>
      </c>
      <c r="S456" t="str">
        <f>IF($C456="OK",
   VLOOKUP(Plantilla!Q467,'Tablas '!$K$4:$L$8,2,FALSE),
"")</f>
        <v/>
      </c>
      <c r="T456" t="str">
        <f>IF($C456="OK",
   VLOOKUP(Plantilla!R467,'Tablas '!$AE$4:$AF$6,2,FALSE),
"")</f>
        <v/>
      </c>
      <c r="U456" t="str">
        <f>IF($C456="OK",
   VLOOKUP(Plantilla!S467,'Tablas '!$AE$4:$AF$6,2,FALSE),
"")</f>
        <v/>
      </c>
      <c r="V456" t="str">
        <f>IF($C456="OK",TEXT(Plantilla!T467,"#"),"")</f>
        <v/>
      </c>
      <c r="W456" s="84" t="str">
        <f>IF($C456="OK",
   VLOOKUP(Plantilla!U467,'Tablas '!$AM$4:$AN$1126,2,FALSE),
"")</f>
        <v/>
      </c>
      <c r="X456" t="str">
        <f>IF($C456="OK",TEXT(Plantilla!V467,"#"),"")</f>
        <v/>
      </c>
      <c r="Y456" t="str">
        <f>IF($C456="OK",
   CONCATENATE(YEAR(Plantilla!W467),"-",TEXT(MONTH(Plantilla!W467),"00"),"-",TEXT(DAY(Plantilla!W467),"00")),
"")</f>
        <v/>
      </c>
      <c r="Z456" t="str">
        <f>IF($C456="OK",
   CONCATENATE(YEAR(Plantilla!X467),"-",TEXT(MONTH(Plantilla!X467),"00"),"-",TEXT(DAY(Plantilla!X467),"00")),
"")</f>
        <v/>
      </c>
      <c r="AA456" t="str">
        <f>IF($C456="OK",
   TEXT(VLOOKUP(Plantilla!Y467,'Tablas '!$Q$4:$R$9,2,FALSE),"#"),
"")</f>
        <v/>
      </c>
      <c r="AB456" t="str">
        <f>IF($C456="OK",
   CONCATENATE(YEAR(Plantilla!Z467),"-",TEXT(MONTH(Plantilla!Z467),"00"),"-",TEXT(DAY(Plantilla!Z467),"00")),
"")</f>
        <v/>
      </c>
      <c r="AC456" t="str">
        <f>IF($C456="OK",
   TEXT(VLOOKUP(Plantilla!AA467,'Tablas '!$T$4:$U$13,2,FALSE),"#"),
"")</f>
        <v/>
      </c>
      <c r="AD456" t="str">
        <f>IF($C456="OK",TEXT(Plantilla!AB467,"#"),"")</f>
        <v/>
      </c>
      <c r="AE456" t="str">
        <f>IF($C456="OK",
   IF(Plantilla!AC467&lt;&gt;"",
      TEXT(VLOOKUP(Plantilla!AC467,'Tablas '!$W$4:$X$7,2,FALSE),"#"),
   ""),
"")</f>
        <v/>
      </c>
      <c r="AF456" t="str">
        <f>IF($C456="OK",TEXT(Plantilla!AD467,"#"),"")</f>
        <v/>
      </c>
      <c r="AG456" s="6" t="str">
        <f>IF($C456="OK",_xlfn.NUMBERVALUE(Plantilla!AE467),"")</f>
        <v/>
      </c>
      <c r="AH456" s="4" t="str">
        <f>IF($C456="OK",_xlfn.NUMBERVALUE(Plantilla!AF467),"")</f>
        <v/>
      </c>
      <c r="AI456" s="6" t="str">
        <f>IF($C456="OK",_xlfn.NUMBERVALUE(Plantilla!AG467),"")</f>
        <v/>
      </c>
      <c r="AJ456" s="6" t="str">
        <f>IF($C456="OK",_xlfn.NUMBERVALUE(Plantilla!AH467),"")</f>
        <v/>
      </c>
      <c r="AK456" s="6" t="str">
        <f>IF($C456="OK",_xlfn.NUMBERVALUE(Plantilla!AI467),"")</f>
        <v/>
      </c>
      <c r="AL456" s="6" t="str">
        <f>IF($C456="OK",_xlfn.NUMBERVALUE(Plantilla!AJ467),"")</f>
        <v/>
      </c>
      <c r="AM456" s="4" t="str">
        <f>IF($C456="OK",_xlfn.NUMBERVALUE(Plantilla!AK467),"")</f>
        <v/>
      </c>
      <c r="AN456" s="6" t="str">
        <f>IF($C456="OK",_xlfn.NUMBERVALUE(Plantilla!AL467),"")</f>
        <v/>
      </c>
      <c r="AO456" s="4" t="str">
        <f>IF($C456="OK",_xlfn.NUMBERVALUE(Plantilla!AM467),"")</f>
        <v/>
      </c>
      <c r="AP456" s="6" t="str">
        <f>IF($C456="OK",_xlfn.NUMBERVALUE(Plantilla!AN467),"")</f>
        <v/>
      </c>
      <c r="AQ456" s="4" t="str">
        <f>IF($C456="OK",_xlfn.NUMBERVALUE(Plantilla!AO467),"")</f>
        <v/>
      </c>
      <c r="AR456" s="6" t="str">
        <f>IF($C456="OK",_xlfn.NUMBERVALUE(Plantilla!AP467),"")</f>
        <v/>
      </c>
      <c r="AS456" s="4" t="str">
        <f>IF($C456="OK",_xlfn.NUMBERVALUE(Plantilla!AQ467),"")</f>
        <v/>
      </c>
      <c r="AT456" s="6" t="str">
        <f>IF($C456="OK",_xlfn.NUMBERVALUE(Plantilla!AR467),"")</f>
        <v/>
      </c>
      <c r="AU456" s="4" t="str">
        <f>IF($C456="OK",_xlfn.NUMBERVALUE(Plantilla!AS467),"")</f>
        <v/>
      </c>
      <c r="AV456" s="6" t="str">
        <f>IF($C456="OK",_xlfn.NUMBERVALUE(Plantilla!AT467),"")</f>
        <v/>
      </c>
      <c r="AW456" s="4" t="str">
        <f>IF($C456="OK",_xlfn.NUMBERVALUE(Plantilla!AU467),"")</f>
        <v/>
      </c>
      <c r="AX456" s="6" t="str">
        <f>IF($C456="OK",_xlfn.NUMBERVALUE(Plantilla!AV467),"")</f>
        <v/>
      </c>
      <c r="AY456" s="4" t="str">
        <f>IF($C456="OK",_xlfn.NUMBERVALUE(Plantilla!AW467),"")</f>
        <v/>
      </c>
      <c r="AZ456" s="6" t="str">
        <f>IF($C456="OK",_xlfn.NUMBERVALUE(Plantilla!AX467),"")</f>
        <v/>
      </c>
      <c r="BA456" t="str">
        <f>IF($C456="OK",_xlfn.NUMBERVALUE(Plantilla!AY467),"")</f>
        <v/>
      </c>
      <c r="BB456" t="str">
        <f>IF($C456="OK",_xlfn.NUMBERVALUE(Plantilla!AZ467),"")</f>
        <v/>
      </c>
      <c r="BC456" s="4" t="str">
        <f>IF($C456="OK",_xlfn.NUMBERVALUE(Plantilla!BA467),"")</f>
        <v/>
      </c>
      <c r="BD456" s="6" t="str">
        <f>IF($C456="OK",_xlfn.NUMBERVALUE(Plantilla!BB467),"")</f>
        <v/>
      </c>
      <c r="BE456" s="4" t="str">
        <f>IF($C456="OK",_xlfn.NUMBERVALUE(Plantilla!BC467),"")</f>
        <v/>
      </c>
      <c r="BF456" s="6" t="str">
        <f>IF($C456="OK",_xlfn.NUMBERVALUE(Plantilla!BD467),"")</f>
        <v/>
      </c>
      <c r="BG456" s="4" t="str">
        <f>IF($C456="OK",_xlfn.NUMBERVALUE(Plantilla!BE467),"")</f>
        <v/>
      </c>
      <c r="BH456" s="6" t="str">
        <f>IF($C456="OK",_xlfn.NUMBERVALUE(Plantilla!BF467),"")</f>
        <v/>
      </c>
      <c r="BI456" s="110" t="str">
        <f>IF($C456="OK",_xlfn.NUMBERVALUE(Plantilla!BG467),"")</f>
        <v/>
      </c>
      <c r="BJ456" s="6" t="str">
        <f>IF($C456="OK",_xlfn.NUMBERVALUE(Plantilla!BH467),"")</f>
        <v/>
      </c>
      <c r="BK456" s="109" t="str">
        <f>IF($C456="OK",_xlfn.NUMBERVALUE(Plantilla!BI467),"")</f>
        <v/>
      </c>
      <c r="BL456" s="6" t="str">
        <f>IF($C456="OK",
   IF(Plantilla!BJ467&lt;&gt;"",
      TEXT(VLOOKUP(Plantilla!BJ467,'Tablas '!$Z$4:$AA$6,2,FALSE),"#"),
   ""),
"")</f>
        <v/>
      </c>
      <c r="BM456" s="4" t="str">
        <f>IF($C456="OK",_xlfn.NUMBERVALUE(Plantilla!BK467),"")</f>
        <v/>
      </c>
      <c r="BN456" s="4" t="str">
        <f>IF($C456="OK",_xlfn.NUMBERVALUE(Plantilla!BL467),"")</f>
        <v/>
      </c>
      <c r="BO456" s="6" t="str">
        <f>IF($C456="OK",_xlfn.NUMBERVALUE(Plantilla!BM467),"")</f>
        <v/>
      </c>
      <c r="BP456" s="4" t="str">
        <f>IF($C456="OK",_xlfn.NUMBERVALUE(Plantilla!BN467),"")</f>
        <v/>
      </c>
      <c r="BQ456" s="6" t="str">
        <f>IF($C456="OK",_xlfn.NUMBERVALUE(Plantilla!BO467),"")</f>
        <v/>
      </c>
      <c r="BR456" s="4" t="str">
        <f>IF($C456="OK",_xlfn.NUMBERVALUE(Plantilla!BP467),"")</f>
        <v/>
      </c>
      <c r="BS456" s="6" t="str">
        <f>IF($C456="OK",_xlfn.NUMBERVALUE(Plantilla!BQ467),"")</f>
        <v/>
      </c>
      <c r="BT456" s="4" t="str">
        <f>IF($C456="OK",_xlfn.NUMBERVALUE(Plantilla!BR467),"")</f>
        <v/>
      </c>
      <c r="BU456" s="6" t="str">
        <f>IF($C456="OK",_xlfn.NUMBERVALUE(Plantilla!BS467),"")</f>
        <v/>
      </c>
      <c r="BV456" s="6" t="str">
        <f>IF($C456="OK",_xlfn.NUMBERVALUE(Plantilla!BT467),"")</f>
        <v/>
      </c>
      <c r="BW456" s="6" t="str">
        <f>IF($C456="OK",_xlfn.NUMBERVALUE(Plantilla!BU467),"")</f>
        <v/>
      </c>
      <c r="BX456" s="6" t="str">
        <f>IF($C456="OK",_xlfn.NUMBERVALUE(Plantilla!BV467),"")</f>
        <v/>
      </c>
      <c r="BY456" s="6" t="str">
        <f>IF($C456="OK",_xlfn.NUMBERVALUE(Plantilla!BW467),"")</f>
        <v/>
      </c>
      <c r="BZ456" s="6" t="str">
        <f>IF($C456="OK",_xlfn.NUMBERVALUE(Plantilla!BX467),"")</f>
        <v/>
      </c>
      <c r="CA456" s="6" t="str">
        <f>IF($C456="OK",_xlfn.NUMBERVALUE(Plantilla!BY467),"")</f>
        <v/>
      </c>
      <c r="CB456" s="6" t="str">
        <f>IF($C456="OK",_xlfn.NUMBERVALUE(Plantilla!BZ467),"")</f>
        <v/>
      </c>
      <c r="CC456" s="6" t="str">
        <f>IF($C456="OK",_xlfn.NUMBERVALUE(Plantilla!CA467),"")</f>
        <v/>
      </c>
      <c r="CD456" s="6" t="str">
        <f>IF($C456="OK",_xlfn.NUMBERVALUE(Plantilla!CB467),"")</f>
        <v/>
      </c>
      <c r="CE456" s="6" t="str">
        <f>IF($C456="OK",_xlfn.NUMBERVALUE(Plantilla!CC467),"")</f>
        <v/>
      </c>
      <c r="CF456" s="4" t="str">
        <f>IF($C456="OK",_xlfn.NUMBERVALUE(Plantilla!CD467),"")</f>
        <v/>
      </c>
      <c r="CG456" s="6" t="str">
        <f>IF($C456="OK",_xlfn.NUMBERVALUE(Plantilla!CE467),"")</f>
        <v/>
      </c>
      <c r="CH456" s="6" t="str">
        <f>IF($C456="OK",_xlfn.NUMBERVALUE(Plantilla!CF467),"")</f>
        <v/>
      </c>
      <c r="CI456" s="6" t="str">
        <f>IF($C456="OK",_xlfn.NUMBERVALUE(Plantilla!CG467),"")</f>
        <v/>
      </c>
      <c r="CJ456" s="6" t="str">
        <f>IF($C456="OK",_xlfn.NUMBERVALUE(Plantilla!CH467),"")</f>
        <v/>
      </c>
      <c r="CK456" s="6" t="str">
        <f>IF($C456="OK",_xlfn.NUMBERVALUE(Plantilla!CI467),"")</f>
        <v/>
      </c>
      <c r="CL456" s="6" t="str">
        <f>IF($C456="OK",_xlfn.NUMBERVALUE(Plantilla!CJ467),"")</f>
        <v/>
      </c>
      <c r="CM456" t="str">
        <f>IF($C456="OK",TEXT(Plantilla!CK467,"#"),"")</f>
        <v/>
      </c>
      <c r="CN456" s="6" t="str">
        <f>IF($C456="OK",_xlfn.NUMBERVALUE(Plantilla!CL467),"")</f>
        <v/>
      </c>
      <c r="CO456" s="6" t="str">
        <f>IF($C456="OK",_xlfn.NUMBERVALUE(Plantilla!CM467),"")</f>
        <v/>
      </c>
      <c r="CP456" s="110" t="str">
        <f>IF($C456="OK",_xlfn.NUMBERVALUE(Plantilla!CN467),"")</f>
        <v/>
      </c>
      <c r="CQ456" s="6" t="str">
        <f>IF($C456="OK",_xlfn.NUMBERVALUE(Plantilla!CO467),"")</f>
        <v/>
      </c>
      <c r="CR456" s="109" t="str">
        <f>IF($C456="OK",_xlfn.NUMBERVALUE(Plantilla!CP467),"")</f>
        <v/>
      </c>
      <c r="CS456" s="110" t="str">
        <f>IF($C456="OK",_xlfn.NUMBERVALUE(Plantilla!CQ467),"")</f>
        <v/>
      </c>
      <c r="CT456" s="6" t="str">
        <f>IF($C456="OK",_xlfn.NUMBERVALUE(Plantilla!CR467),"")</f>
        <v/>
      </c>
      <c r="CU456" s="109" t="str">
        <f>IF($C456="OK",_xlfn.NUMBERVALUE(Plantilla!CS467),"")</f>
        <v/>
      </c>
      <c r="CV456" s="110" t="str">
        <f>IF($C456="OK",_xlfn.NUMBERVALUE(Plantilla!CT467),"")</f>
        <v/>
      </c>
      <c r="CW456" s="6" t="str">
        <f>IF($C456="OK",_xlfn.NUMBERVALUE(Plantilla!CU467),"")</f>
        <v/>
      </c>
      <c r="CX456" s="82" t="str">
        <f>IF($C456="OK",_xlfn.NUMBERVALUE(Plantilla!CV467),"")</f>
        <v/>
      </c>
      <c r="CY456" s="6" t="str">
        <f>IF($C456="OK",_xlfn.NUMBERVALUE(Plantilla!CW467),"")</f>
        <v/>
      </c>
      <c r="CZ456" s="82" t="str">
        <f>IF($C456="OK",_xlfn.NUMBERVALUE(Plantilla!CX467),"")</f>
        <v/>
      </c>
      <c r="DA456" s="6" t="str">
        <f>IF($C456="OK",_xlfn.NUMBERVALUE(Plantilla!CY467),"")</f>
        <v/>
      </c>
      <c r="DB456" s="109" t="str">
        <f>IF($C456="OK",_xlfn.NUMBERVALUE(Plantilla!CZ467),"")</f>
        <v/>
      </c>
      <c r="DC456" s="6" t="str">
        <f>IF($C456="OK",_xlfn.NUMBERVALUE(Plantilla!DA467),"")</f>
        <v/>
      </c>
      <c r="DD456" s="6" t="str">
        <f>IF($C456="OK",TEXT(Plantilla!DB467,"#"),"")</f>
        <v/>
      </c>
      <c r="DE456" s="6" t="str">
        <f>IF($C456="OK",_xlfn.NUMBERVALUE(Plantilla!DC467),"")</f>
        <v/>
      </c>
      <c r="DF456" s="4" t="str">
        <f>IF($C456="OK",_xlfn.NUMBERVALUE(Plantilla!DD467),"")</f>
        <v/>
      </c>
      <c r="DG456" s="6" t="str">
        <f>IF($C456="OK",_xlfn.NUMBERVALUE(Plantilla!DE467),"")</f>
        <v/>
      </c>
      <c r="DH456" s="6" t="str">
        <f>IF($C456="OK",_xlfn.NUMBERVALUE(Plantilla!DF467),"")</f>
        <v/>
      </c>
      <c r="DI456" s="6" t="str">
        <f>IF($C456="OK",_xlfn.NUMBERVALUE(Plantilla!DG467),"")</f>
        <v/>
      </c>
      <c r="DJ456" s="6" t="str">
        <f>IF($C456="OK",_xlfn.NUMBERVALUE(Plantilla!DH467),"")</f>
        <v/>
      </c>
      <c r="DK456" s="6" t="str">
        <f>IF($C456="OK",_xlfn.NUMBERVALUE(Plantilla!DI467),"")</f>
        <v/>
      </c>
      <c r="DL456" s="6" t="str">
        <f>IF($C456="OK",_xlfn.NUMBERVALUE(Plantilla!DJ467),"")</f>
        <v/>
      </c>
      <c r="DM456" s="6" t="str">
        <f>IF($C456="OK",_xlfn.NUMBERVALUE(Plantilla!DK467),"")</f>
        <v/>
      </c>
      <c r="DN456" s="6" t="str">
        <f>IF($C456="OK",_xlfn.NUMBERVALUE(Plantilla!DL467),"")</f>
        <v/>
      </c>
      <c r="DO456" s="6" t="str">
        <f>IF($C456="OK",_xlfn.NUMBERVALUE(Plantilla!DM467),"")</f>
        <v/>
      </c>
      <c r="DP456" s="6" t="str">
        <f>IF($C456="OK",_xlfn.NUMBERVALUE(Plantilla!DN467),"")</f>
        <v/>
      </c>
      <c r="DQ456" s="6" t="str">
        <f>IF($C456="OK",_xlfn.NUMBERVALUE(Plantilla!DO467),"")</f>
        <v/>
      </c>
      <c r="DR456" s="6" t="str">
        <f>IF($C456="OK",_xlfn.NUMBERVALUE(Plantilla!DP467),"")</f>
        <v/>
      </c>
      <c r="DS456" t="str">
        <f>IF($C456="OK",TEXT(Plantilla!DR467,"#"),"")</f>
        <v/>
      </c>
      <c r="DT456" s="6"/>
    </row>
    <row r="457" spans="1:124" x14ac:dyDescent="0.25">
      <c r="A457" t="str">
        <f>IF(Plantilla!$I$6="¡Perfecto!, Guarda el archivo y adjúntalo a tu interfaz de Nómina Electrónica","OK","Error")</f>
        <v>OK</v>
      </c>
      <c r="B457" t="str">
        <f>IF(Plantilla!$I$6="¡Perfecto!, Guarda el archivo y adjúntalo a tu interfaz de Nómina Electrónica",MID(Plantilla!$D$2,SEARCH("V",Plantilla!$D$2),10),"")</f>
        <v>V2.0</v>
      </c>
      <c r="C457" t="str">
        <f>Plantilla!C468</f>
        <v/>
      </c>
      <c r="D457" t="str">
        <f>IF($C457="OK",Plantilla!B468,"")</f>
        <v/>
      </c>
      <c r="E457" t="str">
        <f>IF($C457="OK",
   VLOOKUP(Plantilla!$E$4,'Tablas '!$AP$4:$AT$6,5,FALSE),
"")</f>
        <v/>
      </c>
      <c r="F457" t="str">
        <f>IF($C457="OK",TEXT(Plantilla!D468,"#"),"")</f>
        <v/>
      </c>
      <c r="G457" t="str">
        <f>IF($C457="OK",
   VLOOKUP(Plantilla!E468,'Tablas '!$B$4:$C$14,2,FALSE),
"")</f>
        <v/>
      </c>
      <c r="H457" t="str">
        <f>IF($C457="OK",TEXT(Plantilla!F468,"#"),"")</f>
        <v/>
      </c>
      <c r="I457" t="str">
        <f>IF($C457="OK",TEXT(Plantilla!G468,"#"),"")</f>
        <v/>
      </c>
      <c r="J457" t="str">
        <f>IF($C457="OK",TEXT(Plantilla!H468,"#"),"")</f>
        <v/>
      </c>
      <c r="K457" t="str">
        <f>IF($C457="OK",TEXT(Plantilla!I468,"#"),"")</f>
        <v/>
      </c>
      <c r="L457" t="str">
        <f>IF($C457="OK",TEXT(Plantilla!J468,"#"),"")</f>
        <v/>
      </c>
      <c r="M457" t="str">
        <f>IF($C457="OK",TEXT(Plantilla!K468,"#"),"")</f>
        <v/>
      </c>
      <c r="N457" t="str">
        <f>IF($C457="OK",
   CONCATENATE(YEAR(Plantilla!L468),"-",TEXT(MONTH(Plantilla!L468),"00"),"-",TEXT(DAY(Plantilla!L468),"00")),
"")</f>
        <v/>
      </c>
      <c r="O457" t="str">
        <f>IF($C457="OK",_xlfn.NUMBERVALUE(Plantilla!M468),"")</f>
        <v/>
      </c>
      <c r="P457" t="str">
        <f>IF($C457="OK",
   IF(Plantilla!N468&lt;&gt;"",
      CONCATENATE(YEAR(Plantilla!N468),"-",TEXT(MONTH(Plantilla!N468),"00"),"-",TEXT(DAY(Plantilla!N468),"00")),
   ""),
"")</f>
        <v/>
      </c>
      <c r="Q457" t="str">
        <f>IF($C457="OK",
   VLOOKUP(Plantilla!O468,'Tablas '!$E$4:$F$19,2,FALSE),
"")</f>
        <v/>
      </c>
      <c r="R457" t="str">
        <f>IF($C457="OK",
   VLOOKUP(Plantilla!P468,'Tablas '!$H$4:$I$5,2,FALSE),
"")</f>
        <v/>
      </c>
      <c r="S457" t="str">
        <f>IF($C457="OK",
   VLOOKUP(Plantilla!Q468,'Tablas '!$K$4:$L$8,2,FALSE),
"")</f>
        <v/>
      </c>
      <c r="T457" t="str">
        <f>IF($C457="OK",
   VLOOKUP(Plantilla!R468,'Tablas '!$AE$4:$AF$6,2,FALSE),
"")</f>
        <v/>
      </c>
      <c r="U457" t="str">
        <f>IF($C457="OK",
   VLOOKUP(Plantilla!S468,'Tablas '!$AE$4:$AF$6,2,FALSE),
"")</f>
        <v/>
      </c>
      <c r="V457" t="str">
        <f>IF($C457="OK",TEXT(Plantilla!T468,"#"),"")</f>
        <v/>
      </c>
      <c r="W457" s="84" t="str">
        <f>IF($C457="OK",
   VLOOKUP(Plantilla!U468,'Tablas '!$AM$4:$AN$1126,2,FALSE),
"")</f>
        <v/>
      </c>
      <c r="X457" t="str">
        <f>IF($C457="OK",TEXT(Plantilla!V468,"#"),"")</f>
        <v/>
      </c>
      <c r="Y457" t="str">
        <f>IF($C457="OK",
   CONCATENATE(YEAR(Plantilla!W468),"-",TEXT(MONTH(Plantilla!W468),"00"),"-",TEXT(DAY(Plantilla!W468),"00")),
"")</f>
        <v/>
      </c>
      <c r="Z457" t="str">
        <f>IF($C457="OK",
   CONCATENATE(YEAR(Plantilla!X468),"-",TEXT(MONTH(Plantilla!X468),"00"),"-",TEXT(DAY(Plantilla!X468),"00")),
"")</f>
        <v/>
      </c>
      <c r="AA457" t="str">
        <f>IF($C457="OK",
   TEXT(VLOOKUP(Plantilla!Y468,'Tablas '!$Q$4:$R$9,2,FALSE),"#"),
"")</f>
        <v/>
      </c>
      <c r="AB457" t="str">
        <f>IF($C457="OK",
   CONCATENATE(YEAR(Plantilla!Z468),"-",TEXT(MONTH(Plantilla!Z468),"00"),"-",TEXT(DAY(Plantilla!Z468),"00")),
"")</f>
        <v/>
      </c>
      <c r="AC457" t="str">
        <f>IF($C457="OK",
   TEXT(VLOOKUP(Plantilla!AA468,'Tablas '!$T$4:$U$13,2,FALSE),"#"),
"")</f>
        <v/>
      </c>
      <c r="AD457" t="str">
        <f>IF($C457="OK",TEXT(Plantilla!AB468,"#"),"")</f>
        <v/>
      </c>
      <c r="AE457" t="str">
        <f>IF($C457="OK",
   IF(Plantilla!AC468&lt;&gt;"",
      TEXT(VLOOKUP(Plantilla!AC468,'Tablas '!$W$4:$X$7,2,FALSE),"#"),
   ""),
"")</f>
        <v/>
      </c>
      <c r="AF457" t="str">
        <f>IF($C457="OK",TEXT(Plantilla!AD468,"#"),"")</f>
        <v/>
      </c>
      <c r="AG457" s="6" t="str">
        <f>IF($C457="OK",_xlfn.NUMBERVALUE(Plantilla!AE468),"")</f>
        <v/>
      </c>
      <c r="AH457" s="4" t="str">
        <f>IF($C457="OK",_xlfn.NUMBERVALUE(Plantilla!AF468),"")</f>
        <v/>
      </c>
      <c r="AI457" s="6" t="str">
        <f>IF($C457="OK",_xlfn.NUMBERVALUE(Plantilla!AG468),"")</f>
        <v/>
      </c>
      <c r="AJ457" s="6" t="str">
        <f>IF($C457="OK",_xlfn.NUMBERVALUE(Plantilla!AH468),"")</f>
        <v/>
      </c>
      <c r="AK457" s="6" t="str">
        <f>IF($C457="OK",_xlfn.NUMBERVALUE(Plantilla!AI468),"")</f>
        <v/>
      </c>
      <c r="AL457" s="6" t="str">
        <f>IF($C457="OK",_xlfn.NUMBERVALUE(Plantilla!AJ468),"")</f>
        <v/>
      </c>
      <c r="AM457" s="4" t="str">
        <f>IF($C457="OK",_xlfn.NUMBERVALUE(Plantilla!AK468),"")</f>
        <v/>
      </c>
      <c r="AN457" s="6" t="str">
        <f>IF($C457="OK",_xlfn.NUMBERVALUE(Plantilla!AL468),"")</f>
        <v/>
      </c>
      <c r="AO457" s="4" t="str">
        <f>IF($C457="OK",_xlfn.NUMBERVALUE(Plantilla!AM468),"")</f>
        <v/>
      </c>
      <c r="AP457" s="6" t="str">
        <f>IF($C457="OK",_xlfn.NUMBERVALUE(Plantilla!AN468),"")</f>
        <v/>
      </c>
      <c r="AQ457" s="4" t="str">
        <f>IF($C457="OK",_xlfn.NUMBERVALUE(Plantilla!AO468),"")</f>
        <v/>
      </c>
      <c r="AR457" s="6" t="str">
        <f>IF($C457="OK",_xlfn.NUMBERVALUE(Plantilla!AP468),"")</f>
        <v/>
      </c>
      <c r="AS457" s="4" t="str">
        <f>IF($C457="OK",_xlfn.NUMBERVALUE(Plantilla!AQ468),"")</f>
        <v/>
      </c>
      <c r="AT457" s="6" t="str">
        <f>IF($C457="OK",_xlfn.NUMBERVALUE(Plantilla!AR468),"")</f>
        <v/>
      </c>
      <c r="AU457" s="4" t="str">
        <f>IF($C457="OK",_xlfn.NUMBERVALUE(Plantilla!AS468),"")</f>
        <v/>
      </c>
      <c r="AV457" s="6" t="str">
        <f>IF($C457="OK",_xlfn.NUMBERVALUE(Plantilla!AT468),"")</f>
        <v/>
      </c>
      <c r="AW457" s="4" t="str">
        <f>IF($C457="OK",_xlfn.NUMBERVALUE(Plantilla!AU468),"")</f>
        <v/>
      </c>
      <c r="AX457" s="6" t="str">
        <f>IF($C457="OK",_xlfn.NUMBERVALUE(Plantilla!AV468),"")</f>
        <v/>
      </c>
      <c r="AY457" s="4" t="str">
        <f>IF($C457="OK",_xlfn.NUMBERVALUE(Plantilla!AW468),"")</f>
        <v/>
      </c>
      <c r="AZ457" s="6" t="str">
        <f>IF($C457="OK",_xlfn.NUMBERVALUE(Plantilla!AX468),"")</f>
        <v/>
      </c>
      <c r="BA457" t="str">
        <f>IF($C457="OK",_xlfn.NUMBERVALUE(Plantilla!AY468),"")</f>
        <v/>
      </c>
      <c r="BB457" t="str">
        <f>IF($C457="OK",_xlfn.NUMBERVALUE(Plantilla!AZ468),"")</f>
        <v/>
      </c>
      <c r="BC457" s="4" t="str">
        <f>IF($C457="OK",_xlfn.NUMBERVALUE(Plantilla!BA468),"")</f>
        <v/>
      </c>
      <c r="BD457" s="6" t="str">
        <f>IF($C457="OK",_xlfn.NUMBERVALUE(Plantilla!BB468),"")</f>
        <v/>
      </c>
      <c r="BE457" s="4" t="str">
        <f>IF($C457="OK",_xlfn.NUMBERVALUE(Plantilla!BC468),"")</f>
        <v/>
      </c>
      <c r="BF457" s="6" t="str">
        <f>IF($C457="OK",_xlfn.NUMBERVALUE(Plantilla!BD468),"")</f>
        <v/>
      </c>
      <c r="BG457" s="4" t="str">
        <f>IF($C457="OK",_xlfn.NUMBERVALUE(Plantilla!BE468),"")</f>
        <v/>
      </c>
      <c r="BH457" s="6" t="str">
        <f>IF($C457="OK",_xlfn.NUMBERVALUE(Plantilla!BF468),"")</f>
        <v/>
      </c>
      <c r="BI457" s="110" t="str">
        <f>IF($C457="OK",_xlfn.NUMBERVALUE(Plantilla!BG468),"")</f>
        <v/>
      </c>
      <c r="BJ457" s="6" t="str">
        <f>IF($C457="OK",_xlfn.NUMBERVALUE(Plantilla!BH468),"")</f>
        <v/>
      </c>
      <c r="BK457" s="109" t="str">
        <f>IF($C457="OK",_xlfn.NUMBERVALUE(Plantilla!BI468),"")</f>
        <v/>
      </c>
      <c r="BL457" s="6" t="str">
        <f>IF($C457="OK",
   IF(Plantilla!BJ468&lt;&gt;"",
      TEXT(VLOOKUP(Plantilla!BJ468,'Tablas '!$Z$4:$AA$6,2,FALSE),"#"),
   ""),
"")</f>
        <v/>
      </c>
      <c r="BM457" s="4" t="str">
        <f>IF($C457="OK",_xlfn.NUMBERVALUE(Plantilla!BK468),"")</f>
        <v/>
      </c>
      <c r="BN457" s="4" t="str">
        <f>IF($C457="OK",_xlfn.NUMBERVALUE(Plantilla!BL468),"")</f>
        <v/>
      </c>
      <c r="BO457" s="6" t="str">
        <f>IF($C457="OK",_xlfn.NUMBERVALUE(Plantilla!BM468),"")</f>
        <v/>
      </c>
      <c r="BP457" s="4" t="str">
        <f>IF($C457="OK",_xlfn.NUMBERVALUE(Plantilla!BN468),"")</f>
        <v/>
      </c>
      <c r="BQ457" s="6" t="str">
        <f>IF($C457="OK",_xlfn.NUMBERVALUE(Plantilla!BO468),"")</f>
        <v/>
      </c>
      <c r="BR457" s="4" t="str">
        <f>IF($C457="OK",_xlfn.NUMBERVALUE(Plantilla!BP468),"")</f>
        <v/>
      </c>
      <c r="BS457" s="6" t="str">
        <f>IF($C457="OK",_xlfn.NUMBERVALUE(Plantilla!BQ468),"")</f>
        <v/>
      </c>
      <c r="BT457" s="4" t="str">
        <f>IF($C457="OK",_xlfn.NUMBERVALUE(Plantilla!BR468),"")</f>
        <v/>
      </c>
      <c r="BU457" s="6" t="str">
        <f>IF($C457="OK",_xlfn.NUMBERVALUE(Plantilla!BS468),"")</f>
        <v/>
      </c>
      <c r="BV457" s="6" t="str">
        <f>IF($C457="OK",_xlfn.NUMBERVALUE(Plantilla!BT468),"")</f>
        <v/>
      </c>
      <c r="BW457" s="6" t="str">
        <f>IF($C457="OK",_xlfn.NUMBERVALUE(Plantilla!BU468),"")</f>
        <v/>
      </c>
      <c r="BX457" s="6" t="str">
        <f>IF($C457="OK",_xlfn.NUMBERVALUE(Plantilla!BV468),"")</f>
        <v/>
      </c>
      <c r="BY457" s="6" t="str">
        <f>IF($C457="OK",_xlfn.NUMBERVALUE(Plantilla!BW468),"")</f>
        <v/>
      </c>
      <c r="BZ457" s="6" t="str">
        <f>IF($C457="OK",_xlfn.NUMBERVALUE(Plantilla!BX468),"")</f>
        <v/>
      </c>
      <c r="CA457" s="6" t="str">
        <f>IF($C457="OK",_xlfn.NUMBERVALUE(Plantilla!BY468),"")</f>
        <v/>
      </c>
      <c r="CB457" s="6" t="str">
        <f>IF($C457="OK",_xlfn.NUMBERVALUE(Plantilla!BZ468),"")</f>
        <v/>
      </c>
      <c r="CC457" s="6" t="str">
        <f>IF($C457="OK",_xlfn.NUMBERVALUE(Plantilla!CA468),"")</f>
        <v/>
      </c>
      <c r="CD457" s="6" t="str">
        <f>IF($C457="OK",_xlfn.NUMBERVALUE(Plantilla!CB468),"")</f>
        <v/>
      </c>
      <c r="CE457" s="6" t="str">
        <f>IF($C457="OK",_xlfn.NUMBERVALUE(Plantilla!CC468),"")</f>
        <v/>
      </c>
      <c r="CF457" s="4" t="str">
        <f>IF($C457="OK",_xlfn.NUMBERVALUE(Plantilla!CD468),"")</f>
        <v/>
      </c>
      <c r="CG457" s="6" t="str">
        <f>IF($C457="OK",_xlfn.NUMBERVALUE(Plantilla!CE468),"")</f>
        <v/>
      </c>
      <c r="CH457" s="6" t="str">
        <f>IF($C457="OK",_xlfn.NUMBERVALUE(Plantilla!CF468),"")</f>
        <v/>
      </c>
      <c r="CI457" s="6" t="str">
        <f>IF($C457="OK",_xlfn.NUMBERVALUE(Plantilla!CG468),"")</f>
        <v/>
      </c>
      <c r="CJ457" s="6" t="str">
        <f>IF($C457="OK",_xlfn.NUMBERVALUE(Plantilla!CH468),"")</f>
        <v/>
      </c>
      <c r="CK457" s="6" t="str">
        <f>IF($C457="OK",_xlfn.NUMBERVALUE(Plantilla!CI468),"")</f>
        <v/>
      </c>
      <c r="CL457" s="6" t="str">
        <f>IF($C457="OK",_xlfn.NUMBERVALUE(Plantilla!CJ468),"")</f>
        <v/>
      </c>
      <c r="CM457" t="str">
        <f>IF($C457="OK",TEXT(Plantilla!CK468,"#"),"")</f>
        <v/>
      </c>
      <c r="CN457" s="6" t="str">
        <f>IF($C457="OK",_xlfn.NUMBERVALUE(Plantilla!CL468),"")</f>
        <v/>
      </c>
      <c r="CO457" s="6" t="str">
        <f>IF($C457="OK",_xlfn.NUMBERVALUE(Plantilla!CM468),"")</f>
        <v/>
      </c>
      <c r="CP457" s="110" t="str">
        <f>IF($C457="OK",_xlfn.NUMBERVALUE(Plantilla!CN468),"")</f>
        <v/>
      </c>
      <c r="CQ457" s="6" t="str">
        <f>IF($C457="OK",_xlfn.NUMBERVALUE(Plantilla!CO468),"")</f>
        <v/>
      </c>
      <c r="CR457" s="109" t="str">
        <f>IF($C457="OK",_xlfn.NUMBERVALUE(Plantilla!CP468),"")</f>
        <v/>
      </c>
      <c r="CS457" s="110" t="str">
        <f>IF($C457="OK",_xlfn.NUMBERVALUE(Plantilla!CQ468),"")</f>
        <v/>
      </c>
      <c r="CT457" s="6" t="str">
        <f>IF($C457="OK",_xlfn.NUMBERVALUE(Plantilla!CR468),"")</f>
        <v/>
      </c>
      <c r="CU457" s="109" t="str">
        <f>IF($C457="OK",_xlfn.NUMBERVALUE(Plantilla!CS468),"")</f>
        <v/>
      </c>
      <c r="CV457" s="110" t="str">
        <f>IF($C457="OK",_xlfn.NUMBERVALUE(Plantilla!CT468),"")</f>
        <v/>
      </c>
      <c r="CW457" s="6" t="str">
        <f>IF($C457="OK",_xlfn.NUMBERVALUE(Plantilla!CU468),"")</f>
        <v/>
      </c>
      <c r="CX457" s="82" t="str">
        <f>IF($C457="OK",_xlfn.NUMBERVALUE(Plantilla!CV468),"")</f>
        <v/>
      </c>
      <c r="CY457" s="6" t="str">
        <f>IF($C457="OK",_xlfn.NUMBERVALUE(Plantilla!CW468),"")</f>
        <v/>
      </c>
      <c r="CZ457" s="82" t="str">
        <f>IF($C457="OK",_xlfn.NUMBERVALUE(Plantilla!CX468),"")</f>
        <v/>
      </c>
      <c r="DA457" s="6" t="str">
        <f>IF($C457="OK",_xlfn.NUMBERVALUE(Plantilla!CY468),"")</f>
        <v/>
      </c>
      <c r="DB457" s="109" t="str">
        <f>IF($C457="OK",_xlfn.NUMBERVALUE(Plantilla!CZ468),"")</f>
        <v/>
      </c>
      <c r="DC457" s="6" t="str">
        <f>IF($C457="OK",_xlfn.NUMBERVALUE(Plantilla!DA468),"")</f>
        <v/>
      </c>
      <c r="DD457" s="6" t="str">
        <f>IF($C457="OK",TEXT(Plantilla!DB468,"#"),"")</f>
        <v/>
      </c>
      <c r="DE457" s="6" t="str">
        <f>IF($C457="OK",_xlfn.NUMBERVALUE(Plantilla!DC468),"")</f>
        <v/>
      </c>
      <c r="DF457" s="4" t="str">
        <f>IF($C457="OK",_xlfn.NUMBERVALUE(Plantilla!DD468),"")</f>
        <v/>
      </c>
      <c r="DG457" s="6" t="str">
        <f>IF($C457="OK",_xlfn.NUMBERVALUE(Plantilla!DE468),"")</f>
        <v/>
      </c>
      <c r="DH457" s="6" t="str">
        <f>IF($C457="OK",_xlfn.NUMBERVALUE(Plantilla!DF468),"")</f>
        <v/>
      </c>
      <c r="DI457" s="6" t="str">
        <f>IF($C457="OK",_xlfn.NUMBERVALUE(Plantilla!DG468),"")</f>
        <v/>
      </c>
      <c r="DJ457" s="6" t="str">
        <f>IF($C457="OK",_xlfn.NUMBERVALUE(Plantilla!DH468),"")</f>
        <v/>
      </c>
      <c r="DK457" s="6" t="str">
        <f>IF($C457="OK",_xlfn.NUMBERVALUE(Plantilla!DI468),"")</f>
        <v/>
      </c>
      <c r="DL457" s="6" t="str">
        <f>IF($C457="OK",_xlfn.NUMBERVALUE(Plantilla!DJ468),"")</f>
        <v/>
      </c>
      <c r="DM457" s="6" t="str">
        <f>IF($C457="OK",_xlfn.NUMBERVALUE(Plantilla!DK468),"")</f>
        <v/>
      </c>
      <c r="DN457" s="6" t="str">
        <f>IF($C457="OK",_xlfn.NUMBERVALUE(Plantilla!DL468),"")</f>
        <v/>
      </c>
      <c r="DO457" s="6" t="str">
        <f>IF($C457="OK",_xlfn.NUMBERVALUE(Plantilla!DM468),"")</f>
        <v/>
      </c>
      <c r="DP457" s="6" t="str">
        <f>IF($C457="OK",_xlfn.NUMBERVALUE(Plantilla!DN468),"")</f>
        <v/>
      </c>
      <c r="DQ457" s="6" t="str">
        <f>IF($C457="OK",_xlfn.NUMBERVALUE(Plantilla!DO468),"")</f>
        <v/>
      </c>
      <c r="DR457" s="6" t="str">
        <f>IF($C457="OK",_xlfn.NUMBERVALUE(Plantilla!DP468),"")</f>
        <v/>
      </c>
      <c r="DS457" t="str">
        <f>IF($C457="OK",TEXT(Plantilla!DR468,"#"),"")</f>
        <v/>
      </c>
      <c r="DT457" s="6"/>
    </row>
    <row r="458" spans="1:124" x14ac:dyDescent="0.25">
      <c r="A458" t="str">
        <f>IF(Plantilla!$I$6="¡Perfecto!, Guarda el archivo y adjúntalo a tu interfaz de Nómina Electrónica","OK","Error")</f>
        <v>OK</v>
      </c>
      <c r="B458" t="str">
        <f>IF(Plantilla!$I$6="¡Perfecto!, Guarda el archivo y adjúntalo a tu interfaz de Nómina Electrónica",MID(Plantilla!$D$2,SEARCH("V",Plantilla!$D$2),10),"")</f>
        <v>V2.0</v>
      </c>
      <c r="C458" t="str">
        <f>Plantilla!C469</f>
        <v/>
      </c>
      <c r="D458" t="str">
        <f>IF($C458="OK",Plantilla!B469,"")</f>
        <v/>
      </c>
      <c r="E458" t="str">
        <f>IF($C458="OK",
   VLOOKUP(Plantilla!$E$4,'Tablas '!$AP$4:$AT$6,5,FALSE),
"")</f>
        <v/>
      </c>
      <c r="F458" t="str">
        <f>IF($C458="OK",TEXT(Plantilla!D469,"#"),"")</f>
        <v/>
      </c>
      <c r="G458" t="str">
        <f>IF($C458="OK",
   VLOOKUP(Plantilla!E469,'Tablas '!$B$4:$C$14,2,FALSE),
"")</f>
        <v/>
      </c>
      <c r="H458" t="str">
        <f>IF($C458="OK",TEXT(Plantilla!F469,"#"),"")</f>
        <v/>
      </c>
      <c r="I458" t="str">
        <f>IF($C458="OK",TEXT(Plantilla!G469,"#"),"")</f>
        <v/>
      </c>
      <c r="J458" t="str">
        <f>IF($C458="OK",TEXT(Plantilla!H469,"#"),"")</f>
        <v/>
      </c>
      <c r="K458" t="str">
        <f>IF($C458="OK",TEXT(Plantilla!I469,"#"),"")</f>
        <v/>
      </c>
      <c r="L458" t="str">
        <f>IF($C458="OK",TEXT(Plantilla!J469,"#"),"")</f>
        <v/>
      </c>
      <c r="M458" t="str">
        <f>IF($C458="OK",TEXT(Plantilla!K469,"#"),"")</f>
        <v/>
      </c>
      <c r="N458" t="str">
        <f>IF($C458="OK",
   CONCATENATE(YEAR(Plantilla!L469),"-",TEXT(MONTH(Plantilla!L469),"00"),"-",TEXT(DAY(Plantilla!L469),"00")),
"")</f>
        <v/>
      </c>
      <c r="O458" t="str">
        <f>IF($C458="OK",_xlfn.NUMBERVALUE(Plantilla!M469),"")</f>
        <v/>
      </c>
      <c r="P458" t="str">
        <f>IF($C458="OK",
   IF(Plantilla!N469&lt;&gt;"",
      CONCATENATE(YEAR(Plantilla!N469),"-",TEXT(MONTH(Plantilla!N469),"00"),"-",TEXT(DAY(Plantilla!N469),"00")),
   ""),
"")</f>
        <v/>
      </c>
      <c r="Q458" t="str">
        <f>IF($C458="OK",
   VLOOKUP(Plantilla!O469,'Tablas '!$E$4:$F$19,2,FALSE),
"")</f>
        <v/>
      </c>
      <c r="R458" t="str">
        <f>IF($C458="OK",
   VLOOKUP(Plantilla!P469,'Tablas '!$H$4:$I$5,2,FALSE),
"")</f>
        <v/>
      </c>
      <c r="S458" t="str">
        <f>IF($C458="OK",
   VLOOKUP(Plantilla!Q469,'Tablas '!$K$4:$L$8,2,FALSE),
"")</f>
        <v/>
      </c>
      <c r="T458" t="str">
        <f>IF($C458="OK",
   VLOOKUP(Plantilla!R469,'Tablas '!$AE$4:$AF$6,2,FALSE),
"")</f>
        <v/>
      </c>
      <c r="U458" t="str">
        <f>IF($C458="OK",
   VLOOKUP(Plantilla!S469,'Tablas '!$AE$4:$AF$6,2,FALSE),
"")</f>
        <v/>
      </c>
      <c r="V458" t="str">
        <f>IF($C458="OK",TEXT(Plantilla!T469,"#"),"")</f>
        <v/>
      </c>
      <c r="W458" s="84" t="str">
        <f>IF($C458="OK",
   VLOOKUP(Plantilla!U469,'Tablas '!$AM$4:$AN$1126,2,FALSE),
"")</f>
        <v/>
      </c>
      <c r="X458" t="str">
        <f>IF($C458="OK",TEXT(Plantilla!V469,"#"),"")</f>
        <v/>
      </c>
      <c r="Y458" t="str">
        <f>IF($C458="OK",
   CONCATENATE(YEAR(Plantilla!W469),"-",TEXT(MONTH(Plantilla!W469),"00"),"-",TEXT(DAY(Plantilla!W469),"00")),
"")</f>
        <v/>
      </c>
      <c r="Z458" t="str">
        <f>IF($C458="OK",
   CONCATENATE(YEAR(Plantilla!X469),"-",TEXT(MONTH(Plantilla!X469),"00"),"-",TEXT(DAY(Plantilla!X469),"00")),
"")</f>
        <v/>
      </c>
      <c r="AA458" t="str">
        <f>IF($C458="OK",
   TEXT(VLOOKUP(Plantilla!Y469,'Tablas '!$Q$4:$R$9,2,FALSE),"#"),
"")</f>
        <v/>
      </c>
      <c r="AB458" t="str">
        <f>IF($C458="OK",
   CONCATENATE(YEAR(Plantilla!Z469),"-",TEXT(MONTH(Plantilla!Z469),"00"),"-",TEXT(DAY(Plantilla!Z469),"00")),
"")</f>
        <v/>
      </c>
      <c r="AC458" t="str">
        <f>IF($C458="OK",
   TEXT(VLOOKUP(Plantilla!AA469,'Tablas '!$T$4:$U$13,2,FALSE),"#"),
"")</f>
        <v/>
      </c>
      <c r="AD458" t="str">
        <f>IF($C458="OK",TEXT(Plantilla!AB469,"#"),"")</f>
        <v/>
      </c>
      <c r="AE458" t="str">
        <f>IF($C458="OK",
   IF(Plantilla!AC469&lt;&gt;"",
      TEXT(VLOOKUP(Plantilla!AC469,'Tablas '!$W$4:$X$7,2,FALSE),"#"),
   ""),
"")</f>
        <v/>
      </c>
      <c r="AF458" t="str">
        <f>IF($C458="OK",TEXT(Plantilla!AD469,"#"),"")</f>
        <v/>
      </c>
      <c r="AG458" s="6" t="str">
        <f>IF($C458="OK",_xlfn.NUMBERVALUE(Plantilla!AE469),"")</f>
        <v/>
      </c>
      <c r="AH458" s="4" t="str">
        <f>IF($C458="OK",_xlfn.NUMBERVALUE(Plantilla!AF469),"")</f>
        <v/>
      </c>
      <c r="AI458" s="6" t="str">
        <f>IF($C458="OK",_xlfn.NUMBERVALUE(Plantilla!AG469),"")</f>
        <v/>
      </c>
      <c r="AJ458" s="6" t="str">
        <f>IF($C458="OK",_xlfn.NUMBERVALUE(Plantilla!AH469),"")</f>
        <v/>
      </c>
      <c r="AK458" s="6" t="str">
        <f>IF($C458="OK",_xlfn.NUMBERVALUE(Plantilla!AI469),"")</f>
        <v/>
      </c>
      <c r="AL458" s="6" t="str">
        <f>IF($C458="OK",_xlfn.NUMBERVALUE(Plantilla!AJ469),"")</f>
        <v/>
      </c>
      <c r="AM458" s="4" t="str">
        <f>IF($C458="OK",_xlfn.NUMBERVALUE(Plantilla!AK469),"")</f>
        <v/>
      </c>
      <c r="AN458" s="6" t="str">
        <f>IF($C458="OK",_xlfn.NUMBERVALUE(Plantilla!AL469),"")</f>
        <v/>
      </c>
      <c r="AO458" s="4" t="str">
        <f>IF($C458="OK",_xlfn.NUMBERVALUE(Plantilla!AM469),"")</f>
        <v/>
      </c>
      <c r="AP458" s="6" t="str">
        <f>IF($C458="OK",_xlfn.NUMBERVALUE(Plantilla!AN469),"")</f>
        <v/>
      </c>
      <c r="AQ458" s="4" t="str">
        <f>IF($C458="OK",_xlfn.NUMBERVALUE(Plantilla!AO469),"")</f>
        <v/>
      </c>
      <c r="AR458" s="6" t="str">
        <f>IF($C458="OK",_xlfn.NUMBERVALUE(Plantilla!AP469),"")</f>
        <v/>
      </c>
      <c r="AS458" s="4" t="str">
        <f>IF($C458="OK",_xlfn.NUMBERVALUE(Plantilla!AQ469),"")</f>
        <v/>
      </c>
      <c r="AT458" s="6" t="str">
        <f>IF($C458="OK",_xlfn.NUMBERVALUE(Plantilla!AR469),"")</f>
        <v/>
      </c>
      <c r="AU458" s="4" t="str">
        <f>IF($C458="OK",_xlfn.NUMBERVALUE(Plantilla!AS469),"")</f>
        <v/>
      </c>
      <c r="AV458" s="6" t="str">
        <f>IF($C458="OK",_xlfn.NUMBERVALUE(Plantilla!AT469),"")</f>
        <v/>
      </c>
      <c r="AW458" s="4" t="str">
        <f>IF($C458="OK",_xlfn.NUMBERVALUE(Plantilla!AU469),"")</f>
        <v/>
      </c>
      <c r="AX458" s="6" t="str">
        <f>IF($C458="OK",_xlfn.NUMBERVALUE(Plantilla!AV469),"")</f>
        <v/>
      </c>
      <c r="AY458" s="4" t="str">
        <f>IF($C458="OK",_xlfn.NUMBERVALUE(Plantilla!AW469),"")</f>
        <v/>
      </c>
      <c r="AZ458" s="6" t="str">
        <f>IF($C458="OK",_xlfn.NUMBERVALUE(Plantilla!AX469),"")</f>
        <v/>
      </c>
      <c r="BA458" t="str">
        <f>IF($C458="OK",_xlfn.NUMBERVALUE(Plantilla!AY469),"")</f>
        <v/>
      </c>
      <c r="BB458" t="str">
        <f>IF($C458="OK",_xlfn.NUMBERVALUE(Plantilla!AZ469),"")</f>
        <v/>
      </c>
      <c r="BC458" s="4" t="str">
        <f>IF($C458="OK",_xlfn.NUMBERVALUE(Plantilla!BA469),"")</f>
        <v/>
      </c>
      <c r="BD458" s="6" t="str">
        <f>IF($C458="OK",_xlfn.NUMBERVALUE(Plantilla!BB469),"")</f>
        <v/>
      </c>
      <c r="BE458" s="4" t="str">
        <f>IF($C458="OK",_xlfn.NUMBERVALUE(Plantilla!BC469),"")</f>
        <v/>
      </c>
      <c r="BF458" s="6" t="str">
        <f>IF($C458="OK",_xlfn.NUMBERVALUE(Plantilla!BD469),"")</f>
        <v/>
      </c>
      <c r="BG458" s="4" t="str">
        <f>IF($C458="OK",_xlfn.NUMBERVALUE(Plantilla!BE469),"")</f>
        <v/>
      </c>
      <c r="BH458" s="6" t="str">
        <f>IF($C458="OK",_xlfn.NUMBERVALUE(Plantilla!BF469),"")</f>
        <v/>
      </c>
      <c r="BI458" s="110" t="str">
        <f>IF($C458="OK",_xlfn.NUMBERVALUE(Plantilla!BG469),"")</f>
        <v/>
      </c>
      <c r="BJ458" s="6" t="str">
        <f>IF($C458="OK",_xlfn.NUMBERVALUE(Plantilla!BH469),"")</f>
        <v/>
      </c>
      <c r="BK458" s="109" t="str">
        <f>IF($C458="OK",_xlfn.NUMBERVALUE(Plantilla!BI469),"")</f>
        <v/>
      </c>
      <c r="BL458" s="6" t="str">
        <f>IF($C458="OK",
   IF(Plantilla!BJ469&lt;&gt;"",
      TEXT(VLOOKUP(Plantilla!BJ469,'Tablas '!$Z$4:$AA$6,2,FALSE),"#"),
   ""),
"")</f>
        <v/>
      </c>
      <c r="BM458" s="4" t="str">
        <f>IF($C458="OK",_xlfn.NUMBERVALUE(Plantilla!BK469),"")</f>
        <v/>
      </c>
      <c r="BN458" s="4" t="str">
        <f>IF($C458="OK",_xlfn.NUMBERVALUE(Plantilla!BL469),"")</f>
        <v/>
      </c>
      <c r="BO458" s="6" t="str">
        <f>IF($C458="OK",_xlfn.NUMBERVALUE(Plantilla!BM469),"")</f>
        <v/>
      </c>
      <c r="BP458" s="4" t="str">
        <f>IF($C458="OK",_xlfn.NUMBERVALUE(Plantilla!BN469),"")</f>
        <v/>
      </c>
      <c r="BQ458" s="6" t="str">
        <f>IF($C458="OK",_xlfn.NUMBERVALUE(Plantilla!BO469),"")</f>
        <v/>
      </c>
      <c r="BR458" s="4" t="str">
        <f>IF($C458="OK",_xlfn.NUMBERVALUE(Plantilla!BP469),"")</f>
        <v/>
      </c>
      <c r="BS458" s="6" t="str">
        <f>IF($C458="OK",_xlfn.NUMBERVALUE(Plantilla!BQ469),"")</f>
        <v/>
      </c>
      <c r="BT458" s="4" t="str">
        <f>IF($C458="OK",_xlfn.NUMBERVALUE(Plantilla!BR469),"")</f>
        <v/>
      </c>
      <c r="BU458" s="6" t="str">
        <f>IF($C458="OK",_xlfn.NUMBERVALUE(Plantilla!BS469),"")</f>
        <v/>
      </c>
      <c r="BV458" s="6" t="str">
        <f>IF($C458="OK",_xlfn.NUMBERVALUE(Plantilla!BT469),"")</f>
        <v/>
      </c>
      <c r="BW458" s="6" t="str">
        <f>IF($C458="OK",_xlfn.NUMBERVALUE(Plantilla!BU469),"")</f>
        <v/>
      </c>
      <c r="BX458" s="6" t="str">
        <f>IF($C458="OK",_xlfn.NUMBERVALUE(Plantilla!BV469),"")</f>
        <v/>
      </c>
      <c r="BY458" s="6" t="str">
        <f>IF($C458="OK",_xlfn.NUMBERVALUE(Plantilla!BW469),"")</f>
        <v/>
      </c>
      <c r="BZ458" s="6" t="str">
        <f>IF($C458="OK",_xlfn.NUMBERVALUE(Plantilla!BX469),"")</f>
        <v/>
      </c>
      <c r="CA458" s="6" t="str">
        <f>IF($C458="OK",_xlfn.NUMBERVALUE(Plantilla!BY469),"")</f>
        <v/>
      </c>
      <c r="CB458" s="6" t="str">
        <f>IF($C458="OK",_xlfn.NUMBERVALUE(Plantilla!BZ469),"")</f>
        <v/>
      </c>
      <c r="CC458" s="6" t="str">
        <f>IF($C458="OK",_xlfn.NUMBERVALUE(Plantilla!CA469),"")</f>
        <v/>
      </c>
      <c r="CD458" s="6" t="str">
        <f>IF($C458="OK",_xlfn.NUMBERVALUE(Plantilla!CB469),"")</f>
        <v/>
      </c>
      <c r="CE458" s="6" t="str">
        <f>IF($C458="OK",_xlfn.NUMBERVALUE(Plantilla!CC469),"")</f>
        <v/>
      </c>
      <c r="CF458" s="4" t="str">
        <f>IF($C458="OK",_xlfn.NUMBERVALUE(Plantilla!CD469),"")</f>
        <v/>
      </c>
      <c r="CG458" s="6" t="str">
        <f>IF($C458="OK",_xlfn.NUMBERVALUE(Plantilla!CE469),"")</f>
        <v/>
      </c>
      <c r="CH458" s="6" t="str">
        <f>IF($C458="OK",_xlfn.NUMBERVALUE(Plantilla!CF469),"")</f>
        <v/>
      </c>
      <c r="CI458" s="6" t="str">
        <f>IF($C458="OK",_xlfn.NUMBERVALUE(Plantilla!CG469),"")</f>
        <v/>
      </c>
      <c r="CJ458" s="6" t="str">
        <f>IF($C458="OK",_xlfn.NUMBERVALUE(Plantilla!CH469),"")</f>
        <v/>
      </c>
      <c r="CK458" s="6" t="str">
        <f>IF($C458="OK",_xlfn.NUMBERVALUE(Plantilla!CI469),"")</f>
        <v/>
      </c>
      <c r="CL458" s="6" t="str">
        <f>IF($C458="OK",_xlfn.NUMBERVALUE(Plantilla!CJ469),"")</f>
        <v/>
      </c>
      <c r="CM458" t="str">
        <f>IF($C458="OK",TEXT(Plantilla!CK469,"#"),"")</f>
        <v/>
      </c>
      <c r="CN458" s="6" t="str">
        <f>IF($C458="OK",_xlfn.NUMBERVALUE(Plantilla!CL469),"")</f>
        <v/>
      </c>
      <c r="CO458" s="6" t="str">
        <f>IF($C458="OK",_xlfn.NUMBERVALUE(Plantilla!CM469),"")</f>
        <v/>
      </c>
      <c r="CP458" s="110" t="str">
        <f>IF($C458="OK",_xlfn.NUMBERVALUE(Plantilla!CN469),"")</f>
        <v/>
      </c>
      <c r="CQ458" s="6" t="str">
        <f>IF($C458="OK",_xlfn.NUMBERVALUE(Plantilla!CO469),"")</f>
        <v/>
      </c>
      <c r="CR458" s="109" t="str">
        <f>IF($C458="OK",_xlfn.NUMBERVALUE(Plantilla!CP469),"")</f>
        <v/>
      </c>
      <c r="CS458" s="110" t="str">
        <f>IF($C458="OK",_xlfn.NUMBERVALUE(Plantilla!CQ469),"")</f>
        <v/>
      </c>
      <c r="CT458" s="6" t="str">
        <f>IF($C458="OK",_xlfn.NUMBERVALUE(Plantilla!CR469),"")</f>
        <v/>
      </c>
      <c r="CU458" s="109" t="str">
        <f>IF($C458="OK",_xlfn.NUMBERVALUE(Plantilla!CS469),"")</f>
        <v/>
      </c>
      <c r="CV458" s="110" t="str">
        <f>IF($C458="OK",_xlfn.NUMBERVALUE(Plantilla!CT469),"")</f>
        <v/>
      </c>
      <c r="CW458" s="6" t="str">
        <f>IF($C458="OK",_xlfn.NUMBERVALUE(Plantilla!CU469),"")</f>
        <v/>
      </c>
      <c r="CX458" s="82" t="str">
        <f>IF($C458="OK",_xlfn.NUMBERVALUE(Plantilla!CV469),"")</f>
        <v/>
      </c>
      <c r="CY458" s="6" t="str">
        <f>IF($C458="OK",_xlfn.NUMBERVALUE(Plantilla!CW469),"")</f>
        <v/>
      </c>
      <c r="CZ458" s="82" t="str">
        <f>IF($C458="OK",_xlfn.NUMBERVALUE(Plantilla!CX469),"")</f>
        <v/>
      </c>
      <c r="DA458" s="6" t="str">
        <f>IF($C458="OK",_xlfn.NUMBERVALUE(Plantilla!CY469),"")</f>
        <v/>
      </c>
      <c r="DB458" s="109" t="str">
        <f>IF($C458="OK",_xlfn.NUMBERVALUE(Plantilla!CZ469),"")</f>
        <v/>
      </c>
      <c r="DC458" s="6" t="str">
        <f>IF($C458="OK",_xlfn.NUMBERVALUE(Plantilla!DA469),"")</f>
        <v/>
      </c>
      <c r="DD458" s="6" t="str">
        <f>IF($C458="OK",TEXT(Plantilla!DB469,"#"),"")</f>
        <v/>
      </c>
      <c r="DE458" s="6" t="str">
        <f>IF($C458="OK",_xlfn.NUMBERVALUE(Plantilla!DC469),"")</f>
        <v/>
      </c>
      <c r="DF458" s="4" t="str">
        <f>IF($C458="OK",_xlfn.NUMBERVALUE(Plantilla!DD469),"")</f>
        <v/>
      </c>
      <c r="DG458" s="6" t="str">
        <f>IF($C458="OK",_xlfn.NUMBERVALUE(Plantilla!DE469),"")</f>
        <v/>
      </c>
      <c r="DH458" s="6" t="str">
        <f>IF($C458="OK",_xlfn.NUMBERVALUE(Plantilla!DF469),"")</f>
        <v/>
      </c>
      <c r="DI458" s="6" t="str">
        <f>IF($C458="OK",_xlfn.NUMBERVALUE(Plantilla!DG469),"")</f>
        <v/>
      </c>
      <c r="DJ458" s="6" t="str">
        <f>IF($C458="OK",_xlfn.NUMBERVALUE(Plantilla!DH469),"")</f>
        <v/>
      </c>
      <c r="DK458" s="6" t="str">
        <f>IF($C458="OK",_xlfn.NUMBERVALUE(Plantilla!DI469),"")</f>
        <v/>
      </c>
      <c r="DL458" s="6" t="str">
        <f>IF($C458="OK",_xlfn.NUMBERVALUE(Plantilla!DJ469),"")</f>
        <v/>
      </c>
      <c r="DM458" s="6" t="str">
        <f>IF($C458="OK",_xlfn.NUMBERVALUE(Plantilla!DK469),"")</f>
        <v/>
      </c>
      <c r="DN458" s="6" t="str">
        <f>IF($C458="OK",_xlfn.NUMBERVALUE(Plantilla!DL469),"")</f>
        <v/>
      </c>
      <c r="DO458" s="6" t="str">
        <f>IF($C458="OK",_xlfn.NUMBERVALUE(Plantilla!DM469),"")</f>
        <v/>
      </c>
      <c r="DP458" s="6" t="str">
        <f>IF($C458="OK",_xlfn.NUMBERVALUE(Plantilla!DN469),"")</f>
        <v/>
      </c>
      <c r="DQ458" s="6" t="str">
        <f>IF($C458="OK",_xlfn.NUMBERVALUE(Plantilla!DO469),"")</f>
        <v/>
      </c>
      <c r="DR458" s="6" t="str">
        <f>IF($C458="OK",_xlfn.NUMBERVALUE(Plantilla!DP469),"")</f>
        <v/>
      </c>
      <c r="DS458" t="str">
        <f>IF($C458="OK",TEXT(Plantilla!DR469,"#"),"")</f>
        <v/>
      </c>
      <c r="DT458" s="6"/>
    </row>
    <row r="459" spans="1:124" x14ac:dyDescent="0.25">
      <c r="A459" t="str">
        <f>IF(Plantilla!$I$6="¡Perfecto!, Guarda el archivo y adjúntalo a tu interfaz de Nómina Electrónica","OK","Error")</f>
        <v>OK</v>
      </c>
      <c r="B459" t="str">
        <f>IF(Plantilla!$I$6="¡Perfecto!, Guarda el archivo y adjúntalo a tu interfaz de Nómina Electrónica",MID(Plantilla!$D$2,SEARCH("V",Plantilla!$D$2),10),"")</f>
        <v>V2.0</v>
      </c>
      <c r="C459" t="str">
        <f>Plantilla!C470</f>
        <v/>
      </c>
      <c r="D459" t="str">
        <f>IF($C459="OK",Plantilla!B470,"")</f>
        <v/>
      </c>
      <c r="E459" t="str">
        <f>IF($C459="OK",
   VLOOKUP(Plantilla!$E$4,'Tablas '!$AP$4:$AT$6,5,FALSE),
"")</f>
        <v/>
      </c>
      <c r="F459" t="str">
        <f>IF($C459="OK",TEXT(Plantilla!D470,"#"),"")</f>
        <v/>
      </c>
      <c r="G459" t="str">
        <f>IF($C459="OK",
   VLOOKUP(Plantilla!E470,'Tablas '!$B$4:$C$14,2,FALSE),
"")</f>
        <v/>
      </c>
      <c r="H459" t="str">
        <f>IF($C459="OK",TEXT(Plantilla!F470,"#"),"")</f>
        <v/>
      </c>
      <c r="I459" t="str">
        <f>IF($C459="OK",TEXT(Plantilla!G470,"#"),"")</f>
        <v/>
      </c>
      <c r="J459" t="str">
        <f>IF($C459="OK",TEXT(Plantilla!H470,"#"),"")</f>
        <v/>
      </c>
      <c r="K459" t="str">
        <f>IF($C459="OK",TEXT(Plantilla!I470,"#"),"")</f>
        <v/>
      </c>
      <c r="L459" t="str">
        <f>IF($C459="OK",TEXT(Plantilla!J470,"#"),"")</f>
        <v/>
      </c>
      <c r="M459" t="str">
        <f>IF($C459="OK",TEXT(Plantilla!K470,"#"),"")</f>
        <v/>
      </c>
      <c r="N459" t="str">
        <f>IF($C459="OK",
   CONCATENATE(YEAR(Plantilla!L470),"-",TEXT(MONTH(Plantilla!L470),"00"),"-",TEXT(DAY(Plantilla!L470),"00")),
"")</f>
        <v/>
      </c>
      <c r="O459" t="str">
        <f>IF($C459="OK",_xlfn.NUMBERVALUE(Plantilla!M470),"")</f>
        <v/>
      </c>
      <c r="P459" t="str">
        <f>IF($C459="OK",
   IF(Plantilla!N470&lt;&gt;"",
      CONCATENATE(YEAR(Plantilla!N470),"-",TEXT(MONTH(Plantilla!N470),"00"),"-",TEXT(DAY(Plantilla!N470),"00")),
   ""),
"")</f>
        <v/>
      </c>
      <c r="Q459" t="str">
        <f>IF($C459="OK",
   VLOOKUP(Plantilla!O470,'Tablas '!$E$4:$F$19,2,FALSE),
"")</f>
        <v/>
      </c>
      <c r="R459" t="str">
        <f>IF($C459="OK",
   VLOOKUP(Plantilla!P470,'Tablas '!$H$4:$I$5,2,FALSE),
"")</f>
        <v/>
      </c>
      <c r="S459" t="str">
        <f>IF($C459="OK",
   VLOOKUP(Plantilla!Q470,'Tablas '!$K$4:$L$8,2,FALSE),
"")</f>
        <v/>
      </c>
      <c r="T459" t="str">
        <f>IF($C459="OK",
   VLOOKUP(Plantilla!R470,'Tablas '!$AE$4:$AF$6,2,FALSE),
"")</f>
        <v/>
      </c>
      <c r="U459" t="str">
        <f>IF($C459="OK",
   VLOOKUP(Plantilla!S470,'Tablas '!$AE$4:$AF$6,2,FALSE),
"")</f>
        <v/>
      </c>
      <c r="V459" t="str">
        <f>IF($C459="OK",TEXT(Plantilla!T470,"#"),"")</f>
        <v/>
      </c>
      <c r="W459" s="84" t="str">
        <f>IF($C459="OK",
   VLOOKUP(Plantilla!U470,'Tablas '!$AM$4:$AN$1126,2,FALSE),
"")</f>
        <v/>
      </c>
      <c r="X459" t="str">
        <f>IF($C459="OK",TEXT(Plantilla!V470,"#"),"")</f>
        <v/>
      </c>
      <c r="Y459" t="str">
        <f>IF($C459="OK",
   CONCATENATE(YEAR(Plantilla!W470),"-",TEXT(MONTH(Plantilla!W470),"00"),"-",TEXT(DAY(Plantilla!W470),"00")),
"")</f>
        <v/>
      </c>
      <c r="Z459" t="str">
        <f>IF($C459="OK",
   CONCATENATE(YEAR(Plantilla!X470),"-",TEXT(MONTH(Plantilla!X470),"00"),"-",TEXT(DAY(Plantilla!X470),"00")),
"")</f>
        <v/>
      </c>
      <c r="AA459" t="str">
        <f>IF($C459="OK",
   TEXT(VLOOKUP(Plantilla!Y470,'Tablas '!$Q$4:$R$9,2,FALSE),"#"),
"")</f>
        <v/>
      </c>
      <c r="AB459" t="str">
        <f>IF($C459="OK",
   CONCATENATE(YEAR(Plantilla!Z470),"-",TEXT(MONTH(Plantilla!Z470),"00"),"-",TEXT(DAY(Plantilla!Z470),"00")),
"")</f>
        <v/>
      </c>
      <c r="AC459" t="str">
        <f>IF($C459="OK",
   TEXT(VLOOKUP(Plantilla!AA470,'Tablas '!$T$4:$U$13,2,FALSE),"#"),
"")</f>
        <v/>
      </c>
      <c r="AD459" t="str">
        <f>IF($C459="OK",TEXT(Plantilla!AB470,"#"),"")</f>
        <v/>
      </c>
      <c r="AE459" t="str">
        <f>IF($C459="OK",
   IF(Plantilla!AC470&lt;&gt;"",
      TEXT(VLOOKUP(Plantilla!AC470,'Tablas '!$W$4:$X$7,2,FALSE),"#"),
   ""),
"")</f>
        <v/>
      </c>
      <c r="AF459" t="str">
        <f>IF($C459="OK",TEXT(Plantilla!AD470,"#"),"")</f>
        <v/>
      </c>
      <c r="AG459" s="6" t="str">
        <f>IF($C459="OK",_xlfn.NUMBERVALUE(Plantilla!AE470),"")</f>
        <v/>
      </c>
      <c r="AH459" s="4" t="str">
        <f>IF($C459="OK",_xlfn.NUMBERVALUE(Plantilla!AF470),"")</f>
        <v/>
      </c>
      <c r="AI459" s="6" t="str">
        <f>IF($C459="OK",_xlfn.NUMBERVALUE(Plantilla!AG470),"")</f>
        <v/>
      </c>
      <c r="AJ459" s="6" t="str">
        <f>IF($C459="OK",_xlfn.NUMBERVALUE(Plantilla!AH470),"")</f>
        <v/>
      </c>
      <c r="AK459" s="6" t="str">
        <f>IF($C459="OK",_xlfn.NUMBERVALUE(Plantilla!AI470),"")</f>
        <v/>
      </c>
      <c r="AL459" s="6" t="str">
        <f>IF($C459="OK",_xlfn.NUMBERVALUE(Plantilla!AJ470),"")</f>
        <v/>
      </c>
      <c r="AM459" s="4" t="str">
        <f>IF($C459="OK",_xlfn.NUMBERVALUE(Plantilla!AK470),"")</f>
        <v/>
      </c>
      <c r="AN459" s="6" t="str">
        <f>IF($C459="OK",_xlfn.NUMBERVALUE(Plantilla!AL470),"")</f>
        <v/>
      </c>
      <c r="AO459" s="4" t="str">
        <f>IF($C459="OK",_xlfn.NUMBERVALUE(Plantilla!AM470),"")</f>
        <v/>
      </c>
      <c r="AP459" s="6" t="str">
        <f>IF($C459="OK",_xlfn.NUMBERVALUE(Plantilla!AN470),"")</f>
        <v/>
      </c>
      <c r="AQ459" s="4" t="str">
        <f>IF($C459="OK",_xlfn.NUMBERVALUE(Plantilla!AO470),"")</f>
        <v/>
      </c>
      <c r="AR459" s="6" t="str">
        <f>IF($C459="OK",_xlfn.NUMBERVALUE(Plantilla!AP470),"")</f>
        <v/>
      </c>
      <c r="AS459" s="4" t="str">
        <f>IF($C459="OK",_xlfn.NUMBERVALUE(Plantilla!AQ470),"")</f>
        <v/>
      </c>
      <c r="AT459" s="6" t="str">
        <f>IF($C459="OK",_xlfn.NUMBERVALUE(Plantilla!AR470),"")</f>
        <v/>
      </c>
      <c r="AU459" s="4" t="str">
        <f>IF($C459="OK",_xlfn.NUMBERVALUE(Plantilla!AS470),"")</f>
        <v/>
      </c>
      <c r="AV459" s="6" t="str">
        <f>IF($C459="OK",_xlfn.NUMBERVALUE(Plantilla!AT470),"")</f>
        <v/>
      </c>
      <c r="AW459" s="4" t="str">
        <f>IF($C459="OK",_xlfn.NUMBERVALUE(Plantilla!AU470),"")</f>
        <v/>
      </c>
      <c r="AX459" s="6" t="str">
        <f>IF($C459="OK",_xlfn.NUMBERVALUE(Plantilla!AV470),"")</f>
        <v/>
      </c>
      <c r="AY459" s="4" t="str">
        <f>IF($C459="OK",_xlfn.NUMBERVALUE(Plantilla!AW470),"")</f>
        <v/>
      </c>
      <c r="AZ459" s="6" t="str">
        <f>IF($C459="OK",_xlfn.NUMBERVALUE(Plantilla!AX470),"")</f>
        <v/>
      </c>
      <c r="BA459" t="str">
        <f>IF($C459="OK",_xlfn.NUMBERVALUE(Plantilla!AY470),"")</f>
        <v/>
      </c>
      <c r="BB459" t="str">
        <f>IF($C459="OK",_xlfn.NUMBERVALUE(Plantilla!AZ470),"")</f>
        <v/>
      </c>
      <c r="BC459" s="4" t="str">
        <f>IF($C459="OK",_xlfn.NUMBERVALUE(Plantilla!BA470),"")</f>
        <v/>
      </c>
      <c r="BD459" s="6" t="str">
        <f>IF($C459="OK",_xlfn.NUMBERVALUE(Plantilla!BB470),"")</f>
        <v/>
      </c>
      <c r="BE459" s="4" t="str">
        <f>IF($C459="OK",_xlfn.NUMBERVALUE(Plantilla!BC470),"")</f>
        <v/>
      </c>
      <c r="BF459" s="6" t="str">
        <f>IF($C459="OK",_xlfn.NUMBERVALUE(Plantilla!BD470),"")</f>
        <v/>
      </c>
      <c r="BG459" s="4" t="str">
        <f>IF($C459="OK",_xlfn.NUMBERVALUE(Plantilla!BE470),"")</f>
        <v/>
      </c>
      <c r="BH459" s="6" t="str">
        <f>IF($C459="OK",_xlfn.NUMBERVALUE(Plantilla!BF470),"")</f>
        <v/>
      </c>
      <c r="BI459" s="110" t="str">
        <f>IF($C459="OK",_xlfn.NUMBERVALUE(Plantilla!BG470),"")</f>
        <v/>
      </c>
      <c r="BJ459" s="6" t="str">
        <f>IF($C459="OK",_xlfn.NUMBERVALUE(Plantilla!BH470),"")</f>
        <v/>
      </c>
      <c r="BK459" s="109" t="str">
        <f>IF($C459="OK",_xlfn.NUMBERVALUE(Plantilla!BI470),"")</f>
        <v/>
      </c>
      <c r="BL459" s="6" t="str">
        <f>IF($C459="OK",
   IF(Plantilla!BJ470&lt;&gt;"",
      TEXT(VLOOKUP(Plantilla!BJ470,'Tablas '!$Z$4:$AA$6,2,FALSE),"#"),
   ""),
"")</f>
        <v/>
      </c>
      <c r="BM459" s="4" t="str">
        <f>IF($C459="OK",_xlfn.NUMBERVALUE(Plantilla!BK470),"")</f>
        <v/>
      </c>
      <c r="BN459" s="4" t="str">
        <f>IF($C459="OK",_xlfn.NUMBERVALUE(Plantilla!BL470),"")</f>
        <v/>
      </c>
      <c r="BO459" s="6" t="str">
        <f>IF($C459="OK",_xlfn.NUMBERVALUE(Plantilla!BM470),"")</f>
        <v/>
      </c>
      <c r="BP459" s="4" t="str">
        <f>IF($C459="OK",_xlfn.NUMBERVALUE(Plantilla!BN470),"")</f>
        <v/>
      </c>
      <c r="BQ459" s="6" t="str">
        <f>IF($C459="OK",_xlfn.NUMBERVALUE(Plantilla!BO470),"")</f>
        <v/>
      </c>
      <c r="BR459" s="4" t="str">
        <f>IF($C459="OK",_xlfn.NUMBERVALUE(Plantilla!BP470),"")</f>
        <v/>
      </c>
      <c r="BS459" s="6" t="str">
        <f>IF($C459="OK",_xlfn.NUMBERVALUE(Plantilla!BQ470),"")</f>
        <v/>
      </c>
      <c r="BT459" s="4" t="str">
        <f>IF($C459="OK",_xlfn.NUMBERVALUE(Plantilla!BR470),"")</f>
        <v/>
      </c>
      <c r="BU459" s="6" t="str">
        <f>IF($C459="OK",_xlfn.NUMBERVALUE(Plantilla!BS470),"")</f>
        <v/>
      </c>
      <c r="BV459" s="6" t="str">
        <f>IF($C459="OK",_xlfn.NUMBERVALUE(Plantilla!BT470),"")</f>
        <v/>
      </c>
      <c r="BW459" s="6" t="str">
        <f>IF($C459="OK",_xlfn.NUMBERVALUE(Plantilla!BU470),"")</f>
        <v/>
      </c>
      <c r="BX459" s="6" t="str">
        <f>IF($C459="OK",_xlfn.NUMBERVALUE(Plantilla!BV470),"")</f>
        <v/>
      </c>
      <c r="BY459" s="6" t="str">
        <f>IF($C459="OK",_xlfn.NUMBERVALUE(Plantilla!BW470),"")</f>
        <v/>
      </c>
      <c r="BZ459" s="6" t="str">
        <f>IF($C459="OK",_xlfn.NUMBERVALUE(Plantilla!BX470),"")</f>
        <v/>
      </c>
      <c r="CA459" s="6" t="str">
        <f>IF($C459="OK",_xlfn.NUMBERVALUE(Plantilla!BY470),"")</f>
        <v/>
      </c>
      <c r="CB459" s="6" t="str">
        <f>IF($C459="OK",_xlfn.NUMBERVALUE(Plantilla!BZ470),"")</f>
        <v/>
      </c>
      <c r="CC459" s="6" t="str">
        <f>IF($C459="OK",_xlfn.NUMBERVALUE(Plantilla!CA470),"")</f>
        <v/>
      </c>
      <c r="CD459" s="6" t="str">
        <f>IF($C459="OK",_xlfn.NUMBERVALUE(Plantilla!CB470),"")</f>
        <v/>
      </c>
      <c r="CE459" s="6" t="str">
        <f>IF($C459="OK",_xlfn.NUMBERVALUE(Plantilla!CC470),"")</f>
        <v/>
      </c>
      <c r="CF459" s="4" t="str">
        <f>IF($C459="OK",_xlfn.NUMBERVALUE(Plantilla!CD470),"")</f>
        <v/>
      </c>
      <c r="CG459" s="6" t="str">
        <f>IF($C459="OK",_xlfn.NUMBERVALUE(Plantilla!CE470),"")</f>
        <v/>
      </c>
      <c r="CH459" s="6" t="str">
        <f>IF($C459="OK",_xlfn.NUMBERVALUE(Plantilla!CF470),"")</f>
        <v/>
      </c>
      <c r="CI459" s="6" t="str">
        <f>IF($C459="OK",_xlfn.NUMBERVALUE(Plantilla!CG470),"")</f>
        <v/>
      </c>
      <c r="CJ459" s="6" t="str">
        <f>IF($C459="OK",_xlfn.NUMBERVALUE(Plantilla!CH470),"")</f>
        <v/>
      </c>
      <c r="CK459" s="6" t="str">
        <f>IF($C459="OK",_xlfn.NUMBERVALUE(Plantilla!CI470),"")</f>
        <v/>
      </c>
      <c r="CL459" s="6" t="str">
        <f>IF($C459="OK",_xlfn.NUMBERVALUE(Plantilla!CJ470),"")</f>
        <v/>
      </c>
      <c r="CM459" t="str">
        <f>IF($C459="OK",TEXT(Plantilla!CK470,"#"),"")</f>
        <v/>
      </c>
      <c r="CN459" s="6" t="str">
        <f>IF($C459="OK",_xlfn.NUMBERVALUE(Plantilla!CL470),"")</f>
        <v/>
      </c>
      <c r="CO459" s="6" t="str">
        <f>IF($C459="OK",_xlfn.NUMBERVALUE(Plantilla!CM470),"")</f>
        <v/>
      </c>
      <c r="CP459" s="110" t="str">
        <f>IF($C459="OK",_xlfn.NUMBERVALUE(Plantilla!CN470),"")</f>
        <v/>
      </c>
      <c r="CQ459" s="6" t="str">
        <f>IF($C459="OK",_xlfn.NUMBERVALUE(Plantilla!CO470),"")</f>
        <v/>
      </c>
      <c r="CR459" s="109" t="str">
        <f>IF($C459="OK",_xlfn.NUMBERVALUE(Plantilla!CP470),"")</f>
        <v/>
      </c>
      <c r="CS459" s="110" t="str">
        <f>IF($C459="OK",_xlfn.NUMBERVALUE(Plantilla!CQ470),"")</f>
        <v/>
      </c>
      <c r="CT459" s="6" t="str">
        <f>IF($C459="OK",_xlfn.NUMBERVALUE(Plantilla!CR470),"")</f>
        <v/>
      </c>
      <c r="CU459" s="109" t="str">
        <f>IF($C459="OK",_xlfn.NUMBERVALUE(Plantilla!CS470),"")</f>
        <v/>
      </c>
      <c r="CV459" s="110" t="str">
        <f>IF($C459="OK",_xlfn.NUMBERVALUE(Plantilla!CT470),"")</f>
        <v/>
      </c>
      <c r="CW459" s="6" t="str">
        <f>IF($C459="OK",_xlfn.NUMBERVALUE(Plantilla!CU470),"")</f>
        <v/>
      </c>
      <c r="CX459" s="82" t="str">
        <f>IF($C459="OK",_xlfn.NUMBERVALUE(Plantilla!CV470),"")</f>
        <v/>
      </c>
      <c r="CY459" s="6" t="str">
        <f>IF($C459="OK",_xlfn.NUMBERVALUE(Plantilla!CW470),"")</f>
        <v/>
      </c>
      <c r="CZ459" s="82" t="str">
        <f>IF($C459="OK",_xlfn.NUMBERVALUE(Plantilla!CX470),"")</f>
        <v/>
      </c>
      <c r="DA459" s="6" t="str">
        <f>IF($C459="OK",_xlfn.NUMBERVALUE(Plantilla!CY470),"")</f>
        <v/>
      </c>
      <c r="DB459" s="109" t="str">
        <f>IF($C459="OK",_xlfn.NUMBERVALUE(Plantilla!CZ470),"")</f>
        <v/>
      </c>
      <c r="DC459" s="6" t="str">
        <f>IF($C459="OK",_xlfn.NUMBERVALUE(Plantilla!DA470),"")</f>
        <v/>
      </c>
      <c r="DD459" s="6" t="str">
        <f>IF($C459="OK",TEXT(Plantilla!DB470,"#"),"")</f>
        <v/>
      </c>
      <c r="DE459" s="6" t="str">
        <f>IF($C459="OK",_xlfn.NUMBERVALUE(Plantilla!DC470),"")</f>
        <v/>
      </c>
      <c r="DF459" s="4" t="str">
        <f>IF($C459="OK",_xlfn.NUMBERVALUE(Plantilla!DD470),"")</f>
        <v/>
      </c>
      <c r="DG459" s="6" t="str">
        <f>IF($C459="OK",_xlfn.NUMBERVALUE(Plantilla!DE470),"")</f>
        <v/>
      </c>
      <c r="DH459" s="6" t="str">
        <f>IF($C459="OK",_xlfn.NUMBERVALUE(Plantilla!DF470),"")</f>
        <v/>
      </c>
      <c r="DI459" s="6" t="str">
        <f>IF($C459="OK",_xlfn.NUMBERVALUE(Plantilla!DG470),"")</f>
        <v/>
      </c>
      <c r="DJ459" s="6" t="str">
        <f>IF($C459="OK",_xlfn.NUMBERVALUE(Plantilla!DH470),"")</f>
        <v/>
      </c>
      <c r="DK459" s="6" t="str">
        <f>IF($C459="OK",_xlfn.NUMBERVALUE(Plantilla!DI470),"")</f>
        <v/>
      </c>
      <c r="DL459" s="6" t="str">
        <f>IF($C459="OK",_xlfn.NUMBERVALUE(Plantilla!DJ470),"")</f>
        <v/>
      </c>
      <c r="DM459" s="6" t="str">
        <f>IF($C459="OK",_xlfn.NUMBERVALUE(Plantilla!DK470),"")</f>
        <v/>
      </c>
      <c r="DN459" s="6" t="str">
        <f>IF($C459="OK",_xlfn.NUMBERVALUE(Plantilla!DL470),"")</f>
        <v/>
      </c>
      <c r="DO459" s="6" t="str">
        <f>IF($C459="OK",_xlfn.NUMBERVALUE(Plantilla!DM470),"")</f>
        <v/>
      </c>
      <c r="DP459" s="6" t="str">
        <f>IF($C459="OK",_xlfn.NUMBERVALUE(Plantilla!DN470),"")</f>
        <v/>
      </c>
      <c r="DQ459" s="6" t="str">
        <f>IF($C459="OK",_xlfn.NUMBERVALUE(Plantilla!DO470),"")</f>
        <v/>
      </c>
      <c r="DR459" s="6" t="str">
        <f>IF($C459="OK",_xlfn.NUMBERVALUE(Plantilla!DP470),"")</f>
        <v/>
      </c>
      <c r="DS459" t="str">
        <f>IF($C459="OK",TEXT(Plantilla!DR470,"#"),"")</f>
        <v/>
      </c>
      <c r="DT459" s="6"/>
    </row>
    <row r="460" spans="1:124" x14ac:dyDescent="0.25">
      <c r="A460" t="str">
        <f>IF(Plantilla!$I$6="¡Perfecto!, Guarda el archivo y adjúntalo a tu interfaz de Nómina Electrónica","OK","Error")</f>
        <v>OK</v>
      </c>
      <c r="B460" t="str">
        <f>IF(Plantilla!$I$6="¡Perfecto!, Guarda el archivo y adjúntalo a tu interfaz de Nómina Electrónica",MID(Plantilla!$D$2,SEARCH("V",Plantilla!$D$2),10),"")</f>
        <v>V2.0</v>
      </c>
      <c r="C460" t="str">
        <f>Plantilla!C471</f>
        <v/>
      </c>
      <c r="D460" t="str">
        <f>IF($C460="OK",Plantilla!B471,"")</f>
        <v/>
      </c>
      <c r="E460" t="str">
        <f>IF($C460="OK",
   VLOOKUP(Plantilla!$E$4,'Tablas '!$AP$4:$AT$6,5,FALSE),
"")</f>
        <v/>
      </c>
      <c r="F460" t="str">
        <f>IF($C460="OK",TEXT(Plantilla!D471,"#"),"")</f>
        <v/>
      </c>
      <c r="G460" t="str">
        <f>IF($C460="OK",
   VLOOKUP(Plantilla!E471,'Tablas '!$B$4:$C$14,2,FALSE),
"")</f>
        <v/>
      </c>
      <c r="H460" t="str">
        <f>IF($C460="OK",TEXT(Plantilla!F471,"#"),"")</f>
        <v/>
      </c>
      <c r="I460" t="str">
        <f>IF($C460="OK",TEXT(Plantilla!G471,"#"),"")</f>
        <v/>
      </c>
      <c r="J460" t="str">
        <f>IF($C460="OK",TEXT(Plantilla!H471,"#"),"")</f>
        <v/>
      </c>
      <c r="K460" t="str">
        <f>IF($C460="OK",TEXT(Plantilla!I471,"#"),"")</f>
        <v/>
      </c>
      <c r="L460" t="str">
        <f>IF($C460="OK",TEXT(Plantilla!J471,"#"),"")</f>
        <v/>
      </c>
      <c r="M460" t="str">
        <f>IF($C460="OK",TEXT(Plantilla!K471,"#"),"")</f>
        <v/>
      </c>
      <c r="N460" t="str">
        <f>IF($C460="OK",
   CONCATENATE(YEAR(Plantilla!L471),"-",TEXT(MONTH(Plantilla!L471),"00"),"-",TEXT(DAY(Plantilla!L471),"00")),
"")</f>
        <v/>
      </c>
      <c r="O460" t="str">
        <f>IF($C460="OK",_xlfn.NUMBERVALUE(Plantilla!M471),"")</f>
        <v/>
      </c>
      <c r="P460" t="str">
        <f>IF($C460="OK",
   IF(Plantilla!N471&lt;&gt;"",
      CONCATENATE(YEAR(Plantilla!N471),"-",TEXT(MONTH(Plantilla!N471),"00"),"-",TEXT(DAY(Plantilla!N471),"00")),
   ""),
"")</f>
        <v/>
      </c>
      <c r="Q460" t="str">
        <f>IF($C460="OK",
   VLOOKUP(Plantilla!O471,'Tablas '!$E$4:$F$19,2,FALSE),
"")</f>
        <v/>
      </c>
      <c r="R460" t="str">
        <f>IF($C460="OK",
   VLOOKUP(Plantilla!P471,'Tablas '!$H$4:$I$5,2,FALSE),
"")</f>
        <v/>
      </c>
      <c r="S460" t="str">
        <f>IF($C460="OK",
   VLOOKUP(Plantilla!Q471,'Tablas '!$K$4:$L$8,2,FALSE),
"")</f>
        <v/>
      </c>
      <c r="T460" t="str">
        <f>IF($C460="OK",
   VLOOKUP(Plantilla!R471,'Tablas '!$AE$4:$AF$6,2,FALSE),
"")</f>
        <v/>
      </c>
      <c r="U460" t="str">
        <f>IF($C460="OK",
   VLOOKUP(Plantilla!S471,'Tablas '!$AE$4:$AF$6,2,FALSE),
"")</f>
        <v/>
      </c>
      <c r="V460" t="str">
        <f>IF($C460="OK",TEXT(Plantilla!T471,"#"),"")</f>
        <v/>
      </c>
      <c r="W460" s="84" t="str">
        <f>IF($C460="OK",
   VLOOKUP(Plantilla!U471,'Tablas '!$AM$4:$AN$1126,2,FALSE),
"")</f>
        <v/>
      </c>
      <c r="X460" t="str">
        <f>IF($C460="OK",TEXT(Plantilla!V471,"#"),"")</f>
        <v/>
      </c>
      <c r="Y460" t="str">
        <f>IF($C460="OK",
   CONCATENATE(YEAR(Plantilla!W471),"-",TEXT(MONTH(Plantilla!W471),"00"),"-",TEXT(DAY(Plantilla!W471),"00")),
"")</f>
        <v/>
      </c>
      <c r="Z460" t="str">
        <f>IF($C460="OK",
   CONCATENATE(YEAR(Plantilla!X471),"-",TEXT(MONTH(Plantilla!X471),"00"),"-",TEXT(DAY(Plantilla!X471),"00")),
"")</f>
        <v/>
      </c>
      <c r="AA460" t="str">
        <f>IF($C460="OK",
   TEXT(VLOOKUP(Plantilla!Y471,'Tablas '!$Q$4:$R$9,2,FALSE),"#"),
"")</f>
        <v/>
      </c>
      <c r="AB460" t="str">
        <f>IF($C460="OK",
   CONCATENATE(YEAR(Plantilla!Z471),"-",TEXT(MONTH(Plantilla!Z471),"00"),"-",TEXT(DAY(Plantilla!Z471),"00")),
"")</f>
        <v/>
      </c>
      <c r="AC460" t="str">
        <f>IF($C460="OK",
   TEXT(VLOOKUP(Plantilla!AA471,'Tablas '!$T$4:$U$13,2,FALSE),"#"),
"")</f>
        <v/>
      </c>
      <c r="AD460" t="str">
        <f>IF($C460="OK",TEXT(Plantilla!AB471,"#"),"")</f>
        <v/>
      </c>
      <c r="AE460" t="str">
        <f>IF($C460="OK",
   IF(Plantilla!AC471&lt;&gt;"",
      TEXT(VLOOKUP(Plantilla!AC471,'Tablas '!$W$4:$X$7,2,FALSE),"#"),
   ""),
"")</f>
        <v/>
      </c>
      <c r="AF460" t="str">
        <f>IF($C460="OK",TEXT(Plantilla!AD471,"#"),"")</f>
        <v/>
      </c>
      <c r="AG460" s="6" t="str">
        <f>IF($C460="OK",_xlfn.NUMBERVALUE(Plantilla!AE471),"")</f>
        <v/>
      </c>
      <c r="AH460" s="4" t="str">
        <f>IF($C460="OK",_xlfn.NUMBERVALUE(Plantilla!AF471),"")</f>
        <v/>
      </c>
      <c r="AI460" s="6" t="str">
        <f>IF($C460="OK",_xlfn.NUMBERVALUE(Plantilla!AG471),"")</f>
        <v/>
      </c>
      <c r="AJ460" s="6" t="str">
        <f>IF($C460="OK",_xlfn.NUMBERVALUE(Plantilla!AH471),"")</f>
        <v/>
      </c>
      <c r="AK460" s="6" t="str">
        <f>IF($C460="OK",_xlfn.NUMBERVALUE(Plantilla!AI471),"")</f>
        <v/>
      </c>
      <c r="AL460" s="6" t="str">
        <f>IF($C460="OK",_xlfn.NUMBERVALUE(Plantilla!AJ471),"")</f>
        <v/>
      </c>
      <c r="AM460" s="4" t="str">
        <f>IF($C460="OK",_xlfn.NUMBERVALUE(Plantilla!AK471),"")</f>
        <v/>
      </c>
      <c r="AN460" s="6" t="str">
        <f>IF($C460="OK",_xlfn.NUMBERVALUE(Plantilla!AL471),"")</f>
        <v/>
      </c>
      <c r="AO460" s="4" t="str">
        <f>IF($C460="OK",_xlfn.NUMBERVALUE(Plantilla!AM471),"")</f>
        <v/>
      </c>
      <c r="AP460" s="6" t="str">
        <f>IF($C460="OK",_xlfn.NUMBERVALUE(Plantilla!AN471),"")</f>
        <v/>
      </c>
      <c r="AQ460" s="4" t="str">
        <f>IF($C460="OK",_xlfn.NUMBERVALUE(Plantilla!AO471),"")</f>
        <v/>
      </c>
      <c r="AR460" s="6" t="str">
        <f>IF($C460="OK",_xlfn.NUMBERVALUE(Plantilla!AP471),"")</f>
        <v/>
      </c>
      <c r="AS460" s="4" t="str">
        <f>IF($C460="OK",_xlfn.NUMBERVALUE(Plantilla!AQ471),"")</f>
        <v/>
      </c>
      <c r="AT460" s="6" t="str">
        <f>IF($C460="OK",_xlfn.NUMBERVALUE(Plantilla!AR471),"")</f>
        <v/>
      </c>
      <c r="AU460" s="4" t="str">
        <f>IF($C460="OK",_xlfn.NUMBERVALUE(Plantilla!AS471),"")</f>
        <v/>
      </c>
      <c r="AV460" s="6" t="str">
        <f>IF($C460="OK",_xlfn.NUMBERVALUE(Plantilla!AT471),"")</f>
        <v/>
      </c>
      <c r="AW460" s="4" t="str">
        <f>IF($C460="OK",_xlfn.NUMBERVALUE(Plantilla!AU471),"")</f>
        <v/>
      </c>
      <c r="AX460" s="6" t="str">
        <f>IF($C460="OK",_xlfn.NUMBERVALUE(Plantilla!AV471),"")</f>
        <v/>
      </c>
      <c r="AY460" s="4" t="str">
        <f>IF($C460="OK",_xlfn.NUMBERVALUE(Plantilla!AW471),"")</f>
        <v/>
      </c>
      <c r="AZ460" s="6" t="str">
        <f>IF($C460="OK",_xlfn.NUMBERVALUE(Plantilla!AX471),"")</f>
        <v/>
      </c>
      <c r="BA460" t="str">
        <f>IF($C460="OK",_xlfn.NUMBERVALUE(Plantilla!AY471),"")</f>
        <v/>
      </c>
      <c r="BB460" t="str">
        <f>IF($C460="OK",_xlfn.NUMBERVALUE(Plantilla!AZ471),"")</f>
        <v/>
      </c>
      <c r="BC460" s="4" t="str">
        <f>IF($C460="OK",_xlfn.NUMBERVALUE(Plantilla!BA471),"")</f>
        <v/>
      </c>
      <c r="BD460" s="6" t="str">
        <f>IF($C460="OK",_xlfn.NUMBERVALUE(Plantilla!BB471),"")</f>
        <v/>
      </c>
      <c r="BE460" s="4" t="str">
        <f>IF($C460="OK",_xlfn.NUMBERVALUE(Plantilla!BC471),"")</f>
        <v/>
      </c>
      <c r="BF460" s="6" t="str">
        <f>IF($C460="OK",_xlfn.NUMBERVALUE(Plantilla!BD471),"")</f>
        <v/>
      </c>
      <c r="BG460" s="4" t="str">
        <f>IF($C460="OK",_xlfn.NUMBERVALUE(Plantilla!BE471),"")</f>
        <v/>
      </c>
      <c r="BH460" s="6" t="str">
        <f>IF($C460="OK",_xlfn.NUMBERVALUE(Plantilla!BF471),"")</f>
        <v/>
      </c>
      <c r="BI460" s="110" t="str">
        <f>IF($C460="OK",_xlfn.NUMBERVALUE(Plantilla!BG471),"")</f>
        <v/>
      </c>
      <c r="BJ460" s="6" t="str">
        <f>IF($C460="OK",_xlfn.NUMBERVALUE(Plantilla!BH471),"")</f>
        <v/>
      </c>
      <c r="BK460" s="109" t="str">
        <f>IF($C460="OK",_xlfn.NUMBERVALUE(Plantilla!BI471),"")</f>
        <v/>
      </c>
      <c r="BL460" s="6" t="str">
        <f>IF($C460="OK",
   IF(Plantilla!BJ471&lt;&gt;"",
      TEXT(VLOOKUP(Plantilla!BJ471,'Tablas '!$Z$4:$AA$6,2,FALSE),"#"),
   ""),
"")</f>
        <v/>
      </c>
      <c r="BM460" s="4" t="str">
        <f>IF($C460="OK",_xlfn.NUMBERVALUE(Plantilla!BK471),"")</f>
        <v/>
      </c>
      <c r="BN460" s="4" t="str">
        <f>IF($C460="OK",_xlfn.NUMBERVALUE(Plantilla!BL471),"")</f>
        <v/>
      </c>
      <c r="BO460" s="6" t="str">
        <f>IF($C460="OK",_xlfn.NUMBERVALUE(Plantilla!BM471),"")</f>
        <v/>
      </c>
      <c r="BP460" s="4" t="str">
        <f>IF($C460="OK",_xlfn.NUMBERVALUE(Plantilla!BN471),"")</f>
        <v/>
      </c>
      <c r="BQ460" s="6" t="str">
        <f>IF($C460="OK",_xlfn.NUMBERVALUE(Plantilla!BO471),"")</f>
        <v/>
      </c>
      <c r="BR460" s="4" t="str">
        <f>IF($C460="OK",_xlfn.NUMBERVALUE(Plantilla!BP471),"")</f>
        <v/>
      </c>
      <c r="BS460" s="6" t="str">
        <f>IF($C460="OK",_xlfn.NUMBERVALUE(Plantilla!BQ471),"")</f>
        <v/>
      </c>
      <c r="BT460" s="4" t="str">
        <f>IF($C460="OK",_xlfn.NUMBERVALUE(Plantilla!BR471),"")</f>
        <v/>
      </c>
      <c r="BU460" s="6" t="str">
        <f>IF($C460="OK",_xlfn.NUMBERVALUE(Plantilla!BS471),"")</f>
        <v/>
      </c>
      <c r="BV460" s="6" t="str">
        <f>IF($C460="OK",_xlfn.NUMBERVALUE(Plantilla!BT471),"")</f>
        <v/>
      </c>
      <c r="BW460" s="6" t="str">
        <f>IF($C460="OK",_xlfn.NUMBERVALUE(Plantilla!BU471),"")</f>
        <v/>
      </c>
      <c r="BX460" s="6" t="str">
        <f>IF($C460="OK",_xlfn.NUMBERVALUE(Plantilla!BV471),"")</f>
        <v/>
      </c>
      <c r="BY460" s="6" t="str">
        <f>IF($C460="OK",_xlfn.NUMBERVALUE(Plantilla!BW471),"")</f>
        <v/>
      </c>
      <c r="BZ460" s="6" t="str">
        <f>IF($C460="OK",_xlfn.NUMBERVALUE(Plantilla!BX471),"")</f>
        <v/>
      </c>
      <c r="CA460" s="6" t="str">
        <f>IF($C460="OK",_xlfn.NUMBERVALUE(Plantilla!BY471),"")</f>
        <v/>
      </c>
      <c r="CB460" s="6" t="str">
        <f>IF($C460="OK",_xlfn.NUMBERVALUE(Plantilla!BZ471),"")</f>
        <v/>
      </c>
      <c r="CC460" s="6" t="str">
        <f>IF($C460="OK",_xlfn.NUMBERVALUE(Plantilla!CA471),"")</f>
        <v/>
      </c>
      <c r="CD460" s="6" t="str">
        <f>IF($C460="OK",_xlfn.NUMBERVALUE(Plantilla!CB471),"")</f>
        <v/>
      </c>
      <c r="CE460" s="6" t="str">
        <f>IF($C460="OK",_xlfn.NUMBERVALUE(Plantilla!CC471),"")</f>
        <v/>
      </c>
      <c r="CF460" s="4" t="str">
        <f>IF($C460="OK",_xlfn.NUMBERVALUE(Plantilla!CD471),"")</f>
        <v/>
      </c>
      <c r="CG460" s="6" t="str">
        <f>IF($C460="OK",_xlfn.NUMBERVALUE(Plantilla!CE471),"")</f>
        <v/>
      </c>
      <c r="CH460" s="6" t="str">
        <f>IF($C460="OK",_xlfn.NUMBERVALUE(Plantilla!CF471),"")</f>
        <v/>
      </c>
      <c r="CI460" s="6" t="str">
        <f>IF($C460="OK",_xlfn.NUMBERVALUE(Plantilla!CG471),"")</f>
        <v/>
      </c>
      <c r="CJ460" s="6" t="str">
        <f>IF($C460="OK",_xlfn.NUMBERVALUE(Plantilla!CH471),"")</f>
        <v/>
      </c>
      <c r="CK460" s="6" t="str">
        <f>IF($C460="OK",_xlfn.NUMBERVALUE(Plantilla!CI471),"")</f>
        <v/>
      </c>
      <c r="CL460" s="6" t="str">
        <f>IF($C460="OK",_xlfn.NUMBERVALUE(Plantilla!CJ471),"")</f>
        <v/>
      </c>
      <c r="CM460" t="str">
        <f>IF($C460="OK",TEXT(Plantilla!CK471,"#"),"")</f>
        <v/>
      </c>
      <c r="CN460" s="6" t="str">
        <f>IF($C460="OK",_xlfn.NUMBERVALUE(Plantilla!CL471),"")</f>
        <v/>
      </c>
      <c r="CO460" s="6" t="str">
        <f>IF($C460="OK",_xlfn.NUMBERVALUE(Plantilla!CM471),"")</f>
        <v/>
      </c>
      <c r="CP460" s="110" t="str">
        <f>IF($C460="OK",_xlfn.NUMBERVALUE(Plantilla!CN471),"")</f>
        <v/>
      </c>
      <c r="CQ460" s="6" t="str">
        <f>IF($C460="OK",_xlfn.NUMBERVALUE(Plantilla!CO471),"")</f>
        <v/>
      </c>
      <c r="CR460" s="109" t="str">
        <f>IF($C460="OK",_xlfn.NUMBERVALUE(Plantilla!CP471),"")</f>
        <v/>
      </c>
      <c r="CS460" s="110" t="str">
        <f>IF($C460="OK",_xlfn.NUMBERVALUE(Plantilla!CQ471),"")</f>
        <v/>
      </c>
      <c r="CT460" s="6" t="str">
        <f>IF($C460="OK",_xlfn.NUMBERVALUE(Plantilla!CR471),"")</f>
        <v/>
      </c>
      <c r="CU460" s="109" t="str">
        <f>IF($C460="OK",_xlfn.NUMBERVALUE(Plantilla!CS471),"")</f>
        <v/>
      </c>
      <c r="CV460" s="110" t="str">
        <f>IF($C460="OK",_xlfn.NUMBERVALUE(Plantilla!CT471),"")</f>
        <v/>
      </c>
      <c r="CW460" s="6" t="str">
        <f>IF($C460="OK",_xlfn.NUMBERVALUE(Plantilla!CU471),"")</f>
        <v/>
      </c>
      <c r="CX460" s="82" t="str">
        <f>IF($C460="OK",_xlfn.NUMBERVALUE(Plantilla!CV471),"")</f>
        <v/>
      </c>
      <c r="CY460" s="6" t="str">
        <f>IF($C460="OK",_xlfn.NUMBERVALUE(Plantilla!CW471),"")</f>
        <v/>
      </c>
      <c r="CZ460" s="82" t="str">
        <f>IF($C460="OK",_xlfn.NUMBERVALUE(Plantilla!CX471),"")</f>
        <v/>
      </c>
      <c r="DA460" s="6" t="str">
        <f>IF($C460="OK",_xlfn.NUMBERVALUE(Plantilla!CY471),"")</f>
        <v/>
      </c>
      <c r="DB460" s="109" t="str">
        <f>IF($C460="OK",_xlfn.NUMBERVALUE(Plantilla!CZ471),"")</f>
        <v/>
      </c>
      <c r="DC460" s="6" t="str">
        <f>IF($C460="OK",_xlfn.NUMBERVALUE(Plantilla!DA471),"")</f>
        <v/>
      </c>
      <c r="DD460" s="6" t="str">
        <f>IF($C460="OK",TEXT(Plantilla!DB471,"#"),"")</f>
        <v/>
      </c>
      <c r="DE460" s="6" t="str">
        <f>IF($C460="OK",_xlfn.NUMBERVALUE(Plantilla!DC471),"")</f>
        <v/>
      </c>
      <c r="DF460" s="4" t="str">
        <f>IF($C460="OK",_xlfn.NUMBERVALUE(Plantilla!DD471),"")</f>
        <v/>
      </c>
      <c r="DG460" s="6" t="str">
        <f>IF($C460="OK",_xlfn.NUMBERVALUE(Plantilla!DE471),"")</f>
        <v/>
      </c>
      <c r="DH460" s="6" t="str">
        <f>IF($C460="OK",_xlfn.NUMBERVALUE(Plantilla!DF471),"")</f>
        <v/>
      </c>
      <c r="DI460" s="6" t="str">
        <f>IF($C460="OK",_xlfn.NUMBERVALUE(Plantilla!DG471),"")</f>
        <v/>
      </c>
      <c r="DJ460" s="6" t="str">
        <f>IF($C460="OK",_xlfn.NUMBERVALUE(Plantilla!DH471),"")</f>
        <v/>
      </c>
      <c r="DK460" s="6" t="str">
        <f>IF($C460="OK",_xlfn.NUMBERVALUE(Plantilla!DI471),"")</f>
        <v/>
      </c>
      <c r="DL460" s="6" t="str">
        <f>IF($C460="OK",_xlfn.NUMBERVALUE(Plantilla!DJ471),"")</f>
        <v/>
      </c>
      <c r="DM460" s="6" t="str">
        <f>IF($C460="OK",_xlfn.NUMBERVALUE(Plantilla!DK471),"")</f>
        <v/>
      </c>
      <c r="DN460" s="6" t="str">
        <f>IF($C460="OK",_xlfn.NUMBERVALUE(Plantilla!DL471),"")</f>
        <v/>
      </c>
      <c r="DO460" s="6" t="str">
        <f>IF($C460="OK",_xlfn.NUMBERVALUE(Plantilla!DM471),"")</f>
        <v/>
      </c>
      <c r="DP460" s="6" t="str">
        <f>IF($C460="OK",_xlfn.NUMBERVALUE(Plantilla!DN471),"")</f>
        <v/>
      </c>
      <c r="DQ460" s="6" t="str">
        <f>IF($C460="OK",_xlfn.NUMBERVALUE(Plantilla!DO471),"")</f>
        <v/>
      </c>
      <c r="DR460" s="6" t="str">
        <f>IF($C460="OK",_xlfn.NUMBERVALUE(Plantilla!DP471),"")</f>
        <v/>
      </c>
      <c r="DS460" t="str">
        <f>IF($C460="OK",TEXT(Plantilla!DR471,"#"),"")</f>
        <v/>
      </c>
      <c r="DT460" s="6"/>
    </row>
    <row r="461" spans="1:124" x14ac:dyDescent="0.25">
      <c r="A461" t="str">
        <f>IF(Plantilla!$I$6="¡Perfecto!, Guarda el archivo y adjúntalo a tu interfaz de Nómina Electrónica","OK","Error")</f>
        <v>OK</v>
      </c>
      <c r="B461" t="str">
        <f>IF(Plantilla!$I$6="¡Perfecto!, Guarda el archivo y adjúntalo a tu interfaz de Nómina Electrónica",MID(Plantilla!$D$2,SEARCH("V",Plantilla!$D$2),10),"")</f>
        <v>V2.0</v>
      </c>
      <c r="C461" t="str">
        <f>Plantilla!C472</f>
        <v/>
      </c>
      <c r="D461" t="str">
        <f>IF($C461="OK",Plantilla!B472,"")</f>
        <v/>
      </c>
      <c r="E461" t="str">
        <f>IF($C461="OK",
   VLOOKUP(Plantilla!$E$4,'Tablas '!$AP$4:$AT$6,5,FALSE),
"")</f>
        <v/>
      </c>
      <c r="F461" t="str">
        <f>IF($C461="OK",TEXT(Plantilla!D472,"#"),"")</f>
        <v/>
      </c>
      <c r="G461" t="str">
        <f>IF($C461="OK",
   VLOOKUP(Plantilla!E472,'Tablas '!$B$4:$C$14,2,FALSE),
"")</f>
        <v/>
      </c>
      <c r="H461" t="str">
        <f>IF($C461="OK",TEXT(Plantilla!F472,"#"),"")</f>
        <v/>
      </c>
      <c r="I461" t="str">
        <f>IF($C461="OK",TEXT(Plantilla!G472,"#"),"")</f>
        <v/>
      </c>
      <c r="J461" t="str">
        <f>IF($C461="OK",TEXT(Plantilla!H472,"#"),"")</f>
        <v/>
      </c>
      <c r="K461" t="str">
        <f>IF($C461="OK",TEXT(Plantilla!I472,"#"),"")</f>
        <v/>
      </c>
      <c r="L461" t="str">
        <f>IF($C461="OK",TEXT(Plantilla!J472,"#"),"")</f>
        <v/>
      </c>
      <c r="M461" t="str">
        <f>IF($C461="OK",TEXT(Plantilla!K472,"#"),"")</f>
        <v/>
      </c>
      <c r="N461" t="str">
        <f>IF($C461="OK",
   CONCATENATE(YEAR(Plantilla!L472),"-",TEXT(MONTH(Plantilla!L472),"00"),"-",TEXT(DAY(Plantilla!L472),"00")),
"")</f>
        <v/>
      </c>
      <c r="O461" t="str">
        <f>IF($C461="OK",_xlfn.NUMBERVALUE(Plantilla!M472),"")</f>
        <v/>
      </c>
      <c r="P461" t="str">
        <f>IF($C461="OK",
   IF(Plantilla!N472&lt;&gt;"",
      CONCATENATE(YEAR(Plantilla!N472),"-",TEXT(MONTH(Plantilla!N472),"00"),"-",TEXT(DAY(Plantilla!N472),"00")),
   ""),
"")</f>
        <v/>
      </c>
      <c r="Q461" t="str">
        <f>IF($C461="OK",
   VLOOKUP(Plantilla!O472,'Tablas '!$E$4:$F$19,2,FALSE),
"")</f>
        <v/>
      </c>
      <c r="R461" t="str">
        <f>IF($C461="OK",
   VLOOKUP(Plantilla!P472,'Tablas '!$H$4:$I$5,2,FALSE),
"")</f>
        <v/>
      </c>
      <c r="S461" t="str">
        <f>IF($C461="OK",
   VLOOKUP(Plantilla!Q472,'Tablas '!$K$4:$L$8,2,FALSE),
"")</f>
        <v/>
      </c>
      <c r="T461" t="str">
        <f>IF($C461="OK",
   VLOOKUP(Plantilla!R472,'Tablas '!$AE$4:$AF$6,2,FALSE),
"")</f>
        <v/>
      </c>
      <c r="U461" t="str">
        <f>IF($C461="OK",
   VLOOKUP(Plantilla!S472,'Tablas '!$AE$4:$AF$6,2,FALSE),
"")</f>
        <v/>
      </c>
      <c r="V461" t="str">
        <f>IF($C461="OK",TEXT(Plantilla!T472,"#"),"")</f>
        <v/>
      </c>
      <c r="W461" s="84" t="str">
        <f>IF($C461="OK",
   VLOOKUP(Plantilla!U472,'Tablas '!$AM$4:$AN$1126,2,FALSE),
"")</f>
        <v/>
      </c>
      <c r="X461" t="str">
        <f>IF($C461="OK",TEXT(Plantilla!V472,"#"),"")</f>
        <v/>
      </c>
      <c r="Y461" t="str">
        <f>IF($C461="OK",
   CONCATENATE(YEAR(Plantilla!W472),"-",TEXT(MONTH(Plantilla!W472),"00"),"-",TEXT(DAY(Plantilla!W472),"00")),
"")</f>
        <v/>
      </c>
      <c r="Z461" t="str">
        <f>IF($C461="OK",
   CONCATENATE(YEAR(Plantilla!X472),"-",TEXT(MONTH(Plantilla!X472),"00"),"-",TEXT(DAY(Plantilla!X472),"00")),
"")</f>
        <v/>
      </c>
      <c r="AA461" t="str">
        <f>IF($C461="OK",
   TEXT(VLOOKUP(Plantilla!Y472,'Tablas '!$Q$4:$R$9,2,FALSE),"#"),
"")</f>
        <v/>
      </c>
      <c r="AB461" t="str">
        <f>IF($C461="OK",
   CONCATENATE(YEAR(Plantilla!Z472),"-",TEXT(MONTH(Plantilla!Z472),"00"),"-",TEXT(DAY(Plantilla!Z472),"00")),
"")</f>
        <v/>
      </c>
      <c r="AC461" t="str">
        <f>IF($C461="OK",
   TEXT(VLOOKUP(Plantilla!AA472,'Tablas '!$T$4:$U$13,2,FALSE),"#"),
"")</f>
        <v/>
      </c>
      <c r="AD461" t="str">
        <f>IF($C461="OK",TEXT(Plantilla!AB472,"#"),"")</f>
        <v/>
      </c>
      <c r="AE461" t="str">
        <f>IF($C461="OK",
   IF(Plantilla!AC472&lt;&gt;"",
      TEXT(VLOOKUP(Plantilla!AC472,'Tablas '!$W$4:$X$7,2,FALSE),"#"),
   ""),
"")</f>
        <v/>
      </c>
      <c r="AF461" t="str">
        <f>IF($C461="OK",TEXT(Plantilla!AD472,"#"),"")</f>
        <v/>
      </c>
      <c r="AG461" s="6" t="str">
        <f>IF($C461="OK",_xlfn.NUMBERVALUE(Plantilla!AE472),"")</f>
        <v/>
      </c>
      <c r="AH461" s="4" t="str">
        <f>IF($C461="OK",_xlfn.NUMBERVALUE(Plantilla!AF472),"")</f>
        <v/>
      </c>
      <c r="AI461" s="6" t="str">
        <f>IF($C461="OK",_xlfn.NUMBERVALUE(Plantilla!AG472),"")</f>
        <v/>
      </c>
      <c r="AJ461" s="6" t="str">
        <f>IF($C461="OK",_xlfn.NUMBERVALUE(Plantilla!AH472),"")</f>
        <v/>
      </c>
      <c r="AK461" s="6" t="str">
        <f>IF($C461="OK",_xlfn.NUMBERVALUE(Plantilla!AI472),"")</f>
        <v/>
      </c>
      <c r="AL461" s="6" t="str">
        <f>IF($C461="OK",_xlfn.NUMBERVALUE(Plantilla!AJ472),"")</f>
        <v/>
      </c>
      <c r="AM461" s="4" t="str">
        <f>IF($C461="OK",_xlfn.NUMBERVALUE(Plantilla!AK472),"")</f>
        <v/>
      </c>
      <c r="AN461" s="6" t="str">
        <f>IF($C461="OK",_xlfn.NUMBERVALUE(Plantilla!AL472),"")</f>
        <v/>
      </c>
      <c r="AO461" s="4" t="str">
        <f>IF($C461="OK",_xlfn.NUMBERVALUE(Plantilla!AM472),"")</f>
        <v/>
      </c>
      <c r="AP461" s="6" t="str">
        <f>IF($C461="OK",_xlfn.NUMBERVALUE(Plantilla!AN472),"")</f>
        <v/>
      </c>
      <c r="AQ461" s="4" t="str">
        <f>IF($C461="OK",_xlfn.NUMBERVALUE(Plantilla!AO472),"")</f>
        <v/>
      </c>
      <c r="AR461" s="6" t="str">
        <f>IF($C461="OK",_xlfn.NUMBERVALUE(Plantilla!AP472),"")</f>
        <v/>
      </c>
      <c r="AS461" s="4" t="str">
        <f>IF($C461="OK",_xlfn.NUMBERVALUE(Plantilla!AQ472),"")</f>
        <v/>
      </c>
      <c r="AT461" s="6" t="str">
        <f>IF($C461="OK",_xlfn.NUMBERVALUE(Plantilla!AR472),"")</f>
        <v/>
      </c>
      <c r="AU461" s="4" t="str">
        <f>IF($C461="OK",_xlfn.NUMBERVALUE(Plantilla!AS472),"")</f>
        <v/>
      </c>
      <c r="AV461" s="6" t="str">
        <f>IF($C461="OK",_xlfn.NUMBERVALUE(Plantilla!AT472),"")</f>
        <v/>
      </c>
      <c r="AW461" s="4" t="str">
        <f>IF($C461="OK",_xlfn.NUMBERVALUE(Plantilla!AU472),"")</f>
        <v/>
      </c>
      <c r="AX461" s="6" t="str">
        <f>IF($C461="OK",_xlfn.NUMBERVALUE(Plantilla!AV472),"")</f>
        <v/>
      </c>
      <c r="AY461" s="4" t="str">
        <f>IF($C461="OK",_xlfn.NUMBERVALUE(Plantilla!AW472),"")</f>
        <v/>
      </c>
      <c r="AZ461" s="6" t="str">
        <f>IF($C461="OK",_xlfn.NUMBERVALUE(Plantilla!AX472),"")</f>
        <v/>
      </c>
      <c r="BA461" t="str">
        <f>IF($C461="OK",_xlfn.NUMBERVALUE(Plantilla!AY472),"")</f>
        <v/>
      </c>
      <c r="BB461" t="str">
        <f>IF($C461="OK",_xlfn.NUMBERVALUE(Plantilla!AZ472),"")</f>
        <v/>
      </c>
      <c r="BC461" s="4" t="str">
        <f>IF($C461="OK",_xlfn.NUMBERVALUE(Plantilla!BA472),"")</f>
        <v/>
      </c>
      <c r="BD461" s="6" t="str">
        <f>IF($C461="OK",_xlfn.NUMBERVALUE(Plantilla!BB472),"")</f>
        <v/>
      </c>
      <c r="BE461" s="4" t="str">
        <f>IF($C461="OK",_xlfn.NUMBERVALUE(Plantilla!BC472),"")</f>
        <v/>
      </c>
      <c r="BF461" s="6" t="str">
        <f>IF($C461="OK",_xlfn.NUMBERVALUE(Plantilla!BD472),"")</f>
        <v/>
      </c>
      <c r="BG461" s="4" t="str">
        <f>IF($C461="OK",_xlfn.NUMBERVALUE(Plantilla!BE472),"")</f>
        <v/>
      </c>
      <c r="BH461" s="6" t="str">
        <f>IF($C461="OK",_xlfn.NUMBERVALUE(Plantilla!BF472),"")</f>
        <v/>
      </c>
      <c r="BI461" s="110" t="str">
        <f>IF($C461="OK",_xlfn.NUMBERVALUE(Plantilla!BG472),"")</f>
        <v/>
      </c>
      <c r="BJ461" s="6" t="str">
        <f>IF($C461="OK",_xlfn.NUMBERVALUE(Plantilla!BH472),"")</f>
        <v/>
      </c>
      <c r="BK461" s="109" t="str">
        <f>IF($C461="OK",_xlfn.NUMBERVALUE(Plantilla!BI472),"")</f>
        <v/>
      </c>
      <c r="BL461" s="6" t="str">
        <f>IF($C461="OK",
   IF(Plantilla!BJ472&lt;&gt;"",
      TEXT(VLOOKUP(Plantilla!BJ472,'Tablas '!$Z$4:$AA$6,2,FALSE),"#"),
   ""),
"")</f>
        <v/>
      </c>
      <c r="BM461" s="4" t="str">
        <f>IF($C461="OK",_xlfn.NUMBERVALUE(Plantilla!BK472),"")</f>
        <v/>
      </c>
      <c r="BN461" s="4" t="str">
        <f>IF($C461="OK",_xlfn.NUMBERVALUE(Plantilla!BL472),"")</f>
        <v/>
      </c>
      <c r="BO461" s="6" t="str">
        <f>IF($C461="OK",_xlfn.NUMBERVALUE(Plantilla!BM472),"")</f>
        <v/>
      </c>
      <c r="BP461" s="4" t="str">
        <f>IF($C461="OK",_xlfn.NUMBERVALUE(Plantilla!BN472),"")</f>
        <v/>
      </c>
      <c r="BQ461" s="6" t="str">
        <f>IF($C461="OK",_xlfn.NUMBERVALUE(Plantilla!BO472),"")</f>
        <v/>
      </c>
      <c r="BR461" s="4" t="str">
        <f>IF($C461="OK",_xlfn.NUMBERVALUE(Plantilla!BP472),"")</f>
        <v/>
      </c>
      <c r="BS461" s="6" t="str">
        <f>IF($C461="OK",_xlfn.NUMBERVALUE(Plantilla!BQ472),"")</f>
        <v/>
      </c>
      <c r="BT461" s="4" t="str">
        <f>IF($C461="OK",_xlfn.NUMBERVALUE(Plantilla!BR472),"")</f>
        <v/>
      </c>
      <c r="BU461" s="6" t="str">
        <f>IF($C461="OK",_xlfn.NUMBERVALUE(Plantilla!BS472),"")</f>
        <v/>
      </c>
      <c r="BV461" s="6" t="str">
        <f>IF($C461="OK",_xlfn.NUMBERVALUE(Plantilla!BT472),"")</f>
        <v/>
      </c>
      <c r="BW461" s="6" t="str">
        <f>IF($C461="OK",_xlfn.NUMBERVALUE(Plantilla!BU472),"")</f>
        <v/>
      </c>
      <c r="BX461" s="6" t="str">
        <f>IF($C461="OK",_xlfn.NUMBERVALUE(Plantilla!BV472),"")</f>
        <v/>
      </c>
      <c r="BY461" s="6" t="str">
        <f>IF($C461="OK",_xlfn.NUMBERVALUE(Plantilla!BW472),"")</f>
        <v/>
      </c>
      <c r="BZ461" s="6" t="str">
        <f>IF($C461="OK",_xlfn.NUMBERVALUE(Plantilla!BX472),"")</f>
        <v/>
      </c>
      <c r="CA461" s="6" t="str">
        <f>IF($C461="OK",_xlfn.NUMBERVALUE(Plantilla!BY472),"")</f>
        <v/>
      </c>
      <c r="CB461" s="6" t="str">
        <f>IF($C461="OK",_xlfn.NUMBERVALUE(Plantilla!BZ472),"")</f>
        <v/>
      </c>
      <c r="CC461" s="6" t="str">
        <f>IF($C461="OK",_xlfn.NUMBERVALUE(Plantilla!CA472),"")</f>
        <v/>
      </c>
      <c r="CD461" s="6" t="str">
        <f>IF($C461="OK",_xlfn.NUMBERVALUE(Plantilla!CB472),"")</f>
        <v/>
      </c>
      <c r="CE461" s="6" t="str">
        <f>IF($C461="OK",_xlfn.NUMBERVALUE(Plantilla!CC472),"")</f>
        <v/>
      </c>
      <c r="CF461" s="4" t="str">
        <f>IF($C461="OK",_xlfn.NUMBERVALUE(Plantilla!CD472),"")</f>
        <v/>
      </c>
      <c r="CG461" s="6" t="str">
        <f>IF($C461="OK",_xlfn.NUMBERVALUE(Plantilla!CE472),"")</f>
        <v/>
      </c>
      <c r="CH461" s="6" t="str">
        <f>IF($C461="OK",_xlfn.NUMBERVALUE(Plantilla!CF472),"")</f>
        <v/>
      </c>
      <c r="CI461" s="6" t="str">
        <f>IF($C461="OK",_xlfn.NUMBERVALUE(Plantilla!CG472),"")</f>
        <v/>
      </c>
      <c r="CJ461" s="6" t="str">
        <f>IF($C461="OK",_xlfn.NUMBERVALUE(Plantilla!CH472),"")</f>
        <v/>
      </c>
      <c r="CK461" s="6" t="str">
        <f>IF($C461="OK",_xlfn.NUMBERVALUE(Plantilla!CI472),"")</f>
        <v/>
      </c>
      <c r="CL461" s="6" t="str">
        <f>IF($C461="OK",_xlfn.NUMBERVALUE(Plantilla!CJ472),"")</f>
        <v/>
      </c>
      <c r="CM461" t="str">
        <f>IF($C461="OK",TEXT(Plantilla!CK472,"#"),"")</f>
        <v/>
      </c>
      <c r="CN461" s="6" t="str">
        <f>IF($C461="OK",_xlfn.NUMBERVALUE(Plantilla!CL472),"")</f>
        <v/>
      </c>
      <c r="CO461" s="6" t="str">
        <f>IF($C461="OK",_xlfn.NUMBERVALUE(Plantilla!CM472),"")</f>
        <v/>
      </c>
      <c r="CP461" s="110" t="str">
        <f>IF($C461="OK",_xlfn.NUMBERVALUE(Plantilla!CN472),"")</f>
        <v/>
      </c>
      <c r="CQ461" s="6" t="str">
        <f>IF($C461="OK",_xlfn.NUMBERVALUE(Plantilla!CO472),"")</f>
        <v/>
      </c>
      <c r="CR461" s="109" t="str">
        <f>IF($C461="OK",_xlfn.NUMBERVALUE(Plantilla!CP472),"")</f>
        <v/>
      </c>
      <c r="CS461" s="110" t="str">
        <f>IF($C461="OK",_xlfn.NUMBERVALUE(Plantilla!CQ472),"")</f>
        <v/>
      </c>
      <c r="CT461" s="6" t="str">
        <f>IF($C461="OK",_xlfn.NUMBERVALUE(Plantilla!CR472),"")</f>
        <v/>
      </c>
      <c r="CU461" s="109" t="str">
        <f>IF($C461="OK",_xlfn.NUMBERVALUE(Plantilla!CS472),"")</f>
        <v/>
      </c>
      <c r="CV461" s="110" t="str">
        <f>IF($C461="OK",_xlfn.NUMBERVALUE(Plantilla!CT472),"")</f>
        <v/>
      </c>
      <c r="CW461" s="6" t="str">
        <f>IF($C461="OK",_xlfn.NUMBERVALUE(Plantilla!CU472),"")</f>
        <v/>
      </c>
      <c r="CX461" s="82" t="str">
        <f>IF($C461="OK",_xlfn.NUMBERVALUE(Plantilla!CV472),"")</f>
        <v/>
      </c>
      <c r="CY461" s="6" t="str">
        <f>IF($C461="OK",_xlfn.NUMBERVALUE(Plantilla!CW472),"")</f>
        <v/>
      </c>
      <c r="CZ461" s="82" t="str">
        <f>IF($C461="OK",_xlfn.NUMBERVALUE(Plantilla!CX472),"")</f>
        <v/>
      </c>
      <c r="DA461" s="6" t="str">
        <f>IF($C461="OK",_xlfn.NUMBERVALUE(Plantilla!CY472),"")</f>
        <v/>
      </c>
      <c r="DB461" s="109" t="str">
        <f>IF($C461="OK",_xlfn.NUMBERVALUE(Plantilla!CZ472),"")</f>
        <v/>
      </c>
      <c r="DC461" s="6" t="str">
        <f>IF($C461="OK",_xlfn.NUMBERVALUE(Plantilla!DA472),"")</f>
        <v/>
      </c>
      <c r="DD461" s="6" t="str">
        <f>IF($C461="OK",TEXT(Plantilla!DB472,"#"),"")</f>
        <v/>
      </c>
      <c r="DE461" s="6" t="str">
        <f>IF($C461="OK",_xlfn.NUMBERVALUE(Plantilla!DC472),"")</f>
        <v/>
      </c>
      <c r="DF461" s="4" t="str">
        <f>IF($C461="OK",_xlfn.NUMBERVALUE(Plantilla!DD472),"")</f>
        <v/>
      </c>
      <c r="DG461" s="6" t="str">
        <f>IF($C461="OK",_xlfn.NUMBERVALUE(Plantilla!DE472),"")</f>
        <v/>
      </c>
      <c r="DH461" s="6" t="str">
        <f>IF($C461="OK",_xlfn.NUMBERVALUE(Plantilla!DF472),"")</f>
        <v/>
      </c>
      <c r="DI461" s="6" t="str">
        <f>IF($C461="OK",_xlfn.NUMBERVALUE(Plantilla!DG472),"")</f>
        <v/>
      </c>
      <c r="DJ461" s="6" t="str">
        <f>IF($C461="OK",_xlfn.NUMBERVALUE(Plantilla!DH472),"")</f>
        <v/>
      </c>
      <c r="DK461" s="6" t="str">
        <f>IF($C461="OK",_xlfn.NUMBERVALUE(Plantilla!DI472),"")</f>
        <v/>
      </c>
      <c r="DL461" s="6" t="str">
        <f>IF($C461="OK",_xlfn.NUMBERVALUE(Plantilla!DJ472),"")</f>
        <v/>
      </c>
      <c r="DM461" s="6" t="str">
        <f>IF($C461="OK",_xlfn.NUMBERVALUE(Plantilla!DK472),"")</f>
        <v/>
      </c>
      <c r="DN461" s="6" t="str">
        <f>IF($C461="OK",_xlfn.NUMBERVALUE(Plantilla!DL472),"")</f>
        <v/>
      </c>
      <c r="DO461" s="6" t="str">
        <f>IF($C461="OK",_xlfn.NUMBERVALUE(Plantilla!DM472),"")</f>
        <v/>
      </c>
      <c r="DP461" s="6" t="str">
        <f>IF($C461="OK",_xlfn.NUMBERVALUE(Plantilla!DN472),"")</f>
        <v/>
      </c>
      <c r="DQ461" s="6" t="str">
        <f>IF($C461="OK",_xlfn.NUMBERVALUE(Plantilla!DO472),"")</f>
        <v/>
      </c>
      <c r="DR461" s="6" t="str">
        <f>IF($C461="OK",_xlfn.NUMBERVALUE(Plantilla!DP472),"")</f>
        <v/>
      </c>
      <c r="DS461" t="str">
        <f>IF($C461="OK",TEXT(Plantilla!DR472,"#"),"")</f>
        <v/>
      </c>
      <c r="DT461" s="6"/>
    </row>
    <row r="462" spans="1:124" x14ac:dyDescent="0.25">
      <c r="A462" t="str">
        <f>IF(Plantilla!$I$6="¡Perfecto!, Guarda el archivo y adjúntalo a tu interfaz de Nómina Electrónica","OK","Error")</f>
        <v>OK</v>
      </c>
      <c r="B462" t="str">
        <f>IF(Plantilla!$I$6="¡Perfecto!, Guarda el archivo y adjúntalo a tu interfaz de Nómina Electrónica",MID(Plantilla!$D$2,SEARCH("V",Plantilla!$D$2),10),"")</f>
        <v>V2.0</v>
      </c>
      <c r="C462" t="str">
        <f>Plantilla!C473</f>
        <v/>
      </c>
      <c r="D462" t="str">
        <f>IF($C462="OK",Plantilla!B473,"")</f>
        <v/>
      </c>
      <c r="E462" t="str">
        <f>IF($C462="OK",
   VLOOKUP(Plantilla!$E$4,'Tablas '!$AP$4:$AT$6,5,FALSE),
"")</f>
        <v/>
      </c>
      <c r="F462" t="str">
        <f>IF($C462="OK",TEXT(Plantilla!D473,"#"),"")</f>
        <v/>
      </c>
      <c r="G462" t="str">
        <f>IF($C462="OK",
   VLOOKUP(Plantilla!E473,'Tablas '!$B$4:$C$14,2,FALSE),
"")</f>
        <v/>
      </c>
      <c r="H462" t="str">
        <f>IF($C462="OK",TEXT(Plantilla!F473,"#"),"")</f>
        <v/>
      </c>
      <c r="I462" t="str">
        <f>IF($C462="OK",TEXT(Plantilla!G473,"#"),"")</f>
        <v/>
      </c>
      <c r="J462" t="str">
        <f>IF($C462="OK",TEXT(Plantilla!H473,"#"),"")</f>
        <v/>
      </c>
      <c r="K462" t="str">
        <f>IF($C462="OK",TEXT(Plantilla!I473,"#"),"")</f>
        <v/>
      </c>
      <c r="L462" t="str">
        <f>IF($C462="OK",TEXT(Plantilla!J473,"#"),"")</f>
        <v/>
      </c>
      <c r="M462" t="str">
        <f>IF($C462="OK",TEXT(Plantilla!K473,"#"),"")</f>
        <v/>
      </c>
      <c r="N462" t="str">
        <f>IF($C462="OK",
   CONCATENATE(YEAR(Plantilla!L473),"-",TEXT(MONTH(Plantilla!L473),"00"),"-",TEXT(DAY(Plantilla!L473),"00")),
"")</f>
        <v/>
      </c>
      <c r="O462" t="str">
        <f>IF($C462="OK",_xlfn.NUMBERVALUE(Plantilla!M473),"")</f>
        <v/>
      </c>
      <c r="P462" t="str">
        <f>IF($C462="OK",
   IF(Plantilla!N473&lt;&gt;"",
      CONCATENATE(YEAR(Plantilla!N473),"-",TEXT(MONTH(Plantilla!N473),"00"),"-",TEXT(DAY(Plantilla!N473),"00")),
   ""),
"")</f>
        <v/>
      </c>
      <c r="Q462" t="str">
        <f>IF($C462="OK",
   VLOOKUP(Plantilla!O473,'Tablas '!$E$4:$F$19,2,FALSE),
"")</f>
        <v/>
      </c>
      <c r="R462" t="str">
        <f>IF($C462="OK",
   VLOOKUP(Plantilla!P473,'Tablas '!$H$4:$I$5,2,FALSE),
"")</f>
        <v/>
      </c>
      <c r="S462" t="str">
        <f>IF($C462="OK",
   VLOOKUP(Plantilla!Q473,'Tablas '!$K$4:$L$8,2,FALSE),
"")</f>
        <v/>
      </c>
      <c r="T462" t="str">
        <f>IF($C462="OK",
   VLOOKUP(Plantilla!R473,'Tablas '!$AE$4:$AF$6,2,FALSE),
"")</f>
        <v/>
      </c>
      <c r="U462" t="str">
        <f>IF($C462="OK",
   VLOOKUP(Plantilla!S473,'Tablas '!$AE$4:$AF$6,2,FALSE),
"")</f>
        <v/>
      </c>
      <c r="V462" t="str">
        <f>IF($C462="OK",TEXT(Plantilla!T473,"#"),"")</f>
        <v/>
      </c>
      <c r="W462" s="84" t="str">
        <f>IF($C462="OK",
   VLOOKUP(Plantilla!U473,'Tablas '!$AM$4:$AN$1126,2,FALSE),
"")</f>
        <v/>
      </c>
      <c r="X462" t="str">
        <f>IF($C462="OK",TEXT(Plantilla!V473,"#"),"")</f>
        <v/>
      </c>
      <c r="Y462" t="str">
        <f>IF($C462="OK",
   CONCATENATE(YEAR(Plantilla!W473),"-",TEXT(MONTH(Plantilla!W473),"00"),"-",TEXT(DAY(Plantilla!W473),"00")),
"")</f>
        <v/>
      </c>
      <c r="Z462" t="str">
        <f>IF($C462="OK",
   CONCATENATE(YEAR(Plantilla!X473),"-",TEXT(MONTH(Plantilla!X473),"00"),"-",TEXT(DAY(Plantilla!X473),"00")),
"")</f>
        <v/>
      </c>
      <c r="AA462" t="str">
        <f>IF($C462="OK",
   TEXT(VLOOKUP(Plantilla!Y473,'Tablas '!$Q$4:$R$9,2,FALSE),"#"),
"")</f>
        <v/>
      </c>
      <c r="AB462" t="str">
        <f>IF($C462="OK",
   CONCATENATE(YEAR(Plantilla!Z473),"-",TEXT(MONTH(Plantilla!Z473),"00"),"-",TEXT(DAY(Plantilla!Z473),"00")),
"")</f>
        <v/>
      </c>
      <c r="AC462" t="str">
        <f>IF($C462="OK",
   TEXT(VLOOKUP(Plantilla!AA473,'Tablas '!$T$4:$U$13,2,FALSE),"#"),
"")</f>
        <v/>
      </c>
      <c r="AD462" t="str">
        <f>IF($C462="OK",TEXT(Plantilla!AB473,"#"),"")</f>
        <v/>
      </c>
      <c r="AE462" t="str">
        <f>IF($C462="OK",
   IF(Plantilla!AC473&lt;&gt;"",
      TEXT(VLOOKUP(Plantilla!AC473,'Tablas '!$W$4:$X$7,2,FALSE),"#"),
   ""),
"")</f>
        <v/>
      </c>
      <c r="AF462" t="str">
        <f>IF($C462="OK",TEXT(Plantilla!AD473,"#"),"")</f>
        <v/>
      </c>
      <c r="AG462" s="6" t="str">
        <f>IF($C462="OK",_xlfn.NUMBERVALUE(Plantilla!AE473),"")</f>
        <v/>
      </c>
      <c r="AH462" s="4" t="str">
        <f>IF($C462="OK",_xlfn.NUMBERVALUE(Plantilla!AF473),"")</f>
        <v/>
      </c>
      <c r="AI462" s="6" t="str">
        <f>IF($C462="OK",_xlfn.NUMBERVALUE(Plantilla!AG473),"")</f>
        <v/>
      </c>
      <c r="AJ462" s="6" t="str">
        <f>IF($C462="OK",_xlfn.NUMBERVALUE(Plantilla!AH473),"")</f>
        <v/>
      </c>
      <c r="AK462" s="6" t="str">
        <f>IF($C462="OK",_xlfn.NUMBERVALUE(Plantilla!AI473),"")</f>
        <v/>
      </c>
      <c r="AL462" s="6" t="str">
        <f>IF($C462="OK",_xlfn.NUMBERVALUE(Plantilla!AJ473),"")</f>
        <v/>
      </c>
      <c r="AM462" s="4" t="str">
        <f>IF($C462="OK",_xlfn.NUMBERVALUE(Plantilla!AK473),"")</f>
        <v/>
      </c>
      <c r="AN462" s="6" t="str">
        <f>IF($C462="OK",_xlfn.NUMBERVALUE(Plantilla!AL473),"")</f>
        <v/>
      </c>
      <c r="AO462" s="4" t="str">
        <f>IF($C462="OK",_xlfn.NUMBERVALUE(Plantilla!AM473),"")</f>
        <v/>
      </c>
      <c r="AP462" s="6" t="str">
        <f>IF($C462="OK",_xlfn.NUMBERVALUE(Plantilla!AN473),"")</f>
        <v/>
      </c>
      <c r="AQ462" s="4" t="str">
        <f>IF($C462="OK",_xlfn.NUMBERVALUE(Plantilla!AO473),"")</f>
        <v/>
      </c>
      <c r="AR462" s="6" t="str">
        <f>IF($C462="OK",_xlfn.NUMBERVALUE(Plantilla!AP473),"")</f>
        <v/>
      </c>
      <c r="AS462" s="4" t="str">
        <f>IF($C462="OK",_xlfn.NUMBERVALUE(Plantilla!AQ473),"")</f>
        <v/>
      </c>
      <c r="AT462" s="6" t="str">
        <f>IF($C462="OK",_xlfn.NUMBERVALUE(Plantilla!AR473),"")</f>
        <v/>
      </c>
      <c r="AU462" s="4" t="str">
        <f>IF($C462="OK",_xlfn.NUMBERVALUE(Plantilla!AS473),"")</f>
        <v/>
      </c>
      <c r="AV462" s="6" t="str">
        <f>IF($C462="OK",_xlfn.NUMBERVALUE(Plantilla!AT473),"")</f>
        <v/>
      </c>
      <c r="AW462" s="4" t="str">
        <f>IF($C462="OK",_xlfn.NUMBERVALUE(Plantilla!AU473),"")</f>
        <v/>
      </c>
      <c r="AX462" s="6" t="str">
        <f>IF($C462="OK",_xlfn.NUMBERVALUE(Plantilla!AV473),"")</f>
        <v/>
      </c>
      <c r="AY462" s="4" t="str">
        <f>IF($C462="OK",_xlfn.NUMBERVALUE(Plantilla!AW473),"")</f>
        <v/>
      </c>
      <c r="AZ462" s="6" t="str">
        <f>IF($C462="OK",_xlfn.NUMBERVALUE(Plantilla!AX473),"")</f>
        <v/>
      </c>
      <c r="BA462" t="str">
        <f>IF($C462="OK",_xlfn.NUMBERVALUE(Plantilla!AY473),"")</f>
        <v/>
      </c>
      <c r="BB462" t="str">
        <f>IF($C462="OK",_xlfn.NUMBERVALUE(Plantilla!AZ473),"")</f>
        <v/>
      </c>
      <c r="BC462" s="4" t="str">
        <f>IF($C462="OK",_xlfn.NUMBERVALUE(Plantilla!BA473),"")</f>
        <v/>
      </c>
      <c r="BD462" s="6" t="str">
        <f>IF($C462="OK",_xlfn.NUMBERVALUE(Plantilla!BB473),"")</f>
        <v/>
      </c>
      <c r="BE462" s="4" t="str">
        <f>IF($C462="OK",_xlfn.NUMBERVALUE(Plantilla!BC473),"")</f>
        <v/>
      </c>
      <c r="BF462" s="6" t="str">
        <f>IF($C462="OK",_xlfn.NUMBERVALUE(Plantilla!BD473),"")</f>
        <v/>
      </c>
      <c r="BG462" s="4" t="str">
        <f>IF($C462="OK",_xlfn.NUMBERVALUE(Plantilla!BE473),"")</f>
        <v/>
      </c>
      <c r="BH462" s="6" t="str">
        <f>IF($C462="OK",_xlfn.NUMBERVALUE(Plantilla!BF473),"")</f>
        <v/>
      </c>
      <c r="BI462" s="110" t="str">
        <f>IF($C462="OK",_xlfn.NUMBERVALUE(Plantilla!BG473),"")</f>
        <v/>
      </c>
      <c r="BJ462" s="6" t="str">
        <f>IF($C462="OK",_xlfn.NUMBERVALUE(Plantilla!BH473),"")</f>
        <v/>
      </c>
      <c r="BK462" s="109" t="str">
        <f>IF($C462="OK",_xlfn.NUMBERVALUE(Plantilla!BI473),"")</f>
        <v/>
      </c>
      <c r="BL462" s="6" t="str">
        <f>IF($C462="OK",
   IF(Plantilla!BJ473&lt;&gt;"",
      TEXT(VLOOKUP(Plantilla!BJ473,'Tablas '!$Z$4:$AA$6,2,FALSE),"#"),
   ""),
"")</f>
        <v/>
      </c>
      <c r="BM462" s="4" t="str">
        <f>IF($C462="OK",_xlfn.NUMBERVALUE(Plantilla!BK473),"")</f>
        <v/>
      </c>
      <c r="BN462" s="4" t="str">
        <f>IF($C462="OK",_xlfn.NUMBERVALUE(Plantilla!BL473),"")</f>
        <v/>
      </c>
      <c r="BO462" s="6" t="str">
        <f>IF($C462="OK",_xlfn.NUMBERVALUE(Plantilla!BM473),"")</f>
        <v/>
      </c>
      <c r="BP462" s="4" t="str">
        <f>IF($C462="OK",_xlfn.NUMBERVALUE(Plantilla!BN473),"")</f>
        <v/>
      </c>
      <c r="BQ462" s="6" t="str">
        <f>IF($C462="OK",_xlfn.NUMBERVALUE(Plantilla!BO473),"")</f>
        <v/>
      </c>
      <c r="BR462" s="4" t="str">
        <f>IF($C462="OK",_xlfn.NUMBERVALUE(Plantilla!BP473),"")</f>
        <v/>
      </c>
      <c r="BS462" s="6" t="str">
        <f>IF($C462="OK",_xlfn.NUMBERVALUE(Plantilla!BQ473),"")</f>
        <v/>
      </c>
      <c r="BT462" s="4" t="str">
        <f>IF($C462="OK",_xlfn.NUMBERVALUE(Plantilla!BR473),"")</f>
        <v/>
      </c>
      <c r="BU462" s="6" t="str">
        <f>IF($C462="OK",_xlfn.NUMBERVALUE(Plantilla!BS473),"")</f>
        <v/>
      </c>
      <c r="BV462" s="6" t="str">
        <f>IF($C462="OK",_xlfn.NUMBERVALUE(Plantilla!BT473),"")</f>
        <v/>
      </c>
      <c r="BW462" s="6" t="str">
        <f>IF($C462="OK",_xlfn.NUMBERVALUE(Plantilla!BU473),"")</f>
        <v/>
      </c>
      <c r="BX462" s="6" t="str">
        <f>IF($C462="OK",_xlfn.NUMBERVALUE(Plantilla!BV473),"")</f>
        <v/>
      </c>
      <c r="BY462" s="6" t="str">
        <f>IF($C462="OK",_xlfn.NUMBERVALUE(Plantilla!BW473),"")</f>
        <v/>
      </c>
      <c r="BZ462" s="6" t="str">
        <f>IF($C462="OK",_xlfn.NUMBERVALUE(Plantilla!BX473),"")</f>
        <v/>
      </c>
      <c r="CA462" s="6" t="str">
        <f>IF($C462="OK",_xlfn.NUMBERVALUE(Plantilla!BY473),"")</f>
        <v/>
      </c>
      <c r="CB462" s="6" t="str">
        <f>IF($C462="OK",_xlfn.NUMBERVALUE(Plantilla!BZ473),"")</f>
        <v/>
      </c>
      <c r="CC462" s="6" t="str">
        <f>IF($C462="OK",_xlfn.NUMBERVALUE(Plantilla!CA473),"")</f>
        <v/>
      </c>
      <c r="CD462" s="6" t="str">
        <f>IF($C462="OK",_xlfn.NUMBERVALUE(Plantilla!CB473),"")</f>
        <v/>
      </c>
      <c r="CE462" s="6" t="str">
        <f>IF($C462="OK",_xlfn.NUMBERVALUE(Plantilla!CC473),"")</f>
        <v/>
      </c>
      <c r="CF462" s="4" t="str">
        <f>IF($C462="OK",_xlfn.NUMBERVALUE(Plantilla!CD473),"")</f>
        <v/>
      </c>
      <c r="CG462" s="6" t="str">
        <f>IF($C462="OK",_xlfn.NUMBERVALUE(Plantilla!CE473),"")</f>
        <v/>
      </c>
      <c r="CH462" s="6" t="str">
        <f>IF($C462="OK",_xlfn.NUMBERVALUE(Plantilla!CF473),"")</f>
        <v/>
      </c>
      <c r="CI462" s="6" t="str">
        <f>IF($C462="OK",_xlfn.NUMBERVALUE(Plantilla!CG473),"")</f>
        <v/>
      </c>
      <c r="CJ462" s="6" t="str">
        <f>IF($C462="OK",_xlfn.NUMBERVALUE(Plantilla!CH473),"")</f>
        <v/>
      </c>
      <c r="CK462" s="6" t="str">
        <f>IF($C462="OK",_xlfn.NUMBERVALUE(Plantilla!CI473),"")</f>
        <v/>
      </c>
      <c r="CL462" s="6" t="str">
        <f>IF($C462="OK",_xlfn.NUMBERVALUE(Plantilla!CJ473),"")</f>
        <v/>
      </c>
      <c r="CM462" t="str">
        <f>IF($C462="OK",TEXT(Plantilla!CK473,"#"),"")</f>
        <v/>
      </c>
      <c r="CN462" s="6" t="str">
        <f>IF($C462="OK",_xlfn.NUMBERVALUE(Plantilla!CL473),"")</f>
        <v/>
      </c>
      <c r="CO462" s="6" t="str">
        <f>IF($C462="OK",_xlfn.NUMBERVALUE(Plantilla!CM473),"")</f>
        <v/>
      </c>
      <c r="CP462" s="110" t="str">
        <f>IF($C462="OK",_xlfn.NUMBERVALUE(Plantilla!CN473),"")</f>
        <v/>
      </c>
      <c r="CQ462" s="6" t="str">
        <f>IF($C462="OK",_xlfn.NUMBERVALUE(Plantilla!CO473),"")</f>
        <v/>
      </c>
      <c r="CR462" s="109" t="str">
        <f>IF($C462="OK",_xlfn.NUMBERVALUE(Plantilla!CP473),"")</f>
        <v/>
      </c>
      <c r="CS462" s="110" t="str">
        <f>IF($C462="OK",_xlfn.NUMBERVALUE(Plantilla!CQ473),"")</f>
        <v/>
      </c>
      <c r="CT462" s="6" t="str">
        <f>IF($C462="OK",_xlfn.NUMBERVALUE(Plantilla!CR473),"")</f>
        <v/>
      </c>
      <c r="CU462" s="109" t="str">
        <f>IF($C462="OK",_xlfn.NUMBERVALUE(Plantilla!CS473),"")</f>
        <v/>
      </c>
      <c r="CV462" s="110" t="str">
        <f>IF($C462="OK",_xlfn.NUMBERVALUE(Plantilla!CT473),"")</f>
        <v/>
      </c>
      <c r="CW462" s="6" t="str">
        <f>IF($C462="OK",_xlfn.NUMBERVALUE(Plantilla!CU473),"")</f>
        <v/>
      </c>
      <c r="CX462" s="82" t="str">
        <f>IF($C462="OK",_xlfn.NUMBERVALUE(Plantilla!CV473),"")</f>
        <v/>
      </c>
      <c r="CY462" s="6" t="str">
        <f>IF($C462="OK",_xlfn.NUMBERVALUE(Plantilla!CW473),"")</f>
        <v/>
      </c>
      <c r="CZ462" s="82" t="str">
        <f>IF($C462="OK",_xlfn.NUMBERVALUE(Plantilla!CX473),"")</f>
        <v/>
      </c>
      <c r="DA462" s="6" t="str">
        <f>IF($C462="OK",_xlfn.NUMBERVALUE(Plantilla!CY473),"")</f>
        <v/>
      </c>
      <c r="DB462" s="109" t="str">
        <f>IF($C462="OK",_xlfn.NUMBERVALUE(Plantilla!CZ473),"")</f>
        <v/>
      </c>
      <c r="DC462" s="6" t="str">
        <f>IF($C462="OK",_xlfn.NUMBERVALUE(Plantilla!DA473),"")</f>
        <v/>
      </c>
      <c r="DD462" s="6" t="str">
        <f>IF($C462="OK",TEXT(Plantilla!DB473,"#"),"")</f>
        <v/>
      </c>
      <c r="DE462" s="6" t="str">
        <f>IF($C462="OK",_xlfn.NUMBERVALUE(Plantilla!DC473),"")</f>
        <v/>
      </c>
      <c r="DF462" s="4" t="str">
        <f>IF($C462="OK",_xlfn.NUMBERVALUE(Plantilla!DD473),"")</f>
        <v/>
      </c>
      <c r="DG462" s="6" t="str">
        <f>IF($C462="OK",_xlfn.NUMBERVALUE(Plantilla!DE473),"")</f>
        <v/>
      </c>
      <c r="DH462" s="6" t="str">
        <f>IF($C462="OK",_xlfn.NUMBERVALUE(Plantilla!DF473),"")</f>
        <v/>
      </c>
      <c r="DI462" s="6" t="str">
        <f>IF($C462="OK",_xlfn.NUMBERVALUE(Plantilla!DG473),"")</f>
        <v/>
      </c>
      <c r="DJ462" s="6" t="str">
        <f>IF($C462="OK",_xlfn.NUMBERVALUE(Plantilla!DH473),"")</f>
        <v/>
      </c>
      <c r="DK462" s="6" t="str">
        <f>IF($C462="OK",_xlfn.NUMBERVALUE(Plantilla!DI473),"")</f>
        <v/>
      </c>
      <c r="DL462" s="6" t="str">
        <f>IF($C462="OK",_xlfn.NUMBERVALUE(Plantilla!DJ473),"")</f>
        <v/>
      </c>
      <c r="DM462" s="6" t="str">
        <f>IF($C462="OK",_xlfn.NUMBERVALUE(Plantilla!DK473),"")</f>
        <v/>
      </c>
      <c r="DN462" s="6" t="str">
        <f>IF($C462="OK",_xlfn.NUMBERVALUE(Plantilla!DL473),"")</f>
        <v/>
      </c>
      <c r="DO462" s="6" t="str">
        <f>IF($C462="OK",_xlfn.NUMBERVALUE(Plantilla!DM473),"")</f>
        <v/>
      </c>
      <c r="DP462" s="6" t="str">
        <f>IF($C462="OK",_xlfn.NUMBERVALUE(Plantilla!DN473),"")</f>
        <v/>
      </c>
      <c r="DQ462" s="6" t="str">
        <f>IF($C462="OK",_xlfn.NUMBERVALUE(Plantilla!DO473),"")</f>
        <v/>
      </c>
      <c r="DR462" s="6" t="str">
        <f>IF($C462="OK",_xlfn.NUMBERVALUE(Plantilla!DP473),"")</f>
        <v/>
      </c>
      <c r="DS462" t="str">
        <f>IF($C462="OK",TEXT(Plantilla!DR473,"#"),"")</f>
        <v/>
      </c>
      <c r="DT462" s="6"/>
    </row>
    <row r="463" spans="1:124" x14ac:dyDescent="0.25">
      <c r="A463" t="str">
        <f>IF(Plantilla!$I$6="¡Perfecto!, Guarda el archivo y adjúntalo a tu interfaz de Nómina Electrónica","OK","Error")</f>
        <v>OK</v>
      </c>
      <c r="B463" t="str">
        <f>IF(Plantilla!$I$6="¡Perfecto!, Guarda el archivo y adjúntalo a tu interfaz de Nómina Electrónica",MID(Plantilla!$D$2,SEARCH("V",Plantilla!$D$2),10),"")</f>
        <v>V2.0</v>
      </c>
      <c r="C463" t="str">
        <f>Plantilla!C474</f>
        <v/>
      </c>
      <c r="D463" t="str">
        <f>IF($C463="OK",Plantilla!B474,"")</f>
        <v/>
      </c>
      <c r="E463" t="str">
        <f>IF($C463="OK",
   VLOOKUP(Plantilla!$E$4,'Tablas '!$AP$4:$AT$6,5,FALSE),
"")</f>
        <v/>
      </c>
      <c r="F463" t="str">
        <f>IF($C463="OK",TEXT(Plantilla!D474,"#"),"")</f>
        <v/>
      </c>
      <c r="G463" t="str">
        <f>IF($C463="OK",
   VLOOKUP(Plantilla!E474,'Tablas '!$B$4:$C$14,2,FALSE),
"")</f>
        <v/>
      </c>
      <c r="H463" t="str">
        <f>IF($C463="OK",TEXT(Plantilla!F474,"#"),"")</f>
        <v/>
      </c>
      <c r="I463" t="str">
        <f>IF($C463="OK",TEXT(Plantilla!G474,"#"),"")</f>
        <v/>
      </c>
      <c r="J463" t="str">
        <f>IF($C463="OK",TEXT(Plantilla!H474,"#"),"")</f>
        <v/>
      </c>
      <c r="K463" t="str">
        <f>IF($C463="OK",TEXT(Plantilla!I474,"#"),"")</f>
        <v/>
      </c>
      <c r="L463" t="str">
        <f>IF($C463="OK",TEXT(Plantilla!J474,"#"),"")</f>
        <v/>
      </c>
      <c r="M463" t="str">
        <f>IF($C463="OK",TEXT(Plantilla!K474,"#"),"")</f>
        <v/>
      </c>
      <c r="N463" t="str">
        <f>IF($C463="OK",
   CONCATENATE(YEAR(Plantilla!L474),"-",TEXT(MONTH(Plantilla!L474),"00"),"-",TEXT(DAY(Plantilla!L474),"00")),
"")</f>
        <v/>
      </c>
      <c r="O463" t="str">
        <f>IF($C463="OK",_xlfn.NUMBERVALUE(Plantilla!M474),"")</f>
        <v/>
      </c>
      <c r="P463" t="str">
        <f>IF($C463="OK",
   IF(Plantilla!N474&lt;&gt;"",
      CONCATENATE(YEAR(Plantilla!N474),"-",TEXT(MONTH(Plantilla!N474),"00"),"-",TEXT(DAY(Plantilla!N474),"00")),
   ""),
"")</f>
        <v/>
      </c>
      <c r="Q463" t="str">
        <f>IF($C463="OK",
   VLOOKUP(Plantilla!O474,'Tablas '!$E$4:$F$19,2,FALSE),
"")</f>
        <v/>
      </c>
      <c r="R463" t="str">
        <f>IF($C463="OK",
   VLOOKUP(Plantilla!P474,'Tablas '!$H$4:$I$5,2,FALSE),
"")</f>
        <v/>
      </c>
      <c r="S463" t="str">
        <f>IF($C463="OK",
   VLOOKUP(Plantilla!Q474,'Tablas '!$K$4:$L$8,2,FALSE),
"")</f>
        <v/>
      </c>
      <c r="T463" t="str">
        <f>IF($C463="OK",
   VLOOKUP(Plantilla!R474,'Tablas '!$AE$4:$AF$6,2,FALSE),
"")</f>
        <v/>
      </c>
      <c r="U463" t="str">
        <f>IF($C463="OK",
   VLOOKUP(Plantilla!S474,'Tablas '!$AE$4:$AF$6,2,FALSE),
"")</f>
        <v/>
      </c>
      <c r="V463" t="str">
        <f>IF($C463="OK",TEXT(Plantilla!T474,"#"),"")</f>
        <v/>
      </c>
      <c r="W463" s="84" t="str">
        <f>IF($C463="OK",
   VLOOKUP(Plantilla!U474,'Tablas '!$AM$4:$AN$1126,2,FALSE),
"")</f>
        <v/>
      </c>
      <c r="X463" t="str">
        <f>IF($C463="OK",TEXT(Plantilla!V474,"#"),"")</f>
        <v/>
      </c>
      <c r="Y463" t="str">
        <f>IF($C463="OK",
   CONCATENATE(YEAR(Plantilla!W474),"-",TEXT(MONTH(Plantilla!W474),"00"),"-",TEXT(DAY(Plantilla!W474),"00")),
"")</f>
        <v/>
      </c>
      <c r="Z463" t="str">
        <f>IF($C463="OK",
   CONCATENATE(YEAR(Plantilla!X474),"-",TEXT(MONTH(Plantilla!X474),"00"),"-",TEXT(DAY(Plantilla!X474),"00")),
"")</f>
        <v/>
      </c>
      <c r="AA463" t="str">
        <f>IF($C463="OK",
   TEXT(VLOOKUP(Plantilla!Y474,'Tablas '!$Q$4:$R$9,2,FALSE),"#"),
"")</f>
        <v/>
      </c>
      <c r="AB463" t="str">
        <f>IF($C463="OK",
   CONCATENATE(YEAR(Plantilla!Z474),"-",TEXT(MONTH(Plantilla!Z474),"00"),"-",TEXT(DAY(Plantilla!Z474),"00")),
"")</f>
        <v/>
      </c>
      <c r="AC463" t="str">
        <f>IF($C463="OK",
   TEXT(VLOOKUP(Plantilla!AA474,'Tablas '!$T$4:$U$13,2,FALSE),"#"),
"")</f>
        <v/>
      </c>
      <c r="AD463" t="str">
        <f>IF($C463="OK",TEXT(Plantilla!AB474,"#"),"")</f>
        <v/>
      </c>
      <c r="AE463" t="str">
        <f>IF($C463="OK",
   IF(Plantilla!AC474&lt;&gt;"",
      TEXT(VLOOKUP(Plantilla!AC474,'Tablas '!$W$4:$X$7,2,FALSE),"#"),
   ""),
"")</f>
        <v/>
      </c>
      <c r="AF463" t="str">
        <f>IF($C463="OK",TEXT(Plantilla!AD474,"#"),"")</f>
        <v/>
      </c>
      <c r="AG463" s="6" t="str">
        <f>IF($C463="OK",_xlfn.NUMBERVALUE(Plantilla!AE474),"")</f>
        <v/>
      </c>
      <c r="AH463" s="4" t="str">
        <f>IF($C463="OK",_xlfn.NUMBERVALUE(Plantilla!AF474),"")</f>
        <v/>
      </c>
      <c r="AI463" s="6" t="str">
        <f>IF($C463="OK",_xlfn.NUMBERVALUE(Plantilla!AG474),"")</f>
        <v/>
      </c>
      <c r="AJ463" s="6" t="str">
        <f>IF($C463="OK",_xlfn.NUMBERVALUE(Plantilla!AH474),"")</f>
        <v/>
      </c>
      <c r="AK463" s="6" t="str">
        <f>IF($C463="OK",_xlfn.NUMBERVALUE(Plantilla!AI474),"")</f>
        <v/>
      </c>
      <c r="AL463" s="6" t="str">
        <f>IF($C463="OK",_xlfn.NUMBERVALUE(Plantilla!AJ474),"")</f>
        <v/>
      </c>
      <c r="AM463" s="4" t="str">
        <f>IF($C463="OK",_xlfn.NUMBERVALUE(Plantilla!AK474),"")</f>
        <v/>
      </c>
      <c r="AN463" s="6" t="str">
        <f>IF($C463="OK",_xlfn.NUMBERVALUE(Plantilla!AL474),"")</f>
        <v/>
      </c>
      <c r="AO463" s="4" t="str">
        <f>IF($C463="OK",_xlfn.NUMBERVALUE(Plantilla!AM474),"")</f>
        <v/>
      </c>
      <c r="AP463" s="6" t="str">
        <f>IF($C463="OK",_xlfn.NUMBERVALUE(Plantilla!AN474),"")</f>
        <v/>
      </c>
      <c r="AQ463" s="4" t="str">
        <f>IF($C463="OK",_xlfn.NUMBERVALUE(Plantilla!AO474),"")</f>
        <v/>
      </c>
      <c r="AR463" s="6" t="str">
        <f>IF($C463="OK",_xlfn.NUMBERVALUE(Plantilla!AP474),"")</f>
        <v/>
      </c>
      <c r="AS463" s="4" t="str">
        <f>IF($C463="OK",_xlfn.NUMBERVALUE(Plantilla!AQ474),"")</f>
        <v/>
      </c>
      <c r="AT463" s="6" t="str">
        <f>IF($C463="OK",_xlfn.NUMBERVALUE(Plantilla!AR474),"")</f>
        <v/>
      </c>
      <c r="AU463" s="4" t="str">
        <f>IF($C463="OK",_xlfn.NUMBERVALUE(Plantilla!AS474),"")</f>
        <v/>
      </c>
      <c r="AV463" s="6" t="str">
        <f>IF($C463="OK",_xlfn.NUMBERVALUE(Plantilla!AT474),"")</f>
        <v/>
      </c>
      <c r="AW463" s="4" t="str">
        <f>IF($C463="OK",_xlfn.NUMBERVALUE(Plantilla!AU474),"")</f>
        <v/>
      </c>
      <c r="AX463" s="6" t="str">
        <f>IF($C463="OK",_xlfn.NUMBERVALUE(Plantilla!AV474),"")</f>
        <v/>
      </c>
      <c r="AY463" s="4" t="str">
        <f>IF($C463="OK",_xlfn.NUMBERVALUE(Plantilla!AW474),"")</f>
        <v/>
      </c>
      <c r="AZ463" s="6" t="str">
        <f>IF($C463="OK",_xlfn.NUMBERVALUE(Plantilla!AX474),"")</f>
        <v/>
      </c>
      <c r="BA463" t="str">
        <f>IF($C463="OK",_xlfn.NUMBERVALUE(Plantilla!AY474),"")</f>
        <v/>
      </c>
      <c r="BB463" t="str">
        <f>IF($C463="OK",_xlfn.NUMBERVALUE(Plantilla!AZ474),"")</f>
        <v/>
      </c>
      <c r="BC463" s="4" t="str">
        <f>IF($C463="OK",_xlfn.NUMBERVALUE(Plantilla!BA474),"")</f>
        <v/>
      </c>
      <c r="BD463" s="6" t="str">
        <f>IF($C463="OK",_xlfn.NUMBERVALUE(Plantilla!BB474),"")</f>
        <v/>
      </c>
      <c r="BE463" s="4" t="str">
        <f>IF($C463="OK",_xlfn.NUMBERVALUE(Plantilla!BC474),"")</f>
        <v/>
      </c>
      <c r="BF463" s="6" t="str">
        <f>IF($C463="OK",_xlfn.NUMBERVALUE(Plantilla!BD474),"")</f>
        <v/>
      </c>
      <c r="BG463" s="4" t="str">
        <f>IF($C463="OK",_xlfn.NUMBERVALUE(Plantilla!BE474),"")</f>
        <v/>
      </c>
      <c r="BH463" s="6" t="str">
        <f>IF($C463="OK",_xlfn.NUMBERVALUE(Plantilla!BF474),"")</f>
        <v/>
      </c>
      <c r="BI463" s="110" t="str">
        <f>IF($C463="OK",_xlfn.NUMBERVALUE(Plantilla!BG474),"")</f>
        <v/>
      </c>
      <c r="BJ463" s="6" t="str">
        <f>IF($C463="OK",_xlfn.NUMBERVALUE(Plantilla!BH474),"")</f>
        <v/>
      </c>
      <c r="BK463" s="109" t="str">
        <f>IF($C463="OK",_xlfn.NUMBERVALUE(Plantilla!BI474),"")</f>
        <v/>
      </c>
      <c r="BL463" s="6" t="str">
        <f>IF($C463="OK",
   IF(Plantilla!BJ474&lt;&gt;"",
      TEXT(VLOOKUP(Plantilla!BJ474,'Tablas '!$Z$4:$AA$6,2,FALSE),"#"),
   ""),
"")</f>
        <v/>
      </c>
      <c r="BM463" s="4" t="str">
        <f>IF($C463="OK",_xlfn.NUMBERVALUE(Plantilla!BK474),"")</f>
        <v/>
      </c>
      <c r="BN463" s="4" t="str">
        <f>IF($C463="OK",_xlfn.NUMBERVALUE(Plantilla!BL474),"")</f>
        <v/>
      </c>
      <c r="BO463" s="6" t="str">
        <f>IF($C463="OK",_xlfn.NUMBERVALUE(Plantilla!BM474),"")</f>
        <v/>
      </c>
      <c r="BP463" s="4" t="str">
        <f>IF($C463="OK",_xlfn.NUMBERVALUE(Plantilla!BN474),"")</f>
        <v/>
      </c>
      <c r="BQ463" s="6" t="str">
        <f>IF($C463="OK",_xlfn.NUMBERVALUE(Plantilla!BO474),"")</f>
        <v/>
      </c>
      <c r="BR463" s="4" t="str">
        <f>IF($C463="OK",_xlfn.NUMBERVALUE(Plantilla!BP474),"")</f>
        <v/>
      </c>
      <c r="BS463" s="6" t="str">
        <f>IF($C463="OK",_xlfn.NUMBERVALUE(Plantilla!BQ474),"")</f>
        <v/>
      </c>
      <c r="BT463" s="4" t="str">
        <f>IF($C463="OK",_xlfn.NUMBERVALUE(Plantilla!BR474),"")</f>
        <v/>
      </c>
      <c r="BU463" s="6" t="str">
        <f>IF($C463="OK",_xlfn.NUMBERVALUE(Plantilla!BS474),"")</f>
        <v/>
      </c>
      <c r="BV463" s="6" t="str">
        <f>IF($C463="OK",_xlfn.NUMBERVALUE(Plantilla!BT474),"")</f>
        <v/>
      </c>
      <c r="BW463" s="6" t="str">
        <f>IF($C463="OK",_xlfn.NUMBERVALUE(Plantilla!BU474),"")</f>
        <v/>
      </c>
      <c r="BX463" s="6" t="str">
        <f>IF($C463="OK",_xlfn.NUMBERVALUE(Plantilla!BV474),"")</f>
        <v/>
      </c>
      <c r="BY463" s="6" t="str">
        <f>IF($C463="OK",_xlfn.NUMBERVALUE(Plantilla!BW474),"")</f>
        <v/>
      </c>
      <c r="BZ463" s="6" t="str">
        <f>IF($C463="OK",_xlfn.NUMBERVALUE(Plantilla!BX474),"")</f>
        <v/>
      </c>
      <c r="CA463" s="6" t="str">
        <f>IF($C463="OK",_xlfn.NUMBERVALUE(Plantilla!BY474),"")</f>
        <v/>
      </c>
      <c r="CB463" s="6" t="str">
        <f>IF($C463="OK",_xlfn.NUMBERVALUE(Plantilla!BZ474),"")</f>
        <v/>
      </c>
      <c r="CC463" s="6" t="str">
        <f>IF($C463="OK",_xlfn.NUMBERVALUE(Plantilla!CA474),"")</f>
        <v/>
      </c>
      <c r="CD463" s="6" t="str">
        <f>IF($C463="OK",_xlfn.NUMBERVALUE(Plantilla!CB474),"")</f>
        <v/>
      </c>
      <c r="CE463" s="6" t="str">
        <f>IF($C463="OK",_xlfn.NUMBERVALUE(Plantilla!CC474),"")</f>
        <v/>
      </c>
      <c r="CF463" s="4" t="str">
        <f>IF($C463="OK",_xlfn.NUMBERVALUE(Plantilla!CD474),"")</f>
        <v/>
      </c>
      <c r="CG463" s="6" t="str">
        <f>IF($C463="OK",_xlfn.NUMBERVALUE(Plantilla!CE474),"")</f>
        <v/>
      </c>
      <c r="CH463" s="6" t="str">
        <f>IF($C463="OK",_xlfn.NUMBERVALUE(Plantilla!CF474),"")</f>
        <v/>
      </c>
      <c r="CI463" s="6" t="str">
        <f>IF($C463="OK",_xlfn.NUMBERVALUE(Plantilla!CG474),"")</f>
        <v/>
      </c>
      <c r="CJ463" s="6" t="str">
        <f>IF($C463="OK",_xlfn.NUMBERVALUE(Plantilla!CH474),"")</f>
        <v/>
      </c>
      <c r="CK463" s="6" t="str">
        <f>IF($C463="OK",_xlfn.NUMBERVALUE(Plantilla!CI474),"")</f>
        <v/>
      </c>
      <c r="CL463" s="6" t="str">
        <f>IF($C463="OK",_xlfn.NUMBERVALUE(Plantilla!CJ474),"")</f>
        <v/>
      </c>
      <c r="CM463" t="str">
        <f>IF($C463="OK",TEXT(Plantilla!CK474,"#"),"")</f>
        <v/>
      </c>
      <c r="CN463" s="6" t="str">
        <f>IF($C463="OK",_xlfn.NUMBERVALUE(Plantilla!CL474),"")</f>
        <v/>
      </c>
      <c r="CO463" s="6" t="str">
        <f>IF($C463="OK",_xlfn.NUMBERVALUE(Plantilla!CM474),"")</f>
        <v/>
      </c>
      <c r="CP463" s="110" t="str">
        <f>IF($C463="OK",_xlfn.NUMBERVALUE(Plantilla!CN474),"")</f>
        <v/>
      </c>
      <c r="CQ463" s="6" t="str">
        <f>IF($C463="OK",_xlfn.NUMBERVALUE(Plantilla!CO474),"")</f>
        <v/>
      </c>
      <c r="CR463" s="109" t="str">
        <f>IF($C463="OK",_xlfn.NUMBERVALUE(Plantilla!CP474),"")</f>
        <v/>
      </c>
      <c r="CS463" s="110" t="str">
        <f>IF($C463="OK",_xlfn.NUMBERVALUE(Plantilla!CQ474),"")</f>
        <v/>
      </c>
      <c r="CT463" s="6" t="str">
        <f>IF($C463="OK",_xlfn.NUMBERVALUE(Plantilla!CR474),"")</f>
        <v/>
      </c>
      <c r="CU463" s="109" t="str">
        <f>IF($C463="OK",_xlfn.NUMBERVALUE(Plantilla!CS474),"")</f>
        <v/>
      </c>
      <c r="CV463" s="110" t="str">
        <f>IF($C463="OK",_xlfn.NUMBERVALUE(Plantilla!CT474),"")</f>
        <v/>
      </c>
      <c r="CW463" s="6" t="str">
        <f>IF($C463="OK",_xlfn.NUMBERVALUE(Plantilla!CU474),"")</f>
        <v/>
      </c>
      <c r="CX463" s="82" t="str">
        <f>IF($C463="OK",_xlfn.NUMBERVALUE(Plantilla!CV474),"")</f>
        <v/>
      </c>
      <c r="CY463" s="6" t="str">
        <f>IF($C463="OK",_xlfn.NUMBERVALUE(Plantilla!CW474),"")</f>
        <v/>
      </c>
      <c r="CZ463" s="82" t="str">
        <f>IF($C463="OK",_xlfn.NUMBERVALUE(Plantilla!CX474),"")</f>
        <v/>
      </c>
      <c r="DA463" s="6" t="str">
        <f>IF($C463="OK",_xlfn.NUMBERVALUE(Plantilla!CY474),"")</f>
        <v/>
      </c>
      <c r="DB463" s="109" t="str">
        <f>IF($C463="OK",_xlfn.NUMBERVALUE(Plantilla!CZ474),"")</f>
        <v/>
      </c>
      <c r="DC463" s="6" t="str">
        <f>IF($C463="OK",_xlfn.NUMBERVALUE(Plantilla!DA474),"")</f>
        <v/>
      </c>
      <c r="DD463" s="6" t="str">
        <f>IF($C463="OK",TEXT(Plantilla!DB474,"#"),"")</f>
        <v/>
      </c>
      <c r="DE463" s="6" t="str">
        <f>IF($C463="OK",_xlfn.NUMBERVALUE(Plantilla!DC474),"")</f>
        <v/>
      </c>
      <c r="DF463" s="4" t="str">
        <f>IF($C463="OK",_xlfn.NUMBERVALUE(Plantilla!DD474),"")</f>
        <v/>
      </c>
      <c r="DG463" s="6" t="str">
        <f>IF($C463="OK",_xlfn.NUMBERVALUE(Plantilla!DE474),"")</f>
        <v/>
      </c>
      <c r="DH463" s="6" t="str">
        <f>IF($C463="OK",_xlfn.NUMBERVALUE(Plantilla!DF474),"")</f>
        <v/>
      </c>
      <c r="DI463" s="6" t="str">
        <f>IF($C463="OK",_xlfn.NUMBERVALUE(Plantilla!DG474),"")</f>
        <v/>
      </c>
      <c r="DJ463" s="6" t="str">
        <f>IF($C463="OK",_xlfn.NUMBERVALUE(Plantilla!DH474),"")</f>
        <v/>
      </c>
      <c r="DK463" s="6" t="str">
        <f>IF($C463="OK",_xlfn.NUMBERVALUE(Plantilla!DI474),"")</f>
        <v/>
      </c>
      <c r="DL463" s="6" t="str">
        <f>IF($C463="OK",_xlfn.NUMBERVALUE(Plantilla!DJ474),"")</f>
        <v/>
      </c>
      <c r="DM463" s="6" t="str">
        <f>IF($C463="OK",_xlfn.NUMBERVALUE(Plantilla!DK474),"")</f>
        <v/>
      </c>
      <c r="DN463" s="6" t="str">
        <f>IF($C463="OK",_xlfn.NUMBERVALUE(Plantilla!DL474),"")</f>
        <v/>
      </c>
      <c r="DO463" s="6" t="str">
        <f>IF($C463="OK",_xlfn.NUMBERVALUE(Plantilla!DM474),"")</f>
        <v/>
      </c>
      <c r="DP463" s="6" t="str">
        <f>IF($C463="OK",_xlfn.NUMBERVALUE(Plantilla!DN474),"")</f>
        <v/>
      </c>
      <c r="DQ463" s="6" t="str">
        <f>IF($C463="OK",_xlfn.NUMBERVALUE(Plantilla!DO474),"")</f>
        <v/>
      </c>
      <c r="DR463" s="6" t="str">
        <f>IF($C463="OK",_xlfn.NUMBERVALUE(Plantilla!DP474),"")</f>
        <v/>
      </c>
      <c r="DS463" t="str">
        <f>IF($C463="OK",TEXT(Plantilla!DR474,"#"),"")</f>
        <v/>
      </c>
      <c r="DT463" s="6"/>
    </row>
    <row r="464" spans="1:124" x14ac:dyDescent="0.25">
      <c r="A464" t="str">
        <f>IF(Plantilla!$I$6="¡Perfecto!, Guarda el archivo y adjúntalo a tu interfaz de Nómina Electrónica","OK","Error")</f>
        <v>OK</v>
      </c>
      <c r="B464" t="str">
        <f>IF(Plantilla!$I$6="¡Perfecto!, Guarda el archivo y adjúntalo a tu interfaz de Nómina Electrónica",MID(Plantilla!$D$2,SEARCH("V",Plantilla!$D$2),10),"")</f>
        <v>V2.0</v>
      </c>
      <c r="C464" t="str">
        <f>Plantilla!C475</f>
        <v/>
      </c>
      <c r="D464" t="str">
        <f>IF($C464="OK",Plantilla!B475,"")</f>
        <v/>
      </c>
      <c r="E464" t="str">
        <f>IF($C464="OK",
   VLOOKUP(Plantilla!$E$4,'Tablas '!$AP$4:$AT$6,5,FALSE),
"")</f>
        <v/>
      </c>
      <c r="F464" t="str">
        <f>IF($C464="OK",TEXT(Plantilla!D475,"#"),"")</f>
        <v/>
      </c>
      <c r="G464" t="str">
        <f>IF($C464="OK",
   VLOOKUP(Plantilla!E475,'Tablas '!$B$4:$C$14,2,FALSE),
"")</f>
        <v/>
      </c>
      <c r="H464" t="str">
        <f>IF($C464="OK",TEXT(Plantilla!F475,"#"),"")</f>
        <v/>
      </c>
      <c r="I464" t="str">
        <f>IF($C464="OK",TEXT(Plantilla!G475,"#"),"")</f>
        <v/>
      </c>
      <c r="J464" t="str">
        <f>IF($C464="OK",TEXT(Plantilla!H475,"#"),"")</f>
        <v/>
      </c>
      <c r="K464" t="str">
        <f>IF($C464="OK",TEXT(Plantilla!I475,"#"),"")</f>
        <v/>
      </c>
      <c r="L464" t="str">
        <f>IF($C464="OK",TEXT(Plantilla!J475,"#"),"")</f>
        <v/>
      </c>
      <c r="M464" t="str">
        <f>IF($C464="OK",TEXT(Plantilla!K475,"#"),"")</f>
        <v/>
      </c>
      <c r="N464" t="str">
        <f>IF($C464="OK",
   CONCATENATE(YEAR(Plantilla!L475),"-",TEXT(MONTH(Plantilla!L475),"00"),"-",TEXT(DAY(Plantilla!L475),"00")),
"")</f>
        <v/>
      </c>
      <c r="O464" t="str">
        <f>IF($C464="OK",_xlfn.NUMBERVALUE(Plantilla!M475),"")</f>
        <v/>
      </c>
      <c r="P464" t="str">
        <f>IF($C464="OK",
   IF(Plantilla!N475&lt;&gt;"",
      CONCATENATE(YEAR(Plantilla!N475),"-",TEXT(MONTH(Plantilla!N475),"00"),"-",TEXT(DAY(Plantilla!N475),"00")),
   ""),
"")</f>
        <v/>
      </c>
      <c r="Q464" t="str">
        <f>IF($C464="OK",
   VLOOKUP(Plantilla!O475,'Tablas '!$E$4:$F$19,2,FALSE),
"")</f>
        <v/>
      </c>
      <c r="R464" t="str">
        <f>IF($C464="OK",
   VLOOKUP(Plantilla!P475,'Tablas '!$H$4:$I$5,2,FALSE),
"")</f>
        <v/>
      </c>
      <c r="S464" t="str">
        <f>IF($C464="OK",
   VLOOKUP(Plantilla!Q475,'Tablas '!$K$4:$L$8,2,FALSE),
"")</f>
        <v/>
      </c>
      <c r="T464" t="str">
        <f>IF($C464="OK",
   VLOOKUP(Plantilla!R475,'Tablas '!$AE$4:$AF$6,2,FALSE),
"")</f>
        <v/>
      </c>
      <c r="U464" t="str">
        <f>IF($C464="OK",
   VLOOKUP(Plantilla!S475,'Tablas '!$AE$4:$AF$6,2,FALSE),
"")</f>
        <v/>
      </c>
      <c r="V464" t="str">
        <f>IF($C464="OK",TEXT(Plantilla!T475,"#"),"")</f>
        <v/>
      </c>
      <c r="W464" s="84" t="str">
        <f>IF($C464="OK",
   VLOOKUP(Plantilla!U475,'Tablas '!$AM$4:$AN$1126,2,FALSE),
"")</f>
        <v/>
      </c>
      <c r="X464" t="str">
        <f>IF($C464="OK",TEXT(Plantilla!V475,"#"),"")</f>
        <v/>
      </c>
      <c r="Y464" t="str">
        <f>IF($C464="OK",
   CONCATENATE(YEAR(Plantilla!W475),"-",TEXT(MONTH(Plantilla!W475),"00"),"-",TEXT(DAY(Plantilla!W475),"00")),
"")</f>
        <v/>
      </c>
      <c r="Z464" t="str">
        <f>IF($C464="OK",
   CONCATENATE(YEAR(Plantilla!X475),"-",TEXT(MONTH(Plantilla!X475),"00"),"-",TEXT(DAY(Plantilla!X475),"00")),
"")</f>
        <v/>
      </c>
      <c r="AA464" t="str">
        <f>IF($C464="OK",
   TEXT(VLOOKUP(Plantilla!Y475,'Tablas '!$Q$4:$R$9,2,FALSE),"#"),
"")</f>
        <v/>
      </c>
      <c r="AB464" t="str">
        <f>IF($C464="OK",
   CONCATENATE(YEAR(Plantilla!Z475),"-",TEXT(MONTH(Plantilla!Z475),"00"),"-",TEXT(DAY(Plantilla!Z475),"00")),
"")</f>
        <v/>
      </c>
      <c r="AC464" t="str">
        <f>IF($C464="OK",
   TEXT(VLOOKUP(Plantilla!AA475,'Tablas '!$T$4:$U$13,2,FALSE),"#"),
"")</f>
        <v/>
      </c>
      <c r="AD464" t="str">
        <f>IF($C464="OK",TEXT(Plantilla!AB475,"#"),"")</f>
        <v/>
      </c>
      <c r="AE464" t="str">
        <f>IF($C464="OK",
   IF(Plantilla!AC475&lt;&gt;"",
      TEXT(VLOOKUP(Plantilla!AC475,'Tablas '!$W$4:$X$7,2,FALSE),"#"),
   ""),
"")</f>
        <v/>
      </c>
      <c r="AF464" t="str">
        <f>IF($C464="OK",TEXT(Plantilla!AD475,"#"),"")</f>
        <v/>
      </c>
      <c r="AG464" s="6" t="str">
        <f>IF($C464="OK",_xlfn.NUMBERVALUE(Plantilla!AE475),"")</f>
        <v/>
      </c>
      <c r="AH464" s="4" t="str">
        <f>IF($C464="OK",_xlfn.NUMBERVALUE(Plantilla!AF475),"")</f>
        <v/>
      </c>
      <c r="AI464" s="6" t="str">
        <f>IF($C464="OK",_xlfn.NUMBERVALUE(Plantilla!AG475),"")</f>
        <v/>
      </c>
      <c r="AJ464" s="6" t="str">
        <f>IF($C464="OK",_xlfn.NUMBERVALUE(Plantilla!AH475),"")</f>
        <v/>
      </c>
      <c r="AK464" s="6" t="str">
        <f>IF($C464="OK",_xlfn.NUMBERVALUE(Plantilla!AI475),"")</f>
        <v/>
      </c>
      <c r="AL464" s="6" t="str">
        <f>IF($C464="OK",_xlfn.NUMBERVALUE(Plantilla!AJ475),"")</f>
        <v/>
      </c>
      <c r="AM464" s="4" t="str">
        <f>IF($C464="OK",_xlfn.NUMBERVALUE(Plantilla!AK475),"")</f>
        <v/>
      </c>
      <c r="AN464" s="6" t="str">
        <f>IF($C464="OK",_xlfn.NUMBERVALUE(Plantilla!AL475),"")</f>
        <v/>
      </c>
      <c r="AO464" s="4" t="str">
        <f>IF($C464="OK",_xlfn.NUMBERVALUE(Plantilla!AM475),"")</f>
        <v/>
      </c>
      <c r="AP464" s="6" t="str">
        <f>IF($C464="OK",_xlfn.NUMBERVALUE(Plantilla!AN475),"")</f>
        <v/>
      </c>
      <c r="AQ464" s="4" t="str">
        <f>IF($C464="OK",_xlfn.NUMBERVALUE(Plantilla!AO475),"")</f>
        <v/>
      </c>
      <c r="AR464" s="6" t="str">
        <f>IF($C464="OK",_xlfn.NUMBERVALUE(Plantilla!AP475),"")</f>
        <v/>
      </c>
      <c r="AS464" s="4" t="str">
        <f>IF($C464="OK",_xlfn.NUMBERVALUE(Plantilla!AQ475),"")</f>
        <v/>
      </c>
      <c r="AT464" s="6" t="str">
        <f>IF($C464="OK",_xlfn.NUMBERVALUE(Plantilla!AR475),"")</f>
        <v/>
      </c>
      <c r="AU464" s="4" t="str">
        <f>IF($C464="OK",_xlfn.NUMBERVALUE(Plantilla!AS475),"")</f>
        <v/>
      </c>
      <c r="AV464" s="6" t="str">
        <f>IF($C464="OK",_xlfn.NUMBERVALUE(Plantilla!AT475),"")</f>
        <v/>
      </c>
      <c r="AW464" s="4" t="str">
        <f>IF($C464="OK",_xlfn.NUMBERVALUE(Plantilla!AU475),"")</f>
        <v/>
      </c>
      <c r="AX464" s="6" t="str">
        <f>IF($C464="OK",_xlfn.NUMBERVALUE(Plantilla!AV475),"")</f>
        <v/>
      </c>
      <c r="AY464" s="4" t="str">
        <f>IF($C464="OK",_xlfn.NUMBERVALUE(Plantilla!AW475),"")</f>
        <v/>
      </c>
      <c r="AZ464" s="6" t="str">
        <f>IF($C464="OK",_xlfn.NUMBERVALUE(Plantilla!AX475),"")</f>
        <v/>
      </c>
      <c r="BA464" t="str">
        <f>IF($C464="OK",_xlfn.NUMBERVALUE(Plantilla!AY475),"")</f>
        <v/>
      </c>
      <c r="BB464" t="str">
        <f>IF($C464="OK",_xlfn.NUMBERVALUE(Plantilla!AZ475),"")</f>
        <v/>
      </c>
      <c r="BC464" s="4" t="str">
        <f>IF($C464="OK",_xlfn.NUMBERVALUE(Plantilla!BA475),"")</f>
        <v/>
      </c>
      <c r="BD464" s="6" t="str">
        <f>IF($C464="OK",_xlfn.NUMBERVALUE(Plantilla!BB475),"")</f>
        <v/>
      </c>
      <c r="BE464" s="4" t="str">
        <f>IF($C464="OK",_xlfn.NUMBERVALUE(Plantilla!BC475),"")</f>
        <v/>
      </c>
      <c r="BF464" s="6" t="str">
        <f>IF($C464="OK",_xlfn.NUMBERVALUE(Plantilla!BD475),"")</f>
        <v/>
      </c>
      <c r="BG464" s="4" t="str">
        <f>IF($C464="OK",_xlfn.NUMBERVALUE(Plantilla!BE475),"")</f>
        <v/>
      </c>
      <c r="BH464" s="6" t="str">
        <f>IF($C464="OK",_xlfn.NUMBERVALUE(Plantilla!BF475),"")</f>
        <v/>
      </c>
      <c r="BI464" s="110" t="str">
        <f>IF($C464="OK",_xlfn.NUMBERVALUE(Plantilla!BG475),"")</f>
        <v/>
      </c>
      <c r="BJ464" s="6" t="str">
        <f>IF($C464="OK",_xlfn.NUMBERVALUE(Plantilla!BH475),"")</f>
        <v/>
      </c>
      <c r="BK464" s="109" t="str">
        <f>IF($C464="OK",_xlfn.NUMBERVALUE(Plantilla!BI475),"")</f>
        <v/>
      </c>
      <c r="BL464" s="6" t="str">
        <f>IF($C464="OK",
   IF(Plantilla!BJ475&lt;&gt;"",
      TEXT(VLOOKUP(Plantilla!BJ475,'Tablas '!$Z$4:$AA$6,2,FALSE),"#"),
   ""),
"")</f>
        <v/>
      </c>
      <c r="BM464" s="4" t="str">
        <f>IF($C464="OK",_xlfn.NUMBERVALUE(Plantilla!BK475),"")</f>
        <v/>
      </c>
      <c r="BN464" s="4" t="str">
        <f>IF($C464="OK",_xlfn.NUMBERVALUE(Plantilla!BL475),"")</f>
        <v/>
      </c>
      <c r="BO464" s="6" t="str">
        <f>IF($C464="OK",_xlfn.NUMBERVALUE(Plantilla!BM475),"")</f>
        <v/>
      </c>
      <c r="BP464" s="4" t="str">
        <f>IF($C464="OK",_xlfn.NUMBERVALUE(Plantilla!BN475),"")</f>
        <v/>
      </c>
      <c r="BQ464" s="6" t="str">
        <f>IF($C464="OK",_xlfn.NUMBERVALUE(Plantilla!BO475),"")</f>
        <v/>
      </c>
      <c r="BR464" s="4" t="str">
        <f>IF($C464="OK",_xlfn.NUMBERVALUE(Plantilla!BP475),"")</f>
        <v/>
      </c>
      <c r="BS464" s="6" t="str">
        <f>IF($C464="OK",_xlfn.NUMBERVALUE(Plantilla!BQ475),"")</f>
        <v/>
      </c>
      <c r="BT464" s="4" t="str">
        <f>IF($C464="OK",_xlfn.NUMBERVALUE(Plantilla!BR475),"")</f>
        <v/>
      </c>
      <c r="BU464" s="6" t="str">
        <f>IF($C464="OK",_xlfn.NUMBERVALUE(Plantilla!BS475),"")</f>
        <v/>
      </c>
      <c r="BV464" s="6" t="str">
        <f>IF($C464="OK",_xlfn.NUMBERVALUE(Plantilla!BT475),"")</f>
        <v/>
      </c>
      <c r="BW464" s="6" t="str">
        <f>IF($C464="OK",_xlfn.NUMBERVALUE(Plantilla!BU475),"")</f>
        <v/>
      </c>
      <c r="BX464" s="6" t="str">
        <f>IF($C464="OK",_xlfn.NUMBERVALUE(Plantilla!BV475),"")</f>
        <v/>
      </c>
      <c r="BY464" s="6" t="str">
        <f>IF($C464="OK",_xlfn.NUMBERVALUE(Plantilla!BW475),"")</f>
        <v/>
      </c>
      <c r="BZ464" s="6" t="str">
        <f>IF($C464="OK",_xlfn.NUMBERVALUE(Plantilla!BX475),"")</f>
        <v/>
      </c>
      <c r="CA464" s="6" t="str">
        <f>IF($C464="OK",_xlfn.NUMBERVALUE(Plantilla!BY475),"")</f>
        <v/>
      </c>
      <c r="CB464" s="6" t="str">
        <f>IF($C464="OK",_xlfn.NUMBERVALUE(Plantilla!BZ475),"")</f>
        <v/>
      </c>
      <c r="CC464" s="6" t="str">
        <f>IF($C464="OK",_xlfn.NUMBERVALUE(Plantilla!CA475),"")</f>
        <v/>
      </c>
      <c r="CD464" s="6" t="str">
        <f>IF($C464="OK",_xlfn.NUMBERVALUE(Plantilla!CB475),"")</f>
        <v/>
      </c>
      <c r="CE464" s="6" t="str">
        <f>IF($C464="OK",_xlfn.NUMBERVALUE(Plantilla!CC475),"")</f>
        <v/>
      </c>
      <c r="CF464" s="4" t="str">
        <f>IF($C464="OK",_xlfn.NUMBERVALUE(Plantilla!CD475),"")</f>
        <v/>
      </c>
      <c r="CG464" s="6" t="str">
        <f>IF($C464="OK",_xlfn.NUMBERVALUE(Plantilla!CE475),"")</f>
        <v/>
      </c>
      <c r="CH464" s="6" t="str">
        <f>IF($C464="OK",_xlfn.NUMBERVALUE(Plantilla!CF475),"")</f>
        <v/>
      </c>
      <c r="CI464" s="6" t="str">
        <f>IF($C464="OK",_xlfn.NUMBERVALUE(Plantilla!CG475),"")</f>
        <v/>
      </c>
      <c r="CJ464" s="6" t="str">
        <f>IF($C464="OK",_xlfn.NUMBERVALUE(Plantilla!CH475),"")</f>
        <v/>
      </c>
      <c r="CK464" s="6" t="str">
        <f>IF($C464="OK",_xlfn.NUMBERVALUE(Plantilla!CI475),"")</f>
        <v/>
      </c>
      <c r="CL464" s="6" t="str">
        <f>IF($C464="OK",_xlfn.NUMBERVALUE(Plantilla!CJ475),"")</f>
        <v/>
      </c>
      <c r="CM464" t="str">
        <f>IF($C464="OK",TEXT(Plantilla!CK475,"#"),"")</f>
        <v/>
      </c>
      <c r="CN464" s="6" t="str">
        <f>IF($C464="OK",_xlfn.NUMBERVALUE(Plantilla!CL475),"")</f>
        <v/>
      </c>
      <c r="CO464" s="6" t="str">
        <f>IF($C464="OK",_xlfn.NUMBERVALUE(Plantilla!CM475),"")</f>
        <v/>
      </c>
      <c r="CP464" s="110" t="str">
        <f>IF($C464="OK",_xlfn.NUMBERVALUE(Plantilla!CN475),"")</f>
        <v/>
      </c>
      <c r="CQ464" s="6" t="str">
        <f>IF($C464="OK",_xlfn.NUMBERVALUE(Plantilla!CO475),"")</f>
        <v/>
      </c>
      <c r="CR464" s="109" t="str">
        <f>IF($C464="OK",_xlfn.NUMBERVALUE(Plantilla!CP475),"")</f>
        <v/>
      </c>
      <c r="CS464" s="110" t="str">
        <f>IF($C464="OK",_xlfn.NUMBERVALUE(Plantilla!CQ475),"")</f>
        <v/>
      </c>
      <c r="CT464" s="6" t="str">
        <f>IF($C464="OK",_xlfn.NUMBERVALUE(Plantilla!CR475),"")</f>
        <v/>
      </c>
      <c r="CU464" s="109" t="str">
        <f>IF($C464="OK",_xlfn.NUMBERVALUE(Plantilla!CS475),"")</f>
        <v/>
      </c>
      <c r="CV464" s="110" t="str">
        <f>IF($C464="OK",_xlfn.NUMBERVALUE(Plantilla!CT475),"")</f>
        <v/>
      </c>
      <c r="CW464" s="6" t="str">
        <f>IF($C464="OK",_xlfn.NUMBERVALUE(Plantilla!CU475),"")</f>
        <v/>
      </c>
      <c r="CX464" s="82" t="str">
        <f>IF($C464="OK",_xlfn.NUMBERVALUE(Plantilla!CV475),"")</f>
        <v/>
      </c>
      <c r="CY464" s="6" t="str">
        <f>IF($C464="OK",_xlfn.NUMBERVALUE(Plantilla!CW475),"")</f>
        <v/>
      </c>
      <c r="CZ464" s="82" t="str">
        <f>IF($C464="OK",_xlfn.NUMBERVALUE(Plantilla!CX475),"")</f>
        <v/>
      </c>
      <c r="DA464" s="6" t="str">
        <f>IF($C464="OK",_xlfn.NUMBERVALUE(Plantilla!CY475),"")</f>
        <v/>
      </c>
      <c r="DB464" s="109" t="str">
        <f>IF($C464="OK",_xlfn.NUMBERVALUE(Plantilla!CZ475),"")</f>
        <v/>
      </c>
      <c r="DC464" s="6" t="str">
        <f>IF($C464="OK",_xlfn.NUMBERVALUE(Plantilla!DA475),"")</f>
        <v/>
      </c>
      <c r="DD464" s="6" t="str">
        <f>IF($C464="OK",TEXT(Plantilla!DB475,"#"),"")</f>
        <v/>
      </c>
      <c r="DE464" s="6" t="str">
        <f>IF($C464="OK",_xlfn.NUMBERVALUE(Plantilla!DC475),"")</f>
        <v/>
      </c>
      <c r="DF464" s="4" t="str">
        <f>IF($C464="OK",_xlfn.NUMBERVALUE(Plantilla!DD475),"")</f>
        <v/>
      </c>
      <c r="DG464" s="6" t="str">
        <f>IF($C464="OK",_xlfn.NUMBERVALUE(Plantilla!DE475),"")</f>
        <v/>
      </c>
      <c r="DH464" s="6" t="str">
        <f>IF($C464="OK",_xlfn.NUMBERVALUE(Plantilla!DF475),"")</f>
        <v/>
      </c>
      <c r="DI464" s="6" t="str">
        <f>IF($C464="OK",_xlfn.NUMBERVALUE(Plantilla!DG475),"")</f>
        <v/>
      </c>
      <c r="DJ464" s="6" t="str">
        <f>IF($C464="OK",_xlfn.NUMBERVALUE(Plantilla!DH475),"")</f>
        <v/>
      </c>
      <c r="DK464" s="6" t="str">
        <f>IF($C464="OK",_xlfn.NUMBERVALUE(Plantilla!DI475),"")</f>
        <v/>
      </c>
      <c r="DL464" s="6" t="str">
        <f>IF($C464="OK",_xlfn.NUMBERVALUE(Plantilla!DJ475),"")</f>
        <v/>
      </c>
      <c r="DM464" s="6" t="str">
        <f>IF($C464="OK",_xlfn.NUMBERVALUE(Plantilla!DK475),"")</f>
        <v/>
      </c>
      <c r="DN464" s="6" t="str">
        <f>IF($C464="OK",_xlfn.NUMBERVALUE(Plantilla!DL475),"")</f>
        <v/>
      </c>
      <c r="DO464" s="6" t="str">
        <f>IF($C464="OK",_xlfn.NUMBERVALUE(Plantilla!DM475),"")</f>
        <v/>
      </c>
      <c r="DP464" s="6" t="str">
        <f>IF($C464="OK",_xlfn.NUMBERVALUE(Plantilla!DN475),"")</f>
        <v/>
      </c>
      <c r="DQ464" s="6" t="str">
        <f>IF($C464="OK",_xlfn.NUMBERVALUE(Plantilla!DO475),"")</f>
        <v/>
      </c>
      <c r="DR464" s="6" t="str">
        <f>IF($C464="OK",_xlfn.NUMBERVALUE(Plantilla!DP475),"")</f>
        <v/>
      </c>
      <c r="DS464" t="str">
        <f>IF($C464="OK",TEXT(Plantilla!DR475,"#"),"")</f>
        <v/>
      </c>
      <c r="DT464" s="6"/>
    </row>
    <row r="465" spans="1:124" x14ac:dyDescent="0.25">
      <c r="A465" t="str">
        <f>IF(Plantilla!$I$6="¡Perfecto!, Guarda el archivo y adjúntalo a tu interfaz de Nómina Electrónica","OK","Error")</f>
        <v>OK</v>
      </c>
      <c r="B465" t="str">
        <f>IF(Plantilla!$I$6="¡Perfecto!, Guarda el archivo y adjúntalo a tu interfaz de Nómina Electrónica",MID(Plantilla!$D$2,SEARCH("V",Plantilla!$D$2),10),"")</f>
        <v>V2.0</v>
      </c>
      <c r="C465" t="str">
        <f>Plantilla!C476</f>
        <v/>
      </c>
      <c r="D465" t="str">
        <f>IF($C465="OK",Plantilla!B476,"")</f>
        <v/>
      </c>
      <c r="E465" t="str">
        <f>IF($C465="OK",
   VLOOKUP(Plantilla!$E$4,'Tablas '!$AP$4:$AT$6,5,FALSE),
"")</f>
        <v/>
      </c>
      <c r="F465" t="str">
        <f>IF($C465="OK",TEXT(Plantilla!D476,"#"),"")</f>
        <v/>
      </c>
      <c r="G465" t="str">
        <f>IF($C465="OK",
   VLOOKUP(Plantilla!E476,'Tablas '!$B$4:$C$14,2,FALSE),
"")</f>
        <v/>
      </c>
      <c r="H465" t="str">
        <f>IF($C465="OK",TEXT(Plantilla!F476,"#"),"")</f>
        <v/>
      </c>
      <c r="I465" t="str">
        <f>IF($C465="OK",TEXT(Plantilla!G476,"#"),"")</f>
        <v/>
      </c>
      <c r="J465" t="str">
        <f>IF($C465="OK",TEXT(Plantilla!H476,"#"),"")</f>
        <v/>
      </c>
      <c r="K465" t="str">
        <f>IF($C465="OK",TEXT(Plantilla!I476,"#"),"")</f>
        <v/>
      </c>
      <c r="L465" t="str">
        <f>IF($C465="OK",TEXT(Plantilla!J476,"#"),"")</f>
        <v/>
      </c>
      <c r="M465" t="str">
        <f>IF($C465="OK",TEXT(Plantilla!K476,"#"),"")</f>
        <v/>
      </c>
      <c r="N465" t="str">
        <f>IF($C465="OK",
   CONCATENATE(YEAR(Plantilla!L476),"-",TEXT(MONTH(Plantilla!L476),"00"),"-",TEXT(DAY(Plantilla!L476),"00")),
"")</f>
        <v/>
      </c>
      <c r="O465" t="str">
        <f>IF($C465="OK",_xlfn.NUMBERVALUE(Plantilla!M476),"")</f>
        <v/>
      </c>
      <c r="P465" t="str">
        <f>IF($C465="OK",
   IF(Plantilla!N476&lt;&gt;"",
      CONCATENATE(YEAR(Plantilla!N476),"-",TEXT(MONTH(Plantilla!N476),"00"),"-",TEXT(DAY(Plantilla!N476),"00")),
   ""),
"")</f>
        <v/>
      </c>
      <c r="Q465" t="str">
        <f>IF($C465="OK",
   VLOOKUP(Plantilla!O476,'Tablas '!$E$4:$F$19,2,FALSE),
"")</f>
        <v/>
      </c>
      <c r="R465" t="str">
        <f>IF($C465="OK",
   VLOOKUP(Plantilla!P476,'Tablas '!$H$4:$I$5,2,FALSE),
"")</f>
        <v/>
      </c>
      <c r="S465" t="str">
        <f>IF($C465="OK",
   VLOOKUP(Plantilla!Q476,'Tablas '!$K$4:$L$8,2,FALSE),
"")</f>
        <v/>
      </c>
      <c r="T465" t="str">
        <f>IF($C465="OK",
   VLOOKUP(Plantilla!R476,'Tablas '!$AE$4:$AF$6,2,FALSE),
"")</f>
        <v/>
      </c>
      <c r="U465" t="str">
        <f>IF($C465="OK",
   VLOOKUP(Plantilla!S476,'Tablas '!$AE$4:$AF$6,2,FALSE),
"")</f>
        <v/>
      </c>
      <c r="V465" t="str">
        <f>IF($C465="OK",TEXT(Plantilla!T476,"#"),"")</f>
        <v/>
      </c>
      <c r="W465" s="84" t="str">
        <f>IF($C465="OK",
   VLOOKUP(Plantilla!U476,'Tablas '!$AM$4:$AN$1126,2,FALSE),
"")</f>
        <v/>
      </c>
      <c r="X465" t="str">
        <f>IF($C465="OK",TEXT(Plantilla!V476,"#"),"")</f>
        <v/>
      </c>
      <c r="Y465" t="str">
        <f>IF($C465="OK",
   CONCATENATE(YEAR(Plantilla!W476),"-",TEXT(MONTH(Plantilla!W476),"00"),"-",TEXT(DAY(Plantilla!W476),"00")),
"")</f>
        <v/>
      </c>
      <c r="Z465" t="str">
        <f>IF($C465="OK",
   CONCATENATE(YEAR(Plantilla!X476),"-",TEXT(MONTH(Plantilla!X476),"00"),"-",TEXT(DAY(Plantilla!X476),"00")),
"")</f>
        <v/>
      </c>
      <c r="AA465" t="str">
        <f>IF($C465="OK",
   TEXT(VLOOKUP(Plantilla!Y476,'Tablas '!$Q$4:$R$9,2,FALSE),"#"),
"")</f>
        <v/>
      </c>
      <c r="AB465" t="str">
        <f>IF($C465="OK",
   CONCATENATE(YEAR(Plantilla!Z476),"-",TEXT(MONTH(Plantilla!Z476),"00"),"-",TEXT(DAY(Plantilla!Z476),"00")),
"")</f>
        <v/>
      </c>
      <c r="AC465" t="str">
        <f>IF($C465="OK",
   TEXT(VLOOKUP(Plantilla!AA476,'Tablas '!$T$4:$U$13,2,FALSE),"#"),
"")</f>
        <v/>
      </c>
      <c r="AD465" t="str">
        <f>IF($C465="OK",TEXT(Plantilla!AB476,"#"),"")</f>
        <v/>
      </c>
      <c r="AE465" t="str">
        <f>IF($C465="OK",
   IF(Plantilla!AC476&lt;&gt;"",
      TEXT(VLOOKUP(Plantilla!AC476,'Tablas '!$W$4:$X$7,2,FALSE),"#"),
   ""),
"")</f>
        <v/>
      </c>
      <c r="AF465" t="str">
        <f>IF($C465="OK",TEXT(Plantilla!AD476,"#"),"")</f>
        <v/>
      </c>
      <c r="AG465" s="6" t="str">
        <f>IF($C465="OK",_xlfn.NUMBERVALUE(Plantilla!AE476),"")</f>
        <v/>
      </c>
      <c r="AH465" s="4" t="str">
        <f>IF($C465="OK",_xlfn.NUMBERVALUE(Plantilla!AF476),"")</f>
        <v/>
      </c>
      <c r="AI465" s="6" t="str">
        <f>IF($C465="OK",_xlfn.NUMBERVALUE(Plantilla!AG476),"")</f>
        <v/>
      </c>
      <c r="AJ465" s="6" t="str">
        <f>IF($C465="OK",_xlfn.NUMBERVALUE(Plantilla!AH476),"")</f>
        <v/>
      </c>
      <c r="AK465" s="6" t="str">
        <f>IF($C465="OK",_xlfn.NUMBERVALUE(Plantilla!AI476),"")</f>
        <v/>
      </c>
      <c r="AL465" s="6" t="str">
        <f>IF($C465="OK",_xlfn.NUMBERVALUE(Plantilla!AJ476),"")</f>
        <v/>
      </c>
      <c r="AM465" s="4" t="str">
        <f>IF($C465="OK",_xlfn.NUMBERVALUE(Plantilla!AK476),"")</f>
        <v/>
      </c>
      <c r="AN465" s="6" t="str">
        <f>IF($C465="OK",_xlfn.NUMBERVALUE(Plantilla!AL476),"")</f>
        <v/>
      </c>
      <c r="AO465" s="4" t="str">
        <f>IF($C465="OK",_xlfn.NUMBERVALUE(Plantilla!AM476),"")</f>
        <v/>
      </c>
      <c r="AP465" s="6" t="str">
        <f>IF($C465="OK",_xlfn.NUMBERVALUE(Plantilla!AN476),"")</f>
        <v/>
      </c>
      <c r="AQ465" s="4" t="str">
        <f>IF($C465="OK",_xlfn.NUMBERVALUE(Plantilla!AO476),"")</f>
        <v/>
      </c>
      <c r="AR465" s="6" t="str">
        <f>IF($C465="OK",_xlfn.NUMBERVALUE(Plantilla!AP476),"")</f>
        <v/>
      </c>
      <c r="AS465" s="4" t="str">
        <f>IF($C465="OK",_xlfn.NUMBERVALUE(Plantilla!AQ476),"")</f>
        <v/>
      </c>
      <c r="AT465" s="6" t="str">
        <f>IF($C465="OK",_xlfn.NUMBERVALUE(Plantilla!AR476),"")</f>
        <v/>
      </c>
      <c r="AU465" s="4" t="str">
        <f>IF($C465="OK",_xlfn.NUMBERVALUE(Plantilla!AS476),"")</f>
        <v/>
      </c>
      <c r="AV465" s="6" t="str">
        <f>IF($C465="OK",_xlfn.NUMBERVALUE(Plantilla!AT476),"")</f>
        <v/>
      </c>
      <c r="AW465" s="4" t="str">
        <f>IF($C465="OK",_xlfn.NUMBERVALUE(Plantilla!AU476),"")</f>
        <v/>
      </c>
      <c r="AX465" s="6" t="str">
        <f>IF($C465="OK",_xlfn.NUMBERVALUE(Plantilla!AV476),"")</f>
        <v/>
      </c>
      <c r="AY465" s="4" t="str">
        <f>IF($C465="OK",_xlfn.NUMBERVALUE(Plantilla!AW476),"")</f>
        <v/>
      </c>
      <c r="AZ465" s="6" t="str">
        <f>IF($C465="OK",_xlfn.NUMBERVALUE(Plantilla!AX476),"")</f>
        <v/>
      </c>
      <c r="BA465" t="str">
        <f>IF($C465="OK",_xlfn.NUMBERVALUE(Plantilla!AY476),"")</f>
        <v/>
      </c>
      <c r="BB465" t="str">
        <f>IF($C465="OK",_xlfn.NUMBERVALUE(Plantilla!AZ476),"")</f>
        <v/>
      </c>
      <c r="BC465" s="4" t="str">
        <f>IF($C465="OK",_xlfn.NUMBERVALUE(Plantilla!BA476),"")</f>
        <v/>
      </c>
      <c r="BD465" s="6" t="str">
        <f>IF($C465="OK",_xlfn.NUMBERVALUE(Plantilla!BB476),"")</f>
        <v/>
      </c>
      <c r="BE465" s="4" t="str">
        <f>IF($C465="OK",_xlfn.NUMBERVALUE(Plantilla!BC476),"")</f>
        <v/>
      </c>
      <c r="BF465" s="6" t="str">
        <f>IF($C465="OK",_xlfn.NUMBERVALUE(Plantilla!BD476),"")</f>
        <v/>
      </c>
      <c r="BG465" s="4" t="str">
        <f>IF($C465="OK",_xlfn.NUMBERVALUE(Plantilla!BE476),"")</f>
        <v/>
      </c>
      <c r="BH465" s="6" t="str">
        <f>IF($C465="OK",_xlfn.NUMBERVALUE(Plantilla!BF476),"")</f>
        <v/>
      </c>
      <c r="BI465" s="110" t="str">
        <f>IF($C465="OK",_xlfn.NUMBERVALUE(Plantilla!BG476),"")</f>
        <v/>
      </c>
      <c r="BJ465" s="6" t="str">
        <f>IF($C465="OK",_xlfn.NUMBERVALUE(Plantilla!BH476),"")</f>
        <v/>
      </c>
      <c r="BK465" s="109" t="str">
        <f>IF($C465="OK",_xlfn.NUMBERVALUE(Plantilla!BI476),"")</f>
        <v/>
      </c>
      <c r="BL465" s="6" t="str">
        <f>IF($C465="OK",
   IF(Plantilla!BJ476&lt;&gt;"",
      TEXT(VLOOKUP(Plantilla!BJ476,'Tablas '!$Z$4:$AA$6,2,FALSE),"#"),
   ""),
"")</f>
        <v/>
      </c>
      <c r="BM465" s="4" t="str">
        <f>IF($C465="OK",_xlfn.NUMBERVALUE(Plantilla!BK476),"")</f>
        <v/>
      </c>
      <c r="BN465" s="4" t="str">
        <f>IF($C465="OK",_xlfn.NUMBERVALUE(Plantilla!BL476),"")</f>
        <v/>
      </c>
      <c r="BO465" s="6" t="str">
        <f>IF($C465="OK",_xlfn.NUMBERVALUE(Plantilla!BM476),"")</f>
        <v/>
      </c>
      <c r="BP465" s="4" t="str">
        <f>IF($C465="OK",_xlfn.NUMBERVALUE(Plantilla!BN476),"")</f>
        <v/>
      </c>
      <c r="BQ465" s="6" t="str">
        <f>IF($C465="OK",_xlfn.NUMBERVALUE(Plantilla!BO476),"")</f>
        <v/>
      </c>
      <c r="BR465" s="4" t="str">
        <f>IF($C465="OK",_xlfn.NUMBERVALUE(Plantilla!BP476),"")</f>
        <v/>
      </c>
      <c r="BS465" s="6" t="str">
        <f>IF($C465="OK",_xlfn.NUMBERVALUE(Plantilla!BQ476),"")</f>
        <v/>
      </c>
      <c r="BT465" s="4" t="str">
        <f>IF($C465="OK",_xlfn.NUMBERVALUE(Plantilla!BR476),"")</f>
        <v/>
      </c>
      <c r="BU465" s="6" t="str">
        <f>IF($C465="OK",_xlfn.NUMBERVALUE(Plantilla!BS476),"")</f>
        <v/>
      </c>
      <c r="BV465" s="6" t="str">
        <f>IF($C465="OK",_xlfn.NUMBERVALUE(Plantilla!BT476),"")</f>
        <v/>
      </c>
      <c r="BW465" s="6" t="str">
        <f>IF($C465="OK",_xlfn.NUMBERVALUE(Plantilla!BU476),"")</f>
        <v/>
      </c>
      <c r="BX465" s="6" t="str">
        <f>IF($C465="OK",_xlfn.NUMBERVALUE(Plantilla!BV476),"")</f>
        <v/>
      </c>
      <c r="BY465" s="6" t="str">
        <f>IF($C465="OK",_xlfn.NUMBERVALUE(Plantilla!BW476),"")</f>
        <v/>
      </c>
      <c r="BZ465" s="6" t="str">
        <f>IF($C465="OK",_xlfn.NUMBERVALUE(Plantilla!BX476),"")</f>
        <v/>
      </c>
      <c r="CA465" s="6" t="str">
        <f>IF($C465="OK",_xlfn.NUMBERVALUE(Plantilla!BY476),"")</f>
        <v/>
      </c>
      <c r="CB465" s="6" t="str">
        <f>IF($C465="OK",_xlfn.NUMBERVALUE(Plantilla!BZ476),"")</f>
        <v/>
      </c>
      <c r="CC465" s="6" t="str">
        <f>IF($C465="OK",_xlfn.NUMBERVALUE(Plantilla!CA476),"")</f>
        <v/>
      </c>
      <c r="CD465" s="6" t="str">
        <f>IF($C465="OK",_xlfn.NUMBERVALUE(Plantilla!CB476),"")</f>
        <v/>
      </c>
      <c r="CE465" s="6" t="str">
        <f>IF($C465="OK",_xlfn.NUMBERVALUE(Plantilla!CC476),"")</f>
        <v/>
      </c>
      <c r="CF465" s="4" t="str">
        <f>IF($C465="OK",_xlfn.NUMBERVALUE(Plantilla!CD476),"")</f>
        <v/>
      </c>
      <c r="CG465" s="6" t="str">
        <f>IF($C465="OK",_xlfn.NUMBERVALUE(Plantilla!CE476),"")</f>
        <v/>
      </c>
      <c r="CH465" s="6" t="str">
        <f>IF($C465="OK",_xlfn.NUMBERVALUE(Plantilla!CF476),"")</f>
        <v/>
      </c>
      <c r="CI465" s="6" t="str">
        <f>IF($C465="OK",_xlfn.NUMBERVALUE(Plantilla!CG476),"")</f>
        <v/>
      </c>
      <c r="CJ465" s="6" t="str">
        <f>IF($C465="OK",_xlfn.NUMBERVALUE(Plantilla!CH476),"")</f>
        <v/>
      </c>
      <c r="CK465" s="6" t="str">
        <f>IF($C465="OK",_xlfn.NUMBERVALUE(Plantilla!CI476),"")</f>
        <v/>
      </c>
      <c r="CL465" s="6" t="str">
        <f>IF($C465="OK",_xlfn.NUMBERVALUE(Plantilla!CJ476),"")</f>
        <v/>
      </c>
      <c r="CM465" t="str">
        <f>IF($C465="OK",TEXT(Plantilla!CK476,"#"),"")</f>
        <v/>
      </c>
      <c r="CN465" s="6" t="str">
        <f>IF($C465="OK",_xlfn.NUMBERVALUE(Plantilla!CL476),"")</f>
        <v/>
      </c>
      <c r="CO465" s="6" t="str">
        <f>IF($C465="OK",_xlfn.NUMBERVALUE(Plantilla!CM476),"")</f>
        <v/>
      </c>
      <c r="CP465" s="110" t="str">
        <f>IF($C465="OK",_xlfn.NUMBERVALUE(Plantilla!CN476),"")</f>
        <v/>
      </c>
      <c r="CQ465" s="6" t="str">
        <f>IF($C465="OK",_xlfn.NUMBERVALUE(Plantilla!CO476),"")</f>
        <v/>
      </c>
      <c r="CR465" s="109" t="str">
        <f>IF($C465="OK",_xlfn.NUMBERVALUE(Plantilla!CP476),"")</f>
        <v/>
      </c>
      <c r="CS465" s="110" t="str">
        <f>IF($C465="OK",_xlfn.NUMBERVALUE(Plantilla!CQ476),"")</f>
        <v/>
      </c>
      <c r="CT465" s="6" t="str">
        <f>IF($C465="OK",_xlfn.NUMBERVALUE(Plantilla!CR476),"")</f>
        <v/>
      </c>
      <c r="CU465" s="109" t="str">
        <f>IF($C465="OK",_xlfn.NUMBERVALUE(Plantilla!CS476),"")</f>
        <v/>
      </c>
      <c r="CV465" s="110" t="str">
        <f>IF($C465="OK",_xlfn.NUMBERVALUE(Plantilla!CT476),"")</f>
        <v/>
      </c>
      <c r="CW465" s="6" t="str">
        <f>IF($C465="OK",_xlfn.NUMBERVALUE(Plantilla!CU476),"")</f>
        <v/>
      </c>
      <c r="CX465" s="82" t="str">
        <f>IF($C465="OK",_xlfn.NUMBERVALUE(Plantilla!CV476),"")</f>
        <v/>
      </c>
      <c r="CY465" s="6" t="str">
        <f>IF($C465="OK",_xlfn.NUMBERVALUE(Plantilla!CW476),"")</f>
        <v/>
      </c>
      <c r="CZ465" s="82" t="str">
        <f>IF($C465="OK",_xlfn.NUMBERVALUE(Plantilla!CX476),"")</f>
        <v/>
      </c>
      <c r="DA465" s="6" t="str">
        <f>IF($C465="OK",_xlfn.NUMBERVALUE(Plantilla!CY476),"")</f>
        <v/>
      </c>
      <c r="DB465" s="109" t="str">
        <f>IF($C465="OK",_xlfn.NUMBERVALUE(Plantilla!CZ476),"")</f>
        <v/>
      </c>
      <c r="DC465" s="6" t="str">
        <f>IF($C465="OK",_xlfn.NUMBERVALUE(Plantilla!DA476),"")</f>
        <v/>
      </c>
      <c r="DD465" s="6" t="str">
        <f>IF($C465="OK",TEXT(Plantilla!DB476,"#"),"")</f>
        <v/>
      </c>
      <c r="DE465" s="6" t="str">
        <f>IF($C465="OK",_xlfn.NUMBERVALUE(Plantilla!DC476),"")</f>
        <v/>
      </c>
      <c r="DF465" s="4" t="str">
        <f>IF($C465="OK",_xlfn.NUMBERVALUE(Plantilla!DD476),"")</f>
        <v/>
      </c>
      <c r="DG465" s="6" t="str">
        <f>IF($C465="OK",_xlfn.NUMBERVALUE(Plantilla!DE476),"")</f>
        <v/>
      </c>
      <c r="DH465" s="6" t="str">
        <f>IF($C465="OK",_xlfn.NUMBERVALUE(Plantilla!DF476),"")</f>
        <v/>
      </c>
      <c r="DI465" s="6" t="str">
        <f>IF($C465="OK",_xlfn.NUMBERVALUE(Plantilla!DG476),"")</f>
        <v/>
      </c>
      <c r="DJ465" s="6" t="str">
        <f>IF($C465="OK",_xlfn.NUMBERVALUE(Plantilla!DH476),"")</f>
        <v/>
      </c>
      <c r="DK465" s="6" t="str">
        <f>IF($C465="OK",_xlfn.NUMBERVALUE(Plantilla!DI476),"")</f>
        <v/>
      </c>
      <c r="DL465" s="6" t="str">
        <f>IF($C465="OK",_xlfn.NUMBERVALUE(Plantilla!DJ476),"")</f>
        <v/>
      </c>
      <c r="DM465" s="6" t="str">
        <f>IF($C465="OK",_xlfn.NUMBERVALUE(Plantilla!DK476),"")</f>
        <v/>
      </c>
      <c r="DN465" s="6" t="str">
        <f>IF($C465="OK",_xlfn.NUMBERVALUE(Plantilla!DL476),"")</f>
        <v/>
      </c>
      <c r="DO465" s="6" t="str">
        <f>IF($C465="OK",_xlfn.NUMBERVALUE(Plantilla!DM476),"")</f>
        <v/>
      </c>
      <c r="DP465" s="6" t="str">
        <f>IF($C465="OK",_xlfn.NUMBERVALUE(Plantilla!DN476),"")</f>
        <v/>
      </c>
      <c r="DQ465" s="6" t="str">
        <f>IF($C465="OK",_xlfn.NUMBERVALUE(Plantilla!DO476),"")</f>
        <v/>
      </c>
      <c r="DR465" s="6" t="str">
        <f>IF($C465="OK",_xlfn.NUMBERVALUE(Plantilla!DP476),"")</f>
        <v/>
      </c>
      <c r="DS465" t="str">
        <f>IF($C465="OK",TEXT(Plantilla!DR476,"#"),"")</f>
        <v/>
      </c>
      <c r="DT465" s="6"/>
    </row>
    <row r="466" spans="1:124" x14ac:dyDescent="0.25">
      <c r="A466" t="str">
        <f>IF(Plantilla!$I$6="¡Perfecto!, Guarda el archivo y adjúntalo a tu interfaz de Nómina Electrónica","OK","Error")</f>
        <v>OK</v>
      </c>
      <c r="B466" t="str">
        <f>IF(Plantilla!$I$6="¡Perfecto!, Guarda el archivo y adjúntalo a tu interfaz de Nómina Electrónica",MID(Plantilla!$D$2,SEARCH("V",Plantilla!$D$2),10),"")</f>
        <v>V2.0</v>
      </c>
      <c r="C466" t="str">
        <f>Plantilla!C477</f>
        <v/>
      </c>
      <c r="D466" t="str">
        <f>IF($C466="OK",Plantilla!B477,"")</f>
        <v/>
      </c>
      <c r="E466" t="str">
        <f>IF($C466="OK",
   VLOOKUP(Plantilla!$E$4,'Tablas '!$AP$4:$AT$6,5,FALSE),
"")</f>
        <v/>
      </c>
      <c r="F466" t="str">
        <f>IF($C466="OK",TEXT(Plantilla!D477,"#"),"")</f>
        <v/>
      </c>
      <c r="G466" t="str">
        <f>IF($C466="OK",
   VLOOKUP(Plantilla!E477,'Tablas '!$B$4:$C$14,2,FALSE),
"")</f>
        <v/>
      </c>
      <c r="H466" t="str">
        <f>IF($C466="OK",TEXT(Plantilla!F477,"#"),"")</f>
        <v/>
      </c>
      <c r="I466" t="str">
        <f>IF($C466="OK",TEXT(Plantilla!G477,"#"),"")</f>
        <v/>
      </c>
      <c r="J466" t="str">
        <f>IF($C466="OK",TEXT(Plantilla!H477,"#"),"")</f>
        <v/>
      </c>
      <c r="K466" t="str">
        <f>IF($C466="OK",TEXT(Plantilla!I477,"#"),"")</f>
        <v/>
      </c>
      <c r="L466" t="str">
        <f>IF($C466="OK",TEXT(Plantilla!J477,"#"),"")</f>
        <v/>
      </c>
      <c r="M466" t="str">
        <f>IF($C466="OK",TEXT(Plantilla!K477,"#"),"")</f>
        <v/>
      </c>
      <c r="N466" t="str">
        <f>IF($C466="OK",
   CONCATENATE(YEAR(Plantilla!L477),"-",TEXT(MONTH(Plantilla!L477),"00"),"-",TEXT(DAY(Plantilla!L477),"00")),
"")</f>
        <v/>
      </c>
      <c r="O466" t="str">
        <f>IF($C466="OK",_xlfn.NUMBERVALUE(Plantilla!M477),"")</f>
        <v/>
      </c>
      <c r="P466" t="str">
        <f>IF($C466="OK",
   IF(Plantilla!N477&lt;&gt;"",
      CONCATENATE(YEAR(Plantilla!N477),"-",TEXT(MONTH(Plantilla!N477),"00"),"-",TEXT(DAY(Plantilla!N477),"00")),
   ""),
"")</f>
        <v/>
      </c>
      <c r="Q466" t="str">
        <f>IF($C466="OK",
   VLOOKUP(Plantilla!O477,'Tablas '!$E$4:$F$19,2,FALSE),
"")</f>
        <v/>
      </c>
      <c r="R466" t="str">
        <f>IF($C466="OK",
   VLOOKUP(Plantilla!P477,'Tablas '!$H$4:$I$5,2,FALSE),
"")</f>
        <v/>
      </c>
      <c r="S466" t="str">
        <f>IF($C466="OK",
   VLOOKUP(Plantilla!Q477,'Tablas '!$K$4:$L$8,2,FALSE),
"")</f>
        <v/>
      </c>
      <c r="T466" t="str">
        <f>IF($C466="OK",
   VLOOKUP(Plantilla!R477,'Tablas '!$AE$4:$AF$6,2,FALSE),
"")</f>
        <v/>
      </c>
      <c r="U466" t="str">
        <f>IF($C466="OK",
   VLOOKUP(Plantilla!S477,'Tablas '!$AE$4:$AF$6,2,FALSE),
"")</f>
        <v/>
      </c>
      <c r="V466" t="str">
        <f>IF($C466="OK",TEXT(Plantilla!T477,"#"),"")</f>
        <v/>
      </c>
      <c r="W466" s="84" t="str">
        <f>IF($C466="OK",
   VLOOKUP(Plantilla!U477,'Tablas '!$AM$4:$AN$1126,2,FALSE),
"")</f>
        <v/>
      </c>
      <c r="X466" t="str">
        <f>IF($C466="OK",TEXT(Plantilla!V477,"#"),"")</f>
        <v/>
      </c>
      <c r="Y466" t="str">
        <f>IF($C466="OK",
   CONCATENATE(YEAR(Plantilla!W477),"-",TEXT(MONTH(Plantilla!W477),"00"),"-",TEXT(DAY(Plantilla!W477),"00")),
"")</f>
        <v/>
      </c>
      <c r="Z466" t="str">
        <f>IF($C466="OK",
   CONCATENATE(YEAR(Plantilla!X477),"-",TEXT(MONTH(Plantilla!X477),"00"),"-",TEXT(DAY(Plantilla!X477),"00")),
"")</f>
        <v/>
      </c>
      <c r="AA466" t="str">
        <f>IF($C466="OK",
   TEXT(VLOOKUP(Plantilla!Y477,'Tablas '!$Q$4:$R$9,2,FALSE),"#"),
"")</f>
        <v/>
      </c>
      <c r="AB466" t="str">
        <f>IF($C466="OK",
   CONCATENATE(YEAR(Plantilla!Z477),"-",TEXT(MONTH(Plantilla!Z477),"00"),"-",TEXT(DAY(Plantilla!Z477),"00")),
"")</f>
        <v/>
      </c>
      <c r="AC466" t="str">
        <f>IF($C466="OK",
   TEXT(VLOOKUP(Plantilla!AA477,'Tablas '!$T$4:$U$13,2,FALSE),"#"),
"")</f>
        <v/>
      </c>
      <c r="AD466" t="str">
        <f>IF($C466="OK",TEXT(Plantilla!AB477,"#"),"")</f>
        <v/>
      </c>
      <c r="AE466" t="str">
        <f>IF($C466="OK",
   IF(Plantilla!AC477&lt;&gt;"",
      TEXT(VLOOKUP(Plantilla!AC477,'Tablas '!$W$4:$X$7,2,FALSE),"#"),
   ""),
"")</f>
        <v/>
      </c>
      <c r="AF466" t="str">
        <f>IF($C466="OK",TEXT(Plantilla!AD477,"#"),"")</f>
        <v/>
      </c>
      <c r="AG466" s="6" t="str">
        <f>IF($C466="OK",_xlfn.NUMBERVALUE(Plantilla!AE477),"")</f>
        <v/>
      </c>
      <c r="AH466" s="4" t="str">
        <f>IF($C466="OK",_xlfn.NUMBERVALUE(Plantilla!AF477),"")</f>
        <v/>
      </c>
      <c r="AI466" s="6" t="str">
        <f>IF($C466="OK",_xlfn.NUMBERVALUE(Plantilla!AG477),"")</f>
        <v/>
      </c>
      <c r="AJ466" s="6" t="str">
        <f>IF($C466="OK",_xlfn.NUMBERVALUE(Plantilla!AH477),"")</f>
        <v/>
      </c>
      <c r="AK466" s="6" t="str">
        <f>IF($C466="OK",_xlfn.NUMBERVALUE(Plantilla!AI477),"")</f>
        <v/>
      </c>
      <c r="AL466" s="6" t="str">
        <f>IF($C466="OK",_xlfn.NUMBERVALUE(Plantilla!AJ477),"")</f>
        <v/>
      </c>
      <c r="AM466" s="4" t="str">
        <f>IF($C466="OK",_xlfn.NUMBERVALUE(Plantilla!AK477),"")</f>
        <v/>
      </c>
      <c r="AN466" s="6" t="str">
        <f>IF($C466="OK",_xlfn.NUMBERVALUE(Plantilla!AL477),"")</f>
        <v/>
      </c>
      <c r="AO466" s="4" t="str">
        <f>IF($C466="OK",_xlfn.NUMBERVALUE(Plantilla!AM477),"")</f>
        <v/>
      </c>
      <c r="AP466" s="6" t="str">
        <f>IF($C466="OK",_xlfn.NUMBERVALUE(Plantilla!AN477),"")</f>
        <v/>
      </c>
      <c r="AQ466" s="4" t="str">
        <f>IF($C466="OK",_xlfn.NUMBERVALUE(Plantilla!AO477),"")</f>
        <v/>
      </c>
      <c r="AR466" s="6" t="str">
        <f>IF($C466="OK",_xlfn.NUMBERVALUE(Plantilla!AP477),"")</f>
        <v/>
      </c>
      <c r="AS466" s="4" t="str">
        <f>IF($C466="OK",_xlfn.NUMBERVALUE(Plantilla!AQ477),"")</f>
        <v/>
      </c>
      <c r="AT466" s="6" t="str">
        <f>IF($C466="OK",_xlfn.NUMBERVALUE(Plantilla!AR477),"")</f>
        <v/>
      </c>
      <c r="AU466" s="4" t="str">
        <f>IF($C466="OK",_xlfn.NUMBERVALUE(Plantilla!AS477),"")</f>
        <v/>
      </c>
      <c r="AV466" s="6" t="str">
        <f>IF($C466="OK",_xlfn.NUMBERVALUE(Plantilla!AT477),"")</f>
        <v/>
      </c>
      <c r="AW466" s="4" t="str">
        <f>IF($C466="OK",_xlfn.NUMBERVALUE(Plantilla!AU477),"")</f>
        <v/>
      </c>
      <c r="AX466" s="6" t="str">
        <f>IF($C466="OK",_xlfn.NUMBERVALUE(Plantilla!AV477),"")</f>
        <v/>
      </c>
      <c r="AY466" s="4" t="str">
        <f>IF($C466="OK",_xlfn.NUMBERVALUE(Plantilla!AW477),"")</f>
        <v/>
      </c>
      <c r="AZ466" s="6" t="str">
        <f>IF($C466="OK",_xlfn.NUMBERVALUE(Plantilla!AX477),"")</f>
        <v/>
      </c>
      <c r="BA466" t="str">
        <f>IF($C466="OK",_xlfn.NUMBERVALUE(Plantilla!AY477),"")</f>
        <v/>
      </c>
      <c r="BB466" t="str">
        <f>IF($C466="OK",_xlfn.NUMBERVALUE(Plantilla!AZ477),"")</f>
        <v/>
      </c>
      <c r="BC466" s="4" t="str">
        <f>IF($C466="OK",_xlfn.NUMBERVALUE(Plantilla!BA477),"")</f>
        <v/>
      </c>
      <c r="BD466" s="6" t="str">
        <f>IF($C466="OK",_xlfn.NUMBERVALUE(Plantilla!BB477),"")</f>
        <v/>
      </c>
      <c r="BE466" s="4" t="str">
        <f>IF($C466="OK",_xlfn.NUMBERVALUE(Plantilla!BC477),"")</f>
        <v/>
      </c>
      <c r="BF466" s="6" t="str">
        <f>IF($C466="OK",_xlfn.NUMBERVALUE(Plantilla!BD477),"")</f>
        <v/>
      </c>
      <c r="BG466" s="4" t="str">
        <f>IF($C466="OK",_xlfn.NUMBERVALUE(Plantilla!BE477),"")</f>
        <v/>
      </c>
      <c r="BH466" s="6" t="str">
        <f>IF($C466="OK",_xlfn.NUMBERVALUE(Plantilla!BF477),"")</f>
        <v/>
      </c>
      <c r="BI466" s="110" t="str">
        <f>IF($C466="OK",_xlfn.NUMBERVALUE(Plantilla!BG477),"")</f>
        <v/>
      </c>
      <c r="BJ466" s="6" t="str">
        <f>IF($C466="OK",_xlfn.NUMBERVALUE(Plantilla!BH477),"")</f>
        <v/>
      </c>
      <c r="BK466" s="109" t="str">
        <f>IF($C466="OK",_xlfn.NUMBERVALUE(Plantilla!BI477),"")</f>
        <v/>
      </c>
      <c r="BL466" s="6" t="str">
        <f>IF($C466="OK",
   IF(Plantilla!BJ477&lt;&gt;"",
      TEXT(VLOOKUP(Plantilla!BJ477,'Tablas '!$Z$4:$AA$6,2,FALSE),"#"),
   ""),
"")</f>
        <v/>
      </c>
      <c r="BM466" s="4" t="str">
        <f>IF($C466="OK",_xlfn.NUMBERVALUE(Plantilla!BK477),"")</f>
        <v/>
      </c>
      <c r="BN466" s="4" t="str">
        <f>IF($C466="OK",_xlfn.NUMBERVALUE(Plantilla!BL477),"")</f>
        <v/>
      </c>
      <c r="BO466" s="6" t="str">
        <f>IF($C466="OK",_xlfn.NUMBERVALUE(Plantilla!BM477),"")</f>
        <v/>
      </c>
      <c r="BP466" s="4" t="str">
        <f>IF($C466="OK",_xlfn.NUMBERVALUE(Plantilla!BN477),"")</f>
        <v/>
      </c>
      <c r="BQ466" s="6" t="str">
        <f>IF($C466="OK",_xlfn.NUMBERVALUE(Plantilla!BO477),"")</f>
        <v/>
      </c>
      <c r="BR466" s="4" t="str">
        <f>IF($C466="OK",_xlfn.NUMBERVALUE(Plantilla!BP477),"")</f>
        <v/>
      </c>
      <c r="BS466" s="6" t="str">
        <f>IF($C466="OK",_xlfn.NUMBERVALUE(Plantilla!BQ477),"")</f>
        <v/>
      </c>
      <c r="BT466" s="4" t="str">
        <f>IF($C466="OK",_xlfn.NUMBERVALUE(Plantilla!BR477),"")</f>
        <v/>
      </c>
      <c r="BU466" s="6" t="str">
        <f>IF($C466="OK",_xlfn.NUMBERVALUE(Plantilla!BS477),"")</f>
        <v/>
      </c>
      <c r="BV466" s="6" t="str">
        <f>IF($C466="OK",_xlfn.NUMBERVALUE(Plantilla!BT477),"")</f>
        <v/>
      </c>
      <c r="BW466" s="6" t="str">
        <f>IF($C466="OK",_xlfn.NUMBERVALUE(Plantilla!BU477),"")</f>
        <v/>
      </c>
      <c r="BX466" s="6" t="str">
        <f>IF($C466="OK",_xlfn.NUMBERVALUE(Plantilla!BV477),"")</f>
        <v/>
      </c>
      <c r="BY466" s="6" t="str">
        <f>IF($C466="OK",_xlfn.NUMBERVALUE(Plantilla!BW477),"")</f>
        <v/>
      </c>
      <c r="BZ466" s="6" t="str">
        <f>IF($C466="OK",_xlfn.NUMBERVALUE(Plantilla!BX477),"")</f>
        <v/>
      </c>
      <c r="CA466" s="6" t="str">
        <f>IF($C466="OK",_xlfn.NUMBERVALUE(Plantilla!BY477),"")</f>
        <v/>
      </c>
      <c r="CB466" s="6" t="str">
        <f>IF($C466="OK",_xlfn.NUMBERVALUE(Plantilla!BZ477),"")</f>
        <v/>
      </c>
      <c r="CC466" s="6" t="str">
        <f>IF($C466="OK",_xlfn.NUMBERVALUE(Plantilla!CA477),"")</f>
        <v/>
      </c>
      <c r="CD466" s="6" t="str">
        <f>IF($C466="OK",_xlfn.NUMBERVALUE(Plantilla!CB477),"")</f>
        <v/>
      </c>
      <c r="CE466" s="6" t="str">
        <f>IF($C466="OK",_xlfn.NUMBERVALUE(Plantilla!CC477),"")</f>
        <v/>
      </c>
      <c r="CF466" s="4" t="str">
        <f>IF($C466="OK",_xlfn.NUMBERVALUE(Plantilla!CD477),"")</f>
        <v/>
      </c>
      <c r="CG466" s="6" t="str">
        <f>IF($C466="OK",_xlfn.NUMBERVALUE(Plantilla!CE477),"")</f>
        <v/>
      </c>
      <c r="CH466" s="6" t="str">
        <f>IF($C466="OK",_xlfn.NUMBERVALUE(Plantilla!CF477),"")</f>
        <v/>
      </c>
      <c r="CI466" s="6" t="str">
        <f>IF($C466="OK",_xlfn.NUMBERVALUE(Plantilla!CG477),"")</f>
        <v/>
      </c>
      <c r="CJ466" s="6" t="str">
        <f>IF($C466="OK",_xlfn.NUMBERVALUE(Plantilla!CH477),"")</f>
        <v/>
      </c>
      <c r="CK466" s="6" t="str">
        <f>IF($C466="OK",_xlfn.NUMBERVALUE(Plantilla!CI477),"")</f>
        <v/>
      </c>
      <c r="CL466" s="6" t="str">
        <f>IF($C466="OK",_xlfn.NUMBERVALUE(Plantilla!CJ477),"")</f>
        <v/>
      </c>
      <c r="CM466" t="str">
        <f>IF($C466="OK",TEXT(Plantilla!CK477,"#"),"")</f>
        <v/>
      </c>
      <c r="CN466" s="6" t="str">
        <f>IF($C466="OK",_xlfn.NUMBERVALUE(Plantilla!CL477),"")</f>
        <v/>
      </c>
      <c r="CO466" s="6" t="str">
        <f>IF($C466="OK",_xlfn.NUMBERVALUE(Plantilla!CM477),"")</f>
        <v/>
      </c>
      <c r="CP466" s="110" t="str">
        <f>IF($C466="OK",_xlfn.NUMBERVALUE(Plantilla!CN477),"")</f>
        <v/>
      </c>
      <c r="CQ466" s="6" t="str">
        <f>IF($C466="OK",_xlfn.NUMBERVALUE(Plantilla!CO477),"")</f>
        <v/>
      </c>
      <c r="CR466" s="109" t="str">
        <f>IF($C466="OK",_xlfn.NUMBERVALUE(Plantilla!CP477),"")</f>
        <v/>
      </c>
      <c r="CS466" s="110" t="str">
        <f>IF($C466="OK",_xlfn.NUMBERVALUE(Plantilla!CQ477),"")</f>
        <v/>
      </c>
      <c r="CT466" s="6" t="str">
        <f>IF($C466="OK",_xlfn.NUMBERVALUE(Plantilla!CR477),"")</f>
        <v/>
      </c>
      <c r="CU466" s="109" t="str">
        <f>IF($C466="OK",_xlfn.NUMBERVALUE(Plantilla!CS477),"")</f>
        <v/>
      </c>
      <c r="CV466" s="110" t="str">
        <f>IF($C466="OK",_xlfn.NUMBERVALUE(Plantilla!CT477),"")</f>
        <v/>
      </c>
      <c r="CW466" s="6" t="str">
        <f>IF($C466="OK",_xlfn.NUMBERVALUE(Plantilla!CU477),"")</f>
        <v/>
      </c>
      <c r="CX466" s="82" t="str">
        <f>IF($C466="OK",_xlfn.NUMBERVALUE(Plantilla!CV477),"")</f>
        <v/>
      </c>
      <c r="CY466" s="6" t="str">
        <f>IF($C466="OK",_xlfn.NUMBERVALUE(Plantilla!CW477),"")</f>
        <v/>
      </c>
      <c r="CZ466" s="82" t="str">
        <f>IF($C466="OK",_xlfn.NUMBERVALUE(Plantilla!CX477),"")</f>
        <v/>
      </c>
      <c r="DA466" s="6" t="str">
        <f>IF($C466="OK",_xlfn.NUMBERVALUE(Plantilla!CY477),"")</f>
        <v/>
      </c>
      <c r="DB466" s="109" t="str">
        <f>IF($C466="OK",_xlfn.NUMBERVALUE(Plantilla!CZ477),"")</f>
        <v/>
      </c>
      <c r="DC466" s="6" t="str">
        <f>IF($C466="OK",_xlfn.NUMBERVALUE(Plantilla!DA477),"")</f>
        <v/>
      </c>
      <c r="DD466" s="6" t="str">
        <f>IF($C466="OK",TEXT(Plantilla!DB477,"#"),"")</f>
        <v/>
      </c>
      <c r="DE466" s="6" t="str">
        <f>IF($C466="OK",_xlfn.NUMBERVALUE(Plantilla!DC477),"")</f>
        <v/>
      </c>
      <c r="DF466" s="4" t="str">
        <f>IF($C466="OK",_xlfn.NUMBERVALUE(Plantilla!DD477),"")</f>
        <v/>
      </c>
      <c r="DG466" s="6" t="str">
        <f>IF($C466="OK",_xlfn.NUMBERVALUE(Plantilla!DE477),"")</f>
        <v/>
      </c>
      <c r="DH466" s="6" t="str">
        <f>IF($C466="OK",_xlfn.NUMBERVALUE(Plantilla!DF477),"")</f>
        <v/>
      </c>
      <c r="DI466" s="6" t="str">
        <f>IF($C466="OK",_xlfn.NUMBERVALUE(Plantilla!DG477),"")</f>
        <v/>
      </c>
      <c r="DJ466" s="6" t="str">
        <f>IF($C466="OK",_xlfn.NUMBERVALUE(Plantilla!DH477),"")</f>
        <v/>
      </c>
      <c r="DK466" s="6" t="str">
        <f>IF($C466="OK",_xlfn.NUMBERVALUE(Plantilla!DI477),"")</f>
        <v/>
      </c>
      <c r="DL466" s="6" t="str">
        <f>IF($C466="OK",_xlfn.NUMBERVALUE(Plantilla!DJ477),"")</f>
        <v/>
      </c>
      <c r="DM466" s="6" t="str">
        <f>IF($C466="OK",_xlfn.NUMBERVALUE(Plantilla!DK477),"")</f>
        <v/>
      </c>
      <c r="DN466" s="6" t="str">
        <f>IF($C466="OK",_xlfn.NUMBERVALUE(Plantilla!DL477),"")</f>
        <v/>
      </c>
      <c r="DO466" s="6" t="str">
        <f>IF($C466="OK",_xlfn.NUMBERVALUE(Plantilla!DM477),"")</f>
        <v/>
      </c>
      <c r="DP466" s="6" t="str">
        <f>IF($C466="OK",_xlfn.NUMBERVALUE(Plantilla!DN477),"")</f>
        <v/>
      </c>
      <c r="DQ466" s="6" t="str">
        <f>IF($C466="OK",_xlfn.NUMBERVALUE(Plantilla!DO477),"")</f>
        <v/>
      </c>
      <c r="DR466" s="6" t="str">
        <f>IF($C466="OK",_xlfn.NUMBERVALUE(Plantilla!DP477),"")</f>
        <v/>
      </c>
      <c r="DS466" t="str">
        <f>IF($C466="OK",TEXT(Plantilla!DR477,"#"),"")</f>
        <v/>
      </c>
      <c r="DT466" s="6"/>
    </row>
    <row r="467" spans="1:124" x14ac:dyDescent="0.25">
      <c r="A467" t="str">
        <f>IF(Plantilla!$I$6="¡Perfecto!, Guarda el archivo y adjúntalo a tu interfaz de Nómina Electrónica","OK","Error")</f>
        <v>OK</v>
      </c>
      <c r="B467" t="str">
        <f>IF(Plantilla!$I$6="¡Perfecto!, Guarda el archivo y adjúntalo a tu interfaz de Nómina Electrónica",MID(Plantilla!$D$2,SEARCH("V",Plantilla!$D$2),10),"")</f>
        <v>V2.0</v>
      </c>
      <c r="C467" t="str">
        <f>Plantilla!C478</f>
        <v/>
      </c>
      <c r="D467" t="str">
        <f>IF($C467="OK",Plantilla!B478,"")</f>
        <v/>
      </c>
      <c r="E467" t="str">
        <f>IF($C467="OK",
   VLOOKUP(Plantilla!$E$4,'Tablas '!$AP$4:$AT$6,5,FALSE),
"")</f>
        <v/>
      </c>
      <c r="F467" t="str">
        <f>IF($C467="OK",TEXT(Plantilla!D478,"#"),"")</f>
        <v/>
      </c>
      <c r="G467" t="str">
        <f>IF($C467="OK",
   VLOOKUP(Plantilla!E478,'Tablas '!$B$4:$C$14,2,FALSE),
"")</f>
        <v/>
      </c>
      <c r="H467" t="str">
        <f>IF($C467="OK",TEXT(Plantilla!F478,"#"),"")</f>
        <v/>
      </c>
      <c r="I467" t="str">
        <f>IF($C467="OK",TEXT(Plantilla!G478,"#"),"")</f>
        <v/>
      </c>
      <c r="J467" t="str">
        <f>IF($C467="OK",TEXT(Plantilla!H478,"#"),"")</f>
        <v/>
      </c>
      <c r="K467" t="str">
        <f>IF($C467="OK",TEXT(Plantilla!I478,"#"),"")</f>
        <v/>
      </c>
      <c r="L467" t="str">
        <f>IF($C467="OK",TEXT(Plantilla!J478,"#"),"")</f>
        <v/>
      </c>
      <c r="M467" t="str">
        <f>IF($C467="OK",TEXT(Plantilla!K478,"#"),"")</f>
        <v/>
      </c>
      <c r="N467" t="str">
        <f>IF($C467="OK",
   CONCATENATE(YEAR(Plantilla!L478),"-",TEXT(MONTH(Plantilla!L478),"00"),"-",TEXT(DAY(Plantilla!L478),"00")),
"")</f>
        <v/>
      </c>
      <c r="O467" t="str">
        <f>IF($C467="OK",_xlfn.NUMBERVALUE(Plantilla!M478),"")</f>
        <v/>
      </c>
      <c r="P467" t="str">
        <f>IF($C467="OK",
   IF(Plantilla!N478&lt;&gt;"",
      CONCATENATE(YEAR(Plantilla!N478),"-",TEXT(MONTH(Plantilla!N478),"00"),"-",TEXT(DAY(Plantilla!N478),"00")),
   ""),
"")</f>
        <v/>
      </c>
      <c r="Q467" t="str">
        <f>IF($C467="OK",
   VLOOKUP(Plantilla!O478,'Tablas '!$E$4:$F$19,2,FALSE),
"")</f>
        <v/>
      </c>
      <c r="R467" t="str">
        <f>IF($C467="OK",
   VLOOKUP(Plantilla!P478,'Tablas '!$H$4:$I$5,2,FALSE),
"")</f>
        <v/>
      </c>
      <c r="S467" t="str">
        <f>IF($C467="OK",
   VLOOKUP(Plantilla!Q478,'Tablas '!$K$4:$L$8,2,FALSE),
"")</f>
        <v/>
      </c>
      <c r="T467" t="str">
        <f>IF($C467="OK",
   VLOOKUP(Plantilla!R478,'Tablas '!$AE$4:$AF$6,2,FALSE),
"")</f>
        <v/>
      </c>
      <c r="U467" t="str">
        <f>IF($C467="OK",
   VLOOKUP(Plantilla!S478,'Tablas '!$AE$4:$AF$6,2,FALSE),
"")</f>
        <v/>
      </c>
      <c r="V467" t="str">
        <f>IF($C467="OK",TEXT(Plantilla!T478,"#"),"")</f>
        <v/>
      </c>
      <c r="W467" s="84" t="str">
        <f>IF($C467="OK",
   VLOOKUP(Plantilla!U478,'Tablas '!$AM$4:$AN$1126,2,FALSE),
"")</f>
        <v/>
      </c>
      <c r="X467" t="str">
        <f>IF($C467="OK",TEXT(Plantilla!V478,"#"),"")</f>
        <v/>
      </c>
      <c r="Y467" t="str">
        <f>IF($C467="OK",
   CONCATENATE(YEAR(Plantilla!W478),"-",TEXT(MONTH(Plantilla!W478),"00"),"-",TEXT(DAY(Plantilla!W478),"00")),
"")</f>
        <v/>
      </c>
      <c r="Z467" t="str">
        <f>IF($C467="OK",
   CONCATENATE(YEAR(Plantilla!X478),"-",TEXT(MONTH(Plantilla!X478),"00"),"-",TEXT(DAY(Plantilla!X478),"00")),
"")</f>
        <v/>
      </c>
      <c r="AA467" t="str">
        <f>IF($C467="OK",
   TEXT(VLOOKUP(Plantilla!Y478,'Tablas '!$Q$4:$R$9,2,FALSE),"#"),
"")</f>
        <v/>
      </c>
      <c r="AB467" t="str">
        <f>IF($C467="OK",
   CONCATENATE(YEAR(Plantilla!Z478),"-",TEXT(MONTH(Plantilla!Z478),"00"),"-",TEXT(DAY(Plantilla!Z478),"00")),
"")</f>
        <v/>
      </c>
      <c r="AC467" t="str">
        <f>IF($C467="OK",
   TEXT(VLOOKUP(Plantilla!AA478,'Tablas '!$T$4:$U$13,2,FALSE),"#"),
"")</f>
        <v/>
      </c>
      <c r="AD467" t="str">
        <f>IF($C467="OK",TEXT(Plantilla!AB478,"#"),"")</f>
        <v/>
      </c>
      <c r="AE467" t="str">
        <f>IF($C467="OK",
   IF(Plantilla!AC478&lt;&gt;"",
      TEXT(VLOOKUP(Plantilla!AC478,'Tablas '!$W$4:$X$7,2,FALSE),"#"),
   ""),
"")</f>
        <v/>
      </c>
      <c r="AF467" t="str">
        <f>IF($C467="OK",TEXT(Plantilla!AD478,"#"),"")</f>
        <v/>
      </c>
      <c r="AG467" s="6" t="str">
        <f>IF($C467="OK",_xlfn.NUMBERVALUE(Plantilla!AE478),"")</f>
        <v/>
      </c>
      <c r="AH467" s="4" t="str">
        <f>IF($C467="OK",_xlfn.NUMBERVALUE(Plantilla!AF478),"")</f>
        <v/>
      </c>
      <c r="AI467" s="6" t="str">
        <f>IF($C467="OK",_xlfn.NUMBERVALUE(Plantilla!AG478),"")</f>
        <v/>
      </c>
      <c r="AJ467" s="6" t="str">
        <f>IF($C467="OK",_xlfn.NUMBERVALUE(Plantilla!AH478),"")</f>
        <v/>
      </c>
      <c r="AK467" s="6" t="str">
        <f>IF($C467="OK",_xlfn.NUMBERVALUE(Plantilla!AI478),"")</f>
        <v/>
      </c>
      <c r="AL467" s="6" t="str">
        <f>IF($C467="OK",_xlfn.NUMBERVALUE(Plantilla!AJ478),"")</f>
        <v/>
      </c>
      <c r="AM467" s="4" t="str">
        <f>IF($C467="OK",_xlfn.NUMBERVALUE(Plantilla!AK478),"")</f>
        <v/>
      </c>
      <c r="AN467" s="6" t="str">
        <f>IF($C467="OK",_xlfn.NUMBERVALUE(Plantilla!AL478),"")</f>
        <v/>
      </c>
      <c r="AO467" s="4" t="str">
        <f>IF($C467="OK",_xlfn.NUMBERVALUE(Plantilla!AM478),"")</f>
        <v/>
      </c>
      <c r="AP467" s="6" t="str">
        <f>IF($C467="OK",_xlfn.NUMBERVALUE(Plantilla!AN478),"")</f>
        <v/>
      </c>
      <c r="AQ467" s="4" t="str">
        <f>IF($C467="OK",_xlfn.NUMBERVALUE(Plantilla!AO478),"")</f>
        <v/>
      </c>
      <c r="AR467" s="6" t="str">
        <f>IF($C467="OK",_xlfn.NUMBERVALUE(Plantilla!AP478),"")</f>
        <v/>
      </c>
      <c r="AS467" s="4" t="str">
        <f>IF($C467="OK",_xlfn.NUMBERVALUE(Plantilla!AQ478),"")</f>
        <v/>
      </c>
      <c r="AT467" s="6" t="str">
        <f>IF($C467="OK",_xlfn.NUMBERVALUE(Plantilla!AR478),"")</f>
        <v/>
      </c>
      <c r="AU467" s="4" t="str">
        <f>IF($C467="OK",_xlfn.NUMBERVALUE(Plantilla!AS478),"")</f>
        <v/>
      </c>
      <c r="AV467" s="6" t="str">
        <f>IF($C467="OK",_xlfn.NUMBERVALUE(Plantilla!AT478),"")</f>
        <v/>
      </c>
      <c r="AW467" s="4" t="str">
        <f>IF($C467="OK",_xlfn.NUMBERVALUE(Plantilla!AU478),"")</f>
        <v/>
      </c>
      <c r="AX467" s="6" t="str">
        <f>IF($C467="OK",_xlfn.NUMBERVALUE(Plantilla!AV478),"")</f>
        <v/>
      </c>
      <c r="AY467" s="4" t="str">
        <f>IF($C467="OK",_xlfn.NUMBERVALUE(Plantilla!AW478),"")</f>
        <v/>
      </c>
      <c r="AZ467" s="6" t="str">
        <f>IF($C467="OK",_xlfn.NUMBERVALUE(Plantilla!AX478),"")</f>
        <v/>
      </c>
      <c r="BA467" t="str">
        <f>IF($C467="OK",_xlfn.NUMBERVALUE(Plantilla!AY478),"")</f>
        <v/>
      </c>
      <c r="BB467" t="str">
        <f>IF($C467="OK",_xlfn.NUMBERVALUE(Plantilla!AZ478),"")</f>
        <v/>
      </c>
      <c r="BC467" s="4" t="str">
        <f>IF($C467="OK",_xlfn.NUMBERVALUE(Plantilla!BA478),"")</f>
        <v/>
      </c>
      <c r="BD467" s="6" t="str">
        <f>IF($C467="OK",_xlfn.NUMBERVALUE(Plantilla!BB478),"")</f>
        <v/>
      </c>
      <c r="BE467" s="4" t="str">
        <f>IF($C467="OK",_xlfn.NUMBERVALUE(Plantilla!BC478),"")</f>
        <v/>
      </c>
      <c r="BF467" s="6" t="str">
        <f>IF($C467="OK",_xlfn.NUMBERVALUE(Plantilla!BD478),"")</f>
        <v/>
      </c>
      <c r="BG467" s="4" t="str">
        <f>IF($C467="OK",_xlfn.NUMBERVALUE(Plantilla!BE478),"")</f>
        <v/>
      </c>
      <c r="BH467" s="6" t="str">
        <f>IF($C467="OK",_xlfn.NUMBERVALUE(Plantilla!BF478),"")</f>
        <v/>
      </c>
      <c r="BI467" s="110" t="str">
        <f>IF($C467="OK",_xlfn.NUMBERVALUE(Plantilla!BG478),"")</f>
        <v/>
      </c>
      <c r="BJ467" s="6" t="str">
        <f>IF($C467="OK",_xlfn.NUMBERVALUE(Plantilla!BH478),"")</f>
        <v/>
      </c>
      <c r="BK467" s="109" t="str">
        <f>IF($C467="OK",_xlfn.NUMBERVALUE(Plantilla!BI478),"")</f>
        <v/>
      </c>
      <c r="BL467" s="6" t="str">
        <f>IF($C467="OK",
   IF(Plantilla!BJ478&lt;&gt;"",
      TEXT(VLOOKUP(Plantilla!BJ478,'Tablas '!$Z$4:$AA$6,2,FALSE),"#"),
   ""),
"")</f>
        <v/>
      </c>
      <c r="BM467" s="4" t="str">
        <f>IF($C467="OK",_xlfn.NUMBERVALUE(Plantilla!BK478),"")</f>
        <v/>
      </c>
      <c r="BN467" s="4" t="str">
        <f>IF($C467="OK",_xlfn.NUMBERVALUE(Plantilla!BL478),"")</f>
        <v/>
      </c>
      <c r="BO467" s="6" t="str">
        <f>IF($C467="OK",_xlfn.NUMBERVALUE(Plantilla!BM478),"")</f>
        <v/>
      </c>
      <c r="BP467" s="4" t="str">
        <f>IF($C467="OK",_xlfn.NUMBERVALUE(Plantilla!BN478),"")</f>
        <v/>
      </c>
      <c r="BQ467" s="6" t="str">
        <f>IF($C467="OK",_xlfn.NUMBERVALUE(Plantilla!BO478),"")</f>
        <v/>
      </c>
      <c r="BR467" s="4" t="str">
        <f>IF($C467="OK",_xlfn.NUMBERVALUE(Plantilla!BP478),"")</f>
        <v/>
      </c>
      <c r="BS467" s="6" t="str">
        <f>IF($C467="OK",_xlfn.NUMBERVALUE(Plantilla!BQ478),"")</f>
        <v/>
      </c>
      <c r="BT467" s="4" t="str">
        <f>IF($C467="OK",_xlfn.NUMBERVALUE(Plantilla!BR478),"")</f>
        <v/>
      </c>
      <c r="BU467" s="6" t="str">
        <f>IF($C467="OK",_xlfn.NUMBERVALUE(Plantilla!BS478),"")</f>
        <v/>
      </c>
      <c r="BV467" s="6" t="str">
        <f>IF($C467="OK",_xlfn.NUMBERVALUE(Plantilla!BT478),"")</f>
        <v/>
      </c>
      <c r="BW467" s="6" t="str">
        <f>IF($C467="OK",_xlfn.NUMBERVALUE(Plantilla!BU478),"")</f>
        <v/>
      </c>
      <c r="BX467" s="6" t="str">
        <f>IF($C467="OK",_xlfn.NUMBERVALUE(Plantilla!BV478),"")</f>
        <v/>
      </c>
      <c r="BY467" s="6" t="str">
        <f>IF($C467="OK",_xlfn.NUMBERVALUE(Plantilla!BW478),"")</f>
        <v/>
      </c>
      <c r="BZ467" s="6" t="str">
        <f>IF($C467="OK",_xlfn.NUMBERVALUE(Plantilla!BX478),"")</f>
        <v/>
      </c>
      <c r="CA467" s="6" t="str">
        <f>IF($C467="OK",_xlfn.NUMBERVALUE(Plantilla!BY478),"")</f>
        <v/>
      </c>
      <c r="CB467" s="6" t="str">
        <f>IF($C467="OK",_xlfn.NUMBERVALUE(Plantilla!BZ478),"")</f>
        <v/>
      </c>
      <c r="CC467" s="6" t="str">
        <f>IF($C467="OK",_xlfn.NUMBERVALUE(Plantilla!CA478),"")</f>
        <v/>
      </c>
      <c r="CD467" s="6" t="str">
        <f>IF($C467="OK",_xlfn.NUMBERVALUE(Plantilla!CB478),"")</f>
        <v/>
      </c>
      <c r="CE467" s="6" t="str">
        <f>IF($C467="OK",_xlfn.NUMBERVALUE(Plantilla!CC478),"")</f>
        <v/>
      </c>
      <c r="CF467" s="4" t="str">
        <f>IF($C467="OK",_xlfn.NUMBERVALUE(Plantilla!CD478),"")</f>
        <v/>
      </c>
      <c r="CG467" s="6" t="str">
        <f>IF($C467="OK",_xlfn.NUMBERVALUE(Plantilla!CE478),"")</f>
        <v/>
      </c>
      <c r="CH467" s="6" t="str">
        <f>IF($C467="OK",_xlfn.NUMBERVALUE(Plantilla!CF478),"")</f>
        <v/>
      </c>
      <c r="CI467" s="6" t="str">
        <f>IF($C467="OK",_xlfn.NUMBERVALUE(Plantilla!CG478),"")</f>
        <v/>
      </c>
      <c r="CJ467" s="6" t="str">
        <f>IF($C467="OK",_xlfn.NUMBERVALUE(Plantilla!CH478),"")</f>
        <v/>
      </c>
      <c r="CK467" s="6" t="str">
        <f>IF($C467="OK",_xlfn.NUMBERVALUE(Plantilla!CI478),"")</f>
        <v/>
      </c>
      <c r="CL467" s="6" t="str">
        <f>IF($C467="OK",_xlfn.NUMBERVALUE(Plantilla!CJ478),"")</f>
        <v/>
      </c>
      <c r="CM467" t="str">
        <f>IF($C467="OK",TEXT(Plantilla!CK478,"#"),"")</f>
        <v/>
      </c>
      <c r="CN467" s="6" t="str">
        <f>IF($C467="OK",_xlfn.NUMBERVALUE(Plantilla!CL478),"")</f>
        <v/>
      </c>
      <c r="CO467" s="6" t="str">
        <f>IF($C467="OK",_xlfn.NUMBERVALUE(Plantilla!CM478),"")</f>
        <v/>
      </c>
      <c r="CP467" s="110" t="str">
        <f>IF($C467="OK",_xlfn.NUMBERVALUE(Plantilla!CN478),"")</f>
        <v/>
      </c>
      <c r="CQ467" s="6" t="str">
        <f>IF($C467="OK",_xlfn.NUMBERVALUE(Plantilla!CO478),"")</f>
        <v/>
      </c>
      <c r="CR467" s="109" t="str">
        <f>IF($C467="OK",_xlfn.NUMBERVALUE(Plantilla!CP478),"")</f>
        <v/>
      </c>
      <c r="CS467" s="110" t="str">
        <f>IF($C467="OK",_xlfn.NUMBERVALUE(Plantilla!CQ478),"")</f>
        <v/>
      </c>
      <c r="CT467" s="6" t="str">
        <f>IF($C467="OK",_xlfn.NUMBERVALUE(Plantilla!CR478),"")</f>
        <v/>
      </c>
      <c r="CU467" s="109" t="str">
        <f>IF($C467="OK",_xlfn.NUMBERVALUE(Plantilla!CS478),"")</f>
        <v/>
      </c>
      <c r="CV467" s="110" t="str">
        <f>IF($C467="OK",_xlfn.NUMBERVALUE(Plantilla!CT478),"")</f>
        <v/>
      </c>
      <c r="CW467" s="6" t="str">
        <f>IF($C467="OK",_xlfn.NUMBERVALUE(Plantilla!CU478),"")</f>
        <v/>
      </c>
      <c r="CX467" s="82" t="str">
        <f>IF($C467="OK",_xlfn.NUMBERVALUE(Plantilla!CV478),"")</f>
        <v/>
      </c>
      <c r="CY467" s="6" t="str">
        <f>IF($C467="OK",_xlfn.NUMBERVALUE(Plantilla!CW478),"")</f>
        <v/>
      </c>
      <c r="CZ467" s="82" t="str">
        <f>IF($C467="OK",_xlfn.NUMBERVALUE(Plantilla!CX478),"")</f>
        <v/>
      </c>
      <c r="DA467" s="6" t="str">
        <f>IF($C467="OK",_xlfn.NUMBERVALUE(Plantilla!CY478),"")</f>
        <v/>
      </c>
      <c r="DB467" s="109" t="str">
        <f>IF($C467="OK",_xlfn.NUMBERVALUE(Plantilla!CZ478),"")</f>
        <v/>
      </c>
      <c r="DC467" s="6" t="str">
        <f>IF($C467="OK",_xlfn.NUMBERVALUE(Plantilla!DA478),"")</f>
        <v/>
      </c>
      <c r="DD467" s="6" t="str">
        <f>IF($C467="OK",TEXT(Plantilla!DB478,"#"),"")</f>
        <v/>
      </c>
      <c r="DE467" s="6" t="str">
        <f>IF($C467="OK",_xlfn.NUMBERVALUE(Plantilla!DC478),"")</f>
        <v/>
      </c>
      <c r="DF467" s="4" t="str">
        <f>IF($C467="OK",_xlfn.NUMBERVALUE(Plantilla!DD478),"")</f>
        <v/>
      </c>
      <c r="DG467" s="6" t="str">
        <f>IF($C467="OK",_xlfn.NUMBERVALUE(Plantilla!DE478),"")</f>
        <v/>
      </c>
      <c r="DH467" s="6" t="str">
        <f>IF($C467="OK",_xlfn.NUMBERVALUE(Plantilla!DF478),"")</f>
        <v/>
      </c>
      <c r="DI467" s="6" t="str">
        <f>IF($C467="OK",_xlfn.NUMBERVALUE(Plantilla!DG478),"")</f>
        <v/>
      </c>
      <c r="DJ467" s="6" t="str">
        <f>IF($C467="OK",_xlfn.NUMBERVALUE(Plantilla!DH478),"")</f>
        <v/>
      </c>
      <c r="DK467" s="6" t="str">
        <f>IF($C467="OK",_xlfn.NUMBERVALUE(Plantilla!DI478),"")</f>
        <v/>
      </c>
      <c r="DL467" s="6" t="str">
        <f>IF($C467="OK",_xlfn.NUMBERVALUE(Plantilla!DJ478),"")</f>
        <v/>
      </c>
      <c r="DM467" s="6" t="str">
        <f>IF($C467="OK",_xlfn.NUMBERVALUE(Plantilla!DK478),"")</f>
        <v/>
      </c>
      <c r="DN467" s="6" t="str">
        <f>IF($C467="OK",_xlfn.NUMBERVALUE(Plantilla!DL478),"")</f>
        <v/>
      </c>
      <c r="DO467" s="6" t="str">
        <f>IF($C467="OK",_xlfn.NUMBERVALUE(Plantilla!DM478),"")</f>
        <v/>
      </c>
      <c r="DP467" s="6" t="str">
        <f>IF($C467="OK",_xlfn.NUMBERVALUE(Plantilla!DN478),"")</f>
        <v/>
      </c>
      <c r="DQ467" s="6" t="str">
        <f>IF($C467="OK",_xlfn.NUMBERVALUE(Plantilla!DO478),"")</f>
        <v/>
      </c>
      <c r="DR467" s="6" t="str">
        <f>IF($C467="OK",_xlfn.NUMBERVALUE(Plantilla!DP478),"")</f>
        <v/>
      </c>
      <c r="DS467" t="str">
        <f>IF($C467="OK",TEXT(Plantilla!DR478,"#"),"")</f>
        <v/>
      </c>
      <c r="DT467" s="6"/>
    </row>
    <row r="468" spans="1:124" x14ac:dyDescent="0.25">
      <c r="A468" t="str">
        <f>IF(Plantilla!$I$6="¡Perfecto!, Guarda el archivo y adjúntalo a tu interfaz de Nómina Electrónica","OK","Error")</f>
        <v>OK</v>
      </c>
      <c r="B468" t="str">
        <f>IF(Plantilla!$I$6="¡Perfecto!, Guarda el archivo y adjúntalo a tu interfaz de Nómina Electrónica",MID(Plantilla!$D$2,SEARCH("V",Plantilla!$D$2),10),"")</f>
        <v>V2.0</v>
      </c>
      <c r="C468" t="str">
        <f>Plantilla!C479</f>
        <v/>
      </c>
      <c r="D468" t="str">
        <f>IF($C468="OK",Plantilla!B479,"")</f>
        <v/>
      </c>
      <c r="E468" t="str">
        <f>IF($C468="OK",
   VLOOKUP(Plantilla!$E$4,'Tablas '!$AP$4:$AT$6,5,FALSE),
"")</f>
        <v/>
      </c>
      <c r="F468" t="str">
        <f>IF($C468="OK",TEXT(Plantilla!D479,"#"),"")</f>
        <v/>
      </c>
      <c r="G468" t="str">
        <f>IF($C468="OK",
   VLOOKUP(Plantilla!E479,'Tablas '!$B$4:$C$14,2,FALSE),
"")</f>
        <v/>
      </c>
      <c r="H468" t="str">
        <f>IF($C468="OK",TEXT(Plantilla!F479,"#"),"")</f>
        <v/>
      </c>
      <c r="I468" t="str">
        <f>IF($C468="OK",TEXT(Plantilla!G479,"#"),"")</f>
        <v/>
      </c>
      <c r="J468" t="str">
        <f>IF($C468="OK",TEXT(Plantilla!H479,"#"),"")</f>
        <v/>
      </c>
      <c r="K468" t="str">
        <f>IF($C468="OK",TEXT(Plantilla!I479,"#"),"")</f>
        <v/>
      </c>
      <c r="L468" t="str">
        <f>IF($C468="OK",TEXT(Plantilla!J479,"#"),"")</f>
        <v/>
      </c>
      <c r="M468" t="str">
        <f>IF($C468="OK",TEXT(Plantilla!K479,"#"),"")</f>
        <v/>
      </c>
      <c r="N468" t="str">
        <f>IF($C468="OK",
   CONCATENATE(YEAR(Plantilla!L479),"-",TEXT(MONTH(Plantilla!L479),"00"),"-",TEXT(DAY(Plantilla!L479),"00")),
"")</f>
        <v/>
      </c>
      <c r="O468" t="str">
        <f>IF($C468="OK",_xlfn.NUMBERVALUE(Plantilla!M479),"")</f>
        <v/>
      </c>
      <c r="P468" t="str">
        <f>IF($C468="OK",
   IF(Plantilla!N479&lt;&gt;"",
      CONCATENATE(YEAR(Plantilla!N479),"-",TEXT(MONTH(Plantilla!N479),"00"),"-",TEXT(DAY(Plantilla!N479),"00")),
   ""),
"")</f>
        <v/>
      </c>
      <c r="Q468" t="str">
        <f>IF($C468="OK",
   VLOOKUP(Plantilla!O479,'Tablas '!$E$4:$F$19,2,FALSE),
"")</f>
        <v/>
      </c>
      <c r="R468" t="str">
        <f>IF($C468="OK",
   VLOOKUP(Plantilla!P479,'Tablas '!$H$4:$I$5,2,FALSE),
"")</f>
        <v/>
      </c>
      <c r="S468" t="str">
        <f>IF($C468="OK",
   VLOOKUP(Plantilla!Q479,'Tablas '!$K$4:$L$8,2,FALSE),
"")</f>
        <v/>
      </c>
      <c r="T468" t="str">
        <f>IF($C468="OK",
   VLOOKUP(Plantilla!R479,'Tablas '!$AE$4:$AF$6,2,FALSE),
"")</f>
        <v/>
      </c>
      <c r="U468" t="str">
        <f>IF($C468="OK",
   VLOOKUP(Plantilla!S479,'Tablas '!$AE$4:$AF$6,2,FALSE),
"")</f>
        <v/>
      </c>
      <c r="V468" t="str">
        <f>IF($C468="OK",TEXT(Plantilla!T479,"#"),"")</f>
        <v/>
      </c>
      <c r="W468" s="84" t="str">
        <f>IF($C468="OK",
   VLOOKUP(Plantilla!U479,'Tablas '!$AM$4:$AN$1126,2,FALSE),
"")</f>
        <v/>
      </c>
      <c r="X468" t="str">
        <f>IF($C468="OK",TEXT(Plantilla!V479,"#"),"")</f>
        <v/>
      </c>
      <c r="Y468" t="str">
        <f>IF($C468="OK",
   CONCATENATE(YEAR(Plantilla!W479),"-",TEXT(MONTH(Plantilla!W479),"00"),"-",TEXT(DAY(Plantilla!W479),"00")),
"")</f>
        <v/>
      </c>
      <c r="Z468" t="str">
        <f>IF($C468="OK",
   CONCATENATE(YEAR(Plantilla!X479),"-",TEXT(MONTH(Plantilla!X479),"00"),"-",TEXT(DAY(Plantilla!X479),"00")),
"")</f>
        <v/>
      </c>
      <c r="AA468" t="str">
        <f>IF($C468="OK",
   TEXT(VLOOKUP(Plantilla!Y479,'Tablas '!$Q$4:$R$9,2,FALSE),"#"),
"")</f>
        <v/>
      </c>
      <c r="AB468" t="str">
        <f>IF($C468="OK",
   CONCATENATE(YEAR(Plantilla!Z479),"-",TEXT(MONTH(Plantilla!Z479),"00"),"-",TEXT(DAY(Plantilla!Z479),"00")),
"")</f>
        <v/>
      </c>
      <c r="AC468" t="str">
        <f>IF($C468="OK",
   TEXT(VLOOKUP(Plantilla!AA479,'Tablas '!$T$4:$U$13,2,FALSE),"#"),
"")</f>
        <v/>
      </c>
      <c r="AD468" t="str">
        <f>IF($C468="OK",TEXT(Plantilla!AB479,"#"),"")</f>
        <v/>
      </c>
      <c r="AE468" t="str">
        <f>IF($C468="OK",
   IF(Plantilla!AC479&lt;&gt;"",
      TEXT(VLOOKUP(Plantilla!AC479,'Tablas '!$W$4:$X$7,2,FALSE),"#"),
   ""),
"")</f>
        <v/>
      </c>
      <c r="AF468" t="str">
        <f>IF($C468="OK",TEXT(Plantilla!AD479,"#"),"")</f>
        <v/>
      </c>
      <c r="AG468" s="6" t="str">
        <f>IF($C468="OK",_xlfn.NUMBERVALUE(Plantilla!AE479),"")</f>
        <v/>
      </c>
      <c r="AH468" s="4" t="str">
        <f>IF($C468="OK",_xlfn.NUMBERVALUE(Plantilla!AF479),"")</f>
        <v/>
      </c>
      <c r="AI468" s="6" t="str">
        <f>IF($C468="OK",_xlfn.NUMBERVALUE(Plantilla!AG479),"")</f>
        <v/>
      </c>
      <c r="AJ468" s="6" t="str">
        <f>IF($C468="OK",_xlfn.NUMBERVALUE(Plantilla!AH479),"")</f>
        <v/>
      </c>
      <c r="AK468" s="6" t="str">
        <f>IF($C468="OK",_xlfn.NUMBERVALUE(Plantilla!AI479),"")</f>
        <v/>
      </c>
      <c r="AL468" s="6" t="str">
        <f>IF($C468="OK",_xlfn.NUMBERVALUE(Plantilla!AJ479),"")</f>
        <v/>
      </c>
      <c r="AM468" s="4" t="str">
        <f>IF($C468="OK",_xlfn.NUMBERVALUE(Plantilla!AK479),"")</f>
        <v/>
      </c>
      <c r="AN468" s="6" t="str">
        <f>IF($C468="OK",_xlfn.NUMBERVALUE(Plantilla!AL479),"")</f>
        <v/>
      </c>
      <c r="AO468" s="4" t="str">
        <f>IF($C468="OK",_xlfn.NUMBERVALUE(Plantilla!AM479),"")</f>
        <v/>
      </c>
      <c r="AP468" s="6" t="str">
        <f>IF($C468="OK",_xlfn.NUMBERVALUE(Plantilla!AN479),"")</f>
        <v/>
      </c>
      <c r="AQ468" s="4" t="str">
        <f>IF($C468="OK",_xlfn.NUMBERVALUE(Plantilla!AO479),"")</f>
        <v/>
      </c>
      <c r="AR468" s="6" t="str">
        <f>IF($C468="OK",_xlfn.NUMBERVALUE(Plantilla!AP479),"")</f>
        <v/>
      </c>
      <c r="AS468" s="4" t="str">
        <f>IF($C468="OK",_xlfn.NUMBERVALUE(Plantilla!AQ479),"")</f>
        <v/>
      </c>
      <c r="AT468" s="6" t="str">
        <f>IF($C468="OK",_xlfn.NUMBERVALUE(Plantilla!AR479),"")</f>
        <v/>
      </c>
      <c r="AU468" s="4" t="str">
        <f>IF($C468="OK",_xlfn.NUMBERVALUE(Plantilla!AS479),"")</f>
        <v/>
      </c>
      <c r="AV468" s="6" t="str">
        <f>IF($C468="OK",_xlfn.NUMBERVALUE(Plantilla!AT479),"")</f>
        <v/>
      </c>
      <c r="AW468" s="4" t="str">
        <f>IF($C468="OK",_xlfn.NUMBERVALUE(Plantilla!AU479),"")</f>
        <v/>
      </c>
      <c r="AX468" s="6" t="str">
        <f>IF($C468="OK",_xlfn.NUMBERVALUE(Plantilla!AV479),"")</f>
        <v/>
      </c>
      <c r="AY468" s="4" t="str">
        <f>IF($C468="OK",_xlfn.NUMBERVALUE(Plantilla!AW479),"")</f>
        <v/>
      </c>
      <c r="AZ468" s="6" t="str">
        <f>IF($C468="OK",_xlfn.NUMBERVALUE(Plantilla!AX479),"")</f>
        <v/>
      </c>
      <c r="BA468" t="str">
        <f>IF($C468="OK",_xlfn.NUMBERVALUE(Plantilla!AY479),"")</f>
        <v/>
      </c>
      <c r="BB468" t="str">
        <f>IF($C468="OK",_xlfn.NUMBERVALUE(Plantilla!AZ479),"")</f>
        <v/>
      </c>
      <c r="BC468" s="4" t="str">
        <f>IF($C468="OK",_xlfn.NUMBERVALUE(Plantilla!BA479),"")</f>
        <v/>
      </c>
      <c r="BD468" s="6" t="str">
        <f>IF($C468="OK",_xlfn.NUMBERVALUE(Plantilla!BB479),"")</f>
        <v/>
      </c>
      <c r="BE468" s="4" t="str">
        <f>IF($C468="OK",_xlfn.NUMBERVALUE(Plantilla!BC479),"")</f>
        <v/>
      </c>
      <c r="BF468" s="6" t="str">
        <f>IF($C468="OK",_xlfn.NUMBERVALUE(Plantilla!BD479),"")</f>
        <v/>
      </c>
      <c r="BG468" s="4" t="str">
        <f>IF($C468="OK",_xlfn.NUMBERVALUE(Plantilla!BE479),"")</f>
        <v/>
      </c>
      <c r="BH468" s="6" t="str">
        <f>IF($C468="OK",_xlfn.NUMBERVALUE(Plantilla!BF479),"")</f>
        <v/>
      </c>
      <c r="BI468" s="110" t="str">
        <f>IF($C468="OK",_xlfn.NUMBERVALUE(Plantilla!BG479),"")</f>
        <v/>
      </c>
      <c r="BJ468" s="6" t="str">
        <f>IF($C468="OK",_xlfn.NUMBERVALUE(Plantilla!BH479),"")</f>
        <v/>
      </c>
      <c r="BK468" s="109" t="str">
        <f>IF($C468="OK",_xlfn.NUMBERVALUE(Plantilla!BI479),"")</f>
        <v/>
      </c>
      <c r="BL468" s="6" t="str">
        <f>IF($C468="OK",
   IF(Plantilla!BJ479&lt;&gt;"",
      TEXT(VLOOKUP(Plantilla!BJ479,'Tablas '!$Z$4:$AA$6,2,FALSE),"#"),
   ""),
"")</f>
        <v/>
      </c>
      <c r="BM468" s="4" t="str">
        <f>IF($C468="OK",_xlfn.NUMBERVALUE(Plantilla!BK479),"")</f>
        <v/>
      </c>
      <c r="BN468" s="4" t="str">
        <f>IF($C468="OK",_xlfn.NUMBERVALUE(Plantilla!BL479),"")</f>
        <v/>
      </c>
      <c r="BO468" s="6" t="str">
        <f>IF($C468="OK",_xlfn.NUMBERVALUE(Plantilla!BM479),"")</f>
        <v/>
      </c>
      <c r="BP468" s="4" t="str">
        <f>IF($C468="OK",_xlfn.NUMBERVALUE(Plantilla!BN479),"")</f>
        <v/>
      </c>
      <c r="BQ468" s="6" t="str">
        <f>IF($C468="OK",_xlfn.NUMBERVALUE(Plantilla!BO479),"")</f>
        <v/>
      </c>
      <c r="BR468" s="4" t="str">
        <f>IF($C468="OK",_xlfn.NUMBERVALUE(Plantilla!BP479),"")</f>
        <v/>
      </c>
      <c r="BS468" s="6" t="str">
        <f>IF($C468="OK",_xlfn.NUMBERVALUE(Plantilla!BQ479),"")</f>
        <v/>
      </c>
      <c r="BT468" s="4" t="str">
        <f>IF($C468="OK",_xlfn.NUMBERVALUE(Plantilla!BR479),"")</f>
        <v/>
      </c>
      <c r="BU468" s="6" t="str">
        <f>IF($C468="OK",_xlfn.NUMBERVALUE(Plantilla!BS479),"")</f>
        <v/>
      </c>
      <c r="BV468" s="6" t="str">
        <f>IF($C468="OK",_xlfn.NUMBERVALUE(Plantilla!BT479),"")</f>
        <v/>
      </c>
      <c r="BW468" s="6" t="str">
        <f>IF($C468="OK",_xlfn.NUMBERVALUE(Plantilla!BU479),"")</f>
        <v/>
      </c>
      <c r="BX468" s="6" t="str">
        <f>IF($C468="OK",_xlfn.NUMBERVALUE(Plantilla!BV479),"")</f>
        <v/>
      </c>
      <c r="BY468" s="6" t="str">
        <f>IF($C468="OK",_xlfn.NUMBERVALUE(Plantilla!BW479),"")</f>
        <v/>
      </c>
      <c r="BZ468" s="6" t="str">
        <f>IF($C468="OK",_xlfn.NUMBERVALUE(Plantilla!BX479),"")</f>
        <v/>
      </c>
      <c r="CA468" s="6" t="str">
        <f>IF($C468="OK",_xlfn.NUMBERVALUE(Plantilla!BY479),"")</f>
        <v/>
      </c>
      <c r="CB468" s="6" t="str">
        <f>IF($C468="OK",_xlfn.NUMBERVALUE(Plantilla!BZ479),"")</f>
        <v/>
      </c>
      <c r="CC468" s="6" t="str">
        <f>IF($C468="OK",_xlfn.NUMBERVALUE(Plantilla!CA479),"")</f>
        <v/>
      </c>
      <c r="CD468" s="6" t="str">
        <f>IF($C468="OK",_xlfn.NUMBERVALUE(Plantilla!CB479),"")</f>
        <v/>
      </c>
      <c r="CE468" s="6" t="str">
        <f>IF($C468="OK",_xlfn.NUMBERVALUE(Plantilla!CC479),"")</f>
        <v/>
      </c>
      <c r="CF468" s="4" t="str">
        <f>IF($C468="OK",_xlfn.NUMBERVALUE(Plantilla!CD479),"")</f>
        <v/>
      </c>
      <c r="CG468" s="6" t="str">
        <f>IF($C468="OK",_xlfn.NUMBERVALUE(Plantilla!CE479),"")</f>
        <v/>
      </c>
      <c r="CH468" s="6" t="str">
        <f>IF($C468="OK",_xlfn.NUMBERVALUE(Plantilla!CF479),"")</f>
        <v/>
      </c>
      <c r="CI468" s="6" t="str">
        <f>IF($C468="OK",_xlfn.NUMBERVALUE(Plantilla!CG479),"")</f>
        <v/>
      </c>
      <c r="CJ468" s="6" t="str">
        <f>IF($C468="OK",_xlfn.NUMBERVALUE(Plantilla!CH479),"")</f>
        <v/>
      </c>
      <c r="CK468" s="6" t="str">
        <f>IF($C468="OK",_xlfn.NUMBERVALUE(Plantilla!CI479),"")</f>
        <v/>
      </c>
      <c r="CL468" s="6" t="str">
        <f>IF($C468="OK",_xlfn.NUMBERVALUE(Plantilla!CJ479),"")</f>
        <v/>
      </c>
      <c r="CM468" t="str">
        <f>IF($C468="OK",TEXT(Plantilla!CK479,"#"),"")</f>
        <v/>
      </c>
      <c r="CN468" s="6" t="str">
        <f>IF($C468="OK",_xlfn.NUMBERVALUE(Plantilla!CL479),"")</f>
        <v/>
      </c>
      <c r="CO468" s="6" t="str">
        <f>IF($C468="OK",_xlfn.NUMBERVALUE(Plantilla!CM479),"")</f>
        <v/>
      </c>
      <c r="CP468" s="110" t="str">
        <f>IF($C468="OK",_xlfn.NUMBERVALUE(Plantilla!CN479),"")</f>
        <v/>
      </c>
      <c r="CQ468" s="6" t="str">
        <f>IF($C468="OK",_xlfn.NUMBERVALUE(Plantilla!CO479),"")</f>
        <v/>
      </c>
      <c r="CR468" s="109" t="str">
        <f>IF($C468="OK",_xlfn.NUMBERVALUE(Plantilla!CP479),"")</f>
        <v/>
      </c>
      <c r="CS468" s="110" t="str">
        <f>IF($C468="OK",_xlfn.NUMBERVALUE(Plantilla!CQ479),"")</f>
        <v/>
      </c>
      <c r="CT468" s="6" t="str">
        <f>IF($C468="OK",_xlfn.NUMBERVALUE(Plantilla!CR479),"")</f>
        <v/>
      </c>
      <c r="CU468" s="109" t="str">
        <f>IF($C468="OK",_xlfn.NUMBERVALUE(Plantilla!CS479),"")</f>
        <v/>
      </c>
      <c r="CV468" s="110" t="str">
        <f>IF($C468="OK",_xlfn.NUMBERVALUE(Plantilla!CT479),"")</f>
        <v/>
      </c>
      <c r="CW468" s="6" t="str">
        <f>IF($C468="OK",_xlfn.NUMBERVALUE(Plantilla!CU479),"")</f>
        <v/>
      </c>
      <c r="CX468" s="82" t="str">
        <f>IF($C468="OK",_xlfn.NUMBERVALUE(Plantilla!CV479),"")</f>
        <v/>
      </c>
      <c r="CY468" s="6" t="str">
        <f>IF($C468="OK",_xlfn.NUMBERVALUE(Plantilla!CW479),"")</f>
        <v/>
      </c>
      <c r="CZ468" s="82" t="str">
        <f>IF($C468="OK",_xlfn.NUMBERVALUE(Plantilla!CX479),"")</f>
        <v/>
      </c>
      <c r="DA468" s="6" t="str">
        <f>IF($C468="OK",_xlfn.NUMBERVALUE(Plantilla!CY479),"")</f>
        <v/>
      </c>
      <c r="DB468" s="109" t="str">
        <f>IF($C468="OK",_xlfn.NUMBERVALUE(Plantilla!CZ479),"")</f>
        <v/>
      </c>
      <c r="DC468" s="6" t="str">
        <f>IF($C468="OK",_xlfn.NUMBERVALUE(Plantilla!DA479),"")</f>
        <v/>
      </c>
      <c r="DD468" s="6" t="str">
        <f>IF($C468="OK",TEXT(Plantilla!DB479,"#"),"")</f>
        <v/>
      </c>
      <c r="DE468" s="6" t="str">
        <f>IF($C468="OK",_xlfn.NUMBERVALUE(Plantilla!DC479),"")</f>
        <v/>
      </c>
      <c r="DF468" s="4" t="str">
        <f>IF($C468="OK",_xlfn.NUMBERVALUE(Plantilla!DD479),"")</f>
        <v/>
      </c>
      <c r="DG468" s="6" t="str">
        <f>IF($C468="OK",_xlfn.NUMBERVALUE(Plantilla!DE479),"")</f>
        <v/>
      </c>
      <c r="DH468" s="6" t="str">
        <f>IF($C468="OK",_xlfn.NUMBERVALUE(Plantilla!DF479),"")</f>
        <v/>
      </c>
      <c r="DI468" s="6" t="str">
        <f>IF($C468="OK",_xlfn.NUMBERVALUE(Plantilla!DG479),"")</f>
        <v/>
      </c>
      <c r="DJ468" s="6" t="str">
        <f>IF($C468="OK",_xlfn.NUMBERVALUE(Plantilla!DH479),"")</f>
        <v/>
      </c>
      <c r="DK468" s="6" t="str">
        <f>IF($C468="OK",_xlfn.NUMBERVALUE(Plantilla!DI479),"")</f>
        <v/>
      </c>
      <c r="DL468" s="6" t="str">
        <f>IF($C468="OK",_xlfn.NUMBERVALUE(Plantilla!DJ479),"")</f>
        <v/>
      </c>
      <c r="DM468" s="6" t="str">
        <f>IF($C468="OK",_xlfn.NUMBERVALUE(Plantilla!DK479),"")</f>
        <v/>
      </c>
      <c r="DN468" s="6" t="str">
        <f>IF($C468="OK",_xlfn.NUMBERVALUE(Plantilla!DL479),"")</f>
        <v/>
      </c>
      <c r="DO468" s="6" t="str">
        <f>IF($C468="OK",_xlfn.NUMBERVALUE(Plantilla!DM479),"")</f>
        <v/>
      </c>
      <c r="DP468" s="6" t="str">
        <f>IF($C468="OK",_xlfn.NUMBERVALUE(Plantilla!DN479),"")</f>
        <v/>
      </c>
      <c r="DQ468" s="6" t="str">
        <f>IF($C468="OK",_xlfn.NUMBERVALUE(Plantilla!DO479),"")</f>
        <v/>
      </c>
      <c r="DR468" s="6" t="str">
        <f>IF($C468="OK",_xlfn.NUMBERVALUE(Plantilla!DP479),"")</f>
        <v/>
      </c>
      <c r="DS468" t="str">
        <f>IF($C468="OK",TEXT(Plantilla!DR479,"#"),"")</f>
        <v/>
      </c>
      <c r="DT468" s="6"/>
    </row>
    <row r="469" spans="1:124" x14ac:dyDescent="0.25">
      <c r="A469" t="str">
        <f>IF(Plantilla!$I$6="¡Perfecto!, Guarda el archivo y adjúntalo a tu interfaz de Nómina Electrónica","OK","Error")</f>
        <v>OK</v>
      </c>
      <c r="B469" t="str">
        <f>IF(Plantilla!$I$6="¡Perfecto!, Guarda el archivo y adjúntalo a tu interfaz de Nómina Electrónica",MID(Plantilla!$D$2,SEARCH("V",Plantilla!$D$2),10),"")</f>
        <v>V2.0</v>
      </c>
      <c r="C469" t="str">
        <f>Plantilla!C480</f>
        <v/>
      </c>
      <c r="D469" t="str">
        <f>IF($C469="OK",Plantilla!B480,"")</f>
        <v/>
      </c>
      <c r="E469" t="str">
        <f>IF($C469="OK",
   VLOOKUP(Plantilla!$E$4,'Tablas '!$AP$4:$AT$6,5,FALSE),
"")</f>
        <v/>
      </c>
      <c r="F469" t="str">
        <f>IF($C469="OK",TEXT(Plantilla!D480,"#"),"")</f>
        <v/>
      </c>
      <c r="G469" t="str">
        <f>IF($C469="OK",
   VLOOKUP(Plantilla!E480,'Tablas '!$B$4:$C$14,2,FALSE),
"")</f>
        <v/>
      </c>
      <c r="H469" t="str">
        <f>IF($C469="OK",TEXT(Plantilla!F480,"#"),"")</f>
        <v/>
      </c>
      <c r="I469" t="str">
        <f>IF($C469="OK",TEXT(Plantilla!G480,"#"),"")</f>
        <v/>
      </c>
      <c r="J469" t="str">
        <f>IF($C469="OK",TEXT(Plantilla!H480,"#"),"")</f>
        <v/>
      </c>
      <c r="K469" t="str">
        <f>IF($C469="OK",TEXT(Plantilla!I480,"#"),"")</f>
        <v/>
      </c>
      <c r="L469" t="str">
        <f>IF($C469="OK",TEXT(Plantilla!J480,"#"),"")</f>
        <v/>
      </c>
      <c r="M469" t="str">
        <f>IF($C469="OK",TEXT(Plantilla!K480,"#"),"")</f>
        <v/>
      </c>
      <c r="N469" t="str">
        <f>IF($C469="OK",
   CONCATENATE(YEAR(Plantilla!L480),"-",TEXT(MONTH(Plantilla!L480),"00"),"-",TEXT(DAY(Plantilla!L480),"00")),
"")</f>
        <v/>
      </c>
      <c r="O469" t="str">
        <f>IF($C469="OK",_xlfn.NUMBERVALUE(Plantilla!M480),"")</f>
        <v/>
      </c>
      <c r="P469" t="str">
        <f>IF($C469="OK",
   IF(Plantilla!N480&lt;&gt;"",
      CONCATENATE(YEAR(Plantilla!N480),"-",TEXT(MONTH(Plantilla!N480),"00"),"-",TEXT(DAY(Plantilla!N480),"00")),
   ""),
"")</f>
        <v/>
      </c>
      <c r="Q469" t="str">
        <f>IF($C469="OK",
   VLOOKUP(Plantilla!O480,'Tablas '!$E$4:$F$19,2,FALSE),
"")</f>
        <v/>
      </c>
      <c r="R469" t="str">
        <f>IF($C469="OK",
   VLOOKUP(Plantilla!P480,'Tablas '!$H$4:$I$5,2,FALSE),
"")</f>
        <v/>
      </c>
      <c r="S469" t="str">
        <f>IF($C469="OK",
   VLOOKUP(Plantilla!Q480,'Tablas '!$K$4:$L$8,2,FALSE),
"")</f>
        <v/>
      </c>
      <c r="T469" t="str">
        <f>IF($C469="OK",
   VLOOKUP(Plantilla!R480,'Tablas '!$AE$4:$AF$6,2,FALSE),
"")</f>
        <v/>
      </c>
      <c r="U469" t="str">
        <f>IF($C469="OK",
   VLOOKUP(Plantilla!S480,'Tablas '!$AE$4:$AF$6,2,FALSE),
"")</f>
        <v/>
      </c>
      <c r="V469" t="str">
        <f>IF($C469="OK",TEXT(Plantilla!T480,"#"),"")</f>
        <v/>
      </c>
      <c r="W469" s="84" t="str">
        <f>IF($C469="OK",
   VLOOKUP(Plantilla!U480,'Tablas '!$AM$4:$AN$1126,2,FALSE),
"")</f>
        <v/>
      </c>
      <c r="X469" t="str">
        <f>IF($C469="OK",TEXT(Plantilla!V480,"#"),"")</f>
        <v/>
      </c>
      <c r="Y469" t="str">
        <f>IF($C469="OK",
   CONCATENATE(YEAR(Plantilla!W480),"-",TEXT(MONTH(Plantilla!W480),"00"),"-",TEXT(DAY(Plantilla!W480),"00")),
"")</f>
        <v/>
      </c>
      <c r="Z469" t="str">
        <f>IF($C469="OK",
   CONCATENATE(YEAR(Plantilla!X480),"-",TEXT(MONTH(Plantilla!X480),"00"),"-",TEXT(DAY(Plantilla!X480),"00")),
"")</f>
        <v/>
      </c>
      <c r="AA469" t="str">
        <f>IF($C469="OK",
   TEXT(VLOOKUP(Plantilla!Y480,'Tablas '!$Q$4:$R$9,2,FALSE),"#"),
"")</f>
        <v/>
      </c>
      <c r="AB469" t="str">
        <f>IF($C469="OK",
   CONCATENATE(YEAR(Plantilla!Z480),"-",TEXT(MONTH(Plantilla!Z480),"00"),"-",TEXT(DAY(Plantilla!Z480),"00")),
"")</f>
        <v/>
      </c>
      <c r="AC469" t="str">
        <f>IF($C469="OK",
   TEXT(VLOOKUP(Plantilla!AA480,'Tablas '!$T$4:$U$13,2,FALSE),"#"),
"")</f>
        <v/>
      </c>
      <c r="AD469" t="str">
        <f>IF($C469="OK",TEXT(Plantilla!AB480,"#"),"")</f>
        <v/>
      </c>
      <c r="AE469" t="str">
        <f>IF($C469="OK",
   IF(Plantilla!AC480&lt;&gt;"",
      TEXT(VLOOKUP(Plantilla!AC480,'Tablas '!$W$4:$X$7,2,FALSE),"#"),
   ""),
"")</f>
        <v/>
      </c>
      <c r="AF469" t="str">
        <f>IF($C469="OK",TEXT(Plantilla!AD480,"#"),"")</f>
        <v/>
      </c>
      <c r="AG469" s="6" t="str">
        <f>IF($C469="OK",_xlfn.NUMBERVALUE(Plantilla!AE480),"")</f>
        <v/>
      </c>
      <c r="AH469" s="4" t="str">
        <f>IF($C469="OK",_xlfn.NUMBERVALUE(Plantilla!AF480),"")</f>
        <v/>
      </c>
      <c r="AI469" s="6" t="str">
        <f>IF($C469="OK",_xlfn.NUMBERVALUE(Plantilla!AG480),"")</f>
        <v/>
      </c>
      <c r="AJ469" s="6" t="str">
        <f>IF($C469="OK",_xlfn.NUMBERVALUE(Plantilla!AH480),"")</f>
        <v/>
      </c>
      <c r="AK469" s="6" t="str">
        <f>IF($C469="OK",_xlfn.NUMBERVALUE(Plantilla!AI480),"")</f>
        <v/>
      </c>
      <c r="AL469" s="6" t="str">
        <f>IF($C469="OK",_xlfn.NUMBERVALUE(Plantilla!AJ480),"")</f>
        <v/>
      </c>
      <c r="AM469" s="4" t="str">
        <f>IF($C469="OK",_xlfn.NUMBERVALUE(Plantilla!AK480),"")</f>
        <v/>
      </c>
      <c r="AN469" s="6" t="str">
        <f>IF($C469="OK",_xlfn.NUMBERVALUE(Plantilla!AL480),"")</f>
        <v/>
      </c>
      <c r="AO469" s="4" t="str">
        <f>IF($C469="OK",_xlfn.NUMBERVALUE(Plantilla!AM480),"")</f>
        <v/>
      </c>
      <c r="AP469" s="6" t="str">
        <f>IF($C469="OK",_xlfn.NUMBERVALUE(Plantilla!AN480),"")</f>
        <v/>
      </c>
      <c r="AQ469" s="4" t="str">
        <f>IF($C469="OK",_xlfn.NUMBERVALUE(Plantilla!AO480),"")</f>
        <v/>
      </c>
      <c r="AR469" s="6" t="str">
        <f>IF($C469="OK",_xlfn.NUMBERVALUE(Plantilla!AP480),"")</f>
        <v/>
      </c>
      <c r="AS469" s="4" t="str">
        <f>IF($C469="OK",_xlfn.NUMBERVALUE(Plantilla!AQ480),"")</f>
        <v/>
      </c>
      <c r="AT469" s="6" t="str">
        <f>IF($C469="OK",_xlfn.NUMBERVALUE(Plantilla!AR480),"")</f>
        <v/>
      </c>
      <c r="AU469" s="4" t="str">
        <f>IF($C469="OK",_xlfn.NUMBERVALUE(Plantilla!AS480),"")</f>
        <v/>
      </c>
      <c r="AV469" s="6" t="str">
        <f>IF($C469="OK",_xlfn.NUMBERVALUE(Plantilla!AT480),"")</f>
        <v/>
      </c>
      <c r="AW469" s="4" t="str">
        <f>IF($C469="OK",_xlfn.NUMBERVALUE(Plantilla!AU480),"")</f>
        <v/>
      </c>
      <c r="AX469" s="6" t="str">
        <f>IF($C469="OK",_xlfn.NUMBERVALUE(Plantilla!AV480),"")</f>
        <v/>
      </c>
      <c r="AY469" s="4" t="str">
        <f>IF($C469="OK",_xlfn.NUMBERVALUE(Plantilla!AW480),"")</f>
        <v/>
      </c>
      <c r="AZ469" s="6" t="str">
        <f>IF($C469="OK",_xlfn.NUMBERVALUE(Plantilla!AX480),"")</f>
        <v/>
      </c>
      <c r="BA469" t="str">
        <f>IF($C469="OK",_xlfn.NUMBERVALUE(Plantilla!AY480),"")</f>
        <v/>
      </c>
      <c r="BB469" t="str">
        <f>IF($C469="OK",_xlfn.NUMBERVALUE(Plantilla!AZ480),"")</f>
        <v/>
      </c>
      <c r="BC469" s="4" t="str">
        <f>IF($C469="OK",_xlfn.NUMBERVALUE(Plantilla!BA480),"")</f>
        <v/>
      </c>
      <c r="BD469" s="6" t="str">
        <f>IF($C469="OK",_xlfn.NUMBERVALUE(Plantilla!BB480),"")</f>
        <v/>
      </c>
      <c r="BE469" s="4" t="str">
        <f>IF($C469="OK",_xlfn.NUMBERVALUE(Plantilla!BC480),"")</f>
        <v/>
      </c>
      <c r="BF469" s="6" t="str">
        <f>IF($C469="OK",_xlfn.NUMBERVALUE(Plantilla!BD480),"")</f>
        <v/>
      </c>
      <c r="BG469" s="4" t="str">
        <f>IF($C469="OK",_xlfn.NUMBERVALUE(Plantilla!BE480),"")</f>
        <v/>
      </c>
      <c r="BH469" s="6" t="str">
        <f>IF($C469="OK",_xlfn.NUMBERVALUE(Plantilla!BF480),"")</f>
        <v/>
      </c>
      <c r="BI469" s="110" t="str">
        <f>IF($C469="OK",_xlfn.NUMBERVALUE(Plantilla!BG480),"")</f>
        <v/>
      </c>
      <c r="BJ469" s="6" t="str">
        <f>IF($C469="OK",_xlfn.NUMBERVALUE(Plantilla!BH480),"")</f>
        <v/>
      </c>
      <c r="BK469" s="109" t="str">
        <f>IF($C469="OK",_xlfn.NUMBERVALUE(Plantilla!BI480),"")</f>
        <v/>
      </c>
      <c r="BL469" s="6" t="str">
        <f>IF($C469="OK",
   IF(Plantilla!BJ480&lt;&gt;"",
      TEXT(VLOOKUP(Plantilla!BJ480,'Tablas '!$Z$4:$AA$6,2,FALSE),"#"),
   ""),
"")</f>
        <v/>
      </c>
      <c r="BM469" s="4" t="str">
        <f>IF($C469="OK",_xlfn.NUMBERVALUE(Plantilla!BK480),"")</f>
        <v/>
      </c>
      <c r="BN469" s="4" t="str">
        <f>IF($C469="OK",_xlfn.NUMBERVALUE(Plantilla!BL480),"")</f>
        <v/>
      </c>
      <c r="BO469" s="6" t="str">
        <f>IF($C469="OK",_xlfn.NUMBERVALUE(Plantilla!BM480),"")</f>
        <v/>
      </c>
      <c r="BP469" s="4" t="str">
        <f>IF($C469="OK",_xlfn.NUMBERVALUE(Plantilla!BN480),"")</f>
        <v/>
      </c>
      <c r="BQ469" s="6" t="str">
        <f>IF($C469="OK",_xlfn.NUMBERVALUE(Plantilla!BO480),"")</f>
        <v/>
      </c>
      <c r="BR469" s="4" t="str">
        <f>IF($C469="OK",_xlfn.NUMBERVALUE(Plantilla!BP480),"")</f>
        <v/>
      </c>
      <c r="BS469" s="6" t="str">
        <f>IF($C469="OK",_xlfn.NUMBERVALUE(Plantilla!BQ480),"")</f>
        <v/>
      </c>
      <c r="BT469" s="4" t="str">
        <f>IF($C469="OK",_xlfn.NUMBERVALUE(Plantilla!BR480),"")</f>
        <v/>
      </c>
      <c r="BU469" s="6" t="str">
        <f>IF($C469="OK",_xlfn.NUMBERVALUE(Plantilla!BS480),"")</f>
        <v/>
      </c>
      <c r="BV469" s="6" t="str">
        <f>IF($C469="OK",_xlfn.NUMBERVALUE(Plantilla!BT480),"")</f>
        <v/>
      </c>
      <c r="BW469" s="6" t="str">
        <f>IF($C469="OK",_xlfn.NUMBERVALUE(Plantilla!BU480),"")</f>
        <v/>
      </c>
      <c r="BX469" s="6" t="str">
        <f>IF($C469="OK",_xlfn.NUMBERVALUE(Plantilla!BV480),"")</f>
        <v/>
      </c>
      <c r="BY469" s="6" t="str">
        <f>IF($C469="OK",_xlfn.NUMBERVALUE(Plantilla!BW480),"")</f>
        <v/>
      </c>
      <c r="BZ469" s="6" t="str">
        <f>IF($C469="OK",_xlfn.NUMBERVALUE(Plantilla!BX480),"")</f>
        <v/>
      </c>
      <c r="CA469" s="6" t="str">
        <f>IF($C469="OK",_xlfn.NUMBERVALUE(Plantilla!BY480),"")</f>
        <v/>
      </c>
      <c r="CB469" s="6" t="str">
        <f>IF($C469="OK",_xlfn.NUMBERVALUE(Plantilla!BZ480),"")</f>
        <v/>
      </c>
      <c r="CC469" s="6" t="str">
        <f>IF($C469="OK",_xlfn.NUMBERVALUE(Plantilla!CA480),"")</f>
        <v/>
      </c>
      <c r="CD469" s="6" t="str">
        <f>IF($C469="OK",_xlfn.NUMBERVALUE(Plantilla!CB480),"")</f>
        <v/>
      </c>
      <c r="CE469" s="6" t="str">
        <f>IF($C469="OK",_xlfn.NUMBERVALUE(Plantilla!CC480),"")</f>
        <v/>
      </c>
      <c r="CF469" s="4" t="str">
        <f>IF($C469="OK",_xlfn.NUMBERVALUE(Plantilla!CD480),"")</f>
        <v/>
      </c>
      <c r="CG469" s="6" t="str">
        <f>IF($C469="OK",_xlfn.NUMBERVALUE(Plantilla!CE480),"")</f>
        <v/>
      </c>
      <c r="CH469" s="6" t="str">
        <f>IF($C469="OK",_xlfn.NUMBERVALUE(Plantilla!CF480),"")</f>
        <v/>
      </c>
      <c r="CI469" s="6" t="str">
        <f>IF($C469="OK",_xlfn.NUMBERVALUE(Plantilla!CG480),"")</f>
        <v/>
      </c>
      <c r="CJ469" s="6" t="str">
        <f>IF($C469="OK",_xlfn.NUMBERVALUE(Plantilla!CH480),"")</f>
        <v/>
      </c>
      <c r="CK469" s="6" t="str">
        <f>IF($C469="OK",_xlfn.NUMBERVALUE(Plantilla!CI480),"")</f>
        <v/>
      </c>
      <c r="CL469" s="6" t="str">
        <f>IF($C469="OK",_xlfn.NUMBERVALUE(Plantilla!CJ480),"")</f>
        <v/>
      </c>
      <c r="CM469" t="str">
        <f>IF($C469="OK",TEXT(Plantilla!CK480,"#"),"")</f>
        <v/>
      </c>
      <c r="CN469" s="6" t="str">
        <f>IF($C469="OK",_xlfn.NUMBERVALUE(Plantilla!CL480),"")</f>
        <v/>
      </c>
      <c r="CO469" s="6" t="str">
        <f>IF($C469="OK",_xlfn.NUMBERVALUE(Plantilla!CM480),"")</f>
        <v/>
      </c>
      <c r="CP469" s="110" t="str">
        <f>IF($C469="OK",_xlfn.NUMBERVALUE(Plantilla!CN480),"")</f>
        <v/>
      </c>
      <c r="CQ469" s="6" t="str">
        <f>IF($C469="OK",_xlfn.NUMBERVALUE(Plantilla!CO480),"")</f>
        <v/>
      </c>
      <c r="CR469" s="109" t="str">
        <f>IF($C469="OK",_xlfn.NUMBERVALUE(Plantilla!CP480),"")</f>
        <v/>
      </c>
      <c r="CS469" s="110" t="str">
        <f>IF($C469="OK",_xlfn.NUMBERVALUE(Plantilla!CQ480),"")</f>
        <v/>
      </c>
      <c r="CT469" s="6" t="str">
        <f>IF($C469="OK",_xlfn.NUMBERVALUE(Plantilla!CR480),"")</f>
        <v/>
      </c>
      <c r="CU469" s="109" t="str">
        <f>IF($C469="OK",_xlfn.NUMBERVALUE(Plantilla!CS480),"")</f>
        <v/>
      </c>
      <c r="CV469" s="110" t="str">
        <f>IF($C469="OK",_xlfn.NUMBERVALUE(Plantilla!CT480),"")</f>
        <v/>
      </c>
      <c r="CW469" s="6" t="str">
        <f>IF($C469="OK",_xlfn.NUMBERVALUE(Plantilla!CU480),"")</f>
        <v/>
      </c>
      <c r="CX469" s="82" t="str">
        <f>IF($C469="OK",_xlfn.NUMBERVALUE(Plantilla!CV480),"")</f>
        <v/>
      </c>
      <c r="CY469" s="6" t="str">
        <f>IF($C469="OK",_xlfn.NUMBERVALUE(Plantilla!CW480),"")</f>
        <v/>
      </c>
      <c r="CZ469" s="82" t="str">
        <f>IF($C469="OK",_xlfn.NUMBERVALUE(Plantilla!CX480),"")</f>
        <v/>
      </c>
      <c r="DA469" s="6" t="str">
        <f>IF($C469="OK",_xlfn.NUMBERVALUE(Plantilla!CY480),"")</f>
        <v/>
      </c>
      <c r="DB469" s="109" t="str">
        <f>IF($C469="OK",_xlfn.NUMBERVALUE(Plantilla!CZ480),"")</f>
        <v/>
      </c>
      <c r="DC469" s="6" t="str">
        <f>IF($C469="OK",_xlfn.NUMBERVALUE(Plantilla!DA480),"")</f>
        <v/>
      </c>
      <c r="DD469" s="6" t="str">
        <f>IF($C469="OK",TEXT(Plantilla!DB480,"#"),"")</f>
        <v/>
      </c>
      <c r="DE469" s="6" t="str">
        <f>IF($C469="OK",_xlfn.NUMBERVALUE(Plantilla!DC480),"")</f>
        <v/>
      </c>
      <c r="DF469" s="4" t="str">
        <f>IF($C469="OK",_xlfn.NUMBERVALUE(Plantilla!DD480),"")</f>
        <v/>
      </c>
      <c r="DG469" s="6" t="str">
        <f>IF($C469="OK",_xlfn.NUMBERVALUE(Plantilla!DE480),"")</f>
        <v/>
      </c>
      <c r="DH469" s="6" t="str">
        <f>IF($C469="OK",_xlfn.NUMBERVALUE(Plantilla!DF480),"")</f>
        <v/>
      </c>
      <c r="DI469" s="6" t="str">
        <f>IF($C469="OK",_xlfn.NUMBERVALUE(Plantilla!DG480),"")</f>
        <v/>
      </c>
      <c r="DJ469" s="6" t="str">
        <f>IF($C469="OK",_xlfn.NUMBERVALUE(Plantilla!DH480),"")</f>
        <v/>
      </c>
      <c r="DK469" s="6" t="str">
        <f>IF($C469="OK",_xlfn.NUMBERVALUE(Plantilla!DI480),"")</f>
        <v/>
      </c>
      <c r="DL469" s="6" t="str">
        <f>IF($C469="OK",_xlfn.NUMBERVALUE(Plantilla!DJ480),"")</f>
        <v/>
      </c>
      <c r="DM469" s="6" t="str">
        <f>IF($C469="OK",_xlfn.NUMBERVALUE(Plantilla!DK480),"")</f>
        <v/>
      </c>
      <c r="DN469" s="6" t="str">
        <f>IF($C469="OK",_xlfn.NUMBERVALUE(Plantilla!DL480),"")</f>
        <v/>
      </c>
      <c r="DO469" s="6" t="str">
        <f>IF($C469="OK",_xlfn.NUMBERVALUE(Plantilla!DM480),"")</f>
        <v/>
      </c>
      <c r="DP469" s="6" t="str">
        <f>IF($C469="OK",_xlfn.NUMBERVALUE(Plantilla!DN480),"")</f>
        <v/>
      </c>
      <c r="DQ469" s="6" t="str">
        <f>IF($C469="OK",_xlfn.NUMBERVALUE(Plantilla!DO480),"")</f>
        <v/>
      </c>
      <c r="DR469" s="6" t="str">
        <f>IF($C469="OK",_xlfn.NUMBERVALUE(Plantilla!DP480),"")</f>
        <v/>
      </c>
      <c r="DS469" t="str">
        <f>IF($C469="OK",TEXT(Plantilla!DR480,"#"),"")</f>
        <v/>
      </c>
      <c r="DT469" s="6"/>
    </row>
    <row r="470" spans="1:124" x14ac:dyDescent="0.25">
      <c r="A470" t="str">
        <f>IF(Plantilla!$I$6="¡Perfecto!, Guarda el archivo y adjúntalo a tu interfaz de Nómina Electrónica","OK","Error")</f>
        <v>OK</v>
      </c>
      <c r="B470" t="str">
        <f>IF(Plantilla!$I$6="¡Perfecto!, Guarda el archivo y adjúntalo a tu interfaz de Nómina Electrónica",MID(Plantilla!$D$2,SEARCH("V",Plantilla!$D$2),10),"")</f>
        <v>V2.0</v>
      </c>
      <c r="C470" t="str">
        <f>Plantilla!C481</f>
        <v/>
      </c>
      <c r="D470" t="str">
        <f>IF($C470="OK",Plantilla!B481,"")</f>
        <v/>
      </c>
      <c r="E470" t="str">
        <f>IF($C470="OK",
   VLOOKUP(Plantilla!$E$4,'Tablas '!$AP$4:$AT$6,5,FALSE),
"")</f>
        <v/>
      </c>
      <c r="F470" t="str">
        <f>IF($C470="OK",TEXT(Plantilla!D481,"#"),"")</f>
        <v/>
      </c>
      <c r="G470" t="str">
        <f>IF($C470="OK",
   VLOOKUP(Plantilla!E481,'Tablas '!$B$4:$C$14,2,FALSE),
"")</f>
        <v/>
      </c>
      <c r="H470" t="str">
        <f>IF($C470="OK",TEXT(Plantilla!F481,"#"),"")</f>
        <v/>
      </c>
      <c r="I470" t="str">
        <f>IF($C470="OK",TEXT(Plantilla!G481,"#"),"")</f>
        <v/>
      </c>
      <c r="J470" t="str">
        <f>IF($C470="OK",TEXT(Plantilla!H481,"#"),"")</f>
        <v/>
      </c>
      <c r="K470" t="str">
        <f>IF($C470="OK",TEXT(Plantilla!I481,"#"),"")</f>
        <v/>
      </c>
      <c r="L470" t="str">
        <f>IF($C470="OK",TEXT(Plantilla!J481,"#"),"")</f>
        <v/>
      </c>
      <c r="M470" t="str">
        <f>IF($C470="OK",TEXT(Plantilla!K481,"#"),"")</f>
        <v/>
      </c>
      <c r="N470" t="str">
        <f>IF($C470="OK",
   CONCATENATE(YEAR(Plantilla!L481),"-",TEXT(MONTH(Plantilla!L481),"00"),"-",TEXT(DAY(Plantilla!L481),"00")),
"")</f>
        <v/>
      </c>
      <c r="O470" t="str">
        <f>IF($C470="OK",_xlfn.NUMBERVALUE(Plantilla!M481),"")</f>
        <v/>
      </c>
      <c r="P470" t="str">
        <f>IF($C470="OK",
   IF(Plantilla!N481&lt;&gt;"",
      CONCATENATE(YEAR(Plantilla!N481),"-",TEXT(MONTH(Plantilla!N481),"00"),"-",TEXT(DAY(Plantilla!N481),"00")),
   ""),
"")</f>
        <v/>
      </c>
      <c r="Q470" t="str">
        <f>IF($C470="OK",
   VLOOKUP(Plantilla!O481,'Tablas '!$E$4:$F$19,2,FALSE),
"")</f>
        <v/>
      </c>
      <c r="R470" t="str">
        <f>IF($C470="OK",
   VLOOKUP(Plantilla!P481,'Tablas '!$H$4:$I$5,2,FALSE),
"")</f>
        <v/>
      </c>
      <c r="S470" t="str">
        <f>IF($C470="OK",
   VLOOKUP(Plantilla!Q481,'Tablas '!$K$4:$L$8,2,FALSE),
"")</f>
        <v/>
      </c>
      <c r="T470" t="str">
        <f>IF($C470="OK",
   VLOOKUP(Plantilla!R481,'Tablas '!$AE$4:$AF$6,2,FALSE),
"")</f>
        <v/>
      </c>
      <c r="U470" t="str">
        <f>IF($C470="OK",
   VLOOKUP(Plantilla!S481,'Tablas '!$AE$4:$AF$6,2,FALSE),
"")</f>
        <v/>
      </c>
      <c r="V470" t="str">
        <f>IF($C470="OK",TEXT(Plantilla!T481,"#"),"")</f>
        <v/>
      </c>
      <c r="W470" s="84" t="str">
        <f>IF($C470="OK",
   VLOOKUP(Plantilla!U481,'Tablas '!$AM$4:$AN$1126,2,FALSE),
"")</f>
        <v/>
      </c>
      <c r="X470" t="str">
        <f>IF($C470="OK",TEXT(Plantilla!V481,"#"),"")</f>
        <v/>
      </c>
      <c r="Y470" t="str">
        <f>IF($C470="OK",
   CONCATENATE(YEAR(Plantilla!W481),"-",TEXT(MONTH(Plantilla!W481),"00"),"-",TEXT(DAY(Plantilla!W481),"00")),
"")</f>
        <v/>
      </c>
      <c r="Z470" t="str">
        <f>IF($C470="OK",
   CONCATENATE(YEAR(Plantilla!X481),"-",TEXT(MONTH(Plantilla!X481),"00"),"-",TEXT(DAY(Plantilla!X481),"00")),
"")</f>
        <v/>
      </c>
      <c r="AA470" t="str">
        <f>IF($C470="OK",
   TEXT(VLOOKUP(Plantilla!Y481,'Tablas '!$Q$4:$R$9,2,FALSE),"#"),
"")</f>
        <v/>
      </c>
      <c r="AB470" t="str">
        <f>IF($C470="OK",
   CONCATENATE(YEAR(Plantilla!Z481),"-",TEXT(MONTH(Plantilla!Z481),"00"),"-",TEXT(DAY(Plantilla!Z481),"00")),
"")</f>
        <v/>
      </c>
      <c r="AC470" t="str">
        <f>IF($C470="OK",
   TEXT(VLOOKUP(Plantilla!AA481,'Tablas '!$T$4:$U$13,2,FALSE),"#"),
"")</f>
        <v/>
      </c>
      <c r="AD470" t="str">
        <f>IF($C470="OK",TEXT(Plantilla!AB481,"#"),"")</f>
        <v/>
      </c>
      <c r="AE470" t="str">
        <f>IF($C470="OK",
   IF(Plantilla!AC481&lt;&gt;"",
      TEXT(VLOOKUP(Plantilla!AC481,'Tablas '!$W$4:$X$7,2,FALSE),"#"),
   ""),
"")</f>
        <v/>
      </c>
      <c r="AF470" t="str">
        <f>IF($C470="OK",TEXT(Plantilla!AD481,"#"),"")</f>
        <v/>
      </c>
      <c r="AG470" s="6" t="str">
        <f>IF($C470="OK",_xlfn.NUMBERVALUE(Plantilla!AE481),"")</f>
        <v/>
      </c>
      <c r="AH470" s="4" t="str">
        <f>IF($C470="OK",_xlfn.NUMBERVALUE(Plantilla!AF481),"")</f>
        <v/>
      </c>
      <c r="AI470" s="6" t="str">
        <f>IF($C470="OK",_xlfn.NUMBERVALUE(Plantilla!AG481),"")</f>
        <v/>
      </c>
      <c r="AJ470" s="6" t="str">
        <f>IF($C470="OK",_xlfn.NUMBERVALUE(Plantilla!AH481),"")</f>
        <v/>
      </c>
      <c r="AK470" s="6" t="str">
        <f>IF($C470="OK",_xlfn.NUMBERVALUE(Plantilla!AI481),"")</f>
        <v/>
      </c>
      <c r="AL470" s="6" t="str">
        <f>IF($C470="OK",_xlfn.NUMBERVALUE(Plantilla!AJ481),"")</f>
        <v/>
      </c>
      <c r="AM470" s="4" t="str">
        <f>IF($C470="OK",_xlfn.NUMBERVALUE(Plantilla!AK481),"")</f>
        <v/>
      </c>
      <c r="AN470" s="6" t="str">
        <f>IF($C470="OK",_xlfn.NUMBERVALUE(Plantilla!AL481),"")</f>
        <v/>
      </c>
      <c r="AO470" s="4" t="str">
        <f>IF($C470="OK",_xlfn.NUMBERVALUE(Plantilla!AM481),"")</f>
        <v/>
      </c>
      <c r="AP470" s="6" t="str">
        <f>IF($C470="OK",_xlfn.NUMBERVALUE(Plantilla!AN481),"")</f>
        <v/>
      </c>
      <c r="AQ470" s="4" t="str">
        <f>IF($C470="OK",_xlfn.NUMBERVALUE(Plantilla!AO481),"")</f>
        <v/>
      </c>
      <c r="AR470" s="6" t="str">
        <f>IF($C470="OK",_xlfn.NUMBERVALUE(Plantilla!AP481),"")</f>
        <v/>
      </c>
      <c r="AS470" s="4" t="str">
        <f>IF($C470="OK",_xlfn.NUMBERVALUE(Plantilla!AQ481),"")</f>
        <v/>
      </c>
      <c r="AT470" s="6" t="str">
        <f>IF($C470="OK",_xlfn.NUMBERVALUE(Plantilla!AR481),"")</f>
        <v/>
      </c>
      <c r="AU470" s="4" t="str">
        <f>IF($C470="OK",_xlfn.NUMBERVALUE(Plantilla!AS481),"")</f>
        <v/>
      </c>
      <c r="AV470" s="6" t="str">
        <f>IF($C470="OK",_xlfn.NUMBERVALUE(Plantilla!AT481),"")</f>
        <v/>
      </c>
      <c r="AW470" s="4" t="str">
        <f>IF($C470="OK",_xlfn.NUMBERVALUE(Plantilla!AU481),"")</f>
        <v/>
      </c>
      <c r="AX470" s="6" t="str">
        <f>IF($C470="OK",_xlfn.NUMBERVALUE(Plantilla!AV481),"")</f>
        <v/>
      </c>
      <c r="AY470" s="4" t="str">
        <f>IF($C470="OK",_xlfn.NUMBERVALUE(Plantilla!AW481),"")</f>
        <v/>
      </c>
      <c r="AZ470" s="6" t="str">
        <f>IF($C470="OK",_xlfn.NUMBERVALUE(Plantilla!AX481),"")</f>
        <v/>
      </c>
      <c r="BA470" t="str">
        <f>IF($C470="OK",_xlfn.NUMBERVALUE(Plantilla!AY481),"")</f>
        <v/>
      </c>
      <c r="BB470" t="str">
        <f>IF($C470="OK",_xlfn.NUMBERVALUE(Plantilla!AZ481),"")</f>
        <v/>
      </c>
      <c r="BC470" s="4" t="str">
        <f>IF($C470="OK",_xlfn.NUMBERVALUE(Plantilla!BA481),"")</f>
        <v/>
      </c>
      <c r="BD470" s="6" t="str">
        <f>IF($C470="OK",_xlfn.NUMBERVALUE(Plantilla!BB481),"")</f>
        <v/>
      </c>
      <c r="BE470" s="4" t="str">
        <f>IF($C470="OK",_xlfn.NUMBERVALUE(Plantilla!BC481),"")</f>
        <v/>
      </c>
      <c r="BF470" s="6" t="str">
        <f>IF($C470="OK",_xlfn.NUMBERVALUE(Plantilla!BD481),"")</f>
        <v/>
      </c>
      <c r="BG470" s="4" t="str">
        <f>IF($C470="OK",_xlfn.NUMBERVALUE(Plantilla!BE481),"")</f>
        <v/>
      </c>
      <c r="BH470" s="6" t="str">
        <f>IF($C470="OK",_xlfn.NUMBERVALUE(Plantilla!BF481),"")</f>
        <v/>
      </c>
      <c r="BI470" s="110" t="str">
        <f>IF($C470="OK",_xlfn.NUMBERVALUE(Plantilla!BG481),"")</f>
        <v/>
      </c>
      <c r="BJ470" s="6" t="str">
        <f>IF($C470="OK",_xlfn.NUMBERVALUE(Plantilla!BH481),"")</f>
        <v/>
      </c>
      <c r="BK470" s="109" t="str">
        <f>IF($C470="OK",_xlfn.NUMBERVALUE(Plantilla!BI481),"")</f>
        <v/>
      </c>
      <c r="BL470" s="6" t="str">
        <f>IF($C470="OK",
   IF(Plantilla!BJ481&lt;&gt;"",
      TEXT(VLOOKUP(Plantilla!BJ481,'Tablas '!$Z$4:$AA$6,2,FALSE),"#"),
   ""),
"")</f>
        <v/>
      </c>
      <c r="BM470" s="4" t="str">
        <f>IF($C470="OK",_xlfn.NUMBERVALUE(Plantilla!BK481),"")</f>
        <v/>
      </c>
      <c r="BN470" s="4" t="str">
        <f>IF($C470="OK",_xlfn.NUMBERVALUE(Plantilla!BL481),"")</f>
        <v/>
      </c>
      <c r="BO470" s="6" t="str">
        <f>IF($C470="OK",_xlfn.NUMBERVALUE(Plantilla!BM481),"")</f>
        <v/>
      </c>
      <c r="BP470" s="4" t="str">
        <f>IF($C470="OK",_xlfn.NUMBERVALUE(Plantilla!BN481),"")</f>
        <v/>
      </c>
      <c r="BQ470" s="6" t="str">
        <f>IF($C470="OK",_xlfn.NUMBERVALUE(Plantilla!BO481),"")</f>
        <v/>
      </c>
      <c r="BR470" s="4" t="str">
        <f>IF($C470="OK",_xlfn.NUMBERVALUE(Plantilla!BP481),"")</f>
        <v/>
      </c>
      <c r="BS470" s="6" t="str">
        <f>IF($C470="OK",_xlfn.NUMBERVALUE(Plantilla!BQ481),"")</f>
        <v/>
      </c>
      <c r="BT470" s="4" t="str">
        <f>IF($C470="OK",_xlfn.NUMBERVALUE(Plantilla!BR481),"")</f>
        <v/>
      </c>
      <c r="BU470" s="6" t="str">
        <f>IF($C470="OK",_xlfn.NUMBERVALUE(Plantilla!BS481),"")</f>
        <v/>
      </c>
      <c r="BV470" s="6" t="str">
        <f>IF($C470="OK",_xlfn.NUMBERVALUE(Plantilla!BT481),"")</f>
        <v/>
      </c>
      <c r="BW470" s="6" t="str">
        <f>IF($C470="OK",_xlfn.NUMBERVALUE(Plantilla!BU481),"")</f>
        <v/>
      </c>
      <c r="BX470" s="6" t="str">
        <f>IF($C470="OK",_xlfn.NUMBERVALUE(Plantilla!BV481),"")</f>
        <v/>
      </c>
      <c r="BY470" s="6" t="str">
        <f>IF($C470="OK",_xlfn.NUMBERVALUE(Plantilla!BW481),"")</f>
        <v/>
      </c>
      <c r="BZ470" s="6" t="str">
        <f>IF($C470="OK",_xlfn.NUMBERVALUE(Plantilla!BX481),"")</f>
        <v/>
      </c>
      <c r="CA470" s="6" t="str">
        <f>IF($C470="OK",_xlfn.NUMBERVALUE(Plantilla!BY481),"")</f>
        <v/>
      </c>
      <c r="CB470" s="6" t="str">
        <f>IF($C470="OK",_xlfn.NUMBERVALUE(Plantilla!BZ481),"")</f>
        <v/>
      </c>
      <c r="CC470" s="6" t="str">
        <f>IF($C470="OK",_xlfn.NUMBERVALUE(Plantilla!CA481),"")</f>
        <v/>
      </c>
      <c r="CD470" s="6" t="str">
        <f>IF($C470="OK",_xlfn.NUMBERVALUE(Plantilla!CB481),"")</f>
        <v/>
      </c>
      <c r="CE470" s="6" t="str">
        <f>IF($C470="OK",_xlfn.NUMBERVALUE(Plantilla!CC481),"")</f>
        <v/>
      </c>
      <c r="CF470" s="4" t="str">
        <f>IF($C470="OK",_xlfn.NUMBERVALUE(Plantilla!CD481),"")</f>
        <v/>
      </c>
      <c r="CG470" s="6" t="str">
        <f>IF($C470="OK",_xlfn.NUMBERVALUE(Plantilla!CE481),"")</f>
        <v/>
      </c>
      <c r="CH470" s="6" t="str">
        <f>IF($C470="OK",_xlfn.NUMBERVALUE(Plantilla!CF481),"")</f>
        <v/>
      </c>
      <c r="CI470" s="6" t="str">
        <f>IF($C470="OK",_xlfn.NUMBERVALUE(Plantilla!CG481),"")</f>
        <v/>
      </c>
      <c r="CJ470" s="6" t="str">
        <f>IF($C470="OK",_xlfn.NUMBERVALUE(Plantilla!CH481),"")</f>
        <v/>
      </c>
      <c r="CK470" s="6" t="str">
        <f>IF($C470="OK",_xlfn.NUMBERVALUE(Plantilla!CI481),"")</f>
        <v/>
      </c>
      <c r="CL470" s="6" t="str">
        <f>IF($C470="OK",_xlfn.NUMBERVALUE(Plantilla!CJ481),"")</f>
        <v/>
      </c>
      <c r="CM470" t="str">
        <f>IF($C470="OK",TEXT(Plantilla!CK481,"#"),"")</f>
        <v/>
      </c>
      <c r="CN470" s="6" t="str">
        <f>IF($C470="OK",_xlfn.NUMBERVALUE(Plantilla!CL481),"")</f>
        <v/>
      </c>
      <c r="CO470" s="6" t="str">
        <f>IF($C470="OK",_xlfn.NUMBERVALUE(Plantilla!CM481),"")</f>
        <v/>
      </c>
      <c r="CP470" s="110" t="str">
        <f>IF($C470="OK",_xlfn.NUMBERVALUE(Plantilla!CN481),"")</f>
        <v/>
      </c>
      <c r="CQ470" s="6" t="str">
        <f>IF($C470="OK",_xlfn.NUMBERVALUE(Plantilla!CO481),"")</f>
        <v/>
      </c>
      <c r="CR470" s="109" t="str">
        <f>IF($C470="OK",_xlfn.NUMBERVALUE(Plantilla!CP481),"")</f>
        <v/>
      </c>
      <c r="CS470" s="110" t="str">
        <f>IF($C470="OK",_xlfn.NUMBERVALUE(Plantilla!CQ481),"")</f>
        <v/>
      </c>
      <c r="CT470" s="6" t="str">
        <f>IF($C470="OK",_xlfn.NUMBERVALUE(Plantilla!CR481),"")</f>
        <v/>
      </c>
      <c r="CU470" s="109" t="str">
        <f>IF($C470="OK",_xlfn.NUMBERVALUE(Plantilla!CS481),"")</f>
        <v/>
      </c>
      <c r="CV470" s="110" t="str">
        <f>IF($C470="OK",_xlfn.NUMBERVALUE(Plantilla!CT481),"")</f>
        <v/>
      </c>
      <c r="CW470" s="6" t="str">
        <f>IF($C470="OK",_xlfn.NUMBERVALUE(Plantilla!CU481),"")</f>
        <v/>
      </c>
      <c r="CX470" s="82" t="str">
        <f>IF($C470="OK",_xlfn.NUMBERVALUE(Plantilla!CV481),"")</f>
        <v/>
      </c>
      <c r="CY470" s="6" t="str">
        <f>IF($C470="OK",_xlfn.NUMBERVALUE(Plantilla!CW481),"")</f>
        <v/>
      </c>
      <c r="CZ470" s="82" t="str">
        <f>IF($C470="OK",_xlfn.NUMBERVALUE(Plantilla!CX481),"")</f>
        <v/>
      </c>
      <c r="DA470" s="6" t="str">
        <f>IF($C470="OK",_xlfn.NUMBERVALUE(Plantilla!CY481),"")</f>
        <v/>
      </c>
      <c r="DB470" s="109" t="str">
        <f>IF($C470="OK",_xlfn.NUMBERVALUE(Plantilla!CZ481),"")</f>
        <v/>
      </c>
      <c r="DC470" s="6" t="str">
        <f>IF($C470="OK",_xlfn.NUMBERVALUE(Plantilla!DA481),"")</f>
        <v/>
      </c>
      <c r="DD470" s="6" t="str">
        <f>IF($C470="OK",TEXT(Plantilla!DB481,"#"),"")</f>
        <v/>
      </c>
      <c r="DE470" s="6" t="str">
        <f>IF($C470="OK",_xlfn.NUMBERVALUE(Plantilla!DC481),"")</f>
        <v/>
      </c>
      <c r="DF470" s="4" t="str">
        <f>IF($C470="OK",_xlfn.NUMBERVALUE(Plantilla!DD481),"")</f>
        <v/>
      </c>
      <c r="DG470" s="6" t="str">
        <f>IF($C470="OK",_xlfn.NUMBERVALUE(Plantilla!DE481),"")</f>
        <v/>
      </c>
      <c r="DH470" s="6" t="str">
        <f>IF($C470="OK",_xlfn.NUMBERVALUE(Plantilla!DF481),"")</f>
        <v/>
      </c>
      <c r="DI470" s="6" t="str">
        <f>IF($C470="OK",_xlfn.NUMBERVALUE(Plantilla!DG481),"")</f>
        <v/>
      </c>
      <c r="DJ470" s="6" t="str">
        <f>IF($C470="OK",_xlfn.NUMBERVALUE(Plantilla!DH481),"")</f>
        <v/>
      </c>
      <c r="DK470" s="6" t="str">
        <f>IF($C470="OK",_xlfn.NUMBERVALUE(Plantilla!DI481),"")</f>
        <v/>
      </c>
      <c r="DL470" s="6" t="str">
        <f>IF($C470="OK",_xlfn.NUMBERVALUE(Plantilla!DJ481),"")</f>
        <v/>
      </c>
      <c r="DM470" s="6" t="str">
        <f>IF($C470="OK",_xlfn.NUMBERVALUE(Plantilla!DK481),"")</f>
        <v/>
      </c>
      <c r="DN470" s="6" t="str">
        <f>IF($C470="OK",_xlfn.NUMBERVALUE(Plantilla!DL481),"")</f>
        <v/>
      </c>
      <c r="DO470" s="6" t="str">
        <f>IF($C470="OK",_xlfn.NUMBERVALUE(Plantilla!DM481),"")</f>
        <v/>
      </c>
      <c r="DP470" s="6" t="str">
        <f>IF($C470="OK",_xlfn.NUMBERVALUE(Plantilla!DN481),"")</f>
        <v/>
      </c>
      <c r="DQ470" s="6" t="str">
        <f>IF($C470="OK",_xlfn.NUMBERVALUE(Plantilla!DO481),"")</f>
        <v/>
      </c>
      <c r="DR470" s="6" t="str">
        <f>IF($C470="OK",_xlfn.NUMBERVALUE(Plantilla!DP481),"")</f>
        <v/>
      </c>
      <c r="DS470" t="str">
        <f>IF($C470="OK",TEXT(Plantilla!DR481,"#"),"")</f>
        <v/>
      </c>
      <c r="DT470" s="6"/>
    </row>
    <row r="471" spans="1:124" x14ac:dyDescent="0.25">
      <c r="A471" t="str">
        <f>IF(Plantilla!$I$6="¡Perfecto!, Guarda el archivo y adjúntalo a tu interfaz de Nómina Electrónica","OK","Error")</f>
        <v>OK</v>
      </c>
      <c r="B471" t="str">
        <f>IF(Plantilla!$I$6="¡Perfecto!, Guarda el archivo y adjúntalo a tu interfaz de Nómina Electrónica",MID(Plantilla!$D$2,SEARCH("V",Plantilla!$D$2),10),"")</f>
        <v>V2.0</v>
      </c>
      <c r="C471" t="str">
        <f>Plantilla!C482</f>
        <v/>
      </c>
      <c r="D471" t="str">
        <f>IF($C471="OK",Plantilla!B482,"")</f>
        <v/>
      </c>
      <c r="E471" t="str">
        <f>IF($C471="OK",
   VLOOKUP(Plantilla!$E$4,'Tablas '!$AP$4:$AT$6,5,FALSE),
"")</f>
        <v/>
      </c>
      <c r="F471" t="str">
        <f>IF($C471="OK",TEXT(Plantilla!D482,"#"),"")</f>
        <v/>
      </c>
      <c r="G471" t="str">
        <f>IF($C471="OK",
   VLOOKUP(Plantilla!E482,'Tablas '!$B$4:$C$14,2,FALSE),
"")</f>
        <v/>
      </c>
      <c r="H471" t="str">
        <f>IF($C471="OK",TEXT(Plantilla!F482,"#"),"")</f>
        <v/>
      </c>
      <c r="I471" t="str">
        <f>IF($C471="OK",TEXT(Plantilla!G482,"#"),"")</f>
        <v/>
      </c>
      <c r="J471" t="str">
        <f>IF($C471="OK",TEXT(Plantilla!H482,"#"),"")</f>
        <v/>
      </c>
      <c r="K471" t="str">
        <f>IF($C471="OK",TEXT(Plantilla!I482,"#"),"")</f>
        <v/>
      </c>
      <c r="L471" t="str">
        <f>IF($C471="OK",TEXT(Plantilla!J482,"#"),"")</f>
        <v/>
      </c>
      <c r="M471" t="str">
        <f>IF($C471="OK",TEXT(Plantilla!K482,"#"),"")</f>
        <v/>
      </c>
      <c r="N471" t="str">
        <f>IF($C471="OK",
   CONCATENATE(YEAR(Plantilla!L482),"-",TEXT(MONTH(Plantilla!L482),"00"),"-",TEXT(DAY(Plantilla!L482),"00")),
"")</f>
        <v/>
      </c>
      <c r="O471" t="str">
        <f>IF($C471="OK",_xlfn.NUMBERVALUE(Plantilla!M482),"")</f>
        <v/>
      </c>
      <c r="P471" t="str">
        <f>IF($C471="OK",
   IF(Plantilla!N482&lt;&gt;"",
      CONCATENATE(YEAR(Plantilla!N482),"-",TEXT(MONTH(Plantilla!N482),"00"),"-",TEXT(DAY(Plantilla!N482),"00")),
   ""),
"")</f>
        <v/>
      </c>
      <c r="Q471" t="str">
        <f>IF($C471="OK",
   VLOOKUP(Plantilla!O482,'Tablas '!$E$4:$F$19,2,FALSE),
"")</f>
        <v/>
      </c>
      <c r="R471" t="str">
        <f>IF($C471="OK",
   VLOOKUP(Plantilla!P482,'Tablas '!$H$4:$I$5,2,FALSE),
"")</f>
        <v/>
      </c>
      <c r="S471" t="str">
        <f>IF($C471="OK",
   VLOOKUP(Plantilla!Q482,'Tablas '!$K$4:$L$8,2,FALSE),
"")</f>
        <v/>
      </c>
      <c r="T471" t="str">
        <f>IF($C471="OK",
   VLOOKUP(Plantilla!R482,'Tablas '!$AE$4:$AF$6,2,FALSE),
"")</f>
        <v/>
      </c>
      <c r="U471" t="str">
        <f>IF($C471="OK",
   VLOOKUP(Plantilla!S482,'Tablas '!$AE$4:$AF$6,2,FALSE),
"")</f>
        <v/>
      </c>
      <c r="V471" t="str">
        <f>IF($C471="OK",TEXT(Plantilla!T482,"#"),"")</f>
        <v/>
      </c>
      <c r="W471" s="84" t="str">
        <f>IF($C471="OK",
   VLOOKUP(Plantilla!U482,'Tablas '!$AM$4:$AN$1126,2,FALSE),
"")</f>
        <v/>
      </c>
      <c r="X471" t="str">
        <f>IF($C471="OK",TEXT(Plantilla!V482,"#"),"")</f>
        <v/>
      </c>
      <c r="Y471" t="str">
        <f>IF($C471="OK",
   CONCATENATE(YEAR(Plantilla!W482),"-",TEXT(MONTH(Plantilla!W482),"00"),"-",TEXT(DAY(Plantilla!W482),"00")),
"")</f>
        <v/>
      </c>
      <c r="Z471" t="str">
        <f>IF($C471="OK",
   CONCATENATE(YEAR(Plantilla!X482),"-",TEXT(MONTH(Plantilla!X482),"00"),"-",TEXT(DAY(Plantilla!X482),"00")),
"")</f>
        <v/>
      </c>
      <c r="AA471" t="str">
        <f>IF($C471="OK",
   TEXT(VLOOKUP(Plantilla!Y482,'Tablas '!$Q$4:$R$9,2,FALSE),"#"),
"")</f>
        <v/>
      </c>
      <c r="AB471" t="str">
        <f>IF($C471="OK",
   CONCATENATE(YEAR(Plantilla!Z482),"-",TEXT(MONTH(Plantilla!Z482),"00"),"-",TEXT(DAY(Plantilla!Z482),"00")),
"")</f>
        <v/>
      </c>
      <c r="AC471" t="str">
        <f>IF($C471="OK",
   TEXT(VLOOKUP(Plantilla!AA482,'Tablas '!$T$4:$U$13,2,FALSE),"#"),
"")</f>
        <v/>
      </c>
      <c r="AD471" t="str">
        <f>IF($C471="OK",TEXT(Plantilla!AB482,"#"),"")</f>
        <v/>
      </c>
      <c r="AE471" t="str">
        <f>IF($C471="OK",
   IF(Plantilla!AC482&lt;&gt;"",
      TEXT(VLOOKUP(Plantilla!AC482,'Tablas '!$W$4:$X$7,2,FALSE),"#"),
   ""),
"")</f>
        <v/>
      </c>
      <c r="AF471" t="str">
        <f>IF($C471="OK",TEXT(Plantilla!AD482,"#"),"")</f>
        <v/>
      </c>
      <c r="AG471" s="6" t="str">
        <f>IF($C471="OK",_xlfn.NUMBERVALUE(Plantilla!AE482),"")</f>
        <v/>
      </c>
      <c r="AH471" s="4" t="str">
        <f>IF($C471="OK",_xlfn.NUMBERVALUE(Plantilla!AF482),"")</f>
        <v/>
      </c>
      <c r="AI471" s="6" t="str">
        <f>IF($C471="OK",_xlfn.NUMBERVALUE(Plantilla!AG482),"")</f>
        <v/>
      </c>
      <c r="AJ471" s="6" t="str">
        <f>IF($C471="OK",_xlfn.NUMBERVALUE(Plantilla!AH482),"")</f>
        <v/>
      </c>
      <c r="AK471" s="6" t="str">
        <f>IF($C471="OK",_xlfn.NUMBERVALUE(Plantilla!AI482),"")</f>
        <v/>
      </c>
      <c r="AL471" s="6" t="str">
        <f>IF($C471="OK",_xlfn.NUMBERVALUE(Plantilla!AJ482),"")</f>
        <v/>
      </c>
      <c r="AM471" s="4" t="str">
        <f>IF($C471="OK",_xlfn.NUMBERVALUE(Plantilla!AK482),"")</f>
        <v/>
      </c>
      <c r="AN471" s="6" t="str">
        <f>IF($C471="OK",_xlfn.NUMBERVALUE(Plantilla!AL482),"")</f>
        <v/>
      </c>
      <c r="AO471" s="4" t="str">
        <f>IF($C471="OK",_xlfn.NUMBERVALUE(Plantilla!AM482),"")</f>
        <v/>
      </c>
      <c r="AP471" s="6" t="str">
        <f>IF($C471="OK",_xlfn.NUMBERVALUE(Plantilla!AN482),"")</f>
        <v/>
      </c>
      <c r="AQ471" s="4" t="str">
        <f>IF($C471="OK",_xlfn.NUMBERVALUE(Plantilla!AO482),"")</f>
        <v/>
      </c>
      <c r="AR471" s="6" t="str">
        <f>IF($C471="OK",_xlfn.NUMBERVALUE(Plantilla!AP482),"")</f>
        <v/>
      </c>
      <c r="AS471" s="4" t="str">
        <f>IF($C471="OK",_xlfn.NUMBERVALUE(Plantilla!AQ482),"")</f>
        <v/>
      </c>
      <c r="AT471" s="6" t="str">
        <f>IF($C471="OK",_xlfn.NUMBERVALUE(Plantilla!AR482),"")</f>
        <v/>
      </c>
      <c r="AU471" s="4" t="str">
        <f>IF($C471="OK",_xlfn.NUMBERVALUE(Plantilla!AS482),"")</f>
        <v/>
      </c>
      <c r="AV471" s="6" t="str">
        <f>IF($C471="OK",_xlfn.NUMBERVALUE(Plantilla!AT482),"")</f>
        <v/>
      </c>
      <c r="AW471" s="4" t="str">
        <f>IF($C471="OK",_xlfn.NUMBERVALUE(Plantilla!AU482),"")</f>
        <v/>
      </c>
      <c r="AX471" s="6" t="str">
        <f>IF($C471="OK",_xlfn.NUMBERVALUE(Plantilla!AV482),"")</f>
        <v/>
      </c>
      <c r="AY471" s="4" t="str">
        <f>IF($C471="OK",_xlfn.NUMBERVALUE(Plantilla!AW482),"")</f>
        <v/>
      </c>
      <c r="AZ471" s="6" t="str">
        <f>IF($C471="OK",_xlfn.NUMBERVALUE(Plantilla!AX482),"")</f>
        <v/>
      </c>
      <c r="BA471" t="str">
        <f>IF($C471="OK",_xlfn.NUMBERVALUE(Plantilla!AY482),"")</f>
        <v/>
      </c>
      <c r="BB471" t="str">
        <f>IF($C471="OK",_xlfn.NUMBERVALUE(Plantilla!AZ482),"")</f>
        <v/>
      </c>
      <c r="BC471" s="4" t="str">
        <f>IF($C471="OK",_xlfn.NUMBERVALUE(Plantilla!BA482),"")</f>
        <v/>
      </c>
      <c r="BD471" s="6" t="str">
        <f>IF($C471="OK",_xlfn.NUMBERVALUE(Plantilla!BB482),"")</f>
        <v/>
      </c>
      <c r="BE471" s="4" t="str">
        <f>IF($C471="OK",_xlfn.NUMBERVALUE(Plantilla!BC482),"")</f>
        <v/>
      </c>
      <c r="BF471" s="6" t="str">
        <f>IF($C471="OK",_xlfn.NUMBERVALUE(Plantilla!BD482),"")</f>
        <v/>
      </c>
      <c r="BG471" s="4" t="str">
        <f>IF($C471="OK",_xlfn.NUMBERVALUE(Plantilla!BE482),"")</f>
        <v/>
      </c>
      <c r="BH471" s="6" t="str">
        <f>IF($C471="OK",_xlfn.NUMBERVALUE(Plantilla!BF482),"")</f>
        <v/>
      </c>
      <c r="BI471" s="110" t="str">
        <f>IF($C471="OK",_xlfn.NUMBERVALUE(Plantilla!BG482),"")</f>
        <v/>
      </c>
      <c r="BJ471" s="6" t="str">
        <f>IF($C471="OK",_xlfn.NUMBERVALUE(Plantilla!BH482),"")</f>
        <v/>
      </c>
      <c r="BK471" s="109" t="str">
        <f>IF($C471="OK",_xlfn.NUMBERVALUE(Plantilla!BI482),"")</f>
        <v/>
      </c>
      <c r="BL471" s="6" t="str">
        <f>IF($C471="OK",
   IF(Plantilla!BJ482&lt;&gt;"",
      TEXT(VLOOKUP(Plantilla!BJ482,'Tablas '!$Z$4:$AA$6,2,FALSE),"#"),
   ""),
"")</f>
        <v/>
      </c>
      <c r="BM471" s="4" t="str">
        <f>IF($C471="OK",_xlfn.NUMBERVALUE(Plantilla!BK482),"")</f>
        <v/>
      </c>
      <c r="BN471" s="4" t="str">
        <f>IF($C471="OK",_xlfn.NUMBERVALUE(Plantilla!BL482),"")</f>
        <v/>
      </c>
      <c r="BO471" s="6" t="str">
        <f>IF($C471="OK",_xlfn.NUMBERVALUE(Plantilla!BM482),"")</f>
        <v/>
      </c>
      <c r="BP471" s="4" t="str">
        <f>IF($C471="OK",_xlfn.NUMBERVALUE(Plantilla!BN482),"")</f>
        <v/>
      </c>
      <c r="BQ471" s="6" t="str">
        <f>IF($C471="OK",_xlfn.NUMBERVALUE(Plantilla!BO482),"")</f>
        <v/>
      </c>
      <c r="BR471" s="4" t="str">
        <f>IF($C471="OK",_xlfn.NUMBERVALUE(Plantilla!BP482),"")</f>
        <v/>
      </c>
      <c r="BS471" s="6" t="str">
        <f>IF($C471="OK",_xlfn.NUMBERVALUE(Plantilla!BQ482),"")</f>
        <v/>
      </c>
      <c r="BT471" s="4" t="str">
        <f>IF($C471="OK",_xlfn.NUMBERVALUE(Plantilla!BR482),"")</f>
        <v/>
      </c>
      <c r="BU471" s="6" t="str">
        <f>IF($C471="OK",_xlfn.NUMBERVALUE(Plantilla!BS482),"")</f>
        <v/>
      </c>
      <c r="BV471" s="6" t="str">
        <f>IF($C471="OK",_xlfn.NUMBERVALUE(Plantilla!BT482),"")</f>
        <v/>
      </c>
      <c r="BW471" s="6" t="str">
        <f>IF($C471="OK",_xlfn.NUMBERVALUE(Plantilla!BU482),"")</f>
        <v/>
      </c>
      <c r="BX471" s="6" t="str">
        <f>IF($C471="OK",_xlfn.NUMBERVALUE(Plantilla!BV482),"")</f>
        <v/>
      </c>
      <c r="BY471" s="6" t="str">
        <f>IF($C471="OK",_xlfn.NUMBERVALUE(Plantilla!BW482),"")</f>
        <v/>
      </c>
      <c r="BZ471" s="6" t="str">
        <f>IF($C471="OK",_xlfn.NUMBERVALUE(Plantilla!BX482),"")</f>
        <v/>
      </c>
      <c r="CA471" s="6" t="str">
        <f>IF($C471="OK",_xlfn.NUMBERVALUE(Plantilla!BY482),"")</f>
        <v/>
      </c>
      <c r="CB471" s="6" t="str">
        <f>IF($C471="OK",_xlfn.NUMBERVALUE(Plantilla!BZ482),"")</f>
        <v/>
      </c>
      <c r="CC471" s="6" t="str">
        <f>IF($C471="OK",_xlfn.NUMBERVALUE(Plantilla!CA482),"")</f>
        <v/>
      </c>
      <c r="CD471" s="6" t="str">
        <f>IF($C471="OK",_xlfn.NUMBERVALUE(Plantilla!CB482),"")</f>
        <v/>
      </c>
      <c r="CE471" s="6" t="str">
        <f>IF($C471="OK",_xlfn.NUMBERVALUE(Plantilla!CC482),"")</f>
        <v/>
      </c>
      <c r="CF471" s="4" t="str">
        <f>IF($C471="OK",_xlfn.NUMBERVALUE(Plantilla!CD482),"")</f>
        <v/>
      </c>
      <c r="CG471" s="6" t="str">
        <f>IF($C471="OK",_xlfn.NUMBERVALUE(Plantilla!CE482),"")</f>
        <v/>
      </c>
      <c r="CH471" s="6" t="str">
        <f>IF($C471="OK",_xlfn.NUMBERVALUE(Plantilla!CF482),"")</f>
        <v/>
      </c>
      <c r="CI471" s="6" t="str">
        <f>IF($C471="OK",_xlfn.NUMBERVALUE(Plantilla!CG482),"")</f>
        <v/>
      </c>
      <c r="CJ471" s="6" t="str">
        <f>IF($C471="OK",_xlfn.NUMBERVALUE(Plantilla!CH482),"")</f>
        <v/>
      </c>
      <c r="CK471" s="6" t="str">
        <f>IF($C471="OK",_xlfn.NUMBERVALUE(Plantilla!CI482),"")</f>
        <v/>
      </c>
      <c r="CL471" s="6" t="str">
        <f>IF($C471="OK",_xlfn.NUMBERVALUE(Plantilla!CJ482),"")</f>
        <v/>
      </c>
      <c r="CM471" t="str">
        <f>IF($C471="OK",TEXT(Plantilla!CK482,"#"),"")</f>
        <v/>
      </c>
      <c r="CN471" s="6" t="str">
        <f>IF($C471="OK",_xlfn.NUMBERVALUE(Plantilla!CL482),"")</f>
        <v/>
      </c>
      <c r="CO471" s="6" t="str">
        <f>IF($C471="OK",_xlfn.NUMBERVALUE(Plantilla!CM482),"")</f>
        <v/>
      </c>
      <c r="CP471" s="110" t="str">
        <f>IF($C471="OK",_xlfn.NUMBERVALUE(Plantilla!CN482),"")</f>
        <v/>
      </c>
      <c r="CQ471" s="6" t="str">
        <f>IF($C471="OK",_xlfn.NUMBERVALUE(Plantilla!CO482),"")</f>
        <v/>
      </c>
      <c r="CR471" s="109" t="str">
        <f>IF($C471="OK",_xlfn.NUMBERVALUE(Plantilla!CP482),"")</f>
        <v/>
      </c>
      <c r="CS471" s="110" t="str">
        <f>IF($C471="OK",_xlfn.NUMBERVALUE(Plantilla!CQ482),"")</f>
        <v/>
      </c>
      <c r="CT471" s="6" t="str">
        <f>IF($C471="OK",_xlfn.NUMBERVALUE(Plantilla!CR482),"")</f>
        <v/>
      </c>
      <c r="CU471" s="109" t="str">
        <f>IF($C471="OK",_xlfn.NUMBERVALUE(Plantilla!CS482),"")</f>
        <v/>
      </c>
      <c r="CV471" s="110" t="str">
        <f>IF($C471="OK",_xlfn.NUMBERVALUE(Plantilla!CT482),"")</f>
        <v/>
      </c>
      <c r="CW471" s="6" t="str">
        <f>IF($C471="OK",_xlfn.NUMBERVALUE(Plantilla!CU482),"")</f>
        <v/>
      </c>
      <c r="CX471" s="82" t="str">
        <f>IF($C471="OK",_xlfn.NUMBERVALUE(Plantilla!CV482),"")</f>
        <v/>
      </c>
      <c r="CY471" s="6" t="str">
        <f>IF($C471="OK",_xlfn.NUMBERVALUE(Plantilla!CW482),"")</f>
        <v/>
      </c>
      <c r="CZ471" s="82" t="str">
        <f>IF($C471="OK",_xlfn.NUMBERVALUE(Plantilla!CX482),"")</f>
        <v/>
      </c>
      <c r="DA471" s="6" t="str">
        <f>IF($C471="OK",_xlfn.NUMBERVALUE(Plantilla!CY482),"")</f>
        <v/>
      </c>
      <c r="DB471" s="109" t="str">
        <f>IF($C471="OK",_xlfn.NUMBERVALUE(Plantilla!CZ482),"")</f>
        <v/>
      </c>
      <c r="DC471" s="6" t="str">
        <f>IF($C471="OK",_xlfn.NUMBERVALUE(Plantilla!DA482),"")</f>
        <v/>
      </c>
      <c r="DD471" s="6" t="str">
        <f>IF($C471="OK",TEXT(Plantilla!DB482,"#"),"")</f>
        <v/>
      </c>
      <c r="DE471" s="6" t="str">
        <f>IF($C471="OK",_xlfn.NUMBERVALUE(Plantilla!DC482),"")</f>
        <v/>
      </c>
      <c r="DF471" s="4" t="str">
        <f>IF($C471="OK",_xlfn.NUMBERVALUE(Plantilla!DD482),"")</f>
        <v/>
      </c>
      <c r="DG471" s="6" t="str">
        <f>IF($C471="OK",_xlfn.NUMBERVALUE(Plantilla!DE482),"")</f>
        <v/>
      </c>
      <c r="DH471" s="6" t="str">
        <f>IF($C471="OK",_xlfn.NUMBERVALUE(Plantilla!DF482),"")</f>
        <v/>
      </c>
      <c r="DI471" s="6" t="str">
        <f>IF($C471="OK",_xlfn.NUMBERVALUE(Plantilla!DG482),"")</f>
        <v/>
      </c>
      <c r="DJ471" s="6" t="str">
        <f>IF($C471="OK",_xlfn.NUMBERVALUE(Plantilla!DH482),"")</f>
        <v/>
      </c>
      <c r="DK471" s="6" t="str">
        <f>IF($C471="OK",_xlfn.NUMBERVALUE(Plantilla!DI482),"")</f>
        <v/>
      </c>
      <c r="DL471" s="6" t="str">
        <f>IF($C471="OK",_xlfn.NUMBERVALUE(Plantilla!DJ482),"")</f>
        <v/>
      </c>
      <c r="DM471" s="6" t="str">
        <f>IF($C471="OK",_xlfn.NUMBERVALUE(Plantilla!DK482),"")</f>
        <v/>
      </c>
      <c r="DN471" s="6" t="str">
        <f>IF($C471="OK",_xlfn.NUMBERVALUE(Plantilla!DL482),"")</f>
        <v/>
      </c>
      <c r="DO471" s="6" t="str">
        <f>IF($C471="OK",_xlfn.NUMBERVALUE(Plantilla!DM482),"")</f>
        <v/>
      </c>
      <c r="DP471" s="6" t="str">
        <f>IF($C471="OK",_xlfn.NUMBERVALUE(Plantilla!DN482),"")</f>
        <v/>
      </c>
      <c r="DQ471" s="6" t="str">
        <f>IF($C471="OK",_xlfn.NUMBERVALUE(Plantilla!DO482),"")</f>
        <v/>
      </c>
      <c r="DR471" s="6" t="str">
        <f>IF($C471="OK",_xlfn.NUMBERVALUE(Plantilla!DP482),"")</f>
        <v/>
      </c>
      <c r="DS471" t="str">
        <f>IF($C471="OK",TEXT(Plantilla!DR482,"#"),"")</f>
        <v/>
      </c>
      <c r="DT471" s="6"/>
    </row>
    <row r="472" spans="1:124" x14ac:dyDescent="0.25">
      <c r="A472" t="str">
        <f>IF(Plantilla!$I$6="¡Perfecto!, Guarda el archivo y adjúntalo a tu interfaz de Nómina Electrónica","OK","Error")</f>
        <v>OK</v>
      </c>
      <c r="B472" t="str">
        <f>IF(Plantilla!$I$6="¡Perfecto!, Guarda el archivo y adjúntalo a tu interfaz de Nómina Electrónica",MID(Plantilla!$D$2,SEARCH("V",Plantilla!$D$2),10),"")</f>
        <v>V2.0</v>
      </c>
      <c r="C472" t="str">
        <f>Plantilla!C483</f>
        <v/>
      </c>
      <c r="D472" t="str">
        <f>IF($C472="OK",Plantilla!B483,"")</f>
        <v/>
      </c>
      <c r="E472" t="str">
        <f>IF($C472="OK",
   VLOOKUP(Plantilla!$E$4,'Tablas '!$AP$4:$AT$6,5,FALSE),
"")</f>
        <v/>
      </c>
      <c r="F472" t="str">
        <f>IF($C472="OK",TEXT(Plantilla!D483,"#"),"")</f>
        <v/>
      </c>
      <c r="G472" t="str">
        <f>IF($C472="OK",
   VLOOKUP(Plantilla!E483,'Tablas '!$B$4:$C$14,2,FALSE),
"")</f>
        <v/>
      </c>
      <c r="H472" t="str">
        <f>IF($C472="OK",TEXT(Plantilla!F483,"#"),"")</f>
        <v/>
      </c>
      <c r="I472" t="str">
        <f>IF($C472="OK",TEXT(Plantilla!G483,"#"),"")</f>
        <v/>
      </c>
      <c r="J472" t="str">
        <f>IF($C472="OK",TEXT(Plantilla!H483,"#"),"")</f>
        <v/>
      </c>
      <c r="K472" t="str">
        <f>IF($C472="OK",TEXT(Plantilla!I483,"#"),"")</f>
        <v/>
      </c>
      <c r="L472" t="str">
        <f>IF($C472="OK",TEXT(Plantilla!J483,"#"),"")</f>
        <v/>
      </c>
      <c r="M472" t="str">
        <f>IF($C472="OK",TEXT(Plantilla!K483,"#"),"")</f>
        <v/>
      </c>
      <c r="N472" t="str">
        <f>IF($C472="OK",
   CONCATENATE(YEAR(Plantilla!L483),"-",TEXT(MONTH(Plantilla!L483),"00"),"-",TEXT(DAY(Plantilla!L483),"00")),
"")</f>
        <v/>
      </c>
      <c r="O472" t="str">
        <f>IF($C472="OK",_xlfn.NUMBERVALUE(Plantilla!M483),"")</f>
        <v/>
      </c>
      <c r="P472" t="str">
        <f>IF($C472="OK",
   IF(Plantilla!N483&lt;&gt;"",
      CONCATENATE(YEAR(Plantilla!N483),"-",TEXT(MONTH(Plantilla!N483),"00"),"-",TEXT(DAY(Plantilla!N483),"00")),
   ""),
"")</f>
        <v/>
      </c>
      <c r="Q472" t="str">
        <f>IF($C472="OK",
   VLOOKUP(Plantilla!O483,'Tablas '!$E$4:$F$19,2,FALSE),
"")</f>
        <v/>
      </c>
      <c r="R472" t="str">
        <f>IF($C472="OK",
   VLOOKUP(Plantilla!P483,'Tablas '!$H$4:$I$5,2,FALSE),
"")</f>
        <v/>
      </c>
      <c r="S472" t="str">
        <f>IF($C472="OK",
   VLOOKUP(Plantilla!Q483,'Tablas '!$K$4:$L$8,2,FALSE),
"")</f>
        <v/>
      </c>
      <c r="T472" t="str">
        <f>IF($C472="OK",
   VLOOKUP(Plantilla!R483,'Tablas '!$AE$4:$AF$6,2,FALSE),
"")</f>
        <v/>
      </c>
      <c r="U472" t="str">
        <f>IF($C472="OK",
   VLOOKUP(Plantilla!S483,'Tablas '!$AE$4:$AF$6,2,FALSE),
"")</f>
        <v/>
      </c>
      <c r="V472" t="str">
        <f>IF($C472="OK",TEXT(Plantilla!T483,"#"),"")</f>
        <v/>
      </c>
      <c r="W472" s="84" t="str">
        <f>IF($C472="OK",
   VLOOKUP(Plantilla!U483,'Tablas '!$AM$4:$AN$1126,2,FALSE),
"")</f>
        <v/>
      </c>
      <c r="X472" t="str">
        <f>IF($C472="OK",TEXT(Plantilla!V483,"#"),"")</f>
        <v/>
      </c>
      <c r="Y472" t="str">
        <f>IF($C472="OK",
   CONCATENATE(YEAR(Plantilla!W483),"-",TEXT(MONTH(Plantilla!W483),"00"),"-",TEXT(DAY(Plantilla!W483),"00")),
"")</f>
        <v/>
      </c>
      <c r="Z472" t="str">
        <f>IF($C472="OK",
   CONCATENATE(YEAR(Plantilla!X483),"-",TEXT(MONTH(Plantilla!X483),"00"),"-",TEXT(DAY(Plantilla!X483),"00")),
"")</f>
        <v/>
      </c>
      <c r="AA472" t="str">
        <f>IF($C472="OK",
   TEXT(VLOOKUP(Plantilla!Y483,'Tablas '!$Q$4:$R$9,2,FALSE),"#"),
"")</f>
        <v/>
      </c>
      <c r="AB472" t="str">
        <f>IF($C472="OK",
   CONCATENATE(YEAR(Plantilla!Z483),"-",TEXT(MONTH(Plantilla!Z483),"00"),"-",TEXT(DAY(Plantilla!Z483),"00")),
"")</f>
        <v/>
      </c>
      <c r="AC472" t="str">
        <f>IF($C472="OK",
   TEXT(VLOOKUP(Plantilla!AA483,'Tablas '!$T$4:$U$13,2,FALSE),"#"),
"")</f>
        <v/>
      </c>
      <c r="AD472" t="str">
        <f>IF($C472="OK",TEXT(Plantilla!AB483,"#"),"")</f>
        <v/>
      </c>
      <c r="AE472" t="str">
        <f>IF($C472="OK",
   IF(Plantilla!AC483&lt;&gt;"",
      TEXT(VLOOKUP(Plantilla!AC483,'Tablas '!$W$4:$X$7,2,FALSE),"#"),
   ""),
"")</f>
        <v/>
      </c>
      <c r="AF472" t="str">
        <f>IF($C472="OK",TEXT(Plantilla!AD483,"#"),"")</f>
        <v/>
      </c>
      <c r="AG472" s="6" t="str">
        <f>IF($C472="OK",_xlfn.NUMBERVALUE(Plantilla!AE483),"")</f>
        <v/>
      </c>
      <c r="AH472" s="4" t="str">
        <f>IF($C472="OK",_xlfn.NUMBERVALUE(Plantilla!AF483),"")</f>
        <v/>
      </c>
      <c r="AI472" s="6" t="str">
        <f>IF($C472="OK",_xlfn.NUMBERVALUE(Plantilla!AG483),"")</f>
        <v/>
      </c>
      <c r="AJ472" s="6" t="str">
        <f>IF($C472="OK",_xlfn.NUMBERVALUE(Plantilla!AH483),"")</f>
        <v/>
      </c>
      <c r="AK472" s="6" t="str">
        <f>IF($C472="OK",_xlfn.NUMBERVALUE(Plantilla!AI483),"")</f>
        <v/>
      </c>
      <c r="AL472" s="6" t="str">
        <f>IF($C472="OK",_xlfn.NUMBERVALUE(Plantilla!AJ483),"")</f>
        <v/>
      </c>
      <c r="AM472" s="4" t="str">
        <f>IF($C472="OK",_xlfn.NUMBERVALUE(Plantilla!AK483),"")</f>
        <v/>
      </c>
      <c r="AN472" s="6" t="str">
        <f>IF($C472="OK",_xlfn.NUMBERVALUE(Plantilla!AL483),"")</f>
        <v/>
      </c>
      <c r="AO472" s="4" t="str">
        <f>IF($C472="OK",_xlfn.NUMBERVALUE(Plantilla!AM483),"")</f>
        <v/>
      </c>
      <c r="AP472" s="6" t="str">
        <f>IF($C472="OK",_xlfn.NUMBERVALUE(Plantilla!AN483),"")</f>
        <v/>
      </c>
      <c r="AQ472" s="4" t="str">
        <f>IF($C472="OK",_xlfn.NUMBERVALUE(Plantilla!AO483),"")</f>
        <v/>
      </c>
      <c r="AR472" s="6" t="str">
        <f>IF($C472="OK",_xlfn.NUMBERVALUE(Plantilla!AP483),"")</f>
        <v/>
      </c>
      <c r="AS472" s="4" t="str">
        <f>IF($C472="OK",_xlfn.NUMBERVALUE(Plantilla!AQ483),"")</f>
        <v/>
      </c>
      <c r="AT472" s="6" t="str">
        <f>IF($C472="OK",_xlfn.NUMBERVALUE(Plantilla!AR483),"")</f>
        <v/>
      </c>
      <c r="AU472" s="4" t="str">
        <f>IF($C472="OK",_xlfn.NUMBERVALUE(Plantilla!AS483),"")</f>
        <v/>
      </c>
      <c r="AV472" s="6" t="str">
        <f>IF($C472="OK",_xlfn.NUMBERVALUE(Plantilla!AT483),"")</f>
        <v/>
      </c>
      <c r="AW472" s="4" t="str">
        <f>IF($C472="OK",_xlfn.NUMBERVALUE(Plantilla!AU483),"")</f>
        <v/>
      </c>
      <c r="AX472" s="6" t="str">
        <f>IF($C472="OK",_xlfn.NUMBERVALUE(Plantilla!AV483),"")</f>
        <v/>
      </c>
      <c r="AY472" s="4" t="str">
        <f>IF($C472="OK",_xlfn.NUMBERVALUE(Plantilla!AW483),"")</f>
        <v/>
      </c>
      <c r="AZ472" s="6" t="str">
        <f>IF($C472="OK",_xlfn.NUMBERVALUE(Plantilla!AX483),"")</f>
        <v/>
      </c>
      <c r="BA472" t="str">
        <f>IF($C472="OK",_xlfn.NUMBERVALUE(Plantilla!AY483),"")</f>
        <v/>
      </c>
      <c r="BB472" t="str">
        <f>IF($C472="OK",_xlfn.NUMBERVALUE(Plantilla!AZ483),"")</f>
        <v/>
      </c>
      <c r="BC472" s="4" t="str">
        <f>IF($C472="OK",_xlfn.NUMBERVALUE(Plantilla!BA483),"")</f>
        <v/>
      </c>
      <c r="BD472" s="6" t="str">
        <f>IF($C472="OK",_xlfn.NUMBERVALUE(Plantilla!BB483),"")</f>
        <v/>
      </c>
      <c r="BE472" s="4" t="str">
        <f>IF($C472="OK",_xlfn.NUMBERVALUE(Plantilla!BC483),"")</f>
        <v/>
      </c>
      <c r="BF472" s="6" t="str">
        <f>IF($C472="OK",_xlfn.NUMBERVALUE(Plantilla!BD483),"")</f>
        <v/>
      </c>
      <c r="BG472" s="4" t="str">
        <f>IF($C472="OK",_xlfn.NUMBERVALUE(Plantilla!BE483),"")</f>
        <v/>
      </c>
      <c r="BH472" s="6" t="str">
        <f>IF($C472="OK",_xlfn.NUMBERVALUE(Plantilla!BF483),"")</f>
        <v/>
      </c>
      <c r="BI472" s="110" t="str">
        <f>IF($C472="OK",_xlfn.NUMBERVALUE(Plantilla!BG483),"")</f>
        <v/>
      </c>
      <c r="BJ472" s="6" t="str">
        <f>IF($C472="OK",_xlfn.NUMBERVALUE(Plantilla!BH483),"")</f>
        <v/>
      </c>
      <c r="BK472" s="109" t="str">
        <f>IF($C472="OK",_xlfn.NUMBERVALUE(Plantilla!BI483),"")</f>
        <v/>
      </c>
      <c r="BL472" s="6" t="str">
        <f>IF($C472="OK",
   IF(Plantilla!BJ483&lt;&gt;"",
      TEXT(VLOOKUP(Plantilla!BJ483,'Tablas '!$Z$4:$AA$6,2,FALSE),"#"),
   ""),
"")</f>
        <v/>
      </c>
      <c r="BM472" s="4" t="str">
        <f>IF($C472="OK",_xlfn.NUMBERVALUE(Plantilla!BK483),"")</f>
        <v/>
      </c>
      <c r="BN472" s="4" t="str">
        <f>IF($C472="OK",_xlfn.NUMBERVALUE(Plantilla!BL483),"")</f>
        <v/>
      </c>
      <c r="BO472" s="6" t="str">
        <f>IF($C472="OK",_xlfn.NUMBERVALUE(Plantilla!BM483),"")</f>
        <v/>
      </c>
      <c r="BP472" s="4" t="str">
        <f>IF($C472="OK",_xlfn.NUMBERVALUE(Plantilla!BN483),"")</f>
        <v/>
      </c>
      <c r="BQ472" s="6" t="str">
        <f>IF($C472="OK",_xlfn.NUMBERVALUE(Plantilla!BO483),"")</f>
        <v/>
      </c>
      <c r="BR472" s="4" t="str">
        <f>IF($C472="OK",_xlfn.NUMBERVALUE(Plantilla!BP483),"")</f>
        <v/>
      </c>
      <c r="BS472" s="6" t="str">
        <f>IF($C472="OK",_xlfn.NUMBERVALUE(Plantilla!BQ483),"")</f>
        <v/>
      </c>
      <c r="BT472" s="4" t="str">
        <f>IF($C472="OK",_xlfn.NUMBERVALUE(Plantilla!BR483),"")</f>
        <v/>
      </c>
      <c r="BU472" s="6" t="str">
        <f>IF($C472="OK",_xlfn.NUMBERVALUE(Plantilla!BS483),"")</f>
        <v/>
      </c>
      <c r="BV472" s="6" t="str">
        <f>IF($C472="OK",_xlfn.NUMBERVALUE(Plantilla!BT483),"")</f>
        <v/>
      </c>
      <c r="BW472" s="6" t="str">
        <f>IF($C472="OK",_xlfn.NUMBERVALUE(Plantilla!BU483),"")</f>
        <v/>
      </c>
      <c r="BX472" s="6" t="str">
        <f>IF($C472="OK",_xlfn.NUMBERVALUE(Plantilla!BV483),"")</f>
        <v/>
      </c>
      <c r="BY472" s="6" t="str">
        <f>IF($C472="OK",_xlfn.NUMBERVALUE(Plantilla!BW483),"")</f>
        <v/>
      </c>
      <c r="BZ472" s="6" t="str">
        <f>IF($C472="OK",_xlfn.NUMBERVALUE(Plantilla!BX483),"")</f>
        <v/>
      </c>
      <c r="CA472" s="6" t="str">
        <f>IF($C472="OK",_xlfn.NUMBERVALUE(Plantilla!BY483),"")</f>
        <v/>
      </c>
      <c r="CB472" s="6" t="str">
        <f>IF($C472="OK",_xlfn.NUMBERVALUE(Plantilla!BZ483),"")</f>
        <v/>
      </c>
      <c r="CC472" s="6" t="str">
        <f>IF($C472="OK",_xlfn.NUMBERVALUE(Plantilla!CA483),"")</f>
        <v/>
      </c>
      <c r="CD472" s="6" t="str">
        <f>IF($C472="OK",_xlfn.NUMBERVALUE(Plantilla!CB483),"")</f>
        <v/>
      </c>
      <c r="CE472" s="6" t="str">
        <f>IF($C472="OK",_xlfn.NUMBERVALUE(Plantilla!CC483),"")</f>
        <v/>
      </c>
      <c r="CF472" s="4" t="str">
        <f>IF($C472="OK",_xlfn.NUMBERVALUE(Plantilla!CD483),"")</f>
        <v/>
      </c>
      <c r="CG472" s="6" t="str">
        <f>IF($C472="OK",_xlfn.NUMBERVALUE(Plantilla!CE483),"")</f>
        <v/>
      </c>
      <c r="CH472" s="6" t="str">
        <f>IF($C472="OK",_xlfn.NUMBERVALUE(Plantilla!CF483),"")</f>
        <v/>
      </c>
      <c r="CI472" s="6" t="str">
        <f>IF($C472="OK",_xlfn.NUMBERVALUE(Plantilla!CG483),"")</f>
        <v/>
      </c>
      <c r="CJ472" s="6" t="str">
        <f>IF($C472="OK",_xlfn.NUMBERVALUE(Plantilla!CH483),"")</f>
        <v/>
      </c>
      <c r="CK472" s="6" t="str">
        <f>IF($C472="OK",_xlfn.NUMBERVALUE(Plantilla!CI483),"")</f>
        <v/>
      </c>
      <c r="CL472" s="6" t="str">
        <f>IF($C472="OK",_xlfn.NUMBERVALUE(Plantilla!CJ483),"")</f>
        <v/>
      </c>
      <c r="CM472" t="str">
        <f>IF($C472="OK",TEXT(Plantilla!CK483,"#"),"")</f>
        <v/>
      </c>
      <c r="CN472" s="6" t="str">
        <f>IF($C472="OK",_xlfn.NUMBERVALUE(Plantilla!CL483),"")</f>
        <v/>
      </c>
      <c r="CO472" s="6" t="str">
        <f>IF($C472="OK",_xlfn.NUMBERVALUE(Plantilla!CM483),"")</f>
        <v/>
      </c>
      <c r="CP472" s="110" t="str">
        <f>IF($C472="OK",_xlfn.NUMBERVALUE(Plantilla!CN483),"")</f>
        <v/>
      </c>
      <c r="CQ472" s="6" t="str">
        <f>IF($C472="OK",_xlfn.NUMBERVALUE(Plantilla!CO483),"")</f>
        <v/>
      </c>
      <c r="CR472" s="109" t="str">
        <f>IF($C472="OK",_xlfn.NUMBERVALUE(Plantilla!CP483),"")</f>
        <v/>
      </c>
      <c r="CS472" s="110" t="str">
        <f>IF($C472="OK",_xlfn.NUMBERVALUE(Plantilla!CQ483),"")</f>
        <v/>
      </c>
      <c r="CT472" s="6" t="str">
        <f>IF($C472="OK",_xlfn.NUMBERVALUE(Plantilla!CR483),"")</f>
        <v/>
      </c>
      <c r="CU472" s="109" t="str">
        <f>IF($C472="OK",_xlfn.NUMBERVALUE(Plantilla!CS483),"")</f>
        <v/>
      </c>
      <c r="CV472" s="110" t="str">
        <f>IF($C472="OK",_xlfn.NUMBERVALUE(Plantilla!CT483),"")</f>
        <v/>
      </c>
      <c r="CW472" s="6" t="str">
        <f>IF($C472="OK",_xlfn.NUMBERVALUE(Plantilla!CU483),"")</f>
        <v/>
      </c>
      <c r="CX472" s="82" t="str">
        <f>IF($C472="OK",_xlfn.NUMBERVALUE(Plantilla!CV483),"")</f>
        <v/>
      </c>
      <c r="CY472" s="6" t="str">
        <f>IF($C472="OK",_xlfn.NUMBERVALUE(Plantilla!CW483),"")</f>
        <v/>
      </c>
      <c r="CZ472" s="82" t="str">
        <f>IF($C472="OK",_xlfn.NUMBERVALUE(Plantilla!CX483),"")</f>
        <v/>
      </c>
      <c r="DA472" s="6" t="str">
        <f>IF($C472="OK",_xlfn.NUMBERVALUE(Plantilla!CY483),"")</f>
        <v/>
      </c>
      <c r="DB472" s="109" t="str">
        <f>IF($C472="OK",_xlfn.NUMBERVALUE(Plantilla!CZ483),"")</f>
        <v/>
      </c>
      <c r="DC472" s="6" t="str">
        <f>IF($C472="OK",_xlfn.NUMBERVALUE(Plantilla!DA483),"")</f>
        <v/>
      </c>
      <c r="DD472" s="6" t="str">
        <f>IF($C472="OK",TEXT(Plantilla!DB483,"#"),"")</f>
        <v/>
      </c>
      <c r="DE472" s="6" t="str">
        <f>IF($C472="OK",_xlfn.NUMBERVALUE(Plantilla!DC483),"")</f>
        <v/>
      </c>
      <c r="DF472" s="4" t="str">
        <f>IF($C472="OK",_xlfn.NUMBERVALUE(Plantilla!DD483),"")</f>
        <v/>
      </c>
      <c r="DG472" s="6" t="str">
        <f>IF($C472="OK",_xlfn.NUMBERVALUE(Plantilla!DE483),"")</f>
        <v/>
      </c>
      <c r="DH472" s="6" t="str">
        <f>IF($C472="OK",_xlfn.NUMBERVALUE(Plantilla!DF483),"")</f>
        <v/>
      </c>
      <c r="DI472" s="6" t="str">
        <f>IF($C472="OK",_xlfn.NUMBERVALUE(Plantilla!DG483),"")</f>
        <v/>
      </c>
      <c r="DJ472" s="6" t="str">
        <f>IF($C472="OK",_xlfn.NUMBERVALUE(Plantilla!DH483),"")</f>
        <v/>
      </c>
      <c r="DK472" s="6" t="str">
        <f>IF($C472="OK",_xlfn.NUMBERVALUE(Plantilla!DI483),"")</f>
        <v/>
      </c>
      <c r="DL472" s="6" t="str">
        <f>IF($C472="OK",_xlfn.NUMBERVALUE(Plantilla!DJ483),"")</f>
        <v/>
      </c>
      <c r="DM472" s="6" t="str">
        <f>IF($C472="OK",_xlfn.NUMBERVALUE(Plantilla!DK483),"")</f>
        <v/>
      </c>
      <c r="DN472" s="6" t="str">
        <f>IF($C472="OK",_xlfn.NUMBERVALUE(Plantilla!DL483),"")</f>
        <v/>
      </c>
      <c r="DO472" s="6" t="str">
        <f>IF($C472="OK",_xlfn.NUMBERVALUE(Plantilla!DM483),"")</f>
        <v/>
      </c>
      <c r="DP472" s="6" t="str">
        <f>IF($C472="OK",_xlfn.NUMBERVALUE(Plantilla!DN483),"")</f>
        <v/>
      </c>
      <c r="DQ472" s="6" t="str">
        <f>IF($C472="OK",_xlfn.NUMBERVALUE(Plantilla!DO483),"")</f>
        <v/>
      </c>
      <c r="DR472" s="6" t="str">
        <f>IF($C472="OK",_xlfn.NUMBERVALUE(Plantilla!DP483),"")</f>
        <v/>
      </c>
      <c r="DS472" t="str">
        <f>IF($C472="OK",TEXT(Plantilla!DR483,"#"),"")</f>
        <v/>
      </c>
      <c r="DT472" s="6"/>
    </row>
    <row r="473" spans="1:124" x14ac:dyDescent="0.25">
      <c r="A473" t="str">
        <f>IF(Plantilla!$I$6="¡Perfecto!, Guarda el archivo y adjúntalo a tu interfaz de Nómina Electrónica","OK","Error")</f>
        <v>OK</v>
      </c>
      <c r="B473" t="str">
        <f>IF(Plantilla!$I$6="¡Perfecto!, Guarda el archivo y adjúntalo a tu interfaz de Nómina Electrónica",MID(Plantilla!$D$2,SEARCH("V",Plantilla!$D$2),10),"")</f>
        <v>V2.0</v>
      </c>
      <c r="C473" t="str">
        <f>Plantilla!C484</f>
        <v/>
      </c>
      <c r="D473" t="str">
        <f>IF($C473="OK",Plantilla!B484,"")</f>
        <v/>
      </c>
      <c r="E473" t="str">
        <f>IF($C473="OK",
   VLOOKUP(Plantilla!$E$4,'Tablas '!$AP$4:$AT$6,5,FALSE),
"")</f>
        <v/>
      </c>
      <c r="F473" t="str">
        <f>IF($C473="OK",TEXT(Plantilla!D484,"#"),"")</f>
        <v/>
      </c>
      <c r="G473" t="str">
        <f>IF($C473="OK",
   VLOOKUP(Plantilla!E484,'Tablas '!$B$4:$C$14,2,FALSE),
"")</f>
        <v/>
      </c>
      <c r="H473" t="str">
        <f>IF($C473="OK",TEXT(Plantilla!F484,"#"),"")</f>
        <v/>
      </c>
      <c r="I473" t="str">
        <f>IF($C473="OK",TEXT(Plantilla!G484,"#"),"")</f>
        <v/>
      </c>
      <c r="J473" t="str">
        <f>IF($C473="OK",TEXT(Plantilla!H484,"#"),"")</f>
        <v/>
      </c>
      <c r="K473" t="str">
        <f>IF($C473="OK",TEXT(Plantilla!I484,"#"),"")</f>
        <v/>
      </c>
      <c r="L473" t="str">
        <f>IF($C473="OK",TEXT(Plantilla!J484,"#"),"")</f>
        <v/>
      </c>
      <c r="M473" t="str">
        <f>IF($C473="OK",TEXT(Plantilla!K484,"#"),"")</f>
        <v/>
      </c>
      <c r="N473" t="str">
        <f>IF($C473="OK",
   CONCATENATE(YEAR(Plantilla!L484),"-",TEXT(MONTH(Plantilla!L484),"00"),"-",TEXT(DAY(Plantilla!L484),"00")),
"")</f>
        <v/>
      </c>
      <c r="O473" t="str">
        <f>IF($C473="OK",_xlfn.NUMBERVALUE(Plantilla!M484),"")</f>
        <v/>
      </c>
      <c r="P473" t="str">
        <f>IF($C473="OK",
   IF(Plantilla!N484&lt;&gt;"",
      CONCATENATE(YEAR(Plantilla!N484),"-",TEXT(MONTH(Plantilla!N484),"00"),"-",TEXT(DAY(Plantilla!N484),"00")),
   ""),
"")</f>
        <v/>
      </c>
      <c r="Q473" t="str">
        <f>IF($C473="OK",
   VLOOKUP(Plantilla!O484,'Tablas '!$E$4:$F$19,2,FALSE),
"")</f>
        <v/>
      </c>
      <c r="R473" t="str">
        <f>IF($C473="OK",
   VLOOKUP(Plantilla!P484,'Tablas '!$H$4:$I$5,2,FALSE),
"")</f>
        <v/>
      </c>
      <c r="S473" t="str">
        <f>IF($C473="OK",
   VLOOKUP(Plantilla!Q484,'Tablas '!$K$4:$L$8,2,FALSE),
"")</f>
        <v/>
      </c>
      <c r="T473" t="str">
        <f>IF($C473="OK",
   VLOOKUP(Plantilla!R484,'Tablas '!$AE$4:$AF$6,2,FALSE),
"")</f>
        <v/>
      </c>
      <c r="U473" t="str">
        <f>IF($C473="OK",
   VLOOKUP(Plantilla!S484,'Tablas '!$AE$4:$AF$6,2,FALSE),
"")</f>
        <v/>
      </c>
      <c r="V473" t="str">
        <f>IF($C473="OK",TEXT(Plantilla!T484,"#"),"")</f>
        <v/>
      </c>
      <c r="W473" s="84" t="str">
        <f>IF($C473="OK",
   VLOOKUP(Plantilla!U484,'Tablas '!$AM$4:$AN$1126,2,FALSE),
"")</f>
        <v/>
      </c>
      <c r="X473" t="str">
        <f>IF($C473="OK",TEXT(Plantilla!V484,"#"),"")</f>
        <v/>
      </c>
      <c r="Y473" t="str">
        <f>IF($C473="OK",
   CONCATENATE(YEAR(Plantilla!W484),"-",TEXT(MONTH(Plantilla!W484),"00"),"-",TEXT(DAY(Plantilla!W484),"00")),
"")</f>
        <v/>
      </c>
      <c r="Z473" t="str">
        <f>IF($C473="OK",
   CONCATENATE(YEAR(Plantilla!X484),"-",TEXT(MONTH(Plantilla!X484),"00"),"-",TEXT(DAY(Plantilla!X484),"00")),
"")</f>
        <v/>
      </c>
      <c r="AA473" t="str">
        <f>IF($C473="OK",
   TEXT(VLOOKUP(Plantilla!Y484,'Tablas '!$Q$4:$R$9,2,FALSE),"#"),
"")</f>
        <v/>
      </c>
      <c r="AB473" t="str">
        <f>IF($C473="OK",
   CONCATENATE(YEAR(Plantilla!Z484),"-",TEXT(MONTH(Plantilla!Z484),"00"),"-",TEXT(DAY(Plantilla!Z484),"00")),
"")</f>
        <v/>
      </c>
      <c r="AC473" t="str">
        <f>IF($C473="OK",
   TEXT(VLOOKUP(Plantilla!AA484,'Tablas '!$T$4:$U$13,2,FALSE),"#"),
"")</f>
        <v/>
      </c>
      <c r="AD473" t="str">
        <f>IF($C473="OK",TEXT(Plantilla!AB484,"#"),"")</f>
        <v/>
      </c>
      <c r="AE473" t="str">
        <f>IF($C473="OK",
   IF(Plantilla!AC484&lt;&gt;"",
      TEXT(VLOOKUP(Plantilla!AC484,'Tablas '!$W$4:$X$7,2,FALSE),"#"),
   ""),
"")</f>
        <v/>
      </c>
      <c r="AF473" t="str">
        <f>IF($C473="OK",TEXT(Plantilla!AD484,"#"),"")</f>
        <v/>
      </c>
      <c r="AG473" s="6" t="str">
        <f>IF($C473="OK",_xlfn.NUMBERVALUE(Plantilla!AE484),"")</f>
        <v/>
      </c>
      <c r="AH473" s="4" t="str">
        <f>IF($C473="OK",_xlfn.NUMBERVALUE(Plantilla!AF484),"")</f>
        <v/>
      </c>
      <c r="AI473" s="6" t="str">
        <f>IF($C473="OK",_xlfn.NUMBERVALUE(Plantilla!AG484),"")</f>
        <v/>
      </c>
      <c r="AJ473" s="6" t="str">
        <f>IF($C473="OK",_xlfn.NUMBERVALUE(Plantilla!AH484),"")</f>
        <v/>
      </c>
      <c r="AK473" s="6" t="str">
        <f>IF($C473="OK",_xlfn.NUMBERVALUE(Plantilla!AI484),"")</f>
        <v/>
      </c>
      <c r="AL473" s="6" t="str">
        <f>IF($C473="OK",_xlfn.NUMBERVALUE(Plantilla!AJ484),"")</f>
        <v/>
      </c>
      <c r="AM473" s="4" t="str">
        <f>IF($C473="OK",_xlfn.NUMBERVALUE(Plantilla!AK484),"")</f>
        <v/>
      </c>
      <c r="AN473" s="6" t="str">
        <f>IF($C473="OK",_xlfn.NUMBERVALUE(Plantilla!AL484),"")</f>
        <v/>
      </c>
      <c r="AO473" s="4" t="str">
        <f>IF($C473="OK",_xlfn.NUMBERVALUE(Plantilla!AM484),"")</f>
        <v/>
      </c>
      <c r="AP473" s="6" t="str">
        <f>IF($C473="OK",_xlfn.NUMBERVALUE(Plantilla!AN484),"")</f>
        <v/>
      </c>
      <c r="AQ473" s="4" t="str">
        <f>IF($C473="OK",_xlfn.NUMBERVALUE(Plantilla!AO484),"")</f>
        <v/>
      </c>
      <c r="AR473" s="6" t="str">
        <f>IF($C473="OK",_xlfn.NUMBERVALUE(Plantilla!AP484),"")</f>
        <v/>
      </c>
      <c r="AS473" s="4" t="str">
        <f>IF($C473="OK",_xlfn.NUMBERVALUE(Plantilla!AQ484),"")</f>
        <v/>
      </c>
      <c r="AT473" s="6" t="str">
        <f>IF($C473="OK",_xlfn.NUMBERVALUE(Plantilla!AR484),"")</f>
        <v/>
      </c>
      <c r="AU473" s="4" t="str">
        <f>IF($C473="OK",_xlfn.NUMBERVALUE(Plantilla!AS484),"")</f>
        <v/>
      </c>
      <c r="AV473" s="6" t="str">
        <f>IF($C473="OK",_xlfn.NUMBERVALUE(Plantilla!AT484),"")</f>
        <v/>
      </c>
      <c r="AW473" s="4" t="str">
        <f>IF($C473="OK",_xlfn.NUMBERVALUE(Plantilla!AU484),"")</f>
        <v/>
      </c>
      <c r="AX473" s="6" t="str">
        <f>IF($C473="OK",_xlfn.NUMBERVALUE(Plantilla!AV484),"")</f>
        <v/>
      </c>
      <c r="AY473" s="4" t="str">
        <f>IF($C473="OK",_xlfn.NUMBERVALUE(Plantilla!AW484),"")</f>
        <v/>
      </c>
      <c r="AZ473" s="6" t="str">
        <f>IF($C473="OK",_xlfn.NUMBERVALUE(Plantilla!AX484),"")</f>
        <v/>
      </c>
      <c r="BA473" t="str">
        <f>IF($C473="OK",_xlfn.NUMBERVALUE(Plantilla!AY484),"")</f>
        <v/>
      </c>
      <c r="BB473" t="str">
        <f>IF($C473="OK",_xlfn.NUMBERVALUE(Plantilla!AZ484),"")</f>
        <v/>
      </c>
      <c r="BC473" s="4" t="str">
        <f>IF($C473="OK",_xlfn.NUMBERVALUE(Plantilla!BA484),"")</f>
        <v/>
      </c>
      <c r="BD473" s="6" t="str">
        <f>IF($C473="OK",_xlfn.NUMBERVALUE(Plantilla!BB484),"")</f>
        <v/>
      </c>
      <c r="BE473" s="4" t="str">
        <f>IF($C473="OK",_xlfn.NUMBERVALUE(Plantilla!BC484),"")</f>
        <v/>
      </c>
      <c r="BF473" s="6" t="str">
        <f>IF($C473="OK",_xlfn.NUMBERVALUE(Plantilla!BD484),"")</f>
        <v/>
      </c>
      <c r="BG473" s="4" t="str">
        <f>IF($C473="OK",_xlfn.NUMBERVALUE(Plantilla!BE484),"")</f>
        <v/>
      </c>
      <c r="BH473" s="6" t="str">
        <f>IF($C473="OK",_xlfn.NUMBERVALUE(Plantilla!BF484),"")</f>
        <v/>
      </c>
      <c r="BI473" s="110" t="str">
        <f>IF($C473="OK",_xlfn.NUMBERVALUE(Plantilla!BG484),"")</f>
        <v/>
      </c>
      <c r="BJ473" s="6" t="str">
        <f>IF($C473="OK",_xlfn.NUMBERVALUE(Plantilla!BH484),"")</f>
        <v/>
      </c>
      <c r="BK473" s="109" t="str">
        <f>IF($C473="OK",_xlfn.NUMBERVALUE(Plantilla!BI484),"")</f>
        <v/>
      </c>
      <c r="BL473" s="6" t="str">
        <f>IF($C473="OK",
   IF(Plantilla!BJ484&lt;&gt;"",
      TEXT(VLOOKUP(Plantilla!BJ484,'Tablas '!$Z$4:$AA$6,2,FALSE),"#"),
   ""),
"")</f>
        <v/>
      </c>
      <c r="BM473" s="4" t="str">
        <f>IF($C473="OK",_xlfn.NUMBERVALUE(Plantilla!BK484),"")</f>
        <v/>
      </c>
      <c r="BN473" s="4" t="str">
        <f>IF($C473="OK",_xlfn.NUMBERVALUE(Plantilla!BL484),"")</f>
        <v/>
      </c>
      <c r="BO473" s="6" t="str">
        <f>IF($C473="OK",_xlfn.NUMBERVALUE(Plantilla!BM484),"")</f>
        <v/>
      </c>
      <c r="BP473" s="4" t="str">
        <f>IF($C473="OK",_xlfn.NUMBERVALUE(Plantilla!BN484),"")</f>
        <v/>
      </c>
      <c r="BQ473" s="6" t="str">
        <f>IF($C473="OK",_xlfn.NUMBERVALUE(Plantilla!BO484),"")</f>
        <v/>
      </c>
      <c r="BR473" s="4" t="str">
        <f>IF($C473="OK",_xlfn.NUMBERVALUE(Plantilla!BP484),"")</f>
        <v/>
      </c>
      <c r="BS473" s="6" t="str">
        <f>IF($C473="OK",_xlfn.NUMBERVALUE(Plantilla!BQ484),"")</f>
        <v/>
      </c>
      <c r="BT473" s="4" t="str">
        <f>IF($C473="OK",_xlfn.NUMBERVALUE(Plantilla!BR484),"")</f>
        <v/>
      </c>
      <c r="BU473" s="6" t="str">
        <f>IF($C473="OK",_xlfn.NUMBERVALUE(Plantilla!BS484),"")</f>
        <v/>
      </c>
      <c r="BV473" s="6" t="str">
        <f>IF($C473="OK",_xlfn.NUMBERVALUE(Plantilla!BT484),"")</f>
        <v/>
      </c>
      <c r="BW473" s="6" t="str">
        <f>IF($C473="OK",_xlfn.NUMBERVALUE(Plantilla!BU484),"")</f>
        <v/>
      </c>
      <c r="BX473" s="6" t="str">
        <f>IF($C473="OK",_xlfn.NUMBERVALUE(Plantilla!BV484),"")</f>
        <v/>
      </c>
      <c r="BY473" s="6" t="str">
        <f>IF($C473="OK",_xlfn.NUMBERVALUE(Plantilla!BW484),"")</f>
        <v/>
      </c>
      <c r="BZ473" s="6" t="str">
        <f>IF($C473="OK",_xlfn.NUMBERVALUE(Plantilla!BX484),"")</f>
        <v/>
      </c>
      <c r="CA473" s="6" t="str">
        <f>IF($C473="OK",_xlfn.NUMBERVALUE(Plantilla!BY484),"")</f>
        <v/>
      </c>
      <c r="CB473" s="6" t="str">
        <f>IF($C473="OK",_xlfn.NUMBERVALUE(Plantilla!BZ484),"")</f>
        <v/>
      </c>
      <c r="CC473" s="6" t="str">
        <f>IF($C473="OK",_xlfn.NUMBERVALUE(Plantilla!CA484),"")</f>
        <v/>
      </c>
      <c r="CD473" s="6" t="str">
        <f>IF($C473="OK",_xlfn.NUMBERVALUE(Plantilla!CB484),"")</f>
        <v/>
      </c>
      <c r="CE473" s="6" t="str">
        <f>IF($C473="OK",_xlfn.NUMBERVALUE(Plantilla!CC484),"")</f>
        <v/>
      </c>
      <c r="CF473" s="4" t="str">
        <f>IF($C473="OK",_xlfn.NUMBERVALUE(Plantilla!CD484),"")</f>
        <v/>
      </c>
      <c r="CG473" s="6" t="str">
        <f>IF($C473="OK",_xlfn.NUMBERVALUE(Plantilla!CE484),"")</f>
        <v/>
      </c>
      <c r="CH473" s="6" t="str">
        <f>IF($C473="OK",_xlfn.NUMBERVALUE(Plantilla!CF484),"")</f>
        <v/>
      </c>
      <c r="CI473" s="6" t="str">
        <f>IF($C473="OK",_xlfn.NUMBERVALUE(Plantilla!CG484),"")</f>
        <v/>
      </c>
      <c r="CJ473" s="6" t="str">
        <f>IF($C473="OK",_xlfn.NUMBERVALUE(Plantilla!CH484),"")</f>
        <v/>
      </c>
      <c r="CK473" s="6" t="str">
        <f>IF($C473="OK",_xlfn.NUMBERVALUE(Plantilla!CI484),"")</f>
        <v/>
      </c>
      <c r="CL473" s="6" t="str">
        <f>IF($C473="OK",_xlfn.NUMBERVALUE(Plantilla!CJ484),"")</f>
        <v/>
      </c>
      <c r="CM473" t="str">
        <f>IF($C473="OK",TEXT(Plantilla!CK484,"#"),"")</f>
        <v/>
      </c>
      <c r="CN473" s="6" t="str">
        <f>IF($C473="OK",_xlfn.NUMBERVALUE(Plantilla!CL484),"")</f>
        <v/>
      </c>
      <c r="CO473" s="6" t="str">
        <f>IF($C473="OK",_xlfn.NUMBERVALUE(Plantilla!CM484),"")</f>
        <v/>
      </c>
      <c r="CP473" s="110" t="str">
        <f>IF($C473="OK",_xlfn.NUMBERVALUE(Plantilla!CN484),"")</f>
        <v/>
      </c>
      <c r="CQ473" s="6" t="str">
        <f>IF($C473="OK",_xlfn.NUMBERVALUE(Plantilla!CO484),"")</f>
        <v/>
      </c>
      <c r="CR473" s="109" t="str">
        <f>IF($C473="OK",_xlfn.NUMBERVALUE(Plantilla!CP484),"")</f>
        <v/>
      </c>
      <c r="CS473" s="110" t="str">
        <f>IF($C473="OK",_xlfn.NUMBERVALUE(Plantilla!CQ484),"")</f>
        <v/>
      </c>
      <c r="CT473" s="6" t="str">
        <f>IF($C473="OK",_xlfn.NUMBERVALUE(Plantilla!CR484),"")</f>
        <v/>
      </c>
      <c r="CU473" s="109" t="str">
        <f>IF($C473="OK",_xlfn.NUMBERVALUE(Plantilla!CS484),"")</f>
        <v/>
      </c>
      <c r="CV473" s="110" t="str">
        <f>IF($C473="OK",_xlfn.NUMBERVALUE(Plantilla!CT484),"")</f>
        <v/>
      </c>
      <c r="CW473" s="6" t="str">
        <f>IF($C473="OK",_xlfn.NUMBERVALUE(Plantilla!CU484),"")</f>
        <v/>
      </c>
      <c r="CX473" s="82" t="str">
        <f>IF($C473="OK",_xlfn.NUMBERVALUE(Plantilla!CV484),"")</f>
        <v/>
      </c>
      <c r="CY473" s="6" t="str">
        <f>IF($C473="OK",_xlfn.NUMBERVALUE(Plantilla!CW484),"")</f>
        <v/>
      </c>
      <c r="CZ473" s="82" t="str">
        <f>IF($C473="OK",_xlfn.NUMBERVALUE(Plantilla!CX484),"")</f>
        <v/>
      </c>
      <c r="DA473" s="6" t="str">
        <f>IF($C473="OK",_xlfn.NUMBERVALUE(Plantilla!CY484),"")</f>
        <v/>
      </c>
      <c r="DB473" s="109" t="str">
        <f>IF($C473="OK",_xlfn.NUMBERVALUE(Plantilla!CZ484),"")</f>
        <v/>
      </c>
      <c r="DC473" s="6" t="str">
        <f>IF($C473="OK",_xlfn.NUMBERVALUE(Plantilla!DA484),"")</f>
        <v/>
      </c>
      <c r="DD473" s="6" t="str">
        <f>IF($C473="OK",TEXT(Plantilla!DB484,"#"),"")</f>
        <v/>
      </c>
      <c r="DE473" s="6" t="str">
        <f>IF($C473="OK",_xlfn.NUMBERVALUE(Plantilla!DC484),"")</f>
        <v/>
      </c>
      <c r="DF473" s="4" t="str">
        <f>IF($C473="OK",_xlfn.NUMBERVALUE(Plantilla!DD484),"")</f>
        <v/>
      </c>
      <c r="DG473" s="6" t="str">
        <f>IF($C473="OK",_xlfn.NUMBERVALUE(Plantilla!DE484),"")</f>
        <v/>
      </c>
      <c r="DH473" s="6" t="str">
        <f>IF($C473="OK",_xlfn.NUMBERVALUE(Plantilla!DF484),"")</f>
        <v/>
      </c>
      <c r="DI473" s="6" t="str">
        <f>IF($C473="OK",_xlfn.NUMBERVALUE(Plantilla!DG484),"")</f>
        <v/>
      </c>
      <c r="DJ473" s="6" t="str">
        <f>IF($C473="OK",_xlfn.NUMBERVALUE(Plantilla!DH484),"")</f>
        <v/>
      </c>
      <c r="DK473" s="6" t="str">
        <f>IF($C473="OK",_xlfn.NUMBERVALUE(Plantilla!DI484),"")</f>
        <v/>
      </c>
      <c r="DL473" s="6" t="str">
        <f>IF($C473="OK",_xlfn.NUMBERVALUE(Plantilla!DJ484),"")</f>
        <v/>
      </c>
      <c r="DM473" s="6" t="str">
        <f>IF($C473="OK",_xlfn.NUMBERVALUE(Plantilla!DK484),"")</f>
        <v/>
      </c>
      <c r="DN473" s="6" t="str">
        <f>IF($C473="OK",_xlfn.NUMBERVALUE(Plantilla!DL484),"")</f>
        <v/>
      </c>
      <c r="DO473" s="6" t="str">
        <f>IF($C473="OK",_xlfn.NUMBERVALUE(Plantilla!DM484),"")</f>
        <v/>
      </c>
      <c r="DP473" s="6" t="str">
        <f>IF($C473="OK",_xlfn.NUMBERVALUE(Plantilla!DN484),"")</f>
        <v/>
      </c>
      <c r="DQ473" s="6" t="str">
        <f>IF($C473="OK",_xlfn.NUMBERVALUE(Plantilla!DO484),"")</f>
        <v/>
      </c>
      <c r="DR473" s="6" t="str">
        <f>IF($C473="OK",_xlfn.NUMBERVALUE(Plantilla!DP484),"")</f>
        <v/>
      </c>
      <c r="DS473" t="str">
        <f>IF($C473="OK",TEXT(Plantilla!DR484,"#"),"")</f>
        <v/>
      </c>
      <c r="DT473" s="6"/>
    </row>
    <row r="474" spans="1:124" x14ac:dyDescent="0.25">
      <c r="A474" t="str">
        <f>IF(Plantilla!$I$6="¡Perfecto!, Guarda el archivo y adjúntalo a tu interfaz de Nómina Electrónica","OK","Error")</f>
        <v>OK</v>
      </c>
      <c r="B474" t="str">
        <f>IF(Plantilla!$I$6="¡Perfecto!, Guarda el archivo y adjúntalo a tu interfaz de Nómina Electrónica",MID(Plantilla!$D$2,SEARCH("V",Plantilla!$D$2),10),"")</f>
        <v>V2.0</v>
      </c>
      <c r="C474" t="str">
        <f>Plantilla!C485</f>
        <v/>
      </c>
      <c r="D474" t="str">
        <f>IF($C474="OK",Plantilla!B485,"")</f>
        <v/>
      </c>
      <c r="E474" t="str">
        <f>IF($C474="OK",
   VLOOKUP(Plantilla!$E$4,'Tablas '!$AP$4:$AT$6,5,FALSE),
"")</f>
        <v/>
      </c>
      <c r="F474" t="str">
        <f>IF($C474="OK",TEXT(Plantilla!D485,"#"),"")</f>
        <v/>
      </c>
      <c r="G474" t="str">
        <f>IF($C474="OK",
   VLOOKUP(Plantilla!E485,'Tablas '!$B$4:$C$14,2,FALSE),
"")</f>
        <v/>
      </c>
      <c r="H474" t="str">
        <f>IF($C474="OK",TEXT(Plantilla!F485,"#"),"")</f>
        <v/>
      </c>
      <c r="I474" t="str">
        <f>IF($C474="OK",TEXT(Plantilla!G485,"#"),"")</f>
        <v/>
      </c>
      <c r="J474" t="str">
        <f>IF($C474="OK",TEXT(Plantilla!H485,"#"),"")</f>
        <v/>
      </c>
      <c r="K474" t="str">
        <f>IF($C474="OK",TEXT(Plantilla!I485,"#"),"")</f>
        <v/>
      </c>
      <c r="L474" t="str">
        <f>IF($C474="OK",TEXT(Plantilla!J485,"#"),"")</f>
        <v/>
      </c>
      <c r="M474" t="str">
        <f>IF($C474="OK",TEXT(Plantilla!K485,"#"),"")</f>
        <v/>
      </c>
      <c r="N474" t="str">
        <f>IF($C474="OK",
   CONCATENATE(YEAR(Plantilla!L485),"-",TEXT(MONTH(Plantilla!L485),"00"),"-",TEXT(DAY(Plantilla!L485),"00")),
"")</f>
        <v/>
      </c>
      <c r="O474" t="str">
        <f>IF($C474="OK",_xlfn.NUMBERVALUE(Plantilla!M485),"")</f>
        <v/>
      </c>
      <c r="P474" t="str">
        <f>IF($C474="OK",
   IF(Plantilla!N485&lt;&gt;"",
      CONCATENATE(YEAR(Plantilla!N485),"-",TEXT(MONTH(Plantilla!N485),"00"),"-",TEXT(DAY(Plantilla!N485),"00")),
   ""),
"")</f>
        <v/>
      </c>
      <c r="Q474" t="str">
        <f>IF($C474="OK",
   VLOOKUP(Plantilla!O485,'Tablas '!$E$4:$F$19,2,FALSE),
"")</f>
        <v/>
      </c>
      <c r="R474" t="str">
        <f>IF($C474="OK",
   VLOOKUP(Plantilla!P485,'Tablas '!$H$4:$I$5,2,FALSE),
"")</f>
        <v/>
      </c>
      <c r="S474" t="str">
        <f>IF($C474="OK",
   VLOOKUP(Plantilla!Q485,'Tablas '!$K$4:$L$8,2,FALSE),
"")</f>
        <v/>
      </c>
      <c r="T474" t="str">
        <f>IF($C474="OK",
   VLOOKUP(Plantilla!R485,'Tablas '!$AE$4:$AF$6,2,FALSE),
"")</f>
        <v/>
      </c>
      <c r="U474" t="str">
        <f>IF($C474="OK",
   VLOOKUP(Plantilla!S485,'Tablas '!$AE$4:$AF$6,2,FALSE),
"")</f>
        <v/>
      </c>
      <c r="V474" t="str">
        <f>IF($C474="OK",TEXT(Plantilla!T485,"#"),"")</f>
        <v/>
      </c>
      <c r="W474" s="84" t="str">
        <f>IF($C474="OK",
   VLOOKUP(Plantilla!U485,'Tablas '!$AM$4:$AN$1126,2,FALSE),
"")</f>
        <v/>
      </c>
      <c r="X474" t="str">
        <f>IF($C474="OK",TEXT(Plantilla!V485,"#"),"")</f>
        <v/>
      </c>
      <c r="Y474" t="str">
        <f>IF($C474="OK",
   CONCATENATE(YEAR(Plantilla!W485),"-",TEXT(MONTH(Plantilla!W485),"00"),"-",TEXT(DAY(Plantilla!W485),"00")),
"")</f>
        <v/>
      </c>
      <c r="Z474" t="str">
        <f>IF($C474="OK",
   CONCATENATE(YEAR(Plantilla!X485),"-",TEXT(MONTH(Plantilla!X485),"00"),"-",TEXT(DAY(Plantilla!X485),"00")),
"")</f>
        <v/>
      </c>
      <c r="AA474" t="str">
        <f>IF($C474="OK",
   TEXT(VLOOKUP(Plantilla!Y485,'Tablas '!$Q$4:$R$9,2,FALSE),"#"),
"")</f>
        <v/>
      </c>
      <c r="AB474" t="str">
        <f>IF($C474="OK",
   CONCATENATE(YEAR(Plantilla!Z485),"-",TEXT(MONTH(Plantilla!Z485),"00"),"-",TEXT(DAY(Plantilla!Z485),"00")),
"")</f>
        <v/>
      </c>
      <c r="AC474" t="str">
        <f>IF($C474="OK",
   TEXT(VLOOKUP(Plantilla!AA485,'Tablas '!$T$4:$U$13,2,FALSE),"#"),
"")</f>
        <v/>
      </c>
      <c r="AD474" t="str">
        <f>IF($C474="OK",TEXT(Plantilla!AB485,"#"),"")</f>
        <v/>
      </c>
      <c r="AE474" t="str">
        <f>IF($C474="OK",
   IF(Plantilla!AC485&lt;&gt;"",
      TEXT(VLOOKUP(Plantilla!AC485,'Tablas '!$W$4:$X$7,2,FALSE),"#"),
   ""),
"")</f>
        <v/>
      </c>
      <c r="AF474" t="str">
        <f>IF($C474="OK",TEXT(Plantilla!AD485,"#"),"")</f>
        <v/>
      </c>
      <c r="AG474" s="6" t="str">
        <f>IF($C474="OK",_xlfn.NUMBERVALUE(Plantilla!AE485),"")</f>
        <v/>
      </c>
      <c r="AH474" s="4" t="str">
        <f>IF($C474="OK",_xlfn.NUMBERVALUE(Plantilla!AF485),"")</f>
        <v/>
      </c>
      <c r="AI474" s="6" t="str">
        <f>IF($C474="OK",_xlfn.NUMBERVALUE(Plantilla!AG485),"")</f>
        <v/>
      </c>
      <c r="AJ474" s="6" t="str">
        <f>IF($C474="OK",_xlfn.NUMBERVALUE(Plantilla!AH485),"")</f>
        <v/>
      </c>
      <c r="AK474" s="6" t="str">
        <f>IF($C474="OK",_xlfn.NUMBERVALUE(Plantilla!AI485),"")</f>
        <v/>
      </c>
      <c r="AL474" s="6" t="str">
        <f>IF($C474="OK",_xlfn.NUMBERVALUE(Plantilla!AJ485),"")</f>
        <v/>
      </c>
      <c r="AM474" s="4" t="str">
        <f>IF($C474="OK",_xlfn.NUMBERVALUE(Plantilla!AK485),"")</f>
        <v/>
      </c>
      <c r="AN474" s="6" t="str">
        <f>IF($C474="OK",_xlfn.NUMBERVALUE(Plantilla!AL485),"")</f>
        <v/>
      </c>
      <c r="AO474" s="4" t="str">
        <f>IF($C474="OK",_xlfn.NUMBERVALUE(Plantilla!AM485),"")</f>
        <v/>
      </c>
      <c r="AP474" s="6" t="str">
        <f>IF($C474="OK",_xlfn.NUMBERVALUE(Plantilla!AN485),"")</f>
        <v/>
      </c>
      <c r="AQ474" s="4" t="str">
        <f>IF($C474="OK",_xlfn.NUMBERVALUE(Plantilla!AO485),"")</f>
        <v/>
      </c>
      <c r="AR474" s="6" t="str">
        <f>IF($C474="OK",_xlfn.NUMBERVALUE(Plantilla!AP485),"")</f>
        <v/>
      </c>
      <c r="AS474" s="4" t="str">
        <f>IF($C474="OK",_xlfn.NUMBERVALUE(Plantilla!AQ485),"")</f>
        <v/>
      </c>
      <c r="AT474" s="6" t="str">
        <f>IF($C474="OK",_xlfn.NUMBERVALUE(Plantilla!AR485),"")</f>
        <v/>
      </c>
      <c r="AU474" s="4" t="str">
        <f>IF($C474="OK",_xlfn.NUMBERVALUE(Plantilla!AS485),"")</f>
        <v/>
      </c>
      <c r="AV474" s="6" t="str">
        <f>IF($C474="OK",_xlfn.NUMBERVALUE(Plantilla!AT485),"")</f>
        <v/>
      </c>
      <c r="AW474" s="4" t="str">
        <f>IF($C474="OK",_xlfn.NUMBERVALUE(Plantilla!AU485),"")</f>
        <v/>
      </c>
      <c r="AX474" s="6" t="str">
        <f>IF($C474="OK",_xlfn.NUMBERVALUE(Plantilla!AV485),"")</f>
        <v/>
      </c>
      <c r="AY474" s="4" t="str">
        <f>IF($C474="OK",_xlfn.NUMBERVALUE(Plantilla!AW485),"")</f>
        <v/>
      </c>
      <c r="AZ474" s="6" t="str">
        <f>IF($C474="OK",_xlfn.NUMBERVALUE(Plantilla!AX485),"")</f>
        <v/>
      </c>
      <c r="BA474" t="str">
        <f>IF($C474="OK",_xlfn.NUMBERVALUE(Plantilla!AY485),"")</f>
        <v/>
      </c>
      <c r="BB474" t="str">
        <f>IF($C474="OK",_xlfn.NUMBERVALUE(Plantilla!AZ485),"")</f>
        <v/>
      </c>
      <c r="BC474" s="4" t="str">
        <f>IF($C474="OK",_xlfn.NUMBERVALUE(Plantilla!BA485),"")</f>
        <v/>
      </c>
      <c r="BD474" s="6" t="str">
        <f>IF($C474="OK",_xlfn.NUMBERVALUE(Plantilla!BB485),"")</f>
        <v/>
      </c>
      <c r="BE474" s="4" t="str">
        <f>IF($C474="OK",_xlfn.NUMBERVALUE(Plantilla!BC485),"")</f>
        <v/>
      </c>
      <c r="BF474" s="6" t="str">
        <f>IF($C474="OK",_xlfn.NUMBERVALUE(Plantilla!BD485),"")</f>
        <v/>
      </c>
      <c r="BG474" s="4" t="str">
        <f>IF($C474="OK",_xlfn.NUMBERVALUE(Plantilla!BE485),"")</f>
        <v/>
      </c>
      <c r="BH474" s="6" t="str">
        <f>IF($C474="OK",_xlfn.NUMBERVALUE(Plantilla!BF485),"")</f>
        <v/>
      </c>
      <c r="BI474" s="110" t="str">
        <f>IF($C474="OK",_xlfn.NUMBERVALUE(Plantilla!BG485),"")</f>
        <v/>
      </c>
      <c r="BJ474" s="6" t="str">
        <f>IF($C474="OK",_xlfn.NUMBERVALUE(Plantilla!BH485),"")</f>
        <v/>
      </c>
      <c r="BK474" s="109" t="str">
        <f>IF($C474="OK",_xlfn.NUMBERVALUE(Plantilla!BI485),"")</f>
        <v/>
      </c>
      <c r="BL474" s="6" t="str">
        <f>IF($C474="OK",
   IF(Plantilla!BJ485&lt;&gt;"",
      TEXT(VLOOKUP(Plantilla!BJ485,'Tablas '!$Z$4:$AA$6,2,FALSE),"#"),
   ""),
"")</f>
        <v/>
      </c>
      <c r="BM474" s="4" t="str">
        <f>IF($C474="OK",_xlfn.NUMBERVALUE(Plantilla!BK485),"")</f>
        <v/>
      </c>
      <c r="BN474" s="4" t="str">
        <f>IF($C474="OK",_xlfn.NUMBERVALUE(Plantilla!BL485),"")</f>
        <v/>
      </c>
      <c r="BO474" s="6" t="str">
        <f>IF($C474="OK",_xlfn.NUMBERVALUE(Plantilla!BM485),"")</f>
        <v/>
      </c>
      <c r="BP474" s="4" t="str">
        <f>IF($C474="OK",_xlfn.NUMBERVALUE(Plantilla!BN485),"")</f>
        <v/>
      </c>
      <c r="BQ474" s="6" t="str">
        <f>IF($C474="OK",_xlfn.NUMBERVALUE(Plantilla!BO485),"")</f>
        <v/>
      </c>
      <c r="BR474" s="4" t="str">
        <f>IF($C474="OK",_xlfn.NUMBERVALUE(Plantilla!BP485),"")</f>
        <v/>
      </c>
      <c r="BS474" s="6" t="str">
        <f>IF($C474="OK",_xlfn.NUMBERVALUE(Plantilla!BQ485),"")</f>
        <v/>
      </c>
      <c r="BT474" s="4" t="str">
        <f>IF($C474="OK",_xlfn.NUMBERVALUE(Plantilla!BR485),"")</f>
        <v/>
      </c>
      <c r="BU474" s="6" t="str">
        <f>IF($C474="OK",_xlfn.NUMBERVALUE(Plantilla!BS485),"")</f>
        <v/>
      </c>
      <c r="BV474" s="6" t="str">
        <f>IF($C474="OK",_xlfn.NUMBERVALUE(Plantilla!BT485),"")</f>
        <v/>
      </c>
      <c r="BW474" s="6" t="str">
        <f>IF($C474="OK",_xlfn.NUMBERVALUE(Plantilla!BU485),"")</f>
        <v/>
      </c>
      <c r="BX474" s="6" t="str">
        <f>IF($C474="OK",_xlfn.NUMBERVALUE(Plantilla!BV485),"")</f>
        <v/>
      </c>
      <c r="BY474" s="6" t="str">
        <f>IF($C474="OK",_xlfn.NUMBERVALUE(Plantilla!BW485),"")</f>
        <v/>
      </c>
      <c r="BZ474" s="6" t="str">
        <f>IF($C474="OK",_xlfn.NUMBERVALUE(Plantilla!BX485),"")</f>
        <v/>
      </c>
      <c r="CA474" s="6" t="str">
        <f>IF($C474="OK",_xlfn.NUMBERVALUE(Plantilla!BY485),"")</f>
        <v/>
      </c>
      <c r="CB474" s="6" t="str">
        <f>IF($C474="OK",_xlfn.NUMBERVALUE(Plantilla!BZ485),"")</f>
        <v/>
      </c>
      <c r="CC474" s="6" t="str">
        <f>IF($C474="OK",_xlfn.NUMBERVALUE(Plantilla!CA485),"")</f>
        <v/>
      </c>
      <c r="CD474" s="6" t="str">
        <f>IF($C474="OK",_xlfn.NUMBERVALUE(Plantilla!CB485),"")</f>
        <v/>
      </c>
      <c r="CE474" s="6" t="str">
        <f>IF($C474="OK",_xlfn.NUMBERVALUE(Plantilla!CC485),"")</f>
        <v/>
      </c>
      <c r="CF474" s="4" t="str">
        <f>IF($C474="OK",_xlfn.NUMBERVALUE(Plantilla!CD485),"")</f>
        <v/>
      </c>
      <c r="CG474" s="6" t="str">
        <f>IF($C474="OK",_xlfn.NUMBERVALUE(Plantilla!CE485),"")</f>
        <v/>
      </c>
      <c r="CH474" s="6" t="str">
        <f>IF($C474="OK",_xlfn.NUMBERVALUE(Plantilla!CF485),"")</f>
        <v/>
      </c>
      <c r="CI474" s="6" t="str">
        <f>IF($C474="OK",_xlfn.NUMBERVALUE(Plantilla!CG485),"")</f>
        <v/>
      </c>
      <c r="CJ474" s="6" t="str">
        <f>IF($C474="OK",_xlfn.NUMBERVALUE(Plantilla!CH485),"")</f>
        <v/>
      </c>
      <c r="CK474" s="6" t="str">
        <f>IF($C474="OK",_xlfn.NUMBERVALUE(Plantilla!CI485),"")</f>
        <v/>
      </c>
      <c r="CL474" s="6" t="str">
        <f>IF($C474="OK",_xlfn.NUMBERVALUE(Plantilla!CJ485),"")</f>
        <v/>
      </c>
      <c r="CM474" t="str">
        <f>IF($C474="OK",TEXT(Plantilla!CK485,"#"),"")</f>
        <v/>
      </c>
      <c r="CN474" s="6" t="str">
        <f>IF($C474="OK",_xlfn.NUMBERVALUE(Plantilla!CL485),"")</f>
        <v/>
      </c>
      <c r="CO474" s="6" t="str">
        <f>IF($C474="OK",_xlfn.NUMBERVALUE(Plantilla!CM485),"")</f>
        <v/>
      </c>
      <c r="CP474" s="110" t="str">
        <f>IF($C474="OK",_xlfn.NUMBERVALUE(Plantilla!CN485),"")</f>
        <v/>
      </c>
      <c r="CQ474" s="6" t="str">
        <f>IF($C474="OK",_xlfn.NUMBERVALUE(Plantilla!CO485),"")</f>
        <v/>
      </c>
      <c r="CR474" s="109" t="str">
        <f>IF($C474="OK",_xlfn.NUMBERVALUE(Plantilla!CP485),"")</f>
        <v/>
      </c>
      <c r="CS474" s="110" t="str">
        <f>IF($C474="OK",_xlfn.NUMBERVALUE(Plantilla!CQ485),"")</f>
        <v/>
      </c>
      <c r="CT474" s="6" t="str">
        <f>IF($C474="OK",_xlfn.NUMBERVALUE(Plantilla!CR485),"")</f>
        <v/>
      </c>
      <c r="CU474" s="109" t="str">
        <f>IF($C474="OK",_xlfn.NUMBERVALUE(Plantilla!CS485),"")</f>
        <v/>
      </c>
      <c r="CV474" s="110" t="str">
        <f>IF($C474="OK",_xlfn.NUMBERVALUE(Plantilla!CT485),"")</f>
        <v/>
      </c>
      <c r="CW474" s="6" t="str">
        <f>IF($C474="OK",_xlfn.NUMBERVALUE(Plantilla!CU485),"")</f>
        <v/>
      </c>
      <c r="CX474" s="82" t="str">
        <f>IF($C474="OK",_xlfn.NUMBERVALUE(Plantilla!CV485),"")</f>
        <v/>
      </c>
      <c r="CY474" s="6" t="str">
        <f>IF($C474="OK",_xlfn.NUMBERVALUE(Plantilla!CW485),"")</f>
        <v/>
      </c>
      <c r="CZ474" s="82" t="str">
        <f>IF($C474="OK",_xlfn.NUMBERVALUE(Plantilla!CX485),"")</f>
        <v/>
      </c>
      <c r="DA474" s="6" t="str">
        <f>IF($C474="OK",_xlfn.NUMBERVALUE(Plantilla!CY485),"")</f>
        <v/>
      </c>
      <c r="DB474" s="109" t="str">
        <f>IF($C474="OK",_xlfn.NUMBERVALUE(Plantilla!CZ485),"")</f>
        <v/>
      </c>
      <c r="DC474" s="6" t="str">
        <f>IF($C474="OK",_xlfn.NUMBERVALUE(Plantilla!DA485),"")</f>
        <v/>
      </c>
      <c r="DD474" s="6" t="str">
        <f>IF($C474="OK",TEXT(Plantilla!DB485,"#"),"")</f>
        <v/>
      </c>
      <c r="DE474" s="6" t="str">
        <f>IF($C474="OK",_xlfn.NUMBERVALUE(Plantilla!DC485),"")</f>
        <v/>
      </c>
      <c r="DF474" s="4" t="str">
        <f>IF($C474="OK",_xlfn.NUMBERVALUE(Plantilla!DD485),"")</f>
        <v/>
      </c>
      <c r="DG474" s="6" t="str">
        <f>IF($C474="OK",_xlfn.NUMBERVALUE(Plantilla!DE485),"")</f>
        <v/>
      </c>
      <c r="DH474" s="6" t="str">
        <f>IF($C474="OK",_xlfn.NUMBERVALUE(Plantilla!DF485),"")</f>
        <v/>
      </c>
      <c r="DI474" s="6" t="str">
        <f>IF($C474="OK",_xlfn.NUMBERVALUE(Plantilla!DG485),"")</f>
        <v/>
      </c>
      <c r="DJ474" s="6" t="str">
        <f>IF($C474="OK",_xlfn.NUMBERVALUE(Plantilla!DH485),"")</f>
        <v/>
      </c>
      <c r="DK474" s="6" t="str">
        <f>IF($C474="OK",_xlfn.NUMBERVALUE(Plantilla!DI485),"")</f>
        <v/>
      </c>
      <c r="DL474" s="6" t="str">
        <f>IF($C474="OK",_xlfn.NUMBERVALUE(Plantilla!DJ485),"")</f>
        <v/>
      </c>
      <c r="DM474" s="6" t="str">
        <f>IF($C474="OK",_xlfn.NUMBERVALUE(Plantilla!DK485),"")</f>
        <v/>
      </c>
      <c r="DN474" s="6" t="str">
        <f>IF($C474="OK",_xlfn.NUMBERVALUE(Plantilla!DL485),"")</f>
        <v/>
      </c>
      <c r="DO474" s="6" t="str">
        <f>IF($C474="OK",_xlfn.NUMBERVALUE(Plantilla!DM485),"")</f>
        <v/>
      </c>
      <c r="DP474" s="6" t="str">
        <f>IF($C474="OK",_xlfn.NUMBERVALUE(Plantilla!DN485),"")</f>
        <v/>
      </c>
      <c r="DQ474" s="6" t="str">
        <f>IF($C474="OK",_xlfn.NUMBERVALUE(Plantilla!DO485),"")</f>
        <v/>
      </c>
      <c r="DR474" s="6" t="str">
        <f>IF($C474="OK",_xlfn.NUMBERVALUE(Plantilla!DP485),"")</f>
        <v/>
      </c>
      <c r="DS474" t="str">
        <f>IF($C474="OK",TEXT(Plantilla!DR485,"#"),"")</f>
        <v/>
      </c>
      <c r="DT474" s="6"/>
    </row>
    <row r="475" spans="1:124" x14ac:dyDescent="0.25">
      <c r="A475" t="str">
        <f>IF(Plantilla!$I$6="¡Perfecto!, Guarda el archivo y adjúntalo a tu interfaz de Nómina Electrónica","OK","Error")</f>
        <v>OK</v>
      </c>
      <c r="B475" t="str">
        <f>IF(Plantilla!$I$6="¡Perfecto!, Guarda el archivo y adjúntalo a tu interfaz de Nómina Electrónica",MID(Plantilla!$D$2,SEARCH("V",Plantilla!$D$2),10),"")</f>
        <v>V2.0</v>
      </c>
      <c r="C475" t="str">
        <f>Plantilla!C486</f>
        <v/>
      </c>
      <c r="D475" t="str">
        <f>IF($C475="OK",Plantilla!B486,"")</f>
        <v/>
      </c>
      <c r="E475" t="str">
        <f>IF($C475="OK",
   VLOOKUP(Plantilla!$E$4,'Tablas '!$AP$4:$AT$6,5,FALSE),
"")</f>
        <v/>
      </c>
      <c r="F475" t="str">
        <f>IF($C475="OK",TEXT(Plantilla!D486,"#"),"")</f>
        <v/>
      </c>
      <c r="G475" t="str">
        <f>IF($C475="OK",
   VLOOKUP(Plantilla!E486,'Tablas '!$B$4:$C$14,2,FALSE),
"")</f>
        <v/>
      </c>
      <c r="H475" t="str">
        <f>IF($C475="OK",TEXT(Plantilla!F486,"#"),"")</f>
        <v/>
      </c>
      <c r="I475" t="str">
        <f>IF($C475="OK",TEXT(Plantilla!G486,"#"),"")</f>
        <v/>
      </c>
      <c r="J475" t="str">
        <f>IF($C475="OK",TEXT(Plantilla!H486,"#"),"")</f>
        <v/>
      </c>
      <c r="K475" t="str">
        <f>IF($C475="OK",TEXT(Plantilla!I486,"#"),"")</f>
        <v/>
      </c>
      <c r="L475" t="str">
        <f>IF($C475="OK",TEXT(Plantilla!J486,"#"),"")</f>
        <v/>
      </c>
      <c r="M475" t="str">
        <f>IF($C475="OK",TEXT(Plantilla!K486,"#"),"")</f>
        <v/>
      </c>
      <c r="N475" t="str">
        <f>IF($C475="OK",
   CONCATENATE(YEAR(Plantilla!L486),"-",TEXT(MONTH(Plantilla!L486),"00"),"-",TEXT(DAY(Plantilla!L486),"00")),
"")</f>
        <v/>
      </c>
      <c r="O475" t="str">
        <f>IF($C475="OK",_xlfn.NUMBERVALUE(Plantilla!M486),"")</f>
        <v/>
      </c>
      <c r="P475" t="str">
        <f>IF($C475="OK",
   IF(Plantilla!N486&lt;&gt;"",
      CONCATENATE(YEAR(Plantilla!N486),"-",TEXT(MONTH(Plantilla!N486),"00"),"-",TEXT(DAY(Plantilla!N486),"00")),
   ""),
"")</f>
        <v/>
      </c>
      <c r="Q475" t="str">
        <f>IF($C475="OK",
   VLOOKUP(Plantilla!O486,'Tablas '!$E$4:$F$19,2,FALSE),
"")</f>
        <v/>
      </c>
      <c r="R475" t="str">
        <f>IF($C475="OK",
   VLOOKUP(Plantilla!P486,'Tablas '!$H$4:$I$5,2,FALSE),
"")</f>
        <v/>
      </c>
      <c r="S475" t="str">
        <f>IF($C475="OK",
   VLOOKUP(Plantilla!Q486,'Tablas '!$K$4:$L$8,2,FALSE),
"")</f>
        <v/>
      </c>
      <c r="T475" t="str">
        <f>IF($C475="OK",
   VLOOKUP(Plantilla!R486,'Tablas '!$AE$4:$AF$6,2,FALSE),
"")</f>
        <v/>
      </c>
      <c r="U475" t="str">
        <f>IF($C475="OK",
   VLOOKUP(Plantilla!S486,'Tablas '!$AE$4:$AF$6,2,FALSE),
"")</f>
        <v/>
      </c>
      <c r="V475" t="str">
        <f>IF($C475="OK",TEXT(Plantilla!T486,"#"),"")</f>
        <v/>
      </c>
      <c r="W475" s="84" t="str">
        <f>IF($C475="OK",
   VLOOKUP(Plantilla!U486,'Tablas '!$AM$4:$AN$1126,2,FALSE),
"")</f>
        <v/>
      </c>
      <c r="X475" t="str">
        <f>IF($C475="OK",TEXT(Plantilla!V486,"#"),"")</f>
        <v/>
      </c>
      <c r="Y475" t="str">
        <f>IF($C475="OK",
   CONCATENATE(YEAR(Plantilla!W486),"-",TEXT(MONTH(Plantilla!W486),"00"),"-",TEXT(DAY(Plantilla!W486),"00")),
"")</f>
        <v/>
      </c>
      <c r="Z475" t="str">
        <f>IF($C475="OK",
   CONCATENATE(YEAR(Plantilla!X486),"-",TEXT(MONTH(Plantilla!X486),"00"),"-",TEXT(DAY(Plantilla!X486),"00")),
"")</f>
        <v/>
      </c>
      <c r="AA475" t="str">
        <f>IF($C475="OK",
   TEXT(VLOOKUP(Plantilla!Y486,'Tablas '!$Q$4:$R$9,2,FALSE),"#"),
"")</f>
        <v/>
      </c>
      <c r="AB475" t="str">
        <f>IF($C475="OK",
   CONCATENATE(YEAR(Plantilla!Z486),"-",TEXT(MONTH(Plantilla!Z486),"00"),"-",TEXT(DAY(Plantilla!Z486),"00")),
"")</f>
        <v/>
      </c>
      <c r="AC475" t="str">
        <f>IF($C475="OK",
   TEXT(VLOOKUP(Plantilla!AA486,'Tablas '!$T$4:$U$13,2,FALSE),"#"),
"")</f>
        <v/>
      </c>
      <c r="AD475" t="str">
        <f>IF($C475="OK",TEXT(Plantilla!AB486,"#"),"")</f>
        <v/>
      </c>
      <c r="AE475" t="str">
        <f>IF($C475="OK",
   IF(Plantilla!AC486&lt;&gt;"",
      TEXT(VLOOKUP(Plantilla!AC486,'Tablas '!$W$4:$X$7,2,FALSE),"#"),
   ""),
"")</f>
        <v/>
      </c>
      <c r="AF475" t="str">
        <f>IF($C475="OK",TEXT(Plantilla!AD486,"#"),"")</f>
        <v/>
      </c>
      <c r="AG475" s="6" t="str">
        <f>IF($C475="OK",_xlfn.NUMBERVALUE(Plantilla!AE486),"")</f>
        <v/>
      </c>
      <c r="AH475" s="4" t="str">
        <f>IF($C475="OK",_xlfn.NUMBERVALUE(Plantilla!AF486),"")</f>
        <v/>
      </c>
      <c r="AI475" s="6" t="str">
        <f>IF($C475="OK",_xlfn.NUMBERVALUE(Plantilla!AG486),"")</f>
        <v/>
      </c>
      <c r="AJ475" s="6" t="str">
        <f>IF($C475="OK",_xlfn.NUMBERVALUE(Plantilla!AH486),"")</f>
        <v/>
      </c>
      <c r="AK475" s="6" t="str">
        <f>IF($C475="OK",_xlfn.NUMBERVALUE(Plantilla!AI486),"")</f>
        <v/>
      </c>
      <c r="AL475" s="6" t="str">
        <f>IF($C475="OK",_xlfn.NUMBERVALUE(Plantilla!AJ486),"")</f>
        <v/>
      </c>
      <c r="AM475" s="4" t="str">
        <f>IF($C475="OK",_xlfn.NUMBERVALUE(Plantilla!AK486),"")</f>
        <v/>
      </c>
      <c r="AN475" s="6" t="str">
        <f>IF($C475="OK",_xlfn.NUMBERVALUE(Plantilla!AL486),"")</f>
        <v/>
      </c>
      <c r="AO475" s="4" t="str">
        <f>IF($C475="OK",_xlfn.NUMBERVALUE(Plantilla!AM486),"")</f>
        <v/>
      </c>
      <c r="AP475" s="6" t="str">
        <f>IF($C475="OK",_xlfn.NUMBERVALUE(Plantilla!AN486),"")</f>
        <v/>
      </c>
      <c r="AQ475" s="4" t="str">
        <f>IF($C475="OK",_xlfn.NUMBERVALUE(Plantilla!AO486),"")</f>
        <v/>
      </c>
      <c r="AR475" s="6" t="str">
        <f>IF($C475="OK",_xlfn.NUMBERVALUE(Plantilla!AP486),"")</f>
        <v/>
      </c>
      <c r="AS475" s="4" t="str">
        <f>IF($C475="OK",_xlfn.NUMBERVALUE(Plantilla!AQ486),"")</f>
        <v/>
      </c>
      <c r="AT475" s="6" t="str">
        <f>IF($C475="OK",_xlfn.NUMBERVALUE(Plantilla!AR486),"")</f>
        <v/>
      </c>
      <c r="AU475" s="4" t="str">
        <f>IF($C475="OK",_xlfn.NUMBERVALUE(Plantilla!AS486),"")</f>
        <v/>
      </c>
      <c r="AV475" s="6" t="str">
        <f>IF($C475="OK",_xlfn.NUMBERVALUE(Plantilla!AT486),"")</f>
        <v/>
      </c>
      <c r="AW475" s="4" t="str">
        <f>IF($C475="OK",_xlfn.NUMBERVALUE(Plantilla!AU486),"")</f>
        <v/>
      </c>
      <c r="AX475" s="6" t="str">
        <f>IF($C475="OK",_xlfn.NUMBERVALUE(Plantilla!AV486),"")</f>
        <v/>
      </c>
      <c r="AY475" s="4" t="str">
        <f>IF($C475="OK",_xlfn.NUMBERVALUE(Plantilla!AW486),"")</f>
        <v/>
      </c>
      <c r="AZ475" s="6" t="str">
        <f>IF($C475="OK",_xlfn.NUMBERVALUE(Plantilla!AX486),"")</f>
        <v/>
      </c>
      <c r="BA475" t="str">
        <f>IF($C475="OK",_xlfn.NUMBERVALUE(Plantilla!AY486),"")</f>
        <v/>
      </c>
      <c r="BB475" t="str">
        <f>IF($C475="OK",_xlfn.NUMBERVALUE(Plantilla!AZ486),"")</f>
        <v/>
      </c>
      <c r="BC475" s="4" t="str">
        <f>IF($C475="OK",_xlfn.NUMBERVALUE(Plantilla!BA486),"")</f>
        <v/>
      </c>
      <c r="BD475" s="6" t="str">
        <f>IF($C475="OK",_xlfn.NUMBERVALUE(Plantilla!BB486),"")</f>
        <v/>
      </c>
      <c r="BE475" s="4" t="str">
        <f>IF($C475="OK",_xlfn.NUMBERVALUE(Plantilla!BC486),"")</f>
        <v/>
      </c>
      <c r="BF475" s="6" t="str">
        <f>IF($C475="OK",_xlfn.NUMBERVALUE(Plantilla!BD486),"")</f>
        <v/>
      </c>
      <c r="BG475" s="4" t="str">
        <f>IF($C475="OK",_xlfn.NUMBERVALUE(Plantilla!BE486),"")</f>
        <v/>
      </c>
      <c r="BH475" s="6" t="str">
        <f>IF($C475="OK",_xlfn.NUMBERVALUE(Plantilla!BF486),"")</f>
        <v/>
      </c>
      <c r="BI475" s="110" t="str">
        <f>IF($C475="OK",_xlfn.NUMBERVALUE(Plantilla!BG486),"")</f>
        <v/>
      </c>
      <c r="BJ475" s="6" t="str">
        <f>IF($C475="OK",_xlfn.NUMBERVALUE(Plantilla!BH486),"")</f>
        <v/>
      </c>
      <c r="BK475" s="109" t="str">
        <f>IF($C475="OK",_xlfn.NUMBERVALUE(Plantilla!BI486),"")</f>
        <v/>
      </c>
      <c r="BL475" s="6" t="str">
        <f>IF($C475="OK",
   IF(Plantilla!BJ486&lt;&gt;"",
      TEXT(VLOOKUP(Plantilla!BJ486,'Tablas '!$Z$4:$AA$6,2,FALSE),"#"),
   ""),
"")</f>
        <v/>
      </c>
      <c r="BM475" s="4" t="str">
        <f>IF($C475="OK",_xlfn.NUMBERVALUE(Plantilla!BK486),"")</f>
        <v/>
      </c>
      <c r="BN475" s="4" t="str">
        <f>IF($C475="OK",_xlfn.NUMBERVALUE(Plantilla!BL486),"")</f>
        <v/>
      </c>
      <c r="BO475" s="6" t="str">
        <f>IF($C475="OK",_xlfn.NUMBERVALUE(Plantilla!BM486),"")</f>
        <v/>
      </c>
      <c r="BP475" s="4" t="str">
        <f>IF($C475="OK",_xlfn.NUMBERVALUE(Plantilla!BN486),"")</f>
        <v/>
      </c>
      <c r="BQ475" s="6" t="str">
        <f>IF($C475="OK",_xlfn.NUMBERVALUE(Plantilla!BO486),"")</f>
        <v/>
      </c>
      <c r="BR475" s="4" t="str">
        <f>IF($C475="OK",_xlfn.NUMBERVALUE(Plantilla!BP486),"")</f>
        <v/>
      </c>
      <c r="BS475" s="6" t="str">
        <f>IF($C475="OK",_xlfn.NUMBERVALUE(Plantilla!BQ486),"")</f>
        <v/>
      </c>
      <c r="BT475" s="4" t="str">
        <f>IF($C475="OK",_xlfn.NUMBERVALUE(Plantilla!BR486),"")</f>
        <v/>
      </c>
      <c r="BU475" s="6" t="str">
        <f>IF($C475="OK",_xlfn.NUMBERVALUE(Plantilla!BS486),"")</f>
        <v/>
      </c>
      <c r="BV475" s="6" t="str">
        <f>IF($C475="OK",_xlfn.NUMBERVALUE(Plantilla!BT486),"")</f>
        <v/>
      </c>
      <c r="BW475" s="6" t="str">
        <f>IF($C475="OK",_xlfn.NUMBERVALUE(Plantilla!BU486),"")</f>
        <v/>
      </c>
      <c r="BX475" s="6" t="str">
        <f>IF($C475="OK",_xlfn.NUMBERVALUE(Plantilla!BV486),"")</f>
        <v/>
      </c>
      <c r="BY475" s="6" t="str">
        <f>IF($C475="OK",_xlfn.NUMBERVALUE(Plantilla!BW486),"")</f>
        <v/>
      </c>
      <c r="BZ475" s="6" t="str">
        <f>IF($C475="OK",_xlfn.NUMBERVALUE(Plantilla!BX486),"")</f>
        <v/>
      </c>
      <c r="CA475" s="6" t="str">
        <f>IF($C475="OK",_xlfn.NUMBERVALUE(Plantilla!BY486),"")</f>
        <v/>
      </c>
      <c r="CB475" s="6" t="str">
        <f>IF($C475="OK",_xlfn.NUMBERVALUE(Plantilla!BZ486),"")</f>
        <v/>
      </c>
      <c r="CC475" s="6" t="str">
        <f>IF($C475="OK",_xlfn.NUMBERVALUE(Plantilla!CA486),"")</f>
        <v/>
      </c>
      <c r="CD475" s="6" t="str">
        <f>IF($C475="OK",_xlfn.NUMBERVALUE(Plantilla!CB486),"")</f>
        <v/>
      </c>
      <c r="CE475" s="6" t="str">
        <f>IF($C475="OK",_xlfn.NUMBERVALUE(Plantilla!CC486),"")</f>
        <v/>
      </c>
      <c r="CF475" s="4" t="str">
        <f>IF($C475="OK",_xlfn.NUMBERVALUE(Plantilla!CD486),"")</f>
        <v/>
      </c>
      <c r="CG475" s="6" t="str">
        <f>IF($C475="OK",_xlfn.NUMBERVALUE(Plantilla!CE486),"")</f>
        <v/>
      </c>
      <c r="CH475" s="6" t="str">
        <f>IF($C475="OK",_xlfn.NUMBERVALUE(Plantilla!CF486),"")</f>
        <v/>
      </c>
      <c r="CI475" s="6" t="str">
        <f>IF($C475="OK",_xlfn.NUMBERVALUE(Plantilla!CG486),"")</f>
        <v/>
      </c>
      <c r="CJ475" s="6" t="str">
        <f>IF($C475="OK",_xlfn.NUMBERVALUE(Plantilla!CH486),"")</f>
        <v/>
      </c>
      <c r="CK475" s="6" t="str">
        <f>IF($C475="OK",_xlfn.NUMBERVALUE(Plantilla!CI486),"")</f>
        <v/>
      </c>
      <c r="CL475" s="6" t="str">
        <f>IF($C475="OK",_xlfn.NUMBERVALUE(Plantilla!CJ486),"")</f>
        <v/>
      </c>
      <c r="CM475" t="str">
        <f>IF($C475="OK",TEXT(Plantilla!CK486,"#"),"")</f>
        <v/>
      </c>
      <c r="CN475" s="6" t="str">
        <f>IF($C475="OK",_xlfn.NUMBERVALUE(Plantilla!CL486),"")</f>
        <v/>
      </c>
      <c r="CO475" s="6" t="str">
        <f>IF($C475="OK",_xlfn.NUMBERVALUE(Plantilla!CM486),"")</f>
        <v/>
      </c>
      <c r="CP475" s="110" t="str">
        <f>IF($C475="OK",_xlfn.NUMBERVALUE(Plantilla!CN486),"")</f>
        <v/>
      </c>
      <c r="CQ475" s="6" t="str">
        <f>IF($C475="OK",_xlfn.NUMBERVALUE(Plantilla!CO486),"")</f>
        <v/>
      </c>
      <c r="CR475" s="109" t="str">
        <f>IF($C475="OK",_xlfn.NUMBERVALUE(Plantilla!CP486),"")</f>
        <v/>
      </c>
      <c r="CS475" s="110" t="str">
        <f>IF($C475="OK",_xlfn.NUMBERVALUE(Plantilla!CQ486),"")</f>
        <v/>
      </c>
      <c r="CT475" s="6" t="str">
        <f>IF($C475="OK",_xlfn.NUMBERVALUE(Plantilla!CR486),"")</f>
        <v/>
      </c>
      <c r="CU475" s="109" t="str">
        <f>IF($C475="OK",_xlfn.NUMBERVALUE(Plantilla!CS486),"")</f>
        <v/>
      </c>
      <c r="CV475" s="110" t="str">
        <f>IF($C475="OK",_xlfn.NUMBERVALUE(Plantilla!CT486),"")</f>
        <v/>
      </c>
      <c r="CW475" s="6" t="str">
        <f>IF($C475="OK",_xlfn.NUMBERVALUE(Plantilla!CU486),"")</f>
        <v/>
      </c>
      <c r="CX475" s="82" t="str">
        <f>IF($C475="OK",_xlfn.NUMBERVALUE(Plantilla!CV486),"")</f>
        <v/>
      </c>
      <c r="CY475" s="6" t="str">
        <f>IF($C475="OK",_xlfn.NUMBERVALUE(Plantilla!CW486),"")</f>
        <v/>
      </c>
      <c r="CZ475" s="82" t="str">
        <f>IF($C475="OK",_xlfn.NUMBERVALUE(Plantilla!CX486),"")</f>
        <v/>
      </c>
      <c r="DA475" s="6" t="str">
        <f>IF($C475="OK",_xlfn.NUMBERVALUE(Plantilla!CY486),"")</f>
        <v/>
      </c>
      <c r="DB475" s="109" t="str">
        <f>IF($C475="OK",_xlfn.NUMBERVALUE(Plantilla!CZ486),"")</f>
        <v/>
      </c>
      <c r="DC475" s="6" t="str">
        <f>IF($C475="OK",_xlfn.NUMBERVALUE(Plantilla!DA486),"")</f>
        <v/>
      </c>
      <c r="DD475" s="6" t="str">
        <f>IF($C475="OK",TEXT(Plantilla!DB486,"#"),"")</f>
        <v/>
      </c>
      <c r="DE475" s="6" t="str">
        <f>IF($C475="OK",_xlfn.NUMBERVALUE(Plantilla!DC486),"")</f>
        <v/>
      </c>
      <c r="DF475" s="4" t="str">
        <f>IF($C475="OK",_xlfn.NUMBERVALUE(Plantilla!DD486),"")</f>
        <v/>
      </c>
      <c r="DG475" s="6" t="str">
        <f>IF($C475="OK",_xlfn.NUMBERVALUE(Plantilla!DE486),"")</f>
        <v/>
      </c>
      <c r="DH475" s="6" t="str">
        <f>IF($C475="OK",_xlfn.NUMBERVALUE(Plantilla!DF486),"")</f>
        <v/>
      </c>
      <c r="DI475" s="6" t="str">
        <f>IF($C475="OK",_xlfn.NUMBERVALUE(Plantilla!DG486),"")</f>
        <v/>
      </c>
      <c r="DJ475" s="6" t="str">
        <f>IF($C475="OK",_xlfn.NUMBERVALUE(Plantilla!DH486),"")</f>
        <v/>
      </c>
      <c r="DK475" s="6" t="str">
        <f>IF($C475="OK",_xlfn.NUMBERVALUE(Plantilla!DI486),"")</f>
        <v/>
      </c>
      <c r="DL475" s="6" t="str">
        <f>IF($C475="OK",_xlfn.NUMBERVALUE(Plantilla!DJ486),"")</f>
        <v/>
      </c>
      <c r="DM475" s="6" t="str">
        <f>IF($C475="OK",_xlfn.NUMBERVALUE(Plantilla!DK486),"")</f>
        <v/>
      </c>
      <c r="DN475" s="6" t="str">
        <f>IF($C475="OK",_xlfn.NUMBERVALUE(Plantilla!DL486),"")</f>
        <v/>
      </c>
      <c r="DO475" s="6" t="str">
        <f>IF($C475="OK",_xlfn.NUMBERVALUE(Plantilla!DM486),"")</f>
        <v/>
      </c>
      <c r="DP475" s="6" t="str">
        <f>IF($C475="OK",_xlfn.NUMBERVALUE(Plantilla!DN486),"")</f>
        <v/>
      </c>
      <c r="DQ475" s="6" t="str">
        <f>IF($C475="OK",_xlfn.NUMBERVALUE(Plantilla!DO486),"")</f>
        <v/>
      </c>
      <c r="DR475" s="6" t="str">
        <f>IF($C475="OK",_xlfn.NUMBERVALUE(Plantilla!DP486),"")</f>
        <v/>
      </c>
      <c r="DS475" t="str">
        <f>IF($C475="OK",TEXT(Plantilla!DR486,"#"),"")</f>
        <v/>
      </c>
      <c r="DT475" s="6"/>
    </row>
    <row r="476" spans="1:124" x14ac:dyDescent="0.25">
      <c r="A476" t="str">
        <f>IF(Plantilla!$I$6="¡Perfecto!, Guarda el archivo y adjúntalo a tu interfaz de Nómina Electrónica","OK","Error")</f>
        <v>OK</v>
      </c>
      <c r="B476" t="str">
        <f>IF(Plantilla!$I$6="¡Perfecto!, Guarda el archivo y adjúntalo a tu interfaz de Nómina Electrónica",MID(Plantilla!$D$2,SEARCH("V",Plantilla!$D$2),10),"")</f>
        <v>V2.0</v>
      </c>
      <c r="C476" t="str">
        <f>Plantilla!C487</f>
        <v/>
      </c>
      <c r="D476" t="str">
        <f>IF($C476="OK",Plantilla!B487,"")</f>
        <v/>
      </c>
      <c r="E476" t="str">
        <f>IF($C476="OK",
   VLOOKUP(Plantilla!$E$4,'Tablas '!$AP$4:$AT$6,5,FALSE),
"")</f>
        <v/>
      </c>
      <c r="F476" t="str">
        <f>IF($C476="OK",TEXT(Plantilla!D487,"#"),"")</f>
        <v/>
      </c>
      <c r="G476" t="str">
        <f>IF($C476="OK",
   VLOOKUP(Plantilla!E487,'Tablas '!$B$4:$C$14,2,FALSE),
"")</f>
        <v/>
      </c>
      <c r="H476" t="str">
        <f>IF($C476="OK",TEXT(Plantilla!F487,"#"),"")</f>
        <v/>
      </c>
      <c r="I476" t="str">
        <f>IF($C476="OK",TEXT(Plantilla!G487,"#"),"")</f>
        <v/>
      </c>
      <c r="J476" t="str">
        <f>IF($C476="OK",TEXT(Plantilla!H487,"#"),"")</f>
        <v/>
      </c>
      <c r="K476" t="str">
        <f>IF($C476="OK",TEXT(Plantilla!I487,"#"),"")</f>
        <v/>
      </c>
      <c r="L476" t="str">
        <f>IF($C476="OK",TEXT(Plantilla!J487,"#"),"")</f>
        <v/>
      </c>
      <c r="M476" t="str">
        <f>IF($C476="OK",TEXT(Plantilla!K487,"#"),"")</f>
        <v/>
      </c>
      <c r="N476" t="str">
        <f>IF($C476="OK",
   CONCATENATE(YEAR(Plantilla!L487),"-",TEXT(MONTH(Plantilla!L487),"00"),"-",TEXT(DAY(Plantilla!L487),"00")),
"")</f>
        <v/>
      </c>
      <c r="O476" t="str">
        <f>IF($C476="OK",_xlfn.NUMBERVALUE(Plantilla!M487),"")</f>
        <v/>
      </c>
      <c r="P476" t="str">
        <f>IF($C476="OK",
   IF(Plantilla!N487&lt;&gt;"",
      CONCATENATE(YEAR(Plantilla!N487),"-",TEXT(MONTH(Plantilla!N487),"00"),"-",TEXT(DAY(Plantilla!N487),"00")),
   ""),
"")</f>
        <v/>
      </c>
      <c r="Q476" t="str">
        <f>IF($C476="OK",
   VLOOKUP(Plantilla!O487,'Tablas '!$E$4:$F$19,2,FALSE),
"")</f>
        <v/>
      </c>
      <c r="R476" t="str">
        <f>IF($C476="OK",
   VLOOKUP(Plantilla!P487,'Tablas '!$H$4:$I$5,2,FALSE),
"")</f>
        <v/>
      </c>
      <c r="S476" t="str">
        <f>IF($C476="OK",
   VLOOKUP(Plantilla!Q487,'Tablas '!$K$4:$L$8,2,FALSE),
"")</f>
        <v/>
      </c>
      <c r="T476" t="str">
        <f>IF($C476="OK",
   VLOOKUP(Plantilla!R487,'Tablas '!$AE$4:$AF$6,2,FALSE),
"")</f>
        <v/>
      </c>
      <c r="U476" t="str">
        <f>IF($C476="OK",
   VLOOKUP(Plantilla!S487,'Tablas '!$AE$4:$AF$6,2,FALSE),
"")</f>
        <v/>
      </c>
      <c r="V476" t="str">
        <f>IF($C476="OK",TEXT(Plantilla!T487,"#"),"")</f>
        <v/>
      </c>
      <c r="W476" s="84" t="str">
        <f>IF($C476="OK",
   VLOOKUP(Plantilla!U487,'Tablas '!$AM$4:$AN$1126,2,FALSE),
"")</f>
        <v/>
      </c>
      <c r="X476" t="str">
        <f>IF($C476="OK",TEXT(Plantilla!V487,"#"),"")</f>
        <v/>
      </c>
      <c r="Y476" t="str">
        <f>IF($C476="OK",
   CONCATENATE(YEAR(Plantilla!W487),"-",TEXT(MONTH(Plantilla!W487),"00"),"-",TEXT(DAY(Plantilla!W487),"00")),
"")</f>
        <v/>
      </c>
      <c r="Z476" t="str">
        <f>IF($C476="OK",
   CONCATENATE(YEAR(Plantilla!X487),"-",TEXT(MONTH(Plantilla!X487),"00"),"-",TEXT(DAY(Plantilla!X487),"00")),
"")</f>
        <v/>
      </c>
      <c r="AA476" t="str">
        <f>IF($C476="OK",
   TEXT(VLOOKUP(Plantilla!Y487,'Tablas '!$Q$4:$R$9,2,FALSE),"#"),
"")</f>
        <v/>
      </c>
      <c r="AB476" t="str">
        <f>IF($C476="OK",
   CONCATENATE(YEAR(Plantilla!Z487),"-",TEXT(MONTH(Plantilla!Z487),"00"),"-",TEXT(DAY(Plantilla!Z487),"00")),
"")</f>
        <v/>
      </c>
      <c r="AC476" t="str">
        <f>IF($C476="OK",
   TEXT(VLOOKUP(Plantilla!AA487,'Tablas '!$T$4:$U$13,2,FALSE),"#"),
"")</f>
        <v/>
      </c>
      <c r="AD476" t="str">
        <f>IF($C476="OK",TEXT(Plantilla!AB487,"#"),"")</f>
        <v/>
      </c>
      <c r="AE476" t="str">
        <f>IF($C476="OK",
   IF(Plantilla!AC487&lt;&gt;"",
      TEXT(VLOOKUP(Plantilla!AC487,'Tablas '!$W$4:$X$7,2,FALSE),"#"),
   ""),
"")</f>
        <v/>
      </c>
      <c r="AF476" t="str">
        <f>IF($C476="OK",TEXT(Plantilla!AD487,"#"),"")</f>
        <v/>
      </c>
      <c r="AG476" s="6" t="str">
        <f>IF($C476="OK",_xlfn.NUMBERVALUE(Plantilla!AE487),"")</f>
        <v/>
      </c>
      <c r="AH476" s="4" t="str">
        <f>IF($C476="OK",_xlfn.NUMBERVALUE(Plantilla!AF487),"")</f>
        <v/>
      </c>
      <c r="AI476" s="6" t="str">
        <f>IF($C476="OK",_xlfn.NUMBERVALUE(Plantilla!AG487),"")</f>
        <v/>
      </c>
      <c r="AJ476" s="6" t="str">
        <f>IF($C476="OK",_xlfn.NUMBERVALUE(Plantilla!AH487),"")</f>
        <v/>
      </c>
      <c r="AK476" s="6" t="str">
        <f>IF($C476="OK",_xlfn.NUMBERVALUE(Plantilla!AI487),"")</f>
        <v/>
      </c>
      <c r="AL476" s="6" t="str">
        <f>IF($C476="OK",_xlfn.NUMBERVALUE(Plantilla!AJ487),"")</f>
        <v/>
      </c>
      <c r="AM476" s="4" t="str">
        <f>IF($C476="OK",_xlfn.NUMBERVALUE(Plantilla!AK487),"")</f>
        <v/>
      </c>
      <c r="AN476" s="6" t="str">
        <f>IF($C476="OK",_xlfn.NUMBERVALUE(Plantilla!AL487),"")</f>
        <v/>
      </c>
      <c r="AO476" s="4" t="str">
        <f>IF($C476="OK",_xlfn.NUMBERVALUE(Plantilla!AM487),"")</f>
        <v/>
      </c>
      <c r="AP476" s="6" t="str">
        <f>IF($C476="OK",_xlfn.NUMBERVALUE(Plantilla!AN487),"")</f>
        <v/>
      </c>
      <c r="AQ476" s="4" t="str">
        <f>IF($C476="OK",_xlfn.NUMBERVALUE(Plantilla!AO487),"")</f>
        <v/>
      </c>
      <c r="AR476" s="6" t="str">
        <f>IF($C476="OK",_xlfn.NUMBERVALUE(Plantilla!AP487),"")</f>
        <v/>
      </c>
      <c r="AS476" s="4" t="str">
        <f>IF($C476="OK",_xlfn.NUMBERVALUE(Plantilla!AQ487),"")</f>
        <v/>
      </c>
      <c r="AT476" s="6" t="str">
        <f>IF($C476="OK",_xlfn.NUMBERVALUE(Plantilla!AR487),"")</f>
        <v/>
      </c>
      <c r="AU476" s="4" t="str">
        <f>IF($C476="OK",_xlfn.NUMBERVALUE(Plantilla!AS487),"")</f>
        <v/>
      </c>
      <c r="AV476" s="6" t="str">
        <f>IF($C476="OK",_xlfn.NUMBERVALUE(Plantilla!AT487),"")</f>
        <v/>
      </c>
      <c r="AW476" s="4" t="str">
        <f>IF($C476="OK",_xlfn.NUMBERVALUE(Plantilla!AU487),"")</f>
        <v/>
      </c>
      <c r="AX476" s="6" t="str">
        <f>IF($C476="OK",_xlfn.NUMBERVALUE(Plantilla!AV487),"")</f>
        <v/>
      </c>
      <c r="AY476" s="4" t="str">
        <f>IF($C476="OK",_xlfn.NUMBERVALUE(Plantilla!AW487),"")</f>
        <v/>
      </c>
      <c r="AZ476" s="6" t="str">
        <f>IF($C476="OK",_xlfn.NUMBERVALUE(Plantilla!AX487),"")</f>
        <v/>
      </c>
      <c r="BA476" t="str">
        <f>IF($C476="OK",_xlfn.NUMBERVALUE(Plantilla!AY487),"")</f>
        <v/>
      </c>
      <c r="BB476" t="str">
        <f>IF($C476="OK",_xlfn.NUMBERVALUE(Plantilla!AZ487),"")</f>
        <v/>
      </c>
      <c r="BC476" s="4" t="str">
        <f>IF($C476="OK",_xlfn.NUMBERVALUE(Plantilla!BA487),"")</f>
        <v/>
      </c>
      <c r="BD476" s="6" t="str">
        <f>IF($C476="OK",_xlfn.NUMBERVALUE(Plantilla!BB487),"")</f>
        <v/>
      </c>
      <c r="BE476" s="4" t="str">
        <f>IF($C476="OK",_xlfn.NUMBERVALUE(Plantilla!BC487),"")</f>
        <v/>
      </c>
      <c r="BF476" s="6" t="str">
        <f>IF($C476="OK",_xlfn.NUMBERVALUE(Plantilla!BD487),"")</f>
        <v/>
      </c>
      <c r="BG476" s="4" t="str">
        <f>IF($C476="OK",_xlfn.NUMBERVALUE(Plantilla!BE487),"")</f>
        <v/>
      </c>
      <c r="BH476" s="6" t="str">
        <f>IF($C476="OK",_xlfn.NUMBERVALUE(Plantilla!BF487),"")</f>
        <v/>
      </c>
      <c r="BI476" s="110" t="str">
        <f>IF($C476="OK",_xlfn.NUMBERVALUE(Plantilla!BG487),"")</f>
        <v/>
      </c>
      <c r="BJ476" s="6" t="str">
        <f>IF($C476="OK",_xlfn.NUMBERVALUE(Plantilla!BH487),"")</f>
        <v/>
      </c>
      <c r="BK476" s="109" t="str">
        <f>IF($C476="OK",_xlfn.NUMBERVALUE(Plantilla!BI487),"")</f>
        <v/>
      </c>
      <c r="BL476" s="6" t="str">
        <f>IF($C476="OK",
   IF(Plantilla!BJ487&lt;&gt;"",
      TEXT(VLOOKUP(Plantilla!BJ487,'Tablas '!$Z$4:$AA$6,2,FALSE),"#"),
   ""),
"")</f>
        <v/>
      </c>
      <c r="BM476" s="4" t="str">
        <f>IF($C476="OK",_xlfn.NUMBERVALUE(Plantilla!BK487),"")</f>
        <v/>
      </c>
      <c r="BN476" s="4" t="str">
        <f>IF($C476="OK",_xlfn.NUMBERVALUE(Plantilla!BL487),"")</f>
        <v/>
      </c>
      <c r="BO476" s="6" t="str">
        <f>IF($C476="OK",_xlfn.NUMBERVALUE(Plantilla!BM487),"")</f>
        <v/>
      </c>
      <c r="BP476" s="4" t="str">
        <f>IF($C476="OK",_xlfn.NUMBERVALUE(Plantilla!BN487),"")</f>
        <v/>
      </c>
      <c r="BQ476" s="6" t="str">
        <f>IF($C476="OK",_xlfn.NUMBERVALUE(Plantilla!BO487),"")</f>
        <v/>
      </c>
      <c r="BR476" s="4" t="str">
        <f>IF($C476="OK",_xlfn.NUMBERVALUE(Plantilla!BP487),"")</f>
        <v/>
      </c>
      <c r="BS476" s="6" t="str">
        <f>IF($C476="OK",_xlfn.NUMBERVALUE(Plantilla!BQ487),"")</f>
        <v/>
      </c>
      <c r="BT476" s="4" t="str">
        <f>IF($C476="OK",_xlfn.NUMBERVALUE(Plantilla!BR487),"")</f>
        <v/>
      </c>
      <c r="BU476" s="6" t="str">
        <f>IF($C476="OK",_xlfn.NUMBERVALUE(Plantilla!BS487),"")</f>
        <v/>
      </c>
      <c r="BV476" s="6" t="str">
        <f>IF($C476="OK",_xlfn.NUMBERVALUE(Plantilla!BT487),"")</f>
        <v/>
      </c>
      <c r="BW476" s="6" t="str">
        <f>IF($C476="OK",_xlfn.NUMBERVALUE(Plantilla!BU487),"")</f>
        <v/>
      </c>
      <c r="BX476" s="6" t="str">
        <f>IF($C476="OK",_xlfn.NUMBERVALUE(Plantilla!BV487),"")</f>
        <v/>
      </c>
      <c r="BY476" s="6" t="str">
        <f>IF($C476="OK",_xlfn.NUMBERVALUE(Plantilla!BW487),"")</f>
        <v/>
      </c>
      <c r="BZ476" s="6" t="str">
        <f>IF($C476="OK",_xlfn.NUMBERVALUE(Plantilla!BX487),"")</f>
        <v/>
      </c>
      <c r="CA476" s="6" t="str">
        <f>IF($C476="OK",_xlfn.NUMBERVALUE(Plantilla!BY487),"")</f>
        <v/>
      </c>
      <c r="CB476" s="6" t="str">
        <f>IF($C476="OK",_xlfn.NUMBERVALUE(Plantilla!BZ487),"")</f>
        <v/>
      </c>
      <c r="CC476" s="6" t="str">
        <f>IF($C476="OK",_xlfn.NUMBERVALUE(Plantilla!CA487),"")</f>
        <v/>
      </c>
      <c r="CD476" s="6" t="str">
        <f>IF($C476="OK",_xlfn.NUMBERVALUE(Plantilla!CB487),"")</f>
        <v/>
      </c>
      <c r="CE476" s="6" t="str">
        <f>IF($C476="OK",_xlfn.NUMBERVALUE(Plantilla!CC487),"")</f>
        <v/>
      </c>
      <c r="CF476" s="4" t="str">
        <f>IF($C476="OK",_xlfn.NUMBERVALUE(Plantilla!CD487),"")</f>
        <v/>
      </c>
      <c r="CG476" s="6" t="str">
        <f>IF($C476="OK",_xlfn.NUMBERVALUE(Plantilla!CE487),"")</f>
        <v/>
      </c>
      <c r="CH476" s="6" t="str">
        <f>IF($C476="OK",_xlfn.NUMBERVALUE(Plantilla!CF487),"")</f>
        <v/>
      </c>
      <c r="CI476" s="6" t="str">
        <f>IF($C476="OK",_xlfn.NUMBERVALUE(Plantilla!CG487),"")</f>
        <v/>
      </c>
      <c r="CJ476" s="6" t="str">
        <f>IF($C476="OK",_xlfn.NUMBERVALUE(Plantilla!CH487),"")</f>
        <v/>
      </c>
      <c r="CK476" s="6" t="str">
        <f>IF($C476="OK",_xlfn.NUMBERVALUE(Plantilla!CI487),"")</f>
        <v/>
      </c>
      <c r="CL476" s="6" t="str">
        <f>IF($C476="OK",_xlfn.NUMBERVALUE(Plantilla!CJ487),"")</f>
        <v/>
      </c>
      <c r="CM476" t="str">
        <f>IF($C476="OK",TEXT(Plantilla!CK487,"#"),"")</f>
        <v/>
      </c>
      <c r="CN476" s="6" t="str">
        <f>IF($C476="OK",_xlfn.NUMBERVALUE(Plantilla!CL487),"")</f>
        <v/>
      </c>
      <c r="CO476" s="6" t="str">
        <f>IF($C476="OK",_xlfn.NUMBERVALUE(Plantilla!CM487),"")</f>
        <v/>
      </c>
      <c r="CP476" s="110" t="str">
        <f>IF($C476="OK",_xlfn.NUMBERVALUE(Plantilla!CN487),"")</f>
        <v/>
      </c>
      <c r="CQ476" s="6" t="str">
        <f>IF($C476="OK",_xlfn.NUMBERVALUE(Plantilla!CO487),"")</f>
        <v/>
      </c>
      <c r="CR476" s="109" t="str">
        <f>IF($C476="OK",_xlfn.NUMBERVALUE(Plantilla!CP487),"")</f>
        <v/>
      </c>
      <c r="CS476" s="110" t="str">
        <f>IF($C476="OK",_xlfn.NUMBERVALUE(Plantilla!CQ487),"")</f>
        <v/>
      </c>
      <c r="CT476" s="6" t="str">
        <f>IF($C476="OK",_xlfn.NUMBERVALUE(Plantilla!CR487),"")</f>
        <v/>
      </c>
      <c r="CU476" s="109" t="str">
        <f>IF($C476="OK",_xlfn.NUMBERVALUE(Plantilla!CS487),"")</f>
        <v/>
      </c>
      <c r="CV476" s="110" t="str">
        <f>IF($C476="OK",_xlfn.NUMBERVALUE(Plantilla!CT487),"")</f>
        <v/>
      </c>
      <c r="CW476" s="6" t="str">
        <f>IF($C476="OK",_xlfn.NUMBERVALUE(Plantilla!CU487),"")</f>
        <v/>
      </c>
      <c r="CX476" s="82" t="str">
        <f>IF($C476="OK",_xlfn.NUMBERVALUE(Plantilla!CV487),"")</f>
        <v/>
      </c>
      <c r="CY476" s="6" t="str">
        <f>IF($C476="OK",_xlfn.NUMBERVALUE(Plantilla!CW487),"")</f>
        <v/>
      </c>
      <c r="CZ476" s="82" t="str">
        <f>IF($C476="OK",_xlfn.NUMBERVALUE(Plantilla!CX487),"")</f>
        <v/>
      </c>
      <c r="DA476" s="6" t="str">
        <f>IF($C476="OK",_xlfn.NUMBERVALUE(Plantilla!CY487),"")</f>
        <v/>
      </c>
      <c r="DB476" s="109" t="str">
        <f>IF($C476="OK",_xlfn.NUMBERVALUE(Plantilla!CZ487),"")</f>
        <v/>
      </c>
      <c r="DC476" s="6" t="str">
        <f>IF($C476="OK",_xlfn.NUMBERVALUE(Plantilla!DA487),"")</f>
        <v/>
      </c>
      <c r="DD476" s="6" t="str">
        <f>IF($C476="OK",TEXT(Plantilla!DB487,"#"),"")</f>
        <v/>
      </c>
      <c r="DE476" s="6" t="str">
        <f>IF($C476="OK",_xlfn.NUMBERVALUE(Plantilla!DC487),"")</f>
        <v/>
      </c>
      <c r="DF476" s="4" t="str">
        <f>IF($C476="OK",_xlfn.NUMBERVALUE(Plantilla!DD487),"")</f>
        <v/>
      </c>
      <c r="DG476" s="6" t="str">
        <f>IF($C476="OK",_xlfn.NUMBERVALUE(Plantilla!DE487),"")</f>
        <v/>
      </c>
      <c r="DH476" s="6" t="str">
        <f>IF($C476="OK",_xlfn.NUMBERVALUE(Plantilla!DF487),"")</f>
        <v/>
      </c>
      <c r="DI476" s="6" t="str">
        <f>IF($C476="OK",_xlfn.NUMBERVALUE(Plantilla!DG487),"")</f>
        <v/>
      </c>
      <c r="DJ476" s="6" t="str">
        <f>IF($C476="OK",_xlfn.NUMBERVALUE(Plantilla!DH487),"")</f>
        <v/>
      </c>
      <c r="DK476" s="6" t="str">
        <f>IF($C476="OK",_xlfn.NUMBERVALUE(Plantilla!DI487),"")</f>
        <v/>
      </c>
      <c r="DL476" s="6" t="str">
        <f>IF($C476="OK",_xlfn.NUMBERVALUE(Plantilla!DJ487),"")</f>
        <v/>
      </c>
      <c r="DM476" s="6" t="str">
        <f>IF($C476="OK",_xlfn.NUMBERVALUE(Plantilla!DK487),"")</f>
        <v/>
      </c>
      <c r="DN476" s="6" t="str">
        <f>IF($C476="OK",_xlfn.NUMBERVALUE(Plantilla!DL487),"")</f>
        <v/>
      </c>
      <c r="DO476" s="6" t="str">
        <f>IF($C476="OK",_xlfn.NUMBERVALUE(Plantilla!DM487),"")</f>
        <v/>
      </c>
      <c r="DP476" s="6" t="str">
        <f>IF($C476="OK",_xlfn.NUMBERVALUE(Plantilla!DN487),"")</f>
        <v/>
      </c>
      <c r="DQ476" s="6" t="str">
        <f>IF($C476="OK",_xlfn.NUMBERVALUE(Plantilla!DO487),"")</f>
        <v/>
      </c>
      <c r="DR476" s="6" t="str">
        <f>IF($C476="OK",_xlfn.NUMBERVALUE(Plantilla!DP487),"")</f>
        <v/>
      </c>
      <c r="DS476" t="str">
        <f>IF($C476="OK",TEXT(Plantilla!DR487,"#"),"")</f>
        <v/>
      </c>
      <c r="DT476" s="6"/>
    </row>
    <row r="477" spans="1:124" x14ac:dyDescent="0.25">
      <c r="A477" t="str">
        <f>IF(Plantilla!$I$6="¡Perfecto!, Guarda el archivo y adjúntalo a tu interfaz de Nómina Electrónica","OK","Error")</f>
        <v>OK</v>
      </c>
      <c r="B477" t="str">
        <f>IF(Plantilla!$I$6="¡Perfecto!, Guarda el archivo y adjúntalo a tu interfaz de Nómina Electrónica",MID(Plantilla!$D$2,SEARCH("V",Plantilla!$D$2),10),"")</f>
        <v>V2.0</v>
      </c>
      <c r="C477" t="str">
        <f>Plantilla!C488</f>
        <v/>
      </c>
      <c r="D477" t="str">
        <f>IF($C477="OK",Plantilla!B488,"")</f>
        <v/>
      </c>
      <c r="E477" t="str">
        <f>IF($C477="OK",
   VLOOKUP(Plantilla!$E$4,'Tablas '!$AP$4:$AT$6,5,FALSE),
"")</f>
        <v/>
      </c>
      <c r="F477" t="str">
        <f>IF($C477="OK",TEXT(Plantilla!D488,"#"),"")</f>
        <v/>
      </c>
      <c r="G477" t="str">
        <f>IF($C477="OK",
   VLOOKUP(Plantilla!E488,'Tablas '!$B$4:$C$14,2,FALSE),
"")</f>
        <v/>
      </c>
      <c r="H477" t="str">
        <f>IF($C477="OK",TEXT(Plantilla!F488,"#"),"")</f>
        <v/>
      </c>
      <c r="I477" t="str">
        <f>IF($C477="OK",TEXT(Plantilla!G488,"#"),"")</f>
        <v/>
      </c>
      <c r="J477" t="str">
        <f>IF($C477="OK",TEXT(Plantilla!H488,"#"),"")</f>
        <v/>
      </c>
      <c r="K477" t="str">
        <f>IF($C477="OK",TEXT(Plantilla!I488,"#"),"")</f>
        <v/>
      </c>
      <c r="L477" t="str">
        <f>IF($C477="OK",TEXT(Plantilla!J488,"#"),"")</f>
        <v/>
      </c>
      <c r="M477" t="str">
        <f>IF($C477="OK",TEXT(Plantilla!K488,"#"),"")</f>
        <v/>
      </c>
      <c r="N477" t="str">
        <f>IF($C477="OK",
   CONCATENATE(YEAR(Plantilla!L488),"-",TEXT(MONTH(Plantilla!L488),"00"),"-",TEXT(DAY(Plantilla!L488),"00")),
"")</f>
        <v/>
      </c>
      <c r="O477" t="str">
        <f>IF($C477="OK",_xlfn.NUMBERVALUE(Plantilla!M488),"")</f>
        <v/>
      </c>
      <c r="P477" t="str">
        <f>IF($C477="OK",
   IF(Plantilla!N488&lt;&gt;"",
      CONCATENATE(YEAR(Plantilla!N488),"-",TEXT(MONTH(Plantilla!N488),"00"),"-",TEXT(DAY(Plantilla!N488),"00")),
   ""),
"")</f>
        <v/>
      </c>
      <c r="Q477" t="str">
        <f>IF($C477="OK",
   VLOOKUP(Plantilla!O488,'Tablas '!$E$4:$F$19,2,FALSE),
"")</f>
        <v/>
      </c>
      <c r="R477" t="str">
        <f>IF($C477="OK",
   VLOOKUP(Plantilla!P488,'Tablas '!$H$4:$I$5,2,FALSE),
"")</f>
        <v/>
      </c>
      <c r="S477" t="str">
        <f>IF($C477="OK",
   VLOOKUP(Plantilla!Q488,'Tablas '!$K$4:$L$8,2,FALSE),
"")</f>
        <v/>
      </c>
      <c r="T477" t="str">
        <f>IF($C477="OK",
   VLOOKUP(Plantilla!R488,'Tablas '!$AE$4:$AF$6,2,FALSE),
"")</f>
        <v/>
      </c>
      <c r="U477" t="str">
        <f>IF($C477="OK",
   VLOOKUP(Plantilla!S488,'Tablas '!$AE$4:$AF$6,2,FALSE),
"")</f>
        <v/>
      </c>
      <c r="V477" t="str">
        <f>IF($C477="OK",TEXT(Plantilla!T488,"#"),"")</f>
        <v/>
      </c>
      <c r="W477" s="84" t="str">
        <f>IF($C477="OK",
   VLOOKUP(Plantilla!U488,'Tablas '!$AM$4:$AN$1126,2,FALSE),
"")</f>
        <v/>
      </c>
      <c r="X477" t="str">
        <f>IF($C477="OK",TEXT(Plantilla!V488,"#"),"")</f>
        <v/>
      </c>
      <c r="Y477" t="str">
        <f>IF($C477="OK",
   CONCATENATE(YEAR(Plantilla!W488),"-",TEXT(MONTH(Plantilla!W488),"00"),"-",TEXT(DAY(Plantilla!W488),"00")),
"")</f>
        <v/>
      </c>
      <c r="Z477" t="str">
        <f>IF($C477="OK",
   CONCATENATE(YEAR(Plantilla!X488),"-",TEXT(MONTH(Plantilla!X488),"00"),"-",TEXT(DAY(Plantilla!X488),"00")),
"")</f>
        <v/>
      </c>
      <c r="AA477" t="str">
        <f>IF($C477="OK",
   TEXT(VLOOKUP(Plantilla!Y488,'Tablas '!$Q$4:$R$9,2,FALSE),"#"),
"")</f>
        <v/>
      </c>
      <c r="AB477" t="str">
        <f>IF($C477="OK",
   CONCATENATE(YEAR(Plantilla!Z488),"-",TEXT(MONTH(Plantilla!Z488),"00"),"-",TEXT(DAY(Plantilla!Z488),"00")),
"")</f>
        <v/>
      </c>
      <c r="AC477" t="str">
        <f>IF($C477="OK",
   TEXT(VLOOKUP(Plantilla!AA488,'Tablas '!$T$4:$U$13,2,FALSE),"#"),
"")</f>
        <v/>
      </c>
      <c r="AD477" t="str">
        <f>IF($C477="OK",TEXT(Plantilla!AB488,"#"),"")</f>
        <v/>
      </c>
      <c r="AE477" t="str">
        <f>IF($C477="OK",
   IF(Plantilla!AC488&lt;&gt;"",
      TEXT(VLOOKUP(Plantilla!AC488,'Tablas '!$W$4:$X$7,2,FALSE),"#"),
   ""),
"")</f>
        <v/>
      </c>
      <c r="AF477" t="str">
        <f>IF($C477="OK",TEXT(Plantilla!AD488,"#"),"")</f>
        <v/>
      </c>
      <c r="AG477" s="6" t="str">
        <f>IF($C477="OK",_xlfn.NUMBERVALUE(Plantilla!AE488),"")</f>
        <v/>
      </c>
      <c r="AH477" s="4" t="str">
        <f>IF($C477="OK",_xlfn.NUMBERVALUE(Plantilla!AF488),"")</f>
        <v/>
      </c>
      <c r="AI477" s="6" t="str">
        <f>IF($C477="OK",_xlfn.NUMBERVALUE(Plantilla!AG488),"")</f>
        <v/>
      </c>
      <c r="AJ477" s="6" t="str">
        <f>IF($C477="OK",_xlfn.NUMBERVALUE(Plantilla!AH488),"")</f>
        <v/>
      </c>
      <c r="AK477" s="6" t="str">
        <f>IF($C477="OK",_xlfn.NUMBERVALUE(Plantilla!AI488),"")</f>
        <v/>
      </c>
      <c r="AL477" s="6" t="str">
        <f>IF($C477="OK",_xlfn.NUMBERVALUE(Plantilla!AJ488),"")</f>
        <v/>
      </c>
      <c r="AM477" s="4" t="str">
        <f>IF($C477="OK",_xlfn.NUMBERVALUE(Plantilla!AK488),"")</f>
        <v/>
      </c>
      <c r="AN477" s="6" t="str">
        <f>IF($C477="OK",_xlfn.NUMBERVALUE(Plantilla!AL488),"")</f>
        <v/>
      </c>
      <c r="AO477" s="4" t="str">
        <f>IF($C477="OK",_xlfn.NUMBERVALUE(Plantilla!AM488),"")</f>
        <v/>
      </c>
      <c r="AP477" s="6" t="str">
        <f>IF($C477="OK",_xlfn.NUMBERVALUE(Plantilla!AN488),"")</f>
        <v/>
      </c>
      <c r="AQ477" s="4" t="str">
        <f>IF($C477="OK",_xlfn.NUMBERVALUE(Plantilla!AO488),"")</f>
        <v/>
      </c>
      <c r="AR477" s="6" t="str">
        <f>IF($C477="OK",_xlfn.NUMBERVALUE(Plantilla!AP488),"")</f>
        <v/>
      </c>
      <c r="AS477" s="4" t="str">
        <f>IF($C477="OK",_xlfn.NUMBERVALUE(Plantilla!AQ488),"")</f>
        <v/>
      </c>
      <c r="AT477" s="6" t="str">
        <f>IF($C477="OK",_xlfn.NUMBERVALUE(Plantilla!AR488),"")</f>
        <v/>
      </c>
      <c r="AU477" s="4" t="str">
        <f>IF($C477="OK",_xlfn.NUMBERVALUE(Plantilla!AS488),"")</f>
        <v/>
      </c>
      <c r="AV477" s="6" t="str">
        <f>IF($C477="OK",_xlfn.NUMBERVALUE(Plantilla!AT488),"")</f>
        <v/>
      </c>
      <c r="AW477" s="4" t="str">
        <f>IF($C477="OK",_xlfn.NUMBERVALUE(Plantilla!AU488),"")</f>
        <v/>
      </c>
      <c r="AX477" s="6" t="str">
        <f>IF($C477="OK",_xlfn.NUMBERVALUE(Plantilla!AV488),"")</f>
        <v/>
      </c>
      <c r="AY477" s="4" t="str">
        <f>IF($C477="OK",_xlfn.NUMBERVALUE(Plantilla!AW488),"")</f>
        <v/>
      </c>
      <c r="AZ477" s="6" t="str">
        <f>IF($C477="OK",_xlfn.NUMBERVALUE(Plantilla!AX488),"")</f>
        <v/>
      </c>
      <c r="BA477" t="str">
        <f>IF($C477="OK",_xlfn.NUMBERVALUE(Plantilla!AY488),"")</f>
        <v/>
      </c>
      <c r="BB477" t="str">
        <f>IF($C477="OK",_xlfn.NUMBERVALUE(Plantilla!AZ488),"")</f>
        <v/>
      </c>
      <c r="BC477" s="4" t="str">
        <f>IF($C477="OK",_xlfn.NUMBERVALUE(Plantilla!BA488),"")</f>
        <v/>
      </c>
      <c r="BD477" s="6" t="str">
        <f>IF($C477="OK",_xlfn.NUMBERVALUE(Plantilla!BB488),"")</f>
        <v/>
      </c>
      <c r="BE477" s="4" t="str">
        <f>IF($C477="OK",_xlfn.NUMBERVALUE(Plantilla!BC488),"")</f>
        <v/>
      </c>
      <c r="BF477" s="6" t="str">
        <f>IF($C477="OK",_xlfn.NUMBERVALUE(Plantilla!BD488),"")</f>
        <v/>
      </c>
      <c r="BG477" s="4" t="str">
        <f>IF($C477="OK",_xlfn.NUMBERVALUE(Plantilla!BE488),"")</f>
        <v/>
      </c>
      <c r="BH477" s="6" t="str">
        <f>IF($C477="OK",_xlfn.NUMBERVALUE(Plantilla!BF488),"")</f>
        <v/>
      </c>
      <c r="BI477" s="110" t="str">
        <f>IF($C477="OK",_xlfn.NUMBERVALUE(Plantilla!BG488),"")</f>
        <v/>
      </c>
      <c r="BJ477" s="6" t="str">
        <f>IF($C477="OK",_xlfn.NUMBERVALUE(Plantilla!BH488),"")</f>
        <v/>
      </c>
      <c r="BK477" s="109" t="str">
        <f>IF($C477="OK",_xlfn.NUMBERVALUE(Plantilla!BI488),"")</f>
        <v/>
      </c>
      <c r="BL477" s="6" t="str">
        <f>IF($C477="OK",
   IF(Plantilla!BJ488&lt;&gt;"",
      TEXT(VLOOKUP(Plantilla!BJ488,'Tablas '!$Z$4:$AA$6,2,FALSE),"#"),
   ""),
"")</f>
        <v/>
      </c>
      <c r="BM477" s="4" t="str">
        <f>IF($C477="OK",_xlfn.NUMBERVALUE(Plantilla!BK488),"")</f>
        <v/>
      </c>
      <c r="BN477" s="4" t="str">
        <f>IF($C477="OK",_xlfn.NUMBERVALUE(Plantilla!BL488),"")</f>
        <v/>
      </c>
      <c r="BO477" s="6" t="str">
        <f>IF($C477="OK",_xlfn.NUMBERVALUE(Plantilla!BM488),"")</f>
        <v/>
      </c>
      <c r="BP477" s="4" t="str">
        <f>IF($C477="OK",_xlfn.NUMBERVALUE(Plantilla!BN488),"")</f>
        <v/>
      </c>
      <c r="BQ477" s="6" t="str">
        <f>IF($C477="OK",_xlfn.NUMBERVALUE(Plantilla!BO488),"")</f>
        <v/>
      </c>
      <c r="BR477" s="4" t="str">
        <f>IF($C477="OK",_xlfn.NUMBERVALUE(Plantilla!BP488),"")</f>
        <v/>
      </c>
      <c r="BS477" s="6" t="str">
        <f>IF($C477="OK",_xlfn.NUMBERVALUE(Plantilla!BQ488),"")</f>
        <v/>
      </c>
      <c r="BT477" s="4" t="str">
        <f>IF($C477="OK",_xlfn.NUMBERVALUE(Plantilla!BR488),"")</f>
        <v/>
      </c>
      <c r="BU477" s="6" t="str">
        <f>IF($C477="OK",_xlfn.NUMBERVALUE(Plantilla!BS488),"")</f>
        <v/>
      </c>
      <c r="BV477" s="6" t="str">
        <f>IF($C477="OK",_xlfn.NUMBERVALUE(Plantilla!BT488),"")</f>
        <v/>
      </c>
      <c r="BW477" s="6" t="str">
        <f>IF($C477="OK",_xlfn.NUMBERVALUE(Plantilla!BU488),"")</f>
        <v/>
      </c>
      <c r="BX477" s="6" t="str">
        <f>IF($C477="OK",_xlfn.NUMBERVALUE(Plantilla!BV488),"")</f>
        <v/>
      </c>
      <c r="BY477" s="6" t="str">
        <f>IF($C477="OK",_xlfn.NUMBERVALUE(Plantilla!BW488),"")</f>
        <v/>
      </c>
      <c r="BZ477" s="6" t="str">
        <f>IF($C477="OK",_xlfn.NUMBERVALUE(Plantilla!BX488),"")</f>
        <v/>
      </c>
      <c r="CA477" s="6" t="str">
        <f>IF($C477="OK",_xlfn.NUMBERVALUE(Plantilla!BY488),"")</f>
        <v/>
      </c>
      <c r="CB477" s="6" t="str">
        <f>IF($C477="OK",_xlfn.NUMBERVALUE(Plantilla!BZ488),"")</f>
        <v/>
      </c>
      <c r="CC477" s="6" t="str">
        <f>IF($C477="OK",_xlfn.NUMBERVALUE(Plantilla!CA488),"")</f>
        <v/>
      </c>
      <c r="CD477" s="6" t="str">
        <f>IF($C477="OK",_xlfn.NUMBERVALUE(Plantilla!CB488),"")</f>
        <v/>
      </c>
      <c r="CE477" s="6" t="str">
        <f>IF($C477="OK",_xlfn.NUMBERVALUE(Plantilla!CC488),"")</f>
        <v/>
      </c>
      <c r="CF477" s="4" t="str">
        <f>IF($C477="OK",_xlfn.NUMBERVALUE(Plantilla!CD488),"")</f>
        <v/>
      </c>
      <c r="CG477" s="6" t="str">
        <f>IF($C477="OK",_xlfn.NUMBERVALUE(Plantilla!CE488),"")</f>
        <v/>
      </c>
      <c r="CH477" s="6" t="str">
        <f>IF($C477="OK",_xlfn.NUMBERVALUE(Plantilla!CF488),"")</f>
        <v/>
      </c>
      <c r="CI477" s="6" t="str">
        <f>IF($C477="OK",_xlfn.NUMBERVALUE(Plantilla!CG488),"")</f>
        <v/>
      </c>
      <c r="CJ477" s="6" t="str">
        <f>IF($C477="OK",_xlfn.NUMBERVALUE(Plantilla!CH488),"")</f>
        <v/>
      </c>
      <c r="CK477" s="6" t="str">
        <f>IF($C477="OK",_xlfn.NUMBERVALUE(Plantilla!CI488),"")</f>
        <v/>
      </c>
      <c r="CL477" s="6" t="str">
        <f>IF($C477="OK",_xlfn.NUMBERVALUE(Plantilla!CJ488),"")</f>
        <v/>
      </c>
      <c r="CM477" t="str">
        <f>IF($C477="OK",TEXT(Plantilla!CK488,"#"),"")</f>
        <v/>
      </c>
      <c r="CN477" s="6" t="str">
        <f>IF($C477="OK",_xlfn.NUMBERVALUE(Plantilla!CL488),"")</f>
        <v/>
      </c>
      <c r="CO477" s="6" t="str">
        <f>IF($C477="OK",_xlfn.NUMBERVALUE(Plantilla!CM488),"")</f>
        <v/>
      </c>
      <c r="CP477" s="110" t="str">
        <f>IF($C477="OK",_xlfn.NUMBERVALUE(Plantilla!CN488),"")</f>
        <v/>
      </c>
      <c r="CQ477" s="6" t="str">
        <f>IF($C477="OK",_xlfn.NUMBERVALUE(Plantilla!CO488),"")</f>
        <v/>
      </c>
      <c r="CR477" s="109" t="str">
        <f>IF($C477="OK",_xlfn.NUMBERVALUE(Plantilla!CP488),"")</f>
        <v/>
      </c>
      <c r="CS477" s="110" t="str">
        <f>IF($C477="OK",_xlfn.NUMBERVALUE(Plantilla!CQ488),"")</f>
        <v/>
      </c>
      <c r="CT477" s="6" t="str">
        <f>IF($C477="OK",_xlfn.NUMBERVALUE(Plantilla!CR488),"")</f>
        <v/>
      </c>
      <c r="CU477" s="109" t="str">
        <f>IF($C477="OK",_xlfn.NUMBERVALUE(Plantilla!CS488),"")</f>
        <v/>
      </c>
      <c r="CV477" s="110" t="str">
        <f>IF($C477="OK",_xlfn.NUMBERVALUE(Plantilla!CT488),"")</f>
        <v/>
      </c>
      <c r="CW477" s="6" t="str">
        <f>IF($C477="OK",_xlfn.NUMBERVALUE(Plantilla!CU488),"")</f>
        <v/>
      </c>
      <c r="CX477" s="82" t="str">
        <f>IF($C477="OK",_xlfn.NUMBERVALUE(Plantilla!CV488),"")</f>
        <v/>
      </c>
      <c r="CY477" s="6" t="str">
        <f>IF($C477="OK",_xlfn.NUMBERVALUE(Plantilla!CW488),"")</f>
        <v/>
      </c>
      <c r="CZ477" s="82" t="str">
        <f>IF($C477="OK",_xlfn.NUMBERVALUE(Plantilla!CX488),"")</f>
        <v/>
      </c>
      <c r="DA477" s="6" t="str">
        <f>IF($C477="OK",_xlfn.NUMBERVALUE(Plantilla!CY488),"")</f>
        <v/>
      </c>
      <c r="DB477" s="109" t="str">
        <f>IF($C477="OK",_xlfn.NUMBERVALUE(Plantilla!CZ488),"")</f>
        <v/>
      </c>
      <c r="DC477" s="6" t="str">
        <f>IF($C477="OK",_xlfn.NUMBERVALUE(Plantilla!DA488),"")</f>
        <v/>
      </c>
      <c r="DD477" s="6" t="str">
        <f>IF($C477="OK",TEXT(Plantilla!DB488,"#"),"")</f>
        <v/>
      </c>
      <c r="DE477" s="6" t="str">
        <f>IF($C477="OK",_xlfn.NUMBERVALUE(Plantilla!DC488),"")</f>
        <v/>
      </c>
      <c r="DF477" s="4" t="str">
        <f>IF($C477="OK",_xlfn.NUMBERVALUE(Plantilla!DD488),"")</f>
        <v/>
      </c>
      <c r="DG477" s="6" t="str">
        <f>IF($C477="OK",_xlfn.NUMBERVALUE(Plantilla!DE488),"")</f>
        <v/>
      </c>
      <c r="DH477" s="6" t="str">
        <f>IF($C477="OK",_xlfn.NUMBERVALUE(Plantilla!DF488),"")</f>
        <v/>
      </c>
      <c r="DI477" s="6" t="str">
        <f>IF($C477="OK",_xlfn.NUMBERVALUE(Plantilla!DG488),"")</f>
        <v/>
      </c>
      <c r="DJ477" s="6" t="str">
        <f>IF($C477="OK",_xlfn.NUMBERVALUE(Plantilla!DH488),"")</f>
        <v/>
      </c>
      <c r="DK477" s="6" t="str">
        <f>IF($C477="OK",_xlfn.NUMBERVALUE(Plantilla!DI488),"")</f>
        <v/>
      </c>
      <c r="DL477" s="6" t="str">
        <f>IF($C477="OK",_xlfn.NUMBERVALUE(Plantilla!DJ488),"")</f>
        <v/>
      </c>
      <c r="DM477" s="6" t="str">
        <f>IF($C477="OK",_xlfn.NUMBERVALUE(Plantilla!DK488),"")</f>
        <v/>
      </c>
      <c r="DN477" s="6" t="str">
        <f>IF($C477="OK",_xlfn.NUMBERVALUE(Plantilla!DL488),"")</f>
        <v/>
      </c>
      <c r="DO477" s="6" t="str">
        <f>IF($C477="OK",_xlfn.NUMBERVALUE(Plantilla!DM488),"")</f>
        <v/>
      </c>
      <c r="DP477" s="6" t="str">
        <f>IF($C477="OK",_xlfn.NUMBERVALUE(Plantilla!DN488),"")</f>
        <v/>
      </c>
      <c r="DQ477" s="6" t="str">
        <f>IF($C477="OK",_xlfn.NUMBERVALUE(Plantilla!DO488),"")</f>
        <v/>
      </c>
      <c r="DR477" s="6" t="str">
        <f>IF($C477="OK",_xlfn.NUMBERVALUE(Plantilla!DP488),"")</f>
        <v/>
      </c>
      <c r="DS477" t="str">
        <f>IF($C477="OK",TEXT(Plantilla!DR488,"#"),"")</f>
        <v/>
      </c>
      <c r="DT477" s="6"/>
    </row>
    <row r="478" spans="1:124" x14ac:dyDescent="0.25">
      <c r="A478" t="str">
        <f>IF(Plantilla!$I$6="¡Perfecto!, Guarda el archivo y adjúntalo a tu interfaz de Nómina Electrónica","OK","Error")</f>
        <v>OK</v>
      </c>
      <c r="B478" t="str">
        <f>IF(Plantilla!$I$6="¡Perfecto!, Guarda el archivo y adjúntalo a tu interfaz de Nómina Electrónica",MID(Plantilla!$D$2,SEARCH("V",Plantilla!$D$2),10),"")</f>
        <v>V2.0</v>
      </c>
      <c r="C478" t="str">
        <f>Plantilla!C489</f>
        <v/>
      </c>
      <c r="D478" t="str">
        <f>IF($C478="OK",Plantilla!B489,"")</f>
        <v/>
      </c>
      <c r="E478" t="str">
        <f>IF($C478="OK",
   VLOOKUP(Plantilla!$E$4,'Tablas '!$AP$4:$AT$6,5,FALSE),
"")</f>
        <v/>
      </c>
      <c r="F478" t="str">
        <f>IF($C478="OK",TEXT(Plantilla!D489,"#"),"")</f>
        <v/>
      </c>
      <c r="G478" t="str">
        <f>IF($C478="OK",
   VLOOKUP(Plantilla!E489,'Tablas '!$B$4:$C$14,2,FALSE),
"")</f>
        <v/>
      </c>
      <c r="H478" t="str">
        <f>IF($C478="OK",TEXT(Plantilla!F489,"#"),"")</f>
        <v/>
      </c>
      <c r="I478" t="str">
        <f>IF($C478="OK",TEXT(Plantilla!G489,"#"),"")</f>
        <v/>
      </c>
      <c r="J478" t="str">
        <f>IF($C478="OK",TEXT(Plantilla!H489,"#"),"")</f>
        <v/>
      </c>
      <c r="K478" t="str">
        <f>IF($C478="OK",TEXT(Plantilla!I489,"#"),"")</f>
        <v/>
      </c>
      <c r="L478" t="str">
        <f>IF($C478="OK",TEXT(Plantilla!J489,"#"),"")</f>
        <v/>
      </c>
      <c r="M478" t="str">
        <f>IF($C478="OK",TEXT(Plantilla!K489,"#"),"")</f>
        <v/>
      </c>
      <c r="N478" t="str">
        <f>IF($C478="OK",
   CONCATENATE(YEAR(Plantilla!L489),"-",TEXT(MONTH(Plantilla!L489),"00"),"-",TEXT(DAY(Plantilla!L489),"00")),
"")</f>
        <v/>
      </c>
      <c r="O478" t="str">
        <f>IF($C478="OK",_xlfn.NUMBERVALUE(Plantilla!M489),"")</f>
        <v/>
      </c>
      <c r="P478" t="str">
        <f>IF($C478="OK",
   IF(Plantilla!N489&lt;&gt;"",
      CONCATENATE(YEAR(Plantilla!N489),"-",TEXT(MONTH(Plantilla!N489),"00"),"-",TEXT(DAY(Plantilla!N489),"00")),
   ""),
"")</f>
        <v/>
      </c>
      <c r="Q478" t="str">
        <f>IF($C478="OK",
   VLOOKUP(Plantilla!O489,'Tablas '!$E$4:$F$19,2,FALSE),
"")</f>
        <v/>
      </c>
      <c r="R478" t="str">
        <f>IF($C478="OK",
   VLOOKUP(Plantilla!P489,'Tablas '!$H$4:$I$5,2,FALSE),
"")</f>
        <v/>
      </c>
      <c r="S478" t="str">
        <f>IF($C478="OK",
   VLOOKUP(Plantilla!Q489,'Tablas '!$K$4:$L$8,2,FALSE),
"")</f>
        <v/>
      </c>
      <c r="T478" t="str">
        <f>IF($C478="OK",
   VLOOKUP(Plantilla!R489,'Tablas '!$AE$4:$AF$6,2,FALSE),
"")</f>
        <v/>
      </c>
      <c r="U478" t="str">
        <f>IF($C478="OK",
   VLOOKUP(Plantilla!S489,'Tablas '!$AE$4:$AF$6,2,FALSE),
"")</f>
        <v/>
      </c>
      <c r="V478" t="str">
        <f>IF($C478="OK",TEXT(Plantilla!T489,"#"),"")</f>
        <v/>
      </c>
      <c r="W478" s="84" t="str">
        <f>IF($C478="OK",
   VLOOKUP(Plantilla!U489,'Tablas '!$AM$4:$AN$1126,2,FALSE),
"")</f>
        <v/>
      </c>
      <c r="X478" t="str">
        <f>IF($C478="OK",TEXT(Plantilla!V489,"#"),"")</f>
        <v/>
      </c>
      <c r="Y478" t="str">
        <f>IF($C478="OK",
   CONCATENATE(YEAR(Plantilla!W489),"-",TEXT(MONTH(Plantilla!W489),"00"),"-",TEXT(DAY(Plantilla!W489),"00")),
"")</f>
        <v/>
      </c>
      <c r="Z478" t="str">
        <f>IF($C478="OK",
   CONCATENATE(YEAR(Plantilla!X489),"-",TEXT(MONTH(Plantilla!X489),"00"),"-",TEXT(DAY(Plantilla!X489),"00")),
"")</f>
        <v/>
      </c>
      <c r="AA478" t="str">
        <f>IF($C478="OK",
   TEXT(VLOOKUP(Plantilla!Y489,'Tablas '!$Q$4:$R$9,2,FALSE),"#"),
"")</f>
        <v/>
      </c>
      <c r="AB478" t="str">
        <f>IF($C478="OK",
   CONCATENATE(YEAR(Plantilla!Z489),"-",TEXT(MONTH(Plantilla!Z489),"00"),"-",TEXT(DAY(Plantilla!Z489),"00")),
"")</f>
        <v/>
      </c>
      <c r="AC478" t="str">
        <f>IF($C478="OK",
   TEXT(VLOOKUP(Plantilla!AA489,'Tablas '!$T$4:$U$13,2,FALSE),"#"),
"")</f>
        <v/>
      </c>
      <c r="AD478" t="str">
        <f>IF($C478="OK",TEXT(Plantilla!AB489,"#"),"")</f>
        <v/>
      </c>
      <c r="AE478" t="str">
        <f>IF($C478="OK",
   IF(Plantilla!AC489&lt;&gt;"",
      TEXT(VLOOKUP(Plantilla!AC489,'Tablas '!$W$4:$X$7,2,FALSE),"#"),
   ""),
"")</f>
        <v/>
      </c>
      <c r="AF478" t="str">
        <f>IF($C478="OK",TEXT(Plantilla!AD489,"#"),"")</f>
        <v/>
      </c>
      <c r="AG478" s="6" t="str">
        <f>IF($C478="OK",_xlfn.NUMBERVALUE(Plantilla!AE489),"")</f>
        <v/>
      </c>
      <c r="AH478" s="4" t="str">
        <f>IF($C478="OK",_xlfn.NUMBERVALUE(Plantilla!AF489),"")</f>
        <v/>
      </c>
      <c r="AI478" s="6" t="str">
        <f>IF($C478="OK",_xlfn.NUMBERVALUE(Plantilla!AG489),"")</f>
        <v/>
      </c>
      <c r="AJ478" s="6" t="str">
        <f>IF($C478="OK",_xlfn.NUMBERVALUE(Plantilla!AH489),"")</f>
        <v/>
      </c>
      <c r="AK478" s="6" t="str">
        <f>IF($C478="OK",_xlfn.NUMBERVALUE(Plantilla!AI489),"")</f>
        <v/>
      </c>
      <c r="AL478" s="6" t="str">
        <f>IF($C478="OK",_xlfn.NUMBERVALUE(Plantilla!AJ489),"")</f>
        <v/>
      </c>
      <c r="AM478" s="4" t="str">
        <f>IF($C478="OK",_xlfn.NUMBERVALUE(Plantilla!AK489),"")</f>
        <v/>
      </c>
      <c r="AN478" s="6" t="str">
        <f>IF($C478="OK",_xlfn.NUMBERVALUE(Plantilla!AL489),"")</f>
        <v/>
      </c>
      <c r="AO478" s="4" t="str">
        <f>IF($C478="OK",_xlfn.NUMBERVALUE(Plantilla!AM489),"")</f>
        <v/>
      </c>
      <c r="AP478" s="6" t="str">
        <f>IF($C478="OK",_xlfn.NUMBERVALUE(Plantilla!AN489),"")</f>
        <v/>
      </c>
      <c r="AQ478" s="4" t="str">
        <f>IF($C478="OK",_xlfn.NUMBERVALUE(Plantilla!AO489),"")</f>
        <v/>
      </c>
      <c r="AR478" s="6" t="str">
        <f>IF($C478="OK",_xlfn.NUMBERVALUE(Plantilla!AP489),"")</f>
        <v/>
      </c>
      <c r="AS478" s="4" t="str">
        <f>IF($C478="OK",_xlfn.NUMBERVALUE(Plantilla!AQ489),"")</f>
        <v/>
      </c>
      <c r="AT478" s="6" t="str">
        <f>IF($C478="OK",_xlfn.NUMBERVALUE(Plantilla!AR489),"")</f>
        <v/>
      </c>
      <c r="AU478" s="4" t="str">
        <f>IF($C478="OK",_xlfn.NUMBERVALUE(Plantilla!AS489),"")</f>
        <v/>
      </c>
      <c r="AV478" s="6" t="str">
        <f>IF($C478="OK",_xlfn.NUMBERVALUE(Plantilla!AT489),"")</f>
        <v/>
      </c>
      <c r="AW478" s="4" t="str">
        <f>IF($C478="OK",_xlfn.NUMBERVALUE(Plantilla!AU489),"")</f>
        <v/>
      </c>
      <c r="AX478" s="6" t="str">
        <f>IF($C478="OK",_xlfn.NUMBERVALUE(Plantilla!AV489),"")</f>
        <v/>
      </c>
      <c r="AY478" s="4" t="str">
        <f>IF($C478="OK",_xlfn.NUMBERVALUE(Plantilla!AW489),"")</f>
        <v/>
      </c>
      <c r="AZ478" s="6" t="str">
        <f>IF($C478="OK",_xlfn.NUMBERVALUE(Plantilla!AX489),"")</f>
        <v/>
      </c>
      <c r="BA478" t="str">
        <f>IF($C478="OK",_xlfn.NUMBERVALUE(Plantilla!AY489),"")</f>
        <v/>
      </c>
      <c r="BB478" t="str">
        <f>IF($C478="OK",_xlfn.NUMBERVALUE(Plantilla!AZ489),"")</f>
        <v/>
      </c>
      <c r="BC478" s="4" t="str">
        <f>IF($C478="OK",_xlfn.NUMBERVALUE(Plantilla!BA489),"")</f>
        <v/>
      </c>
      <c r="BD478" s="6" t="str">
        <f>IF($C478="OK",_xlfn.NUMBERVALUE(Plantilla!BB489),"")</f>
        <v/>
      </c>
      <c r="BE478" s="4" t="str">
        <f>IF($C478="OK",_xlfn.NUMBERVALUE(Plantilla!BC489),"")</f>
        <v/>
      </c>
      <c r="BF478" s="6" t="str">
        <f>IF($C478="OK",_xlfn.NUMBERVALUE(Plantilla!BD489),"")</f>
        <v/>
      </c>
      <c r="BG478" s="4" t="str">
        <f>IF($C478="OK",_xlfn.NUMBERVALUE(Plantilla!BE489),"")</f>
        <v/>
      </c>
      <c r="BH478" s="6" t="str">
        <f>IF($C478="OK",_xlfn.NUMBERVALUE(Plantilla!BF489),"")</f>
        <v/>
      </c>
      <c r="BI478" s="110" t="str">
        <f>IF($C478="OK",_xlfn.NUMBERVALUE(Plantilla!BG489),"")</f>
        <v/>
      </c>
      <c r="BJ478" s="6" t="str">
        <f>IF($C478="OK",_xlfn.NUMBERVALUE(Plantilla!BH489),"")</f>
        <v/>
      </c>
      <c r="BK478" s="109" t="str">
        <f>IF($C478="OK",_xlfn.NUMBERVALUE(Plantilla!BI489),"")</f>
        <v/>
      </c>
      <c r="BL478" s="6" t="str">
        <f>IF($C478="OK",
   IF(Plantilla!BJ489&lt;&gt;"",
      TEXT(VLOOKUP(Plantilla!BJ489,'Tablas '!$Z$4:$AA$6,2,FALSE),"#"),
   ""),
"")</f>
        <v/>
      </c>
      <c r="BM478" s="4" t="str">
        <f>IF($C478="OK",_xlfn.NUMBERVALUE(Plantilla!BK489),"")</f>
        <v/>
      </c>
      <c r="BN478" s="4" t="str">
        <f>IF($C478="OK",_xlfn.NUMBERVALUE(Plantilla!BL489),"")</f>
        <v/>
      </c>
      <c r="BO478" s="6" t="str">
        <f>IF($C478="OK",_xlfn.NUMBERVALUE(Plantilla!BM489),"")</f>
        <v/>
      </c>
      <c r="BP478" s="4" t="str">
        <f>IF($C478="OK",_xlfn.NUMBERVALUE(Plantilla!BN489),"")</f>
        <v/>
      </c>
      <c r="BQ478" s="6" t="str">
        <f>IF($C478="OK",_xlfn.NUMBERVALUE(Plantilla!BO489),"")</f>
        <v/>
      </c>
      <c r="BR478" s="4" t="str">
        <f>IF($C478="OK",_xlfn.NUMBERVALUE(Plantilla!BP489),"")</f>
        <v/>
      </c>
      <c r="BS478" s="6" t="str">
        <f>IF($C478="OK",_xlfn.NUMBERVALUE(Plantilla!BQ489),"")</f>
        <v/>
      </c>
      <c r="BT478" s="4" t="str">
        <f>IF($C478="OK",_xlfn.NUMBERVALUE(Plantilla!BR489),"")</f>
        <v/>
      </c>
      <c r="BU478" s="6" t="str">
        <f>IF($C478="OK",_xlfn.NUMBERVALUE(Plantilla!BS489),"")</f>
        <v/>
      </c>
      <c r="BV478" s="6" t="str">
        <f>IF($C478="OK",_xlfn.NUMBERVALUE(Plantilla!BT489),"")</f>
        <v/>
      </c>
      <c r="BW478" s="6" t="str">
        <f>IF($C478="OK",_xlfn.NUMBERVALUE(Plantilla!BU489),"")</f>
        <v/>
      </c>
      <c r="BX478" s="6" t="str">
        <f>IF($C478="OK",_xlfn.NUMBERVALUE(Plantilla!BV489),"")</f>
        <v/>
      </c>
      <c r="BY478" s="6" t="str">
        <f>IF($C478="OK",_xlfn.NUMBERVALUE(Plantilla!BW489),"")</f>
        <v/>
      </c>
      <c r="BZ478" s="6" t="str">
        <f>IF($C478="OK",_xlfn.NUMBERVALUE(Plantilla!BX489),"")</f>
        <v/>
      </c>
      <c r="CA478" s="6" t="str">
        <f>IF($C478="OK",_xlfn.NUMBERVALUE(Plantilla!BY489),"")</f>
        <v/>
      </c>
      <c r="CB478" s="6" t="str">
        <f>IF($C478="OK",_xlfn.NUMBERVALUE(Plantilla!BZ489),"")</f>
        <v/>
      </c>
      <c r="CC478" s="6" t="str">
        <f>IF($C478="OK",_xlfn.NUMBERVALUE(Plantilla!CA489),"")</f>
        <v/>
      </c>
      <c r="CD478" s="6" t="str">
        <f>IF($C478="OK",_xlfn.NUMBERVALUE(Plantilla!CB489),"")</f>
        <v/>
      </c>
      <c r="CE478" s="6" t="str">
        <f>IF($C478="OK",_xlfn.NUMBERVALUE(Plantilla!CC489),"")</f>
        <v/>
      </c>
      <c r="CF478" s="4" t="str">
        <f>IF($C478="OK",_xlfn.NUMBERVALUE(Plantilla!CD489),"")</f>
        <v/>
      </c>
      <c r="CG478" s="6" t="str">
        <f>IF($C478="OK",_xlfn.NUMBERVALUE(Plantilla!CE489),"")</f>
        <v/>
      </c>
      <c r="CH478" s="6" t="str">
        <f>IF($C478="OK",_xlfn.NUMBERVALUE(Plantilla!CF489),"")</f>
        <v/>
      </c>
      <c r="CI478" s="6" t="str">
        <f>IF($C478="OK",_xlfn.NUMBERVALUE(Plantilla!CG489),"")</f>
        <v/>
      </c>
      <c r="CJ478" s="6" t="str">
        <f>IF($C478="OK",_xlfn.NUMBERVALUE(Plantilla!CH489),"")</f>
        <v/>
      </c>
      <c r="CK478" s="6" t="str">
        <f>IF($C478="OK",_xlfn.NUMBERVALUE(Plantilla!CI489),"")</f>
        <v/>
      </c>
      <c r="CL478" s="6" t="str">
        <f>IF($C478="OK",_xlfn.NUMBERVALUE(Plantilla!CJ489),"")</f>
        <v/>
      </c>
      <c r="CM478" t="str">
        <f>IF($C478="OK",TEXT(Plantilla!CK489,"#"),"")</f>
        <v/>
      </c>
      <c r="CN478" s="6" t="str">
        <f>IF($C478="OK",_xlfn.NUMBERVALUE(Plantilla!CL489),"")</f>
        <v/>
      </c>
      <c r="CO478" s="6" t="str">
        <f>IF($C478="OK",_xlfn.NUMBERVALUE(Plantilla!CM489),"")</f>
        <v/>
      </c>
      <c r="CP478" s="110" t="str">
        <f>IF($C478="OK",_xlfn.NUMBERVALUE(Plantilla!CN489),"")</f>
        <v/>
      </c>
      <c r="CQ478" s="6" t="str">
        <f>IF($C478="OK",_xlfn.NUMBERVALUE(Plantilla!CO489),"")</f>
        <v/>
      </c>
      <c r="CR478" s="109" t="str">
        <f>IF($C478="OK",_xlfn.NUMBERVALUE(Plantilla!CP489),"")</f>
        <v/>
      </c>
      <c r="CS478" s="110" t="str">
        <f>IF($C478="OK",_xlfn.NUMBERVALUE(Plantilla!CQ489),"")</f>
        <v/>
      </c>
      <c r="CT478" s="6" t="str">
        <f>IF($C478="OK",_xlfn.NUMBERVALUE(Plantilla!CR489),"")</f>
        <v/>
      </c>
      <c r="CU478" s="109" t="str">
        <f>IF($C478="OK",_xlfn.NUMBERVALUE(Plantilla!CS489),"")</f>
        <v/>
      </c>
      <c r="CV478" s="110" t="str">
        <f>IF($C478="OK",_xlfn.NUMBERVALUE(Plantilla!CT489),"")</f>
        <v/>
      </c>
      <c r="CW478" s="6" t="str">
        <f>IF($C478="OK",_xlfn.NUMBERVALUE(Plantilla!CU489),"")</f>
        <v/>
      </c>
      <c r="CX478" s="82" t="str">
        <f>IF($C478="OK",_xlfn.NUMBERVALUE(Plantilla!CV489),"")</f>
        <v/>
      </c>
      <c r="CY478" s="6" t="str">
        <f>IF($C478="OK",_xlfn.NUMBERVALUE(Plantilla!CW489),"")</f>
        <v/>
      </c>
      <c r="CZ478" s="82" t="str">
        <f>IF($C478="OK",_xlfn.NUMBERVALUE(Plantilla!CX489),"")</f>
        <v/>
      </c>
      <c r="DA478" s="6" t="str">
        <f>IF($C478="OK",_xlfn.NUMBERVALUE(Plantilla!CY489),"")</f>
        <v/>
      </c>
      <c r="DB478" s="109" t="str">
        <f>IF($C478="OK",_xlfn.NUMBERVALUE(Plantilla!CZ489),"")</f>
        <v/>
      </c>
      <c r="DC478" s="6" t="str">
        <f>IF($C478="OK",_xlfn.NUMBERVALUE(Plantilla!DA489),"")</f>
        <v/>
      </c>
      <c r="DD478" s="6" t="str">
        <f>IF($C478="OK",TEXT(Plantilla!DB489,"#"),"")</f>
        <v/>
      </c>
      <c r="DE478" s="6" t="str">
        <f>IF($C478="OK",_xlfn.NUMBERVALUE(Plantilla!DC489),"")</f>
        <v/>
      </c>
      <c r="DF478" s="4" t="str">
        <f>IF($C478="OK",_xlfn.NUMBERVALUE(Plantilla!DD489),"")</f>
        <v/>
      </c>
      <c r="DG478" s="6" t="str">
        <f>IF($C478="OK",_xlfn.NUMBERVALUE(Plantilla!DE489),"")</f>
        <v/>
      </c>
      <c r="DH478" s="6" t="str">
        <f>IF($C478="OK",_xlfn.NUMBERVALUE(Plantilla!DF489),"")</f>
        <v/>
      </c>
      <c r="DI478" s="6" t="str">
        <f>IF($C478="OK",_xlfn.NUMBERVALUE(Plantilla!DG489),"")</f>
        <v/>
      </c>
      <c r="DJ478" s="6" t="str">
        <f>IF($C478="OK",_xlfn.NUMBERVALUE(Plantilla!DH489),"")</f>
        <v/>
      </c>
      <c r="DK478" s="6" t="str">
        <f>IF($C478="OK",_xlfn.NUMBERVALUE(Plantilla!DI489),"")</f>
        <v/>
      </c>
      <c r="DL478" s="6" t="str">
        <f>IF($C478="OK",_xlfn.NUMBERVALUE(Plantilla!DJ489),"")</f>
        <v/>
      </c>
      <c r="DM478" s="6" t="str">
        <f>IF($C478="OK",_xlfn.NUMBERVALUE(Plantilla!DK489),"")</f>
        <v/>
      </c>
      <c r="DN478" s="6" t="str">
        <f>IF($C478="OK",_xlfn.NUMBERVALUE(Plantilla!DL489),"")</f>
        <v/>
      </c>
      <c r="DO478" s="6" t="str">
        <f>IF($C478="OK",_xlfn.NUMBERVALUE(Plantilla!DM489),"")</f>
        <v/>
      </c>
      <c r="DP478" s="6" t="str">
        <f>IF($C478="OK",_xlfn.NUMBERVALUE(Plantilla!DN489),"")</f>
        <v/>
      </c>
      <c r="DQ478" s="6" t="str">
        <f>IF($C478="OK",_xlfn.NUMBERVALUE(Plantilla!DO489),"")</f>
        <v/>
      </c>
      <c r="DR478" s="6" t="str">
        <f>IF($C478="OK",_xlfn.NUMBERVALUE(Plantilla!DP489),"")</f>
        <v/>
      </c>
      <c r="DS478" t="str">
        <f>IF($C478="OK",TEXT(Plantilla!DR489,"#"),"")</f>
        <v/>
      </c>
      <c r="DT478" s="6"/>
    </row>
    <row r="479" spans="1:124" x14ac:dyDescent="0.25">
      <c r="A479" t="str">
        <f>IF(Plantilla!$I$6="¡Perfecto!, Guarda el archivo y adjúntalo a tu interfaz de Nómina Electrónica","OK","Error")</f>
        <v>OK</v>
      </c>
      <c r="B479" t="str">
        <f>IF(Plantilla!$I$6="¡Perfecto!, Guarda el archivo y adjúntalo a tu interfaz de Nómina Electrónica",MID(Plantilla!$D$2,SEARCH("V",Plantilla!$D$2),10),"")</f>
        <v>V2.0</v>
      </c>
      <c r="C479" t="str">
        <f>Plantilla!C490</f>
        <v/>
      </c>
      <c r="D479" t="str">
        <f>IF($C479="OK",Plantilla!B490,"")</f>
        <v/>
      </c>
      <c r="E479" t="str">
        <f>IF($C479="OK",
   VLOOKUP(Plantilla!$E$4,'Tablas '!$AP$4:$AT$6,5,FALSE),
"")</f>
        <v/>
      </c>
      <c r="F479" t="str">
        <f>IF($C479="OK",TEXT(Plantilla!D490,"#"),"")</f>
        <v/>
      </c>
      <c r="G479" t="str">
        <f>IF($C479="OK",
   VLOOKUP(Plantilla!E490,'Tablas '!$B$4:$C$14,2,FALSE),
"")</f>
        <v/>
      </c>
      <c r="H479" t="str">
        <f>IF($C479="OK",TEXT(Plantilla!F490,"#"),"")</f>
        <v/>
      </c>
      <c r="I479" t="str">
        <f>IF($C479="OK",TEXT(Plantilla!G490,"#"),"")</f>
        <v/>
      </c>
      <c r="J479" t="str">
        <f>IF($C479="OK",TEXT(Plantilla!H490,"#"),"")</f>
        <v/>
      </c>
      <c r="K479" t="str">
        <f>IF($C479="OK",TEXT(Plantilla!I490,"#"),"")</f>
        <v/>
      </c>
      <c r="L479" t="str">
        <f>IF($C479="OK",TEXT(Plantilla!J490,"#"),"")</f>
        <v/>
      </c>
      <c r="M479" t="str">
        <f>IF($C479="OK",TEXT(Plantilla!K490,"#"),"")</f>
        <v/>
      </c>
      <c r="N479" t="str">
        <f>IF($C479="OK",
   CONCATENATE(YEAR(Plantilla!L490),"-",TEXT(MONTH(Plantilla!L490),"00"),"-",TEXT(DAY(Plantilla!L490),"00")),
"")</f>
        <v/>
      </c>
      <c r="O479" t="str">
        <f>IF($C479="OK",_xlfn.NUMBERVALUE(Plantilla!M490),"")</f>
        <v/>
      </c>
      <c r="P479" t="str">
        <f>IF($C479="OK",
   IF(Plantilla!N490&lt;&gt;"",
      CONCATENATE(YEAR(Plantilla!N490),"-",TEXT(MONTH(Plantilla!N490),"00"),"-",TEXT(DAY(Plantilla!N490),"00")),
   ""),
"")</f>
        <v/>
      </c>
      <c r="Q479" t="str">
        <f>IF($C479="OK",
   VLOOKUP(Plantilla!O490,'Tablas '!$E$4:$F$19,2,FALSE),
"")</f>
        <v/>
      </c>
      <c r="R479" t="str">
        <f>IF($C479="OK",
   VLOOKUP(Plantilla!P490,'Tablas '!$H$4:$I$5,2,FALSE),
"")</f>
        <v/>
      </c>
      <c r="S479" t="str">
        <f>IF($C479="OK",
   VLOOKUP(Plantilla!Q490,'Tablas '!$K$4:$L$8,2,FALSE),
"")</f>
        <v/>
      </c>
      <c r="T479" t="str">
        <f>IF($C479="OK",
   VLOOKUP(Plantilla!R490,'Tablas '!$AE$4:$AF$6,2,FALSE),
"")</f>
        <v/>
      </c>
      <c r="U479" t="str">
        <f>IF($C479="OK",
   VLOOKUP(Plantilla!S490,'Tablas '!$AE$4:$AF$6,2,FALSE),
"")</f>
        <v/>
      </c>
      <c r="V479" t="str">
        <f>IF($C479="OK",TEXT(Plantilla!T490,"#"),"")</f>
        <v/>
      </c>
      <c r="W479" s="84" t="str">
        <f>IF($C479="OK",
   VLOOKUP(Plantilla!U490,'Tablas '!$AM$4:$AN$1126,2,FALSE),
"")</f>
        <v/>
      </c>
      <c r="X479" t="str">
        <f>IF($C479="OK",TEXT(Plantilla!V490,"#"),"")</f>
        <v/>
      </c>
      <c r="Y479" t="str">
        <f>IF($C479="OK",
   CONCATENATE(YEAR(Plantilla!W490),"-",TEXT(MONTH(Plantilla!W490),"00"),"-",TEXT(DAY(Plantilla!W490),"00")),
"")</f>
        <v/>
      </c>
      <c r="Z479" t="str">
        <f>IF($C479="OK",
   CONCATENATE(YEAR(Plantilla!X490),"-",TEXT(MONTH(Plantilla!X490),"00"),"-",TEXT(DAY(Plantilla!X490),"00")),
"")</f>
        <v/>
      </c>
      <c r="AA479" t="str">
        <f>IF($C479="OK",
   TEXT(VLOOKUP(Plantilla!Y490,'Tablas '!$Q$4:$R$9,2,FALSE),"#"),
"")</f>
        <v/>
      </c>
      <c r="AB479" t="str">
        <f>IF($C479="OK",
   CONCATENATE(YEAR(Plantilla!Z490),"-",TEXT(MONTH(Plantilla!Z490),"00"),"-",TEXT(DAY(Plantilla!Z490),"00")),
"")</f>
        <v/>
      </c>
      <c r="AC479" t="str">
        <f>IF($C479="OK",
   TEXT(VLOOKUP(Plantilla!AA490,'Tablas '!$T$4:$U$13,2,FALSE),"#"),
"")</f>
        <v/>
      </c>
      <c r="AD479" t="str">
        <f>IF($C479="OK",TEXT(Plantilla!AB490,"#"),"")</f>
        <v/>
      </c>
      <c r="AE479" t="str">
        <f>IF($C479="OK",
   IF(Plantilla!AC490&lt;&gt;"",
      TEXT(VLOOKUP(Plantilla!AC490,'Tablas '!$W$4:$X$7,2,FALSE),"#"),
   ""),
"")</f>
        <v/>
      </c>
      <c r="AF479" t="str">
        <f>IF($C479="OK",TEXT(Plantilla!AD490,"#"),"")</f>
        <v/>
      </c>
      <c r="AG479" s="6" t="str">
        <f>IF($C479="OK",_xlfn.NUMBERVALUE(Plantilla!AE490),"")</f>
        <v/>
      </c>
      <c r="AH479" s="4" t="str">
        <f>IF($C479="OK",_xlfn.NUMBERVALUE(Plantilla!AF490),"")</f>
        <v/>
      </c>
      <c r="AI479" s="6" t="str">
        <f>IF($C479="OK",_xlfn.NUMBERVALUE(Plantilla!AG490),"")</f>
        <v/>
      </c>
      <c r="AJ479" s="6" t="str">
        <f>IF($C479="OK",_xlfn.NUMBERVALUE(Plantilla!AH490),"")</f>
        <v/>
      </c>
      <c r="AK479" s="6" t="str">
        <f>IF($C479="OK",_xlfn.NUMBERVALUE(Plantilla!AI490),"")</f>
        <v/>
      </c>
      <c r="AL479" s="6" t="str">
        <f>IF($C479="OK",_xlfn.NUMBERVALUE(Plantilla!AJ490),"")</f>
        <v/>
      </c>
      <c r="AM479" s="4" t="str">
        <f>IF($C479="OK",_xlfn.NUMBERVALUE(Plantilla!AK490),"")</f>
        <v/>
      </c>
      <c r="AN479" s="6" t="str">
        <f>IF($C479="OK",_xlfn.NUMBERVALUE(Plantilla!AL490),"")</f>
        <v/>
      </c>
      <c r="AO479" s="4" t="str">
        <f>IF($C479="OK",_xlfn.NUMBERVALUE(Plantilla!AM490),"")</f>
        <v/>
      </c>
      <c r="AP479" s="6" t="str">
        <f>IF($C479="OK",_xlfn.NUMBERVALUE(Plantilla!AN490),"")</f>
        <v/>
      </c>
      <c r="AQ479" s="4" t="str">
        <f>IF($C479="OK",_xlfn.NUMBERVALUE(Plantilla!AO490),"")</f>
        <v/>
      </c>
      <c r="AR479" s="6" t="str">
        <f>IF($C479="OK",_xlfn.NUMBERVALUE(Plantilla!AP490),"")</f>
        <v/>
      </c>
      <c r="AS479" s="4" t="str">
        <f>IF($C479="OK",_xlfn.NUMBERVALUE(Plantilla!AQ490),"")</f>
        <v/>
      </c>
      <c r="AT479" s="6" t="str">
        <f>IF($C479="OK",_xlfn.NUMBERVALUE(Plantilla!AR490),"")</f>
        <v/>
      </c>
      <c r="AU479" s="4" t="str">
        <f>IF($C479="OK",_xlfn.NUMBERVALUE(Plantilla!AS490),"")</f>
        <v/>
      </c>
      <c r="AV479" s="6" t="str">
        <f>IF($C479="OK",_xlfn.NUMBERVALUE(Plantilla!AT490),"")</f>
        <v/>
      </c>
      <c r="AW479" s="4" t="str">
        <f>IF($C479="OK",_xlfn.NUMBERVALUE(Plantilla!AU490),"")</f>
        <v/>
      </c>
      <c r="AX479" s="6" t="str">
        <f>IF($C479="OK",_xlfn.NUMBERVALUE(Plantilla!AV490),"")</f>
        <v/>
      </c>
      <c r="AY479" s="4" t="str">
        <f>IF($C479="OK",_xlfn.NUMBERVALUE(Plantilla!AW490),"")</f>
        <v/>
      </c>
      <c r="AZ479" s="6" t="str">
        <f>IF($C479="OK",_xlfn.NUMBERVALUE(Plantilla!AX490),"")</f>
        <v/>
      </c>
      <c r="BA479" t="str">
        <f>IF($C479="OK",_xlfn.NUMBERVALUE(Plantilla!AY490),"")</f>
        <v/>
      </c>
      <c r="BB479" t="str">
        <f>IF($C479="OK",_xlfn.NUMBERVALUE(Plantilla!AZ490),"")</f>
        <v/>
      </c>
      <c r="BC479" s="4" t="str">
        <f>IF($C479="OK",_xlfn.NUMBERVALUE(Plantilla!BA490),"")</f>
        <v/>
      </c>
      <c r="BD479" s="6" t="str">
        <f>IF($C479="OK",_xlfn.NUMBERVALUE(Plantilla!BB490),"")</f>
        <v/>
      </c>
      <c r="BE479" s="4" t="str">
        <f>IF($C479="OK",_xlfn.NUMBERVALUE(Plantilla!BC490),"")</f>
        <v/>
      </c>
      <c r="BF479" s="6" t="str">
        <f>IF($C479="OK",_xlfn.NUMBERVALUE(Plantilla!BD490),"")</f>
        <v/>
      </c>
      <c r="BG479" s="4" t="str">
        <f>IF($C479="OK",_xlfn.NUMBERVALUE(Plantilla!BE490),"")</f>
        <v/>
      </c>
      <c r="BH479" s="6" t="str">
        <f>IF($C479="OK",_xlfn.NUMBERVALUE(Plantilla!BF490),"")</f>
        <v/>
      </c>
      <c r="BI479" s="110" t="str">
        <f>IF($C479="OK",_xlfn.NUMBERVALUE(Plantilla!BG490),"")</f>
        <v/>
      </c>
      <c r="BJ479" s="6" t="str">
        <f>IF($C479="OK",_xlfn.NUMBERVALUE(Plantilla!BH490),"")</f>
        <v/>
      </c>
      <c r="BK479" s="109" t="str">
        <f>IF($C479="OK",_xlfn.NUMBERVALUE(Plantilla!BI490),"")</f>
        <v/>
      </c>
      <c r="BL479" s="6" t="str">
        <f>IF($C479="OK",
   IF(Plantilla!BJ490&lt;&gt;"",
      TEXT(VLOOKUP(Plantilla!BJ490,'Tablas '!$Z$4:$AA$6,2,FALSE),"#"),
   ""),
"")</f>
        <v/>
      </c>
      <c r="BM479" s="4" t="str">
        <f>IF($C479="OK",_xlfn.NUMBERVALUE(Plantilla!BK490),"")</f>
        <v/>
      </c>
      <c r="BN479" s="4" t="str">
        <f>IF($C479="OK",_xlfn.NUMBERVALUE(Plantilla!BL490),"")</f>
        <v/>
      </c>
      <c r="BO479" s="6" t="str">
        <f>IF($C479="OK",_xlfn.NUMBERVALUE(Plantilla!BM490),"")</f>
        <v/>
      </c>
      <c r="BP479" s="4" t="str">
        <f>IF($C479="OK",_xlfn.NUMBERVALUE(Plantilla!BN490),"")</f>
        <v/>
      </c>
      <c r="BQ479" s="6" t="str">
        <f>IF($C479="OK",_xlfn.NUMBERVALUE(Plantilla!BO490),"")</f>
        <v/>
      </c>
      <c r="BR479" s="4" t="str">
        <f>IF($C479="OK",_xlfn.NUMBERVALUE(Plantilla!BP490),"")</f>
        <v/>
      </c>
      <c r="BS479" s="6" t="str">
        <f>IF($C479="OK",_xlfn.NUMBERVALUE(Plantilla!BQ490),"")</f>
        <v/>
      </c>
      <c r="BT479" s="4" t="str">
        <f>IF($C479="OK",_xlfn.NUMBERVALUE(Plantilla!BR490),"")</f>
        <v/>
      </c>
      <c r="BU479" s="6" t="str">
        <f>IF($C479="OK",_xlfn.NUMBERVALUE(Plantilla!BS490),"")</f>
        <v/>
      </c>
      <c r="BV479" s="6" t="str">
        <f>IF($C479="OK",_xlfn.NUMBERVALUE(Plantilla!BT490),"")</f>
        <v/>
      </c>
      <c r="BW479" s="6" t="str">
        <f>IF($C479="OK",_xlfn.NUMBERVALUE(Plantilla!BU490),"")</f>
        <v/>
      </c>
      <c r="BX479" s="6" t="str">
        <f>IF($C479="OK",_xlfn.NUMBERVALUE(Plantilla!BV490),"")</f>
        <v/>
      </c>
      <c r="BY479" s="6" t="str">
        <f>IF($C479="OK",_xlfn.NUMBERVALUE(Plantilla!BW490),"")</f>
        <v/>
      </c>
      <c r="BZ479" s="6" t="str">
        <f>IF($C479="OK",_xlfn.NUMBERVALUE(Plantilla!BX490),"")</f>
        <v/>
      </c>
      <c r="CA479" s="6" t="str">
        <f>IF($C479="OK",_xlfn.NUMBERVALUE(Plantilla!BY490),"")</f>
        <v/>
      </c>
      <c r="CB479" s="6" t="str">
        <f>IF($C479="OK",_xlfn.NUMBERVALUE(Plantilla!BZ490),"")</f>
        <v/>
      </c>
      <c r="CC479" s="6" t="str">
        <f>IF($C479="OK",_xlfn.NUMBERVALUE(Plantilla!CA490),"")</f>
        <v/>
      </c>
      <c r="CD479" s="6" t="str">
        <f>IF($C479="OK",_xlfn.NUMBERVALUE(Plantilla!CB490),"")</f>
        <v/>
      </c>
      <c r="CE479" s="6" t="str">
        <f>IF($C479="OK",_xlfn.NUMBERVALUE(Plantilla!CC490),"")</f>
        <v/>
      </c>
      <c r="CF479" s="4" t="str">
        <f>IF($C479="OK",_xlfn.NUMBERVALUE(Plantilla!CD490),"")</f>
        <v/>
      </c>
      <c r="CG479" s="6" t="str">
        <f>IF($C479="OK",_xlfn.NUMBERVALUE(Plantilla!CE490),"")</f>
        <v/>
      </c>
      <c r="CH479" s="6" t="str">
        <f>IF($C479="OK",_xlfn.NUMBERVALUE(Plantilla!CF490),"")</f>
        <v/>
      </c>
      <c r="CI479" s="6" t="str">
        <f>IF($C479="OK",_xlfn.NUMBERVALUE(Plantilla!CG490),"")</f>
        <v/>
      </c>
      <c r="CJ479" s="6" t="str">
        <f>IF($C479="OK",_xlfn.NUMBERVALUE(Plantilla!CH490),"")</f>
        <v/>
      </c>
      <c r="CK479" s="6" t="str">
        <f>IF($C479="OK",_xlfn.NUMBERVALUE(Plantilla!CI490),"")</f>
        <v/>
      </c>
      <c r="CL479" s="6" t="str">
        <f>IF($C479="OK",_xlfn.NUMBERVALUE(Plantilla!CJ490),"")</f>
        <v/>
      </c>
      <c r="CM479" t="str">
        <f>IF($C479="OK",TEXT(Plantilla!CK490,"#"),"")</f>
        <v/>
      </c>
      <c r="CN479" s="6" t="str">
        <f>IF($C479="OK",_xlfn.NUMBERVALUE(Plantilla!CL490),"")</f>
        <v/>
      </c>
      <c r="CO479" s="6" t="str">
        <f>IF($C479="OK",_xlfn.NUMBERVALUE(Plantilla!CM490),"")</f>
        <v/>
      </c>
      <c r="CP479" s="110" t="str">
        <f>IF($C479="OK",_xlfn.NUMBERVALUE(Plantilla!CN490),"")</f>
        <v/>
      </c>
      <c r="CQ479" s="6" t="str">
        <f>IF($C479="OK",_xlfn.NUMBERVALUE(Plantilla!CO490),"")</f>
        <v/>
      </c>
      <c r="CR479" s="109" t="str">
        <f>IF($C479="OK",_xlfn.NUMBERVALUE(Plantilla!CP490),"")</f>
        <v/>
      </c>
      <c r="CS479" s="110" t="str">
        <f>IF($C479="OK",_xlfn.NUMBERVALUE(Plantilla!CQ490),"")</f>
        <v/>
      </c>
      <c r="CT479" s="6" t="str">
        <f>IF($C479="OK",_xlfn.NUMBERVALUE(Plantilla!CR490),"")</f>
        <v/>
      </c>
      <c r="CU479" s="109" t="str">
        <f>IF($C479="OK",_xlfn.NUMBERVALUE(Plantilla!CS490),"")</f>
        <v/>
      </c>
      <c r="CV479" s="110" t="str">
        <f>IF($C479="OK",_xlfn.NUMBERVALUE(Plantilla!CT490),"")</f>
        <v/>
      </c>
      <c r="CW479" s="6" t="str">
        <f>IF($C479="OK",_xlfn.NUMBERVALUE(Plantilla!CU490),"")</f>
        <v/>
      </c>
      <c r="CX479" s="82" t="str">
        <f>IF($C479="OK",_xlfn.NUMBERVALUE(Plantilla!CV490),"")</f>
        <v/>
      </c>
      <c r="CY479" s="6" t="str">
        <f>IF($C479="OK",_xlfn.NUMBERVALUE(Plantilla!CW490),"")</f>
        <v/>
      </c>
      <c r="CZ479" s="82" t="str">
        <f>IF($C479="OK",_xlfn.NUMBERVALUE(Plantilla!CX490),"")</f>
        <v/>
      </c>
      <c r="DA479" s="6" t="str">
        <f>IF($C479="OK",_xlfn.NUMBERVALUE(Plantilla!CY490),"")</f>
        <v/>
      </c>
      <c r="DB479" s="109" t="str">
        <f>IF($C479="OK",_xlfn.NUMBERVALUE(Plantilla!CZ490),"")</f>
        <v/>
      </c>
      <c r="DC479" s="6" t="str">
        <f>IF($C479="OK",_xlfn.NUMBERVALUE(Plantilla!DA490),"")</f>
        <v/>
      </c>
      <c r="DD479" s="6" t="str">
        <f>IF($C479="OK",TEXT(Plantilla!DB490,"#"),"")</f>
        <v/>
      </c>
      <c r="DE479" s="6" t="str">
        <f>IF($C479="OK",_xlfn.NUMBERVALUE(Plantilla!DC490),"")</f>
        <v/>
      </c>
      <c r="DF479" s="4" t="str">
        <f>IF($C479="OK",_xlfn.NUMBERVALUE(Plantilla!DD490),"")</f>
        <v/>
      </c>
      <c r="DG479" s="6" t="str">
        <f>IF($C479="OK",_xlfn.NUMBERVALUE(Plantilla!DE490),"")</f>
        <v/>
      </c>
      <c r="DH479" s="6" t="str">
        <f>IF($C479="OK",_xlfn.NUMBERVALUE(Plantilla!DF490),"")</f>
        <v/>
      </c>
      <c r="DI479" s="6" t="str">
        <f>IF($C479="OK",_xlfn.NUMBERVALUE(Plantilla!DG490),"")</f>
        <v/>
      </c>
      <c r="DJ479" s="6" t="str">
        <f>IF($C479="OK",_xlfn.NUMBERVALUE(Plantilla!DH490),"")</f>
        <v/>
      </c>
      <c r="DK479" s="6" t="str">
        <f>IF($C479="OK",_xlfn.NUMBERVALUE(Plantilla!DI490),"")</f>
        <v/>
      </c>
      <c r="DL479" s="6" t="str">
        <f>IF($C479="OK",_xlfn.NUMBERVALUE(Plantilla!DJ490),"")</f>
        <v/>
      </c>
      <c r="DM479" s="6" t="str">
        <f>IF($C479="OK",_xlfn.NUMBERVALUE(Plantilla!DK490),"")</f>
        <v/>
      </c>
      <c r="DN479" s="6" t="str">
        <f>IF($C479="OK",_xlfn.NUMBERVALUE(Plantilla!DL490),"")</f>
        <v/>
      </c>
      <c r="DO479" s="6" t="str">
        <f>IF($C479="OK",_xlfn.NUMBERVALUE(Plantilla!DM490),"")</f>
        <v/>
      </c>
      <c r="DP479" s="6" t="str">
        <f>IF($C479="OK",_xlfn.NUMBERVALUE(Plantilla!DN490),"")</f>
        <v/>
      </c>
      <c r="DQ479" s="6" t="str">
        <f>IF($C479="OK",_xlfn.NUMBERVALUE(Plantilla!DO490),"")</f>
        <v/>
      </c>
      <c r="DR479" s="6" t="str">
        <f>IF($C479="OK",_xlfn.NUMBERVALUE(Plantilla!DP490),"")</f>
        <v/>
      </c>
      <c r="DS479" t="str">
        <f>IF($C479="OK",TEXT(Plantilla!DR490,"#"),"")</f>
        <v/>
      </c>
      <c r="DT479" s="6"/>
    </row>
    <row r="480" spans="1:124" x14ac:dyDescent="0.25">
      <c r="A480" t="str">
        <f>IF(Plantilla!$I$6="¡Perfecto!, Guarda el archivo y adjúntalo a tu interfaz de Nómina Electrónica","OK","Error")</f>
        <v>OK</v>
      </c>
      <c r="B480" t="str">
        <f>IF(Plantilla!$I$6="¡Perfecto!, Guarda el archivo y adjúntalo a tu interfaz de Nómina Electrónica",MID(Plantilla!$D$2,SEARCH("V",Plantilla!$D$2),10),"")</f>
        <v>V2.0</v>
      </c>
      <c r="C480" t="str">
        <f>Plantilla!C491</f>
        <v/>
      </c>
      <c r="D480" t="str">
        <f>IF($C480="OK",Plantilla!B491,"")</f>
        <v/>
      </c>
      <c r="E480" t="str">
        <f>IF($C480="OK",
   VLOOKUP(Plantilla!$E$4,'Tablas '!$AP$4:$AT$6,5,FALSE),
"")</f>
        <v/>
      </c>
      <c r="F480" t="str">
        <f>IF($C480="OK",TEXT(Plantilla!D491,"#"),"")</f>
        <v/>
      </c>
      <c r="G480" t="str">
        <f>IF($C480="OK",
   VLOOKUP(Plantilla!E491,'Tablas '!$B$4:$C$14,2,FALSE),
"")</f>
        <v/>
      </c>
      <c r="H480" t="str">
        <f>IF($C480="OK",TEXT(Plantilla!F491,"#"),"")</f>
        <v/>
      </c>
      <c r="I480" t="str">
        <f>IF($C480="OK",TEXT(Plantilla!G491,"#"),"")</f>
        <v/>
      </c>
      <c r="J480" t="str">
        <f>IF($C480="OK",TEXT(Plantilla!H491,"#"),"")</f>
        <v/>
      </c>
      <c r="K480" t="str">
        <f>IF($C480="OK",TEXT(Plantilla!I491,"#"),"")</f>
        <v/>
      </c>
      <c r="L480" t="str">
        <f>IF($C480="OK",TEXT(Plantilla!J491,"#"),"")</f>
        <v/>
      </c>
      <c r="M480" t="str">
        <f>IF($C480="OK",TEXT(Plantilla!K491,"#"),"")</f>
        <v/>
      </c>
      <c r="N480" t="str">
        <f>IF($C480="OK",
   CONCATENATE(YEAR(Plantilla!L491),"-",TEXT(MONTH(Plantilla!L491),"00"),"-",TEXT(DAY(Plantilla!L491),"00")),
"")</f>
        <v/>
      </c>
      <c r="O480" t="str">
        <f>IF($C480="OK",_xlfn.NUMBERVALUE(Plantilla!M491),"")</f>
        <v/>
      </c>
      <c r="P480" t="str">
        <f>IF($C480="OK",
   IF(Plantilla!N491&lt;&gt;"",
      CONCATENATE(YEAR(Plantilla!N491),"-",TEXT(MONTH(Plantilla!N491),"00"),"-",TEXT(DAY(Plantilla!N491),"00")),
   ""),
"")</f>
        <v/>
      </c>
      <c r="Q480" t="str">
        <f>IF($C480="OK",
   VLOOKUP(Plantilla!O491,'Tablas '!$E$4:$F$19,2,FALSE),
"")</f>
        <v/>
      </c>
      <c r="R480" t="str">
        <f>IF($C480="OK",
   VLOOKUP(Plantilla!P491,'Tablas '!$H$4:$I$5,2,FALSE),
"")</f>
        <v/>
      </c>
      <c r="S480" t="str">
        <f>IF($C480="OK",
   VLOOKUP(Plantilla!Q491,'Tablas '!$K$4:$L$8,2,FALSE),
"")</f>
        <v/>
      </c>
      <c r="T480" t="str">
        <f>IF($C480="OK",
   VLOOKUP(Plantilla!R491,'Tablas '!$AE$4:$AF$6,2,FALSE),
"")</f>
        <v/>
      </c>
      <c r="U480" t="str">
        <f>IF($C480="OK",
   VLOOKUP(Plantilla!S491,'Tablas '!$AE$4:$AF$6,2,FALSE),
"")</f>
        <v/>
      </c>
      <c r="V480" t="str">
        <f>IF($C480="OK",TEXT(Plantilla!T491,"#"),"")</f>
        <v/>
      </c>
      <c r="W480" s="84" t="str">
        <f>IF($C480="OK",
   VLOOKUP(Plantilla!U491,'Tablas '!$AM$4:$AN$1126,2,FALSE),
"")</f>
        <v/>
      </c>
      <c r="X480" t="str">
        <f>IF($C480="OK",TEXT(Plantilla!V491,"#"),"")</f>
        <v/>
      </c>
      <c r="Y480" t="str">
        <f>IF($C480="OK",
   CONCATENATE(YEAR(Plantilla!W491),"-",TEXT(MONTH(Plantilla!W491),"00"),"-",TEXT(DAY(Plantilla!W491),"00")),
"")</f>
        <v/>
      </c>
      <c r="Z480" t="str">
        <f>IF($C480="OK",
   CONCATENATE(YEAR(Plantilla!X491),"-",TEXT(MONTH(Plantilla!X491),"00"),"-",TEXT(DAY(Plantilla!X491),"00")),
"")</f>
        <v/>
      </c>
      <c r="AA480" t="str">
        <f>IF($C480="OK",
   TEXT(VLOOKUP(Plantilla!Y491,'Tablas '!$Q$4:$R$9,2,FALSE),"#"),
"")</f>
        <v/>
      </c>
      <c r="AB480" t="str">
        <f>IF($C480="OK",
   CONCATENATE(YEAR(Plantilla!Z491),"-",TEXT(MONTH(Plantilla!Z491),"00"),"-",TEXT(DAY(Plantilla!Z491),"00")),
"")</f>
        <v/>
      </c>
      <c r="AC480" t="str">
        <f>IF($C480="OK",
   TEXT(VLOOKUP(Plantilla!AA491,'Tablas '!$T$4:$U$13,2,FALSE),"#"),
"")</f>
        <v/>
      </c>
      <c r="AD480" t="str">
        <f>IF($C480="OK",TEXT(Plantilla!AB491,"#"),"")</f>
        <v/>
      </c>
      <c r="AE480" t="str">
        <f>IF($C480="OK",
   IF(Plantilla!AC491&lt;&gt;"",
      TEXT(VLOOKUP(Plantilla!AC491,'Tablas '!$W$4:$X$7,2,FALSE),"#"),
   ""),
"")</f>
        <v/>
      </c>
      <c r="AF480" t="str">
        <f>IF($C480="OK",TEXT(Plantilla!AD491,"#"),"")</f>
        <v/>
      </c>
      <c r="AG480" s="6" t="str">
        <f>IF($C480="OK",_xlfn.NUMBERVALUE(Plantilla!AE491),"")</f>
        <v/>
      </c>
      <c r="AH480" s="4" t="str">
        <f>IF($C480="OK",_xlfn.NUMBERVALUE(Plantilla!AF491),"")</f>
        <v/>
      </c>
      <c r="AI480" s="6" t="str">
        <f>IF($C480="OK",_xlfn.NUMBERVALUE(Plantilla!AG491),"")</f>
        <v/>
      </c>
      <c r="AJ480" s="6" t="str">
        <f>IF($C480="OK",_xlfn.NUMBERVALUE(Plantilla!AH491),"")</f>
        <v/>
      </c>
      <c r="AK480" s="6" t="str">
        <f>IF($C480="OK",_xlfn.NUMBERVALUE(Plantilla!AI491),"")</f>
        <v/>
      </c>
      <c r="AL480" s="6" t="str">
        <f>IF($C480="OK",_xlfn.NUMBERVALUE(Plantilla!AJ491),"")</f>
        <v/>
      </c>
      <c r="AM480" s="4" t="str">
        <f>IF($C480="OK",_xlfn.NUMBERVALUE(Plantilla!AK491),"")</f>
        <v/>
      </c>
      <c r="AN480" s="6" t="str">
        <f>IF($C480="OK",_xlfn.NUMBERVALUE(Plantilla!AL491),"")</f>
        <v/>
      </c>
      <c r="AO480" s="4" t="str">
        <f>IF($C480="OK",_xlfn.NUMBERVALUE(Plantilla!AM491),"")</f>
        <v/>
      </c>
      <c r="AP480" s="6" t="str">
        <f>IF($C480="OK",_xlfn.NUMBERVALUE(Plantilla!AN491),"")</f>
        <v/>
      </c>
      <c r="AQ480" s="4" t="str">
        <f>IF($C480="OK",_xlfn.NUMBERVALUE(Plantilla!AO491),"")</f>
        <v/>
      </c>
      <c r="AR480" s="6" t="str">
        <f>IF($C480="OK",_xlfn.NUMBERVALUE(Plantilla!AP491),"")</f>
        <v/>
      </c>
      <c r="AS480" s="4" t="str">
        <f>IF($C480="OK",_xlfn.NUMBERVALUE(Plantilla!AQ491),"")</f>
        <v/>
      </c>
      <c r="AT480" s="6" t="str">
        <f>IF($C480="OK",_xlfn.NUMBERVALUE(Plantilla!AR491),"")</f>
        <v/>
      </c>
      <c r="AU480" s="4" t="str">
        <f>IF($C480="OK",_xlfn.NUMBERVALUE(Plantilla!AS491),"")</f>
        <v/>
      </c>
      <c r="AV480" s="6" t="str">
        <f>IF($C480="OK",_xlfn.NUMBERVALUE(Plantilla!AT491),"")</f>
        <v/>
      </c>
      <c r="AW480" s="4" t="str">
        <f>IF($C480="OK",_xlfn.NUMBERVALUE(Plantilla!AU491),"")</f>
        <v/>
      </c>
      <c r="AX480" s="6" t="str">
        <f>IF($C480="OK",_xlfn.NUMBERVALUE(Plantilla!AV491),"")</f>
        <v/>
      </c>
      <c r="AY480" s="4" t="str">
        <f>IF($C480="OK",_xlfn.NUMBERVALUE(Plantilla!AW491),"")</f>
        <v/>
      </c>
      <c r="AZ480" s="6" t="str">
        <f>IF($C480="OK",_xlfn.NUMBERVALUE(Plantilla!AX491),"")</f>
        <v/>
      </c>
      <c r="BA480" t="str">
        <f>IF($C480="OK",_xlfn.NUMBERVALUE(Plantilla!AY491),"")</f>
        <v/>
      </c>
      <c r="BB480" t="str">
        <f>IF($C480="OK",_xlfn.NUMBERVALUE(Plantilla!AZ491),"")</f>
        <v/>
      </c>
      <c r="BC480" s="4" t="str">
        <f>IF($C480="OK",_xlfn.NUMBERVALUE(Plantilla!BA491),"")</f>
        <v/>
      </c>
      <c r="BD480" s="6" t="str">
        <f>IF($C480="OK",_xlfn.NUMBERVALUE(Plantilla!BB491),"")</f>
        <v/>
      </c>
      <c r="BE480" s="4" t="str">
        <f>IF($C480="OK",_xlfn.NUMBERVALUE(Plantilla!BC491),"")</f>
        <v/>
      </c>
      <c r="BF480" s="6" t="str">
        <f>IF($C480="OK",_xlfn.NUMBERVALUE(Plantilla!BD491),"")</f>
        <v/>
      </c>
      <c r="BG480" s="4" t="str">
        <f>IF($C480="OK",_xlfn.NUMBERVALUE(Plantilla!BE491),"")</f>
        <v/>
      </c>
      <c r="BH480" s="6" t="str">
        <f>IF($C480="OK",_xlfn.NUMBERVALUE(Plantilla!BF491),"")</f>
        <v/>
      </c>
      <c r="BI480" s="110" t="str">
        <f>IF($C480="OK",_xlfn.NUMBERVALUE(Plantilla!BG491),"")</f>
        <v/>
      </c>
      <c r="BJ480" s="6" t="str">
        <f>IF($C480="OK",_xlfn.NUMBERVALUE(Plantilla!BH491),"")</f>
        <v/>
      </c>
      <c r="BK480" s="109" t="str">
        <f>IF($C480="OK",_xlfn.NUMBERVALUE(Plantilla!BI491),"")</f>
        <v/>
      </c>
      <c r="BL480" s="6" t="str">
        <f>IF($C480="OK",
   IF(Plantilla!BJ491&lt;&gt;"",
      TEXT(VLOOKUP(Plantilla!BJ491,'Tablas '!$Z$4:$AA$6,2,FALSE),"#"),
   ""),
"")</f>
        <v/>
      </c>
      <c r="BM480" s="4" t="str">
        <f>IF($C480="OK",_xlfn.NUMBERVALUE(Plantilla!BK491),"")</f>
        <v/>
      </c>
      <c r="BN480" s="4" t="str">
        <f>IF($C480="OK",_xlfn.NUMBERVALUE(Plantilla!BL491),"")</f>
        <v/>
      </c>
      <c r="BO480" s="6" t="str">
        <f>IF($C480="OK",_xlfn.NUMBERVALUE(Plantilla!BM491),"")</f>
        <v/>
      </c>
      <c r="BP480" s="4" t="str">
        <f>IF($C480="OK",_xlfn.NUMBERVALUE(Plantilla!BN491),"")</f>
        <v/>
      </c>
      <c r="BQ480" s="6" t="str">
        <f>IF($C480="OK",_xlfn.NUMBERVALUE(Plantilla!BO491),"")</f>
        <v/>
      </c>
      <c r="BR480" s="4" t="str">
        <f>IF($C480="OK",_xlfn.NUMBERVALUE(Plantilla!BP491),"")</f>
        <v/>
      </c>
      <c r="BS480" s="6" t="str">
        <f>IF($C480="OK",_xlfn.NUMBERVALUE(Plantilla!BQ491),"")</f>
        <v/>
      </c>
      <c r="BT480" s="4" t="str">
        <f>IF($C480="OK",_xlfn.NUMBERVALUE(Plantilla!BR491),"")</f>
        <v/>
      </c>
      <c r="BU480" s="6" t="str">
        <f>IF($C480="OK",_xlfn.NUMBERVALUE(Plantilla!BS491),"")</f>
        <v/>
      </c>
      <c r="BV480" s="6" t="str">
        <f>IF($C480="OK",_xlfn.NUMBERVALUE(Plantilla!BT491),"")</f>
        <v/>
      </c>
      <c r="BW480" s="6" t="str">
        <f>IF($C480="OK",_xlfn.NUMBERVALUE(Plantilla!BU491),"")</f>
        <v/>
      </c>
      <c r="BX480" s="6" t="str">
        <f>IF($C480="OK",_xlfn.NUMBERVALUE(Plantilla!BV491),"")</f>
        <v/>
      </c>
      <c r="BY480" s="6" t="str">
        <f>IF($C480="OK",_xlfn.NUMBERVALUE(Plantilla!BW491),"")</f>
        <v/>
      </c>
      <c r="BZ480" s="6" t="str">
        <f>IF($C480="OK",_xlfn.NUMBERVALUE(Plantilla!BX491),"")</f>
        <v/>
      </c>
      <c r="CA480" s="6" t="str">
        <f>IF($C480="OK",_xlfn.NUMBERVALUE(Plantilla!BY491),"")</f>
        <v/>
      </c>
      <c r="CB480" s="6" t="str">
        <f>IF($C480="OK",_xlfn.NUMBERVALUE(Plantilla!BZ491),"")</f>
        <v/>
      </c>
      <c r="CC480" s="6" t="str">
        <f>IF($C480="OK",_xlfn.NUMBERVALUE(Plantilla!CA491),"")</f>
        <v/>
      </c>
      <c r="CD480" s="6" t="str">
        <f>IF($C480="OK",_xlfn.NUMBERVALUE(Plantilla!CB491),"")</f>
        <v/>
      </c>
      <c r="CE480" s="6" t="str">
        <f>IF($C480="OK",_xlfn.NUMBERVALUE(Plantilla!CC491),"")</f>
        <v/>
      </c>
      <c r="CF480" s="4" t="str">
        <f>IF($C480="OK",_xlfn.NUMBERVALUE(Plantilla!CD491),"")</f>
        <v/>
      </c>
      <c r="CG480" s="6" t="str">
        <f>IF($C480="OK",_xlfn.NUMBERVALUE(Plantilla!CE491),"")</f>
        <v/>
      </c>
      <c r="CH480" s="6" t="str">
        <f>IF($C480="OK",_xlfn.NUMBERVALUE(Plantilla!CF491),"")</f>
        <v/>
      </c>
      <c r="CI480" s="6" t="str">
        <f>IF($C480="OK",_xlfn.NUMBERVALUE(Plantilla!CG491),"")</f>
        <v/>
      </c>
      <c r="CJ480" s="6" t="str">
        <f>IF($C480="OK",_xlfn.NUMBERVALUE(Plantilla!CH491),"")</f>
        <v/>
      </c>
      <c r="CK480" s="6" t="str">
        <f>IF($C480="OK",_xlfn.NUMBERVALUE(Plantilla!CI491),"")</f>
        <v/>
      </c>
      <c r="CL480" s="6" t="str">
        <f>IF($C480="OK",_xlfn.NUMBERVALUE(Plantilla!CJ491),"")</f>
        <v/>
      </c>
      <c r="CM480" t="str">
        <f>IF($C480="OK",TEXT(Plantilla!CK491,"#"),"")</f>
        <v/>
      </c>
      <c r="CN480" s="6" t="str">
        <f>IF($C480="OK",_xlfn.NUMBERVALUE(Plantilla!CL491),"")</f>
        <v/>
      </c>
      <c r="CO480" s="6" t="str">
        <f>IF($C480="OK",_xlfn.NUMBERVALUE(Plantilla!CM491),"")</f>
        <v/>
      </c>
      <c r="CP480" s="110" t="str">
        <f>IF($C480="OK",_xlfn.NUMBERVALUE(Plantilla!CN491),"")</f>
        <v/>
      </c>
      <c r="CQ480" s="6" t="str">
        <f>IF($C480="OK",_xlfn.NUMBERVALUE(Plantilla!CO491),"")</f>
        <v/>
      </c>
      <c r="CR480" s="109" t="str">
        <f>IF($C480="OK",_xlfn.NUMBERVALUE(Plantilla!CP491),"")</f>
        <v/>
      </c>
      <c r="CS480" s="110" t="str">
        <f>IF($C480="OK",_xlfn.NUMBERVALUE(Plantilla!CQ491),"")</f>
        <v/>
      </c>
      <c r="CT480" s="6" t="str">
        <f>IF($C480="OK",_xlfn.NUMBERVALUE(Plantilla!CR491),"")</f>
        <v/>
      </c>
      <c r="CU480" s="109" t="str">
        <f>IF($C480="OK",_xlfn.NUMBERVALUE(Plantilla!CS491),"")</f>
        <v/>
      </c>
      <c r="CV480" s="110" t="str">
        <f>IF($C480="OK",_xlfn.NUMBERVALUE(Plantilla!CT491),"")</f>
        <v/>
      </c>
      <c r="CW480" s="6" t="str">
        <f>IF($C480="OK",_xlfn.NUMBERVALUE(Plantilla!CU491),"")</f>
        <v/>
      </c>
      <c r="CX480" s="82" t="str">
        <f>IF($C480="OK",_xlfn.NUMBERVALUE(Plantilla!CV491),"")</f>
        <v/>
      </c>
      <c r="CY480" s="6" t="str">
        <f>IF($C480="OK",_xlfn.NUMBERVALUE(Plantilla!CW491),"")</f>
        <v/>
      </c>
      <c r="CZ480" s="82" t="str">
        <f>IF($C480="OK",_xlfn.NUMBERVALUE(Plantilla!CX491),"")</f>
        <v/>
      </c>
      <c r="DA480" s="6" t="str">
        <f>IF($C480="OK",_xlfn.NUMBERVALUE(Plantilla!CY491),"")</f>
        <v/>
      </c>
      <c r="DB480" s="109" t="str">
        <f>IF($C480="OK",_xlfn.NUMBERVALUE(Plantilla!CZ491),"")</f>
        <v/>
      </c>
      <c r="DC480" s="6" t="str">
        <f>IF($C480="OK",_xlfn.NUMBERVALUE(Plantilla!DA491),"")</f>
        <v/>
      </c>
      <c r="DD480" s="6" t="str">
        <f>IF($C480="OK",TEXT(Plantilla!DB491,"#"),"")</f>
        <v/>
      </c>
      <c r="DE480" s="6" t="str">
        <f>IF($C480="OK",_xlfn.NUMBERVALUE(Plantilla!DC491),"")</f>
        <v/>
      </c>
      <c r="DF480" s="4" t="str">
        <f>IF($C480="OK",_xlfn.NUMBERVALUE(Plantilla!DD491),"")</f>
        <v/>
      </c>
      <c r="DG480" s="6" t="str">
        <f>IF($C480="OK",_xlfn.NUMBERVALUE(Plantilla!DE491),"")</f>
        <v/>
      </c>
      <c r="DH480" s="6" t="str">
        <f>IF($C480="OK",_xlfn.NUMBERVALUE(Plantilla!DF491),"")</f>
        <v/>
      </c>
      <c r="DI480" s="6" t="str">
        <f>IF($C480="OK",_xlfn.NUMBERVALUE(Plantilla!DG491),"")</f>
        <v/>
      </c>
      <c r="DJ480" s="6" t="str">
        <f>IF($C480="OK",_xlfn.NUMBERVALUE(Plantilla!DH491),"")</f>
        <v/>
      </c>
      <c r="DK480" s="6" t="str">
        <f>IF($C480="OK",_xlfn.NUMBERVALUE(Plantilla!DI491),"")</f>
        <v/>
      </c>
      <c r="DL480" s="6" t="str">
        <f>IF($C480="OK",_xlfn.NUMBERVALUE(Plantilla!DJ491),"")</f>
        <v/>
      </c>
      <c r="DM480" s="6" t="str">
        <f>IF($C480="OK",_xlfn.NUMBERVALUE(Plantilla!DK491),"")</f>
        <v/>
      </c>
      <c r="DN480" s="6" t="str">
        <f>IF($C480="OK",_xlfn.NUMBERVALUE(Plantilla!DL491),"")</f>
        <v/>
      </c>
      <c r="DO480" s="6" t="str">
        <f>IF($C480="OK",_xlfn.NUMBERVALUE(Plantilla!DM491),"")</f>
        <v/>
      </c>
      <c r="DP480" s="6" t="str">
        <f>IF($C480="OK",_xlfn.NUMBERVALUE(Plantilla!DN491),"")</f>
        <v/>
      </c>
      <c r="DQ480" s="6" t="str">
        <f>IF($C480="OK",_xlfn.NUMBERVALUE(Plantilla!DO491),"")</f>
        <v/>
      </c>
      <c r="DR480" s="6" t="str">
        <f>IF($C480="OK",_xlfn.NUMBERVALUE(Plantilla!DP491),"")</f>
        <v/>
      </c>
      <c r="DS480" t="str">
        <f>IF($C480="OK",TEXT(Plantilla!DR491,"#"),"")</f>
        <v/>
      </c>
      <c r="DT480" s="6"/>
    </row>
    <row r="481" spans="1:124" x14ac:dyDescent="0.25">
      <c r="A481" t="str">
        <f>IF(Plantilla!$I$6="¡Perfecto!, Guarda el archivo y adjúntalo a tu interfaz de Nómina Electrónica","OK","Error")</f>
        <v>OK</v>
      </c>
      <c r="B481" t="str">
        <f>IF(Plantilla!$I$6="¡Perfecto!, Guarda el archivo y adjúntalo a tu interfaz de Nómina Electrónica",MID(Plantilla!$D$2,SEARCH("V",Plantilla!$D$2),10),"")</f>
        <v>V2.0</v>
      </c>
      <c r="C481" t="str">
        <f>Plantilla!C492</f>
        <v/>
      </c>
      <c r="D481" t="str">
        <f>IF($C481="OK",Plantilla!B492,"")</f>
        <v/>
      </c>
      <c r="E481" t="str">
        <f>IF($C481="OK",
   VLOOKUP(Plantilla!$E$4,'Tablas '!$AP$4:$AT$6,5,FALSE),
"")</f>
        <v/>
      </c>
      <c r="F481" t="str">
        <f>IF($C481="OK",TEXT(Plantilla!D492,"#"),"")</f>
        <v/>
      </c>
      <c r="G481" t="str">
        <f>IF($C481="OK",
   VLOOKUP(Plantilla!E492,'Tablas '!$B$4:$C$14,2,FALSE),
"")</f>
        <v/>
      </c>
      <c r="H481" t="str">
        <f>IF($C481="OK",TEXT(Plantilla!F492,"#"),"")</f>
        <v/>
      </c>
      <c r="I481" t="str">
        <f>IF($C481="OK",TEXT(Plantilla!G492,"#"),"")</f>
        <v/>
      </c>
      <c r="J481" t="str">
        <f>IF($C481="OK",TEXT(Plantilla!H492,"#"),"")</f>
        <v/>
      </c>
      <c r="K481" t="str">
        <f>IF($C481="OK",TEXT(Plantilla!I492,"#"),"")</f>
        <v/>
      </c>
      <c r="L481" t="str">
        <f>IF($C481="OK",TEXT(Plantilla!J492,"#"),"")</f>
        <v/>
      </c>
      <c r="M481" t="str">
        <f>IF($C481="OK",TEXT(Plantilla!K492,"#"),"")</f>
        <v/>
      </c>
      <c r="N481" t="str">
        <f>IF($C481="OK",
   CONCATENATE(YEAR(Plantilla!L492),"-",TEXT(MONTH(Plantilla!L492),"00"),"-",TEXT(DAY(Plantilla!L492),"00")),
"")</f>
        <v/>
      </c>
      <c r="O481" t="str">
        <f>IF($C481="OK",_xlfn.NUMBERVALUE(Plantilla!M492),"")</f>
        <v/>
      </c>
      <c r="P481" t="str">
        <f>IF($C481="OK",
   IF(Plantilla!N492&lt;&gt;"",
      CONCATENATE(YEAR(Plantilla!N492),"-",TEXT(MONTH(Plantilla!N492),"00"),"-",TEXT(DAY(Plantilla!N492),"00")),
   ""),
"")</f>
        <v/>
      </c>
      <c r="Q481" t="str">
        <f>IF($C481="OK",
   VLOOKUP(Plantilla!O492,'Tablas '!$E$4:$F$19,2,FALSE),
"")</f>
        <v/>
      </c>
      <c r="R481" t="str">
        <f>IF($C481="OK",
   VLOOKUP(Plantilla!P492,'Tablas '!$H$4:$I$5,2,FALSE),
"")</f>
        <v/>
      </c>
      <c r="S481" t="str">
        <f>IF($C481="OK",
   VLOOKUP(Plantilla!Q492,'Tablas '!$K$4:$L$8,2,FALSE),
"")</f>
        <v/>
      </c>
      <c r="T481" t="str">
        <f>IF($C481="OK",
   VLOOKUP(Plantilla!R492,'Tablas '!$AE$4:$AF$6,2,FALSE),
"")</f>
        <v/>
      </c>
      <c r="U481" t="str">
        <f>IF($C481="OK",
   VLOOKUP(Plantilla!S492,'Tablas '!$AE$4:$AF$6,2,FALSE),
"")</f>
        <v/>
      </c>
      <c r="V481" t="str">
        <f>IF($C481="OK",TEXT(Plantilla!T492,"#"),"")</f>
        <v/>
      </c>
      <c r="W481" s="84" t="str">
        <f>IF($C481="OK",
   VLOOKUP(Plantilla!U492,'Tablas '!$AM$4:$AN$1126,2,FALSE),
"")</f>
        <v/>
      </c>
      <c r="X481" t="str">
        <f>IF($C481="OK",TEXT(Plantilla!V492,"#"),"")</f>
        <v/>
      </c>
      <c r="Y481" t="str">
        <f>IF($C481="OK",
   CONCATENATE(YEAR(Plantilla!W492),"-",TEXT(MONTH(Plantilla!W492),"00"),"-",TEXT(DAY(Plantilla!W492),"00")),
"")</f>
        <v/>
      </c>
      <c r="Z481" t="str">
        <f>IF($C481="OK",
   CONCATENATE(YEAR(Plantilla!X492),"-",TEXT(MONTH(Plantilla!X492),"00"),"-",TEXT(DAY(Plantilla!X492),"00")),
"")</f>
        <v/>
      </c>
      <c r="AA481" t="str">
        <f>IF($C481="OK",
   TEXT(VLOOKUP(Plantilla!Y492,'Tablas '!$Q$4:$R$9,2,FALSE),"#"),
"")</f>
        <v/>
      </c>
      <c r="AB481" t="str">
        <f>IF($C481="OK",
   CONCATENATE(YEAR(Plantilla!Z492),"-",TEXT(MONTH(Plantilla!Z492),"00"),"-",TEXT(DAY(Plantilla!Z492),"00")),
"")</f>
        <v/>
      </c>
      <c r="AC481" t="str">
        <f>IF($C481="OK",
   TEXT(VLOOKUP(Plantilla!AA492,'Tablas '!$T$4:$U$13,2,FALSE),"#"),
"")</f>
        <v/>
      </c>
      <c r="AD481" t="str">
        <f>IF($C481="OK",TEXT(Plantilla!AB492,"#"),"")</f>
        <v/>
      </c>
      <c r="AE481" t="str">
        <f>IF($C481="OK",
   IF(Plantilla!AC492&lt;&gt;"",
      TEXT(VLOOKUP(Plantilla!AC492,'Tablas '!$W$4:$X$7,2,FALSE),"#"),
   ""),
"")</f>
        <v/>
      </c>
      <c r="AF481" t="str">
        <f>IF($C481="OK",TEXT(Plantilla!AD492,"#"),"")</f>
        <v/>
      </c>
      <c r="AG481" s="6" t="str">
        <f>IF($C481="OK",_xlfn.NUMBERVALUE(Plantilla!AE492),"")</f>
        <v/>
      </c>
      <c r="AH481" s="4" t="str">
        <f>IF($C481="OK",_xlfn.NUMBERVALUE(Plantilla!AF492),"")</f>
        <v/>
      </c>
      <c r="AI481" s="6" t="str">
        <f>IF($C481="OK",_xlfn.NUMBERVALUE(Plantilla!AG492),"")</f>
        <v/>
      </c>
      <c r="AJ481" s="6" t="str">
        <f>IF($C481="OK",_xlfn.NUMBERVALUE(Plantilla!AH492),"")</f>
        <v/>
      </c>
      <c r="AK481" s="6" t="str">
        <f>IF($C481="OK",_xlfn.NUMBERVALUE(Plantilla!AI492),"")</f>
        <v/>
      </c>
      <c r="AL481" s="6" t="str">
        <f>IF($C481="OK",_xlfn.NUMBERVALUE(Plantilla!AJ492),"")</f>
        <v/>
      </c>
      <c r="AM481" s="4" t="str">
        <f>IF($C481="OK",_xlfn.NUMBERVALUE(Plantilla!AK492),"")</f>
        <v/>
      </c>
      <c r="AN481" s="6" t="str">
        <f>IF($C481="OK",_xlfn.NUMBERVALUE(Plantilla!AL492),"")</f>
        <v/>
      </c>
      <c r="AO481" s="4" t="str">
        <f>IF($C481="OK",_xlfn.NUMBERVALUE(Plantilla!AM492),"")</f>
        <v/>
      </c>
      <c r="AP481" s="6" t="str">
        <f>IF($C481="OK",_xlfn.NUMBERVALUE(Plantilla!AN492),"")</f>
        <v/>
      </c>
      <c r="AQ481" s="4" t="str">
        <f>IF($C481="OK",_xlfn.NUMBERVALUE(Plantilla!AO492),"")</f>
        <v/>
      </c>
      <c r="AR481" s="6" t="str">
        <f>IF($C481="OK",_xlfn.NUMBERVALUE(Plantilla!AP492),"")</f>
        <v/>
      </c>
      <c r="AS481" s="4" t="str">
        <f>IF($C481="OK",_xlfn.NUMBERVALUE(Plantilla!AQ492),"")</f>
        <v/>
      </c>
      <c r="AT481" s="6" t="str">
        <f>IF($C481="OK",_xlfn.NUMBERVALUE(Plantilla!AR492),"")</f>
        <v/>
      </c>
      <c r="AU481" s="4" t="str">
        <f>IF($C481="OK",_xlfn.NUMBERVALUE(Plantilla!AS492),"")</f>
        <v/>
      </c>
      <c r="AV481" s="6" t="str">
        <f>IF($C481="OK",_xlfn.NUMBERVALUE(Plantilla!AT492),"")</f>
        <v/>
      </c>
      <c r="AW481" s="4" t="str">
        <f>IF($C481="OK",_xlfn.NUMBERVALUE(Plantilla!AU492),"")</f>
        <v/>
      </c>
      <c r="AX481" s="6" t="str">
        <f>IF($C481="OK",_xlfn.NUMBERVALUE(Plantilla!AV492),"")</f>
        <v/>
      </c>
      <c r="AY481" s="4" t="str">
        <f>IF($C481="OK",_xlfn.NUMBERVALUE(Plantilla!AW492),"")</f>
        <v/>
      </c>
      <c r="AZ481" s="6" t="str">
        <f>IF($C481="OK",_xlfn.NUMBERVALUE(Plantilla!AX492),"")</f>
        <v/>
      </c>
      <c r="BA481" t="str">
        <f>IF($C481="OK",_xlfn.NUMBERVALUE(Plantilla!AY492),"")</f>
        <v/>
      </c>
      <c r="BB481" t="str">
        <f>IF($C481="OK",_xlfn.NUMBERVALUE(Plantilla!AZ492),"")</f>
        <v/>
      </c>
      <c r="BC481" s="4" t="str">
        <f>IF($C481="OK",_xlfn.NUMBERVALUE(Plantilla!BA492),"")</f>
        <v/>
      </c>
      <c r="BD481" s="6" t="str">
        <f>IF($C481="OK",_xlfn.NUMBERVALUE(Plantilla!BB492),"")</f>
        <v/>
      </c>
      <c r="BE481" s="4" t="str">
        <f>IF($C481="OK",_xlfn.NUMBERVALUE(Plantilla!BC492),"")</f>
        <v/>
      </c>
      <c r="BF481" s="6" t="str">
        <f>IF($C481="OK",_xlfn.NUMBERVALUE(Plantilla!BD492),"")</f>
        <v/>
      </c>
      <c r="BG481" s="4" t="str">
        <f>IF($C481="OK",_xlfn.NUMBERVALUE(Plantilla!BE492),"")</f>
        <v/>
      </c>
      <c r="BH481" s="6" t="str">
        <f>IF($C481="OK",_xlfn.NUMBERVALUE(Plantilla!BF492),"")</f>
        <v/>
      </c>
      <c r="BI481" s="110" t="str">
        <f>IF($C481="OK",_xlfn.NUMBERVALUE(Plantilla!BG492),"")</f>
        <v/>
      </c>
      <c r="BJ481" s="6" t="str">
        <f>IF($C481="OK",_xlfn.NUMBERVALUE(Plantilla!BH492),"")</f>
        <v/>
      </c>
      <c r="BK481" s="109" t="str">
        <f>IF($C481="OK",_xlfn.NUMBERVALUE(Plantilla!BI492),"")</f>
        <v/>
      </c>
      <c r="BL481" s="6" t="str">
        <f>IF($C481="OK",
   IF(Plantilla!BJ492&lt;&gt;"",
      TEXT(VLOOKUP(Plantilla!BJ492,'Tablas '!$Z$4:$AA$6,2,FALSE),"#"),
   ""),
"")</f>
        <v/>
      </c>
      <c r="BM481" s="4" t="str">
        <f>IF($C481="OK",_xlfn.NUMBERVALUE(Plantilla!BK492),"")</f>
        <v/>
      </c>
      <c r="BN481" s="4" t="str">
        <f>IF($C481="OK",_xlfn.NUMBERVALUE(Plantilla!BL492),"")</f>
        <v/>
      </c>
      <c r="BO481" s="6" t="str">
        <f>IF($C481="OK",_xlfn.NUMBERVALUE(Plantilla!BM492),"")</f>
        <v/>
      </c>
      <c r="BP481" s="4" t="str">
        <f>IF($C481="OK",_xlfn.NUMBERVALUE(Plantilla!BN492),"")</f>
        <v/>
      </c>
      <c r="BQ481" s="6" t="str">
        <f>IF($C481="OK",_xlfn.NUMBERVALUE(Plantilla!BO492),"")</f>
        <v/>
      </c>
      <c r="BR481" s="4" t="str">
        <f>IF($C481="OK",_xlfn.NUMBERVALUE(Plantilla!BP492),"")</f>
        <v/>
      </c>
      <c r="BS481" s="6" t="str">
        <f>IF($C481="OK",_xlfn.NUMBERVALUE(Plantilla!BQ492),"")</f>
        <v/>
      </c>
      <c r="BT481" s="4" t="str">
        <f>IF($C481="OK",_xlfn.NUMBERVALUE(Plantilla!BR492),"")</f>
        <v/>
      </c>
      <c r="BU481" s="6" t="str">
        <f>IF($C481="OK",_xlfn.NUMBERVALUE(Plantilla!BS492),"")</f>
        <v/>
      </c>
      <c r="BV481" s="6" t="str">
        <f>IF($C481="OK",_xlfn.NUMBERVALUE(Plantilla!BT492),"")</f>
        <v/>
      </c>
      <c r="BW481" s="6" t="str">
        <f>IF($C481="OK",_xlfn.NUMBERVALUE(Plantilla!BU492),"")</f>
        <v/>
      </c>
      <c r="BX481" s="6" t="str">
        <f>IF($C481="OK",_xlfn.NUMBERVALUE(Plantilla!BV492),"")</f>
        <v/>
      </c>
      <c r="BY481" s="6" t="str">
        <f>IF($C481="OK",_xlfn.NUMBERVALUE(Plantilla!BW492),"")</f>
        <v/>
      </c>
      <c r="BZ481" s="6" t="str">
        <f>IF($C481="OK",_xlfn.NUMBERVALUE(Plantilla!BX492),"")</f>
        <v/>
      </c>
      <c r="CA481" s="6" t="str">
        <f>IF($C481="OK",_xlfn.NUMBERVALUE(Plantilla!BY492),"")</f>
        <v/>
      </c>
      <c r="CB481" s="6" t="str">
        <f>IF($C481="OK",_xlfn.NUMBERVALUE(Plantilla!BZ492),"")</f>
        <v/>
      </c>
      <c r="CC481" s="6" t="str">
        <f>IF($C481="OK",_xlfn.NUMBERVALUE(Plantilla!CA492),"")</f>
        <v/>
      </c>
      <c r="CD481" s="6" t="str">
        <f>IF($C481="OK",_xlfn.NUMBERVALUE(Plantilla!CB492),"")</f>
        <v/>
      </c>
      <c r="CE481" s="6" t="str">
        <f>IF($C481="OK",_xlfn.NUMBERVALUE(Plantilla!CC492),"")</f>
        <v/>
      </c>
      <c r="CF481" s="4" t="str">
        <f>IF($C481="OK",_xlfn.NUMBERVALUE(Plantilla!CD492),"")</f>
        <v/>
      </c>
      <c r="CG481" s="6" t="str">
        <f>IF($C481="OK",_xlfn.NUMBERVALUE(Plantilla!CE492),"")</f>
        <v/>
      </c>
      <c r="CH481" s="6" t="str">
        <f>IF($C481="OK",_xlfn.NUMBERVALUE(Plantilla!CF492),"")</f>
        <v/>
      </c>
      <c r="CI481" s="6" t="str">
        <f>IF($C481="OK",_xlfn.NUMBERVALUE(Plantilla!CG492),"")</f>
        <v/>
      </c>
      <c r="CJ481" s="6" t="str">
        <f>IF($C481="OK",_xlfn.NUMBERVALUE(Plantilla!CH492),"")</f>
        <v/>
      </c>
      <c r="CK481" s="6" t="str">
        <f>IF($C481="OK",_xlfn.NUMBERVALUE(Plantilla!CI492),"")</f>
        <v/>
      </c>
      <c r="CL481" s="6" t="str">
        <f>IF($C481="OK",_xlfn.NUMBERVALUE(Plantilla!CJ492),"")</f>
        <v/>
      </c>
      <c r="CM481" t="str">
        <f>IF($C481="OK",TEXT(Plantilla!CK492,"#"),"")</f>
        <v/>
      </c>
      <c r="CN481" s="6" t="str">
        <f>IF($C481="OK",_xlfn.NUMBERVALUE(Plantilla!CL492),"")</f>
        <v/>
      </c>
      <c r="CO481" s="6" t="str">
        <f>IF($C481="OK",_xlfn.NUMBERVALUE(Plantilla!CM492),"")</f>
        <v/>
      </c>
      <c r="CP481" s="110" t="str">
        <f>IF($C481="OK",_xlfn.NUMBERVALUE(Plantilla!CN492),"")</f>
        <v/>
      </c>
      <c r="CQ481" s="6" t="str">
        <f>IF($C481="OK",_xlfn.NUMBERVALUE(Plantilla!CO492),"")</f>
        <v/>
      </c>
      <c r="CR481" s="109" t="str">
        <f>IF($C481="OK",_xlfn.NUMBERVALUE(Plantilla!CP492),"")</f>
        <v/>
      </c>
      <c r="CS481" s="110" t="str">
        <f>IF($C481="OK",_xlfn.NUMBERVALUE(Plantilla!CQ492),"")</f>
        <v/>
      </c>
      <c r="CT481" s="6" t="str">
        <f>IF($C481="OK",_xlfn.NUMBERVALUE(Plantilla!CR492),"")</f>
        <v/>
      </c>
      <c r="CU481" s="109" t="str">
        <f>IF($C481="OK",_xlfn.NUMBERVALUE(Plantilla!CS492),"")</f>
        <v/>
      </c>
      <c r="CV481" s="110" t="str">
        <f>IF($C481="OK",_xlfn.NUMBERVALUE(Plantilla!CT492),"")</f>
        <v/>
      </c>
      <c r="CW481" s="6" t="str">
        <f>IF($C481="OK",_xlfn.NUMBERVALUE(Plantilla!CU492),"")</f>
        <v/>
      </c>
      <c r="CX481" s="82" t="str">
        <f>IF($C481="OK",_xlfn.NUMBERVALUE(Plantilla!CV492),"")</f>
        <v/>
      </c>
      <c r="CY481" s="6" t="str">
        <f>IF($C481="OK",_xlfn.NUMBERVALUE(Plantilla!CW492),"")</f>
        <v/>
      </c>
      <c r="CZ481" s="82" t="str">
        <f>IF($C481="OK",_xlfn.NUMBERVALUE(Plantilla!CX492),"")</f>
        <v/>
      </c>
      <c r="DA481" s="6" t="str">
        <f>IF($C481="OK",_xlfn.NUMBERVALUE(Plantilla!CY492),"")</f>
        <v/>
      </c>
      <c r="DB481" s="109" t="str">
        <f>IF($C481="OK",_xlfn.NUMBERVALUE(Plantilla!CZ492),"")</f>
        <v/>
      </c>
      <c r="DC481" s="6" t="str">
        <f>IF($C481="OK",_xlfn.NUMBERVALUE(Plantilla!DA492),"")</f>
        <v/>
      </c>
      <c r="DD481" s="6" t="str">
        <f>IF($C481="OK",TEXT(Plantilla!DB492,"#"),"")</f>
        <v/>
      </c>
      <c r="DE481" s="6" t="str">
        <f>IF($C481="OK",_xlfn.NUMBERVALUE(Plantilla!DC492),"")</f>
        <v/>
      </c>
      <c r="DF481" s="4" t="str">
        <f>IF($C481="OK",_xlfn.NUMBERVALUE(Plantilla!DD492),"")</f>
        <v/>
      </c>
      <c r="DG481" s="6" t="str">
        <f>IF($C481="OK",_xlfn.NUMBERVALUE(Plantilla!DE492),"")</f>
        <v/>
      </c>
      <c r="DH481" s="6" t="str">
        <f>IF($C481="OK",_xlfn.NUMBERVALUE(Plantilla!DF492),"")</f>
        <v/>
      </c>
      <c r="DI481" s="6" t="str">
        <f>IF($C481="OK",_xlfn.NUMBERVALUE(Plantilla!DG492),"")</f>
        <v/>
      </c>
      <c r="DJ481" s="6" t="str">
        <f>IF($C481="OK",_xlfn.NUMBERVALUE(Plantilla!DH492),"")</f>
        <v/>
      </c>
      <c r="DK481" s="6" t="str">
        <f>IF($C481="OK",_xlfn.NUMBERVALUE(Plantilla!DI492),"")</f>
        <v/>
      </c>
      <c r="DL481" s="6" t="str">
        <f>IF($C481="OK",_xlfn.NUMBERVALUE(Plantilla!DJ492),"")</f>
        <v/>
      </c>
      <c r="DM481" s="6" t="str">
        <f>IF($C481="OK",_xlfn.NUMBERVALUE(Plantilla!DK492),"")</f>
        <v/>
      </c>
      <c r="DN481" s="6" t="str">
        <f>IF($C481="OK",_xlfn.NUMBERVALUE(Plantilla!DL492),"")</f>
        <v/>
      </c>
      <c r="DO481" s="6" t="str">
        <f>IF($C481="OK",_xlfn.NUMBERVALUE(Plantilla!DM492),"")</f>
        <v/>
      </c>
      <c r="DP481" s="6" t="str">
        <f>IF($C481="OK",_xlfn.NUMBERVALUE(Plantilla!DN492),"")</f>
        <v/>
      </c>
      <c r="DQ481" s="6" t="str">
        <f>IF($C481="OK",_xlfn.NUMBERVALUE(Plantilla!DO492),"")</f>
        <v/>
      </c>
      <c r="DR481" s="6" t="str">
        <f>IF($C481="OK",_xlfn.NUMBERVALUE(Plantilla!DP492),"")</f>
        <v/>
      </c>
      <c r="DS481" t="str">
        <f>IF($C481="OK",TEXT(Plantilla!DR492,"#"),"")</f>
        <v/>
      </c>
      <c r="DT481" s="6"/>
    </row>
    <row r="482" spans="1:124" x14ac:dyDescent="0.25">
      <c r="A482" t="str">
        <f>IF(Plantilla!$I$6="¡Perfecto!, Guarda el archivo y adjúntalo a tu interfaz de Nómina Electrónica","OK","Error")</f>
        <v>OK</v>
      </c>
      <c r="B482" t="str">
        <f>IF(Plantilla!$I$6="¡Perfecto!, Guarda el archivo y adjúntalo a tu interfaz de Nómina Electrónica",MID(Plantilla!$D$2,SEARCH("V",Plantilla!$D$2),10),"")</f>
        <v>V2.0</v>
      </c>
      <c r="C482" t="str">
        <f>Plantilla!C493</f>
        <v/>
      </c>
      <c r="D482" t="str">
        <f>IF($C482="OK",Plantilla!B493,"")</f>
        <v/>
      </c>
      <c r="E482" t="str">
        <f>IF($C482="OK",
   VLOOKUP(Plantilla!$E$4,'Tablas '!$AP$4:$AT$6,5,FALSE),
"")</f>
        <v/>
      </c>
      <c r="F482" t="str">
        <f>IF($C482="OK",TEXT(Plantilla!D493,"#"),"")</f>
        <v/>
      </c>
      <c r="G482" t="str">
        <f>IF($C482="OK",
   VLOOKUP(Plantilla!E493,'Tablas '!$B$4:$C$14,2,FALSE),
"")</f>
        <v/>
      </c>
      <c r="H482" t="str">
        <f>IF($C482="OK",TEXT(Plantilla!F493,"#"),"")</f>
        <v/>
      </c>
      <c r="I482" t="str">
        <f>IF($C482="OK",TEXT(Plantilla!G493,"#"),"")</f>
        <v/>
      </c>
      <c r="J482" t="str">
        <f>IF($C482="OK",TEXT(Plantilla!H493,"#"),"")</f>
        <v/>
      </c>
      <c r="K482" t="str">
        <f>IF($C482="OK",TEXT(Plantilla!I493,"#"),"")</f>
        <v/>
      </c>
      <c r="L482" t="str">
        <f>IF($C482="OK",TEXT(Plantilla!J493,"#"),"")</f>
        <v/>
      </c>
      <c r="M482" t="str">
        <f>IF($C482="OK",TEXT(Plantilla!K493,"#"),"")</f>
        <v/>
      </c>
      <c r="N482" t="str">
        <f>IF($C482="OK",
   CONCATENATE(YEAR(Plantilla!L493),"-",TEXT(MONTH(Plantilla!L493),"00"),"-",TEXT(DAY(Plantilla!L493),"00")),
"")</f>
        <v/>
      </c>
      <c r="O482" t="str">
        <f>IF($C482="OK",_xlfn.NUMBERVALUE(Plantilla!M493),"")</f>
        <v/>
      </c>
      <c r="P482" t="str">
        <f>IF($C482="OK",
   IF(Plantilla!N493&lt;&gt;"",
      CONCATENATE(YEAR(Plantilla!N493),"-",TEXT(MONTH(Plantilla!N493),"00"),"-",TEXT(DAY(Plantilla!N493),"00")),
   ""),
"")</f>
        <v/>
      </c>
      <c r="Q482" t="str">
        <f>IF($C482="OK",
   VLOOKUP(Plantilla!O493,'Tablas '!$E$4:$F$19,2,FALSE),
"")</f>
        <v/>
      </c>
      <c r="R482" t="str">
        <f>IF($C482="OK",
   VLOOKUP(Plantilla!P493,'Tablas '!$H$4:$I$5,2,FALSE),
"")</f>
        <v/>
      </c>
      <c r="S482" t="str">
        <f>IF($C482="OK",
   VLOOKUP(Plantilla!Q493,'Tablas '!$K$4:$L$8,2,FALSE),
"")</f>
        <v/>
      </c>
      <c r="T482" t="str">
        <f>IF($C482="OK",
   VLOOKUP(Plantilla!R493,'Tablas '!$AE$4:$AF$6,2,FALSE),
"")</f>
        <v/>
      </c>
      <c r="U482" t="str">
        <f>IF($C482="OK",
   VLOOKUP(Plantilla!S493,'Tablas '!$AE$4:$AF$6,2,FALSE),
"")</f>
        <v/>
      </c>
      <c r="V482" t="str">
        <f>IF($C482="OK",TEXT(Plantilla!T493,"#"),"")</f>
        <v/>
      </c>
      <c r="W482" s="84" t="str">
        <f>IF($C482="OK",
   VLOOKUP(Plantilla!U493,'Tablas '!$AM$4:$AN$1126,2,FALSE),
"")</f>
        <v/>
      </c>
      <c r="X482" t="str">
        <f>IF($C482="OK",TEXT(Plantilla!V493,"#"),"")</f>
        <v/>
      </c>
      <c r="Y482" t="str">
        <f>IF($C482="OK",
   CONCATENATE(YEAR(Plantilla!W493),"-",TEXT(MONTH(Plantilla!W493),"00"),"-",TEXT(DAY(Plantilla!W493),"00")),
"")</f>
        <v/>
      </c>
      <c r="Z482" t="str">
        <f>IF($C482="OK",
   CONCATENATE(YEAR(Plantilla!X493),"-",TEXT(MONTH(Plantilla!X493),"00"),"-",TEXT(DAY(Plantilla!X493),"00")),
"")</f>
        <v/>
      </c>
      <c r="AA482" t="str">
        <f>IF($C482="OK",
   TEXT(VLOOKUP(Plantilla!Y493,'Tablas '!$Q$4:$R$9,2,FALSE),"#"),
"")</f>
        <v/>
      </c>
      <c r="AB482" t="str">
        <f>IF($C482="OK",
   CONCATENATE(YEAR(Plantilla!Z493),"-",TEXT(MONTH(Plantilla!Z493),"00"),"-",TEXT(DAY(Plantilla!Z493),"00")),
"")</f>
        <v/>
      </c>
      <c r="AC482" t="str">
        <f>IF($C482="OK",
   TEXT(VLOOKUP(Plantilla!AA493,'Tablas '!$T$4:$U$13,2,FALSE),"#"),
"")</f>
        <v/>
      </c>
      <c r="AD482" t="str">
        <f>IF($C482="OK",TEXT(Plantilla!AB493,"#"),"")</f>
        <v/>
      </c>
      <c r="AE482" t="str">
        <f>IF($C482="OK",
   IF(Plantilla!AC493&lt;&gt;"",
      TEXT(VLOOKUP(Plantilla!AC493,'Tablas '!$W$4:$X$7,2,FALSE),"#"),
   ""),
"")</f>
        <v/>
      </c>
      <c r="AF482" t="str">
        <f>IF($C482="OK",TEXT(Plantilla!AD493,"#"),"")</f>
        <v/>
      </c>
      <c r="AG482" s="6" t="str">
        <f>IF($C482="OK",_xlfn.NUMBERVALUE(Plantilla!AE493),"")</f>
        <v/>
      </c>
      <c r="AH482" s="4" t="str">
        <f>IF($C482="OK",_xlfn.NUMBERVALUE(Plantilla!AF493),"")</f>
        <v/>
      </c>
      <c r="AI482" s="6" t="str">
        <f>IF($C482="OK",_xlfn.NUMBERVALUE(Plantilla!AG493),"")</f>
        <v/>
      </c>
      <c r="AJ482" s="6" t="str">
        <f>IF($C482="OK",_xlfn.NUMBERVALUE(Plantilla!AH493),"")</f>
        <v/>
      </c>
      <c r="AK482" s="6" t="str">
        <f>IF($C482="OK",_xlfn.NUMBERVALUE(Plantilla!AI493),"")</f>
        <v/>
      </c>
      <c r="AL482" s="6" t="str">
        <f>IF($C482="OK",_xlfn.NUMBERVALUE(Plantilla!AJ493),"")</f>
        <v/>
      </c>
      <c r="AM482" s="4" t="str">
        <f>IF($C482="OK",_xlfn.NUMBERVALUE(Plantilla!AK493),"")</f>
        <v/>
      </c>
      <c r="AN482" s="6" t="str">
        <f>IF($C482="OK",_xlfn.NUMBERVALUE(Plantilla!AL493),"")</f>
        <v/>
      </c>
      <c r="AO482" s="4" t="str">
        <f>IF($C482="OK",_xlfn.NUMBERVALUE(Plantilla!AM493),"")</f>
        <v/>
      </c>
      <c r="AP482" s="6" t="str">
        <f>IF($C482="OK",_xlfn.NUMBERVALUE(Plantilla!AN493),"")</f>
        <v/>
      </c>
      <c r="AQ482" s="4" t="str">
        <f>IF($C482="OK",_xlfn.NUMBERVALUE(Plantilla!AO493),"")</f>
        <v/>
      </c>
      <c r="AR482" s="6" t="str">
        <f>IF($C482="OK",_xlfn.NUMBERVALUE(Plantilla!AP493),"")</f>
        <v/>
      </c>
      <c r="AS482" s="4" t="str">
        <f>IF($C482="OK",_xlfn.NUMBERVALUE(Plantilla!AQ493),"")</f>
        <v/>
      </c>
      <c r="AT482" s="6" t="str">
        <f>IF($C482="OK",_xlfn.NUMBERVALUE(Plantilla!AR493),"")</f>
        <v/>
      </c>
      <c r="AU482" s="4" t="str">
        <f>IF($C482="OK",_xlfn.NUMBERVALUE(Plantilla!AS493),"")</f>
        <v/>
      </c>
      <c r="AV482" s="6" t="str">
        <f>IF($C482="OK",_xlfn.NUMBERVALUE(Plantilla!AT493),"")</f>
        <v/>
      </c>
      <c r="AW482" s="4" t="str">
        <f>IF($C482="OK",_xlfn.NUMBERVALUE(Plantilla!AU493),"")</f>
        <v/>
      </c>
      <c r="AX482" s="6" t="str">
        <f>IF($C482="OK",_xlfn.NUMBERVALUE(Plantilla!AV493),"")</f>
        <v/>
      </c>
      <c r="AY482" s="4" t="str">
        <f>IF($C482="OK",_xlfn.NUMBERVALUE(Plantilla!AW493),"")</f>
        <v/>
      </c>
      <c r="AZ482" s="6" t="str">
        <f>IF($C482="OK",_xlfn.NUMBERVALUE(Plantilla!AX493),"")</f>
        <v/>
      </c>
      <c r="BA482" t="str">
        <f>IF($C482="OK",_xlfn.NUMBERVALUE(Plantilla!AY493),"")</f>
        <v/>
      </c>
      <c r="BB482" t="str">
        <f>IF($C482="OK",_xlfn.NUMBERVALUE(Plantilla!AZ493),"")</f>
        <v/>
      </c>
      <c r="BC482" s="4" t="str">
        <f>IF($C482="OK",_xlfn.NUMBERVALUE(Plantilla!BA493),"")</f>
        <v/>
      </c>
      <c r="BD482" s="6" t="str">
        <f>IF($C482="OK",_xlfn.NUMBERVALUE(Plantilla!BB493),"")</f>
        <v/>
      </c>
      <c r="BE482" s="4" t="str">
        <f>IF($C482="OK",_xlfn.NUMBERVALUE(Plantilla!BC493),"")</f>
        <v/>
      </c>
      <c r="BF482" s="6" t="str">
        <f>IF($C482="OK",_xlfn.NUMBERVALUE(Plantilla!BD493),"")</f>
        <v/>
      </c>
      <c r="BG482" s="4" t="str">
        <f>IF($C482="OK",_xlfn.NUMBERVALUE(Plantilla!BE493),"")</f>
        <v/>
      </c>
      <c r="BH482" s="6" t="str">
        <f>IF($C482="OK",_xlfn.NUMBERVALUE(Plantilla!BF493),"")</f>
        <v/>
      </c>
      <c r="BI482" s="110" t="str">
        <f>IF($C482="OK",_xlfn.NUMBERVALUE(Plantilla!BG493),"")</f>
        <v/>
      </c>
      <c r="BJ482" s="6" t="str">
        <f>IF($C482="OK",_xlfn.NUMBERVALUE(Plantilla!BH493),"")</f>
        <v/>
      </c>
      <c r="BK482" s="109" t="str">
        <f>IF($C482="OK",_xlfn.NUMBERVALUE(Plantilla!BI493),"")</f>
        <v/>
      </c>
      <c r="BL482" s="6" t="str">
        <f>IF($C482="OK",
   IF(Plantilla!BJ493&lt;&gt;"",
      TEXT(VLOOKUP(Plantilla!BJ493,'Tablas '!$Z$4:$AA$6,2,FALSE),"#"),
   ""),
"")</f>
        <v/>
      </c>
      <c r="BM482" s="4" t="str">
        <f>IF($C482="OK",_xlfn.NUMBERVALUE(Plantilla!BK493),"")</f>
        <v/>
      </c>
      <c r="BN482" s="4" t="str">
        <f>IF($C482="OK",_xlfn.NUMBERVALUE(Plantilla!BL493),"")</f>
        <v/>
      </c>
      <c r="BO482" s="6" t="str">
        <f>IF($C482="OK",_xlfn.NUMBERVALUE(Plantilla!BM493),"")</f>
        <v/>
      </c>
      <c r="BP482" s="4" t="str">
        <f>IF($C482="OK",_xlfn.NUMBERVALUE(Plantilla!BN493),"")</f>
        <v/>
      </c>
      <c r="BQ482" s="6" t="str">
        <f>IF($C482="OK",_xlfn.NUMBERVALUE(Plantilla!BO493),"")</f>
        <v/>
      </c>
      <c r="BR482" s="4" t="str">
        <f>IF($C482="OK",_xlfn.NUMBERVALUE(Plantilla!BP493),"")</f>
        <v/>
      </c>
      <c r="BS482" s="6" t="str">
        <f>IF($C482="OK",_xlfn.NUMBERVALUE(Plantilla!BQ493),"")</f>
        <v/>
      </c>
      <c r="BT482" s="4" t="str">
        <f>IF($C482="OK",_xlfn.NUMBERVALUE(Plantilla!BR493),"")</f>
        <v/>
      </c>
      <c r="BU482" s="6" t="str">
        <f>IF($C482="OK",_xlfn.NUMBERVALUE(Plantilla!BS493),"")</f>
        <v/>
      </c>
      <c r="BV482" s="6" t="str">
        <f>IF($C482="OK",_xlfn.NUMBERVALUE(Plantilla!BT493),"")</f>
        <v/>
      </c>
      <c r="BW482" s="6" t="str">
        <f>IF($C482="OK",_xlfn.NUMBERVALUE(Plantilla!BU493),"")</f>
        <v/>
      </c>
      <c r="BX482" s="6" t="str">
        <f>IF($C482="OK",_xlfn.NUMBERVALUE(Plantilla!BV493),"")</f>
        <v/>
      </c>
      <c r="BY482" s="6" t="str">
        <f>IF($C482="OK",_xlfn.NUMBERVALUE(Plantilla!BW493),"")</f>
        <v/>
      </c>
      <c r="BZ482" s="6" t="str">
        <f>IF($C482="OK",_xlfn.NUMBERVALUE(Plantilla!BX493),"")</f>
        <v/>
      </c>
      <c r="CA482" s="6" t="str">
        <f>IF($C482="OK",_xlfn.NUMBERVALUE(Plantilla!BY493),"")</f>
        <v/>
      </c>
      <c r="CB482" s="6" t="str">
        <f>IF($C482="OK",_xlfn.NUMBERVALUE(Plantilla!BZ493),"")</f>
        <v/>
      </c>
      <c r="CC482" s="6" t="str">
        <f>IF($C482="OK",_xlfn.NUMBERVALUE(Plantilla!CA493),"")</f>
        <v/>
      </c>
      <c r="CD482" s="6" t="str">
        <f>IF($C482="OK",_xlfn.NUMBERVALUE(Plantilla!CB493),"")</f>
        <v/>
      </c>
      <c r="CE482" s="6" t="str">
        <f>IF($C482="OK",_xlfn.NUMBERVALUE(Plantilla!CC493),"")</f>
        <v/>
      </c>
      <c r="CF482" s="4" t="str">
        <f>IF($C482="OK",_xlfn.NUMBERVALUE(Plantilla!CD493),"")</f>
        <v/>
      </c>
      <c r="CG482" s="6" t="str">
        <f>IF($C482="OK",_xlfn.NUMBERVALUE(Plantilla!CE493),"")</f>
        <v/>
      </c>
      <c r="CH482" s="6" t="str">
        <f>IF($C482="OK",_xlfn.NUMBERVALUE(Plantilla!CF493),"")</f>
        <v/>
      </c>
      <c r="CI482" s="6" t="str">
        <f>IF($C482="OK",_xlfn.NUMBERVALUE(Plantilla!CG493),"")</f>
        <v/>
      </c>
      <c r="CJ482" s="6" t="str">
        <f>IF($C482="OK",_xlfn.NUMBERVALUE(Plantilla!CH493),"")</f>
        <v/>
      </c>
      <c r="CK482" s="6" t="str">
        <f>IF($C482="OK",_xlfn.NUMBERVALUE(Plantilla!CI493),"")</f>
        <v/>
      </c>
      <c r="CL482" s="6" t="str">
        <f>IF($C482="OK",_xlfn.NUMBERVALUE(Plantilla!CJ493),"")</f>
        <v/>
      </c>
      <c r="CM482" t="str">
        <f>IF($C482="OK",TEXT(Plantilla!CK493,"#"),"")</f>
        <v/>
      </c>
      <c r="CN482" s="6" t="str">
        <f>IF($C482="OK",_xlfn.NUMBERVALUE(Plantilla!CL493),"")</f>
        <v/>
      </c>
      <c r="CO482" s="6" t="str">
        <f>IF($C482="OK",_xlfn.NUMBERVALUE(Plantilla!CM493),"")</f>
        <v/>
      </c>
      <c r="CP482" s="110" t="str">
        <f>IF($C482="OK",_xlfn.NUMBERVALUE(Plantilla!CN493),"")</f>
        <v/>
      </c>
      <c r="CQ482" s="6" t="str">
        <f>IF($C482="OK",_xlfn.NUMBERVALUE(Plantilla!CO493),"")</f>
        <v/>
      </c>
      <c r="CR482" s="109" t="str">
        <f>IF($C482="OK",_xlfn.NUMBERVALUE(Plantilla!CP493),"")</f>
        <v/>
      </c>
      <c r="CS482" s="110" t="str">
        <f>IF($C482="OK",_xlfn.NUMBERVALUE(Plantilla!CQ493),"")</f>
        <v/>
      </c>
      <c r="CT482" s="6" t="str">
        <f>IF($C482="OK",_xlfn.NUMBERVALUE(Plantilla!CR493),"")</f>
        <v/>
      </c>
      <c r="CU482" s="109" t="str">
        <f>IF($C482="OK",_xlfn.NUMBERVALUE(Plantilla!CS493),"")</f>
        <v/>
      </c>
      <c r="CV482" s="110" t="str">
        <f>IF($C482="OK",_xlfn.NUMBERVALUE(Plantilla!CT493),"")</f>
        <v/>
      </c>
      <c r="CW482" s="6" t="str">
        <f>IF($C482="OK",_xlfn.NUMBERVALUE(Plantilla!CU493),"")</f>
        <v/>
      </c>
      <c r="CX482" s="82" t="str">
        <f>IF($C482="OK",_xlfn.NUMBERVALUE(Plantilla!CV493),"")</f>
        <v/>
      </c>
      <c r="CY482" s="6" t="str">
        <f>IF($C482="OK",_xlfn.NUMBERVALUE(Plantilla!CW493),"")</f>
        <v/>
      </c>
      <c r="CZ482" s="82" t="str">
        <f>IF($C482="OK",_xlfn.NUMBERVALUE(Plantilla!CX493),"")</f>
        <v/>
      </c>
      <c r="DA482" s="6" t="str">
        <f>IF($C482="OK",_xlfn.NUMBERVALUE(Plantilla!CY493),"")</f>
        <v/>
      </c>
      <c r="DB482" s="109" t="str">
        <f>IF($C482="OK",_xlfn.NUMBERVALUE(Plantilla!CZ493),"")</f>
        <v/>
      </c>
      <c r="DC482" s="6" t="str">
        <f>IF($C482="OK",_xlfn.NUMBERVALUE(Plantilla!DA493),"")</f>
        <v/>
      </c>
      <c r="DD482" s="6" t="str">
        <f>IF($C482="OK",TEXT(Plantilla!DB493,"#"),"")</f>
        <v/>
      </c>
      <c r="DE482" s="6" t="str">
        <f>IF($C482="OK",_xlfn.NUMBERVALUE(Plantilla!DC493),"")</f>
        <v/>
      </c>
      <c r="DF482" s="4" t="str">
        <f>IF($C482="OK",_xlfn.NUMBERVALUE(Plantilla!DD493),"")</f>
        <v/>
      </c>
      <c r="DG482" s="6" t="str">
        <f>IF($C482="OK",_xlfn.NUMBERVALUE(Plantilla!DE493),"")</f>
        <v/>
      </c>
      <c r="DH482" s="6" t="str">
        <f>IF($C482="OK",_xlfn.NUMBERVALUE(Plantilla!DF493),"")</f>
        <v/>
      </c>
      <c r="DI482" s="6" t="str">
        <f>IF($C482="OK",_xlfn.NUMBERVALUE(Plantilla!DG493),"")</f>
        <v/>
      </c>
      <c r="DJ482" s="6" t="str">
        <f>IF($C482="OK",_xlfn.NUMBERVALUE(Plantilla!DH493),"")</f>
        <v/>
      </c>
      <c r="DK482" s="6" t="str">
        <f>IF($C482="OK",_xlfn.NUMBERVALUE(Plantilla!DI493),"")</f>
        <v/>
      </c>
      <c r="DL482" s="6" t="str">
        <f>IF($C482="OK",_xlfn.NUMBERVALUE(Plantilla!DJ493),"")</f>
        <v/>
      </c>
      <c r="DM482" s="6" t="str">
        <f>IF($C482="OK",_xlfn.NUMBERVALUE(Plantilla!DK493),"")</f>
        <v/>
      </c>
      <c r="DN482" s="6" t="str">
        <f>IF($C482="OK",_xlfn.NUMBERVALUE(Plantilla!DL493),"")</f>
        <v/>
      </c>
      <c r="DO482" s="6" t="str">
        <f>IF($C482="OK",_xlfn.NUMBERVALUE(Plantilla!DM493),"")</f>
        <v/>
      </c>
      <c r="DP482" s="6" t="str">
        <f>IF($C482="OK",_xlfn.NUMBERVALUE(Plantilla!DN493),"")</f>
        <v/>
      </c>
      <c r="DQ482" s="6" t="str">
        <f>IF($C482="OK",_xlfn.NUMBERVALUE(Plantilla!DO493),"")</f>
        <v/>
      </c>
      <c r="DR482" s="6" t="str">
        <f>IF($C482="OK",_xlfn.NUMBERVALUE(Plantilla!DP493),"")</f>
        <v/>
      </c>
      <c r="DS482" t="str">
        <f>IF($C482="OK",TEXT(Plantilla!DR493,"#"),"")</f>
        <v/>
      </c>
      <c r="DT482" s="6"/>
    </row>
    <row r="483" spans="1:124" x14ac:dyDescent="0.25">
      <c r="A483" t="str">
        <f>IF(Plantilla!$I$6="¡Perfecto!, Guarda el archivo y adjúntalo a tu interfaz de Nómina Electrónica","OK","Error")</f>
        <v>OK</v>
      </c>
      <c r="B483" t="str">
        <f>IF(Plantilla!$I$6="¡Perfecto!, Guarda el archivo y adjúntalo a tu interfaz de Nómina Electrónica",MID(Plantilla!$D$2,SEARCH("V",Plantilla!$D$2),10),"")</f>
        <v>V2.0</v>
      </c>
      <c r="C483" t="str">
        <f>Plantilla!C494</f>
        <v/>
      </c>
      <c r="D483" t="str">
        <f>IF($C483="OK",Plantilla!B494,"")</f>
        <v/>
      </c>
      <c r="E483" t="str">
        <f>IF($C483="OK",
   VLOOKUP(Plantilla!$E$4,'Tablas '!$AP$4:$AT$6,5,FALSE),
"")</f>
        <v/>
      </c>
      <c r="F483" t="str">
        <f>IF($C483="OK",TEXT(Plantilla!D494,"#"),"")</f>
        <v/>
      </c>
      <c r="G483" t="str">
        <f>IF($C483="OK",
   VLOOKUP(Plantilla!E494,'Tablas '!$B$4:$C$14,2,FALSE),
"")</f>
        <v/>
      </c>
      <c r="H483" t="str">
        <f>IF($C483="OK",TEXT(Plantilla!F494,"#"),"")</f>
        <v/>
      </c>
      <c r="I483" t="str">
        <f>IF($C483="OK",TEXT(Plantilla!G494,"#"),"")</f>
        <v/>
      </c>
      <c r="J483" t="str">
        <f>IF($C483="OK",TEXT(Plantilla!H494,"#"),"")</f>
        <v/>
      </c>
      <c r="K483" t="str">
        <f>IF($C483="OK",TEXT(Plantilla!I494,"#"),"")</f>
        <v/>
      </c>
      <c r="L483" t="str">
        <f>IF($C483="OK",TEXT(Plantilla!J494,"#"),"")</f>
        <v/>
      </c>
      <c r="M483" t="str">
        <f>IF($C483="OK",TEXT(Plantilla!K494,"#"),"")</f>
        <v/>
      </c>
      <c r="N483" t="str">
        <f>IF($C483="OK",
   CONCATENATE(YEAR(Plantilla!L494),"-",TEXT(MONTH(Plantilla!L494),"00"),"-",TEXT(DAY(Plantilla!L494),"00")),
"")</f>
        <v/>
      </c>
      <c r="O483" t="str">
        <f>IF($C483="OK",_xlfn.NUMBERVALUE(Plantilla!M494),"")</f>
        <v/>
      </c>
      <c r="P483" t="str">
        <f>IF($C483="OK",
   IF(Plantilla!N494&lt;&gt;"",
      CONCATENATE(YEAR(Plantilla!N494),"-",TEXT(MONTH(Plantilla!N494),"00"),"-",TEXT(DAY(Plantilla!N494),"00")),
   ""),
"")</f>
        <v/>
      </c>
      <c r="Q483" t="str">
        <f>IF($C483="OK",
   VLOOKUP(Plantilla!O494,'Tablas '!$E$4:$F$19,2,FALSE),
"")</f>
        <v/>
      </c>
      <c r="R483" t="str">
        <f>IF($C483="OK",
   VLOOKUP(Plantilla!P494,'Tablas '!$H$4:$I$5,2,FALSE),
"")</f>
        <v/>
      </c>
      <c r="S483" t="str">
        <f>IF($C483="OK",
   VLOOKUP(Plantilla!Q494,'Tablas '!$K$4:$L$8,2,FALSE),
"")</f>
        <v/>
      </c>
      <c r="T483" t="str">
        <f>IF($C483="OK",
   VLOOKUP(Plantilla!R494,'Tablas '!$AE$4:$AF$6,2,FALSE),
"")</f>
        <v/>
      </c>
      <c r="U483" t="str">
        <f>IF($C483="OK",
   VLOOKUP(Plantilla!S494,'Tablas '!$AE$4:$AF$6,2,FALSE),
"")</f>
        <v/>
      </c>
      <c r="V483" t="str">
        <f>IF($C483="OK",TEXT(Plantilla!T494,"#"),"")</f>
        <v/>
      </c>
      <c r="W483" s="84" t="str">
        <f>IF($C483="OK",
   VLOOKUP(Plantilla!U494,'Tablas '!$AM$4:$AN$1126,2,FALSE),
"")</f>
        <v/>
      </c>
      <c r="X483" t="str">
        <f>IF($C483="OK",TEXT(Plantilla!V494,"#"),"")</f>
        <v/>
      </c>
      <c r="Y483" t="str">
        <f>IF($C483="OK",
   CONCATENATE(YEAR(Plantilla!W494),"-",TEXT(MONTH(Plantilla!W494),"00"),"-",TEXT(DAY(Plantilla!W494),"00")),
"")</f>
        <v/>
      </c>
      <c r="Z483" t="str">
        <f>IF($C483="OK",
   CONCATENATE(YEAR(Plantilla!X494),"-",TEXT(MONTH(Plantilla!X494),"00"),"-",TEXT(DAY(Plantilla!X494),"00")),
"")</f>
        <v/>
      </c>
      <c r="AA483" t="str">
        <f>IF($C483="OK",
   TEXT(VLOOKUP(Plantilla!Y494,'Tablas '!$Q$4:$R$9,2,FALSE),"#"),
"")</f>
        <v/>
      </c>
      <c r="AB483" t="str">
        <f>IF($C483="OK",
   CONCATENATE(YEAR(Plantilla!Z494),"-",TEXT(MONTH(Plantilla!Z494),"00"),"-",TEXT(DAY(Plantilla!Z494),"00")),
"")</f>
        <v/>
      </c>
      <c r="AC483" t="str">
        <f>IF($C483="OK",
   TEXT(VLOOKUP(Plantilla!AA494,'Tablas '!$T$4:$U$13,2,FALSE),"#"),
"")</f>
        <v/>
      </c>
      <c r="AD483" t="str">
        <f>IF($C483="OK",TEXT(Plantilla!AB494,"#"),"")</f>
        <v/>
      </c>
      <c r="AE483" t="str">
        <f>IF($C483="OK",
   IF(Plantilla!AC494&lt;&gt;"",
      TEXT(VLOOKUP(Plantilla!AC494,'Tablas '!$W$4:$X$7,2,FALSE),"#"),
   ""),
"")</f>
        <v/>
      </c>
      <c r="AF483" t="str">
        <f>IF($C483="OK",TEXT(Plantilla!AD494,"#"),"")</f>
        <v/>
      </c>
      <c r="AG483" s="6" t="str">
        <f>IF($C483="OK",_xlfn.NUMBERVALUE(Plantilla!AE494),"")</f>
        <v/>
      </c>
      <c r="AH483" s="4" t="str">
        <f>IF($C483="OK",_xlfn.NUMBERVALUE(Plantilla!AF494),"")</f>
        <v/>
      </c>
      <c r="AI483" s="6" t="str">
        <f>IF($C483="OK",_xlfn.NUMBERVALUE(Plantilla!AG494),"")</f>
        <v/>
      </c>
      <c r="AJ483" s="6" t="str">
        <f>IF($C483="OK",_xlfn.NUMBERVALUE(Plantilla!AH494),"")</f>
        <v/>
      </c>
      <c r="AK483" s="6" t="str">
        <f>IF($C483="OK",_xlfn.NUMBERVALUE(Plantilla!AI494),"")</f>
        <v/>
      </c>
      <c r="AL483" s="6" t="str">
        <f>IF($C483="OK",_xlfn.NUMBERVALUE(Plantilla!AJ494),"")</f>
        <v/>
      </c>
      <c r="AM483" s="4" t="str">
        <f>IF($C483="OK",_xlfn.NUMBERVALUE(Plantilla!AK494),"")</f>
        <v/>
      </c>
      <c r="AN483" s="6" t="str">
        <f>IF($C483="OK",_xlfn.NUMBERVALUE(Plantilla!AL494),"")</f>
        <v/>
      </c>
      <c r="AO483" s="4" t="str">
        <f>IF($C483="OK",_xlfn.NUMBERVALUE(Plantilla!AM494),"")</f>
        <v/>
      </c>
      <c r="AP483" s="6" t="str">
        <f>IF($C483="OK",_xlfn.NUMBERVALUE(Plantilla!AN494),"")</f>
        <v/>
      </c>
      <c r="AQ483" s="4" t="str">
        <f>IF($C483="OK",_xlfn.NUMBERVALUE(Plantilla!AO494),"")</f>
        <v/>
      </c>
      <c r="AR483" s="6" t="str">
        <f>IF($C483="OK",_xlfn.NUMBERVALUE(Plantilla!AP494),"")</f>
        <v/>
      </c>
      <c r="AS483" s="4" t="str">
        <f>IF($C483="OK",_xlfn.NUMBERVALUE(Plantilla!AQ494),"")</f>
        <v/>
      </c>
      <c r="AT483" s="6" t="str">
        <f>IF($C483="OK",_xlfn.NUMBERVALUE(Plantilla!AR494),"")</f>
        <v/>
      </c>
      <c r="AU483" s="4" t="str">
        <f>IF($C483="OK",_xlfn.NUMBERVALUE(Plantilla!AS494),"")</f>
        <v/>
      </c>
      <c r="AV483" s="6" t="str">
        <f>IF($C483="OK",_xlfn.NUMBERVALUE(Plantilla!AT494),"")</f>
        <v/>
      </c>
      <c r="AW483" s="4" t="str">
        <f>IF($C483="OK",_xlfn.NUMBERVALUE(Plantilla!AU494),"")</f>
        <v/>
      </c>
      <c r="AX483" s="6" t="str">
        <f>IF($C483="OK",_xlfn.NUMBERVALUE(Plantilla!AV494),"")</f>
        <v/>
      </c>
      <c r="AY483" s="4" t="str">
        <f>IF($C483="OK",_xlfn.NUMBERVALUE(Plantilla!AW494),"")</f>
        <v/>
      </c>
      <c r="AZ483" s="6" t="str">
        <f>IF($C483="OK",_xlfn.NUMBERVALUE(Plantilla!AX494),"")</f>
        <v/>
      </c>
      <c r="BA483" t="str">
        <f>IF($C483="OK",_xlfn.NUMBERVALUE(Plantilla!AY494),"")</f>
        <v/>
      </c>
      <c r="BB483" t="str">
        <f>IF($C483="OK",_xlfn.NUMBERVALUE(Plantilla!AZ494),"")</f>
        <v/>
      </c>
      <c r="BC483" s="4" t="str">
        <f>IF($C483="OK",_xlfn.NUMBERVALUE(Plantilla!BA494),"")</f>
        <v/>
      </c>
      <c r="BD483" s="6" t="str">
        <f>IF($C483="OK",_xlfn.NUMBERVALUE(Plantilla!BB494),"")</f>
        <v/>
      </c>
      <c r="BE483" s="4" t="str">
        <f>IF($C483="OK",_xlfn.NUMBERVALUE(Plantilla!BC494),"")</f>
        <v/>
      </c>
      <c r="BF483" s="6" t="str">
        <f>IF($C483="OK",_xlfn.NUMBERVALUE(Plantilla!BD494),"")</f>
        <v/>
      </c>
      <c r="BG483" s="4" t="str">
        <f>IF($C483="OK",_xlfn.NUMBERVALUE(Plantilla!BE494),"")</f>
        <v/>
      </c>
      <c r="BH483" s="6" t="str">
        <f>IF($C483="OK",_xlfn.NUMBERVALUE(Plantilla!BF494),"")</f>
        <v/>
      </c>
      <c r="BI483" s="110" t="str">
        <f>IF($C483="OK",_xlfn.NUMBERVALUE(Plantilla!BG494),"")</f>
        <v/>
      </c>
      <c r="BJ483" s="6" t="str">
        <f>IF($C483="OK",_xlfn.NUMBERVALUE(Plantilla!BH494),"")</f>
        <v/>
      </c>
      <c r="BK483" s="109" t="str">
        <f>IF($C483="OK",_xlfn.NUMBERVALUE(Plantilla!BI494),"")</f>
        <v/>
      </c>
      <c r="BL483" s="6" t="str">
        <f>IF($C483="OK",
   IF(Plantilla!BJ494&lt;&gt;"",
      TEXT(VLOOKUP(Plantilla!BJ494,'Tablas '!$Z$4:$AA$6,2,FALSE),"#"),
   ""),
"")</f>
        <v/>
      </c>
      <c r="BM483" s="4" t="str">
        <f>IF($C483="OK",_xlfn.NUMBERVALUE(Plantilla!BK494),"")</f>
        <v/>
      </c>
      <c r="BN483" s="4" t="str">
        <f>IF($C483="OK",_xlfn.NUMBERVALUE(Plantilla!BL494),"")</f>
        <v/>
      </c>
      <c r="BO483" s="6" t="str">
        <f>IF($C483="OK",_xlfn.NUMBERVALUE(Plantilla!BM494),"")</f>
        <v/>
      </c>
      <c r="BP483" s="4" t="str">
        <f>IF($C483="OK",_xlfn.NUMBERVALUE(Plantilla!BN494),"")</f>
        <v/>
      </c>
      <c r="BQ483" s="6" t="str">
        <f>IF($C483="OK",_xlfn.NUMBERVALUE(Plantilla!BO494),"")</f>
        <v/>
      </c>
      <c r="BR483" s="4" t="str">
        <f>IF($C483="OK",_xlfn.NUMBERVALUE(Plantilla!BP494),"")</f>
        <v/>
      </c>
      <c r="BS483" s="6" t="str">
        <f>IF($C483="OK",_xlfn.NUMBERVALUE(Plantilla!BQ494),"")</f>
        <v/>
      </c>
      <c r="BT483" s="4" t="str">
        <f>IF($C483="OK",_xlfn.NUMBERVALUE(Plantilla!BR494),"")</f>
        <v/>
      </c>
      <c r="BU483" s="6" t="str">
        <f>IF($C483="OK",_xlfn.NUMBERVALUE(Plantilla!BS494),"")</f>
        <v/>
      </c>
      <c r="BV483" s="6" t="str">
        <f>IF($C483="OK",_xlfn.NUMBERVALUE(Plantilla!BT494),"")</f>
        <v/>
      </c>
      <c r="BW483" s="6" t="str">
        <f>IF($C483="OK",_xlfn.NUMBERVALUE(Plantilla!BU494),"")</f>
        <v/>
      </c>
      <c r="BX483" s="6" t="str">
        <f>IF($C483="OK",_xlfn.NUMBERVALUE(Plantilla!BV494),"")</f>
        <v/>
      </c>
      <c r="BY483" s="6" t="str">
        <f>IF($C483="OK",_xlfn.NUMBERVALUE(Plantilla!BW494),"")</f>
        <v/>
      </c>
      <c r="BZ483" s="6" t="str">
        <f>IF($C483="OK",_xlfn.NUMBERVALUE(Plantilla!BX494),"")</f>
        <v/>
      </c>
      <c r="CA483" s="6" t="str">
        <f>IF($C483="OK",_xlfn.NUMBERVALUE(Plantilla!BY494),"")</f>
        <v/>
      </c>
      <c r="CB483" s="6" t="str">
        <f>IF($C483="OK",_xlfn.NUMBERVALUE(Plantilla!BZ494),"")</f>
        <v/>
      </c>
      <c r="CC483" s="6" t="str">
        <f>IF($C483="OK",_xlfn.NUMBERVALUE(Plantilla!CA494),"")</f>
        <v/>
      </c>
      <c r="CD483" s="6" t="str">
        <f>IF($C483="OK",_xlfn.NUMBERVALUE(Plantilla!CB494),"")</f>
        <v/>
      </c>
      <c r="CE483" s="6" t="str">
        <f>IF($C483="OK",_xlfn.NUMBERVALUE(Plantilla!CC494),"")</f>
        <v/>
      </c>
      <c r="CF483" s="4" t="str">
        <f>IF($C483="OK",_xlfn.NUMBERVALUE(Plantilla!CD494),"")</f>
        <v/>
      </c>
      <c r="CG483" s="6" t="str">
        <f>IF($C483="OK",_xlfn.NUMBERVALUE(Plantilla!CE494),"")</f>
        <v/>
      </c>
      <c r="CH483" s="6" t="str">
        <f>IF($C483="OK",_xlfn.NUMBERVALUE(Plantilla!CF494),"")</f>
        <v/>
      </c>
      <c r="CI483" s="6" t="str">
        <f>IF($C483="OK",_xlfn.NUMBERVALUE(Plantilla!CG494),"")</f>
        <v/>
      </c>
      <c r="CJ483" s="6" t="str">
        <f>IF($C483="OK",_xlfn.NUMBERVALUE(Plantilla!CH494),"")</f>
        <v/>
      </c>
      <c r="CK483" s="6" t="str">
        <f>IF($C483="OK",_xlfn.NUMBERVALUE(Plantilla!CI494),"")</f>
        <v/>
      </c>
      <c r="CL483" s="6" t="str">
        <f>IF($C483="OK",_xlfn.NUMBERVALUE(Plantilla!CJ494),"")</f>
        <v/>
      </c>
      <c r="CM483" t="str">
        <f>IF($C483="OK",TEXT(Plantilla!CK494,"#"),"")</f>
        <v/>
      </c>
      <c r="CN483" s="6" t="str">
        <f>IF($C483="OK",_xlfn.NUMBERVALUE(Plantilla!CL494),"")</f>
        <v/>
      </c>
      <c r="CO483" s="6" t="str">
        <f>IF($C483="OK",_xlfn.NUMBERVALUE(Plantilla!CM494),"")</f>
        <v/>
      </c>
      <c r="CP483" s="110" t="str">
        <f>IF($C483="OK",_xlfn.NUMBERVALUE(Plantilla!CN494),"")</f>
        <v/>
      </c>
      <c r="CQ483" s="6" t="str">
        <f>IF($C483="OK",_xlfn.NUMBERVALUE(Plantilla!CO494),"")</f>
        <v/>
      </c>
      <c r="CR483" s="109" t="str">
        <f>IF($C483="OK",_xlfn.NUMBERVALUE(Plantilla!CP494),"")</f>
        <v/>
      </c>
      <c r="CS483" s="110" t="str">
        <f>IF($C483="OK",_xlfn.NUMBERVALUE(Plantilla!CQ494),"")</f>
        <v/>
      </c>
      <c r="CT483" s="6" t="str">
        <f>IF($C483="OK",_xlfn.NUMBERVALUE(Plantilla!CR494),"")</f>
        <v/>
      </c>
      <c r="CU483" s="109" t="str">
        <f>IF($C483="OK",_xlfn.NUMBERVALUE(Plantilla!CS494),"")</f>
        <v/>
      </c>
      <c r="CV483" s="110" t="str">
        <f>IF($C483="OK",_xlfn.NUMBERVALUE(Plantilla!CT494),"")</f>
        <v/>
      </c>
      <c r="CW483" s="6" t="str">
        <f>IF($C483="OK",_xlfn.NUMBERVALUE(Plantilla!CU494),"")</f>
        <v/>
      </c>
      <c r="CX483" s="82" t="str">
        <f>IF($C483="OK",_xlfn.NUMBERVALUE(Plantilla!CV494),"")</f>
        <v/>
      </c>
      <c r="CY483" s="6" t="str">
        <f>IF($C483="OK",_xlfn.NUMBERVALUE(Plantilla!CW494),"")</f>
        <v/>
      </c>
      <c r="CZ483" s="82" t="str">
        <f>IF($C483="OK",_xlfn.NUMBERVALUE(Plantilla!CX494),"")</f>
        <v/>
      </c>
      <c r="DA483" s="6" t="str">
        <f>IF($C483="OK",_xlfn.NUMBERVALUE(Plantilla!CY494),"")</f>
        <v/>
      </c>
      <c r="DB483" s="109" t="str">
        <f>IF($C483="OK",_xlfn.NUMBERVALUE(Plantilla!CZ494),"")</f>
        <v/>
      </c>
      <c r="DC483" s="6" t="str">
        <f>IF($C483="OK",_xlfn.NUMBERVALUE(Plantilla!DA494),"")</f>
        <v/>
      </c>
      <c r="DD483" s="6" t="str">
        <f>IF($C483="OK",TEXT(Plantilla!DB494,"#"),"")</f>
        <v/>
      </c>
      <c r="DE483" s="6" t="str">
        <f>IF($C483="OK",_xlfn.NUMBERVALUE(Plantilla!DC494),"")</f>
        <v/>
      </c>
      <c r="DF483" s="4" t="str">
        <f>IF($C483="OK",_xlfn.NUMBERVALUE(Plantilla!DD494),"")</f>
        <v/>
      </c>
      <c r="DG483" s="6" t="str">
        <f>IF($C483="OK",_xlfn.NUMBERVALUE(Plantilla!DE494),"")</f>
        <v/>
      </c>
      <c r="DH483" s="6" t="str">
        <f>IF($C483="OK",_xlfn.NUMBERVALUE(Plantilla!DF494),"")</f>
        <v/>
      </c>
      <c r="DI483" s="6" t="str">
        <f>IF($C483="OK",_xlfn.NUMBERVALUE(Plantilla!DG494),"")</f>
        <v/>
      </c>
      <c r="DJ483" s="6" t="str">
        <f>IF($C483="OK",_xlfn.NUMBERVALUE(Plantilla!DH494),"")</f>
        <v/>
      </c>
      <c r="DK483" s="6" t="str">
        <f>IF($C483="OK",_xlfn.NUMBERVALUE(Plantilla!DI494),"")</f>
        <v/>
      </c>
      <c r="DL483" s="6" t="str">
        <f>IF($C483="OK",_xlfn.NUMBERVALUE(Plantilla!DJ494),"")</f>
        <v/>
      </c>
      <c r="DM483" s="6" t="str">
        <f>IF($C483="OK",_xlfn.NUMBERVALUE(Plantilla!DK494),"")</f>
        <v/>
      </c>
      <c r="DN483" s="6" t="str">
        <f>IF($C483="OK",_xlfn.NUMBERVALUE(Plantilla!DL494),"")</f>
        <v/>
      </c>
      <c r="DO483" s="6" t="str">
        <f>IF($C483="OK",_xlfn.NUMBERVALUE(Plantilla!DM494),"")</f>
        <v/>
      </c>
      <c r="DP483" s="6" t="str">
        <f>IF($C483="OK",_xlfn.NUMBERVALUE(Plantilla!DN494),"")</f>
        <v/>
      </c>
      <c r="DQ483" s="6" t="str">
        <f>IF($C483="OK",_xlfn.NUMBERVALUE(Plantilla!DO494),"")</f>
        <v/>
      </c>
      <c r="DR483" s="6" t="str">
        <f>IF($C483="OK",_xlfn.NUMBERVALUE(Plantilla!DP494),"")</f>
        <v/>
      </c>
      <c r="DS483" t="str">
        <f>IF($C483="OK",TEXT(Plantilla!DR494,"#"),"")</f>
        <v/>
      </c>
      <c r="DT483" s="6"/>
    </row>
    <row r="484" spans="1:124" x14ac:dyDescent="0.25">
      <c r="A484" t="str">
        <f>IF(Plantilla!$I$6="¡Perfecto!, Guarda el archivo y adjúntalo a tu interfaz de Nómina Electrónica","OK","Error")</f>
        <v>OK</v>
      </c>
      <c r="B484" t="str">
        <f>IF(Plantilla!$I$6="¡Perfecto!, Guarda el archivo y adjúntalo a tu interfaz de Nómina Electrónica",MID(Plantilla!$D$2,SEARCH("V",Plantilla!$D$2),10),"")</f>
        <v>V2.0</v>
      </c>
      <c r="C484" t="str">
        <f>Plantilla!C495</f>
        <v/>
      </c>
      <c r="D484" t="str">
        <f>IF($C484="OK",Plantilla!B495,"")</f>
        <v/>
      </c>
      <c r="E484" t="str">
        <f>IF($C484="OK",
   VLOOKUP(Plantilla!$E$4,'Tablas '!$AP$4:$AT$6,5,FALSE),
"")</f>
        <v/>
      </c>
      <c r="F484" t="str">
        <f>IF($C484="OK",TEXT(Plantilla!D495,"#"),"")</f>
        <v/>
      </c>
      <c r="G484" t="str">
        <f>IF($C484="OK",
   VLOOKUP(Plantilla!E495,'Tablas '!$B$4:$C$14,2,FALSE),
"")</f>
        <v/>
      </c>
      <c r="H484" t="str">
        <f>IF($C484="OK",TEXT(Plantilla!F495,"#"),"")</f>
        <v/>
      </c>
      <c r="I484" t="str">
        <f>IF($C484="OK",TEXT(Plantilla!G495,"#"),"")</f>
        <v/>
      </c>
      <c r="J484" t="str">
        <f>IF($C484="OK",TEXT(Plantilla!H495,"#"),"")</f>
        <v/>
      </c>
      <c r="K484" t="str">
        <f>IF($C484="OK",TEXT(Plantilla!I495,"#"),"")</f>
        <v/>
      </c>
      <c r="L484" t="str">
        <f>IF($C484="OK",TEXT(Plantilla!J495,"#"),"")</f>
        <v/>
      </c>
      <c r="M484" t="str">
        <f>IF($C484="OK",TEXT(Plantilla!K495,"#"),"")</f>
        <v/>
      </c>
      <c r="N484" t="str">
        <f>IF($C484="OK",
   CONCATENATE(YEAR(Plantilla!L495),"-",TEXT(MONTH(Plantilla!L495),"00"),"-",TEXT(DAY(Plantilla!L495),"00")),
"")</f>
        <v/>
      </c>
      <c r="O484" t="str">
        <f>IF($C484="OK",_xlfn.NUMBERVALUE(Plantilla!M495),"")</f>
        <v/>
      </c>
      <c r="P484" t="str">
        <f>IF($C484="OK",
   IF(Plantilla!N495&lt;&gt;"",
      CONCATENATE(YEAR(Plantilla!N495),"-",TEXT(MONTH(Plantilla!N495),"00"),"-",TEXT(DAY(Plantilla!N495),"00")),
   ""),
"")</f>
        <v/>
      </c>
      <c r="Q484" t="str">
        <f>IF($C484="OK",
   VLOOKUP(Plantilla!O495,'Tablas '!$E$4:$F$19,2,FALSE),
"")</f>
        <v/>
      </c>
      <c r="R484" t="str">
        <f>IF($C484="OK",
   VLOOKUP(Plantilla!P495,'Tablas '!$H$4:$I$5,2,FALSE),
"")</f>
        <v/>
      </c>
      <c r="S484" t="str">
        <f>IF($C484="OK",
   VLOOKUP(Plantilla!Q495,'Tablas '!$K$4:$L$8,2,FALSE),
"")</f>
        <v/>
      </c>
      <c r="T484" t="str">
        <f>IF($C484="OK",
   VLOOKUP(Plantilla!R495,'Tablas '!$AE$4:$AF$6,2,FALSE),
"")</f>
        <v/>
      </c>
      <c r="U484" t="str">
        <f>IF($C484="OK",
   VLOOKUP(Plantilla!S495,'Tablas '!$AE$4:$AF$6,2,FALSE),
"")</f>
        <v/>
      </c>
      <c r="V484" t="str">
        <f>IF($C484="OK",TEXT(Plantilla!T495,"#"),"")</f>
        <v/>
      </c>
      <c r="W484" s="84" t="str">
        <f>IF($C484="OK",
   VLOOKUP(Plantilla!U495,'Tablas '!$AM$4:$AN$1126,2,FALSE),
"")</f>
        <v/>
      </c>
      <c r="X484" t="str">
        <f>IF($C484="OK",TEXT(Plantilla!V495,"#"),"")</f>
        <v/>
      </c>
      <c r="Y484" t="str">
        <f>IF($C484="OK",
   CONCATENATE(YEAR(Plantilla!W495),"-",TEXT(MONTH(Plantilla!W495),"00"),"-",TEXT(DAY(Plantilla!W495),"00")),
"")</f>
        <v/>
      </c>
      <c r="Z484" t="str">
        <f>IF($C484="OK",
   CONCATENATE(YEAR(Plantilla!X495),"-",TEXT(MONTH(Plantilla!X495),"00"),"-",TEXT(DAY(Plantilla!X495),"00")),
"")</f>
        <v/>
      </c>
      <c r="AA484" t="str">
        <f>IF($C484="OK",
   TEXT(VLOOKUP(Plantilla!Y495,'Tablas '!$Q$4:$R$9,2,FALSE),"#"),
"")</f>
        <v/>
      </c>
      <c r="AB484" t="str">
        <f>IF($C484="OK",
   CONCATENATE(YEAR(Plantilla!Z495),"-",TEXT(MONTH(Plantilla!Z495),"00"),"-",TEXT(DAY(Plantilla!Z495),"00")),
"")</f>
        <v/>
      </c>
      <c r="AC484" t="str">
        <f>IF($C484="OK",
   TEXT(VLOOKUP(Plantilla!AA495,'Tablas '!$T$4:$U$13,2,FALSE),"#"),
"")</f>
        <v/>
      </c>
      <c r="AD484" t="str">
        <f>IF($C484="OK",TEXT(Plantilla!AB495,"#"),"")</f>
        <v/>
      </c>
      <c r="AE484" t="str">
        <f>IF($C484="OK",
   IF(Plantilla!AC495&lt;&gt;"",
      TEXT(VLOOKUP(Plantilla!AC495,'Tablas '!$W$4:$X$7,2,FALSE),"#"),
   ""),
"")</f>
        <v/>
      </c>
      <c r="AF484" t="str">
        <f>IF($C484="OK",TEXT(Plantilla!AD495,"#"),"")</f>
        <v/>
      </c>
      <c r="AG484" s="6" t="str">
        <f>IF($C484="OK",_xlfn.NUMBERVALUE(Plantilla!AE495),"")</f>
        <v/>
      </c>
      <c r="AH484" s="4" t="str">
        <f>IF($C484="OK",_xlfn.NUMBERVALUE(Plantilla!AF495),"")</f>
        <v/>
      </c>
      <c r="AI484" s="6" t="str">
        <f>IF($C484="OK",_xlfn.NUMBERVALUE(Plantilla!AG495),"")</f>
        <v/>
      </c>
      <c r="AJ484" s="6" t="str">
        <f>IF($C484="OK",_xlfn.NUMBERVALUE(Plantilla!AH495),"")</f>
        <v/>
      </c>
      <c r="AK484" s="6" t="str">
        <f>IF($C484="OK",_xlfn.NUMBERVALUE(Plantilla!AI495),"")</f>
        <v/>
      </c>
      <c r="AL484" s="6" t="str">
        <f>IF($C484="OK",_xlfn.NUMBERVALUE(Plantilla!AJ495),"")</f>
        <v/>
      </c>
      <c r="AM484" s="4" t="str">
        <f>IF($C484="OK",_xlfn.NUMBERVALUE(Plantilla!AK495),"")</f>
        <v/>
      </c>
      <c r="AN484" s="6" t="str">
        <f>IF($C484="OK",_xlfn.NUMBERVALUE(Plantilla!AL495),"")</f>
        <v/>
      </c>
      <c r="AO484" s="4" t="str">
        <f>IF($C484="OK",_xlfn.NUMBERVALUE(Plantilla!AM495),"")</f>
        <v/>
      </c>
      <c r="AP484" s="6" t="str">
        <f>IF($C484="OK",_xlfn.NUMBERVALUE(Plantilla!AN495),"")</f>
        <v/>
      </c>
      <c r="AQ484" s="4" t="str">
        <f>IF($C484="OK",_xlfn.NUMBERVALUE(Plantilla!AO495),"")</f>
        <v/>
      </c>
      <c r="AR484" s="6" t="str">
        <f>IF($C484="OK",_xlfn.NUMBERVALUE(Plantilla!AP495),"")</f>
        <v/>
      </c>
      <c r="AS484" s="4" t="str">
        <f>IF($C484="OK",_xlfn.NUMBERVALUE(Plantilla!AQ495),"")</f>
        <v/>
      </c>
      <c r="AT484" s="6" t="str">
        <f>IF($C484="OK",_xlfn.NUMBERVALUE(Plantilla!AR495),"")</f>
        <v/>
      </c>
      <c r="AU484" s="4" t="str">
        <f>IF($C484="OK",_xlfn.NUMBERVALUE(Plantilla!AS495),"")</f>
        <v/>
      </c>
      <c r="AV484" s="6" t="str">
        <f>IF($C484="OK",_xlfn.NUMBERVALUE(Plantilla!AT495),"")</f>
        <v/>
      </c>
      <c r="AW484" s="4" t="str">
        <f>IF($C484="OK",_xlfn.NUMBERVALUE(Plantilla!AU495),"")</f>
        <v/>
      </c>
      <c r="AX484" s="6" t="str">
        <f>IF($C484="OK",_xlfn.NUMBERVALUE(Plantilla!AV495),"")</f>
        <v/>
      </c>
      <c r="AY484" s="4" t="str">
        <f>IF($C484="OK",_xlfn.NUMBERVALUE(Plantilla!AW495),"")</f>
        <v/>
      </c>
      <c r="AZ484" s="6" t="str">
        <f>IF($C484="OK",_xlfn.NUMBERVALUE(Plantilla!AX495),"")</f>
        <v/>
      </c>
      <c r="BA484" t="str">
        <f>IF($C484="OK",_xlfn.NUMBERVALUE(Plantilla!AY495),"")</f>
        <v/>
      </c>
      <c r="BB484" t="str">
        <f>IF($C484="OK",_xlfn.NUMBERVALUE(Plantilla!AZ495),"")</f>
        <v/>
      </c>
      <c r="BC484" s="4" t="str">
        <f>IF($C484="OK",_xlfn.NUMBERVALUE(Plantilla!BA495),"")</f>
        <v/>
      </c>
      <c r="BD484" s="6" t="str">
        <f>IF($C484="OK",_xlfn.NUMBERVALUE(Plantilla!BB495),"")</f>
        <v/>
      </c>
      <c r="BE484" s="4" t="str">
        <f>IF($C484="OK",_xlfn.NUMBERVALUE(Plantilla!BC495),"")</f>
        <v/>
      </c>
      <c r="BF484" s="6" t="str">
        <f>IF($C484="OK",_xlfn.NUMBERVALUE(Plantilla!BD495),"")</f>
        <v/>
      </c>
      <c r="BG484" s="4" t="str">
        <f>IF($C484="OK",_xlfn.NUMBERVALUE(Plantilla!BE495),"")</f>
        <v/>
      </c>
      <c r="BH484" s="6" t="str">
        <f>IF($C484="OK",_xlfn.NUMBERVALUE(Plantilla!BF495),"")</f>
        <v/>
      </c>
      <c r="BI484" s="110" t="str">
        <f>IF($C484="OK",_xlfn.NUMBERVALUE(Plantilla!BG495),"")</f>
        <v/>
      </c>
      <c r="BJ484" s="6" t="str">
        <f>IF($C484="OK",_xlfn.NUMBERVALUE(Plantilla!BH495),"")</f>
        <v/>
      </c>
      <c r="BK484" s="109" t="str">
        <f>IF($C484="OK",_xlfn.NUMBERVALUE(Plantilla!BI495),"")</f>
        <v/>
      </c>
      <c r="BL484" s="6" t="str">
        <f>IF($C484="OK",
   IF(Plantilla!BJ495&lt;&gt;"",
      TEXT(VLOOKUP(Plantilla!BJ495,'Tablas '!$Z$4:$AA$6,2,FALSE),"#"),
   ""),
"")</f>
        <v/>
      </c>
      <c r="BM484" s="4" t="str">
        <f>IF($C484="OK",_xlfn.NUMBERVALUE(Plantilla!BK495),"")</f>
        <v/>
      </c>
      <c r="BN484" s="4" t="str">
        <f>IF($C484="OK",_xlfn.NUMBERVALUE(Plantilla!BL495),"")</f>
        <v/>
      </c>
      <c r="BO484" s="6" t="str">
        <f>IF($C484="OK",_xlfn.NUMBERVALUE(Plantilla!BM495),"")</f>
        <v/>
      </c>
      <c r="BP484" s="4" t="str">
        <f>IF($C484="OK",_xlfn.NUMBERVALUE(Plantilla!BN495),"")</f>
        <v/>
      </c>
      <c r="BQ484" s="6" t="str">
        <f>IF($C484="OK",_xlfn.NUMBERVALUE(Plantilla!BO495),"")</f>
        <v/>
      </c>
      <c r="BR484" s="4" t="str">
        <f>IF($C484="OK",_xlfn.NUMBERVALUE(Plantilla!BP495),"")</f>
        <v/>
      </c>
      <c r="BS484" s="6" t="str">
        <f>IF($C484="OK",_xlfn.NUMBERVALUE(Plantilla!BQ495),"")</f>
        <v/>
      </c>
      <c r="BT484" s="4" t="str">
        <f>IF($C484="OK",_xlfn.NUMBERVALUE(Plantilla!BR495),"")</f>
        <v/>
      </c>
      <c r="BU484" s="6" t="str">
        <f>IF($C484="OK",_xlfn.NUMBERVALUE(Plantilla!BS495),"")</f>
        <v/>
      </c>
      <c r="BV484" s="6" t="str">
        <f>IF($C484="OK",_xlfn.NUMBERVALUE(Plantilla!BT495),"")</f>
        <v/>
      </c>
      <c r="BW484" s="6" t="str">
        <f>IF($C484="OK",_xlfn.NUMBERVALUE(Plantilla!BU495),"")</f>
        <v/>
      </c>
      <c r="BX484" s="6" t="str">
        <f>IF($C484="OK",_xlfn.NUMBERVALUE(Plantilla!BV495),"")</f>
        <v/>
      </c>
      <c r="BY484" s="6" t="str">
        <f>IF($C484="OK",_xlfn.NUMBERVALUE(Plantilla!BW495),"")</f>
        <v/>
      </c>
      <c r="BZ484" s="6" t="str">
        <f>IF($C484="OK",_xlfn.NUMBERVALUE(Plantilla!BX495),"")</f>
        <v/>
      </c>
      <c r="CA484" s="6" t="str">
        <f>IF($C484="OK",_xlfn.NUMBERVALUE(Plantilla!BY495),"")</f>
        <v/>
      </c>
      <c r="CB484" s="6" t="str">
        <f>IF($C484="OK",_xlfn.NUMBERVALUE(Plantilla!BZ495),"")</f>
        <v/>
      </c>
      <c r="CC484" s="6" t="str">
        <f>IF($C484="OK",_xlfn.NUMBERVALUE(Plantilla!CA495),"")</f>
        <v/>
      </c>
      <c r="CD484" s="6" t="str">
        <f>IF($C484="OK",_xlfn.NUMBERVALUE(Plantilla!CB495),"")</f>
        <v/>
      </c>
      <c r="CE484" s="6" t="str">
        <f>IF($C484="OK",_xlfn.NUMBERVALUE(Plantilla!CC495),"")</f>
        <v/>
      </c>
      <c r="CF484" s="4" t="str">
        <f>IF($C484="OK",_xlfn.NUMBERVALUE(Plantilla!CD495),"")</f>
        <v/>
      </c>
      <c r="CG484" s="6" t="str">
        <f>IF($C484="OK",_xlfn.NUMBERVALUE(Plantilla!CE495),"")</f>
        <v/>
      </c>
      <c r="CH484" s="6" t="str">
        <f>IF($C484="OK",_xlfn.NUMBERVALUE(Plantilla!CF495),"")</f>
        <v/>
      </c>
      <c r="CI484" s="6" t="str">
        <f>IF($C484="OK",_xlfn.NUMBERVALUE(Plantilla!CG495),"")</f>
        <v/>
      </c>
      <c r="CJ484" s="6" t="str">
        <f>IF($C484="OK",_xlfn.NUMBERVALUE(Plantilla!CH495),"")</f>
        <v/>
      </c>
      <c r="CK484" s="6" t="str">
        <f>IF($C484="OK",_xlfn.NUMBERVALUE(Plantilla!CI495),"")</f>
        <v/>
      </c>
      <c r="CL484" s="6" t="str">
        <f>IF($C484="OK",_xlfn.NUMBERVALUE(Plantilla!CJ495),"")</f>
        <v/>
      </c>
      <c r="CM484" t="str">
        <f>IF($C484="OK",TEXT(Plantilla!CK495,"#"),"")</f>
        <v/>
      </c>
      <c r="CN484" s="6" t="str">
        <f>IF($C484="OK",_xlfn.NUMBERVALUE(Plantilla!CL495),"")</f>
        <v/>
      </c>
      <c r="CO484" s="6" t="str">
        <f>IF($C484="OK",_xlfn.NUMBERVALUE(Plantilla!CM495),"")</f>
        <v/>
      </c>
      <c r="CP484" s="110" t="str">
        <f>IF($C484="OK",_xlfn.NUMBERVALUE(Plantilla!CN495),"")</f>
        <v/>
      </c>
      <c r="CQ484" s="6" t="str">
        <f>IF($C484="OK",_xlfn.NUMBERVALUE(Plantilla!CO495),"")</f>
        <v/>
      </c>
      <c r="CR484" s="109" t="str">
        <f>IF($C484="OK",_xlfn.NUMBERVALUE(Plantilla!CP495),"")</f>
        <v/>
      </c>
      <c r="CS484" s="110" t="str">
        <f>IF($C484="OK",_xlfn.NUMBERVALUE(Plantilla!CQ495),"")</f>
        <v/>
      </c>
      <c r="CT484" s="6" t="str">
        <f>IF($C484="OK",_xlfn.NUMBERVALUE(Plantilla!CR495),"")</f>
        <v/>
      </c>
      <c r="CU484" s="109" t="str">
        <f>IF($C484="OK",_xlfn.NUMBERVALUE(Plantilla!CS495),"")</f>
        <v/>
      </c>
      <c r="CV484" s="110" t="str">
        <f>IF($C484="OK",_xlfn.NUMBERVALUE(Plantilla!CT495),"")</f>
        <v/>
      </c>
      <c r="CW484" s="6" t="str">
        <f>IF($C484="OK",_xlfn.NUMBERVALUE(Plantilla!CU495),"")</f>
        <v/>
      </c>
      <c r="CX484" s="82" t="str">
        <f>IF($C484="OK",_xlfn.NUMBERVALUE(Plantilla!CV495),"")</f>
        <v/>
      </c>
      <c r="CY484" s="6" t="str">
        <f>IF($C484="OK",_xlfn.NUMBERVALUE(Plantilla!CW495),"")</f>
        <v/>
      </c>
      <c r="CZ484" s="82" t="str">
        <f>IF($C484="OK",_xlfn.NUMBERVALUE(Plantilla!CX495),"")</f>
        <v/>
      </c>
      <c r="DA484" s="6" t="str">
        <f>IF($C484="OK",_xlfn.NUMBERVALUE(Plantilla!CY495),"")</f>
        <v/>
      </c>
      <c r="DB484" s="109" t="str">
        <f>IF($C484="OK",_xlfn.NUMBERVALUE(Plantilla!CZ495),"")</f>
        <v/>
      </c>
      <c r="DC484" s="6" t="str">
        <f>IF($C484="OK",_xlfn.NUMBERVALUE(Plantilla!DA495),"")</f>
        <v/>
      </c>
      <c r="DD484" s="6" t="str">
        <f>IF($C484="OK",TEXT(Plantilla!DB495,"#"),"")</f>
        <v/>
      </c>
      <c r="DE484" s="6" t="str">
        <f>IF($C484="OK",_xlfn.NUMBERVALUE(Plantilla!DC495),"")</f>
        <v/>
      </c>
      <c r="DF484" s="4" t="str">
        <f>IF($C484="OK",_xlfn.NUMBERVALUE(Plantilla!DD495),"")</f>
        <v/>
      </c>
      <c r="DG484" s="6" t="str">
        <f>IF($C484="OK",_xlfn.NUMBERVALUE(Plantilla!DE495),"")</f>
        <v/>
      </c>
      <c r="DH484" s="6" t="str">
        <f>IF($C484="OK",_xlfn.NUMBERVALUE(Plantilla!DF495),"")</f>
        <v/>
      </c>
      <c r="DI484" s="6" t="str">
        <f>IF($C484="OK",_xlfn.NUMBERVALUE(Plantilla!DG495),"")</f>
        <v/>
      </c>
      <c r="DJ484" s="6" t="str">
        <f>IF($C484="OK",_xlfn.NUMBERVALUE(Plantilla!DH495),"")</f>
        <v/>
      </c>
      <c r="DK484" s="6" t="str">
        <f>IF($C484="OK",_xlfn.NUMBERVALUE(Plantilla!DI495),"")</f>
        <v/>
      </c>
      <c r="DL484" s="6" t="str">
        <f>IF($C484="OK",_xlfn.NUMBERVALUE(Plantilla!DJ495),"")</f>
        <v/>
      </c>
      <c r="DM484" s="6" t="str">
        <f>IF($C484="OK",_xlfn.NUMBERVALUE(Plantilla!DK495),"")</f>
        <v/>
      </c>
      <c r="DN484" s="6" t="str">
        <f>IF($C484="OK",_xlfn.NUMBERVALUE(Plantilla!DL495),"")</f>
        <v/>
      </c>
      <c r="DO484" s="6" t="str">
        <f>IF($C484="OK",_xlfn.NUMBERVALUE(Plantilla!DM495),"")</f>
        <v/>
      </c>
      <c r="DP484" s="6" t="str">
        <f>IF($C484="OK",_xlfn.NUMBERVALUE(Plantilla!DN495),"")</f>
        <v/>
      </c>
      <c r="DQ484" s="6" t="str">
        <f>IF($C484="OK",_xlfn.NUMBERVALUE(Plantilla!DO495),"")</f>
        <v/>
      </c>
      <c r="DR484" s="6" t="str">
        <f>IF($C484="OK",_xlfn.NUMBERVALUE(Plantilla!DP495),"")</f>
        <v/>
      </c>
      <c r="DS484" t="str">
        <f>IF($C484="OK",TEXT(Plantilla!DR495,"#"),"")</f>
        <v/>
      </c>
      <c r="DT484" s="6"/>
    </row>
    <row r="485" spans="1:124" x14ac:dyDescent="0.25">
      <c r="A485" t="str">
        <f>IF(Plantilla!$I$6="¡Perfecto!, Guarda el archivo y adjúntalo a tu interfaz de Nómina Electrónica","OK","Error")</f>
        <v>OK</v>
      </c>
      <c r="B485" t="str">
        <f>IF(Plantilla!$I$6="¡Perfecto!, Guarda el archivo y adjúntalo a tu interfaz de Nómina Electrónica",MID(Plantilla!$D$2,SEARCH("V",Plantilla!$D$2),10),"")</f>
        <v>V2.0</v>
      </c>
      <c r="C485" t="str">
        <f>Plantilla!C496</f>
        <v/>
      </c>
      <c r="D485" t="str">
        <f>IF($C485="OK",Plantilla!B496,"")</f>
        <v/>
      </c>
      <c r="E485" t="str">
        <f>IF($C485="OK",
   VLOOKUP(Plantilla!$E$4,'Tablas '!$AP$4:$AT$6,5,FALSE),
"")</f>
        <v/>
      </c>
      <c r="F485" t="str">
        <f>IF($C485="OK",TEXT(Plantilla!D496,"#"),"")</f>
        <v/>
      </c>
      <c r="G485" t="str">
        <f>IF($C485="OK",
   VLOOKUP(Plantilla!E496,'Tablas '!$B$4:$C$14,2,FALSE),
"")</f>
        <v/>
      </c>
      <c r="H485" t="str">
        <f>IF($C485="OK",TEXT(Plantilla!F496,"#"),"")</f>
        <v/>
      </c>
      <c r="I485" t="str">
        <f>IF($C485="OK",TEXT(Plantilla!G496,"#"),"")</f>
        <v/>
      </c>
      <c r="J485" t="str">
        <f>IF($C485="OK",TEXT(Plantilla!H496,"#"),"")</f>
        <v/>
      </c>
      <c r="K485" t="str">
        <f>IF($C485="OK",TEXT(Plantilla!I496,"#"),"")</f>
        <v/>
      </c>
      <c r="L485" t="str">
        <f>IF($C485="OK",TEXT(Plantilla!J496,"#"),"")</f>
        <v/>
      </c>
      <c r="M485" t="str">
        <f>IF($C485="OK",TEXT(Plantilla!K496,"#"),"")</f>
        <v/>
      </c>
      <c r="N485" t="str">
        <f>IF($C485="OK",
   CONCATENATE(YEAR(Plantilla!L496),"-",TEXT(MONTH(Plantilla!L496),"00"),"-",TEXT(DAY(Plantilla!L496),"00")),
"")</f>
        <v/>
      </c>
      <c r="O485" t="str">
        <f>IF($C485="OK",_xlfn.NUMBERVALUE(Plantilla!M496),"")</f>
        <v/>
      </c>
      <c r="P485" t="str">
        <f>IF($C485="OK",
   IF(Plantilla!N496&lt;&gt;"",
      CONCATENATE(YEAR(Plantilla!N496),"-",TEXT(MONTH(Plantilla!N496),"00"),"-",TEXT(DAY(Plantilla!N496),"00")),
   ""),
"")</f>
        <v/>
      </c>
      <c r="Q485" t="str">
        <f>IF($C485="OK",
   VLOOKUP(Plantilla!O496,'Tablas '!$E$4:$F$19,2,FALSE),
"")</f>
        <v/>
      </c>
      <c r="R485" t="str">
        <f>IF($C485="OK",
   VLOOKUP(Plantilla!P496,'Tablas '!$H$4:$I$5,2,FALSE),
"")</f>
        <v/>
      </c>
      <c r="S485" t="str">
        <f>IF($C485="OK",
   VLOOKUP(Plantilla!Q496,'Tablas '!$K$4:$L$8,2,FALSE),
"")</f>
        <v/>
      </c>
      <c r="T485" t="str">
        <f>IF($C485="OK",
   VLOOKUP(Plantilla!R496,'Tablas '!$AE$4:$AF$6,2,FALSE),
"")</f>
        <v/>
      </c>
      <c r="U485" t="str">
        <f>IF($C485="OK",
   VLOOKUP(Plantilla!S496,'Tablas '!$AE$4:$AF$6,2,FALSE),
"")</f>
        <v/>
      </c>
      <c r="V485" t="str">
        <f>IF($C485="OK",TEXT(Plantilla!T496,"#"),"")</f>
        <v/>
      </c>
      <c r="W485" s="84" t="str">
        <f>IF($C485="OK",
   VLOOKUP(Plantilla!U496,'Tablas '!$AM$4:$AN$1126,2,FALSE),
"")</f>
        <v/>
      </c>
      <c r="X485" t="str">
        <f>IF($C485="OK",TEXT(Plantilla!V496,"#"),"")</f>
        <v/>
      </c>
      <c r="Y485" t="str">
        <f>IF($C485="OK",
   CONCATENATE(YEAR(Plantilla!W496),"-",TEXT(MONTH(Plantilla!W496),"00"),"-",TEXT(DAY(Plantilla!W496),"00")),
"")</f>
        <v/>
      </c>
      <c r="Z485" t="str">
        <f>IF($C485="OK",
   CONCATENATE(YEAR(Plantilla!X496),"-",TEXT(MONTH(Plantilla!X496),"00"),"-",TEXT(DAY(Plantilla!X496),"00")),
"")</f>
        <v/>
      </c>
      <c r="AA485" t="str">
        <f>IF($C485="OK",
   TEXT(VLOOKUP(Plantilla!Y496,'Tablas '!$Q$4:$R$9,2,FALSE),"#"),
"")</f>
        <v/>
      </c>
      <c r="AB485" t="str">
        <f>IF($C485="OK",
   CONCATENATE(YEAR(Plantilla!Z496),"-",TEXT(MONTH(Plantilla!Z496),"00"),"-",TEXT(DAY(Plantilla!Z496),"00")),
"")</f>
        <v/>
      </c>
      <c r="AC485" t="str">
        <f>IF($C485="OK",
   TEXT(VLOOKUP(Plantilla!AA496,'Tablas '!$T$4:$U$13,2,FALSE),"#"),
"")</f>
        <v/>
      </c>
      <c r="AD485" t="str">
        <f>IF($C485="OK",TEXT(Plantilla!AB496,"#"),"")</f>
        <v/>
      </c>
      <c r="AE485" t="str">
        <f>IF($C485="OK",
   IF(Plantilla!AC496&lt;&gt;"",
      TEXT(VLOOKUP(Plantilla!AC496,'Tablas '!$W$4:$X$7,2,FALSE),"#"),
   ""),
"")</f>
        <v/>
      </c>
      <c r="AF485" t="str">
        <f>IF($C485="OK",TEXT(Plantilla!AD496,"#"),"")</f>
        <v/>
      </c>
      <c r="AG485" s="6" t="str">
        <f>IF($C485="OK",_xlfn.NUMBERVALUE(Plantilla!AE496),"")</f>
        <v/>
      </c>
      <c r="AH485" s="4" t="str">
        <f>IF($C485="OK",_xlfn.NUMBERVALUE(Plantilla!AF496),"")</f>
        <v/>
      </c>
      <c r="AI485" s="6" t="str">
        <f>IF($C485="OK",_xlfn.NUMBERVALUE(Plantilla!AG496),"")</f>
        <v/>
      </c>
      <c r="AJ485" s="6" t="str">
        <f>IF($C485="OK",_xlfn.NUMBERVALUE(Plantilla!AH496),"")</f>
        <v/>
      </c>
      <c r="AK485" s="6" t="str">
        <f>IF($C485="OK",_xlfn.NUMBERVALUE(Plantilla!AI496),"")</f>
        <v/>
      </c>
      <c r="AL485" s="6" t="str">
        <f>IF($C485="OK",_xlfn.NUMBERVALUE(Plantilla!AJ496),"")</f>
        <v/>
      </c>
      <c r="AM485" s="4" t="str">
        <f>IF($C485="OK",_xlfn.NUMBERVALUE(Plantilla!AK496),"")</f>
        <v/>
      </c>
      <c r="AN485" s="6" t="str">
        <f>IF($C485="OK",_xlfn.NUMBERVALUE(Plantilla!AL496),"")</f>
        <v/>
      </c>
      <c r="AO485" s="4" t="str">
        <f>IF($C485="OK",_xlfn.NUMBERVALUE(Plantilla!AM496),"")</f>
        <v/>
      </c>
      <c r="AP485" s="6" t="str">
        <f>IF($C485="OK",_xlfn.NUMBERVALUE(Plantilla!AN496),"")</f>
        <v/>
      </c>
      <c r="AQ485" s="4" t="str">
        <f>IF($C485="OK",_xlfn.NUMBERVALUE(Plantilla!AO496),"")</f>
        <v/>
      </c>
      <c r="AR485" s="6" t="str">
        <f>IF($C485="OK",_xlfn.NUMBERVALUE(Plantilla!AP496),"")</f>
        <v/>
      </c>
      <c r="AS485" s="4" t="str">
        <f>IF($C485="OK",_xlfn.NUMBERVALUE(Plantilla!AQ496),"")</f>
        <v/>
      </c>
      <c r="AT485" s="6" t="str">
        <f>IF($C485="OK",_xlfn.NUMBERVALUE(Plantilla!AR496),"")</f>
        <v/>
      </c>
      <c r="AU485" s="4" t="str">
        <f>IF($C485="OK",_xlfn.NUMBERVALUE(Plantilla!AS496),"")</f>
        <v/>
      </c>
      <c r="AV485" s="6" t="str">
        <f>IF($C485="OK",_xlfn.NUMBERVALUE(Plantilla!AT496),"")</f>
        <v/>
      </c>
      <c r="AW485" s="4" t="str">
        <f>IF($C485="OK",_xlfn.NUMBERVALUE(Plantilla!AU496),"")</f>
        <v/>
      </c>
      <c r="AX485" s="6" t="str">
        <f>IF($C485="OK",_xlfn.NUMBERVALUE(Plantilla!AV496),"")</f>
        <v/>
      </c>
      <c r="AY485" s="4" t="str">
        <f>IF($C485="OK",_xlfn.NUMBERVALUE(Plantilla!AW496),"")</f>
        <v/>
      </c>
      <c r="AZ485" s="6" t="str">
        <f>IF($C485="OK",_xlfn.NUMBERVALUE(Plantilla!AX496),"")</f>
        <v/>
      </c>
      <c r="BA485" t="str">
        <f>IF($C485="OK",_xlfn.NUMBERVALUE(Plantilla!AY496),"")</f>
        <v/>
      </c>
      <c r="BB485" t="str">
        <f>IF($C485="OK",_xlfn.NUMBERVALUE(Plantilla!AZ496),"")</f>
        <v/>
      </c>
      <c r="BC485" s="4" t="str">
        <f>IF($C485="OK",_xlfn.NUMBERVALUE(Plantilla!BA496),"")</f>
        <v/>
      </c>
      <c r="BD485" s="6" t="str">
        <f>IF($C485="OK",_xlfn.NUMBERVALUE(Plantilla!BB496),"")</f>
        <v/>
      </c>
      <c r="BE485" s="4" t="str">
        <f>IF($C485="OK",_xlfn.NUMBERVALUE(Plantilla!BC496),"")</f>
        <v/>
      </c>
      <c r="BF485" s="6" t="str">
        <f>IF($C485="OK",_xlfn.NUMBERVALUE(Plantilla!BD496),"")</f>
        <v/>
      </c>
      <c r="BG485" s="4" t="str">
        <f>IF($C485="OK",_xlfn.NUMBERVALUE(Plantilla!BE496),"")</f>
        <v/>
      </c>
      <c r="BH485" s="6" t="str">
        <f>IF($C485="OK",_xlfn.NUMBERVALUE(Plantilla!BF496),"")</f>
        <v/>
      </c>
      <c r="BI485" s="110" t="str">
        <f>IF($C485="OK",_xlfn.NUMBERVALUE(Plantilla!BG496),"")</f>
        <v/>
      </c>
      <c r="BJ485" s="6" t="str">
        <f>IF($C485="OK",_xlfn.NUMBERVALUE(Plantilla!BH496),"")</f>
        <v/>
      </c>
      <c r="BK485" s="109" t="str">
        <f>IF($C485="OK",_xlfn.NUMBERVALUE(Plantilla!BI496),"")</f>
        <v/>
      </c>
      <c r="BL485" s="6" t="str">
        <f>IF($C485="OK",
   IF(Plantilla!BJ496&lt;&gt;"",
      TEXT(VLOOKUP(Plantilla!BJ496,'Tablas '!$Z$4:$AA$6,2,FALSE),"#"),
   ""),
"")</f>
        <v/>
      </c>
      <c r="BM485" s="4" t="str">
        <f>IF($C485="OK",_xlfn.NUMBERVALUE(Plantilla!BK496),"")</f>
        <v/>
      </c>
      <c r="BN485" s="4" t="str">
        <f>IF($C485="OK",_xlfn.NUMBERVALUE(Plantilla!BL496),"")</f>
        <v/>
      </c>
      <c r="BO485" s="6" t="str">
        <f>IF($C485="OK",_xlfn.NUMBERVALUE(Plantilla!BM496),"")</f>
        <v/>
      </c>
      <c r="BP485" s="4" t="str">
        <f>IF($C485="OK",_xlfn.NUMBERVALUE(Plantilla!BN496),"")</f>
        <v/>
      </c>
      <c r="BQ485" s="6" t="str">
        <f>IF($C485="OK",_xlfn.NUMBERVALUE(Plantilla!BO496),"")</f>
        <v/>
      </c>
      <c r="BR485" s="4" t="str">
        <f>IF($C485="OK",_xlfn.NUMBERVALUE(Plantilla!BP496),"")</f>
        <v/>
      </c>
      <c r="BS485" s="6" t="str">
        <f>IF($C485="OK",_xlfn.NUMBERVALUE(Plantilla!BQ496),"")</f>
        <v/>
      </c>
      <c r="BT485" s="4" t="str">
        <f>IF($C485="OK",_xlfn.NUMBERVALUE(Plantilla!BR496),"")</f>
        <v/>
      </c>
      <c r="BU485" s="6" t="str">
        <f>IF($C485="OK",_xlfn.NUMBERVALUE(Plantilla!BS496),"")</f>
        <v/>
      </c>
      <c r="BV485" s="6" t="str">
        <f>IF($C485="OK",_xlfn.NUMBERVALUE(Plantilla!BT496),"")</f>
        <v/>
      </c>
      <c r="BW485" s="6" t="str">
        <f>IF($C485="OK",_xlfn.NUMBERVALUE(Plantilla!BU496),"")</f>
        <v/>
      </c>
      <c r="BX485" s="6" t="str">
        <f>IF($C485="OK",_xlfn.NUMBERVALUE(Plantilla!BV496),"")</f>
        <v/>
      </c>
      <c r="BY485" s="6" t="str">
        <f>IF($C485="OK",_xlfn.NUMBERVALUE(Plantilla!BW496),"")</f>
        <v/>
      </c>
      <c r="BZ485" s="6" t="str">
        <f>IF($C485="OK",_xlfn.NUMBERVALUE(Plantilla!BX496),"")</f>
        <v/>
      </c>
      <c r="CA485" s="6" t="str">
        <f>IF($C485="OK",_xlfn.NUMBERVALUE(Plantilla!BY496),"")</f>
        <v/>
      </c>
      <c r="CB485" s="6" t="str">
        <f>IF($C485="OK",_xlfn.NUMBERVALUE(Plantilla!BZ496),"")</f>
        <v/>
      </c>
      <c r="CC485" s="6" t="str">
        <f>IF($C485="OK",_xlfn.NUMBERVALUE(Plantilla!CA496),"")</f>
        <v/>
      </c>
      <c r="CD485" s="6" t="str">
        <f>IF($C485="OK",_xlfn.NUMBERVALUE(Plantilla!CB496),"")</f>
        <v/>
      </c>
      <c r="CE485" s="6" t="str">
        <f>IF($C485="OK",_xlfn.NUMBERVALUE(Plantilla!CC496),"")</f>
        <v/>
      </c>
      <c r="CF485" s="4" t="str">
        <f>IF($C485="OK",_xlfn.NUMBERVALUE(Plantilla!CD496),"")</f>
        <v/>
      </c>
      <c r="CG485" s="6" t="str">
        <f>IF($C485="OK",_xlfn.NUMBERVALUE(Plantilla!CE496),"")</f>
        <v/>
      </c>
      <c r="CH485" s="6" t="str">
        <f>IF($C485="OK",_xlfn.NUMBERVALUE(Plantilla!CF496),"")</f>
        <v/>
      </c>
      <c r="CI485" s="6" t="str">
        <f>IF($C485="OK",_xlfn.NUMBERVALUE(Plantilla!CG496),"")</f>
        <v/>
      </c>
      <c r="CJ485" s="6" t="str">
        <f>IF($C485="OK",_xlfn.NUMBERVALUE(Plantilla!CH496),"")</f>
        <v/>
      </c>
      <c r="CK485" s="6" t="str">
        <f>IF($C485="OK",_xlfn.NUMBERVALUE(Plantilla!CI496),"")</f>
        <v/>
      </c>
      <c r="CL485" s="6" t="str">
        <f>IF($C485="OK",_xlfn.NUMBERVALUE(Plantilla!CJ496),"")</f>
        <v/>
      </c>
      <c r="CM485" t="str">
        <f>IF($C485="OK",TEXT(Plantilla!CK496,"#"),"")</f>
        <v/>
      </c>
      <c r="CN485" s="6" t="str">
        <f>IF($C485="OK",_xlfn.NUMBERVALUE(Plantilla!CL496),"")</f>
        <v/>
      </c>
      <c r="CO485" s="6" t="str">
        <f>IF($C485="OK",_xlfn.NUMBERVALUE(Plantilla!CM496),"")</f>
        <v/>
      </c>
      <c r="CP485" s="110" t="str">
        <f>IF($C485="OK",_xlfn.NUMBERVALUE(Plantilla!CN496),"")</f>
        <v/>
      </c>
      <c r="CQ485" s="6" t="str">
        <f>IF($C485="OK",_xlfn.NUMBERVALUE(Plantilla!CO496),"")</f>
        <v/>
      </c>
      <c r="CR485" s="109" t="str">
        <f>IF($C485="OK",_xlfn.NUMBERVALUE(Plantilla!CP496),"")</f>
        <v/>
      </c>
      <c r="CS485" s="110" t="str">
        <f>IF($C485="OK",_xlfn.NUMBERVALUE(Plantilla!CQ496),"")</f>
        <v/>
      </c>
      <c r="CT485" s="6" t="str">
        <f>IF($C485="OK",_xlfn.NUMBERVALUE(Plantilla!CR496),"")</f>
        <v/>
      </c>
      <c r="CU485" s="109" t="str">
        <f>IF($C485="OK",_xlfn.NUMBERVALUE(Plantilla!CS496),"")</f>
        <v/>
      </c>
      <c r="CV485" s="110" t="str">
        <f>IF($C485="OK",_xlfn.NUMBERVALUE(Plantilla!CT496),"")</f>
        <v/>
      </c>
      <c r="CW485" s="6" t="str">
        <f>IF($C485="OK",_xlfn.NUMBERVALUE(Plantilla!CU496),"")</f>
        <v/>
      </c>
      <c r="CX485" s="82" t="str">
        <f>IF($C485="OK",_xlfn.NUMBERVALUE(Plantilla!CV496),"")</f>
        <v/>
      </c>
      <c r="CY485" s="6" t="str">
        <f>IF($C485="OK",_xlfn.NUMBERVALUE(Plantilla!CW496),"")</f>
        <v/>
      </c>
      <c r="CZ485" s="82" t="str">
        <f>IF($C485="OK",_xlfn.NUMBERVALUE(Plantilla!CX496),"")</f>
        <v/>
      </c>
      <c r="DA485" s="6" t="str">
        <f>IF($C485="OK",_xlfn.NUMBERVALUE(Plantilla!CY496),"")</f>
        <v/>
      </c>
      <c r="DB485" s="109" t="str">
        <f>IF($C485="OK",_xlfn.NUMBERVALUE(Plantilla!CZ496),"")</f>
        <v/>
      </c>
      <c r="DC485" s="6" t="str">
        <f>IF($C485="OK",_xlfn.NUMBERVALUE(Plantilla!DA496),"")</f>
        <v/>
      </c>
      <c r="DD485" s="6" t="str">
        <f>IF($C485="OK",TEXT(Plantilla!DB496,"#"),"")</f>
        <v/>
      </c>
      <c r="DE485" s="6" t="str">
        <f>IF($C485="OK",_xlfn.NUMBERVALUE(Plantilla!DC496),"")</f>
        <v/>
      </c>
      <c r="DF485" s="4" t="str">
        <f>IF($C485="OK",_xlfn.NUMBERVALUE(Plantilla!DD496),"")</f>
        <v/>
      </c>
      <c r="DG485" s="6" t="str">
        <f>IF($C485="OK",_xlfn.NUMBERVALUE(Plantilla!DE496),"")</f>
        <v/>
      </c>
      <c r="DH485" s="6" t="str">
        <f>IF($C485="OK",_xlfn.NUMBERVALUE(Plantilla!DF496),"")</f>
        <v/>
      </c>
      <c r="DI485" s="6" t="str">
        <f>IF($C485="OK",_xlfn.NUMBERVALUE(Plantilla!DG496),"")</f>
        <v/>
      </c>
      <c r="DJ485" s="6" t="str">
        <f>IF($C485="OK",_xlfn.NUMBERVALUE(Plantilla!DH496),"")</f>
        <v/>
      </c>
      <c r="DK485" s="6" t="str">
        <f>IF($C485="OK",_xlfn.NUMBERVALUE(Plantilla!DI496),"")</f>
        <v/>
      </c>
      <c r="DL485" s="6" t="str">
        <f>IF($C485="OK",_xlfn.NUMBERVALUE(Plantilla!DJ496),"")</f>
        <v/>
      </c>
      <c r="DM485" s="6" t="str">
        <f>IF($C485="OK",_xlfn.NUMBERVALUE(Plantilla!DK496),"")</f>
        <v/>
      </c>
      <c r="DN485" s="6" t="str">
        <f>IF($C485="OK",_xlfn.NUMBERVALUE(Plantilla!DL496),"")</f>
        <v/>
      </c>
      <c r="DO485" s="6" t="str">
        <f>IF($C485="OK",_xlfn.NUMBERVALUE(Plantilla!DM496),"")</f>
        <v/>
      </c>
      <c r="DP485" s="6" t="str">
        <f>IF($C485="OK",_xlfn.NUMBERVALUE(Plantilla!DN496),"")</f>
        <v/>
      </c>
      <c r="DQ485" s="6" t="str">
        <f>IF($C485="OK",_xlfn.NUMBERVALUE(Plantilla!DO496),"")</f>
        <v/>
      </c>
      <c r="DR485" s="6" t="str">
        <f>IF($C485="OK",_xlfn.NUMBERVALUE(Plantilla!DP496),"")</f>
        <v/>
      </c>
      <c r="DS485" t="str">
        <f>IF($C485="OK",TEXT(Plantilla!DR496,"#"),"")</f>
        <v/>
      </c>
      <c r="DT485" s="6"/>
    </row>
    <row r="486" spans="1:124" x14ac:dyDescent="0.25">
      <c r="A486" t="str">
        <f>IF(Plantilla!$I$6="¡Perfecto!, Guarda el archivo y adjúntalo a tu interfaz de Nómina Electrónica","OK","Error")</f>
        <v>OK</v>
      </c>
      <c r="B486" t="str">
        <f>IF(Plantilla!$I$6="¡Perfecto!, Guarda el archivo y adjúntalo a tu interfaz de Nómina Electrónica",MID(Plantilla!$D$2,SEARCH("V",Plantilla!$D$2),10),"")</f>
        <v>V2.0</v>
      </c>
      <c r="C486" t="str">
        <f>Plantilla!C497</f>
        <v/>
      </c>
      <c r="D486" t="str">
        <f>IF($C486="OK",Plantilla!B497,"")</f>
        <v/>
      </c>
      <c r="E486" t="str">
        <f>IF($C486="OK",
   VLOOKUP(Plantilla!$E$4,'Tablas '!$AP$4:$AT$6,5,FALSE),
"")</f>
        <v/>
      </c>
      <c r="F486" t="str">
        <f>IF($C486="OK",TEXT(Plantilla!D497,"#"),"")</f>
        <v/>
      </c>
      <c r="G486" t="str">
        <f>IF($C486="OK",
   VLOOKUP(Plantilla!E497,'Tablas '!$B$4:$C$14,2,FALSE),
"")</f>
        <v/>
      </c>
      <c r="H486" t="str">
        <f>IF($C486="OK",TEXT(Plantilla!F497,"#"),"")</f>
        <v/>
      </c>
      <c r="I486" t="str">
        <f>IF($C486="OK",TEXT(Plantilla!G497,"#"),"")</f>
        <v/>
      </c>
      <c r="J486" t="str">
        <f>IF($C486="OK",TEXT(Plantilla!H497,"#"),"")</f>
        <v/>
      </c>
      <c r="K486" t="str">
        <f>IF($C486="OK",TEXT(Plantilla!I497,"#"),"")</f>
        <v/>
      </c>
      <c r="L486" t="str">
        <f>IF($C486="OK",TEXT(Plantilla!J497,"#"),"")</f>
        <v/>
      </c>
      <c r="M486" t="str">
        <f>IF($C486="OK",TEXT(Plantilla!K497,"#"),"")</f>
        <v/>
      </c>
      <c r="N486" t="str">
        <f>IF($C486="OK",
   CONCATENATE(YEAR(Plantilla!L497),"-",TEXT(MONTH(Plantilla!L497),"00"),"-",TEXT(DAY(Plantilla!L497),"00")),
"")</f>
        <v/>
      </c>
      <c r="O486" t="str">
        <f>IF($C486="OK",_xlfn.NUMBERVALUE(Plantilla!M497),"")</f>
        <v/>
      </c>
      <c r="P486" t="str">
        <f>IF($C486="OK",
   IF(Plantilla!N497&lt;&gt;"",
      CONCATENATE(YEAR(Plantilla!N497),"-",TEXT(MONTH(Plantilla!N497),"00"),"-",TEXT(DAY(Plantilla!N497),"00")),
   ""),
"")</f>
        <v/>
      </c>
      <c r="Q486" t="str">
        <f>IF($C486="OK",
   VLOOKUP(Plantilla!O497,'Tablas '!$E$4:$F$19,2,FALSE),
"")</f>
        <v/>
      </c>
      <c r="R486" t="str">
        <f>IF($C486="OK",
   VLOOKUP(Plantilla!P497,'Tablas '!$H$4:$I$5,2,FALSE),
"")</f>
        <v/>
      </c>
      <c r="S486" t="str">
        <f>IF($C486="OK",
   VLOOKUP(Plantilla!Q497,'Tablas '!$K$4:$L$8,2,FALSE),
"")</f>
        <v/>
      </c>
      <c r="T486" t="str">
        <f>IF($C486="OK",
   VLOOKUP(Plantilla!R497,'Tablas '!$AE$4:$AF$6,2,FALSE),
"")</f>
        <v/>
      </c>
      <c r="U486" t="str">
        <f>IF($C486="OK",
   VLOOKUP(Plantilla!S497,'Tablas '!$AE$4:$AF$6,2,FALSE),
"")</f>
        <v/>
      </c>
      <c r="V486" t="str">
        <f>IF($C486="OK",TEXT(Plantilla!T497,"#"),"")</f>
        <v/>
      </c>
      <c r="W486" s="84" t="str">
        <f>IF($C486="OK",
   VLOOKUP(Plantilla!U497,'Tablas '!$AM$4:$AN$1126,2,FALSE),
"")</f>
        <v/>
      </c>
      <c r="X486" t="str">
        <f>IF($C486="OK",TEXT(Plantilla!V497,"#"),"")</f>
        <v/>
      </c>
      <c r="Y486" t="str">
        <f>IF($C486="OK",
   CONCATENATE(YEAR(Plantilla!W497),"-",TEXT(MONTH(Plantilla!W497),"00"),"-",TEXT(DAY(Plantilla!W497),"00")),
"")</f>
        <v/>
      </c>
      <c r="Z486" t="str">
        <f>IF($C486="OK",
   CONCATENATE(YEAR(Plantilla!X497),"-",TEXT(MONTH(Plantilla!X497),"00"),"-",TEXT(DAY(Plantilla!X497),"00")),
"")</f>
        <v/>
      </c>
      <c r="AA486" t="str">
        <f>IF($C486="OK",
   TEXT(VLOOKUP(Plantilla!Y497,'Tablas '!$Q$4:$R$9,2,FALSE),"#"),
"")</f>
        <v/>
      </c>
      <c r="AB486" t="str">
        <f>IF($C486="OK",
   CONCATENATE(YEAR(Plantilla!Z497),"-",TEXT(MONTH(Plantilla!Z497),"00"),"-",TEXT(DAY(Plantilla!Z497),"00")),
"")</f>
        <v/>
      </c>
      <c r="AC486" t="str">
        <f>IF($C486="OK",
   TEXT(VLOOKUP(Plantilla!AA497,'Tablas '!$T$4:$U$13,2,FALSE),"#"),
"")</f>
        <v/>
      </c>
      <c r="AD486" t="str">
        <f>IF($C486="OK",TEXT(Plantilla!AB497,"#"),"")</f>
        <v/>
      </c>
      <c r="AE486" t="str">
        <f>IF($C486="OK",
   IF(Plantilla!AC497&lt;&gt;"",
      TEXT(VLOOKUP(Plantilla!AC497,'Tablas '!$W$4:$X$7,2,FALSE),"#"),
   ""),
"")</f>
        <v/>
      </c>
      <c r="AF486" t="str">
        <f>IF($C486="OK",TEXT(Plantilla!AD497,"#"),"")</f>
        <v/>
      </c>
      <c r="AG486" s="6" t="str">
        <f>IF($C486="OK",_xlfn.NUMBERVALUE(Plantilla!AE497),"")</f>
        <v/>
      </c>
      <c r="AH486" s="4" t="str">
        <f>IF($C486="OK",_xlfn.NUMBERVALUE(Plantilla!AF497),"")</f>
        <v/>
      </c>
      <c r="AI486" s="6" t="str">
        <f>IF($C486="OK",_xlfn.NUMBERVALUE(Plantilla!AG497),"")</f>
        <v/>
      </c>
      <c r="AJ486" s="6" t="str">
        <f>IF($C486="OK",_xlfn.NUMBERVALUE(Plantilla!AH497),"")</f>
        <v/>
      </c>
      <c r="AK486" s="6" t="str">
        <f>IF($C486="OK",_xlfn.NUMBERVALUE(Plantilla!AI497),"")</f>
        <v/>
      </c>
      <c r="AL486" s="6" t="str">
        <f>IF($C486="OK",_xlfn.NUMBERVALUE(Plantilla!AJ497),"")</f>
        <v/>
      </c>
      <c r="AM486" s="4" t="str">
        <f>IF($C486="OK",_xlfn.NUMBERVALUE(Plantilla!AK497),"")</f>
        <v/>
      </c>
      <c r="AN486" s="6" t="str">
        <f>IF($C486="OK",_xlfn.NUMBERVALUE(Plantilla!AL497),"")</f>
        <v/>
      </c>
      <c r="AO486" s="4" t="str">
        <f>IF($C486="OK",_xlfn.NUMBERVALUE(Plantilla!AM497),"")</f>
        <v/>
      </c>
      <c r="AP486" s="6" t="str">
        <f>IF($C486="OK",_xlfn.NUMBERVALUE(Plantilla!AN497),"")</f>
        <v/>
      </c>
      <c r="AQ486" s="4" t="str">
        <f>IF($C486="OK",_xlfn.NUMBERVALUE(Plantilla!AO497),"")</f>
        <v/>
      </c>
      <c r="AR486" s="6" t="str">
        <f>IF($C486="OK",_xlfn.NUMBERVALUE(Plantilla!AP497),"")</f>
        <v/>
      </c>
      <c r="AS486" s="4" t="str">
        <f>IF($C486="OK",_xlfn.NUMBERVALUE(Plantilla!AQ497),"")</f>
        <v/>
      </c>
      <c r="AT486" s="6" t="str">
        <f>IF($C486="OK",_xlfn.NUMBERVALUE(Plantilla!AR497),"")</f>
        <v/>
      </c>
      <c r="AU486" s="4" t="str">
        <f>IF($C486="OK",_xlfn.NUMBERVALUE(Plantilla!AS497),"")</f>
        <v/>
      </c>
      <c r="AV486" s="6" t="str">
        <f>IF($C486="OK",_xlfn.NUMBERVALUE(Plantilla!AT497),"")</f>
        <v/>
      </c>
      <c r="AW486" s="4" t="str">
        <f>IF($C486="OK",_xlfn.NUMBERVALUE(Plantilla!AU497),"")</f>
        <v/>
      </c>
      <c r="AX486" s="6" t="str">
        <f>IF($C486="OK",_xlfn.NUMBERVALUE(Plantilla!AV497),"")</f>
        <v/>
      </c>
      <c r="AY486" s="4" t="str">
        <f>IF($C486="OK",_xlfn.NUMBERVALUE(Plantilla!AW497),"")</f>
        <v/>
      </c>
      <c r="AZ486" s="6" t="str">
        <f>IF($C486="OK",_xlfn.NUMBERVALUE(Plantilla!AX497),"")</f>
        <v/>
      </c>
      <c r="BA486" t="str">
        <f>IF($C486="OK",_xlfn.NUMBERVALUE(Plantilla!AY497),"")</f>
        <v/>
      </c>
      <c r="BB486" t="str">
        <f>IF($C486="OK",_xlfn.NUMBERVALUE(Plantilla!AZ497),"")</f>
        <v/>
      </c>
      <c r="BC486" s="4" t="str">
        <f>IF($C486="OK",_xlfn.NUMBERVALUE(Plantilla!BA497),"")</f>
        <v/>
      </c>
      <c r="BD486" s="6" t="str">
        <f>IF($C486="OK",_xlfn.NUMBERVALUE(Plantilla!BB497),"")</f>
        <v/>
      </c>
      <c r="BE486" s="4" t="str">
        <f>IF($C486="OK",_xlfn.NUMBERVALUE(Plantilla!BC497),"")</f>
        <v/>
      </c>
      <c r="BF486" s="6" t="str">
        <f>IF($C486="OK",_xlfn.NUMBERVALUE(Plantilla!BD497),"")</f>
        <v/>
      </c>
      <c r="BG486" s="4" t="str">
        <f>IF($C486="OK",_xlfn.NUMBERVALUE(Plantilla!BE497),"")</f>
        <v/>
      </c>
      <c r="BH486" s="6" t="str">
        <f>IF($C486="OK",_xlfn.NUMBERVALUE(Plantilla!BF497),"")</f>
        <v/>
      </c>
      <c r="BI486" s="110" t="str">
        <f>IF($C486="OK",_xlfn.NUMBERVALUE(Plantilla!BG497),"")</f>
        <v/>
      </c>
      <c r="BJ486" s="6" t="str">
        <f>IF($C486="OK",_xlfn.NUMBERVALUE(Plantilla!BH497),"")</f>
        <v/>
      </c>
      <c r="BK486" s="109" t="str">
        <f>IF($C486="OK",_xlfn.NUMBERVALUE(Plantilla!BI497),"")</f>
        <v/>
      </c>
      <c r="BL486" s="6" t="str">
        <f>IF($C486="OK",
   IF(Plantilla!BJ497&lt;&gt;"",
      TEXT(VLOOKUP(Plantilla!BJ497,'Tablas '!$Z$4:$AA$6,2,FALSE),"#"),
   ""),
"")</f>
        <v/>
      </c>
      <c r="BM486" s="4" t="str">
        <f>IF($C486="OK",_xlfn.NUMBERVALUE(Plantilla!BK497),"")</f>
        <v/>
      </c>
      <c r="BN486" s="4" t="str">
        <f>IF($C486="OK",_xlfn.NUMBERVALUE(Plantilla!BL497),"")</f>
        <v/>
      </c>
      <c r="BO486" s="6" t="str">
        <f>IF($C486="OK",_xlfn.NUMBERVALUE(Plantilla!BM497),"")</f>
        <v/>
      </c>
      <c r="BP486" s="4" t="str">
        <f>IF($C486="OK",_xlfn.NUMBERVALUE(Plantilla!BN497),"")</f>
        <v/>
      </c>
      <c r="BQ486" s="6" t="str">
        <f>IF($C486="OK",_xlfn.NUMBERVALUE(Plantilla!BO497),"")</f>
        <v/>
      </c>
      <c r="BR486" s="4" t="str">
        <f>IF($C486="OK",_xlfn.NUMBERVALUE(Plantilla!BP497),"")</f>
        <v/>
      </c>
      <c r="BS486" s="6" t="str">
        <f>IF($C486="OK",_xlfn.NUMBERVALUE(Plantilla!BQ497),"")</f>
        <v/>
      </c>
      <c r="BT486" s="4" t="str">
        <f>IF($C486="OK",_xlfn.NUMBERVALUE(Plantilla!BR497),"")</f>
        <v/>
      </c>
      <c r="BU486" s="6" t="str">
        <f>IF($C486="OK",_xlfn.NUMBERVALUE(Plantilla!BS497),"")</f>
        <v/>
      </c>
      <c r="BV486" s="6" t="str">
        <f>IF($C486="OK",_xlfn.NUMBERVALUE(Plantilla!BT497),"")</f>
        <v/>
      </c>
      <c r="BW486" s="6" t="str">
        <f>IF($C486="OK",_xlfn.NUMBERVALUE(Plantilla!BU497),"")</f>
        <v/>
      </c>
      <c r="BX486" s="6" t="str">
        <f>IF($C486="OK",_xlfn.NUMBERVALUE(Plantilla!BV497),"")</f>
        <v/>
      </c>
      <c r="BY486" s="6" t="str">
        <f>IF($C486="OK",_xlfn.NUMBERVALUE(Plantilla!BW497),"")</f>
        <v/>
      </c>
      <c r="BZ486" s="6" t="str">
        <f>IF($C486="OK",_xlfn.NUMBERVALUE(Plantilla!BX497),"")</f>
        <v/>
      </c>
      <c r="CA486" s="6" t="str">
        <f>IF($C486="OK",_xlfn.NUMBERVALUE(Plantilla!BY497),"")</f>
        <v/>
      </c>
      <c r="CB486" s="6" t="str">
        <f>IF($C486="OK",_xlfn.NUMBERVALUE(Plantilla!BZ497),"")</f>
        <v/>
      </c>
      <c r="CC486" s="6" t="str">
        <f>IF($C486="OK",_xlfn.NUMBERVALUE(Plantilla!CA497),"")</f>
        <v/>
      </c>
      <c r="CD486" s="6" t="str">
        <f>IF($C486="OK",_xlfn.NUMBERVALUE(Plantilla!CB497),"")</f>
        <v/>
      </c>
      <c r="CE486" s="6" t="str">
        <f>IF($C486="OK",_xlfn.NUMBERVALUE(Plantilla!CC497),"")</f>
        <v/>
      </c>
      <c r="CF486" s="4" t="str">
        <f>IF($C486="OK",_xlfn.NUMBERVALUE(Plantilla!CD497),"")</f>
        <v/>
      </c>
      <c r="CG486" s="6" t="str">
        <f>IF($C486="OK",_xlfn.NUMBERVALUE(Plantilla!CE497),"")</f>
        <v/>
      </c>
      <c r="CH486" s="6" t="str">
        <f>IF($C486="OK",_xlfn.NUMBERVALUE(Plantilla!CF497),"")</f>
        <v/>
      </c>
      <c r="CI486" s="6" t="str">
        <f>IF($C486="OK",_xlfn.NUMBERVALUE(Plantilla!CG497),"")</f>
        <v/>
      </c>
      <c r="CJ486" s="6" t="str">
        <f>IF($C486="OK",_xlfn.NUMBERVALUE(Plantilla!CH497),"")</f>
        <v/>
      </c>
      <c r="CK486" s="6" t="str">
        <f>IF($C486="OK",_xlfn.NUMBERVALUE(Plantilla!CI497),"")</f>
        <v/>
      </c>
      <c r="CL486" s="6" t="str">
        <f>IF($C486="OK",_xlfn.NUMBERVALUE(Plantilla!CJ497),"")</f>
        <v/>
      </c>
      <c r="CM486" t="str">
        <f>IF($C486="OK",TEXT(Plantilla!CK497,"#"),"")</f>
        <v/>
      </c>
      <c r="CN486" s="6" t="str">
        <f>IF($C486="OK",_xlfn.NUMBERVALUE(Plantilla!CL497),"")</f>
        <v/>
      </c>
      <c r="CO486" s="6" t="str">
        <f>IF($C486="OK",_xlfn.NUMBERVALUE(Plantilla!CM497),"")</f>
        <v/>
      </c>
      <c r="CP486" s="110" t="str">
        <f>IF($C486="OK",_xlfn.NUMBERVALUE(Plantilla!CN497),"")</f>
        <v/>
      </c>
      <c r="CQ486" s="6" t="str">
        <f>IF($C486="OK",_xlfn.NUMBERVALUE(Plantilla!CO497),"")</f>
        <v/>
      </c>
      <c r="CR486" s="109" t="str">
        <f>IF($C486="OK",_xlfn.NUMBERVALUE(Plantilla!CP497),"")</f>
        <v/>
      </c>
      <c r="CS486" s="110" t="str">
        <f>IF($C486="OK",_xlfn.NUMBERVALUE(Plantilla!CQ497),"")</f>
        <v/>
      </c>
      <c r="CT486" s="6" t="str">
        <f>IF($C486="OK",_xlfn.NUMBERVALUE(Plantilla!CR497),"")</f>
        <v/>
      </c>
      <c r="CU486" s="109" t="str">
        <f>IF($C486="OK",_xlfn.NUMBERVALUE(Plantilla!CS497),"")</f>
        <v/>
      </c>
      <c r="CV486" s="110" t="str">
        <f>IF($C486="OK",_xlfn.NUMBERVALUE(Plantilla!CT497),"")</f>
        <v/>
      </c>
      <c r="CW486" s="6" t="str">
        <f>IF($C486="OK",_xlfn.NUMBERVALUE(Plantilla!CU497),"")</f>
        <v/>
      </c>
      <c r="CX486" s="82" t="str">
        <f>IF($C486="OK",_xlfn.NUMBERVALUE(Plantilla!CV497),"")</f>
        <v/>
      </c>
      <c r="CY486" s="6" t="str">
        <f>IF($C486="OK",_xlfn.NUMBERVALUE(Plantilla!CW497),"")</f>
        <v/>
      </c>
      <c r="CZ486" s="82" t="str">
        <f>IF($C486="OK",_xlfn.NUMBERVALUE(Plantilla!CX497),"")</f>
        <v/>
      </c>
      <c r="DA486" s="6" t="str">
        <f>IF($C486="OK",_xlfn.NUMBERVALUE(Plantilla!CY497),"")</f>
        <v/>
      </c>
      <c r="DB486" s="109" t="str">
        <f>IF($C486="OK",_xlfn.NUMBERVALUE(Plantilla!CZ497),"")</f>
        <v/>
      </c>
      <c r="DC486" s="6" t="str">
        <f>IF($C486="OK",_xlfn.NUMBERVALUE(Plantilla!DA497),"")</f>
        <v/>
      </c>
      <c r="DD486" s="6" t="str">
        <f>IF($C486="OK",TEXT(Plantilla!DB497,"#"),"")</f>
        <v/>
      </c>
      <c r="DE486" s="6" t="str">
        <f>IF($C486="OK",_xlfn.NUMBERVALUE(Plantilla!DC497),"")</f>
        <v/>
      </c>
      <c r="DF486" s="4" t="str">
        <f>IF($C486="OK",_xlfn.NUMBERVALUE(Plantilla!DD497),"")</f>
        <v/>
      </c>
      <c r="DG486" s="6" t="str">
        <f>IF($C486="OK",_xlfn.NUMBERVALUE(Plantilla!DE497),"")</f>
        <v/>
      </c>
      <c r="DH486" s="6" t="str">
        <f>IF($C486="OK",_xlfn.NUMBERVALUE(Plantilla!DF497),"")</f>
        <v/>
      </c>
      <c r="DI486" s="6" t="str">
        <f>IF($C486="OK",_xlfn.NUMBERVALUE(Plantilla!DG497),"")</f>
        <v/>
      </c>
      <c r="DJ486" s="6" t="str">
        <f>IF($C486="OK",_xlfn.NUMBERVALUE(Plantilla!DH497),"")</f>
        <v/>
      </c>
      <c r="DK486" s="6" t="str">
        <f>IF($C486="OK",_xlfn.NUMBERVALUE(Plantilla!DI497),"")</f>
        <v/>
      </c>
      <c r="DL486" s="6" t="str">
        <f>IF($C486="OK",_xlfn.NUMBERVALUE(Plantilla!DJ497),"")</f>
        <v/>
      </c>
      <c r="DM486" s="6" t="str">
        <f>IF($C486="OK",_xlfn.NUMBERVALUE(Plantilla!DK497),"")</f>
        <v/>
      </c>
      <c r="DN486" s="6" t="str">
        <f>IF($C486="OK",_xlfn.NUMBERVALUE(Plantilla!DL497),"")</f>
        <v/>
      </c>
      <c r="DO486" s="6" t="str">
        <f>IF($C486="OK",_xlfn.NUMBERVALUE(Plantilla!DM497),"")</f>
        <v/>
      </c>
      <c r="DP486" s="6" t="str">
        <f>IF($C486="OK",_xlfn.NUMBERVALUE(Plantilla!DN497),"")</f>
        <v/>
      </c>
      <c r="DQ486" s="6" t="str">
        <f>IF($C486="OK",_xlfn.NUMBERVALUE(Plantilla!DO497),"")</f>
        <v/>
      </c>
      <c r="DR486" s="6" t="str">
        <f>IF($C486="OK",_xlfn.NUMBERVALUE(Plantilla!DP497),"")</f>
        <v/>
      </c>
      <c r="DS486" t="str">
        <f>IF($C486="OK",TEXT(Plantilla!DR497,"#"),"")</f>
        <v/>
      </c>
      <c r="DT486" s="6"/>
    </row>
    <row r="487" spans="1:124" x14ac:dyDescent="0.25">
      <c r="A487" t="str">
        <f>IF(Plantilla!$I$6="¡Perfecto!, Guarda el archivo y adjúntalo a tu interfaz de Nómina Electrónica","OK","Error")</f>
        <v>OK</v>
      </c>
      <c r="B487" t="str">
        <f>IF(Plantilla!$I$6="¡Perfecto!, Guarda el archivo y adjúntalo a tu interfaz de Nómina Electrónica",MID(Plantilla!$D$2,SEARCH("V",Plantilla!$D$2),10),"")</f>
        <v>V2.0</v>
      </c>
      <c r="C487" t="str">
        <f>Plantilla!C498</f>
        <v/>
      </c>
      <c r="D487" t="str">
        <f>IF($C487="OK",Plantilla!B498,"")</f>
        <v/>
      </c>
      <c r="E487" t="str">
        <f>IF($C487="OK",
   VLOOKUP(Plantilla!$E$4,'Tablas '!$AP$4:$AT$6,5,FALSE),
"")</f>
        <v/>
      </c>
      <c r="F487" t="str">
        <f>IF($C487="OK",TEXT(Plantilla!D498,"#"),"")</f>
        <v/>
      </c>
      <c r="G487" t="str">
        <f>IF($C487="OK",
   VLOOKUP(Plantilla!E498,'Tablas '!$B$4:$C$14,2,FALSE),
"")</f>
        <v/>
      </c>
      <c r="H487" t="str">
        <f>IF($C487="OK",TEXT(Plantilla!F498,"#"),"")</f>
        <v/>
      </c>
      <c r="I487" t="str">
        <f>IF($C487="OK",TEXT(Plantilla!G498,"#"),"")</f>
        <v/>
      </c>
      <c r="J487" t="str">
        <f>IF($C487="OK",TEXT(Plantilla!H498,"#"),"")</f>
        <v/>
      </c>
      <c r="K487" t="str">
        <f>IF($C487="OK",TEXT(Plantilla!I498,"#"),"")</f>
        <v/>
      </c>
      <c r="L487" t="str">
        <f>IF($C487="OK",TEXT(Plantilla!J498,"#"),"")</f>
        <v/>
      </c>
      <c r="M487" t="str">
        <f>IF($C487="OK",TEXT(Plantilla!K498,"#"),"")</f>
        <v/>
      </c>
      <c r="N487" t="str">
        <f>IF($C487="OK",
   CONCATENATE(YEAR(Plantilla!L498),"-",TEXT(MONTH(Plantilla!L498),"00"),"-",TEXT(DAY(Plantilla!L498),"00")),
"")</f>
        <v/>
      </c>
      <c r="O487" t="str">
        <f>IF($C487="OK",_xlfn.NUMBERVALUE(Plantilla!M498),"")</f>
        <v/>
      </c>
      <c r="P487" t="str">
        <f>IF($C487="OK",
   IF(Plantilla!N498&lt;&gt;"",
      CONCATENATE(YEAR(Plantilla!N498),"-",TEXT(MONTH(Plantilla!N498),"00"),"-",TEXT(DAY(Plantilla!N498),"00")),
   ""),
"")</f>
        <v/>
      </c>
      <c r="Q487" t="str">
        <f>IF($C487="OK",
   VLOOKUP(Plantilla!O498,'Tablas '!$E$4:$F$19,2,FALSE),
"")</f>
        <v/>
      </c>
      <c r="R487" t="str">
        <f>IF($C487="OK",
   VLOOKUP(Plantilla!P498,'Tablas '!$H$4:$I$5,2,FALSE),
"")</f>
        <v/>
      </c>
      <c r="S487" t="str">
        <f>IF($C487="OK",
   VLOOKUP(Plantilla!Q498,'Tablas '!$K$4:$L$8,2,FALSE),
"")</f>
        <v/>
      </c>
      <c r="T487" t="str">
        <f>IF($C487="OK",
   VLOOKUP(Plantilla!R498,'Tablas '!$AE$4:$AF$6,2,FALSE),
"")</f>
        <v/>
      </c>
      <c r="U487" t="str">
        <f>IF($C487="OK",
   VLOOKUP(Plantilla!S498,'Tablas '!$AE$4:$AF$6,2,FALSE),
"")</f>
        <v/>
      </c>
      <c r="V487" t="str">
        <f>IF($C487="OK",TEXT(Plantilla!T498,"#"),"")</f>
        <v/>
      </c>
      <c r="W487" s="84" t="str">
        <f>IF($C487="OK",
   VLOOKUP(Plantilla!U498,'Tablas '!$AM$4:$AN$1126,2,FALSE),
"")</f>
        <v/>
      </c>
      <c r="X487" t="str">
        <f>IF($C487="OK",TEXT(Plantilla!V498,"#"),"")</f>
        <v/>
      </c>
      <c r="Y487" t="str">
        <f>IF($C487="OK",
   CONCATENATE(YEAR(Plantilla!W498),"-",TEXT(MONTH(Plantilla!W498),"00"),"-",TEXT(DAY(Plantilla!W498),"00")),
"")</f>
        <v/>
      </c>
      <c r="Z487" t="str">
        <f>IF($C487="OK",
   CONCATENATE(YEAR(Plantilla!X498),"-",TEXT(MONTH(Plantilla!X498),"00"),"-",TEXT(DAY(Plantilla!X498),"00")),
"")</f>
        <v/>
      </c>
      <c r="AA487" t="str">
        <f>IF($C487="OK",
   TEXT(VLOOKUP(Plantilla!Y498,'Tablas '!$Q$4:$R$9,2,FALSE),"#"),
"")</f>
        <v/>
      </c>
      <c r="AB487" t="str">
        <f>IF($C487="OK",
   CONCATENATE(YEAR(Plantilla!Z498),"-",TEXT(MONTH(Plantilla!Z498),"00"),"-",TEXT(DAY(Plantilla!Z498),"00")),
"")</f>
        <v/>
      </c>
      <c r="AC487" t="str">
        <f>IF($C487="OK",
   TEXT(VLOOKUP(Plantilla!AA498,'Tablas '!$T$4:$U$13,2,FALSE),"#"),
"")</f>
        <v/>
      </c>
      <c r="AD487" t="str">
        <f>IF($C487="OK",TEXT(Plantilla!AB498,"#"),"")</f>
        <v/>
      </c>
      <c r="AE487" t="str">
        <f>IF($C487="OK",
   IF(Plantilla!AC498&lt;&gt;"",
      TEXT(VLOOKUP(Plantilla!AC498,'Tablas '!$W$4:$X$7,2,FALSE),"#"),
   ""),
"")</f>
        <v/>
      </c>
      <c r="AF487" t="str">
        <f>IF($C487="OK",TEXT(Plantilla!AD498,"#"),"")</f>
        <v/>
      </c>
      <c r="AG487" s="6" t="str">
        <f>IF($C487="OK",_xlfn.NUMBERVALUE(Plantilla!AE498),"")</f>
        <v/>
      </c>
      <c r="AH487" s="4" t="str">
        <f>IF($C487="OK",_xlfn.NUMBERVALUE(Plantilla!AF498),"")</f>
        <v/>
      </c>
      <c r="AI487" s="6" t="str">
        <f>IF($C487="OK",_xlfn.NUMBERVALUE(Plantilla!AG498),"")</f>
        <v/>
      </c>
      <c r="AJ487" s="6" t="str">
        <f>IF($C487="OK",_xlfn.NUMBERVALUE(Plantilla!AH498),"")</f>
        <v/>
      </c>
      <c r="AK487" s="6" t="str">
        <f>IF($C487="OK",_xlfn.NUMBERVALUE(Plantilla!AI498),"")</f>
        <v/>
      </c>
      <c r="AL487" s="6" t="str">
        <f>IF($C487="OK",_xlfn.NUMBERVALUE(Plantilla!AJ498),"")</f>
        <v/>
      </c>
      <c r="AM487" s="4" t="str">
        <f>IF($C487="OK",_xlfn.NUMBERVALUE(Plantilla!AK498),"")</f>
        <v/>
      </c>
      <c r="AN487" s="6" t="str">
        <f>IF($C487="OK",_xlfn.NUMBERVALUE(Plantilla!AL498),"")</f>
        <v/>
      </c>
      <c r="AO487" s="4" t="str">
        <f>IF($C487="OK",_xlfn.NUMBERVALUE(Plantilla!AM498),"")</f>
        <v/>
      </c>
      <c r="AP487" s="6" t="str">
        <f>IF($C487="OK",_xlfn.NUMBERVALUE(Plantilla!AN498),"")</f>
        <v/>
      </c>
      <c r="AQ487" s="4" t="str">
        <f>IF($C487="OK",_xlfn.NUMBERVALUE(Plantilla!AO498),"")</f>
        <v/>
      </c>
      <c r="AR487" s="6" t="str">
        <f>IF($C487="OK",_xlfn.NUMBERVALUE(Plantilla!AP498),"")</f>
        <v/>
      </c>
      <c r="AS487" s="4" t="str">
        <f>IF($C487="OK",_xlfn.NUMBERVALUE(Plantilla!AQ498),"")</f>
        <v/>
      </c>
      <c r="AT487" s="6" t="str">
        <f>IF($C487="OK",_xlfn.NUMBERVALUE(Plantilla!AR498),"")</f>
        <v/>
      </c>
      <c r="AU487" s="4" t="str">
        <f>IF($C487="OK",_xlfn.NUMBERVALUE(Plantilla!AS498),"")</f>
        <v/>
      </c>
      <c r="AV487" s="6" t="str">
        <f>IF($C487="OK",_xlfn.NUMBERVALUE(Plantilla!AT498),"")</f>
        <v/>
      </c>
      <c r="AW487" s="4" t="str">
        <f>IF($C487="OK",_xlfn.NUMBERVALUE(Plantilla!AU498),"")</f>
        <v/>
      </c>
      <c r="AX487" s="6" t="str">
        <f>IF($C487="OK",_xlfn.NUMBERVALUE(Plantilla!AV498),"")</f>
        <v/>
      </c>
      <c r="AY487" s="4" t="str">
        <f>IF($C487="OK",_xlfn.NUMBERVALUE(Plantilla!AW498),"")</f>
        <v/>
      </c>
      <c r="AZ487" s="6" t="str">
        <f>IF($C487="OK",_xlfn.NUMBERVALUE(Plantilla!AX498),"")</f>
        <v/>
      </c>
      <c r="BA487" t="str">
        <f>IF($C487="OK",_xlfn.NUMBERVALUE(Plantilla!AY498),"")</f>
        <v/>
      </c>
      <c r="BB487" t="str">
        <f>IF($C487="OK",_xlfn.NUMBERVALUE(Plantilla!AZ498),"")</f>
        <v/>
      </c>
      <c r="BC487" s="4" t="str">
        <f>IF($C487="OK",_xlfn.NUMBERVALUE(Plantilla!BA498),"")</f>
        <v/>
      </c>
      <c r="BD487" s="6" t="str">
        <f>IF($C487="OK",_xlfn.NUMBERVALUE(Plantilla!BB498),"")</f>
        <v/>
      </c>
      <c r="BE487" s="4" t="str">
        <f>IF($C487="OK",_xlfn.NUMBERVALUE(Plantilla!BC498),"")</f>
        <v/>
      </c>
      <c r="BF487" s="6" t="str">
        <f>IF($C487="OK",_xlfn.NUMBERVALUE(Plantilla!BD498),"")</f>
        <v/>
      </c>
      <c r="BG487" s="4" t="str">
        <f>IF($C487="OK",_xlfn.NUMBERVALUE(Plantilla!BE498),"")</f>
        <v/>
      </c>
      <c r="BH487" s="6" t="str">
        <f>IF($C487="OK",_xlfn.NUMBERVALUE(Plantilla!BF498),"")</f>
        <v/>
      </c>
      <c r="BI487" s="110" t="str">
        <f>IF($C487="OK",_xlfn.NUMBERVALUE(Plantilla!BG498),"")</f>
        <v/>
      </c>
      <c r="BJ487" s="6" t="str">
        <f>IF($C487="OK",_xlfn.NUMBERVALUE(Plantilla!BH498),"")</f>
        <v/>
      </c>
      <c r="BK487" s="109" t="str">
        <f>IF($C487="OK",_xlfn.NUMBERVALUE(Plantilla!BI498),"")</f>
        <v/>
      </c>
      <c r="BL487" s="6" t="str">
        <f>IF($C487="OK",
   IF(Plantilla!BJ498&lt;&gt;"",
      TEXT(VLOOKUP(Plantilla!BJ498,'Tablas '!$Z$4:$AA$6,2,FALSE),"#"),
   ""),
"")</f>
        <v/>
      </c>
      <c r="BM487" s="4" t="str">
        <f>IF($C487="OK",_xlfn.NUMBERVALUE(Plantilla!BK498),"")</f>
        <v/>
      </c>
      <c r="BN487" s="4" t="str">
        <f>IF($C487="OK",_xlfn.NUMBERVALUE(Plantilla!BL498),"")</f>
        <v/>
      </c>
      <c r="BO487" s="6" t="str">
        <f>IF($C487="OK",_xlfn.NUMBERVALUE(Plantilla!BM498),"")</f>
        <v/>
      </c>
      <c r="BP487" s="4" t="str">
        <f>IF($C487="OK",_xlfn.NUMBERVALUE(Plantilla!BN498),"")</f>
        <v/>
      </c>
      <c r="BQ487" s="6" t="str">
        <f>IF($C487="OK",_xlfn.NUMBERVALUE(Plantilla!BO498),"")</f>
        <v/>
      </c>
      <c r="BR487" s="4" t="str">
        <f>IF($C487="OK",_xlfn.NUMBERVALUE(Plantilla!BP498),"")</f>
        <v/>
      </c>
      <c r="BS487" s="6" t="str">
        <f>IF($C487="OK",_xlfn.NUMBERVALUE(Plantilla!BQ498),"")</f>
        <v/>
      </c>
      <c r="BT487" s="4" t="str">
        <f>IF($C487="OK",_xlfn.NUMBERVALUE(Plantilla!BR498),"")</f>
        <v/>
      </c>
      <c r="BU487" s="6" t="str">
        <f>IF($C487="OK",_xlfn.NUMBERVALUE(Plantilla!BS498),"")</f>
        <v/>
      </c>
      <c r="BV487" s="6" t="str">
        <f>IF($C487="OK",_xlfn.NUMBERVALUE(Plantilla!BT498),"")</f>
        <v/>
      </c>
      <c r="BW487" s="6" t="str">
        <f>IF($C487="OK",_xlfn.NUMBERVALUE(Plantilla!BU498),"")</f>
        <v/>
      </c>
      <c r="BX487" s="6" t="str">
        <f>IF($C487="OK",_xlfn.NUMBERVALUE(Plantilla!BV498),"")</f>
        <v/>
      </c>
      <c r="BY487" s="6" t="str">
        <f>IF($C487="OK",_xlfn.NUMBERVALUE(Plantilla!BW498),"")</f>
        <v/>
      </c>
      <c r="BZ487" s="6" t="str">
        <f>IF($C487="OK",_xlfn.NUMBERVALUE(Plantilla!BX498),"")</f>
        <v/>
      </c>
      <c r="CA487" s="6" t="str">
        <f>IF($C487="OK",_xlfn.NUMBERVALUE(Plantilla!BY498),"")</f>
        <v/>
      </c>
      <c r="CB487" s="6" t="str">
        <f>IF($C487="OK",_xlfn.NUMBERVALUE(Plantilla!BZ498),"")</f>
        <v/>
      </c>
      <c r="CC487" s="6" t="str">
        <f>IF($C487="OK",_xlfn.NUMBERVALUE(Plantilla!CA498),"")</f>
        <v/>
      </c>
      <c r="CD487" s="6" t="str">
        <f>IF($C487="OK",_xlfn.NUMBERVALUE(Plantilla!CB498),"")</f>
        <v/>
      </c>
      <c r="CE487" s="6" t="str">
        <f>IF($C487="OK",_xlfn.NUMBERVALUE(Plantilla!CC498),"")</f>
        <v/>
      </c>
      <c r="CF487" s="4" t="str">
        <f>IF($C487="OK",_xlfn.NUMBERVALUE(Plantilla!CD498),"")</f>
        <v/>
      </c>
      <c r="CG487" s="6" t="str">
        <f>IF($C487="OK",_xlfn.NUMBERVALUE(Plantilla!CE498),"")</f>
        <v/>
      </c>
      <c r="CH487" s="6" t="str">
        <f>IF($C487="OK",_xlfn.NUMBERVALUE(Plantilla!CF498),"")</f>
        <v/>
      </c>
      <c r="CI487" s="6" t="str">
        <f>IF($C487="OK",_xlfn.NUMBERVALUE(Plantilla!CG498),"")</f>
        <v/>
      </c>
      <c r="CJ487" s="6" t="str">
        <f>IF($C487="OK",_xlfn.NUMBERVALUE(Plantilla!CH498),"")</f>
        <v/>
      </c>
      <c r="CK487" s="6" t="str">
        <f>IF($C487="OK",_xlfn.NUMBERVALUE(Plantilla!CI498),"")</f>
        <v/>
      </c>
      <c r="CL487" s="6" t="str">
        <f>IF($C487="OK",_xlfn.NUMBERVALUE(Plantilla!CJ498),"")</f>
        <v/>
      </c>
      <c r="CM487" t="str">
        <f>IF($C487="OK",TEXT(Plantilla!CK498,"#"),"")</f>
        <v/>
      </c>
      <c r="CN487" s="6" t="str">
        <f>IF($C487="OK",_xlfn.NUMBERVALUE(Plantilla!CL498),"")</f>
        <v/>
      </c>
      <c r="CO487" s="6" t="str">
        <f>IF($C487="OK",_xlfn.NUMBERVALUE(Plantilla!CM498),"")</f>
        <v/>
      </c>
      <c r="CP487" s="110" t="str">
        <f>IF($C487="OK",_xlfn.NUMBERVALUE(Plantilla!CN498),"")</f>
        <v/>
      </c>
      <c r="CQ487" s="6" t="str">
        <f>IF($C487="OK",_xlfn.NUMBERVALUE(Plantilla!CO498),"")</f>
        <v/>
      </c>
      <c r="CR487" s="109" t="str">
        <f>IF($C487="OK",_xlfn.NUMBERVALUE(Plantilla!CP498),"")</f>
        <v/>
      </c>
      <c r="CS487" s="110" t="str">
        <f>IF($C487="OK",_xlfn.NUMBERVALUE(Plantilla!CQ498),"")</f>
        <v/>
      </c>
      <c r="CT487" s="6" t="str">
        <f>IF($C487="OK",_xlfn.NUMBERVALUE(Plantilla!CR498),"")</f>
        <v/>
      </c>
      <c r="CU487" s="109" t="str">
        <f>IF($C487="OK",_xlfn.NUMBERVALUE(Plantilla!CS498),"")</f>
        <v/>
      </c>
      <c r="CV487" s="110" t="str">
        <f>IF($C487="OK",_xlfn.NUMBERVALUE(Plantilla!CT498),"")</f>
        <v/>
      </c>
      <c r="CW487" s="6" t="str">
        <f>IF($C487="OK",_xlfn.NUMBERVALUE(Plantilla!CU498),"")</f>
        <v/>
      </c>
      <c r="CX487" s="82" t="str">
        <f>IF($C487="OK",_xlfn.NUMBERVALUE(Plantilla!CV498),"")</f>
        <v/>
      </c>
      <c r="CY487" s="6" t="str">
        <f>IF($C487="OK",_xlfn.NUMBERVALUE(Plantilla!CW498),"")</f>
        <v/>
      </c>
      <c r="CZ487" s="82" t="str">
        <f>IF($C487="OK",_xlfn.NUMBERVALUE(Plantilla!CX498),"")</f>
        <v/>
      </c>
      <c r="DA487" s="6" t="str">
        <f>IF($C487="OK",_xlfn.NUMBERVALUE(Plantilla!CY498),"")</f>
        <v/>
      </c>
      <c r="DB487" s="109" t="str">
        <f>IF($C487="OK",_xlfn.NUMBERVALUE(Plantilla!CZ498),"")</f>
        <v/>
      </c>
      <c r="DC487" s="6" t="str">
        <f>IF($C487="OK",_xlfn.NUMBERVALUE(Plantilla!DA498),"")</f>
        <v/>
      </c>
      <c r="DD487" s="6" t="str">
        <f>IF($C487="OK",TEXT(Plantilla!DB498,"#"),"")</f>
        <v/>
      </c>
      <c r="DE487" s="6" t="str">
        <f>IF($C487="OK",_xlfn.NUMBERVALUE(Plantilla!DC498),"")</f>
        <v/>
      </c>
      <c r="DF487" s="4" t="str">
        <f>IF($C487="OK",_xlfn.NUMBERVALUE(Plantilla!DD498),"")</f>
        <v/>
      </c>
      <c r="DG487" s="6" t="str">
        <f>IF($C487="OK",_xlfn.NUMBERVALUE(Plantilla!DE498),"")</f>
        <v/>
      </c>
      <c r="DH487" s="6" t="str">
        <f>IF($C487="OK",_xlfn.NUMBERVALUE(Plantilla!DF498),"")</f>
        <v/>
      </c>
      <c r="DI487" s="6" t="str">
        <f>IF($C487="OK",_xlfn.NUMBERVALUE(Plantilla!DG498),"")</f>
        <v/>
      </c>
      <c r="DJ487" s="6" t="str">
        <f>IF($C487="OK",_xlfn.NUMBERVALUE(Plantilla!DH498),"")</f>
        <v/>
      </c>
      <c r="DK487" s="6" t="str">
        <f>IF($C487="OK",_xlfn.NUMBERVALUE(Plantilla!DI498),"")</f>
        <v/>
      </c>
      <c r="DL487" s="6" t="str">
        <f>IF($C487="OK",_xlfn.NUMBERVALUE(Plantilla!DJ498),"")</f>
        <v/>
      </c>
      <c r="DM487" s="6" t="str">
        <f>IF($C487="OK",_xlfn.NUMBERVALUE(Plantilla!DK498),"")</f>
        <v/>
      </c>
      <c r="DN487" s="6" t="str">
        <f>IF($C487="OK",_xlfn.NUMBERVALUE(Plantilla!DL498),"")</f>
        <v/>
      </c>
      <c r="DO487" s="6" t="str">
        <f>IF($C487="OK",_xlfn.NUMBERVALUE(Plantilla!DM498),"")</f>
        <v/>
      </c>
      <c r="DP487" s="6" t="str">
        <f>IF($C487="OK",_xlfn.NUMBERVALUE(Plantilla!DN498),"")</f>
        <v/>
      </c>
      <c r="DQ487" s="6" t="str">
        <f>IF($C487="OK",_xlfn.NUMBERVALUE(Plantilla!DO498),"")</f>
        <v/>
      </c>
      <c r="DR487" s="6" t="str">
        <f>IF($C487="OK",_xlfn.NUMBERVALUE(Plantilla!DP498),"")</f>
        <v/>
      </c>
      <c r="DS487" t="str">
        <f>IF($C487="OK",TEXT(Plantilla!DR498,"#"),"")</f>
        <v/>
      </c>
      <c r="DT487" s="6"/>
    </row>
    <row r="488" spans="1:124" x14ac:dyDescent="0.25">
      <c r="A488" t="str">
        <f>IF(Plantilla!$I$6="¡Perfecto!, Guarda el archivo y adjúntalo a tu interfaz de Nómina Electrónica","OK","Error")</f>
        <v>OK</v>
      </c>
      <c r="B488" t="str">
        <f>IF(Plantilla!$I$6="¡Perfecto!, Guarda el archivo y adjúntalo a tu interfaz de Nómina Electrónica",MID(Plantilla!$D$2,SEARCH("V",Plantilla!$D$2),10),"")</f>
        <v>V2.0</v>
      </c>
      <c r="C488" t="str">
        <f>Plantilla!C499</f>
        <v/>
      </c>
      <c r="D488" t="str">
        <f>IF($C488="OK",Plantilla!B499,"")</f>
        <v/>
      </c>
      <c r="E488" t="str">
        <f>IF($C488="OK",
   VLOOKUP(Plantilla!$E$4,'Tablas '!$AP$4:$AT$6,5,FALSE),
"")</f>
        <v/>
      </c>
      <c r="F488" t="str">
        <f>IF($C488="OK",TEXT(Plantilla!D499,"#"),"")</f>
        <v/>
      </c>
      <c r="G488" t="str">
        <f>IF($C488="OK",
   VLOOKUP(Plantilla!E499,'Tablas '!$B$4:$C$14,2,FALSE),
"")</f>
        <v/>
      </c>
      <c r="H488" t="str">
        <f>IF($C488="OK",TEXT(Plantilla!F499,"#"),"")</f>
        <v/>
      </c>
      <c r="I488" t="str">
        <f>IF($C488="OK",TEXT(Plantilla!G499,"#"),"")</f>
        <v/>
      </c>
      <c r="J488" t="str">
        <f>IF($C488="OK",TEXT(Plantilla!H499,"#"),"")</f>
        <v/>
      </c>
      <c r="K488" t="str">
        <f>IF($C488="OK",TEXT(Plantilla!I499,"#"),"")</f>
        <v/>
      </c>
      <c r="L488" t="str">
        <f>IF($C488="OK",TEXT(Plantilla!J499,"#"),"")</f>
        <v/>
      </c>
      <c r="M488" t="str">
        <f>IF($C488="OK",TEXT(Plantilla!K499,"#"),"")</f>
        <v/>
      </c>
      <c r="N488" t="str">
        <f>IF($C488="OK",
   CONCATENATE(YEAR(Plantilla!L499),"-",TEXT(MONTH(Plantilla!L499),"00"),"-",TEXT(DAY(Plantilla!L499),"00")),
"")</f>
        <v/>
      </c>
      <c r="O488" t="str">
        <f>IF($C488="OK",_xlfn.NUMBERVALUE(Plantilla!M499),"")</f>
        <v/>
      </c>
      <c r="P488" t="str">
        <f>IF($C488="OK",
   IF(Plantilla!N499&lt;&gt;"",
      CONCATENATE(YEAR(Plantilla!N499),"-",TEXT(MONTH(Plantilla!N499),"00"),"-",TEXT(DAY(Plantilla!N499),"00")),
   ""),
"")</f>
        <v/>
      </c>
      <c r="Q488" t="str">
        <f>IF($C488="OK",
   VLOOKUP(Plantilla!O499,'Tablas '!$E$4:$F$19,2,FALSE),
"")</f>
        <v/>
      </c>
      <c r="R488" t="str">
        <f>IF($C488="OK",
   VLOOKUP(Plantilla!P499,'Tablas '!$H$4:$I$5,2,FALSE),
"")</f>
        <v/>
      </c>
      <c r="S488" t="str">
        <f>IF($C488="OK",
   VLOOKUP(Plantilla!Q499,'Tablas '!$K$4:$L$8,2,FALSE),
"")</f>
        <v/>
      </c>
      <c r="T488" t="str">
        <f>IF($C488="OK",
   VLOOKUP(Plantilla!R499,'Tablas '!$AE$4:$AF$6,2,FALSE),
"")</f>
        <v/>
      </c>
      <c r="U488" t="str">
        <f>IF($C488="OK",
   VLOOKUP(Plantilla!S499,'Tablas '!$AE$4:$AF$6,2,FALSE),
"")</f>
        <v/>
      </c>
      <c r="V488" t="str">
        <f>IF($C488="OK",TEXT(Plantilla!T499,"#"),"")</f>
        <v/>
      </c>
      <c r="W488" s="84" t="str">
        <f>IF($C488="OK",
   VLOOKUP(Plantilla!U499,'Tablas '!$AM$4:$AN$1126,2,FALSE),
"")</f>
        <v/>
      </c>
      <c r="X488" t="str">
        <f>IF($C488="OK",TEXT(Plantilla!V499,"#"),"")</f>
        <v/>
      </c>
      <c r="Y488" t="str">
        <f>IF($C488="OK",
   CONCATENATE(YEAR(Plantilla!W499),"-",TEXT(MONTH(Plantilla!W499),"00"),"-",TEXT(DAY(Plantilla!W499),"00")),
"")</f>
        <v/>
      </c>
      <c r="Z488" t="str">
        <f>IF($C488="OK",
   CONCATENATE(YEAR(Plantilla!X499),"-",TEXT(MONTH(Plantilla!X499),"00"),"-",TEXT(DAY(Plantilla!X499),"00")),
"")</f>
        <v/>
      </c>
      <c r="AA488" t="str">
        <f>IF($C488="OK",
   TEXT(VLOOKUP(Plantilla!Y499,'Tablas '!$Q$4:$R$9,2,FALSE),"#"),
"")</f>
        <v/>
      </c>
      <c r="AB488" t="str">
        <f>IF($C488="OK",
   CONCATENATE(YEAR(Plantilla!Z499),"-",TEXT(MONTH(Plantilla!Z499),"00"),"-",TEXT(DAY(Plantilla!Z499),"00")),
"")</f>
        <v/>
      </c>
      <c r="AC488" t="str">
        <f>IF($C488="OK",
   TEXT(VLOOKUP(Plantilla!AA499,'Tablas '!$T$4:$U$13,2,FALSE),"#"),
"")</f>
        <v/>
      </c>
      <c r="AD488" t="str">
        <f>IF($C488="OK",TEXT(Plantilla!AB499,"#"),"")</f>
        <v/>
      </c>
      <c r="AE488" t="str">
        <f>IF($C488="OK",
   IF(Plantilla!AC499&lt;&gt;"",
      TEXT(VLOOKUP(Plantilla!AC499,'Tablas '!$W$4:$X$7,2,FALSE),"#"),
   ""),
"")</f>
        <v/>
      </c>
      <c r="AF488" t="str">
        <f>IF($C488="OK",TEXT(Plantilla!AD499,"#"),"")</f>
        <v/>
      </c>
      <c r="AG488" s="6" t="str">
        <f>IF($C488="OK",_xlfn.NUMBERVALUE(Plantilla!AE499),"")</f>
        <v/>
      </c>
      <c r="AH488" s="4" t="str">
        <f>IF($C488="OK",_xlfn.NUMBERVALUE(Plantilla!AF499),"")</f>
        <v/>
      </c>
      <c r="AI488" s="6" t="str">
        <f>IF($C488="OK",_xlfn.NUMBERVALUE(Plantilla!AG499),"")</f>
        <v/>
      </c>
      <c r="AJ488" s="6" t="str">
        <f>IF($C488="OK",_xlfn.NUMBERVALUE(Plantilla!AH499),"")</f>
        <v/>
      </c>
      <c r="AK488" s="6" t="str">
        <f>IF($C488="OK",_xlfn.NUMBERVALUE(Plantilla!AI499),"")</f>
        <v/>
      </c>
      <c r="AL488" s="6" t="str">
        <f>IF($C488="OK",_xlfn.NUMBERVALUE(Plantilla!AJ499),"")</f>
        <v/>
      </c>
      <c r="AM488" s="4" t="str">
        <f>IF($C488="OK",_xlfn.NUMBERVALUE(Plantilla!AK499),"")</f>
        <v/>
      </c>
      <c r="AN488" s="6" t="str">
        <f>IF($C488="OK",_xlfn.NUMBERVALUE(Plantilla!AL499),"")</f>
        <v/>
      </c>
      <c r="AO488" s="4" t="str">
        <f>IF($C488="OK",_xlfn.NUMBERVALUE(Plantilla!AM499),"")</f>
        <v/>
      </c>
      <c r="AP488" s="6" t="str">
        <f>IF($C488="OK",_xlfn.NUMBERVALUE(Plantilla!AN499),"")</f>
        <v/>
      </c>
      <c r="AQ488" s="4" t="str">
        <f>IF($C488="OK",_xlfn.NUMBERVALUE(Plantilla!AO499),"")</f>
        <v/>
      </c>
      <c r="AR488" s="6" t="str">
        <f>IF($C488="OK",_xlfn.NUMBERVALUE(Plantilla!AP499),"")</f>
        <v/>
      </c>
      <c r="AS488" s="4" t="str">
        <f>IF($C488="OK",_xlfn.NUMBERVALUE(Plantilla!AQ499),"")</f>
        <v/>
      </c>
      <c r="AT488" s="6" t="str">
        <f>IF($C488="OK",_xlfn.NUMBERVALUE(Plantilla!AR499),"")</f>
        <v/>
      </c>
      <c r="AU488" s="4" t="str">
        <f>IF($C488="OK",_xlfn.NUMBERVALUE(Plantilla!AS499),"")</f>
        <v/>
      </c>
      <c r="AV488" s="6" t="str">
        <f>IF($C488="OK",_xlfn.NUMBERVALUE(Plantilla!AT499),"")</f>
        <v/>
      </c>
      <c r="AW488" s="4" t="str">
        <f>IF($C488="OK",_xlfn.NUMBERVALUE(Plantilla!AU499),"")</f>
        <v/>
      </c>
      <c r="AX488" s="6" t="str">
        <f>IF($C488="OK",_xlfn.NUMBERVALUE(Plantilla!AV499),"")</f>
        <v/>
      </c>
      <c r="AY488" s="4" t="str">
        <f>IF($C488="OK",_xlfn.NUMBERVALUE(Plantilla!AW499),"")</f>
        <v/>
      </c>
      <c r="AZ488" s="6" t="str">
        <f>IF($C488="OK",_xlfn.NUMBERVALUE(Plantilla!AX499),"")</f>
        <v/>
      </c>
      <c r="BA488" t="str">
        <f>IF($C488="OK",_xlfn.NUMBERVALUE(Plantilla!AY499),"")</f>
        <v/>
      </c>
      <c r="BB488" t="str">
        <f>IF($C488="OK",_xlfn.NUMBERVALUE(Plantilla!AZ499),"")</f>
        <v/>
      </c>
      <c r="BC488" s="4" t="str">
        <f>IF($C488="OK",_xlfn.NUMBERVALUE(Plantilla!BA499),"")</f>
        <v/>
      </c>
      <c r="BD488" s="6" t="str">
        <f>IF($C488="OK",_xlfn.NUMBERVALUE(Plantilla!BB499),"")</f>
        <v/>
      </c>
      <c r="BE488" s="4" t="str">
        <f>IF($C488="OK",_xlfn.NUMBERVALUE(Plantilla!BC499),"")</f>
        <v/>
      </c>
      <c r="BF488" s="6" t="str">
        <f>IF($C488="OK",_xlfn.NUMBERVALUE(Plantilla!BD499),"")</f>
        <v/>
      </c>
      <c r="BG488" s="4" t="str">
        <f>IF($C488="OK",_xlfn.NUMBERVALUE(Plantilla!BE499),"")</f>
        <v/>
      </c>
      <c r="BH488" s="6" t="str">
        <f>IF($C488="OK",_xlfn.NUMBERVALUE(Plantilla!BF499),"")</f>
        <v/>
      </c>
      <c r="BI488" s="110" t="str">
        <f>IF($C488="OK",_xlfn.NUMBERVALUE(Plantilla!BG499),"")</f>
        <v/>
      </c>
      <c r="BJ488" s="6" t="str">
        <f>IF($C488="OK",_xlfn.NUMBERVALUE(Plantilla!BH499),"")</f>
        <v/>
      </c>
      <c r="BK488" s="109" t="str">
        <f>IF($C488="OK",_xlfn.NUMBERVALUE(Plantilla!BI499),"")</f>
        <v/>
      </c>
      <c r="BL488" s="6" t="str">
        <f>IF($C488="OK",
   IF(Plantilla!BJ499&lt;&gt;"",
      TEXT(VLOOKUP(Plantilla!BJ499,'Tablas '!$Z$4:$AA$6,2,FALSE),"#"),
   ""),
"")</f>
        <v/>
      </c>
      <c r="BM488" s="4" t="str">
        <f>IF($C488="OK",_xlfn.NUMBERVALUE(Plantilla!BK499),"")</f>
        <v/>
      </c>
      <c r="BN488" s="4" t="str">
        <f>IF($C488="OK",_xlfn.NUMBERVALUE(Plantilla!BL499),"")</f>
        <v/>
      </c>
      <c r="BO488" s="6" t="str">
        <f>IF($C488="OK",_xlfn.NUMBERVALUE(Plantilla!BM499),"")</f>
        <v/>
      </c>
      <c r="BP488" s="4" t="str">
        <f>IF($C488="OK",_xlfn.NUMBERVALUE(Plantilla!BN499),"")</f>
        <v/>
      </c>
      <c r="BQ488" s="6" t="str">
        <f>IF($C488="OK",_xlfn.NUMBERVALUE(Plantilla!BO499),"")</f>
        <v/>
      </c>
      <c r="BR488" s="4" t="str">
        <f>IF($C488="OK",_xlfn.NUMBERVALUE(Plantilla!BP499),"")</f>
        <v/>
      </c>
      <c r="BS488" s="6" t="str">
        <f>IF($C488="OK",_xlfn.NUMBERVALUE(Plantilla!BQ499),"")</f>
        <v/>
      </c>
      <c r="BT488" s="4" t="str">
        <f>IF($C488="OK",_xlfn.NUMBERVALUE(Plantilla!BR499),"")</f>
        <v/>
      </c>
      <c r="BU488" s="6" t="str">
        <f>IF($C488="OK",_xlfn.NUMBERVALUE(Plantilla!BS499),"")</f>
        <v/>
      </c>
      <c r="BV488" s="6" t="str">
        <f>IF($C488="OK",_xlfn.NUMBERVALUE(Plantilla!BT499),"")</f>
        <v/>
      </c>
      <c r="BW488" s="6" t="str">
        <f>IF($C488="OK",_xlfn.NUMBERVALUE(Plantilla!BU499),"")</f>
        <v/>
      </c>
      <c r="BX488" s="6" t="str">
        <f>IF($C488="OK",_xlfn.NUMBERVALUE(Plantilla!BV499),"")</f>
        <v/>
      </c>
      <c r="BY488" s="6" t="str">
        <f>IF($C488="OK",_xlfn.NUMBERVALUE(Plantilla!BW499),"")</f>
        <v/>
      </c>
      <c r="BZ488" s="6" t="str">
        <f>IF($C488="OK",_xlfn.NUMBERVALUE(Plantilla!BX499),"")</f>
        <v/>
      </c>
      <c r="CA488" s="6" t="str">
        <f>IF($C488="OK",_xlfn.NUMBERVALUE(Plantilla!BY499),"")</f>
        <v/>
      </c>
      <c r="CB488" s="6" t="str">
        <f>IF($C488="OK",_xlfn.NUMBERVALUE(Plantilla!BZ499),"")</f>
        <v/>
      </c>
      <c r="CC488" s="6" t="str">
        <f>IF($C488="OK",_xlfn.NUMBERVALUE(Plantilla!CA499),"")</f>
        <v/>
      </c>
      <c r="CD488" s="6" t="str">
        <f>IF($C488="OK",_xlfn.NUMBERVALUE(Plantilla!CB499),"")</f>
        <v/>
      </c>
      <c r="CE488" s="6" t="str">
        <f>IF($C488="OK",_xlfn.NUMBERVALUE(Plantilla!CC499),"")</f>
        <v/>
      </c>
      <c r="CF488" s="4" t="str">
        <f>IF($C488="OK",_xlfn.NUMBERVALUE(Plantilla!CD499),"")</f>
        <v/>
      </c>
      <c r="CG488" s="6" t="str">
        <f>IF($C488="OK",_xlfn.NUMBERVALUE(Plantilla!CE499),"")</f>
        <v/>
      </c>
      <c r="CH488" s="6" t="str">
        <f>IF($C488="OK",_xlfn.NUMBERVALUE(Plantilla!CF499),"")</f>
        <v/>
      </c>
      <c r="CI488" s="6" t="str">
        <f>IF($C488="OK",_xlfn.NUMBERVALUE(Plantilla!CG499),"")</f>
        <v/>
      </c>
      <c r="CJ488" s="6" t="str">
        <f>IF($C488="OK",_xlfn.NUMBERVALUE(Plantilla!CH499),"")</f>
        <v/>
      </c>
      <c r="CK488" s="6" t="str">
        <f>IF($C488="OK",_xlfn.NUMBERVALUE(Plantilla!CI499),"")</f>
        <v/>
      </c>
      <c r="CL488" s="6" t="str">
        <f>IF($C488="OK",_xlfn.NUMBERVALUE(Plantilla!CJ499),"")</f>
        <v/>
      </c>
      <c r="CM488" t="str">
        <f>IF($C488="OK",TEXT(Plantilla!CK499,"#"),"")</f>
        <v/>
      </c>
      <c r="CN488" s="6" t="str">
        <f>IF($C488="OK",_xlfn.NUMBERVALUE(Plantilla!CL499),"")</f>
        <v/>
      </c>
      <c r="CO488" s="6" t="str">
        <f>IF($C488="OK",_xlfn.NUMBERVALUE(Plantilla!CM499),"")</f>
        <v/>
      </c>
      <c r="CP488" s="110" t="str">
        <f>IF($C488="OK",_xlfn.NUMBERVALUE(Plantilla!CN499),"")</f>
        <v/>
      </c>
      <c r="CQ488" s="6" t="str">
        <f>IF($C488="OK",_xlfn.NUMBERVALUE(Plantilla!CO499),"")</f>
        <v/>
      </c>
      <c r="CR488" s="109" t="str">
        <f>IF($C488="OK",_xlfn.NUMBERVALUE(Plantilla!CP499),"")</f>
        <v/>
      </c>
      <c r="CS488" s="110" t="str">
        <f>IF($C488="OK",_xlfn.NUMBERVALUE(Plantilla!CQ499),"")</f>
        <v/>
      </c>
      <c r="CT488" s="6" t="str">
        <f>IF($C488="OK",_xlfn.NUMBERVALUE(Plantilla!CR499),"")</f>
        <v/>
      </c>
      <c r="CU488" s="109" t="str">
        <f>IF($C488="OK",_xlfn.NUMBERVALUE(Plantilla!CS499),"")</f>
        <v/>
      </c>
      <c r="CV488" s="110" t="str">
        <f>IF($C488="OK",_xlfn.NUMBERVALUE(Plantilla!CT499),"")</f>
        <v/>
      </c>
      <c r="CW488" s="6" t="str">
        <f>IF($C488="OK",_xlfn.NUMBERVALUE(Plantilla!CU499),"")</f>
        <v/>
      </c>
      <c r="CX488" s="82" t="str">
        <f>IF($C488="OK",_xlfn.NUMBERVALUE(Plantilla!CV499),"")</f>
        <v/>
      </c>
      <c r="CY488" s="6" t="str">
        <f>IF($C488="OK",_xlfn.NUMBERVALUE(Plantilla!CW499),"")</f>
        <v/>
      </c>
      <c r="CZ488" s="82" t="str">
        <f>IF($C488="OK",_xlfn.NUMBERVALUE(Plantilla!CX499),"")</f>
        <v/>
      </c>
      <c r="DA488" s="6" t="str">
        <f>IF($C488="OK",_xlfn.NUMBERVALUE(Plantilla!CY499),"")</f>
        <v/>
      </c>
      <c r="DB488" s="109" t="str">
        <f>IF($C488="OK",_xlfn.NUMBERVALUE(Plantilla!CZ499),"")</f>
        <v/>
      </c>
      <c r="DC488" s="6" t="str">
        <f>IF($C488="OK",_xlfn.NUMBERVALUE(Plantilla!DA499),"")</f>
        <v/>
      </c>
      <c r="DD488" s="6" t="str">
        <f>IF($C488="OK",TEXT(Plantilla!DB499,"#"),"")</f>
        <v/>
      </c>
      <c r="DE488" s="6" t="str">
        <f>IF($C488="OK",_xlfn.NUMBERVALUE(Plantilla!DC499),"")</f>
        <v/>
      </c>
      <c r="DF488" s="4" t="str">
        <f>IF($C488="OK",_xlfn.NUMBERVALUE(Plantilla!DD499),"")</f>
        <v/>
      </c>
      <c r="DG488" s="6" t="str">
        <f>IF($C488="OK",_xlfn.NUMBERVALUE(Plantilla!DE499),"")</f>
        <v/>
      </c>
      <c r="DH488" s="6" t="str">
        <f>IF($C488="OK",_xlfn.NUMBERVALUE(Plantilla!DF499),"")</f>
        <v/>
      </c>
      <c r="DI488" s="6" t="str">
        <f>IF($C488="OK",_xlfn.NUMBERVALUE(Plantilla!DG499),"")</f>
        <v/>
      </c>
      <c r="DJ488" s="6" t="str">
        <f>IF($C488="OK",_xlfn.NUMBERVALUE(Plantilla!DH499),"")</f>
        <v/>
      </c>
      <c r="DK488" s="6" t="str">
        <f>IF($C488="OK",_xlfn.NUMBERVALUE(Plantilla!DI499),"")</f>
        <v/>
      </c>
      <c r="DL488" s="6" t="str">
        <f>IF($C488="OK",_xlfn.NUMBERVALUE(Plantilla!DJ499),"")</f>
        <v/>
      </c>
      <c r="DM488" s="6" t="str">
        <f>IF($C488="OK",_xlfn.NUMBERVALUE(Plantilla!DK499),"")</f>
        <v/>
      </c>
      <c r="DN488" s="6" t="str">
        <f>IF($C488="OK",_xlfn.NUMBERVALUE(Plantilla!DL499),"")</f>
        <v/>
      </c>
      <c r="DO488" s="6" t="str">
        <f>IF($C488="OK",_xlfn.NUMBERVALUE(Plantilla!DM499),"")</f>
        <v/>
      </c>
      <c r="DP488" s="6" t="str">
        <f>IF($C488="OK",_xlfn.NUMBERVALUE(Plantilla!DN499),"")</f>
        <v/>
      </c>
      <c r="DQ488" s="6" t="str">
        <f>IF($C488="OK",_xlfn.NUMBERVALUE(Plantilla!DO499),"")</f>
        <v/>
      </c>
      <c r="DR488" s="6" t="str">
        <f>IF($C488="OK",_xlfn.NUMBERVALUE(Plantilla!DP499),"")</f>
        <v/>
      </c>
      <c r="DS488" t="str">
        <f>IF($C488="OK",TEXT(Plantilla!DR499,"#"),"")</f>
        <v/>
      </c>
      <c r="DT488" s="6"/>
    </row>
    <row r="489" spans="1:124" x14ac:dyDescent="0.25">
      <c r="A489" t="str">
        <f>IF(Plantilla!$I$6="¡Perfecto!, Guarda el archivo y adjúntalo a tu interfaz de Nómina Electrónica","OK","Error")</f>
        <v>OK</v>
      </c>
      <c r="B489" t="str">
        <f>IF(Plantilla!$I$6="¡Perfecto!, Guarda el archivo y adjúntalo a tu interfaz de Nómina Electrónica",MID(Plantilla!$D$2,SEARCH("V",Plantilla!$D$2),10),"")</f>
        <v>V2.0</v>
      </c>
      <c r="C489" t="str">
        <f>Plantilla!C500</f>
        <v/>
      </c>
      <c r="D489" t="str">
        <f>IF($C489="OK",Plantilla!B500,"")</f>
        <v/>
      </c>
      <c r="E489" t="str">
        <f>IF($C489="OK",
   VLOOKUP(Plantilla!$E$4,'Tablas '!$AP$4:$AT$6,5,FALSE),
"")</f>
        <v/>
      </c>
      <c r="F489" t="str">
        <f>IF($C489="OK",TEXT(Plantilla!D500,"#"),"")</f>
        <v/>
      </c>
      <c r="G489" t="str">
        <f>IF($C489="OK",
   VLOOKUP(Plantilla!E500,'Tablas '!$B$4:$C$14,2,FALSE),
"")</f>
        <v/>
      </c>
      <c r="H489" t="str">
        <f>IF($C489="OK",TEXT(Plantilla!F500,"#"),"")</f>
        <v/>
      </c>
      <c r="I489" t="str">
        <f>IF($C489="OK",TEXT(Plantilla!G500,"#"),"")</f>
        <v/>
      </c>
      <c r="J489" t="str">
        <f>IF($C489="OK",TEXT(Plantilla!H500,"#"),"")</f>
        <v/>
      </c>
      <c r="K489" t="str">
        <f>IF($C489="OK",TEXT(Plantilla!I500,"#"),"")</f>
        <v/>
      </c>
      <c r="L489" t="str">
        <f>IF($C489="OK",TEXT(Plantilla!J500,"#"),"")</f>
        <v/>
      </c>
      <c r="M489" t="str">
        <f>IF($C489="OK",TEXT(Plantilla!K500,"#"),"")</f>
        <v/>
      </c>
      <c r="N489" t="str">
        <f>IF($C489="OK",
   CONCATENATE(YEAR(Plantilla!L500),"-",TEXT(MONTH(Plantilla!L500),"00"),"-",TEXT(DAY(Plantilla!L500),"00")),
"")</f>
        <v/>
      </c>
      <c r="O489" t="str">
        <f>IF($C489="OK",_xlfn.NUMBERVALUE(Plantilla!M500),"")</f>
        <v/>
      </c>
      <c r="P489" t="str">
        <f>IF($C489="OK",
   IF(Plantilla!N500&lt;&gt;"",
      CONCATENATE(YEAR(Plantilla!N500),"-",TEXT(MONTH(Plantilla!N500),"00"),"-",TEXT(DAY(Plantilla!N500),"00")),
   ""),
"")</f>
        <v/>
      </c>
      <c r="Q489" t="str">
        <f>IF($C489="OK",
   VLOOKUP(Plantilla!O500,'Tablas '!$E$4:$F$19,2,FALSE),
"")</f>
        <v/>
      </c>
      <c r="R489" t="str">
        <f>IF($C489="OK",
   VLOOKUP(Plantilla!P500,'Tablas '!$H$4:$I$5,2,FALSE),
"")</f>
        <v/>
      </c>
      <c r="S489" t="str">
        <f>IF($C489="OK",
   VLOOKUP(Plantilla!Q500,'Tablas '!$K$4:$L$8,2,FALSE),
"")</f>
        <v/>
      </c>
      <c r="T489" t="str">
        <f>IF($C489="OK",
   VLOOKUP(Plantilla!R500,'Tablas '!$AE$4:$AF$6,2,FALSE),
"")</f>
        <v/>
      </c>
      <c r="U489" t="str">
        <f>IF($C489="OK",
   VLOOKUP(Plantilla!S500,'Tablas '!$AE$4:$AF$6,2,FALSE),
"")</f>
        <v/>
      </c>
      <c r="V489" t="str">
        <f>IF($C489="OK",TEXT(Plantilla!T500,"#"),"")</f>
        <v/>
      </c>
      <c r="W489" s="84" t="str">
        <f>IF($C489="OK",
   VLOOKUP(Plantilla!U500,'Tablas '!$AM$4:$AN$1126,2,FALSE),
"")</f>
        <v/>
      </c>
      <c r="X489" t="str">
        <f>IF($C489="OK",TEXT(Plantilla!V500,"#"),"")</f>
        <v/>
      </c>
      <c r="Y489" t="str">
        <f>IF($C489="OK",
   CONCATENATE(YEAR(Plantilla!W500),"-",TEXT(MONTH(Plantilla!W500),"00"),"-",TEXT(DAY(Plantilla!W500),"00")),
"")</f>
        <v/>
      </c>
      <c r="Z489" t="str">
        <f>IF($C489="OK",
   CONCATENATE(YEAR(Plantilla!X500),"-",TEXT(MONTH(Plantilla!X500),"00"),"-",TEXT(DAY(Plantilla!X500),"00")),
"")</f>
        <v/>
      </c>
      <c r="AA489" t="str">
        <f>IF($C489="OK",
   TEXT(VLOOKUP(Plantilla!Y500,'Tablas '!$Q$4:$R$9,2,FALSE),"#"),
"")</f>
        <v/>
      </c>
      <c r="AB489" t="str">
        <f>IF($C489="OK",
   CONCATENATE(YEAR(Plantilla!Z500),"-",TEXT(MONTH(Plantilla!Z500),"00"),"-",TEXT(DAY(Plantilla!Z500),"00")),
"")</f>
        <v/>
      </c>
      <c r="AC489" t="str">
        <f>IF($C489="OK",
   TEXT(VLOOKUP(Plantilla!AA500,'Tablas '!$T$4:$U$13,2,FALSE),"#"),
"")</f>
        <v/>
      </c>
      <c r="AD489" t="str">
        <f>IF($C489="OK",TEXT(Plantilla!AB500,"#"),"")</f>
        <v/>
      </c>
      <c r="AE489" t="str">
        <f>IF($C489="OK",
   IF(Plantilla!AC500&lt;&gt;"",
      TEXT(VLOOKUP(Plantilla!AC500,'Tablas '!$W$4:$X$7,2,FALSE),"#"),
   ""),
"")</f>
        <v/>
      </c>
      <c r="AF489" t="str">
        <f>IF($C489="OK",TEXT(Plantilla!AD500,"#"),"")</f>
        <v/>
      </c>
      <c r="AG489" s="6" t="str">
        <f>IF($C489="OK",_xlfn.NUMBERVALUE(Plantilla!AE500),"")</f>
        <v/>
      </c>
      <c r="AH489" s="4" t="str">
        <f>IF($C489="OK",_xlfn.NUMBERVALUE(Plantilla!AF500),"")</f>
        <v/>
      </c>
      <c r="AI489" s="6" t="str">
        <f>IF($C489="OK",_xlfn.NUMBERVALUE(Plantilla!AG500),"")</f>
        <v/>
      </c>
      <c r="AJ489" s="6" t="str">
        <f>IF($C489="OK",_xlfn.NUMBERVALUE(Plantilla!AH500),"")</f>
        <v/>
      </c>
      <c r="AK489" s="6" t="str">
        <f>IF($C489="OK",_xlfn.NUMBERVALUE(Plantilla!AI500),"")</f>
        <v/>
      </c>
      <c r="AL489" s="6" t="str">
        <f>IF($C489="OK",_xlfn.NUMBERVALUE(Plantilla!AJ500),"")</f>
        <v/>
      </c>
      <c r="AM489" s="4" t="str">
        <f>IF($C489="OK",_xlfn.NUMBERVALUE(Plantilla!AK500),"")</f>
        <v/>
      </c>
      <c r="AN489" s="6" t="str">
        <f>IF($C489="OK",_xlfn.NUMBERVALUE(Plantilla!AL500),"")</f>
        <v/>
      </c>
      <c r="AO489" s="4" t="str">
        <f>IF($C489="OK",_xlfn.NUMBERVALUE(Plantilla!AM500),"")</f>
        <v/>
      </c>
      <c r="AP489" s="6" t="str">
        <f>IF($C489="OK",_xlfn.NUMBERVALUE(Plantilla!AN500),"")</f>
        <v/>
      </c>
      <c r="AQ489" s="4" t="str">
        <f>IF($C489="OK",_xlfn.NUMBERVALUE(Plantilla!AO500),"")</f>
        <v/>
      </c>
      <c r="AR489" s="6" t="str">
        <f>IF($C489="OK",_xlfn.NUMBERVALUE(Plantilla!AP500),"")</f>
        <v/>
      </c>
      <c r="AS489" s="4" t="str">
        <f>IF($C489="OK",_xlfn.NUMBERVALUE(Plantilla!AQ500),"")</f>
        <v/>
      </c>
      <c r="AT489" s="6" t="str">
        <f>IF($C489="OK",_xlfn.NUMBERVALUE(Plantilla!AR500),"")</f>
        <v/>
      </c>
      <c r="AU489" s="4" t="str">
        <f>IF($C489="OK",_xlfn.NUMBERVALUE(Plantilla!AS500),"")</f>
        <v/>
      </c>
      <c r="AV489" s="6" t="str">
        <f>IF($C489="OK",_xlfn.NUMBERVALUE(Plantilla!AT500),"")</f>
        <v/>
      </c>
      <c r="AW489" s="4" t="str">
        <f>IF($C489="OK",_xlfn.NUMBERVALUE(Plantilla!AU500),"")</f>
        <v/>
      </c>
      <c r="AX489" s="6" t="str">
        <f>IF($C489="OK",_xlfn.NUMBERVALUE(Plantilla!AV500),"")</f>
        <v/>
      </c>
      <c r="AY489" s="4" t="str">
        <f>IF($C489="OK",_xlfn.NUMBERVALUE(Plantilla!AW500),"")</f>
        <v/>
      </c>
      <c r="AZ489" s="6" t="str">
        <f>IF($C489="OK",_xlfn.NUMBERVALUE(Plantilla!AX500),"")</f>
        <v/>
      </c>
      <c r="BA489" t="str">
        <f>IF($C489="OK",_xlfn.NUMBERVALUE(Plantilla!AY500),"")</f>
        <v/>
      </c>
      <c r="BB489" t="str">
        <f>IF($C489="OK",_xlfn.NUMBERVALUE(Plantilla!AZ500),"")</f>
        <v/>
      </c>
      <c r="BC489" s="4" t="str">
        <f>IF($C489="OK",_xlfn.NUMBERVALUE(Plantilla!BA500),"")</f>
        <v/>
      </c>
      <c r="BD489" s="6" t="str">
        <f>IF($C489="OK",_xlfn.NUMBERVALUE(Plantilla!BB500),"")</f>
        <v/>
      </c>
      <c r="BE489" s="4" t="str">
        <f>IF($C489="OK",_xlfn.NUMBERVALUE(Plantilla!BC500),"")</f>
        <v/>
      </c>
      <c r="BF489" s="6" t="str">
        <f>IF($C489="OK",_xlfn.NUMBERVALUE(Plantilla!BD500),"")</f>
        <v/>
      </c>
      <c r="BG489" s="4" t="str">
        <f>IF($C489="OK",_xlfn.NUMBERVALUE(Plantilla!BE500),"")</f>
        <v/>
      </c>
      <c r="BH489" s="6" t="str">
        <f>IF($C489="OK",_xlfn.NUMBERVALUE(Plantilla!BF500),"")</f>
        <v/>
      </c>
      <c r="BI489" s="110" t="str">
        <f>IF($C489="OK",_xlfn.NUMBERVALUE(Plantilla!BG500),"")</f>
        <v/>
      </c>
      <c r="BJ489" s="6" t="str">
        <f>IF($C489="OK",_xlfn.NUMBERVALUE(Plantilla!BH500),"")</f>
        <v/>
      </c>
      <c r="BK489" s="109" t="str">
        <f>IF($C489="OK",_xlfn.NUMBERVALUE(Plantilla!BI500),"")</f>
        <v/>
      </c>
      <c r="BL489" s="6" t="str">
        <f>IF($C489="OK",
   IF(Plantilla!BJ500&lt;&gt;"",
      TEXT(VLOOKUP(Plantilla!BJ500,'Tablas '!$Z$4:$AA$6,2,FALSE),"#"),
   ""),
"")</f>
        <v/>
      </c>
      <c r="BM489" s="4" t="str">
        <f>IF($C489="OK",_xlfn.NUMBERVALUE(Plantilla!BK500),"")</f>
        <v/>
      </c>
      <c r="BN489" s="4" t="str">
        <f>IF($C489="OK",_xlfn.NUMBERVALUE(Plantilla!BL500),"")</f>
        <v/>
      </c>
      <c r="BO489" s="6" t="str">
        <f>IF($C489="OK",_xlfn.NUMBERVALUE(Plantilla!BM500),"")</f>
        <v/>
      </c>
      <c r="BP489" s="4" t="str">
        <f>IF($C489="OK",_xlfn.NUMBERVALUE(Plantilla!BN500),"")</f>
        <v/>
      </c>
      <c r="BQ489" s="6" t="str">
        <f>IF($C489="OK",_xlfn.NUMBERVALUE(Plantilla!BO500),"")</f>
        <v/>
      </c>
      <c r="BR489" s="4" t="str">
        <f>IF($C489="OK",_xlfn.NUMBERVALUE(Plantilla!BP500),"")</f>
        <v/>
      </c>
      <c r="BS489" s="6" t="str">
        <f>IF($C489="OK",_xlfn.NUMBERVALUE(Plantilla!BQ500),"")</f>
        <v/>
      </c>
      <c r="BT489" s="4" t="str">
        <f>IF($C489="OK",_xlfn.NUMBERVALUE(Plantilla!BR500),"")</f>
        <v/>
      </c>
      <c r="BU489" s="6" t="str">
        <f>IF($C489="OK",_xlfn.NUMBERVALUE(Plantilla!BS500),"")</f>
        <v/>
      </c>
      <c r="BV489" s="6" t="str">
        <f>IF($C489="OK",_xlfn.NUMBERVALUE(Plantilla!BT500),"")</f>
        <v/>
      </c>
      <c r="BW489" s="6" t="str">
        <f>IF($C489="OK",_xlfn.NUMBERVALUE(Plantilla!BU500),"")</f>
        <v/>
      </c>
      <c r="BX489" s="6" t="str">
        <f>IF($C489="OK",_xlfn.NUMBERVALUE(Plantilla!BV500),"")</f>
        <v/>
      </c>
      <c r="BY489" s="6" t="str">
        <f>IF($C489="OK",_xlfn.NUMBERVALUE(Plantilla!BW500),"")</f>
        <v/>
      </c>
      <c r="BZ489" s="6" t="str">
        <f>IF($C489="OK",_xlfn.NUMBERVALUE(Plantilla!BX500),"")</f>
        <v/>
      </c>
      <c r="CA489" s="6" t="str">
        <f>IF($C489="OK",_xlfn.NUMBERVALUE(Plantilla!BY500),"")</f>
        <v/>
      </c>
      <c r="CB489" s="6" t="str">
        <f>IF($C489="OK",_xlfn.NUMBERVALUE(Plantilla!BZ500),"")</f>
        <v/>
      </c>
      <c r="CC489" s="6" t="str">
        <f>IF($C489="OK",_xlfn.NUMBERVALUE(Plantilla!CA500),"")</f>
        <v/>
      </c>
      <c r="CD489" s="6" t="str">
        <f>IF($C489="OK",_xlfn.NUMBERVALUE(Plantilla!CB500),"")</f>
        <v/>
      </c>
      <c r="CE489" s="6" t="str">
        <f>IF($C489="OK",_xlfn.NUMBERVALUE(Plantilla!CC500),"")</f>
        <v/>
      </c>
      <c r="CF489" s="4" t="str">
        <f>IF($C489="OK",_xlfn.NUMBERVALUE(Plantilla!CD500),"")</f>
        <v/>
      </c>
      <c r="CG489" s="6" t="str">
        <f>IF($C489="OK",_xlfn.NUMBERVALUE(Plantilla!CE500),"")</f>
        <v/>
      </c>
      <c r="CH489" s="6" t="str">
        <f>IF($C489="OK",_xlfn.NUMBERVALUE(Plantilla!CF500),"")</f>
        <v/>
      </c>
      <c r="CI489" s="6" t="str">
        <f>IF($C489="OK",_xlfn.NUMBERVALUE(Plantilla!CG500),"")</f>
        <v/>
      </c>
      <c r="CJ489" s="6" t="str">
        <f>IF($C489="OK",_xlfn.NUMBERVALUE(Plantilla!CH500),"")</f>
        <v/>
      </c>
      <c r="CK489" s="6" t="str">
        <f>IF($C489="OK",_xlfn.NUMBERVALUE(Plantilla!CI500),"")</f>
        <v/>
      </c>
      <c r="CL489" s="6" t="str">
        <f>IF($C489="OK",_xlfn.NUMBERVALUE(Plantilla!CJ500),"")</f>
        <v/>
      </c>
      <c r="CM489" t="str">
        <f>IF($C489="OK",TEXT(Plantilla!CK500,"#"),"")</f>
        <v/>
      </c>
      <c r="CN489" s="6" t="str">
        <f>IF($C489="OK",_xlfn.NUMBERVALUE(Plantilla!CL500),"")</f>
        <v/>
      </c>
      <c r="CO489" s="6" t="str">
        <f>IF($C489="OK",_xlfn.NUMBERVALUE(Plantilla!CM500),"")</f>
        <v/>
      </c>
      <c r="CP489" s="110" t="str">
        <f>IF($C489="OK",_xlfn.NUMBERVALUE(Plantilla!CN500),"")</f>
        <v/>
      </c>
      <c r="CQ489" s="6" t="str">
        <f>IF($C489="OK",_xlfn.NUMBERVALUE(Plantilla!CO500),"")</f>
        <v/>
      </c>
      <c r="CR489" s="109" t="str">
        <f>IF($C489="OK",_xlfn.NUMBERVALUE(Plantilla!CP500),"")</f>
        <v/>
      </c>
      <c r="CS489" s="110" t="str">
        <f>IF($C489="OK",_xlfn.NUMBERVALUE(Plantilla!CQ500),"")</f>
        <v/>
      </c>
      <c r="CT489" s="6" t="str">
        <f>IF($C489="OK",_xlfn.NUMBERVALUE(Plantilla!CR500),"")</f>
        <v/>
      </c>
      <c r="CU489" s="109" t="str">
        <f>IF($C489="OK",_xlfn.NUMBERVALUE(Plantilla!CS500),"")</f>
        <v/>
      </c>
      <c r="CV489" s="110" t="str">
        <f>IF($C489="OK",_xlfn.NUMBERVALUE(Plantilla!CT500),"")</f>
        <v/>
      </c>
      <c r="CW489" s="6" t="str">
        <f>IF($C489="OK",_xlfn.NUMBERVALUE(Plantilla!CU500),"")</f>
        <v/>
      </c>
      <c r="CX489" s="82" t="str">
        <f>IF($C489="OK",_xlfn.NUMBERVALUE(Plantilla!CV500),"")</f>
        <v/>
      </c>
      <c r="CY489" s="6" t="str">
        <f>IF($C489="OK",_xlfn.NUMBERVALUE(Plantilla!CW500),"")</f>
        <v/>
      </c>
      <c r="CZ489" s="82" t="str">
        <f>IF($C489="OK",_xlfn.NUMBERVALUE(Plantilla!CX500),"")</f>
        <v/>
      </c>
      <c r="DA489" s="6" t="str">
        <f>IF($C489="OK",_xlfn.NUMBERVALUE(Plantilla!CY500),"")</f>
        <v/>
      </c>
      <c r="DB489" s="109" t="str">
        <f>IF($C489="OK",_xlfn.NUMBERVALUE(Plantilla!CZ500),"")</f>
        <v/>
      </c>
      <c r="DC489" s="6" t="str">
        <f>IF($C489="OK",_xlfn.NUMBERVALUE(Plantilla!DA500),"")</f>
        <v/>
      </c>
      <c r="DD489" s="6" t="str">
        <f>IF($C489="OK",TEXT(Plantilla!DB500,"#"),"")</f>
        <v/>
      </c>
      <c r="DE489" s="6" t="str">
        <f>IF($C489="OK",_xlfn.NUMBERVALUE(Plantilla!DC500),"")</f>
        <v/>
      </c>
      <c r="DF489" s="4" t="str">
        <f>IF($C489="OK",_xlfn.NUMBERVALUE(Plantilla!DD500),"")</f>
        <v/>
      </c>
      <c r="DG489" s="6" t="str">
        <f>IF($C489="OK",_xlfn.NUMBERVALUE(Plantilla!DE500),"")</f>
        <v/>
      </c>
      <c r="DH489" s="6" t="str">
        <f>IF($C489="OK",_xlfn.NUMBERVALUE(Plantilla!DF500),"")</f>
        <v/>
      </c>
      <c r="DI489" s="6" t="str">
        <f>IF($C489="OK",_xlfn.NUMBERVALUE(Plantilla!DG500),"")</f>
        <v/>
      </c>
      <c r="DJ489" s="6" t="str">
        <f>IF($C489="OK",_xlfn.NUMBERVALUE(Plantilla!DH500),"")</f>
        <v/>
      </c>
      <c r="DK489" s="6" t="str">
        <f>IF($C489="OK",_xlfn.NUMBERVALUE(Plantilla!DI500),"")</f>
        <v/>
      </c>
      <c r="DL489" s="6" t="str">
        <f>IF($C489="OK",_xlfn.NUMBERVALUE(Plantilla!DJ500),"")</f>
        <v/>
      </c>
      <c r="DM489" s="6" t="str">
        <f>IF($C489="OK",_xlfn.NUMBERVALUE(Plantilla!DK500),"")</f>
        <v/>
      </c>
      <c r="DN489" s="6" t="str">
        <f>IF($C489="OK",_xlfn.NUMBERVALUE(Plantilla!DL500),"")</f>
        <v/>
      </c>
      <c r="DO489" s="6" t="str">
        <f>IF($C489="OK",_xlfn.NUMBERVALUE(Plantilla!DM500),"")</f>
        <v/>
      </c>
      <c r="DP489" s="6" t="str">
        <f>IF($C489="OK",_xlfn.NUMBERVALUE(Plantilla!DN500),"")</f>
        <v/>
      </c>
      <c r="DQ489" s="6" t="str">
        <f>IF($C489="OK",_xlfn.NUMBERVALUE(Plantilla!DO500),"")</f>
        <v/>
      </c>
      <c r="DR489" s="6" t="str">
        <f>IF($C489="OK",_xlfn.NUMBERVALUE(Plantilla!DP500),"")</f>
        <v/>
      </c>
      <c r="DS489" t="str">
        <f>IF($C489="OK",TEXT(Plantilla!DR500,"#"),"")</f>
        <v/>
      </c>
      <c r="DT489" s="6"/>
    </row>
    <row r="490" spans="1:124" x14ac:dyDescent="0.25">
      <c r="A490" t="str">
        <f>IF(Plantilla!$I$6="¡Perfecto!, Guarda el archivo y adjúntalo a tu interfaz de Nómina Electrónica","OK","Error")</f>
        <v>OK</v>
      </c>
      <c r="B490" t="str">
        <f>IF(Plantilla!$I$6="¡Perfecto!, Guarda el archivo y adjúntalo a tu interfaz de Nómina Electrónica",MID(Plantilla!$D$2,SEARCH("V",Plantilla!$D$2),10),"")</f>
        <v>V2.0</v>
      </c>
      <c r="C490" t="str">
        <f>Plantilla!C501</f>
        <v/>
      </c>
      <c r="D490" t="str">
        <f>IF($C490="OK",Plantilla!B501,"")</f>
        <v/>
      </c>
      <c r="E490" t="str">
        <f>IF($C490="OK",
   VLOOKUP(Plantilla!$E$4,'Tablas '!$AP$4:$AT$6,5,FALSE),
"")</f>
        <v/>
      </c>
      <c r="F490" t="str">
        <f>IF($C490="OK",TEXT(Plantilla!D501,"#"),"")</f>
        <v/>
      </c>
      <c r="G490" t="str">
        <f>IF($C490="OK",
   VLOOKUP(Plantilla!E501,'Tablas '!$B$4:$C$14,2,FALSE),
"")</f>
        <v/>
      </c>
      <c r="H490" t="str">
        <f>IF($C490="OK",TEXT(Plantilla!F501,"#"),"")</f>
        <v/>
      </c>
      <c r="I490" t="str">
        <f>IF($C490="OK",TEXT(Plantilla!G501,"#"),"")</f>
        <v/>
      </c>
      <c r="J490" t="str">
        <f>IF($C490="OK",TEXT(Plantilla!H501,"#"),"")</f>
        <v/>
      </c>
      <c r="K490" t="str">
        <f>IF($C490="OK",TEXT(Plantilla!I501,"#"),"")</f>
        <v/>
      </c>
      <c r="L490" t="str">
        <f>IF($C490="OK",TEXT(Plantilla!J501,"#"),"")</f>
        <v/>
      </c>
      <c r="M490" t="str">
        <f>IF($C490="OK",TEXT(Plantilla!K501,"#"),"")</f>
        <v/>
      </c>
      <c r="N490" t="str">
        <f>IF($C490="OK",
   CONCATENATE(YEAR(Plantilla!L501),"-",TEXT(MONTH(Plantilla!L501),"00"),"-",TEXT(DAY(Plantilla!L501),"00")),
"")</f>
        <v/>
      </c>
      <c r="O490" t="str">
        <f>IF($C490="OK",_xlfn.NUMBERVALUE(Plantilla!M501),"")</f>
        <v/>
      </c>
      <c r="P490" t="str">
        <f>IF($C490="OK",
   IF(Plantilla!N501&lt;&gt;"",
      CONCATENATE(YEAR(Plantilla!N501),"-",TEXT(MONTH(Plantilla!N501),"00"),"-",TEXT(DAY(Plantilla!N501),"00")),
   ""),
"")</f>
        <v/>
      </c>
      <c r="Q490" t="str">
        <f>IF($C490="OK",
   VLOOKUP(Plantilla!O501,'Tablas '!$E$4:$F$19,2,FALSE),
"")</f>
        <v/>
      </c>
      <c r="R490" t="str">
        <f>IF($C490="OK",
   VLOOKUP(Plantilla!P501,'Tablas '!$H$4:$I$5,2,FALSE),
"")</f>
        <v/>
      </c>
      <c r="S490" t="str">
        <f>IF($C490="OK",
   VLOOKUP(Plantilla!Q501,'Tablas '!$K$4:$L$8,2,FALSE),
"")</f>
        <v/>
      </c>
      <c r="T490" t="str">
        <f>IF($C490="OK",
   VLOOKUP(Plantilla!R501,'Tablas '!$AE$4:$AF$6,2,FALSE),
"")</f>
        <v/>
      </c>
      <c r="U490" t="str">
        <f>IF($C490="OK",
   VLOOKUP(Plantilla!S501,'Tablas '!$AE$4:$AF$6,2,FALSE),
"")</f>
        <v/>
      </c>
      <c r="V490" t="str">
        <f>IF($C490="OK",TEXT(Plantilla!T501,"#"),"")</f>
        <v/>
      </c>
      <c r="W490" s="84" t="str">
        <f>IF($C490="OK",
   VLOOKUP(Plantilla!U501,'Tablas '!$AM$4:$AN$1126,2,FALSE),
"")</f>
        <v/>
      </c>
      <c r="X490" t="str">
        <f>IF($C490="OK",TEXT(Plantilla!V501,"#"),"")</f>
        <v/>
      </c>
      <c r="Y490" t="str">
        <f>IF($C490="OK",
   CONCATENATE(YEAR(Plantilla!W501),"-",TEXT(MONTH(Plantilla!W501),"00"),"-",TEXT(DAY(Plantilla!W501),"00")),
"")</f>
        <v/>
      </c>
      <c r="Z490" t="str">
        <f>IF($C490="OK",
   CONCATENATE(YEAR(Plantilla!X501),"-",TEXT(MONTH(Plantilla!X501),"00"),"-",TEXT(DAY(Plantilla!X501),"00")),
"")</f>
        <v/>
      </c>
      <c r="AA490" t="str">
        <f>IF($C490="OK",
   TEXT(VLOOKUP(Plantilla!Y501,'Tablas '!$Q$4:$R$9,2,FALSE),"#"),
"")</f>
        <v/>
      </c>
      <c r="AB490" t="str">
        <f>IF($C490="OK",
   CONCATENATE(YEAR(Plantilla!Z501),"-",TEXT(MONTH(Plantilla!Z501),"00"),"-",TEXT(DAY(Plantilla!Z501),"00")),
"")</f>
        <v/>
      </c>
      <c r="AC490" t="str">
        <f>IF($C490="OK",
   TEXT(VLOOKUP(Plantilla!AA501,'Tablas '!$T$4:$U$13,2,FALSE),"#"),
"")</f>
        <v/>
      </c>
      <c r="AD490" t="str">
        <f>IF($C490="OK",TEXT(Plantilla!AB501,"#"),"")</f>
        <v/>
      </c>
      <c r="AE490" t="str">
        <f>IF($C490="OK",
   IF(Plantilla!AC501&lt;&gt;"",
      TEXT(VLOOKUP(Plantilla!AC501,'Tablas '!$W$4:$X$7,2,FALSE),"#"),
   ""),
"")</f>
        <v/>
      </c>
      <c r="AF490" t="str">
        <f>IF($C490="OK",TEXT(Plantilla!AD501,"#"),"")</f>
        <v/>
      </c>
      <c r="AG490" s="6" t="str">
        <f>IF($C490="OK",_xlfn.NUMBERVALUE(Plantilla!AE501),"")</f>
        <v/>
      </c>
      <c r="AH490" s="4" t="str">
        <f>IF($C490="OK",_xlfn.NUMBERVALUE(Plantilla!AF501),"")</f>
        <v/>
      </c>
      <c r="AI490" s="6" t="str">
        <f>IF($C490="OK",_xlfn.NUMBERVALUE(Plantilla!AG501),"")</f>
        <v/>
      </c>
      <c r="AJ490" s="6" t="str">
        <f>IF($C490="OK",_xlfn.NUMBERVALUE(Plantilla!AH501),"")</f>
        <v/>
      </c>
      <c r="AK490" s="6" t="str">
        <f>IF($C490="OK",_xlfn.NUMBERVALUE(Plantilla!AI501),"")</f>
        <v/>
      </c>
      <c r="AL490" s="6" t="str">
        <f>IF($C490="OK",_xlfn.NUMBERVALUE(Plantilla!AJ501),"")</f>
        <v/>
      </c>
      <c r="AM490" s="4" t="str">
        <f>IF($C490="OK",_xlfn.NUMBERVALUE(Plantilla!AK501),"")</f>
        <v/>
      </c>
      <c r="AN490" s="6" t="str">
        <f>IF($C490="OK",_xlfn.NUMBERVALUE(Plantilla!AL501),"")</f>
        <v/>
      </c>
      <c r="AO490" s="4" t="str">
        <f>IF($C490="OK",_xlfn.NUMBERVALUE(Plantilla!AM501),"")</f>
        <v/>
      </c>
      <c r="AP490" s="6" t="str">
        <f>IF($C490="OK",_xlfn.NUMBERVALUE(Plantilla!AN501),"")</f>
        <v/>
      </c>
      <c r="AQ490" s="4" t="str">
        <f>IF($C490="OK",_xlfn.NUMBERVALUE(Plantilla!AO501),"")</f>
        <v/>
      </c>
      <c r="AR490" s="6" t="str">
        <f>IF($C490="OK",_xlfn.NUMBERVALUE(Plantilla!AP501),"")</f>
        <v/>
      </c>
      <c r="AS490" s="4" t="str">
        <f>IF($C490="OK",_xlfn.NUMBERVALUE(Plantilla!AQ501),"")</f>
        <v/>
      </c>
      <c r="AT490" s="6" t="str">
        <f>IF($C490="OK",_xlfn.NUMBERVALUE(Plantilla!AR501),"")</f>
        <v/>
      </c>
      <c r="AU490" s="4" t="str">
        <f>IF($C490="OK",_xlfn.NUMBERVALUE(Plantilla!AS501),"")</f>
        <v/>
      </c>
      <c r="AV490" s="6" t="str">
        <f>IF($C490="OK",_xlfn.NUMBERVALUE(Plantilla!AT501),"")</f>
        <v/>
      </c>
      <c r="AW490" s="4" t="str">
        <f>IF($C490="OK",_xlfn.NUMBERVALUE(Plantilla!AU501),"")</f>
        <v/>
      </c>
      <c r="AX490" s="6" t="str">
        <f>IF($C490="OK",_xlfn.NUMBERVALUE(Plantilla!AV501),"")</f>
        <v/>
      </c>
      <c r="AY490" s="4" t="str">
        <f>IF($C490="OK",_xlfn.NUMBERVALUE(Plantilla!AW501),"")</f>
        <v/>
      </c>
      <c r="AZ490" s="6" t="str">
        <f>IF($C490="OK",_xlfn.NUMBERVALUE(Plantilla!AX501),"")</f>
        <v/>
      </c>
      <c r="BA490" t="str">
        <f>IF($C490="OK",_xlfn.NUMBERVALUE(Plantilla!AY501),"")</f>
        <v/>
      </c>
      <c r="BB490" t="str">
        <f>IF($C490="OK",_xlfn.NUMBERVALUE(Plantilla!AZ501),"")</f>
        <v/>
      </c>
      <c r="BC490" s="4" t="str">
        <f>IF($C490="OK",_xlfn.NUMBERVALUE(Plantilla!BA501),"")</f>
        <v/>
      </c>
      <c r="BD490" s="6" t="str">
        <f>IF($C490="OK",_xlfn.NUMBERVALUE(Plantilla!BB501),"")</f>
        <v/>
      </c>
      <c r="BE490" s="4" t="str">
        <f>IF($C490="OK",_xlfn.NUMBERVALUE(Plantilla!BC501),"")</f>
        <v/>
      </c>
      <c r="BF490" s="6" t="str">
        <f>IF($C490="OK",_xlfn.NUMBERVALUE(Plantilla!BD501),"")</f>
        <v/>
      </c>
      <c r="BG490" s="4" t="str">
        <f>IF($C490="OK",_xlfn.NUMBERVALUE(Plantilla!BE501),"")</f>
        <v/>
      </c>
      <c r="BH490" s="6" t="str">
        <f>IF($C490="OK",_xlfn.NUMBERVALUE(Plantilla!BF501),"")</f>
        <v/>
      </c>
      <c r="BI490" s="110" t="str">
        <f>IF($C490="OK",_xlfn.NUMBERVALUE(Plantilla!BG501),"")</f>
        <v/>
      </c>
      <c r="BJ490" s="6" t="str">
        <f>IF($C490="OK",_xlfn.NUMBERVALUE(Plantilla!BH501),"")</f>
        <v/>
      </c>
      <c r="BK490" s="109" t="str">
        <f>IF($C490="OK",_xlfn.NUMBERVALUE(Plantilla!BI501),"")</f>
        <v/>
      </c>
      <c r="BL490" s="6" t="str">
        <f>IF($C490="OK",
   IF(Plantilla!BJ501&lt;&gt;"",
      TEXT(VLOOKUP(Plantilla!BJ501,'Tablas '!$Z$4:$AA$6,2,FALSE),"#"),
   ""),
"")</f>
        <v/>
      </c>
      <c r="BM490" s="4" t="str">
        <f>IF($C490="OK",_xlfn.NUMBERVALUE(Plantilla!BK501),"")</f>
        <v/>
      </c>
      <c r="BN490" s="4" t="str">
        <f>IF($C490="OK",_xlfn.NUMBERVALUE(Plantilla!BL501),"")</f>
        <v/>
      </c>
      <c r="BO490" s="6" t="str">
        <f>IF($C490="OK",_xlfn.NUMBERVALUE(Plantilla!BM501),"")</f>
        <v/>
      </c>
      <c r="BP490" s="4" t="str">
        <f>IF($C490="OK",_xlfn.NUMBERVALUE(Plantilla!BN501),"")</f>
        <v/>
      </c>
      <c r="BQ490" s="6" t="str">
        <f>IF($C490="OK",_xlfn.NUMBERVALUE(Plantilla!BO501),"")</f>
        <v/>
      </c>
      <c r="BR490" s="4" t="str">
        <f>IF($C490="OK",_xlfn.NUMBERVALUE(Plantilla!BP501),"")</f>
        <v/>
      </c>
      <c r="BS490" s="6" t="str">
        <f>IF($C490="OK",_xlfn.NUMBERVALUE(Plantilla!BQ501),"")</f>
        <v/>
      </c>
      <c r="BT490" s="4" t="str">
        <f>IF($C490="OK",_xlfn.NUMBERVALUE(Plantilla!BR501),"")</f>
        <v/>
      </c>
      <c r="BU490" s="6" t="str">
        <f>IF($C490="OK",_xlfn.NUMBERVALUE(Plantilla!BS501),"")</f>
        <v/>
      </c>
      <c r="BV490" s="6" t="str">
        <f>IF($C490="OK",_xlfn.NUMBERVALUE(Plantilla!BT501),"")</f>
        <v/>
      </c>
      <c r="BW490" s="6" t="str">
        <f>IF($C490="OK",_xlfn.NUMBERVALUE(Plantilla!BU501),"")</f>
        <v/>
      </c>
      <c r="BX490" s="6" t="str">
        <f>IF($C490="OK",_xlfn.NUMBERVALUE(Plantilla!BV501),"")</f>
        <v/>
      </c>
      <c r="BY490" s="6" t="str">
        <f>IF($C490="OK",_xlfn.NUMBERVALUE(Plantilla!BW501),"")</f>
        <v/>
      </c>
      <c r="BZ490" s="6" t="str">
        <f>IF($C490="OK",_xlfn.NUMBERVALUE(Plantilla!BX501),"")</f>
        <v/>
      </c>
      <c r="CA490" s="6" t="str">
        <f>IF($C490="OK",_xlfn.NUMBERVALUE(Plantilla!BY501),"")</f>
        <v/>
      </c>
      <c r="CB490" s="6" t="str">
        <f>IF($C490="OK",_xlfn.NUMBERVALUE(Plantilla!BZ501),"")</f>
        <v/>
      </c>
      <c r="CC490" s="6" t="str">
        <f>IF($C490="OK",_xlfn.NUMBERVALUE(Plantilla!CA501),"")</f>
        <v/>
      </c>
      <c r="CD490" s="6" t="str">
        <f>IF($C490="OK",_xlfn.NUMBERVALUE(Plantilla!CB501),"")</f>
        <v/>
      </c>
      <c r="CE490" s="6" t="str">
        <f>IF($C490="OK",_xlfn.NUMBERVALUE(Plantilla!CC501),"")</f>
        <v/>
      </c>
      <c r="CF490" s="4" t="str">
        <f>IF($C490="OK",_xlfn.NUMBERVALUE(Plantilla!CD501),"")</f>
        <v/>
      </c>
      <c r="CG490" s="6" t="str">
        <f>IF($C490="OK",_xlfn.NUMBERVALUE(Plantilla!CE501),"")</f>
        <v/>
      </c>
      <c r="CH490" s="6" t="str">
        <f>IF($C490="OK",_xlfn.NUMBERVALUE(Plantilla!CF501),"")</f>
        <v/>
      </c>
      <c r="CI490" s="6" t="str">
        <f>IF($C490="OK",_xlfn.NUMBERVALUE(Plantilla!CG501),"")</f>
        <v/>
      </c>
      <c r="CJ490" s="6" t="str">
        <f>IF($C490="OK",_xlfn.NUMBERVALUE(Plantilla!CH501),"")</f>
        <v/>
      </c>
      <c r="CK490" s="6" t="str">
        <f>IF($C490="OK",_xlfn.NUMBERVALUE(Plantilla!CI501),"")</f>
        <v/>
      </c>
      <c r="CL490" s="6" t="str">
        <f>IF($C490="OK",_xlfn.NUMBERVALUE(Plantilla!CJ501),"")</f>
        <v/>
      </c>
      <c r="CM490" t="str">
        <f>IF($C490="OK",TEXT(Plantilla!CK501,"#"),"")</f>
        <v/>
      </c>
      <c r="CN490" s="6" t="str">
        <f>IF($C490="OK",_xlfn.NUMBERVALUE(Plantilla!CL501),"")</f>
        <v/>
      </c>
      <c r="CO490" s="6" t="str">
        <f>IF($C490="OK",_xlfn.NUMBERVALUE(Plantilla!CM501),"")</f>
        <v/>
      </c>
      <c r="CP490" s="110" t="str">
        <f>IF($C490="OK",_xlfn.NUMBERVALUE(Plantilla!CN501),"")</f>
        <v/>
      </c>
      <c r="CQ490" s="6" t="str">
        <f>IF($C490="OK",_xlfn.NUMBERVALUE(Plantilla!CO501),"")</f>
        <v/>
      </c>
      <c r="CR490" s="109" t="str">
        <f>IF($C490="OK",_xlfn.NUMBERVALUE(Plantilla!CP501),"")</f>
        <v/>
      </c>
      <c r="CS490" s="110" t="str">
        <f>IF($C490="OK",_xlfn.NUMBERVALUE(Plantilla!CQ501),"")</f>
        <v/>
      </c>
      <c r="CT490" s="6" t="str">
        <f>IF($C490="OK",_xlfn.NUMBERVALUE(Plantilla!CR501),"")</f>
        <v/>
      </c>
      <c r="CU490" s="109" t="str">
        <f>IF($C490="OK",_xlfn.NUMBERVALUE(Plantilla!CS501),"")</f>
        <v/>
      </c>
      <c r="CV490" s="110" t="str">
        <f>IF($C490="OK",_xlfn.NUMBERVALUE(Plantilla!CT501),"")</f>
        <v/>
      </c>
      <c r="CW490" s="6" t="str">
        <f>IF($C490="OK",_xlfn.NUMBERVALUE(Plantilla!CU501),"")</f>
        <v/>
      </c>
      <c r="CX490" s="82" t="str">
        <f>IF($C490="OK",_xlfn.NUMBERVALUE(Plantilla!CV501),"")</f>
        <v/>
      </c>
      <c r="CY490" s="6" t="str">
        <f>IF($C490="OK",_xlfn.NUMBERVALUE(Plantilla!CW501),"")</f>
        <v/>
      </c>
      <c r="CZ490" s="82" t="str">
        <f>IF($C490="OK",_xlfn.NUMBERVALUE(Plantilla!CX501),"")</f>
        <v/>
      </c>
      <c r="DA490" s="6" t="str">
        <f>IF($C490="OK",_xlfn.NUMBERVALUE(Plantilla!CY501),"")</f>
        <v/>
      </c>
      <c r="DB490" s="109" t="str">
        <f>IF($C490="OK",_xlfn.NUMBERVALUE(Plantilla!CZ501),"")</f>
        <v/>
      </c>
      <c r="DC490" s="6" t="str">
        <f>IF($C490="OK",_xlfn.NUMBERVALUE(Plantilla!DA501),"")</f>
        <v/>
      </c>
      <c r="DD490" s="6" t="str">
        <f>IF($C490="OK",TEXT(Plantilla!DB501,"#"),"")</f>
        <v/>
      </c>
      <c r="DE490" s="6" t="str">
        <f>IF($C490="OK",_xlfn.NUMBERVALUE(Plantilla!DC501),"")</f>
        <v/>
      </c>
      <c r="DF490" s="4" t="str">
        <f>IF($C490="OK",_xlfn.NUMBERVALUE(Plantilla!DD501),"")</f>
        <v/>
      </c>
      <c r="DG490" s="6" t="str">
        <f>IF($C490="OK",_xlfn.NUMBERVALUE(Plantilla!DE501),"")</f>
        <v/>
      </c>
      <c r="DH490" s="6" t="str">
        <f>IF($C490="OK",_xlfn.NUMBERVALUE(Plantilla!DF501),"")</f>
        <v/>
      </c>
      <c r="DI490" s="6" t="str">
        <f>IF($C490="OK",_xlfn.NUMBERVALUE(Plantilla!DG501),"")</f>
        <v/>
      </c>
      <c r="DJ490" s="6" t="str">
        <f>IF($C490="OK",_xlfn.NUMBERVALUE(Plantilla!DH501),"")</f>
        <v/>
      </c>
      <c r="DK490" s="6" t="str">
        <f>IF($C490="OK",_xlfn.NUMBERVALUE(Plantilla!DI501),"")</f>
        <v/>
      </c>
      <c r="DL490" s="6" t="str">
        <f>IF($C490="OK",_xlfn.NUMBERVALUE(Plantilla!DJ501),"")</f>
        <v/>
      </c>
      <c r="DM490" s="6" t="str">
        <f>IF($C490="OK",_xlfn.NUMBERVALUE(Plantilla!DK501),"")</f>
        <v/>
      </c>
      <c r="DN490" s="6" t="str">
        <f>IF($C490="OK",_xlfn.NUMBERVALUE(Plantilla!DL501),"")</f>
        <v/>
      </c>
      <c r="DO490" s="6" t="str">
        <f>IF($C490="OK",_xlfn.NUMBERVALUE(Plantilla!DM501),"")</f>
        <v/>
      </c>
      <c r="DP490" s="6" t="str">
        <f>IF($C490="OK",_xlfn.NUMBERVALUE(Plantilla!DN501),"")</f>
        <v/>
      </c>
      <c r="DQ490" s="6" t="str">
        <f>IF($C490="OK",_xlfn.NUMBERVALUE(Plantilla!DO501),"")</f>
        <v/>
      </c>
      <c r="DR490" s="6" t="str">
        <f>IF($C490="OK",_xlfn.NUMBERVALUE(Plantilla!DP501),"")</f>
        <v/>
      </c>
      <c r="DS490" t="str">
        <f>IF($C490="OK",TEXT(Plantilla!DR501,"#"),"")</f>
        <v/>
      </c>
      <c r="DT490" s="6"/>
    </row>
    <row r="491" spans="1:124" x14ac:dyDescent="0.25">
      <c r="A491" t="str">
        <f>IF(Plantilla!$I$6="¡Perfecto!, Guarda el archivo y adjúntalo a tu interfaz de Nómina Electrónica","OK","Error")</f>
        <v>OK</v>
      </c>
      <c r="B491" t="str">
        <f>IF(Plantilla!$I$6="¡Perfecto!, Guarda el archivo y adjúntalo a tu interfaz de Nómina Electrónica",MID(Plantilla!$D$2,SEARCH("V",Plantilla!$D$2),10),"")</f>
        <v>V2.0</v>
      </c>
      <c r="C491" t="str">
        <f>Plantilla!C502</f>
        <v/>
      </c>
      <c r="D491" t="str">
        <f>IF($C491="OK",Plantilla!B502,"")</f>
        <v/>
      </c>
      <c r="E491" t="str">
        <f>IF($C491="OK",
   VLOOKUP(Plantilla!$E$4,'Tablas '!$AP$4:$AT$6,5,FALSE),
"")</f>
        <v/>
      </c>
      <c r="F491" t="str">
        <f>IF($C491="OK",TEXT(Plantilla!D502,"#"),"")</f>
        <v/>
      </c>
      <c r="G491" t="str">
        <f>IF($C491="OK",
   VLOOKUP(Plantilla!E502,'Tablas '!$B$4:$C$14,2,FALSE),
"")</f>
        <v/>
      </c>
      <c r="H491" t="str">
        <f>IF($C491="OK",TEXT(Plantilla!F502,"#"),"")</f>
        <v/>
      </c>
      <c r="I491" t="str">
        <f>IF($C491="OK",TEXT(Plantilla!G502,"#"),"")</f>
        <v/>
      </c>
      <c r="J491" t="str">
        <f>IF($C491="OK",TEXT(Plantilla!H502,"#"),"")</f>
        <v/>
      </c>
      <c r="K491" t="str">
        <f>IF($C491="OK",TEXT(Plantilla!I502,"#"),"")</f>
        <v/>
      </c>
      <c r="L491" t="str">
        <f>IF($C491="OK",TEXT(Plantilla!J502,"#"),"")</f>
        <v/>
      </c>
      <c r="M491" t="str">
        <f>IF($C491="OK",TEXT(Plantilla!K502,"#"),"")</f>
        <v/>
      </c>
      <c r="N491" t="str">
        <f>IF($C491="OK",
   CONCATENATE(YEAR(Plantilla!L502),"-",TEXT(MONTH(Plantilla!L502),"00"),"-",TEXT(DAY(Plantilla!L502),"00")),
"")</f>
        <v/>
      </c>
      <c r="O491" t="str">
        <f>IF($C491="OK",_xlfn.NUMBERVALUE(Plantilla!M502),"")</f>
        <v/>
      </c>
      <c r="P491" t="str">
        <f>IF($C491="OK",
   IF(Plantilla!N502&lt;&gt;"",
      CONCATENATE(YEAR(Plantilla!N502),"-",TEXT(MONTH(Plantilla!N502),"00"),"-",TEXT(DAY(Plantilla!N502),"00")),
   ""),
"")</f>
        <v/>
      </c>
      <c r="Q491" t="str">
        <f>IF($C491="OK",
   VLOOKUP(Plantilla!O502,'Tablas '!$E$4:$F$19,2,FALSE),
"")</f>
        <v/>
      </c>
      <c r="R491" t="str">
        <f>IF($C491="OK",
   VLOOKUP(Plantilla!P502,'Tablas '!$H$4:$I$5,2,FALSE),
"")</f>
        <v/>
      </c>
      <c r="S491" t="str">
        <f>IF($C491="OK",
   VLOOKUP(Plantilla!Q502,'Tablas '!$K$4:$L$8,2,FALSE),
"")</f>
        <v/>
      </c>
      <c r="T491" t="str">
        <f>IF($C491="OK",
   VLOOKUP(Plantilla!R502,'Tablas '!$AE$4:$AF$6,2,FALSE),
"")</f>
        <v/>
      </c>
      <c r="U491" t="str">
        <f>IF($C491="OK",
   VLOOKUP(Plantilla!S502,'Tablas '!$AE$4:$AF$6,2,FALSE),
"")</f>
        <v/>
      </c>
      <c r="V491" t="str">
        <f>IF($C491="OK",TEXT(Plantilla!T502,"#"),"")</f>
        <v/>
      </c>
      <c r="W491" s="84" t="str">
        <f>IF($C491="OK",
   VLOOKUP(Plantilla!U502,'Tablas '!$AM$4:$AN$1126,2,FALSE),
"")</f>
        <v/>
      </c>
      <c r="X491" t="str">
        <f>IF($C491="OK",TEXT(Plantilla!V502,"#"),"")</f>
        <v/>
      </c>
      <c r="Y491" t="str">
        <f>IF($C491="OK",
   CONCATENATE(YEAR(Plantilla!W502),"-",TEXT(MONTH(Plantilla!W502),"00"),"-",TEXT(DAY(Plantilla!W502),"00")),
"")</f>
        <v/>
      </c>
      <c r="Z491" t="str">
        <f>IF($C491="OK",
   CONCATENATE(YEAR(Plantilla!X502),"-",TEXT(MONTH(Plantilla!X502),"00"),"-",TEXT(DAY(Plantilla!X502),"00")),
"")</f>
        <v/>
      </c>
      <c r="AA491" t="str">
        <f>IF($C491="OK",
   TEXT(VLOOKUP(Plantilla!Y502,'Tablas '!$Q$4:$R$9,2,FALSE),"#"),
"")</f>
        <v/>
      </c>
      <c r="AB491" t="str">
        <f>IF($C491="OK",
   CONCATENATE(YEAR(Plantilla!Z502),"-",TEXT(MONTH(Plantilla!Z502),"00"),"-",TEXT(DAY(Plantilla!Z502),"00")),
"")</f>
        <v/>
      </c>
      <c r="AC491" t="str">
        <f>IF($C491="OK",
   TEXT(VLOOKUP(Plantilla!AA502,'Tablas '!$T$4:$U$13,2,FALSE),"#"),
"")</f>
        <v/>
      </c>
      <c r="AD491" t="str">
        <f>IF($C491="OK",TEXT(Plantilla!AB502,"#"),"")</f>
        <v/>
      </c>
      <c r="AE491" t="str">
        <f>IF($C491="OK",
   IF(Plantilla!AC502&lt;&gt;"",
      TEXT(VLOOKUP(Plantilla!AC502,'Tablas '!$W$4:$X$7,2,FALSE),"#"),
   ""),
"")</f>
        <v/>
      </c>
      <c r="AF491" t="str">
        <f>IF($C491="OK",TEXT(Plantilla!AD502,"#"),"")</f>
        <v/>
      </c>
      <c r="AG491" s="6" t="str">
        <f>IF($C491="OK",_xlfn.NUMBERVALUE(Plantilla!AE502),"")</f>
        <v/>
      </c>
      <c r="AH491" s="4" t="str">
        <f>IF($C491="OK",_xlfn.NUMBERVALUE(Plantilla!AF502),"")</f>
        <v/>
      </c>
      <c r="AI491" s="6" t="str">
        <f>IF($C491="OK",_xlfn.NUMBERVALUE(Plantilla!AG502),"")</f>
        <v/>
      </c>
      <c r="AJ491" s="6" t="str">
        <f>IF($C491="OK",_xlfn.NUMBERVALUE(Plantilla!AH502),"")</f>
        <v/>
      </c>
      <c r="AK491" s="6" t="str">
        <f>IF($C491="OK",_xlfn.NUMBERVALUE(Plantilla!AI502),"")</f>
        <v/>
      </c>
      <c r="AL491" s="6" t="str">
        <f>IF($C491="OK",_xlfn.NUMBERVALUE(Plantilla!AJ502),"")</f>
        <v/>
      </c>
      <c r="AM491" s="4" t="str">
        <f>IF($C491="OK",_xlfn.NUMBERVALUE(Plantilla!AK502),"")</f>
        <v/>
      </c>
      <c r="AN491" s="6" t="str">
        <f>IF($C491="OK",_xlfn.NUMBERVALUE(Plantilla!AL502),"")</f>
        <v/>
      </c>
      <c r="AO491" s="4" t="str">
        <f>IF($C491="OK",_xlfn.NUMBERVALUE(Plantilla!AM502),"")</f>
        <v/>
      </c>
      <c r="AP491" s="6" t="str">
        <f>IF($C491="OK",_xlfn.NUMBERVALUE(Plantilla!AN502),"")</f>
        <v/>
      </c>
      <c r="AQ491" s="4" t="str">
        <f>IF($C491="OK",_xlfn.NUMBERVALUE(Plantilla!AO502),"")</f>
        <v/>
      </c>
      <c r="AR491" s="6" t="str">
        <f>IF($C491="OK",_xlfn.NUMBERVALUE(Plantilla!AP502),"")</f>
        <v/>
      </c>
      <c r="AS491" s="4" t="str">
        <f>IF($C491="OK",_xlfn.NUMBERVALUE(Plantilla!AQ502),"")</f>
        <v/>
      </c>
      <c r="AT491" s="6" t="str">
        <f>IF($C491="OK",_xlfn.NUMBERVALUE(Plantilla!AR502),"")</f>
        <v/>
      </c>
      <c r="AU491" s="4" t="str">
        <f>IF($C491="OK",_xlfn.NUMBERVALUE(Plantilla!AS502),"")</f>
        <v/>
      </c>
      <c r="AV491" s="6" t="str">
        <f>IF($C491="OK",_xlfn.NUMBERVALUE(Plantilla!AT502),"")</f>
        <v/>
      </c>
      <c r="AW491" s="4" t="str">
        <f>IF($C491="OK",_xlfn.NUMBERVALUE(Plantilla!AU502),"")</f>
        <v/>
      </c>
      <c r="AX491" s="6" t="str">
        <f>IF($C491="OK",_xlfn.NUMBERVALUE(Plantilla!AV502),"")</f>
        <v/>
      </c>
      <c r="AY491" s="4" t="str">
        <f>IF($C491="OK",_xlfn.NUMBERVALUE(Plantilla!AW502),"")</f>
        <v/>
      </c>
      <c r="AZ491" s="6" t="str">
        <f>IF($C491="OK",_xlfn.NUMBERVALUE(Plantilla!AX502),"")</f>
        <v/>
      </c>
      <c r="BA491" t="str">
        <f>IF($C491="OK",_xlfn.NUMBERVALUE(Plantilla!AY502),"")</f>
        <v/>
      </c>
      <c r="BB491" t="str">
        <f>IF($C491="OK",_xlfn.NUMBERVALUE(Plantilla!AZ502),"")</f>
        <v/>
      </c>
      <c r="BC491" s="4" t="str">
        <f>IF($C491="OK",_xlfn.NUMBERVALUE(Plantilla!BA502),"")</f>
        <v/>
      </c>
      <c r="BD491" s="6" t="str">
        <f>IF($C491="OK",_xlfn.NUMBERVALUE(Plantilla!BB502),"")</f>
        <v/>
      </c>
      <c r="BE491" s="4" t="str">
        <f>IF($C491="OK",_xlfn.NUMBERVALUE(Plantilla!BC502),"")</f>
        <v/>
      </c>
      <c r="BF491" s="6" t="str">
        <f>IF($C491="OK",_xlfn.NUMBERVALUE(Plantilla!BD502),"")</f>
        <v/>
      </c>
      <c r="BG491" s="4" t="str">
        <f>IF($C491="OK",_xlfn.NUMBERVALUE(Plantilla!BE502),"")</f>
        <v/>
      </c>
      <c r="BH491" s="6" t="str">
        <f>IF($C491="OK",_xlfn.NUMBERVALUE(Plantilla!BF502),"")</f>
        <v/>
      </c>
      <c r="BI491" s="110" t="str">
        <f>IF($C491="OK",_xlfn.NUMBERVALUE(Plantilla!BG502),"")</f>
        <v/>
      </c>
      <c r="BJ491" s="6" t="str">
        <f>IF($C491="OK",_xlfn.NUMBERVALUE(Plantilla!BH502),"")</f>
        <v/>
      </c>
      <c r="BK491" s="109" t="str">
        <f>IF($C491="OK",_xlfn.NUMBERVALUE(Plantilla!BI502),"")</f>
        <v/>
      </c>
      <c r="BL491" s="6" t="str">
        <f>IF($C491="OK",
   IF(Plantilla!BJ502&lt;&gt;"",
      TEXT(VLOOKUP(Plantilla!BJ502,'Tablas '!$Z$4:$AA$6,2,FALSE),"#"),
   ""),
"")</f>
        <v/>
      </c>
      <c r="BM491" s="4" t="str">
        <f>IF($C491="OK",_xlfn.NUMBERVALUE(Plantilla!BK502),"")</f>
        <v/>
      </c>
      <c r="BN491" s="4" t="str">
        <f>IF($C491="OK",_xlfn.NUMBERVALUE(Plantilla!BL502),"")</f>
        <v/>
      </c>
      <c r="BO491" s="6" t="str">
        <f>IF($C491="OK",_xlfn.NUMBERVALUE(Plantilla!BM502),"")</f>
        <v/>
      </c>
      <c r="BP491" s="4" t="str">
        <f>IF($C491="OK",_xlfn.NUMBERVALUE(Plantilla!BN502),"")</f>
        <v/>
      </c>
      <c r="BQ491" s="6" t="str">
        <f>IF($C491="OK",_xlfn.NUMBERVALUE(Plantilla!BO502),"")</f>
        <v/>
      </c>
      <c r="BR491" s="4" t="str">
        <f>IF($C491="OK",_xlfn.NUMBERVALUE(Plantilla!BP502),"")</f>
        <v/>
      </c>
      <c r="BS491" s="6" t="str">
        <f>IF($C491="OK",_xlfn.NUMBERVALUE(Plantilla!BQ502),"")</f>
        <v/>
      </c>
      <c r="BT491" s="4" t="str">
        <f>IF($C491="OK",_xlfn.NUMBERVALUE(Plantilla!BR502),"")</f>
        <v/>
      </c>
      <c r="BU491" s="6" t="str">
        <f>IF($C491="OK",_xlfn.NUMBERVALUE(Plantilla!BS502),"")</f>
        <v/>
      </c>
      <c r="BV491" s="6" t="str">
        <f>IF($C491="OK",_xlfn.NUMBERVALUE(Plantilla!BT502),"")</f>
        <v/>
      </c>
      <c r="BW491" s="6" t="str">
        <f>IF($C491="OK",_xlfn.NUMBERVALUE(Plantilla!BU502),"")</f>
        <v/>
      </c>
      <c r="BX491" s="6" t="str">
        <f>IF($C491="OK",_xlfn.NUMBERVALUE(Plantilla!BV502),"")</f>
        <v/>
      </c>
      <c r="BY491" s="6" t="str">
        <f>IF($C491="OK",_xlfn.NUMBERVALUE(Plantilla!BW502),"")</f>
        <v/>
      </c>
      <c r="BZ491" s="6" t="str">
        <f>IF($C491="OK",_xlfn.NUMBERVALUE(Plantilla!BX502),"")</f>
        <v/>
      </c>
      <c r="CA491" s="6" t="str">
        <f>IF($C491="OK",_xlfn.NUMBERVALUE(Plantilla!BY502),"")</f>
        <v/>
      </c>
      <c r="CB491" s="6" t="str">
        <f>IF($C491="OK",_xlfn.NUMBERVALUE(Plantilla!BZ502),"")</f>
        <v/>
      </c>
      <c r="CC491" s="6" t="str">
        <f>IF($C491="OK",_xlfn.NUMBERVALUE(Plantilla!CA502),"")</f>
        <v/>
      </c>
      <c r="CD491" s="6" t="str">
        <f>IF($C491="OK",_xlfn.NUMBERVALUE(Plantilla!CB502),"")</f>
        <v/>
      </c>
      <c r="CE491" s="6" t="str">
        <f>IF($C491="OK",_xlfn.NUMBERVALUE(Plantilla!CC502),"")</f>
        <v/>
      </c>
      <c r="CF491" s="4" t="str">
        <f>IF($C491="OK",_xlfn.NUMBERVALUE(Plantilla!CD502),"")</f>
        <v/>
      </c>
      <c r="CG491" s="6" t="str">
        <f>IF($C491="OK",_xlfn.NUMBERVALUE(Plantilla!CE502),"")</f>
        <v/>
      </c>
      <c r="CH491" s="6" t="str">
        <f>IF($C491="OK",_xlfn.NUMBERVALUE(Plantilla!CF502),"")</f>
        <v/>
      </c>
      <c r="CI491" s="6" t="str">
        <f>IF($C491="OK",_xlfn.NUMBERVALUE(Plantilla!CG502),"")</f>
        <v/>
      </c>
      <c r="CJ491" s="6" t="str">
        <f>IF($C491="OK",_xlfn.NUMBERVALUE(Plantilla!CH502),"")</f>
        <v/>
      </c>
      <c r="CK491" s="6" t="str">
        <f>IF($C491="OK",_xlfn.NUMBERVALUE(Plantilla!CI502),"")</f>
        <v/>
      </c>
      <c r="CL491" s="6" t="str">
        <f>IF($C491="OK",_xlfn.NUMBERVALUE(Plantilla!CJ502),"")</f>
        <v/>
      </c>
      <c r="CM491" t="str">
        <f>IF($C491="OK",TEXT(Plantilla!CK502,"#"),"")</f>
        <v/>
      </c>
      <c r="CN491" s="6" t="str">
        <f>IF($C491="OK",_xlfn.NUMBERVALUE(Plantilla!CL502),"")</f>
        <v/>
      </c>
      <c r="CO491" s="6" t="str">
        <f>IF($C491="OK",_xlfn.NUMBERVALUE(Plantilla!CM502),"")</f>
        <v/>
      </c>
      <c r="CP491" s="110" t="str">
        <f>IF($C491="OK",_xlfn.NUMBERVALUE(Plantilla!CN502),"")</f>
        <v/>
      </c>
      <c r="CQ491" s="6" t="str">
        <f>IF($C491="OK",_xlfn.NUMBERVALUE(Plantilla!CO502),"")</f>
        <v/>
      </c>
      <c r="CR491" s="109" t="str">
        <f>IF($C491="OK",_xlfn.NUMBERVALUE(Plantilla!CP502),"")</f>
        <v/>
      </c>
      <c r="CS491" s="110" t="str">
        <f>IF($C491="OK",_xlfn.NUMBERVALUE(Plantilla!CQ502),"")</f>
        <v/>
      </c>
      <c r="CT491" s="6" t="str">
        <f>IF($C491="OK",_xlfn.NUMBERVALUE(Plantilla!CR502),"")</f>
        <v/>
      </c>
      <c r="CU491" s="109" t="str">
        <f>IF($C491="OK",_xlfn.NUMBERVALUE(Plantilla!CS502),"")</f>
        <v/>
      </c>
      <c r="CV491" s="110" t="str">
        <f>IF($C491="OK",_xlfn.NUMBERVALUE(Plantilla!CT502),"")</f>
        <v/>
      </c>
      <c r="CW491" s="6" t="str">
        <f>IF($C491="OK",_xlfn.NUMBERVALUE(Plantilla!CU502),"")</f>
        <v/>
      </c>
      <c r="CX491" s="82" t="str">
        <f>IF($C491="OK",_xlfn.NUMBERVALUE(Plantilla!CV502),"")</f>
        <v/>
      </c>
      <c r="CY491" s="6" t="str">
        <f>IF($C491="OK",_xlfn.NUMBERVALUE(Plantilla!CW502),"")</f>
        <v/>
      </c>
      <c r="CZ491" s="82" t="str">
        <f>IF($C491="OK",_xlfn.NUMBERVALUE(Plantilla!CX502),"")</f>
        <v/>
      </c>
      <c r="DA491" s="6" t="str">
        <f>IF($C491="OK",_xlfn.NUMBERVALUE(Plantilla!CY502),"")</f>
        <v/>
      </c>
      <c r="DB491" s="109" t="str">
        <f>IF($C491="OK",_xlfn.NUMBERVALUE(Plantilla!CZ502),"")</f>
        <v/>
      </c>
      <c r="DC491" s="6" t="str">
        <f>IF($C491="OK",_xlfn.NUMBERVALUE(Plantilla!DA502),"")</f>
        <v/>
      </c>
      <c r="DD491" s="6" t="str">
        <f>IF($C491="OK",TEXT(Plantilla!DB502,"#"),"")</f>
        <v/>
      </c>
      <c r="DE491" s="6" t="str">
        <f>IF($C491="OK",_xlfn.NUMBERVALUE(Plantilla!DC502),"")</f>
        <v/>
      </c>
      <c r="DF491" s="4" t="str">
        <f>IF($C491="OK",_xlfn.NUMBERVALUE(Plantilla!DD502),"")</f>
        <v/>
      </c>
      <c r="DG491" s="6" t="str">
        <f>IF($C491="OK",_xlfn.NUMBERVALUE(Plantilla!DE502),"")</f>
        <v/>
      </c>
      <c r="DH491" s="6" t="str">
        <f>IF($C491="OK",_xlfn.NUMBERVALUE(Plantilla!DF502),"")</f>
        <v/>
      </c>
      <c r="DI491" s="6" t="str">
        <f>IF($C491="OK",_xlfn.NUMBERVALUE(Plantilla!DG502),"")</f>
        <v/>
      </c>
      <c r="DJ491" s="6" t="str">
        <f>IF($C491="OK",_xlfn.NUMBERVALUE(Plantilla!DH502),"")</f>
        <v/>
      </c>
      <c r="DK491" s="6" t="str">
        <f>IF($C491="OK",_xlfn.NUMBERVALUE(Plantilla!DI502),"")</f>
        <v/>
      </c>
      <c r="DL491" s="6" t="str">
        <f>IF($C491="OK",_xlfn.NUMBERVALUE(Plantilla!DJ502),"")</f>
        <v/>
      </c>
      <c r="DM491" s="6" t="str">
        <f>IF($C491="OK",_xlfn.NUMBERVALUE(Plantilla!DK502),"")</f>
        <v/>
      </c>
      <c r="DN491" s="6" t="str">
        <f>IF($C491="OK",_xlfn.NUMBERVALUE(Plantilla!DL502),"")</f>
        <v/>
      </c>
      <c r="DO491" s="6" t="str">
        <f>IF($C491="OK",_xlfn.NUMBERVALUE(Plantilla!DM502),"")</f>
        <v/>
      </c>
      <c r="DP491" s="6" t="str">
        <f>IF($C491="OK",_xlfn.NUMBERVALUE(Plantilla!DN502),"")</f>
        <v/>
      </c>
      <c r="DQ491" s="6" t="str">
        <f>IF($C491="OK",_xlfn.NUMBERVALUE(Plantilla!DO502),"")</f>
        <v/>
      </c>
      <c r="DR491" s="6" t="str">
        <f>IF($C491="OK",_xlfn.NUMBERVALUE(Plantilla!DP502),"")</f>
        <v/>
      </c>
      <c r="DS491" t="str">
        <f>IF($C491="OK",TEXT(Plantilla!DR502,"#"),"")</f>
        <v/>
      </c>
      <c r="DT491" s="6"/>
    </row>
    <row r="492" spans="1:124" x14ac:dyDescent="0.25">
      <c r="A492" t="str">
        <f>IF(Plantilla!$I$6="¡Perfecto!, Guarda el archivo y adjúntalo a tu interfaz de Nómina Electrónica","OK","Error")</f>
        <v>OK</v>
      </c>
      <c r="B492" t="str">
        <f>IF(Plantilla!$I$6="¡Perfecto!, Guarda el archivo y adjúntalo a tu interfaz de Nómina Electrónica",MID(Plantilla!$D$2,SEARCH("V",Plantilla!$D$2),10),"")</f>
        <v>V2.0</v>
      </c>
      <c r="C492" t="str">
        <f>Plantilla!C503</f>
        <v/>
      </c>
      <c r="D492" t="str">
        <f>IF($C492="OK",Plantilla!B503,"")</f>
        <v/>
      </c>
      <c r="E492" t="str">
        <f>IF($C492="OK",
   VLOOKUP(Plantilla!$E$4,'Tablas '!$AP$4:$AT$6,5,FALSE),
"")</f>
        <v/>
      </c>
      <c r="F492" t="str">
        <f>IF($C492="OK",TEXT(Plantilla!D503,"#"),"")</f>
        <v/>
      </c>
      <c r="G492" t="str">
        <f>IF($C492="OK",
   VLOOKUP(Plantilla!E503,'Tablas '!$B$4:$C$14,2,FALSE),
"")</f>
        <v/>
      </c>
      <c r="H492" t="str">
        <f>IF($C492="OK",TEXT(Plantilla!F503,"#"),"")</f>
        <v/>
      </c>
      <c r="I492" t="str">
        <f>IF($C492="OK",TEXT(Plantilla!G503,"#"),"")</f>
        <v/>
      </c>
      <c r="J492" t="str">
        <f>IF($C492="OK",TEXT(Plantilla!H503,"#"),"")</f>
        <v/>
      </c>
      <c r="K492" t="str">
        <f>IF($C492="OK",TEXT(Plantilla!I503,"#"),"")</f>
        <v/>
      </c>
      <c r="L492" t="str">
        <f>IF($C492="OK",TEXT(Plantilla!J503,"#"),"")</f>
        <v/>
      </c>
      <c r="M492" t="str">
        <f>IF($C492="OK",TEXT(Plantilla!K503,"#"),"")</f>
        <v/>
      </c>
      <c r="N492" t="str">
        <f>IF($C492="OK",
   CONCATENATE(YEAR(Plantilla!L503),"-",TEXT(MONTH(Plantilla!L503),"00"),"-",TEXT(DAY(Plantilla!L503),"00")),
"")</f>
        <v/>
      </c>
      <c r="O492" t="str">
        <f>IF($C492="OK",_xlfn.NUMBERVALUE(Plantilla!M503),"")</f>
        <v/>
      </c>
      <c r="P492" t="str">
        <f>IF($C492="OK",
   IF(Plantilla!N503&lt;&gt;"",
      CONCATENATE(YEAR(Plantilla!N503),"-",TEXT(MONTH(Plantilla!N503),"00"),"-",TEXT(DAY(Plantilla!N503),"00")),
   ""),
"")</f>
        <v/>
      </c>
      <c r="Q492" t="str">
        <f>IF($C492="OK",
   VLOOKUP(Plantilla!O503,'Tablas '!$E$4:$F$19,2,FALSE),
"")</f>
        <v/>
      </c>
      <c r="R492" t="str">
        <f>IF($C492="OK",
   VLOOKUP(Plantilla!P503,'Tablas '!$H$4:$I$5,2,FALSE),
"")</f>
        <v/>
      </c>
      <c r="S492" t="str">
        <f>IF($C492="OK",
   VLOOKUP(Plantilla!Q503,'Tablas '!$K$4:$L$8,2,FALSE),
"")</f>
        <v/>
      </c>
      <c r="T492" t="str">
        <f>IF($C492="OK",
   VLOOKUP(Plantilla!R503,'Tablas '!$AE$4:$AF$6,2,FALSE),
"")</f>
        <v/>
      </c>
      <c r="U492" t="str">
        <f>IF($C492="OK",
   VLOOKUP(Plantilla!S503,'Tablas '!$AE$4:$AF$6,2,FALSE),
"")</f>
        <v/>
      </c>
      <c r="V492" t="str">
        <f>IF($C492="OK",TEXT(Plantilla!T503,"#"),"")</f>
        <v/>
      </c>
      <c r="W492" s="84" t="str">
        <f>IF($C492="OK",
   VLOOKUP(Plantilla!U503,'Tablas '!$AM$4:$AN$1126,2,FALSE),
"")</f>
        <v/>
      </c>
      <c r="X492" t="str">
        <f>IF($C492="OK",TEXT(Plantilla!V503,"#"),"")</f>
        <v/>
      </c>
      <c r="Y492" t="str">
        <f>IF($C492="OK",
   CONCATENATE(YEAR(Plantilla!W503),"-",TEXT(MONTH(Plantilla!W503),"00"),"-",TEXT(DAY(Plantilla!W503),"00")),
"")</f>
        <v/>
      </c>
      <c r="Z492" t="str">
        <f>IF($C492="OK",
   CONCATENATE(YEAR(Plantilla!X503),"-",TEXT(MONTH(Plantilla!X503),"00"),"-",TEXT(DAY(Plantilla!X503),"00")),
"")</f>
        <v/>
      </c>
      <c r="AA492" t="str">
        <f>IF($C492="OK",
   TEXT(VLOOKUP(Plantilla!Y503,'Tablas '!$Q$4:$R$9,2,FALSE),"#"),
"")</f>
        <v/>
      </c>
      <c r="AB492" t="str">
        <f>IF($C492="OK",
   CONCATENATE(YEAR(Plantilla!Z503),"-",TEXT(MONTH(Plantilla!Z503),"00"),"-",TEXT(DAY(Plantilla!Z503),"00")),
"")</f>
        <v/>
      </c>
      <c r="AC492" t="str">
        <f>IF($C492="OK",
   TEXT(VLOOKUP(Plantilla!AA503,'Tablas '!$T$4:$U$13,2,FALSE),"#"),
"")</f>
        <v/>
      </c>
      <c r="AD492" t="str">
        <f>IF($C492="OK",TEXT(Plantilla!AB503,"#"),"")</f>
        <v/>
      </c>
      <c r="AE492" t="str">
        <f>IF($C492="OK",
   IF(Plantilla!AC503&lt;&gt;"",
      TEXT(VLOOKUP(Plantilla!AC503,'Tablas '!$W$4:$X$7,2,FALSE),"#"),
   ""),
"")</f>
        <v/>
      </c>
      <c r="AF492" t="str">
        <f>IF($C492="OK",TEXT(Plantilla!AD503,"#"),"")</f>
        <v/>
      </c>
      <c r="AG492" s="6" t="str">
        <f>IF($C492="OK",_xlfn.NUMBERVALUE(Plantilla!AE503),"")</f>
        <v/>
      </c>
      <c r="AH492" s="4" t="str">
        <f>IF($C492="OK",_xlfn.NUMBERVALUE(Plantilla!AF503),"")</f>
        <v/>
      </c>
      <c r="AI492" s="6" t="str">
        <f>IF($C492="OK",_xlfn.NUMBERVALUE(Plantilla!AG503),"")</f>
        <v/>
      </c>
      <c r="AJ492" s="6" t="str">
        <f>IF($C492="OK",_xlfn.NUMBERVALUE(Plantilla!AH503),"")</f>
        <v/>
      </c>
      <c r="AK492" s="6" t="str">
        <f>IF($C492="OK",_xlfn.NUMBERVALUE(Plantilla!AI503),"")</f>
        <v/>
      </c>
      <c r="AL492" s="6" t="str">
        <f>IF($C492="OK",_xlfn.NUMBERVALUE(Plantilla!AJ503),"")</f>
        <v/>
      </c>
      <c r="AM492" s="4" t="str">
        <f>IF($C492="OK",_xlfn.NUMBERVALUE(Plantilla!AK503),"")</f>
        <v/>
      </c>
      <c r="AN492" s="6" t="str">
        <f>IF($C492="OK",_xlfn.NUMBERVALUE(Plantilla!AL503),"")</f>
        <v/>
      </c>
      <c r="AO492" s="4" t="str">
        <f>IF($C492="OK",_xlfn.NUMBERVALUE(Plantilla!AM503),"")</f>
        <v/>
      </c>
      <c r="AP492" s="6" t="str">
        <f>IF($C492="OK",_xlfn.NUMBERVALUE(Plantilla!AN503),"")</f>
        <v/>
      </c>
      <c r="AQ492" s="4" t="str">
        <f>IF($C492="OK",_xlfn.NUMBERVALUE(Plantilla!AO503),"")</f>
        <v/>
      </c>
      <c r="AR492" s="6" t="str">
        <f>IF($C492="OK",_xlfn.NUMBERVALUE(Plantilla!AP503),"")</f>
        <v/>
      </c>
      <c r="AS492" s="4" t="str">
        <f>IF($C492="OK",_xlfn.NUMBERVALUE(Plantilla!AQ503),"")</f>
        <v/>
      </c>
      <c r="AT492" s="6" t="str">
        <f>IF($C492="OK",_xlfn.NUMBERVALUE(Plantilla!AR503),"")</f>
        <v/>
      </c>
      <c r="AU492" s="4" t="str">
        <f>IF($C492="OK",_xlfn.NUMBERVALUE(Plantilla!AS503),"")</f>
        <v/>
      </c>
      <c r="AV492" s="6" t="str">
        <f>IF($C492="OK",_xlfn.NUMBERVALUE(Plantilla!AT503),"")</f>
        <v/>
      </c>
      <c r="AW492" s="4" t="str">
        <f>IF($C492="OK",_xlfn.NUMBERVALUE(Plantilla!AU503),"")</f>
        <v/>
      </c>
      <c r="AX492" s="6" t="str">
        <f>IF($C492="OK",_xlfn.NUMBERVALUE(Plantilla!AV503),"")</f>
        <v/>
      </c>
      <c r="AY492" s="4" t="str">
        <f>IF($C492="OK",_xlfn.NUMBERVALUE(Plantilla!AW503),"")</f>
        <v/>
      </c>
      <c r="AZ492" s="6" t="str">
        <f>IF($C492="OK",_xlfn.NUMBERVALUE(Plantilla!AX503),"")</f>
        <v/>
      </c>
      <c r="BA492" t="str">
        <f>IF($C492="OK",_xlfn.NUMBERVALUE(Plantilla!AY503),"")</f>
        <v/>
      </c>
      <c r="BB492" t="str">
        <f>IF($C492="OK",_xlfn.NUMBERVALUE(Plantilla!AZ503),"")</f>
        <v/>
      </c>
      <c r="BC492" s="4" t="str">
        <f>IF($C492="OK",_xlfn.NUMBERVALUE(Plantilla!BA503),"")</f>
        <v/>
      </c>
      <c r="BD492" s="6" t="str">
        <f>IF($C492="OK",_xlfn.NUMBERVALUE(Plantilla!BB503),"")</f>
        <v/>
      </c>
      <c r="BE492" s="4" t="str">
        <f>IF($C492="OK",_xlfn.NUMBERVALUE(Plantilla!BC503),"")</f>
        <v/>
      </c>
      <c r="BF492" s="6" t="str">
        <f>IF($C492="OK",_xlfn.NUMBERVALUE(Plantilla!BD503),"")</f>
        <v/>
      </c>
      <c r="BG492" s="4" t="str">
        <f>IF($C492="OK",_xlfn.NUMBERVALUE(Plantilla!BE503),"")</f>
        <v/>
      </c>
      <c r="BH492" s="6" t="str">
        <f>IF($C492="OK",_xlfn.NUMBERVALUE(Plantilla!BF503),"")</f>
        <v/>
      </c>
      <c r="BI492" s="110" t="str">
        <f>IF($C492="OK",_xlfn.NUMBERVALUE(Plantilla!BG503),"")</f>
        <v/>
      </c>
      <c r="BJ492" s="6" t="str">
        <f>IF($C492="OK",_xlfn.NUMBERVALUE(Plantilla!BH503),"")</f>
        <v/>
      </c>
      <c r="BK492" s="109" t="str">
        <f>IF($C492="OK",_xlfn.NUMBERVALUE(Plantilla!BI503),"")</f>
        <v/>
      </c>
      <c r="BL492" s="6" t="str">
        <f>IF($C492="OK",
   IF(Plantilla!BJ503&lt;&gt;"",
      TEXT(VLOOKUP(Plantilla!BJ503,'Tablas '!$Z$4:$AA$6,2,FALSE),"#"),
   ""),
"")</f>
        <v/>
      </c>
      <c r="BM492" s="4" t="str">
        <f>IF($C492="OK",_xlfn.NUMBERVALUE(Plantilla!BK503),"")</f>
        <v/>
      </c>
      <c r="BN492" s="4" t="str">
        <f>IF($C492="OK",_xlfn.NUMBERVALUE(Plantilla!BL503),"")</f>
        <v/>
      </c>
      <c r="BO492" s="6" t="str">
        <f>IF($C492="OK",_xlfn.NUMBERVALUE(Plantilla!BM503),"")</f>
        <v/>
      </c>
      <c r="BP492" s="4" t="str">
        <f>IF($C492="OK",_xlfn.NUMBERVALUE(Plantilla!BN503),"")</f>
        <v/>
      </c>
      <c r="BQ492" s="6" t="str">
        <f>IF($C492="OK",_xlfn.NUMBERVALUE(Plantilla!BO503),"")</f>
        <v/>
      </c>
      <c r="BR492" s="4" t="str">
        <f>IF($C492="OK",_xlfn.NUMBERVALUE(Plantilla!BP503),"")</f>
        <v/>
      </c>
      <c r="BS492" s="6" t="str">
        <f>IF($C492="OK",_xlfn.NUMBERVALUE(Plantilla!BQ503),"")</f>
        <v/>
      </c>
      <c r="BT492" s="4" t="str">
        <f>IF($C492="OK",_xlfn.NUMBERVALUE(Plantilla!BR503),"")</f>
        <v/>
      </c>
      <c r="BU492" s="6" t="str">
        <f>IF($C492="OK",_xlfn.NUMBERVALUE(Plantilla!BS503),"")</f>
        <v/>
      </c>
      <c r="BV492" s="6" t="str">
        <f>IF($C492="OK",_xlfn.NUMBERVALUE(Plantilla!BT503),"")</f>
        <v/>
      </c>
      <c r="BW492" s="6" t="str">
        <f>IF($C492="OK",_xlfn.NUMBERVALUE(Plantilla!BU503),"")</f>
        <v/>
      </c>
      <c r="BX492" s="6" t="str">
        <f>IF($C492="OK",_xlfn.NUMBERVALUE(Plantilla!BV503),"")</f>
        <v/>
      </c>
      <c r="BY492" s="6" t="str">
        <f>IF($C492="OK",_xlfn.NUMBERVALUE(Plantilla!BW503),"")</f>
        <v/>
      </c>
      <c r="BZ492" s="6" t="str">
        <f>IF($C492="OK",_xlfn.NUMBERVALUE(Plantilla!BX503),"")</f>
        <v/>
      </c>
      <c r="CA492" s="6" t="str">
        <f>IF($C492="OK",_xlfn.NUMBERVALUE(Plantilla!BY503),"")</f>
        <v/>
      </c>
      <c r="CB492" s="6" t="str">
        <f>IF($C492="OK",_xlfn.NUMBERVALUE(Plantilla!BZ503),"")</f>
        <v/>
      </c>
      <c r="CC492" s="6" t="str">
        <f>IF($C492="OK",_xlfn.NUMBERVALUE(Plantilla!CA503),"")</f>
        <v/>
      </c>
      <c r="CD492" s="6" t="str">
        <f>IF($C492="OK",_xlfn.NUMBERVALUE(Plantilla!CB503),"")</f>
        <v/>
      </c>
      <c r="CE492" s="6" t="str">
        <f>IF($C492="OK",_xlfn.NUMBERVALUE(Plantilla!CC503),"")</f>
        <v/>
      </c>
      <c r="CF492" s="4" t="str">
        <f>IF($C492="OK",_xlfn.NUMBERVALUE(Plantilla!CD503),"")</f>
        <v/>
      </c>
      <c r="CG492" s="6" t="str">
        <f>IF($C492="OK",_xlfn.NUMBERVALUE(Plantilla!CE503),"")</f>
        <v/>
      </c>
      <c r="CH492" s="6" t="str">
        <f>IF($C492="OK",_xlfn.NUMBERVALUE(Plantilla!CF503),"")</f>
        <v/>
      </c>
      <c r="CI492" s="6" t="str">
        <f>IF($C492="OK",_xlfn.NUMBERVALUE(Plantilla!CG503),"")</f>
        <v/>
      </c>
      <c r="CJ492" s="6" t="str">
        <f>IF($C492="OK",_xlfn.NUMBERVALUE(Plantilla!CH503),"")</f>
        <v/>
      </c>
      <c r="CK492" s="6" t="str">
        <f>IF($C492="OK",_xlfn.NUMBERVALUE(Plantilla!CI503),"")</f>
        <v/>
      </c>
      <c r="CL492" s="6" t="str">
        <f>IF($C492="OK",_xlfn.NUMBERVALUE(Plantilla!CJ503),"")</f>
        <v/>
      </c>
      <c r="CM492" t="str">
        <f>IF($C492="OK",TEXT(Plantilla!CK503,"#"),"")</f>
        <v/>
      </c>
      <c r="CN492" s="6" t="str">
        <f>IF($C492="OK",_xlfn.NUMBERVALUE(Plantilla!CL503),"")</f>
        <v/>
      </c>
      <c r="CO492" s="6" t="str">
        <f>IF($C492="OK",_xlfn.NUMBERVALUE(Plantilla!CM503),"")</f>
        <v/>
      </c>
      <c r="CP492" s="110" t="str">
        <f>IF($C492="OK",_xlfn.NUMBERVALUE(Plantilla!CN503),"")</f>
        <v/>
      </c>
      <c r="CQ492" s="6" t="str">
        <f>IF($C492="OK",_xlfn.NUMBERVALUE(Plantilla!CO503),"")</f>
        <v/>
      </c>
      <c r="CR492" s="109" t="str">
        <f>IF($C492="OK",_xlfn.NUMBERVALUE(Plantilla!CP503),"")</f>
        <v/>
      </c>
      <c r="CS492" s="110" t="str">
        <f>IF($C492="OK",_xlfn.NUMBERVALUE(Plantilla!CQ503),"")</f>
        <v/>
      </c>
      <c r="CT492" s="6" t="str">
        <f>IF($C492="OK",_xlfn.NUMBERVALUE(Plantilla!CR503),"")</f>
        <v/>
      </c>
      <c r="CU492" s="109" t="str">
        <f>IF($C492="OK",_xlfn.NUMBERVALUE(Plantilla!CS503),"")</f>
        <v/>
      </c>
      <c r="CV492" s="110" t="str">
        <f>IF($C492="OK",_xlfn.NUMBERVALUE(Plantilla!CT503),"")</f>
        <v/>
      </c>
      <c r="CW492" s="6" t="str">
        <f>IF($C492="OK",_xlfn.NUMBERVALUE(Plantilla!CU503),"")</f>
        <v/>
      </c>
      <c r="CX492" s="82" t="str">
        <f>IF($C492="OK",_xlfn.NUMBERVALUE(Plantilla!CV503),"")</f>
        <v/>
      </c>
      <c r="CY492" s="6" t="str">
        <f>IF($C492="OK",_xlfn.NUMBERVALUE(Plantilla!CW503),"")</f>
        <v/>
      </c>
      <c r="CZ492" s="82" t="str">
        <f>IF($C492="OK",_xlfn.NUMBERVALUE(Plantilla!CX503),"")</f>
        <v/>
      </c>
      <c r="DA492" s="6" t="str">
        <f>IF($C492="OK",_xlfn.NUMBERVALUE(Plantilla!CY503),"")</f>
        <v/>
      </c>
      <c r="DB492" s="109" t="str">
        <f>IF($C492="OK",_xlfn.NUMBERVALUE(Plantilla!CZ503),"")</f>
        <v/>
      </c>
      <c r="DC492" s="6" t="str">
        <f>IF($C492="OK",_xlfn.NUMBERVALUE(Plantilla!DA503),"")</f>
        <v/>
      </c>
      <c r="DD492" s="6" t="str">
        <f>IF($C492="OK",TEXT(Plantilla!DB503,"#"),"")</f>
        <v/>
      </c>
      <c r="DE492" s="6" t="str">
        <f>IF($C492="OK",_xlfn.NUMBERVALUE(Plantilla!DC503),"")</f>
        <v/>
      </c>
      <c r="DF492" s="4" t="str">
        <f>IF($C492="OK",_xlfn.NUMBERVALUE(Plantilla!DD503),"")</f>
        <v/>
      </c>
      <c r="DG492" s="6" t="str">
        <f>IF($C492="OK",_xlfn.NUMBERVALUE(Plantilla!DE503),"")</f>
        <v/>
      </c>
      <c r="DH492" s="6" t="str">
        <f>IF($C492="OK",_xlfn.NUMBERVALUE(Plantilla!DF503),"")</f>
        <v/>
      </c>
      <c r="DI492" s="6" t="str">
        <f>IF($C492="OK",_xlfn.NUMBERVALUE(Plantilla!DG503),"")</f>
        <v/>
      </c>
      <c r="DJ492" s="6" t="str">
        <f>IF($C492="OK",_xlfn.NUMBERVALUE(Plantilla!DH503),"")</f>
        <v/>
      </c>
      <c r="DK492" s="6" t="str">
        <f>IF($C492="OK",_xlfn.NUMBERVALUE(Plantilla!DI503),"")</f>
        <v/>
      </c>
      <c r="DL492" s="6" t="str">
        <f>IF($C492="OK",_xlfn.NUMBERVALUE(Plantilla!DJ503),"")</f>
        <v/>
      </c>
      <c r="DM492" s="6" t="str">
        <f>IF($C492="OK",_xlfn.NUMBERVALUE(Plantilla!DK503),"")</f>
        <v/>
      </c>
      <c r="DN492" s="6" t="str">
        <f>IF($C492="OK",_xlfn.NUMBERVALUE(Plantilla!DL503),"")</f>
        <v/>
      </c>
      <c r="DO492" s="6" t="str">
        <f>IF($C492="OK",_xlfn.NUMBERVALUE(Plantilla!DM503),"")</f>
        <v/>
      </c>
      <c r="DP492" s="6" t="str">
        <f>IF($C492="OK",_xlfn.NUMBERVALUE(Plantilla!DN503),"")</f>
        <v/>
      </c>
      <c r="DQ492" s="6" t="str">
        <f>IF($C492="OK",_xlfn.NUMBERVALUE(Plantilla!DO503),"")</f>
        <v/>
      </c>
      <c r="DR492" s="6" t="str">
        <f>IF($C492="OK",_xlfn.NUMBERVALUE(Plantilla!DP503),"")</f>
        <v/>
      </c>
      <c r="DS492" t="str">
        <f>IF($C492="OK",TEXT(Plantilla!DR503,"#"),"")</f>
        <v/>
      </c>
      <c r="DT492" s="6"/>
    </row>
    <row r="493" spans="1:124" x14ac:dyDescent="0.25">
      <c r="A493" t="str">
        <f>IF(Plantilla!$I$6="¡Perfecto!, Guarda el archivo y adjúntalo a tu interfaz de Nómina Electrónica","OK","Error")</f>
        <v>OK</v>
      </c>
      <c r="B493" t="str">
        <f>IF(Plantilla!$I$6="¡Perfecto!, Guarda el archivo y adjúntalo a tu interfaz de Nómina Electrónica",MID(Plantilla!$D$2,SEARCH("V",Plantilla!$D$2),10),"")</f>
        <v>V2.0</v>
      </c>
      <c r="C493" t="str">
        <f>Plantilla!C504</f>
        <v/>
      </c>
      <c r="D493" t="str">
        <f>IF($C493="OK",Plantilla!B504,"")</f>
        <v/>
      </c>
      <c r="E493" t="str">
        <f>IF($C493="OK",
   VLOOKUP(Plantilla!$E$4,'Tablas '!$AP$4:$AT$6,5,FALSE),
"")</f>
        <v/>
      </c>
      <c r="F493" t="str">
        <f>IF($C493="OK",TEXT(Plantilla!D504,"#"),"")</f>
        <v/>
      </c>
      <c r="G493" t="str">
        <f>IF($C493="OK",
   VLOOKUP(Plantilla!E504,'Tablas '!$B$4:$C$14,2,FALSE),
"")</f>
        <v/>
      </c>
      <c r="H493" t="str">
        <f>IF($C493="OK",TEXT(Plantilla!F504,"#"),"")</f>
        <v/>
      </c>
      <c r="I493" t="str">
        <f>IF($C493="OK",TEXT(Plantilla!G504,"#"),"")</f>
        <v/>
      </c>
      <c r="J493" t="str">
        <f>IF($C493="OK",TEXT(Plantilla!H504,"#"),"")</f>
        <v/>
      </c>
      <c r="K493" t="str">
        <f>IF($C493="OK",TEXT(Plantilla!I504,"#"),"")</f>
        <v/>
      </c>
      <c r="L493" t="str">
        <f>IF($C493="OK",TEXT(Plantilla!J504,"#"),"")</f>
        <v/>
      </c>
      <c r="M493" t="str">
        <f>IF($C493="OK",TEXT(Plantilla!K504,"#"),"")</f>
        <v/>
      </c>
      <c r="N493" t="str">
        <f>IF($C493="OK",
   CONCATENATE(YEAR(Plantilla!L504),"-",TEXT(MONTH(Plantilla!L504),"00"),"-",TEXT(DAY(Plantilla!L504),"00")),
"")</f>
        <v/>
      </c>
      <c r="O493" t="str">
        <f>IF($C493="OK",_xlfn.NUMBERVALUE(Plantilla!M504),"")</f>
        <v/>
      </c>
      <c r="P493" t="str">
        <f>IF($C493="OK",
   IF(Plantilla!N504&lt;&gt;"",
      CONCATENATE(YEAR(Plantilla!N504),"-",TEXT(MONTH(Plantilla!N504),"00"),"-",TEXT(DAY(Plantilla!N504),"00")),
   ""),
"")</f>
        <v/>
      </c>
      <c r="Q493" t="str">
        <f>IF($C493="OK",
   VLOOKUP(Plantilla!O504,'Tablas '!$E$4:$F$19,2,FALSE),
"")</f>
        <v/>
      </c>
      <c r="R493" t="str">
        <f>IF($C493="OK",
   VLOOKUP(Plantilla!P504,'Tablas '!$H$4:$I$5,2,FALSE),
"")</f>
        <v/>
      </c>
      <c r="S493" t="str">
        <f>IF($C493="OK",
   VLOOKUP(Plantilla!Q504,'Tablas '!$K$4:$L$8,2,FALSE),
"")</f>
        <v/>
      </c>
      <c r="T493" t="str">
        <f>IF($C493="OK",
   VLOOKUP(Plantilla!R504,'Tablas '!$AE$4:$AF$6,2,FALSE),
"")</f>
        <v/>
      </c>
      <c r="U493" t="str">
        <f>IF($C493="OK",
   VLOOKUP(Plantilla!S504,'Tablas '!$AE$4:$AF$6,2,FALSE),
"")</f>
        <v/>
      </c>
      <c r="V493" t="str">
        <f>IF($C493="OK",TEXT(Plantilla!T504,"#"),"")</f>
        <v/>
      </c>
      <c r="W493" s="84" t="str">
        <f>IF($C493="OK",
   VLOOKUP(Plantilla!U504,'Tablas '!$AM$4:$AN$1126,2,FALSE),
"")</f>
        <v/>
      </c>
      <c r="X493" t="str">
        <f>IF($C493="OK",TEXT(Plantilla!V504,"#"),"")</f>
        <v/>
      </c>
      <c r="Y493" t="str">
        <f>IF($C493="OK",
   CONCATENATE(YEAR(Plantilla!W504),"-",TEXT(MONTH(Plantilla!W504),"00"),"-",TEXT(DAY(Plantilla!W504),"00")),
"")</f>
        <v/>
      </c>
      <c r="Z493" t="str">
        <f>IF($C493="OK",
   CONCATENATE(YEAR(Plantilla!X504),"-",TEXT(MONTH(Plantilla!X504),"00"),"-",TEXT(DAY(Plantilla!X504),"00")),
"")</f>
        <v/>
      </c>
      <c r="AA493" t="str">
        <f>IF($C493="OK",
   TEXT(VLOOKUP(Plantilla!Y504,'Tablas '!$Q$4:$R$9,2,FALSE),"#"),
"")</f>
        <v/>
      </c>
      <c r="AB493" t="str">
        <f>IF($C493="OK",
   CONCATENATE(YEAR(Plantilla!Z504),"-",TEXT(MONTH(Plantilla!Z504),"00"),"-",TEXT(DAY(Plantilla!Z504),"00")),
"")</f>
        <v/>
      </c>
      <c r="AC493" t="str">
        <f>IF($C493="OK",
   TEXT(VLOOKUP(Plantilla!AA504,'Tablas '!$T$4:$U$13,2,FALSE),"#"),
"")</f>
        <v/>
      </c>
      <c r="AD493" t="str">
        <f>IF($C493="OK",TEXT(Plantilla!AB504,"#"),"")</f>
        <v/>
      </c>
      <c r="AE493" t="str">
        <f>IF($C493="OK",
   IF(Plantilla!AC504&lt;&gt;"",
      TEXT(VLOOKUP(Plantilla!AC504,'Tablas '!$W$4:$X$7,2,FALSE),"#"),
   ""),
"")</f>
        <v/>
      </c>
      <c r="AF493" t="str">
        <f>IF($C493="OK",TEXT(Plantilla!AD504,"#"),"")</f>
        <v/>
      </c>
      <c r="AG493" s="6" t="str">
        <f>IF($C493="OK",_xlfn.NUMBERVALUE(Plantilla!AE504),"")</f>
        <v/>
      </c>
      <c r="AH493" s="4" t="str">
        <f>IF($C493="OK",_xlfn.NUMBERVALUE(Plantilla!AF504),"")</f>
        <v/>
      </c>
      <c r="AI493" s="6" t="str">
        <f>IF($C493="OK",_xlfn.NUMBERVALUE(Plantilla!AG504),"")</f>
        <v/>
      </c>
      <c r="AJ493" s="6" t="str">
        <f>IF($C493="OK",_xlfn.NUMBERVALUE(Plantilla!AH504),"")</f>
        <v/>
      </c>
      <c r="AK493" s="6" t="str">
        <f>IF($C493="OK",_xlfn.NUMBERVALUE(Plantilla!AI504),"")</f>
        <v/>
      </c>
      <c r="AL493" s="6" t="str">
        <f>IF($C493="OK",_xlfn.NUMBERVALUE(Plantilla!AJ504),"")</f>
        <v/>
      </c>
      <c r="AM493" s="4" t="str">
        <f>IF($C493="OK",_xlfn.NUMBERVALUE(Plantilla!AK504),"")</f>
        <v/>
      </c>
      <c r="AN493" s="6" t="str">
        <f>IF($C493="OK",_xlfn.NUMBERVALUE(Plantilla!AL504),"")</f>
        <v/>
      </c>
      <c r="AO493" s="4" t="str">
        <f>IF($C493="OK",_xlfn.NUMBERVALUE(Plantilla!AM504),"")</f>
        <v/>
      </c>
      <c r="AP493" s="6" t="str">
        <f>IF($C493="OK",_xlfn.NUMBERVALUE(Plantilla!AN504),"")</f>
        <v/>
      </c>
      <c r="AQ493" s="4" t="str">
        <f>IF($C493="OK",_xlfn.NUMBERVALUE(Plantilla!AO504),"")</f>
        <v/>
      </c>
      <c r="AR493" s="6" t="str">
        <f>IF($C493="OK",_xlfn.NUMBERVALUE(Plantilla!AP504),"")</f>
        <v/>
      </c>
      <c r="AS493" s="4" t="str">
        <f>IF($C493="OK",_xlfn.NUMBERVALUE(Plantilla!AQ504),"")</f>
        <v/>
      </c>
      <c r="AT493" s="6" t="str">
        <f>IF($C493="OK",_xlfn.NUMBERVALUE(Plantilla!AR504),"")</f>
        <v/>
      </c>
      <c r="AU493" s="4" t="str">
        <f>IF($C493="OK",_xlfn.NUMBERVALUE(Plantilla!AS504),"")</f>
        <v/>
      </c>
      <c r="AV493" s="6" t="str">
        <f>IF($C493="OK",_xlfn.NUMBERVALUE(Plantilla!AT504),"")</f>
        <v/>
      </c>
      <c r="AW493" s="4" t="str">
        <f>IF($C493="OK",_xlfn.NUMBERVALUE(Plantilla!AU504),"")</f>
        <v/>
      </c>
      <c r="AX493" s="6" t="str">
        <f>IF($C493="OK",_xlfn.NUMBERVALUE(Plantilla!AV504),"")</f>
        <v/>
      </c>
      <c r="AY493" s="4" t="str">
        <f>IF($C493="OK",_xlfn.NUMBERVALUE(Plantilla!AW504),"")</f>
        <v/>
      </c>
      <c r="AZ493" s="6" t="str">
        <f>IF($C493="OK",_xlfn.NUMBERVALUE(Plantilla!AX504),"")</f>
        <v/>
      </c>
      <c r="BA493" t="str">
        <f>IF($C493="OK",_xlfn.NUMBERVALUE(Plantilla!AY504),"")</f>
        <v/>
      </c>
      <c r="BB493" t="str">
        <f>IF($C493="OK",_xlfn.NUMBERVALUE(Plantilla!AZ504),"")</f>
        <v/>
      </c>
      <c r="BC493" s="4" t="str">
        <f>IF($C493="OK",_xlfn.NUMBERVALUE(Plantilla!BA504),"")</f>
        <v/>
      </c>
      <c r="BD493" s="6" t="str">
        <f>IF($C493="OK",_xlfn.NUMBERVALUE(Plantilla!BB504),"")</f>
        <v/>
      </c>
      <c r="BE493" s="4" t="str">
        <f>IF($C493="OK",_xlfn.NUMBERVALUE(Plantilla!BC504),"")</f>
        <v/>
      </c>
      <c r="BF493" s="6" t="str">
        <f>IF($C493="OK",_xlfn.NUMBERVALUE(Plantilla!BD504),"")</f>
        <v/>
      </c>
      <c r="BG493" s="4" t="str">
        <f>IF($C493="OK",_xlfn.NUMBERVALUE(Plantilla!BE504),"")</f>
        <v/>
      </c>
      <c r="BH493" s="6" t="str">
        <f>IF($C493="OK",_xlfn.NUMBERVALUE(Plantilla!BF504),"")</f>
        <v/>
      </c>
      <c r="BI493" s="110" t="str">
        <f>IF($C493="OK",_xlfn.NUMBERVALUE(Plantilla!BG504),"")</f>
        <v/>
      </c>
      <c r="BJ493" s="6" t="str">
        <f>IF($C493="OK",_xlfn.NUMBERVALUE(Plantilla!BH504),"")</f>
        <v/>
      </c>
      <c r="BK493" s="109" t="str">
        <f>IF($C493="OK",_xlfn.NUMBERVALUE(Plantilla!BI504),"")</f>
        <v/>
      </c>
      <c r="BL493" s="6" t="str">
        <f>IF($C493="OK",
   IF(Plantilla!BJ504&lt;&gt;"",
      TEXT(VLOOKUP(Plantilla!BJ504,'Tablas '!$Z$4:$AA$6,2,FALSE),"#"),
   ""),
"")</f>
        <v/>
      </c>
      <c r="BM493" s="4" t="str">
        <f>IF($C493="OK",_xlfn.NUMBERVALUE(Plantilla!BK504),"")</f>
        <v/>
      </c>
      <c r="BN493" s="4" t="str">
        <f>IF($C493="OK",_xlfn.NUMBERVALUE(Plantilla!BL504),"")</f>
        <v/>
      </c>
      <c r="BO493" s="6" t="str">
        <f>IF($C493="OK",_xlfn.NUMBERVALUE(Plantilla!BM504),"")</f>
        <v/>
      </c>
      <c r="BP493" s="4" t="str">
        <f>IF($C493="OK",_xlfn.NUMBERVALUE(Plantilla!BN504),"")</f>
        <v/>
      </c>
      <c r="BQ493" s="6" t="str">
        <f>IF($C493="OK",_xlfn.NUMBERVALUE(Plantilla!BO504),"")</f>
        <v/>
      </c>
      <c r="BR493" s="4" t="str">
        <f>IF($C493="OK",_xlfn.NUMBERVALUE(Plantilla!BP504),"")</f>
        <v/>
      </c>
      <c r="BS493" s="6" t="str">
        <f>IF($C493="OK",_xlfn.NUMBERVALUE(Plantilla!BQ504),"")</f>
        <v/>
      </c>
      <c r="BT493" s="4" t="str">
        <f>IF($C493="OK",_xlfn.NUMBERVALUE(Plantilla!BR504),"")</f>
        <v/>
      </c>
      <c r="BU493" s="6" t="str">
        <f>IF($C493="OK",_xlfn.NUMBERVALUE(Plantilla!BS504),"")</f>
        <v/>
      </c>
      <c r="BV493" s="6" t="str">
        <f>IF($C493="OK",_xlfn.NUMBERVALUE(Plantilla!BT504),"")</f>
        <v/>
      </c>
      <c r="BW493" s="6" t="str">
        <f>IF($C493="OK",_xlfn.NUMBERVALUE(Plantilla!BU504),"")</f>
        <v/>
      </c>
      <c r="BX493" s="6" t="str">
        <f>IF($C493="OK",_xlfn.NUMBERVALUE(Plantilla!BV504),"")</f>
        <v/>
      </c>
      <c r="BY493" s="6" t="str">
        <f>IF($C493="OK",_xlfn.NUMBERVALUE(Plantilla!BW504),"")</f>
        <v/>
      </c>
      <c r="BZ493" s="6" t="str">
        <f>IF($C493="OK",_xlfn.NUMBERVALUE(Plantilla!BX504),"")</f>
        <v/>
      </c>
      <c r="CA493" s="6" t="str">
        <f>IF($C493="OK",_xlfn.NUMBERVALUE(Plantilla!BY504),"")</f>
        <v/>
      </c>
      <c r="CB493" s="6" t="str">
        <f>IF($C493="OK",_xlfn.NUMBERVALUE(Plantilla!BZ504),"")</f>
        <v/>
      </c>
      <c r="CC493" s="6" t="str">
        <f>IF($C493="OK",_xlfn.NUMBERVALUE(Plantilla!CA504),"")</f>
        <v/>
      </c>
      <c r="CD493" s="6" t="str">
        <f>IF($C493="OK",_xlfn.NUMBERVALUE(Plantilla!CB504),"")</f>
        <v/>
      </c>
      <c r="CE493" s="6" t="str">
        <f>IF($C493="OK",_xlfn.NUMBERVALUE(Plantilla!CC504),"")</f>
        <v/>
      </c>
      <c r="CF493" s="4" t="str">
        <f>IF($C493="OK",_xlfn.NUMBERVALUE(Plantilla!CD504),"")</f>
        <v/>
      </c>
      <c r="CG493" s="6" t="str">
        <f>IF($C493="OK",_xlfn.NUMBERVALUE(Plantilla!CE504),"")</f>
        <v/>
      </c>
      <c r="CH493" s="6" t="str">
        <f>IF($C493="OK",_xlfn.NUMBERVALUE(Plantilla!CF504),"")</f>
        <v/>
      </c>
      <c r="CI493" s="6" t="str">
        <f>IF($C493="OK",_xlfn.NUMBERVALUE(Plantilla!CG504),"")</f>
        <v/>
      </c>
      <c r="CJ493" s="6" t="str">
        <f>IF($C493="OK",_xlfn.NUMBERVALUE(Plantilla!CH504),"")</f>
        <v/>
      </c>
      <c r="CK493" s="6" t="str">
        <f>IF($C493="OK",_xlfn.NUMBERVALUE(Plantilla!CI504),"")</f>
        <v/>
      </c>
      <c r="CL493" s="6" t="str">
        <f>IF($C493="OK",_xlfn.NUMBERVALUE(Plantilla!CJ504),"")</f>
        <v/>
      </c>
      <c r="CM493" t="str">
        <f>IF($C493="OK",TEXT(Plantilla!CK504,"#"),"")</f>
        <v/>
      </c>
      <c r="CN493" s="6" t="str">
        <f>IF($C493="OK",_xlfn.NUMBERVALUE(Plantilla!CL504),"")</f>
        <v/>
      </c>
      <c r="CO493" s="6" t="str">
        <f>IF($C493="OK",_xlfn.NUMBERVALUE(Plantilla!CM504),"")</f>
        <v/>
      </c>
      <c r="CP493" s="110" t="str">
        <f>IF($C493="OK",_xlfn.NUMBERVALUE(Plantilla!CN504),"")</f>
        <v/>
      </c>
      <c r="CQ493" s="6" t="str">
        <f>IF($C493="OK",_xlfn.NUMBERVALUE(Plantilla!CO504),"")</f>
        <v/>
      </c>
      <c r="CR493" s="109" t="str">
        <f>IF($C493="OK",_xlfn.NUMBERVALUE(Plantilla!CP504),"")</f>
        <v/>
      </c>
      <c r="CS493" s="110" t="str">
        <f>IF($C493="OK",_xlfn.NUMBERVALUE(Plantilla!CQ504),"")</f>
        <v/>
      </c>
      <c r="CT493" s="6" t="str">
        <f>IF($C493="OK",_xlfn.NUMBERVALUE(Plantilla!CR504),"")</f>
        <v/>
      </c>
      <c r="CU493" s="109" t="str">
        <f>IF($C493="OK",_xlfn.NUMBERVALUE(Plantilla!CS504),"")</f>
        <v/>
      </c>
      <c r="CV493" s="110" t="str">
        <f>IF($C493="OK",_xlfn.NUMBERVALUE(Plantilla!CT504),"")</f>
        <v/>
      </c>
      <c r="CW493" s="6" t="str">
        <f>IF($C493="OK",_xlfn.NUMBERVALUE(Plantilla!CU504),"")</f>
        <v/>
      </c>
      <c r="CX493" s="82" t="str">
        <f>IF($C493="OK",_xlfn.NUMBERVALUE(Plantilla!CV504),"")</f>
        <v/>
      </c>
      <c r="CY493" s="6" t="str">
        <f>IF($C493="OK",_xlfn.NUMBERVALUE(Plantilla!CW504),"")</f>
        <v/>
      </c>
      <c r="CZ493" s="82" t="str">
        <f>IF($C493="OK",_xlfn.NUMBERVALUE(Plantilla!CX504),"")</f>
        <v/>
      </c>
      <c r="DA493" s="6" t="str">
        <f>IF($C493="OK",_xlfn.NUMBERVALUE(Plantilla!CY504),"")</f>
        <v/>
      </c>
      <c r="DB493" s="109" t="str">
        <f>IF($C493="OK",_xlfn.NUMBERVALUE(Plantilla!CZ504),"")</f>
        <v/>
      </c>
      <c r="DC493" s="6" t="str">
        <f>IF($C493="OK",_xlfn.NUMBERVALUE(Plantilla!DA504),"")</f>
        <v/>
      </c>
      <c r="DD493" s="6" t="str">
        <f>IF($C493="OK",TEXT(Plantilla!DB504,"#"),"")</f>
        <v/>
      </c>
      <c r="DE493" s="6" t="str">
        <f>IF($C493="OK",_xlfn.NUMBERVALUE(Plantilla!DC504),"")</f>
        <v/>
      </c>
      <c r="DF493" s="4" t="str">
        <f>IF($C493="OK",_xlfn.NUMBERVALUE(Plantilla!DD504),"")</f>
        <v/>
      </c>
      <c r="DG493" s="6" t="str">
        <f>IF($C493="OK",_xlfn.NUMBERVALUE(Plantilla!DE504),"")</f>
        <v/>
      </c>
      <c r="DH493" s="6" t="str">
        <f>IF($C493="OK",_xlfn.NUMBERVALUE(Plantilla!DF504),"")</f>
        <v/>
      </c>
      <c r="DI493" s="6" t="str">
        <f>IF($C493="OK",_xlfn.NUMBERVALUE(Plantilla!DG504),"")</f>
        <v/>
      </c>
      <c r="DJ493" s="6" t="str">
        <f>IF($C493="OK",_xlfn.NUMBERVALUE(Plantilla!DH504),"")</f>
        <v/>
      </c>
      <c r="DK493" s="6" t="str">
        <f>IF($C493="OK",_xlfn.NUMBERVALUE(Plantilla!DI504),"")</f>
        <v/>
      </c>
      <c r="DL493" s="6" t="str">
        <f>IF($C493="OK",_xlfn.NUMBERVALUE(Plantilla!DJ504),"")</f>
        <v/>
      </c>
      <c r="DM493" s="6" t="str">
        <f>IF($C493="OK",_xlfn.NUMBERVALUE(Plantilla!DK504),"")</f>
        <v/>
      </c>
      <c r="DN493" s="6" t="str">
        <f>IF($C493="OK",_xlfn.NUMBERVALUE(Plantilla!DL504),"")</f>
        <v/>
      </c>
      <c r="DO493" s="6" t="str">
        <f>IF($C493="OK",_xlfn.NUMBERVALUE(Plantilla!DM504),"")</f>
        <v/>
      </c>
      <c r="DP493" s="6" t="str">
        <f>IF($C493="OK",_xlfn.NUMBERVALUE(Plantilla!DN504),"")</f>
        <v/>
      </c>
      <c r="DQ493" s="6" t="str">
        <f>IF($C493="OK",_xlfn.NUMBERVALUE(Plantilla!DO504),"")</f>
        <v/>
      </c>
      <c r="DR493" s="6" t="str">
        <f>IF($C493="OK",_xlfn.NUMBERVALUE(Plantilla!DP504),"")</f>
        <v/>
      </c>
      <c r="DS493" t="str">
        <f>IF($C493="OK",TEXT(Plantilla!DR504,"#"),"")</f>
        <v/>
      </c>
      <c r="DT493" s="6"/>
    </row>
    <row r="494" spans="1:124" x14ac:dyDescent="0.25">
      <c r="A494" t="str">
        <f>IF(Plantilla!$I$6="¡Perfecto!, Guarda el archivo y adjúntalo a tu interfaz de Nómina Electrónica","OK","Error")</f>
        <v>OK</v>
      </c>
      <c r="B494" t="str">
        <f>IF(Plantilla!$I$6="¡Perfecto!, Guarda el archivo y adjúntalo a tu interfaz de Nómina Electrónica",MID(Plantilla!$D$2,SEARCH("V",Plantilla!$D$2),10),"")</f>
        <v>V2.0</v>
      </c>
      <c r="C494" t="str">
        <f>Plantilla!C505</f>
        <v/>
      </c>
      <c r="D494" t="str">
        <f>IF($C494="OK",Plantilla!B505,"")</f>
        <v/>
      </c>
      <c r="E494" t="str">
        <f>IF($C494="OK",
   VLOOKUP(Plantilla!$E$4,'Tablas '!$AP$4:$AT$6,5,FALSE),
"")</f>
        <v/>
      </c>
      <c r="F494" t="str">
        <f>IF($C494="OK",TEXT(Plantilla!D505,"#"),"")</f>
        <v/>
      </c>
      <c r="G494" t="str">
        <f>IF($C494="OK",
   VLOOKUP(Plantilla!E505,'Tablas '!$B$4:$C$14,2,FALSE),
"")</f>
        <v/>
      </c>
      <c r="H494" t="str">
        <f>IF($C494="OK",TEXT(Plantilla!F505,"#"),"")</f>
        <v/>
      </c>
      <c r="I494" t="str">
        <f>IF($C494="OK",TEXT(Plantilla!G505,"#"),"")</f>
        <v/>
      </c>
      <c r="J494" t="str">
        <f>IF($C494="OK",TEXT(Plantilla!H505,"#"),"")</f>
        <v/>
      </c>
      <c r="K494" t="str">
        <f>IF($C494="OK",TEXT(Plantilla!I505,"#"),"")</f>
        <v/>
      </c>
      <c r="L494" t="str">
        <f>IF($C494="OK",TEXT(Plantilla!J505,"#"),"")</f>
        <v/>
      </c>
      <c r="M494" t="str">
        <f>IF($C494="OK",TEXT(Plantilla!K505,"#"),"")</f>
        <v/>
      </c>
      <c r="N494" t="str">
        <f>IF($C494="OK",
   CONCATENATE(YEAR(Plantilla!L505),"-",TEXT(MONTH(Plantilla!L505),"00"),"-",TEXT(DAY(Plantilla!L505),"00")),
"")</f>
        <v/>
      </c>
      <c r="O494" t="str">
        <f>IF($C494="OK",_xlfn.NUMBERVALUE(Plantilla!M505),"")</f>
        <v/>
      </c>
      <c r="P494" t="str">
        <f>IF($C494="OK",
   IF(Plantilla!N505&lt;&gt;"",
      CONCATENATE(YEAR(Plantilla!N505),"-",TEXT(MONTH(Plantilla!N505),"00"),"-",TEXT(DAY(Plantilla!N505),"00")),
   ""),
"")</f>
        <v/>
      </c>
      <c r="Q494" t="str">
        <f>IF($C494="OK",
   VLOOKUP(Plantilla!O505,'Tablas '!$E$4:$F$19,2,FALSE),
"")</f>
        <v/>
      </c>
      <c r="R494" t="str">
        <f>IF($C494="OK",
   VLOOKUP(Plantilla!P505,'Tablas '!$H$4:$I$5,2,FALSE),
"")</f>
        <v/>
      </c>
      <c r="S494" t="str">
        <f>IF($C494="OK",
   VLOOKUP(Plantilla!Q505,'Tablas '!$K$4:$L$8,2,FALSE),
"")</f>
        <v/>
      </c>
      <c r="T494" t="str">
        <f>IF($C494="OK",
   VLOOKUP(Plantilla!R505,'Tablas '!$AE$4:$AF$6,2,FALSE),
"")</f>
        <v/>
      </c>
      <c r="U494" t="str">
        <f>IF($C494="OK",
   VLOOKUP(Plantilla!S505,'Tablas '!$AE$4:$AF$6,2,FALSE),
"")</f>
        <v/>
      </c>
      <c r="V494" t="str">
        <f>IF($C494="OK",TEXT(Plantilla!T505,"#"),"")</f>
        <v/>
      </c>
      <c r="W494" s="84" t="str">
        <f>IF($C494="OK",
   VLOOKUP(Plantilla!U505,'Tablas '!$AM$4:$AN$1126,2,FALSE),
"")</f>
        <v/>
      </c>
      <c r="X494" t="str">
        <f>IF($C494="OK",TEXT(Plantilla!V505,"#"),"")</f>
        <v/>
      </c>
      <c r="Y494" t="str">
        <f>IF($C494="OK",
   CONCATENATE(YEAR(Plantilla!W505),"-",TEXT(MONTH(Plantilla!W505),"00"),"-",TEXT(DAY(Plantilla!W505),"00")),
"")</f>
        <v/>
      </c>
      <c r="Z494" t="str">
        <f>IF($C494="OK",
   CONCATENATE(YEAR(Plantilla!X505),"-",TEXT(MONTH(Plantilla!X505),"00"),"-",TEXT(DAY(Plantilla!X505),"00")),
"")</f>
        <v/>
      </c>
      <c r="AA494" t="str">
        <f>IF($C494="OK",
   TEXT(VLOOKUP(Plantilla!Y505,'Tablas '!$Q$4:$R$9,2,FALSE),"#"),
"")</f>
        <v/>
      </c>
      <c r="AB494" t="str">
        <f>IF($C494="OK",
   CONCATENATE(YEAR(Plantilla!Z505),"-",TEXT(MONTH(Plantilla!Z505),"00"),"-",TEXT(DAY(Plantilla!Z505),"00")),
"")</f>
        <v/>
      </c>
      <c r="AC494" t="str">
        <f>IF($C494="OK",
   TEXT(VLOOKUP(Plantilla!AA505,'Tablas '!$T$4:$U$13,2,FALSE),"#"),
"")</f>
        <v/>
      </c>
      <c r="AD494" t="str">
        <f>IF($C494="OK",TEXT(Plantilla!AB505,"#"),"")</f>
        <v/>
      </c>
      <c r="AE494" t="str">
        <f>IF($C494="OK",
   IF(Plantilla!AC505&lt;&gt;"",
      TEXT(VLOOKUP(Plantilla!AC505,'Tablas '!$W$4:$X$7,2,FALSE),"#"),
   ""),
"")</f>
        <v/>
      </c>
      <c r="AF494" t="str">
        <f>IF($C494="OK",TEXT(Plantilla!AD505,"#"),"")</f>
        <v/>
      </c>
      <c r="AG494" s="6" t="str">
        <f>IF($C494="OK",_xlfn.NUMBERVALUE(Plantilla!AE505),"")</f>
        <v/>
      </c>
      <c r="AH494" s="4" t="str">
        <f>IF($C494="OK",_xlfn.NUMBERVALUE(Plantilla!AF505),"")</f>
        <v/>
      </c>
      <c r="AI494" s="6" t="str">
        <f>IF($C494="OK",_xlfn.NUMBERVALUE(Plantilla!AG505),"")</f>
        <v/>
      </c>
      <c r="AJ494" s="6" t="str">
        <f>IF($C494="OK",_xlfn.NUMBERVALUE(Plantilla!AH505),"")</f>
        <v/>
      </c>
      <c r="AK494" s="6" t="str">
        <f>IF($C494="OK",_xlfn.NUMBERVALUE(Plantilla!AI505),"")</f>
        <v/>
      </c>
      <c r="AL494" s="6" t="str">
        <f>IF($C494="OK",_xlfn.NUMBERVALUE(Plantilla!AJ505),"")</f>
        <v/>
      </c>
      <c r="AM494" s="4" t="str">
        <f>IF($C494="OK",_xlfn.NUMBERVALUE(Plantilla!AK505),"")</f>
        <v/>
      </c>
      <c r="AN494" s="6" t="str">
        <f>IF($C494="OK",_xlfn.NUMBERVALUE(Plantilla!AL505),"")</f>
        <v/>
      </c>
      <c r="AO494" s="4" t="str">
        <f>IF($C494="OK",_xlfn.NUMBERVALUE(Plantilla!AM505),"")</f>
        <v/>
      </c>
      <c r="AP494" s="6" t="str">
        <f>IF($C494="OK",_xlfn.NUMBERVALUE(Plantilla!AN505),"")</f>
        <v/>
      </c>
      <c r="AQ494" s="4" t="str">
        <f>IF($C494="OK",_xlfn.NUMBERVALUE(Plantilla!AO505),"")</f>
        <v/>
      </c>
      <c r="AR494" s="6" t="str">
        <f>IF($C494="OK",_xlfn.NUMBERVALUE(Plantilla!AP505),"")</f>
        <v/>
      </c>
      <c r="AS494" s="4" t="str">
        <f>IF($C494="OK",_xlfn.NUMBERVALUE(Plantilla!AQ505),"")</f>
        <v/>
      </c>
      <c r="AT494" s="6" t="str">
        <f>IF($C494="OK",_xlfn.NUMBERVALUE(Plantilla!AR505),"")</f>
        <v/>
      </c>
      <c r="AU494" s="4" t="str">
        <f>IF($C494="OK",_xlfn.NUMBERVALUE(Plantilla!AS505),"")</f>
        <v/>
      </c>
      <c r="AV494" s="6" t="str">
        <f>IF($C494="OK",_xlfn.NUMBERVALUE(Plantilla!AT505),"")</f>
        <v/>
      </c>
      <c r="AW494" s="4" t="str">
        <f>IF($C494="OK",_xlfn.NUMBERVALUE(Plantilla!AU505),"")</f>
        <v/>
      </c>
      <c r="AX494" s="6" t="str">
        <f>IF($C494="OK",_xlfn.NUMBERVALUE(Plantilla!AV505),"")</f>
        <v/>
      </c>
      <c r="AY494" s="4" t="str">
        <f>IF($C494="OK",_xlfn.NUMBERVALUE(Plantilla!AW505),"")</f>
        <v/>
      </c>
      <c r="AZ494" s="6" t="str">
        <f>IF($C494="OK",_xlfn.NUMBERVALUE(Plantilla!AX505),"")</f>
        <v/>
      </c>
      <c r="BA494" t="str">
        <f>IF($C494="OK",_xlfn.NUMBERVALUE(Plantilla!AY505),"")</f>
        <v/>
      </c>
      <c r="BB494" t="str">
        <f>IF($C494="OK",_xlfn.NUMBERVALUE(Plantilla!AZ505),"")</f>
        <v/>
      </c>
      <c r="BC494" s="4" t="str">
        <f>IF($C494="OK",_xlfn.NUMBERVALUE(Plantilla!BA505),"")</f>
        <v/>
      </c>
      <c r="BD494" s="6" t="str">
        <f>IF($C494="OK",_xlfn.NUMBERVALUE(Plantilla!BB505),"")</f>
        <v/>
      </c>
      <c r="BE494" s="4" t="str">
        <f>IF($C494="OK",_xlfn.NUMBERVALUE(Plantilla!BC505),"")</f>
        <v/>
      </c>
      <c r="BF494" s="6" t="str">
        <f>IF($C494="OK",_xlfn.NUMBERVALUE(Plantilla!BD505),"")</f>
        <v/>
      </c>
      <c r="BG494" s="4" t="str">
        <f>IF($C494="OK",_xlfn.NUMBERVALUE(Plantilla!BE505),"")</f>
        <v/>
      </c>
      <c r="BH494" s="6" t="str">
        <f>IF($C494="OK",_xlfn.NUMBERVALUE(Plantilla!BF505),"")</f>
        <v/>
      </c>
      <c r="BI494" s="110" t="str">
        <f>IF($C494="OK",_xlfn.NUMBERVALUE(Plantilla!BG505),"")</f>
        <v/>
      </c>
      <c r="BJ494" s="6" t="str">
        <f>IF($C494="OK",_xlfn.NUMBERVALUE(Plantilla!BH505),"")</f>
        <v/>
      </c>
      <c r="BK494" s="109" t="str">
        <f>IF($C494="OK",_xlfn.NUMBERVALUE(Plantilla!BI505),"")</f>
        <v/>
      </c>
      <c r="BL494" s="6" t="str">
        <f>IF($C494="OK",
   IF(Plantilla!BJ505&lt;&gt;"",
      TEXT(VLOOKUP(Plantilla!BJ505,'Tablas '!$Z$4:$AA$6,2,FALSE),"#"),
   ""),
"")</f>
        <v/>
      </c>
      <c r="BM494" s="4" t="str">
        <f>IF($C494="OK",_xlfn.NUMBERVALUE(Plantilla!BK505),"")</f>
        <v/>
      </c>
      <c r="BN494" s="4" t="str">
        <f>IF($C494="OK",_xlfn.NUMBERVALUE(Plantilla!BL505),"")</f>
        <v/>
      </c>
      <c r="BO494" s="6" t="str">
        <f>IF($C494="OK",_xlfn.NUMBERVALUE(Plantilla!BM505),"")</f>
        <v/>
      </c>
      <c r="BP494" s="4" t="str">
        <f>IF($C494="OK",_xlfn.NUMBERVALUE(Plantilla!BN505),"")</f>
        <v/>
      </c>
      <c r="BQ494" s="6" t="str">
        <f>IF($C494="OK",_xlfn.NUMBERVALUE(Plantilla!BO505),"")</f>
        <v/>
      </c>
      <c r="BR494" s="4" t="str">
        <f>IF($C494="OK",_xlfn.NUMBERVALUE(Plantilla!BP505),"")</f>
        <v/>
      </c>
      <c r="BS494" s="6" t="str">
        <f>IF($C494="OK",_xlfn.NUMBERVALUE(Plantilla!BQ505),"")</f>
        <v/>
      </c>
      <c r="BT494" s="4" t="str">
        <f>IF($C494="OK",_xlfn.NUMBERVALUE(Plantilla!BR505),"")</f>
        <v/>
      </c>
      <c r="BU494" s="6" t="str">
        <f>IF($C494="OK",_xlfn.NUMBERVALUE(Plantilla!BS505),"")</f>
        <v/>
      </c>
      <c r="BV494" s="6" t="str">
        <f>IF($C494="OK",_xlfn.NUMBERVALUE(Plantilla!BT505),"")</f>
        <v/>
      </c>
      <c r="BW494" s="6" t="str">
        <f>IF($C494="OK",_xlfn.NUMBERVALUE(Plantilla!BU505),"")</f>
        <v/>
      </c>
      <c r="BX494" s="6" t="str">
        <f>IF($C494="OK",_xlfn.NUMBERVALUE(Plantilla!BV505),"")</f>
        <v/>
      </c>
      <c r="BY494" s="6" t="str">
        <f>IF($C494="OK",_xlfn.NUMBERVALUE(Plantilla!BW505),"")</f>
        <v/>
      </c>
      <c r="BZ494" s="6" t="str">
        <f>IF($C494="OK",_xlfn.NUMBERVALUE(Plantilla!BX505),"")</f>
        <v/>
      </c>
      <c r="CA494" s="6" t="str">
        <f>IF($C494="OK",_xlfn.NUMBERVALUE(Plantilla!BY505),"")</f>
        <v/>
      </c>
      <c r="CB494" s="6" t="str">
        <f>IF($C494="OK",_xlfn.NUMBERVALUE(Plantilla!BZ505),"")</f>
        <v/>
      </c>
      <c r="CC494" s="6" t="str">
        <f>IF($C494="OK",_xlfn.NUMBERVALUE(Plantilla!CA505),"")</f>
        <v/>
      </c>
      <c r="CD494" s="6" t="str">
        <f>IF($C494="OK",_xlfn.NUMBERVALUE(Plantilla!CB505),"")</f>
        <v/>
      </c>
      <c r="CE494" s="6" t="str">
        <f>IF($C494="OK",_xlfn.NUMBERVALUE(Plantilla!CC505),"")</f>
        <v/>
      </c>
      <c r="CF494" s="4" t="str">
        <f>IF($C494="OK",_xlfn.NUMBERVALUE(Plantilla!CD505),"")</f>
        <v/>
      </c>
      <c r="CG494" s="6" t="str">
        <f>IF($C494="OK",_xlfn.NUMBERVALUE(Plantilla!CE505),"")</f>
        <v/>
      </c>
      <c r="CH494" s="6" t="str">
        <f>IF($C494="OK",_xlfn.NUMBERVALUE(Plantilla!CF505),"")</f>
        <v/>
      </c>
      <c r="CI494" s="6" t="str">
        <f>IF($C494="OK",_xlfn.NUMBERVALUE(Plantilla!CG505),"")</f>
        <v/>
      </c>
      <c r="CJ494" s="6" t="str">
        <f>IF($C494="OK",_xlfn.NUMBERVALUE(Plantilla!CH505),"")</f>
        <v/>
      </c>
      <c r="CK494" s="6" t="str">
        <f>IF($C494="OK",_xlfn.NUMBERVALUE(Plantilla!CI505),"")</f>
        <v/>
      </c>
      <c r="CL494" s="6" t="str">
        <f>IF($C494="OK",_xlfn.NUMBERVALUE(Plantilla!CJ505),"")</f>
        <v/>
      </c>
      <c r="CM494" t="str">
        <f>IF($C494="OK",TEXT(Plantilla!CK505,"#"),"")</f>
        <v/>
      </c>
      <c r="CN494" s="6" t="str">
        <f>IF($C494="OK",_xlfn.NUMBERVALUE(Plantilla!CL505),"")</f>
        <v/>
      </c>
      <c r="CO494" s="6" t="str">
        <f>IF($C494="OK",_xlfn.NUMBERVALUE(Plantilla!CM505),"")</f>
        <v/>
      </c>
      <c r="CP494" s="110" t="str">
        <f>IF($C494="OK",_xlfn.NUMBERVALUE(Plantilla!CN505),"")</f>
        <v/>
      </c>
      <c r="CQ494" s="6" t="str">
        <f>IF($C494="OK",_xlfn.NUMBERVALUE(Plantilla!CO505),"")</f>
        <v/>
      </c>
      <c r="CR494" s="109" t="str">
        <f>IF($C494="OK",_xlfn.NUMBERVALUE(Plantilla!CP505),"")</f>
        <v/>
      </c>
      <c r="CS494" s="110" t="str">
        <f>IF($C494="OK",_xlfn.NUMBERVALUE(Plantilla!CQ505),"")</f>
        <v/>
      </c>
      <c r="CT494" s="6" t="str">
        <f>IF($C494="OK",_xlfn.NUMBERVALUE(Plantilla!CR505),"")</f>
        <v/>
      </c>
      <c r="CU494" s="109" t="str">
        <f>IF($C494="OK",_xlfn.NUMBERVALUE(Plantilla!CS505),"")</f>
        <v/>
      </c>
      <c r="CV494" s="110" t="str">
        <f>IF($C494="OK",_xlfn.NUMBERVALUE(Plantilla!CT505),"")</f>
        <v/>
      </c>
      <c r="CW494" s="6" t="str">
        <f>IF($C494="OK",_xlfn.NUMBERVALUE(Plantilla!CU505),"")</f>
        <v/>
      </c>
      <c r="CX494" s="82" t="str">
        <f>IF($C494="OK",_xlfn.NUMBERVALUE(Plantilla!CV505),"")</f>
        <v/>
      </c>
      <c r="CY494" s="6" t="str">
        <f>IF($C494="OK",_xlfn.NUMBERVALUE(Plantilla!CW505),"")</f>
        <v/>
      </c>
      <c r="CZ494" s="82" t="str">
        <f>IF($C494="OK",_xlfn.NUMBERVALUE(Plantilla!CX505),"")</f>
        <v/>
      </c>
      <c r="DA494" s="6" t="str">
        <f>IF($C494="OK",_xlfn.NUMBERVALUE(Plantilla!CY505),"")</f>
        <v/>
      </c>
      <c r="DB494" s="109" t="str">
        <f>IF($C494="OK",_xlfn.NUMBERVALUE(Plantilla!CZ505),"")</f>
        <v/>
      </c>
      <c r="DC494" s="6" t="str">
        <f>IF($C494="OK",_xlfn.NUMBERVALUE(Plantilla!DA505),"")</f>
        <v/>
      </c>
      <c r="DD494" s="6" t="str">
        <f>IF($C494="OK",TEXT(Plantilla!DB505,"#"),"")</f>
        <v/>
      </c>
      <c r="DE494" s="6" t="str">
        <f>IF($C494="OK",_xlfn.NUMBERVALUE(Plantilla!DC505),"")</f>
        <v/>
      </c>
      <c r="DF494" s="4" t="str">
        <f>IF($C494="OK",_xlfn.NUMBERVALUE(Plantilla!DD505),"")</f>
        <v/>
      </c>
      <c r="DG494" s="6" t="str">
        <f>IF($C494="OK",_xlfn.NUMBERVALUE(Plantilla!DE505),"")</f>
        <v/>
      </c>
      <c r="DH494" s="6" t="str">
        <f>IF($C494="OK",_xlfn.NUMBERVALUE(Plantilla!DF505),"")</f>
        <v/>
      </c>
      <c r="DI494" s="6" t="str">
        <f>IF($C494="OK",_xlfn.NUMBERVALUE(Plantilla!DG505),"")</f>
        <v/>
      </c>
      <c r="DJ494" s="6" t="str">
        <f>IF($C494="OK",_xlfn.NUMBERVALUE(Plantilla!DH505),"")</f>
        <v/>
      </c>
      <c r="DK494" s="6" t="str">
        <f>IF($C494="OK",_xlfn.NUMBERVALUE(Plantilla!DI505),"")</f>
        <v/>
      </c>
      <c r="DL494" s="6" t="str">
        <f>IF($C494="OK",_xlfn.NUMBERVALUE(Plantilla!DJ505),"")</f>
        <v/>
      </c>
      <c r="DM494" s="6" t="str">
        <f>IF($C494="OK",_xlfn.NUMBERVALUE(Plantilla!DK505),"")</f>
        <v/>
      </c>
      <c r="DN494" s="6" t="str">
        <f>IF($C494="OK",_xlfn.NUMBERVALUE(Plantilla!DL505),"")</f>
        <v/>
      </c>
      <c r="DO494" s="6" t="str">
        <f>IF($C494="OK",_xlfn.NUMBERVALUE(Plantilla!DM505),"")</f>
        <v/>
      </c>
      <c r="DP494" s="6" t="str">
        <f>IF($C494="OK",_xlfn.NUMBERVALUE(Plantilla!DN505),"")</f>
        <v/>
      </c>
      <c r="DQ494" s="6" t="str">
        <f>IF($C494="OK",_xlfn.NUMBERVALUE(Plantilla!DO505),"")</f>
        <v/>
      </c>
      <c r="DR494" s="6" t="str">
        <f>IF($C494="OK",_xlfn.NUMBERVALUE(Plantilla!DP505),"")</f>
        <v/>
      </c>
      <c r="DS494" t="str">
        <f>IF($C494="OK",TEXT(Plantilla!DR505,"#"),"")</f>
        <v/>
      </c>
      <c r="DT494" s="6"/>
    </row>
    <row r="495" spans="1:124" x14ac:dyDescent="0.25">
      <c r="A495" t="str">
        <f>IF(Plantilla!$I$6="¡Perfecto!, Guarda el archivo y adjúntalo a tu interfaz de Nómina Electrónica","OK","Error")</f>
        <v>OK</v>
      </c>
      <c r="B495" t="str">
        <f>IF(Plantilla!$I$6="¡Perfecto!, Guarda el archivo y adjúntalo a tu interfaz de Nómina Electrónica",MID(Plantilla!$D$2,SEARCH("V",Plantilla!$D$2),10),"")</f>
        <v>V2.0</v>
      </c>
      <c r="C495" t="str">
        <f>Plantilla!C506</f>
        <v/>
      </c>
      <c r="D495" t="str">
        <f>IF($C495="OK",Plantilla!B506,"")</f>
        <v/>
      </c>
      <c r="E495" t="str">
        <f>IF($C495="OK",
   VLOOKUP(Plantilla!$E$4,'Tablas '!$AP$4:$AT$6,5,FALSE),
"")</f>
        <v/>
      </c>
      <c r="F495" t="str">
        <f>IF($C495="OK",TEXT(Plantilla!D506,"#"),"")</f>
        <v/>
      </c>
      <c r="G495" t="str">
        <f>IF($C495="OK",
   VLOOKUP(Plantilla!E506,'Tablas '!$B$4:$C$14,2,FALSE),
"")</f>
        <v/>
      </c>
      <c r="H495" t="str">
        <f>IF($C495="OK",TEXT(Plantilla!F506,"#"),"")</f>
        <v/>
      </c>
      <c r="I495" t="str">
        <f>IF($C495="OK",TEXT(Plantilla!G506,"#"),"")</f>
        <v/>
      </c>
      <c r="J495" t="str">
        <f>IF($C495="OK",TEXT(Plantilla!H506,"#"),"")</f>
        <v/>
      </c>
      <c r="K495" t="str">
        <f>IF($C495="OK",TEXT(Plantilla!I506,"#"),"")</f>
        <v/>
      </c>
      <c r="L495" t="str">
        <f>IF($C495="OK",TEXT(Plantilla!J506,"#"),"")</f>
        <v/>
      </c>
      <c r="M495" t="str">
        <f>IF($C495="OK",TEXT(Plantilla!K506,"#"),"")</f>
        <v/>
      </c>
      <c r="N495" t="str">
        <f>IF($C495="OK",
   CONCATENATE(YEAR(Plantilla!L506),"-",TEXT(MONTH(Plantilla!L506),"00"),"-",TEXT(DAY(Plantilla!L506),"00")),
"")</f>
        <v/>
      </c>
      <c r="O495" t="str">
        <f>IF($C495="OK",_xlfn.NUMBERVALUE(Plantilla!M506),"")</f>
        <v/>
      </c>
      <c r="P495" t="str">
        <f>IF($C495="OK",
   IF(Plantilla!N506&lt;&gt;"",
      CONCATENATE(YEAR(Plantilla!N506),"-",TEXT(MONTH(Plantilla!N506),"00"),"-",TEXT(DAY(Plantilla!N506),"00")),
   ""),
"")</f>
        <v/>
      </c>
      <c r="Q495" t="str">
        <f>IF($C495="OK",
   VLOOKUP(Plantilla!O506,'Tablas '!$E$4:$F$19,2,FALSE),
"")</f>
        <v/>
      </c>
      <c r="R495" t="str">
        <f>IF($C495="OK",
   VLOOKUP(Plantilla!P506,'Tablas '!$H$4:$I$5,2,FALSE),
"")</f>
        <v/>
      </c>
      <c r="S495" t="str">
        <f>IF($C495="OK",
   VLOOKUP(Plantilla!Q506,'Tablas '!$K$4:$L$8,2,FALSE),
"")</f>
        <v/>
      </c>
      <c r="T495" t="str">
        <f>IF($C495="OK",
   VLOOKUP(Plantilla!R506,'Tablas '!$AE$4:$AF$6,2,FALSE),
"")</f>
        <v/>
      </c>
      <c r="U495" t="str">
        <f>IF($C495="OK",
   VLOOKUP(Plantilla!S506,'Tablas '!$AE$4:$AF$6,2,FALSE),
"")</f>
        <v/>
      </c>
      <c r="V495" t="str">
        <f>IF($C495="OK",TEXT(Plantilla!T506,"#"),"")</f>
        <v/>
      </c>
      <c r="W495" s="84" t="str">
        <f>IF($C495="OK",
   VLOOKUP(Plantilla!U506,'Tablas '!$AM$4:$AN$1126,2,FALSE),
"")</f>
        <v/>
      </c>
      <c r="X495" t="str">
        <f>IF($C495="OK",TEXT(Plantilla!V506,"#"),"")</f>
        <v/>
      </c>
      <c r="Y495" t="str">
        <f>IF($C495="OK",
   CONCATENATE(YEAR(Plantilla!W506),"-",TEXT(MONTH(Plantilla!W506),"00"),"-",TEXT(DAY(Plantilla!W506),"00")),
"")</f>
        <v/>
      </c>
      <c r="Z495" t="str">
        <f>IF($C495="OK",
   CONCATENATE(YEAR(Plantilla!X506),"-",TEXT(MONTH(Plantilla!X506),"00"),"-",TEXT(DAY(Plantilla!X506),"00")),
"")</f>
        <v/>
      </c>
      <c r="AA495" t="str">
        <f>IF($C495="OK",
   TEXT(VLOOKUP(Plantilla!Y506,'Tablas '!$Q$4:$R$9,2,FALSE),"#"),
"")</f>
        <v/>
      </c>
      <c r="AB495" t="str">
        <f>IF($C495="OK",
   CONCATENATE(YEAR(Plantilla!Z506),"-",TEXT(MONTH(Plantilla!Z506),"00"),"-",TEXT(DAY(Plantilla!Z506),"00")),
"")</f>
        <v/>
      </c>
      <c r="AC495" t="str">
        <f>IF($C495="OK",
   TEXT(VLOOKUP(Plantilla!AA506,'Tablas '!$T$4:$U$13,2,FALSE),"#"),
"")</f>
        <v/>
      </c>
      <c r="AD495" t="str">
        <f>IF($C495="OK",TEXT(Plantilla!AB506,"#"),"")</f>
        <v/>
      </c>
      <c r="AE495" t="str">
        <f>IF($C495="OK",
   IF(Plantilla!AC506&lt;&gt;"",
      TEXT(VLOOKUP(Plantilla!AC506,'Tablas '!$W$4:$X$7,2,FALSE),"#"),
   ""),
"")</f>
        <v/>
      </c>
      <c r="AF495" t="str">
        <f>IF($C495="OK",TEXT(Plantilla!AD506,"#"),"")</f>
        <v/>
      </c>
      <c r="AG495" s="6" t="str">
        <f>IF($C495="OK",_xlfn.NUMBERVALUE(Plantilla!AE506),"")</f>
        <v/>
      </c>
      <c r="AH495" s="4" t="str">
        <f>IF($C495="OK",_xlfn.NUMBERVALUE(Plantilla!AF506),"")</f>
        <v/>
      </c>
      <c r="AI495" s="6" t="str">
        <f>IF($C495="OK",_xlfn.NUMBERVALUE(Plantilla!AG506),"")</f>
        <v/>
      </c>
      <c r="AJ495" s="6" t="str">
        <f>IF($C495="OK",_xlfn.NUMBERVALUE(Plantilla!AH506),"")</f>
        <v/>
      </c>
      <c r="AK495" s="6" t="str">
        <f>IF($C495="OK",_xlfn.NUMBERVALUE(Plantilla!AI506),"")</f>
        <v/>
      </c>
      <c r="AL495" s="6" t="str">
        <f>IF($C495="OK",_xlfn.NUMBERVALUE(Plantilla!AJ506),"")</f>
        <v/>
      </c>
      <c r="AM495" s="4" t="str">
        <f>IF($C495="OK",_xlfn.NUMBERVALUE(Plantilla!AK506),"")</f>
        <v/>
      </c>
      <c r="AN495" s="6" t="str">
        <f>IF($C495="OK",_xlfn.NUMBERVALUE(Plantilla!AL506),"")</f>
        <v/>
      </c>
      <c r="AO495" s="4" t="str">
        <f>IF($C495="OK",_xlfn.NUMBERVALUE(Plantilla!AM506),"")</f>
        <v/>
      </c>
      <c r="AP495" s="6" t="str">
        <f>IF($C495="OK",_xlfn.NUMBERVALUE(Plantilla!AN506),"")</f>
        <v/>
      </c>
      <c r="AQ495" s="4" t="str">
        <f>IF($C495="OK",_xlfn.NUMBERVALUE(Plantilla!AO506),"")</f>
        <v/>
      </c>
      <c r="AR495" s="6" t="str">
        <f>IF($C495="OK",_xlfn.NUMBERVALUE(Plantilla!AP506),"")</f>
        <v/>
      </c>
      <c r="AS495" s="4" t="str">
        <f>IF($C495="OK",_xlfn.NUMBERVALUE(Plantilla!AQ506),"")</f>
        <v/>
      </c>
      <c r="AT495" s="6" t="str">
        <f>IF($C495="OK",_xlfn.NUMBERVALUE(Plantilla!AR506),"")</f>
        <v/>
      </c>
      <c r="AU495" s="4" t="str">
        <f>IF($C495="OK",_xlfn.NUMBERVALUE(Plantilla!AS506),"")</f>
        <v/>
      </c>
      <c r="AV495" s="6" t="str">
        <f>IF($C495="OK",_xlfn.NUMBERVALUE(Plantilla!AT506),"")</f>
        <v/>
      </c>
      <c r="AW495" s="4" t="str">
        <f>IF($C495="OK",_xlfn.NUMBERVALUE(Plantilla!AU506),"")</f>
        <v/>
      </c>
      <c r="AX495" s="6" t="str">
        <f>IF($C495="OK",_xlfn.NUMBERVALUE(Plantilla!AV506),"")</f>
        <v/>
      </c>
      <c r="AY495" s="4" t="str">
        <f>IF($C495="OK",_xlfn.NUMBERVALUE(Plantilla!AW506),"")</f>
        <v/>
      </c>
      <c r="AZ495" s="6" t="str">
        <f>IF($C495="OK",_xlfn.NUMBERVALUE(Plantilla!AX506),"")</f>
        <v/>
      </c>
      <c r="BA495" t="str">
        <f>IF($C495="OK",_xlfn.NUMBERVALUE(Plantilla!AY506),"")</f>
        <v/>
      </c>
      <c r="BB495" t="str">
        <f>IF($C495="OK",_xlfn.NUMBERVALUE(Plantilla!AZ506),"")</f>
        <v/>
      </c>
      <c r="BC495" s="4" t="str">
        <f>IF($C495="OK",_xlfn.NUMBERVALUE(Plantilla!BA506),"")</f>
        <v/>
      </c>
      <c r="BD495" s="6" t="str">
        <f>IF($C495="OK",_xlfn.NUMBERVALUE(Plantilla!BB506),"")</f>
        <v/>
      </c>
      <c r="BE495" s="4" t="str">
        <f>IF($C495="OK",_xlfn.NUMBERVALUE(Plantilla!BC506),"")</f>
        <v/>
      </c>
      <c r="BF495" s="6" t="str">
        <f>IF($C495="OK",_xlfn.NUMBERVALUE(Plantilla!BD506),"")</f>
        <v/>
      </c>
      <c r="BG495" s="4" t="str">
        <f>IF($C495="OK",_xlfn.NUMBERVALUE(Plantilla!BE506),"")</f>
        <v/>
      </c>
      <c r="BH495" s="6" t="str">
        <f>IF($C495="OK",_xlfn.NUMBERVALUE(Plantilla!BF506),"")</f>
        <v/>
      </c>
      <c r="BI495" s="110" t="str">
        <f>IF($C495="OK",_xlfn.NUMBERVALUE(Plantilla!BG506),"")</f>
        <v/>
      </c>
      <c r="BJ495" s="6" t="str">
        <f>IF($C495="OK",_xlfn.NUMBERVALUE(Plantilla!BH506),"")</f>
        <v/>
      </c>
      <c r="BK495" s="109" t="str">
        <f>IF($C495="OK",_xlfn.NUMBERVALUE(Plantilla!BI506),"")</f>
        <v/>
      </c>
      <c r="BL495" s="6" t="str">
        <f>IF($C495="OK",
   IF(Plantilla!BJ506&lt;&gt;"",
      TEXT(VLOOKUP(Plantilla!BJ506,'Tablas '!$Z$4:$AA$6,2,FALSE),"#"),
   ""),
"")</f>
        <v/>
      </c>
      <c r="BM495" s="4" t="str">
        <f>IF($C495="OK",_xlfn.NUMBERVALUE(Plantilla!BK506),"")</f>
        <v/>
      </c>
      <c r="BN495" s="4" t="str">
        <f>IF($C495="OK",_xlfn.NUMBERVALUE(Plantilla!BL506),"")</f>
        <v/>
      </c>
      <c r="BO495" s="6" t="str">
        <f>IF($C495="OK",_xlfn.NUMBERVALUE(Plantilla!BM506),"")</f>
        <v/>
      </c>
      <c r="BP495" s="4" t="str">
        <f>IF($C495="OK",_xlfn.NUMBERVALUE(Plantilla!BN506),"")</f>
        <v/>
      </c>
      <c r="BQ495" s="6" t="str">
        <f>IF($C495="OK",_xlfn.NUMBERVALUE(Plantilla!BO506),"")</f>
        <v/>
      </c>
      <c r="BR495" s="4" t="str">
        <f>IF($C495="OK",_xlfn.NUMBERVALUE(Plantilla!BP506),"")</f>
        <v/>
      </c>
      <c r="BS495" s="6" t="str">
        <f>IF($C495="OK",_xlfn.NUMBERVALUE(Plantilla!BQ506),"")</f>
        <v/>
      </c>
      <c r="BT495" s="4" t="str">
        <f>IF($C495="OK",_xlfn.NUMBERVALUE(Plantilla!BR506),"")</f>
        <v/>
      </c>
      <c r="BU495" s="6" t="str">
        <f>IF($C495="OK",_xlfn.NUMBERVALUE(Plantilla!BS506),"")</f>
        <v/>
      </c>
      <c r="BV495" s="6" t="str">
        <f>IF($C495="OK",_xlfn.NUMBERVALUE(Plantilla!BT506),"")</f>
        <v/>
      </c>
      <c r="BW495" s="6" t="str">
        <f>IF($C495="OK",_xlfn.NUMBERVALUE(Plantilla!BU506),"")</f>
        <v/>
      </c>
      <c r="BX495" s="6" t="str">
        <f>IF($C495="OK",_xlfn.NUMBERVALUE(Plantilla!BV506),"")</f>
        <v/>
      </c>
      <c r="BY495" s="6" t="str">
        <f>IF($C495="OK",_xlfn.NUMBERVALUE(Plantilla!BW506),"")</f>
        <v/>
      </c>
      <c r="BZ495" s="6" t="str">
        <f>IF($C495="OK",_xlfn.NUMBERVALUE(Plantilla!BX506),"")</f>
        <v/>
      </c>
      <c r="CA495" s="6" t="str">
        <f>IF($C495="OK",_xlfn.NUMBERVALUE(Plantilla!BY506),"")</f>
        <v/>
      </c>
      <c r="CB495" s="6" t="str">
        <f>IF($C495="OK",_xlfn.NUMBERVALUE(Plantilla!BZ506),"")</f>
        <v/>
      </c>
      <c r="CC495" s="6" t="str">
        <f>IF($C495="OK",_xlfn.NUMBERVALUE(Plantilla!CA506),"")</f>
        <v/>
      </c>
      <c r="CD495" s="6" t="str">
        <f>IF($C495="OK",_xlfn.NUMBERVALUE(Plantilla!CB506),"")</f>
        <v/>
      </c>
      <c r="CE495" s="6" t="str">
        <f>IF($C495="OK",_xlfn.NUMBERVALUE(Plantilla!CC506),"")</f>
        <v/>
      </c>
      <c r="CF495" s="4" t="str">
        <f>IF($C495="OK",_xlfn.NUMBERVALUE(Plantilla!CD506),"")</f>
        <v/>
      </c>
      <c r="CG495" s="6" t="str">
        <f>IF($C495="OK",_xlfn.NUMBERVALUE(Plantilla!CE506),"")</f>
        <v/>
      </c>
      <c r="CH495" s="6" t="str">
        <f>IF($C495="OK",_xlfn.NUMBERVALUE(Plantilla!CF506),"")</f>
        <v/>
      </c>
      <c r="CI495" s="6" t="str">
        <f>IF($C495="OK",_xlfn.NUMBERVALUE(Plantilla!CG506),"")</f>
        <v/>
      </c>
      <c r="CJ495" s="6" t="str">
        <f>IF($C495="OK",_xlfn.NUMBERVALUE(Plantilla!CH506),"")</f>
        <v/>
      </c>
      <c r="CK495" s="6" t="str">
        <f>IF($C495="OK",_xlfn.NUMBERVALUE(Plantilla!CI506),"")</f>
        <v/>
      </c>
      <c r="CL495" s="6" t="str">
        <f>IF($C495="OK",_xlfn.NUMBERVALUE(Plantilla!CJ506),"")</f>
        <v/>
      </c>
      <c r="CM495" t="str">
        <f>IF($C495="OK",TEXT(Plantilla!CK506,"#"),"")</f>
        <v/>
      </c>
      <c r="CN495" s="6" t="str">
        <f>IF($C495="OK",_xlfn.NUMBERVALUE(Plantilla!CL506),"")</f>
        <v/>
      </c>
      <c r="CO495" s="6" t="str">
        <f>IF($C495="OK",_xlfn.NUMBERVALUE(Plantilla!CM506),"")</f>
        <v/>
      </c>
      <c r="CP495" s="110" t="str">
        <f>IF($C495="OK",_xlfn.NUMBERVALUE(Plantilla!CN506),"")</f>
        <v/>
      </c>
      <c r="CQ495" s="6" t="str">
        <f>IF($C495="OK",_xlfn.NUMBERVALUE(Plantilla!CO506),"")</f>
        <v/>
      </c>
      <c r="CR495" s="109" t="str">
        <f>IF($C495="OK",_xlfn.NUMBERVALUE(Plantilla!CP506),"")</f>
        <v/>
      </c>
      <c r="CS495" s="110" t="str">
        <f>IF($C495="OK",_xlfn.NUMBERVALUE(Plantilla!CQ506),"")</f>
        <v/>
      </c>
      <c r="CT495" s="6" t="str">
        <f>IF($C495="OK",_xlfn.NUMBERVALUE(Plantilla!CR506),"")</f>
        <v/>
      </c>
      <c r="CU495" s="109" t="str">
        <f>IF($C495="OK",_xlfn.NUMBERVALUE(Plantilla!CS506),"")</f>
        <v/>
      </c>
      <c r="CV495" s="110" t="str">
        <f>IF($C495="OK",_xlfn.NUMBERVALUE(Plantilla!CT506),"")</f>
        <v/>
      </c>
      <c r="CW495" s="6" t="str">
        <f>IF($C495="OK",_xlfn.NUMBERVALUE(Plantilla!CU506),"")</f>
        <v/>
      </c>
      <c r="CX495" s="82" t="str">
        <f>IF($C495="OK",_xlfn.NUMBERVALUE(Plantilla!CV506),"")</f>
        <v/>
      </c>
      <c r="CY495" s="6" t="str">
        <f>IF($C495="OK",_xlfn.NUMBERVALUE(Plantilla!CW506),"")</f>
        <v/>
      </c>
      <c r="CZ495" s="82" t="str">
        <f>IF($C495="OK",_xlfn.NUMBERVALUE(Plantilla!CX506),"")</f>
        <v/>
      </c>
      <c r="DA495" s="6" t="str">
        <f>IF($C495="OK",_xlfn.NUMBERVALUE(Plantilla!CY506),"")</f>
        <v/>
      </c>
      <c r="DB495" s="109" t="str">
        <f>IF($C495="OK",_xlfn.NUMBERVALUE(Plantilla!CZ506),"")</f>
        <v/>
      </c>
      <c r="DC495" s="6" t="str">
        <f>IF($C495="OK",_xlfn.NUMBERVALUE(Plantilla!DA506),"")</f>
        <v/>
      </c>
      <c r="DD495" s="6" t="str">
        <f>IF($C495="OK",TEXT(Plantilla!DB506,"#"),"")</f>
        <v/>
      </c>
      <c r="DE495" s="6" t="str">
        <f>IF($C495="OK",_xlfn.NUMBERVALUE(Plantilla!DC506),"")</f>
        <v/>
      </c>
      <c r="DF495" s="4" t="str">
        <f>IF($C495="OK",_xlfn.NUMBERVALUE(Plantilla!DD506),"")</f>
        <v/>
      </c>
      <c r="DG495" s="6" t="str">
        <f>IF($C495="OK",_xlfn.NUMBERVALUE(Plantilla!DE506),"")</f>
        <v/>
      </c>
      <c r="DH495" s="6" t="str">
        <f>IF($C495="OK",_xlfn.NUMBERVALUE(Plantilla!DF506),"")</f>
        <v/>
      </c>
      <c r="DI495" s="6" t="str">
        <f>IF($C495="OK",_xlfn.NUMBERVALUE(Plantilla!DG506),"")</f>
        <v/>
      </c>
      <c r="DJ495" s="6" t="str">
        <f>IF($C495="OK",_xlfn.NUMBERVALUE(Plantilla!DH506),"")</f>
        <v/>
      </c>
      <c r="DK495" s="6" t="str">
        <f>IF($C495="OK",_xlfn.NUMBERVALUE(Plantilla!DI506),"")</f>
        <v/>
      </c>
      <c r="DL495" s="6" t="str">
        <f>IF($C495="OK",_xlfn.NUMBERVALUE(Plantilla!DJ506),"")</f>
        <v/>
      </c>
      <c r="DM495" s="6" t="str">
        <f>IF($C495="OK",_xlfn.NUMBERVALUE(Plantilla!DK506),"")</f>
        <v/>
      </c>
      <c r="DN495" s="6" t="str">
        <f>IF($C495="OK",_xlfn.NUMBERVALUE(Plantilla!DL506),"")</f>
        <v/>
      </c>
      <c r="DO495" s="6" t="str">
        <f>IF($C495="OK",_xlfn.NUMBERVALUE(Plantilla!DM506),"")</f>
        <v/>
      </c>
      <c r="DP495" s="6" t="str">
        <f>IF($C495="OK",_xlfn.NUMBERVALUE(Plantilla!DN506),"")</f>
        <v/>
      </c>
      <c r="DQ495" s="6" t="str">
        <f>IF($C495="OK",_xlfn.NUMBERVALUE(Plantilla!DO506),"")</f>
        <v/>
      </c>
      <c r="DR495" s="6" t="str">
        <f>IF($C495="OK",_xlfn.NUMBERVALUE(Plantilla!DP506),"")</f>
        <v/>
      </c>
      <c r="DS495" t="str">
        <f>IF($C495="OK",TEXT(Plantilla!DR506,"#"),"")</f>
        <v/>
      </c>
      <c r="DT495" s="6"/>
    </row>
    <row r="496" spans="1:124" x14ac:dyDescent="0.25">
      <c r="A496" t="str">
        <f>IF(Plantilla!$I$6="¡Perfecto!, Guarda el archivo y adjúntalo a tu interfaz de Nómina Electrónica","OK","Error")</f>
        <v>OK</v>
      </c>
      <c r="B496" t="str">
        <f>IF(Plantilla!$I$6="¡Perfecto!, Guarda el archivo y adjúntalo a tu interfaz de Nómina Electrónica",MID(Plantilla!$D$2,SEARCH("V",Plantilla!$D$2),10),"")</f>
        <v>V2.0</v>
      </c>
      <c r="C496" t="str">
        <f>Plantilla!C507</f>
        <v/>
      </c>
      <c r="D496" t="str">
        <f>IF($C496="OK",Plantilla!B507,"")</f>
        <v/>
      </c>
      <c r="E496" t="str">
        <f>IF($C496="OK",
   VLOOKUP(Plantilla!$E$4,'Tablas '!$AP$4:$AT$6,5,FALSE),
"")</f>
        <v/>
      </c>
      <c r="F496" t="str">
        <f>IF($C496="OK",TEXT(Plantilla!D507,"#"),"")</f>
        <v/>
      </c>
      <c r="G496" t="str">
        <f>IF($C496="OK",
   VLOOKUP(Plantilla!E507,'Tablas '!$B$4:$C$14,2,FALSE),
"")</f>
        <v/>
      </c>
      <c r="H496" t="str">
        <f>IF($C496="OK",TEXT(Plantilla!F507,"#"),"")</f>
        <v/>
      </c>
      <c r="I496" t="str">
        <f>IF($C496="OK",TEXT(Plantilla!G507,"#"),"")</f>
        <v/>
      </c>
      <c r="J496" t="str">
        <f>IF($C496="OK",TEXT(Plantilla!H507,"#"),"")</f>
        <v/>
      </c>
      <c r="K496" t="str">
        <f>IF($C496="OK",TEXT(Plantilla!I507,"#"),"")</f>
        <v/>
      </c>
      <c r="L496" t="str">
        <f>IF($C496="OK",TEXT(Plantilla!J507,"#"),"")</f>
        <v/>
      </c>
      <c r="M496" t="str">
        <f>IF($C496="OK",TEXT(Plantilla!K507,"#"),"")</f>
        <v/>
      </c>
      <c r="N496" t="str">
        <f>IF($C496="OK",
   CONCATENATE(YEAR(Plantilla!L507),"-",TEXT(MONTH(Plantilla!L507),"00"),"-",TEXT(DAY(Plantilla!L507),"00")),
"")</f>
        <v/>
      </c>
      <c r="O496" t="str">
        <f>IF($C496="OK",_xlfn.NUMBERVALUE(Plantilla!M507),"")</f>
        <v/>
      </c>
      <c r="P496" t="str">
        <f>IF($C496="OK",
   IF(Plantilla!N507&lt;&gt;"",
      CONCATENATE(YEAR(Plantilla!N507),"-",TEXT(MONTH(Plantilla!N507),"00"),"-",TEXT(DAY(Plantilla!N507),"00")),
   ""),
"")</f>
        <v/>
      </c>
      <c r="Q496" t="str">
        <f>IF($C496="OK",
   VLOOKUP(Plantilla!O507,'Tablas '!$E$4:$F$19,2,FALSE),
"")</f>
        <v/>
      </c>
      <c r="R496" t="str">
        <f>IF($C496="OK",
   VLOOKUP(Plantilla!P507,'Tablas '!$H$4:$I$5,2,FALSE),
"")</f>
        <v/>
      </c>
      <c r="S496" t="str">
        <f>IF($C496="OK",
   VLOOKUP(Plantilla!Q507,'Tablas '!$K$4:$L$8,2,FALSE),
"")</f>
        <v/>
      </c>
      <c r="T496" t="str">
        <f>IF($C496="OK",
   VLOOKUP(Plantilla!R507,'Tablas '!$AE$4:$AF$6,2,FALSE),
"")</f>
        <v/>
      </c>
      <c r="U496" t="str">
        <f>IF($C496="OK",
   VLOOKUP(Plantilla!S507,'Tablas '!$AE$4:$AF$6,2,FALSE),
"")</f>
        <v/>
      </c>
      <c r="V496" t="str">
        <f>IF($C496="OK",TEXT(Plantilla!T507,"#"),"")</f>
        <v/>
      </c>
      <c r="W496" s="84" t="str">
        <f>IF($C496="OK",
   VLOOKUP(Plantilla!U507,'Tablas '!$AM$4:$AN$1126,2,FALSE),
"")</f>
        <v/>
      </c>
      <c r="X496" t="str">
        <f>IF($C496="OK",TEXT(Plantilla!V507,"#"),"")</f>
        <v/>
      </c>
      <c r="Y496" t="str">
        <f>IF($C496="OK",
   CONCATENATE(YEAR(Plantilla!W507),"-",TEXT(MONTH(Plantilla!W507),"00"),"-",TEXT(DAY(Plantilla!W507),"00")),
"")</f>
        <v/>
      </c>
      <c r="Z496" t="str">
        <f>IF($C496="OK",
   CONCATENATE(YEAR(Plantilla!X507),"-",TEXT(MONTH(Plantilla!X507),"00"),"-",TEXT(DAY(Plantilla!X507),"00")),
"")</f>
        <v/>
      </c>
      <c r="AA496" t="str">
        <f>IF($C496="OK",
   TEXT(VLOOKUP(Plantilla!Y507,'Tablas '!$Q$4:$R$9,2,FALSE),"#"),
"")</f>
        <v/>
      </c>
      <c r="AB496" t="str">
        <f>IF($C496="OK",
   CONCATENATE(YEAR(Plantilla!Z507),"-",TEXT(MONTH(Plantilla!Z507),"00"),"-",TEXT(DAY(Plantilla!Z507),"00")),
"")</f>
        <v/>
      </c>
      <c r="AC496" t="str">
        <f>IF($C496="OK",
   TEXT(VLOOKUP(Plantilla!AA507,'Tablas '!$T$4:$U$13,2,FALSE),"#"),
"")</f>
        <v/>
      </c>
      <c r="AD496" t="str">
        <f>IF($C496="OK",TEXT(Plantilla!AB507,"#"),"")</f>
        <v/>
      </c>
      <c r="AE496" t="str">
        <f>IF($C496="OK",
   IF(Plantilla!AC507&lt;&gt;"",
      TEXT(VLOOKUP(Plantilla!AC507,'Tablas '!$W$4:$X$7,2,FALSE),"#"),
   ""),
"")</f>
        <v/>
      </c>
      <c r="AF496" t="str">
        <f>IF($C496="OK",TEXT(Plantilla!AD507,"#"),"")</f>
        <v/>
      </c>
      <c r="AG496" s="6" t="str">
        <f>IF($C496="OK",_xlfn.NUMBERVALUE(Plantilla!AE507),"")</f>
        <v/>
      </c>
      <c r="AH496" s="4" t="str">
        <f>IF($C496="OK",_xlfn.NUMBERVALUE(Plantilla!AF507),"")</f>
        <v/>
      </c>
      <c r="AI496" s="6" t="str">
        <f>IF($C496="OK",_xlfn.NUMBERVALUE(Plantilla!AG507),"")</f>
        <v/>
      </c>
      <c r="AJ496" s="6" t="str">
        <f>IF($C496="OK",_xlfn.NUMBERVALUE(Plantilla!AH507),"")</f>
        <v/>
      </c>
      <c r="AK496" s="6" t="str">
        <f>IF($C496="OK",_xlfn.NUMBERVALUE(Plantilla!AI507),"")</f>
        <v/>
      </c>
      <c r="AL496" s="6" t="str">
        <f>IF($C496="OK",_xlfn.NUMBERVALUE(Plantilla!AJ507),"")</f>
        <v/>
      </c>
      <c r="AM496" s="4" t="str">
        <f>IF($C496="OK",_xlfn.NUMBERVALUE(Plantilla!AK507),"")</f>
        <v/>
      </c>
      <c r="AN496" s="6" t="str">
        <f>IF($C496="OK",_xlfn.NUMBERVALUE(Plantilla!AL507),"")</f>
        <v/>
      </c>
      <c r="AO496" s="4" t="str">
        <f>IF($C496="OK",_xlfn.NUMBERVALUE(Plantilla!AM507),"")</f>
        <v/>
      </c>
      <c r="AP496" s="6" t="str">
        <f>IF($C496="OK",_xlfn.NUMBERVALUE(Plantilla!AN507),"")</f>
        <v/>
      </c>
      <c r="AQ496" s="4" t="str">
        <f>IF($C496="OK",_xlfn.NUMBERVALUE(Plantilla!AO507),"")</f>
        <v/>
      </c>
      <c r="AR496" s="6" t="str">
        <f>IF($C496="OK",_xlfn.NUMBERVALUE(Plantilla!AP507),"")</f>
        <v/>
      </c>
      <c r="AS496" s="4" t="str">
        <f>IF($C496="OK",_xlfn.NUMBERVALUE(Plantilla!AQ507),"")</f>
        <v/>
      </c>
      <c r="AT496" s="6" t="str">
        <f>IF($C496="OK",_xlfn.NUMBERVALUE(Plantilla!AR507),"")</f>
        <v/>
      </c>
      <c r="AU496" s="4" t="str">
        <f>IF($C496="OK",_xlfn.NUMBERVALUE(Plantilla!AS507),"")</f>
        <v/>
      </c>
      <c r="AV496" s="6" t="str">
        <f>IF($C496="OK",_xlfn.NUMBERVALUE(Plantilla!AT507),"")</f>
        <v/>
      </c>
      <c r="AW496" s="4" t="str">
        <f>IF($C496="OK",_xlfn.NUMBERVALUE(Plantilla!AU507),"")</f>
        <v/>
      </c>
      <c r="AX496" s="6" t="str">
        <f>IF($C496="OK",_xlfn.NUMBERVALUE(Plantilla!AV507),"")</f>
        <v/>
      </c>
      <c r="AY496" s="4" t="str">
        <f>IF($C496="OK",_xlfn.NUMBERVALUE(Plantilla!AW507),"")</f>
        <v/>
      </c>
      <c r="AZ496" s="6" t="str">
        <f>IF($C496="OK",_xlfn.NUMBERVALUE(Plantilla!AX507),"")</f>
        <v/>
      </c>
      <c r="BA496" t="str">
        <f>IF($C496="OK",_xlfn.NUMBERVALUE(Plantilla!AY507),"")</f>
        <v/>
      </c>
      <c r="BB496" t="str">
        <f>IF($C496="OK",_xlfn.NUMBERVALUE(Plantilla!AZ507),"")</f>
        <v/>
      </c>
      <c r="BC496" s="4" t="str">
        <f>IF($C496="OK",_xlfn.NUMBERVALUE(Plantilla!BA507),"")</f>
        <v/>
      </c>
      <c r="BD496" s="6" t="str">
        <f>IF($C496="OK",_xlfn.NUMBERVALUE(Plantilla!BB507),"")</f>
        <v/>
      </c>
      <c r="BE496" s="4" t="str">
        <f>IF($C496="OK",_xlfn.NUMBERVALUE(Plantilla!BC507),"")</f>
        <v/>
      </c>
      <c r="BF496" s="6" t="str">
        <f>IF($C496="OK",_xlfn.NUMBERVALUE(Plantilla!BD507),"")</f>
        <v/>
      </c>
      <c r="BG496" s="4" t="str">
        <f>IF($C496="OK",_xlfn.NUMBERVALUE(Plantilla!BE507),"")</f>
        <v/>
      </c>
      <c r="BH496" s="6" t="str">
        <f>IF($C496="OK",_xlfn.NUMBERVALUE(Plantilla!BF507),"")</f>
        <v/>
      </c>
      <c r="BI496" s="110" t="str">
        <f>IF($C496="OK",_xlfn.NUMBERVALUE(Plantilla!BG507),"")</f>
        <v/>
      </c>
      <c r="BJ496" s="6" t="str">
        <f>IF($C496="OK",_xlfn.NUMBERVALUE(Plantilla!BH507),"")</f>
        <v/>
      </c>
      <c r="BK496" s="109" t="str">
        <f>IF($C496="OK",_xlfn.NUMBERVALUE(Plantilla!BI507),"")</f>
        <v/>
      </c>
      <c r="BL496" s="6" t="str">
        <f>IF($C496="OK",
   IF(Plantilla!BJ507&lt;&gt;"",
      TEXT(VLOOKUP(Plantilla!BJ507,'Tablas '!$Z$4:$AA$6,2,FALSE),"#"),
   ""),
"")</f>
        <v/>
      </c>
      <c r="BM496" s="4" t="str">
        <f>IF($C496="OK",_xlfn.NUMBERVALUE(Plantilla!BK507),"")</f>
        <v/>
      </c>
      <c r="BN496" s="4" t="str">
        <f>IF($C496="OK",_xlfn.NUMBERVALUE(Plantilla!BL507),"")</f>
        <v/>
      </c>
      <c r="BO496" s="6" t="str">
        <f>IF($C496="OK",_xlfn.NUMBERVALUE(Plantilla!BM507),"")</f>
        <v/>
      </c>
      <c r="BP496" s="4" t="str">
        <f>IF($C496="OK",_xlfn.NUMBERVALUE(Plantilla!BN507),"")</f>
        <v/>
      </c>
      <c r="BQ496" s="6" t="str">
        <f>IF($C496="OK",_xlfn.NUMBERVALUE(Plantilla!BO507),"")</f>
        <v/>
      </c>
      <c r="BR496" s="4" t="str">
        <f>IF($C496="OK",_xlfn.NUMBERVALUE(Plantilla!BP507),"")</f>
        <v/>
      </c>
      <c r="BS496" s="6" t="str">
        <f>IF($C496="OK",_xlfn.NUMBERVALUE(Plantilla!BQ507),"")</f>
        <v/>
      </c>
      <c r="BT496" s="4" t="str">
        <f>IF($C496="OK",_xlfn.NUMBERVALUE(Plantilla!BR507),"")</f>
        <v/>
      </c>
      <c r="BU496" s="6" t="str">
        <f>IF($C496="OK",_xlfn.NUMBERVALUE(Plantilla!BS507),"")</f>
        <v/>
      </c>
      <c r="BV496" s="6" t="str">
        <f>IF($C496="OK",_xlfn.NUMBERVALUE(Plantilla!BT507),"")</f>
        <v/>
      </c>
      <c r="BW496" s="6" t="str">
        <f>IF($C496="OK",_xlfn.NUMBERVALUE(Plantilla!BU507),"")</f>
        <v/>
      </c>
      <c r="BX496" s="6" t="str">
        <f>IF($C496="OK",_xlfn.NUMBERVALUE(Plantilla!BV507),"")</f>
        <v/>
      </c>
      <c r="BY496" s="6" t="str">
        <f>IF($C496="OK",_xlfn.NUMBERVALUE(Plantilla!BW507),"")</f>
        <v/>
      </c>
      <c r="BZ496" s="6" t="str">
        <f>IF($C496="OK",_xlfn.NUMBERVALUE(Plantilla!BX507),"")</f>
        <v/>
      </c>
      <c r="CA496" s="6" t="str">
        <f>IF($C496="OK",_xlfn.NUMBERVALUE(Plantilla!BY507),"")</f>
        <v/>
      </c>
      <c r="CB496" s="6" t="str">
        <f>IF($C496="OK",_xlfn.NUMBERVALUE(Plantilla!BZ507),"")</f>
        <v/>
      </c>
      <c r="CC496" s="6" t="str">
        <f>IF($C496="OK",_xlfn.NUMBERVALUE(Plantilla!CA507),"")</f>
        <v/>
      </c>
      <c r="CD496" s="6" t="str">
        <f>IF($C496="OK",_xlfn.NUMBERVALUE(Plantilla!CB507),"")</f>
        <v/>
      </c>
      <c r="CE496" s="6" t="str">
        <f>IF($C496="OK",_xlfn.NUMBERVALUE(Plantilla!CC507),"")</f>
        <v/>
      </c>
      <c r="CF496" s="4" t="str">
        <f>IF($C496="OK",_xlfn.NUMBERVALUE(Plantilla!CD507),"")</f>
        <v/>
      </c>
      <c r="CG496" s="6" t="str">
        <f>IF($C496="OK",_xlfn.NUMBERVALUE(Plantilla!CE507),"")</f>
        <v/>
      </c>
      <c r="CH496" s="6" t="str">
        <f>IF($C496="OK",_xlfn.NUMBERVALUE(Plantilla!CF507),"")</f>
        <v/>
      </c>
      <c r="CI496" s="6" t="str">
        <f>IF($C496="OK",_xlfn.NUMBERVALUE(Plantilla!CG507),"")</f>
        <v/>
      </c>
      <c r="CJ496" s="6" t="str">
        <f>IF($C496="OK",_xlfn.NUMBERVALUE(Plantilla!CH507),"")</f>
        <v/>
      </c>
      <c r="CK496" s="6" t="str">
        <f>IF($C496="OK",_xlfn.NUMBERVALUE(Plantilla!CI507),"")</f>
        <v/>
      </c>
      <c r="CL496" s="6" t="str">
        <f>IF($C496="OK",_xlfn.NUMBERVALUE(Plantilla!CJ507),"")</f>
        <v/>
      </c>
      <c r="CM496" t="str">
        <f>IF($C496="OK",TEXT(Plantilla!CK507,"#"),"")</f>
        <v/>
      </c>
      <c r="CN496" s="6" t="str">
        <f>IF($C496="OK",_xlfn.NUMBERVALUE(Plantilla!CL507),"")</f>
        <v/>
      </c>
      <c r="CO496" s="6" t="str">
        <f>IF($C496="OK",_xlfn.NUMBERVALUE(Plantilla!CM507),"")</f>
        <v/>
      </c>
      <c r="CP496" s="110" t="str">
        <f>IF($C496="OK",_xlfn.NUMBERVALUE(Plantilla!CN507),"")</f>
        <v/>
      </c>
      <c r="CQ496" s="6" t="str">
        <f>IF($C496="OK",_xlfn.NUMBERVALUE(Plantilla!CO507),"")</f>
        <v/>
      </c>
      <c r="CR496" s="109" t="str">
        <f>IF($C496="OK",_xlfn.NUMBERVALUE(Plantilla!CP507),"")</f>
        <v/>
      </c>
      <c r="CS496" s="110" t="str">
        <f>IF($C496="OK",_xlfn.NUMBERVALUE(Plantilla!CQ507),"")</f>
        <v/>
      </c>
      <c r="CT496" s="6" t="str">
        <f>IF($C496="OK",_xlfn.NUMBERVALUE(Plantilla!CR507),"")</f>
        <v/>
      </c>
      <c r="CU496" s="109" t="str">
        <f>IF($C496="OK",_xlfn.NUMBERVALUE(Plantilla!CS507),"")</f>
        <v/>
      </c>
      <c r="CV496" s="110" t="str">
        <f>IF($C496="OK",_xlfn.NUMBERVALUE(Plantilla!CT507),"")</f>
        <v/>
      </c>
      <c r="CW496" s="6" t="str">
        <f>IF($C496="OK",_xlfn.NUMBERVALUE(Plantilla!CU507),"")</f>
        <v/>
      </c>
      <c r="CX496" s="82" t="str">
        <f>IF($C496="OK",_xlfn.NUMBERVALUE(Plantilla!CV507),"")</f>
        <v/>
      </c>
      <c r="CY496" s="6" t="str">
        <f>IF($C496="OK",_xlfn.NUMBERVALUE(Plantilla!CW507),"")</f>
        <v/>
      </c>
      <c r="CZ496" s="82" t="str">
        <f>IF($C496="OK",_xlfn.NUMBERVALUE(Plantilla!CX507),"")</f>
        <v/>
      </c>
      <c r="DA496" s="6" t="str">
        <f>IF($C496="OK",_xlfn.NUMBERVALUE(Plantilla!CY507),"")</f>
        <v/>
      </c>
      <c r="DB496" s="109" t="str">
        <f>IF($C496="OK",_xlfn.NUMBERVALUE(Plantilla!CZ507),"")</f>
        <v/>
      </c>
      <c r="DC496" s="6" t="str">
        <f>IF($C496="OK",_xlfn.NUMBERVALUE(Plantilla!DA507),"")</f>
        <v/>
      </c>
      <c r="DD496" s="6" t="str">
        <f>IF($C496="OK",TEXT(Plantilla!DB507,"#"),"")</f>
        <v/>
      </c>
      <c r="DE496" s="6" t="str">
        <f>IF($C496="OK",_xlfn.NUMBERVALUE(Plantilla!DC507),"")</f>
        <v/>
      </c>
      <c r="DF496" s="4" t="str">
        <f>IF($C496="OK",_xlfn.NUMBERVALUE(Plantilla!DD507),"")</f>
        <v/>
      </c>
      <c r="DG496" s="6" t="str">
        <f>IF($C496="OK",_xlfn.NUMBERVALUE(Plantilla!DE507),"")</f>
        <v/>
      </c>
      <c r="DH496" s="6" t="str">
        <f>IF($C496="OK",_xlfn.NUMBERVALUE(Plantilla!DF507),"")</f>
        <v/>
      </c>
      <c r="DI496" s="6" t="str">
        <f>IF($C496="OK",_xlfn.NUMBERVALUE(Plantilla!DG507),"")</f>
        <v/>
      </c>
      <c r="DJ496" s="6" t="str">
        <f>IF($C496="OK",_xlfn.NUMBERVALUE(Plantilla!DH507),"")</f>
        <v/>
      </c>
      <c r="DK496" s="6" t="str">
        <f>IF($C496="OK",_xlfn.NUMBERVALUE(Plantilla!DI507),"")</f>
        <v/>
      </c>
      <c r="DL496" s="6" t="str">
        <f>IF($C496="OK",_xlfn.NUMBERVALUE(Plantilla!DJ507),"")</f>
        <v/>
      </c>
      <c r="DM496" s="6" t="str">
        <f>IF($C496="OK",_xlfn.NUMBERVALUE(Plantilla!DK507),"")</f>
        <v/>
      </c>
      <c r="DN496" s="6" t="str">
        <f>IF($C496="OK",_xlfn.NUMBERVALUE(Plantilla!DL507),"")</f>
        <v/>
      </c>
      <c r="DO496" s="6" t="str">
        <f>IF($C496="OK",_xlfn.NUMBERVALUE(Plantilla!DM507),"")</f>
        <v/>
      </c>
      <c r="DP496" s="6" t="str">
        <f>IF($C496="OK",_xlfn.NUMBERVALUE(Plantilla!DN507),"")</f>
        <v/>
      </c>
      <c r="DQ496" s="6" t="str">
        <f>IF($C496="OK",_xlfn.NUMBERVALUE(Plantilla!DO507),"")</f>
        <v/>
      </c>
      <c r="DR496" s="6" t="str">
        <f>IF($C496="OK",_xlfn.NUMBERVALUE(Plantilla!DP507),"")</f>
        <v/>
      </c>
      <c r="DS496" t="str">
        <f>IF($C496="OK",TEXT(Plantilla!DR507,"#"),"")</f>
        <v/>
      </c>
      <c r="DT496" s="6"/>
    </row>
    <row r="497" spans="1:124" x14ac:dyDescent="0.25">
      <c r="A497" t="str">
        <f>IF(Plantilla!$I$6="¡Perfecto!, Guarda el archivo y adjúntalo a tu interfaz de Nómina Electrónica","OK","Error")</f>
        <v>OK</v>
      </c>
      <c r="B497" t="str">
        <f>IF(Plantilla!$I$6="¡Perfecto!, Guarda el archivo y adjúntalo a tu interfaz de Nómina Electrónica",MID(Plantilla!$D$2,SEARCH("V",Plantilla!$D$2),10),"")</f>
        <v>V2.0</v>
      </c>
      <c r="C497" t="str">
        <f>Plantilla!C508</f>
        <v/>
      </c>
      <c r="D497" t="str">
        <f>IF($C497="OK",Plantilla!B508,"")</f>
        <v/>
      </c>
      <c r="E497" t="str">
        <f>IF($C497="OK",
   VLOOKUP(Plantilla!$E$4,'Tablas '!$AP$4:$AT$6,5,FALSE),
"")</f>
        <v/>
      </c>
      <c r="F497" t="str">
        <f>IF($C497="OK",TEXT(Plantilla!D508,"#"),"")</f>
        <v/>
      </c>
      <c r="G497" t="str">
        <f>IF($C497="OK",
   VLOOKUP(Plantilla!E508,'Tablas '!$B$4:$C$14,2,FALSE),
"")</f>
        <v/>
      </c>
      <c r="H497" t="str">
        <f>IF($C497="OK",TEXT(Plantilla!F508,"#"),"")</f>
        <v/>
      </c>
      <c r="I497" t="str">
        <f>IF($C497="OK",TEXT(Plantilla!G508,"#"),"")</f>
        <v/>
      </c>
      <c r="J497" t="str">
        <f>IF($C497="OK",TEXT(Plantilla!H508,"#"),"")</f>
        <v/>
      </c>
      <c r="K497" t="str">
        <f>IF($C497="OK",TEXT(Plantilla!I508,"#"),"")</f>
        <v/>
      </c>
      <c r="L497" t="str">
        <f>IF($C497="OK",TEXT(Plantilla!J508,"#"),"")</f>
        <v/>
      </c>
      <c r="M497" t="str">
        <f>IF($C497="OK",TEXT(Plantilla!K508,"#"),"")</f>
        <v/>
      </c>
      <c r="N497" t="str">
        <f>IF($C497="OK",
   CONCATENATE(YEAR(Plantilla!L508),"-",TEXT(MONTH(Plantilla!L508),"00"),"-",TEXT(DAY(Plantilla!L508),"00")),
"")</f>
        <v/>
      </c>
      <c r="O497" t="str">
        <f>IF($C497="OK",_xlfn.NUMBERVALUE(Plantilla!M508),"")</f>
        <v/>
      </c>
      <c r="P497" t="str">
        <f>IF($C497="OK",
   IF(Plantilla!N508&lt;&gt;"",
      CONCATENATE(YEAR(Plantilla!N508),"-",TEXT(MONTH(Plantilla!N508),"00"),"-",TEXT(DAY(Plantilla!N508),"00")),
   ""),
"")</f>
        <v/>
      </c>
      <c r="Q497" t="str">
        <f>IF($C497="OK",
   VLOOKUP(Plantilla!O508,'Tablas '!$E$4:$F$19,2,FALSE),
"")</f>
        <v/>
      </c>
      <c r="R497" t="str">
        <f>IF($C497="OK",
   VLOOKUP(Plantilla!P508,'Tablas '!$H$4:$I$5,2,FALSE),
"")</f>
        <v/>
      </c>
      <c r="S497" t="str">
        <f>IF($C497="OK",
   VLOOKUP(Plantilla!Q508,'Tablas '!$K$4:$L$8,2,FALSE),
"")</f>
        <v/>
      </c>
      <c r="T497" t="str">
        <f>IF($C497="OK",
   VLOOKUP(Plantilla!R508,'Tablas '!$AE$4:$AF$6,2,FALSE),
"")</f>
        <v/>
      </c>
      <c r="U497" t="str">
        <f>IF($C497="OK",
   VLOOKUP(Plantilla!S508,'Tablas '!$AE$4:$AF$6,2,FALSE),
"")</f>
        <v/>
      </c>
      <c r="V497" t="str">
        <f>IF($C497="OK",TEXT(Plantilla!T508,"#"),"")</f>
        <v/>
      </c>
      <c r="W497" s="84" t="str">
        <f>IF($C497="OK",
   VLOOKUP(Plantilla!U508,'Tablas '!$AM$4:$AN$1126,2,FALSE),
"")</f>
        <v/>
      </c>
      <c r="X497" t="str">
        <f>IF($C497="OK",TEXT(Plantilla!V508,"#"),"")</f>
        <v/>
      </c>
      <c r="Y497" t="str">
        <f>IF($C497="OK",
   CONCATENATE(YEAR(Plantilla!W508),"-",TEXT(MONTH(Plantilla!W508),"00"),"-",TEXT(DAY(Plantilla!W508),"00")),
"")</f>
        <v/>
      </c>
      <c r="Z497" t="str">
        <f>IF($C497="OK",
   CONCATENATE(YEAR(Plantilla!X508),"-",TEXT(MONTH(Plantilla!X508),"00"),"-",TEXT(DAY(Plantilla!X508),"00")),
"")</f>
        <v/>
      </c>
      <c r="AA497" t="str">
        <f>IF($C497="OK",
   TEXT(VLOOKUP(Plantilla!Y508,'Tablas '!$Q$4:$R$9,2,FALSE),"#"),
"")</f>
        <v/>
      </c>
      <c r="AB497" t="str">
        <f>IF($C497="OK",
   CONCATENATE(YEAR(Plantilla!Z508),"-",TEXT(MONTH(Plantilla!Z508),"00"),"-",TEXT(DAY(Plantilla!Z508),"00")),
"")</f>
        <v/>
      </c>
      <c r="AC497" t="str">
        <f>IF($C497="OK",
   TEXT(VLOOKUP(Plantilla!AA508,'Tablas '!$T$4:$U$13,2,FALSE),"#"),
"")</f>
        <v/>
      </c>
      <c r="AD497" t="str">
        <f>IF($C497="OK",TEXT(Plantilla!AB508,"#"),"")</f>
        <v/>
      </c>
      <c r="AE497" t="str">
        <f>IF($C497="OK",
   IF(Plantilla!AC508&lt;&gt;"",
      TEXT(VLOOKUP(Plantilla!AC508,'Tablas '!$W$4:$X$7,2,FALSE),"#"),
   ""),
"")</f>
        <v/>
      </c>
      <c r="AF497" t="str">
        <f>IF($C497="OK",TEXT(Plantilla!AD508,"#"),"")</f>
        <v/>
      </c>
      <c r="AG497" s="6" t="str">
        <f>IF($C497="OK",_xlfn.NUMBERVALUE(Plantilla!AE508),"")</f>
        <v/>
      </c>
      <c r="AH497" s="4" t="str">
        <f>IF($C497="OK",_xlfn.NUMBERVALUE(Plantilla!AF508),"")</f>
        <v/>
      </c>
      <c r="AI497" s="6" t="str">
        <f>IF($C497="OK",_xlfn.NUMBERVALUE(Plantilla!AG508),"")</f>
        <v/>
      </c>
      <c r="AJ497" s="6" t="str">
        <f>IF($C497="OK",_xlfn.NUMBERVALUE(Plantilla!AH508),"")</f>
        <v/>
      </c>
      <c r="AK497" s="6" t="str">
        <f>IF($C497="OK",_xlfn.NUMBERVALUE(Plantilla!AI508),"")</f>
        <v/>
      </c>
      <c r="AL497" s="6" t="str">
        <f>IF($C497="OK",_xlfn.NUMBERVALUE(Plantilla!AJ508),"")</f>
        <v/>
      </c>
      <c r="AM497" s="4" t="str">
        <f>IF($C497="OK",_xlfn.NUMBERVALUE(Plantilla!AK508),"")</f>
        <v/>
      </c>
      <c r="AN497" s="6" t="str">
        <f>IF($C497="OK",_xlfn.NUMBERVALUE(Plantilla!AL508),"")</f>
        <v/>
      </c>
      <c r="AO497" s="4" t="str">
        <f>IF($C497="OK",_xlfn.NUMBERVALUE(Plantilla!AM508),"")</f>
        <v/>
      </c>
      <c r="AP497" s="6" t="str">
        <f>IF($C497="OK",_xlfn.NUMBERVALUE(Plantilla!AN508),"")</f>
        <v/>
      </c>
      <c r="AQ497" s="4" t="str">
        <f>IF($C497="OK",_xlfn.NUMBERVALUE(Plantilla!AO508),"")</f>
        <v/>
      </c>
      <c r="AR497" s="6" t="str">
        <f>IF($C497="OK",_xlfn.NUMBERVALUE(Plantilla!AP508),"")</f>
        <v/>
      </c>
      <c r="AS497" s="4" t="str">
        <f>IF($C497="OK",_xlfn.NUMBERVALUE(Plantilla!AQ508),"")</f>
        <v/>
      </c>
      <c r="AT497" s="6" t="str">
        <f>IF($C497="OK",_xlfn.NUMBERVALUE(Plantilla!AR508),"")</f>
        <v/>
      </c>
      <c r="AU497" s="4" t="str">
        <f>IF($C497="OK",_xlfn.NUMBERVALUE(Plantilla!AS508),"")</f>
        <v/>
      </c>
      <c r="AV497" s="6" t="str">
        <f>IF($C497="OK",_xlfn.NUMBERVALUE(Plantilla!AT508),"")</f>
        <v/>
      </c>
      <c r="AW497" s="4" t="str">
        <f>IF($C497="OK",_xlfn.NUMBERVALUE(Plantilla!AU508),"")</f>
        <v/>
      </c>
      <c r="AX497" s="6" t="str">
        <f>IF($C497="OK",_xlfn.NUMBERVALUE(Plantilla!AV508),"")</f>
        <v/>
      </c>
      <c r="AY497" s="4" t="str">
        <f>IF($C497="OK",_xlfn.NUMBERVALUE(Plantilla!AW508),"")</f>
        <v/>
      </c>
      <c r="AZ497" s="6" t="str">
        <f>IF($C497="OK",_xlfn.NUMBERVALUE(Plantilla!AX508),"")</f>
        <v/>
      </c>
      <c r="BA497" t="str">
        <f>IF($C497="OK",_xlfn.NUMBERVALUE(Plantilla!AY508),"")</f>
        <v/>
      </c>
      <c r="BB497" t="str">
        <f>IF($C497="OK",_xlfn.NUMBERVALUE(Plantilla!AZ508),"")</f>
        <v/>
      </c>
      <c r="BC497" s="4" t="str">
        <f>IF($C497="OK",_xlfn.NUMBERVALUE(Plantilla!BA508),"")</f>
        <v/>
      </c>
      <c r="BD497" s="6" t="str">
        <f>IF($C497="OK",_xlfn.NUMBERVALUE(Plantilla!BB508),"")</f>
        <v/>
      </c>
      <c r="BE497" s="4" t="str">
        <f>IF($C497="OK",_xlfn.NUMBERVALUE(Plantilla!BC508),"")</f>
        <v/>
      </c>
      <c r="BF497" s="6" t="str">
        <f>IF($C497="OK",_xlfn.NUMBERVALUE(Plantilla!BD508),"")</f>
        <v/>
      </c>
      <c r="BG497" s="4" t="str">
        <f>IF($C497="OK",_xlfn.NUMBERVALUE(Plantilla!BE508),"")</f>
        <v/>
      </c>
      <c r="BH497" s="6" t="str">
        <f>IF($C497="OK",_xlfn.NUMBERVALUE(Plantilla!BF508),"")</f>
        <v/>
      </c>
      <c r="BI497" s="110" t="str">
        <f>IF($C497="OK",_xlfn.NUMBERVALUE(Plantilla!BG508),"")</f>
        <v/>
      </c>
      <c r="BJ497" s="6" t="str">
        <f>IF($C497="OK",_xlfn.NUMBERVALUE(Plantilla!BH508),"")</f>
        <v/>
      </c>
      <c r="BK497" s="109" t="str">
        <f>IF($C497="OK",_xlfn.NUMBERVALUE(Plantilla!BI508),"")</f>
        <v/>
      </c>
      <c r="BL497" s="6" t="str">
        <f>IF($C497="OK",
   IF(Plantilla!BJ508&lt;&gt;"",
      TEXT(VLOOKUP(Plantilla!BJ508,'Tablas '!$Z$4:$AA$6,2,FALSE),"#"),
   ""),
"")</f>
        <v/>
      </c>
      <c r="BM497" s="4" t="str">
        <f>IF($C497="OK",_xlfn.NUMBERVALUE(Plantilla!BK508),"")</f>
        <v/>
      </c>
      <c r="BN497" s="4" t="str">
        <f>IF($C497="OK",_xlfn.NUMBERVALUE(Plantilla!BL508),"")</f>
        <v/>
      </c>
      <c r="BO497" s="6" t="str">
        <f>IF($C497="OK",_xlfn.NUMBERVALUE(Plantilla!BM508),"")</f>
        <v/>
      </c>
      <c r="BP497" s="4" t="str">
        <f>IF($C497="OK",_xlfn.NUMBERVALUE(Plantilla!BN508),"")</f>
        <v/>
      </c>
      <c r="BQ497" s="6" t="str">
        <f>IF($C497="OK",_xlfn.NUMBERVALUE(Plantilla!BO508),"")</f>
        <v/>
      </c>
      <c r="BR497" s="4" t="str">
        <f>IF($C497="OK",_xlfn.NUMBERVALUE(Plantilla!BP508),"")</f>
        <v/>
      </c>
      <c r="BS497" s="6" t="str">
        <f>IF($C497="OK",_xlfn.NUMBERVALUE(Plantilla!BQ508),"")</f>
        <v/>
      </c>
      <c r="BT497" s="4" t="str">
        <f>IF($C497="OK",_xlfn.NUMBERVALUE(Plantilla!BR508),"")</f>
        <v/>
      </c>
      <c r="BU497" s="6" t="str">
        <f>IF($C497="OK",_xlfn.NUMBERVALUE(Plantilla!BS508),"")</f>
        <v/>
      </c>
      <c r="BV497" s="6" t="str">
        <f>IF($C497="OK",_xlfn.NUMBERVALUE(Plantilla!BT508),"")</f>
        <v/>
      </c>
      <c r="BW497" s="6" t="str">
        <f>IF($C497="OK",_xlfn.NUMBERVALUE(Plantilla!BU508),"")</f>
        <v/>
      </c>
      <c r="BX497" s="6" t="str">
        <f>IF($C497="OK",_xlfn.NUMBERVALUE(Plantilla!BV508),"")</f>
        <v/>
      </c>
      <c r="BY497" s="6" t="str">
        <f>IF($C497="OK",_xlfn.NUMBERVALUE(Plantilla!BW508),"")</f>
        <v/>
      </c>
      <c r="BZ497" s="6" t="str">
        <f>IF($C497="OK",_xlfn.NUMBERVALUE(Plantilla!BX508),"")</f>
        <v/>
      </c>
      <c r="CA497" s="6" t="str">
        <f>IF($C497="OK",_xlfn.NUMBERVALUE(Plantilla!BY508),"")</f>
        <v/>
      </c>
      <c r="CB497" s="6" t="str">
        <f>IF($C497="OK",_xlfn.NUMBERVALUE(Plantilla!BZ508),"")</f>
        <v/>
      </c>
      <c r="CC497" s="6" t="str">
        <f>IF($C497="OK",_xlfn.NUMBERVALUE(Plantilla!CA508),"")</f>
        <v/>
      </c>
      <c r="CD497" s="6" t="str">
        <f>IF($C497="OK",_xlfn.NUMBERVALUE(Plantilla!CB508),"")</f>
        <v/>
      </c>
      <c r="CE497" s="6" t="str">
        <f>IF($C497="OK",_xlfn.NUMBERVALUE(Plantilla!CC508),"")</f>
        <v/>
      </c>
      <c r="CF497" s="4" t="str">
        <f>IF($C497="OK",_xlfn.NUMBERVALUE(Plantilla!CD508),"")</f>
        <v/>
      </c>
      <c r="CG497" s="6" t="str">
        <f>IF($C497="OK",_xlfn.NUMBERVALUE(Plantilla!CE508),"")</f>
        <v/>
      </c>
      <c r="CH497" s="6" t="str">
        <f>IF($C497="OK",_xlfn.NUMBERVALUE(Plantilla!CF508),"")</f>
        <v/>
      </c>
      <c r="CI497" s="6" t="str">
        <f>IF($C497="OK",_xlfn.NUMBERVALUE(Plantilla!CG508),"")</f>
        <v/>
      </c>
      <c r="CJ497" s="6" t="str">
        <f>IF($C497="OK",_xlfn.NUMBERVALUE(Plantilla!CH508),"")</f>
        <v/>
      </c>
      <c r="CK497" s="6" t="str">
        <f>IF($C497="OK",_xlfn.NUMBERVALUE(Plantilla!CI508),"")</f>
        <v/>
      </c>
      <c r="CL497" s="6" t="str">
        <f>IF($C497="OK",_xlfn.NUMBERVALUE(Plantilla!CJ508),"")</f>
        <v/>
      </c>
      <c r="CM497" t="str">
        <f>IF($C497="OK",TEXT(Plantilla!CK508,"#"),"")</f>
        <v/>
      </c>
      <c r="CN497" s="6" t="str">
        <f>IF($C497="OK",_xlfn.NUMBERVALUE(Plantilla!CL508),"")</f>
        <v/>
      </c>
      <c r="CO497" s="6" t="str">
        <f>IF($C497="OK",_xlfn.NUMBERVALUE(Plantilla!CM508),"")</f>
        <v/>
      </c>
      <c r="CP497" s="110" t="str">
        <f>IF($C497="OK",_xlfn.NUMBERVALUE(Plantilla!CN508),"")</f>
        <v/>
      </c>
      <c r="CQ497" s="6" t="str">
        <f>IF($C497="OK",_xlfn.NUMBERVALUE(Plantilla!CO508),"")</f>
        <v/>
      </c>
      <c r="CR497" s="109" t="str">
        <f>IF($C497="OK",_xlfn.NUMBERVALUE(Plantilla!CP508),"")</f>
        <v/>
      </c>
      <c r="CS497" s="110" t="str">
        <f>IF($C497="OK",_xlfn.NUMBERVALUE(Plantilla!CQ508),"")</f>
        <v/>
      </c>
      <c r="CT497" s="6" t="str">
        <f>IF($C497="OK",_xlfn.NUMBERVALUE(Plantilla!CR508),"")</f>
        <v/>
      </c>
      <c r="CU497" s="109" t="str">
        <f>IF($C497="OK",_xlfn.NUMBERVALUE(Plantilla!CS508),"")</f>
        <v/>
      </c>
      <c r="CV497" s="110" t="str">
        <f>IF($C497="OK",_xlfn.NUMBERVALUE(Plantilla!CT508),"")</f>
        <v/>
      </c>
      <c r="CW497" s="6" t="str">
        <f>IF($C497="OK",_xlfn.NUMBERVALUE(Plantilla!CU508),"")</f>
        <v/>
      </c>
      <c r="CX497" s="82" t="str">
        <f>IF($C497="OK",_xlfn.NUMBERVALUE(Plantilla!CV508),"")</f>
        <v/>
      </c>
      <c r="CY497" s="6" t="str">
        <f>IF($C497="OK",_xlfn.NUMBERVALUE(Plantilla!CW508),"")</f>
        <v/>
      </c>
      <c r="CZ497" s="82" t="str">
        <f>IF($C497="OK",_xlfn.NUMBERVALUE(Plantilla!CX508),"")</f>
        <v/>
      </c>
      <c r="DA497" s="6" t="str">
        <f>IF($C497="OK",_xlfn.NUMBERVALUE(Plantilla!CY508),"")</f>
        <v/>
      </c>
      <c r="DB497" s="109" t="str">
        <f>IF($C497="OK",_xlfn.NUMBERVALUE(Plantilla!CZ508),"")</f>
        <v/>
      </c>
      <c r="DC497" s="6" t="str">
        <f>IF($C497="OK",_xlfn.NUMBERVALUE(Plantilla!DA508),"")</f>
        <v/>
      </c>
      <c r="DD497" s="6" t="str">
        <f>IF($C497="OK",TEXT(Plantilla!DB508,"#"),"")</f>
        <v/>
      </c>
      <c r="DE497" s="6" t="str">
        <f>IF($C497="OK",_xlfn.NUMBERVALUE(Plantilla!DC508),"")</f>
        <v/>
      </c>
      <c r="DF497" s="4" t="str">
        <f>IF($C497="OK",_xlfn.NUMBERVALUE(Plantilla!DD508),"")</f>
        <v/>
      </c>
      <c r="DG497" s="6" t="str">
        <f>IF($C497="OK",_xlfn.NUMBERVALUE(Plantilla!DE508),"")</f>
        <v/>
      </c>
      <c r="DH497" s="6" t="str">
        <f>IF($C497="OK",_xlfn.NUMBERVALUE(Plantilla!DF508),"")</f>
        <v/>
      </c>
      <c r="DI497" s="6" t="str">
        <f>IF($C497="OK",_xlfn.NUMBERVALUE(Plantilla!DG508),"")</f>
        <v/>
      </c>
      <c r="DJ497" s="6" t="str">
        <f>IF($C497="OK",_xlfn.NUMBERVALUE(Plantilla!DH508),"")</f>
        <v/>
      </c>
      <c r="DK497" s="6" t="str">
        <f>IF($C497="OK",_xlfn.NUMBERVALUE(Plantilla!DI508),"")</f>
        <v/>
      </c>
      <c r="DL497" s="6" t="str">
        <f>IF($C497="OK",_xlfn.NUMBERVALUE(Plantilla!DJ508),"")</f>
        <v/>
      </c>
      <c r="DM497" s="6" t="str">
        <f>IF($C497="OK",_xlfn.NUMBERVALUE(Plantilla!DK508),"")</f>
        <v/>
      </c>
      <c r="DN497" s="6" t="str">
        <f>IF($C497="OK",_xlfn.NUMBERVALUE(Plantilla!DL508),"")</f>
        <v/>
      </c>
      <c r="DO497" s="6" t="str">
        <f>IF($C497="OK",_xlfn.NUMBERVALUE(Plantilla!DM508),"")</f>
        <v/>
      </c>
      <c r="DP497" s="6" t="str">
        <f>IF($C497="OK",_xlfn.NUMBERVALUE(Plantilla!DN508),"")</f>
        <v/>
      </c>
      <c r="DQ497" s="6" t="str">
        <f>IF($C497="OK",_xlfn.NUMBERVALUE(Plantilla!DO508),"")</f>
        <v/>
      </c>
      <c r="DR497" s="6" t="str">
        <f>IF($C497="OK",_xlfn.NUMBERVALUE(Plantilla!DP508),"")</f>
        <v/>
      </c>
      <c r="DS497" t="str">
        <f>IF($C497="OK",TEXT(Plantilla!DR508,"#"),"")</f>
        <v/>
      </c>
      <c r="DT497" s="6"/>
    </row>
    <row r="498" spans="1:124" x14ac:dyDescent="0.25">
      <c r="A498" t="str">
        <f>IF(Plantilla!$I$6="¡Perfecto!, Guarda el archivo y adjúntalo a tu interfaz de Nómina Electrónica","OK","Error")</f>
        <v>OK</v>
      </c>
      <c r="B498" t="str">
        <f>IF(Plantilla!$I$6="¡Perfecto!, Guarda el archivo y adjúntalo a tu interfaz de Nómina Electrónica",MID(Plantilla!$D$2,SEARCH("V",Plantilla!$D$2),10),"")</f>
        <v>V2.0</v>
      </c>
      <c r="C498" t="str">
        <f>Plantilla!C509</f>
        <v/>
      </c>
      <c r="D498" t="str">
        <f>IF($C498="OK",Plantilla!B509,"")</f>
        <v/>
      </c>
      <c r="E498" t="str">
        <f>IF($C498="OK",
   VLOOKUP(Plantilla!$E$4,'Tablas '!$AP$4:$AT$6,5,FALSE),
"")</f>
        <v/>
      </c>
      <c r="F498" t="str">
        <f>IF($C498="OK",TEXT(Plantilla!D509,"#"),"")</f>
        <v/>
      </c>
      <c r="G498" t="str">
        <f>IF($C498="OK",
   VLOOKUP(Plantilla!E509,'Tablas '!$B$4:$C$14,2,FALSE),
"")</f>
        <v/>
      </c>
      <c r="H498" t="str">
        <f>IF($C498="OK",TEXT(Plantilla!F509,"#"),"")</f>
        <v/>
      </c>
      <c r="I498" t="str">
        <f>IF($C498="OK",TEXT(Plantilla!G509,"#"),"")</f>
        <v/>
      </c>
      <c r="J498" t="str">
        <f>IF($C498="OK",TEXT(Plantilla!H509,"#"),"")</f>
        <v/>
      </c>
      <c r="K498" t="str">
        <f>IF($C498="OK",TEXT(Plantilla!I509,"#"),"")</f>
        <v/>
      </c>
      <c r="L498" t="str">
        <f>IF($C498="OK",TEXT(Plantilla!J509,"#"),"")</f>
        <v/>
      </c>
      <c r="M498" t="str">
        <f>IF($C498="OK",TEXT(Plantilla!K509,"#"),"")</f>
        <v/>
      </c>
      <c r="N498" t="str">
        <f>IF($C498="OK",
   CONCATENATE(YEAR(Plantilla!L509),"-",TEXT(MONTH(Plantilla!L509),"00"),"-",TEXT(DAY(Plantilla!L509),"00")),
"")</f>
        <v/>
      </c>
      <c r="O498" t="str">
        <f>IF($C498="OK",_xlfn.NUMBERVALUE(Plantilla!M509),"")</f>
        <v/>
      </c>
      <c r="P498" t="str">
        <f>IF($C498="OK",
   IF(Plantilla!N509&lt;&gt;"",
      CONCATENATE(YEAR(Plantilla!N509),"-",TEXT(MONTH(Plantilla!N509),"00"),"-",TEXT(DAY(Plantilla!N509),"00")),
   ""),
"")</f>
        <v/>
      </c>
      <c r="Q498" t="str">
        <f>IF($C498="OK",
   VLOOKUP(Plantilla!O509,'Tablas '!$E$4:$F$19,2,FALSE),
"")</f>
        <v/>
      </c>
      <c r="R498" t="str">
        <f>IF($C498="OK",
   VLOOKUP(Plantilla!P509,'Tablas '!$H$4:$I$5,2,FALSE),
"")</f>
        <v/>
      </c>
      <c r="S498" t="str">
        <f>IF($C498="OK",
   VLOOKUP(Plantilla!Q509,'Tablas '!$K$4:$L$8,2,FALSE),
"")</f>
        <v/>
      </c>
      <c r="T498" t="str">
        <f>IF($C498="OK",
   VLOOKUP(Plantilla!R509,'Tablas '!$AE$4:$AF$6,2,FALSE),
"")</f>
        <v/>
      </c>
      <c r="U498" t="str">
        <f>IF($C498="OK",
   VLOOKUP(Plantilla!S509,'Tablas '!$AE$4:$AF$6,2,FALSE),
"")</f>
        <v/>
      </c>
      <c r="V498" t="str">
        <f>IF($C498="OK",TEXT(Plantilla!T509,"#"),"")</f>
        <v/>
      </c>
      <c r="W498" s="84" t="str">
        <f>IF($C498="OK",
   VLOOKUP(Plantilla!U509,'Tablas '!$AM$4:$AN$1126,2,FALSE),
"")</f>
        <v/>
      </c>
      <c r="X498" t="str">
        <f>IF($C498="OK",TEXT(Plantilla!V509,"#"),"")</f>
        <v/>
      </c>
      <c r="Y498" t="str">
        <f>IF($C498="OK",
   CONCATENATE(YEAR(Plantilla!W509),"-",TEXT(MONTH(Plantilla!W509),"00"),"-",TEXT(DAY(Plantilla!W509),"00")),
"")</f>
        <v/>
      </c>
      <c r="Z498" t="str">
        <f>IF($C498="OK",
   CONCATENATE(YEAR(Plantilla!X509),"-",TEXT(MONTH(Plantilla!X509),"00"),"-",TEXT(DAY(Plantilla!X509),"00")),
"")</f>
        <v/>
      </c>
      <c r="AA498" t="str">
        <f>IF($C498="OK",
   TEXT(VLOOKUP(Plantilla!Y509,'Tablas '!$Q$4:$R$9,2,FALSE),"#"),
"")</f>
        <v/>
      </c>
      <c r="AB498" t="str">
        <f>IF($C498="OK",
   CONCATENATE(YEAR(Plantilla!Z509),"-",TEXT(MONTH(Plantilla!Z509),"00"),"-",TEXT(DAY(Plantilla!Z509),"00")),
"")</f>
        <v/>
      </c>
      <c r="AC498" t="str">
        <f>IF($C498="OK",
   TEXT(VLOOKUP(Plantilla!AA509,'Tablas '!$T$4:$U$13,2,FALSE),"#"),
"")</f>
        <v/>
      </c>
      <c r="AD498" t="str">
        <f>IF($C498="OK",TEXT(Plantilla!AB509,"#"),"")</f>
        <v/>
      </c>
      <c r="AE498" t="str">
        <f>IF($C498="OK",
   IF(Plantilla!AC509&lt;&gt;"",
      TEXT(VLOOKUP(Plantilla!AC509,'Tablas '!$W$4:$X$7,2,FALSE),"#"),
   ""),
"")</f>
        <v/>
      </c>
      <c r="AF498" t="str">
        <f>IF($C498="OK",TEXT(Plantilla!AD509,"#"),"")</f>
        <v/>
      </c>
      <c r="AG498" s="6" t="str">
        <f>IF($C498="OK",_xlfn.NUMBERVALUE(Plantilla!AE509),"")</f>
        <v/>
      </c>
      <c r="AH498" s="4" t="str">
        <f>IF($C498="OK",_xlfn.NUMBERVALUE(Plantilla!AF509),"")</f>
        <v/>
      </c>
      <c r="AI498" s="6" t="str">
        <f>IF($C498="OK",_xlfn.NUMBERVALUE(Plantilla!AG509),"")</f>
        <v/>
      </c>
      <c r="AJ498" s="6" t="str">
        <f>IF($C498="OK",_xlfn.NUMBERVALUE(Plantilla!AH509),"")</f>
        <v/>
      </c>
      <c r="AK498" s="6" t="str">
        <f>IF($C498="OK",_xlfn.NUMBERVALUE(Plantilla!AI509),"")</f>
        <v/>
      </c>
      <c r="AL498" s="6" t="str">
        <f>IF($C498="OK",_xlfn.NUMBERVALUE(Plantilla!AJ509),"")</f>
        <v/>
      </c>
      <c r="AM498" s="4" t="str">
        <f>IF($C498="OK",_xlfn.NUMBERVALUE(Plantilla!AK509),"")</f>
        <v/>
      </c>
      <c r="AN498" s="6" t="str">
        <f>IF($C498="OK",_xlfn.NUMBERVALUE(Plantilla!AL509),"")</f>
        <v/>
      </c>
      <c r="AO498" s="4" t="str">
        <f>IF($C498="OK",_xlfn.NUMBERVALUE(Plantilla!AM509),"")</f>
        <v/>
      </c>
      <c r="AP498" s="6" t="str">
        <f>IF($C498="OK",_xlfn.NUMBERVALUE(Plantilla!AN509),"")</f>
        <v/>
      </c>
      <c r="AQ498" s="4" t="str">
        <f>IF($C498="OK",_xlfn.NUMBERVALUE(Plantilla!AO509),"")</f>
        <v/>
      </c>
      <c r="AR498" s="6" t="str">
        <f>IF($C498="OK",_xlfn.NUMBERVALUE(Plantilla!AP509),"")</f>
        <v/>
      </c>
      <c r="AS498" s="4" t="str">
        <f>IF($C498="OK",_xlfn.NUMBERVALUE(Plantilla!AQ509),"")</f>
        <v/>
      </c>
      <c r="AT498" s="6" t="str">
        <f>IF($C498="OK",_xlfn.NUMBERVALUE(Plantilla!AR509),"")</f>
        <v/>
      </c>
      <c r="AU498" s="4" t="str">
        <f>IF($C498="OK",_xlfn.NUMBERVALUE(Plantilla!AS509),"")</f>
        <v/>
      </c>
      <c r="AV498" s="6" t="str">
        <f>IF($C498="OK",_xlfn.NUMBERVALUE(Plantilla!AT509),"")</f>
        <v/>
      </c>
      <c r="AW498" s="4" t="str">
        <f>IF($C498="OK",_xlfn.NUMBERVALUE(Plantilla!AU509),"")</f>
        <v/>
      </c>
      <c r="AX498" s="6" t="str">
        <f>IF($C498="OK",_xlfn.NUMBERVALUE(Plantilla!AV509),"")</f>
        <v/>
      </c>
      <c r="AY498" s="4" t="str">
        <f>IF($C498="OK",_xlfn.NUMBERVALUE(Plantilla!AW509),"")</f>
        <v/>
      </c>
      <c r="AZ498" s="6" t="str">
        <f>IF($C498="OK",_xlfn.NUMBERVALUE(Plantilla!AX509),"")</f>
        <v/>
      </c>
      <c r="BA498" t="str">
        <f>IF($C498="OK",_xlfn.NUMBERVALUE(Plantilla!AY509),"")</f>
        <v/>
      </c>
      <c r="BB498" t="str">
        <f>IF($C498="OK",_xlfn.NUMBERVALUE(Plantilla!AZ509),"")</f>
        <v/>
      </c>
      <c r="BC498" s="4" t="str">
        <f>IF($C498="OK",_xlfn.NUMBERVALUE(Plantilla!BA509),"")</f>
        <v/>
      </c>
      <c r="BD498" s="6" t="str">
        <f>IF($C498="OK",_xlfn.NUMBERVALUE(Plantilla!BB509),"")</f>
        <v/>
      </c>
      <c r="BE498" s="4" t="str">
        <f>IF($C498="OK",_xlfn.NUMBERVALUE(Plantilla!BC509),"")</f>
        <v/>
      </c>
      <c r="BF498" s="6" t="str">
        <f>IF($C498="OK",_xlfn.NUMBERVALUE(Plantilla!BD509),"")</f>
        <v/>
      </c>
      <c r="BG498" s="4" t="str">
        <f>IF($C498="OK",_xlfn.NUMBERVALUE(Plantilla!BE509),"")</f>
        <v/>
      </c>
      <c r="BH498" s="6" t="str">
        <f>IF($C498="OK",_xlfn.NUMBERVALUE(Plantilla!BF509),"")</f>
        <v/>
      </c>
      <c r="BI498" s="110" t="str">
        <f>IF($C498="OK",_xlfn.NUMBERVALUE(Plantilla!BG509),"")</f>
        <v/>
      </c>
      <c r="BJ498" s="6" t="str">
        <f>IF($C498="OK",_xlfn.NUMBERVALUE(Plantilla!BH509),"")</f>
        <v/>
      </c>
      <c r="BK498" s="109" t="str">
        <f>IF($C498="OK",_xlfn.NUMBERVALUE(Plantilla!BI509),"")</f>
        <v/>
      </c>
      <c r="BL498" s="6" t="str">
        <f>IF($C498="OK",
   IF(Plantilla!BJ509&lt;&gt;"",
      TEXT(VLOOKUP(Plantilla!BJ509,'Tablas '!$Z$4:$AA$6,2,FALSE),"#"),
   ""),
"")</f>
        <v/>
      </c>
      <c r="BM498" s="4" t="str">
        <f>IF($C498="OK",_xlfn.NUMBERVALUE(Plantilla!BK509),"")</f>
        <v/>
      </c>
      <c r="BN498" s="4" t="str">
        <f>IF($C498="OK",_xlfn.NUMBERVALUE(Plantilla!BL509),"")</f>
        <v/>
      </c>
      <c r="BO498" s="6" t="str">
        <f>IF($C498="OK",_xlfn.NUMBERVALUE(Plantilla!BM509),"")</f>
        <v/>
      </c>
      <c r="BP498" s="4" t="str">
        <f>IF($C498="OK",_xlfn.NUMBERVALUE(Plantilla!BN509),"")</f>
        <v/>
      </c>
      <c r="BQ498" s="6" t="str">
        <f>IF($C498="OK",_xlfn.NUMBERVALUE(Plantilla!BO509),"")</f>
        <v/>
      </c>
      <c r="BR498" s="4" t="str">
        <f>IF($C498="OK",_xlfn.NUMBERVALUE(Plantilla!BP509),"")</f>
        <v/>
      </c>
      <c r="BS498" s="6" t="str">
        <f>IF($C498="OK",_xlfn.NUMBERVALUE(Plantilla!BQ509),"")</f>
        <v/>
      </c>
      <c r="BT498" s="4" t="str">
        <f>IF($C498="OK",_xlfn.NUMBERVALUE(Plantilla!BR509),"")</f>
        <v/>
      </c>
      <c r="BU498" s="6" t="str">
        <f>IF($C498="OK",_xlfn.NUMBERVALUE(Plantilla!BS509),"")</f>
        <v/>
      </c>
      <c r="BV498" s="6" t="str">
        <f>IF($C498="OK",_xlfn.NUMBERVALUE(Plantilla!BT509),"")</f>
        <v/>
      </c>
      <c r="BW498" s="6" t="str">
        <f>IF($C498="OK",_xlfn.NUMBERVALUE(Plantilla!BU509),"")</f>
        <v/>
      </c>
      <c r="BX498" s="6" t="str">
        <f>IF($C498="OK",_xlfn.NUMBERVALUE(Plantilla!BV509),"")</f>
        <v/>
      </c>
      <c r="BY498" s="6" t="str">
        <f>IF($C498="OK",_xlfn.NUMBERVALUE(Plantilla!BW509),"")</f>
        <v/>
      </c>
      <c r="BZ498" s="6" t="str">
        <f>IF($C498="OK",_xlfn.NUMBERVALUE(Plantilla!BX509),"")</f>
        <v/>
      </c>
      <c r="CA498" s="6" t="str">
        <f>IF($C498="OK",_xlfn.NUMBERVALUE(Plantilla!BY509),"")</f>
        <v/>
      </c>
      <c r="CB498" s="6" t="str">
        <f>IF($C498="OK",_xlfn.NUMBERVALUE(Plantilla!BZ509),"")</f>
        <v/>
      </c>
      <c r="CC498" s="6" t="str">
        <f>IF($C498="OK",_xlfn.NUMBERVALUE(Plantilla!CA509),"")</f>
        <v/>
      </c>
      <c r="CD498" s="6" t="str">
        <f>IF($C498="OK",_xlfn.NUMBERVALUE(Plantilla!CB509),"")</f>
        <v/>
      </c>
      <c r="CE498" s="6" t="str">
        <f>IF($C498="OK",_xlfn.NUMBERVALUE(Plantilla!CC509),"")</f>
        <v/>
      </c>
      <c r="CF498" s="4" t="str">
        <f>IF($C498="OK",_xlfn.NUMBERVALUE(Plantilla!CD509),"")</f>
        <v/>
      </c>
      <c r="CG498" s="6" t="str">
        <f>IF($C498="OK",_xlfn.NUMBERVALUE(Plantilla!CE509),"")</f>
        <v/>
      </c>
      <c r="CH498" s="6" t="str">
        <f>IF($C498="OK",_xlfn.NUMBERVALUE(Plantilla!CF509),"")</f>
        <v/>
      </c>
      <c r="CI498" s="6" t="str">
        <f>IF($C498="OK",_xlfn.NUMBERVALUE(Plantilla!CG509),"")</f>
        <v/>
      </c>
      <c r="CJ498" s="6" t="str">
        <f>IF($C498="OK",_xlfn.NUMBERVALUE(Plantilla!CH509),"")</f>
        <v/>
      </c>
      <c r="CK498" s="6" t="str">
        <f>IF($C498="OK",_xlfn.NUMBERVALUE(Plantilla!CI509),"")</f>
        <v/>
      </c>
      <c r="CL498" s="6" t="str">
        <f>IF($C498="OK",_xlfn.NUMBERVALUE(Plantilla!CJ509),"")</f>
        <v/>
      </c>
      <c r="CM498" t="str">
        <f>IF($C498="OK",TEXT(Plantilla!CK509,"#"),"")</f>
        <v/>
      </c>
      <c r="CN498" s="6" t="str">
        <f>IF($C498="OK",_xlfn.NUMBERVALUE(Plantilla!CL509),"")</f>
        <v/>
      </c>
      <c r="CO498" s="6" t="str">
        <f>IF($C498="OK",_xlfn.NUMBERVALUE(Plantilla!CM509),"")</f>
        <v/>
      </c>
      <c r="CP498" s="110" t="str">
        <f>IF($C498="OK",_xlfn.NUMBERVALUE(Plantilla!CN509),"")</f>
        <v/>
      </c>
      <c r="CQ498" s="6" t="str">
        <f>IF($C498="OK",_xlfn.NUMBERVALUE(Plantilla!CO509),"")</f>
        <v/>
      </c>
      <c r="CR498" s="109" t="str">
        <f>IF($C498="OK",_xlfn.NUMBERVALUE(Plantilla!CP509),"")</f>
        <v/>
      </c>
      <c r="CS498" s="110" t="str">
        <f>IF($C498="OK",_xlfn.NUMBERVALUE(Plantilla!CQ509),"")</f>
        <v/>
      </c>
      <c r="CT498" s="6" t="str">
        <f>IF($C498="OK",_xlfn.NUMBERVALUE(Plantilla!CR509),"")</f>
        <v/>
      </c>
      <c r="CU498" s="109" t="str">
        <f>IF($C498="OK",_xlfn.NUMBERVALUE(Plantilla!CS509),"")</f>
        <v/>
      </c>
      <c r="CV498" s="110" t="str">
        <f>IF($C498="OK",_xlfn.NUMBERVALUE(Plantilla!CT509),"")</f>
        <v/>
      </c>
      <c r="CW498" s="6" t="str">
        <f>IF($C498="OK",_xlfn.NUMBERVALUE(Plantilla!CU509),"")</f>
        <v/>
      </c>
      <c r="CX498" s="82" t="str">
        <f>IF($C498="OK",_xlfn.NUMBERVALUE(Plantilla!CV509),"")</f>
        <v/>
      </c>
      <c r="CY498" s="6" t="str">
        <f>IF($C498="OK",_xlfn.NUMBERVALUE(Plantilla!CW509),"")</f>
        <v/>
      </c>
      <c r="CZ498" s="82" t="str">
        <f>IF($C498="OK",_xlfn.NUMBERVALUE(Plantilla!CX509),"")</f>
        <v/>
      </c>
      <c r="DA498" s="6" t="str">
        <f>IF($C498="OK",_xlfn.NUMBERVALUE(Plantilla!CY509),"")</f>
        <v/>
      </c>
      <c r="DB498" s="109" t="str">
        <f>IF($C498="OK",_xlfn.NUMBERVALUE(Plantilla!CZ509),"")</f>
        <v/>
      </c>
      <c r="DC498" s="6" t="str">
        <f>IF($C498="OK",_xlfn.NUMBERVALUE(Plantilla!DA509),"")</f>
        <v/>
      </c>
      <c r="DD498" s="6" t="str">
        <f>IF($C498="OK",TEXT(Plantilla!DB509,"#"),"")</f>
        <v/>
      </c>
      <c r="DE498" s="6" t="str">
        <f>IF($C498="OK",_xlfn.NUMBERVALUE(Plantilla!DC509),"")</f>
        <v/>
      </c>
      <c r="DF498" s="4" t="str">
        <f>IF($C498="OK",_xlfn.NUMBERVALUE(Plantilla!DD509),"")</f>
        <v/>
      </c>
      <c r="DG498" s="6" t="str">
        <f>IF($C498="OK",_xlfn.NUMBERVALUE(Plantilla!DE509),"")</f>
        <v/>
      </c>
      <c r="DH498" s="6" t="str">
        <f>IF($C498="OK",_xlfn.NUMBERVALUE(Plantilla!DF509),"")</f>
        <v/>
      </c>
      <c r="DI498" s="6" t="str">
        <f>IF($C498="OK",_xlfn.NUMBERVALUE(Plantilla!DG509),"")</f>
        <v/>
      </c>
      <c r="DJ498" s="6" t="str">
        <f>IF($C498="OK",_xlfn.NUMBERVALUE(Plantilla!DH509),"")</f>
        <v/>
      </c>
      <c r="DK498" s="6" t="str">
        <f>IF($C498="OK",_xlfn.NUMBERVALUE(Plantilla!DI509),"")</f>
        <v/>
      </c>
      <c r="DL498" s="6" t="str">
        <f>IF($C498="OK",_xlfn.NUMBERVALUE(Plantilla!DJ509),"")</f>
        <v/>
      </c>
      <c r="DM498" s="6" t="str">
        <f>IF($C498="OK",_xlfn.NUMBERVALUE(Plantilla!DK509),"")</f>
        <v/>
      </c>
      <c r="DN498" s="6" t="str">
        <f>IF($C498="OK",_xlfn.NUMBERVALUE(Plantilla!DL509),"")</f>
        <v/>
      </c>
      <c r="DO498" s="6" t="str">
        <f>IF($C498="OK",_xlfn.NUMBERVALUE(Plantilla!DM509),"")</f>
        <v/>
      </c>
      <c r="DP498" s="6" t="str">
        <f>IF($C498="OK",_xlfn.NUMBERVALUE(Plantilla!DN509),"")</f>
        <v/>
      </c>
      <c r="DQ498" s="6" t="str">
        <f>IF($C498="OK",_xlfn.NUMBERVALUE(Plantilla!DO509),"")</f>
        <v/>
      </c>
      <c r="DR498" s="6" t="str">
        <f>IF($C498="OK",_xlfn.NUMBERVALUE(Plantilla!DP509),"")</f>
        <v/>
      </c>
      <c r="DS498" t="str">
        <f>IF($C498="OK",TEXT(Plantilla!DR509,"#"),"")</f>
        <v/>
      </c>
      <c r="DT498" s="6"/>
    </row>
    <row r="499" spans="1:124" x14ac:dyDescent="0.25">
      <c r="A499" t="str">
        <f>IF(Plantilla!$I$6="¡Perfecto!, Guarda el archivo y adjúntalo a tu interfaz de Nómina Electrónica","OK","Error")</f>
        <v>OK</v>
      </c>
      <c r="B499" t="str">
        <f>IF(Plantilla!$I$6="¡Perfecto!, Guarda el archivo y adjúntalo a tu interfaz de Nómina Electrónica",MID(Plantilla!$D$2,SEARCH("V",Plantilla!$D$2),10),"")</f>
        <v>V2.0</v>
      </c>
      <c r="C499" t="str">
        <f>Plantilla!C510</f>
        <v/>
      </c>
      <c r="D499" t="str">
        <f>IF($C499="OK",Plantilla!B510,"")</f>
        <v/>
      </c>
      <c r="E499" t="str">
        <f>IF($C499="OK",
   VLOOKUP(Plantilla!$E$4,'Tablas '!$AP$4:$AT$6,5,FALSE),
"")</f>
        <v/>
      </c>
      <c r="F499" t="str">
        <f>IF($C499="OK",TEXT(Plantilla!D510,"#"),"")</f>
        <v/>
      </c>
      <c r="G499" t="str">
        <f>IF($C499="OK",
   VLOOKUP(Plantilla!E510,'Tablas '!$B$4:$C$14,2,FALSE),
"")</f>
        <v/>
      </c>
      <c r="H499" t="str">
        <f>IF($C499="OK",TEXT(Plantilla!F510,"#"),"")</f>
        <v/>
      </c>
      <c r="I499" t="str">
        <f>IF($C499="OK",TEXT(Plantilla!G510,"#"),"")</f>
        <v/>
      </c>
      <c r="J499" t="str">
        <f>IF($C499="OK",TEXT(Plantilla!H510,"#"),"")</f>
        <v/>
      </c>
      <c r="K499" t="str">
        <f>IF($C499="OK",TEXT(Plantilla!I510,"#"),"")</f>
        <v/>
      </c>
      <c r="L499" t="str">
        <f>IF($C499="OK",TEXT(Plantilla!J510,"#"),"")</f>
        <v/>
      </c>
      <c r="M499" t="str">
        <f>IF($C499="OK",TEXT(Plantilla!K510,"#"),"")</f>
        <v/>
      </c>
      <c r="N499" t="str">
        <f>IF($C499="OK",
   CONCATENATE(YEAR(Plantilla!L510),"-",TEXT(MONTH(Plantilla!L510),"00"),"-",TEXT(DAY(Plantilla!L510),"00")),
"")</f>
        <v/>
      </c>
      <c r="O499" t="str">
        <f>IF($C499="OK",_xlfn.NUMBERVALUE(Plantilla!M510),"")</f>
        <v/>
      </c>
      <c r="P499" t="str">
        <f>IF($C499="OK",
   IF(Plantilla!N510&lt;&gt;"",
      CONCATENATE(YEAR(Plantilla!N510),"-",TEXT(MONTH(Plantilla!N510),"00"),"-",TEXT(DAY(Plantilla!N510),"00")),
   ""),
"")</f>
        <v/>
      </c>
      <c r="Q499" t="str">
        <f>IF($C499="OK",
   VLOOKUP(Plantilla!O510,'Tablas '!$E$4:$F$19,2,FALSE),
"")</f>
        <v/>
      </c>
      <c r="R499" t="str">
        <f>IF($C499="OK",
   VLOOKUP(Plantilla!P510,'Tablas '!$H$4:$I$5,2,FALSE),
"")</f>
        <v/>
      </c>
      <c r="S499" t="str">
        <f>IF($C499="OK",
   VLOOKUP(Plantilla!Q510,'Tablas '!$K$4:$L$8,2,FALSE),
"")</f>
        <v/>
      </c>
      <c r="T499" t="str">
        <f>IF($C499="OK",
   VLOOKUP(Plantilla!R510,'Tablas '!$AE$4:$AF$6,2,FALSE),
"")</f>
        <v/>
      </c>
      <c r="U499" t="str">
        <f>IF($C499="OK",
   VLOOKUP(Plantilla!S510,'Tablas '!$AE$4:$AF$6,2,FALSE),
"")</f>
        <v/>
      </c>
      <c r="V499" t="str">
        <f>IF($C499="OK",TEXT(Plantilla!T510,"#"),"")</f>
        <v/>
      </c>
      <c r="W499" s="84" t="str">
        <f>IF($C499="OK",
   VLOOKUP(Plantilla!U510,'Tablas '!$AM$4:$AN$1126,2,FALSE),
"")</f>
        <v/>
      </c>
      <c r="X499" t="str">
        <f>IF($C499="OK",TEXT(Plantilla!V510,"#"),"")</f>
        <v/>
      </c>
      <c r="Y499" t="str">
        <f>IF($C499="OK",
   CONCATENATE(YEAR(Plantilla!W510),"-",TEXT(MONTH(Plantilla!W510),"00"),"-",TEXT(DAY(Plantilla!W510),"00")),
"")</f>
        <v/>
      </c>
      <c r="Z499" t="str">
        <f>IF($C499="OK",
   CONCATENATE(YEAR(Plantilla!X510),"-",TEXT(MONTH(Plantilla!X510),"00"),"-",TEXT(DAY(Plantilla!X510),"00")),
"")</f>
        <v/>
      </c>
      <c r="AA499" t="str">
        <f>IF($C499="OK",
   TEXT(VLOOKUP(Plantilla!Y510,'Tablas '!$Q$4:$R$9,2,FALSE),"#"),
"")</f>
        <v/>
      </c>
      <c r="AB499" t="str">
        <f>IF($C499="OK",
   CONCATENATE(YEAR(Plantilla!Z510),"-",TEXT(MONTH(Plantilla!Z510),"00"),"-",TEXT(DAY(Plantilla!Z510),"00")),
"")</f>
        <v/>
      </c>
      <c r="AC499" t="str">
        <f>IF($C499="OK",
   TEXT(VLOOKUP(Plantilla!AA510,'Tablas '!$T$4:$U$13,2,FALSE),"#"),
"")</f>
        <v/>
      </c>
      <c r="AD499" t="str">
        <f>IF($C499="OK",TEXT(Plantilla!AB510,"#"),"")</f>
        <v/>
      </c>
      <c r="AE499" t="str">
        <f>IF($C499="OK",
   IF(Plantilla!AC510&lt;&gt;"",
      TEXT(VLOOKUP(Plantilla!AC510,'Tablas '!$W$4:$X$7,2,FALSE),"#"),
   ""),
"")</f>
        <v/>
      </c>
      <c r="AF499" t="str">
        <f>IF($C499="OK",TEXT(Plantilla!AD510,"#"),"")</f>
        <v/>
      </c>
      <c r="AG499" s="6" t="str">
        <f>IF($C499="OK",_xlfn.NUMBERVALUE(Plantilla!AE510),"")</f>
        <v/>
      </c>
      <c r="AH499" s="4" t="str">
        <f>IF($C499="OK",_xlfn.NUMBERVALUE(Plantilla!AF510),"")</f>
        <v/>
      </c>
      <c r="AI499" s="6" t="str">
        <f>IF($C499="OK",_xlfn.NUMBERVALUE(Plantilla!AG510),"")</f>
        <v/>
      </c>
      <c r="AJ499" s="6" t="str">
        <f>IF($C499="OK",_xlfn.NUMBERVALUE(Plantilla!AH510),"")</f>
        <v/>
      </c>
      <c r="AK499" s="6" t="str">
        <f>IF($C499="OK",_xlfn.NUMBERVALUE(Plantilla!AI510),"")</f>
        <v/>
      </c>
      <c r="AL499" s="6" t="str">
        <f>IF($C499="OK",_xlfn.NUMBERVALUE(Plantilla!AJ510),"")</f>
        <v/>
      </c>
      <c r="AM499" s="4" t="str">
        <f>IF($C499="OK",_xlfn.NUMBERVALUE(Plantilla!AK510),"")</f>
        <v/>
      </c>
      <c r="AN499" s="6" t="str">
        <f>IF($C499="OK",_xlfn.NUMBERVALUE(Plantilla!AL510),"")</f>
        <v/>
      </c>
      <c r="AO499" s="4" t="str">
        <f>IF($C499="OK",_xlfn.NUMBERVALUE(Plantilla!AM510),"")</f>
        <v/>
      </c>
      <c r="AP499" s="6" t="str">
        <f>IF($C499="OK",_xlfn.NUMBERVALUE(Plantilla!AN510),"")</f>
        <v/>
      </c>
      <c r="AQ499" s="4" t="str">
        <f>IF($C499="OK",_xlfn.NUMBERVALUE(Plantilla!AO510),"")</f>
        <v/>
      </c>
      <c r="AR499" s="6" t="str">
        <f>IF($C499="OK",_xlfn.NUMBERVALUE(Plantilla!AP510),"")</f>
        <v/>
      </c>
      <c r="AS499" s="4" t="str">
        <f>IF($C499="OK",_xlfn.NUMBERVALUE(Plantilla!AQ510),"")</f>
        <v/>
      </c>
      <c r="AT499" s="6" t="str">
        <f>IF($C499="OK",_xlfn.NUMBERVALUE(Plantilla!AR510),"")</f>
        <v/>
      </c>
      <c r="AU499" s="4" t="str">
        <f>IF($C499="OK",_xlfn.NUMBERVALUE(Plantilla!AS510),"")</f>
        <v/>
      </c>
      <c r="AV499" s="6" t="str">
        <f>IF($C499="OK",_xlfn.NUMBERVALUE(Plantilla!AT510),"")</f>
        <v/>
      </c>
      <c r="AW499" s="4" t="str">
        <f>IF($C499="OK",_xlfn.NUMBERVALUE(Plantilla!AU510),"")</f>
        <v/>
      </c>
      <c r="AX499" s="6" t="str">
        <f>IF($C499="OK",_xlfn.NUMBERVALUE(Plantilla!AV510),"")</f>
        <v/>
      </c>
      <c r="AY499" s="4" t="str">
        <f>IF($C499="OK",_xlfn.NUMBERVALUE(Plantilla!AW510),"")</f>
        <v/>
      </c>
      <c r="AZ499" s="6" t="str">
        <f>IF($C499="OK",_xlfn.NUMBERVALUE(Plantilla!AX510),"")</f>
        <v/>
      </c>
      <c r="BA499" t="str">
        <f>IF($C499="OK",_xlfn.NUMBERVALUE(Plantilla!AY510),"")</f>
        <v/>
      </c>
      <c r="BB499" t="str">
        <f>IF($C499="OK",_xlfn.NUMBERVALUE(Plantilla!AZ510),"")</f>
        <v/>
      </c>
      <c r="BC499" s="4" t="str">
        <f>IF($C499="OK",_xlfn.NUMBERVALUE(Plantilla!BA510),"")</f>
        <v/>
      </c>
      <c r="BD499" s="6" t="str">
        <f>IF($C499="OK",_xlfn.NUMBERVALUE(Plantilla!BB510),"")</f>
        <v/>
      </c>
      <c r="BE499" s="4" t="str">
        <f>IF($C499="OK",_xlfn.NUMBERVALUE(Plantilla!BC510),"")</f>
        <v/>
      </c>
      <c r="BF499" s="6" t="str">
        <f>IF($C499="OK",_xlfn.NUMBERVALUE(Plantilla!BD510),"")</f>
        <v/>
      </c>
      <c r="BG499" s="4" t="str">
        <f>IF($C499="OK",_xlfn.NUMBERVALUE(Plantilla!BE510),"")</f>
        <v/>
      </c>
      <c r="BH499" s="6" t="str">
        <f>IF($C499="OK",_xlfn.NUMBERVALUE(Plantilla!BF510),"")</f>
        <v/>
      </c>
      <c r="BI499" s="110" t="str">
        <f>IF($C499="OK",_xlfn.NUMBERVALUE(Plantilla!BG510),"")</f>
        <v/>
      </c>
      <c r="BJ499" s="6" t="str">
        <f>IF($C499="OK",_xlfn.NUMBERVALUE(Plantilla!BH510),"")</f>
        <v/>
      </c>
      <c r="BK499" s="109" t="str">
        <f>IF($C499="OK",_xlfn.NUMBERVALUE(Plantilla!BI510),"")</f>
        <v/>
      </c>
      <c r="BL499" s="6" t="str">
        <f>IF($C499="OK",
   IF(Plantilla!BJ510&lt;&gt;"",
      TEXT(VLOOKUP(Plantilla!BJ510,'Tablas '!$Z$4:$AA$6,2,FALSE),"#"),
   ""),
"")</f>
        <v/>
      </c>
      <c r="BM499" s="4" t="str">
        <f>IF($C499="OK",_xlfn.NUMBERVALUE(Plantilla!BK510),"")</f>
        <v/>
      </c>
      <c r="BN499" s="4" t="str">
        <f>IF($C499="OK",_xlfn.NUMBERVALUE(Plantilla!BL510),"")</f>
        <v/>
      </c>
      <c r="BO499" s="6" t="str">
        <f>IF($C499="OK",_xlfn.NUMBERVALUE(Plantilla!BM510),"")</f>
        <v/>
      </c>
      <c r="BP499" s="4" t="str">
        <f>IF($C499="OK",_xlfn.NUMBERVALUE(Plantilla!BN510),"")</f>
        <v/>
      </c>
      <c r="BQ499" s="6" t="str">
        <f>IF($C499="OK",_xlfn.NUMBERVALUE(Plantilla!BO510),"")</f>
        <v/>
      </c>
      <c r="BR499" s="4" t="str">
        <f>IF($C499="OK",_xlfn.NUMBERVALUE(Plantilla!BP510),"")</f>
        <v/>
      </c>
      <c r="BS499" s="6" t="str">
        <f>IF($C499="OK",_xlfn.NUMBERVALUE(Plantilla!BQ510),"")</f>
        <v/>
      </c>
      <c r="BT499" s="4" t="str">
        <f>IF($C499="OK",_xlfn.NUMBERVALUE(Plantilla!BR510),"")</f>
        <v/>
      </c>
      <c r="BU499" s="6" t="str">
        <f>IF($C499="OK",_xlfn.NUMBERVALUE(Plantilla!BS510),"")</f>
        <v/>
      </c>
      <c r="BV499" s="6" t="str">
        <f>IF($C499="OK",_xlfn.NUMBERVALUE(Plantilla!BT510),"")</f>
        <v/>
      </c>
      <c r="BW499" s="6" t="str">
        <f>IF($C499="OK",_xlfn.NUMBERVALUE(Plantilla!BU510),"")</f>
        <v/>
      </c>
      <c r="BX499" s="6" t="str">
        <f>IF($C499="OK",_xlfn.NUMBERVALUE(Plantilla!BV510),"")</f>
        <v/>
      </c>
      <c r="BY499" s="6" t="str">
        <f>IF($C499="OK",_xlfn.NUMBERVALUE(Plantilla!BW510),"")</f>
        <v/>
      </c>
      <c r="BZ499" s="6" t="str">
        <f>IF($C499="OK",_xlfn.NUMBERVALUE(Plantilla!BX510),"")</f>
        <v/>
      </c>
      <c r="CA499" s="6" t="str">
        <f>IF($C499="OK",_xlfn.NUMBERVALUE(Plantilla!BY510),"")</f>
        <v/>
      </c>
      <c r="CB499" s="6" t="str">
        <f>IF($C499="OK",_xlfn.NUMBERVALUE(Plantilla!BZ510),"")</f>
        <v/>
      </c>
      <c r="CC499" s="6" t="str">
        <f>IF($C499="OK",_xlfn.NUMBERVALUE(Plantilla!CA510),"")</f>
        <v/>
      </c>
      <c r="CD499" s="6" t="str">
        <f>IF($C499="OK",_xlfn.NUMBERVALUE(Plantilla!CB510),"")</f>
        <v/>
      </c>
      <c r="CE499" s="6" t="str">
        <f>IF($C499="OK",_xlfn.NUMBERVALUE(Plantilla!CC510),"")</f>
        <v/>
      </c>
      <c r="CF499" s="4" t="str">
        <f>IF($C499="OK",_xlfn.NUMBERVALUE(Plantilla!CD510),"")</f>
        <v/>
      </c>
      <c r="CG499" s="6" t="str">
        <f>IF($C499="OK",_xlfn.NUMBERVALUE(Plantilla!CE510),"")</f>
        <v/>
      </c>
      <c r="CH499" s="6" t="str">
        <f>IF($C499="OK",_xlfn.NUMBERVALUE(Plantilla!CF510),"")</f>
        <v/>
      </c>
      <c r="CI499" s="6" t="str">
        <f>IF($C499="OK",_xlfn.NUMBERVALUE(Plantilla!CG510),"")</f>
        <v/>
      </c>
      <c r="CJ499" s="6" t="str">
        <f>IF($C499="OK",_xlfn.NUMBERVALUE(Plantilla!CH510),"")</f>
        <v/>
      </c>
      <c r="CK499" s="6" t="str">
        <f>IF($C499="OK",_xlfn.NUMBERVALUE(Plantilla!CI510),"")</f>
        <v/>
      </c>
      <c r="CL499" s="6" t="str">
        <f>IF($C499="OK",_xlfn.NUMBERVALUE(Plantilla!CJ510),"")</f>
        <v/>
      </c>
      <c r="CM499" t="str">
        <f>IF($C499="OK",TEXT(Plantilla!CK510,"#"),"")</f>
        <v/>
      </c>
      <c r="CN499" s="6" t="str">
        <f>IF($C499="OK",_xlfn.NUMBERVALUE(Plantilla!CL510),"")</f>
        <v/>
      </c>
      <c r="CO499" s="6" t="str">
        <f>IF($C499="OK",_xlfn.NUMBERVALUE(Plantilla!CM510),"")</f>
        <v/>
      </c>
      <c r="CP499" s="110" t="str">
        <f>IF($C499="OK",_xlfn.NUMBERVALUE(Plantilla!CN510),"")</f>
        <v/>
      </c>
      <c r="CQ499" s="6" t="str">
        <f>IF($C499="OK",_xlfn.NUMBERVALUE(Plantilla!CO510),"")</f>
        <v/>
      </c>
      <c r="CR499" s="109" t="str">
        <f>IF($C499="OK",_xlfn.NUMBERVALUE(Plantilla!CP510),"")</f>
        <v/>
      </c>
      <c r="CS499" s="110" t="str">
        <f>IF($C499="OK",_xlfn.NUMBERVALUE(Plantilla!CQ510),"")</f>
        <v/>
      </c>
      <c r="CT499" s="6" t="str">
        <f>IF($C499="OK",_xlfn.NUMBERVALUE(Plantilla!CR510),"")</f>
        <v/>
      </c>
      <c r="CU499" s="109" t="str">
        <f>IF($C499="OK",_xlfn.NUMBERVALUE(Plantilla!CS510),"")</f>
        <v/>
      </c>
      <c r="CV499" s="110" t="str">
        <f>IF($C499="OK",_xlfn.NUMBERVALUE(Plantilla!CT510),"")</f>
        <v/>
      </c>
      <c r="CW499" s="6" t="str">
        <f>IF($C499="OK",_xlfn.NUMBERVALUE(Plantilla!CU510),"")</f>
        <v/>
      </c>
      <c r="CX499" s="82" t="str">
        <f>IF($C499="OK",_xlfn.NUMBERVALUE(Plantilla!CV510),"")</f>
        <v/>
      </c>
      <c r="CY499" s="6" t="str">
        <f>IF($C499="OK",_xlfn.NUMBERVALUE(Plantilla!CW510),"")</f>
        <v/>
      </c>
      <c r="CZ499" s="82" t="str">
        <f>IF($C499="OK",_xlfn.NUMBERVALUE(Plantilla!CX510),"")</f>
        <v/>
      </c>
      <c r="DA499" s="6" t="str">
        <f>IF($C499="OK",_xlfn.NUMBERVALUE(Plantilla!CY510),"")</f>
        <v/>
      </c>
      <c r="DB499" s="109" t="str">
        <f>IF($C499="OK",_xlfn.NUMBERVALUE(Plantilla!CZ510),"")</f>
        <v/>
      </c>
      <c r="DC499" s="6" t="str">
        <f>IF($C499="OK",_xlfn.NUMBERVALUE(Plantilla!DA510),"")</f>
        <v/>
      </c>
      <c r="DD499" s="6" t="str">
        <f>IF($C499="OK",TEXT(Plantilla!DB510,"#"),"")</f>
        <v/>
      </c>
      <c r="DE499" s="6" t="str">
        <f>IF($C499="OK",_xlfn.NUMBERVALUE(Plantilla!DC510),"")</f>
        <v/>
      </c>
      <c r="DF499" s="4" t="str">
        <f>IF($C499="OK",_xlfn.NUMBERVALUE(Plantilla!DD510),"")</f>
        <v/>
      </c>
      <c r="DG499" s="6" t="str">
        <f>IF($C499="OK",_xlfn.NUMBERVALUE(Plantilla!DE510),"")</f>
        <v/>
      </c>
      <c r="DH499" s="6" t="str">
        <f>IF($C499="OK",_xlfn.NUMBERVALUE(Plantilla!DF510),"")</f>
        <v/>
      </c>
      <c r="DI499" s="6" t="str">
        <f>IF($C499="OK",_xlfn.NUMBERVALUE(Plantilla!DG510),"")</f>
        <v/>
      </c>
      <c r="DJ499" s="6" t="str">
        <f>IF($C499="OK",_xlfn.NUMBERVALUE(Plantilla!DH510),"")</f>
        <v/>
      </c>
      <c r="DK499" s="6" t="str">
        <f>IF($C499="OK",_xlfn.NUMBERVALUE(Plantilla!DI510),"")</f>
        <v/>
      </c>
      <c r="DL499" s="6" t="str">
        <f>IF($C499="OK",_xlfn.NUMBERVALUE(Plantilla!DJ510),"")</f>
        <v/>
      </c>
      <c r="DM499" s="6" t="str">
        <f>IF($C499="OK",_xlfn.NUMBERVALUE(Plantilla!DK510),"")</f>
        <v/>
      </c>
      <c r="DN499" s="6" t="str">
        <f>IF($C499="OK",_xlfn.NUMBERVALUE(Plantilla!DL510),"")</f>
        <v/>
      </c>
      <c r="DO499" s="6" t="str">
        <f>IF($C499="OK",_xlfn.NUMBERVALUE(Plantilla!DM510),"")</f>
        <v/>
      </c>
      <c r="DP499" s="6" t="str">
        <f>IF($C499="OK",_xlfn.NUMBERVALUE(Plantilla!DN510),"")</f>
        <v/>
      </c>
      <c r="DQ499" s="6" t="str">
        <f>IF($C499="OK",_xlfn.NUMBERVALUE(Plantilla!DO510),"")</f>
        <v/>
      </c>
      <c r="DR499" s="6" t="str">
        <f>IF($C499="OK",_xlfn.NUMBERVALUE(Plantilla!DP510),"")</f>
        <v/>
      </c>
      <c r="DS499" t="str">
        <f>IF($C499="OK",TEXT(Plantilla!DR510,"#"),"")</f>
        <v/>
      </c>
      <c r="DT499" s="6"/>
    </row>
    <row r="500" spans="1:124" x14ac:dyDescent="0.25">
      <c r="A500" t="str">
        <f>IF(Plantilla!$I$6="¡Perfecto!, Guarda el archivo y adjúntalo a tu interfaz de Nómina Electrónica","OK","Error")</f>
        <v>OK</v>
      </c>
      <c r="B500" t="str">
        <f>IF(Plantilla!$I$6="¡Perfecto!, Guarda el archivo y adjúntalo a tu interfaz de Nómina Electrónica",MID(Plantilla!$D$2,SEARCH("V",Plantilla!$D$2),10),"")</f>
        <v>V2.0</v>
      </c>
      <c r="C500" t="str">
        <f>Plantilla!C511</f>
        <v/>
      </c>
      <c r="D500" t="str">
        <f>IF($C500="OK",Plantilla!B511,"")</f>
        <v/>
      </c>
      <c r="E500" t="str">
        <f>IF($C500="OK",
   VLOOKUP(Plantilla!$E$4,'Tablas '!$AP$4:$AT$6,5,FALSE),
"")</f>
        <v/>
      </c>
      <c r="F500" t="str">
        <f>IF($C500="OK",TEXT(Plantilla!D511,"#"),"")</f>
        <v/>
      </c>
      <c r="G500" t="str">
        <f>IF($C500="OK",
   VLOOKUP(Plantilla!E511,'Tablas '!$B$4:$C$14,2,FALSE),
"")</f>
        <v/>
      </c>
      <c r="H500" t="str">
        <f>IF($C500="OK",TEXT(Plantilla!F511,"#"),"")</f>
        <v/>
      </c>
      <c r="I500" t="str">
        <f>IF($C500="OK",TEXT(Plantilla!G511,"#"),"")</f>
        <v/>
      </c>
      <c r="J500" t="str">
        <f>IF($C500="OK",TEXT(Plantilla!H511,"#"),"")</f>
        <v/>
      </c>
      <c r="K500" t="str">
        <f>IF($C500="OK",TEXT(Plantilla!I511,"#"),"")</f>
        <v/>
      </c>
      <c r="L500" t="str">
        <f>IF($C500="OK",TEXT(Plantilla!J511,"#"),"")</f>
        <v/>
      </c>
      <c r="M500" t="str">
        <f>IF($C500="OK",TEXT(Plantilla!K511,"#"),"")</f>
        <v/>
      </c>
      <c r="N500" t="str">
        <f>IF($C500="OK",
   CONCATENATE(YEAR(Plantilla!L511),"-",TEXT(MONTH(Plantilla!L511),"00"),"-",TEXT(DAY(Plantilla!L511),"00")),
"")</f>
        <v/>
      </c>
      <c r="O500" t="str">
        <f>IF($C500="OK",_xlfn.NUMBERVALUE(Plantilla!M511),"")</f>
        <v/>
      </c>
      <c r="P500" t="str">
        <f>IF($C500="OK",
   IF(Plantilla!N511&lt;&gt;"",
      CONCATENATE(YEAR(Plantilla!N511),"-",TEXT(MONTH(Plantilla!N511),"00"),"-",TEXT(DAY(Plantilla!N511),"00")),
   ""),
"")</f>
        <v/>
      </c>
      <c r="Q500" t="str">
        <f>IF($C500="OK",
   VLOOKUP(Plantilla!O511,'Tablas '!$E$4:$F$19,2,FALSE),
"")</f>
        <v/>
      </c>
      <c r="R500" t="str">
        <f>IF($C500="OK",
   VLOOKUP(Plantilla!P511,'Tablas '!$H$4:$I$5,2,FALSE),
"")</f>
        <v/>
      </c>
      <c r="S500" t="str">
        <f>IF($C500="OK",
   VLOOKUP(Plantilla!Q511,'Tablas '!$K$4:$L$8,2,FALSE),
"")</f>
        <v/>
      </c>
      <c r="T500" t="str">
        <f>IF($C500="OK",
   VLOOKUP(Plantilla!R511,'Tablas '!$AE$4:$AF$6,2,FALSE),
"")</f>
        <v/>
      </c>
      <c r="U500" t="str">
        <f>IF($C500="OK",
   VLOOKUP(Plantilla!S511,'Tablas '!$AE$4:$AF$6,2,FALSE),
"")</f>
        <v/>
      </c>
      <c r="V500" t="str">
        <f>IF($C500="OK",TEXT(Plantilla!T511,"#"),"")</f>
        <v/>
      </c>
      <c r="W500" s="84" t="str">
        <f>IF($C500="OK",
   VLOOKUP(Plantilla!U511,'Tablas '!$AM$4:$AN$1126,2,FALSE),
"")</f>
        <v/>
      </c>
      <c r="X500" t="str">
        <f>IF($C500="OK",TEXT(Plantilla!V511,"#"),"")</f>
        <v/>
      </c>
      <c r="Y500" t="str">
        <f>IF($C500="OK",
   CONCATENATE(YEAR(Plantilla!W511),"-",TEXT(MONTH(Plantilla!W511),"00"),"-",TEXT(DAY(Plantilla!W511),"00")),
"")</f>
        <v/>
      </c>
      <c r="Z500" t="str">
        <f>IF($C500="OK",
   CONCATENATE(YEAR(Plantilla!X511),"-",TEXT(MONTH(Plantilla!X511),"00"),"-",TEXT(DAY(Plantilla!X511),"00")),
"")</f>
        <v/>
      </c>
      <c r="AA500" t="str">
        <f>IF($C500="OK",
   TEXT(VLOOKUP(Plantilla!Y511,'Tablas '!$Q$4:$R$9,2,FALSE),"#"),
"")</f>
        <v/>
      </c>
      <c r="AB500" t="str">
        <f>IF($C500="OK",
   CONCATENATE(YEAR(Plantilla!Z511),"-",TEXT(MONTH(Plantilla!Z511),"00"),"-",TEXT(DAY(Plantilla!Z511),"00")),
"")</f>
        <v/>
      </c>
      <c r="AC500" t="str">
        <f>IF($C500="OK",
   TEXT(VLOOKUP(Plantilla!AA511,'Tablas '!$T$4:$U$13,2,FALSE),"#"),
"")</f>
        <v/>
      </c>
      <c r="AD500" t="str">
        <f>IF($C500="OK",TEXT(Plantilla!AB511,"#"),"")</f>
        <v/>
      </c>
      <c r="AE500" t="str">
        <f>IF($C500="OK",
   IF(Plantilla!AC511&lt;&gt;"",
      TEXT(VLOOKUP(Plantilla!AC511,'Tablas '!$W$4:$X$7,2,FALSE),"#"),
   ""),
"")</f>
        <v/>
      </c>
      <c r="AF500" t="str">
        <f>IF($C500="OK",TEXT(Plantilla!AD511,"#"),"")</f>
        <v/>
      </c>
      <c r="AG500" s="6" t="str">
        <f>IF($C500="OK",_xlfn.NUMBERVALUE(Plantilla!AE511),"")</f>
        <v/>
      </c>
      <c r="AH500" s="4" t="str">
        <f>IF($C500="OK",_xlfn.NUMBERVALUE(Plantilla!AF511),"")</f>
        <v/>
      </c>
      <c r="AI500" s="6" t="str">
        <f>IF($C500="OK",_xlfn.NUMBERVALUE(Plantilla!AG511),"")</f>
        <v/>
      </c>
      <c r="AJ500" s="6" t="str">
        <f>IF($C500="OK",_xlfn.NUMBERVALUE(Plantilla!AH511),"")</f>
        <v/>
      </c>
      <c r="AK500" s="6" t="str">
        <f>IF($C500="OK",_xlfn.NUMBERVALUE(Plantilla!AI511),"")</f>
        <v/>
      </c>
      <c r="AL500" s="6" t="str">
        <f>IF($C500="OK",_xlfn.NUMBERVALUE(Plantilla!AJ511),"")</f>
        <v/>
      </c>
      <c r="AM500" s="4" t="str">
        <f>IF($C500="OK",_xlfn.NUMBERVALUE(Plantilla!AK511),"")</f>
        <v/>
      </c>
      <c r="AN500" s="6" t="str">
        <f>IF($C500="OK",_xlfn.NUMBERVALUE(Plantilla!AL511),"")</f>
        <v/>
      </c>
      <c r="AO500" s="4" t="str">
        <f>IF($C500="OK",_xlfn.NUMBERVALUE(Plantilla!AM511),"")</f>
        <v/>
      </c>
      <c r="AP500" s="6" t="str">
        <f>IF($C500="OK",_xlfn.NUMBERVALUE(Plantilla!AN511),"")</f>
        <v/>
      </c>
      <c r="AQ500" s="4" t="str">
        <f>IF($C500="OK",_xlfn.NUMBERVALUE(Plantilla!AO511),"")</f>
        <v/>
      </c>
      <c r="AR500" s="6" t="str">
        <f>IF($C500="OK",_xlfn.NUMBERVALUE(Plantilla!AP511),"")</f>
        <v/>
      </c>
      <c r="AS500" s="4" t="str">
        <f>IF($C500="OK",_xlfn.NUMBERVALUE(Plantilla!AQ511),"")</f>
        <v/>
      </c>
      <c r="AT500" s="6" t="str">
        <f>IF($C500="OK",_xlfn.NUMBERVALUE(Plantilla!AR511),"")</f>
        <v/>
      </c>
      <c r="AU500" s="4" t="str">
        <f>IF($C500="OK",_xlfn.NUMBERVALUE(Plantilla!AS511),"")</f>
        <v/>
      </c>
      <c r="AV500" s="6" t="str">
        <f>IF($C500="OK",_xlfn.NUMBERVALUE(Plantilla!AT511),"")</f>
        <v/>
      </c>
      <c r="AW500" s="4" t="str">
        <f>IF($C500="OK",_xlfn.NUMBERVALUE(Plantilla!AU511),"")</f>
        <v/>
      </c>
      <c r="AX500" s="6" t="str">
        <f>IF($C500="OK",_xlfn.NUMBERVALUE(Plantilla!AV511),"")</f>
        <v/>
      </c>
      <c r="AY500" s="4" t="str">
        <f>IF($C500="OK",_xlfn.NUMBERVALUE(Plantilla!AW511),"")</f>
        <v/>
      </c>
      <c r="AZ500" s="6" t="str">
        <f>IF($C500="OK",_xlfn.NUMBERVALUE(Plantilla!AX511),"")</f>
        <v/>
      </c>
      <c r="BA500" t="str">
        <f>IF($C500="OK",_xlfn.NUMBERVALUE(Plantilla!AY511),"")</f>
        <v/>
      </c>
      <c r="BB500" t="str">
        <f>IF($C500="OK",_xlfn.NUMBERVALUE(Plantilla!AZ511),"")</f>
        <v/>
      </c>
      <c r="BC500" s="4" t="str">
        <f>IF($C500="OK",_xlfn.NUMBERVALUE(Plantilla!BA511),"")</f>
        <v/>
      </c>
      <c r="BD500" s="6" t="str">
        <f>IF($C500="OK",_xlfn.NUMBERVALUE(Plantilla!BB511),"")</f>
        <v/>
      </c>
      <c r="BE500" s="4" t="str">
        <f>IF($C500="OK",_xlfn.NUMBERVALUE(Plantilla!BC511),"")</f>
        <v/>
      </c>
      <c r="BF500" s="6" t="str">
        <f>IF($C500="OK",_xlfn.NUMBERVALUE(Plantilla!BD511),"")</f>
        <v/>
      </c>
      <c r="BG500" s="4" t="str">
        <f>IF($C500="OK",_xlfn.NUMBERVALUE(Plantilla!BE511),"")</f>
        <v/>
      </c>
      <c r="BH500" s="6" t="str">
        <f>IF($C500="OK",_xlfn.NUMBERVALUE(Plantilla!BF511),"")</f>
        <v/>
      </c>
      <c r="BI500" s="110" t="str">
        <f>IF($C500="OK",_xlfn.NUMBERVALUE(Plantilla!BG511),"")</f>
        <v/>
      </c>
      <c r="BJ500" s="6" t="str">
        <f>IF($C500="OK",_xlfn.NUMBERVALUE(Plantilla!BH511),"")</f>
        <v/>
      </c>
      <c r="BK500" s="109" t="str">
        <f>IF($C500="OK",_xlfn.NUMBERVALUE(Plantilla!BI511),"")</f>
        <v/>
      </c>
      <c r="BL500" s="6" t="str">
        <f>IF($C500="OK",
   IF(Plantilla!BJ511&lt;&gt;"",
      TEXT(VLOOKUP(Plantilla!BJ511,'Tablas '!$Z$4:$AA$6,2,FALSE),"#"),
   ""),
"")</f>
        <v/>
      </c>
      <c r="BM500" s="4" t="str">
        <f>IF($C500="OK",_xlfn.NUMBERVALUE(Plantilla!BK511),"")</f>
        <v/>
      </c>
      <c r="BN500" s="4" t="str">
        <f>IF($C500="OK",_xlfn.NUMBERVALUE(Plantilla!BL511),"")</f>
        <v/>
      </c>
      <c r="BO500" s="6" t="str">
        <f>IF($C500="OK",_xlfn.NUMBERVALUE(Plantilla!BM511),"")</f>
        <v/>
      </c>
      <c r="BP500" s="4" t="str">
        <f>IF($C500="OK",_xlfn.NUMBERVALUE(Plantilla!BN511),"")</f>
        <v/>
      </c>
      <c r="BQ500" s="6" t="str">
        <f>IF($C500="OK",_xlfn.NUMBERVALUE(Plantilla!BO511),"")</f>
        <v/>
      </c>
      <c r="BR500" s="4" t="str">
        <f>IF($C500="OK",_xlfn.NUMBERVALUE(Plantilla!BP511),"")</f>
        <v/>
      </c>
      <c r="BS500" s="6" t="str">
        <f>IF($C500="OK",_xlfn.NUMBERVALUE(Plantilla!BQ511),"")</f>
        <v/>
      </c>
      <c r="BT500" s="4" t="str">
        <f>IF($C500="OK",_xlfn.NUMBERVALUE(Plantilla!BR511),"")</f>
        <v/>
      </c>
      <c r="BU500" s="6" t="str">
        <f>IF($C500="OK",_xlfn.NUMBERVALUE(Plantilla!BS511),"")</f>
        <v/>
      </c>
      <c r="BV500" s="6" t="str">
        <f>IF($C500="OK",_xlfn.NUMBERVALUE(Plantilla!BT511),"")</f>
        <v/>
      </c>
      <c r="BW500" s="6" t="str">
        <f>IF($C500="OK",_xlfn.NUMBERVALUE(Plantilla!BU511),"")</f>
        <v/>
      </c>
      <c r="BX500" s="6" t="str">
        <f>IF($C500="OK",_xlfn.NUMBERVALUE(Plantilla!BV511),"")</f>
        <v/>
      </c>
      <c r="BY500" s="6" t="str">
        <f>IF($C500="OK",_xlfn.NUMBERVALUE(Plantilla!BW511),"")</f>
        <v/>
      </c>
      <c r="BZ500" s="6" t="str">
        <f>IF($C500="OK",_xlfn.NUMBERVALUE(Plantilla!BX511),"")</f>
        <v/>
      </c>
      <c r="CA500" s="6" t="str">
        <f>IF($C500="OK",_xlfn.NUMBERVALUE(Plantilla!BY511),"")</f>
        <v/>
      </c>
      <c r="CB500" s="6" t="str">
        <f>IF($C500="OK",_xlfn.NUMBERVALUE(Plantilla!BZ511),"")</f>
        <v/>
      </c>
      <c r="CC500" s="6" t="str">
        <f>IF($C500="OK",_xlfn.NUMBERVALUE(Plantilla!CA511),"")</f>
        <v/>
      </c>
      <c r="CD500" s="6" t="str">
        <f>IF($C500="OK",_xlfn.NUMBERVALUE(Plantilla!CB511),"")</f>
        <v/>
      </c>
      <c r="CE500" s="6" t="str">
        <f>IF($C500="OK",_xlfn.NUMBERVALUE(Plantilla!CC511),"")</f>
        <v/>
      </c>
      <c r="CF500" s="4" t="str">
        <f>IF($C500="OK",_xlfn.NUMBERVALUE(Plantilla!CD511),"")</f>
        <v/>
      </c>
      <c r="CG500" s="6" t="str">
        <f>IF($C500="OK",_xlfn.NUMBERVALUE(Plantilla!CE511),"")</f>
        <v/>
      </c>
      <c r="CH500" s="6" t="str">
        <f>IF($C500="OK",_xlfn.NUMBERVALUE(Plantilla!CF511),"")</f>
        <v/>
      </c>
      <c r="CI500" s="6" t="str">
        <f>IF($C500="OK",_xlfn.NUMBERVALUE(Plantilla!CG511),"")</f>
        <v/>
      </c>
      <c r="CJ500" s="6" t="str">
        <f>IF($C500="OK",_xlfn.NUMBERVALUE(Plantilla!CH511),"")</f>
        <v/>
      </c>
      <c r="CK500" s="6" t="str">
        <f>IF($C500="OK",_xlfn.NUMBERVALUE(Plantilla!CI511),"")</f>
        <v/>
      </c>
      <c r="CL500" s="6" t="str">
        <f>IF($C500="OK",_xlfn.NUMBERVALUE(Plantilla!CJ511),"")</f>
        <v/>
      </c>
      <c r="CM500" t="str">
        <f>IF($C500="OK",TEXT(Plantilla!CK511,"#"),"")</f>
        <v/>
      </c>
      <c r="CN500" s="6" t="str">
        <f>IF($C500="OK",_xlfn.NUMBERVALUE(Plantilla!CL511),"")</f>
        <v/>
      </c>
      <c r="CO500" s="6" t="str">
        <f>IF($C500="OK",_xlfn.NUMBERVALUE(Plantilla!CM511),"")</f>
        <v/>
      </c>
      <c r="CP500" s="110" t="str">
        <f>IF($C500="OK",_xlfn.NUMBERVALUE(Plantilla!CN511),"")</f>
        <v/>
      </c>
      <c r="CQ500" s="6" t="str">
        <f>IF($C500="OK",_xlfn.NUMBERVALUE(Plantilla!CO511),"")</f>
        <v/>
      </c>
      <c r="CR500" s="109" t="str">
        <f>IF($C500="OK",_xlfn.NUMBERVALUE(Plantilla!CP511),"")</f>
        <v/>
      </c>
      <c r="CS500" s="110" t="str">
        <f>IF($C500="OK",_xlfn.NUMBERVALUE(Plantilla!CQ511),"")</f>
        <v/>
      </c>
      <c r="CT500" s="6" t="str">
        <f>IF($C500="OK",_xlfn.NUMBERVALUE(Plantilla!CR511),"")</f>
        <v/>
      </c>
      <c r="CU500" s="109" t="str">
        <f>IF($C500="OK",_xlfn.NUMBERVALUE(Plantilla!CS511),"")</f>
        <v/>
      </c>
      <c r="CV500" s="110" t="str">
        <f>IF($C500="OK",_xlfn.NUMBERVALUE(Plantilla!CT511),"")</f>
        <v/>
      </c>
      <c r="CW500" s="6" t="str">
        <f>IF($C500="OK",_xlfn.NUMBERVALUE(Plantilla!CU511),"")</f>
        <v/>
      </c>
      <c r="CX500" s="82" t="str">
        <f>IF($C500="OK",_xlfn.NUMBERVALUE(Plantilla!CV511),"")</f>
        <v/>
      </c>
      <c r="CY500" s="6" t="str">
        <f>IF($C500="OK",_xlfn.NUMBERVALUE(Plantilla!CW511),"")</f>
        <v/>
      </c>
      <c r="CZ500" s="82" t="str">
        <f>IF($C500="OK",_xlfn.NUMBERVALUE(Plantilla!CX511),"")</f>
        <v/>
      </c>
      <c r="DA500" s="6" t="str">
        <f>IF($C500="OK",_xlfn.NUMBERVALUE(Plantilla!CY511),"")</f>
        <v/>
      </c>
      <c r="DB500" s="109" t="str">
        <f>IF($C500="OK",_xlfn.NUMBERVALUE(Plantilla!CZ511),"")</f>
        <v/>
      </c>
      <c r="DC500" s="6" t="str">
        <f>IF($C500="OK",_xlfn.NUMBERVALUE(Plantilla!DA511),"")</f>
        <v/>
      </c>
      <c r="DD500" s="6" t="str">
        <f>IF($C500="OK",TEXT(Plantilla!DB511,"#"),"")</f>
        <v/>
      </c>
      <c r="DE500" s="6" t="str">
        <f>IF($C500="OK",_xlfn.NUMBERVALUE(Plantilla!DC511),"")</f>
        <v/>
      </c>
      <c r="DF500" s="4" t="str">
        <f>IF($C500="OK",_xlfn.NUMBERVALUE(Plantilla!DD511),"")</f>
        <v/>
      </c>
      <c r="DG500" s="6" t="str">
        <f>IF($C500="OK",_xlfn.NUMBERVALUE(Plantilla!DE511),"")</f>
        <v/>
      </c>
      <c r="DH500" s="6" t="str">
        <f>IF($C500="OK",_xlfn.NUMBERVALUE(Plantilla!DF511),"")</f>
        <v/>
      </c>
      <c r="DI500" s="6" t="str">
        <f>IF($C500="OK",_xlfn.NUMBERVALUE(Plantilla!DG511),"")</f>
        <v/>
      </c>
      <c r="DJ500" s="6" t="str">
        <f>IF($C500="OK",_xlfn.NUMBERVALUE(Plantilla!DH511),"")</f>
        <v/>
      </c>
      <c r="DK500" s="6" t="str">
        <f>IF($C500="OK",_xlfn.NUMBERVALUE(Plantilla!DI511),"")</f>
        <v/>
      </c>
      <c r="DL500" s="6" t="str">
        <f>IF($C500="OK",_xlfn.NUMBERVALUE(Plantilla!DJ511),"")</f>
        <v/>
      </c>
      <c r="DM500" s="6" t="str">
        <f>IF($C500="OK",_xlfn.NUMBERVALUE(Plantilla!DK511),"")</f>
        <v/>
      </c>
      <c r="DN500" s="6" t="str">
        <f>IF($C500="OK",_xlfn.NUMBERVALUE(Plantilla!DL511),"")</f>
        <v/>
      </c>
      <c r="DO500" s="6" t="str">
        <f>IF($C500="OK",_xlfn.NUMBERVALUE(Plantilla!DM511),"")</f>
        <v/>
      </c>
      <c r="DP500" s="6" t="str">
        <f>IF($C500="OK",_xlfn.NUMBERVALUE(Plantilla!DN511),"")</f>
        <v/>
      </c>
      <c r="DQ500" s="6" t="str">
        <f>IF($C500="OK",_xlfn.NUMBERVALUE(Plantilla!DO511),"")</f>
        <v/>
      </c>
      <c r="DR500" s="6" t="str">
        <f>IF($C500="OK",_xlfn.NUMBERVALUE(Plantilla!DP511),"")</f>
        <v/>
      </c>
      <c r="DS500" t="str">
        <f>IF($C500="OK",TEXT(Plantilla!DR511,"#"),"")</f>
        <v/>
      </c>
      <c r="DT500" s="6"/>
    </row>
    <row r="501" spans="1:124" x14ac:dyDescent="0.25">
      <c r="A501" t="str">
        <f>IF(Plantilla!$I$6="¡Perfecto!, Guarda el archivo y adjúntalo a tu interfaz de Nómina Electrónica","OK","Error")</f>
        <v>OK</v>
      </c>
      <c r="B501" t="str">
        <f>IF(Plantilla!$I$6="¡Perfecto!, Guarda el archivo y adjúntalo a tu interfaz de Nómina Electrónica",MID(Plantilla!$D$2,SEARCH("V",Plantilla!$D$2),10),"")</f>
        <v>V2.0</v>
      </c>
      <c r="C501" t="str">
        <f>Plantilla!C512</f>
        <v/>
      </c>
      <c r="D501" t="str">
        <f>IF($C501="OK",Plantilla!B512,"")</f>
        <v/>
      </c>
      <c r="E501" t="str">
        <f>IF($C501="OK",
   VLOOKUP(Plantilla!$E$4,'Tablas '!$AP$4:$AT$6,5,FALSE),
"")</f>
        <v/>
      </c>
      <c r="F501" t="str">
        <f>IF($C501="OK",TEXT(Plantilla!D512,"#"),"")</f>
        <v/>
      </c>
      <c r="G501" t="str">
        <f>IF($C501="OK",
   VLOOKUP(Plantilla!E512,'Tablas '!$B$4:$C$14,2,FALSE),
"")</f>
        <v/>
      </c>
      <c r="H501" t="str">
        <f>IF($C501="OK",TEXT(Plantilla!F512,"#"),"")</f>
        <v/>
      </c>
      <c r="I501" t="str">
        <f>IF($C501="OK",TEXT(Plantilla!G512,"#"),"")</f>
        <v/>
      </c>
      <c r="J501" t="str">
        <f>IF($C501="OK",TEXT(Plantilla!H512,"#"),"")</f>
        <v/>
      </c>
      <c r="K501" t="str">
        <f>IF($C501="OK",TEXT(Plantilla!I512,"#"),"")</f>
        <v/>
      </c>
      <c r="L501" t="str">
        <f>IF($C501="OK",TEXT(Plantilla!J512,"#"),"")</f>
        <v/>
      </c>
      <c r="M501" t="str">
        <f>IF($C501="OK",TEXT(Plantilla!K512,"#"),"")</f>
        <v/>
      </c>
      <c r="N501" t="str">
        <f>IF($C501="OK",
   CONCATENATE(YEAR(Plantilla!L512),"-",TEXT(MONTH(Plantilla!L512),"00"),"-",TEXT(DAY(Plantilla!L512),"00")),
"")</f>
        <v/>
      </c>
      <c r="O501" t="str">
        <f>IF($C501="OK",_xlfn.NUMBERVALUE(Plantilla!M512),"")</f>
        <v/>
      </c>
      <c r="P501" t="str">
        <f>IF($C501="OK",
   IF(Plantilla!N512&lt;&gt;"",
      CONCATENATE(YEAR(Plantilla!N512),"-",TEXT(MONTH(Plantilla!N512),"00"),"-",TEXT(DAY(Plantilla!N512),"00")),
   ""),
"")</f>
        <v/>
      </c>
      <c r="Q501" t="str">
        <f>IF($C501="OK",
   VLOOKUP(Plantilla!O512,'Tablas '!$E$4:$F$19,2,FALSE),
"")</f>
        <v/>
      </c>
      <c r="R501" t="str">
        <f>IF($C501="OK",
   VLOOKUP(Plantilla!P512,'Tablas '!$H$4:$I$5,2,FALSE),
"")</f>
        <v/>
      </c>
      <c r="S501" t="str">
        <f>IF($C501="OK",
   VLOOKUP(Plantilla!Q512,'Tablas '!$K$4:$L$8,2,FALSE),
"")</f>
        <v/>
      </c>
      <c r="T501" t="str">
        <f>IF($C501="OK",
   VLOOKUP(Plantilla!R512,'Tablas '!$AE$4:$AF$6,2,FALSE),
"")</f>
        <v/>
      </c>
      <c r="U501" t="str">
        <f>IF($C501="OK",
   VLOOKUP(Plantilla!S512,'Tablas '!$AE$4:$AF$6,2,FALSE),
"")</f>
        <v/>
      </c>
      <c r="V501" t="str">
        <f>IF($C501="OK",TEXT(Plantilla!T512,"#"),"")</f>
        <v/>
      </c>
      <c r="W501" s="84" t="str">
        <f>IF($C501="OK",
   VLOOKUP(Plantilla!U512,'Tablas '!$AM$4:$AN$1126,2,FALSE),
"")</f>
        <v/>
      </c>
      <c r="X501" t="str">
        <f>IF($C501="OK",TEXT(Plantilla!V512,"#"),"")</f>
        <v/>
      </c>
      <c r="Y501" t="str">
        <f>IF($C501="OK",
   CONCATENATE(YEAR(Plantilla!W512),"-",TEXT(MONTH(Plantilla!W512),"00"),"-",TEXT(DAY(Plantilla!W512),"00")),
"")</f>
        <v/>
      </c>
      <c r="Z501" t="str">
        <f>IF($C501="OK",
   CONCATENATE(YEAR(Plantilla!X512),"-",TEXT(MONTH(Plantilla!X512),"00"),"-",TEXT(DAY(Plantilla!X512),"00")),
"")</f>
        <v/>
      </c>
      <c r="AA501" t="str">
        <f>IF($C501="OK",
   TEXT(VLOOKUP(Plantilla!Y512,'Tablas '!$Q$4:$R$9,2,FALSE),"#"),
"")</f>
        <v/>
      </c>
      <c r="AB501" t="str">
        <f>IF($C501="OK",
   CONCATENATE(YEAR(Plantilla!Z512),"-",TEXT(MONTH(Plantilla!Z512),"00"),"-",TEXT(DAY(Plantilla!Z512),"00")),
"")</f>
        <v/>
      </c>
      <c r="AC501" t="str">
        <f>IF($C501="OK",
   TEXT(VLOOKUP(Plantilla!AA512,'Tablas '!$T$4:$U$13,2,FALSE),"#"),
"")</f>
        <v/>
      </c>
      <c r="AD501" t="str">
        <f>IF($C501="OK",TEXT(Plantilla!AB512,"#"),"")</f>
        <v/>
      </c>
      <c r="AE501" t="str">
        <f>IF($C501="OK",
   IF(Plantilla!AC512&lt;&gt;"",
      TEXT(VLOOKUP(Plantilla!AC512,'Tablas '!$W$4:$X$7,2,FALSE),"#"),
   ""),
"")</f>
        <v/>
      </c>
      <c r="AF501" t="str">
        <f>IF($C501="OK",TEXT(Plantilla!AD512,"#"),"")</f>
        <v/>
      </c>
      <c r="AG501" s="6" t="str">
        <f>IF($C501="OK",_xlfn.NUMBERVALUE(Plantilla!AE512),"")</f>
        <v/>
      </c>
      <c r="AH501" s="4" t="str">
        <f>IF($C501="OK",_xlfn.NUMBERVALUE(Plantilla!AF512),"")</f>
        <v/>
      </c>
      <c r="AI501" s="6" t="str">
        <f>IF($C501="OK",_xlfn.NUMBERVALUE(Plantilla!AG512),"")</f>
        <v/>
      </c>
      <c r="AJ501" s="6" t="str">
        <f>IF($C501="OK",_xlfn.NUMBERVALUE(Plantilla!AH512),"")</f>
        <v/>
      </c>
      <c r="AK501" s="6" t="str">
        <f>IF($C501="OK",_xlfn.NUMBERVALUE(Plantilla!AI512),"")</f>
        <v/>
      </c>
      <c r="AL501" s="6" t="str">
        <f>IF($C501="OK",_xlfn.NUMBERVALUE(Plantilla!AJ512),"")</f>
        <v/>
      </c>
      <c r="AM501" s="4" t="str">
        <f>IF($C501="OK",_xlfn.NUMBERVALUE(Plantilla!AK512),"")</f>
        <v/>
      </c>
      <c r="AN501" s="6" t="str">
        <f>IF($C501="OK",_xlfn.NUMBERVALUE(Plantilla!AL512),"")</f>
        <v/>
      </c>
      <c r="AO501" s="4" t="str">
        <f>IF($C501="OK",_xlfn.NUMBERVALUE(Plantilla!AM512),"")</f>
        <v/>
      </c>
      <c r="AP501" s="6" t="str">
        <f>IF($C501="OK",_xlfn.NUMBERVALUE(Plantilla!AN512),"")</f>
        <v/>
      </c>
      <c r="AQ501" s="4" t="str">
        <f>IF($C501="OK",_xlfn.NUMBERVALUE(Plantilla!AO512),"")</f>
        <v/>
      </c>
      <c r="AR501" s="6" t="str">
        <f>IF($C501="OK",_xlfn.NUMBERVALUE(Plantilla!AP512),"")</f>
        <v/>
      </c>
      <c r="AS501" s="4" t="str">
        <f>IF($C501="OK",_xlfn.NUMBERVALUE(Plantilla!AQ512),"")</f>
        <v/>
      </c>
      <c r="AT501" s="6" t="str">
        <f>IF($C501="OK",_xlfn.NUMBERVALUE(Plantilla!AR512),"")</f>
        <v/>
      </c>
      <c r="AU501" s="4" t="str">
        <f>IF($C501="OK",_xlfn.NUMBERVALUE(Plantilla!AS512),"")</f>
        <v/>
      </c>
      <c r="AV501" s="6" t="str">
        <f>IF($C501="OK",_xlfn.NUMBERVALUE(Plantilla!AT512),"")</f>
        <v/>
      </c>
      <c r="AW501" s="4" t="str">
        <f>IF($C501="OK",_xlfn.NUMBERVALUE(Plantilla!AU512),"")</f>
        <v/>
      </c>
      <c r="AX501" s="6" t="str">
        <f>IF($C501="OK",_xlfn.NUMBERVALUE(Plantilla!AV512),"")</f>
        <v/>
      </c>
      <c r="AY501" s="4" t="str">
        <f>IF($C501="OK",_xlfn.NUMBERVALUE(Plantilla!AW512),"")</f>
        <v/>
      </c>
      <c r="AZ501" s="6" t="str">
        <f>IF($C501="OK",_xlfn.NUMBERVALUE(Plantilla!AX512),"")</f>
        <v/>
      </c>
      <c r="BA501" t="str">
        <f>IF($C501="OK",_xlfn.NUMBERVALUE(Plantilla!AY512),"")</f>
        <v/>
      </c>
      <c r="BB501" t="str">
        <f>IF($C501="OK",_xlfn.NUMBERVALUE(Plantilla!AZ512),"")</f>
        <v/>
      </c>
      <c r="BC501" s="4" t="str">
        <f>IF($C501="OK",_xlfn.NUMBERVALUE(Plantilla!BA512),"")</f>
        <v/>
      </c>
      <c r="BD501" s="6" t="str">
        <f>IF($C501="OK",_xlfn.NUMBERVALUE(Plantilla!BB512),"")</f>
        <v/>
      </c>
      <c r="BE501" s="4" t="str">
        <f>IF($C501="OK",_xlfn.NUMBERVALUE(Plantilla!BC512),"")</f>
        <v/>
      </c>
      <c r="BF501" s="6" t="str">
        <f>IF($C501="OK",_xlfn.NUMBERVALUE(Plantilla!BD512),"")</f>
        <v/>
      </c>
      <c r="BG501" s="4" t="str">
        <f>IF($C501="OK",_xlfn.NUMBERVALUE(Plantilla!BE512),"")</f>
        <v/>
      </c>
      <c r="BH501" s="6" t="str">
        <f>IF($C501="OK",_xlfn.NUMBERVALUE(Plantilla!BF512),"")</f>
        <v/>
      </c>
      <c r="BI501" s="110" t="str">
        <f>IF($C501="OK",_xlfn.NUMBERVALUE(Plantilla!BG512),"")</f>
        <v/>
      </c>
      <c r="BJ501" s="6" t="str">
        <f>IF($C501="OK",_xlfn.NUMBERVALUE(Plantilla!BH512),"")</f>
        <v/>
      </c>
      <c r="BK501" s="109" t="str">
        <f>IF($C501="OK",_xlfn.NUMBERVALUE(Plantilla!BI512),"")</f>
        <v/>
      </c>
      <c r="BL501" s="6" t="str">
        <f>IF($C501="OK",
   IF(Plantilla!BJ512&lt;&gt;"",
      TEXT(VLOOKUP(Plantilla!BJ512,'Tablas '!$Z$4:$AA$6,2,FALSE),"#"),
   ""),
"")</f>
        <v/>
      </c>
      <c r="BM501" s="4" t="str">
        <f>IF($C501="OK",_xlfn.NUMBERVALUE(Plantilla!BK512),"")</f>
        <v/>
      </c>
      <c r="BN501" s="4" t="str">
        <f>IF($C501="OK",_xlfn.NUMBERVALUE(Plantilla!BL512),"")</f>
        <v/>
      </c>
      <c r="BO501" s="6" t="str">
        <f>IF($C501="OK",_xlfn.NUMBERVALUE(Plantilla!BM512),"")</f>
        <v/>
      </c>
      <c r="BP501" s="4" t="str">
        <f>IF($C501="OK",_xlfn.NUMBERVALUE(Plantilla!BN512),"")</f>
        <v/>
      </c>
      <c r="BQ501" s="6" t="str">
        <f>IF($C501="OK",_xlfn.NUMBERVALUE(Plantilla!BO512),"")</f>
        <v/>
      </c>
      <c r="BR501" s="4" t="str">
        <f>IF($C501="OK",_xlfn.NUMBERVALUE(Plantilla!BP512),"")</f>
        <v/>
      </c>
      <c r="BS501" s="6" t="str">
        <f>IF($C501="OK",_xlfn.NUMBERVALUE(Plantilla!BQ512),"")</f>
        <v/>
      </c>
      <c r="BT501" s="4" t="str">
        <f>IF($C501="OK",_xlfn.NUMBERVALUE(Plantilla!BR512),"")</f>
        <v/>
      </c>
      <c r="BU501" s="6" t="str">
        <f>IF($C501="OK",_xlfn.NUMBERVALUE(Plantilla!BS512),"")</f>
        <v/>
      </c>
      <c r="BV501" s="6" t="str">
        <f>IF($C501="OK",_xlfn.NUMBERVALUE(Plantilla!BT512),"")</f>
        <v/>
      </c>
      <c r="BW501" s="6" t="str">
        <f>IF($C501="OK",_xlfn.NUMBERVALUE(Plantilla!BU512),"")</f>
        <v/>
      </c>
      <c r="BX501" s="6" t="str">
        <f>IF($C501="OK",_xlfn.NUMBERVALUE(Plantilla!BV512),"")</f>
        <v/>
      </c>
      <c r="BY501" s="6" t="str">
        <f>IF($C501="OK",_xlfn.NUMBERVALUE(Plantilla!BW512),"")</f>
        <v/>
      </c>
      <c r="BZ501" s="6" t="str">
        <f>IF($C501="OK",_xlfn.NUMBERVALUE(Plantilla!BX512),"")</f>
        <v/>
      </c>
      <c r="CA501" s="6" t="str">
        <f>IF($C501="OK",_xlfn.NUMBERVALUE(Plantilla!BY512),"")</f>
        <v/>
      </c>
      <c r="CB501" s="6" t="str">
        <f>IF($C501="OK",_xlfn.NUMBERVALUE(Plantilla!BZ512),"")</f>
        <v/>
      </c>
      <c r="CC501" s="6" t="str">
        <f>IF($C501="OK",_xlfn.NUMBERVALUE(Plantilla!CA512),"")</f>
        <v/>
      </c>
      <c r="CD501" s="6" t="str">
        <f>IF($C501="OK",_xlfn.NUMBERVALUE(Plantilla!CB512),"")</f>
        <v/>
      </c>
      <c r="CE501" s="6" t="str">
        <f>IF($C501="OK",_xlfn.NUMBERVALUE(Plantilla!CC512),"")</f>
        <v/>
      </c>
      <c r="CF501" s="4" t="str">
        <f>IF($C501="OK",_xlfn.NUMBERVALUE(Plantilla!CD512),"")</f>
        <v/>
      </c>
      <c r="CG501" s="6" t="str">
        <f>IF($C501="OK",_xlfn.NUMBERVALUE(Plantilla!CE512),"")</f>
        <v/>
      </c>
      <c r="CH501" s="6" t="str">
        <f>IF($C501="OK",_xlfn.NUMBERVALUE(Plantilla!CF512),"")</f>
        <v/>
      </c>
      <c r="CI501" s="6" t="str">
        <f>IF($C501="OK",_xlfn.NUMBERVALUE(Plantilla!CG512),"")</f>
        <v/>
      </c>
      <c r="CJ501" s="6" t="str">
        <f>IF($C501="OK",_xlfn.NUMBERVALUE(Plantilla!CH512),"")</f>
        <v/>
      </c>
      <c r="CK501" s="6" t="str">
        <f>IF($C501="OK",_xlfn.NUMBERVALUE(Plantilla!CI512),"")</f>
        <v/>
      </c>
      <c r="CL501" s="6" t="str">
        <f>IF($C501="OK",_xlfn.NUMBERVALUE(Plantilla!CJ512),"")</f>
        <v/>
      </c>
      <c r="CM501" t="str">
        <f>IF($C501="OK",TEXT(Plantilla!CK512,"#"),"")</f>
        <v/>
      </c>
      <c r="CN501" s="6" t="str">
        <f>IF($C501="OK",_xlfn.NUMBERVALUE(Plantilla!CL512),"")</f>
        <v/>
      </c>
      <c r="CO501" s="6" t="str">
        <f>IF($C501="OK",_xlfn.NUMBERVALUE(Plantilla!CM512),"")</f>
        <v/>
      </c>
      <c r="CP501" s="110" t="str">
        <f>IF($C501="OK",_xlfn.NUMBERVALUE(Plantilla!CN512),"")</f>
        <v/>
      </c>
      <c r="CQ501" s="6" t="str">
        <f>IF($C501="OK",_xlfn.NUMBERVALUE(Plantilla!CO512),"")</f>
        <v/>
      </c>
      <c r="CR501" s="109" t="str">
        <f>IF($C501="OK",_xlfn.NUMBERVALUE(Plantilla!CP512),"")</f>
        <v/>
      </c>
      <c r="CS501" s="110" t="str">
        <f>IF($C501="OK",_xlfn.NUMBERVALUE(Plantilla!CQ512),"")</f>
        <v/>
      </c>
      <c r="CT501" s="6" t="str">
        <f>IF($C501="OK",_xlfn.NUMBERVALUE(Plantilla!CR512),"")</f>
        <v/>
      </c>
      <c r="CU501" s="109" t="str">
        <f>IF($C501="OK",_xlfn.NUMBERVALUE(Plantilla!CS512),"")</f>
        <v/>
      </c>
      <c r="CV501" s="110" t="str">
        <f>IF($C501="OK",_xlfn.NUMBERVALUE(Plantilla!CT512),"")</f>
        <v/>
      </c>
      <c r="CW501" s="6" t="str">
        <f>IF($C501="OK",_xlfn.NUMBERVALUE(Plantilla!CU512),"")</f>
        <v/>
      </c>
      <c r="CX501" s="82" t="str">
        <f>IF($C501="OK",_xlfn.NUMBERVALUE(Plantilla!CV512),"")</f>
        <v/>
      </c>
      <c r="CY501" s="6" t="str">
        <f>IF($C501="OK",_xlfn.NUMBERVALUE(Plantilla!CW512),"")</f>
        <v/>
      </c>
      <c r="CZ501" s="82" t="str">
        <f>IF($C501="OK",_xlfn.NUMBERVALUE(Plantilla!CX512),"")</f>
        <v/>
      </c>
      <c r="DA501" s="6" t="str">
        <f>IF($C501="OK",_xlfn.NUMBERVALUE(Plantilla!CY512),"")</f>
        <v/>
      </c>
      <c r="DB501" s="109" t="str">
        <f>IF($C501="OK",_xlfn.NUMBERVALUE(Plantilla!CZ512),"")</f>
        <v/>
      </c>
      <c r="DC501" s="6" t="str">
        <f>IF($C501="OK",_xlfn.NUMBERVALUE(Plantilla!DA512),"")</f>
        <v/>
      </c>
      <c r="DD501" s="6" t="str">
        <f>IF($C501="OK",TEXT(Plantilla!DB512,"#"),"")</f>
        <v/>
      </c>
      <c r="DE501" s="6" t="str">
        <f>IF($C501="OK",_xlfn.NUMBERVALUE(Plantilla!DC512),"")</f>
        <v/>
      </c>
      <c r="DF501" s="4" t="str">
        <f>IF($C501="OK",_xlfn.NUMBERVALUE(Plantilla!DD512),"")</f>
        <v/>
      </c>
      <c r="DG501" s="6" t="str">
        <f>IF($C501="OK",_xlfn.NUMBERVALUE(Plantilla!DE512),"")</f>
        <v/>
      </c>
      <c r="DH501" s="6" t="str">
        <f>IF($C501="OK",_xlfn.NUMBERVALUE(Plantilla!DF512),"")</f>
        <v/>
      </c>
      <c r="DI501" s="6" t="str">
        <f>IF($C501="OK",_xlfn.NUMBERVALUE(Plantilla!DG512),"")</f>
        <v/>
      </c>
      <c r="DJ501" s="6" t="str">
        <f>IF($C501="OK",_xlfn.NUMBERVALUE(Plantilla!DH512),"")</f>
        <v/>
      </c>
      <c r="DK501" s="6" t="str">
        <f>IF($C501="OK",_xlfn.NUMBERVALUE(Plantilla!DI512),"")</f>
        <v/>
      </c>
      <c r="DL501" s="6" t="str">
        <f>IF($C501="OK",_xlfn.NUMBERVALUE(Plantilla!DJ512),"")</f>
        <v/>
      </c>
      <c r="DM501" s="6" t="str">
        <f>IF($C501="OK",_xlfn.NUMBERVALUE(Plantilla!DK512),"")</f>
        <v/>
      </c>
      <c r="DN501" s="6" t="str">
        <f>IF($C501="OK",_xlfn.NUMBERVALUE(Plantilla!DL512),"")</f>
        <v/>
      </c>
      <c r="DO501" s="6" t="str">
        <f>IF($C501="OK",_xlfn.NUMBERVALUE(Plantilla!DM512),"")</f>
        <v/>
      </c>
      <c r="DP501" s="6" t="str">
        <f>IF($C501="OK",_xlfn.NUMBERVALUE(Plantilla!DN512),"")</f>
        <v/>
      </c>
      <c r="DQ501" s="6" t="str">
        <f>IF($C501="OK",_xlfn.NUMBERVALUE(Plantilla!DO512),"")</f>
        <v/>
      </c>
      <c r="DR501" s="6" t="str">
        <f>IF($C501="OK",_xlfn.NUMBERVALUE(Plantilla!DP512),"")</f>
        <v/>
      </c>
      <c r="DS501" t="str">
        <f>IF($C501="OK",TEXT(Plantilla!DR512,"#"),"")</f>
        <v/>
      </c>
      <c r="DT501" s="6"/>
    </row>
  </sheetData>
  <sheetProtection algorithmName="SHA-512" hashValue="paxLSQicKI+6/GRuPXsmEztgH8DVJwF08aQJ5zkQgs++G2uNdyGk2DZ+S2UzwMj/ChdsrLkTMnjY6W44tLdd1Q==" saltValue="YpUWcJ43HpnVlVSZ9QoXFA==" spinCount="100000" sheet="1" objects="1" scenarios="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15</vt:i4>
      </vt:variant>
    </vt:vector>
  </HeadingPairs>
  <TitlesOfParts>
    <vt:vector size="20" baseType="lpstr">
      <vt:lpstr>Plantilla</vt:lpstr>
      <vt:lpstr>Tablas </vt:lpstr>
      <vt:lpstr>Definición</vt:lpstr>
      <vt:lpstr>definicionTabla</vt:lpstr>
      <vt:lpstr>Recordset</vt:lpstr>
      <vt:lpstr>ÁREA_DEL_TRABAJADOR</vt:lpstr>
      <vt:lpstr>CODIGO_MUNICIPIO</vt:lpstr>
      <vt:lpstr>DEPARTAMENTO</vt:lpstr>
      <vt:lpstr>MEDIOS_DE_PAGO</vt:lpstr>
      <vt:lpstr>MES_LIQUIDACION</vt:lpstr>
      <vt:lpstr>MUNICIPIO</vt:lpstr>
      <vt:lpstr>OPCION_DE_TRANSMISION</vt:lpstr>
      <vt:lpstr>PERÍODO_DE_NÓMINA</vt:lpstr>
      <vt:lpstr>SI_NO</vt:lpstr>
      <vt:lpstr>SUBTIPO_DE_TRABAJADOR</vt:lpstr>
      <vt:lpstr>TIPO_DE_CONTRATO</vt:lpstr>
      <vt:lpstr>TIPO_DE_CUENTA</vt:lpstr>
      <vt:lpstr>TIPO_DE_DOCUMENTO</vt:lpstr>
      <vt:lpstr>TIPO_DE_INCAPACIDAD</vt:lpstr>
      <vt:lpstr>TIPO_DE_TRABAJADOR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>Usuario</cp:lastModifiedBy>
  <cp:revision/>
  <dcterms:created xsi:type="dcterms:W3CDTF">2021-07-12T21:43:18Z</dcterms:created>
  <dcterms:modified xsi:type="dcterms:W3CDTF">2023-10-13T22:41:48Z</dcterms:modified>
  <cp:category/>
  <cp:contentStatus/>
</cp:coreProperties>
</file>